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watanabe-h82ae\Desktop\2026-2 R8年度第2四半期調査（令和8.12.10公表予定）\2-03_電子調査票（メール提出用Excel）\"/>
    </mc:Choice>
  </mc:AlternateContent>
  <xr:revisionPtr revIDLastSave="0" documentId="13_ncr:1_{7A77F102-1279-4520-A40F-D7BA277A6F95}" xr6:coauthVersionLast="47" xr6:coauthVersionMax="47" xr10:uidLastSave="{00000000-0000-0000-0000-000000000000}"/>
  <workbookProtection workbookAlgorithmName="SHA-512" workbookHashValue="XU89Aid+gqxRd9jsszAOvinlKmALFZWHgLgwFspJ8NQwv5bSKIMkWO7tFzsjO6r4GIFfPh1Pc+2l7uINyXArSA==" workbookSaltValue="/mldDLYA388/WlMVz0M9gw==" workbookSpinCount="100000" lockStructure="1"/>
  <bookViews>
    <workbookView xWindow="28690" yWindow="-110" windowWidth="29020" windowHeight="15700" firstSheet="1" activeTab="1" xr2:uid="{00000000-000D-0000-FFFF-FFFF00000000}"/>
  </bookViews>
  <sheets>
    <sheet name="kikan" sheetId="23" state="hidden" r:id="rId1"/>
    <sheet name="住宅1" sheetId="14" r:id="rId2"/>
    <sheet name="住宅2" sheetId="18" r:id="rId3"/>
    <sheet name="住宅3" sheetId="13" r:id="rId4"/>
    <sheet name="sentaku" sheetId="20" state="hidden" r:id="rId5"/>
    <sheet name="toshi" sheetId="19" state="hidden" r:id="rId6"/>
    <sheet name="ｄａｔａ" sheetId="21" r:id="rId7"/>
    <sheet name="エラーチェック結果" sheetId="24" r:id="rId8"/>
    <sheet name="コード化" sheetId="25" state="hidden" r:id="rId9"/>
    <sheet name="エラー符号表" sheetId="26" state="hidden" r:id="rId10"/>
    <sheet name="エラー表示作成" sheetId="27" state="hidden" r:id="rId11"/>
  </sheets>
  <definedNames>
    <definedName name="_xlnm.Print_Area" localSheetId="6">ｄａｔａ!$A:$CA</definedName>
    <definedName name="_xlnm.Print_Area" localSheetId="1">住宅1!$B$1:$W$52</definedName>
    <definedName name="_xlnm.Print_Area" localSheetId="2">住宅2!$A$1:$AC$91</definedName>
    <definedName name="_xlnm.Print_Area" localSheetId="3">住宅3!$A$1:$HI$92</definedName>
    <definedName name="_xlnm.Print_Titles" localSheetId="6">ｄａｔａ!$1:$4</definedName>
    <definedName name="愛知県">toshi!$X$2:$X$60</definedName>
    <definedName name="愛媛県">toshi!$AM$2:$AM$26</definedName>
    <definedName name="茨城県">toshi!$I$2:$I$50</definedName>
    <definedName name="岡山県">toshi!$AH$2:$AH$33</definedName>
    <definedName name="沖縄県">toshi!$AV$2:$AV$47</definedName>
    <definedName name="岩手県">toshi!$D$2:$D$39</definedName>
    <definedName name="岐阜県">toshi!$V$2:$V$48</definedName>
    <definedName name="宮崎県">toshi!$AT$2:$AT$31</definedName>
    <definedName name="宮城県">toshi!$E$2:$E$41</definedName>
    <definedName name="京都府">toshi!$AA$2:$AA$32</definedName>
    <definedName name="熊本県">toshi!$AR$2:$AR$51</definedName>
    <definedName name="群馬県">toshi!$K$2:$K$41</definedName>
    <definedName name="広島県">toshi!$AI$2:$AI$30</definedName>
    <definedName name="香川県">toshi!$AL$2:$AL$23</definedName>
    <definedName name="高知県">toshi!$AN$2:$AN$40</definedName>
    <definedName name="佐賀県">toshi!$AP$2:$AP$26</definedName>
    <definedName name="埼玉県">toshi!$L$2:$L$69</definedName>
    <definedName name="三重県">toshi!$Y$2:$Y$35</definedName>
    <definedName name="山形県">toshi!$G$2:$G$41</definedName>
    <definedName name="山口県">toshi!$AJ$2:$AJ$25</definedName>
    <definedName name="山梨県">toshi!$T$2:$T$33</definedName>
    <definedName name="滋賀県">toshi!$Z$2:$Z$25</definedName>
    <definedName name="鹿児島県">toshi!$AU$2:$AU$50</definedName>
    <definedName name="秋田県">toshi!$F$2:$F$31</definedName>
    <definedName name="新潟県">toshi!$P$2:$P$36</definedName>
    <definedName name="神奈川県">toshi!$O$2:$O$39</definedName>
    <definedName name="青森県">toshi!$C$2:$C$46</definedName>
    <definedName name="静岡県">toshi!$W$2:$W$41</definedName>
    <definedName name="石川県">toshi!$R$2:$R$25</definedName>
    <definedName name="千葉県">toshi!$M$2:$M$60</definedName>
    <definedName name="大阪府">toshi!$AB$2:$AB$49</definedName>
    <definedName name="大分県">toshi!$AS$2:$AS$24</definedName>
    <definedName name="長崎県">toshi!$AQ$2:$AQ$27</definedName>
    <definedName name="長野県">toshi!$U$2:$U$83</definedName>
    <definedName name="鳥取県">toshi!$AF$2:$AF$25</definedName>
    <definedName name="都道府県">toshi!$A$1:$AV$1</definedName>
    <definedName name="島根県">toshi!$AG$2:$AG$25</definedName>
    <definedName name="東京都">toshi!$N$2:$N$71</definedName>
    <definedName name="徳島県">toshi!$AK$2:$AK$30</definedName>
    <definedName name="栃木県">toshi!$J$2:$J$31</definedName>
    <definedName name="奈良県">toshi!$AD$2:$AD$45</definedName>
    <definedName name="富山県">toshi!$Q$2:$Q$21</definedName>
    <definedName name="福井県">toshi!$S$2:$S$23</definedName>
    <definedName name="福岡県">toshi!$AO$2:$AO$66</definedName>
    <definedName name="福島県">toshi!$H$2:$H$65</definedName>
    <definedName name="兵庫県">toshi!$AC$2:$AC$47</definedName>
    <definedName name="北海道">toshi!$B$2:$B$193</definedName>
    <definedName name="問3_10">sentaku!$E$2:$E$4</definedName>
    <definedName name="問3_10_2">sentaku!$F$2:$F$12</definedName>
    <definedName name="問3_11">sentaku!$G$2:$G$7</definedName>
    <definedName name="問3_12">sentaku!$H$2:$H$11</definedName>
    <definedName name="問3_14">sentaku!$I$2:$I$6</definedName>
    <definedName name="問3_14_2">sentaku!$J$2:$J$4</definedName>
    <definedName name="問3_15">sentaku!$K$2:$K$4</definedName>
    <definedName name="問3_16">sentaku!$L$2:$L$4</definedName>
    <definedName name="問3_16_2">sentaku!$M$2:$M$4</definedName>
    <definedName name="問3_6">sentaku!$A$2:$A$7</definedName>
    <definedName name="問3_7">sentaku!$B$2:$B$4</definedName>
    <definedName name="問3_8">sentaku!$C$2:$C$6</definedName>
    <definedName name="問3_9">sentaku!$D$2:$D$5</definedName>
    <definedName name="問4_10">sentaku!$D$24:$D$27</definedName>
    <definedName name="問4_11">sentaku!$E$24:$E$26</definedName>
    <definedName name="問4_11_2">sentaku!$F$24:$F$34</definedName>
    <definedName name="問4_12">sentaku!$G$24:$G$29</definedName>
    <definedName name="問4_13">sentaku!$H$24:$H$33</definedName>
    <definedName name="問4_15">sentaku!$I$24:$I$28</definedName>
    <definedName name="問4_15_2">sentaku!$J$24:$J$26</definedName>
    <definedName name="問4_16">sentaku!$K$24:$K$26</definedName>
    <definedName name="問4_17">sentaku!$L$24:$L$26</definedName>
    <definedName name="問4_17_2">sentaku!$M$24:$M$26</definedName>
    <definedName name="問4_7">sentaku!$A$24:$A$29</definedName>
    <definedName name="問4_8">sentaku!$B$24:$B$26</definedName>
    <definedName name="問4_9">sentaku!$C$24:$C$28</definedName>
    <definedName name="和歌山県">toshi!$AE$2:$AE$36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8" l="1"/>
  <c r="B153" i="27"/>
  <c r="Q39" i="27"/>
  <c r="P39" i="27"/>
  <c r="O39" i="27"/>
  <c r="N39" i="27"/>
  <c r="M39" i="27"/>
  <c r="L39" i="27"/>
  <c r="Q38" i="27"/>
  <c r="P38" i="27"/>
  <c r="O38" i="27"/>
  <c r="N38" i="27"/>
  <c r="M38" i="27"/>
  <c r="L38" i="27"/>
  <c r="D151" i="27"/>
  <c r="D147" i="27"/>
  <c r="D143" i="27"/>
  <c r="D139" i="27"/>
  <c r="DM90" i="27"/>
  <c r="DL90" i="27"/>
  <c r="DK90" i="27"/>
  <c r="DJ90" i="27"/>
  <c r="DI90" i="27"/>
  <c r="DH90" i="27"/>
  <c r="DG90" i="27"/>
  <c r="DF90" i="27"/>
  <c r="DE90" i="27"/>
  <c r="DD90" i="27"/>
  <c r="DC90" i="27"/>
  <c r="DB90" i="27"/>
  <c r="DA90" i="27"/>
  <c r="CZ90" i="27"/>
  <c r="CY90" i="27"/>
  <c r="CX90" i="27"/>
  <c r="CW90" i="27"/>
  <c r="CV90" i="27"/>
  <c r="CU90" i="27"/>
  <c r="CT90" i="27"/>
  <c r="CS90" i="27"/>
  <c r="CR90" i="27"/>
  <c r="CQ90" i="27"/>
  <c r="CP90" i="27"/>
  <c r="CO90" i="27"/>
  <c r="CN90" i="27"/>
  <c r="CM90" i="27"/>
  <c r="CL90" i="27"/>
  <c r="CK90" i="27"/>
  <c r="CJ90" i="27"/>
  <c r="CI90" i="27"/>
  <c r="CH90" i="27"/>
  <c r="CG90" i="27"/>
  <c r="CF90" i="27"/>
  <c r="CE90" i="27"/>
  <c r="CD90" i="27"/>
  <c r="CC90" i="27"/>
  <c r="CB90" i="27"/>
  <c r="CA90" i="27"/>
  <c r="BZ90" i="27"/>
  <c r="BY90" i="27"/>
  <c r="BX90" i="27"/>
  <c r="BW90" i="27"/>
  <c r="BV90" i="27"/>
  <c r="BU90" i="27"/>
  <c r="BT90" i="27"/>
  <c r="BS90" i="27"/>
  <c r="BR90" i="27"/>
  <c r="BQ90" i="27"/>
  <c r="BP90" i="27"/>
  <c r="BO90" i="27"/>
  <c r="BN90" i="27"/>
  <c r="BM90" i="27"/>
  <c r="BL90" i="27"/>
  <c r="BK90" i="27"/>
  <c r="BJ90" i="27"/>
  <c r="BI90" i="27"/>
  <c r="BH90" i="27"/>
  <c r="BG90" i="27"/>
  <c r="BF90" i="27"/>
  <c r="BE90" i="27"/>
  <c r="BD90" i="27"/>
  <c r="BC90" i="27"/>
  <c r="BB90" i="27"/>
  <c r="BA90" i="27"/>
  <c r="AZ90" i="27"/>
  <c r="AY90" i="27"/>
  <c r="AX90" i="27"/>
  <c r="AW90" i="27"/>
  <c r="AV90" i="27"/>
  <c r="AU90" i="27"/>
  <c r="AT90" i="27"/>
  <c r="AS90" i="27"/>
  <c r="AR90" i="27"/>
  <c r="AQ90" i="27"/>
  <c r="AP90" i="27"/>
  <c r="AO90" i="27"/>
  <c r="AN90" i="27"/>
  <c r="AM90" i="27"/>
  <c r="AL90" i="27"/>
  <c r="AK90" i="27"/>
  <c r="AJ90" i="27"/>
  <c r="AI90" i="27"/>
  <c r="AH90" i="27"/>
  <c r="AG90" i="27"/>
  <c r="AF90" i="27"/>
  <c r="AE90" i="27"/>
  <c r="AD90" i="27"/>
  <c r="AC90" i="27"/>
  <c r="AB90" i="27"/>
  <c r="AA90" i="27"/>
  <c r="Z90" i="27"/>
  <c r="Y90" i="27"/>
  <c r="X90" i="27"/>
  <c r="K90" i="27" s="1"/>
  <c r="D90" i="27" s="1"/>
  <c r="W90" i="27"/>
  <c r="V90" i="27"/>
  <c r="U90" i="27"/>
  <c r="T90" i="27"/>
  <c r="S90" i="27"/>
  <c r="R90" i="27"/>
  <c r="A90" i="27"/>
  <c r="DM89" i="27"/>
  <c r="DL89" i="27"/>
  <c r="DK89" i="27"/>
  <c r="DJ89" i="27"/>
  <c r="DI89" i="27"/>
  <c r="DH89" i="27"/>
  <c r="DG89" i="27"/>
  <c r="DF89" i="27"/>
  <c r="DE89" i="27"/>
  <c r="DD89" i="27"/>
  <c r="DC89" i="27"/>
  <c r="DB89" i="27"/>
  <c r="DA89" i="27"/>
  <c r="CZ89" i="27"/>
  <c r="CY89" i="27"/>
  <c r="CX89" i="27"/>
  <c r="CW89" i="27"/>
  <c r="CV89" i="27"/>
  <c r="CU89" i="27"/>
  <c r="CT89" i="27"/>
  <c r="CS89" i="27"/>
  <c r="CR89" i="27"/>
  <c r="CQ89" i="27"/>
  <c r="CP89" i="27"/>
  <c r="CO89" i="27"/>
  <c r="CN89" i="27"/>
  <c r="CM89" i="27"/>
  <c r="CL89" i="27"/>
  <c r="CK89" i="27"/>
  <c r="CJ89" i="27"/>
  <c r="CI89" i="27"/>
  <c r="CH89" i="27"/>
  <c r="CG89" i="27"/>
  <c r="CF89" i="27"/>
  <c r="CE89" i="27"/>
  <c r="CD89" i="27"/>
  <c r="CC89" i="27"/>
  <c r="CB89" i="27"/>
  <c r="CA89" i="27"/>
  <c r="BZ89" i="27"/>
  <c r="BY89" i="27"/>
  <c r="BX89" i="27"/>
  <c r="BW89" i="27"/>
  <c r="BV89" i="27"/>
  <c r="BU89" i="27"/>
  <c r="BT89" i="27"/>
  <c r="BS89" i="27"/>
  <c r="BR89" i="27"/>
  <c r="BQ89" i="27"/>
  <c r="BP89" i="27"/>
  <c r="BO89" i="27"/>
  <c r="BN89" i="27"/>
  <c r="BM89" i="27"/>
  <c r="BL89" i="27"/>
  <c r="BK89" i="27"/>
  <c r="BJ89" i="27"/>
  <c r="BI89" i="27"/>
  <c r="BH89" i="27"/>
  <c r="BG89" i="27"/>
  <c r="BF89" i="27"/>
  <c r="BE89" i="27"/>
  <c r="BD89" i="27"/>
  <c r="BC89" i="27"/>
  <c r="BB89" i="27"/>
  <c r="BA89" i="27"/>
  <c r="AZ89" i="27"/>
  <c r="AY89" i="27"/>
  <c r="AX89" i="27"/>
  <c r="AW89" i="27"/>
  <c r="AV89" i="27"/>
  <c r="AU89" i="27"/>
  <c r="AT89" i="27"/>
  <c r="AS89" i="27"/>
  <c r="AR89" i="27"/>
  <c r="AQ89" i="27"/>
  <c r="AP89" i="27"/>
  <c r="AO89" i="27"/>
  <c r="AN89" i="27"/>
  <c r="AM89" i="27"/>
  <c r="AL89" i="27"/>
  <c r="AK89" i="27"/>
  <c r="AJ89" i="27"/>
  <c r="AI89" i="27"/>
  <c r="AH89" i="27"/>
  <c r="AG89" i="27"/>
  <c r="AF89" i="27"/>
  <c r="AE89" i="27"/>
  <c r="AD89" i="27"/>
  <c r="AC89" i="27"/>
  <c r="AB89" i="27"/>
  <c r="AA89" i="27"/>
  <c r="Z89" i="27"/>
  <c r="Y89" i="27"/>
  <c r="X89" i="27"/>
  <c r="W89" i="27"/>
  <c r="V89" i="27"/>
  <c r="U89" i="27"/>
  <c r="K89" i="27" s="1"/>
  <c r="D89" i="27" s="1"/>
  <c r="T89" i="27"/>
  <c r="S89" i="27"/>
  <c r="R89" i="27"/>
  <c r="A89" i="27"/>
  <c r="A39" i="27"/>
  <c r="A38" i="27"/>
  <c r="D34" i="27"/>
  <c r="D33" i="27"/>
  <c r="D32" i="27"/>
  <c r="D31" i="27"/>
  <c r="D30" i="27"/>
  <c r="D29" i="27"/>
  <c r="D28" i="27"/>
  <c r="D27" i="27"/>
  <c r="D26" i="27"/>
  <c r="D25" i="27"/>
  <c r="D24" i="27"/>
  <c r="D23" i="27"/>
  <c r="D22" i="27"/>
  <c r="D21" i="27"/>
  <c r="D20" i="27"/>
  <c r="D19" i="27"/>
  <c r="D18" i="27"/>
  <c r="D17" i="27"/>
  <c r="D16" i="27"/>
  <c r="D15" i="27"/>
  <c r="D14" i="27"/>
  <c r="D13" i="27"/>
  <c r="D12" i="27"/>
  <c r="D11" i="27"/>
  <c r="D10" i="27"/>
  <c r="D9" i="27"/>
  <c r="D8" i="27"/>
  <c r="D7" i="27"/>
  <c r="D6" i="27"/>
  <c r="D5" i="27"/>
  <c r="D4" i="27"/>
  <c r="D3" i="27"/>
  <c r="M133" i="26" a="1"/>
  <c r="M133" i="26" s="1"/>
  <c r="L133" i="26" a="1"/>
  <c r="L133" i="26" s="1"/>
  <c r="K133" i="26" a="1"/>
  <c r="K133" i="26" s="1"/>
  <c r="J133" i="26" a="1"/>
  <c r="J133" i="26" s="1"/>
  <c r="I133" i="26" a="1"/>
  <c r="I133" i="26" s="1"/>
  <c r="H133" i="26" a="1"/>
  <c r="H133" i="26" s="1"/>
  <c r="M132" i="26" a="1"/>
  <c r="M132" i="26" s="1"/>
  <c r="L132" i="26" a="1"/>
  <c r="L132" i="26" s="1"/>
  <c r="K132" i="26" a="1"/>
  <c r="K132" i="26" s="1"/>
  <c r="J132" i="26" a="1"/>
  <c r="J132" i="26" s="1"/>
  <c r="I132" i="26" a="1"/>
  <c r="I132" i="26" s="1"/>
  <c r="H132" i="26" a="1"/>
  <c r="H132" i="26" s="1"/>
  <c r="M131" i="26" a="1"/>
  <c r="M131" i="26" s="1"/>
  <c r="L131" i="26" a="1"/>
  <c r="L131" i="26" s="1"/>
  <c r="K131" i="26" a="1"/>
  <c r="K131" i="26" s="1"/>
  <c r="J131" i="26" a="1"/>
  <c r="J131" i="26" s="1"/>
  <c r="I131" i="26" a="1"/>
  <c r="I131" i="26" s="1"/>
  <c r="H131" i="26" a="1"/>
  <c r="H131" i="26" s="1"/>
  <c r="M130" i="26" a="1"/>
  <c r="M130" i="26" s="1"/>
  <c r="L130" i="26" a="1"/>
  <c r="L130" i="26" s="1"/>
  <c r="K130" i="26" a="1"/>
  <c r="K130" i="26" s="1"/>
  <c r="J130" i="26" a="1"/>
  <c r="J130" i="26" s="1"/>
  <c r="I130" i="26" a="1"/>
  <c r="I130" i="26" s="1"/>
  <c r="H130" i="26" a="1"/>
  <c r="H130" i="26" s="1"/>
  <c r="M129" i="26" a="1"/>
  <c r="M129" i="26" s="1"/>
  <c r="L129" i="26" a="1"/>
  <c r="L129" i="26" s="1"/>
  <c r="K129" i="26" a="1"/>
  <c r="K129" i="26" s="1"/>
  <c r="J129" i="26"/>
  <c r="J129" i="26" a="1"/>
  <c r="I129" i="26" a="1"/>
  <c r="I129" i="26" s="1"/>
  <c r="H129" i="26" a="1"/>
  <c r="H129" i="26" s="1"/>
  <c r="M128" i="26" a="1"/>
  <c r="M128" i="26" s="1"/>
  <c r="L128" i="26" a="1"/>
  <c r="L128" i="26" s="1"/>
  <c r="K128" i="26" a="1"/>
  <c r="K128" i="26" s="1"/>
  <c r="J128" i="26" a="1"/>
  <c r="J128" i="26" s="1"/>
  <c r="I128" i="26" a="1"/>
  <c r="I128" i="26" s="1"/>
  <c r="H128" i="26"/>
  <c r="H128" i="26" a="1"/>
  <c r="M127" i="26" a="1"/>
  <c r="M127" i="26" s="1"/>
  <c r="L127" i="26"/>
  <c r="L127" i="26" a="1"/>
  <c r="K127" i="26" a="1"/>
  <c r="K127" i="26" s="1"/>
  <c r="J127" i="26"/>
  <c r="J127" i="26" a="1"/>
  <c r="I127" i="26" a="1"/>
  <c r="I127" i="26" s="1"/>
  <c r="H127" i="26"/>
  <c r="H127" i="26" a="1"/>
  <c r="M126" i="26" a="1"/>
  <c r="M126" i="26" s="1"/>
  <c r="L126" i="26"/>
  <c r="L126" i="26" a="1"/>
  <c r="K126" i="26" a="1"/>
  <c r="K126" i="26" s="1"/>
  <c r="J126" i="26" a="1"/>
  <c r="J126" i="26" s="1"/>
  <c r="I126" i="26" a="1"/>
  <c r="I126" i="26" s="1"/>
  <c r="H126" i="26" a="1"/>
  <c r="H126" i="26" s="1"/>
  <c r="M125" i="26" a="1"/>
  <c r="M125" i="26" s="1"/>
  <c r="L125" i="26" a="1"/>
  <c r="L125" i="26" s="1"/>
  <c r="K125" i="26" a="1"/>
  <c r="K125" i="26" s="1"/>
  <c r="J125" i="26"/>
  <c r="J125" i="26" a="1"/>
  <c r="I125" i="26" a="1"/>
  <c r="I125" i="26" s="1"/>
  <c r="H125" i="26" a="1"/>
  <c r="H125" i="26" s="1"/>
  <c r="M124" i="26" a="1"/>
  <c r="M124" i="26" s="1"/>
  <c r="L124" i="26" a="1"/>
  <c r="L124" i="26" s="1"/>
  <c r="K124" i="26" a="1"/>
  <c r="K124" i="26" s="1"/>
  <c r="J124" i="26"/>
  <c r="J124" i="26" a="1"/>
  <c r="I124" i="26" a="1"/>
  <c r="I124" i="26" s="1"/>
  <c r="H124" i="26" a="1"/>
  <c r="H124" i="26" s="1"/>
  <c r="M123" i="26" a="1"/>
  <c r="M123" i="26" s="1"/>
  <c r="L123" i="26" a="1"/>
  <c r="L123" i="26" s="1"/>
  <c r="K123" i="26" a="1"/>
  <c r="K123" i="26" s="1"/>
  <c r="J123" i="26"/>
  <c r="J123" i="26" a="1"/>
  <c r="I123" i="26" a="1"/>
  <c r="I123" i="26" s="1"/>
  <c r="H123" i="26" a="1"/>
  <c r="H123" i="26" s="1"/>
  <c r="M122" i="26" a="1"/>
  <c r="M122" i="26" s="1"/>
  <c r="L122" i="26"/>
  <c r="L122" i="26" a="1"/>
  <c r="K122" i="26" a="1"/>
  <c r="K122" i="26" s="1"/>
  <c r="J122" i="26" a="1"/>
  <c r="J122" i="26" s="1"/>
  <c r="I122" i="26" a="1"/>
  <c r="I122" i="26" s="1"/>
  <c r="H122" i="26"/>
  <c r="H122" i="26" a="1"/>
  <c r="M121" i="26" a="1"/>
  <c r="M121" i="26" s="1"/>
  <c r="L121" i="26" a="1"/>
  <c r="L121" i="26" s="1"/>
  <c r="K121" i="26" a="1"/>
  <c r="K121" i="26" s="1"/>
  <c r="J121" i="26"/>
  <c r="J121" i="26" a="1"/>
  <c r="I121" i="26" a="1"/>
  <c r="I121" i="26" s="1"/>
  <c r="H121" i="26" a="1"/>
  <c r="H121" i="26" s="1"/>
  <c r="M120" i="26" a="1"/>
  <c r="M120" i="26" s="1"/>
  <c r="L120" i="26"/>
  <c r="L120" i="26" a="1"/>
  <c r="K120" i="26" a="1"/>
  <c r="K120" i="26" s="1"/>
  <c r="J120" i="26" a="1"/>
  <c r="J120" i="26" s="1"/>
  <c r="I120" i="26" a="1"/>
  <c r="I120" i="26" s="1"/>
  <c r="H120" i="26" a="1"/>
  <c r="H120" i="26" s="1"/>
  <c r="M119" i="26" a="1"/>
  <c r="M119" i="26" s="1"/>
  <c r="L119" i="26" a="1"/>
  <c r="L119" i="26" s="1"/>
  <c r="K119" i="26" a="1"/>
  <c r="K119" i="26" s="1"/>
  <c r="J119" i="26" a="1"/>
  <c r="J119" i="26" s="1"/>
  <c r="I119" i="26" a="1"/>
  <c r="I119" i="26" s="1"/>
  <c r="H119" i="26" a="1"/>
  <c r="H119" i="26" s="1"/>
  <c r="M118" i="26" a="1"/>
  <c r="M118" i="26" s="1"/>
  <c r="L118" i="26" a="1"/>
  <c r="L118" i="26" s="1"/>
  <c r="K118" i="26" a="1"/>
  <c r="K118" i="26" s="1"/>
  <c r="J118" i="26" a="1"/>
  <c r="J118" i="26" s="1"/>
  <c r="I118" i="26" a="1"/>
  <c r="I118" i="26" s="1"/>
  <c r="H118" i="26" a="1"/>
  <c r="H118" i="26" s="1"/>
  <c r="M117" i="26" a="1"/>
  <c r="M117" i="26" s="1"/>
  <c r="L117" i="26" a="1"/>
  <c r="L117" i="26" s="1"/>
  <c r="K117" i="26" a="1"/>
  <c r="K117" i="26" s="1"/>
  <c r="J117" i="26" a="1"/>
  <c r="J117" i="26" s="1"/>
  <c r="I117" i="26" a="1"/>
  <c r="I117" i="26" s="1"/>
  <c r="H117" i="26" a="1"/>
  <c r="H117" i="26" s="1"/>
  <c r="M116" i="26" a="1"/>
  <c r="M116" i="26" s="1"/>
  <c r="L116" i="26" a="1"/>
  <c r="L116" i="26" s="1"/>
  <c r="K116" i="26" a="1"/>
  <c r="K116" i="26" s="1"/>
  <c r="J116" i="26" a="1"/>
  <c r="J116" i="26" s="1"/>
  <c r="I116" i="26" a="1"/>
  <c r="I116" i="26" s="1"/>
  <c r="H116" i="26" a="1"/>
  <c r="H116" i="26" s="1"/>
  <c r="M115" i="26" a="1"/>
  <c r="M115" i="26" s="1"/>
  <c r="L115" i="26" a="1"/>
  <c r="L115" i="26" s="1"/>
  <c r="K115" i="26" a="1"/>
  <c r="K115" i="26" s="1"/>
  <c r="J115" i="26" a="1"/>
  <c r="J115" i="26" s="1"/>
  <c r="I115" i="26" a="1"/>
  <c r="I115" i="26" s="1"/>
  <c r="H115" i="26" a="1"/>
  <c r="H115" i="26" s="1"/>
  <c r="M114" i="26"/>
  <c r="M114" i="26" a="1"/>
  <c r="L114" i="26" a="1"/>
  <c r="L114" i="26" s="1"/>
  <c r="K114" i="26" a="1"/>
  <c r="K114" i="26" s="1"/>
  <c r="J114" i="26" a="1"/>
  <c r="J114" i="26" s="1"/>
  <c r="I114" i="26"/>
  <c r="I114" i="26" a="1"/>
  <c r="H114" i="26" a="1"/>
  <c r="H114" i="26" s="1"/>
  <c r="M113" i="26" a="1"/>
  <c r="M113" i="26" s="1"/>
  <c r="L113" i="26" a="1"/>
  <c r="L113" i="26" s="1"/>
  <c r="K113" i="26"/>
  <c r="K113" i="26" a="1"/>
  <c r="J113" i="26" a="1"/>
  <c r="J113" i="26" s="1"/>
  <c r="I113" i="26" a="1"/>
  <c r="I113" i="26" s="1"/>
  <c r="H113" i="26" a="1"/>
  <c r="H113" i="26" s="1"/>
  <c r="M112" i="26"/>
  <c r="M112" i="26" a="1"/>
  <c r="L112" i="26" a="1"/>
  <c r="L112" i="26" s="1"/>
  <c r="K112" i="26" a="1"/>
  <c r="K112" i="26" s="1"/>
  <c r="J112" i="26" a="1"/>
  <c r="J112" i="26" s="1"/>
  <c r="I112" i="26"/>
  <c r="I112" i="26" a="1"/>
  <c r="H112" i="26" a="1"/>
  <c r="H112" i="26" s="1"/>
  <c r="M111" i="26" a="1"/>
  <c r="M111" i="26" s="1"/>
  <c r="L111" i="26" a="1"/>
  <c r="L111" i="26" s="1"/>
  <c r="K111" i="26"/>
  <c r="K111" i="26" a="1"/>
  <c r="J111" i="26" a="1"/>
  <c r="J111" i="26" s="1"/>
  <c r="I111" i="26" a="1"/>
  <c r="I111" i="26" s="1"/>
  <c r="H111" i="26" a="1"/>
  <c r="H111" i="26" s="1"/>
  <c r="M110" i="26"/>
  <c r="M110" i="26" a="1"/>
  <c r="L110" i="26" a="1"/>
  <c r="L110" i="26" s="1"/>
  <c r="K110" i="26" a="1"/>
  <c r="K110" i="26" s="1"/>
  <c r="J110" i="26" a="1"/>
  <c r="J110" i="26" s="1"/>
  <c r="I110" i="26"/>
  <c r="I110" i="26" a="1"/>
  <c r="H110" i="26" a="1"/>
  <c r="H110" i="26" s="1"/>
  <c r="M109" i="26" a="1"/>
  <c r="M109" i="26" s="1"/>
  <c r="L109" i="26" a="1"/>
  <c r="L109" i="26" s="1"/>
  <c r="K109" i="26" a="1"/>
  <c r="K109" i="26" s="1"/>
  <c r="J109" i="26" a="1"/>
  <c r="J109" i="26" s="1"/>
  <c r="I109" i="26" a="1"/>
  <c r="I109" i="26" s="1"/>
  <c r="H109" i="26" a="1"/>
  <c r="H109" i="26" s="1"/>
  <c r="M108" i="26" a="1"/>
  <c r="M108" i="26" s="1"/>
  <c r="L108" i="26" a="1"/>
  <c r="L108" i="26" s="1"/>
  <c r="K108" i="26" a="1"/>
  <c r="K108" i="26" s="1"/>
  <c r="J108" i="26" a="1"/>
  <c r="J108" i="26" s="1"/>
  <c r="I108" i="26" a="1"/>
  <c r="I108" i="26" s="1"/>
  <c r="H108" i="26" a="1"/>
  <c r="H108" i="26" s="1"/>
  <c r="M107" i="26" a="1"/>
  <c r="M107" i="26" s="1"/>
  <c r="L107" i="26" a="1"/>
  <c r="L107" i="26" s="1"/>
  <c r="K107" i="26" a="1"/>
  <c r="K107" i="26" s="1"/>
  <c r="J107" i="26" a="1"/>
  <c r="J107" i="26" s="1"/>
  <c r="I107" i="26" a="1"/>
  <c r="I107" i="26" s="1"/>
  <c r="H107" i="26" a="1"/>
  <c r="H107" i="26" s="1"/>
  <c r="M106" i="26" a="1"/>
  <c r="M106" i="26" s="1"/>
  <c r="L106" i="26" a="1"/>
  <c r="L106" i="26" s="1"/>
  <c r="K106" i="26" a="1"/>
  <c r="K106" i="26" s="1"/>
  <c r="J106" i="26" a="1"/>
  <c r="J106" i="26" s="1"/>
  <c r="I106" i="26" a="1"/>
  <c r="I106" i="26" s="1"/>
  <c r="H106" i="26" a="1"/>
  <c r="H106" i="26" s="1"/>
  <c r="M105" i="26" a="1"/>
  <c r="M105" i="26" s="1"/>
  <c r="L105" i="26" a="1"/>
  <c r="L105" i="26" s="1"/>
  <c r="K105" i="26" a="1"/>
  <c r="K105" i="26" s="1"/>
  <c r="J105" i="26" a="1"/>
  <c r="J105" i="26" s="1"/>
  <c r="I105" i="26" a="1"/>
  <c r="I105" i="26" s="1"/>
  <c r="H105" i="26" a="1"/>
  <c r="H105" i="26" s="1"/>
  <c r="M104" i="26" a="1"/>
  <c r="M104" i="26" s="1"/>
  <c r="L104" i="26"/>
  <c r="L104" i="26" a="1"/>
  <c r="K104" i="26"/>
  <c r="K104" i="26" a="1"/>
  <c r="J104" i="26" a="1"/>
  <c r="J104" i="26" s="1"/>
  <c r="I104" i="26" a="1"/>
  <c r="I104" i="26" s="1"/>
  <c r="H104" i="26"/>
  <c r="H104" i="26" a="1"/>
  <c r="M103" i="26" a="1"/>
  <c r="M103" i="26" s="1"/>
  <c r="L103" i="26" a="1"/>
  <c r="L103" i="26" s="1"/>
  <c r="K103" i="26" a="1"/>
  <c r="K103" i="26" s="1"/>
  <c r="J103" i="26"/>
  <c r="J103" i="26" a="1"/>
  <c r="I103" i="26" a="1"/>
  <c r="I103" i="26" s="1"/>
  <c r="H103" i="26" a="1"/>
  <c r="H103" i="26" s="1"/>
  <c r="M102" i="26" a="1"/>
  <c r="M102" i="26" s="1"/>
  <c r="L102" i="26" a="1"/>
  <c r="L102" i="26" s="1"/>
  <c r="K102" i="26" a="1"/>
  <c r="K102" i="26" s="1"/>
  <c r="J102" i="26" a="1"/>
  <c r="J102" i="26" s="1"/>
  <c r="I102" i="26" a="1"/>
  <c r="I102" i="26" s="1"/>
  <c r="H102" i="26" a="1"/>
  <c r="H102" i="26" s="1"/>
  <c r="M101" i="26" a="1"/>
  <c r="M101" i="26" s="1"/>
  <c r="L101" i="26"/>
  <c r="L101" i="26" a="1"/>
  <c r="K101" i="26" a="1"/>
  <c r="K101" i="26" s="1"/>
  <c r="J101" i="26" a="1"/>
  <c r="J101" i="26" s="1"/>
  <c r="I101" i="26" a="1"/>
  <c r="I101" i="26" s="1"/>
  <c r="H101" i="26"/>
  <c r="H101" i="26" a="1"/>
  <c r="M100" i="26" a="1"/>
  <c r="M100" i="26" s="1"/>
  <c r="L100" i="26" a="1"/>
  <c r="L100" i="26" s="1"/>
  <c r="K100" i="26" a="1"/>
  <c r="K100" i="26" s="1"/>
  <c r="J100" i="26"/>
  <c r="J100" i="26" a="1"/>
  <c r="I100" i="26" a="1"/>
  <c r="I100" i="26" s="1"/>
  <c r="H100" i="26" a="1"/>
  <c r="H100" i="26" s="1"/>
  <c r="M99" i="26" a="1"/>
  <c r="M99" i="26" s="1"/>
  <c r="L99" i="26"/>
  <c r="L99" i="26" a="1"/>
  <c r="K99" i="26" a="1"/>
  <c r="K99" i="26" s="1"/>
  <c r="J99" i="26" a="1"/>
  <c r="J99" i="26" s="1"/>
  <c r="I99" i="26" a="1"/>
  <c r="I99" i="26" s="1"/>
  <c r="H99" i="26"/>
  <c r="H99" i="26" a="1"/>
  <c r="M98" i="26" a="1"/>
  <c r="M98" i="26" s="1"/>
  <c r="L98" i="26" a="1"/>
  <c r="L98" i="26" s="1"/>
  <c r="K98" i="26" a="1"/>
  <c r="K98" i="26" s="1"/>
  <c r="J98" i="26" a="1"/>
  <c r="J98" i="26" s="1"/>
  <c r="I98" i="26" a="1"/>
  <c r="I98" i="26" s="1"/>
  <c r="H98" i="26" a="1"/>
  <c r="H98" i="26" s="1"/>
  <c r="M97" i="26" a="1"/>
  <c r="M97" i="26" s="1"/>
  <c r="L97" i="26" a="1"/>
  <c r="L97" i="26" s="1"/>
  <c r="K97" i="26" a="1"/>
  <c r="K97" i="26" s="1"/>
  <c r="J97" i="26" a="1"/>
  <c r="J97" i="26" s="1"/>
  <c r="I97" i="26" a="1"/>
  <c r="I97" i="26" s="1"/>
  <c r="H97" i="26"/>
  <c r="H97" i="26" a="1"/>
  <c r="M96" i="26" a="1"/>
  <c r="M96" i="26" s="1"/>
  <c r="L96" i="26" a="1"/>
  <c r="L96" i="26" s="1"/>
  <c r="K96" i="26" a="1"/>
  <c r="K96" i="26" s="1"/>
  <c r="J96" i="26"/>
  <c r="J96" i="26" a="1"/>
  <c r="I96" i="26" a="1"/>
  <c r="I96" i="26" s="1"/>
  <c r="H96" i="26" a="1"/>
  <c r="H96" i="26" s="1"/>
  <c r="M95" i="26" a="1"/>
  <c r="M95" i="26" s="1"/>
  <c r="L95" i="26" a="1"/>
  <c r="L95" i="26" s="1"/>
  <c r="K95" i="26" a="1"/>
  <c r="K95" i="26" s="1"/>
  <c r="J95" i="26" a="1"/>
  <c r="J95" i="26" s="1"/>
  <c r="I95" i="26" a="1"/>
  <c r="I95" i="26" s="1"/>
  <c r="H95" i="26" a="1"/>
  <c r="H95" i="26" s="1"/>
  <c r="M94" i="26" a="1"/>
  <c r="M94" i="26" s="1"/>
  <c r="L94" i="26" a="1"/>
  <c r="L94" i="26" s="1"/>
  <c r="K94" i="26" a="1"/>
  <c r="K94" i="26" s="1"/>
  <c r="J94" i="26" a="1"/>
  <c r="J94" i="26" s="1"/>
  <c r="I94" i="26" a="1"/>
  <c r="I94" i="26" s="1"/>
  <c r="H94" i="26" a="1"/>
  <c r="H94" i="26" s="1"/>
  <c r="M93" i="26" a="1"/>
  <c r="M93" i="26" s="1"/>
  <c r="L93" i="26" a="1"/>
  <c r="L93" i="26" s="1"/>
  <c r="K93" i="26" a="1"/>
  <c r="K93" i="26" s="1"/>
  <c r="J93" i="26" a="1"/>
  <c r="J93" i="26" s="1"/>
  <c r="I93" i="26" a="1"/>
  <c r="I93" i="26" s="1"/>
  <c r="H93" i="26"/>
  <c r="H93" i="26" a="1"/>
  <c r="M92" i="26"/>
  <c r="M92" i="26" a="1"/>
  <c r="L92" i="26" a="1"/>
  <c r="L92" i="26" s="1"/>
  <c r="K92" i="26" a="1"/>
  <c r="K92" i="26" s="1"/>
  <c r="J92" i="26"/>
  <c r="J92" i="26" a="1"/>
  <c r="I92" i="26" a="1"/>
  <c r="I92" i="26" s="1"/>
  <c r="H92" i="26" a="1"/>
  <c r="H92" i="26" s="1"/>
  <c r="M91" i="26" a="1"/>
  <c r="M91" i="26" s="1"/>
  <c r="L91" i="26"/>
  <c r="L91" i="26" a="1"/>
  <c r="K91" i="26" a="1"/>
  <c r="K91" i="26" s="1"/>
  <c r="J91" i="26" a="1"/>
  <c r="J91" i="26" s="1"/>
  <c r="I91" i="26" a="1"/>
  <c r="I91" i="26" s="1"/>
  <c r="H91" i="26"/>
  <c r="H91" i="26" a="1"/>
  <c r="M90" i="26" a="1"/>
  <c r="M90" i="26" s="1"/>
  <c r="L90" i="26" a="1"/>
  <c r="L90" i="26" s="1"/>
  <c r="K90" i="26" a="1"/>
  <c r="K90" i="26" s="1"/>
  <c r="J90" i="26"/>
  <c r="J90" i="26" a="1"/>
  <c r="I90" i="26" a="1"/>
  <c r="I90" i="26" s="1"/>
  <c r="H90" i="26" a="1"/>
  <c r="H90" i="26" s="1"/>
  <c r="M89" i="26" a="1"/>
  <c r="M89" i="26" s="1"/>
  <c r="L89" i="26" a="1"/>
  <c r="L89" i="26" s="1"/>
  <c r="K89" i="26" a="1"/>
  <c r="K89" i="26" s="1"/>
  <c r="J89" i="26" a="1"/>
  <c r="J89" i="26" s="1"/>
  <c r="I89" i="26" a="1"/>
  <c r="I89" i="26" s="1"/>
  <c r="H89" i="26" a="1"/>
  <c r="H89" i="26" s="1"/>
  <c r="M88" i="26" a="1"/>
  <c r="M88" i="26" s="1"/>
  <c r="L88" i="26" a="1"/>
  <c r="L88" i="26" s="1"/>
  <c r="K88" i="26" a="1"/>
  <c r="K88" i="26" s="1"/>
  <c r="J88" i="26" a="1"/>
  <c r="J88" i="26" s="1"/>
  <c r="I88" i="26" a="1"/>
  <c r="I88" i="26" s="1"/>
  <c r="H88" i="26" a="1"/>
  <c r="H88" i="26" s="1"/>
  <c r="M87" i="26" a="1"/>
  <c r="M87" i="26" s="1"/>
  <c r="L87" i="26"/>
  <c r="L87" i="26" a="1"/>
  <c r="K87" i="26" a="1"/>
  <c r="K87" i="26" s="1"/>
  <c r="J87" i="26" a="1"/>
  <c r="J87" i="26" s="1"/>
  <c r="I87" i="26" a="1"/>
  <c r="I87" i="26" s="1"/>
  <c r="H87" i="26"/>
  <c r="H87" i="26" a="1"/>
  <c r="M86" i="26" a="1"/>
  <c r="M86" i="26" s="1"/>
  <c r="L86" i="26" a="1"/>
  <c r="L86" i="26" s="1"/>
  <c r="K86" i="26" a="1"/>
  <c r="K86" i="26" s="1"/>
  <c r="J86" i="26" a="1"/>
  <c r="J86" i="26" s="1"/>
  <c r="I86" i="26" a="1"/>
  <c r="I86" i="26" s="1"/>
  <c r="H86" i="26" a="1"/>
  <c r="H86" i="26" s="1"/>
  <c r="M85" i="26"/>
  <c r="M85" i="26" a="1"/>
  <c r="L85" i="26" a="1"/>
  <c r="L85" i="26" s="1"/>
  <c r="K85" i="26" a="1"/>
  <c r="K85" i="26" s="1"/>
  <c r="J85" i="26"/>
  <c r="J85" i="26" a="1"/>
  <c r="I85" i="26" a="1"/>
  <c r="I85" i="26" s="1"/>
  <c r="H85" i="26" a="1"/>
  <c r="H85" i="26" s="1"/>
  <c r="M84" i="26" a="1"/>
  <c r="M84" i="26" s="1"/>
  <c r="L84" i="26"/>
  <c r="L84" i="26" a="1"/>
  <c r="K84" i="26"/>
  <c r="K84" i="26" a="1"/>
  <c r="J84" i="26" a="1"/>
  <c r="J84" i="26" s="1"/>
  <c r="I84" i="26" a="1"/>
  <c r="I84" i="26" s="1"/>
  <c r="H84" i="26"/>
  <c r="H84" i="26" a="1"/>
  <c r="DI83" i="26"/>
  <c r="DI83" i="26" a="1"/>
  <c r="DH83" i="26" a="1"/>
  <c r="DH83" i="26" s="1"/>
  <c r="DG83" i="26" a="1"/>
  <c r="DG83" i="26" s="1"/>
  <c r="DF83" i="26"/>
  <c r="DF83" i="26" a="1"/>
  <c r="DE83" i="26" a="1"/>
  <c r="DE83" i="26" s="1"/>
  <c r="DD83" i="26" a="1"/>
  <c r="DD83" i="26" s="1"/>
  <c r="DC83" i="26" a="1"/>
  <c r="DC83" i="26" s="1"/>
  <c r="DB83" i="26"/>
  <c r="DB83" i="26" a="1"/>
  <c r="DA83" i="26" a="1"/>
  <c r="DA83" i="26" s="1"/>
  <c r="CZ83" i="26" a="1"/>
  <c r="CZ83" i="26" s="1"/>
  <c r="CY83" i="26" a="1"/>
  <c r="CY83" i="26" s="1"/>
  <c r="CX83" i="26"/>
  <c r="CX83" i="26" a="1"/>
  <c r="CW83" i="26"/>
  <c r="CW83" i="26" a="1"/>
  <c r="CV83" i="26" a="1"/>
  <c r="CV83" i="26" s="1"/>
  <c r="CU83" i="26" a="1"/>
  <c r="CU83" i="26" s="1"/>
  <c r="CT83" i="26"/>
  <c r="CT83" i="26" a="1"/>
  <c r="CS83" i="26"/>
  <c r="CS83" i="26" a="1"/>
  <c r="CR83" i="26" a="1"/>
  <c r="CR83" i="26" s="1"/>
  <c r="CQ83" i="26" a="1"/>
  <c r="CQ83" i="26" s="1"/>
  <c r="CP83" i="26"/>
  <c r="CP83" i="26" a="1"/>
  <c r="CO83" i="26" a="1"/>
  <c r="CO83" i="26" s="1"/>
  <c r="CN83" i="26" a="1"/>
  <c r="CN83" i="26" s="1"/>
  <c r="CM83" i="26" a="1"/>
  <c r="CM83" i="26" s="1"/>
  <c r="CL83" i="26"/>
  <c r="CL83" i="26" a="1"/>
  <c r="CK83" i="26" a="1"/>
  <c r="CK83" i="26" s="1"/>
  <c r="CJ83" i="26" a="1"/>
  <c r="CJ83" i="26" s="1"/>
  <c r="CI83" i="26" a="1"/>
  <c r="CI83" i="26" s="1"/>
  <c r="CH83" i="26"/>
  <c r="CH83" i="26" a="1"/>
  <c r="CG83" i="26"/>
  <c r="CG83" i="26" a="1"/>
  <c r="CF83" i="26" a="1"/>
  <c r="CF83" i="26" s="1"/>
  <c r="CE83" i="26" a="1"/>
  <c r="CE83" i="26" s="1"/>
  <c r="CD83" i="26"/>
  <c r="CD83" i="26" a="1"/>
  <c r="CC83" i="26"/>
  <c r="CC83" i="26" a="1"/>
  <c r="CB83" i="26" a="1"/>
  <c r="CB83" i="26" s="1"/>
  <c r="CA83" i="26" a="1"/>
  <c r="CA83" i="26" s="1"/>
  <c r="BZ83" i="26"/>
  <c r="BZ83" i="26" a="1"/>
  <c r="BY83" i="26" a="1"/>
  <c r="BY83" i="26" s="1"/>
  <c r="BX83" i="26" a="1"/>
  <c r="BX83" i="26" s="1"/>
  <c r="BW83" i="26" a="1"/>
  <c r="BW83" i="26" s="1"/>
  <c r="BV83" i="26"/>
  <c r="BV83" i="26" a="1"/>
  <c r="BU83" i="26" a="1"/>
  <c r="BU83" i="26" s="1"/>
  <c r="BT83" i="26" a="1"/>
  <c r="BT83" i="26" s="1"/>
  <c r="BS83" i="26" a="1"/>
  <c r="BS83" i="26" s="1"/>
  <c r="BR83" i="26"/>
  <c r="BR83" i="26" a="1"/>
  <c r="BQ83" i="26"/>
  <c r="BQ83" i="26" a="1"/>
  <c r="BP83" i="26" a="1"/>
  <c r="BP83" i="26" s="1"/>
  <c r="BO83" i="26" a="1"/>
  <c r="BO83" i="26" s="1"/>
  <c r="BN83" i="26"/>
  <c r="BN83" i="26" a="1"/>
  <c r="BM83" i="26"/>
  <c r="BM83" i="26" a="1"/>
  <c r="BL83" i="26" a="1"/>
  <c r="BL83" i="26" s="1"/>
  <c r="BK83" i="26" a="1"/>
  <c r="BK83" i="26" s="1"/>
  <c r="BJ83" i="26"/>
  <c r="BJ83" i="26" a="1"/>
  <c r="BI83" i="26" a="1"/>
  <c r="BI83" i="26" s="1"/>
  <c r="BH83" i="26" a="1"/>
  <c r="BH83" i="26" s="1"/>
  <c r="BG83" i="26" a="1"/>
  <c r="BG83" i="26" s="1"/>
  <c r="BF83" i="26"/>
  <c r="BF83" i="26" a="1"/>
  <c r="BE83" i="26" a="1"/>
  <c r="BE83" i="26" s="1"/>
  <c r="BD83" i="26" a="1"/>
  <c r="BD83" i="26" s="1"/>
  <c r="BC83" i="26" a="1"/>
  <c r="BC83" i="26" s="1"/>
  <c r="BB83" i="26"/>
  <c r="BB83" i="26" a="1"/>
  <c r="BA83" i="26"/>
  <c r="BA83" i="26" a="1"/>
  <c r="AZ83" i="26" a="1"/>
  <c r="AZ83" i="26" s="1"/>
  <c r="AY83" i="26" a="1"/>
  <c r="AY83" i="26" s="1"/>
  <c r="AX83" i="26"/>
  <c r="AX83" i="26" a="1"/>
  <c r="AW83" i="26"/>
  <c r="AW83" i="26" a="1"/>
  <c r="AV83" i="26" a="1"/>
  <c r="AV83" i="26" s="1"/>
  <c r="AU83" i="26" a="1"/>
  <c r="AU83" i="26" s="1"/>
  <c r="AT83" i="26"/>
  <c r="AT83" i="26" a="1"/>
  <c r="AS83" i="26" a="1"/>
  <c r="AS83" i="26" s="1"/>
  <c r="AR83" i="26" a="1"/>
  <c r="AR83" i="26" s="1"/>
  <c r="AQ83" i="26" a="1"/>
  <c r="AQ83" i="26" s="1"/>
  <c r="AP83" i="26"/>
  <c r="AP83" i="26" a="1"/>
  <c r="AO83" i="26" a="1"/>
  <c r="AO83" i="26" s="1"/>
  <c r="AN83" i="26" a="1"/>
  <c r="AN83" i="26" s="1"/>
  <c r="AM83" i="26" a="1"/>
  <c r="AM83" i="26" s="1"/>
  <c r="AL83" i="26"/>
  <c r="AL83" i="26" a="1"/>
  <c r="AK83" i="26"/>
  <c r="AK83" i="26" a="1"/>
  <c r="AJ83" i="26" a="1"/>
  <c r="AJ83" i="26" s="1"/>
  <c r="AI83" i="26" a="1"/>
  <c r="AI83" i="26" s="1"/>
  <c r="AH83" i="26"/>
  <c r="AH83" i="26" a="1"/>
  <c r="AG83" i="26"/>
  <c r="AG83" i="26" a="1"/>
  <c r="AF83" i="26" a="1"/>
  <c r="AF83" i="26" s="1"/>
  <c r="AE83" i="26" a="1"/>
  <c r="AE83" i="26" s="1"/>
  <c r="AD83" i="26"/>
  <c r="AD83" i="26" a="1"/>
  <c r="AC83" i="26" a="1"/>
  <c r="AC83" i="26" s="1"/>
  <c r="AB83" i="26" a="1"/>
  <c r="AB83" i="26" s="1"/>
  <c r="AA83" i="26" a="1"/>
  <c r="AA83" i="26" s="1"/>
  <c r="Z83" i="26"/>
  <c r="Z83" i="26" a="1"/>
  <c r="Y83" i="26" a="1"/>
  <c r="Y83" i="26" s="1"/>
  <c r="X83" i="26" a="1"/>
  <c r="X83" i="26" s="1"/>
  <c r="W83" i="26" a="1"/>
  <c r="W83" i="26" s="1"/>
  <c r="V83" i="26"/>
  <c r="V83" i="26" a="1"/>
  <c r="U83" i="26"/>
  <c r="U83" i="26" a="1"/>
  <c r="T83" i="26" a="1"/>
  <c r="T83" i="26" s="1"/>
  <c r="S83" i="26" a="1"/>
  <c r="S83" i="26" s="1"/>
  <c r="R83" i="26"/>
  <c r="R83" i="26" a="1"/>
  <c r="Q83" i="26"/>
  <c r="Q83" i="26" a="1"/>
  <c r="P83" i="26" a="1"/>
  <c r="P83" i="26" s="1"/>
  <c r="O83" i="26" a="1"/>
  <c r="O83" i="26" s="1"/>
  <c r="N83" i="26"/>
  <c r="N83" i="26" a="1"/>
  <c r="DI82" i="26" a="1"/>
  <c r="DI82" i="26" s="1"/>
  <c r="DH82" i="26"/>
  <c r="DH82" i="26" a="1"/>
  <c r="DG82" i="26" a="1"/>
  <c r="DG82" i="26" s="1"/>
  <c r="DF82" i="26" a="1"/>
  <c r="DF82" i="26" s="1"/>
  <c r="DE82" i="26" a="1"/>
  <c r="DE82" i="26" s="1"/>
  <c r="DD82" i="26"/>
  <c r="DD82" i="26" a="1"/>
  <c r="DC82" i="26" a="1"/>
  <c r="DC82" i="26" s="1"/>
  <c r="DB82" i="26" a="1"/>
  <c r="DB82" i="26" s="1"/>
  <c r="DA82" i="26" a="1"/>
  <c r="DA82" i="26" s="1"/>
  <c r="CZ82" i="26"/>
  <c r="CZ82" i="26" a="1"/>
  <c r="CY82" i="26"/>
  <c r="CY82" i="26" a="1"/>
  <c r="CX82" i="26" a="1"/>
  <c r="CX82" i="26" s="1"/>
  <c r="CW82" i="26" a="1"/>
  <c r="CW82" i="26" s="1"/>
  <c r="CV82" i="26"/>
  <c r="CV82" i="26" a="1"/>
  <c r="CU82" i="26" a="1"/>
  <c r="CU82" i="26" s="1"/>
  <c r="CT82" i="26" a="1"/>
  <c r="CT82" i="26" s="1"/>
  <c r="CS82" i="26" a="1"/>
  <c r="CS82" i="26" s="1"/>
  <c r="CR82" i="26"/>
  <c r="CR82" i="26" a="1"/>
  <c r="CQ82" i="26" a="1"/>
  <c r="CQ82" i="26" s="1"/>
  <c r="CP82" i="26" a="1"/>
  <c r="CP82" i="26" s="1"/>
  <c r="CO82" i="26" a="1"/>
  <c r="CO82" i="26" s="1"/>
  <c r="CN82" i="26"/>
  <c r="CN82" i="26" a="1"/>
  <c r="CM82" i="26" a="1"/>
  <c r="CM82" i="26" s="1"/>
  <c r="CL82" i="26" a="1"/>
  <c r="CL82" i="26" s="1"/>
  <c r="CK82" i="26" a="1"/>
  <c r="CK82" i="26" s="1"/>
  <c r="CJ82" i="26"/>
  <c r="CJ82" i="26" a="1"/>
  <c r="CI82" i="26"/>
  <c r="CI82" i="26" a="1"/>
  <c r="CH82" i="26" a="1"/>
  <c r="CH82" i="26" s="1"/>
  <c r="CG82" i="26" a="1"/>
  <c r="CG82" i="26" s="1"/>
  <c r="CF82" i="26"/>
  <c r="CF82" i="26" a="1"/>
  <c r="CE82" i="26" a="1"/>
  <c r="CE82" i="26" s="1"/>
  <c r="CD82" i="26" a="1"/>
  <c r="CD82" i="26" s="1"/>
  <c r="CC82" i="26" a="1"/>
  <c r="CC82" i="26" s="1"/>
  <c r="CB82" i="26"/>
  <c r="CB82" i="26" a="1"/>
  <c r="CA82" i="26" a="1"/>
  <c r="CA82" i="26" s="1"/>
  <c r="BZ82" i="26" a="1"/>
  <c r="BZ82" i="26" s="1"/>
  <c r="BY82" i="26" a="1"/>
  <c r="BY82" i="26" s="1"/>
  <c r="BX82" i="26"/>
  <c r="BX82" i="26" a="1"/>
  <c r="BW82" i="26" a="1"/>
  <c r="BW82" i="26" s="1"/>
  <c r="BV82" i="26" a="1"/>
  <c r="BV82" i="26" s="1"/>
  <c r="BU82" i="26" a="1"/>
  <c r="BU82" i="26" s="1"/>
  <c r="BT82" i="26"/>
  <c r="BT82" i="26" a="1"/>
  <c r="BS82" i="26"/>
  <c r="BS82" i="26" a="1"/>
  <c r="BR82" i="26" a="1"/>
  <c r="BR82" i="26" s="1"/>
  <c r="BQ82" i="26" a="1"/>
  <c r="BQ82" i="26" s="1"/>
  <c r="BP82" i="26"/>
  <c r="BP82" i="26" a="1"/>
  <c r="BO82" i="26" a="1"/>
  <c r="BO82" i="26" s="1"/>
  <c r="BN82" i="26" a="1"/>
  <c r="BN82" i="26" s="1"/>
  <c r="BM82" i="26" a="1"/>
  <c r="BM82" i="26" s="1"/>
  <c r="BL82" i="26"/>
  <c r="BL82" i="26" a="1"/>
  <c r="BK82" i="26" a="1"/>
  <c r="BK82" i="26" s="1"/>
  <c r="BJ82" i="26" a="1"/>
  <c r="BJ82" i="26" s="1"/>
  <c r="BI82" i="26" a="1"/>
  <c r="BI82" i="26" s="1"/>
  <c r="BH82" i="26"/>
  <c r="BH82" i="26" a="1"/>
  <c r="BG82" i="26" a="1"/>
  <c r="BG82" i="26" s="1"/>
  <c r="BF82" i="26" a="1"/>
  <c r="BF82" i="26" s="1"/>
  <c r="BE82" i="26" a="1"/>
  <c r="BE82" i="26" s="1"/>
  <c r="BD82" i="26"/>
  <c r="BD82" i="26" a="1"/>
  <c r="BC82" i="26"/>
  <c r="BC82" i="26" a="1"/>
  <c r="BB82" i="26" a="1"/>
  <c r="BB82" i="26" s="1"/>
  <c r="BA82" i="26" a="1"/>
  <c r="BA82" i="26" s="1"/>
  <c r="AZ82" i="26"/>
  <c r="AZ82" i="26" a="1"/>
  <c r="AY82" i="26" a="1"/>
  <c r="AY82" i="26" s="1"/>
  <c r="AX82" i="26" a="1"/>
  <c r="AX82" i="26" s="1"/>
  <c r="AW82" i="26" a="1"/>
  <c r="AW82" i="26" s="1"/>
  <c r="AV82" i="26"/>
  <c r="AV82" i="26" a="1"/>
  <c r="AU82" i="26" a="1"/>
  <c r="AU82" i="26" s="1"/>
  <c r="AT82" i="26" a="1"/>
  <c r="AT82" i="26" s="1"/>
  <c r="AS82" i="26" a="1"/>
  <c r="AS82" i="26" s="1"/>
  <c r="AR82" i="26"/>
  <c r="AR82" i="26" a="1"/>
  <c r="AQ82" i="26" a="1"/>
  <c r="AQ82" i="26" s="1"/>
  <c r="AP82" i="26" a="1"/>
  <c r="AP82" i="26" s="1"/>
  <c r="AO82" i="26" a="1"/>
  <c r="AO82" i="26" s="1"/>
  <c r="AN82" i="26"/>
  <c r="AN82" i="26" a="1"/>
  <c r="AM82" i="26"/>
  <c r="AM82" i="26" a="1"/>
  <c r="AL82" i="26" a="1"/>
  <c r="AL82" i="26" s="1"/>
  <c r="AK82" i="26" a="1"/>
  <c r="AK82" i="26" s="1"/>
  <c r="AJ82" i="26" a="1"/>
  <c r="AJ82" i="26" s="1"/>
  <c r="AI82" i="26" a="1"/>
  <c r="AI82" i="26" s="1"/>
  <c r="AH82" i="26" a="1"/>
  <c r="AH82" i="26" s="1"/>
  <c r="AG82" i="26" a="1"/>
  <c r="AG82" i="26" s="1"/>
  <c r="AF82" i="26" a="1"/>
  <c r="AF82" i="26" s="1"/>
  <c r="AE82" i="26" a="1"/>
  <c r="AE82" i="26" s="1"/>
  <c r="AD82" i="26" a="1"/>
  <c r="AD82" i="26" s="1"/>
  <c r="AC82" i="26" a="1"/>
  <c r="AC82" i="26" s="1"/>
  <c r="AB82" i="26"/>
  <c r="AB82" i="26" a="1"/>
  <c r="AA82" i="26" a="1"/>
  <c r="AA82" i="26" s="1"/>
  <c r="Z82" i="26" a="1"/>
  <c r="Z82" i="26" s="1"/>
  <c r="Y82" i="26" a="1"/>
  <c r="Y82" i="26" s="1"/>
  <c r="X82" i="26" a="1"/>
  <c r="X82" i="26" s="1"/>
  <c r="W82" i="26"/>
  <c r="W82" i="26" a="1"/>
  <c r="V82" i="26" a="1"/>
  <c r="V82" i="26" s="1"/>
  <c r="U82" i="26" a="1"/>
  <c r="U82" i="26" s="1"/>
  <c r="T82" i="26" a="1"/>
  <c r="T82" i="26" s="1"/>
  <c r="S82" i="26" a="1"/>
  <c r="S82" i="26" s="1"/>
  <c r="R82" i="26" a="1"/>
  <c r="R82" i="26" s="1"/>
  <c r="Q82" i="26" a="1"/>
  <c r="Q82" i="26" s="1"/>
  <c r="P82" i="26" a="1"/>
  <c r="P82" i="26" s="1"/>
  <c r="O82" i="26" a="1"/>
  <c r="O82" i="26" s="1"/>
  <c r="N82" i="26" a="1"/>
  <c r="N82" i="26" s="1"/>
  <c r="DI81" i="26"/>
  <c r="DI81" i="26" a="1"/>
  <c r="DH81" i="26" a="1"/>
  <c r="DH81" i="26" s="1"/>
  <c r="DG81" i="26" a="1"/>
  <c r="DG81" i="26" s="1"/>
  <c r="DF81" i="26" a="1"/>
  <c r="DF81" i="26" s="1"/>
  <c r="DE81" i="26" a="1"/>
  <c r="DE81" i="26" s="1"/>
  <c r="DD81" i="26" a="1"/>
  <c r="DD81" i="26" s="1"/>
  <c r="DC81" i="26" a="1"/>
  <c r="DC81" i="26" s="1"/>
  <c r="DB81" i="26" a="1"/>
  <c r="DB81" i="26" s="1"/>
  <c r="DA81" i="26" a="1"/>
  <c r="DA81" i="26" s="1"/>
  <c r="CZ81" i="26" a="1"/>
  <c r="CZ81" i="26" s="1"/>
  <c r="CY81" i="26" a="1"/>
  <c r="CY81" i="26" s="1"/>
  <c r="CX81" i="26"/>
  <c r="CX81" i="26" a="1"/>
  <c r="CW81" i="26" a="1"/>
  <c r="CW81" i="26" s="1"/>
  <c r="CV81" i="26" a="1"/>
  <c r="CV81" i="26" s="1"/>
  <c r="CU81" i="26" a="1"/>
  <c r="CU81" i="26" s="1"/>
  <c r="CT81" i="26" a="1"/>
  <c r="CT81" i="26" s="1"/>
  <c r="CS81" i="26"/>
  <c r="CS81" i="26" a="1"/>
  <c r="CR81" i="26" a="1"/>
  <c r="CR81" i="26" s="1"/>
  <c r="CQ81" i="26" a="1"/>
  <c r="CQ81" i="26" s="1"/>
  <c r="CP81" i="26" a="1"/>
  <c r="CP81" i="26" s="1"/>
  <c r="CO81" i="26" a="1"/>
  <c r="CO81" i="26" s="1"/>
  <c r="CN81" i="26" a="1"/>
  <c r="CN81" i="26" s="1"/>
  <c r="CM81" i="26" a="1"/>
  <c r="CM81" i="26" s="1"/>
  <c r="CL81" i="26" a="1"/>
  <c r="CL81" i="26" s="1"/>
  <c r="CK81" i="26" a="1"/>
  <c r="CK81" i="26" s="1"/>
  <c r="CJ81" i="26" a="1"/>
  <c r="CJ81" i="26" s="1"/>
  <c r="CI81" i="26" a="1"/>
  <c r="CI81" i="26" s="1"/>
  <c r="CH81" i="26"/>
  <c r="CH81" i="26" a="1"/>
  <c r="CG81" i="26" a="1"/>
  <c r="CG81" i="26" s="1"/>
  <c r="CF81" i="26" a="1"/>
  <c r="CF81" i="26" s="1"/>
  <c r="CE81" i="26" a="1"/>
  <c r="CE81" i="26" s="1"/>
  <c r="CD81" i="26" a="1"/>
  <c r="CD81" i="26" s="1"/>
  <c r="CC81" i="26"/>
  <c r="CC81" i="26" a="1"/>
  <c r="CB81" i="26" a="1"/>
  <c r="CB81" i="26" s="1"/>
  <c r="CA81" i="26" a="1"/>
  <c r="CA81" i="26" s="1"/>
  <c r="BZ81" i="26" a="1"/>
  <c r="BZ81" i="26" s="1"/>
  <c r="BY81" i="26" a="1"/>
  <c r="BY81" i="26" s="1"/>
  <c r="BX81" i="26" a="1"/>
  <c r="BX81" i="26" s="1"/>
  <c r="BW81" i="26" a="1"/>
  <c r="BW81" i="26" s="1"/>
  <c r="BV81" i="26" a="1"/>
  <c r="BV81" i="26" s="1"/>
  <c r="BU81" i="26" a="1"/>
  <c r="BU81" i="26" s="1"/>
  <c r="BT81" i="26" a="1"/>
  <c r="BT81" i="26" s="1"/>
  <c r="BS81" i="26" a="1"/>
  <c r="BS81" i="26" s="1"/>
  <c r="BR81" i="26"/>
  <c r="BR81" i="26" a="1"/>
  <c r="BQ81" i="26" a="1"/>
  <c r="BQ81" i="26" s="1"/>
  <c r="BP81" i="26" a="1"/>
  <c r="BP81" i="26" s="1"/>
  <c r="BO81" i="26" a="1"/>
  <c r="BO81" i="26" s="1"/>
  <c r="BN81" i="26" a="1"/>
  <c r="BN81" i="26" s="1"/>
  <c r="BM81" i="26"/>
  <c r="BM81" i="26" a="1"/>
  <c r="BL81" i="26" a="1"/>
  <c r="BL81" i="26" s="1"/>
  <c r="BK81" i="26" a="1"/>
  <c r="BK81" i="26" s="1"/>
  <c r="BJ81" i="26" a="1"/>
  <c r="BJ81" i="26" s="1"/>
  <c r="BI81" i="26" a="1"/>
  <c r="BI81" i="26" s="1"/>
  <c r="BH81" i="26" a="1"/>
  <c r="BH81" i="26" s="1"/>
  <c r="BG81" i="26" a="1"/>
  <c r="BG81" i="26" s="1"/>
  <c r="BF81" i="26" a="1"/>
  <c r="BF81" i="26" s="1"/>
  <c r="BE81" i="26" a="1"/>
  <c r="BE81" i="26" s="1"/>
  <c r="BD81" i="26" a="1"/>
  <c r="BD81" i="26" s="1"/>
  <c r="BC81" i="26" a="1"/>
  <c r="BC81" i="26" s="1"/>
  <c r="BB81" i="26"/>
  <c r="BB81" i="26" a="1"/>
  <c r="BA81" i="26" a="1"/>
  <c r="BA81" i="26" s="1"/>
  <c r="AZ81" i="26" a="1"/>
  <c r="AZ81" i="26" s="1"/>
  <c r="AY81" i="26" a="1"/>
  <c r="AY81" i="26" s="1"/>
  <c r="AX81" i="26" a="1"/>
  <c r="AX81" i="26" s="1"/>
  <c r="AW81" i="26"/>
  <c r="AW81" i="26" a="1"/>
  <c r="AV81" i="26" a="1"/>
  <c r="AV81" i="26" s="1"/>
  <c r="AU81" i="26" a="1"/>
  <c r="AU81" i="26" s="1"/>
  <c r="AT81" i="26" a="1"/>
  <c r="AT81" i="26" s="1"/>
  <c r="AS81" i="26" a="1"/>
  <c r="AS81" i="26" s="1"/>
  <c r="AR81" i="26" a="1"/>
  <c r="AR81" i="26" s="1"/>
  <c r="AQ81" i="26" a="1"/>
  <c r="AQ81" i="26" s="1"/>
  <c r="AP81" i="26" a="1"/>
  <c r="AP81" i="26" s="1"/>
  <c r="AO81" i="26" a="1"/>
  <c r="AO81" i="26" s="1"/>
  <c r="AN81" i="26" a="1"/>
  <c r="AN81" i="26" s="1"/>
  <c r="AM81" i="26" a="1"/>
  <c r="AM81" i="26" s="1"/>
  <c r="AL81" i="26"/>
  <c r="AL81" i="26" a="1"/>
  <c r="AK81" i="26" a="1"/>
  <c r="AK81" i="26" s="1"/>
  <c r="AJ81" i="26" a="1"/>
  <c r="AJ81" i="26" s="1"/>
  <c r="AI81" i="26" a="1"/>
  <c r="AI81" i="26" s="1"/>
  <c r="AH81" i="26" a="1"/>
  <c r="AH81" i="26" s="1"/>
  <c r="AG81" i="26"/>
  <c r="AG81" i="26" a="1"/>
  <c r="AF81" i="26" a="1"/>
  <c r="AF81" i="26" s="1"/>
  <c r="AE81" i="26" a="1"/>
  <c r="AE81" i="26" s="1"/>
  <c r="AD81" i="26" a="1"/>
  <c r="AD81" i="26" s="1"/>
  <c r="AC81" i="26" a="1"/>
  <c r="AC81" i="26" s="1"/>
  <c r="AB81" i="26" a="1"/>
  <c r="AB81" i="26" s="1"/>
  <c r="AA81" i="26" a="1"/>
  <c r="AA81" i="26" s="1"/>
  <c r="Z81" i="26" a="1"/>
  <c r="Z81" i="26" s="1"/>
  <c r="Y81" i="26" a="1"/>
  <c r="Y81" i="26" s="1"/>
  <c r="X81" i="26" a="1"/>
  <c r="X81" i="26" s="1"/>
  <c r="W81" i="26" a="1"/>
  <c r="W81" i="26" s="1"/>
  <c r="V81" i="26"/>
  <c r="V81" i="26" a="1"/>
  <c r="U81" i="26" a="1"/>
  <c r="U81" i="26" s="1"/>
  <c r="T81" i="26" a="1"/>
  <c r="T81" i="26" s="1"/>
  <c r="S81" i="26" a="1"/>
  <c r="S81" i="26" s="1"/>
  <c r="R81" i="26" a="1"/>
  <c r="R81" i="26" s="1"/>
  <c r="Q81" i="26"/>
  <c r="Q81" i="26" a="1"/>
  <c r="P81" i="26" a="1"/>
  <c r="P81" i="26" s="1"/>
  <c r="O81" i="26" a="1"/>
  <c r="O81" i="26" s="1"/>
  <c r="N81" i="26" a="1"/>
  <c r="N81" i="26" s="1"/>
  <c r="DI80" i="26" a="1"/>
  <c r="DI80" i="26" s="1"/>
  <c r="DH80" i="26"/>
  <c r="DH80" i="26" a="1"/>
  <c r="DG80" i="26" a="1"/>
  <c r="DG80" i="26" s="1"/>
  <c r="DF80" i="26" a="1"/>
  <c r="DF80" i="26" s="1"/>
  <c r="DE80" i="26" a="1"/>
  <c r="DE80" i="26" s="1"/>
  <c r="DD80" i="26" a="1"/>
  <c r="DD80" i="26" s="1"/>
  <c r="DC80" i="26"/>
  <c r="DC80" i="26" a="1"/>
  <c r="DB80" i="26" a="1"/>
  <c r="DB80" i="26" s="1"/>
  <c r="DA80" i="26" a="1"/>
  <c r="DA80" i="26" s="1"/>
  <c r="CZ80" i="26" a="1"/>
  <c r="CZ80" i="26" s="1"/>
  <c r="CY80" i="26" a="1"/>
  <c r="CY80" i="26" s="1"/>
  <c r="CX80" i="26" a="1"/>
  <c r="CX80" i="26" s="1"/>
  <c r="CW80" i="26" a="1"/>
  <c r="CW80" i="26" s="1"/>
  <c r="CV80" i="26" a="1"/>
  <c r="CV80" i="26" s="1"/>
  <c r="CU80" i="26" a="1"/>
  <c r="CU80" i="26" s="1"/>
  <c r="CT80" i="26" a="1"/>
  <c r="CT80" i="26" s="1"/>
  <c r="CS80" i="26" a="1"/>
  <c r="CS80" i="26" s="1"/>
  <c r="CR80" i="26"/>
  <c r="CR80" i="26" a="1"/>
  <c r="CQ80" i="26" a="1"/>
  <c r="CQ80" i="26" s="1"/>
  <c r="CP80" i="26" a="1"/>
  <c r="CP80" i="26" s="1"/>
  <c r="CO80" i="26" a="1"/>
  <c r="CO80" i="26" s="1"/>
  <c r="CN80" i="26" a="1"/>
  <c r="CN80" i="26" s="1"/>
  <c r="CM80" i="26"/>
  <c r="CM80" i="26" a="1"/>
  <c r="CL80" i="26" a="1"/>
  <c r="CL80" i="26" s="1"/>
  <c r="CK80" i="26" a="1"/>
  <c r="CK80" i="26" s="1"/>
  <c r="CJ80" i="26" a="1"/>
  <c r="CJ80" i="26" s="1"/>
  <c r="CI80" i="26" a="1"/>
  <c r="CI80" i="26" s="1"/>
  <c r="CH80" i="26" a="1"/>
  <c r="CH80" i="26" s="1"/>
  <c r="CG80" i="26" a="1"/>
  <c r="CG80" i="26" s="1"/>
  <c r="CF80" i="26" a="1"/>
  <c r="CF80" i="26" s="1"/>
  <c r="CE80" i="26" a="1"/>
  <c r="CE80" i="26" s="1"/>
  <c r="CD80" i="26" a="1"/>
  <c r="CD80" i="26" s="1"/>
  <c r="CC80" i="26" a="1"/>
  <c r="CC80" i="26" s="1"/>
  <c r="CB80" i="26"/>
  <c r="CB80" i="26" a="1"/>
  <c r="CA80" i="26" a="1"/>
  <c r="CA80" i="26" s="1"/>
  <c r="BZ80" i="26" a="1"/>
  <c r="BZ80" i="26" s="1"/>
  <c r="BY80" i="26" a="1"/>
  <c r="BY80" i="26" s="1"/>
  <c r="BX80" i="26" a="1"/>
  <c r="BX80" i="26" s="1"/>
  <c r="BW80" i="26"/>
  <c r="BW80" i="26" a="1"/>
  <c r="BV80" i="26" a="1"/>
  <c r="BV80" i="26" s="1"/>
  <c r="BU80" i="26" a="1"/>
  <c r="BU80" i="26" s="1"/>
  <c r="BT80" i="26" a="1"/>
  <c r="BT80" i="26" s="1"/>
  <c r="BS80" i="26" a="1"/>
  <c r="BS80" i="26" s="1"/>
  <c r="BR80" i="26" a="1"/>
  <c r="BR80" i="26" s="1"/>
  <c r="BQ80" i="26" a="1"/>
  <c r="BQ80" i="26" s="1"/>
  <c r="BP80" i="26" a="1"/>
  <c r="BP80" i="26" s="1"/>
  <c r="BO80" i="26" a="1"/>
  <c r="BO80" i="26" s="1"/>
  <c r="BN80" i="26" a="1"/>
  <c r="BN80" i="26" s="1"/>
  <c r="BM80" i="26" a="1"/>
  <c r="BM80" i="26" s="1"/>
  <c r="BL80" i="26"/>
  <c r="BL80" i="26" a="1"/>
  <c r="BK80" i="26" a="1"/>
  <c r="BK80" i="26" s="1"/>
  <c r="BJ80" i="26" a="1"/>
  <c r="BJ80" i="26" s="1"/>
  <c r="BI80" i="26" a="1"/>
  <c r="BI80" i="26" s="1"/>
  <c r="BH80" i="26" a="1"/>
  <c r="BH80" i="26" s="1"/>
  <c r="BG80" i="26"/>
  <c r="BG80" i="26" a="1"/>
  <c r="BF80" i="26" a="1"/>
  <c r="BF80" i="26" s="1"/>
  <c r="BE80" i="26" a="1"/>
  <c r="BE80" i="26" s="1"/>
  <c r="BD80" i="26" a="1"/>
  <c r="BD80" i="26" s="1"/>
  <c r="BC80" i="26" a="1"/>
  <c r="BC80" i="26" s="1"/>
  <c r="BB80" i="26" a="1"/>
  <c r="BB80" i="26" s="1"/>
  <c r="BA80" i="26" a="1"/>
  <c r="BA80" i="26" s="1"/>
  <c r="AZ80" i="26" a="1"/>
  <c r="AZ80" i="26" s="1"/>
  <c r="AY80" i="26" a="1"/>
  <c r="AY80" i="26" s="1"/>
  <c r="AX80" i="26" a="1"/>
  <c r="AX80" i="26" s="1"/>
  <c r="AW80" i="26" a="1"/>
  <c r="AW80" i="26" s="1"/>
  <c r="AV80" i="26"/>
  <c r="AV80" i="26" a="1"/>
  <c r="AU80" i="26" a="1"/>
  <c r="AU80" i="26" s="1"/>
  <c r="AT80" i="26" a="1"/>
  <c r="AT80" i="26" s="1"/>
  <c r="AS80" i="26" a="1"/>
  <c r="AS80" i="26" s="1"/>
  <c r="AR80" i="26" a="1"/>
  <c r="AR80" i="26" s="1"/>
  <c r="AQ80" i="26"/>
  <c r="AQ80" i="26" a="1"/>
  <c r="AP80" i="26" a="1"/>
  <c r="AP80" i="26" s="1"/>
  <c r="AO80" i="26" a="1"/>
  <c r="AO80" i="26" s="1"/>
  <c r="AN80" i="26" a="1"/>
  <c r="AN80" i="26" s="1"/>
  <c r="AM80" i="26" a="1"/>
  <c r="AM80" i="26" s="1"/>
  <c r="AL80" i="26" a="1"/>
  <c r="AL80" i="26" s="1"/>
  <c r="AK80" i="26" a="1"/>
  <c r="AK80" i="26" s="1"/>
  <c r="AJ80" i="26" a="1"/>
  <c r="AJ80" i="26" s="1"/>
  <c r="AI80" i="26" a="1"/>
  <c r="AI80" i="26" s="1"/>
  <c r="AH80" i="26" a="1"/>
  <c r="AH80" i="26" s="1"/>
  <c r="AG80" i="26" a="1"/>
  <c r="AG80" i="26" s="1"/>
  <c r="AF80" i="26"/>
  <c r="AF80" i="26" a="1"/>
  <c r="AE80" i="26" a="1"/>
  <c r="AE80" i="26" s="1"/>
  <c r="AD80" i="26" a="1"/>
  <c r="AD80" i="26" s="1"/>
  <c r="AC80" i="26" a="1"/>
  <c r="AC80" i="26" s="1"/>
  <c r="AB80" i="26" a="1"/>
  <c r="AB80" i="26" s="1"/>
  <c r="AA80" i="26"/>
  <c r="AA80" i="26" a="1"/>
  <c r="Z80" i="26" a="1"/>
  <c r="Z80" i="26" s="1"/>
  <c r="Y80" i="26" a="1"/>
  <c r="Y80" i="26" s="1"/>
  <c r="X80" i="26" a="1"/>
  <c r="X80" i="26" s="1"/>
  <c r="W80" i="26" a="1"/>
  <c r="W80" i="26" s="1"/>
  <c r="V80" i="26" a="1"/>
  <c r="V80" i="26" s="1"/>
  <c r="U80" i="26" a="1"/>
  <c r="U80" i="26" s="1"/>
  <c r="T80" i="26" a="1"/>
  <c r="T80" i="26" s="1"/>
  <c r="S80" i="26" a="1"/>
  <c r="S80" i="26" s="1"/>
  <c r="R80" i="26" a="1"/>
  <c r="R80" i="26" s="1"/>
  <c r="Q80" i="26" a="1"/>
  <c r="Q80" i="26" s="1"/>
  <c r="P80" i="26"/>
  <c r="P80" i="26" a="1"/>
  <c r="O80" i="26" a="1"/>
  <c r="O80" i="26" s="1"/>
  <c r="N80" i="26" a="1"/>
  <c r="N80" i="26" s="1"/>
  <c r="DI79" i="26" a="1"/>
  <c r="DI79" i="26" s="1"/>
  <c r="DH79" i="26" a="1"/>
  <c r="DH79" i="26" s="1"/>
  <c r="DG79" i="26" a="1"/>
  <c r="DG79" i="26" s="1"/>
  <c r="DF79" i="26" a="1"/>
  <c r="DF79" i="26" s="1"/>
  <c r="DE79" i="26" a="1"/>
  <c r="DE79" i="26" s="1"/>
  <c r="DD79" i="26" a="1"/>
  <c r="DD79" i="26" s="1"/>
  <c r="DC79" i="26" a="1"/>
  <c r="DC79" i="26" s="1"/>
  <c r="DB79" i="26"/>
  <c r="DB79" i="26" a="1"/>
  <c r="DA79" i="26" a="1"/>
  <c r="DA79" i="26" s="1"/>
  <c r="CZ79" i="26" a="1"/>
  <c r="CZ79" i="26" s="1"/>
  <c r="CY79" i="26" a="1"/>
  <c r="CY79" i="26" s="1"/>
  <c r="CX79" i="26" a="1"/>
  <c r="CX79" i="26" s="1"/>
  <c r="CW79" i="26"/>
  <c r="CW79" i="26" a="1"/>
  <c r="CV79" i="26" a="1"/>
  <c r="CV79" i="26" s="1"/>
  <c r="CU79" i="26" a="1"/>
  <c r="CU79" i="26" s="1"/>
  <c r="CT79" i="26" a="1"/>
  <c r="CT79" i="26" s="1"/>
  <c r="CS79" i="26" a="1"/>
  <c r="CS79" i="26" s="1"/>
  <c r="CR79" i="26" a="1"/>
  <c r="CR79" i="26" s="1"/>
  <c r="CQ79" i="26" a="1"/>
  <c r="CQ79" i="26" s="1"/>
  <c r="CP79" i="26" a="1"/>
  <c r="CP79" i="26" s="1"/>
  <c r="CO79" i="26" a="1"/>
  <c r="CO79" i="26" s="1"/>
  <c r="CN79" i="26" a="1"/>
  <c r="CN79" i="26" s="1"/>
  <c r="CM79" i="26" a="1"/>
  <c r="CM79" i="26" s="1"/>
  <c r="CL79" i="26"/>
  <c r="CL79" i="26" a="1"/>
  <c r="CK79" i="26" a="1"/>
  <c r="CK79" i="26" s="1"/>
  <c r="CJ79" i="26" a="1"/>
  <c r="CJ79" i="26" s="1"/>
  <c r="CI79" i="26" a="1"/>
  <c r="CI79" i="26" s="1"/>
  <c r="CH79" i="26" a="1"/>
  <c r="CH79" i="26" s="1"/>
  <c r="CG79" i="26"/>
  <c r="CG79" i="26" a="1"/>
  <c r="CF79" i="26" a="1"/>
  <c r="CF79" i="26" s="1"/>
  <c r="CE79" i="26" a="1"/>
  <c r="CE79" i="26" s="1"/>
  <c r="CD79" i="26" a="1"/>
  <c r="CD79" i="26" s="1"/>
  <c r="CC79" i="26" a="1"/>
  <c r="CC79" i="26" s="1"/>
  <c r="CB79" i="26" a="1"/>
  <c r="CB79" i="26" s="1"/>
  <c r="CA79" i="26" a="1"/>
  <c r="CA79" i="26" s="1"/>
  <c r="BZ79" i="26" a="1"/>
  <c r="BZ79" i="26" s="1"/>
  <c r="BY79" i="26" a="1"/>
  <c r="BY79" i="26" s="1"/>
  <c r="BX79" i="26" a="1"/>
  <c r="BX79" i="26" s="1"/>
  <c r="BW79" i="26" a="1"/>
  <c r="BW79" i="26" s="1"/>
  <c r="BV79" i="26"/>
  <c r="BV79" i="26" a="1"/>
  <c r="BU79" i="26" a="1"/>
  <c r="BU79" i="26" s="1"/>
  <c r="BT79" i="26" a="1"/>
  <c r="BT79" i="26" s="1"/>
  <c r="BS79" i="26" a="1"/>
  <c r="BS79" i="26" s="1"/>
  <c r="BR79" i="26" a="1"/>
  <c r="BR79" i="26" s="1"/>
  <c r="BQ79" i="26"/>
  <c r="BQ79" i="26" a="1"/>
  <c r="BP79" i="26" a="1"/>
  <c r="BP79" i="26" s="1"/>
  <c r="BO79" i="26" a="1"/>
  <c r="BO79" i="26" s="1"/>
  <c r="BN79" i="26" a="1"/>
  <c r="BN79" i="26" s="1"/>
  <c r="BM79" i="26" a="1"/>
  <c r="BM79" i="26" s="1"/>
  <c r="BL79" i="26" a="1"/>
  <c r="BL79" i="26" s="1"/>
  <c r="BK79" i="26" a="1"/>
  <c r="BK79" i="26" s="1"/>
  <c r="BJ79" i="26" a="1"/>
  <c r="BJ79" i="26" s="1"/>
  <c r="BI79" i="26" a="1"/>
  <c r="BI79" i="26" s="1"/>
  <c r="BH79" i="26" a="1"/>
  <c r="BH79" i="26" s="1"/>
  <c r="BG79" i="26" a="1"/>
  <c r="BG79" i="26" s="1"/>
  <c r="BF79" i="26"/>
  <c r="BF79" i="26" a="1"/>
  <c r="BE79" i="26" a="1"/>
  <c r="BE79" i="26" s="1"/>
  <c r="BD79" i="26" a="1"/>
  <c r="BD79" i="26" s="1"/>
  <c r="BC79" i="26" a="1"/>
  <c r="BC79" i="26" s="1"/>
  <c r="BB79" i="26" a="1"/>
  <c r="BB79" i="26" s="1"/>
  <c r="BA79" i="26"/>
  <c r="BA79" i="26" a="1"/>
  <c r="AZ79" i="26" a="1"/>
  <c r="AZ79" i="26" s="1"/>
  <c r="AY79" i="26" a="1"/>
  <c r="AY79" i="26" s="1"/>
  <c r="AX79" i="26" a="1"/>
  <c r="AX79" i="26" s="1"/>
  <c r="AW79" i="26" a="1"/>
  <c r="AW79" i="26" s="1"/>
  <c r="AV79" i="26" a="1"/>
  <c r="AV79" i="26" s="1"/>
  <c r="AU79" i="26" a="1"/>
  <c r="AU79" i="26" s="1"/>
  <c r="AT79" i="26" a="1"/>
  <c r="AT79" i="26" s="1"/>
  <c r="AS79" i="26" a="1"/>
  <c r="AS79" i="26" s="1"/>
  <c r="AR79" i="26" a="1"/>
  <c r="AR79" i="26" s="1"/>
  <c r="AQ79" i="26" a="1"/>
  <c r="AQ79" i="26" s="1"/>
  <c r="AP79" i="26"/>
  <c r="AP79" i="26" a="1"/>
  <c r="AO79" i="26" a="1"/>
  <c r="AO79" i="26" s="1"/>
  <c r="AN79" i="26" a="1"/>
  <c r="AN79" i="26" s="1"/>
  <c r="AM79" i="26" a="1"/>
  <c r="AM79" i="26" s="1"/>
  <c r="AL79" i="26" a="1"/>
  <c r="AL79" i="26" s="1"/>
  <c r="AK79" i="26"/>
  <c r="AK79" i="26" a="1"/>
  <c r="AJ79" i="26" a="1"/>
  <c r="AJ79" i="26" s="1"/>
  <c r="AI79" i="26" a="1"/>
  <c r="AI79" i="26" s="1"/>
  <c r="AH79" i="26" a="1"/>
  <c r="AH79" i="26" s="1"/>
  <c r="AG79" i="26" a="1"/>
  <c r="AG79" i="26" s="1"/>
  <c r="AF79" i="26" a="1"/>
  <c r="AF79" i="26" s="1"/>
  <c r="AE79" i="26" a="1"/>
  <c r="AE79" i="26" s="1"/>
  <c r="AD79" i="26" a="1"/>
  <c r="AD79" i="26" s="1"/>
  <c r="AC79" i="26" a="1"/>
  <c r="AC79" i="26" s="1"/>
  <c r="AB79" i="26" a="1"/>
  <c r="AB79" i="26" s="1"/>
  <c r="AA79" i="26" a="1"/>
  <c r="AA79" i="26" s="1"/>
  <c r="Z79" i="26"/>
  <c r="Z79" i="26" a="1"/>
  <c r="Y79" i="26" a="1"/>
  <c r="Y79" i="26" s="1"/>
  <c r="X79" i="26" a="1"/>
  <c r="X79" i="26" s="1"/>
  <c r="W79" i="26" a="1"/>
  <c r="W79" i="26" s="1"/>
  <c r="V79" i="26" a="1"/>
  <c r="V79" i="26" s="1"/>
  <c r="U79" i="26"/>
  <c r="U79" i="26" a="1"/>
  <c r="T79" i="26" a="1"/>
  <c r="T79" i="26" s="1"/>
  <c r="S79" i="26" a="1"/>
  <c r="S79" i="26" s="1"/>
  <c r="R79" i="26" a="1"/>
  <c r="R79" i="26" s="1"/>
  <c r="Q79" i="26" a="1"/>
  <c r="Q79" i="26" s="1"/>
  <c r="P79" i="26" a="1"/>
  <c r="P79" i="26" s="1"/>
  <c r="O79" i="26" a="1"/>
  <c r="O79" i="26" s="1"/>
  <c r="N79" i="26" a="1"/>
  <c r="N79" i="26" s="1"/>
  <c r="DI78" i="26" a="1"/>
  <c r="DI78" i="26" s="1"/>
  <c r="DH78" i="26" a="1"/>
  <c r="DH78" i="26" s="1"/>
  <c r="DG78" i="26"/>
  <c r="DG78" i="26" a="1"/>
  <c r="DF78" i="26" a="1"/>
  <c r="DF78" i="26" s="1"/>
  <c r="DE78" i="26" a="1"/>
  <c r="DE78" i="26" s="1"/>
  <c r="DD78" i="26" a="1"/>
  <c r="DD78" i="26" s="1"/>
  <c r="DC78" i="26" a="1"/>
  <c r="DC78" i="26" s="1"/>
  <c r="DB78" i="26" a="1"/>
  <c r="DB78" i="26" s="1"/>
  <c r="DA78" i="26" a="1"/>
  <c r="DA78" i="26" s="1"/>
  <c r="CZ78" i="26" a="1"/>
  <c r="CZ78" i="26" s="1"/>
  <c r="CY78" i="26" a="1"/>
  <c r="CY78" i="26" s="1"/>
  <c r="CX78" i="26" a="1"/>
  <c r="CX78" i="26" s="1"/>
  <c r="CW78" i="26" a="1"/>
  <c r="CW78" i="26" s="1"/>
  <c r="CV78" i="26"/>
  <c r="CV78" i="26" a="1"/>
  <c r="CU78" i="26" a="1"/>
  <c r="CU78" i="26" s="1"/>
  <c r="CT78" i="26" a="1"/>
  <c r="CT78" i="26" s="1"/>
  <c r="CS78" i="26" a="1"/>
  <c r="CS78" i="26" s="1"/>
  <c r="CR78" i="26" a="1"/>
  <c r="CR78" i="26" s="1"/>
  <c r="CQ78" i="26"/>
  <c r="CQ78" i="26" a="1"/>
  <c r="CP78" i="26" a="1"/>
  <c r="CP78" i="26" s="1"/>
  <c r="CO78" i="26" a="1"/>
  <c r="CO78" i="26" s="1"/>
  <c r="CN78" i="26" a="1"/>
  <c r="CN78" i="26" s="1"/>
  <c r="CM78" i="26" a="1"/>
  <c r="CM78" i="26" s="1"/>
  <c r="CL78" i="26" a="1"/>
  <c r="CL78" i="26" s="1"/>
  <c r="CK78" i="26" a="1"/>
  <c r="CK78" i="26" s="1"/>
  <c r="CJ78" i="26" a="1"/>
  <c r="CJ78" i="26" s="1"/>
  <c r="CI78" i="26" a="1"/>
  <c r="CI78" i="26" s="1"/>
  <c r="CH78" i="26" a="1"/>
  <c r="CH78" i="26" s="1"/>
  <c r="CG78" i="26" a="1"/>
  <c r="CG78" i="26" s="1"/>
  <c r="CF78" i="26"/>
  <c r="CF78" i="26" a="1"/>
  <c r="CE78" i="26" a="1"/>
  <c r="CE78" i="26" s="1"/>
  <c r="CD78" i="26" a="1"/>
  <c r="CD78" i="26" s="1"/>
  <c r="CC78" i="26" a="1"/>
  <c r="CC78" i="26" s="1"/>
  <c r="CB78" i="26" a="1"/>
  <c r="CB78" i="26" s="1"/>
  <c r="CA78" i="26"/>
  <c r="CA78" i="26" a="1"/>
  <c r="BZ78" i="26" a="1"/>
  <c r="BZ78" i="26" s="1"/>
  <c r="BY78" i="26" a="1"/>
  <c r="BY78" i="26" s="1"/>
  <c r="BX78" i="26" a="1"/>
  <c r="BX78" i="26" s="1"/>
  <c r="BW78" i="26" a="1"/>
  <c r="BW78" i="26" s="1"/>
  <c r="BV78" i="26" a="1"/>
  <c r="BV78" i="26" s="1"/>
  <c r="BU78" i="26" a="1"/>
  <c r="BU78" i="26" s="1"/>
  <c r="BT78" i="26" a="1"/>
  <c r="BT78" i="26" s="1"/>
  <c r="BS78" i="26" a="1"/>
  <c r="BS78" i="26" s="1"/>
  <c r="BR78" i="26" a="1"/>
  <c r="BR78" i="26" s="1"/>
  <c r="BQ78" i="26" a="1"/>
  <c r="BQ78" i="26" s="1"/>
  <c r="BP78" i="26"/>
  <c r="BP78" i="26" a="1"/>
  <c r="BO78" i="26" a="1"/>
  <c r="BO78" i="26" s="1"/>
  <c r="BN78" i="26" a="1"/>
  <c r="BN78" i="26" s="1"/>
  <c r="BM78" i="26" a="1"/>
  <c r="BM78" i="26" s="1"/>
  <c r="BL78" i="26" a="1"/>
  <c r="BL78" i="26" s="1"/>
  <c r="BK78" i="26"/>
  <c r="BK78" i="26" a="1"/>
  <c r="BJ78" i="26" a="1"/>
  <c r="BJ78" i="26" s="1"/>
  <c r="BI78" i="26" a="1"/>
  <c r="BI78" i="26" s="1"/>
  <c r="BH78" i="26" a="1"/>
  <c r="BH78" i="26" s="1"/>
  <c r="BG78" i="26" a="1"/>
  <c r="BG78" i="26" s="1"/>
  <c r="BF78" i="26" a="1"/>
  <c r="BF78" i="26" s="1"/>
  <c r="BE78" i="26" a="1"/>
  <c r="BE78" i="26" s="1"/>
  <c r="BD78" i="26"/>
  <c r="BD78" i="26" a="1"/>
  <c r="BC78" i="26" a="1"/>
  <c r="BC78" i="26" s="1"/>
  <c r="BB78" i="26" a="1"/>
  <c r="BB78" i="26" s="1"/>
  <c r="BA78" i="26" a="1"/>
  <c r="BA78" i="26" s="1"/>
  <c r="AZ78" i="26"/>
  <c r="AZ78" i="26" a="1"/>
  <c r="AY78" i="26"/>
  <c r="AY78" i="26" a="1"/>
  <c r="AX78" i="26" a="1"/>
  <c r="AX78" i="26" s="1"/>
  <c r="AW78" i="26" a="1"/>
  <c r="AW78" i="26" s="1"/>
  <c r="AV78" i="26" a="1"/>
  <c r="AV78" i="26" s="1"/>
  <c r="AU78" i="26"/>
  <c r="AU78" i="26" a="1"/>
  <c r="AT78" i="26" a="1"/>
  <c r="AT78" i="26" s="1"/>
  <c r="AS78" i="26" a="1"/>
  <c r="AS78" i="26" s="1"/>
  <c r="AR78" i="26" a="1"/>
  <c r="AR78" i="26" s="1"/>
  <c r="AQ78" i="26" a="1"/>
  <c r="AQ78" i="26" s="1"/>
  <c r="AP78" i="26" a="1"/>
  <c r="AP78" i="26" s="1"/>
  <c r="AO78" i="26" a="1"/>
  <c r="AO78" i="26" s="1"/>
  <c r="AN78" i="26"/>
  <c r="AN78" i="26" a="1"/>
  <c r="AM78" i="26" a="1"/>
  <c r="AM78" i="26" s="1"/>
  <c r="AL78" i="26" a="1"/>
  <c r="AL78" i="26" s="1"/>
  <c r="AK78" i="26" a="1"/>
  <c r="AK78" i="26" s="1"/>
  <c r="AJ78" i="26"/>
  <c r="AJ78" i="26" a="1"/>
  <c r="AI78" i="26" a="1"/>
  <c r="AI78" i="26" s="1"/>
  <c r="AH78" i="26" a="1"/>
  <c r="AH78" i="26" s="1"/>
  <c r="AG78" i="26" a="1"/>
  <c r="AG78" i="26" s="1"/>
  <c r="AF78" i="26" a="1"/>
  <c r="AF78" i="26" s="1"/>
  <c r="AE78" i="26"/>
  <c r="AE78" i="26" a="1"/>
  <c r="AD78" i="26" a="1"/>
  <c r="AD78" i="26" s="1"/>
  <c r="AC78" i="26" a="1"/>
  <c r="AC78" i="26" s="1"/>
  <c r="AB78" i="26" a="1"/>
  <c r="AB78" i="26" s="1"/>
  <c r="AA78" i="26" a="1"/>
  <c r="AA78" i="26" s="1"/>
  <c r="Z78" i="26" a="1"/>
  <c r="Z78" i="26" s="1"/>
  <c r="Y78" i="26" a="1"/>
  <c r="Y78" i="26" s="1"/>
  <c r="X78" i="26"/>
  <c r="X78" i="26" a="1"/>
  <c r="W78" i="26" a="1"/>
  <c r="W78" i="26" s="1"/>
  <c r="V78" i="26" a="1"/>
  <c r="V78" i="26" s="1"/>
  <c r="U78" i="26" a="1"/>
  <c r="U78" i="26" s="1"/>
  <c r="T78" i="26"/>
  <c r="T78" i="26" a="1"/>
  <c r="S78" i="26"/>
  <c r="S78" i="26" a="1"/>
  <c r="R78" i="26" a="1"/>
  <c r="R78" i="26" s="1"/>
  <c r="Q78" i="26" a="1"/>
  <c r="Q78" i="26" s="1"/>
  <c r="P78" i="26" a="1"/>
  <c r="P78" i="26" s="1"/>
  <c r="O78" i="26"/>
  <c r="O78" i="26" a="1"/>
  <c r="N78" i="26" a="1"/>
  <c r="N78" i="26" s="1"/>
  <c r="DI77" i="26" a="1"/>
  <c r="DI77" i="26" s="1"/>
  <c r="DH77" i="26" a="1"/>
  <c r="DH77" i="26" s="1"/>
  <c r="DG77" i="26" a="1"/>
  <c r="DG77" i="26" s="1"/>
  <c r="DF77" i="26"/>
  <c r="DF77" i="26" a="1"/>
  <c r="DE77" i="26"/>
  <c r="DE77" i="26" a="1"/>
  <c r="DD77" i="26" a="1"/>
  <c r="DD77" i="26" s="1"/>
  <c r="DC77" i="26" a="1"/>
  <c r="DC77" i="26" s="1"/>
  <c r="DB77" i="26" a="1"/>
  <c r="DB77" i="26" s="1"/>
  <c r="DA77" i="26"/>
  <c r="DA77" i="26" a="1"/>
  <c r="CZ77" i="26" a="1"/>
  <c r="CZ77" i="26" s="1"/>
  <c r="CY77" i="26" a="1"/>
  <c r="CY77" i="26" s="1"/>
  <c r="CX77" i="26" a="1"/>
  <c r="CX77" i="26" s="1"/>
  <c r="CW77" i="26" a="1"/>
  <c r="CW77" i="26" s="1"/>
  <c r="CV77" i="26" a="1"/>
  <c r="CV77" i="26" s="1"/>
  <c r="CU77" i="26" a="1"/>
  <c r="CU77" i="26" s="1"/>
  <c r="CT77" i="26"/>
  <c r="CT77" i="26" a="1"/>
  <c r="CS77" i="26" a="1"/>
  <c r="CS77" i="26" s="1"/>
  <c r="CR77" i="26" a="1"/>
  <c r="CR77" i="26" s="1"/>
  <c r="CQ77" i="26" a="1"/>
  <c r="CQ77" i="26" s="1"/>
  <c r="CP77" i="26"/>
  <c r="CP77" i="26" a="1"/>
  <c r="CO77" i="26"/>
  <c r="CO77" i="26" a="1"/>
  <c r="CN77" i="26" a="1"/>
  <c r="CN77" i="26" s="1"/>
  <c r="CM77" i="26" a="1"/>
  <c r="CM77" i="26" s="1"/>
  <c r="CL77" i="26" a="1"/>
  <c r="CL77" i="26" s="1"/>
  <c r="CK77" i="26"/>
  <c r="CK77" i="26" a="1"/>
  <c r="CJ77" i="26" a="1"/>
  <c r="CJ77" i="26" s="1"/>
  <c r="CI77" i="26" a="1"/>
  <c r="CI77" i="26" s="1"/>
  <c r="CH77" i="26" a="1"/>
  <c r="CH77" i="26" s="1"/>
  <c r="CG77" i="26" a="1"/>
  <c r="CG77" i="26" s="1"/>
  <c r="CF77" i="26" a="1"/>
  <c r="CF77" i="26" s="1"/>
  <c r="CE77" i="26" a="1"/>
  <c r="CE77" i="26" s="1"/>
  <c r="CD77" i="26" a="1"/>
  <c r="CD77" i="26" s="1"/>
  <c r="CC77" i="26" a="1"/>
  <c r="CC77" i="26" s="1"/>
  <c r="CB77" i="26" a="1"/>
  <c r="CB77" i="26" s="1"/>
  <c r="CA77" i="26" a="1"/>
  <c r="CA77" i="26" s="1"/>
  <c r="BZ77" i="26"/>
  <c r="BZ77" i="26" a="1"/>
  <c r="BY77" i="26"/>
  <c r="BY77" i="26" a="1"/>
  <c r="BX77" i="26" a="1"/>
  <c r="BX77" i="26" s="1"/>
  <c r="BW77" i="26" a="1"/>
  <c r="BW77" i="26" s="1"/>
  <c r="BV77" i="26" a="1"/>
  <c r="BV77" i="26" s="1"/>
  <c r="BU77" i="26"/>
  <c r="BU77" i="26" a="1"/>
  <c r="BT77" i="26" a="1"/>
  <c r="BT77" i="26" s="1"/>
  <c r="BS77" i="26" a="1"/>
  <c r="BS77" i="26" s="1"/>
  <c r="BR77" i="26" a="1"/>
  <c r="BR77" i="26" s="1"/>
  <c r="BQ77" i="26" a="1"/>
  <c r="BQ77" i="26" s="1"/>
  <c r="BP77" i="26" a="1"/>
  <c r="BP77" i="26" s="1"/>
  <c r="BO77" i="26" a="1"/>
  <c r="BO77" i="26" s="1"/>
  <c r="BN77" i="26"/>
  <c r="BN77" i="26" a="1"/>
  <c r="BM77" i="26" a="1"/>
  <c r="BM77" i="26" s="1"/>
  <c r="BL77" i="26" a="1"/>
  <c r="BL77" i="26" s="1"/>
  <c r="BK77" i="26" a="1"/>
  <c r="BK77" i="26" s="1"/>
  <c r="BJ77" i="26"/>
  <c r="BJ77" i="26" a="1"/>
  <c r="BI77" i="26"/>
  <c r="BI77" i="26" a="1"/>
  <c r="BH77" i="26" a="1"/>
  <c r="BH77" i="26" s="1"/>
  <c r="BG77" i="26" a="1"/>
  <c r="BG77" i="26" s="1"/>
  <c r="BF77" i="26" a="1"/>
  <c r="BF77" i="26" s="1"/>
  <c r="BE77" i="26"/>
  <c r="BE77" i="26" a="1"/>
  <c r="BD77" i="26" a="1"/>
  <c r="BD77" i="26" s="1"/>
  <c r="BC77" i="26" a="1"/>
  <c r="BC77" i="26" s="1"/>
  <c r="BB77" i="26" a="1"/>
  <c r="BB77" i="26" s="1"/>
  <c r="BA77" i="26" a="1"/>
  <c r="BA77" i="26" s="1"/>
  <c r="AZ77" i="26" a="1"/>
  <c r="AZ77" i="26" s="1"/>
  <c r="AY77" i="26" a="1"/>
  <c r="AY77" i="26" s="1"/>
  <c r="AX77" i="26" a="1"/>
  <c r="AX77" i="26" s="1"/>
  <c r="AW77" i="26" a="1"/>
  <c r="AW77" i="26" s="1"/>
  <c r="AV77" i="26" a="1"/>
  <c r="AV77" i="26" s="1"/>
  <c r="AU77" i="26" a="1"/>
  <c r="AU77" i="26" s="1"/>
  <c r="AT77" i="26"/>
  <c r="AT77" i="26" a="1"/>
  <c r="AS77" i="26"/>
  <c r="AS77" i="26" a="1"/>
  <c r="AR77" i="26" a="1"/>
  <c r="AR77" i="26" s="1"/>
  <c r="AQ77" i="26" a="1"/>
  <c r="AQ77" i="26" s="1"/>
  <c r="AP77" i="26" a="1"/>
  <c r="AP77" i="26" s="1"/>
  <c r="AO77" i="26"/>
  <c r="AO77" i="26" a="1"/>
  <c r="AN77" i="26" a="1"/>
  <c r="AN77" i="26" s="1"/>
  <c r="AM77" i="26" a="1"/>
  <c r="AM77" i="26" s="1"/>
  <c r="AL77" i="26" a="1"/>
  <c r="AL77" i="26" s="1"/>
  <c r="AK77" i="26" a="1"/>
  <c r="AK77" i="26" s="1"/>
  <c r="AJ77" i="26" a="1"/>
  <c r="AJ77" i="26" s="1"/>
  <c r="AI77" i="26" a="1"/>
  <c r="AI77" i="26" s="1"/>
  <c r="AH77" i="26"/>
  <c r="AH77" i="26" a="1"/>
  <c r="AG77" i="26" a="1"/>
  <c r="AG77" i="26" s="1"/>
  <c r="AF77" i="26" a="1"/>
  <c r="AF77" i="26" s="1"/>
  <c r="AE77" i="26" a="1"/>
  <c r="AE77" i="26" s="1"/>
  <c r="AD77" i="26"/>
  <c r="AD77" i="26" a="1"/>
  <c r="AC77" i="26"/>
  <c r="AC77" i="26" a="1"/>
  <c r="AB77" i="26" a="1"/>
  <c r="AB77" i="26" s="1"/>
  <c r="AA77" i="26" a="1"/>
  <c r="AA77" i="26" s="1"/>
  <c r="Z77" i="26" a="1"/>
  <c r="Z77" i="26" s="1"/>
  <c r="Y77" i="26"/>
  <c r="Y77" i="26" a="1"/>
  <c r="X77" i="26" a="1"/>
  <c r="X77" i="26" s="1"/>
  <c r="W77" i="26" a="1"/>
  <c r="W77" i="26" s="1"/>
  <c r="V77" i="26" a="1"/>
  <c r="V77" i="26" s="1"/>
  <c r="U77" i="26" a="1"/>
  <c r="U77" i="26" s="1"/>
  <c r="T77" i="26" a="1"/>
  <c r="T77" i="26" s="1"/>
  <c r="S77" i="26" a="1"/>
  <c r="S77" i="26" s="1"/>
  <c r="R77" i="26" a="1"/>
  <c r="R77" i="26" s="1"/>
  <c r="Q77" i="26" a="1"/>
  <c r="Q77" i="26" s="1"/>
  <c r="P77" i="26" a="1"/>
  <c r="P77" i="26" s="1"/>
  <c r="O77" i="26" a="1"/>
  <c r="O77" i="26" s="1"/>
  <c r="N77" i="26" a="1"/>
  <c r="N77" i="26" s="1"/>
  <c r="DI76" i="26" a="1"/>
  <c r="DI76" i="26" s="1"/>
  <c r="DH76" i="26" a="1"/>
  <c r="DH76" i="26" s="1"/>
  <c r="DG76" i="26"/>
  <c r="DG76" i="26" a="1"/>
  <c r="DF76" i="26"/>
  <c r="DF76" i="26" a="1"/>
  <c r="DE76" i="26" a="1"/>
  <c r="DE76" i="26" s="1"/>
  <c r="DD76" i="26" a="1"/>
  <c r="DD76" i="26" s="1"/>
  <c r="DC76" i="26"/>
  <c r="DC76" i="26" a="1"/>
  <c r="DB76" i="26"/>
  <c r="DB76" i="26" a="1"/>
  <c r="DA76" i="26" a="1"/>
  <c r="DA76" i="26" s="1"/>
  <c r="CZ76" i="26" a="1"/>
  <c r="CZ76" i="26" s="1"/>
  <c r="CY76" i="26"/>
  <c r="CY76" i="26" a="1"/>
  <c r="CX76" i="26"/>
  <c r="CX76" i="26" a="1"/>
  <c r="CW76" i="26" a="1"/>
  <c r="CW76" i="26" s="1"/>
  <c r="CV76" i="26" a="1"/>
  <c r="CV76" i="26" s="1"/>
  <c r="CU76" i="26"/>
  <c r="CU76" i="26" a="1"/>
  <c r="CT76" i="26"/>
  <c r="CT76" i="26" a="1"/>
  <c r="CS76" i="26" a="1"/>
  <c r="CS76" i="26" s="1"/>
  <c r="CR76" i="26" a="1"/>
  <c r="CR76" i="26" s="1"/>
  <c r="CQ76" i="26"/>
  <c r="CQ76" i="26" a="1"/>
  <c r="CP76" i="26"/>
  <c r="CP76" i="26" a="1"/>
  <c r="CO76" i="26" a="1"/>
  <c r="CO76" i="26" s="1"/>
  <c r="CN76" i="26" a="1"/>
  <c r="CN76" i="26" s="1"/>
  <c r="CM76" i="26"/>
  <c r="CM76" i="26" a="1"/>
  <c r="CL76" i="26"/>
  <c r="CL76" i="26" a="1"/>
  <c r="CK76" i="26" a="1"/>
  <c r="CK76" i="26" s="1"/>
  <c r="CJ76" i="26" a="1"/>
  <c r="CJ76" i="26" s="1"/>
  <c r="CI76" i="26"/>
  <c r="CI76" i="26" a="1"/>
  <c r="CH76" i="26"/>
  <c r="CH76" i="26" a="1"/>
  <c r="CG76" i="26" a="1"/>
  <c r="CG76" i="26" s="1"/>
  <c r="CF76" i="26" a="1"/>
  <c r="CF76" i="26" s="1"/>
  <c r="CE76" i="26"/>
  <c r="CE76" i="26" a="1"/>
  <c r="CD76" i="26"/>
  <c r="CD76" i="26" a="1"/>
  <c r="CC76" i="26" a="1"/>
  <c r="CC76" i="26" s="1"/>
  <c r="CB76" i="26" a="1"/>
  <c r="CB76" i="26" s="1"/>
  <c r="CA76" i="26"/>
  <c r="CA76" i="26" a="1"/>
  <c r="BZ76" i="26"/>
  <c r="BZ76" i="26" a="1"/>
  <c r="BY76" i="26" a="1"/>
  <c r="BY76" i="26" s="1"/>
  <c r="BX76" i="26" a="1"/>
  <c r="BX76" i="26" s="1"/>
  <c r="BW76" i="26"/>
  <c r="BW76" i="26" a="1"/>
  <c r="BV76" i="26"/>
  <c r="BV76" i="26" a="1"/>
  <c r="BU76" i="26" a="1"/>
  <c r="BU76" i="26" s="1"/>
  <c r="BT76" i="26" a="1"/>
  <c r="BT76" i="26" s="1"/>
  <c r="BS76" i="26"/>
  <c r="BS76" i="26" a="1"/>
  <c r="BR76" i="26"/>
  <c r="BR76" i="26" a="1"/>
  <c r="BQ76" i="26" a="1"/>
  <c r="BQ76" i="26" s="1"/>
  <c r="BP76" i="26" a="1"/>
  <c r="BP76" i="26" s="1"/>
  <c r="BO76" i="26"/>
  <c r="BO76" i="26" a="1"/>
  <c r="BN76" i="26"/>
  <c r="BN76" i="26" a="1"/>
  <c r="BM76" i="26" a="1"/>
  <c r="BM76" i="26" s="1"/>
  <c r="BL76" i="26" a="1"/>
  <c r="BL76" i="26" s="1"/>
  <c r="BK76" i="26"/>
  <c r="BK76" i="26" a="1"/>
  <c r="BJ76" i="26"/>
  <c r="BJ76" i="26" a="1"/>
  <c r="BI76" i="26" a="1"/>
  <c r="BI76" i="26" s="1"/>
  <c r="BH76" i="26" a="1"/>
  <c r="BH76" i="26" s="1"/>
  <c r="BG76" i="26"/>
  <c r="BG76" i="26" a="1"/>
  <c r="BF76" i="26"/>
  <c r="BF76" i="26" a="1"/>
  <c r="BE76" i="26" a="1"/>
  <c r="BE76" i="26" s="1"/>
  <c r="BD76" i="26" a="1"/>
  <c r="BD76" i="26" s="1"/>
  <c r="BC76" i="26"/>
  <c r="BC76" i="26" a="1"/>
  <c r="BB76" i="26"/>
  <c r="BB76" i="26" a="1"/>
  <c r="BA76" i="26" a="1"/>
  <c r="BA76" i="26" s="1"/>
  <c r="AZ76" i="26" a="1"/>
  <c r="AZ76" i="26" s="1"/>
  <c r="AY76" i="26"/>
  <c r="AY76" i="26" a="1"/>
  <c r="AX76" i="26"/>
  <c r="AX76" i="26" a="1"/>
  <c r="AW76" i="26" a="1"/>
  <c r="AW76" i="26" s="1"/>
  <c r="AV76" i="26" a="1"/>
  <c r="AV76" i="26" s="1"/>
  <c r="AU76" i="26"/>
  <c r="AU76" i="26" a="1"/>
  <c r="AT76" i="26"/>
  <c r="AT76" i="26" a="1"/>
  <c r="AS76" i="26" a="1"/>
  <c r="AS76" i="26" s="1"/>
  <c r="AR76" i="26" a="1"/>
  <c r="AR76" i="26" s="1"/>
  <c r="AQ76" i="26"/>
  <c r="AQ76" i="26" a="1"/>
  <c r="AP76" i="26"/>
  <c r="AP76" i="26" a="1"/>
  <c r="AO76" i="26" a="1"/>
  <c r="AO76" i="26" s="1"/>
  <c r="AN76" i="26" a="1"/>
  <c r="AN76" i="26" s="1"/>
  <c r="AM76" i="26"/>
  <c r="AM76" i="26" a="1"/>
  <c r="AL76" i="26"/>
  <c r="AL76" i="26" a="1"/>
  <c r="AK76" i="26" a="1"/>
  <c r="AK76" i="26" s="1"/>
  <c r="AJ76" i="26" a="1"/>
  <c r="AJ76" i="26" s="1"/>
  <c r="AI76" i="26"/>
  <c r="AI76" i="26" a="1"/>
  <c r="AH76" i="26"/>
  <c r="AH76" i="26" a="1"/>
  <c r="AG76" i="26" a="1"/>
  <c r="AG76" i="26" s="1"/>
  <c r="AF76" i="26" a="1"/>
  <c r="AF76" i="26" s="1"/>
  <c r="AE76" i="26"/>
  <c r="AE76" i="26" a="1"/>
  <c r="AD76" i="26"/>
  <c r="AD76" i="26" a="1"/>
  <c r="AC76" i="26" a="1"/>
  <c r="AC76" i="26" s="1"/>
  <c r="AB76" i="26" a="1"/>
  <c r="AB76" i="26" s="1"/>
  <c r="AA76" i="26"/>
  <c r="AA76" i="26" a="1"/>
  <c r="Z76" i="26"/>
  <c r="Z76" i="26" a="1"/>
  <c r="Y76" i="26" a="1"/>
  <c r="Y76" i="26" s="1"/>
  <c r="X76" i="26" a="1"/>
  <c r="X76" i="26" s="1"/>
  <c r="W76" i="26"/>
  <c r="W76" i="26" a="1"/>
  <c r="V76" i="26"/>
  <c r="V76" i="26" a="1"/>
  <c r="U76" i="26" a="1"/>
  <c r="U76" i="26" s="1"/>
  <c r="T76" i="26" a="1"/>
  <c r="T76" i="26" s="1"/>
  <c r="S76" i="26"/>
  <c r="S76" i="26" a="1"/>
  <c r="R76" i="26"/>
  <c r="R76" i="26" a="1"/>
  <c r="Q76" i="26" a="1"/>
  <c r="Q76" i="26" s="1"/>
  <c r="P76" i="26" a="1"/>
  <c r="P76" i="26" s="1"/>
  <c r="O76" i="26"/>
  <c r="O76" i="26" a="1"/>
  <c r="N76" i="26"/>
  <c r="N76" i="26" a="1"/>
  <c r="DI75" i="26"/>
  <c r="DI75" i="26" a="1"/>
  <c r="DH75" i="26"/>
  <c r="DH75" i="26" a="1"/>
  <c r="DG75" i="26" a="1"/>
  <c r="DG75" i="26" s="1"/>
  <c r="DF75" i="26" a="1"/>
  <c r="DF75" i="26" s="1"/>
  <c r="DE75" i="26"/>
  <c r="DE75" i="26" a="1"/>
  <c r="DD75" i="26"/>
  <c r="DD75" i="26" a="1"/>
  <c r="DC75" i="26" a="1"/>
  <c r="DC75" i="26" s="1"/>
  <c r="DB75" i="26" a="1"/>
  <c r="DB75" i="26" s="1"/>
  <c r="DA75" i="26"/>
  <c r="DA75" i="26" a="1"/>
  <c r="CZ75" i="26"/>
  <c r="CZ75" i="26" a="1"/>
  <c r="CY75" i="26" a="1"/>
  <c r="CY75" i="26" s="1"/>
  <c r="CX75" i="26" a="1"/>
  <c r="CX75" i="26" s="1"/>
  <c r="CW75" i="26"/>
  <c r="CW75" i="26" a="1"/>
  <c r="CV75" i="26"/>
  <c r="CV75" i="26" a="1"/>
  <c r="CU75" i="26" a="1"/>
  <c r="CU75" i="26" s="1"/>
  <c r="CT75" i="26" a="1"/>
  <c r="CT75" i="26" s="1"/>
  <c r="CS75" i="26"/>
  <c r="CS75" i="26" a="1"/>
  <c r="CR75" i="26"/>
  <c r="CR75" i="26" a="1"/>
  <c r="CQ75" i="26" a="1"/>
  <c r="CQ75" i="26" s="1"/>
  <c r="CP75" i="26" a="1"/>
  <c r="CP75" i="26" s="1"/>
  <c r="CO75" i="26"/>
  <c r="CO75" i="26" a="1"/>
  <c r="CN75" i="26"/>
  <c r="CN75" i="26" a="1"/>
  <c r="CM75" i="26" a="1"/>
  <c r="CM75" i="26" s="1"/>
  <c r="CL75" i="26" a="1"/>
  <c r="CL75" i="26" s="1"/>
  <c r="CK75" i="26"/>
  <c r="CK75" i="26" a="1"/>
  <c r="CJ75" i="26"/>
  <c r="CJ75" i="26" a="1"/>
  <c r="CI75" i="26" a="1"/>
  <c r="CI75" i="26" s="1"/>
  <c r="CH75" i="26" a="1"/>
  <c r="CH75" i="26" s="1"/>
  <c r="CG75" i="26"/>
  <c r="CG75" i="26" a="1"/>
  <c r="CF75" i="26"/>
  <c r="CF75" i="26" a="1"/>
  <c r="CE75" i="26" a="1"/>
  <c r="CE75" i="26" s="1"/>
  <c r="CD75" i="26" a="1"/>
  <c r="CD75" i="26" s="1"/>
  <c r="CC75" i="26"/>
  <c r="CC75" i="26" a="1"/>
  <c r="CB75" i="26"/>
  <c r="CB75" i="26" a="1"/>
  <c r="CA75" i="26" a="1"/>
  <c r="CA75" i="26" s="1"/>
  <c r="BZ75" i="26" a="1"/>
  <c r="BZ75" i="26" s="1"/>
  <c r="BY75" i="26"/>
  <c r="BY75" i="26" a="1"/>
  <c r="BX75" i="26"/>
  <c r="BX75" i="26" a="1"/>
  <c r="BW75" i="26" a="1"/>
  <c r="BW75" i="26" s="1"/>
  <c r="BV75" i="26" a="1"/>
  <c r="BV75" i="26" s="1"/>
  <c r="BU75" i="26"/>
  <c r="BU75" i="26" a="1"/>
  <c r="BT75" i="26"/>
  <c r="BT75" i="26" a="1"/>
  <c r="BS75" i="26" a="1"/>
  <c r="BS75" i="26" s="1"/>
  <c r="BR75" i="26" a="1"/>
  <c r="BR75" i="26" s="1"/>
  <c r="BQ75" i="26"/>
  <c r="BQ75" i="26" a="1"/>
  <c r="BP75" i="26"/>
  <c r="BP75" i="26" a="1"/>
  <c r="BO75" i="26" a="1"/>
  <c r="BO75" i="26" s="1"/>
  <c r="BN75" i="26" a="1"/>
  <c r="BN75" i="26" s="1"/>
  <c r="BM75" i="26"/>
  <c r="BM75" i="26" a="1"/>
  <c r="BL75" i="26"/>
  <c r="BL75" i="26" a="1"/>
  <c r="BK75" i="26" a="1"/>
  <c r="BK75" i="26" s="1"/>
  <c r="BJ75" i="26" a="1"/>
  <c r="BJ75" i="26" s="1"/>
  <c r="BI75" i="26"/>
  <c r="BI75" i="26" a="1"/>
  <c r="BH75" i="26"/>
  <c r="BH75" i="26" a="1"/>
  <c r="BG75" i="26" a="1"/>
  <c r="BG75" i="26" s="1"/>
  <c r="BF75" i="26" a="1"/>
  <c r="BF75" i="26" s="1"/>
  <c r="BE75" i="26"/>
  <c r="BE75" i="26" a="1"/>
  <c r="BD75" i="26"/>
  <c r="BD75" i="26" a="1"/>
  <c r="BC75" i="26" a="1"/>
  <c r="BC75" i="26" s="1"/>
  <c r="BB75" i="26" a="1"/>
  <c r="BB75" i="26" s="1"/>
  <c r="BA75" i="26"/>
  <c r="BA75" i="26" a="1"/>
  <c r="AZ75" i="26"/>
  <c r="AZ75" i="26" a="1"/>
  <c r="AY75" i="26" a="1"/>
  <c r="AY75" i="26" s="1"/>
  <c r="AX75" i="26" a="1"/>
  <c r="AX75" i="26" s="1"/>
  <c r="AW75" i="26"/>
  <c r="AW75" i="26" a="1"/>
  <c r="AV75" i="26"/>
  <c r="AV75" i="26" a="1"/>
  <c r="AU75" i="26" a="1"/>
  <c r="AU75" i="26" s="1"/>
  <c r="AT75" i="26" a="1"/>
  <c r="AT75" i="26" s="1"/>
  <c r="AS75" i="26"/>
  <c r="AS75" i="26" a="1"/>
  <c r="AR75" i="26"/>
  <c r="AR75" i="26" a="1"/>
  <c r="AQ75" i="26" a="1"/>
  <c r="AQ75" i="26" s="1"/>
  <c r="AP75" i="26" a="1"/>
  <c r="AP75" i="26" s="1"/>
  <c r="AO75" i="26"/>
  <c r="AO75" i="26" a="1"/>
  <c r="AN75" i="26"/>
  <c r="AN75" i="26" a="1"/>
  <c r="AM75" i="26" a="1"/>
  <c r="AM75" i="26" s="1"/>
  <c r="AL75" i="26" a="1"/>
  <c r="AL75" i="26" s="1"/>
  <c r="AK75" i="26"/>
  <c r="AK75" i="26" a="1"/>
  <c r="AJ75" i="26"/>
  <c r="AJ75" i="26" a="1"/>
  <c r="AI75" i="26" a="1"/>
  <c r="AI75" i="26" s="1"/>
  <c r="AH75" i="26" a="1"/>
  <c r="AH75" i="26" s="1"/>
  <c r="AG75" i="26"/>
  <c r="AG75" i="26" a="1"/>
  <c r="AF75" i="26"/>
  <c r="AF75" i="26" a="1"/>
  <c r="AE75" i="26" a="1"/>
  <c r="AE75" i="26" s="1"/>
  <c r="AD75" i="26" a="1"/>
  <c r="AD75" i="26" s="1"/>
  <c r="AC75" i="26"/>
  <c r="AC75" i="26" a="1"/>
  <c r="AB75" i="26"/>
  <c r="AB75" i="26" a="1"/>
  <c r="AA75" i="26" a="1"/>
  <c r="AA75" i="26" s="1"/>
  <c r="Z75" i="26" a="1"/>
  <c r="Z75" i="26" s="1"/>
  <c r="Y75" i="26"/>
  <c r="Y75" i="26" a="1"/>
  <c r="X75" i="26"/>
  <c r="X75" i="26" a="1"/>
  <c r="W75" i="26" a="1"/>
  <c r="W75" i="26" s="1"/>
  <c r="V75" i="26" a="1"/>
  <c r="V75" i="26" s="1"/>
  <c r="U75" i="26"/>
  <c r="U75" i="26" a="1"/>
  <c r="T75" i="26"/>
  <c r="T75" i="26" a="1"/>
  <c r="S75" i="26" a="1"/>
  <c r="S75" i="26" s="1"/>
  <c r="R75" i="26" a="1"/>
  <c r="R75" i="26" s="1"/>
  <c r="Q75" i="26"/>
  <c r="Q75" i="26" a="1"/>
  <c r="P75" i="26"/>
  <c r="P75" i="26" a="1"/>
  <c r="O75" i="26" a="1"/>
  <c r="O75" i="26" s="1"/>
  <c r="N75" i="26" a="1"/>
  <c r="N75" i="26" s="1"/>
  <c r="DI74" i="26" a="1"/>
  <c r="DI74" i="26" s="1"/>
  <c r="DH74" i="26" a="1"/>
  <c r="DH74" i="26" s="1"/>
  <c r="DG74" i="26"/>
  <c r="DG74" i="26" a="1"/>
  <c r="DF74" i="26"/>
  <c r="DF74" i="26" a="1"/>
  <c r="DE74" i="26" a="1"/>
  <c r="DE74" i="26" s="1"/>
  <c r="DD74" i="26" a="1"/>
  <c r="DD74" i="26" s="1"/>
  <c r="DC74" i="26"/>
  <c r="DC74" i="26" a="1"/>
  <c r="DB74" i="26"/>
  <c r="DB74" i="26" a="1"/>
  <c r="DA74" i="26" a="1"/>
  <c r="DA74" i="26" s="1"/>
  <c r="CZ74" i="26" a="1"/>
  <c r="CZ74" i="26" s="1"/>
  <c r="CY74" i="26"/>
  <c r="CY74" i="26" a="1"/>
  <c r="CX74" i="26"/>
  <c r="CX74" i="26" a="1"/>
  <c r="CW74" i="26" a="1"/>
  <c r="CW74" i="26" s="1"/>
  <c r="CV74" i="26" a="1"/>
  <c r="CV74" i="26" s="1"/>
  <c r="CU74" i="26"/>
  <c r="CU74" i="26" a="1"/>
  <c r="CT74" i="26"/>
  <c r="CT74" i="26" a="1"/>
  <c r="CS74" i="26" a="1"/>
  <c r="CS74" i="26" s="1"/>
  <c r="CR74" i="26" a="1"/>
  <c r="CR74" i="26" s="1"/>
  <c r="CQ74" i="26"/>
  <c r="CQ74" i="26" a="1"/>
  <c r="CP74" i="26"/>
  <c r="CP74" i="26" a="1"/>
  <c r="CO74" i="26" a="1"/>
  <c r="CO74" i="26" s="1"/>
  <c r="CN74" i="26" a="1"/>
  <c r="CN74" i="26" s="1"/>
  <c r="CM74" i="26"/>
  <c r="CM74" i="26" a="1"/>
  <c r="CL74" i="26"/>
  <c r="CL74" i="26" a="1"/>
  <c r="CK74" i="26" a="1"/>
  <c r="CK74" i="26" s="1"/>
  <c r="CJ74" i="26" a="1"/>
  <c r="CJ74" i="26" s="1"/>
  <c r="CI74" i="26"/>
  <c r="CI74" i="26" a="1"/>
  <c r="CH74" i="26"/>
  <c r="CH74" i="26" a="1"/>
  <c r="CG74" i="26" a="1"/>
  <c r="CG74" i="26" s="1"/>
  <c r="CF74" i="26" a="1"/>
  <c r="CF74" i="26" s="1"/>
  <c r="CE74" i="26"/>
  <c r="CE74" i="26" a="1"/>
  <c r="CD74" i="26"/>
  <c r="CD74" i="26" a="1"/>
  <c r="CC74" i="26" a="1"/>
  <c r="CC74" i="26" s="1"/>
  <c r="CB74" i="26" a="1"/>
  <c r="CB74" i="26" s="1"/>
  <c r="CA74" i="26"/>
  <c r="CA74" i="26" a="1"/>
  <c r="BZ74" i="26"/>
  <c r="BZ74" i="26" a="1"/>
  <c r="BY74" i="26" a="1"/>
  <c r="BY74" i="26" s="1"/>
  <c r="BX74" i="26" a="1"/>
  <c r="BX74" i="26" s="1"/>
  <c r="BW74" i="26"/>
  <c r="BW74" i="26" a="1"/>
  <c r="BV74" i="26"/>
  <c r="BV74" i="26" a="1"/>
  <c r="BU74" i="26" a="1"/>
  <c r="BU74" i="26" s="1"/>
  <c r="BT74" i="26" a="1"/>
  <c r="BT74" i="26" s="1"/>
  <c r="BS74" i="26"/>
  <c r="BS74" i="26" a="1"/>
  <c r="BR74" i="26"/>
  <c r="BR74" i="26" a="1"/>
  <c r="BQ74" i="26" a="1"/>
  <c r="BQ74" i="26" s="1"/>
  <c r="BP74" i="26" a="1"/>
  <c r="BP74" i="26" s="1"/>
  <c r="BO74" i="26"/>
  <c r="BO74" i="26" a="1"/>
  <c r="BN74" i="26"/>
  <c r="BN74" i="26" a="1"/>
  <c r="BM74" i="26" a="1"/>
  <c r="BM74" i="26" s="1"/>
  <c r="BL74" i="26" a="1"/>
  <c r="BL74" i="26" s="1"/>
  <c r="BK74" i="26"/>
  <c r="BK74" i="26" a="1"/>
  <c r="BJ74" i="26"/>
  <c r="BJ74" i="26" a="1"/>
  <c r="BI74" i="26" a="1"/>
  <c r="BI74" i="26" s="1"/>
  <c r="BH74" i="26" a="1"/>
  <c r="BH74" i="26" s="1"/>
  <c r="BG74" i="26"/>
  <c r="BG74" i="26" a="1"/>
  <c r="BF74" i="26"/>
  <c r="BF74" i="26" a="1"/>
  <c r="BE74" i="26" a="1"/>
  <c r="BE74" i="26" s="1"/>
  <c r="BD74" i="26" a="1"/>
  <c r="BD74" i="26" s="1"/>
  <c r="BC74" i="26"/>
  <c r="BC74" i="26" a="1"/>
  <c r="BB74" i="26"/>
  <c r="BB74" i="26" a="1"/>
  <c r="BA74" i="26" a="1"/>
  <c r="BA74" i="26" s="1"/>
  <c r="AZ74" i="26" a="1"/>
  <c r="AZ74" i="26" s="1"/>
  <c r="AY74" i="26"/>
  <c r="AY74" i="26" a="1"/>
  <c r="AX74" i="26"/>
  <c r="AX74" i="26" a="1"/>
  <c r="AW74" i="26" a="1"/>
  <c r="AW74" i="26" s="1"/>
  <c r="AV74" i="26" a="1"/>
  <c r="AV74" i="26" s="1"/>
  <c r="AU74" i="26"/>
  <c r="AU74" i="26" a="1"/>
  <c r="AT74" i="26"/>
  <c r="AT74" i="26" a="1"/>
  <c r="AS74" i="26" a="1"/>
  <c r="AS74" i="26" s="1"/>
  <c r="AR74" i="26" a="1"/>
  <c r="AR74" i="26" s="1"/>
  <c r="AQ74" i="26"/>
  <c r="AQ74" i="26" a="1"/>
  <c r="AP74" i="26"/>
  <c r="AP74" i="26" a="1"/>
  <c r="AO74" i="26" a="1"/>
  <c r="AO74" i="26" s="1"/>
  <c r="AN74" i="26" a="1"/>
  <c r="AN74" i="26" s="1"/>
  <c r="AM74" i="26"/>
  <c r="AM74" i="26" a="1"/>
  <c r="AL74" i="26"/>
  <c r="AL74" i="26" a="1"/>
  <c r="AK74" i="26" a="1"/>
  <c r="AK74" i="26" s="1"/>
  <c r="AJ74" i="26" a="1"/>
  <c r="AJ74" i="26" s="1"/>
  <c r="AI74" i="26"/>
  <c r="AI74" i="26" a="1"/>
  <c r="AH74" i="26"/>
  <c r="AH74" i="26" a="1"/>
  <c r="AG74" i="26" a="1"/>
  <c r="AG74" i="26" s="1"/>
  <c r="AF74" i="26" a="1"/>
  <c r="AF74" i="26" s="1"/>
  <c r="AE74" i="26"/>
  <c r="AE74" i="26" a="1"/>
  <c r="AD74" i="26"/>
  <c r="AD74" i="26" a="1"/>
  <c r="AC74" i="26" a="1"/>
  <c r="AC74" i="26" s="1"/>
  <c r="AB74" i="26" a="1"/>
  <c r="AB74" i="26" s="1"/>
  <c r="AA74" i="26"/>
  <c r="AA74" i="26" a="1"/>
  <c r="Z74" i="26"/>
  <c r="Z74" i="26" a="1"/>
  <c r="Y74" i="26" a="1"/>
  <c r="Y74" i="26" s="1"/>
  <c r="X74" i="26" a="1"/>
  <c r="X74" i="26" s="1"/>
  <c r="W74" i="26"/>
  <c r="W74" i="26" a="1"/>
  <c r="V74" i="26"/>
  <c r="V74" i="26" a="1"/>
  <c r="U74" i="26" a="1"/>
  <c r="U74" i="26" s="1"/>
  <c r="T74" i="26" a="1"/>
  <c r="T74" i="26" s="1"/>
  <c r="S74" i="26"/>
  <c r="S74" i="26" a="1"/>
  <c r="R74" i="26"/>
  <c r="R74" i="26" a="1"/>
  <c r="Q74" i="26" a="1"/>
  <c r="Q74" i="26" s="1"/>
  <c r="P74" i="26" a="1"/>
  <c r="P74" i="26" s="1"/>
  <c r="O74" i="26"/>
  <c r="O74" i="26" a="1"/>
  <c r="N74" i="26"/>
  <c r="N74" i="26" a="1"/>
  <c r="DI73" i="26"/>
  <c r="DI73" i="26" a="1"/>
  <c r="DH73" i="26"/>
  <c r="DH73" i="26" a="1"/>
  <c r="DG73" i="26" a="1"/>
  <c r="DG73" i="26" s="1"/>
  <c r="DF73" i="26" a="1"/>
  <c r="DF73" i="26" s="1"/>
  <c r="DE73" i="26"/>
  <c r="DE73" i="26" a="1"/>
  <c r="DD73" i="26"/>
  <c r="DD73" i="26" a="1"/>
  <c r="DC73" i="26" a="1"/>
  <c r="DC73" i="26" s="1"/>
  <c r="DB73" i="26" a="1"/>
  <c r="DB73" i="26" s="1"/>
  <c r="DA73" i="26"/>
  <c r="DA73" i="26" a="1"/>
  <c r="CZ73" i="26"/>
  <c r="CZ73" i="26" a="1"/>
  <c r="CY73" i="26" a="1"/>
  <c r="CY73" i="26" s="1"/>
  <c r="CX73" i="26" a="1"/>
  <c r="CX73" i="26" s="1"/>
  <c r="CW73" i="26"/>
  <c r="CW73" i="26" a="1"/>
  <c r="CV73" i="26"/>
  <c r="CV73" i="26" a="1"/>
  <c r="CU73" i="26" a="1"/>
  <c r="CU73" i="26" s="1"/>
  <c r="CT73" i="26" a="1"/>
  <c r="CT73" i="26" s="1"/>
  <c r="CS73" i="26"/>
  <c r="CS73" i="26" a="1"/>
  <c r="CR73" i="26"/>
  <c r="CR73" i="26" a="1"/>
  <c r="CQ73" i="26" a="1"/>
  <c r="CQ73" i="26" s="1"/>
  <c r="CP73" i="26" a="1"/>
  <c r="CP73" i="26" s="1"/>
  <c r="CO73" i="26"/>
  <c r="CO73" i="26" a="1"/>
  <c r="CN73" i="26"/>
  <c r="CN73" i="26" a="1"/>
  <c r="CM73" i="26" a="1"/>
  <c r="CM73" i="26" s="1"/>
  <c r="CL73" i="26" a="1"/>
  <c r="CL73" i="26" s="1"/>
  <c r="CK73" i="26"/>
  <c r="CK73" i="26" a="1"/>
  <c r="CJ73" i="26"/>
  <c r="CJ73" i="26" a="1"/>
  <c r="CI73" i="26" a="1"/>
  <c r="CI73" i="26" s="1"/>
  <c r="CH73" i="26" a="1"/>
  <c r="CH73" i="26" s="1"/>
  <c r="CG73" i="26"/>
  <c r="CG73" i="26" a="1"/>
  <c r="CF73" i="26"/>
  <c r="CF73" i="26" a="1"/>
  <c r="CE73" i="26" a="1"/>
  <c r="CE73" i="26" s="1"/>
  <c r="CD73" i="26" a="1"/>
  <c r="CD73" i="26" s="1"/>
  <c r="CC73" i="26"/>
  <c r="CC73" i="26" a="1"/>
  <c r="CB73" i="26"/>
  <c r="CB73" i="26" a="1"/>
  <c r="CA73" i="26" a="1"/>
  <c r="CA73" i="26" s="1"/>
  <c r="BZ73" i="26" a="1"/>
  <c r="BZ73" i="26" s="1"/>
  <c r="BY73" i="26"/>
  <c r="BY73" i="26" a="1"/>
  <c r="BX73" i="26"/>
  <c r="BX73" i="26" a="1"/>
  <c r="BW73" i="26" a="1"/>
  <c r="BW73" i="26" s="1"/>
  <c r="BV73" i="26" a="1"/>
  <c r="BV73" i="26" s="1"/>
  <c r="BU73" i="26"/>
  <c r="BU73" i="26" a="1"/>
  <c r="BT73" i="26"/>
  <c r="BT73" i="26" a="1"/>
  <c r="BS73" i="26" a="1"/>
  <c r="BS73" i="26" s="1"/>
  <c r="BR73" i="26" a="1"/>
  <c r="BR73" i="26" s="1"/>
  <c r="BQ73" i="26"/>
  <c r="BQ73" i="26" a="1"/>
  <c r="BP73" i="26"/>
  <c r="BP73" i="26" a="1"/>
  <c r="BO73" i="26" a="1"/>
  <c r="BO73" i="26" s="1"/>
  <c r="BN73" i="26" a="1"/>
  <c r="BN73" i="26" s="1"/>
  <c r="BM73" i="26"/>
  <c r="BM73" i="26" a="1"/>
  <c r="BL73" i="26"/>
  <c r="BL73" i="26" a="1"/>
  <c r="BK73" i="26" a="1"/>
  <c r="BK73" i="26" s="1"/>
  <c r="BJ73" i="26" a="1"/>
  <c r="BJ73" i="26" s="1"/>
  <c r="BI73" i="26"/>
  <c r="BI73" i="26" a="1"/>
  <c r="BH73" i="26"/>
  <c r="BH73" i="26" a="1"/>
  <c r="BG73" i="26" a="1"/>
  <c r="BG73" i="26" s="1"/>
  <c r="BF73" i="26" a="1"/>
  <c r="BF73" i="26" s="1"/>
  <c r="BE73" i="26"/>
  <c r="BE73" i="26" a="1"/>
  <c r="BD73" i="26"/>
  <c r="BD73" i="26" a="1"/>
  <c r="BC73" i="26" a="1"/>
  <c r="BC73" i="26" s="1"/>
  <c r="BB73" i="26" a="1"/>
  <c r="BB73" i="26" s="1"/>
  <c r="BA73" i="26"/>
  <c r="BA73" i="26" a="1"/>
  <c r="AZ73" i="26"/>
  <c r="AZ73" i="26" a="1"/>
  <c r="AY73" i="26" a="1"/>
  <c r="AY73" i="26" s="1"/>
  <c r="AX73" i="26" a="1"/>
  <c r="AX73" i="26" s="1"/>
  <c r="AW73" i="26"/>
  <c r="AW73" i="26" a="1"/>
  <c r="AV73" i="26"/>
  <c r="AV73" i="26" a="1"/>
  <c r="AU73" i="26" a="1"/>
  <c r="AU73" i="26" s="1"/>
  <c r="AT73" i="26" a="1"/>
  <c r="AT73" i="26" s="1"/>
  <c r="AS73" i="26"/>
  <c r="AS73" i="26" a="1"/>
  <c r="AR73" i="26"/>
  <c r="AR73" i="26" a="1"/>
  <c r="AQ73" i="26" a="1"/>
  <c r="AQ73" i="26" s="1"/>
  <c r="AP73" i="26" a="1"/>
  <c r="AP73" i="26" s="1"/>
  <c r="AO73" i="26"/>
  <c r="AO73" i="26" a="1"/>
  <c r="AN73" i="26"/>
  <c r="AN73" i="26" a="1"/>
  <c r="AM73" i="26" a="1"/>
  <c r="AM73" i="26" s="1"/>
  <c r="AL73" i="26" a="1"/>
  <c r="AL73" i="26" s="1"/>
  <c r="AK73" i="26"/>
  <c r="AK73" i="26" a="1"/>
  <c r="AJ73" i="26"/>
  <c r="AJ73" i="26" a="1"/>
  <c r="AI73" i="26" a="1"/>
  <c r="AI73" i="26" s="1"/>
  <c r="AH73" i="26" a="1"/>
  <c r="AH73" i="26" s="1"/>
  <c r="AG73" i="26"/>
  <c r="AG73" i="26" a="1"/>
  <c r="AF73" i="26"/>
  <c r="AF73" i="26" a="1"/>
  <c r="AE73" i="26" a="1"/>
  <c r="AE73" i="26" s="1"/>
  <c r="AD73" i="26" a="1"/>
  <c r="AD73" i="26" s="1"/>
  <c r="AC73" i="26"/>
  <c r="AC73" i="26" a="1"/>
  <c r="AB73" i="26"/>
  <c r="AB73" i="26" a="1"/>
  <c r="AA73" i="26" a="1"/>
  <c r="AA73" i="26" s="1"/>
  <c r="Z73" i="26" a="1"/>
  <c r="Z73" i="26" s="1"/>
  <c r="Y73" i="26"/>
  <c r="Y73" i="26" a="1"/>
  <c r="X73" i="26"/>
  <c r="X73" i="26" a="1"/>
  <c r="W73" i="26" a="1"/>
  <c r="W73" i="26" s="1"/>
  <c r="V73" i="26" a="1"/>
  <c r="V73" i="26" s="1"/>
  <c r="U73" i="26"/>
  <c r="U73" i="26" a="1"/>
  <c r="T73" i="26"/>
  <c r="T73" i="26" a="1"/>
  <c r="S73" i="26" a="1"/>
  <c r="S73" i="26" s="1"/>
  <c r="R73" i="26" a="1"/>
  <c r="R73" i="26" s="1"/>
  <c r="Q73" i="26"/>
  <c r="Q73" i="26" a="1"/>
  <c r="P73" i="26"/>
  <c r="P73" i="26" a="1"/>
  <c r="O73" i="26" a="1"/>
  <c r="O73" i="26" s="1"/>
  <c r="N73" i="26" a="1"/>
  <c r="N73" i="26" s="1"/>
  <c r="DI72" i="26" a="1"/>
  <c r="DI72" i="26" s="1"/>
  <c r="DH72" i="26" a="1"/>
  <c r="DH72" i="26" s="1"/>
  <c r="DG72" i="26"/>
  <c r="DG72" i="26" a="1"/>
  <c r="DF72" i="26"/>
  <c r="DF72" i="26" a="1"/>
  <c r="DE72" i="26" a="1"/>
  <c r="DE72" i="26" s="1"/>
  <c r="DD72" i="26" a="1"/>
  <c r="DD72" i="26" s="1"/>
  <c r="DC72" i="26"/>
  <c r="DC72" i="26" a="1"/>
  <c r="DB72" i="26"/>
  <c r="DB72" i="26" a="1"/>
  <c r="DA72" i="26" a="1"/>
  <c r="DA72" i="26" s="1"/>
  <c r="CZ72" i="26" a="1"/>
  <c r="CZ72" i="26" s="1"/>
  <c r="CY72" i="26"/>
  <c r="CY72" i="26" a="1"/>
  <c r="CX72" i="26"/>
  <c r="CX72" i="26" a="1"/>
  <c r="CW72" i="26" a="1"/>
  <c r="CW72" i="26" s="1"/>
  <c r="CV72" i="26" a="1"/>
  <c r="CV72" i="26" s="1"/>
  <c r="CU72" i="26"/>
  <c r="CU72" i="26" a="1"/>
  <c r="CT72" i="26"/>
  <c r="CT72" i="26" a="1"/>
  <c r="CS72" i="26" a="1"/>
  <c r="CS72" i="26" s="1"/>
  <c r="CR72" i="26" a="1"/>
  <c r="CR72" i="26" s="1"/>
  <c r="CQ72" i="26"/>
  <c r="CQ72" i="26" a="1"/>
  <c r="CP72" i="26"/>
  <c r="CP72" i="26" a="1"/>
  <c r="CO72" i="26" a="1"/>
  <c r="CO72" i="26" s="1"/>
  <c r="CN72" i="26" a="1"/>
  <c r="CN72" i="26" s="1"/>
  <c r="CM72" i="26"/>
  <c r="CM72" i="26" a="1"/>
  <c r="CL72" i="26"/>
  <c r="CL72" i="26" a="1"/>
  <c r="CK72" i="26" a="1"/>
  <c r="CK72" i="26" s="1"/>
  <c r="CJ72" i="26" a="1"/>
  <c r="CJ72" i="26" s="1"/>
  <c r="CI72" i="26"/>
  <c r="CI72" i="26" a="1"/>
  <c r="CH72" i="26"/>
  <c r="CH72" i="26" a="1"/>
  <c r="CG72" i="26" a="1"/>
  <c r="CG72" i="26" s="1"/>
  <c r="CF72" i="26" a="1"/>
  <c r="CF72" i="26" s="1"/>
  <c r="CE72" i="26"/>
  <c r="CE72" i="26" a="1"/>
  <c r="CD72" i="26"/>
  <c r="CD72" i="26" a="1"/>
  <c r="CC72" i="26" a="1"/>
  <c r="CC72" i="26" s="1"/>
  <c r="CB72" i="26" a="1"/>
  <c r="CB72" i="26" s="1"/>
  <c r="CA72" i="26"/>
  <c r="CA72" i="26" a="1"/>
  <c r="BZ72" i="26"/>
  <c r="BZ72" i="26" a="1"/>
  <c r="BY72" i="26" a="1"/>
  <c r="BY72" i="26" s="1"/>
  <c r="BX72" i="26" a="1"/>
  <c r="BX72" i="26" s="1"/>
  <c r="BW72" i="26"/>
  <c r="BW72" i="26" a="1"/>
  <c r="BV72" i="26"/>
  <c r="BV72" i="26" a="1"/>
  <c r="BU72" i="26" a="1"/>
  <c r="BU72" i="26" s="1"/>
  <c r="BT72" i="26" a="1"/>
  <c r="BT72" i="26" s="1"/>
  <c r="BS72" i="26"/>
  <c r="BS72" i="26" a="1"/>
  <c r="BR72" i="26"/>
  <c r="BR72" i="26" a="1"/>
  <c r="BQ72" i="26" a="1"/>
  <c r="BQ72" i="26" s="1"/>
  <c r="BP72" i="26" a="1"/>
  <c r="BP72" i="26" s="1"/>
  <c r="BO72" i="26"/>
  <c r="BO72" i="26" a="1"/>
  <c r="BN72" i="26"/>
  <c r="BN72" i="26" a="1"/>
  <c r="BM72" i="26" a="1"/>
  <c r="BM72" i="26" s="1"/>
  <c r="BL72" i="26" a="1"/>
  <c r="BL72" i="26" s="1"/>
  <c r="BK72" i="26"/>
  <c r="BK72" i="26" a="1"/>
  <c r="BJ72" i="26"/>
  <c r="BJ72" i="26" a="1"/>
  <c r="BI72" i="26" a="1"/>
  <c r="BI72" i="26" s="1"/>
  <c r="BH72" i="26" a="1"/>
  <c r="BH72" i="26" s="1"/>
  <c r="BG72" i="26"/>
  <c r="BG72" i="26" a="1"/>
  <c r="BF72" i="26"/>
  <c r="BF72" i="26" a="1"/>
  <c r="BE72" i="26" a="1"/>
  <c r="BE72" i="26" s="1"/>
  <c r="BD72" i="26" a="1"/>
  <c r="BD72" i="26" s="1"/>
  <c r="BC72" i="26"/>
  <c r="BC72" i="26" a="1"/>
  <c r="BB72" i="26"/>
  <c r="BB72" i="26" a="1"/>
  <c r="BA72" i="26" a="1"/>
  <c r="BA72" i="26" s="1"/>
  <c r="AZ72" i="26" a="1"/>
  <c r="AZ72" i="26" s="1"/>
  <c r="AY72" i="26"/>
  <c r="AY72" i="26" a="1"/>
  <c r="AX72" i="26"/>
  <c r="AX72" i="26" a="1"/>
  <c r="AW72" i="26" a="1"/>
  <c r="AW72" i="26" s="1"/>
  <c r="AV72" i="26" a="1"/>
  <c r="AV72" i="26" s="1"/>
  <c r="AU72" i="26"/>
  <c r="AU72" i="26" a="1"/>
  <c r="AT72" i="26"/>
  <c r="AT72" i="26" a="1"/>
  <c r="AS72" i="26" a="1"/>
  <c r="AS72" i="26" s="1"/>
  <c r="AR72" i="26" a="1"/>
  <c r="AR72" i="26" s="1"/>
  <c r="AQ72" i="26"/>
  <c r="AQ72" i="26" a="1"/>
  <c r="AP72" i="26"/>
  <c r="AP72" i="26" a="1"/>
  <c r="AO72" i="26" a="1"/>
  <c r="AO72" i="26" s="1"/>
  <c r="AN72" i="26" a="1"/>
  <c r="AN72" i="26" s="1"/>
  <c r="AM72" i="26"/>
  <c r="AM72" i="26" a="1"/>
  <c r="AL72" i="26"/>
  <c r="AL72" i="26" a="1"/>
  <c r="AK72" i="26" a="1"/>
  <c r="AK72" i="26" s="1"/>
  <c r="AJ72" i="26" a="1"/>
  <c r="AJ72" i="26" s="1"/>
  <c r="AI72" i="26"/>
  <c r="AI72" i="26" a="1"/>
  <c r="AH72" i="26"/>
  <c r="AH72" i="26" a="1"/>
  <c r="AG72" i="26" a="1"/>
  <c r="AG72" i="26" s="1"/>
  <c r="AF72" i="26" a="1"/>
  <c r="AF72" i="26" s="1"/>
  <c r="AE72" i="26"/>
  <c r="AE72" i="26" a="1"/>
  <c r="AD72" i="26"/>
  <c r="AD72" i="26" a="1"/>
  <c r="AC72" i="26" a="1"/>
  <c r="AC72" i="26" s="1"/>
  <c r="AB72" i="26" a="1"/>
  <c r="AB72" i="26" s="1"/>
  <c r="AA72" i="26"/>
  <c r="AA72" i="26" a="1"/>
  <c r="Z72" i="26"/>
  <c r="Z72" i="26" a="1"/>
  <c r="Y72" i="26" a="1"/>
  <c r="Y72" i="26" s="1"/>
  <c r="X72" i="26" a="1"/>
  <c r="X72" i="26" s="1"/>
  <c r="W72" i="26"/>
  <c r="W72" i="26" a="1"/>
  <c r="V72" i="26"/>
  <c r="V72" i="26" a="1"/>
  <c r="U72" i="26" a="1"/>
  <c r="U72" i="26" s="1"/>
  <c r="T72" i="26" a="1"/>
  <c r="T72" i="26" s="1"/>
  <c r="S72" i="26"/>
  <c r="S72" i="26" a="1"/>
  <c r="R72" i="26"/>
  <c r="R72" i="26" a="1"/>
  <c r="Q72" i="26" a="1"/>
  <c r="Q72" i="26" s="1"/>
  <c r="P72" i="26" a="1"/>
  <c r="P72" i="26" s="1"/>
  <c r="O72" i="26"/>
  <c r="O72" i="26" a="1"/>
  <c r="N72" i="26"/>
  <c r="N72" i="26" a="1"/>
  <c r="DI71" i="26"/>
  <c r="DI71" i="26" a="1"/>
  <c r="DH71" i="26"/>
  <c r="DH71" i="26" a="1"/>
  <c r="DG71" i="26" a="1"/>
  <c r="DG71" i="26" s="1"/>
  <c r="DF71" i="26" a="1"/>
  <c r="DF71" i="26" s="1"/>
  <c r="DE71" i="26"/>
  <c r="DE71" i="26" a="1"/>
  <c r="DD71" i="26"/>
  <c r="DD71" i="26" a="1"/>
  <c r="DC71" i="26" a="1"/>
  <c r="DC71" i="26" s="1"/>
  <c r="DB71" i="26" a="1"/>
  <c r="DB71" i="26" s="1"/>
  <c r="DA71" i="26"/>
  <c r="DA71" i="26" a="1"/>
  <c r="CZ71" i="26" a="1"/>
  <c r="CZ71" i="26" s="1"/>
  <c r="CY71" i="26" a="1"/>
  <c r="CY71" i="26" s="1"/>
  <c r="CX71" i="26" a="1"/>
  <c r="CX71" i="26" s="1"/>
  <c r="CW71" i="26"/>
  <c r="CW71" i="26" a="1"/>
  <c r="CV71" i="26" a="1"/>
  <c r="CV71" i="26" s="1"/>
  <c r="CU71" i="26" a="1"/>
  <c r="CU71" i="26" s="1"/>
  <c r="CT71" i="26" a="1"/>
  <c r="CT71" i="26" s="1"/>
  <c r="CS71" i="26"/>
  <c r="CS71" i="26" a="1"/>
  <c r="CR71" i="26" a="1"/>
  <c r="CR71" i="26" s="1"/>
  <c r="CQ71" i="26" a="1"/>
  <c r="CQ71" i="26" s="1"/>
  <c r="CP71" i="26" a="1"/>
  <c r="CP71" i="26" s="1"/>
  <c r="CO71" i="26"/>
  <c r="CO71" i="26" a="1"/>
  <c r="CN71" i="26" a="1"/>
  <c r="CN71" i="26" s="1"/>
  <c r="CM71" i="26" a="1"/>
  <c r="CM71" i="26" s="1"/>
  <c r="CL71" i="26" a="1"/>
  <c r="CL71" i="26" s="1"/>
  <c r="CK71" i="26"/>
  <c r="CK71" i="26" a="1"/>
  <c r="CJ71" i="26" a="1"/>
  <c r="CJ71" i="26" s="1"/>
  <c r="CI71" i="26" a="1"/>
  <c r="CI71" i="26" s="1"/>
  <c r="CH71" i="26" a="1"/>
  <c r="CH71" i="26" s="1"/>
  <c r="CG71" i="26"/>
  <c r="CG71" i="26" a="1"/>
  <c r="CF71" i="26" a="1"/>
  <c r="CF71" i="26" s="1"/>
  <c r="CE71" i="26" a="1"/>
  <c r="CE71" i="26" s="1"/>
  <c r="CD71" i="26" a="1"/>
  <c r="CD71" i="26" s="1"/>
  <c r="CC71" i="26"/>
  <c r="CC71" i="26" a="1"/>
  <c r="CB71" i="26" a="1"/>
  <c r="CB71" i="26" s="1"/>
  <c r="CA71" i="26" a="1"/>
  <c r="CA71" i="26" s="1"/>
  <c r="BZ71" i="26" a="1"/>
  <c r="BZ71" i="26" s="1"/>
  <c r="BY71" i="26"/>
  <c r="BY71" i="26" a="1"/>
  <c r="BX71" i="26" a="1"/>
  <c r="BX71" i="26" s="1"/>
  <c r="BW71" i="26" a="1"/>
  <c r="BW71" i="26" s="1"/>
  <c r="BV71" i="26" a="1"/>
  <c r="BV71" i="26" s="1"/>
  <c r="BU71" i="26"/>
  <c r="BU71" i="26" a="1"/>
  <c r="BT71" i="26" a="1"/>
  <c r="BT71" i="26" s="1"/>
  <c r="BS71" i="26" a="1"/>
  <c r="BS71" i="26" s="1"/>
  <c r="BR71" i="26" a="1"/>
  <c r="BR71" i="26" s="1"/>
  <c r="BQ71" i="26"/>
  <c r="BQ71" i="26" a="1"/>
  <c r="BP71" i="26" a="1"/>
  <c r="BP71" i="26" s="1"/>
  <c r="BO71" i="26" a="1"/>
  <c r="BO71" i="26" s="1"/>
  <c r="BN71" i="26" a="1"/>
  <c r="BN71" i="26" s="1"/>
  <c r="BM71" i="26"/>
  <c r="BM71" i="26" a="1"/>
  <c r="BL71" i="26" a="1"/>
  <c r="BL71" i="26" s="1"/>
  <c r="BK71" i="26" a="1"/>
  <c r="BK71" i="26" s="1"/>
  <c r="BJ71" i="26" a="1"/>
  <c r="BJ71" i="26" s="1"/>
  <c r="BI71" i="26"/>
  <c r="BI71" i="26" a="1"/>
  <c r="BH71" i="26" a="1"/>
  <c r="BH71" i="26" s="1"/>
  <c r="BG71" i="26" a="1"/>
  <c r="BG71" i="26" s="1"/>
  <c r="BF71" i="26" a="1"/>
  <c r="BF71" i="26" s="1"/>
  <c r="BE71" i="26"/>
  <c r="BE71" i="26" a="1"/>
  <c r="BD71" i="26" a="1"/>
  <c r="BD71" i="26" s="1"/>
  <c r="BC71" i="26" a="1"/>
  <c r="BC71" i="26" s="1"/>
  <c r="BB71" i="26" a="1"/>
  <c r="BB71" i="26" s="1"/>
  <c r="BA71" i="26"/>
  <c r="BA71" i="26" a="1"/>
  <c r="AZ71" i="26" a="1"/>
  <c r="AZ71" i="26" s="1"/>
  <c r="AY71" i="26" a="1"/>
  <c r="AY71" i="26" s="1"/>
  <c r="AX71" i="26" a="1"/>
  <c r="AX71" i="26" s="1"/>
  <c r="AW71" i="26"/>
  <c r="AW71" i="26" a="1"/>
  <c r="AV71" i="26" a="1"/>
  <c r="AV71" i="26" s="1"/>
  <c r="AU71" i="26" a="1"/>
  <c r="AU71" i="26" s="1"/>
  <c r="AT71" i="26" a="1"/>
  <c r="AT71" i="26" s="1"/>
  <c r="AS71" i="26"/>
  <c r="AS71" i="26" a="1"/>
  <c r="AR71" i="26" a="1"/>
  <c r="AR71" i="26" s="1"/>
  <c r="AQ71" i="26" a="1"/>
  <c r="AQ71" i="26" s="1"/>
  <c r="AP71" i="26" a="1"/>
  <c r="AP71" i="26" s="1"/>
  <c r="AO71" i="26"/>
  <c r="AO71" i="26" a="1"/>
  <c r="AN71" i="26" a="1"/>
  <c r="AN71" i="26" s="1"/>
  <c r="AM71" i="26" a="1"/>
  <c r="AM71" i="26" s="1"/>
  <c r="AL71" i="26" a="1"/>
  <c r="AL71" i="26" s="1"/>
  <c r="AK71" i="26"/>
  <c r="AK71" i="26" a="1"/>
  <c r="AJ71" i="26" a="1"/>
  <c r="AJ71" i="26" s="1"/>
  <c r="AI71" i="26" a="1"/>
  <c r="AI71" i="26" s="1"/>
  <c r="AH71" i="26" a="1"/>
  <c r="AH71" i="26" s="1"/>
  <c r="AG71" i="26"/>
  <c r="AG71" i="26" a="1"/>
  <c r="AF71" i="26" a="1"/>
  <c r="AF71" i="26" s="1"/>
  <c r="AE71" i="26" a="1"/>
  <c r="AE71" i="26" s="1"/>
  <c r="AD71" i="26" a="1"/>
  <c r="AD71" i="26" s="1"/>
  <c r="AC71" i="26"/>
  <c r="AC71" i="26" a="1"/>
  <c r="AB71" i="26" a="1"/>
  <c r="AB71" i="26" s="1"/>
  <c r="AA71" i="26" a="1"/>
  <c r="AA71" i="26" s="1"/>
  <c r="Z71" i="26" a="1"/>
  <c r="Z71" i="26" s="1"/>
  <c r="Y71" i="26"/>
  <c r="Y71" i="26" a="1"/>
  <c r="X71" i="26" a="1"/>
  <c r="X71" i="26" s="1"/>
  <c r="W71" i="26" a="1"/>
  <c r="W71" i="26" s="1"/>
  <c r="V71" i="26" a="1"/>
  <c r="V71" i="26" s="1"/>
  <c r="U71" i="26"/>
  <c r="U71" i="26" a="1"/>
  <c r="T71" i="26" a="1"/>
  <c r="T71" i="26" s="1"/>
  <c r="S71" i="26" a="1"/>
  <c r="S71" i="26" s="1"/>
  <c r="R71" i="26" a="1"/>
  <c r="R71" i="26" s="1"/>
  <c r="Q71" i="26"/>
  <c r="Q71" i="26" a="1"/>
  <c r="P71" i="26" a="1"/>
  <c r="P71" i="26" s="1"/>
  <c r="O71" i="26" a="1"/>
  <c r="O71" i="26" s="1"/>
  <c r="N71" i="26" a="1"/>
  <c r="N71" i="26" s="1"/>
  <c r="DI70" i="26" a="1"/>
  <c r="DI70" i="26" s="1"/>
  <c r="DH70" i="26" a="1"/>
  <c r="DH70" i="26" s="1"/>
  <c r="DG70" i="26"/>
  <c r="DG70" i="26" a="1"/>
  <c r="DF70" i="26" a="1"/>
  <c r="DF70" i="26" s="1"/>
  <c r="DE70" i="26" a="1"/>
  <c r="DE70" i="26" s="1"/>
  <c r="DD70" i="26" a="1"/>
  <c r="DD70" i="26" s="1"/>
  <c r="DC70" i="26"/>
  <c r="DC70" i="26" a="1"/>
  <c r="DB70" i="26" a="1"/>
  <c r="DB70" i="26" s="1"/>
  <c r="DA70" i="26" a="1"/>
  <c r="DA70" i="26" s="1"/>
  <c r="CZ70" i="26" a="1"/>
  <c r="CZ70" i="26" s="1"/>
  <c r="CY70" i="26"/>
  <c r="CY70" i="26" a="1"/>
  <c r="CX70" i="26" a="1"/>
  <c r="CX70" i="26" s="1"/>
  <c r="CW70" i="26" a="1"/>
  <c r="CW70" i="26" s="1"/>
  <c r="CV70" i="26" a="1"/>
  <c r="CV70" i="26" s="1"/>
  <c r="CU70" i="26"/>
  <c r="CU70" i="26" a="1"/>
  <c r="CT70" i="26" a="1"/>
  <c r="CT70" i="26" s="1"/>
  <c r="CS70" i="26" a="1"/>
  <c r="CS70" i="26" s="1"/>
  <c r="CR70" i="26" a="1"/>
  <c r="CR70" i="26" s="1"/>
  <c r="CQ70" i="26"/>
  <c r="CQ70" i="26" a="1"/>
  <c r="CP70" i="26" a="1"/>
  <c r="CP70" i="26" s="1"/>
  <c r="CO70" i="26" a="1"/>
  <c r="CO70" i="26" s="1"/>
  <c r="CN70" i="26" a="1"/>
  <c r="CN70" i="26" s="1"/>
  <c r="CM70" i="26"/>
  <c r="CM70" i="26" a="1"/>
  <c r="CL70" i="26" a="1"/>
  <c r="CL70" i="26" s="1"/>
  <c r="CK70" i="26" a="1"/>
  <c r="CK70" i="26" s="1"/>
  <c r="CJ70" i="26" a="1"/>
  <c r="CJ70" i="26" s="1"/>
  <c r="CI70" i="26"/>
  <c r="CI70" i="26" a="1"/>
  <c r="CH70" i="26" a="1"/>
  <c r="CH70" i="26" s="1"/>
  <c r="CG70" i="26" a="1"/>
  <c r="CG70" i="26" s="1"/>
  <c r="CF70" i="26" a="1"/>
  <c r="CF70" i="26" s="1"/>
  <c r="CE70" i="26"/>
  <c r="CE70" i="26" a="1"/>
  <c r="CD70" i="26" a="1"/>
  <c r="CD70" i="26" s="1"/>
  <c r="CC70" i="26" a="1"/>
  <c r="CC70" i="26" s="1"/>
  <c r="CB70" i="26" a="1"/>
  <c r="CB70" i="26" s="1"/>
  <c r="CA70" i="26"/>
  <c r="CA70" i="26" a="1"/>
  <c r="BZ70" i="26" a="1"/>
  <c r="BZ70" i="26" s="1"/>
  <c r="BY70" i="26" a="1"/>
  <c r="BY70" i="26" s="1"/>
  <c r="BX70" i="26" a="1"/>
  <c r="BX70" i="26" s="1"/>
  <c r="BW70" i="26"/>
  <c r="BW70" i="26" a="1"/>
  <c r="BV70" i="26" a="1"/>
  <c r="BV70" i="26" s="1"/>
  <c r="BU70" i="26" a="1"/>
  <c r="BU70" i="26" s="1"/>
  <c r="BT70" i="26" a="1"/>
  <c r="BT70" i="26" s="1"/>
  <c r="BS70" i="26"/>
  <c r="BS70" i="26" a="1"/>
  <c r="BR70" i="26" a="1"/>
  <c r="BR70" i="26" s="1"/>
  <c r="BQ70" i="26" a="1"/>
  <c r="BQ70" i="26" s="1"/>
  <c r="BP70" i="26" a="1"/>
  <c r="BP70" i="26" s="1"/>
  <c r="BO70" i="26"/>
  <c r="BO70" i="26" a="1"/>
  <c r="BN70" i="26" a="1"/>
  <c r="BN70" i="26" s="1"/>
  <c r="BM70" i="26" a="1"/>
  <c r="BM70" i="26" s="1"/>
  <c r="BL70" i="26" a="1"/>
  <c r="BL70" i="26" s="1"/>
  <c r="BK70" i="26"/>
  <c r="BK70" i="26" a="1"/>
  <c r="BJ70" i="26" a="1"/>
  <c r="BJ70" i="26" s="1"/>
  <c r="BI70" i="26" a="1"/>
  <c r="BI70" i="26" s="1"/>
  <c r="BH70" i="26" a="1"/>
  <c r="BH70" i="26" s="1"/>
  <c r="BG70" i="26"/>
  <c r="BG70" i="26" a="1"/>
  <c r="BF70" i="26" a="1"/>
  <c r="BF70" i="26" s="1"/>
  <c r="BE70" i="26" a="1"/>
  <c r="BE70" i="26" s="1"/>
  <c r="BD70" i="26" a="1"/>
  <c r="BD70" i="26" s="1"/>
  <c r="BC70" i="26"/>
  <c r="BC70" i="26" a="1"/>
  <c r="BB70" i="26" a="1"/>
  <c r="BB70" i="26" s="1"/>
  <c r="BA70" i="26" a="1"/>
  <c r="BA70" i="26" s="1"/>
  <c r="AZ70" i="26" a="1"/>
  <c r="AZ70" i="26" s="1"/>
  <c r="AY70" i="26"/>
  <c r="AY70" i="26" a="1"/>
  <c r="AX70" i="26" a="1"/>
  <c r="AX70" i="26" s="1"/>
  <c r="AW70" i="26" a="1"/>
  <c r="AW70" i="26" s="1"/>
  <c r="AV70" i="26" a="1"/>
  <c r="AV70" i="26" s="1"/>
  <c r="AU70" i="26"/>
  <c r="AU70" i="26" a="1"/>
  <c r="AT70" i="26" a="1"/>
  <c r="AT70" i="26" s="1"/>
  <c r="AS70" i="26" a="1"/>
  <c r="AS70" i="26" s="1"/>
  <c r="AR70" i="26" a="1"/>
  <c r="AR70" i="26" s="1"/>
  <c r="AQ70" i="26"/>
  <c r="AQ70" i="26" a="1"/>
  <c r="AP70" i="26" a="1"/>
  <c r="AP70" i="26" s="1"/>
  <c r="AO70" i="26" a="1"/>
  <c r="AO70" i="26" s="1"/>
  <c r="AN70" i="26" a="1"/>
  <c r="AN70" i="26" s="1"/>
  <c r="AM70" i="26"/>
  <c r="AM70" i="26" a="1"/>
  <c r="AL70" i="26" a="1"/>
  <c r="AL70" i="26" s="1"/>
  <c r="AK70" i="26" a="1"/>
  <c r="AK70" i="26" s="1"/>
  <c r="AJ70" i="26" a="1"/>
  <c r="AJ70" i="26" s="1"/>
  <c r="AI70" i="26"/>
  <c r="AI70" i="26" a="1"/>
  <c r="AH70" i="26" a="1"/>
  <c r="AH70" i="26" s="1"/>
  <c r="AG70" i="26" a="1"/>
  <c r="AG70" i="26" s="1"/>
  <c r="AF70" i="26" a="1"/>
  <c r="AF70" i="26" s="1"/>
  <c r="AE70" i="26"/>
  <c r="AE70" i="26" a="1"/>
  <c r="AD70" i="26" a="1"/>
  <c r="AD70" i="26" s="1"/>
  <c r="AC70" i="26" a="1"/>
  <c r="AC70" i="26" s="1"/>
  <c r="AB70" i="26" a="1"/>
  <c r="AB70" i="26" s="1"/>
  <c r="AA70" i="26"/>
  <c r="AA70" i="26" a="1"/>
  <c r="Z70" i="26" a="1"/>
  <c r="Z70" i="26" s="1"/>
  <c r="Y70" i="26" a="1"/>
  <c r="Y70" i="26" s="1"/>
  <c r="X70" i="26" a="1"/>
  <c r="X70" i="26" s="1"/>
  <c r="W70" i="26"/>
  <c r="W70" i="26" a="1"/>
  <c r="V70" i="26" a="1"/>
  <c r="V70" i="26" s="1"/>
  <c r="U70" i="26" a="1"/>
  <c r="U70" i="26" s="1"/>
  <c r="T70" i="26" a="1"/>
  <c r="T70" i="26" s="1"/>
  <c r="S70" i="26"/>
  <c r="S70" i="26" a="1"/>
  <c r="R70" i="26" a="1"/>
  <c r="R70" i="26" s="1"/>
  <c r="Q70" i="26" a="1"/>
  <c r="Q70" i="26" s="1"/>
  <c r="P70" i="26" a="1"/>
  <c r="P70" i="26" s="1"/>
  <c r="O70" i="26"/>
  <c r="O70" i="26" a="1"/>
  <c r="N70" i="26" a="1"/>
  <c r="N70" i="26" s="1"/>
  <c r="DI69" i="26"/>
  <c r="DI69" i="26" a="1"/>
  <c r="DH69" i="26" a="1"/>
  <c r="DH69" i="26" s="1"/>
  <c r="DG69" i="26" a="1"/>
  <c r="DG69" i="26" s="1"/>
  <c r="DF69" i="26" a="1"/>
  <c r="DF69" i="26" s="1"/>
  <c r="DE69" i="26"/>
  <c r="DE69" i="26" a="1"/>
  <c r="DD69" i="26" a="1"/>
  <c r="DD69" i="26" s="1"/>
  <c r="DC69" i="26" a="1"/>
  <c r="DC69" i="26" s="1"/>
  <c r="DB69" i="26" a="1"/>
  <c r="DB69" i="26" s="1"/>
  <c r="DA69" i="26"/>
  <c r="DA69" i="26" a="1"/>
  <c r="CZ69" i="26" a="1"/>
  <c r="CZ69" i="26" s="1"/>
  <c r="CY69" i="26" a="1"/>
  <c r="CY69" i="26" s="1"/>
  <c r="CX69" i="26" a="1"/>
  <c r="CX69" i="26" s="1"/>
  <c r="CW69" i="26"/>
  <c r="CW69" i="26" a="1"/>
  <c r="CV69" i="26" a="1"/>
  <c r="CV69" i="26" s="1"/>
  <c r="CU69" i="26" a="1"/>
  <c r="CU69" i="26" s="1"/>
  <c r="CT69" i="26" a="1"/>
  <c r="CT69" i="26" s="1"/>
  <c r="CS69" i="26"/>
  <c r="CS69" i="26" a="1"/>
  <c r="CR69" i="26" a="1"/>
  <c r="CR69" i="26" s="1"/>
  <c r="CQ69" i="26" a="1"/>
  <c r="CQ69" i="26" s="1"/>
  <c r="CP69" i="26" a="1"/>
  <c r="CP69" i="26" s="1"/>
  <c r="CO69" i="26"/>
  <c r="CO69" i="26" a="1"/>
  <c r="CN69" i="26" a="1"/>
  <c r="CN69" i="26" s="1"/>
  <c r="CM69" i="26" a="1"/>
  <c r="CM69" i="26" s="1"/>
  <c r="CL69" i="26" a="1"/>
  <c r="CL69" i="26" s="1"/>
  <c r="CK69" i="26"/>
  <c r="CK69" i="26" a="1"/>
  <c r="CJ69" i="26" a="1"/>
  <c r="CJ69" i="26" s="1"/>
  <c r="CI69" i="26" a="1"/>
  <c r="CI69" i="26" s="1"/>
  <c r="CH69" i="26" a="1"/>
  <c r="CH69" i="26" s="1"/>
  <c r="CG69" i="26"/>
  <c r="CG69" i="26" a="1"/>
  <c r="CF69" i="26" a="1"/>
  <c r="CF69" i="26" s="1"/>
  <c r="CE69" i="26" a="1"/>
  <c r="CE69" i="26" s="1"/>
  <c r="CD69" i="26" a="1"/>
  <c r="CD69" i="26" s="1"/>
  <c r="CC69" i="26"/>
  <c r="CC69" i="26" a="1"/>
  <c r="CB69" i="26" a="1"/>
  <c r="CB69" i="26" s="1"/>
  <c r="CA69" i="26" a="1"/>
  <c r="CA69" i="26" s="1"/>
  <c r="BZ69" i="26" a="1"/>
  <c r="BZ69" i="26" s="1"/>
  <c r="BY69" i="26"/>
  <c r="BY69" i="26" a="1"/>
  <c r="BX69" i="26" a="1"/>
  <c r="BX69" i="26" s="1"/>
  <c r="BW69" i="26" a="1"/>
  <c r="BW69" i="26" s="1"/>
  <c r="BV69" i="26" a="1"/>
  <c r="BV69" i="26" s="1"/>
  <c r="BU69" i="26"/>
  <c r="BU69" i="26" a="1"/>
  <c r="BT69" i="26" a="1"/>
  <c r="BT69" i="26" s="1"/>
  <c r="BS69" i="26" a="1"/>
  <c r="BS69" i="26" s="1"/>
  <c r="BR69" i="26" a="1"/>
  <c r="BR69" i="26" s="1"/>
  <c r="BQ69" i="26"/>
  <c r="BQ69" i="26" a="1"/>
  <c r="BP69" i="26" a="1"/>
  <c r="BP69" i="26" s="1"/>
  <c r="BO69" i="26" a="1"/>
  <c r="BO69" i="26" s="1"/>
  <c r="BN69" i="26" a="1"/>
  <c r="BN69" i="26" s="1"/>
  <c r="BM69" i="26"/>
  <c r="BM69" i="26" a="1"/>
  <c r="BL69" i="26" a="1"/>
  <c r="BL69" i="26" s="1"/>
  <c r="BK69" i="26" a="1"/>
  <c r="BK69" i="26" s="1"/>
  <c r="BJ69" i="26" a="1"/>
  <c r="BJ69" i="26" s="1"/>
  <c r="BI69" i="26"/>
  <c r="BI69" i="26" a="1"/>
  <c r="BH69" i="26" a="1"/>
  <c r="BH69" i="26" s="1"/>
  <c r="BG69" i="26" a="1"/>
  <c r="BG69" i="26" s="1"/>
  <c r="BF69" i="26" a="1"/>
  <c r="BF69" i="26" s="1"/>
  <c r="BE69" i="26"/>
  <c r="BE69" i="26" a="1"/>
  <c r="BD69" i="26" a="1"/>
  <c r="BD69" i="26" s="1"/>
  <c r="BC69" i="26" a="1"/>
  <c r="BC69" i="26" s="1"/>
  <c r="BB69" i="26" a="1"/>
  <c r="BB69" i="26" s="1"/>
  <c r="BA69" i="26"/>
  <c r="BA69" i="26" a="1"/>
  <c r="AZ69" i="26" a="1"/>
  <c r="AZ69" i="26" s="1"/>
  <c r="AY69" i="26" a="1"/>
  <c r="AY69" i="26" s="1"/>
  <c r="AX69" i="26" a="1"/>
  <c r="AX69" i="26" s="1"/>
  <c r="AW69" i="26"/>
  <c r="AW69" i="26" a="1"/>
  <c r="AV69" i="26" a="1"/>
  <c r="AV69" i="26" s="1"/>
  <c r="AU69" i="26" a="1"/>
  <c r="AU69" i="26" s="1"/>
  <c r="AT69" i="26" a="1"/>
  <c r="AT69" i="26" s="1"/>
  <c r="AS69" i="26"/>
  <c r="AS69" i="26" a="1"/>
  <c r="AR69" i="26" a="1"/>
  <c r="AR69" i="26" s="1"/>
  <c r="AQ69" i="26" a="1"/>
  <c r="AQ69" i="26" s="1"/>
  <c r="AP69" i="26" a="1"/>
  <c r="AP69" i="26" s="1"/>
  <c r="AO69" i="26"/>
  <c r="AO69" i="26" a="1"/>
  <c r="AN69" i="26" a="1"/>
  <c r="AN69" i="26" s="1"/>
  <c r="AM69" i="26" a="1"/>
  <c r="AM69" i="26" s="1"/>
  <c r="AL69" i="26" a="1"/>
  <c r="AL69" i="26" s="1"/>
  <c r="AK69" i="26"/>
  <c r="AK69" i="26" a="1"/>
  <c r="AJ69" i="26" a="1"/>
  <c r="AJ69" i="26" s="1"/>
  <c r="AI69" i="26" a="1"/>
  <c r="AI69" i="26" s="1"/>
  <c r="AH69" i="26" a="1"/>
  <c r="AH69" i="26" s="1"/>
  <c r="AG69" i="26"/>
  <c r="AG69" i="26" a="1"/>
  <c r="AF69" i="26" a="1"/>
  <c r="AF69" i="26" s="1"/>
  <c r="AE69" i="26" a="1"/>
  <c r="AE69" i="26" s="1"/>
  <c r="AD69" i="26" a="1"/>
  <c r="AD69" i="26" s="1"/>
  <c r="AC69" i="26"/>
  <c r="AC69" i="26" a="1"/>
  <c r="AB69" i="26" a="1"/>
  <c r="AB69" i="26" s="1"/>
  <c r="AA69" i="26" a="1"/>
  <c r="AA69" i="26" s="1"/>
  <c r="Z69" i="26" a="1"/>
  <c r="Z69" i="26" s="1"/>
  <c r="Y69" i="26"/>
  <c r="Y69" i="26" a="1"/>
  <c r="X69" i="26" a="1"/>
  <c r="X69" i="26" s="1"/>
  <c r="W69" i="26" a="1"/>
  <c r="W69" i="26" s="1"/>
  <c r="V69" i="26" a="1"/>
  <c r="V69" i="26" s="1"/>
  <c r="U69" i="26"/>
  <c r="U69" i="26" a="1"/>
  <c r="T69" i="26" a="1"/>
  <c r="T69" i="26" s="1"/>
  <c r="S69" i="26" a="1"/>
  <c r="S69" i="26" s="1"/>
  <c r="R69" i="26" a="1"/>
  <c r="R69" i="26" s="1"/>
  <c r="Q69" i="26"/>
  <c r="Q69" i="26" a="1"/>
  <c r="P69" i="26" a="1"/>
  <c r="P69" i="26" s="1"/>
  <c r="O69" i="26" a="1"/>
  <c r="O69" i="26" s="1"/>
  <c r="N69" i="26" a="1"/>
  <c r="N69" i="26" s="1"/>
  <c r="DI68" i="26" a="1"/>
  <c r="DI68" i="26" s="1"/>
  <c r="DH68" i="26" a="1"/>
  <c r="DH68" i="26" s="1"/>
  <c r="DG68" i="26"/>
  <c r="DG68" i="26" a="1"/>
  <c r="DF68" i="26" a="1"/>
  <c r="DF68" i="26" s="1"/>
  <c r="DE68" i="26" a="1"/>
  <c r="DE68" i="26" s="1"/>
  <c r="DD68" i="26" a="1"/>
  <c r="DD68" i="26" s="1"/>
  <c r="DC68" i="26"/>
  <c r="DC68" i="26" a="1"/>
  <c r="DB68" i="26" a="1"/>
  <c r="DB68" i="26" s="1"/>
  <c r="DA68" i="26" a="1"/>
  <c r="DA68" i="26" s="1"/>
  <c r="CZ68" i="26" a="1"/>
  <c r="CZ68" i="26" s="1"/>
  <c r="CY68" i="26"/>
  <c r="CY68" i="26" a="1"/>
  <c r="CX68" i="26" a="1"/>
  <c r="CX68" i="26" s="1"/>
  <c r="CW68" i="26" a="1"/>
  <c r="CW68" i="26" s="1"/>
  <c r="CV68" i="26" a="1"/>
  <c r="CV68" i="26" s="1"/>
  <c r="CU68" i="26"/>
  <c r="CU68" i="26" a="1"/>
  <c r="CT68" i="26" a="1"/>
  <c r="CT68" i="26" s="1"/>
  <c r="CS68" i="26" a="1"/>
  <c r="CS68" i="26" s="1"/>
  <c r="CR68" i="26" a="1"/>
  <c r="CR68" i="26" s="1"/>
  <c r="CQ68" i="26"/>
  <c r="CQ68" i="26" a="1"/>
  <c r="CP68" i="26" a="1"/>
  <c r="CP68" i="26" s="1"/>
  <c r="CO68" i="26" a="1"/>
  <c r="CO68" i="26" s="1"/>
  <c r="CN68" i="26" a="1"/>
  <c r="CN68" i="26" s="1"/>
  <c r="CM68" i="26"/>
  <c r="CM68" i="26" a="1"/>
  <c r="CL68" i="26" a="1"/>
  <c r="CL68" i="26" s="1"/>
  <c r="CK68" i="26" a="1"/>
  <c r="CK68" i="26" s="1"/>
  <c r="CJ68" i="26" a="1"/>
  <c r="CJ68" i="26" s="1"/>
  <c r="CI68" i="26"/>
  <c r="CI68" i="26" a="1"/>
  <c r="CH68" i="26" a="1"/>
  <c r="CH68" i="26" s="1"/>
  <c r="CG68" i="26" a="1"/>
  <c r="CG68" i="26" s="1"/>
  <c r="CF68" i="26" a="1"/>
  <c r="CF68" i="26" s="1"/>
  <c r="CE68" i="26"/>
  <c r="CE68" i="26" a="1"/>
  <c r="CD68" i="26" a="1"/>
  <c r="CD68" i="26" s="1"/>
  <c r="CC68" i="26" a="1"/>
  <c r="CC68" i="26" s="1"/>
  <c r="CB68" i="26" a="1"/>
  <c r="CB68" i="26" s="1"/>
  <c r="CA68" i="26"/>
  <c r="CA68" i="26" a="1"/>
  <c r="BZ68" i="26" a="1"/>
  <c r="BZ68" i="26" s="1"/>
  <c r="BY68" i="26" a="1"/>
  <c r="BY68" i="26" s="1"/>
  <c r="BX68" i="26" a="1"/>
  <c r="BX68" i="26" s="1"/>
  <c r="BW68" i="26"/>
  <c r="BW68" i="26" a="1"/>
  <c r="BV68" i="26" a="1"/>
  <c r="BV68" i="26" s="1"/>
  <c r="BU68" i="26" a="1"/>
  <c r="BU68" i="26" s="1"/>
  <c r="BT68" i="26" a="1"/>
  <c r="BT68" i="26" s="1"/>
  <c r="BS68" i="26"/>
  <c r="BS68" i="26" a="1"/>
  <c r="BR68" i="26" a="1"/>
  <c r="BR68" i="26" s="1"/>
  <c r="BQ68" i="26" a="1"/>
  <c r="BQ68" i="26" s="1"/>
  <c r="BP68" i="26" a="1"/>
  <c r="BP68" i="26" s="1"/>
  <c r="BO68" i="26"/>
  <c r="BO68" i="26" a="1"/>
  <c r="BN68" i="26" a="1"/>
  <c r="BN68" i="26" s="1"/>
  <c r="BM68" i="26" a="1"/>
  <c r="BM68" i="26" s="1"/>
  <c r="BL68" i="26" a="1"/>
  <c r="BL68" i="26" s="1"/>
  <c r="BK68" i="26"/>
  <c r="BK68" i="26" a="1"/>
  <c r="BJ68" i="26" a="1"/>
  <c r="BJ68" i="26" s="1"/>
  <c r="BI68" i="26" a="1"/>
  <c r="BI68" i="26" s="1"/>
  <c r="BH68" i="26" a="1"/>
  <c r="BH68" i="26" s="1"/>
  <c r="BG68" i="26"/>
  <c r="BG68" i="26" a="1"/>
  <c r="BF68" i="26" a="1"/>
  <c r="BF68" i="26" s="1"/>
  <c r="BE68" i="26" a="1"/>
  <c r="BE68" i="26" s="1"/>
  <c r="BD68" i="26" a="1"/>
  <c r="BD68" i="26" s="1"/>
  <c r="BC68" i="26"/>
  <c r="BC68" i="26" a="1"/>
  <c r="BB68" i="26" a="1"/>
  <c r="BB68" i="26" s="1"/>
  <c r="BA68" i="26" a="1"/>
  <c r="BA68" i="26" s="1"/>
  <c r="AZ68" i="26" a="1"/>
  <c r="AZ68" i="26" s="1"/>
  <c r="AY68" i="26"/>
  <c r="AY68" i="26" a="1"/>
  <c r="AX68" i="26" a="1"/>
  <c r="AX68" i="26" s="1"/>
  <c r="AW68" i="26" a="1"/>
  <c r="AW68" i="26" s="1"/>
  <c r="AV68" i="26" a="1"/>
  <c r="AV68" i="26" s="1"/>
  <c r="AU68" i="26"/>
  <c r="AU68" i="26" a="1"/>
  <c r="AT68" i="26" a="1"/>
  <c r="AT68" i="26" s="1"/>
  <c r="AS68" i="26" a="1"/>
  <c r="AS68" i="26" s="1"/>
  <c r="AR68" i="26" a="1"/>
  <c r="AR68" i="26" s="1"/>
  <c r="AQ68" i="26"/>
  <c r="AQ68" i="26" a="1"/>
  <c r="AP68" i="26" a="1"/>
  <c r="AP68" i="26" s="1"/>
  <c r="AO68" i="26" a="1"/>
  <c r="AO68" i="26" s="1"/>
  <c r="AN68" i="26" a="1"/>
  <c r="AN68" i="26" s="1"/>
  <c r="AM68" i="26"/>
  <c r="AM68" i="26" a="1"/>
  <c r="AL68" i="26" a="1"/>
  <c r="AL68" i="26" s="1"/>
  <c r="AK68" i="26" a="1"/>
  <c r="AK68" i="26" s="1"/>
  <c r="AJ68" i="26" a="1"/>
  <c r="AJ68" i="26" s="1"/>
  <c r="AI68" i="26"/>
  <c r="AI68" i="26" a="1"/>
  <c r="AH68" i="26" a="1"/>
  <c r="AH68" i="26" s="1"/>
  <c r="AG68" i="26" a="1"/>
  <c r="AG68" i="26" s="1"/>
  <c r="AF68" i="26" a="1"/>
  <c r="AF68" i="26" s="1"/>
  <c r="AE68" i="26"/>
  <c r="AE68" i="26" a="1"/>
  <c r="AD68" i="26" a="1"/>
  <c r="AD68" i="26" s="1"/>
  <c r="AC68" i="26" a="1"/>
  <c r="AC68" i="26" s="1"/>
  <c r="AB68" i="26" a="1"/>
  <c r="AB68" i="26" s="1"/>
  <c r="AA68" i="26"/>
  <c r="AA68" i="26" a="1"/>
  <c r="Z68" i="26" a="1"/>
  <c r="Z68" i="26" s="1"/>
  <c r="Y68" i="26" a="1"/>
  <c r="Y68" i="26" s="1"/>
  <c r="X68" i="26" a="1"/>
  <c r="X68" i="26" s="1"/>
  <c r="W68" i="26"/>
  <c r="W68" i="26" a="1"/>
  <c r="V68" i="26" a="1"/>
  <c r="V68" i="26" s="1"/>
  <c r="U68" i="26" a="1"/>
  <c r="U68" i="26" s="1"/>
  <c r="T68" i="26" a="1"/>
  <c r="T68" i="26" s="1"/>
  <c r="S68" i="26"/>
  <c r="S68" i="26" a="1"/>
  <c r="R68" i="26" a="1"/>
  <c r="R68" i="26" s="1"/>
  <c r="Q68" i="26" a="1"/>
  <c r="Q68" i="26" s="1"/>
  <c r="P68" i="26" a="1"/>
  <c r="P68" i="26" s="1"/>
  <c r="O68" i="26"/>
  <c r="O68" i="26" a="1"/>
  <c r="N68" i="26" a="1"/>
  <c r="N68" i="26" s="1"/>
  <c r="DI67" i="26"/>
  <c r="DI67" i="26" a="1"/>
  <c r="DH67" i="26" a="1"/>
  <c r="DH67" i="26" s="1"/>
  <c r="DG67" i="26" a="1"/>
  <c r="DG67" i="26" s="1"/>
  <c r="DF67" i="26" a="1"/>
  <c r="DF67" i="26" s="1"/>
  <c r="DE67" i="26"/>
  <c r="DE67" i="26" a="1"/>
  <c r="DD67" i="26" a="1"/>
  <c r="DD67" i="26" s="1"/>
  <c r="DC67" i="26" a="1"/>
  <c r="DC67" i="26" s="1"/>
  <c r="DB67" i="26" a="1"/>
  <c r="DB67" i="26" s="1"/>
  <c r="DA67" i="26"/>
  <c r="DA67" i="26" a="1"/>
  <c r="CZ67" i="26" a="1"/>
  <c r="CZ67" i="26" s="1"/>
  <c r="CY67" i="26" a="1"/>
  <c r="CY67" i="26" s="1"/>
  <c r="CX67" i="26" a="1"/>
  <c r="CX67" i="26" s="1"/>
  <c r="CW67" i="26"/>
  <c r="CW67" i="26" a="1"/>
  <c r="CV67" i="26" a="1"/>
  <c r="CV67" i="26" s="1"/>
  <c r="CU67" i="26" a="1"/>
  <c r="CU67" i="26" s="1"/>
  <c r="CT67" i="26" a="1"/>
  <c r="CT67" i="26" s="1"/>
  <c r="CS67" i="26"/>
  <c r="CS67" i="26" a="1"/>
  <c r="CR67" i="26" a="1"/>
  <c r="CR67" i="26" s="1"/>
  <c r="CQ67" i="26" a="1"/>
  <c r="CQ67" i="26" s="1"/>
  <c r="CP67" i="26" a="1"/>
  <c r="CP67" i="26" s="1"/>
  <c r="CO67" i="26"/>
  <c r="CO67" i="26" a="1"/>
  <c r="CN67" i="26" a="1"/>
  <c r="CN67" i="26" s="1"/>
  <c r="CM67" i="26" a="1"/>
  <c r="CM67" i="26" s="1"/>
  <c r="CL67" i="26" a="1"/>
  <c r="CL67" i="26" s="1"/>
  <c r="CK67" i="26"/>
  <c r="CK67" i="26" a="1"/>
  <c r="CJ67" i="26" a="1"/>
  <c r="CJ67" i="26" s="1"/>
  <c r="CI67" i="26" a="1"/>
  <c r="CI67" i="26" s="1"/>
  <c r="CH67" i="26" a="1"/>
  <c r="CH67" i="26" s="1"/>
  <c r="CG67" i="26"/>
  <c r="CG67" i="26" a="1"/>
  <c r="CF67" i="26" a="1"/>
  <c r="CF67" i="26" s="1"/>
  <c r="CE67" i="26" a="1"/>
  <c r="CE67" i="26" s="1"/>
  <c r="CD67" i="26" a="1"/>
  <c r="CD67" i="26" s="1"/>
  <c r="CC67" i="26"/>
  <c r="CC67" i="26" a="1"/>
  <c r="CB67" i="26" a="1"/>
  <c r="CB67" i="26" s="1"/>
  <c r="CA67" i="26" a="1"/>
  <c r="CA67" i="26" s="1"/>
  <c r="BZ67" i="26" a="1"/>
  <c r="BZ67" i="26" s="1"/>
  <c r="BY67" i="26"/>
  <c r="BY67" i="26" a="1"/>
  <c r="BX67" i="26" a="1"/>
  <c r="BX67" i="26" s="1"/>
  <c r="BW67" i="26" a="1"/>
  <c r="BW67" i="26" s="1"/>
  <c r="BV67" i="26" a="1"/>
  <c r="BV67" i="26" s="1"/>
  <c r="BU67" i="26"/>
  <c r="BU67" i="26" a="1"/>
  <c r="BT67" i="26" a="1"/>
  <c r="BT67" i="26" s="1"/>
  <c r="BS67" i="26" a="1"/>
  <c r="BS67" i="26" s="1"/>
  <c r="BR67" i="26" a="1"/>
  <c r="BR67" i="26" s="1"/>
  <c r="BQ67" i="26"/>
  <c r="BQ67" i="26" a="1"/>
  <c r="BP67" i="26" a="1"/>
  <c r="BP67" i="26" s="1"/>
  <c r="BO67" i="26" a="1"/>
  <c r="BO67" i="26" s="1"/>
  <c r="BN67" i="26" a="1"/>
  <c r="BN67" i="26" s="1"/>
  <c r="BM67" i="26"/>
  <c r="BM67" i="26" a="1"/>
  <c r="BL67" i="26" a="1"/>
  <c r="BL67" i="26" s="1"/>
  <c r="BK67" i="26" a="1"/>
  <c r="BK67" i="26" s="1"/>
  <c r="BJ67" i="26" a="1"/>
  <c r="BJ67" i="26" s="1"/>
  <c r="BI67" i="26" a="1"/>
  <c r="BI67" i="26" s="1"/>
  <c r="BH67" i="26" a="1"/>
  <c r="BH67" i="26" s="1"/>
  <c r="BG67" i="26" a="1"/>
  <c r="BG67" i="26" s="1"/>
  <c r="BF67" i="26" a="1"/>
  <c r="BF67" i="26" s="1"/>
  <c r="BE67" i="26" a="1"/>
  <c r="BE67" i="26" s="1"/>
  <c r="BD67" i="26" a="1"/>
  <c r="BD67" i="26" s="1"/>
  <c r="BC67" i="26" a="1"/>
  <c r="BC67" i="26" s="1"/>
  <c r="BB67" i="26" a="1"/>
  <c r="BB67" i="26" s="1"/>
  <c r="BA67" i="26" a="1"/>
  <c r="BA67" i="26" s="1"/>
  <c r="AZ67" i="26" a="1"/>
  <c r="AZ67" i="26" s="1"/>
  <c r="AY67" i="26" a="1"/>
  <c r="AY67" i="26" s="1"/>
  <c r="AX67" i="26" a="1"/>
  <c r="AX67" i="26" s="1"/>
  <c r="AW67" i="26"/>
  <c r="AW67" i="26" a="1"/>
  <c r="AV67" i="26" a="1"/>
  <c r="AV67" i="26" s="1"/>
  <c r="AU67" i="26" a="1"/>
  <c r="AU67" i="26" s="1"/>
  <c r="AT67" i="26" a="1"/>
  <c r="AT67" i="26" s="1"/>
  <c r="AS67" i="26"/>
  <c r="AS67" i="26" a="1"/>
  <c r="AR67" i="26" a="1"/>
  <c r="AR67" i="26" s="1"/>
  <c r="AQ67" i="26" a="1"/>
  <c r="AQ67" i="26" s="1"/>
  <c r="AP67" i="26" a="1"/>
  <c r="AP67" i="26" s="1"/>
  <c r="AO67" i="26"/>
  <c r="AO67" i="26" a="1"/>
  <c r="AN67" i="26" a="1"/>
  <c r="AN67" i="26" s="1"/>
  <c r="AM67" i="26" a="1"/>
  <c r="AM67" i="26" s="1"/>
  <c r="AL67" i="26" a="1"/>
  <c r="AL67" i="26" s="1"/>
  <c r="AK67" i="26"/>
  <c r="AK67" i="26" a="1"/>
  <c r="AJ67" i="26" a="1"/>
  <c r="AJ67" i="26" s="1"/>
  <c r="AI67" i="26" a="1"/>
  <c r="AI67" i="26" s="1"/>
  <c r="AH67" i="26" a="1"/>
  <c r="AH67" i="26" s="1"/>
  <c r="AG67" i="26"/>
  <c r="AG67" i="26" a="1"/>
  <c r="AF67" i="26" a="1"/>
  <c r="AF67" i="26" s="1"/>
  <c r="AE67" i="26" a="1"/>
  <c r="AE67" i="26" s="1"/>
  <c r="AD67" i="26" a="1"/>
  <c r="AD67" i="26" s="1"/>
  <c r="AC67" i="26" a="1"/>
  <c r="AC67" i="26" s="1"/>
  <c r="AB67" i="26" a="1"/>
  <c r="AB67" i="26" s="1"/>
  <c r="AA67" i="26" a="1"/>
  <c r="AA67" i="26" s="1"/>
  <c r="Z67" i="26" a="1"/>
  <c r="Z67" i="26" s="1"/>
  <c r="Y67" i="26" a="1"/>
  <c r="Y67" i="26" s="1"/>
  <c r="X67" i="26" a="1"/>
  <c r="X67" i="26" s="1"/>
  <c r="W67" i="26" a="1"/>
  <c r="W67" i="26" s="1"/>
  <c r="V67" i="26" a="1"/>
  <c r="V67" i="26" s="1"/>
  <c r="U67" i="26" a="1"/>
  <c r="U67" i="26" s="1"/>
  <c r="T67" i="26" a="1"/>
  <c r="T67" i="26" s="1"/>
  <c r="S67" i="26" a="1"/>
  <c r="S67" i="26" s="1"/>
  <c r="R67" i="26" a="1"/>
  <c r="R67" i="26" s="1"/>
  <c r="Q67" i="26"/>
  <c r="Q67" i="26" a="1"/>
  <c r="P67" i="26" a="1"/>
  <c r="P67" i="26" s="1"/>
  <c r="O67" i="26" a="1"/>
  <c r="O67" i="26" s="1"/>
  <c r="N67" i="26" a="1"/>
  <c r="N67" i="26" s="1"/>
  <c r="DI66" i="26" a="1"/>
  <c r="DI66" i="26" s="1"/>
  <c r="DH66" i="26" a="1"/>
  <c r="DH66" i="26" s="1"/>
  <c r="DG66" i="26"/>
  <c r="DG66" i="26" a="1"/>
  <c r="DF66" i="26" a="1"/>
  <c r="DF66" i="26" s="1"/>
  <c r="DE66" i="26" a="1"/>
  <c r="DE66" i="26" s="1"/>
  <c r="DD66" i="26" a="1"/>
  <c r="DD66" i="26" s="1"/>
  <c r="DC66" i="26"/>
  <c r="DC66" i="26" a="1"/>
  <c r="DB66" i="26" a="1"/>
  <c r="DB66" i="26" s="1"/>
  <c r="DA66" i="26" a="1"/>
  <c r="DA66" i="26" s="1"/>
  <c r="CZ66" i="26" a="1"/>
  <c r="CZ66" i="26" s="1"/>
  <c r="CY66" i="26"/>
  <c r="CY66" i="26" a="1"/>
  <c r="CX66" i="26" a="1"/>
  <c r="CX66" i="26" s="1"/>
  <c r="CW66" i="26" a="1"/>
  <c r="CW66" i="26" s="1"/>
  <c r="CV66" i="26" a="1"/>
  <c r="CV66" i="26" s="1"/>
  <c r="CU66" i="26"/>
  <c r="CU66" i="26" a="1"/>
  <c r="CT66" i="26" a="1"/>
  <c r="CT66" i="26" s="1"/>
  <c r="CS66" i="26" a="1"/>
  <c r="CS66" i="26" s="1"/>
  <c r="CR66" i="26" a="1"/>
  <c r="CR66" i="26" s="1"/>
  <c r="CQ66" i="26" a="1"/>
  <c r="CQ66" i="26" s="1"/>
  <c r="CP66" i="26" a="1"/>
  <c r="CP66" i="26" s="1"/>
  <c r="CO66" i="26" a="1"/>
  <c r="CO66" i="26" s="1"/>
  <c r="CN66" i="26" a="1"/>
  <c r="CN66" i="26" s="1"/>
  <c r="CM66" i="26" a="1"/>
  <c r="CM66" i="26" s="1"/>
  <c r="CL66" i="26" a="1"/>
  <c r="CL66" i="26" s="1"/>
  <c r="CK66" i="26" a="1"/>
  <c r="CK66" i="26" s="1"/>
  <c r="CJ66" i="26" a="1"/>
  <c r="CJ66" i="26" s="1"/>
  <c r="CI66" i="26" a="1"/>
  <c r="CI66" i="26" s="1"/>
  <c r="CH66" i="26" a="1"/>
  <c r="CH66" i="26" s="1"/>
  <c r="CG66" i="26" a="1"/>
  <c r="CG66" i="26" s="1"/>
  <c r="CF66" i="26" a="1"/>
  <c r="CF66" i="26" s="1"/>
  <c r="CE66" i="26"/>
  <c r="CE66" i="26" a="1"/>
  <c r="CD66" i="26" a="1"/>
  <c r="CD66" i="26" s="1"/>
  <c r="CC66" i="26" a="1"/>
  <c r="CC66" i="26" s="1"/>
  <c r="CB66" i="26" a="1"/>
  <c r="CB66" i="26" s="1"/>
  <c r="CA66" i="26"/>
  <c r="CA66" i="26" a="1"/>
  <c r="BZ66" i="26" a="1"/>
  <c r="BZ66" i="26" s="1"/>
  <c r="BY66" i="26" a="1"/>
  <c r="BY66" i="26" s="1"/>
  <c r="BX66" i="26" a="1"/>
  <c r="BX66" i="26" s="1"/>
  <c r="BW66" i="26"/>
  <c r="BW66" i="26" a="1"/>
  <c r="BV66" i="26" a="1"/>
  <c r="BV66" i="26" s="1"/>
  <c r="BU66" i="26" a="1"/>
  <c r="BU66" i="26" s="1"/>
  <c r="BT66" i="26" a="1"/>
  <c r="BT66" i="26" s="1"/>
  <c r="BS66" i="26"/>
  <c r="BS66" i="26" a="1"/>
  <c r="BR66" i="26" a="1"/>
  <c r="BR66" i="26" s="1"/>
  <c r="BQ66" i="26" a="1"/>
  <c r="BQ66" i="26" s="1"/>
  <c r="BP66" i="26" a="1"/>
  <c r="BP66" i="26" s="1"/>
  <c r="BO66" i="26"/>
  <c r="BO66" i="26" a="1"/>
  <c r="BN66" i="26" a="1"/>
  <c r="BN66" i="26" s="1"/>
  <c r="BM66" i="26" a="1"/>
  <c r="BM66" i="26" s="1"/>
  <c r="BL66" i="26" a="1"/>
  <c r="BL66" i="26" s="1"/>
  <c r="BK66" i="26" a="1"/>
  <c r="BK66" i="26" s="1"/>
  <c r="BJ66" i="26" a="1"/>
  <c r="BJ66" i="26" s="1"/>
  <c r="BI66" i="26" a="1"/>
  <c r="BI66" i="26" s="1"/>
  <c r="BH66" i="26" a="1"/>
  <c r="BH66" i="26" s="1"/>
  <c r="BG66" i="26" a="1"/>
  <c r="BG66" i="26" s="1"/>
  <c r="BF66" i="26" a="1"/>
  <c r="BF66" i="26" s="1"/>
  <c r="BE66" i="26" a="1"/>
  <c r="BE66" i="26" s="1"/>
  <c r="BD66" i="26" a="1"/>
  <c r="BD66" i="26" s="1"/>
  <c r="BC66" i="26" a="1"/>
  <c r="BC66" i="26" s="1"/>
  <c r="BB66" i="26" a="1"/>
  <c r="BB66" i="26" s="1"/>
  <c r="BA66" i="26" a="1"/>
  <c r="BA66" i="26" s="1"/>
  <c r="AZ66" i="26" a="1"/>
  <c r="AZ66" i="26" s="1"/>
  <c r="AY66" i="26"/>
  <c r="AY66" i="26" a="1"/>
  <c r="AX66" i="26" a="1"/>
  <c r="AX66" i="26" s="1"/>
  <c r="AW66" i="26" a="1"/>
  <c r="AW66" i="26" s="1"/>
  <c r="AV66" i="26" a="1"/>
  <c r="AV66" i="26" s="1"/>
  <c r="AU66" i="26"/>
  <c r="AU66" i="26" a="1"/>
  <c r="AT66" i="26" a="1"/>
  <c r="AT66" i="26" s="1"/>
  <c r="AS66" i="26" a="1"/>
  <c r="AS66" i="26" s="1"/>
  <c r="AR66" i="26" a="1"/>
  <c r="AR66" i="26" s="1"/>
  <c r="AQ66" i="26"/>
  <c r="AQ66" i="26" a="1"/>
  <c r="AP66" i="26" a="1"/>
  <c r="AP66" i="26" s="1"/>
  <c r="AO66" i="26" a="1"/>
  <c r="AO66" i="26" s="1"/>
  <c r="AN66" i="26" a="1"/>
  <c r="AN66" i="26" s="1"/>
  <c r="AM66" i="26"/>
  <c r="AM66" i="26" a="1"/>
  <c r="AL66" i="26" a="1"/>
  <c r="AL66" i="26" s="1"/>
  <c r="AK66" i="26" a="1"/>
  <c r="AK66" i="26" s="1"/>
  <c r="AJ66" i="26" a="1"/>
  <c r="AJ66" i="26" s="1"/>
  <c r="AI66" i="26"/>
  <c r="AI66" i="26" a="1"/>
  <c r="AH66" i="26" a="1"/>
  <c r="AH66" i="26" s="1"/>
  <c r="AG66" i="26" a="1"/>
  <c r="AG66" i="26" s="1"/>
  <c r="AF66" i="26" a="1"/>
  <c r="AF66" i="26" s="1"/>
  <c r="AE66" i="26" a="1"/>
  <c r="AE66" i="26" s="1"/>
  <c r="AD66" i="26" a="1"/>
  <c r="AD66" i="26" s="1"/>
  <c r="AC66" i="26" a="1"/>
  <c r="AC66" i="26" s="1"/>
  <c r="AB66" i="26" a="1"/>
  <c r="AB66" i="26" s="1"/>
  <c r="AA66" i="26" a="1"/>
  <c r="AA66" i="26" s="1"/>
  <c r="Z66" i="26" a="1"/>
  <c r="Z66" i="26" s="1"/>
  <c r="Y66" i="26" a="1"/>
  <c r="Y66" i="26" s="1"/>
  <c r="X66" i="26" a="1"/>
  <c r="X66" i="26" s="1"/>
  <c r="W66" i="26" a="1"/>
  <c r="W66" i="26" s="1"/>
  <c r="V66" i="26" a="1"/>
  <c r="V66" i="26" s="1"/>
  <c r="U66" i="26" a="1"/>
  <c r="U66" i="26" s="1"/>
  <c r="T66" i="26" a="1"/>
  <c r="T66" i="26" s="1"/>
  <c r="S66" i="26"/>
  <c r="S66" i="26" a="1"/>
  <c r="R66" i="26" a="1"/>
  <c r="R66" i="26" s="1"/>
  <c r="Q66" i="26" a="1"/>
  <c r="Q66" i="26" s="1"/>
  <c r="P66" i="26" a="1"/>
  <c r="P66" i="26" s="1"/>
  <c r="O66" i="26"/>
  <c r="O66" i="26" a="1"/>
  <c r="N66" i="26" a="1"/>
  <c r="N66" i="26" s="1"/>
  <c r="DI65" i="26"/>
  <c r="DI65" i="26" a="1"/>
  <c r="DH65" i="26" a="1"/>
  <c r="DH65" i="26" s="1"/>
  <c r="DG65" i="26" a="1"/>
  <c r="DG65" i="26" s="1"/>
  <c r="DF65" i="26" a="1"/>
  <c r="DF65" i="26" s="1"/>
  <c r="DE65" i="26"/>
  <c r="DE65" i="26" a="1"/>
  <c r="DD65" i="26" a="1"/>
  <c r="DD65" i="26" s="1"/>
  <c r="DC65" i="26" a="1"/>
  <c r="DC65" i="26" s="1"/>
  <c r="DB65" i="26" a="1"/>
  <c r="DB65" i="26" s="1"/>
  <c r="DA65" i="26" a="1"/>
  <c r="DA65" i="26" s="1"/>
  <c r="CZ65" i="26" a="1"/>
  <c r="CZ65" i="26" s="1"/>
  <c r="CY65" i="26" a="1"/>
  <c r="CY65" i="26" s="1"/>
  <c r="CX65" i="26" a="1"/>
  <c r="CX65" i="26" s="1"/>
  <c r="CW65" i="26" a="1"/>
  <c r="CW65" i="26" s="1"/>
  <c r="CV65" i="26" a="1"/>
  <c r="CV65" i="26" s="1"/>
  <c r="CU65" i="26" a="1"/>
  <c r="CU65" i="26" s="1"/>
  <c r="CT65" i="26" a="1"/>
  <c r="CT65" i="26" s="1"/>
  <c r="CS65" i="26" a="1"/>
  <c r="CS65" i="26" s="1"/>
  <c r="CR65" i="26" a="1"/>
  <c r="CR65" i="26" s="1"/>
  <c r="CQ65" i="26" a="1"/>
  <c r="CQ65" i="26" s="1"/>
  <c r="CP65" i="26" a="1"/>
  <c r="CP65" i="26" s="1"/>
  <c r="CO65" i="26"/>
  <c r="CO65" i="26" a="1"/>
  <c r="CN65" i="26" a="1"/>
  <c r="CN65" i="26" s="1"/>
  <c r="CM65" i="26" a="1"/>
  <c r="CM65" i="26" s="1"/>
  <c r="CL65" i="26" a="1"/>
  <c r="CL65" i="26" s="1"/>
  <c r="CK65" i="26"/>
  <c r="CK65" i="26" a="1"/>
  <c r="CJ65" i="26" a="1"/>
  <c r="CJ65" i="26" s="1"/>
  <c r="CI65" i="26" a="1"/>
  <c r="CI65" i="26" s="1"/>
  <c r="CH65" i="26" a="1"/>
  <c r="CH65" i="26" s="1"/>
  <c r="CG65" i="26"/>
  <c r="CG65" i="26" a="1"/>
  <c r="CF65" i="26" a="1"/>
  <c r="CF65" i="26" s="1"/>
  <c r="CE65" i="26" a="1"/>
  <c r="CE65" i="26" s="1"/>
  <c r="CD65" i="26" a="1"/>
  <c r="CD65" i="26" s="1"/>
  <c r="CC65" i="26"/>
  <c r="CC65" i="26" a="1"/>
  <c r="CB65" i="26" a="1"/>
  <c r="CB65" i="26" s="1"/>
  <c r="CA65" i="26" a="1"/>
  <c r="CA65" i="26" s="1"/>
  <c r="BZ65" i="26" a="1"/>
  <c r="BZ65" i="26" s="1"/>
  <c r="BY65" i="26"/>
  <c r="BY65" i="26" a="1"/>
  <c r="BX65" i="26" a="1"/>
  <c r="BX65" i="26" s="1"/>
  <c r="BW65" i="26" a="1"/>
  <c r="BW65" i="26" s="1"/>
  <c r="BV65" i="26" a="1"/>
  <c r="BV65" i="26" s="1"/>
  <c r="BU65" i="26" a="1"/>
  <c r="BU65" i="26" s="1"/>
  <c r="BT65" i="26" a="1"/>
  <c r="BT65" i="26" s="1"/>
  <c r="BS65" i="26" a="1"/>
  <c r="BS65" i="26" s="1"/>
  <c r="BR65" i="26" a="1"/>
  <c r="BR65" i="26" s="1"/>
  <c r="BQ65" i="26" a="1"/>
  <c r="BQ65" i="26" s="1"/>
  <c r="BP65" i="26" a="1"/>
  <c r="BP65" i="26" s="1"/>
  <c r="BO65" i="26" a="1"/>
  <c r="BO65" i="26" s="1"/>
  <c r="BN65" i="26" a="1"/>
  <c r="BN65" i="26" s="1"/>
  <c r="BM65" i="26" a="1"/>
  <c r="BM65" i="26" s="1"/>
  <c r="BL65" i="26" a="1"/>
  <c r="BL65" i="26" s="1"/>
  <c r="BK65" i="26" a="1"/>
  <c r="BK65" i="26" s="1"/>
  <c r="BJ65" i="26" a="1"/>
  <c r="BJ65" i="26" s="1"/>
  <c r="BI65" i="26"/>
  <c r="BI65" i="26" a="1"/>
  <c r="BH65" i="26" a="1"/>
  <c r="BH65" i="26" s="1"/>
  <c r="BG65" i="26" a="1"/>
  <c r="BG65" i="26" s="1"/>
  <c r="BF65" i="26" a="1"/>
  <c r="BF65" i="26" s="1"/>
  <c r="BE65" i="26"/>
  <c r="BE65" i="26" a="1"/>
  <c r="BD65" i="26" a="1"/>
  <c r="BD65" i="26" s="1"/>
  <c r="BC65" i="26" a="1"/>
  <c r="BC65" i="26" s="1"/>
  <c r="BB65" i="26" a="1"/>
  <c r="BB65" i="26" s="1"/>
  <c r="BA65" i="26"/>
  <c r="BA65" i="26" a="1"/>
  <c r="AZ65" i="26" a="1"/>
  <c r="AZ65" i="26" s="1"/>
  <c r="AY65" i="26" a="1"/>
  <c r="AY65" i="26" s="1"/>
  <c r="AX65" i="26" a="1"/>
  <c r="AX65" i="26" s="1"/>
  <c r="AW65" i="26"/>
  <c r="AW65" i="26" a="1"/>
  <c r="AV65" i="26" a="1"/>
  <c r="AV65" i="26" s="1"/>
  <c r="AU65" i="26" a="1"/>
  <c r="AU65" i="26" s="1"/>
  <c r="AT65" i="26" a="1"/>
  <c r="AT65" i="26" s="1"/>
  <c r="AS65" i="26"/>
  <c r="AS65" i="26" a="1"/>
  <c r="AR65" i="26" a="1"/>
  <c r="AR65" i="26" s="1"/>
  <c r="AQ65" i="26" a="1"/>
  <c r="AQ65" i="26" s="1"/>
  <c r="AP65" i="26" a="1"/>
  <c r="AP65" i="26" s="1"/>
  <c r="AO65" i="26" a="1"/>
  <c r="AO65" i="26" s="1"/>
  <c r="AN65" i="26" a="1"/>
  <c r="AN65" i="26" s="1"/>
  <c r="AM65" i="26" a="1"/>
  <c r="AM65" i="26" s="1"/>
  <c r="AL65" i="26" a="1"/>
  <c r="AL65" i="26" s="1"/>
  <c r="AK65" i="26" a="1"/>
  <c r="AK65" i="26" s="1"/>
  <c r="AJ65" i="26" a="1"/>
  <c r="AJ65" i="26" s="1"/>
  <c r="AI65" i="26" a="1"/>
  <c r="AI65" i="26" s="1"/>
  <c r="AH65" i="26" a="1"/>
  <c r="AH65" i="26" s="1"/>
  <c r="AG65" i="26" a="1"/>
  <c r="AG65" i="26" s="1"/>
  <c r="AF65" i="26" a="1"/>
  <c r="AF65" i="26" s="1"/>
  <c r="AE65" i="26" a="1"/>
  <c r="AE65" i="26" s="1"/>
  <c r="AD65" i="26" a="1"/>
  <c r="AD65" i="26" s="1"/>
  <c r="AC65" i="26"/>
  <c r="AC65" i="26" a="1"/>
  <c r="AB65" i="26" a="1"/>
  <c r="AB65" i="26" s="1"/>
  <c r="AA65" i="26" a="1"/>
  <c r="AA65" i="26" s="1"/>
  <c r="Z65" i="26" a="1"/>
  <c r="Z65" i="26" s="1"/>
  <c r="Y65" i="26"/>
  <c r="Y65" i="26" a="1"/>
  <c r="X65" i="26" a="1"/>
  <c r="X65" i="26" s="1"/>
  <c r="W65" i="26" a="1"/>
  <c r="W65" i="26" s="1"/>
  <c r="V65" i="26" a="1"/>
  <c r="V65" i="26" s="1"/>
  <c r="U65" i="26"/>
  <c r="U65" i="26" a="1"/>
  <c r="T65" i="26" a="1"/>
  <c r="T65" i="26" s="1"/>
  <c r="S65" i="26" a="1"/>
  <c r="S65" i="26" s="1"/>
  <c r="R65" i="26" a="1"/>
  <c r="R65" i="26" s="1"/>
  <c r="Q65" i="26"/>
  <c r="Q65" i="26" a="1"/>
  <c r="P65" i="26" a="1"/>
  <c r="P65" i="26" s="1"/>
  <c r="O65" i="26" a="1"/>
  <c r="O65" i="26" s="1"/>
  <c r="N65" i="26" a="1"/>
  <c r="N65" i="26" s="1"/>
  <c r="DI64" i="26" a="1"/>
  <c r="DI64" i="26" s="1"/>
  <c r="DH64" i="26" a="1"/>
  <c r="DH64" i="26" s="1"/>
  <c r="DG64" i="26" a="1"/>
  <c r="DG64" i="26" s="1"/>
  <c r="DF64" i="26" a="1"/>
  <c r="DF64" i="26" s="1"/>
  <c r="DE64" i="26" a="1"/>
  <c r="DE64" i="26" s="1"/>
  <c r="DD64" i="26" a="1"/>
  <c r="DD64" i="26" s="1"/>
  <c r="DC64" i="26" a="1"/>
  <c r="DC64" i="26" s="1"/>
  <c r="DB64" i="26" a="1"/>
  <c r="DB64" i="26" s="1"/>
  <c r="DA64" i="26" a="1"/>
  <c r="DA64" i="26" s="1"/>
  <c r="CZ64" i="26" a="1"/>
  <c r="CZ64" i="26" s="1"/>
  <c r="CY64" i="26"/>
  <c r="CY64" i="26" a="1"/>
  <c r="CX64" i="26" a="1"/>
  <c r="CX64" i="26" s="1"/>
  <c r="CW64" i="26" a="1"/>
  <c r="CW64" i="26" s="1"/>
  <c r="CV64" i="26" a="1"/>
  <c r="CV64" i="26" s="1"/>
  <c r="CU64" i="26"/>
  <c r="CU64" i="26" a="1"/>
  <c r="CT64" i="26" a="1"/>
  <c r="CT64" i="26" s="1"/>
  <c r="CS64" i="26" a="1"/>
  <c r="CS64" i="26" s="1"/>
  <c r="CR64" i="26" a="1"/>
  <c r="CR64" i="26" s="1"/>
  <c r="CQ64" i="26"/>
  <c r="CQ64" i="26" a="1"/>
  <c r="CP64" i="26" a="1"/>
  <c r="CP64" i="26" s="1"/>
  <c r="CO64" i="26" a="1"/>
  <c r="CO64" i="26" s="1"/>
  <c r="CN64" i="26" a="1"/>
  <c r="CN64" i="26" s="1"/>
  <c r="CM64" i="26"/>
  <c r="CM64" i="26" a="1"/>
  <c r="CL64" i="26" a="1"/>
  <c r="CL64" i="26" s="1"/>
  <c r="CK64" i="26" a="1"/>
  <c r="CK64" i="26" s="1"/>
  <c r="CJ64" i="26" a="1"/>
  <c r="CJ64" i="26" s="1"/>
  <c r="CI64" i="26"/>
  <c r="CI64" i="26" a="1"/>
  <c r="CH64" i="26" a="1"/>
  <c r="CH64" i="26" s="1"/>
  <c r="CG64" i="26" a="1"/>
  <c r="CG64" i="26" s="1"/>
  <c r="CF64" i="26" a="1"/>
  <c r="CF64" i="26" s="1"/>
  <c r="CE64" i="26" a="1"/>
  <c r="CE64" i="26" s="1"/>
  <c r="CD64" i="26" a="1"/>
  <c r="CD64" i="26" s="1"/>
  <c r="CC64" i="26" a="1"/>
  <c r="CC64" i="26" s="1"/>
  <c r="CB64" i="26" a="1"/>
  <c r="CB64" i="26" s="1"/>
  <c r="CA64" i="26" a="1"/>
  <c r="CA64" i="26" s="1"/>
  <c r="BZ64" i="26" a="1"/>
  <c r="BZ64" i="26" s="1"/>
  <c r="BY64" i="26" a="1"/>
  <c r="BY64" i="26" s="1"/>
  <c r="BX64" i="26" a="1"/>
  <c r="BX64" i="26" s="1"/>
  <c r="BW64" i="26" a="1"/>
  <c r="BW64" i="26" s="1"/>
  <c r="BV64" i="26" a="1"/>
  <c r="BV64" i="26" s="1"/>
  <c r="BU64" i="26" a="1"/>
  <c r="BU64" i="26" s="1"/>
  <c r="BT64" i="26" a="1"/>
  <c r="BT64" i="26" s="1"/>
  <c r="BS64" i="26"/>
  <c r="BS64" i="26" a="1"/>
  <c r="BR64" i="26" a="1"/>
  <c r="BR64" i="26" s="1"/>
  <c r="BQ64" i="26" a="1"/>
  <c r="BQ64" i="26" s="1"/>
  <c r="BP64" i="26" a="1"/>
  <c r="BP64" i="26" s="1"/>
  <c r="BO64" i="26"/>
  <c r="BO64" i="26" a="1"/>
  <c r="BN64" i="26" a="1"/>
  <c r="BN64" i="26" s="1"/>
  <c r="BM64" i="26" a="1"/>
  <c r="BM64" i="26" s="1"/>
  <c r="BL64" i="26" a="1"/>
  <c r="BL64" i="26" s="1"/>
  <c r="BK64" i="26"/>
  <c r="BK64" i="26" a="1"/>
  <c r="BJ64" i="26" a="1"/>
  <c r="BJ64" i="26" s="1"/>
  <c r="BI64" i="26" a="1"/>
  <c r="BI64" i="26" s="1"/>
  <c r="BH64" i="26" a="1"/>
  <c r="BH64" i="26" s="1"/>
  <c r="BG64" i="26"/>
  <c r="BG64" i="26" a="1"/>
  <c r="BF64" i="26" a="1"/>
  <c r="BF64" i="26" s="1"/>
  <c r="BE64" i="26" a="1"/>
  <c r="BE64" i="26" s="1"/>
  <c r="BD64" i="26" a="1"/>
  <c r="BD64" i="26" s="1"/>
  <c r="BC64" i="26"/>
  <c r="BC64" i="26" a="1"/>
  <c r="BB64" i="26" a="1"/>
  <c r="BB64" i="26" s="1"/>
  <c r="BA64" i="26" a="1"/>
  <c r="BA64" i="26" s="1"/>
  <c r="AZ64" i="26" a="1"/>
  <c r="AZ64" i="26" s="1"/>
  <c r="AY64" i="26" a="1"/>
  <c r="AY64" i="26" s="1"/>
  <c r="AX64" i="26" a="1"/>
  <c r="AX64" i="26" s="1"/>
  <c r="AW64" i="26" a="1"/>
  <c r="AW64" i="26" s="1"/>
  <c r="AV64" i="26" a="1"/>
  <c r="AV64" i="26" s="1"/>
  <c r="AU64" i="26" a="1"/>
  <c r="AU64" i="26" s="1"/>
  <c r="AT64" i="26" a="1"/>
  <c r="AT64" i="26" s="1"/>
  <c r="AS64" i="26" a="1"/>
  <c r="AS64" i="26" s="1"/>
  <c r="AR64" i="26" a="1"/>
  <c r="AR64" i="26" s="1"/>
  <c r="AQ64" i="26" a="1"/>
  <c r="AQ64" i="26" s="1"/>
  <c r="AP64" i="26" a="1"/>
  <c r="AP64" i="26" s="1"/>
  <c r="AO64" i="26" a="1"/>
  <c r="AO64" i="26" s="1"/>
  <c r="AN64" i="26" a="1"/>
  <c r="AN64" i="26" s="1"/>
  <c r="AM64" i="26"/>
  <c r="AM64" i="26" a="1"/>
  <c r="AL64" i="26" a="1"/>
  <c r="AL64" i="26" s="1"/>
  <c r="AK64" i="26" a="1"/>
  <c r="AK64" i="26" s="1"/>
  <c r="AJ64" i="26" a="1"/>
  <c r="AJ64" i="26" s="1"/>
  <c r="AI64" i="26"/>
  <c r="AI64" i="26" a="1"/>
  <c r="AH64" i="26" a="1"/>
  <c r="AH64" i="26" s="1"/>
  <c r="AG64" i="26" a="1"/>
  <c r="AG64" i="26" s="1"/>
  <c r="AF64" i="26" a="1"/>
  <c r="AF64" i="26" s="1"/>
  <c r="AE64" i="26"/>
  <c r="AE64" i="26" a="1"/>
  <c r="AD64" i="26" a="1"/>
  <c r="AD64" i="26" s="1"/>
  <c r="AC64" i="26" a="1"/>
  <c r="AC64" i="26" s="1"/>
  <c r="AB64" i="26" a="1"/>
  <c r="AB64" i="26" s="1"/>
  <c r="AA64" i="26"/>
  <c r="AA64" i="26" a="1"/>
  <c r="Z64" i="26" a="1"/>
  <c r="Z64" i="26" s="1"/>
  <c r="Y64" i="26" a="1"/>
  <c r="Y64" i="26" s="1"/>
  <c r="X64" i="26" a="1"/>
  <c r="X64" i="26" s="1"/>
  <c r="W64" i="26"/>
  <c r="W64" i="26" a="1"/>
  <c r="V64" i="26" a="1"/>
  <c r="V64" i="26" s="1"/>
  <c r="U64" i="26" a="1"/>
  <c r="U64" i="26" s="1"/>
  <c r="T64" i="26" a="1"/>
  <c r="T64" i="26" s="1"/>
  <c r="S64" i="26" a="1"/>
  <c r="S64" i="26" s="1"/>
  <c r="R64" i="26" a="1"/>
  <c r="R64" i="26" s="1"/>
  <c r="Q64" i="26" a="1"/>
  <c r="Q64" i="26" s="1"/>
  <c r="P64" i="26" a="1"/>
  <c r="P64" i="26" s="1"/>
  <c r="O64" i="26" a="1"/>
  <c r="O64" i="26" s="1"/>
  <c r="N64" i="26" a="1"/>
  <c r="N64" i="26" s="1"/>
  <c r="DI63" i="26"/>
  <c r="DI63" i="26" a="1"/>
  <c r="DH63" i="26" a="1"/>
  <c r="DH63" i="26" s="1"/>
  <c r="DG63" i="26" a="1"/>
  <c r="DG63" i="26" s="1"/>
  <c r="DF63" i="26" a="1"/>
  <c r="DF63" i="26" s="1"/>
  <c r="DE63" i="26"/>
  <c r="DE63" i="26" a="1"/>
  <c r="DD63" i="26" a="1"/>
  <c r="DD63" i="26" s="1"/>
  <c r="DC63" i="26" a="1"/>
  <c r="DC63" i="26" s="1"/>
  <c r="DB63" i="26" a="1"/>
  <c r="DB63" i="26" s="1"/>
  <c r="DA63" i="26"/>
  <c r="DA63" i="26" a="1"/>
  <c r="CZ63" i="26" a="1"/>
  <c r="CZ63" i="26" s="1"/>
  <c r="CY63" i="26" a="1"/>
  <c r="CY63" i="26" s="1"/>
  <c r="CX63" i="26" a="1"/>
  <c r="CX63" i="26" s="1"/>
  <c r="CW63" i="26"/>
  <c r="CW63" i="26" a="1"/>
  <c r="CV63" i="26" a="1"/>
  <c r="CV63" i="26" s="1"/>
  <c r="CU63" i="26" a="1"/>
  <c r="CU63" i="26" s="1"/>
  <c r="CT63" i="26" a="1"/>
  <c r="CT63" i="26" s="1"/>
  <c r="CS63" i="26"/>
  <c r="CS63" i="26" a="1"/>
  <c r="CR63" i="26" a="1"/>
  <c r="CR63" i="26" s="1"/>
  <c r="CQ63" i="26" a="1"/>
  <c r="CQ63" i="26" s="1"/>
  <c r="CP63" i="26" a="1"/>
  <c r="CP63" i="26" s="1"/>
  <c r="CO63" i="26" a="1"/>
  <c r="CO63" i="26" s="1"/>
  <c r="CN63" i="26" a="1"/>
  <c r="CN63" i="26" s="1"/>
  <c r="CM63" i="26" a="1"/>
  <c r="CM63" i="26" s="1"/>
  <c r="CL63" i="26" a="1"/>
  <c r="CL63" i="26" s="1"/>
  <c r="CK63" i="26" a="1"/>
  <c r="CK63" i="26" s="1"/>
  <c r="CJ63" i="26" a="1"/>
  <c r="CJ63" i="26" s="1"/>
  <c r="CI63" i="26" a="1"/>
  <c r="CI63" i="26" s="1"/>
  <c r="CH63" i="26" a="1"/>
  <c r="CH63" i="26" s="1"/>
  <c r="CG63" i="26" a="1"/>
  <c r="CG63" i="26" s="1"/>
  <c r="CF63" i="26" a="1"/>
  <c r="CF63" i="26" s="1"/>
  <c r="CE63" i="26" a="1"/>
  <c r="CE63" i="26" s="1"/>
  <c r="CD63" i="26" a="1"/>
  <c r="CD63" i="26" s="1"/>
  <c r="CC63" i="26"/>
  <c r="CC63" i="26" a="1"/>
  <c r="CB63" i="26" a="1"/>
  <c r="CB63" i="26" s="1"/>
  <c r="CA63" i="26" a="1"/>
  <c r="CA63" i="26" s="1"/>
  <c r="BZ63" i="26" a="1"/>
  <c r="BZ63" i="26" s="1"/>
  <c r="BY63" i="26"/>
  <c r="BY63" i="26" a="1"/>
  <c r="BX63" i="26" a="1"/>
  <c r="BX63" i="26" s="1"/>
  <c r="BW63" i="26" a="1"/>
  <c r="BW63" i="26" s="1"/>
  <c r="BV63" i="26" a="1"/>
  <c r="BV63" i="26" s="1"/>
  <c r="BU63" i="26"/>
  <c r="BU63" i="26" a="1"/>
  <c r="BT63" i="26" a="1"/>
  <c r="BT63" i="26" s="1"/>
  <c r="BS63" i="26" a="1"/>
  <c r="BS63" i="26" s="1"/>
  <c r="BR63" i="26" a="1"/>
  <c r="BR63" i="26" s="1"/>
  <c r="BQ63" i="26"/>
  <c r="BQ63" i="26" a="1"/>
  <c r="BP63" i="26" a="1"/>
  <c r="BP63" i="26" s="1"/>
  <c r="BO63" i="26" a="1"/>
  <c r="BO63" i="26" s="1"/>
  <c r="BN63" i="26" a="1"/>
  <c r="BN63" i="26" s="1"/>
  <c r="BM63" i="26"/>
  <c r="BM63" i="26" a="1"/>
  <c r="BL63" i="26" a="1"/>
  <c r="BL63" i="26" s="1"/>
  <c r="BK63" i="26" a="1"/>
  <c r="BK63" i="26" s="1"/>
  <c r="BJ63" i="26" a="1"/>
  <c r="BJ63" i="26" s="1"/>
  <c r="BI63" i="26" a="1"/>
  <c r="BI63" i="26" s="1"/>
  <c r="BH63" i="26" a="1"/>
  <c r="BH63" i="26" s="1"/>
  <c r="BG63" i="26" a="1"/>
  <c r="BG63" i="26" s="1"/>
  <c r="BF63" i="26" a="1"/>
  <c r="BF63" i="26" s="1"/>
  <c r="BE63" i="26" a="1"/>
  <c r="BE63" i="26" s="1"/>
  <c r="BD63" i="26" a="1"/>
  <c r="BD63" i="26" s="1"/>
  <c r="BC63" i="26" a="1"/>
  <c r="BC63" i="26" s="1"/>
  <c r="BB63" i="26" a="1"/>
  <c r="BB63" i="26" s="1"/>
  <c r="BA63" i="26" a="1"/>
  <c r="BA63" i="26" s="1"/>
  <c r="AZ63" i="26" a="1"/>
  <c r="AZ63" i="26" s="1"/>
  <c r="AY63" i="26" a="1"/>
  <c r="AY63" i="26" s="1"/>
  <c r="AX63" i="26" a="1"/>
  <c r="AX63" i="26" s="1"/>
  <c r="AW63" i="26"/>
  <c r="AW63" i="26" a="1"/>
  <c r="AV63" i="26" a="1"/>
  <c r="AV63" i="26" s="1"/>
  <c r="AU63" i="26" a="1"/>
  <c r="AU63" i="26" s="1"/>
  <c r="AT63" i="26" a="1"/>
  <c r="AT63" i="26" s="1"/>
  <c r="AS63" i="26"/>
  <c r="AS63" i="26" a="1"/>
  <c r="AR63" i="26" a="1"/>
  <c r="AR63" i="26" s="1"/>
  <c r="AQ63" i="26" a="1"/>
  <c r="AQ63" i="26" s="1"/>
  <c r="AP63" i="26" a="1"/>
  <c r="AP63" i="26" s="1"/>
  <c r="AO63" i="26"/>
  <c r="AO63" i="26" a="1"/>
  <c r="AN63" i="26" a="1"/>
  <c r="AN63" i="26" s="1"/>
  <c r="AM63" i="26" a="1"/>
  <c r="AM63" i="26" s="1"/>
  <c r="AL63" i="26" a="1"/>
  <c r="AL63" i="26" s="1"/>
  <c r="AK63" i="26"/>
  <c r="AK63" i="26" a="1"/>
  <c r="AJ63" i="26" a="1"/>
  <c r="AJ63" i="26" s="1"/>
  <c r="AI63" i="26" a="1"/>
  <c r="AI63" i="26" s="1"/>
  <c r="AH63" i="26" a="1"/>
  <c r="AH63" i="26" s="1"/>
  <c r="AG63" i="26"/>
  <c r="AG63" i="26" a="1"/>
  <c r="AF63" i="26" a="1"/>
  <c r="AF63" i="26" s="1"/>
  <c r="AE63" i="26" a="1"/>
  <c r="AE63" i="26" s="1"/>
  <c r="AD63" i="26" a="1"/>
  <c r="AD63" i="26" s="1"/>
  <c r="AC63" i="26" a="1"/>
  <c r="AC63" i="26" s="1"/>
  <c r="AB63" i="26" a="1"/>
  <c r="AB63" i="26" s="1"/>
  <c r="AA63" i="26" a="1"/>
  <c r="AA63" i="26" s="1"/>
  <c r="Z63" i="26" a="1"/>
  <c r="Z63" i="26" s="1"/>
  <c r="Y63" i="26" a="1"/>
  <c r="Y63" i="26" s="1"/>
  <c r="X63" i="26" a="1"/>
  <c r="X63" i="26" s="1"/>
  <c r="W63" i="26" a="1"/>
  <c r="W63" i="26" s="1"/>
  <c r="V63" i="26" a="1"/>
  <c r="V63" i="26" s="1"/>
  <c r="U63" i="26" a="1"/>
  <c r="U63" i="26" s="1"/>
  <c r="T63" i="26" a="1"/>
  <c r="T63" i="26" s="1"/>
  <c r="S63" i="26" a="1"/>
  <c r="S63" i="26" s="1"/>
  <c r="R63" i="26" a="1"/>
  <c r="R63" i="26" s="1"/>
  <c r="Q63" i="26"/>
  <c r="Q63" i="26" a="1"/>
  <c r="P63" i="26" a="1"/>
  <c r="P63" i="26" s="1"/>
  <c r="O63" i="26" a="1"/>
  <c r="O63" i="26" s="1"/>
  <c r="N63" i="26" a="1"/>
  <c r="N63" i="26" s="1"/>
  <c r="DI62" i="26" a="1"/>
  <c r="DI62" i="26" s="1"/>
  <c r="DH62" i="26" a="1"/>
  <c r="DH62" i="26" s="1"/>
  <c r="DG62" i="26"/>
  <c r="DG62" i="26" a="1"/>
  <c r="DF62" i="26" a="1"/>
  <c r="DF62" i="26" s="1"/>
  <c r="DE62" i="26" a="1"/>
  <c r="DE62" i="26" s="1"/>
  <c r="DD62" i="26" a="1"/>
  <c r="DD62" i="26" s="1"/>
  <c r="DC62" i="26"/>
  <c r="DC62" i="26" a="1"/>
  <c r="DB62" i="26" a="1"/>
  <c r="DB62" i="26" s="1"/>
  <c r="DA62" i="26" a="1"/>
  <c r="DA62" i="26" s="1"/>
  <c r="CZ62" i="26" a="1"/>
  <c r="CZ62" i="26" s="1"/>
  <c r="CY62" i="26" a="1"/>
  <c r="CY62" i="26" s="1"/>
  <c r="CX62" i="26" a="1"/>
  <c r="CX62" i="26" s="1"/>
  <c r="CW62" i="26" a="1"/>
  <c r="CW62" i="26" s="1"/>
  <c r="CV62" i="26" a="1"/>
  <c r="CV62" i="26" s="1"/>
  <c r="CU62" i="26" a="1"/>
  <c r="CU62" i="26" s="1"/>
  <c r="CT62" i="26" a="1"/>
  <c r="CT62" i="26" s="1"/>
  <c r="CS62" i="26" a="1"/>
  <c r="CS62" i="26" s="1"/>
  <c r="CR62" i="26" a="1"/>
  <c r="CR62" i="26" s="1"/>
  <c r="CQ62" i="26" a="1"/>
  <c r="CQ62" i="26" s="1"/>
  <c r="CP62" i="26" a="1"/>
  <c r="CP62" i="26" s="1"/>
  <c r="CO62" i="26" a="1"/>
  <c r="CO62" i="26" s="1"/>
  <c r="CN62" i="26" a="1"/>
  <c r="CN62" i="26" s="1"/>
  <c r="CM62" i="26"/>
  <c r="CM62" i="26" a="1"/>
  <c r="CL62" i="26" a="1"/>
  <c r="CL62" i="26" s="1"/>
  <c r="CK62" i="26" a="1"/>
  <c r="CK62" i="26" s="1"/>
  <c r="CJ62" i="26" a="1"/>
  <c r="CJ62" i="26" s="1"/>
  <c r="CI62" i="26"/>
  <c r="CI62" i="26" a="1"/>
  <c r="CH62" i="26" a="1"/>
  <c r="CH62" i="26" s="1"/>
  <c r="CG62" i="26" a="1"/>
  <c r="CG62" i="26" s="1"/>
  <c r="CF62" i="26" a="1"/>
  <c r="CF62" i="26" s="1"/>
  <c r="CE62" i="26"/>
  <c r="CE62" i="26" a="1"/>
  <c r="CD62" i="26" a="1"/>
  <c r="CD62" i="26" s="1"/>
  <c r="CC62" i="26" a="1"/>
  <c r="CC62" i="26" s="1"/>
  <c r="CB62" i="26" a="1"/>
  <c r="CB62" i="26" s="1"/>
  <c r="CA62" i="26"/>
  <c r="CA62" i="26" a="1"/>
  <c r="BZ62" i="26" a="1"/>
  <c r="BZ62" i="26" s="1"/>
  <c r="BY62" i="26" a="1"/>
  <c r="BY62" i="26" s="1"/>
  <c r="BX62" i="26" a="1"/>
  <c r="BX62" i="26" s="1"/>
  <c r="BW62" i="26"/>
  <c r="BW62" i="26" a="1"/>
  <c r="BV62" i="26" a="1"/>
  <c r="BV62" i="26" s="1"/>
  <c r="BU62" i="26" a="1"/>
  <c r="BU62" i="26" s="1"/>
  <c r="BT62" i="26" a="1"/>
  <c r="BT62" i="26" s="1"/>
  <c r="BS62" i="26" a="1"/>
  <c r="BS62" i="26" s="1"/>
  <c r="BR62" i="26" a="1"/>
  <c r="BR62" i="26" s="1"/>
  <c r="BQ62" i="26" a="1"/>
  <c r="BQ62" i="26" s="1"/>
  <c r="BP62" i="26" a="1"/>
  <c r="BP62" i="26" s="1"/>
  <c r="BO62" i="26" a="1"/>
  <c r="BO62" i="26" s="1"/>
  <c r="BN62" i="26" a="1"/>
  <c r="BN62" i="26" s="1"/>
  <c r="BM62" i="26" a="1"/>
  <c r="BM62" i="26" s="1"/>
  <c r="BL62" i="26" a="1"/>
  <c r="BL62" i="26" s="1"/>
  <c r="BK62" i="26" a="1"/>
  <c r="BK62" i="26" s="1"/>
  <c r="BJ62" i="26" a="1"/>
  <c r="BJ62" i="26" s="1"/>
  <c r="BI62" i="26" a="1"/>
  <c r="BI62" i="26" s="1"/>
  <c r="BH62" i="26" a="1"/>
  <c r="BH62" i="26" s="1"/>
  <c r="BG62" i="26"/>
  <c r="BG62" i="26" a="1"/>
  <c r="BF62" i="26" a="1"/>
  <c r="BF62" i="26" s="1"/>
  <c r="BE62" i="26" a="1"/>
  <c r="BE62" i="26" s="1"/>
  <c r="BD62" i="26" a="1"/>
  <c r="BD62" i="26" s="1"/>
  <c r="BC62" i="26"/>
  <c r="BC62" i="26" a="1"/>
  <c r="BB62" i="26" a="1"/>
  <c r="BB62" i="26" s="1"/>
  <c r="BA62" i="26" a="1"/>
  <c r="BA62" i="26" s="1"/>
  <c r="AZ62" i="26" a="1"/>
  <c r="AZ62" i="26" s="1"/>
  <c r="AY62" i="26"/>
  <c r="AY62" i="26" a="1"/>
  <c r="AX62" i="26" a="1"/>
  <c r="AX62" i="26" s="1"/>
  <c r="AW62" i="26" a="1"/>
  <c r="AW62" i="26" s="1"/>
  <c r="AV62" i="26" a="1"/>
  <c r="AV62" i="26" s="1"/>
  <c r="AU62" i="26"/>
  <c r="AU62" i="26" a="1"/>
  <c r="AT62" i="26" a="1"/>
  <c r="AT62" i="26" s="1"/>
  <c r="AS62" i="26" a="1"/>
  <c r="AS62" i="26" s="1"/>
  <c r="AR62" i="26" a="1"/>
  <c r="AR62" i="26" s="1"/>
  <c r="AQ62" i="26"/>
  <c r="AQ62" i="26" a="1"/>
  <c r="AP62" i="26" a="1"/>
  <c r="AP62" i="26" s="1"/>
  <c r="AO62" i="26" a="1"/>
  <c r="AO62" i="26" s="1"/>
  <c r="AN62" i="26" a="1"/>
  <c r="AN62" i="26" s="1"/>
  <c r="AM62" i="26" a="1"/>
  <c r="AM62" i="26" s="1"/>
  <c r="AL62" i="26" a="1"/>
  <c r="AL62" i="26" s="1"/>
  <c r="AK62" i="26" a="1"/>
  <c r="AK62" i="26" s="1"/>
  <c r="AJ62" i="26" a="1"/>
  <c r="AJ62" i="26" s="1"/>
  <c r="AI62" i="26" a="1"/>
  <c r="AI62" i="26" s="1"/>
  <c r="AH62" i="26" a="1"/>
  <c r="AH62" i="26" s="1"/>
  <c r="AG62" i="26" a="1"/>
  <c r="AG62" i="26" s="1"/>
  <c r="AF62" i="26" a="1"/>
  <c r="AF62" i="26" s="1"/>
  <c r="AE62" i="26" a="1"/>
  <c r="AE62" i="26" s="1"/>
  <c r="AD62" i="26" a="1"/>
  <c r="AD62" i="26" s="1"/>
  <c r="AC62" i="26" a="1"/>
  <c r="AC62" i="26" s="1"/>
  <c r="AB62" i="26" a="1"/>
  <c r="AB62" i="26" s="1"/>
  <c r="AA62" i="26"/>
  <c r="AA62" i="26" a="1"/>
  <c r="Z62" i="26" a="1"/>
  <c r="Z62" i="26" s="1"/>
  <c r="Y62" i="26" a="1"/>
  <c r="Y62" i="26" s="1"/>
  <c r="X62" i="26" a="1"/>
  <c r="X62" i="26" s="1"/>
  <c r="W62" i="26"/>
  <c r="W62" i="26" a="1"/>
  <c r="V62" i="26" a="1"/>
  <c r="V62" i="26" s="1"/>
  <c r="U62" i="26" a="1"/>
  <c r="U62" i="26" s="1"/>
  <c r="T62" i="26" a="1"/>
  <c r="T62" i="26" s="1"/>
  <c r="S62" i="26"/>
  <c r="S62" i="26" a="1"/>
  <c r="R62" i="26" a="1"/>
  <c r="R62" i="26" s="1"/>
  <c r="Q62" i="26" a="1"/>
  <c r="Q62" i="26" s="1"/>
  <c r="P62" i="26" a="1"/>
  <c r="P62" i="26" s="1"/>
  <c r="O62" i="26"/>
  <c r="O62" i="26" a="1"/>
  <c r="N62" i="26" a="1"/>
  <c r="N62" i="26" s="1"/>
  <c r="DI61" i="26" a="1"/>
  <c r="DI61" i="26" s="1"/>
  <c r="DH61" i="26" a="1"/>
  <c r="DH61" i="26" s="1"/>
  <c r="DG61" i="26" a="1"/>
  <c r="DG61" i="26" s="1"/>
  <c r="DF61" i="26" a="1"/>
  <c r="DF61" i="26" s="1"/>
  <c r="DE61" i="26" a="1"/>
  <c r="DE61" i="26" s="1"/>
  <c r="DD61" i="26" a="1"/>
  <c r="DD61" i="26" s="1"/>
  <c r="DC61" i="26" a="1"/>
  <c r="DC61" i="26" s="1"/>
  <c r="DB61" i="26" a="1"/>
  <c r="DB61" i="26" s="1"/>
  <c r="DA61" i="26" a="1"/>
  <c r="DA61" i="26" s="1"/>
  <c r="CZ61" i="26" a="1"/>
  <c r="CZ61" i="26" s="1"/>
  <c r="CY61" i="26" a="1"/>
  <c r="CY61" i="26" s="1"/>
  <c r="CX61" i="26" a="1"/>
  <c r="CX61" i="26" s="1"/>
  <c r="CW61" i="26"/>
  <c r="CW61" i="26" a="1"/>
  <c r="CV61" i="26" a="1"/>
  <c r="CV61" i="26" s="1"/>
  <c r="CU61" i="26" a="1"/>
  <c r="CU61" i="26" s="1"/>
  <c r="CT61" i="26" a="1"/>
  <c r="CT61" i="26" s="1"/>
  <c r="CS61" i="26"/>
  <c r="CS61" i="26" a="1"/>
  <c r="CR61" i="26" a="1"/>
  <c r="CR61" i="26" s="1"/>
  <c r="CQ61" i="26" a="1"/>
  <c r="CQ61" i="26" s="1"/>
  <c r="CP61" i="26" a="1"/>
  <c r="CP61" i="26" s="1"/>
  <c r="CO61" i="26"/>
  <c r="CO61" i="26" a="1"/>
  <c r="CN61" i="26" a="1"/>
  <c r="CN61" i="26" s="1"/>
  <c r="CM61" i="26" a="1"/>
  <c r="CM61" i="26" s="1"/>
  <c r="CL61" i="26" a="1"/>
  <c r="CL61" i="26" s="1"/>
  <c r="CK61" i="26"/>
  <c r="CK61" i="26" a="1"/>
  <c r="CJ61" i="26" a="1"/>
  <c r="CJ61" i="26" s="1"/>
  <c r="CI61" i="26" a="1"/>
  <c r="CI61" i="26" s="1"/>
  <c r="CH61" i="26" a="1"/>
  <c r="CH61" i="26" s="1"/>
  <c r="CG61" i="26"/>
  <c r="CG61" i="26" a="1"/>
  <c r="CF61" i="26" a="1"/>
  <c r="CF61" i="26" s="1"/>
  <c r="CE61" i="26" a="1"/>
  <c r="CE61" i="26" s="1"/>
  <c r="CD61" i="26" a="1"/>
  <c r="CD61" i="26" s="1"/>
  <c r="CC61" i="26" a="1"/>
  <c r="CC61" i="26" s="1"/>
  <c r="CB61" i="26" a="1"/>
  <c r="CB61" i="26" s="1"/>
  <c r="CA61" i="26" a="1"/>
  <c r="CA61" i="26" s="1"/>
  <c r="BZ61" i="26" a="1"/>
  <c r="BZ61" i="26" s="1"/>
  <c r="BY61" i="26" a="1"/>
  <c r="BY61" i="26" s="1"/>
  <c r="BX61" i="26" a="1"/>
  <c r="BX61" i="26" s="1"/>
  <c r="BW61" i="26" a="1"/>
  <c r="BW61" i="26" s="1"/>
  <c r="BV61" i="26" a="1"/>
  <c r="BV61" i="26" s="1"/>
  <c r="BU61" i="26" a="1"/>
  <c r="BU61" i="26" s="1"/>
  <c r="BT61" i="26" a="1"/>
  <c r="BT61" i="26" s="1"/>
  <c r="BS61" i="26" a="1"/>
  <c r="BS61" i="26" s="1"/>
  <c r="BR61" i="26" a="1"/>
  <c r="BR61" i="26" s="1"/>
  <c r="BQ61" i="26"/>
  <c r="BQ61" i="26" a="1"/>
  <c r="BP61" i="26" a="1"/>
  <c r="BP61" i="26" s="1"/>
  <c r="BO61" i="26" a="1"/>
  <c r="BO61" i="26" s="1"/>
  <c r="BN61" i="26" a="1"/>
  <c r="BN61" i="26" s="1"/>
  <c r="BM61" i="26"/>
  <c r="BM61" i="26" a="1"/>
  <c r="BL61" i="26" a="1"/>
  <c r="BL61" i="26" s="1"/>
  <c r="BK61" i="26" a="1"/>
  <c r="BK61" i="26" s="1"/>
  <c r="BJ61" i="26" a="1"/>
  <c r="BJ61" i="26" s="1"/>
  <c r="BI61" i="26"/>
  <c r="BI61" i="26" a="1"/>
  <c r="BH61" i="26" a="1"/>
  <c r="BH61" i="26" s="1"/>
  <c r="BG61" i="26" a="1"/>
  <c r="BG61" i="26" s="1"/>
  <c r="BF61" i="26" a="1"/>
  <c r="BF61" i="26" s="1"/>
  <c r="BE61" i="26"/>
  <c r="BE61" i="26" a="1"/>
  <c r="BD61" i="26" a="1"/>
  <c r="BD61" i="26" s="1"/>
  <c r="BC61" i="26" a="1"/>
  <c r="BC61" i="26" s="1"/>
  <c r="BB61" i="26" a="1"/>
  <c r="BB61" i="26" s="1"/>
  <c r="BA61" i="26"/>
  <c r="BA61" i="26" a="1"/>
  <c r="AZ61" i="26" a="1"/>
  <c r="AZ61" i="26" s="1"/>
  <c r="AY61" i="26" a="1"/>
  <c r="AY61" i="26" s="1"/>
  <c r="AX61" i="26" a="1"/>
  <c r="AX61" i="26" s="1"/>
  <c r="AW61" i="26" a="1"/>
  <c r="AW61" i="26" s="1"/>
  <c r="AV61" i="26" a="1"/>
  <c r="AV61" i="26" s="1"/>
  <c r="AU61" i="26" a="1"/>
  <c r="AU61" i="26" s="1"/>
  <c r="AT61" i="26" a="1"/>
  <c r="AT61" i="26" s="1"/>
  <c r="AS61" i="26" a="1"/>
  <c r="AS61" i="26" s="1"/>
  <c r="AR61" i="26" a="1"/>
  <c r="AR61" i="26" s="1"/>
  <c r="AQ61" i="26" a="1"/>
  <c r="AQ61" i="26" s="1"/>
  <c r="AP61" i="26" a="1"/>
  <c r="AP61" i="26" s="1"/>
  <c r="AO61" i="26" a="1"/>
  <c r="AO61" i="26" s="1"/>
  <c r="AN61" i="26" a="1"/>
  <c r="AN61" i="26" s="1"/>
  <c r="AM61" i="26" a="1"/>
  <c r="AM61" i="26" s="1"/>
  <c r="AL61" i="26" a="1"/>
  <c r="AL61" i="26" s="1"/>
  <c r="AK61" i="26"/>
  <c r="AK61" i="26" a="1"/>
  <c r="AJ61" i="26" a="1"/>
  <c r="AJ61" i="26" s="1"/>
  <c r="AI61" i="26" a="1"/>
  <c r="AI61" i="26" s="1"/>
  <c r="AH61" i="26" a="1"/>
  <c r="AH61" i="26" s="1"/>
  <c r="AG61" i="26"/>
  <c r="AG61" i="26" a="1"/>
  <c r="AF61" i="26" a="1"/>
  <c r="AF61" i="26" s="1"/>
  <c r="AE61" i="26" a="1"/>
  <c r="AE61" i="26" s="1"/>
  <c r="AD61" i="26" a="1"/>
  <c r="AD61" i="26" s="1"/>
  <c r="AC61" i="26"/>
  <c r="AC61" i="26" a="1"/>
  <c r="AB61" i="26" a="1"/>
  <c r="AB61" i="26" s="1"/>
  <c r="AA61" i="26" a="1"/>
  <c r="AA61" i="26" s="1"/>
  <c r="Z61" i="26" a="1"/>
  <c r="Z61" i="26" s="1"/>
  <c r="Y61" i="26"/>
  <c r="Y61" i="26" a="1"/>
  <c r="X61" i="26" a="1"/>
  <c r="X61" i="26" s="1"/>
  <c r="W61" i="26" a="1"/>
  <c r="W61" i="26" s="1"/>
  <c r="V61" i="26" a="1"/>
  <c r="V61" i="26" s="1"/>
  <c r="U61" i="26"/>
  <c r="U61" i="26" a="1"/>
  <c r="T61" i="26" a="1"/>
  <c r="T61" i="26" s="1"/>
  <c r="S61" i="26" a="1"/>
  <c r="S61" i="26" s="1"/>
  <c r="R61" i="26" a="1"/>
  <c r="R61" i="26" s="1"/>
  <c r="Q61" i="26" a="1"/>
  <c r="Q61" i="26" s="1"/>
  <c r="P61" i="26" a="1"/>
  <c r="P61" i="26" s="1"/>
  <c r="O61" i="26" a="1"/>
  <c r="O61" i="26" s="1"/>
  <c r="N61" i="26" a="1"/>
  <c r="N61" i="26" s="1"/>
  <c r="DI60" i="26" a="1"/>
  <c r="DI60" i="26" s="1"/>
  <c r="DH60" i="26" a="1"/>
  <c r="DH60" i="26" s="1"/>
  <c r="DG60" i="26"/>
  <c r="DG60" i="26" a="1"/>
  <c r="DF60" i="26" a="1"/>
  <c r="DF60" i="26" s="1"/>
  <c r="DE60" i="26" a="1"/>
  <c r="DE60" i="26" s="1"/>
  <c r="DD60" i="26" a="1"/>
  <c r="DD60" i="26" s="1"/>
  <c r="DC60" i="26"/>
  <c r="DC60" i="26" a="1"/>
  <c r="DB60" i="26" a="1"/>
  <c r="DB60" i="26" s="1"/>
  <c r="DA60" i="26" a="1"/>
  <c r="DA60" i="26" s="1"/>
  <c r="CZ60" i="26" a="1"/>
  <c r="CZ60" i="26" s="1"/>
  <c r="CY60" i="26"/>
  <c r="CY60" i="26" a="1"/>
  <c r="CX60" i="26" a="1"/>
  <c r="CX60" i="26" s="1"/>
  <c r="CW60" i="26" a="1"/>
  <c r="CW60" i="26" s="1"/>
  <c r="CV60" i="26" a="1"/>
  <c r="CV60" i="26" s="1"/>
  <c r="CU60" i="26"/>
  <c r="CU60" i="26" a="1"/>
  <c r="CT60" i="26" a="1"/>
  <c r="CT60" i="26" s="1"/>
  <c r="CS60" i="26" a="1"/>
  <c r="CS60" i="26" s="1"/>
  <c r="CR60" i="26" a="1"/>
  <c r="CR60" i="26" s="1"/>
  <c r="CQ60" i="26"/>
  <c r="CQ60" i="26" a="1"/>
  <c r="CP60" i="26" a="1"/>
  <c r="CP60" i="26" s="1"/>
  <c r="CO60" i="26" a="1"/>
  <c r="CO60" i="26" s="1"/>
  <c r="CN60" i="26" a="1"/>
  <c r="CN60" i="26" s="1"/>
  <c r="CM60" i="26" a="1"/>
  <c r="CM60" i="26" s="1"/>
  <c r="CL60" i="26" a="1"/>
  <c r="CL60" i="26" s="1"/>
  <c r="CK60" i="26" a="1"/>
  <c r="CK60" i="26" s="1"/>
  <c r="CJ60" i="26" a="1"/>
  <c r="CJ60" i="26" s="1"/>
  <c r="CI60" i="26" a="1"/>
  <c r="CI60" i="26" s="1"/>
  <c r="CH60" i="26" a="1"/>
  <c r="CH60" i="26" s="1"/>
  <c r="CG60" i="26" a="1"/>
  <c r="CG60" i="26" s="1"/>
  <c r="CF60" i="26" a="1"/>
  <c r="CF60" i="26" s="1"/>
  <c r="CE60" i="26" a="1"/>
  <c r="CE60" i="26" s="1"/>
  <c r="CD60" i="26" a="1"/>
  <c r="CD60" i="26" s="1"/>
  <c r="CC60" i="26" a="1"/>
  <c r="CC60" i="26" s="1"/>
  <c r="CB60" i="26" a="1"/>
  <c r="CB60" i="26" s="1"/>
  <c r="CA60" i="26"/>
  <c r="CA60" i="26" a="1"/>
  <c r="BZ60" i="26" a="1"/>
  <c r="BZ60" i="26" s="1"/>
  <c r="BY60" i="26" a="1"/>
  <c r="BY60" i="26" s="1"/>
  <c r="BX60" i="26" a="1"/>
  <c r="BX60" i="26" s="1"/>
  <c r="BW60" i="26"/>
  <c r="BW60" i="26" a="1"/>
  <c r="BV60" i="26" a="1"/>
  <c r="BV60" i="26" s="1"/>
  <c r="BU60" i="26" a="1"/>
  <c r="BU60" i="26" s="1"/>
  <c r="BT60" i="26" a="1"/>
  <c r="BT60" i="26" s="1"/>
  <c r="BS60" i="26"/>
  <c r="BS60" i="26" a="1"/>
  <c r="BR60" i="26" a="1"/>
  <c r="BR60" i="26" s="1"/>
  <c r="BQ60" i="26" a="1"/>
  <c r="BQ60" i="26" s="1"/>
  <c r="BP60" i="26" a="1"/>
  <c r="BP60" i="26" s="1"/>
  <c r="BO60" i="26"/>
  <c r="BO60" i="26" a="1"/>
  <c r="BN60" i="26" a="1"/>
  <c r="BN60" i="26" s="1"/>
  <c r="BM60" i="26" a="1"/>
  <c r="BM60" i="26" s="1"/>
  <c r="BL60" i="26" a="1"/>
  <c r="BL60" i="26" s="1"/>
  <c r="BK60" i="26"/>
  <c r="BK60" i="26" a="1"/>
  <c r="BJ60" i="26" a="1"/>
  <c r="BJ60" i="26" s="1"/>
  <c r="BI60" i="26" a="1"/>
  <c r="BI60" i="26" s="1"/>
  <c r="BH60" i="26" a="1"/>
  <c r="BH60" i="26" s="1"/>
  <c r="BG60" i="26" a="1"/>
  <c r="BG60" i="26" s="1"/>
  <c r="BF60" i="26" a="1"/>
  <c r="BF60" i="26" s="1"/>
  <c r="BE60" i="26" a="1"/>
  <c r="BE60" i="26" s="1"/>
  <c r="BD60" i="26" a="1"/>
  <c r="BD60" i="26" s="1"/>
  <c r="BC60" i="26" a="1"/>
  <c r="BC60" i="26" s="1"/>
  <c r="BB60" i="26" a="1"/>
  <c r="BB60" i="26" s="1"/>
  <c r="BA60" i="26" a="1"/>
  <c r="BA60" i="26" s="1"/>
  <c r="AZ60" i="26" a="1"/>
  <c r="AZ60" i="26" s="1"/>
  <c r="AY60" i="26" a="1"/>
  <c r="AY60" i="26" s="1"/>
  <c r="AX60" i="26" a="1"/>
  <c r="AX60" i="26" s="1"/>
  <c r="AW60" i="26" a="1"/>
  <c r="AW60" i="26" s="1"/>
  <c r="AV60" i="26" a="1"/>
  <c r="AV60" i="26" s="1"/>
  <c r="AU60" i="26"/>
  <c r="AU60" i="26" a="1"/>
  <c r="AT60" i="26" a="1"/>
  <c r="AT60" i="26" s="1"/>
  <c r="AS60" i="26" a="1"/>
  <c r="AS60" i="26" s="1"/>
  <c r="AR60" i="26" a="1"/>
  <c r="AR60" i="26" s="1"/>
  <c r="AQ60" i="26"/>
  <c r="AQ60" i="26" a="1"/>
  <c r="AP60" i="26" a="1"/>
  <c r="AP60" i="26" s="1"/>
  <c r="AO60" i="26" a="1"/>
  <c r="AO60" i="26" s="1"/>
  <c r="AN60" i="26" a="1"/>
  <c r="AN60" i="26" s="1"/>
  <c r="AM60" i="26"/>
  <c r="AM60" i="26" a="1"/>
  <c r="AL60" i="26" a="1"/>
  <c r="AL60" i="26" s="1"/>
  <c r="AK60" i="26" a="1"/>
  <c r="AK60" i="26" s="1"/>
  <c r="AJ60" i="26" a="1"/>
  <c r="AJ60" i="26" s="1"/>
  <c r="AI60" i="26"/>
  <c r="AI60" i="26" a="1"/>
  <c r="AH60" i="26" a="1"/>
  <c r="AH60" i="26" s="1"/>
  <c r="AG60" i="26" a="1"/>
  <c r="AG60" i="26" s="1"/>
  <c r="AF60" i="26" a="1"/>
  <c r="AF60" i="26" s="1"/>
  <c r="AE60" i="26"/>
  <c r="AE60" i="26" a="1"/>
  <c r="AD60" i="26" a="1"/>
  <c r="AD60" i="26" s="1"/>
  <c r="AC60" i="26" a="1"/>
  <c r="AC60" i="26" s="1"/>
  <c r="AB60" i="26" a="1"/>
  <c r="AB60" i="26" s="1"/>
  <c r="AA60" i="26" a="1"/>
  <c r="AA60" i="26" s="1"/>
  <c r="Z60" i="26" a="1"/>
  <c r="Z60" i="26" s="1"/>
  <c r="Y60" i="26" a="1"/>
  <c r="Y60" i="26" s="1"/>
  <c r="X60" i="26" a="1"/>
  <c r="X60" i="26" s="1"/>
  <c r="W60" i="26" a="1"/>
  <c r="W60" i="26" s="1"/>
  <c r="V60" i="26" a="1"/>
  <c r="V60" i="26" s="1"/>
  <c r="U60" i="26" a="1"/>
  <c r="U60" i="26" s="1"/>
  <c r="T60" i="26" a="1"/>
  <c r="T60" i="26" s="1"/>
  <c r="S60" i="26" a="1"/>
  <c r="S60" i="26" s="1"/>
  <c r="R60" i="26" a="1"/>
  <c r="R60" i="26" s="1"/>
  <c r="Q60" i="26" a="1"/>
  <c r="Q60" i="26" s="1"/>
  <c r="P60" i="26" a="1"/>
  <c r="P60" i="26" s="1"/>
  <c r="O60" i="26"/>
  <c r="O60" i="26" a="1"/>
  <c r="N60" i="26" a="1"/>
  <c r="N60" i="26" s="1"/>
  <c r="DI59" i="26"/>
  <c r="DI59" i="26" a="1"/>
  <c r="DH59" i="26" a="1"/>
  <c r="DH59" i="26" s="1"/>
  <c r="DG59" i="26" a="1"/>
  <c r="DG59" i="26" s="1"/>
  <c r="DF59" i="26" a="1"/>
  <c r="DF59" i="26" s="1"/>
  <c r="DE59" i="26"/>
  <c r="DE59" i="26" a="1"/>
  <c r="DD59" i="26" a="1"/>
  <c r="DD59" i="26" s="1"/>
  <c r="DC59" i="26" a="1"/>
  <c r="DC59" i="26" s="1"/>
  <c r="DB59" i="26" a="1"/>
  <c r="DB59" i="26" s="1"/>
  <c r="DA59" i="26"/>
  <c r="DA59" i="26" a="1"/>
  <c r="CZ59" i="26" a="1"/>
  <c r="CZ59" i="26" s="1"/>
  <c r="CY59" i="26" a="1"/>
  <c r="CY59" i="26" s="1"/>
  <c r="CX59" i="26" a="1"/>
  <c r="CX59" i="26" s="1"/>
  <c r="CW59" i="26" a="1"/>
  <c r="CW59" i="26" s="1"/>
  <c r="CV59" i="26" a="1"/>
  <c r="CV59" i="26" s="1"/>
  <c r="CU59" i="26" a="1"/>
  <c r="CU59" i="26" s="1"/>
  <c r="CT59" i="26" a="1"/>
  <c r="CT59" i="26" s="1"/>
  <c r="CS59" i="26" a="1"/>
  <c r="CS59" i="26" s="1"/>
  <c r="CR59" i="26" a="1"/>
  <c r="CR59" i="26" s="1"/>
  <c r="CQ59" i="26" a="1"/>
  <c r="CQ59" i="26" s="1"/>
  <c r="CP59" i="26" a="1"/>
  <c r="CP59" i="26" s="1"/>
  <c r="CO59" i="26" a="1"/>
  <c r="CO59" i="26" s="1"/>
  <c r="CN59" i="26" a="1"/>
  <c r="CN59" i="26" s="1"/>
  <c r="CM59" i="26" a="1"/>
  <c r="CM59" i="26" s="1"/>
  <c r="CL59" i="26" a="1"/>
  <c r="CL59" i="26" s="1"/>
  <c r="CK59" i="26"/>
  <c r="CK59" i="26" a="1"/>
  <c r="CJ59" i="26" a="1"/>
  <c r="CJ59" i="26" s="1"/>
  <c r="CI59" i="26" a="1"/>
  <c r="CI59" i="26" s="1"/>
  <c r="CH59" i="26" a="1"/>
  <c r="CH59" i="26" s="1"/>
  <c r="CG59" i="26"/>
  <c r="CG59" i="26" a="1"/>
  <c r="CF59" i="26" a="1"/>
  <c r="CF59" i="26" s="1"/>
  <c r="CE59" i="26" a="1"/>
  <c r="CE59" i="26" s="1"/>
  <c r="CD59" i="26" a="1"/>
  <c r="CD59" i="26" s="1"/>
  <c r="CC59" i="26"/>
  <c r="CC59" i="26" a="1"/>
  <c r="CB59" i="26" a="1"/>
  <c r="CB59" i="26" s="1"/>
  <c r="CA59" i="26" a="1"/>
  <c r="CA59" i="26" s="1"/>
  <c r="BZ59" i="26" a="1"/>
  <c r="BZ59" i="26" s="1"/>
  <c r="BY59" i="26"/>
  <c r="BY59" i="26" a="1"/>
  <c r="BX59" i="26" a="1"/>
  <c r="BX59" i="26" s="1"/>
  <c r="BW59" i="26" a="1"/>
  <c r="BW59" i="26" s="1"/>
  <c r="BV59" i="26" a="1"/>
  <c r="BV59" i="26" s="1"/>
  <c r="BU59" i="26"/>
  <c r="BU59" i="26" a="1"/>
  <c r="BT59" i="26" a="1"/>
  <c r="BT59" i="26" s="1"/>
  <c r="BS59" i="26" a="1"/>
  <c r="BS59" i="26" s="1"/>
  <c r="BR59" i="26" a="1"/>
  <c r="BR59" i="26" s="1"/>
  <c r="BQ59" i="26" a="1"/>
  <c r="BQ59" i="26" s="1"/>
  <c r="BP59" i="26" a="1"/>
  <c r="BP59" i="26" s="1"/>
  <c r="BO59" i="26" a="1"/>
  <c r="BO59" i="26" s="1"/>
  <c r="BN59" i="26" a="1"/>
  <c r="BN59" i="26" s="1"/>
  <c r="BM59" i="26" a="1"/>
  <c r="BM59" i="26" s="1"/>
  <c r="BL59" i="26" a="1"/>
  <c r="BL59" i="26" s="1"/>
  <c r="BK59" i="26" a="1"/>
  <c r="BK59" i="26" s="1"/>
  <c r="BJ59" i="26" a="1"/>
  <c r="BJ59" i="26" s="1"/>
  <c r="BI59" i="26" a="1"/>
  <c r="BI59" i="26" s="1"/>
  <c r="BH59" i="26" a="1"/>
  <c r="BH59" i="26" s="1"/>
  <c r="BG59" i="26" a="1"/>
  <c r="BG59" i="26" s="1"/>
  <c r="BF59" i="26" a="1"/>
  <c r="BF59" i="26" s="1"/>
  <c r="BE59" i="26"/>
  <c r="BE59" i="26" a="1"/>
  <c r="BD59" i="26" a="1"/>
  <c r="BD59" i="26" s="1"/>
  <c r="BC59" i="26" a="1"/>
  <c r="BC59" i="26" s="1"/>
  <c r="BB59" i="26" a="1"/>
  <c r="BB59" i="26" s="1"/>
  <c r="BA59" i="26"/>
  <c r="BA59" i="26" a="1"/>
  <c r="AZ59" i="26" a="1"/>
  <c r="AZ59" i="26" s="1"/>
  <c r="AY59" i="26" a="1"/>
  <c r="AY59" i="26" s="1"/>
  <c r="AX59" i="26" a="1"/>
  <c r="AX59" i="26" s="1"/>
  <c r="AW59" i="26"/>
  <c r="AW59" i="26" a="1"/>
  <c r="AV59" i="26" a="1"/>
  <c r="AV59" i="26" s="1"/>
  <c r="AU59" i="26" a="1"/>
  <c r="AU59" i="26" s="1"/>
  <c r="AT59" i="26" a="1"/>
  <c r="AT59" i="26" s="1"/>
  <c r="AS59" i="26"/>
  <c r="AS59" i="26" a="1"/>
  <c r="AR59" i="26" a="1"/>
  <c r="AR59" i="26" s="1"/>
  <c r="AQ59" i="26" a="1"/>
  <c r="AQ59" i="26" s="1"/>
  <c r="AP59" i="26" a="1"/>
  <c r="AP59" i="26" s="1"/>
  <c r="AO59" i="26" a="1"/>
  <c r="AO59" i="26" s="1"/>
  <c r="AN59" i="26" a="1"/>
  <c r="AN59" i="26" s="1"/>
  <c r="AM59" i="26" a="1"/>
  <c r="AM59" i="26" s="1"/>
  <c r="AL59" i="26" a="1"/>
  <c r="AL59" i="26" s="1"/>
  <c r="AK59" i="26" a="1"/>
  <c r="AK59" i="26" s="1"/>
  <c r="AJ59" i="26" a="1"/>
  <c r="AJ59" i="26" s="1"/>
  <c r="AI59" i="26" a="1"/>
  <c r="AI59" i="26" s="1"/>
  <c r="AH59" i="26" a="1"/>
  <c r="AH59" i="26" s="1"/>
  <c r="AG59" i="26" a="1"/>
  <c r="AG59" i="26" s="1"/>
  <c r="AF59" i="26" a="1"/>
  <c r="AF59" i="26" s="1"/>
  <c r="AE59" i="26" a="1"/>
  <c r="AE59" i="26" s="1"/>
  <c r="AD59" i="26" a="1"/>
  <c r="AD59" i="26" s="1"/>
  <c r="AC59" i="26" a="1"/>
  <c r="AC59" i="26" s="1"/>
  <c r="AB59" i="26" a="1"/>
  <c r="AB59" i="26" s="1"/>
  <c r="AA59" i="26" a="1"/>
  <c r="AA59" i="26" s="1"/>
  <c r="Z59" i="26" a="1"/>
  <c r="Z59" i="26" s="1"/>
  <c r="Y59" i="26"/>
  <c r="Y59" i="26" a="1"/>
  <c r="X59" i="26" a="1"/>
  <c r="X59" i="26" s="1"/>
  <c r="W59" i="26" a="1"/>
  <c r="W59" i="26" s="1"/>
  <c r="V59" i="26" a="1"/>
  <c r="V59" i="26" s="1"/>
  <c r="U59" i="26"/>
  <c r="U59" i="26" a="1"/>
  <c r="T59" i="26" a="1"/>
  <c r="T59" i="26" s="1"/>
  <c r="S59" i="26" a="1"/>
  <c r="S59" i="26" s="1"/>
  <c r="R59" i="26" a="1"/>
  <c r="R59" i="26" s="1"/>
  <c r="Q59" i="26"/>
  <c r="Q59" i="26" a="1"/>
  <c r="P59" i="26" a="1"/>
  <c r="P59" i="26" s="1"/>
  <c r="O59" i="26" a="1"/>
  <c r="O59" i="26" s="1"/>
  <c r="N59" i="26" a="1"/>
  <c r="N59" i="26" s="1"/>
  <c r="DI58" i="26" a="1"/>
  <c r="DI58" i="26" s="1"/>
  <c r="DH58" i="26" a="1"/>
  <c r="DH58" i="26" s="1"/>
  <c r="DG58" i="26" a="1"/>
  <c r="DG58" i="26" s="1"/>
  <c r="DF58" i="26" a="1"/>
  <c r="DF58" i="26" s="1"/>
  <c r="DE58" i="26" a="1"/>
  <c r="DE58" i="26" s="1"/>
  <c r="DD58" i="26" a="1"/>
  <c r="DD58" i="26" s="1"/>
  <c r="DC58" i="26" a="1"/>
  <c r="DC58" i="26" s="1"/>
  <c r="DB58" i="26" a="1"/>
  <c r="DB58" i="26" s="1"/>
  <c r="DA58" i="26" a="1"/>
  <c r="DA58" i="26" s="1"/>
  <c r="CZ58" i="26" a="1"/>
  <c r="CZ58" i="26" s="1"/>
  <c r="CY58" i="26" a="1"/>
  <c r="CY58" i="26" s="1"/>
  <c r="CX58" i="26" a="1"/>
  <c r="CX58" i="26" s="1"/>
  <c r="CW58" i="26" a="1"/>
  <c r="CW58" i="26" s="1"/>
  <c r="CV58" i="26" a="1"/>
  <c r="CV58" i="26" s="1"/>
  <c r="CU58" i="26"/>
  <c r="CU58" i="26" a="1"/>
  <c r="CT58" i="26" a="1"/>
  <c r="CT58" i="26" s="1"/>
  <c r="CS58" i="26" a="1"/>
  <c r="CS58" i="26" s="1"/>
  <c r="CR58" i="26" a="1"/>
  <c r="CR58" i="26" s="1"/>
  <c r="CQ58" i="26"/>
  <c r="CQ58" i="26" a="1"/>
  <c r="CP58" i="26" a="1"/>
  <c r="CP58" i="26" s="1"/>
  <c r="CO58" i="26" a="1"/>
  <c r="CO58" i="26" s="1"/>
  <c r="CN58" i="26" a="1"/>
  <c r="CN58" i="26" s="1"/>
  <c r="CM58" i="26"/>
  <c r="CM58" i="26" a="1"/>
  <c r="CL58" i="26" a="1"/>
  <c r="CL58" i="26" s="1"/>
  <c r="CK58" i="26" a="1"/>
  <c r="CK58" i="26" s="1"/>
  <c r="CJ58" i="26" a="1"/>
  <c r="CJ58" i="26" s="1"/>
  <c r="CI58" i="26"/>
  <c r="CI58" i="26" a="1"/>
  <c r="CH58" i="26" a="1"/>
  <c r="CH58" i="26" s="1"/>
  <c r="CG58" i="26" a="1"/>
  <c r="CG58" i="26" s="1"/>
  <c r="CF58" i="26" a="1"/>
  <c r="CF58" i="26" s="1"/>
  <c r="CE58" i="26" a="1"/>
  <c r="CE58" i="26" s="1"/>
  <c r="GH58" i="26" s="1"/>
  <c r="CD58" i="26" a="1"/>
  <c r="CD58" i="26" s="1"/>
  <c r="CC58" i="26" a="1"/>
  <c r="CC58" i="26" s="1"/>
  <c r="CB58" i="26" a="1"/>
  <c r="CB58" i="26" s="1"/>
  <c r="CA58" i="26" a="1"/>
  <c r="CA58" i="26" s="1"/>
  <c r="BZ58" i="26" a="1"/>
  <c r="BZ58" i="26" s="1"/>
  <c r="BY58" i="26" a="1"/>
  <c r="BY58" i="26" s="1"/>
  <c r="BX58" i="26" a="1"/>
  <c r="BX58" i="26" s="1"/>
  <c r="BW58" i="26" a="1"/>
  <c r="BW58" i="26" s="1"/>
  <c r="BV58" i="26" a="1"/>
  <c r="BV58" i="26" s="1"/>
  <c r="BU58" i="26" a="1"/>
  <c r="BU58" i="26" s="1"/>
  <c r="BT58" i="26" a="1"/>
  <c r="BT58" i="26" s="1"/>
  <c r="BS58" i="26" a="1"/>
  <c r="BS58" i="26" s="1"/>
  <c r="BR58" i="26" a="1"/>
  <c r="BR58" i="26" s="1"/>
  <c r="BQ58" i="26" a="1"/>
  <c r="BQ58" i="26" s="1"/>
  <c r="BP58" i="26" a="1"/>
  <c r="BP58" i="26" s="1"/>
  <c r="BO58" i="26"/>
  <c r="BO58" i="26" a="1"/>
  <c r="BN58" i="26" a="1"/>
  <c r="BN58" i="26" s="1"/>
  <c r="BM58" i="26" a="1"/>
  <c r="BM58" i="26" s="1"/>
  <c r="BL58" i="26" a="1"/>
  <c r="BL58" i="26" s="1"/>
  <c r="BK58" i="26"/>
  <c r="BK58" i="26" a="1"/>
  <c r="BJ58" i="26" a="1"/>
  <c r="BJ58" i="26" s="1"/>
  <c r="BI58" i="26" a="1"/>
  <c r="BI58" i="26" s="1"/>
  <c r="BH58" i="26" a="1"/>
  <c r="BH58" i="26" s="1"/>
  <c r="BG58" i="26"/>
  <c r="BG58" i="26" a="1"/>
  <c r="BF58" i="26" a="1"/>
  <c r="BF58" i="26" s="1"/>
  <c r="BE58" i="26" a="1"/>
  <c r="BE58" i="26" s="1"/>
  <c r="BD58" i="26" a="1"/>
  <c r="BD58" i="26" s="1"/>
  <c r="BC58" i="26"/>
  <c r="BC58" i="26" a="1"/>
  <c r="BB58" i="26" a="1"/>
  <c r="BB58" i="26" s="1"/>
  <c r="BA58" i="26" a="1"/>
  <c r="BA58" i="26" s="1"/>
  <c r="AZ58" i="26" a="1"/>
  <c r="AZ58" i="26" s="1"/>
  <c r="AY58" i="26"/>
  <c r="AY58" i="26" a="1"/>
  <c r="AX58" i="26" a="1"/>
  <c r="AX58" i="26" s="1"/>
  <c r="AW58" i="26" a="1"/>
  <c r="AW58" i="26" s="1"/>
  <c r="AV58" i="26" a="1"/>
  <c r="AV58" i="26" s="1"/>
  <c r="AU58" i="26" a="1"/>
  <c r="AU58" i="26" s="1"/>
  <c r="AT58" i="26" a="1"/>
  <c r="AT58" i="26" s="1"/>
  <c r="AS58" i="26" a="1"/>
  <c r="AS58" i="26" s="1"/>
  <c r="AR58" i="26" a="1"/>
  <c r="AR58" i="26" s="1"/>
  <c r="AQ58" i="26" a="1"/>
  <c r="AQ58" i="26" s="1"/>
  <c r="AP58" i="26" a="1"/>
  <c r="AP58" i="26" s="1"/>
  <c r="AO58" i="26" a="1"/>
  <c r="AO58" i="26" s="1"/>
  <c r="AN58" i="26" a="1"/>
  <c r="AN58" i="26" s="1"/>
  <c r="AM58" i="26" a="1"/>
  <c r="AM58" i="26" s="1"/>
  <c r="AL58" i="26" a="1"/>
  <c r="AL58" i="26" s="1"/>
  <c r="AK58" i="26" a="1"/>
  <c r="AK58" i="26" s="1"/>
  <c r="AJ58" i="26" a="1"/>
  <c r="AJ58" i="26" s="1"/>
  <c r="AI58" i="26"/>
  <c r="AI58" i="26" a="1"/>
  <c r="AH58" i="26" a="1"/>
  <c r="AH58" i="26" s="1"/>
  <c r="AG58" i="26" a="1"/>
  <c r="AG58" i="26" s="1"/>
  <c r="AF58" i="26" a="1"/>
  <c r="AF58" i="26" s="1"/>
  <c r="AE58" i="26"/>
  <c r="AE58" i="26" a="1"/>
  <c r="AD58" i="26" a="1"/>
  <c r="AD58" i="26" s="1"/>
  <c r="AC58" i="26" a="1"/>
  <c r="AC58" i="26" s="1"/>
  <c r="AB58" i="26" a="1"/>
  <c r="AB58" i="26" s="1"/>
  <c r="AA58" i="26"/>
  <c r="AA58" i="26" a="1"/>
  <c r="Z58" i="26" a="1"/>
  <c r="Z58" i="26" s="1"/>
  <c r="Y58" i="26" a="1"/>
  <c r="Y58" i="26" s="1"/>
  <c r="X58" i="26" a="1"/>
  <c r="X58" i="26" s="1"/>
  <c r="W58" i="26"/>
  <c r="W58" i="26" a="1"/>
  <c r="V58" i="26" a="1"/>
  <c r="V58" i="26" s="1"/>
  <c r="U58" i="26" a="1"/>
  <c r="U58" i="26" s="1"/>
  <c r="T58" i="26" a="1"/>
  <c r="T58" i="26" s="1"/>
  <c r="S58" i="26"/>
  <c r="S58" i="26" a="1"/>
  <c r="R58" i="26" a="1"/>
  <c r="R58" i="26" s="1"/>
  <c r="Q58" i="26" a="1"/>
  <c r="Q58" i="26" s="1"/>
  <c r="P58" i="26" a="1"/>
  <c r="P58" i="26" s="1"/>
  <c r="O58" i="26" a="1"/>
  <c r="O58" i="26" s="1"/>
  <c r="N58" i="26" a="1"/>
  <c r="N58" i="26" s="1"/>
  <c r="DI57" i="26" a="1"/>
  <c r="DI57" i="26" s="1"/>
  <c r="DH57" i="26" a="1"/>
  <c r="DH57" i="26" s="1"/>
  <c r="DG57" i="26" a="1"/>
  <c r="DG57" i="26" s="1"/>
  <c r="DF57" i="26" a="1"/>
  <c r="DF57" i="26" s="1"/>
  <c r="DE57" i="26"/>
  <c r="DE57" i="26" a="1"/>
  <c r="DD57" i="26" a="1"/>
  <c r="DD57" i="26" s="1"/>
  <c r="DC57" i="26" a="1"/>
  <c r="DC57" i="26" s="1"/>
  <c r="DB57" i="26" a="1"/>
  <c r="DB57" i="26" s="1"/>
  <c r="DA57" i="26"/>
  <c r="DA57" i="26" a="1"/>
  <c r="CZ57" i="26" a="1"/>
  <c r="CZ57" i="26" s="1"/>
  <c r="CY57" i="26" a="1"/>
  <c r="CY57" i="26" s="1"/>
  <c r="CX57" i="26" a="1"/>
  <c r="CX57" i="26" s="1"/>
  <c r="CW57" i="26"/>
  <c r="CW57" i="26" a="1"/>
  <c r="CV57" i="26" a="1"/>
  <c r="CV57" i="26" s="1"/>
  <c r="CU57" i="26" a="1"/>
  <c r="CU57" i="26" s="1"/>
  <c r="CT57" i="26" a="1"/>
  <c r="CT57" i="26" s="1"/>
  <c r="CS57" i="26"/>
  <c r="CS57" i="26" a="1"/>
  <c r="CR57" i="26" a="1"/>
  <c r="CR57" i="26" s="1"/>
  <c r="CQ57" i="26" a="1"/>
  <c r="CQ57" i="26" s="1"/>
  <c r="CP57" i="26" a="1"/>
  <c r="CP57" i="26" s="1"/>
  <c r="CO57" i="26" a="1"/>
  <c r="CO57" i="26" s="1"/>
  <c r="CN57" i="26" a="1"/>
  <c r="CN57" i="26" s="1"/>
  <c r="CM57" i="26" a="1"/>
  <c r="CM57" i="26" s="1"/>
  <c r="CL57" i="26" a="1"/>
  <c r="CL57" i="26" s="1"/>
  <c r="CK57" i="26" a="1"/>
  <c r="CK57" i="26" s="1"/>
  <c r="CJ57" i="26" a="1"/>
  <c r="CJ57" i="26" s="1"/>
  <c r="CI57" i="26" a="1"/>
  <c r="CI57" i="26" s="1"/>
  <c r="CH57" i="26" a="1"/>
  <c r="CH57" i="26" s="1"/>
  <c r="CG57" i="26" a="1"/>
  <c r="CG57" i="26" s="1"/>
  <c r="CF57" i="26" a="1"/>
  <c r="CF57" i="26" s="1"/>
  <c r="CE57" i="26" a="1"/>
  <c r="CE57" i="26" s="1"/>
  <c r="CD57" i="26" a="1"/>
  <c r="CD57" i="26" s="1"/>
  <c r="CC57" i="26" a="1"/>
  <c r="CC57" i="26" s="1"/>
  <c r="CB57" i="26" a="1"/>
  <c r="CB57" i="26" s="1"/>
  <c r="CA57" i="26" a="1"/>
  <c r="CA57" i="26" s="1"/>
  <c r="BZ57" i="26" a="1"/>
  <c r="BZ57" i="26" s="1"/>
  <c r="BY57" i="26"/>
  <c r="BY57" i="26" a="1"/>
  <c r="BX57" i="26" a="1"/>
  <c r="BX57" i="26" s="1"/>
  <c r="BW57" i="26" a="1"/>
  <c r="BW57" i="26" s="1"/>
  <c r="BV57" i="26" a="1"/>
  <c r="BV57" i="26" s="1"/>
  <c r="BU57" i="26"/>
  <c r="BU57" i="26" a="1"/>
  <c r="BT57" i="26" a="1"/>
  <c r="BT57" i="26" s="1"/>
  <c r="BS57" i="26" a="1"/>
  <c r="BS57" i="26" s="1"/>
  <c r="BR57" i="26" a="1"/>
  <c r="BR57" i="26" s="1"/>
  <c r="BQ57" i="26"/>
  <c r="BQ57" i="26" a="1"/>
  <c r="BP57" i="26" a="1"/>
  <c r="BP57" i="26" s="1"/>
  <c r="BO57" i="26" a="1"/>
  <c r="BO57" i="26" s="1"/>
  <c r="BN57" i="26" a="1"/>
  <c r="BN57" i="26" s="1"/>
  <c r="BM57" i="26"/>
  <c r="BM57" i="26" a="1"/>
  <c r="BL57" i="26" a="1"/>
  <c r="BL57" i="26" s="1"/>
  <c r="BK57" i="26" a="1"/>
  <c r="BK57" i="26" s="1"/>
  <c r="BJ57" i="26" a="1"/>
  <c r="BJ57" i="26" s="1"/>
  <c r="BI57" i="26"/>
  <c r="BI57" i="26" a="1"/>
  <c r="BH57" i="26" a="1"/>
  <c r="BH57" i="26" s="1"/>
  <c r="BG57" i="26" a="1"/>
  <c r="BG57" i="26" s="1"/>
  <c r="BF57" i="26" a="1"/>
  <c r="BF57" i="26" s="1"/>
  <c r="BE57" i="26" a="1"/>
  <c r="BE57" i="26" s="1"/>
  <c r="BD57" i="26" a="1"/>
  <c r="BD57" i="26" s="1"/>
  <c r="BC57" i="26" a="1"/>
  <c r="BC57" i="26" s="1"/>
  <c r="BB57" i="26" a="1"/>
  <c r="BB57" i="26" s="1"/>
  <c r="BA57" i="26" a="1"/>
  <c r="BA57" i="26" s="1"/>
  <c r="AZ57" i="26" a="1"/>
  <c r="AZ57" i="26" s="1"/>
  <c r="AY57" i="26" a="1"/>
  <c r="AY57" i="26" s="1"/>
  <c r="AX57" i="26" a="1"/>
  <c r="AX57" i="26" s="1"/>
  <c r="AW57" i="26" a="1"/>
  <c r="AW57" i="26" s="1"/>
  <c r="AV57" i="26" a="1"/>
  <c r="AV57" i="26" s="1"/>
  <c r="AU57" i="26" a="1"/>
  <c r="AU57" i="26" s="1"/>
  <c r="AT57" i="26" a="1"/>
  <c r="AT57" i="26" s="1"/>
  <c r="AS57" i="26"/>
  <c r="AS57" i="26" a="1"/>
  <c r="AR57" i="26" a="1"/>
  <c r="AR57" i="26" s="1"/>
  <c r="AQ57" i="26" a="1"/>
  <c r="AQ57" i="26" s="1"/>
  <c r="AP57" i="26" a="1"/>
  <c r="AP57" i="26" s="1"/>
  <c r="AO57" i="26"/>
  <c r="AO57" i="26" a="1"/>
  <c r="AN57" i="26" a="1"/>
  <c r="AN57" i="26" s="1"/>
  <c r="AM57" i="26" a="1"/>
  <c r="AM57" i="26" s="1"/>
  <c r="AL57" i="26" a="1"/>
  <c r="AL57" i="26" s="1"/>
  <c r="AK57" i="26"/>
  <c r="AK57" i="26" a="1"/>
  <c r="AJ57" i="26" a="1"/>
  <c r="AJ57" i="26" s="1"/>
  <c r="AI57" i="26" a="1"/>
  <c r="AI57" i="26" s="1"/>
  <c r="AH57" i="26" a="1"/>
  <c r="AH57" i="26" s="1"/>
  <c r="AG57" i="26"/>
  <c r="AG57" i="26" a="1"/>
  <c r="AF57" i="26" a="1"/>
  <c r="AF57" i="26" s="1"/>
  <c r="AE57" i="26" a="1"/>
  <c r="AE57" i="26" s="1"/>
  <c r="AD57" i="26" a="1"/>
  <c r="AD57" i="26" s="1"/>
  <c r="AC57" i="26" a="1"/>
  <c r="AC57" i="26" s="1"/>
  <c r="AB57" i="26" a="1"/>
  <c r="AB57" i="26" s="1"/>
  <c r="AA57" i="26" a="1"/>
  <c r="AA57" i="26" s="1"/>
  <c r="Z57" i="26" a="1"/>
  <c r="Z57" i="26" s="1"/>
  <c r="Y57" i="26" a="1"/>
  <c r="Y57" i="26" s="1"/>
  <c r="X57" i="26" a="1"/>
  <c r="X57" i="26" s="1"/>
  <c r="W57" i="26" a="1"/>
  <c r="W57" i="26" s="1"/>
  <c r="V57" i="26" a="1"/>
  <c r="V57" i="26" s="1"/>
  <c r="U57" i="26" a="1"/>
  <c r="U57" i="26" s="1"/>
  <c r="T57" i="26" a="1"/>
  <c r="T57" i="26" s="1"/>
  <c r="S57" i="26" a="1"/>
  <c r="S57" i="26" s="1"/>
  <c r="R57" i="26" a="1"/>
  <c r="R57" i="26" s="1"/>
  <c r="Q57" i="26" a="1"/>
  <c r="Q57" i="26" s="1"/>
  <c r="P57" i="26" a="1"/>
  <c r="P57" i="26" s="1"/>
  <c r="O57" i="26" a="1"/>
  <c r="O57" i="26" s="1"/>
  <c r="N57" i="26" a="1"/>
  <c r="N57" i="26" s="1"/>
  <c r="DI56" i="26" a="1"/>
  <c r="DI56" i="26" s="1"/>
  <c r="DH56" i="26" a="1"/>
  <c r="DH56" i="26" s="1"/>
  <c r="DG56" i="26"/>
  <c r="DG56" i="26" a="1"/>
  <c r="DF56" i="26" a="1"/>
  <c r="DF56" i="26" s="1"/>
  <c r="DE56" i="26" a="1"/>
  <c r="DE56" i="26" s="1"/>
  <c r="DD56" i="26" a="1"/>
  <c r="DD56" i="26" s="1"/>
  <c r="DC56" i="26"/>
  <c r="DC56" i="26" a="1"/>
  <c r="DB56" i="26" a="1"/>
  <c r="DB56" i="26" s="1"/>
  <c r="DA56" i="26" a="1"/>
  <c r="DA56" i="26" s="1"/>
  <c r="CZ56" i="26" a="1"/>
  <c r="CZ56" i="26" s="1"/>
  <c r="CY56" i="26" a="1"/>
  <c r="CY56" i="26" s="1"/>
  <c r="CX56" i="26" a="1"/>
  <c r="CX56" i="26" s="1"/>
  <c r="CW56" i="26" a="1"/>
  <c r="CW56" i="26" s="1"/>
  <c r="CV56" i="26" a="1"/>
  <c r="CV56" i="26" s="1"/>
  <c r="CU56" i="26" a="1"/>
  <c r="CU56" i="26" s="1"/>
  <c r="CT56" i="26" a="1"/>
  <c r="CT56" i="26" s="1"/>
  <c r="CS56" i="26" a="1"/>
  <c r="CS56" i="26" s="1"/>
  <c r="CR56" i="26" a="1"/>
  <c r="CR56" i="26" s="1"/>
  <c r="CQ56" i="26" a="1"/>
  <c r="CQ56" i="26" s="1"/>
  <c r="CP56" i="26" a="1"/>
  <c r="CP56" i="26" s="1"/>
  <c r="CO56" i="26" a="1"/>
  <c r="CO56" i="26" s="1"/>
  <c r="CN56" i="26" a="1"/>
  <c r="CN56" i="26" s="1"/>
  <c r="CM56" i="26" a="1"/>
  <c r="CM56" i="26" s="1"/>
  <c r="CL56" i="26" a="1"/>
  <c r="CL56" i="26" s="1"/>
  <c r="CK56" i="26" a="1"/>
  <c r="CK56" i="26" s="1"/>
  <c r="CJ56" i="26" a="1"/>
  <c r="CJ56" i="26" s="1"/>
  <c r="CI56" i="26"/>
  <c r="CI56" i="26" a="1"/>
  <c r="CH56" i="26" a="1"/>
  <c r="CH56" i="26" s="1"/>
  <c r="CG56" i="26" a="1"/>
  <c r="CG56" i="26" s="1"/>
  <c r="CF56" i="26" a="1"/>
  <c r="CF56" i="26" s="1"/>
  <c r="CE56" i="26"/>
  <c r="CE56" i="26" a="1"/>
  <c r="CD56" i="26" a="1"/>
  <c r="CD56" i="26" s="1"/>
  <c r="CC56" i="26" a="1"/>
  <c r="CC56" i="26" s="1"/>
  <c r="CB56" i="26" a="1"/>
  <c r="CB56" i="26" s="1"/>
  <c r="CA56" i="26"/>
  <c r="CA56" i="26" a="1"/>
  <c r="BZ56" i="26" a="1"/>
  <c r="BZ56" i="26" s="1"/>
  <c r="BY56" i="26" a="1"/>
  <c r="BY56" i="26" s="1"/>
  <c r="BX56" i="26" a="1"/>
  <c r="BX56" i="26" s="1"/>
  <c r="BW56" i="26"/>
  <c r="BW56" i="26" a="1"/>
  <c r="BV56" i="26" a="1"/>
  <c r="BV56" i="26" s="1"/>
  <c r="BU56" i="26" a="1"/>
  <c r="BU56" i="26" s="1"/>
  <c r="BT56" i="26" a="1"/>
  <c r="BT56" i="26" s="1"/>
  <c r="BS56" i="26" a="1"/>
  <c r="BS56" i="26" s="1"/>
  <c r="BR56" i="26" a="1"/>
  <c r="BR56" i="26" s="1"/>
  <c r="BQ56" i="26" a="1"/>
  <c r="BQ56" i="26" s="1"/>
  <c r="BP56" i="26" a="1"/>
  <c r="BP56" i="26" s="1"/>
  <c r="BO56" i="26" a="1"/>
  <c r="BO56" i="26" s="1"/>
  <c r="BN56" i="26" a="1"/>
  <c r="BN56" i="26" s="1"/>
  <c r="BM56" i="26" a="1"/>
  <c r="BM56" i="26" s="1"/>
  <c r="BL56" i="26" a="1"/>
  <c r="BL56" i="26" s="1"/>
  <c r="BK56" i="26" a="1"/>
  <c r="BK56" i="26" s="1"/>
  <c r="BJ56" i="26" a="1"/>
  <c r="BJ56" i="26" s="1"/>
  <c r="BI56" i="26" a="1"/>
  <c r="BI56" i="26" s="1"/>
  <c r="BH56" i="26" a="1"/>
  <c r="BH56" i="26" s="1"/>
  <c r="BG56" i="26" a="1"/>
  <c r="BG56" i="26" s="1"/>
  <c r="BF56" i="26" a="1"/>
  <c r="BF56" i="26" s="1"/>
  <c r="BE56" i="26" a="1"/>
  <c r="BE56" i="26" s="1"/>
  <c r="BD56" i="26" a="1"/>
  <c r="BD56" i="26" s="1"/>
  <c r="BC56" i="26"/>
  <c r="BC56" i="26" a="1"/>
  <c r="BB56" i="26" a="1"/>
  <c r="BB56" i="26" s="1"/>
  <c r="BA56" i="26" a="1"/>
  <c r="BA56" i="26" s="1"/>
  <c r="AZ56" i="26" a="1"/>
  <c r="AZ56" i="26" s="1"/>
  <c r="AY56" i="26"/>
  <c r="AY56" i="26" a="1"/>
  <c r="AX56" i="26" a="1"/>
  <c r="AX56" i="26" s="1"/>
  <c r="AW56" i="26" a="1"/>
  <c r="AW56" i="26" s="1"/>
  <c r="AV56" i="26" a="1"/>
  <c r="AV56" i="26" s="1"/>
  <c r="AU56" i="26"/>
  <c r="AU56" i="26" a="1"/>
  <c r="AT56" i="26" a="1"/>
  <c r="AT56" i="26" s="1"/>
  <c r="AS56" i="26" a="1"/>
  <c r="AS56" i="26" s="1"/>
  <c r="AR56" i="26" a="1"/>
  <c r="AR56" i="26" s="1"/>
  <c r="AQ56" i="26"/>
  <c r="AQ56" i="26" a="1"/>
  <c r="AP56" i="26" a="1"/>
  <c r="AP56" i="26" s="1"/>
  <c r="AO56" i="26" a="1"/>
  <c r="AO56" i="26" s="1"/>
  <c r="AN56" i="26" a="1"/>
  <c r="AN56" i="26" s="1"/>
  <c r="AM56" i="26" a="1"/>
  <c r="AM56" i="26" s="1"/>
  <c r="EP56" i="26" s="1"/>
  <c r="AL56" i="26" a="1"/>
  <c r="AL56" i="26" s="1"/>
  <c r="AK56" i="26" a="1"/>
  <c r="AK56" i="26" s="1"/>
  <c r="AJ56" i="26" a="1"/>
  <c r="AJ56" i="26" s="1"/>
  <c r="AI56" i="26" a="1"/>
  <c r="AI56" i="26" s="1"/>
  <c r="AH56" i="26" a="1"/>
  <c r="AH56" i="26" s="1"/>
  <c r="AG56" i="26" a="1"/>
  <c r="AG56" i="26" s="1"/>
  <c r="AF56" i="26" a="1"/>
  <c r="AF56" i="26" s="1"/>
  <c r="AE56" i="26" a="1"/>
  <c r="AE56" i="26" s="1"/>
  <c r="AD56" i="26" a="1"/>
  <c r="AD56" i="26" s="1"/>
  <c r="AC56" i="26" a="1"/>
  <c r="AC56" i="26" s="1"/>
  <c r="AB56" i="26" a="1"/>
  <c r="AB56" i="26" s="1"/>
  <c r="AA56" i="26" a="1"/>
  <c r="AA56" i="26" s="1"/>
  <c r="Z56" i="26" a="1"/>
  <c r="Z56" i="26" s="1"/>
  <c r="Y56" i="26" a="1"/>
  <c r="Y56" i="26" s="1"/>
  <c r="X56" i="26" a="1"/>
  <c r="X56" i="26" s="1"/>
  <c r="W56" i="26"/>
  <c r="W56" i="26" a="1"/>
  <c r="V56" i="26" a="1"/>
  <c r="V56" i="26" s="1"/>
  <c r="U56" i="26" a="1"/>
  <c r="U56" i="26" s="1"/>
  <c r="T56" i="26" a="1"/>
  <c r="T56" i="26" s="1"/>
  <c r="S56" i="26"/>
  <c r="S56" i="26" a="1"/>
  <c r="R56" i="26" a="1"/>
  <c r="R56" i="26" s="1"/>
  <c r="Q56" i="26" a="1"/>
  <c r="Q56" i="26" s="1"/>
  <c r="P56" i="26" a="1"/>
  <c r="P56" i="26" s="1"/>
  <c r="O56" i="26"/>
  <c r="O56" i="26" a="1"/>
  <c r="N56" i="26" a="1"/>
  <c r="N56" i="26" s="1"/>
  <c r="DI55" i="26"/>
  <c r="DI55" i="26" a="1"/>
  <c r="DH55" i="26" a="1"/>
  <c r="DH55" i="26" s="1"/>
  <c r="DG55" i="26" a="1"/>
  <c r="DG55" i="26" s="1"/>
  <c r="DF55" i="26" a="1"/>
  <c r="DF55" i="26" s="1"/>
  <c r="DE55" i="26" a="1"/>
  <c r="DE55" i="26" s="1"/>
  <c r="DD55" i="26" a="1"/>
  <c r="DD55" i="26" s="1"/>
  <c r="DC55" i="26" a="1"/>
  <c r="DC55" i="26" s="1"/>
  <c r="DB55" i="26" a="1"/>
  <c r="DB55" i="26" s="1"/>
  <c r="DA55" i="26" a="1"/>
  <c r="DA55" i="26" s="1"/>
  <c r="CZ55" i="26" a="1"/>
  <c r="CZ55" i="26" s="1"/>
  <c r="CY55" i="26" a="1"/>
  <c r="CY55" i="26" s="1"/>
  <c r="CX55" i="26" a="1"/>
  <c r="CX55" i="26" s="1"/>
  <c r="CW55" i="26" a="1"/>
  <c r="CW55" i="26" s="1"/>
  <c r="CV55" i="26" a="1"/>
  <c r="CV55" i="26" s="1"/>
  <c r="CU55" i="26" a="1"/>
  <c r="CU55" i="26" s="1"/>
  <c r="CT55" i="26" a="1"/>
  <c r="CT55" i="26" s="1"/>
  <c r="CS55" i="26"/>
  <c r="CS55" i="26" a="1"/>
  <c r="CR55" i="26" a="1"/>
  <c r="CR55" i="26" s="1"/>
  <c r="CQ55" i="26" a="1"/>
  <c r="CQ55" i="26" s="1"/>
  <c r="CP55" i="26" a="1"/>
  <c r="CP55" i="26" s="1"/>
  <c r="CO55" i="26"/>
  <c r="CO55" i="26" a="1"/>
  <c r="CN55" i="26" a="1"/>
  <c r="CN55" i="26" s="1"/>
  <c r="CM55" i="26" a="1"/>
  <c r="CM55" i="26" s="1"/>
  <c r="CL55" i="26" a="1"/>
  <c r="CL55" i="26" s="1"/>
  <c r="CK55" i="26"/>
  <c r="CK55" i="26" a="1"/>
  <c r="CJ55" i="26" a="1"/>
  <c r="CJ55" i="26" s="1"/>
  <c r="CI55" i="26" a="1"/>
  <c r="CI55" i="26" s="1"/>
  <c r="CH55" i="26" a="1"/>
  <c r="CH55" i="26" s="1"/>
  <c r="CG55" i="26"/>
  <c r="CG55" i="26" a="1"/>
  <c r="CF55" i="26" a="1"/>
  <c r="CF55" i="26" s="1"/>
  <c r="CE55" i="26" a="1"/>
  <c r="CE55" i="26" s="1"/>
  <c r="CD55" i="26" a="1"/>
  <c r="CD55" i="26" s="1"/>
  <c r="CC55" i="26"/>
  <c r="CC55" i="26" a="1"/>
  <c r="CB55" i="26" a="1"/>
  <c r="CB55" i="26" s="1"/>
  <c r="CA55" i="26" a="1"/>
  <c r="CA55" i="26" s="1"/>
  <c r="BZ55" i="26" a="1"/>
  <c r="BZ55" i="26" s="1"/>
  <c r="BY55" i="26" a="1"/>
  <c r="BY55" i="26" s="1"/>
  <c r="BX55" i="26" a="1"/>
  <c r="BX55" i="26" s="1"/>
  <c r="BW55" i="26" a="1"/>
  <c r="BW55" i="26" s="1"/>
  <c r="BV55" i="26" a="1"/>
  <c r="BV55" i="26" s="1"/>
  <c r="BU55" i="26" a="1"/>
  <c r="BU55" i="26" s="1"/>
  <c r="BT55" i="26" a="1"/>
  <c r="BT55" i="26" s="1"/>
  <c r="BS55" i="26" a="1"/>
  <c r="BS55" i="26" s="1"/>
  <c r="BR55" i="26" a="1"/>
  <c r="BR55" i="26" s="1"/>
  <c r="BQ55" i="26" a="1"/>
  <c r="BQ55" i="26" s="1"/>
  <c r="BP55" i="26" a="1"/>
  <c r="BP55" i="26" s="1"/>
  <c r="BO55" i="26" a="1"/>
  <c r="BO55" i="26" s="1"/>
  <c r="BN55" i="26" a="1"/>
  <c r="BN55" i="26" s="1"/>
  <c r="BM55" i="26"/>
  <c r="BM55" i="26" a="1"/>
  <c r="BL55" i="26" a="1"/>
  <c r="BL55" i="26" s="1"/>
  <c r="BK55" i="26" a="1"/>
  <c r="BK55" i="26" s="1"/>
  <c r="BJ55" i="26" a="1"/>
  <c r="BJ55" i="26" s="1"/>
  <c r="BI55" i="26"/>
  <c r="BI55" i="26" a="1"/>
  <c r="BH55" i="26" a="1"/>
  <c r="BH55" i="26" s="1"/>
  <c r="BG55" i="26" a="1"/>
  <c r="BG55" i="26" s="1"/>
  <c r="BF55" i="26" a="1"/>
  <c r="BF55" i="26" s="1"/>
  <c r="BE55" i="26"/>
  <c r="BE55" i="26" a="1"/>
  <c r="BD55" i="26" a="1"/>
  <c r="BD55" i="26" s="1"/>
  <c r="BC55" i="26" a="1"/>
  <c r="BC55" i="26" s="1"/>
  <c r="BB55" i="26" a="1"/>
  <c r="BB55" i="26" s="1"/>
  <c r="BA55" i="26"/>
  <c r="BA55" i="26" a="1"/>
  <c r="AZ55" i="26" a="1"/>
  <c r="AZ55" i="26" s="1"/>
  <c r="AY55" i="26" a="1"/>
  <c r="AY55" i="26" s="1"/>
  <c r="AX55" i="26" a="1"/>
  <c r="AX55" i="26" s="1"/>
  <c r="AW55" i="26"/>
  <c r="AW55" i="26" a="1"/>
  <c r="AV55" i="26" a="1"/>
  <c r="AV55" i="26" s="1"/>
  <c r="AU55" i="26" a="1"/>
  <c r="AU55" i="26" s="1"/>
  <c r="AT55" i="26" a="1"/>
  <c r="AT55" i="26" s="1"/>
  <c r="AS55" i="26" a="1"/>
  <c r="AS55" i="26" s="1"/>
  <c r="AR55" i="26" a="1"/>
  <c r="AR55" i="26" s="1"/>
  <c r="AQ55" i="26" a="1"/>
  <c r="AQ55" i="26" s="1"/>
  <c r="AP55" i="26" a="1"/>
  <c r="AP55" i="26" s="1"/>
  <c r="AO55" i="26"/>
  <c r="AO55" i="26" a="1"/>
  <c r="AN55" i="26" a="1"/>
  <c r="AN55" i="26" s="1"/>
  <c r="AM55" i="26" a="1"/>
  <c r="AM55" i="26" s="1"/>
  <c r="AL55" i="26" a="1"/>
  <c r="AL55" i="26" s="1"/>
  <c r="AK55" i="26"/>
  <c r="AK55" i="26" a="1"/>
  <c r="AJ55" i="26"/>
  <c r="AJ55" i="26" a="1"/>
  <c r="AI55" i="26" a="1"/>
  <c r="AI55" i="26" s="1"/>
  <c r="AH55" i="26" a="1"/>
  <c r="AH55" i="26" s="1"/>
  <c r="AG55" i="26" a="1"/>
  <c r="AG55" i="26" s="1"/>
  <c r="AF55" i="26"/>
  <c r="AF55" i="26" a="1"/>
  <c r="AE55" i="26" a="1"/>
  <c r="AE55" i="26" s="1"/>
  <c r="AD55" i="26" a="1"/>
  <c r="AD55" i="26" s="1"/>
  <c r="AC55" i="26" a="1"/>
  <c r="AC55" i="26" s="1"/>
  <c r="AB55" i="26" a="1"/>
  <c r="AB55" i="26" s="1"/>
  <c r="AA55" i="26" a="1"/>
  <c r="AA55" i="26" s="1"/>
  <c r="Z55" i="26" a="1"/>
  <c r="Z55" i="26" s="1"/>
  <c r="Y55" i="26"/>
  <c r="Y55" i="26" a="1"/>
  <c r="X55" i="26" a="1"/>
  <c r="X55" i="26" s="1"/>
  <c r="W55" i="26" a="1"/>
  <c r="W55" i="26" s="1"/>
  <c r="V55" i="26" a="1"/>
  <c r="V55" i="26" s="1"/>
  <c r="U55" i="26"/>
  <c r="U55" i="26" a="1"/>
  <c r="T55" i="26"/>
  <c r="T55" i="26" a="1"/>
  <c r="S55" i="26" a="1"/>
  <c r="S55" i="26" s="1"/>
  <c r="R55" i="26" a="1"/>
  <c r="R55" i="26" s="1"/>
  <c r="Q55" i="26" a="1"/>
  <c r="Q55" i="26" s="1"/>
  <c r="P55" i="26"/>
  <c r="P55" i="26" a="1"/>
  <c r="O55" i="26" a="1"/>
  <c r="O55" i="26" s="1"/>
  <c r="N55" i="26" a="1"/>
  <c r="N55" i="26" s="1"/>
  <c r="DI54" i="26" a="1"/>
  <c r="DI54" i="26" s="1"/>
  <c r="DH54" i="26" a="1"/>
  <c r="DH54" i="26" s="1"/>
  <c r="DG54" i="26"/>
  <c r="DG54" i="26" a="1"/>
  <c r="DF54" i="26"/>
  <c r="DF54" i="26" a="1"/>
  <c r="DE54" i="26" a="1"/>
  <c r="DE54" i="26" s="1"/>
  <c r="DD54" i="26" a="1"/>
  <c r="DD54" i="26" s="1"/>
  <c r="DC54" i="26" a="1"/>
  <c r="DC54" i="26" s="1"/>
  <c r="DB54" i="26"/>
  <c r="DB54" i="26" a="1"/>
  <c r="DA54" i="26" a="1"/>
  <c r="DA54" i="26" s="1"/>
  <c r="CZ54" i="26" a="1"/>
  <c r="CZ54" i="26" s="1"/>
  <c r="CY54" i="26" a="1"/>
  <c r="CY54" i="26" s="1"/>
  <c r="CX54" i="26" a="1"/>
  <c r="CX54" i="26" s="1"/>
  <c r="CW54" i="26" a="1"/>
  <c r="CW54" i="26" s="1"/>
  <c r="CV54" i="26" a="1"/>
  <c r="CV54" i="26" s="1"/>
  <c r="CU54" i="26"/>
  <c r="CU54" i="26" a="1"/>
  <c r="CT54" i="26" a="1"/>
  <c r="CT54" i="26" s="1"/>
  <c r="CS54" i="26" a="1"/>
  <c r="CS54" i="26" s="1"/>
  <c r="CR54" i="26" a="1"/>
  <c r="CR54" i="26" s="1"/>
  <c r="CQ54" i="26"/>
  <c r="CQ54" i="26" a="1"/>
  <c r="CP54" i="26"/>
  <c r="CP54" i="26" a="1"/>
  <c r="CO54" i="26" a="1"/>
  <c r="CO54" i="26" s="1"/>
  <c r="CN54" i="26" a="1"/>
  <c r="CN54" i="26" s="1"/>
  <c r="CM54" i="26"/>
  <c r="CM54" i="26" a="1"/>
  <c r="CL54" i="26"/>
  <c r="CL54" i="26" a="1"/>
  <c r="CK54" i="26" a="1"/>
  <c r="CK54" i="26" s="1"/>
  <c r="CJ54" i="26" a="1"/>
  <c r="CJ54" i="26" s="1"/>
  <c r="CI54" i="26"/>
  <c r="CI54" i="26" a="1"/>
  <c r="CH54" i="26"/>
  <c r="CH54" i="26" a="1"/>
  <c r="CG54" i="26" a="1"/>
  <c r="CG54" i="26" s="1"/>
  <c r="CF54" i="26" a="1"/>
  <c r="CF54" i="26" s="1"/>
  <c r="CE54" i="26"/>
  <c r="CE54" i="26" a="1"/>
  <c r="CD54" i="26"/>
  <c r="CD54" i="26" a="1"/>
  <c r="CC54" i="26" a="1"/>
  <c r="CC54" i="26" s="1"/>
  <c r="CB54" i="26" a="1"/>
  <c r="CB54" i="26" s="1"/>
  <c r="CA54" i="26"/>
  <c r="CA54" i="26" a="1"/>
  <c r="BZ54" i="26"/>
  <c r="BZ54" i="26" a="1"/>
  <c r="BY54" i="26" a="1"/>
  <c r="BY54" i="26" s="1"/>
  <c r="BX54" i="26" a="1"/>
  <c r="BX54" i="26" s="1"/>
  <c r="BW54" i="26"/>
  <c r="BW54" i="26" a="1"/>
  <c r="BV54" i="26"/>
  <c r="BV54" i="26" a="1"/>
  <c r="BU54" i="26" a="1"/>
  <c r="BU54" i="26" s="1"/>
  <c r="BT54" i="26" a="1"/>
  <c r="BT54" i="26" s="1"/>
  <c r="BS54" i="26"/>
  <c r="BS54" i="26" a="1"/>
  <c r="BR54" i="26"/>
  <c r="BR54" i="26" a="1"/>
  <c r="BQ54" i="26" a="1"/>
  <c r="BQ54" i="26" s="1"/>
  <c r="BP54" i="26" a="1"/>
  <c r="BP54" i="26" s="1"/>
  <c r="BO54" i="26"/>
  <c r="BO54" i="26" a="1"/>
  <c r="BN54" i="26"/>
  <c r="BN54" i="26" a="1"/>
  <c r="BM54" i="26" a="1"/>
  <c r="BM54" i="26" s="1"/>
  <c r="BL54" i="26" a="1"/>
  <c r="BL54" i="26" s="1"/>
  <c r="BK54" i="26"/>
  <c r="BK54" i="26" a="1"/>
  <c r="BJ54" i="26"/>
  <c r="BJ54" i="26" a="1"/>
  <c r="BI54" i="26" a="1"/>
  <c r="BI54" i="26" s="1"/>
  <c r="BH54" i="26" a="1"/>
  <c r="BH54" i="26" s="1"/>
  <c r="BG54" i="26"/>
  <c r="BG54" i="26" a="1"/>
  <c r="BF54" i="26"/>
  <c r="BF54" i="26" a="1"/>
  <c r="BE54" i="26" a="1"/>
  <c r="BE54" i="26" s="1"/>
  <c r="BD54" i="26" a="1"/>
  <c r="BD54" i="26" s="1"/>
  <c r="BC54" i="26"/>
  <c r="BC54" i="26" a="1"/>
  <c r="BB54" i="26"/>
  <c r="BB54" i="26" a="1"/>
  <c r="BA54" i="26" a="1"/>
  <c r="BA54" i="26" s="1"/>
  <c r="AZ54" i="26" a="1"/>
  <c r="AZ54" i="26" s="1"/>
  <c r="AY54" i="26"/>
  <c r="AY54" i="26" a="1"/>
  <c r="AX54" i="26"/>
  <c r="AX54" i="26" a="1"/>
  <c r="AW54" i="26" a="1"/>
  <c r="AW54" i="26" s="1"/>
  <c r="AV54" i="26" a="1"/>
  <c r="AV54" i="26" s="1"/>
  <c r="AU54" i="26"/>
  <c r="AU54" i="26" a="1"/>
  <c r="AT54" i="26"/>
  <c r="AT54" i="26" a="1"/>
  <c r="AS54" i="26" a="1"/>
  <c r="AS54" i="26" s="1"/>
  <c r="AR54" i="26" a="1"/>
  <c r="AR54" i="26" s="1"/>
  <c r="AQ54" i="26"/>
  <c r="AQ54" i="26" a="1"/>
  <c r="AP54" i="26"/>
  <c r="AP54" i="26" a="1"/>
  <c r="AO54" i="26" a="1"/>
  <c r="AO54" i="26" s="1"/>
  <c r="AN54" i="26" a="1"/>
  <c r="AN54" i="26" s="1"/>
  <c r="AM54" i="26"/>
  <c r="AM54" i="26" a="1"/>
  <c r="AL54" i="26"/>
  <c r="AL54" i="26" a="1"/>
  <c r="AK54" i="26" a="1"/>
  <c r="AK54" i="26" s="1"/>
  <c r="AJ54" i="26" a="1"/>
  <c r="AJ54" i="26" s="1"/>
  <c r="AI54" i="26"/>
  <c r="AI54" i="26" a="1"/>
  <c r="AH54" i="26"/>
  <c r="AH54" i="26" a="1"/>
  <c r="AG54" i="26" a="1"/>
  <c r="AG54" i="26" s="1"/>
  <c r="AF54" i="26" a="1"/>
  <c r="AF54" i="26" s="1"/>
  <c r="AE54" i="26"/>
  <c r="AE54" i="26" a="1"/>
  <c r="AD54" i="26"/>
  <c r="AD54" i="26" a="1"/>
  <c r="AC54" i="26" a="1"/>
  <c r="AC54" i="26" s="1"/>
  <c r="AB54" i="26" a="1"/>
  <c r="AB54" i="26" s="1"/>
  <c r="AA54" i="26"/>
  <c r="AA54" i="26" a="1"/>
  <c r="Z54" i="26"/>
  <c r="Z54" i="26" a="1"/>
  <c r="Y54" i="26" a="1"/>
  <c r="Y54" i="26" s="1"/>
  <c r="X54" i="26" a="1"/>
  <c r="X54" i="26" s="1"/>
  <c r="W54" i="26"/>
  <c r="W54" i="26" a="1"/>
  <c r="V54" i="26"/>
  <c r="V54" i="26" a="1"/>
  <c r="U54" i="26" a="1"/>
  <c r="U54" i="26" s="1"/>
  <c r="T54" i="26" a="1"/>
  <c r="T54" i="26" s="1"/>
  <c r="S54" i="26"/>
  <c r="S54" i="26" a="1"/>
  <c r="R54" i="26"/>
  <c r="R54" i="26" a="1"/>
  <c r="Q54" i="26" a="1"/>
  <c r="Q54" i="26" s="1"/>
  <c r="P54" i="26" a="1"/>
  <c r="P54" i="26" s="1"/>
  <c r="O54" i="26"/>
  <c r="O54" i="26" a="1"/>
  <c r="N54" i="26"/>
  <c r="N54" i="26" a="1"/>
  <c r="DI53" i="26"/>
  <c r="DI53" i="26" a="1"/>
  <c r="DH53" i="26"/>
  <c r="DH53" i="26" a="1"/>
  <c r="DG53" i="26" a="1"/>
  <c r="DG53" i="26" s="1"/>
  <c r="DF53" i="26" a="1"/>
  <c r="DF53" i="26" s="1"/>
  <c r="DE53" i="26"/>
  <c r="DE53" i="26" a="1"/>
  <c r="DD53" i="26"/>
  <c r="DD53" i="26" a="1"/>
  <c r="DC53" i="26" a="1"/>
  <c r="DC53" i="26" s="1"/>
  <c r="DB53" i="26" a="1"/>
  <c r="DB53" i="26" s="1"/>
  <c r="DA53" i="26"/>
  <c r="DA53" i="26" a="1"/>
  <c r="CZ53" i="26"/>
  <c r="CZ53" i="26" a="1"/>
  <c r="CY53" i="26" a="1"/>
  <c r="CY53" i="26" s="1"/>
  <c r="CX53" i="26" a="1"/>
  <c r="CX53" i="26" s="1"/>
  <c r="CW53" i="26"/>
  <c r="CW53" i="26" a="1"/>
  <c r="CV53" i="26"/>
  <c r="CV53" i="26" a="1"/>
  <c r="CU53" i="26" a="1"/>
  <c r="CU53" i="26" s="1"/>
  <c r="CT53" i="26" a="1"/>
  <c r="CT53" i="26" s="1"/>
  <c r="CS53" i="26"/>
  <c r="CS53" i="26" a="1"/>
  <c r="CR53" i="26"/>
  <c r="CR53" i="26" a="1"/>
  <c r="CQ53" i="26" a="1"/>
  <c r="CQ53" i="26" s="1"/>
  <c r="CP53" i="26" a="1"/>
  <c r="CP53" i="26" s="1"/>
  <c r="CO53" i="26"/>
  <c r="CO53" i="26" a="1"/>
  <c r="CN53" i="26"/>
  <c r="CN53" i="26" a="1"/>
  <c r="CM53" i="26" a="1"/>
  <c r="CM53" i="26" s="1"/>
  <c r="CL53" i="26" a="1"/>
  <c r="CL53" i="26" s="1"/>
  <c r="CK53" i="26"/>
  <c r="CK53" i="26" a="1"/>
  <c r="CJ53" i="26"/>
  <c r="CJ53" i="26" a="1"/>
  <c r="CI53" i="26" a="1"/>
  <c r="CI53" i="26" s="1"/>
  <c r="CH53" i="26" a="1"/>
  <c r="CH53" i="26" s="1"/>
  <c r="CG53" i="26"/>
  <c r="CG53" i="26" a="1"/>
  <c r="CF53" i="26"/>
  <c r="CF53" i="26" a="1"/>
  <c r="CE53" i="26" a="1"/>
  <c r="CE53" i="26" s="1"/>
  <c r="CD53" i="26" a="1"/>
  <c r="CD53" i="26" s="1"/>
  <c r="CC53" i="26"/>
  <c r="CC53" i="26" a="1"/>
  <c r="CB53" i="26"/>
  <c r="CB53" i="26" a="1"/>
  <c r="CA53" i="26" a="1"/>
  <c r="CA53" i="26" s="1"/>
  <c r="BZ53" i="26" a="1"/>
  <c r="BZ53" i="26" s="1"/>
  <c r="BY53" i="26"/>
  <c r="BY53" i="26" a="1"/>
  <c r="BX53" i="26"/>
  <c r="BX53" i="26" a="1"/>
  <c r="BW53" i="26" a="1"/>
  <c r="BW53" i="26" s="1"/>
  <c r="BV53" i="26" a="1"/>
  <c r="BV53" i="26" s="1"/>
  <c r="BU53" i="26"/>
  <c r="BU53" i="26" a="1"/>
  <c r="BT53" i="26"/>
  <c r="BT53" i="26" a="1"/>
  <c r="BS53" i="26" a="1"/>
  <c r="BS53" i="26" s="1"/>
  <c r="BR53" i="26" a="1"/>
  <c r="BR53" i="26" s="1"/>
  <c r="BQ53" i="26"/>
  <c r="BQ53" i="26" a="1"/>
  <c r="BP53" i="26"/>
  <c r="BP53" i="26" a="1"/>
  <c r="BO53" i="26" a="1"/>
  <c r="BO53" i="26" s="1"/>
  <c r="BN53" i="26" a="1"/>
  <c r="BN53" i="26" s="1"/>
  <c r="BM53" i="26"/>
  <c r="BM53" i="26" a="1"/>
  <c r="BL53" i="26"/>
  <c r="BL53" i="26" a="1"/>
  <c r="BK53" i="26" a="1"/>
  <c r="BK53" i="26" s="1"/>
  <c r="BJ53" i="26" a="1"/>
  <c r="BJ53" i="26" s="1"/>
  <c r="BI53" i="26"/>
  <c r="BI53" i="26" a="1"/>
  <c r="BH53" i="26"/>
  <c r="BH53" i="26" a="1"/>
  <c r="BG53" i="26" a="1"/>
  <c r="BG53" i="26" s="1"/>
  <c r="BF53" i="26" a="1"/>
  <c r="BF53" i="26" s="1"/>
  <c r="BE53" i="26"/>
  <c r="BE53" i="26" a="1"/>
  <c r="BD53" i="26"/>
  <c r="BD53" i="26" a="1"/>
  <c r="BC53" i="26" a="1"/>
  <c r="BC53" i="26" s="1"/>
  <c r="BB53" i="26" a="1"/>
  <c r="BB53" i="26" s="1"/>
  <c r="BA53" i="26"/>
  <c r="BA53" i="26" a="1"/>
  <c r="AZ53" i="26"/>
  <c r="AZ53" i="26" a="1"/>
  <c r="AY53" i="26" a="1"/>
  <c r="AY53" i="26" s="1"/>
  <c r="AX53" i="26" a="1"/>
  <c r="AX53" i="26" s="1"/>
  <c r="AW53" i="26"/>
  <c r="AW53" i="26" a="1"/>
  <c r="AV53" i="26"/>
  <c r="AV53" i="26" a="1"/>
  <c r="AU53" i="26" a="1"/>
  <c r="AU53" i="26" s="1"/>
  <c r="AT53" i="26" a="1"/>
  <c r="AT53" i="26" s="1"/>
  <c r="AS53" i="26"/>
  <c r="AS53" i="26" a="1"/>
  <c r="AR53" i="26"/>
  <c r="AR53" i="26" a="1"/>
  <c r="AQ53" i="26" a="1"/>
  <c r="AQ53" i="26" s="1"/>
  <c r="AP53" i="26" a="1"/>
  <c r="AP53" i="26" s="1"/>
  <c r="AO53" i="26"/>
  <c r="AO53" i="26" a="1"/>
  <c r="AN53" i="26"/>
  <c r="AN53" i="26" a="1"/>
  <c r="AM53" i="26" a="1"/>
  <c r="AM53" i="26" s="1"/>
  <c r="AL53" i="26" a="1"/>
  <c r="AL53" i="26" s="1"/>
  <c r="AK53" i="26"/>
  <c r="AK53" i="26" a="1"/>
  <c r="AJ53" i="26"/>
  <c r="AJ53" i="26" a="1"/>
  <c r="AI53" i="26" a="1"/>
  <c r="AI53" i="26" s="1"/>
  <c r="AH53" i="26" a="1"/>
  <c r="AH53" i="26" s="1"/>
  <c r="AG53" i="26"/>
  <c r="AG53" i="26" a="1"/>
  <c r="AF53" i="26" a="1"/>
  <c r="AF53" i="26" s="1"/>
  <c r="AE53" i="26" a="1"/>
  <c r="AE53" i="26" s="1"/>
  <c r="AD53" i="26" a="1"/>
  <c r="AD53" i="26" s="1"/>
  <c r="AC53" i="26"/>
  <c r="AC53" i="26" a="1"/>
  <c r="AB53" i="26"/>
  <c r="AB53" i="26" a="1"/>
  <c r="AA53" i="26" a="1"/>
  <c r="AA53" i="26" s="1"/>
  <c r="Z53" i="26" a="1"/>
  <c r="Z53" i="26" s="1"/>
  <c r="Y53" i="26"/>
  <c r="Y53" i="26" a="1"/>
  <c r="X53" i="26" a="1"/>
  <c r="X53" i="26" s="1"/>
  <c r="W53" i="26" a="1"/>
  <c r="W53" i="26" s="1"/>
  <c r="V53" i="26" a="1"/>
  <c r="V53" i="26" s="1"/>
  <c r="U53" i="26"/>
  <c r="U53" i="26" a="1"/>
  <c r="T53" i="26" a="1"/>
  <c r="T53" i="26" s="1"/>
  <c r="S53" i="26" a="1"/>
  <c r="S53" i="26" s="1"/>
  <c r="R53" i="26" a="1"/>
  <c r="R53" i="26" s="1"/>
  <c r="Q53" i="26"/>
  <c r="Q53" i="26" a="1"/>
  <c r="P53" i="26" a="1"/>
  <c r="P53" i="26" s="1"/>
  <c r="O53" i="26" a="1"/>
  <c r="O53" i="26" s="1"/>
  <c r="N53" i="26" a="1"/>
  <c r="N53" i="26" s="1"/>
  <c r="DI52" i="26" a="1"/>
  <c r="DI52" i="26" s="1"/>
  <c r="DH52" i="26" a="1"/>
  <c r="DH52" i="26" s="1"/>
  <c r="DG52" i="26"/>
  <c r="DG52" i="26" a="1"/>
  <c r="DF52" i="26" a="1"/>
  <c r="DF52" i="26" s="1"/>
  <c r="DE52" i="26" a="1"/>
  <c r="DE52" i="26" s="1"/>
  <c r="DD52" i="26" a="1"/>
  <c r="DD52" i="26" s="1"/>
  <c r="DC52" i="26"/>
  <c r="DC52" i="26" a="1"/>
  <c r="DB52" i="26" a="1"/>
  <c r="DB52" i="26" s="1"/>
  <c r="HE52" i="26" s="1"/>
  <c r="DA52" i="26" a="1"/>
  <c r="DA52" i="26" s="1"/>
  <c r="CZ52" i="26" a="1"/>
  <c r="CZ52" i="26" s="1"/>
  <c r="CY52" i="26"/>
  <c r="CY52" i="26" a="1"/>
  <c r="CX52" i="26" a="1"/>
  <c r="CX52" i="26" s="1"/>
  <c r="CW52" i="26" a="1"/>
  <c r="CW52" i="26" s="1"/>
  <c r="CV52" i="26" a="1"/>
  <c r="CV52" i="26" s="1"/>
  <c r="CU52" i="26"/>
  <c r="CU52" i="26" a="1"/>
  <c r="CT52" i="26" a="1"/>
  <c r="CT52" i="26" s="1"/>
  <c r="CS52" i="26" a="1"/>
  <c r="CS52" i="26" s="1"/>
  <c r="CR52" i="26" a="1"/>
  <c r="CR52" i="26" s="1"/>
  <c r="CQ52" i="26"/>
  <c r="CQ52" i="26" a="1"/>
  <c r="CP52" i="26" a="1"/>
  <c r="CP52" i="26" s="1"/>
  <c r="CO52" i="26" a="1"/>
  <c r="CO52" i="26" s="1"/>
  <c r="CN52" i="26" a="1"/>
  <c r="CN52" i="26" s="1"/>
  <c r="CM52" i="26"/>
  <c r="CM52" i="26" a="1"/>
  <c r="CL52" i="26"/>
  <c r="CL52" i="26" a="1"/>
  <c r="CK52" i="26" a="1"/>
  <c r="CK52" i="26" s="1"/>
  <c r="CJ52" i="26" a="1"/>
  <c r="CJ52" i="26" s="1"/>
  <c r="CI52" i="26"/>
  <c r="CI52" i="26" a="1"/>
  <c r="CH52" i="26" a="1"/>
  <c r="CH52" i="26" s="1"/>
  <c r="CG52" i="26" a="1"/>
  <c r="CG52" i="26" s="1"/>
  <c r="CF52" i="26" a="1"/>
  <c r="CF52" i="26" s="1"/>
  <c r="CE52" i="26"/>
  <c r="CE52" i="26" a="1"/>
  <c r="CD52" i="26" a="1"/>
  <c r="CD52" i="26" s="1"/>
  <c r="CC52" i="26" a="1"/>
  <c r="CC52" i="26" s="1"/>
  <c r="CB52" i="26" a="1"/>
  <c r="CB52" i="26" s="1"/>
  <c r="CA52" i="26"/>
  <c r="CA52" i="26" a="1"/>
  <c r="BZ52" i="26" a="1"/>
  <c r="BZ52" i="26" s="1"/>
  <c r="BY52" i="26" a="1"/>
  <c r="BY52" i="26" s="1"/>
  <c r="BX52" i="26" a="1"/>
  <c r="BX52" i="26" s="1"/>
  <c r="BW52" i="26" a="1"/>
  <c r="BW52" i="26" s="1"/>
  <c r="BV52" i="26"/>
  <c r="BV52" i="26" a="1"/>
  <c r="BU52" i="26" a="1"/>
  <c r="BU52" i="26" s="1"/>
  <c r="BT52" i="26" a="1"/>
  <c r="BT52" i="26" s="1"/>
  <c r="BS52" i="26" a="1"/>
  <c r="BS52" i="26" s="1"/>
  <c r="BR52" i="26" a="1"/>
  <c r="BR52" i="26" s="1"/>
  <c r="BQ52" i="26" a="1"/>
  <c r="BQ52" i="26" s="1"/>
  <c r="BP52" i="26" a="1"/>
  <c r="BP52" i="26" s="1"/>
  <c r="BO52" i="26" a="1"/>
  <c r="BO52" i="26" s="1"/>
  <c r="BN52" i="26" a="1"/>
  <c r="BN52" i="26" s="1"/>
  <c r="BM52" i="26" a="1"/>
  <c r="BM52" i="26" s="1"/>
  <c r="BL52" i="26" a="1"/>
  <c r="BL52" i="26" s="1"/>
  <c r="BK52" i="26"/>
  <c r="BK52" i="26" a="1"/>
  <c r="BJ52" i="26" a="1"/>
  <c r="BJ52" i="26" s="1"/>
  <c r="BI52" i="26" a="1"/>
  <c r="BI52" i="26" s="1"/>
  <c r="BH52" i="26" a="1"/>
  <c r="BH52" i="26" s="1"/>
  <c r="BG52" i="26" a="1"/>
  <c r="BG52" i="26" s="1"/>
  <c r="BF52" i="26"/>
  <c r="BF52" i="26" a="1"/>
  <c r="BE52" i="26" a="1"/>
  <c r="BE52" i="26" s="1"/>
  <c r="BD52" i="26" a="1"/>
  <c r="BD52" i="26" s="1"/>
  <c r="BC52" i="26" a="1"/>
  <c r="BC52" i="26" s="1"/>
  <c r="BB52" i="26" a="1"/>
  <c r="BB52" i="26" s="1"/>
  <c r="BA52" i="26" a="1"/>
  <c r="BA52" i="26" s="1"/>
  <c r="AZ52" i="26" a="1"/>
  <c r="AZ52" i="26" s="1"/>
  <c r="AY52" i="26" a="1"/>
  <c r="AY52" i="26" s="1"/>
  <c r="AX52" i="26" a="1"/>
  <c r="AX52" i="26" s="1"/>
  <c r="AW52" i="26" a="1"/>
  <c r="AW52" i="26" s="1"/>
  <c r="AV52" i="26" a="1"/>
  <c r="AV52" i="26" s="1"/>
  <c r="AU52" i="26" a="1"/>
  <c r="AU52" i="26" s="1"/>
  <c r="EX52" i="26" s="1"/>
  <c r="AT52" i="26" a="1"/>
  <c r="AT52" i="26" s="1"/>
  <c r="AS52" i="26" a="1"/>
  <c r="AS52" i="26" s="1"/>
  <c r="AR52" i="26" a="1"/>
  <c r="AR52" i="26" s="1"/>
  <c r="AQ52" i="26" a="1"/>
  <c r="AQ52" i="26" s="1"/>
  <c r="AP52" i="26"/>
  <c r="AP52" i="26" a="1"/>
  <c r="AO52" i="26" a="1"/>
  <c r="AO52" i="26" s="1"/>
  <c r="AN52" i="26" a="1"/>
  <c r="AN52" i="26" s="1"/>
  <c r="AM52" i="26" a="1"/>
  <c r="AM52" i="26" s="1"/>
  <c r="AL52" i="26" a="1"/>
  <c r="AL52" i="26" s="1"/>
  <c r="AK52" i="26" a="1"/>
  <c r="AK52" i="26" s="1"/>
  <c r="AJ52" i="26" a="1"/>
  <c r="AJ52" i="26" s="1"/>
  <c r="AI52" i="26" a="1"/>
  <c r="AI52" i="26" s="1"/>
  <c r="AH52" i="26" a="1"/>
  <c r="AH52" i="26" s="1"/>
  <c r="AG52" i="26" a="1"/>
  <c r="AG52" i="26" s="1"/>
  <c r="AF52" i="26" a="1"/>
  <c r="AF52" i="26" s="1"/>
  <c r="AE52" i="26"/>
  <c r="AE52" i="26" a="1"/>
  <c r="AD52" i="26" a="1"/>
  <c r="AD52" i="26" s="1"/>
  <c r="AC52" i="26" a="1"/>
  <c r="AC52" i="26" s="1"/>
  <c r="AB52" i="26" a="1"/>
  <c r="AB52" i="26" s="1"/>
  <c r="AA52" i="26" a="1"/>
  <c r="AA52" i="26" s="1"/>
  <c r="Z52" i="26" a="1"/>
  <c r="Z52" i="26" s="1"/>
  <c r="EC52" i="26" s="1"/>
  <c r="Y52" i="26" a="1"/>
  <c r="Y52" i="26" s="1"/>
  <c r="X52" i="26" a="1"/>
  <c r="X52" i="26" s="1"/>
  <c r="W52" i="26" a="1"/>
  <c r="W52" i="26" s="1"/>
  <c r="V52" i="26" a="1"/>
  <c r="V52" i="26" s="1"/>
  <c r="U52" i="26" a="1"/>
  <c r="U52" i="26" s="1"/>
  <c r="T52" i="26" a="1"/>
  <c r="T52" i="26" s="1"/>
  <c r="S52" i="26" a="1"/>
  <c r="S52" i="26" s="1"/>
  <c r="R52" i="26" a="1"/>
  <c r="R52" i="26" s="1"/>
  <c r="Q52" i="26" a="1"/>
  <c r="Q52" i="26" s="1"/>
  <c r="P52" i="26" a="1"/>
  <c r="P52" i="26" s="1"/>
  <c r="O52" i="26"/>
  <c r="O52" i="26" a="1"/>
  <c r="N52" i="26" a="1"/>
  <c r="N52" i="26" s="1"/>
  <c r="DI51" i="26" a="1"/>
  <c r="DI51" i="26" s="1"/>
  <c r="DH51" i="26" a="1"/>
  <c r="DH51" i="26" s="1"/>
  <c r="DG51" i="26" a="1"/>
  <c r="DG51" i="26" s="1"/>
  <c r="DF51" i="26" a="1"/>
  <c r="DF51" i="26" s="1"/>
  <c r="DE51" i="26" a="1"/>
  <c r="DE51" i="26" s="1"/>
  <c r="DD51" i="26" a="1"/>
  <c r="DD51" i="26" s="1"/>
  <c r="DC51" i="26" a="1"/>
  <c r="DC51" i="26" s="1"/>
  <c r="DB51" i="26" a="1"/>
  <c r="DB51" i="26" s="1"/>
  <c r="DA51" i="26"/>
  <c r="DA51" i="26" a="1"/>
  <c r="CZ51" i="26" a="1"/>
  <c r="CZ51" i="26" s="1"/>
  <c r="CY51" i="26" a="1"/>
  <c r="CY51" i="26" s="1"/>
  <c r="CX51" i="26" a="1"/>
  <c r="CX51" i="26" s="1"/>
  <c r="CW51" i="26" a="1"/>
  <c r="CW51" i="26" s="1"/>
  <c r="CV51" i="26" a="1"/>
  <c r="CV51" i="26" s="1"/>
  <c r="GY51" i="26" s="1"/>
  <c r="CU51" i="26" a="1"/>
  <c r="CU51" i="26" s="1"/>
  <c r="CT51" i="26" a="1"/>
  <c r="CT51" i="26" s="1"/>
  <c r="CS51" i="26" a="1"/>
  <c r="CS51" i="26" s="1"/>
  <c r="CR51" i="26" a="1"/>
  <c r="CR51" i="26" s="1"/>
  <c r="CQ51" i="26" a="1"/>
  <c r="CQ51" i="26" s="1"/>
  <c r="CP51" i="26" a="1"/>
  <c r="CP51" i="26" s="1"/>
  <c r="CO51" i="26" a="1"/>
  <c r="CO51" i="26" s="1"/>
  <c r="CN51" i="26" a="1"/>
  <c r="CN51" i="26" s="1"/>
  <c r="CM51" i="26" a="1"/>
  <c r="CM51" i="26" s="1"/>
  <c r="CL51" i="26" a="1"/>
  <c r="CL51" i="26" s="1"/>
  <c r="CK51" i="26"/>
  <c r="CK51" i="26" a="1"/>
  <c r="CJ51" i="26" a="1"/>
  <c r="CJ51" i="26" s="1"/>
  <c r="CI51" i="26" a="1"/>
  <c r="CI51" i="26" s="1"/>
  <c r="CH51" i="26" a="1"/>
  <c r="CH51" i="26" s="1"/>
  <c r="CG51" i="26" a="1"/>
  <c r="CG51" i="26" s="1"/>
  <c r="CF51" i="26"/>
  <c r="CF51" i="26" a="1"/>
  <c r="CE51" i="26" a="1"/>
  <c r="CE51" i="26" s="1"/>
  <c r="CD51" i="26" a="1"/>
  <c r="CD51" i="26" s="1"/>
  <c r="CC51" i="26" a="1"/>
  <c r="CC51" i="26" s="1"/>
  <c r="CB51" i="26" a="1"/>
  <c r="CB51" i="26" s="1"/>
  <c r="CA51" i="26" a="1"/>
  <c r="CA51" i="26" s="1"/>
  <c r="BZ51" i="26" a="1"/>
  <c r="BZ51" i="26" s="1"/>
  <c r="BY51" i="26" a="1"/>
  <c r="BY51" i="26" s="1"/>
  <c r="BX51" i="26" a="1"/>
  <c r="BX51" i="26" s="1"/>
  <c r="BW51" i="26" a="1"/>
  <c r="BW51" i="26" s="1"/>
  <c r="BV51" i="26" a="1"/>
  <c r="BV51" i="26" s="1"/>
  <c r="BU51" i="26"/>
  <c r="BU51" i="26" a="1"/>
  <c r="BT51" i="26" a="1"/>
  <c r="BT51" i="26" s="1"/>
  <c r="BS51" i="26" a="1"/>
  <c r="BS51" i="26" s="1"/>
  <c r="BR51" i="26" a="1"/>
  <c r="BR51" i="26" s="1"/>
  <c r="BQ51" i="26" a="1"/>
  <c r="BQ51" i="26" s="1"/>
  <c r="BP51" i="26"/>
  <c r="BP51" i="26" a="1"/>
  <c r="BO51" i="26" a="1"/>
  <c r="BO51" i="26" s="1"/>
  <c r="BN51" i="26" a="1"/>
  <c r="BN51" i="26" s="1"/>
  <c r="BM51" i="26" a="1"/>
  <c r="BM51" i="26" s="1"/>
  <c r="BL51" i="26" a="1"/>
  <c r="BL51" i="26" s="1"/>
  <c r="BK51" i="26" a="1"/>
  <c r="BK51" i="26" s="1"/>
  <c r="BJ51" i="26" a="1"/>
  <c r="BJ51" i="26" s="1"/>
  <c r="BI51" i="26" a="1"/>
  <c r="BI51" i="26" s="1"/>
  <c r="BH51" i="26" a="1"/>
  <c r="BH51" i="26" s="1"/>
  <c r="BG51" i="26" a="1"/>
  <c r="BG51" i="26" s="1"/>
  <c r="BF51" i="26" a="1"/>
  <c r="BF51" i="26" s="1"/>
  <c r="BE51" i="26" a="1"/>
  <c r="BE51" i="26" s="1"/>
  <c r="FH51" i="26" s="1"/>
  <c r="BD51" i="26" a="1"/>
  <c r="BD51" i="26" s="1"/>
  <c r="BC51" i="26" a="1"/>
  <c r="BC51" i="26" s="1"/>
  <c r="BB51" i="26" a="1"/>
  <c r="BB51" i="26" s="1"/>
  <c r="BA51" i="26" a="1"/>
  <c r="BA51" i="26" s="1"/>
  <c r="AZ51" i="26"/>
  <c r="AZ51" i="26" a="1"/>
  <c r="AY51" i="26" a="1"/>
  <c r="AY51" i="26" s="1"/>
  <c r="AX51" i="26" a="1"/>
  <c r="AX51" i="26" s="1"/>
  <c r="AW51" i="26" a="1"/>
  <c r="AW51" i="26" s="1"/>
  <c r="AV51" i="26" a="1"/>
  <c r="AV51" i="26" s="1"/>
  <c r="AU51" i="26" a="1"/>
  <c r="AU51" i="26" s="1"/>
  <c r="AT51" i="26" a="1"/>
  <c r="AT51" i="26" s="1"/>
  <c r="AS51" i="26" a="1"/>
  <c r="AS51" i="26" s="1"/>
  <c r="AR51" i="26" a="1"/>
  <c r="AR51" i="26" s="1"/>
  <c r="AQ51" i="26" a="1"/>
  <c r="AQ51" i="26" s="1"/>
  <c r="AP51" i="26" a="1"/>
  <c r="AP51" i="26" s="1"/>
  <c r="AO51" i="26"/>
  <c r="AO51" i="26" a="1"/>
  <c r="AN51" i="26" a="1"/>
  <c r="AN51" i="26" s="1"/>
  <c r="AM51" i="26" a="1"/>
  <c r="AM51" i="26" s="1"/>
  <c r="AL51" i="26" a="1"/>
  <c r="AL51" i="26" s="1"/>
  <c r="AK51" i="26" a="1"/>
  <c r="AK51" i="26" s="1"/>
  <c r="AJ51" i="26" a="1"/>
  <c r="AJ51" i="26" s="1"/>
  <c r="EM51" i="26" s="1"/>
  <c r="AI51" i="26" a="1"/>
  <c r="AI51" i="26" s="1"/>
  <c r="AH51" i="26" a="1"/>
  <c r="AH51" i="26" s="1"/>
  <c r="AG51" i="26" a="1"/>
  <c r="AG51" i="26" s="1"/>
  <c r="AF51" i="26" a="1"/>
  <c r="AF51" i="26" s="1"/>
  <c r="AE51" i="26" a="1"/>
  <c r="AE51" i="26" s="1"/>
  <c r="AD51" i="26" a="1"/>
  <c r="AD51" i="26" s="1"/>
  <c r="AC51" i="26" a="1"/>
  <c r="AC51" i="26" s="1"/>
  <c r="AB51" i="26" a="1"/>
  <c r="AB51" i="26" s="1"/>
  <c r="AA51" i="26" a="1"/>
  <c r="AA51" i="26" s="1"/>
  <c r="Z51" i="26" a="1"/>
  <c r="Z51" i="26" s="1"/>
  <c r="Y51" i="26"/>
  <c r="Y51" i="26" a="1"/>
  <c r="X51" i="26" a="1"/>
  <c r="X51" i="26" s="1"/>
  <c r="W51" i="26" a="1"/>
  <c r="W51" i="26" s="1"/>
  <c r="V51" i="26" a="1"/>
  <c r="V51" i="26" s="1"/>
  <c r="U51" i="26" a="1"/>
  <c r="U51" i="26" s="1"/>
  <c r="T51" i="26"/>
  <c r="T51" i="26" a="1"/>
  <c r="S51" i="26" a="1"/>
  <c r="S51" i="26" s="1"/>
  <c r="R51" i="26" a="1"/>
  <c r="R51" i="26" s="1"/>
  <c r="Q51" i="26" a="1"/>
  <c r="Q51" i="26" s="1"/>
  <c r="P51" i="26" a="1"/>
  <c r="P51" i="26" s="1"/>
  <c r="O51" i="26" a="1"/>
  <c r="O51" i="26" s="1"/>
  <c r="N51" i="26" a="1"/>
  <c r="N51" i="26" s="1"/>
  <c r="DI50" i="26" a="1"/>
  <c r="DI50" i="26" s="1"/>
  <c r="DH50" i="26" a="1"/>
  <c r="DH50" i="26" s="1"/>
  <c r="DG50" i="26" a="1"/>
  <c r="DG50" i="26" s="1"/>
  <c r="DF50" i="26" a="1"/>
  <c r="DF50" i="26" s="1"/>
  <c r="HI50" i="26" s="1" a="1"/>
  <c r="HI50" i="26" s="1"/>
  <c r="DE50" i="26" a="1"/>
  <c r="DE50" i="26" s="1"/>
  <c r="DD50" i="26" a="1"/>
  <c r="DD50" i="26" s="1"/>
  <c r="DC50" i="26" a="1"/>
  <c r="DC50" i="26" s="1"/>
  <c r="DB50" i="26" a="1"/>
  <c r="DB50" i="26" s="1"/>
  <c r="DA50" i="26" a="1"/>
  <c r="DA50" i="26" s="1"/>
  <c r="CZ50" i="26" a="1"/>
  <c r="CZ50" i="26" s="1"/>
  <c r="CY50" i="26" a="1"/>
  <c r="CY50" i="26" s="1"/>
  <c r="CX50" i="26" a="1"/>
  <c r="CX50" i="26" s="1"/>
  <c r="CW50" i="26" a="1"/>
  <c r="CW50" i="26" s="1"/>
  <c r="CV50" i="26" a="1"/>
  <c r="CV50" i="26" s="1"/>
  <c r="CU50" i="26"/>
  <c r="CU50" i="26" a="1"/>
  <c r="CT50" i="26" a="1"/>
  <c r="CT50" i="26" s="1"/>
  <c r="CS50" i="26" a="1"/>
  <c r="CS50" i="26" s="1"/>
  <c r="CR50" i="26" a="1"/>
  <c r="CR50" i="26" s="1"/>
  <c r="CQ50" i="26" a="1"/>
  <c r="CQ50" i="26" s="1"/>
  <c r="CP50" i="26"/>
  <c r="CP50" i="26" a="1"/>
  <c r="CO50" i="26" a="1"/>
  <c r="CO50" i="26" s="1"/>
  <c r="CN50" i="26" a="1"/>
  <c r="CN50" i="26" s="1"/>
  <c r="CM50" i="26" a="1"/>
  <c r="CM50" i="26" s="1"/>
  <c r="CL50" i="26" a="1"/>
  <c r="CL50" i="26" s="1"/>
  <c r="CK50" i="26" a="1"/>
  <c r="CK50" i="26" s="1"/>
  <c r="CJ50" i="26" a="1"/>
  <c r="CJ50" i="26" s="1"/>
  <c r="CI50" i="26" a="1"/>
  <c r="CI50" i="26" s="1"/>
  <c r="CH50" i="26" a="1"/>
  <c r="CH50" i="26" s="1"/>
  <c r="CG50" i="26" a="1"/>
  <c r="CG50" i="26" s="1"/>
  <c r="CF50" i="26" a="1"/>
  <c r="CF50" i="26" s="1"/>
  <c r="CE50" i="26"/>
  <c r="CE50" i="26" a="1"/>
  <c r="CD50" i="26" a="1"/>
  <c r="CD50" i="26" s="1"/>
  <c r="CC50" i="26" a="1"/>
  <c r="CC50" i="26" s="1"/>
  <c r="CB50" i="26" a="1"/>
  <c r="CB50" i="26" s="1"/>
  <c r="CA50" i="26" a="1"/>
  <c r="CA50" i="26" s="1"/>
  <c r="BZ50" i="26"/>
  <c r="BZ50" i="26" a="1"/>
  <c r="BY50" i="26" a="1"/>
  <c r="BY50" i="26" s="1"/>
  <c r="BX50" i="26" a="1"/>
  <c r="BX50" i="26" s="1"/>
  <c r="BW50" i="26" a="1"/>
  <c r="BW50" i="26" s="1"/>
  <c r="BV50" i="26" a="1"/>
  <c r="BV50" i="26" s="1"/>
  <c r="BU50" i="26" a="1"/>
  <c r="BU50" i="26" s="1"/>
  <c r="BT50" i="26" a="1"/>
  <c r="BT50" i="26" s="1"/>
  <c r="BS50" i="26" a="1"/>
  <c r="BS50" i="26" s="1"/>
  <c r="BR50" i="26" a="1"/>
  <c r="BR50" i="26" s="1"/>
  <c r="BQ50" i="26" a="1"/>
  <c r="BQ50" i="26" s="1"/>
  <c r="BP50" i="26" a="1"/>
  <c r="BP50" i="26" s="1"/>
  <c r="BO50" i="26" a="1"/>
  <c r="BO50" i="26" s="1"/>
  <c r="FR50" i="26" s="1" a="1"/>
  <c r="FR50" i="26" s="1"/>
  <c r="BN50" i="26" a="1"/>
  <c r="BN50" i="26" s="1"/>
  <c r="BM50" i="26" a="1"/>
  <c r="BM50" i="26" s="1"/>
  <c r="BL50" i="26" a="1"/>
  <c r="BL50" i="26" s="1"/>
  <c r="BK50" i="26" a="1"/>
  <c r="BK50" i="26" s="1"/>
  <c r="BJ50" i="26"/>
  <c r="BJ50" i="26" a="1"/>
  <c r="BI50" i="26" a="1"/>
  <c r="BI50" i="26" s="1"/>
  <c r="BH50" i="26" a="1"/>
  <c r="BH50" i="26" s="1"/>
  <c r="BG50" i="26" a="1"/>
  <c r="BG50" i="26" s="1"/>
  <c r="BF50" i="26" a="1"/>
  <c r="BF50" i="26" s="1"/>
  <c r="BE50" i="26" a="1"/>
  <c r="BE50" i="26" s="1"/>
  <c r="BD50" i="26" a="1"/>
  <c r="BD50" i="26" s="1"/>
  <c r="BC50" i="26" a="1"/>
  <c r="BC50" i="26" s="1"/>
  <c r="BB50" i="26" a="1"/>
  <c r="BB50" i="26" s="1"/>
  <c r="BA50" i="26" a="1"/>
  <c r="BA50" i="26" s="1"/>
  <c r="AZ50" i="26" a="1"/>
  <c r="AZ50" i="26" s="1"/>
  <c r="AY50" i="26"/>
  <c r="AY50" i="26" a="1"/>
  <c r="AX50" i="26" a="1"/>
  <c r="AX50" i="26" s="1"/>
  <c r="AW50" i="26" a="1"/>
  <c r="AW50" i="26" s="1"/>
  <c r="AV50" i="26" a="1"/>
  <c r="AV50" i="26" s="1"/>
  <c r="AU50" i="26" a="1"/>
  <c r="AU50" i="26" s="1"/>
  <c r="AT50" i="26" a="1"/>
  <c r="AT50" i="26" s="1"/>
  <c r="EW50" i="26" s="1" a="1"/>
  <c r="EW50" i="26" s="1"/>
  <c r="AS50" i="26" a="1"/>
  <c r="AS50" i="26" s="1"/>
  <c r="AR50" i="26" a="1"/>
  <c r="AR50" i="26" s="1"/>
  <c r="AQ50" i="26" a="1"/>
  <c r="AQ50" i="26" s="1"/>
  <c r="AP50" i="26" a="1"/>
  <c r="AP50" i="26" s="1"/>
  <c r="AO50" i="26" a="1"/>
  <c r="AO50" i="26" s="1"/>
  <c r="AN50" i="26" a="1"/>
  <c r="AN50" i="26" s="1"/>
  <c r="AM50" i="26" a="1"/>
  <c r="AM50" i="26" s="1"/>
  <c r="AL50" i="26" a="1"/>
  <c r="AL50" i="26" s="1"/>
  <c r="AK50" i="26" a="1"/>
  <c r="AK50" i="26" s="1"/>
  <c r="AJ50" i="26" a="1"/>
  <c r="AJ50" i="26" s="1"/>
  <c r="AI50" i="26"/>
  <c r="AI50" i="26" a="1"/>
  <c r="AH50" i="26" a="1"/>
  <c r="AH50" i="26" s="1"/>
  <c r="AG50" i="26" a="1"/>
  <c r="AG50" i="26" s="1"/>
  <c r="AF50" i="26" a="1"/>
  <c r="AF50" i="26" s="1"/>
  <c r="AE50" i="26" a="1"/>
  <c r="AE50" i="26" s="1"/>
  <c r="AD50" i="26" a="1"/>
  <c r="AD50" i="26" s="1"/>
  <c r="EG50" i="26" s="1" a="1"/>
  <c r="EG50" i="26" s="1"/>
  <c r="AC50" i="26" a="1"/>
  <c r="AC50" i="26" s="1"/>
  <c r="AB50" i="26" a="1"/>
  <c r="AB50" i="26" s="1"/>
  <c r="AA50" i="26" a="1"/>
  <c r="AA50" i="26" s="1"/>
  <c r="Z50" i="26" a="1"/>
  <c r="Z50" i="26" s="1"/>
  <c r="Y50" i="26" a="1"/>
  <c r="Y50" i="26" s="1"/>
  <c r="X50" i="26" a="1"/>
  <c r="X50" i="26" s="1"/>
  <c r="W50" i="26" a="1"/>
  <c r="W50" i="26" s="1"/>
  <c r="V50" i="26" a="1"/>
  <c r="V50" i="26" s="1"/>
  <c r="U50" i="26" a="1"/>
  <c r="U50" i="26" s="1"/>
  <c r="T50" i="26" a="1"/>
  <c r="T50" i="26" s="1"/>
  <c r="S50" i="26"/>
  <c r="S50" i="26" a="1"/>
  <c r="R50" i="26" a="1"/>
  <c r="R50" i="26" s="1"/>
  <c r="Q50" i="26" a="1"/>
  <c r="Q50" i="26" s="1"/>
  <c r="P50" i="26" a="1"/>
  <c r="P50" i="26" s="1"/>
  <c r="O50" i="26" a="1"/>
  <c r="O50" i="26" s="1"/>
  <c r="N50" i="26"/>
  <c r="N50" i="26" a="1"/>
  <c r="DI49" i="26" a="1"/>
  <c r="DI49" i="26" s="1"/>
  <c r="DH49" i="26" a="1"/>
  <c r="DH49" i="26" s="1"/>
  <c r="DG49" i="26" a="1"/>
  <c r="DG49" i="26" s="1"/>
  <c r="DF49" i="26" a="1"/>
  <c r="DF49" i="26" s="1"/>
  <c r="DE49" i="26" a="1"/>
  <c r="DE49" i="26" s="1"/>
  <c r="HH49" i="26" s="1"/>
  <c r="DD49" i="26" a="1"/>
  <c r="DD49" i="26" s="1"/>
  <c r="DC49" i="26" a="1"/>
  <c r="DC49" i="26" s="1"/>
  <c r="DB49" i="26" a="1"/>
  <c r="DB49" i="26" s="1"/>
  <c r="DA49" i="26" a="1"/>
  <c r="DA49" i="26" s="1"/>
  <c r="CZ49" i="26" a="1"/>
  <c r="CZ49" i="26" s="1"/>
  <c r="HC49" i="26" s="1"/>
  <c r="CY49" i="26" a="1"/>
  <c r="CY49" i="26" s="1"/>
  <c r="CX49" i="26" a="1"/>
  <c r="CX49" i="26" s="1"/>
  <c r="CW49" i="26" a="1"/>
  <c r="CW49" i="26" s="1"/>
  <c r="CV49" i="26" a="1"/>
  <c r="CV49" i="26" s="1"/>
  <c r="CU49" i="26" a="1"/>
  <c r="CU49" i="26" s="1"/>
  <c r="CT49" i="26" a="1"/>
  <c r="CT49" i="26" s="1"/>
  <c r="CS49" i="26" a="1"/>
  <c r="CS49" i="26" s="1"/>
  <c r="CR49" i="26" a="1"/>
  <c r="CR49" i="26" s="1"/>
  <c r="CQ49" i="26" a="1"/>
  <c r="CQ49" i="26" s="1"/>
  <c r="CP49" i="26" a="1"/>
  <c r="CP49" i="26" s="1"/>
  <c r="CO49" i="26"/>
  <c r="CO49" i="26" a="1"/>
  <c r="CN49" i="26" a="1"/>
  <c r="CN49" i="26" s="1"/>
  <c r="CM49" i="26" a="1"/>
  <c r="CM49" i="26" s="1"/>
  <c r="CL49" i="26" a="1"/>
  <c r="CL49" i="26" s="1"/>
  <c r="CK49" i="26" a="1"/>
  <c r="CK49" i="26" s="1"/>
  <c r="CJ49" i="26" a="1"/>
  <c r="CJ49" i="26" s="1"/>
  <c r="GM49" i="26" s="1"/>
  <c r="CI49" i="26" a="1"/>
  <c r="CI49" i="26" s="1"/>
  <c r="CH49" i="26" a="1"/>
  <c r="CH49" i="26" s="1"/>
  <c r="CG49" i="26" a="1"/>
  <c r="CG49" i="26" s="1"/>
  <c r="CF49" i="26" a="1"/>
  <c r="CF49" i="26" s="1"/>
  <c r="CE49" i="26" a="1"/>
  <c r="CE49" i="26" s="1"/>
  <c r="CD49" i="26" a="1"/>
  <c r="CD49" i="26" s="1"/>
  <c r="CC49" i="26" a="1"/>
  <c r="CC49" i="26" s="1"/>
  <c r="CB49" i="26" a="1"/>
  <c r="CB49" i="26" s="1"/>
  <c r="CA49" i="26" a="1"/>
  <c r="CA49" i="26" s="1"/>
  <c r="BZ49" i="26" a="1"/>
  <c r="BZ49" i="26" s="1"/>
  <c r="BY49" i="26"/>
  <c r="BY49" i="26" a="1"/>
  <c r="BX49" i="26" a="1"/>
  <c r="BX49" i="26" s="1"/>
  <c r="BW49" i="26" a="1"/>
  <c r="BW49" i="26" s="1"/>
  <c r="BV49" i="26" a="1"/>
  <c r="BV49" i="26" s="1"/>
  <c r="BU49" i="26" a="1"/>
  <c r="BU49" i="26" s="1"/>
  <c r="BT49" i="26"/>
  <c r="BT49" i="26" a="1"/>
  <c r="BS49" i="26" a="1"/>
  <c r="BS49" i="26" s="1"/>
  <c r="BR49" i="26" a="1"/>
  <c r="BR49" i="26" s="1"/>
  <c r="BQ49" i="26" a="1"/>
  <c r="BQ49" i="26" s="1"/>
  <c r="BP49" i="26" a="1"/>
  <c r="BP49" i="26" s="1"/>
  <c r="BO49" i="26" a="1"/>
  <c r="BO49" i="26" s="1"/>
  <c r="BN49" i="26" a="1"/>
  <c r="BN49" i="26" s="1"/>
  <c r="BM49" i="26" a="1"/>
  <c r="BM49" i="26" s="1"/>
  <c r="BL49" i="26" a="1"/>
  <c r="BL49" i="26" s="1"/>
  <c r="BK49" i="26" a="1"/>
  <c r="BK49" i="26" s="1"/>
  <c r="BJ49" i="26" a="1"/>
  <c r="BJ49" i="26" s="1"/>
  <c r="BI49" i="26" a="1"/>
  <c r="BI49" i="26" s="1"/>
  <c r="FL49" i="26" s="1"/>
  <c r="BH49" i="26" a="1"/>
  <c r="BH49" i="26" s="1"/>
  <c r="BG49" i="26" a="1"/>
  <c r="BG49" i="26" s="1"/>
  <c r="BF49" i="26" a="1"/>
  <c r="BF49" i="26" s="1"/>
  <c r="BE49" i="26" a="1"/>
  <c r="BE49" i="26" s="1"/>
  <c r="BD49" i="26"/>
  <c r="BD49" i="26" a="1"/>
  <c r="BC49" i="26" a="1"/>
  <c r="BC49" i="26" s="1"/>
  <c r="BB49" i="26" a="1"/>
  <c r="BB49" i="26" s="1"/>
  <c r="BA49" i="26" a="1"/>
  <c r="BA49" i="26" s="1"/>
  <c r="AZ49" i="26" a="1"/>
  <c r="AZ49" i="26" s="1"/>
  <c r="AY49" i="26" a="1"/>
  <c r="AY49" i="26" s="1"/>
  <c r="AX49" i="26" a="1"/>
  <c r="AX49" i="26" s="1"/>
  <c r="AW49" i="26" a="1"/>
  <c r="AW49" i="26" s="1"/>
  <c r="AV49" i="26" a="1"/>
  <c r="AV49" i="26" s="1"/>
  <c r="AU49" i="26" a="1"/>
  <c r="AU49" i="26" s="1"/>
  <c r="AT49" i="26" a="1"/>
  <c r="AT49" i="26" s="1"/>
  <c r="AS49" i="26" a="1"/>
  <c r="AS49" i="26" s="1"/>
  <c r="EV49" i="26" s="1"/>
  <c r="AR49" i="26" a="1"/>
  <c r="AR49" i="26" s="1"/>
  <c r="AQ49" i="26" a="1"/>
  <c r="AQ49" i="26" s="1"/>
  <c r="AP49" i="26" a="1"/>
  <c r="AP49" i="26" s="1"/>
  <c r="AO49" i="26" a="1"/>
  <c r="AO49" i="26" s="1"/>
  <c r="AN49" i="26" a="1"/>
  <c r="AN49" i="26" s="1"/>
  <c r="EQ49" i="26" s="1"/>
  <c r="AM49" i="26" a="1"/>
  <c r="AM49" i="26" s="1"/>
  <c r="AL49" i="26" a="1"/>
  <c r="AL49" i="26" s="1"/>
  <c r="AK49" i="26" a="1"/>
  <c r="AK49" i="26" s="1"/>
  <c r="AJ49" i="26" a="1"/>
  <c r="AJ49" i="26" s="1"/>
  <c r="AI49" i="26" a="1"/>
  <c r="AI49" i="26" s="1"/>
  <c r="AH49" i="26" a="1"/>
  <c r="AH49" i="26" s="1"/>
  <c r="AG49" i="26" a="1"/>
  <c r="AG49" i="26" s="1"/>
  <c r="AF49" i="26" a="1"/>
  <c r="AF49" i="26" s="1"/>
  <c r="AE49" i="26" a="1"/>
  <c r="AE49" i="26" s="1"/>
  <c r="AD49" i="26" a="1"/>
  <c r="AD49" i="26" s="1"/>
  <c r="AC49" i="26"/>
  <c r="AC49" i="26" a="1"/>
  <c r="AB49" i="26" a="1"/>
  <c r="AB49" i="26" s="1"/>
  <c r="AA49" i="26" a="1"/>
  <c r="AA49" i="26" s="1"/>
  <c r="Z49" i="26" a="1"/>
  <c r="Z49" i="26" s="1"/>
  <c r="Y49" i="26" a="1"/>
  <c r="Y49" i="26" s="1"/>
  <c r="X49" i="26" a="1"/>
  <c r="X49" i="26" s="1"/>
  <c r="EA49" i="26" s="1"/>
  <c r="W49" i="26" a="1"/>
  <c r="W49" i="26" s="1"/>
  <c r="V49" i="26" a="1"/>
  <c r="V49" i="26" s="1"/>
  <c r="U49" i="26" a="1"/>
  <c r="U49" i="26" s="1"/>
  <c r="T49" i="26" a="1"/>
  <c r="T49" i="26" s="1"/>
  <c r="S49" i="26" a="1"/>
  <c r="S49" i="26" s="1"/>
  <c r="R49" i="26" a="1"/>
  <c r="R49" i="26" s="1"/>
  <c r="Q49" i="26" a="1"/>
  <c r="Q49" i="26" s="1"/>
  <c r="P49" i="26" a="1"/>
  <c r="P49" i="26" s="1"/>
  <c r="O49" i="26" a="1"/>
  <c r="O49" i="26" s="1"/>
  <c r="N49" i="26" a="1"/>
  <c r="N49" i="26" s="1"/>
  <c r="DI48" i="26" a="1"/>
  <c r="DI48" i="26" s="1"/>
  <c r="DH48" i="26" a="1"/>
  <c r="DH48" i="26" s="1"/>
  <c r="DG48" i="26" a="1"/>
  <c r="DG48" i="26" s="1"/>
  <c r="DF48" i="26" a="1"/>
  <c r="DF48" i="26" s="1"/>
  <c r="DE48" i="26" a="1"/>
  <c r="DE48" i="26" s="1"/>
  <c r="DD48" i="26" a="1"/>
  <c r="DD48" i="26" s="1"/>
  <c r="DC48" i="26" a="1"/>
  <c r="DC48" i="26" s="1"/>
  <c r="DB48" i="26" a="1"/>
  <c r="DB48" i="26" s="1"/>
  <c r="DA48" i="26" a="1"/>
  <c r="DA48" i="26" s="1"/>
  <c r="CZ48" i="26" a="1"/>
  <c r="CZ48" i="26" s="1"/>
  <c r="CY48" i="26" a="1"/>
  <c r="CY48" i="26" s="1"/>
  <c r="HB48" i="26" s="1" a="1"/>
  <c r="HB48" i="26" s="1"/>
  <c r="CX48" i="26" a="1"/>
  <c r="CX48" i="26" s="1"/>
  <c r="CW48" i="26" a="1"/>
  <c r="CW48" i="26" s="1"/>
  <c r="CV48" i="26" a="1"/>
  <c r="CV48" i="26" s="1"/>
  <c r="CU48" i="26" a="1"/>
  <c r="CU48" i="26" s="1"/>
  <c r="CT48" i="26"/>
  <c r="CT48" i="26" a="1"/>
  <c r="CS48" i="26" a="1"/>
  <c r="CS48" i="26" s="1"/>
  <c r="CR48" i="26" a="1"/>
  <c r="CR48" i="26" s="1"/>
  <c r="CQ48" i="26" a="1"/>
  <c r="CQ48" i="26" s="1"/>
  <c r="CP48" i="26" a="1"/>
  <c r="CP48" i="26" s="1"/>
  <c r="CO48" i="26" a="1"/>
  <c r="CO48" i="26" s="1"/>
  <c r="CN48" i="26" a="1"/>
  <c r="CN48" i="26" s="1"/>
  <c r="CM48" i="26" a="1"/>
  <c r="CM48" i="26" s="1"/>
  <c r="CL48" i="26" a="1"/>
  <c r="CL48" i="26" s="1"/>
  <c r="CK48" i="26" a="1"/>
  <c r="CK48" i="26" s="1"/>
  <c r="CJ48" i="26" a="1"/>
  <c r="CJ48" i="26" s="1"/>
  <c r="CI48" i="26"/>
  <c r="CI48" i="26" a="1"/>
  <c r="CH48" i="26" a="1"/>
  <c r="CH48" i="26" s="1"/>
  <c r="CG48" i="26" a="1"/>
  <c r="CG48" i="26" s="1"/>
  <c r="CF48" i="26" a="1"/>
  <c r="CF48" i="26" s="1"/>
  <c r="CE48" i="26" a="1"/>
  <c r="CE48" i="26" s="1"/>
  <c r="CD48" i="26" a="1"/>
  <c r="CD48" i="26" s="1"/>
  <c r="GG48" i="26" s="1" a="1"/>
  <c r="GG48" i="26" s="1"/>
  <c r="CC48" i="26" a="1"/>
  <c r="CC48" i="26" s="1"/>
  <c r="CB48" i="26" a="1"/>
  <c r="CB48" i="26" s="1"/>
  <c r="CA48" i="26" a="1"/>
  <c r="CA48" i="26" s="1"/>
  <c r="BZ48" i="26" a="1"/>
  <c r="BZ48" i="26" s="1"/>
  <c r="BY48" i="26" a="1"/>
  <c r="BY48" i="26" s="1"/>
  <c r="BX48" i="26" a="1"/>
  <c r="BX48" i="26" s="1"/>
  <c r="BW48" i="26" a="1"/>
  <c r="BW48" i="26" s="1"/>
  <c r="BV48" i="26" a="1"/>
  <c r="BV48" i="26" s="1"/>
  <c r="BU48" i="26" a="1"/>
  <c r="BU48" i="26" s="1"/>
  <c r="BT48" i="26" a="1"/>
  <c r="BT48" i="26" s="1"/>
  <c r="BS48" i="26"/>
  <c r="BS48" i="26" a="1"/>
  <c r="BR48" i="26" a="1"/>
  <c r="BR48" i="26" s="1"/>
  <c r="BQ48" i="26" a="1"/>
  <c r="BQ48" i="26" s="1"/>
  <c r="BP48" i="26" a="1"/>
  <c r="BP48" i="26" s="1"/>
  <c r="BO48" i="26" a="1"/>
  <c r="BO48" i="26" s="1"/>
  <c r="BN48" i="26"/>
  <c r="BN48" i="26" a="1"/>
  <c r="BM48" i="26" a="1"/>
  <c r="BM48" i="26" s="1"/>
  <c r="BL48" i="26" a="1"/>
  <c r="BL48" i="26" s="1"/>
  <c r="BK48" i="26" a="1"/>
  <c r="BK48" i="26" s="1"/>
  <c r="BJ48" i="26" a="1"/>
  <c r="BJ48" i="26" s="1"/>
  <c r="BI48" i="26" a="1"/>
  <c r="BI48" i="26" s="1"/>
  <c r="BH48" i="26" a="1"/>
  <c r="BH48" i="26" s="1"/>
  <c r="BG48" i="26" a="1"/>
  <c r="BG48" i="26" s="1"/>
  <c r="BF48" i="26" a="1"/>
  <c r="BF48" i="26" s="1"/>
  <c r="BE48" i="26" a="1"/>
  <c r="BE48" i="26" s="1"/>
  <c r="BD48" i="26" a="1"/>
  <c r="BD48" i="26" s="1"/>
  <c r="BC48" i="26"/>
  <c r="BC48" i="26" a="1"/>
  <c r="BB48" i="26" a="1"/>
  <c r="BB48" i="26" s="1"/>
  <c r="BA48" i="26" a="1"/>
  <c r="BA48" i="26" s="1"/>
  <c r="AZ48" i="26" a="1"/>
  <c r="AZ48" i="26" s="1"/>
  <c r="AY48" i="26" a="1"/>
  <c r="AY48" i="26" s="1"/>
  <c r="AX48" i="26"/>
  <c r="AX48" i="26" a="1"/>
  <c r="AW48" i="26" a="1"/>
  <c r="AW48" i="26" s="1"/>
  <c r="AV48" i="26" a="1"/>
  <c r="AV48" i="26" s="1"/>
  <c r="AU48" i="26" a="1"/>
  <c r="AU48" i="26" s="1"/>
  <c r="AT48" i="26" a="1"/>
  <c r="AT48" i="26" s="1"/>
  <c r="AS48" i="26" a="1"/>
  <c r="AS48" i="26" s="1"/>
  <c r="AR48" i="26" a="1"/>
  <c r="AR48" i="26" s="1"/>
  <c r="AQ48" i="26" a="1"/>
  <c r="AQ48" i="26" s="1"/>
  <c r="AP48" i="26" a="1"/>
  <c r="AP48" i="26" s="1"/>
  <c r="AO48" i="26" a="1"/>
  <c r="AO48" i="26" s="1"/>
  <c r="AN48" i="26" a="1"/>
  <c r="AN48" i="26" s="1"/>
  <c r="AM48" i="26" a="1"/>
  <c r="AM48" i="26" s="1"/>
  <c r="EP48" i="26" s="1" a="1"/>
  <c r="EP48" i="26" s="1"/>
  <c r="AL48" i="26" a="1"/>
  <c r="AL48" i="26" s="1"/>
  <c r="AK48" i="26" a="1"/>
  <c r="AK48" i="26" s="1"/>
  <c r="AJ48" i="26" a="1"/>
  <c r="AJ48" i="26" s="1"/>
  <c r="AI48" i="26" a="1"/>
  <c r="AI48" i="26" s="1"/>
  <c r="AH48" i="26"/>
  <c r="AH48" i="26" a="1"/>
  <c r="AG48" i="26" a="1"/>
  <c r="AG48" i="26" s="1"/>
  <c r="AF48" i="26" a="1"/>
  <c r="AF48" i="26" s="1"/>
  <c r="AE48" i="26" a="1"/>
  <c r="AE48" i="26" s="1"/>
  <c r="AD48" i="26" a="1"/>
  <c r="AD48" i="26" s="1"/>
  <c r="AC48" i="26" a="1"/>
  <c r="AC48" i="26" s="1"/>
  <c r="AB48" i="26" a="1"/>
  <c r="AB48" i="26" s="1"/>
  <c r="AA48" i="26" a="1"/>
  <c r="AA48" i="26" s="1"/>
  <c r="Z48" i="26" a="1"/>
  <c r="Z48" i="26" s="1"/>
  <c r="Y48" i="26" a="1"/>
  <c r="Y48" i="26" s="1"/>
  <c r="X48" i="26" a="1"/>
  <c r="X48" i="26" s="1"/>
  <c r="W48" i="26"/>
  <c r="W48" i="26" a="1"/>
  <c r="V48" i="26" a="1"/>
  <c r="V48" i="26" s="1"/>
  <c r="U48" i="26" a="1"/>
  <c r="U48" i="26" s="1"/>
  <c r="T48" i="26" a="1"/>
  <c r="T48" i="26" s="1"/>
  <c r="S48" i="26" a="1"/>
  <c r="S48" i="26" s="1"/>
  <c r="R48" i="26" a="1"/>
  <c r="R48" i="26" s="1"/>
  <c r="DU48" i="26" s="1" a="1"/>
  <c r="DU48" i="26" s="1"/>
  <c r="Q48" i="26" a="1"/>
  <c r="Q48" i="26" s="1"/>
  <c r="P48" i="26" a="1"/>
  <c r="P48" i="26" s="1"/>
  <c r="O48" i="26" a="1"/>
  <c r="O48" i="26" s="1"/>
  <c r="N48" i="26" a="1"/>
  <c r="N48" i="26" s="1"/>
  <c r="DI47" i="26"/>
  <c r="DI47" i="26" a="1"/>
  <c r="DH47" i="26" a="1"/>
  <c r="DH47" i="26" s="1"/>
  <c r="DG47" i="26" a="1"/>
  <c r="DG47" i="26" s="1"/>
  <c r="DF47" i="26" a="1"/>
  <c r="DF47" i="26" s="1"/>
  <c r="DE47" i="26" a="1"/>
  <c r="DE47" i="26" s="1"/>
  <c r="DD47" i="26" a="1"/>
  <c r="DD47" i="26" s="1"/>
  <c r="HG47" i="26" s="1"/>
  <c r="DC47" i="26" a="1"/>
  <c r="DC47" i="26" s="1"/>
  <c r="DB47" i="26" a="1"/>
  <c r="DB47" i="26" s="1"/>
  <c r="DA47" i="26" a="1"/>
  <c r="DA47" i="26" s="1"/>
  <c r="CZ47" i="26" a="1"/>
  <c r="CZ47" i="26" s="1"/>
  <c r="CY47" i="26" a="1"/>
  <c r="CY47" i="26" s="1"/>
  <c r="CX47" i="26" a="1"/>
  <c r="CX47" i="26" s="1"/>
  <c r="CW47" i="26" a="1"/>
  <c r="CW47" i="26" s="1"/>
  <c r="CV47" i="26" a="1"/>
  <c r="CV47" i="26" s="1"/>
  <c r="CU47" i="26" a="1"/>
  <c r="CU47" i="26" s="1"/>
  <c r="CT47" i="26" a="1"/>
  <c r="CT47" i="26" s="1"/>
  <c r="CS47" i="26"/>
  <c r="CS47" i="26" a="1"/>
  <c r="CR47" i="26" a="1"/>
  <c r="CR47" i="26" s="1"/>
  <c r="CQ47" i="26" a="1"/>
  <c r="CQ47" i="26" s="1"/>
  <c r="CP47" i="26" a="1"/>
  <c r="CP47" i="26" s="1"/>
  <c r="CO47" i="26" a="1"/>
  <c r="CO47" i="26" s="1"/>
  <c r="CN47" i="26"/>
  <c r="CN47" i="26" a="1"/>
  <c r="CM47" i="26" a="1"/>
  <c r="CM47" i="26" s="1"/>
  <c r="CL47" i="26" a="1"/>
  <c r="CL47" i="26" s="1"/>
  <c r="CK47" i="26" a="1"/>
  <c r="CK47" i="26" s="1"/>
  <c r="CJ47" i="26" a="1"/>
  <c r="CJ47" i="26" s="1"/>
  <c r="CI47" i="26" a="1"/>
  <c r="CI47" i="26" s="1"/>
  <c r="CH47" i="26" a="1"/>
  <c r="CH47" i="26" s="1"/>
  <c r="CG47" i="26" a="1"/>
  <c r="CG47" i="26" s="1"/>
  <c r="CF47" i="26" a="1"/>
  <c r="CF47" i="26" s="1"/>
  <c r="CE47" i="26" a="1"/>
  <c r="CE47" i="26" s="1"/>
  <c r="CD47" i="26" a="1"/>
  <c r="CD47" i="26" s="1"/>
  <c r="CC47" i="26" a="1"/>
  <c r="CC47" i="26" s="1"/>
  <c r="GF47" i="26" s="1"/>
  <c r="CB47" i="26" a="1"/>
  <c r="CB47" i="26" s="1"/>
  <c r="CA47" i="26" a="1"/>
  <c r="CA47" i="26" s="1"/>
  <c r="BZ47" i="26" a="1"/>
  <c r="BZ47" i="26" s="1"/>
  <c r="BY47" i="26" a="1"/>
  <c r="BY47" i="26" s="1"/>
  <c r="BX47" i="26"/>
  <c r="BX47" i="26" a="1"/>
  <c r="BW47" i="26" a="1"/>
  <c r="BW47" i="26" s="1"/>
  <c r="BV47" i="26" a="1"/>
  <c r="BV47" i="26" s="1"/>
  <c r="BU47" i="26" a="1"/>
  <c r="BU47" i="26" s="1"/>
  <c r="BT47" i="26" a="1"/>
  <c r="BT47" i="26" s="1"/>
  <c r="BS47" i="26" a="1"/>
  <c r="BS47" i="26" s="1"/>
  <c r="BR47" i="26" a="1"/>
  <c r="BR47" i="26" s="1"/>
  <c r="BQ47" i="26" a="1"/>
  <c r="BQ47" i="26" s="1"/>
  <c r="BP47" i="26" a="1"/>
  <c r="BP47" i="26" s="1"/>
  <c r="BO47" i="26" a="1"/>
  <c r="BO47" i="26" s="1"/>
  <c r="BN47" i="26" a="1"/>
  <c r="BN47" i="26" s="1"/>
  <c r="BM47" i="26" a="1"/>
  <c r="BM47" i="26" s="1"/>
  <c r="FP47" i="26" s="1"/>
  <c r="BL47" i="26" a="1"/>
  <c r="BL47" i="26" s="1"/>
  <c r="BK47" i="26" a="1"/>
  <c r="BK47" i="26" s="1"/>
  <c r="BJ47" i="26" a="1"/>
  <c r="BJ47" i="26" s="1"/>
  <c r="BI47" i="26" a="1"/>
  <c r="BI47" i="26" s="1"/>
  <c r="BH47" i="26" a="1"/>
  <c r="BH47" i="26" s="1"/>
  <c r="FK47" i="26" s="1"/>
  <c r="BG47" i="26" a="1"/>
  <c r="BG47" i="26" s="1"/>
  <c r="BF47" i="26" a="1"/>
  <c r="BF47" i="26" s="1"/>
  <c r="BE47" i="26" a="1"/>
  <c r="BE47" i="26" s="1"/>
  <c r="BD47" i="26" a="1"/>
  <c r="BD47" i="26" s="1"/>
  <c r="BC47" i="26" a="1"/>
  <c r="BC47" i="26" s="1"/>
  <c r="BB47" i="26" a="1"/>
  <c r="BB47" i="26" s="1"/>
  <c r="BA47" i="26" a="1"/>
  <c r="BA47" i="26" s="1"/>
  <c r="AZ47" i="26" a="1"/>
  <c r="AZ47" i="26" s="1"/>
  <c r="AY47" i="26" a="1"/>
  <c r="AY47" i="26" s="1"/>
  <c r="AX47" i="26" a="1"/>
  <c r="AX47" i="26" s="1"/>
  <c r="AW47" i="26"/>
  <c r="AW47" i="26" a="1"/>
  <c r="AV47" i="26" a="1"/>
  <c r="AV47" i="26" s="1"/>
  <c r="AU47" i="26" a="1"/>
  <c r="AU47" i="26" s="1"/>
  <c r="AT47" i="26" a="1"/>
  <c r="AT47" i="26" s="1"/>
  <c r="AS47" i="26" a="1"/>
  <c r="AS47" i="26" s="1"/>
  <c r="AR47" i="26" a="1"/>
  <c r="AR47" i="26" s="1"/>
  <c r="EU47" i="26" s="1"/>
  <c r="AQ47" i="26" a="1"/>
  <c r="AQ47" i="26" s="1"/>
  <c r="AP47" i="26" a="1"/>
  <c r="AP47" i="26" s="1"/>
  <c r="AO47" i="26" a="1"/>
  <c r="AO47" i="26" s="1"/>
  <c r="AN47" i="26" a="1"/>
  <c r="AN47" i="26" s="1"/>
  <c r="AM47" i="26" a="1"/>
  <c r="AM47" i="26" s="1"/>
  <c r="AL47" i="26" a="1"/>
  <c r="AL47" i="26" s="1"/>
  <c r="AK47" i="26" a="1"/>
  <c r="AK47" i="26" s="1"/>
  <c r="AJ47" i="26" a="1"/>
  <c r="AJ47" i="26" s="1"/>
  <c r="AI47" i="26" a="1"/>
  <c r="AI47" i="26" s="1"/>
  <c r="AH47" i="26" a="1"/>
  <c r="AH47" i="26" s="1"/>
  <c r="AG47" i="26"/>
  <c r="AG47" i="26" a="1"/>
  <c r="AF47" i="26" a="1"/>
  <c r="AF47" i="26" s="1"/>
  <c r="AE47" i="26" a="1"/>
  <c r="AE47" i="26" s="1"/>
  <c r="AD47" i="26" a="1"/>
  <c r="AD47" i="26" s="1"/>
  <c r="AC47" i="26" a="1"/>
  <c r="AC47" i="26" s="1"/>
  <c r="AB47" i="26"/>
  <c r="AB47" i="26" a="1"/>
  <c r="AA47" i="26" a="1"/>
  <c r="AA47" i="26" s="1"/>
  <c r="Z47" i="26" a="1"/>
  <c r="Z47" i="26" s="1"/>
  <c r="Y47" i="26" a="1"/>
  <c r="Y47" i="26" s="1"/>
  <c r="X47" i="26" a="1"/>
  <c r="X47" i="26" s="1"/>
  <c r="W47" i="26" a="1"/>
  <c r="W47" i="26" s="1"/>
  <c r="V47" i="26" a="1"/>
  <c r="V47" i="26" s="1"/>
  <c r="U47" i="26" a="1"/>
  <c r="U47" i="26" s="1"/>
  <c r="T47" i="26" a="1"/>
  <c r="T47" i="26" s="1"/>
  <c r="S47" i="26" a="1"/>
  <c r="S47" i="26" s="1"/>
  <c r="R47" i="26" a="1"/>
  <c r="R47" i="26" s="1"/>
  <c r="Q47" i="26" a="1"/>
  <c r="Q47" i="26" s="1"/>
  <c r="DT47" i="26" s="1"/>
  <c r="P47" i="26" a="1"/>
  <c r="P47" i="26" s="1"/>
  <c r="O47" i="26" a="1"/>
  <c r="O47" i="26" s="1"/>
  <c r="N47" i="26" a="1"/>
  <c r="N47" i="26" s="1"/>
  <c r="DI46" i="26" a="1"/>
  <c r="DI46" i="26" s="1"/>
  <c r="DH46" i="26" a="1"/>
  <c r="DH46" i="26" s="1"/>
  <c r="DG46" i="26" a="1"/>
  <c r="DG46" i="26" s="1"/>
  <c r="DF46" i="26" a="1"/>
  <c r="DF46" i="26" s="1"/>
  <c r="DE46" i="26" a="1"/>
  <c r="DE46" i="26" s="1"/>
  <c r="DD46" i="26" a="1"/>
  <c r="DD46" i="26" s="1"/>
  <c r="DC46" i="26" a="1"/>
  <c r="DC46" i="26" s="1"/>
  <c r="HF46" i="26" s="1"/>
  <c r="DB46" i="26" a="1"/>
  <c r="DB46" i="26" s="1"/>
  <c r="DA46" i="26" a="1"/>
  <c r="DA46" i="26" s="1"/>
  <c r="CZ46" i="26" a="1"/>
  <c r="CZ46" i="26" s="1"/>
  <c r="CY46" i="26" a="1"/>
  <c r="CY46" i="26" s="1"/>
  <c r="CX46" i="26"/>
  <c r="CX46" i="26" a="1"/>
  <c r="CW46" i="26" a="1"/>
  <c r="CW46" i="26" s="1"/>
  <c r="CV46" i="26" a="1"/>
  <c r="CV46" i="26" s="1"/>
  <c r="CU46" i="26" a="1"/>
  <c r="CU46" i="26" s="1"/>
  <c r="CT46" i="26" a="1"/>
  <c r="CT46" i="26" s="1"/>
  <c r="CS46" i="26" a="1"/>
  <c r="CS46" i="26" s="1"/>
  <c r="CR46" i="26" a="1"/>
  <c r="CR46" i="26" s="1"/>
  <c r="CQ46" i="26" a="1"/>
  <c r="CQ46" i="26" s="1"/>
  <c r="CP46" i="26" a="1"/>
  <c r="CP46" i="26" s="1"/>
  <c r="CO46" i="26" a="1"/>
  <c r="CO46" i="26" s="1"/>
  <c r="CN46" i="26" a="1"/>
  <c r="CN46" i="26" s="1"/>
  <c r="CM46" i="26" a="1"/>
  <c r="CM46" i="26" s="1"/>
  <c r="GP46" i="26" s="1"/>
  <c r="CL46" i="26" a="1"/>
  <c r="CL46" i="26" s="1"/>
  <c r="CK46" i="26" a="1"/>
  <c r="CK46" i="26" s="1"/>
  <c r="CJ46" i="26" a="1"/>
  <c r="CJ46" i="26" s="1"/>
  <c r="CI46" i="26" a="1"/>
  <c r="CI46" i="26" s="1"/>
  <c r="CH46" i="26" a="1"/>
  <c r="CH46" i="26" s="1"/>
  <c r="GK46" i="26" s="1"/>
  <c r="CG46" i="26" a="1"/>
  <c r="CG46" i="26" s="1"/>
  <c r="CF46" i="26" a="1"/>
  <c r="CF46" i="26" s="1"/>
  <c r="CE46" i="26" a="1"/>
  <c r="CE46" i="26" s="1"/>
  <c r="CD46" i="26" a="1"/>
  <c r="CD46" i="26" s="1"/>
  <c r="CC46" i="26" a="1"/>
  <c r="CC46" i="26" s="1"/>
  <c r="CB46" i="26" a="1"/>
  <c r="CB46" i="26" s="1"/>
  <c r="CA46" i="26" a="1"/>
  <c r="CA46" i="26" s="1"/>
  <c r="BZ46" i="26" a="1"/>
  <c r="BZ46" i="26" s="1"/>
  <c r="BY46" i="26" a="1"/>
  <c r="BY46" i="26" s="1"/>
  <c r="BX46" i="26" a="1"/>
  <c r="BX46" i="26" s="1"/>
  <c r="BW46" i="26"/>
  <c r="BW46" i="26" a="1"/>
  <c r="BV46" i="26" a="1"/>
  <c r="BV46" i="26" s="1"/>
  <c r="BU46" i="26" a="1"/>
  <c r="BU46" i="26" s="1"/>
  <c r="BT46" i="26" a="1"/>
  <c r="BT46" i="26" s="1"/>
  <c r="BS46" i="26" a="1"/>
  <c r="BS46" i="26" s="1"/>
  <c r="BR46" i="26" a="1"/>
  <c r="BR46" i="26" s="1"/>
  <c r="FU46" i="26" s="1"/>
  <c r="BQ46" i="26" a="1"/>
  <c r="BQ46" i="26" s="1"/>
  <c r="BP46" i="26" a="1"/>
  <c r="BP46" i="26" s="1"/>
  <c r="BO46" i="26" a="1"/>
  <c r="BO46" i="26" s="1"/>
  <c r="BN46" i="26" a="1"/>
  <c r="BN46" i="26" s="1"/>
  <c r="BM46" i="26" a="1"/>
  <c r="BM46" i="26" s="1"/>
  <c r="BL46" i="26" a="1"/>
  <c r="BL46" i="26" s="1"/>
  <c r="BK46" i="26" a="1"/>
  <c r="BK46" i="26" s="1"/>
  <c r="BJ46" i="26" a="1"/>
  <c r="BJ46" i="26" s="1"/>
  <c r="BI46" i="26" a="1"/>
  <c r="BI46" i="26" s="1"/>
  <c r="BH46" i="26" a="1"/>
  <c r="BH46" i="26" s="1"/>
  <c r="BG46" i="26"/>
  <c r="BG46" i="26" a="1"/>
  <c r="BF46" i="26" a="1"/>
  <c r="BF46" i="26" s="1"/>
  <c r="BE46" i="26" a="1"/>
  <c r="BE46" i="26" s="1"/>
  <c r="BD46" i="26" a="1"/>
  <c r="BD46" i="26" s="1"/>
  <c r="BC46" i="26" a="1"/>
  <c r="BC46" i="26" s="1"/>
  <c r="BB46" i="26"/>
  <c r="BB46" i="26" a="1"/>
  <c r="BA46" i="26" a="1"/>
  <c r="BA46" i="26" s="1"/>
  <c r="AZ46" i="26" a="1"/>
  <c r="AZ46" i="26" s="1"/>
  <c r="AY46" i="26" a="1"/>
  <c r="AY46" i="26" s="1"/>
  <c r="AX46" i="26" a="1"/>
  <c r="AX46" i="26" s="1"/>
  <c r="AW46" i="26" a="1"/>
  <c r="AW46" i="26" s="1"/>
  <c r="AV46" i="26" a="1"/>
  <c r="AV46" i="26" s="1"/>
  <c r="AU46" i="26" a="1"/>
  <c r="AU46" i="26" s="1"/>
  <c r="AT46" i="26" a="1"/>
  <c r="AT46" i="26" s="1"/>
  <c r="AS46" i="26" a="1"/>
  <c r="AS46" i="26" s="1"/>
  <c r="AR46" i="26" a="1"/>
  <c r="AR46" i="26" s="1"/>
  <c r="AQ46" i="26" a="1"/>
  <c r="AQ46" i="26" s="1"/>
  <c r="ET46" i="26" s="1"/>
  <c r="AP46" i="26" a="1"/>
  <c r="AP46" i="26" s="1"/>
  <c r="AO46" i="26" a="1"/>
  <c r="AO46" i="26" s="1"/>
  <c r="AN46" i="26" a="1"/>
  <c r="AN46" i="26" s="1"/>
  <c r="AM46" i="26" a="1"/>
  <c r="AM46" i="26" s="1"/>
  <c r="AL46" i="26"/>
  <c r="AL46" i="26" a="1"/>
  <c r="AK46" i="26" a="1"/>
  <c r="AK46" i="26" s="1"/>
  <c r="AJ46" i="26" a="1"/>
  <c r="AJ46" i="26" s="1"/>
  <c r="AI46" i="26" a="1"/>
  <c r="AI46" i="26" s="1"/>
  <c r="AH46" i="26" a="1"/>
  <c r="AH46" i="26" s="1"/>
  <c r="AG46" i="26" a="1"/>
  <c r="AG46" i="26" s="1"/>
  <c r="AF46" i="26" a="1"/>
  <c r="AF46" i="26" s="1"/>
  <c r="AE46" i="26" a="1"/>
  <c r="AE46" i="26" s="1"/>
  <c r="AD46" i="26" a="1"/>
  <c r="AD46" i="26" s="1"/>
  <c r="AC46" i="26" a="1"/>
  <c r="AC46" i="26" s="1"/>
  <c r="AB46" i="26" a="1"/>
  <c r="AB46" i="26" s="1"/>
  <c r="AA46" i="26" a="1"/>
  <c r="AA46" i="26" s="1"/>
  <c r="ED46" i="26" s="1"/>
  <c r="Z46" i="26" a="1"/>
  <c r="Z46" i="26" s="1"/>
  <c r="Y46" i="26" a="1"/>
  <c r="Y46" i="26" s="1"/>
  <c r="X46" i="26" a="1"/>
  <c r="X46" i="26" s="1"/>
  <c r="W46" i="26" a="1"/>
  <c r="W46" i="26" s="1"/>
  <c r="V46" i="26" a="1"/>
  <c r="V46" i="26" s="1"/>
  <c r="DY46" i="26" s="1"/>
  <c r="U46" i="26" a="1"/>
  <c r="U46" i="26" s="1"/>
  <c r="T46" i="26" a="1"/>
  <c r="T46" i="26" s="1"/>
  <c r="S46" i="26" a="1"/>
  <c r="S46" i="26" s="1"/>
  <c r="R46" i="26" a="1"/>
  <c r="R46" i="26" s="1"/>
  <c r="Q46" i="26" a="1"/>
  <c r="Q46" i="26" s="1"/>
  <c r="P46" i="26" a="1"/>
  <c r="P46" i="26" s="1"/>
  <c r="O46" i="26" a="1"/>
  <c r="O46" i="26" s="1"/>
  <c r="N46" i="26" a="1"/>
  <c r="N46" i="26" s="1"/>
  <c r="DI45" i="26" a="1"/>
  <c r="DI45" i="26" s="1"/>
  <c r="DH45" i="26" a="1"/>
  <c r="DH45" i="26" s="1"/>
  <c r="HK45" i="26" s="1" a="1"/>
  <c r="HK45" i="26" s="1"/>
  <c r="DG45" i="26" a="1"/>
  <c r="DG45" i="26" s="1"/>
  <c r="DF45" i="26" a="1"/>
  <c r="DF45" i="26" s="1"/>
  <c r="DE45" i="26" a="1"/>
  <c r="DE45" i="26" s="1"/>
  <c r="DD45" i="26" a="1"/>
  <c r="DD45" i="26" s="1"/>
  <c r="DC45" i="26" a="1"/>
  <c r="DC45" i="26" s="1"/>
  <c r="DB45" i="26" a="1"/>
  <c r="DB45" i="26" s="1"/>
  <c r="DA45" i="26" a="1"/>
  <c r="DA45" i="26" s="1"/>
  <c r="CZ45" i="26" a="1"/>
  <c r="CZ45" i="26" s="1"/>
  <c r="CY45" i="26" a="1"/>
  <c r="CY45" i="26" s="1"/>
  <c r="CX45" i="26" a="1"/>
  <c r="CX45" i="26" s="1"/>
  <c r="CW45" i="26" a="1"/>
  <c r="CW45" i="26" s="1"/>
  <c r="GZ45" i="26" s="1" a="1"/>
  <c r="GZ45" i="26" s="1"/>
  <c r="CV45" i="26" a="1"/>
  <c r="CV45" i="26" s="1"/>
  <c r="CU45" i="26" a="1"/>
  <c r="CU45" i="26" s="1"/>
  <c r="CT45" i="26" a="1"/>
  <c r="CT45" i="26" s="1"/>
  <c r="CS45" i="26" a="1"/>
  <c r="CS45" i="26" s="1"/>
  <c r="CR45" i="26"/>
  <c r="CR45" i="26" a="1"/>
  <c r="CQ45" i="26" a="1"/>
  <c r="CQ45" i="26" s="1"/>
  <c r="CP45" i="26" a="1"/>
  <c r="CP45" i="26" s="1"/>
  <c r="CO45" i="26" a="1"/>
  <c r="CO45" i="26" s="1"/>
  <c r="CN45" i="26" a="1"/>
  <c r="CN45" i="26" s="1"/>
  <c r="CM45" i="26" a="1"/>
  <c r="CM45" i="26" s="1"/>
  <c r="CL45" i="26" a="1"/>
  <c r="CL45" i="26" s="1"/>
  <c r="CK45" i="26" a="1"/>
  <c r="CK45" i="26" s="1"/>
  <c r="CJ45" i="26" a="1"/>
  <c r="CJ45" i="26" s="1"/>
  <c r="CI45" i="26" a="1"/>
  <c r="CI45" i="26" s="1"/>
  <c r="CH45" i="26" a="1"/>
  <c r="CH45" i="26" s="1"/>
  <c r="CG45" i="26"/>
  <c r="CG45" i="26" a="1"/>
  <c r="CF45" i="26" a="1"/>
  <c r="CF45" i="26" s="1"/>
  <c r="CE45" i="26" a="1"/>
  <c r="CE45" i="26" s="1"/>
  <c r="CD45" i="26" a="1"/>
  <c r="CD45" i="26" s="1"/>
  <c r="CC45" i="26" a="1"/>
  <c r="CC45" i="26" s="1"/>
  <c r="CB45" i="26" a="1"/>
  <c r="CB45" i="26" s="1"/>
  <c r="GE45" i="26" s="1" a="1"/>
  <c r="GE45" i="26" s="1"/>
  <c r="CA45" i="26" a="1"/>
  <c r="CA45" i="26" s="1"/>
  <c r="BZ45" i="26" a="1"/>
  <c r="BZ45" i="26" s="1"/>
  <c r="BY45" i="26" a="1"/>
  <c r="BY45" i="26" s="1"/>
  <c r="BX45" i="26" a="1"/>
  <c r="BX45" i="26" s="1"/>
  <c r="BW45" i="26" a="1"/>
  <c r="BW45" i="26" s="1"/>
  <c r="BV45" i="26" a="1"/>
  <c r="BV45" i="26" s="1"/>
  <c r="BU45" i="26" a="1"/>
  <c r="BU45" i="26" s="1"/>
  <c r="BT45" i="26" a="1"/>
  <c r="BT45" i="26" s="1"/>
  <c r="BS45" i="26" a="1"/>
  <c r="BS45" i="26" s="1"/>
  <c r="BR45" i="26" a="1"/>
  <c r="BR45" i="26" s="1"/>
  <c r="BQ45" i="26" a="1"/>
  <c r="BQ45" i="26" s="1"/>
  <c r="FT45" i="26" s="1" a="1"/>
  <c r="FT45" i="26" s="1"/>
  <c r="BP45" i="26" a="1"/>
  <c r="BP45" i="26" s="1"/>
  <c r="BO45" i="26" a="1"/>
  <c r="BO45" i="26" s="1"/>
  <c r="BN45" i="26" a="1"/>
  <c r="BN45" i="26" s="1"/>
  <c r="BM45" i="26" a="1"/>
  <c r="BM45" i="26" s="1"/>
  <c r="BL45" i="26"/>
  <c r="BL45" i="26" a="1"/>
  <c r="BK45" i="26" a="1"/>
  <c r="BK45" i="26" s="1"/>
  <c r="BJ45" i="26" a="1"/>
  <c r="BJ45" i="26" s="1"/>
  <c r="BI45" i="26" a="1"/>
  <c r="BI45" i="26" s="1"/>
  <c r="BH45" i="26" a="1"/>
  <c r="BH45" i="26" s="1"/>
  <c r="BG45" i="26" a="1"/>
  <c r="BG45" i="26" s="1"/>
  <c r="BF45" i="26" a="1"/>
  <c r="BF45" i="26" s="1"/>
  <c r="BE45" i="26" a="1"/>
  <c r="BE45" i="26" s="1"/>
  <c r="BD45" i="26" a="1"/>
  <c r="BD45" i="26" s="1"/>
  <c r="BC45" i="26" a="1"/>
  <c r="BC45" i="26" s="1"/>
  <c r="BB45" i="26" a="1"/>
  <c r="BB45" i="26" s="1"/>
  <c r="BA45" i="26"/>
  <c r="BA45" i="26" a="1"/>
  <c r="AZ45" i="26" a="1"/>
  <c r="AZ45" i="26" s="1"/>
  <c r="AY45" i="26" a="1"/>
  <c r="AY45" i="26" s="1"/>
  <c r="AX45" i="26" a="1"/>
  <c r="AX45" i="26" s="1"/>
  <c r="AW45" i="26" a="1"/>
  <c r="AW45" i="26" s="1"/>
  <c r="AV45" i="26" a="1"/>
  <c r="AV45" i="26" s="1"/>
  <c r="EY45" i="26" s="1" a="1"/>
  <c r="EY45" i="26" s="1"/>
  <c r="AU45" i="26" a="1"/>
  <c r="AU45" i="26" s="1"/>
  <c r="AT45" i="26" a="1"/>
  <c r="AT45" i="26" s="1"/>
  <c r="AS45" i="26" a="1"/>
  <c r="AS45" i="26" s="1"/>
  <c r="AR45" i="26" a="1"/>
  <c r="AR45" i="26" s="1"/>
  <c r="AQ45" i="26" a="1"/>
  <c r="AQ45" i="26" s="1"/>
  <c r="AP45" i="26" a="1"/>
  <c r="AP45" i="26" s="1"/>
  <c r="AO45" i="26" a="1"/>
  <c r="AO45" i="26" s="1"/>
  <c r="AN45" i="26" a="1"/>
  <c r="AN45" i="26" s="1"/>
  <c r="AM45" i="26" a="1"/>
  <c r="AM45" i="26" s="1"/>
  <c r="AL45" i="26" a="1"/>
  <c r="AL45" i="26" s="1"/>
  <c r="AK45" i="26" a="1"/>
  <c r="AK45" i="26" s="1"/>
  <c r="EN45" i="26" s="1" a="1"/>
  <c r="EN45" i="26" s="1"/>
  <c r="AJ45" i="26" a="1"/>
  <c r="AJ45" i="26" s="1"/>
  <c r="AI45" i="26" a="1"/>
  <c r="AI45" i="26" s="1"/>
  <c r="AH45" i="26" a="1"/>
  <c r="AH45" i="26" s="1"/>
  <c r="AG45" i="26"/>
  <c r="AG45" i="26" a="1"/>
  <c r="AF45" i="26" a="1"/>
  <c r="AF45" i="26" s="1"/>
  <c r="AE45" i="26" a="1"/>
  <c r="AE45" i="26" s="1"/>
  <c r="AD45" i="26" a="1"/>
  <c r="AD45" i="26" s="1"/>
  <c r="AC45" i="26"/>
  <c r="AC45" i="26" a="1"/>
  <c r="AB45" i="26" a="1"/>
  <c r="AB45" i="26" s="1"/>
  <c r="AA45" i="26" a="1"/>
  <c r="AA45" i="26" s="1"/>
  <c r="Z45" i="26" a="1"/>
  <c r="Z45" i="26" s="1"/>
  <c r="Y45" i="26" a="1"/>
  <c r="Y45" i="26" s="1"/>
  <c r="EB45" i="26" s="1" a="1"/>
  <c r="EB45" i="26" s="1"/>
  <c r="X45" i="26" a="1"/>
  <c r="X45" i="26" s="1"/>
  <c r="W45" i="26" a="1"/>
  <c r="W45" i="26" s="1"/>
  <c r="V45" i="26" a="1"/>
  <c r="V45" i="26" s="1"/>
  <c r="U45" i="26" a="1"/>
  <c r="U45" i="26" s="1"/>
  <c r="DX45" i="26" s="1" a="1"/>
  <c r="DX45" i="26" s="1"/>
  <c r="T45" i="26" a="1"/>
  <c r="T45" i="26" s="1"/>
  <c r="S45" i="26" a="1"/>
  <c r="S45" i="26" s="1"/>
  <c r="R45" i="26" a="1"/>
  <c r="R45" i="26" s="1"/>
  <c r="Q45" i="26"/>
  <c r="Q45" i="26" a="1"/>
  <c r="P45" i="26" a="1"/>
  <c r="P45" i="26" s="1"/>
  <c r="O45" i="26" a="1"/>
  <c r="O45" i="26" s="1"/>
  <c r="N45" i="26" a="1"/>
  <c r="N45" i="26" s="1"/>
  <c r="DI44" i="26" a="1"/>
  <c r="DI44" i="26" s="1"/>
  <c r="DH44" i="26" a="1"/>
  <c r="DH44" i="26" s="1"/>
  <c r="DG44" i="26" a="1"/>
  <c r="DG44" i="26" s="1"/>
  <c r="HJ44" i="26" s="1"/>
  <c r="DF44" i="26" a="1"/>
  <c r="DF44" i="26" s="1"/>
  <c r="DE44" i="26" a="1"/>
  <c r="DE44" i="26" s="1"/>
  <c r="DD44" i="26" a="1"/>
  <c r="DD44" i="26" s="1"/>
  <c r="DC44" i="26"/>
  <c r="DC44" i="26" a="1"/>
  <c r="DB44" i="26" a="1"/>
  <c r="DB44" i="26" s="1"/>
  <c r="DA44" i="26" a="1"/>
  <c r="DA44" i="26" s="1"/>
  <c r="CZ44" i="26" a="1"/>
  <c r="CZ44" i="26" s="1"/>
  <c r="CY44" i="26"/>
  <c r="CY44" i="26" a="1"/>
  <c r="CX44" i="26" a="1"/>
  <c r="CX44" i="26" s="1"/>
  <c r="CW44" i="26" a="1"/>
  <c r="CW44" i="26" s="1"/>
  <c r="CV44" i="26" a="1"/>
  <c r="CV44" i="26" s="1"/>
  <c r="CU44" i="26" a="1"/>
  <c r="CU44" i="26" s="1"/>
  <c r="GX44" i="26" s="1"/>
  <c r="CT44" i="26" a="1"/>
  <c r="CT44" i="26" s="1"/>
  <c r="CS44" i="26" a="1"/>
  <c r="CS44" i="26" s="1"/>
  <c r="CR44" i="26" a="1"/>
  <c r="CR44" i="26" s="1"/>
  <c r="CQ44" i="26" a="1"/>
  <c r="CQ44" i="26" s="1"/>
  <c r="GT44" i="26" s="1"/>
  <c r="CP44" i="26" a="1"/>
  <c r="CP44" i="26" s="1"/>
  <c r="CO44" i="26" a="1"/>
  <c r="CO44" i="26" s="1"/>
  <c r="CN44" i="26" a="1"/>
  <c r="CN44" i="26" s="1"/>
  <c r="CM44" i="26"/>
  <c r="CM44" i="26" a="1"/>
  <c r="CL44" i="26" a="1"/>
  <c r="CL44" i="26" s="1"/>
  <c r="CK44" i="26" a="1"/>
  <c r="CK44" i="26" s="1"/>
  <c r="CJ44" i="26" a="1"/>
  <c r="CJ44" i="26" s="1"/>
  <c r="CI44" i="26"/>
  <c r="CI44" i="26" a="1"/>
  <c r="CH44" i="26" a="1"/>
  <c r="CH44" i="26" s="1"/>
  <c r="CG44" i="26" a="1"/>
  <c r="CG44" i="26" s="1"/>
  <c r="CF44" i="26" a="1"/>
  <c r="CF44" i="26" s="1"/>
  <c r="CE44" i="26"/>
  <c r="CE44" i="26" a="1"/>
  <c r="CD44" i="26" a="1"/>
  <c r="CD44" i="26" s="1"/>
  <c r="CC44" i="26" a="1"/>
  <c r="CC44" i="26" s="1"/>
  <c r="CB44" i="26" a="1"/>
  <c r="CB44" i="26" s="1"/>
  <c r="CA44" i="26" a="1"/>
  <c r="CA44" i="26" s="1"/>
  <c r="GD44" i="26" s="1"/>
  <c r="BZ44" i="26" a="1"/>
  <c r="BZ44" i="26" s="1"/>
  <c r="BY44" i="26" a="1"/>
  <c r="BY44" i="26" s="1"/>
  <c r="BX44" i="26" a="1"/>
  <c r="BX44" i="26" s="1"/>
  <c r="BW44" i="26"/>
  <c r="BW44" i="26" a="1"/>
  <c r="BV44" i="26" a="1"/>
  <c r="BV44" i="26" s="1"/>
  <c r="BU44" i="26" a="1"/>
  <c r="BU44" i="26" s="1"/>
  <c r="BT44" i="26" a="1"/>
  <c r="BT44" i="26" s="1"/>
  <c r="BS44" i="26"/>
  <c r="BS44" i="26" a="1"/>
  <c r="BR44" i="26" a="1"/>
  <c r="BR44" i="26" s="1"/>
  <c r="BQ44" i="26" a="1"/>
  <c r="BQ44" i="26" s="1"/>
  <c r="BP44" i="26" a="1"/>
  <c r="BP44" i="26" s="1"/>
  <c r="BO44" i="26" a="1"/>
  <c r="BO44" i="26" s="1"/>
  <c r="FR44" i="26" s="1"/>
  <c r="BN44" i="26" a="1"/>
  <c r="BN44" i="26" s="1"/>
  <c r="BM44" i="26" a="1"/>
  <c r="BM44" i="26" s="1"/>
  <c r="BL44" i="26" a="1"/>
  <c r="BL44" i="26" s="1"/>
  <c r="BK44" i="26" a="1"/>
  <c r="BK44" i="26" s="1"/>
  <c r="FN44" i="26" s="1"/>
  <c r="BJ44" i="26" a="1"/>
  <c r="BJ44" i="26" s="1"/>
  <c r="BI44" i="26" a="1"/>
  <c r="BI44" i="26" s="1"/>
  <c r="BH44" i="26" a="1"/>
  <c r="BH44" i="26" s="1"/>
  <c r="BG44" i="26"/>
  <c r="BG44" i="26" a="1"/>
  <c r="BF44" i="26" a="1"/>
  <c r="BF44" i="26" s="1"/>
  <c r="BE44" i="26" a="1"/>
  <c r="BE44" i="26" s="1"/>
  <c r="BD44" i="26" a="1"/>
  <c r="BD44" i="26" s="1"/>
  <c r="BC44" i="26"/>
  <c r="BC44" i="26" a="1"/>
  <c r="BB44" i="26" a="1"/>
  <c r="BB44" i="26" s="1"/>
  <c r="BA44" i="26" a="1"/>
  <c r="BA44" i="26" s="1"/>
  <c r="AZ44" i="26" a="1"/>
  <c r="AZ44" i="26" s="1"/>
  <c r="AY44" i="26"/>
  <c r="AY44" i="26" a="1"/>
  <c r="AX44" i="26" a="1"/>
  <c r="AX44" i="26" s="1"/>
  <c r="AW44" i="26" a="1"/>
  <c r="AW44" i="26" s="1"/>
  <c r="AV44" i="26" a="1"/>
  <c r="AV44" i="26" s="1"/>
  <c r="AU44" i="26" a="1"/>
  <c r="AU44" i="26" s="1"/>
  <c r="EX44" i="26" s="1"/>
  <c r="AT44" i="26" a="1"/>
  <c r="AT44" i="26" s="1"/>
  <c r="AS44" i="26" a="1"/>
  <c r="AS44" i="26" s="1"/>
  <c r="AR44" i="26" a="1"/>
  <c r="AR44" i="26" s="1"/>
  <c r="AQ44" i="26"/>
  <c r="AQ44" i="26" a="1"/>
  <c r="AP44" i="26" a="1"/>
  <c r="AP44" i="26" s="1"/>
  <c r="AO44" i="26" a="1"/>
  <c r="AO44" i="26" s="1"/>
  <c r="AN44" i="26" a="1"/>
  <c r="AN44" i="26" s="1"/>
  <c r="AM44" i="26"/>
  <c r="AM44" i="26" a="1"/>
  <c r="AL44" i="26" a="1"/>
  <c r="AL44" i="26" s="1"/>
  <c r="AK44" i="26" a="1"/>
  <c r="AK44" i="26" s="1"/>
  <c r="AJ44" i="26" a="1"/>
  <c r="AJ44" i="26" s="1"/>
  <c r="AI44" i="26" a="1"/>
  <c r="AI44" i="26" s="1"/>
  <c r="EL44" i="26" s="1"/>
  <c r="AH44" i="26" a="1"/>
  <c r="AH44" i="26" s="1"/>
  <c r="AG44" i="26" a="1"/>
  <c r="AG44" i="26" s="1"/>
  <c r="AF44" i="26" a="1"/>
  <c r="AF44" i="26" s="1"/>
  <c r="AE44" i="26" a="1"/>
  <c r="AE44" i="26" s="1"/>
  <c r="EH44" i="26" s="1"/>
  <c r="AD44" i="26" a="1"/>
  <c r="AD44" i="26" s="1"/>
  <c r="AC44" i="26" a="1"/>
  <c r="AC44" i="26" s="1"/>
  <c r="AB44" i="26" a="1"/>
  <c r="AB44" i="26" s="1"/>
  <c r="AA44" i="26"/>
  <c r="AA44" i="26" a="1"/>
  <c r="Z44" i="26" a="1"/>
  <c r="Z44" i="26" s="1"/>
  <c r="Y44" i="26" a="1"/>
  <c r="Y44" i="26" s="1"/>
  <c r="X44" i="26" a="1"/>
  <c r="X44" i="26" s="1"/>
  <c r="W44" i="26"/>
  <c r="W44" i="26" a="1"/>
  <c r="V44" i="26" a="1"/>
  <c r="V44" i="26" s="1"/>
  <c r="U44" i="26" a="1"/>
  <c r="U44" i="26" s="1"/>
  <c r="T44" i="26" a="1"/>
  <c r="T44" i="26" s="1"/>
  <c r="S44" i="26"/>
  <c r="S44" i="26" a="1"/>
  <c r="R44" i="26" a="1"/>
  <c r="R44" i="26" s="1"/>
  <c r="Q44" i="26" a="1"/>
  <c r="Q44" i="26" s="1"/>
  <c r="P44" i="26" a="1"/>
  <c r="P44" i="26" s="1"/>
  <c r="O44" i="26" a="1"/>
  <c r="O44" i="26" s="1"/>
  <c r="DR44" i="26" s="1"/>
  <c r="N44" i="26" a="1"/>
  <c r="N44" i="26" s="1"/>
  <c r="DI43" i="26"/>
  <c r="DI43" i="26" a="1"/>
  <c r="DH43" i="26" a="1"/>
  <c r="DH43" i="26" s="1"/>
  <c r="DG43" i="26" a="1"/>
  <c r="DG43" i="26" s="1"/>
  <c r="DF43" i="26" a="1"/>
  <c r="DF43" i="26" s="1"/>
  <c r="DE43" i="26" a="1"/>
  <c r="DE43" i="26" s="1"/>
  <c r="HH43" i="26" s="1" a="1"/>
  <c r="HH43" i="26" s="1"/>
  <c r="DD43" i="26" a="1"/>
  <c r="DD43" i="26" s="1"/>
  <c r="DC43" i="26" a="1"/>
  <c r="DC43" i="26" s="1"/>
  <c r="DB43" i="26" a="1"/>
  <c r="DB43" i="26" s="1"/>
  <c r="DA43" i="26" a="1"/>
  <c r="DA43" i="26" s="1"/>
  <c r="HD43" i="26" s="1" a="1"/>
  <c r="HD43" i="26" s="1"/>
  <c r="CZ43" i="26" a="1"/>
  <c r="CZ43" i="26" s="1"/>
  <c r="CY43" i="26" a="1"/>
  <c r="CY43" i="26" s="1"/>
  <c r="CX43" i="26" a="1"/>
  <c r="CX43" i="26" s="1"/>
  <c r="CW43" i="26"/>
  <c r="CW43" i="26" a="1"/>
  <c r="CV43" i="26" a="1"/>
  <c r="CV43" i="26" s="1"/>
  <c r="CU43" i="26" a="1"/>
  <c r="CU43" i="26" s="1"/>
  <c r="CT43" i="26" a="1"/>
  <c r="CT43" i="26" s="1"/>
  <c r="CS43" i="26"/>
  <c r="CS43" i="26" a="1"/>
  <c r="CR43" i="26" a="1"/>
  <c r="CR43" i="26" s="1"/>
  <c r="CQ43" i="26" a="1"/>
  <c r="CQ43" i="26" s="1"/>
  <c r="CP43" i="26" a="1"/>
  <c r="CP43" i="26" s="1"/>
  <c r="CO43" i="26"/>
  <c r="CO43" i="26" a="1"/>
  <c r="CN43" i="26" a="1"/>
  <c r="CN43" i="26" s="1"/>
  <c r="CM43" i="26" a="1"/>
  <c r="CM43" i="26" s="1"/>
  <c r="CL43" i="26" a="1"/>
  <c r="CL43" i="26" s="1"/>
  <c r="CK43" i="26" a="1"/>
  <c r="CK43" i="26" s="1"/>
  <c r="GN43" i="26" s="1" a="1"/>
  <c r="GN43" i="26" s="1"/>
  <c r="CJ43" i="26" a="1"/>
  <c r="CJ43" i="26" s="1"/>
  <c r="CI43" i="26" a="1"/>
  <c r="CI43" i="26" s="1"/>
  <c r="CH43" i="26" a="1"/>
  <c r="CH43" i="26" s="1"/>
  <c r="CG43" i="26"/>
  <c r="CG43" i="26" a="1"/>
  <c r="CF43" i="26" a="1"/>
  <c r="CF43" i="26" s="1"/>
  <c r="CE43" i="26" a="1"/>
  <c r="CE43" i="26" s="1"/>
  <c r="CD43" i="26" a="1"/>
  <c r="CD43" i="26" s="1"/>
  <c r="CC43" i="26"/>
  <c r="CC43" i="26" a="1"/>
  <c r="CB43" i="26" a="1"/>
  <c r="CB43" i="26" s="1"/>
  <c r="CA43" i="26" a="1"/>
  <c r="CA43" i="26" s="1"/>
  <c r="BZ43" i="26" a="1"/>
  <c r="BZ43" i="26" s="1"/>
  <c r="BY43" i="26" a="1"/>
  <c r="BY43" i="26" s="1"/>
  <c r="GB43" i="26" s="1" a="1"/>
  <c r="GB43" i="26" s="1"/>
  <c r="BX43" i="26" a="1"/>
  <c r="BX43" i="26" s="1"/>
  <c r="BW43" i="26" a="1"/>
  <c r="BW43" i="26" s="1"/>
  <c r="BV43" i="26" a="1"/>
  <c r="BV43" i="26" s="1"/>
  <c r="BU43" i="26" a="1"/>
  <c r="BU43" i="26" s="1"/>
  <c r="FX43" i="26" s="1" a="1"/>
  <c r="FX43" i="26" s="1"/>
  <c r="BT43" i="26" a="1"/>
  <c r="BT43" i="26" s="1"/>
  <c r="BS43" i="26" a="1"/>
  <c r="BS43" i="26" s="1"/>
  <c r="BR43" i="26" a="1"/>
  <c r="BR43" i="26" s="1"/>
  <c r="BQ43" i="26"/>
  <c r="BQ43" i="26" a="1"/>
  <c r="BP43" i="26" a="1"/>
  <c r="BP43" i="26" s="1"/>
  <c r="BO43" i="26" a="1"/>
  <c r="BO43" i="26" s="1"/>
  <c r="BN43" i="26" a="1"/>
  <c r="BN43" i="26" s="1"/>
  <c r="BM43" i="26"/>
  <c r="BM43" i="26" a="1"/>
  <c r="BL43" i="26" a="1"/>
  <c r="BL43" i="26" s="1"/>
  <c r="BK43" i="26" a="1"/>
  <c r="BK43" i="26" s="1"/>
  <c r="BJ43" i="26" a="1"/>
  <c r="BJ43" i="26" s="1"/>
  <c r="BI43" i="26"/>
  <c r="BI43" i="26" a="1"/>
  <c r="BH43" i="26" a="1"/>
  <c r="BH43" i="26" s="1"/>
  <c r="BG43" i="26" a="1"/>
  <c r="BG43" i="26" s="1"/>
  <c r="BF43" i="26" a="1"/>
  <c r="BF43" i="26" s="1"/>
  <c r="BE43" i="26" a="1"/>
  <c r="BE43" i="26" s="1"/>
  <c r="FH43" i="26" s="1" a="1"/>
  <c r="FH43" i="26" s="1"/>
  <c r="BD43" i="26" a="1"/>
  <c r="BD43" i="26" s="1"/>
  <c r="BC43" i="26" a="1"/>
  <c r="BC43" i="26" s="1"/>
  <c r="BB43" i="26" a="1"/>
  <c r="BB43" i="26" s="1"/>
  <c r="BA43" i="26"/>
  <c r="BA43" i="26" a="1"/>
  <c r="AZ43" i="26" a="1"/>
  <c r="AZ43" i="26" s="1"/>
  <c r="AY43" i="26" a="1"/>
  <c r="AY43" i="26" s="1"/>
  <c r="AX43" i="26" a="1"/>
  <c r="AX43" i="26" s="1"/>
  <c r="AW43" i="26"/>
  <c r="AW43" i="26" a="1"/>
  <c r="AV43" i="26" a="1"/>
  <c r="AV43" i="26" s="1"/>
  <c r="AU43" i="26" a="1"/>
  <c r="AU43" i="26" s="1"/>
  <c r="AT43" i="26" a="1"/>
  <c r="AT43" i="26" s="1"/>
  <c r="AS43" i="26" a="1"/>
  <c r="AS43" i="26" s="1"/>
  <c r="EV43" i="26" s="1" a="1"/>
  <c r="EV43" i="26" s="1"/>
  <c r="AR43" i="26" a="1"/>
  <c r="AR43" i="26" s="1"/>
  <c r="AQ43" i="26" a="1"/>
  <c r="AQ43" i="26" s="1"/>
  <c r="AP43" i="26" a="1"/>
  <c r="AP43" i="26" s="1"/>
  <c r="AO43" i="26" a="1"/>
  <c r="AO43" i="26" s="1"/>
  <c r="ER43" i="26" s="1" a="1"/>
  <c r="ER43" i="26" s="1"/>
  <c r="AN43" i="26" a="1"/>
  <c r="AN43" i="26" s="1"/>
  <c r="AM43" i="26" a="1"/>
  <c r="AM43" i="26" s="1"/>
  <c r="AL43" i="26" a="1"/>
  <c r="AL43" i="26" s="1"/>
  <c r="AK43" i="26"/>
  <c r="AK43" i="26" a="1"/>
  <c r="AJ43" i="26" a="1"/>
  <c r="AJ43" i="26" s="1"/>
  <c r="AI43" i="26" a="1"/>
  <c r="AI43" i="26" s="1"/>
  <c r="AH43" i="26" a="1"/>
  <c r="AH43" i="26" s="1"/>
  <c r="AG43" i="26"/>
  <c r="AG43" i="26" a="1"/>
  <c r="AF43" i="26" a="1"/>
  <c r="AF43" i="26" s="1"/>
  <c r="AE43" i="26" a="1"/>
  <c r="AE43" i="26" s="1"/>
  <c r="AD43" i="26" a="1"/>
  <c r="AD43" i="26" s="1"/>
  <c r="AC43" i="26"/>
  <c r="AC43" i="26" a="1"/>
  <c r="AB43" i="26" a="1"/>
  <c r="AB43" i="26" s="1"/>
  <c r="AA43" i="26" a="1"/>
  <c r="AA43" i="26" s="1"/>
  <c r="Z43" i="26" a="1"/>
  <c r="Z43" i="26" s="1"/>
  <c r="Y43" i="26" a="1"/>
  <c r="Y43" i="26" s="1"/>
  <c r="EB43" i="26" s="1" a="1"/>
  <c r="EB43" i="26" s="1"/>
  <c r="X43" i="26" a="1"/>
  <c r="X43" i="26" s="1"/>
  <c r="W43" i="26" a="1"/>
  <c r="W43" i="26" s="1"/>
  <c r="V43" i="26" a="1"/>
  <c r="V43" i="26" s="1"/>
  <c r="U43" i="26"/>
  <c r="U43" i="26" a="1"/>
  <c r="T43" i="26" a="1"/>
  <c r="T43" i="26" s="1"/>
  <c r="S43" i="26" a="1"/>
  <c r="S43" i="26" s="1"/>
  <c r="R43" i="26" a="1"/>
  <c r="R43" i="26" s="1"/>
  <c r="Q43" i="26"/>
  <c r="Q43" i="26" a="1"/>
  <c r="P43" i="26" a="1"/>
  <c r="P43" i="26" s="1"/>
  <c r="O43" i="26" a="1"/>
  <c r="O43" i="26" s="1"/>
  <c r="N43" i="26" a="1"/>
  <c r="N43" i="26" s="1"/>
  <c r="DI42" i="26" a="1"/>
  <c r="DI42" i="26" s="1"/>
  <c r="DH42" i="26" a="1"/>
  <c r="DH42" i="26" s="1"/>
  <c r="DG42" i="26"/>
  <c r="DG42" i="26" a="1"/>
  <c r="DF42" i="26" a="1"/>
  <c r="DF42" i="26" s="1"/>
  <c r="DE42" i="26" a="1"/>
  <c r="DE42" i="26" s="1"/>
  <c r="DD42" i="26" a="1"/>
  <c r="DD42" i="26" s="1"/>
  <c r="DC42" i="26"/>
  <c r="DC42" i="26" a="1"/>
  <c r="DB42" i="26" a="1"/>
  <c r="DB42" i="26" s="1"/>
  <c r="DA42" i="26" a="1"/>
  <c r="DA42" i="26" s="1"/>
  <c r="CZ42" i="26" a="1"/>
  <c r="CZ42" i="26" s="1"/>
  <c r="CY42" i="26"/>
  <c r="CY42" i="26" a="1"/>
  <c r="CX42" i="26" a="1"/>
  <c r="CX42" i="26" s="1"/>
  <c r="CW42" i="26" a="1"/>
  <c r="CW42" i="26" s="1"/>
  <c r="CV42" i="26" a="1"/>
  <c r="CV42" i="26" s="1"/>
  <c r="CU42" i="26" a="1"/>
  <c r="CU42" i="26" s="1"/>
  <c r="GX42" i="26" s="1"/>
  <c r="CT42" i="26" a="1"/>
  <c r="CT42" i="26" s="1"/>
  <c r="CS42" i="26" a="1"/>
  <c r="CS42" i="26" s="1"/>
  <c r="CR42" i="26" a="1"/>
  <c r="CR42" i="26" s="1"/>
  <c r="CQ42" i="26"/>
  <c r="CQ42" i="26" a="1"/>
  <c r="CP42" i="26" a="1"/>
  <c r="CP42" i="26" s="1"/>
  <c r="CO42" i="26" a="1"/>
  <c r="CO42" i="26" s="1"/>
  <c r="CN42" i="26" a="1"/>
  <c r="CN42" i="26" s="1"/>
  <c r="CM42" i="26"/>
  <c r="CM42" i="26" a="1"/>
  <c r="CL42" i="26" a="1"/>
  <c r="CL42" i="26" s="1"/>
  <c r="CK42" i="26" a="1"/>
  <c r="CK42" i="26" s="1"/>
  <c r="CJ42" i="26" a="1"/>
  <c r="CJ42" i="26" s="1"/>
  <c r="CI42" i="26" a="1"/>
  <c r="CI42" i="26" s="1"/>
  <c r="GL42" i="26" s="1"/>
  <c r="CH42" i="26" a="1"/>
  <c r="CH42" i="26" s="1"/>
  <c r="CG42" i="26" a="1"/>
  <c r="CG42" i="26" s="1"/>
  <c r="CF42" i="26" a="1"/>
  <c r="CF42" i="26" s="1"/>
  <c r="CE42" i="26" a="1"/>
  <c r="CE42" i="26" s="1"/>
  <c r="GH42" i="26" s="1"/>
  <c r="CD42" i="26" a="1"/>
  <c r="CD42" i="26" s="1"/>
  <c r="CC42" i="26" a="1"/>
  <c r="CC42" i="26" s="1"/>
  <c r="CB42" i="26" a="1"/>
  <c r="CB42" i="26" s="1"/>
  <c r="CA42" i="26"/>
  <c r="CA42" i="26" a="1"/>
  <c r="BZ42" i="26" a="1"/>
  <c r="BZ42" i="26" s="1"/>
  <c r="BY42" i="26" a="1"/>
  <c r="BY42" i="26" s="1"/>
  <c r="BX42" i="26" a="1"/>
  <c r="BX42" i="26" s="1"/>
  <c r="BW42" i="26"/>
  <c r="BW42" i="26" a="1"/>
  <c r="BV42" i="26" a="1"/>
  <c r="BV42" i="26" s="1"/>
  <c r="BU42" i="26" a="1"/>
  <c r="BU42" i="26" s="1"/>
  <c r="BT42" i="26" a="1"/>
  <c r="BT42" i="26" s="1"/>
  <c r="BS42" i="26"/>
  <c r="BS42" i="26" a="1"/>
  <c r="BR42" i="26" a="1"/>
  <c r="BR42" i="26" s="1"/>
  <c r="BQ42" i="26" a="1"/>
  <c r="BQ42" i="26" s="1"/>
  <c r="BP42" i="26" a="1"/>
  <c r="BP42" i="26" s="1"/>
  <c r="BO42" i="26" a="1"/>
  <c r="BO42" i="26" s="1"/>
  <c r="FR42" i="26" s="1"/>
  <c r="BN42" i="26" a="1"/>
  <c r="BN42" i="26" s="1"/>
  <c r="BM42" i="26" a="1"/>
  <c r="BM42" i="26" s="1"/>
  <c r="BL42" i="26" a="1"/>
  <c r="BL42" i="26" s="1"/>
  <c r="BK42" i="26"/>
  <c r="BK42" i="26" a="1"/>
  <c r="BJ42" i="26" a="1"/>
  <c r="BJ42" i="26" s="1"/>
  <c r="BI42" i="26" a="1"/>
  <c r="BI42" i="26" s="1"/>
  <c r="BH42" i="26" a="1"/>
  <c r="BH42" i="26" s="1"/>
  <c r="BG42" i="26"/>
  <c r="BG42" i="26" a="1"/>
  <c r="BF42" i="26" a="1"/>
  <c r="BF42" i="26" s="1"/>
  <c r="BE42" i="26" a="1"/>
  <c r="BE42" i="26" s="1"/>
  <c r="BD42" i="26" a="1"/>
  <c r="BD42" i="26" s="1"/>
  <c r="BC42" i="26" a="1"/>
  <c r="BC42" i="26" s="1"/>
  <c r="FF42" i="26" s="1"/>
  <c r="BB42" i="26" a="1"/>
  <c r="BB42" i="26" s="1"/>
  <c r="BA42" i="26" a="1"/>
  <c r="BA42" i="26" s="1"/>
  <c r="AZ42" i="26" a="1"/>
  <c r="AZ42" i="26" s="1"/>
  <c r="AY42" i="26" a="1"/>
  <c r="AY42" i="26" s="1"/>
  <c r="FB42" i="26" s="1"/>
  <c r="AX42" i="26" a="1"/>
  <c r="AX42" i="26" s="1"/>
  <c r="AW42" i="26" a="1"/>
  <c r="AW42" i="26" s="1"/>
  <c r="AV42" i="26" a="1"/>
  <c r="AV42" i="26" s="1"/>
  <c r="AU42" i="26"/>
  <c r="AU42" i="26" a="1"/>
  <c r="AT42" i="26" a="1"/>
  <c r="AT42" i="26" s="1"/>
  <c r="AS42" i="26" a="1"/>
  <c r="AS42" i="26" s="1"/>
  <c r="AR42" i="26" a="1"/>
  <c r="AR42" i="26" s="1"/>
  <c r="AQ42" i="26"/>
  <c r="AQ42" i="26" a="1"/>
  <c r="AP42" i="26" a="1"/>
  <c r="AP42" i="26" s="1"/>
  <c r="AO42" i="26" a="1"/>
  <c r="AO42" i="26" s="1"/>
  <c r="AN42" i="26" a="1"/>
  <c r="AN42" i="26" s="1"/>
  <c r="AM42" i="26"/>
  <c r="AM42" i="26" a="1"/>
  <c r="AL42" i="26" a="1"/>
  <c r="AL42" i="26" s="1"/>
  <c r="AK42" i="26" a="1"/>
  <c r="AK42" i="26" s="1"/>
  <c r="AJ42" i="26" a="1"/>
  <c r="AJ42" i="26" s="1"/>
  <c r="AI42" i="26" a="1"/>
  <c r="AI42" i="26" s="1"/>
  <c r="EL42" i="26" s="1"/>
  <c r="AH42" i="26" a="1"/>
  <c r="AH42" i="26" s="1"/>
  <c r="AG42" i="26" a="1"/>
  <c r="AG42" i="26" s="1"/>
  <c r="AF42" i="26" a="1"/>
  <c r="AF42" i="26" s="1"/>
  <c r="AE42" i="26"/>
  <c r="AE42" i="26" a="1"/>
  <c r="AD42" i="26" a="1"/>
  <c r="AD42" i="26" s="1"/>
  <c r="AC42" i="26" a="1"/>
  <c r="AC42" i="26" s="1"/>
  <c r="AB42" i="26" a="1"/>
  <c r="AB42" i="26" s="1"/>
  <c r="AA42" i="26"/>
  <c r="AA42" i="26" a="1"/>
  <c r="Z42" i="26" a="1"/>
  <c r="Z42" i="26" s="1"/>
  <c r="Y42" i="26" a="1"/>
  <c r="Y42" i="26" s="1"/>
  <c r="X42" i="26" a="1"/>
  <c r="X42" i="26" s="1"/>
  <c r="W42" i="26" a="1"/>
  <c r="W42" i="26" s="1"/>
  <c r="DZ42" i="26" s="1"/>
  <c r="V42" i="26" a="1"/>
  <c r="V42" i="26" s="1"/>
  <c r="U42" i="26" a="1"/>
  <c r="U42" i="26" s="1"/>
  <c r="T42" i="26" a="1"/>
  <c r="T42" i="26" s="1"/>
  <c r="S42" i="26" a="1"/>
  <c r="S42" i="26" s="1"/>
  <c r="DV42" i="26" s="1"/>
  <c r="R42" i="26" a="1"/>
  <c r="R42" i="26" s="1"/>
  <c r="Q42" i="26" a="1"/>
  <c r="Q42" i="26" s="1"/>
  <c r="P42" i="26" a="1"/>
  <c r="P42" i="26" s="1"/>
  <c r="O42" i="26"/>
  <c r="O42" i="26" a="1"/>
  <c r="N42" i="26" a="1"/>
  <c r="N42" i="26" s="1"/>
  <c r="DI41" i="26"/>
  <c r="DI41" i="26" a="1"/>
  <c r="DH41" i="26" a="1"/>
  <c r="DH41" i="26" s="1"/>
  <c r="DG41" i="26" a="1"/>
  <c r="DG41" i="26" s="1"/>
  <c r="DF41" i="26" a="1"/>
  <c r="DF41" i="26" s="1"/>
  <c r="DE41" i="26" a="1"/>
  <c r="DE41" i="26" s="1"/>
  <c r="HH41" i="26" s="1" a="1"/>
  <c r="HH41" i="26" s="1"/>
  <c r="DD41" i="26" a="1"/>
  <c r="DD41" i="26" s="1"/>
  <c r="DC41" i="26" a="1"/>
  <c r="DC41" i="26" s="1"/>
  <c r="DB41" i="26" a="1"/>
  <c r="DB41" i="26" s="1"/>
  <c r="DA41" i="26"/>
  <c r="DA41" i="26" a="1"/>
  <c r="CZ41" i="26" a="1"/>
  <c r="CZ41" i="26" s="1"/>
  <c r="CY41" i="26" a="1"/>
  <c r="CY41" i="26" s="1"/>
  <c r="CX41" i="26" a="1"/>
  <c r="CX41" i="26" s="1"/>
  <c r="CW41" i="26"/>
  <c r="CW41" i="26" a="1"/>
  <c r="CV41" i="26" a="1"/>
  <c r="CV41" i="26" s="1"/>
  <c r="CU41" i="26" a="1"/>
  <c r="CU41" i="26" s="1"/>
  <c r="CT41" i="26" a="1"/>
  <c r="CT41" i="26" s="1"/>
  <c r="CS41" i="26" a="1"/>
  <c r="CS41" i="26" s="1"/>
  <c r="GV41" i="26" s="1" a="1"/>
  <c r="GV41" i="26" s="1"/>
  <c r="CR41" i="26" a="1"/>
  <c r="CR41" i="26" s="1"/>
  <c r="CQ41" i="26" a="1"/>
  <c r="CQ41" i="26" s="1"/>
  <c r="CP41" i="26" a="1"/>
  <c r="CP41" i="26" s="1"/>
  <c r="CO41" i="26" a="1"/>
  <c r="CO41" i="26" s="1"/>
  <c r="GR41" i="26" s="1" a="1"/>
  <c r="GR41" i="26" s="1"/>
  <c r="CN41" i="26" a="1"/>
  <c r="CN41" i="26" s="1"/>
  <c r="CM41" i="26" a="1"/>
  <c r="CM41" i="26" s="1"/>
  <c r="CL41" i="26" a="1"/>
  <c r="CL41" i="26" s="1"/>
  <c r="CK41" i="26"/>
  <c r="CK41" i="26" a="1"/>
  <c r="CJ41" i="26" a="1"/>
  <c r="CJ41" i="26" s="1"/>
  <c r="CI41" i="26" a="1"/>
  <c r="CI41" i="26" s="1"/>
  <c r="CH41" i="26" a="1"/>
  <c r="CH41" i="26" s="1"/>
  <c r="CG41" i="26"/>
  <c r="CG41" i="26" a="1"/>
  <c r="CF41" i="26" a="1"/>
  <c r="CF41" i="26" s="1"/>
  <c r="CE41" i="26" a="1"/>
  <c r="CE41" i="26" s="1"/>
  <c r="CD41" i="26" a="1"/>
  <c r="CD41" i="26" s="1"/>
  <c r="CC41" i="26"/>
  <c r="CC41" i="26" a="1"/>
  <c r="CB41" i="26" a="1"/>
  <c r="CB41" i="26" s="1"/>
  <c r="CA41" i="26" a="1"/>
  <c r="CA41" i="26" s="1"/>
  <c r="BZ41" i="26" a="1"/>
  <c r="BZ41" i="26" s="1"/>
  <c r="BY41" i="26" a="1"/>
  <c r="BY41" i="26" s="1"/>
  <c r="GB41" i="26" s="1" a="1"/>
  <c r="GB41" i="26" s="1"/>
  <c r="BX41" i="26" a="1"/>
  <c r="BX41" i="26" s="1"/>
  <c r="BW41" i="26" a="1"/>
  <c r="BW41" i="26" s="1"/>
  <c r="BV41" i="26" a="1"/>
  <c r="BV41" i="26" s="1"/>
  <c r="BU41" i="26"/>
  <c r="BU41" i="26" a="1"/>
  <c r="BT41" i="26" a="1"/>
  <c r="BT41" i="26" s="1"/>
  <c r="BS41" i="26" a="1"/>
  <c r="BS41" i="26" s="1"/>
  <c r="BR41" i="26" a="1"/>
  <c r="BR41" i="26" s="1"/>
  <c r="BQ41" i="26"/>
  <c r="BQ41" i="26" a="1"/>
  <c r="BP41" i="26" a="1"/>
  <c r="BP41" i="26" s="1"/>
  <c r="BO41" i="26" a="1"/>
  <c r="BO41" i="26" s="1"/>
  <c r="BN41" i="26" a="1"/>
  <c r="BN41" i="26" s="1"/>
  <c r="BM41" i="26" a="1"/>
  <c r="BM41" i="26" s="1"/>
  <c r="FP41" i="26" s="1" a="1"/>
  <c r="FP41" i="26" s="1"/>
  <c r="BL41" i="26" a="1"/>
  <c r="BL41" i="26" s="1"/>
  <c r="BK41" i="26" a="1"/>
  <c r="BK41" i="26" s="1"/>
  <c r="BJ41" i="26" a="1"/>
  <c r="BJ41" i="26" s="1"/>
  <c r="BI41" i="26" a="1"/>
  <c r="BI41" i="26" s="1"/>
  <c r="FL41" i="26" s="1" a="1"/>
  <c r="FL41" i="26" s="1"/>
  <c r="BH41" i="26" a="1"/>
  <c r="BH41" i="26" s="1"/>
  <c r="BG41" i="26" a="1"/>
  <c r="BG41" i="26" s="1"/>
  <c r="BF41" i="26" a="1"/>
  <c r="BF41" i="26" s="1"/>
  <c r="BE41" i="26"/>
  <c r="BE41" i="26" a="1"/>
  <c r="BD41" i="26" a="1"/>
  <c r="BD41" i="26" s="1"/>
  <c r="BC41" i="26" a="1"/>
  <c r="BC41" i="26" s="1"/>
  <c r="BB41" i="26" a="1"/>
  <c r="BB41" i="26" s="1"/>
  <c r="BA41" i="26"/>
  <c r="BA41" i="26" a="1"/>
  <c r="AZ41" i="26" a="1"/>
  <c r="AZ41" i="26" s="1"/>
  <c r="AY41" i="26" a="1"/>
  <c r="AY41" i="26" s="1"/>
  <c r="AX41" i="26" a="1"/>
  <c r="AX41" i="26" s="1"/>
  <c r="AW41" i="26"/>
  <c r="AW41" i="26" a="1"/>
  <c r="AV41" i="26" a="1"/>
  <c r="AV41" i="26" s="1"/>
  <c r="AU41" i="26" a="1"/>
  <c r="AU41" i="26" s="1"/>
  <c r="AT41" i="26" a="1"/>
  <c r="AT41" i="26" s="1"/>
  <c r="AS41" i="26" a="1"/>
  <c r="AS41" i="26" s="1"/>
  <c r="EV41" i="26" s="1" a="1"/>
  <c r="EV41" i="26" s="1"/>
  <c r="AR41" i="26" a="1"/>
  <c r="AR41" i="26" s="1"/>
  <c r="AQ41" i="26" a="1"/>
  <c r="AQ41" i="26" s="1"/>
  <c r="AP41" i="26" a="1"/>
  <c r="AP41" i="26" s="1"/>
  <c r="AO41" i="26"/>
  <c r="AO41" i="26" a="1"/>
  <c r="AN41" i="26" a="1"/>
  <c r="AN41" i="26" s="1"/>
  <c r="AM41" i="26" a="1"/>
  <c r="AM41" i="26" s="1"/>
  <c r="AL41" i="26" a="1"/>
  <c r="AL41" i="26" s="1"/>
  <c r="AK41" i="26"/>
  <c r="AK41" i="26" a="1"/>
  <c r="AJ41" i="26" a="1"/>
  <c r="AJ41" i="26" s="1"/>
  <c r="AI41" i="26" a="1"/>
  <c r="AI41" i="26" s="1"/>
  <c r="AH41" i="26" a="1"/>
  <c r="AH41" i="26" s="1"/>
  <c r="AG41" i="26" a="1"/>
  <c r="AG41" i="26" s="1"/>
  <c r="EJ41" i="26" s="1" a="1"/>
  <c r="EJ41" i="26" s="1"/>
  <c r="AF41" i="26" a="1"/>
  <c r="AF41" i="26" s="1"/>
  <c r="AE41" i="26" a="1"/>
  <c r="AE41" i="26" s="1"/>
  <c r="AD41" i="26" a="1"/>
  <c r="AD41" i="26" s="1"/>
  <c r="AC41" i="26" a="1"/>
  <c r="AC41" i="26" s="1"/>
  <c r="EF41" i="26" s="1" a="1"/>
  <c r="EF41" i="26" s="1"/>
  <c r="AB41" i="26" a="1"/>
  <c r="AB41" i="26" s="1"/>
  <c r="AA41" i="26" a="1"/>
  <c r="AA41" i="26" s="1"/>
  <c r="Z41" i="26" a="1"/>
  <c r="Z41" i="26" s="1"/>
  <c r="Y41" i="26"/>
  <c r="Y41" i="26" a="1"/>
  <c r="X41" i="26" a="1"/>
  <c r="X41" i="26" s="1"/>
  <c r="W41" i="26" a="1"/>
  <c r="W41" i="26" s="1"/>
  <c r="V41" i="26" a="1"/>
  <c r="V41" i="26" s="1"/>
  <c r="U41" i="26"/>
  <c r="U41" i="26" a="1"/>
  <c r="T41" i="26" a="1"/>
  <c r="T41" i="26" s="1"/>
  <c r="S41" i="26" a="1"/>
  <c r="S41" i="26" s="1"/>
  <c r="R41" i="26" a="1"/>
  <c r="R41" i="26" s="1"/>
  <c r="Q41" i="26"/>
  <c r="Q41" i="26" a="1"/>
  <c r="P41" i="26" a="1"/>
  <c r="P41" i="26" s="1"/>
  <c r="O41" i="26" a="1"/>
  <c r="O41" i="26" s="1"/>
  <c r="N41" i="26" a="1"/>
  <c r="N41" i="26" s="1"/>
  <c r="DI40" i="26" a="1"/>
  <c r="DI40" i="26" s="1"/>
  <c r="DH40" i="26" a="1"/>
  <c r="DH40" i="26" s="1"/>
  <c r="DG40" i="26"/>
  <c r="DG40" i="26" a="1"/>
  <c r="DF40" i="26" a="1"/>
  <c r="DF40" i="26" s="1"/>
  <c r="DE40" i="26" a="1"/>
  <c r="DE40" i="26" s="1"/>
  <c r="DD40" i="26" a="1"/>
  <c r="DD40" i="26" s="1"/>
  <c r="DC40" i="26" a="1"/>
  <c r="DC40" i="26" s="1"/>
  <c r="HF40" i="26" s="1" a="1"/>
  <c r="HF40" i="26" s="1"/>
  <c r="DB40" i="26" a="1"/>
  <c r="DB40" i="26" s="1"/>
  <c r="DA40" i="26" a="1"/>
  <c r="DA40" i="26" s="1"/>
  <c r="CZ40" i="26" a="1"/>
  <c r="CZ40" i="26" s="1"/>
  <c r="CY40" i="26" a="1"/>
  <c r="CY40" i="26" s="1"/>
  <c r="HB40" i="26" s="1" a="1"/>
  <c r="HB40" i="26" s="1"/>
  <c r="CX40" i="26" a="1"/>
  <c r="CX40" i="26" s="1"/>
  <c r="CW40" i="26" a="1"/>
  <c r="CW40" i="26" s="1"/>
  <c r="CV40" i="26" a="1"/>
  <c r="CV40" i="26" s="1"/>
  <c r="CU40" i="26"/>
  <c r="CU40" i="26" a="1"/>
  <c r="CT40" i="26" a="1"/>
  <c r="CT40" i="26" s="1"/>
  <c r="CS40" i="26" a="1"/>
  <c r="CS40" i="26" s="1"/>
  <c r="CR40" i="26" a="1"/>
  <c r="CR40" i="26" s="1"/>
  <c r="CQ40" i="26"/>
  <c r="CQ40" i="26" a="1"/>
  <c r="CP40" i="26" a="1"/>
  <c r="CP40" i="26" s="1"/>
  <c r="CO40" i="26" a="1"/>
  <c r="CO40" i="26" s="1"/>
  <c r="CN40" i="26" a="1"/>
  <c r="CN40" i="26" s="1"/>
  <c r="CM40" i="26"/>
  <c r="CM40" i="26" a="1"/>
  <c r="CL40" i="26" a="1"/>
  <c r="CL40" i="26" s="1"/>
  <c r="CK40" i="26" a="1"/>
  <c r="CK40" i="26" s="1"/>
  <c r="CJ40" i="26" a="1"/>
  <c r="CJ40" i="26" s="1"/>
  <c r="CI40" i="26" a="1"/>
  <c r="CI40" i="26" s="1"/>
  <c r="GL40" i="26" s="1" a="1"/>
  <c r="GL40" i="26" s="1"/>
  <c r="CH40" i="26" a="1"/>
  <c r="CH40" i="26" s="1"/>
  <c r="CG40" i="26" a="1"/>
  <c r="CG40" i="26" s="1"/>
  <c r="CF40" i="26" a="1"/>
  <c r="CF40" i="26" s="1"/>
  <c r="CE40" i="26"/>
  <c r="CE40" i="26" a="1"/>
  <c r="CD40" i="26" a="1"/>
  <c r="CD40" i="26" s="1"/>
  <c r="CC40" i="26" a="1"/>
  <c r="CC40" i="26" s="1"/>
  <c r="CB40" i="26" a="1"/>
  <c r="CB40" i="26" s="1"/>
  <c r="CA40" i="26"/>
  <c r="CA40" i="26" a="1"/>
  <c r="BZ40" i="26" a="1"/>
  <c r="BZ40" i="26" s="1"/>
  <c r="BY40" i="26" a="1"/>
  <c r="BY40" i="26" s="1"/>
  <c r="BX40" i="26" a="1"/>
  <c r="BX40" i="26" s="1"/>
  <c r="BW40" i="26" a="1"/>
  <c r="BW40" i="26" s="1"/>
  <c r="FZ40" i="26" s="1" a="1"/>
  <c r="FZ40" i="26" s="1"/>
  <c r="BV40" i="26" a="1"/>
  <c r="BV40" i="26" s="1"/>
  <c r="BU40" i="26" a="1"/>
  <c r="BU40" i="26" s="1"/>
  <c r="BT40" i="26" a="1"/>
  <c r="BT40" i="26" s="1"/>
  <c r="BS40" i="26" a="1"/>
  <c r="BS40" i="26" s="1"/>
  <c r="FV40" i="26" s="1" a="1"/>
  <c r="FV40" i="26" s="1"/>
  <c r="BR40" i="26" a="1"/>
  <c r="BR40" i="26" s="1"/>
  <c r="BQ40" i="26" a="1"/>
  <c r="BQ40" i="26" s="1"/>
  <c r="BP40" i="26" a="1"/>
  <c r="BP40" i="26" s="1"/>
  <c r="BO40" i="26"/>
  <c r="BO40" i="26" a="1"/>
  <c r="BN40" i="26" a="1"/>
  <c r="BN40" i="26" s="1"/>
  <c r="BM40" i="26" a="1"/>
  <c r="BM40" i="26" s="1"/>
  <c r="BL40" i="26" a="1"/>
  <c r="BL40" i="26" s="1"/>
  <c r="BK40" i="26"/>
  <c r="BK40" i="26" a="1"/>
  <c r="BJ40" i="26" a="1"/>
  <c r="BJ40" i="26" s="1"/>
  <c r="BI40" i="26" a="1"/>
  <c r="BI40" i="26" s="1"/>
  <c r="BH40" i="26" a="1"/>
  <c r="BH40" i="26" s="1"/>
  <c r="BG40" i="26"/>
  <c r="BG40" i="26" a="1"/>
  <c r="BF40" i="26" a="1"/>
  <c r="BF40" i="26" s="1"/>
  <c r="BE40" i="26" a="1"/>
  <c r="BE40" i="26" s="1"/>
  <c r="BD40" i="26" a="1"/>
  <c r="BD40" i="26" s="1"/>
  <c r="BC40" i="26" a="1"/>
  <c r="BC40" i="26" s="1"/>
  <c r="FF40" i="26" s="1" a="1"/>
  <c r="FF40" i="26" s="1"/>
  <c r="BB40" i="26" a="1"/>
  <c r="BB40" i="26" s="1"/>
  <c r="BA40" i="26" a="1"/>
  <c r="BA40" i="26" s="1"/>
  <c r="AZ40" i="26" a="1"/>
  <c r="AZ40" i="26" s="1"/>
  <c r="AY40" i="26"/>
  <c r="AY40" i="26" a="1"/>
  <c r="AX40" i="26" a="1"/>
  <c r="AX40" i="26" s="1"/>
  <c r="AW40" i="26" a="1"/>
  <c r="AW40" i="26" s="1"/>
  <c r="AV40" i="26" a="1"/>
  <c r="AV40" i="26" s="1"/>
  <c r="AU40" i="26"/>
  <c r="AU40" i="26" a="1"/>
  <c r="AT40" i="26" a="1"/>
  <c r="AT40" i="26" s="1"/>
  <c r="AS40" i="26" a="1"/>
  <c r="AS40" i="26" s="1"/>
  <c r="AR40" i="26" a="1"/>
  <c r="AR40" i="26" s="1"/>
  <c r="AQ40" i="26" a="1"/>
  <c r="AQ40" i="26" s="1"/>
  <c r="ET40" i="26" s="1" a="1"/>
  <c r="ET40" i="26" s="1"/>
  <c r="AP40" i="26" a="1"/>
  <c r="AP40" i="26" s="1"/>
  <c r="AO40" i="26" a="1"/>
  <c r="AO40" i="26" s="1"/>
  <c r="AN40" i="26" a="1"/>
  <c r="AN40" i="26" s="1"/>
  <c r="AM40" i="26" a="1"/>
  <c r="AM40" i="26" s="1"/>
  <c r="EP40" i="26" s="1" a="1"/>
  <c r="EP40" i="26" s="1"/>
  <c r="AL40" i="26" a="1"/>
  <c r="AL40" i="26" s="1"/>
  <c r="AK40" i="26" a="1"/>
  <c r="AK40" i="26" s="1"/>
  <c r="AJ40" i="26" a="1"/>
  <c r="AJ40" i="26" s="1"/>
  <c r="AI40" i="26"/>
  <c r="AI40" i="26" a="1"/>
  <c r="AH40" i="26" a="1"/>
  <c r="AH40" i="26" s="1"/>
  <c r="AG40" i="26" a="1"/>
  <c r="AG40" i="26" s="1"/>
  <c r="AF40" i="26" a="1"/>
  <c r="AF40" i="26" s="1"/>
  <c r="AE40" i="26"/>
  <c r="AE40" i="26" a="1"/>
  <c r="AD40" i="26" a="1"/>
  <c r="AD40" i="26" s="1"/>
  <c r="AC40" i="26" a="1"/>
  <c r="AC40" i="26" s="1"/>
  <c r="AB40" i="26" a="1"/>
  <c r="AB40" i="26" s="1"/>
  <c r="AA40" i="26"/>
  <c r="AA40" i="26" a="1"/>
  <c r="Z40" i="26" a="1"/>
  <c r="Z40" i="26" s="1"/>
  <c r="Y40" i="26" a="1"/>
  <c r="Y40" i="26" s="1"/>
  <c r="X40" i="26" a="1"/>
  <c r="X40" i="26" s="1"/>
  <c r="W40" i="26" a="1"/>
  <c r="W40" i="26" s="1"/>
  <c r="DZ40" i="26" s="1" a="1"/>
  <c r="DZ40" i="26" s="1"/>
  <c r="V40" i="26" a="1"/>
  <c r="V40" i="26" s="1"/>
  <c r="U40" i="26" a="1"/>
  <c r="U40" i="26" s="1"/>
  <c r="T40" i="26" a="1"/>
  <c r="T40" i="26" s="1"/>
  <c r="S40" i="26"/>
  <c r="S40" i="26" a="1"/>
  <c r="R40" i="26" a="1"/>
  <c r="R40" i="26" s="1"/>
  <c r="Q40" i="26" a="1"/>
  <c r="Q40" i="26" s="1"/>
  <c r="P40" i="26" a="1"/>
  <c r="P40" i="26" s="1"/>
  <c r="O40" i="26"/>
  <c r="O40" i="26" a="1"/>
  <c r="N40" i="26" a="1"/>
  <c r="N40" i="26" s="1"/>
  <c r="DI39" i="26" a="1"/>
  <c r="DI39" i="26" s="1"/>
  <c r="DH39" i="26" a="1"/>
  <c r="DH39" i="26" s="1"/>
  <c r="DG39" i="26" a="1"/>
  <c r="DG39" i="26" s="1"/>
  <c r="DF39" i="26" a="1"/>
  <c r="DF39" i="26" s="1"/>
  <c r="DE39" i="26"/>
  <c r="DE39" i="26" a="1"/>
  <c r="DD39" i="26" a="1"/>
  <c r="DD39" i="26" s="1"/>
  <c r="DC39" i="26" a="1"/>
  <c r="DC39" i="26" s="1"/>
  <c r="DB39" i="26" a="1"/>
  <c r="DB39" i="26" s="1"/>
  <c r="DA39" i="26"/>
  <c r="DA39" i="26" a="1"/>
  <c r="CZ39" i="26" a="1"/>
  <c r="CZ39" i="26" s="1"/>
  <c r="CY39" i="26" a="1"/>
  <c r="CY39" i="26" s="1"/>
  <c r="CX39" i="26" a="1"/>
  <c r="CX39" i="26" s="1"/>
  <c r="CW39" i="26"/>
  <c r="CW39" i="26" a="1"/>
  <c r="CV39" i="26" a="1"/>
  <c r="CV39" i="26" s="1"/>
  <c r="CU39" i="26" a="1"/>
  <c r="CU39" i="26" s="1"/>
  <c r="CT39" i="26" a="1"/>
  <c r="CT39" i="26" s="1"/>
  <c r="CS39" i="26" a="1"/>
  <c r="CS39" i="26" s="1"/>
  <c r="CR39" i="26" a="1"/>
  <c r="CR39" i="26" s="1"/>
  <c r="CQ39" i="26" a="1"/>
  <c r="CQ39" i="26" s="1"/>
  <c r="CP39" i="26" a="1"/>
  <c r="CP39" i="26" s="1"/>
  <c r="CO39" i="26" a="1"/>
  <c r="CO39" i="26" s="1"/>
  <c r="CN39" i="26" a="1"/>
  <c r="CN39" i="26" s="1"/>
  <c r="CM39" i="26" a="1"/>
  <c r="CM39" i="26" s="1"/>
  <c r="CL39" i="26" a="1"/>
  <c r="CL39" i="26" s="1"/>
  <c r="CK39" i="26"/>
  <c r="CK39" i="26" a="1"/>
  <c r="CJ39" i="26" a="1"/>
  <c r="CJ39" i="26" s="1"/>
  <c r="CI39" i="26" a="1"/>
  <c r="CI39" i="26" s="1"/>
  <c r="CH39" i="26" a="1"/>
  <c r="CH39" i="26" s="1"/>
  <c r="CG39" i="26" a="1"/>
  <c r="CG39" i="26" s="1"/>
  <c r="CF39" i="26" a="1"/>
  <c r="CF39" i="26" s="1"/>
  <c r="CE39" i="26" a="1"/>
  <c r="CE39" i="26" s="1"/>
  <c r="CD39" i="26" a="1"/>
  <c r="CD39" i="26" s="1"/>
  <c r="CC39" i="26" a="1"/>
  <c r="CC39" i="26" s="1"/>
  <c r="CB39" i="26" a="1"/>
  <c r="CB39" i="26" s="1"/>
  <c r="CA39" i="26" a="1"/>
  <c r="CA39" i="26" s="1"/>
  <c r="BZ39" i="26" a="1"/>
  <c r="BZ39" i="26" s="1"/>
  <c r="BY39" i="26"/>
  <c r="BY39" i="26" a="1"/>
  <c r="BX39" i="26" a="1"/>
  <c r="BX39" i="26" s="1"/>
  <c r="BW39" i="26" a="1"/>
  <c r="BW39" i="26" s="1"/>
  <c r="BV39" i="26" a="1"/>
  <c r="BV39" i="26" s="1"/>
  <c r="BU39" i="26"/>
  <c r="BU39" i="26" a="1"/>
  <c r="BT39" i="26" a="1"/>
  <c r="BT39" i="26" s="1"/>
  <c r="BS39" i="26" a="1"/>
  <c r="BS39" i="26" s="1"/>
  <c r="BR39" i="26" a="1"/>
  <c r="BR39" i="26" s="1"/>
  <c r="BQ39" i="26"/>
  <c r="BQ39" i="26" a="1"/>
  <c r="BP39" i="26" a="1"/>
  <c r="BP39" i="26" s="1"/>
  <c r="BO39" i="26" a="1"/>
  <c r="BO39" i="26" s="1"/>
  <c r="BN39" i="26" a="1"/>
  <c r="BN39" i="26" s="1"/>
  <c r="BM39" i="26" a="1"/>
  <c r="BM39" i="26" s="1"/>
  <c r="BL39" i="26" a="1"/>
  <c r="BL39" i="26" s="1"/>
  <c r="BK39" i="26" a="1"/>
  <c r="BK39" i="26" s="1"/>
  <c r="BJ39" i="26" a="1"/>
  <c r="BJ39" i="26" s="1"/>
  <c r="BI39" i="26" a="1"/>
  <c r="BI39" i="26" s="1"/>
  <c r="BH39" i="26" a="1"/>
  <c r="BH39" i="26" s="1"/>
  <c r="BG39" i="26" a="1"/>
  <c r="BG39" i="26" s="1"/>
  <c r="BF39" i="26" a="1"/>
  <c r="BF39" i="26" s="1"/>
  <c r="BE39" i="26"/>
  <c r="BE39" i="26" a="1"/>
  <c r="BD39" i="26" a="1"/>
  <c r="BD39" i="26" s="1"/>
  <c r="BC39" i="26" a="1"/>
  <c r="BC39" i="26" s="1"/>
  <c r="BB39" i="26" a="1"/>
  <c r="BB39" i="26" s="1"/>
  <c r="BA39" i="26" a="1"/>
  <c r="BA39" i="26" s="1"/>
  <c r="AZ39" i="26" a="1"/>
  <c r="AZ39" i="26" s="1"/>
  <c r="AY39" i="26" a="1"/>
  <c r="AY39" i="26" s="1"/>
  <c r="AX39" i="26" a="1"/>
  <c r="AX39" i="26" s="1"/>
  <c r="AW39" i="26" a="1"/>
  <c r="AW39" i="26" s="1"/>
  <c r="AV39" i="26" a="1"/>
  <c r="AV39" i="26" s="1"/>
  <c r="AU39" i="26" a="1"/>
  <c r="AU39" i="26" s="1"/>
  <c r="AT39" i="26" a="1"/>
  <c r="AT39" i="26" s="1"/>
  <c r="AS39" i="26"/>
  <c r="AS39" i="26" a="1"/>
  <c r="AR39" i="26" a="1"/>
  <c r="AR39" i="26" s="1"/>
  <c r="AQ39" i="26" a="1"/>
  <c r="AQ39" i="26" s="1"/>
  <c r="AP39" i="26" a="1"/>
  <c r="AP39" i="26" s="1"/>
  <c r="AO39" i="26"/>
  <c r="AO39" i="26" a="1"/>
  <c r="AN39" i="26" a="1"/>
  <c r="AN39" i="26" s="1"/>
  <c r="AM39" i="26" a="1"/>
  <c r="AM39" i="26" s="1"/>
  <c r="AL39" i="26" a="1"/>
  <c r="AL39" i="26" s="1"/>
  <c r="AK39" i="26"/>
  <c r="AK39" i="26" a="1"/>
  <c r="AJ39" i="26" a="1"/>
  <c r="AJ39" i="26" s="1"/>
  <c r="AI39" i="26" a="1"/>
  <c r="AI39" i="26" s="1"/>
  <c r="AH39" i="26" a="1"/>
  <c r="AH39" i="26" s="1"/>
  <c r="AG39" i="26" a="1"/>
  <c r="AG39" i="26" s="1"/>
  <c r="AF39" i="26" a="1"/>
  <c r="AF39" i="26" s="1"/>
  <c r="AE39" i="26" a="1"/>
  <c r="AE39" i="26" s="1"/>
  <c r="AD39" i="26" a="1"/>
  <c r="AD39" i="26" s="1"/>
  <c r="AC39" i="26" a="1"/>
  <c r="AC39" i="26" s="1"/>
  <c r="AB39" i="26" a="1"/>
  <c r="AB39" i="26" s="1"/>
  <c r="AA39" i="26" a="1"/>
  <c r="AA39" i="26" s="1"/>
  <c r="Z39" i="26" a="1"/>
  <c r="Z39" i="26" s="1"/>
  <c r="Y39" i="26"/>
  <c r="Y39" i="26" a="1"/>
  <c r="X39" i="26" a="1"/>
  <c r="X39" i="26" s="1"/>
  <c r="W39" i="26" a="1"/>
  <c r="W39" i="26" s="1"/>
  <c r="V39" i="26" a="1"/>
  <c r="V39" i="26" s="1"/>
  <c r="U39" i="26" a="1"/>
  <c r="U39" i="26" s="1"/>
  <c r="T39" i="26" a="1"/>
  <c r="T39" i="26" s="1"/>
  <c r="S39" i="26" a="1"/>
  <c r="S39" i="26" s="1"/>
  <c r="R39" i="26" a="1"/>
  <c r="R39" i="26" s="1"/>
  <c r="Q39" i="26" a="1"/>
  <c r="Q39" i="26" s="1"/>
  <c r="P39" i="26" a="1"/>
  <c r="P39" i="26" s="1"/>
  <c r="O39" i="26" a="1"/>
  <c r="O39" i="26" s="1"/>
  <c r="N39" i="26" a="1"/>
  <c r="N39" i="26" s="1"/>
  <c r="DI38" i="26" a="1"/>
  <c r="DI38" i="26" s="1"/>
  <c r="DH38" i="26" a="1"/>
  <c r="DH38" i="26" s="1"/>
  <c r="DG38" i="26"/>
  <c r="DG38" i="26" a="1"/>
  <c r="DF38" i="26" a="1"/>
  <c r="DF38" i="26" s="1"/>
  <c r="DE38" i="26" a="1"/>
  <c r="DE38" i="26" s="1"/>
  <c r="DD38" i="26" a="1"/>
  <c r="DD38" i="26" s="1"/>
  <c r="DC38" i="26" a="1"/>
  <c r="DC38" i="26" s="1"/>
  <c r="DB38" i="26" a="1"/>
  <c r="DB38" i="26" s="1"/>
  <c r="DA38" i="26" a="1"/>
  <c r="DA38" i="26" s="1"/>
  <c r="CZ38" i="26" a="1"/>
  <c r="CZ38" i="26" s="1"/>
  <c r="CY38" i="26" a="1"/>
  <c r="CY38" i="26" s="1"/>
  <c r="CX38" i="26" a="1"/>
  <c r="CX38" i="26" s="1"/>
  <c r="CW38" i="26" a="1"/>
  <c r="CW38" i="26" s="1"/>
  <c r="CV38" i="26" a="1"/>
  <c r="CV38" i="26" s="1"/>
  <c r="CU38" i="26"/>
  <c r="CU38" i="26" a="1"/>
  <c r="CT38" i="26" a="1"/>
  <c r="CT38" i="26" s="1"/>
  <c r="CS38" i="26" a="1"/>
  <c r="CS38" i="26" s="1"/>
  <c r="CR38" i="26" a="1"/>
  <c r="CR38" i="26" s="1"/>
  <c r="CQ38" i="26" a="1"/>
  <c r="CQ38" i="26" s="1"/>
  <c r="CP38" i="26" a="1"/>
  <c r="CP38" i="26" s="1"/>
  <c r="CO38" i="26" a="1"/>
  <c r="CO38" i="26" s="1"/>
  <c r="CN38" i="26" a="1"/>
  <c r="CN38" i="26" s="1"/>
  <c r="CM38" i="26" a="1"/>
  <c r="CM38" i="26" s="1"/>
  <c r="CL38" i="26" a="1"/>
  <c r="CL38" i="26" s="1"/>
  <c r="CK38" i="26" a="1"/>
  <c r="CK38" i="26" s="1"/>
  <c r="CJ38" i="26" a="1"/>
  <c r="CJ38" i="26" s="1"/>
  <c r="CI38" i="26"/>
  <c r="CI38" i="26" a="1"/>
  <c r="CH38" i="26" a="1"/>
  <c r="CH38" i="26" s="1"/>
  <c r="CG38" i="26" a="1"/>
  <c r="CG38" i="26" s="1"/>
  <c r="CF38" i="26" a="1"/>
  <c r="CF38" i="26" s="1"/>
  <c r="CE38" i="26"/>
  <c r="CE38" i="26" a="1"/>
  <c r="CD38" i="26" a="1"/>
  <c r="CD38" i="26" s="1"/>
  <c r="CC38" i="26" a="1"/>
  <c r="CC38" i="26" s="1"/>
  <c r="CB38" i="26" a="1"/>
  <c r="CB38" i="26" s="1"/>
  <c r="CA38" i="26"/>
  <c r="CA38" i="26" a="1"/>
  <c r="BZ38" i="26" a="1"/>
  <c r="BZ38" i="26" s="1"/>
  <c r="BY38" i="26" a="1"/>
  <c r="BY38" i="26" s="1"/>
  <c r="BX38" i="26" a="1"/>
  <c r="BX38" i="26" s="1"/>
  <c r="BW38" i="26" a="1"/>
  <c r="BW38" i="26" s="1"/>
  <c r="BV38" i="26" a="1"/>
  <c r="BV38" i="26" s="1"/>
  <c r="BU38" i="26" a="1"/>
  <c r="BU38" i="26" s="1"/>
  <c r="BT38" i="26" a="1"/>
  <c r="BT38" i="26" s="1"/>
  <c r="BS38" i="26" a="1"/>
  <c r="BS38" i="26" s="1"/>
  <c r="BR38" i="26" a="1"/>
  <c r="BR38" i="26" s="1"/>
  <c r="BQ38" i="26" a="1"/>
  <c r="BQ38" i="26" s="1"/>
  <c r="BP38" i="26" a="1"/>
  <c r="BP38" i="26" s="1"/>
  <c r="BO38" i="26"/>
  <c r="BO38" i="26" a="1"/>
  <c r="BN38" i="26" a="1"/>
  <c r="BN38" i="26" s="1"/>
  <c r="BM38" i="26" a="1"/>
  <c r="BM38" i="26" s="1"/>
  <c r="BL38" i="26" a="1"/>
  <c r="BL38" i="26" s="1"/>
  <c r="BK38" i="26" a="1"/>
  <c r="BK38" i="26" s="1"/>
  <c r="BJ38" i="26" a="1"/>
  <c r="BJ38" i="26" s="1"/>
  <c r="BI38" i="26" a="1"/>
  <c r="BI38" i="26" s="1"/>
  <c r="BH38" i="26" a="1"/>
  <c r="BH38" i="26" s="1"/>
  <c r="BG38" i="26" a="1"/>
  <c r="BG38" i="26" s="1"/>
  <c r="BF38" i="26" a="1"/>
  <c r="BF38" i="26" s="1"/>
  <c r="BE38" i="26" a="1"/>
  <c r="BE38" i="26" s="1"/>
  <c r="BD38" i="26" a="1"/>
  <c r="BD38" i="26" s="1"/>
  <c r="BC38" i="26"/>
  <c r="BC38" i="26" a="1"/>
  <c r="BB38" i="26" a="1"/>
  <c r="BB38" i="26" s="1"/>
  <c r="BA38" i="26" a="1"/>
  <c r="BA38" i="26" s="1"/>
  <c r="AZ38" i="26" a="1"/>
  <c r="AZ38" i="26" s="1"/>
  <c r="AY38" i="26"/>
  <c r="AY38" i="26" a="1"/>
  <c r="AX38" i="26" a="1"/>
  <c r="AX38" i="26" s="1"/>
  <c r="AW38" i="26" a="1"/>
  <c r="AW38" i="26" s="1"/>
  <c r="AV38" i="26" a="1"/>
  <c r="AV38" i="26" s="1"/>
  <c r="AU38" i="26"/>
  <c r="AU38" i="26" a="1"/>
  <c r="AT38" i="26" a="1"/>
  <c r="AT38" i="26" s="1"/>
  <c r="AS38" i="26" a="1"/>
  <c r="AS38" i="26" s="1"/>
  <c r="AR38" i="26" a="1"/>
  <c r="AR38" i="26" s="1"/>
  <c r="AQ38" i="26" a="1"/>
  <c r="AQ38" i="26" s="1"/>
  <c r="AP38" i="26" a="1"/>
  <c r="AP38" i="26" s="1"/>
  <c r="AO38" i="26" a="1"/>
  <c r="AO38" i="26" s="1"/>
  <c r="AN38" i="26" a="1"/>
  <c r="AN38" i="26" s="1"/>
  <c r="AM38" i="26" a="1"/>
  <c r="AM38" i="26" s="1"/>
  <c r="AL38" i="26" a="1"/>
  <c r="AL38" i="26" s="1"/>
  <c r="AK38" i="26" a="1"/>
  <c r="AK38" i="26" s="1"/>
  <c r="AJ38" i="26" a="1"/>
  <c r="AJ38" i="26" s="1"/>
  <c r="AI38" i="26"/>
  <c r="AI38" i="26" a="1"/>
  <c r="AH38" i="26" a="1"/>
  <c r="AH38" i="26" s="1"/>
  <c r="AG38" i="26" a="1"/>
  <c r="AG38" i="26" s="1"/>
  <c r="AF38" i="26" a="1"/>
  <c r="AF38" i="26" s="1"/>
  <c r="AE38" i="26" a="1"/>
  <c r="AE38" i="26" s="1"/>
  <c r="AD38" i="26" a="1"/>
  <c r="AD38" i="26" s="1"/>
  <c r="AC38" i="26" a="1"/>
  <c r="AC38" i="26" s="1"/>
  <c r="AB38" i="26" a="1"/>
  <c r="AB38" i="26" s="1"/>
  <c r="AA38" i="26" a="1"/>
  <c r="AA38" i="26" s="1"/>
  <c r="Z38" i="26" a="1"/>
  <c r="Z38" i="26" s="1"/>
  <c r="Y38" i="26" a="1"/>
  <c r="Y38" i="26" s="1"/>
  <c r="X38" i="26" a="1"/>
  <c r="X38" i="26" s="1"/>
  <c r="W38" i="26"/>
  <c r="W38" i="26" a="1"/>
  <c r="V38" i="26" a="1"/>
  <c r="V38" i="26" s="1"/>
  <c r="U38" i="26" a="1"/>
  <c r="U38" i="26" s="1"/>
  <c r="T38" i="26" a="1"/>
  <c r="T38" i="26" s="1"/>
  <c r="S38" i="26"/>
  <c r="S38" i="26" a="1"/>
  <c r="R38" i="26" a="1"/>
  <c r="R38" i="26" s="1"/>
  <c r="Q38" i="26" a="1"/>
  <c r="Q38" i="26" s="1"/>
  <c r="P38" i="26" a="1"/>
  <c r="P38" i="26" s="1"/>
  <c r="O38" i="26"/>
  <c r="O38" i="26" a="1"/>
  <c r="N38" i="26" a="1"/>
  <c r="N38" i="26" s="1"/>
  <c r="DI37" i="26"/>
  <c r="DI37" i="26" a="1"/>
  <c r="DH37" i="26" a="1"/>
  <c r="DH37" i="26" s="1"/>
  <c r="DG37" i="26" a="1"/>
  <c r="DG37" i="26" s="1"/>
  <c r="DF37" i="26" a="1"/>
  <c r="DF37" i="26" s="1"/>
  <c r="DE37" i="26"/>
  <c r="DE37" i="26" a="1"/>
  <c r="DD37" i="26" a="1"/>
  <c r="DD37" i="26" s="1"/>
  <c r="DC37" i="26" a="1"/>
  <c r="DC37" i="26" s="1"/>
  <c r="DB37" i="26" a="1"/>
  <c r="DB37" i="26" s="1"/>
  <c r="DA37" i="26" a="1"/>
  <c r="DA37" i="26" s="1"/>
  <c r="HD37" i="26" s="1" a="1"/>
  <c r="HD37" i="26" s="1"/>
  <c r="CZ37" i="26" a="1"/>
  <c r="CZ37" i="26" s="1"/>
  <c r="CY37" i="26" a="1"/>
  <c r="CY37" i="26" s="1"/>
  <c r="CX37" i="26" a="1"/>
  <c r="CX37" i="26" s="1"/>
  <c r="CW37" i="26" a="1"/>
  <c r="CW37" i="26" s="1"/>
  <c r="GZ37" i="26" s="1" a="1"/>
  <c r="GZ37" i="26" s="1"/>
  <c r="CV37" i="26" a="1"/>
  <c r="CV37" i="26" s="1"/>
  <c r="CU37" i="26" a="1"/>
  <c r="CU37" i="26" s="1"/>
  <c r="CT37" i="26" a="1"/>
  <c r="CT37" i="26" s="1"/>
  <c r="CS37" i="26"/>
  <c r="CS37" i="26" a="1"/>
  <c r="CR37" i="26" a="1"/>
  <c r="CR37" i="26" s="1"/>
  <c r="CQ37" i="26" a="1"/>
  <c r="CQ37" i="26" s="1"/>
  <c r="CP37" i="26" a="1"/>
  <c r="CP37" i="26" s="1"/>
  <c r="CO37" i="26"/>
  <c r="CO37" i="26" a="1"/>
  <c r="CN37" i="26" a="1"/>
  <c r="CN37" i="26" s="1"/>
  <c r="CM37" i="26" a="1"/>
  <c r="CM37" i="26" s="1"/>
  <c r="CL37" i="26" a="1"/>
  <c r="CL37" i="26" s="1"/>
  <c r="CK37" i="26"/>
  <c r="CK37" i="26" a="1"/>
  <c r="CJ37" i="26" a="1"/>
  <c r="CJ37" i="26" s="1"/>
  <c r="CI37" i="26" a="1"/>
  <c r="CI37" i="26" s="1"/>
  <c r="CH37" i="26" a="1"/>
  <c r="CH37" i="26" s="1"/>
  <c r="CG37" i="26" a="1"/>
  <c r="CG37" i="26" s="1"/>
  <c r="GJ37" i="26" s="1" a="1"/>
  <c r="GJ37" i="26" s="1"/>
  <c r="CF37" i="26" a="1"/>
  <c r="CF37" i="26" s="1"/>
  <c r="CE37" i="26" a="1"/>
  <c r="CE37" i="26" s="1"/>
  <c r="CD37" i="26" a="1"/>
  <c r="CD37" i="26" s="1"/>
  <c r="CC37" i="26"/>
  <c r="CC37" i="26" a="1"/>
  <c r="CB37" i="26" a="1"/>
  <c r="CB37" i="26" s="1"/>
  <c r="CA37" i="26" a="1"/>
  <c r="CA37" i="26" s="1"/>
  <c r="BZ37" i="26" a="1"/>
  <c r="BZ37" i="26" s="1"/>
  <c r="BY37" i="26"/>
  <c r="BY37" i="26" a="1"/>
  <c r="BX37" i="26" a="1"/>
  <c r="BX37" i="26" s="1"/>
  <c r="BW37" i="26" a="1"/>
  <c r="BW37" i="26" s="1"/>
  <c r="BV37" i="26" a="1"/>
  <c r="BV37" i="26" s="1"/>
  <c r="BU37" i="26" a="1"/>
  <c r="BU37" i="26" s="1"/>
  <c r="FX37" i="26" s="1" a="1"/>
  <c r="FX37" i="26" s="1"/>
  <c r="BT37" i="26" a="1"/>
  <c r="BT37" i="26" s="1"/>
  <c r="BS37" i="26" a="1"/>
  <c r="BS37" i="26" s="1"/>
  <c r="BR37" i="26" a="1"/>
  <c r="BR37" i="26" s="1"/>
  <c r="BQ37" i="26" a="1"/>
  <c r="BQ37" i="26" s="1"/>
  <c r="FT37" i="26" s="1" a="1"/>
  <c r="FT37" i="26" s="1"/>
  <c r="BP37" i="26" a="1"/>
  <c r="BP37" i="26" s="1"/>
  <c r="BO37" i="26" a="1"/>
  <c r="BO37" i="26" s="1"/>
  <c r="BN37" i="26" a="1"/>
  <c r="BN37" i="26" s="1"/>
  <c r="BM37" i="26"/>
  <c r="BM37" i="26" a="1"/>
  <c r="BL37" i="26" a="1"/>
  <c r="BL37" i="26" s="1"/>
  <c r="BK37" i="26" a="1"/>
  <c r="BK37" i="26" s="1"/>
  <c r="BJ37" i="26" a="1"/>
  <c r="BJ37" i="26" s="1"/>
  <c r="BI37" i="26"/>
  <c r="BI37" i="26" a="1"/>
  <c r="BH37" i="26" a="1"/>
  <c r="BH37" i="26" s="1"/>
  <c r="BG37" i="26" a="1"/>
  <c r="BG37" i="26" s="1"/>
  <c r="BF37" i="26" a="1"/>
  <c r="BF37" i="26" s="1"/>
  <c r="BE37" i="26"/>
  <c r="BE37" i="26" a="1"/>
  <c r="BD37" i="26" a="1"/>
  <c r="BD37" i="26" s="1"/>
  <c r="BC37" i="26" a="1"/>
  <c r="BC37" i="26" s="1"/>
  <c r="BB37" i="26" a="1"/>
  <c r="BB37" i="26" s="1"/>
  <c r="BA37" i="26" a="1"/>
  <c r="BA37" i="26" s="1"/>
  <c r="FD37" i="26" s="1" a="1"/>
  <c r="FD37" i="26" s="1"/>
  <c r="AZ37" i="26" a="1"/>
  <c r="AZ37" i="26" s="1"/>
  <c r="AY37" i="26" a="1"/>
  <c r="AY37" i="26" s="1"/>
  <c r="AX37" i="26" a="1"/>
  <c r="AX37" i="26" s="1"/>
  <c r="AW37" i="26"/>
  <c r="AW37" i="26" a="1"/>
  <c r="AV37" i="26" a="1"/>
  <c r="AV37" i="26" s="1"/>
  <c r="AU37" i="26" a="1"/>
  <c r="AU37" i="26" s="1"/>
  <c r="AT37" i="26" a="1"/>
  <c r="AT37" i="26" s="1"/>
  <c r="AS37" i="26"/>
  <c r="AS37" i="26" a="1"/>
  <c r="AR37" i="26" a="1"/>
  <c r="AR37" i="26" s="1"/>
  <c r="AQ37" i="26" a="1"/>
  <c r="AQ37" i="26" s="1"/>
  <c r="AP37" i="26" a="1"/>
  <c r="AP37" i="26" s="1"/>
  <c r="AO37" i="26" a="1"/>
  <c r="AO37" i="26" s="1"/>
  <c r="ER37" i="26" s="1" a="1"/>
  <c r="ER37" i="26" s="1"/>
  <c r="AN37" i="26" a="1"/>
  <c r="AN37" i="26" s="1"/>
  <c r="AM37" i="26" a="1"/>
  <c r="AM37" i="26" s="1"/>
  <c r="AL37" i="26" a="1"/>
  <c r="AL37" i="26" s="1"/>
  <c r="AK37" i="26" a="1"/>
  <c r="AK37" i="26" s="1"/>
  <c r="EN37" i="26" s="1" a="1"/>
  <c r="EN37" i="26" s="1"/>
  <c r="AJ37" i="26" a="1"/>
  <c r="AJ37" i="26" s="1"/>
  <c r="AI37" i="26" a="1"/>
  <c r="AI37" i="26" s="1"/>
  <c r="AH37" i="26" a="1"/>
  <c r="AH37" i="26" s="1"/>
  <c r="AG37" i="26"/>
  <c r="AG37" i="26" a="1"/>
  <c r="AF37" i="26" a="1"/>
  <c r="AF37" i="26" s="1"/>
  <c r="AE37" i="26" a="1"/>
  <c r="AE37" i="26" s="1"/>
  <c r="AD37" i="26" a="1"/>
  <c r="AD37" i="26" s="1"/>
  <c r="AC37" i="26"/>
  <c r="AC37" i="26" a="1"/>
  <c r="AB37" i="26" a="1"/>
  <c r="AB37" i="26" s="1"/>
  <c r="AA37" i="26"/>
  <c r="AA37" i="26" a="1"/>
  <c r="Z37" i="26" a="1"/>
  <c r="Z37" i="26" s="1"/>
  <c r="Y37" i="26" a="1"/>
  <c r="Y37" i="26" s="1"/>
  <c r="EB37" i="26" s="1" a="1"/>
  <c r="EB37" i="26" s="1"/>
  <c r="X37" i="26" a="1"/>
  <c r="X37" i="26" s="1"/>
  <c r="W37" i="26" a="1"/>
  <c r="W37" i="26" s="1"/>
  <c r="DZ37" i="26" s="1" a="1"/>
  <c r="DZ37" i="26" s="1"/>
  <c r="V37" i="26" a="1"/>
  <c r="V37" i="26" s="1"/>
  <c r="U37" i="26"/>
  <c r="U37" i="26" a="1"/>
  <c r="T37" i="26" a="1"/>
  <c r="T37" i="26" s="1"/>
  <c r="S37" i="26"/>
  <c r="S37" i="26" a="1"/>
  <c r="R37" i="26" a="1"/>
  <c r="R37" i="26" s="1"/>
  <c r="Q37" i="26" a="1"/>
  <c r="Q37" i="26" s="1"/>
  <c r="DT37" i="26" s="1" a="1"/>
  <c r="DT37" i="26" s="1"/>
  <c r="P37" i="26" a="1"/>
  <c r="P37" i="26" s="1"/>
  <c r="O37" i="26"/>
  <c r="O37" i="26" a="1"/>
  <c r="N37" i="26" a="1"/>
  <c r="N37" i="26" s="1"/>
  <c r="DI36" i="26" a="1"/>
  <c r="DI36" i="26" s="1"/>
  <c r="HL36" i="26" s="1" a="1"/>
  <c r="HL36" i="26" s="1"/>
  <c r="DH36" i="26" a="1"/>
  <c r="DH36" i="26" s="1"/>
  <c r="DG36" i="26"/>
  <c r="DG36" i="26" a="1"/>
  <c r="DF36" i="26" a="1"/>
  <c r="DF36" i="26" s="1"/>
  <c r="DE36" i="26" a="1"/>
  <c r="DE36" i="26" s="1"/>
  <c r="HH36" i="26" s="1" a="1"/>
  <c r="HH36" i="26" s="1"/>
  <c r="DD36" i="26" a="1"/>
  <c r="DD36" i="26" s="1"/>
  <c r="DC36" i="26" a="1"/>
  <c r="DC36" i="26" s="1"/>
  <c r="HF36" i="26" s="1" a="1"/>
  <c r="HF36" i="26" s="1"/>
  <c r="DB36" i="26" a="1"/>
  <c r="DB36" i="26" s="1"/>
  <c r="DA36" i="26"/>
  <c r="DA36" i="26" a="1"/>
  <c r="CZ36" i="26" a="1"/>
  <c r="CZ36" i="26" s="1"/>
  <c r="CY36" i="26"/>
  <c r="CY36" i="26" a="1"/>
  <c r="CX36" i="26" a="1"/>
  <c r="CX36" i="26" s="1"/>
  <c r="CW36" i="26"/>
  <c r="CW36" i="26" a="1"/>
  <c r="CV36" i="26"/>
  <c r="CV36" i="26" a="1"/>
  <c r="CU36" i="26" a="1"/>
  <c r="CU36" i="26" s="1"/>
  <c r="GX36" i="26" s="1" a="1"/>
  <c r="GX36" i="26" s="1"/>
  <c r="CT36" i="26" a="1"/>
  <c r="CT36" i="26" s="1"/>
  <c r="GW36" i="26" s="1" a="1"/>
  <c r="GW36" i="26" s="1"/>
  <c r="CS36" i="26"/>
  <c r="CS36" i="26" a="1"/>
  <c r="CR36" i="26"/>
  <c r="CR36" i="26" a="1"/>
  <c r="CQ36" i="26" a="1"/>
  <c r="CQ36" i="26" s="1"/>
  <c r="GT36" i="26" s="1" a="1"/>
  <c r="GT36" i="26" s="1"/>
  <c r="CP36" i="26" a="1"/>
  <c r="CP36" i="26" s="1"/>
  <c r="GS36" i="26" s="1" a="1"/>
  <c r="GS36" i="26" s="1"/>
  <c r="CO36" i="26"/>
  <c r="CO36" i="26" a="1"/>
  <c r="CN36" i="26"/>
  <c r="CN36" i="26" a="1"/>
  <c r="CM36" i="26" a="1"/>
  <c r="CM36" i="26" s="1"/>
  <c r="GP36" i="26" s="1" a="1"/>
  <c r="GP36" i="26" s="1"/>
  <c r="CL36" i="26" a="1"/>
  <c r="CL36" i="26" s="1"/>
  <c r="GO36" i="26" s="1" a="1"/>
  <c r="GO36" i="26" s="1"/>
  <c r="CK36" i="26"/>
  <c r="CK36" i="26" a="1"/>
  <c r="CJ36" i="26"/>
  <c r="CJ36" i="26" a="1"/>
  <c r="CI36" i="26" a="1"/>
  <c r="CI36" i="26" s="1"/>
  <c r="GL36" i="26" s="1" a="1"/>
  <c r="GL36" i="26" s="1"/>
  <c r="CH36" i="26" a="1"/>
  <c r="CH36" i="26" s="1"/>
  <c r="GK36" i="26" s="1" a="1"/>
  <c r="GK36" i="26" s="1"/>
  <c r="CG36" i="26"/>
  <c r="CG36" i="26" a="1"/>
  <c r="CF36" i="26"/>
  <c r="CF36" i="26" a="1"/>
  <c r="CE36" i="26" a="1"/>
  <c r="CE36" i="26" s="1"/>
  <c r="GH36" i="26" s="1" a="1"/>
  <c r="GH36" i="26" s="1"/>
  <c r="CD36" i="26" a="1"/>
  <c r="CD36" i="26" s="1"/>
  <c r="GG36" i="26" s="1" a="1"/>
  <c r="GG36" i="26" s="1"/>
  <c r="CC36" i="26"/>
  <c r="CC36" i="26" a="1"/>
  <c r="CB36" i="26"/>
  <c r="CB36" i="26" a="1"/>
  <c r="CA36" i="26" a="1"/>
  <c r="CA36" i="26" s="1"/>
  <c r="GD36" i="26" s="1" a="1"/>
  <c r="GD36" i="26" s="1"/>
  <c r="BZ36" i="26" a="1"/>
  <c r="BZ36" i="26" s="1"/>
  <c r="GC36" i="26" s="1" a="1"/>
  <c r="GC36" i="26" s="1"/>
  <c r="BY36" i="26"/>
  <c r="BY36" i="26" a="1"/>
  <c r="BX36" i="26"/>
  <c r="BX36" i="26" a="1"/>
  <c r="BW36" i="26" a="1"/>
  <c r="BW36" i="26" s="1"/>
  <c r="FZ36" i="26" s="1" a="1"/>
  <c r="FZ36" i="26" s="1"/>
  <c r="BV36" i="26" a="1"/>
  <c r="BV36" i="26" s="1"/>
  <c r="FY36" i="26" s="1" a="1"/>
  <c r="FY36" i="26" s="1"/>
  <c r="BU36" i="26"/>
  <c r="BU36" i="26" a="1"/>
  <c r="BT36" i="26"/>
  <c r="BT36" i="26" a="1"/>
  <c r="BS36" i="26" a="1"/>
  <c r="BS36" i="26" s="1"/>
  <c r="FV36" i="26" s="1" a="1"/>
  <c r="FV36" i="26" s="1"/>
  <c r="BR36" i="26" a="1"/>
  <c r="BR36" i="26" s="1"/>
  <c r="FU36" i="26" s="1" a="1"/>
  <c r="FU36" i="26" s="1"/>
  <c r="BQ36" i="26"/>
  <c r="BQ36" i="26" a="1"/>
  <c r="BP36" i="26"/>
  <c r="BP36" i="26" a="1"/>
  <c r="BO36" i="26" a="1"/>
  <c r="BO36" i="26" s="1"/>
  <c r="FR36" i="26" s="1" a="1"/>
  <c r="FR36" i="26" s="1"/>
  <c r="BN36" i="26" a="1"/>
  <c r="BN36" i="26" s="1"/>
  <c r="FQ36" i="26" s="1" a="1"/>
  <c r="FQ36" i="26" s="1"/>
  <c r="BM36" i="26"/>
  <c r="BM36" i="26" a="1"/>
  <c r="BL36" i="26"/>
  <c r="BL36" i="26" a="1"/>
  <c r="BK36" i="26" a="1"/>
  <c r="BK36" i="26" s="1"/>
  <c r="FN36" i="26" s="1" a="1"/>
  <c r="FN36" i="26" s="1"/>
  <c r="BJ36" i="26" a="1"/>
  <c r="BJ36" i="26" s="1"/>
  <c r="FM36" i="26" s="1" a="1"/>
  <c r="FM36" i="26" s="1"/>
  <c r="BI36" i="26"/>
  <c r="BI36" i="26" a="1"/>
  <c r="BH36" i="26"/>
  <c r="BH36" i="26" a="1"/>
  <c r="BG36" i="26" a="1"/>
  <c r="BG36" i="26" s="1"/>
  <c r="FJ36" i="26" s="1" a="1"/>
  <c r="FJ36" i="26" s="1"/>
  <c r="BF36" i="26" a="1"/>
  <c r="BF36" i="26" s="1"/>
  <c r="FI36" i="26" s="1" a="1"/>
  <c r="FI36" i="26" s="1"/>
  <c r="BE36" i="26"/>
  <c r="BE36" i="26" a="1"/>
  <c r="BD36" i="26"/>
  <c r="BD36" i="26" a="1"/>
  <c r="BC36" i="26" a="1"/>
  <c r="BC36" i="26" s="1"/>
  <c r="FF36" i="26" s="1" a="1"/>
  <c r="FF36" i="26" s="1"/>
  <c r="BB36" i="26" a="1"/>
  <c r="BB36" i="26" s="1"/>
  <c r="FE36" i="26" s="1" a="1"/>
  <c r="FE36" i="26" s="1"/>
  <c r="BA36" i="26"/>
  <c r="BA36" i="26" a="1"/>
  <c r="AZ36" i="26"/>
  <c r="AZ36" i="26" a="1"/>
  <c r="AY36" i="26" a="1"/>
  <c r="AY36" i="26" s="1"/>
  <c r="FB36" i="26" s="1" a="1"/>
  <c r="FB36" i="26" s="1"/>
  <c r="AX36" i="26" a="1"/>
  <c r="AX36" i="26" s="1"/>
  <c r="FA36" i="26" s="1" a="1"/>
  <c r="FA36" i="26" s="1"/>
  <c r="AW36" i="26"/>
  <c r="AW36" i="26" a="1"/>
  <c r="AV36" i="26"/>
  <c r="AV36" i="26" a="1"/>
  <c r="AU36" i="26" a="1"/>
  <c r="AU36" i="26" s="1"/>
  <c r="EX36" i="26" s="1" a="1"/>
  <c r="EX36" i="26" s="1"/>
  <c r="AT36" i="26" a="1"/>
  <c r="AT36" i="26" s="1"/>
  <c r="EW36" i="26" s="1" a="1"/>
  <c r="EW36" i="26" s="1"/>
  <c r="AS36" i="26"/>
  <c r="AS36" i="26" a="1"/>
  <c r="AR36" i="26"/>
  <c r="AR36" i="26" a="1"/>
  <c r="AQ36" i="26" a="1"/>
  <c r="AQ36" i="26" s="1"/>
  <c r="ET36" i="26" s="1" a="1"/>
  <c r="ET36" i="26" s="1"/>
  <c r="AP36" i="26" a="1"/>
  <c r="AP36" i="26" s="1"/>
  <c r="ES36" i="26" s="1" a="1"/>
  <c r="ES36" i="26" s="1"/>
  <c r="AO36" i="26"/>
  <c r="AO36" i="26" a="1"/>
  <c r="AN36" i="26"/>
  <c r="AN36" i="26" a="1"/>
  <c r="AM36" i="26" a="1"/>
  <c r="AM36" i="26" s="1"/>
  <c r="EP36" i="26" s="1" a="1"/>
  <c r="EP36" i="26" s="1"/>
  <c r="AL36" i="26" a="1"/>
  <c r="AL36" i="26" s="1"/>
  <c r="EO36" i="26" s="1" a="1"/>
  <c r="EO36" i="26" s="1"/>
  <c r="AK36" i="26"/>
  <c r="AK36" i="26" a="1"/>
  <c r="AJ36" i="26"/>
  <c r="AJ36" i="26" a="1"/>
  <c r="AI36" i="26" a="1"/>
  <c r="AI36" i="26" s="1"/>
  <c r="EL36" i="26" s="1" a="1"/>
  <c r="EL36" i="26" s="1"/>
  <c r="AH36" i="26" a="1"/>
  <c r="AH36" i="26" s="1"/>
  <c r="EK36" i="26" s="1" a="1"/>
  <c r="EK36" i="26" s="1"/>
  <c r="AG36" i="26"/>
  <c r="AG36" i="26" a="1"/>
  <c r="AF36" i="26"/>
  <c r="AF36" i="26" a="1"/>
  <c r="AE36" i="26" a="1"/>
  <c r="AE36" i="26" s="1"/>
  <c r="EH36" i="26" s="1" a="1"/>
  <c r="EH36" i="26" s="1"/>
  <c r="AD36" i="26" a="1"/>
  <c r="AD36" i="26" s="1"/>
  <c r="EG36" i="26" s="1" a="1"/>
  <c r="EG36" i="26" s="1"/>
  <c r="AC36" i="26"/>
  <c r="AC36" i="26" a="1"/>
  <c r="AB36" i="26"/>
  <c r="AB36" i="26" a="1"/>
  <c r="AA36" i="26" a="1"/>
  <c r="AA36" i="26" s="1"/>
  <c r="ED36" i="26" s="1" a="1"/>
  <c r="ED36" i="26" s="1"/>
  <c r="Z36" i="26" a="1"/>
  <c r="Z36" i="26" s="1"/>
  <c r="EC36" i="26" s="1" a="1"/>
  <c r="EC36" i="26" s="1"/>
  <c r="Y36" i="26"/>
  <c r="Y36" i="26" a="1"/>
  <c r="X36" i="26"/>
  <c r="X36" i="26" a="1"/>
  <c r="W36" i="26" a="1"/>
  <c r="W36" i="26" s="1"/>
  <c r="DZ36" i="26" s="1" a="1"/>
  <c r="DZ36" i="26" s="1"/>
  <c r="V36" i="26" a="1"/>
  <c r="V36" i="26" s="1"/>
  <c r="DY36" i="26" s="1" a="1"/>
  <c r="DY36" i="26" s="1"/>
  <c r="U36" i="26"/>
  <c r="U36" i="26" a="1"/>
  <c r="T36" i="26"/>
  <c r="T36" i="26" a="1"/>
  <c r="S36" i="26" a="1"/>
  <c r="S36" i="26" s="1"/>
  <c r="DV36" i="26" s="1" a="1"/>
  <c r="DV36" i="26" s="1"/>
  <c r="R36" i="26" a="1"/>
  <c r="R36" i="26" s="1"/>
  <c r="DU36" i="26" s="1" a="1"/>
  <c r="DU36" i="26" s="1"/>
  <c r="Q36" i="26"/>
  <c r="Q36" i="26" a="1"/>
  <c r="P36" i="26"/>
  <c r="P36" i="26" a="1"/>
  <c r="O36" i="26" a="1"/>
  <c r="O36" i="26" s="1"/>
  <c r="DR36" i="26" s="1" a="1"/>
  <c r="DR36" i="26" s="1"/>
  <c r="N36" i="26" a="1"/>
  <c r="N36" i="26" s="1"/>
  <c r="DQ36" i="26" s="1" a="1"/>
  <c r="DQ36" i="26" s="1"/>
  <c r="FW77" i="26"/>
  <c r="EI77" i="26"/>
  <c r="HE76" i="26"/>
  <c r="FC76" i="26"/>
  <c r="FJ73" i="26"/>
  <c r="EX73" i="26"/>
  <c r="EP73" i="26"/>
  <c r="DZ73" i="26"/>
  <c r="GZ72" i="26"/>
  <c r="FX72" i="26"/>
  <c r="FP72" i="26"/>
  <c r="GW71" i="26"/>
  <c r="GP71" i="26"/>
  <c r="GJ71" i="26"/>
  <c r="EK71" i="26"/>
  <c r="ED71" i="26"/>
  <c r="DX71" i="26"/>
  <c r="HF70" i="26"/>
  <c r="EX69" i="26" a="1"/>
  <c r="EX69" i="26" s="1"/>
  <c r="GN68" i="26"/>
  <c r="FX68" i="26"/>
  <c r="GD67" i="26"/>
  <c r="FW67" i="26"/>
  <c r="FF67" i="26"/>
  <c r="EX67" i="26"/>
  <c r="HI66" i="26" a="1"/>
  <c r="HI66" i="26" s="1"/>
  <c r="HA66" i="26" a="1"/>
  <c r="HA66" i="26" s="1"/>
  <c r="GS66" i="26" a="1"/>
  <c r="GS66" i="26" s="1"/>
  <c r="ER66" i="26" a="1"/>
  <c r="ER66" i="26" s="1"/>
  <c r="EJ66" i="26" a="1"/>
  <c r="EJ66" i="26" s="1"/>
  <c r="EC66" i="26" a="1"/>
  <c r="EC66" i="26" s="1"/>
  <c r="FB65" i="26"/>
  <c r="EM65" i="26"/>
  <c r="EL65" i="26"/>
  <c r="GB64" i="26" a="1"/>
  <c r="GB64" i="26" s="1"/>
  <c r="EH64" i="26" a="1"/>
  <c r="EH64" i="26" s="1"/>
  <c r="DY64" i="26" a="1"/>
  <c r="DY64" i="26" s="1"/>
  <c r="HH63" i="26" a="1"/>
  <c r="HH63" i="26" s="1"/>
  <c r="GE63" i="26" a="1"/>
  <c r="GE63" i="26" s="1"/>
  <c r="FX63" i="26" a="1"/>
  <c r="FX63" i="26" s="1"/>
  <c r="FW63" i="26" a="1"/>
  <c r="FW63" i="26" s="1"/>
  <c r="FC63" i="26" a="1"/>
  <c r="FC63" i="26" s="1"/>
  <c r="EU63" i="26" a="1"/>
  <c r="EU63" i="26" s="1"/>
  <c r="EM63" i="26" a="1"/>
  <c r="EM63" i="26" s="1"/>
  <c r="DY63" i="26" a="1"/>
  <c r="DY63" i="26" s="1"/>
  <c r="GS62" i="26"/>
  <c r="GL62" i="26"/>
  <c r="FQ62" i="26"/>
  <c r="FI62" i="26"/>
  <c r="FA62" i="26"/>
  <c r="EZ62" i="26"/>
  <c r="GY61" i="26" a="1"/>
  <c r="GY61" i="26" s="1"/>
  <c r="FW61" i="26" a="1"/>
  <c r="FW61" i="26" s="1"/>
  <c r="FA61" i="26" a="1"/>
  <c r="FA61" i="26" s="1"/>
  <c r="ED61" i="26" a="1"/>
  <c r="ED61" i="26" s="1"/>
  <c r="DW61" i="26" a="1"/>
  <c r="DW61" i="26" s="1"/>
  <c r="DQ61" i="26" a="1"/>
  <c r="DQ61" i="26" s="1"/>
  <c r="HF60" i="26"/>
  <c r="GM60" i="26"/>
  <c r="GD60" i="26"/>
  <c r="FA60" i="26"/>
  <c r="EE60" i="26"/>
  <c r="DY60" i="26"/>
  <c r="DQ60" i="26"/>
  <c r="HA59" i="26" a="1"/>
  <c r="HA59" i="26" s="1"/>
  <c r="GD59" i="26" a="1"/>
  <c r="GD59" i="26" s="1"/>
  <c r="FQ59" i="26" a="1"/>
  <c r="FQ59" i="26" s="1"/>
  <c r="FH59" i="26" a="1"/>
  <c r="FH59" i="26" s="1"/>
  <c r="DX59" i="26" a="1"/>
  <c r="DX59" i="26" s="1"/>
  <c r="HG58" i="26"/>
  <c r="FN58" i="26"/>
  <c r="EY58" i="26"/>
  <c r="EK58" i="26"/>
  <c r="EC58" i="26"/>
  <c r="GX57" i="26" a="1"/>
  <c r="GX57" i="26" s="1"/>
  <c r="GQ57" i="26" a="1"/>
  <c r="GQ57" i="26" s="1"/>
  <c r="GB57" i="26" a="1"/>
  <c r="GB57" i="26" s="1"/>
  <c r="ER57" i="26" a="1"/>
  <c r="ER57" i="26" s="1"/>
  <c r="DW57" i="26" a="1"/>
  <c r="DW57" i="26" s="1"/>
  <c r="GS56" i="26"/>
  <c r="GK56" i="26"/>
  <c r="GC56" i="26"/>
  <c r="FI56" i="26"/>
  <c r="ES56" i="26"/>
  <c r="EM56" i="26"/>
  <c r="EG56" i="26"/>
  <c r="DY56" i="26"/>
  <c r="DQ56" i="26"/>
  <c r="FP55" i="26" a="1"/>
  <c r="FP55" i="26" s="1"/>
  <c r="EE55" i="26" a="1"/>
  <c r="EE55" i="26" s="1"/>
  <c r="DW55" i="26" a="1"/>
  <c r="DW55" i="26" s="1"/>
  <c r="HF54" i="26"/>
  <c r="GK54" i="26"/>
  <c r="FM54" i="26"/>
  <c r="EZ54" i="26"/>
  <c r="ET54" i="26"/>
  <c r="EM54" i="26"/>
  <c r="EG54" i="26"/>
  <c r="EA54" i="26"/>
  <c r="DT54" i="26"/>
  <c r="HG53" i="26" a="1"/>
  <c r="HG53" i="26" s="1"/>
  <c r="HA53" i="26" a="1"/>
  <c r="HA53" i="26" s="1"/>
  <c r="GT53" i="26" a="1"/>
  <c r="GT53" i="26" s="1"/>
  <c r="GN53" i="26" a="1"/>
  <c r="GN53" i="26" s="1"/>
  <c r="GM53" i="26" a="1"/>
  <c r="GM53" i="26" s="1"/>
  <c r="GA53" i="26" a="1"/>
  <c r="GA53" i="26" s="1"/>
  <c r="FZ53" i="26" a="1"/>
  <c r="FZ53" i="26" s="1"/>
  <c r="FU53" i="26" a="1"/>
  <c r="FU53" i="26" s="1"/>
  <c r="FT53" i="26" a="1"/>
  <c r="FT53" i="26" s="1"/>
  <c r="FN53" i="26" a="1"/>
  <c r="FN53" i="26" s="1"/>
  <c r="FH53" i="26" a="1"/>
  <c r="FH53" i="26" s="1"/>
  <c r="FA53" i="26" a="1"/>
  <c r="FA53" i="26" s="1"/>
  <c r="EU53" i="26" a="1"/>
  <c r="EU53" i="26" s="1"/>
  <c r="EO53" i="26" a="1"/>
  <c r="EO53" i="26" s="1"/>
  <c r="EH53" i="26" a="1"/>
  <c r="EH53" i="26" s="1"/>
  <c r="HH52" i="26"/>
  <c r="HB52" i="26"/>
  <c r="HA52" i="26"/>
  <c r="GU52" i="26"/>
  <c r="GO52" i="26"/>
  <c r="GN52" i="26"/>
  <c r="GI52" i="26"/>
  <c r="GB52" i="26"/>
  <c r="FV52" i="26"/>
  <c r="FO52" i="26"/>
  <c r="FI52" i="26"/>
  <c r="FH52" i="26"/>
  <c r="FC52" i="26"/>
  <c r="EP52" i="26"/>
  <c r="DX52" i="26"/>
  <c r="HK51" i="26"/>
  <c r="HF51" i="26"/>
  <c r="GX51" i="26"/>
  <c r="GR51" i="26"/>
  <c r="GP51" i="26"/>
  <c r="GL51" i="26"/>
  <c r="GE51" i="26"/>
  <c r="FZ51" i="26"/>
  <c r="FY51" i="26"/>
  <c r="FX51" i="26"/>
  <c r="FR51" i="26"/>
  <c r="FL51" i="26"/>
  <c r="FJ51" i="26"/>
  <c r="FB51" i="26"/>
  <c r="EY51" i="26"/>
  <c r="EX51" i="26"/>
  <c r="ET51" i="26"/>
  <c r="ES51" i="26"/>
  <c r="ER51" i="26"/>
  <c r="EL51" i="26"/>
  <c r="EF51" i="26"/>
  <c r="EE51" i="26"/>
  <c r="ED51" i="26"/>
  <c r="DY51" i="26"/>
  <c r="DV51" i="26"/>
  <c r="DS51" i="26"/>
  <c r="HB50" i="26" a="1"/>
  <c r="HB50" i="26" s="1"/>
  <c r="GZ50" i="26" a="1"/>
  <c r="GZ50" i="26" s="1"/>
  <c r="GU50" i="26" a="1"/>
  <c r="GU50" i="26" s="1"/>
  <c r="GR50" i="26" a="1"/>
  <c r="GR50" i="26" s="1"/>
  <c r="GJ50" i="26" a="1"/>
  <c r="GJ50" i="26" s="1"/>
  <c r="GI50" i="26" a="1"/>
  <c r="GI50" i="26" s="1"/>
  <c r="GB50" i="26" a="1"/>
  <c r="GB50" i="26" s="1"/>
  <c r="FV50" i="26" a="1"/>
  <c r="FV50" i="26" s="1"/>
  <c r="FU50" i="26" a="1"/>
  <c r="FU50" i="26" s="1"/>
  <c r="FT50" i="26" a="1"/>
  <c r="FT50" i="26" s="1"/>
  <c r="FP50" i="26" a="1"/>
  <c r="FP50" i="26" s="1"/>
  <c r="FL50" i="26" a="1"/>
  <c r="FL50" i="26" s="1"/>
  <c r="FH50" i="26" a="1"/>
  <c r="FH50" i="26" s="1"/>
  <c r="FD50" i="26" a="1"/>
  <c r="FD50" i="26" s="1"/>
  <c r="FC50" i="26" a="1"/>
  <c r="FC50" i="26" s="1"/>
  <c r="EV50" i="26" a="1"/>
  <c r="EV50" i="26" s="1"/>
  <c r="EP50" i="26" a="1"/>
  <c r="EP50" i="26" s="1"/>
  <c r="EN50" i="26" a="1"/>
  <c r="EN50" i="26" s="1"/>
  <c r="EJ50" i="26" a="1"/>
  <c r="EJ50" i="26" s="1"/>
  <c r="EF50" i="26" a="1"/>
  <c r="EF50" i="26" s="1"/>
  <c r="EB50" i="26" a="1"/>
  <c r="EB50" i="26" s="1"/>
  <c r="DX50" i="26" a="1"/>
  <c r="DX50" i="26" s="1"/>
  <c r="DW50" i="26" a="1"/>
  <c r="DW50" i="26" s="1"/>
  <c r="DT50" i="26" a="1"/>
  <c r="DT50" i="26" s="1"/>
  <c r="DS50" i="26" a="1"/>
  <c r="DS50" i="26" s="1"/>
  <c r="DR50" i="26" a="1"/>
  <c r="DR50" i="26" s="1"/>
  <c r="DQ50" i="26" a="1"/>
  <c r="DQ50" i="26" s="1"/>
  <c r="HL49" i="26"/>
  <c r="HK49" i="26"/>
  <c r="HG49" i="26"/>
  <c r="HF49" i="26"/>
  <c r="HE49" i="26"/>
  <c r="HD49" i="26"/>
  <c r="HA49" i="26"/>
  <c r="GZ49" i="26"/>
  <c r="GY49" i="26"/>
  <c r="GX49" i="26"/>
  <c r="GW49" i="26"/>
  <c r="GV49" i="26"/>
  <c r="GU49" i="26"/>
  <c r="GR49" i="26"/>
  <c r="GQ49" i="26"/>
  <c r="GP49" i="26"/>
  <c r="GO49" i="26"/>
  <c r="GN49" i="26"/>
  <c r="GJ49" i="26"/>
  <c r="GI49" i="26"/>
  <c r="GH49" i="26"/>
  <c r="GG49" i="26"/>
  <c r="GF49" i="26"/>
  <c r="GE49" i="26"/>
  <c r="GB49" i="26"/>
  <c r="GA49" i="26"/>
  <c r="FZ49" i="26"/>
  <c r="FY49" i="26"/>
  <c r="FX49" i="26"/>
  <c r="FW49" i="26"/>
  <c r="FU49" i="26"/>
  <c r="FT49" i="26"/>
  <c r="FS49" i="26"/>
  <c r="FR49" i="26"/>
  <c r="FQ49" i="26"/>
  <c r="FP49" i="26"/>
  <c r="FO49" i="26"/>
  <c r="FK49" i="26"/>
  <c r="FJ49" i="26"/>
  <c r="FI49" i="26"/>
  <c r="FH49" i="26"/>
  <c r="FG49" i="26"/>
  <c r="FD49" i="26"/>
  <c r="FC49" i="26"/>
  <c r="FB49" i="26"/>
  <c r="FA49" i="26"/>
  <c r="EZ49" i="26"/>
  <c r="EY49" i="26"/>
  <c r="EU49" i="26"/>
  <c r="ET49" i="26"/>
  <c r="ES49" i="26"/>
  <c r="ER49" i="26"/>
  <c r="EO49" i="26"/>
  <c r="EN49" i="26"/>
  <c r="EM49" i="26"/>
  <c r="EL49" i="26"/>
  <c r="EK49" i="26"/>
  <c r="EJ49" i="26"/>
  <c r="EI49" i="26"/>
  <c r="EF49" i="26"/>
  <c r="EE49" i="26"/>
  <c r="ED49" i="26"/>
  <c r="EC49" i="26"/>
  <c r="EB49" i="26"/>
  <c r="DX49" i="26"/>
  <c r="DW49" i="26"/>
  <c r="DV49" i="26"/>
  <c r="DU49" i="26"/>
  <c r="DT49" i="26"/>
  <c r="DS49" i="26"/>
  <c r="HL48" i="26" a="1"/>
  <c r="HL48" i="26" s="1"/>
  <c r="HK48" i="26" a="1"/>
  <c r="HK48" i="26" s="1"/>
  <c r="HH48" i="26" a="1"/>
  <c r="HH48" i="26" s="1"/>
  <c r="HG48" i="26" a="1"/>
  <c r="HG48" i="26" s="1"/>
  <c r="HF48" i="26" a="1"/>
  <c r="HF48" i="26" s="1"/>
  <c r="HE48" i="26" a="1"/>
  <c r="HE48" i="26" s="1"/>
  <c r="HD48" i="26" a="1"/>
  <c r="HD48" i="26" s="1"/>
  <c r="HC48" i="26" a="1"/>
  <c r="HC48" i="26" s="1"/>
  <c r="HA48" i="26" a="1"/>
  <c r="HA48" i="26" s="1"/>
  <c r="GY48" i="26" a="1"/>
  <c r="GY48" i="26" s="1"/>
  <c r="GX48" i="26" a="1"/>
  <c r="GX48" i="26" s="1"/>
  <c r="GW48" i="26" a="1"/>
  <c r="GW48" i="26" s="1"/>
  <c r="GV48" i="26" a="1"/>
  <c r="GV48" i="26" s="1"/>
  <c r="GU48" i="26" a="1"/>
  <c r="GU48" i="26" s="1"/>
  <c r="GT48" i="26" a="1"/>
  <c r="GT48" i="26" s="1"/>
  <c r="GS48" i="26" a="1"/>
  <c r="GS48" i="26" s="1"/>
  <c r="GP48" i="26" a="1"/>
  <c r="GP48" i="26" s="1"/>
  <c r="GO48" i="26" a="1"/>
  <c r="GO48" i="26" s="1"/>
  <c r="GN48" i="26" a="1"/>
  <c r="GN48" i="26" s="1"/>
  <c r="GM48" i="26" a="1"/>
  <c r="GM48" i="26" s="1"/>
  <c r="GL48" i="26" a="1"/>
  <c r="GL48" i="26" s="1"/>
  <c r="GK48" i="26" a="1"/>
  <c r="GK48" i="26" s="1"/>
  <c r="GJ48" i="26" a="1"/>
  <c r="GJ48" i="26" s="1"/>
  <c r="GF48" i="26" a="1"/>
  <c r="GF48" i="26" s="1"/>
  <c r="GE48" i="26" a="1"/>
  <c r="GE48" i="26" s="1"/>
  <c r="GD48" i="26" a="1"/>
  <c r="GD48" i="26" s="1"/>
  <c r="GC48" i="26" a="1"/>
  <c r="GC48" i="26" s="1"/>
  <c r="GB48" i="26" a="1"/>
  <c r="GB48" i="26" s="1"/>
  <c r="GA48" i="26" a="1"/>
  <c r="GA48" i="26" s="1"/>
  <c r="FX48" i="26" a="1"/>
  <c r="FX48" i="26" s="1"/>
  <c r="FW48" i="26" a="1"/>
  <c r="FW48" i="26" s="1"/>
  <c r="FV48" i="26" a="1"/>
  <c r="FV48" i="26" s="1"/>
  <c r="FU48" i="26" a="1"/>
  <c r="FU48" i="26" s="1"/>
  <c r="FT48" i="26" a="1"/>
  <c r="FT48" i="26" s="1"/>
  <c r="FS48" i="26" a="1"/>
  <c r="FS48" i="26" s="1"/>
  <c r="FR48" i="26" a="1"/>
  <c r="FR48" i="26" s="1"/>
  <c r="FO48" i="26" a="1"/>
  <c r="FO48" i="26" s="1"/>
  <c r="FN48" i="26" a="1"/>
  <c r="FN48" i="26" s="1"/>
  <c r="FM48" i="26" a="1"/>
  <c r="FM48" i="26" s="1"/>
  <c r="FL48" i="26" a="1"/>
  <c r="FL48" i="26" s="1"/>
  <c r="FK48" i="26" a="1"/>
  <c r="FK48" i="26" s="1"/>
  <c r="FJ48" i="26" a="1"/>
  <c r="FJ48" i="26" s="1"/>
  <c r="FI48" i="26" a="1"/>
  <c r="FI48" i="26" s="1"/>
  <c r="FG48" i="26" a="1"/>
  <c r="FG48" i="26" s="1"/>
  <c r="FF48" i="26" a="1"/>
  <c r="FF48" i="26" s="1"/>
  <c r="FD48" i="26" a="1"/>
  <c r="FD48" i="26" s="1"/>
  <c r="FC48" i="26" a="1"/>
  <c r="FC48" i="26" s="1"/>
  <c r="FB48" i="26" a="1"/>
  <c r="FB48" i="26" s="1"/>
  <c r="FA48" i="26" a="1"/>
  <c r="FA48" i="26" s="1"/>
  <c r="EZ48" i="26" a="1"/>
  <c r="EZ48" i="26" s="1"/>
  <c r="EV48" i="26" a="1"/>
  <c r="EV48" i="26" s="1"/>
  <c r="EU48" i="26" a="1"/>
  <c r="EU48" i="26" s="1"/>
  <c r="ET48" i="26" a="1"/>
  <c r="ET48" i="26" s="1"/>
  <c r="ES48" i="26" a="1"/>
  <c r="ES48" i="26" s="1"/>
  <c r="ER48" i="26" a="1"/>
  <c r="ER48" i="26" s="1"/>
  <c r="EQ48" i="26" a="1"/>
  <c r="EQ48" i="26" s="1"/>
  <c r="EO48" i="26" a="1"/>
  <c r="EO48" i="26" s="1"/>
  <c r="EN48" i="26" a="1"/>
  <c r="EN48" i="26" s="1"/>
  <c r="EM48" i="26" a="1"/>
  <c r="EM48" i="26" s="1"/>
  <c r="EL48" i="26" a="1"/>
  <c r="EL48" i="26" s="1"/>
  <c r="EK48" i="26" a="1"/>
  <c r="EK48" i="26" s="1"/>
  <c r="EJ48" i="26" a="1"/>
  <c r="EJ48" i="26" s="1"/>
  <c r="EI48" i="26" a="1"/>
  <c r="EI48" i="26" s="1"/>
  <c r="EH48" i="26" a="1"/>
  <c r="EH48" i="26" s="1"/>
  <c r="EG48" i="26" a="1"/>
  <c r="EG48" i="26" s="1"/>
  <c r="ED48" i="26" a="1"/>
  <c r="ED48" i="26" s="1"/>
  <c r="EC48" i="26" a="1"/>
  <c r="EC48" i="26" s="1"/>
  <c r="EB48" i="26" a="1"/>
  <c r="EB48" i="26" s="1"/>
  <c r="EA48" i="26" a="1"/>
  <c r="EA48" i="26" s="1"/>
  <c r="DZ48" i="26" a="1"/>
  <c r="DZ48" i="26" s="1"/>
  <c r="DY48" i="26" a="1"/>
  <c r="DY48" i="26" s="1"/>
  <c r="DX48" i="26" a="1"/>
  <c r="DX48" i="26" s="1"/>
  <c r="DT48" i="26" a="1"/>
  <c r="DT48" i="26" s="1"/>
  <c r="DS48" i="26" a="1"/>
  <c r="DS48" i="26" s="1"/>
  <c r="DR48" i="26" a="1"/>
  <c r="DR48" i="26" s="1"/>
  <c r="DQ48" i="26" a="1"/>
  <c r="DQ48" i="26" s="1"/>
  <c r="HL47" i="26"/>
  <c r="HK47" i="26"/>
  <c r="HH47" i="26"/>
  <c r="HF47" i="26"/>
  <c r="HE47" i="26"/>
  <c r="HD47" i="26"/>
  <c r="HC47" i="26"/>
  <c r="HB47" i="26"/>
  <c r="GY47" i="26"/>
  <c r="GX47" i="26"/>
  <c r="GW47" i="26"/>
  <c r="GV47" i="26"/>
  <c r="GU47" i="26"/>
  <c r="GT47" i="26"/>
  <c r="GS47" i="26"/>
  <c r="GP47" i="26"/>
  <c r="GN47" i="26"/>
  <c r="GM47" i="26"/>
  <c r="GL47" i="26"/>
  <c r="GK47" i="26"/>
  <c r="GJ47" i="26"/>
  <c r="GG47" i="26"/>
  <c r="GE47" i="26"/>
  <c r="GD47" i="26"/>
  <c r="GC47" i="26"/>
  <c r="GB47" i="26"/>
  <c r="FY47" i="26"/>
  <c r="FX47" i="26"/>
  <c r="FW47" i="26"/>
  <c r="FV47" i="26"/>
  <c r="FU47" i="26"/>
  <c r="FT47" i="26"/>
  <c r="FS47" i="26"/>
  <c r="FQ47" i="26"/>
  <c r="FO47" i="26"/>
  <c r="FN47" i="26"/>
  <c r="FM47" i="26"/>
  <c r="FL47" i="26"/>
  <c r="FJ47" i="26"/>
  <c r="FG47" i="26"/>
  <c r="FF47" i="26"/>
  <c r="FE47" i="26"/>
  <c r="FD47" i="26"/>
  <c r="FC47" i="26"/>
  <c r="FB47" i="26"/>
  <c r="FA47" i="26"/>
  <c r="EZ47" i="26"/>
  <c r="EX47" i="26"/>
  <c r="EW47" i="26"/>
  <c r="EV47" i="26"/>
  <c r="ET47" i="26"/>
  <c r="ES47" i="26"/>
  <c r="ER47" i="26"/>
  <c r="EO47" i="26"/>
  <c r="EN47" i="26"/>
  <c r="EM47" i="26"/>
  <c r="EL47" i="26"/>
  <c r="EK47" i="26"/>
  <c r="EJ47" i="26"/>
  <c r="EG47" i="26"/>
  <c r="EF47" i="26"/>
  <c r="EE47" i="26"/>
  <c r="ED47" i="26"/>
  <c r="EC47" i="26"/>
  <c r="EB47" i="26"/>
  <c r="EA47" i="26"/>
  <c r="DZ47" i="26"/>
  <c r="DX47" i="26"/>
  <c r="DW47" i="26"/>
  <c r="DV47" i="26"/>
  <c r="DU47" i="26"/>
  <c r="DS47" i="26"/>
  <c r="HL46" i="26"/>
  <c r="HK46" i="26"/>
  <c r="HJ46" i="26"/>
  <c r="HI46" i="26"/>
  <c r="HH46" i="26"/>
  <c r="HG46" i="26"/>
  <c r="HC46" i="26"/>
  <c r="HB46" i="26"/>
  <c r="HA46" i="26"/>
  <c r="GZ46" i="26"/>
  <c r="GY46" i="26"/>
  <c r="GX46" i="26"/>
  <c r="GW46" i="26"/>
  <c r="GT46" i="26"/>
  <c r="GS46" i="26"/>
  <c r="GR46" i="26"/>
  <c r="GQ46" i="26"/>
  <c r="GO46" i="26"/>
  <c r="GN46" i="26"/>
  <c r="GJ46" i="26"/>
  <c r="GI46" i="26"/>
  <c r="GH46" i="26"/>
  <c r="GG46" i="26"/>
  <c r="GF46" i="26"/>
  <c r="GE46" i="26"/>
  <c r="GB46" i="26"/>
  <c r="GA46" i="26"/>
  <c r="FZ46" i="26"/>
  <c r="FY46" i="26"/>
  <c r="FX46" i="26"/>
  <c r="FW46" i="26"/>
  <c r="FV46" i="26"/>
  <c r="FS46" i="26"/>
  <c r="FR46" i="26"/>
  <c r="FQ46" i="26"/>
  <c r="FP46" i="26"/>
  <c r="FO46" i="26"/>
  <c r="FN46" i="26"/>
  <c r="FM46" i="26"/>
  <c r="FK46" i="26"/>
  <c r="FJ46" i="26"/>
  <c r="FI46" i="26"/>
  <c r="FH46" i="26"/>
  <c r="FG46" i="26"/>
  <c r="FF46" i="26"/>
  <c r="FE46" i="26"/>
  <c r="FD46" i="26"/>
  <c r="FA46" i="26"/>
  <c r="EZ46" i="26"/>
  <c r="EY46" i="26"/>
  <c r="EX46" i="26"/>
  <c r="EV46" i="26"/>
  <c r="EU46" i="26"/>
  <c r="ER46" i="26"/>
  <c r="EQ46" i="26"/>
  <c r="EP46" i="26"/>
  <c r="EN46" i="26"/>
  <c r="EM46" i="26"/>
  <c r="EJ46" i="26"/>
  <c r="EI46" i="26"/>
  <c r="EH46" i="26"/>
  <c r="EF46" i="26"/>
  <c r="EE46" i="26"/>
  <c r="EB46" i="26"/>
  <c r="EA46" i="26"/>
  <c r="DZ46" i="26"/>
  <c r="DX46" i="26"/>
  <c r="DW46" i="26"/>
  <c r="DT46" i="26"/>
  <c r="DS46" i="26"/>
  <c r="DR46" i="26"/>
  <c r="HL45" i="26" a="1"/>
  <c r="HL45" i="26" s="1"/>
  <c r="HI45" i="26" a="1"/>
  <c r="HI45" i="26" s="1"/>
  <c r="HH45" i="26" a="1"/>
  <c r="HH45" i="26" s="1"/>
  <c r="HG45" i="26" a="1"/>
  <c r="HG45" i="26" s="1"/>
  <c r="HD45" i="26" a="1"/>
  <c r="HD45" i="26" s="1"/>
  <c r="HC45" i="26" a="1"/>
  <c r="HC45" i="26" s="1"/>
  <c r="HA45" i="26" a="1"/>
  <c r="HA45" i="26" s="1"/>
  <c r="GY45" i="26" a="1"/>
  <c r="GY45" i="26" s="1"/>
  <c r="GX45" i="26" a="1"/>
  <c r="GX45" i="26" s="1"/>
  <c r="GV45" i="26" a="1"/>
  <c r="GV45" i="26" s="1"/>
  <c r="GS45" i="26" a="1"/>
  <c r="GS45" i="26" s="1"/>
  <c r="GR45" i="26" a="1"/>
  <c r="GR45" i="26" s="1"/>
  <c r="GQ45" i="26" a="1"/>
  <c r="GQ45" i="26" s="1"/>
  <c r="GP45" i="26" a="1"/>
  <c r="GP45" i="26" s="1"/>
  <c r="GN45" i="26" a="1"/>
  <c r="GN45" i="26" s="1"/>
  <c r="GM45" i="26" a="1"/>
  <c r="GM45" i="26" s="1"/>
  <c r="GK45" i="26" a="1"/>
  <c r="GK45" i="26" s="1"/>
  <c r="GJ45" i="26" a="1"/>
  <c r="GJ45" i="26" s="1"/>
  <c r="GI45" i="26" a="1"/>
  <c r="GI45" i="26" s="1"/>
  <c r="GH45" i="26" a="1"/>
  <c r="GH45" i="26" s="1"/>
  <c r="GF45" i="26" a="1"/>
  <c r="GF45" i="26" s="1"/>
  <c r="GC45" i="26" a="1"/>
  <c r="GC45" i="26" s="1"/>
  <c r="GB45" i="26" a="1"/>
  <c r="GB45" i="26" s="1"/>
  <c r="GA45" i="26" a="1"/>
  <c r="GA45" i="26" s="1"/>
  <c r="FX45" i="26" a="1"/>
  <c r="FX45" i="26" s="1"/>
  <c r="FW45" i="26" a="1"/>
  <c r="FW45" i="26" s="1"/>
  <c r="FU45" i="26" a="1"/>
  <c r="FU45" i="26" s="1"/>
  <c r="FS45" i="26" a="1"/>
  <c r="FS45" i="26" s="1"/>
  <c r="FR45" i="26" a="1"/>
  <c r="FR45" i="26" s="1"/>
  <c r="FP45" i="26" a="1"/>
  <c r="FP45" i="26" s="1"/>
  <c r="FM45" i="26" a="1"/>
  <c r="FM45" i="26" s="1"/>
  <c r="FL45" i="26" a="1"/>
  <c r="FL45" i="26" s="1"/>
  <c r="FK45" i="26" a="1"/>
  <c r="FK45" i="26" s="1"/>
  <c r="FJ45" i="26" a="1"/>
  <c r="FJ45" i="26" s="1"/>
  <c r="FH45" i="26" a="1"/>
  <c r="FH45" i="26" s="1"/>
  <c r="FG45" i="26" a="1"/>
  <c r="FG45" i="26" s="1"/>
  <c r="FE45" i="26" a="1"/>
  <c r="FE45" i="26" s="1"/>
  <c r="FD45" i="26" a="1"/>
  <c r="FD45" i="26" s="1"/>
  <c r="FC45" i="26" a="1"/>
  <c r="FC45" i="26" s="1"/>
  <c r="FB45" i="26" a="1"/>
  <c r="FB45" i="26" s="1"/>
  <c r="EZ45" i="26" a="1"/>
  <c r="EZ45" i="26" s="1"/>
  <c r="EW45" i="26" a="1"/>
  <c r="EW45" i="26" s="1"/>
  <c r="EV45" i="26" a="1"/>
  <c r="EV45" i="26" s="1"/>
  <c r="EU45" i="26" a="1"/>
  <c r="EU45" i="26" s="1"/>
  <c r="ER45" i="26" a="1"/>
  <c r="ER45" i="26" s="1"/>
  <c r="EQ45" i="26" a="1"/>
  <c r="EQ45" i="26" s="1"/>
  <c r="EO45" i="26" a="1"/>
  <c r="EO45" i="26" s="1"/>
  <c r="EM45" i="26" a="1"/>
  <c r="EM45" i="26" s="1"/>
  <c r="EL45" i="26" a="1"/>
  <c r="EL45" i="26" s="1"/>
  <c r="EJ45" i="26" a="1"/>
  <c r="EJ45" i="26" s="1"/>
  <c r="EG45" i="26" a="1"/>
  <c r="EG45" i="26" s="1"/>
  <c r="EF45" i="26" a="1"/>
  <c r="EF45" i="26" s="1"/>
  <c r="EE45" i="26" a="1"/>
  <c r="EE45" i="26" s="1"/>
  <c r="EA45" i="26" a="1"/>
  <c r="EA45" i="26" s="1"/>
  <c r="DY45" i="26" a="1"/>
  <c r="DY45" i="26" s="1"/>
  <c r="DW45" i="26" a="1"/>
  <c r="DW45" i="26" s="1"/>
  <c r="DV45" i="26" a="1"/>
  <c r="DV45" i="26" s="1"/>
  <c r="DT45" i="26" a="1"/>
  <c r="DT45" i="26" s="1"/>
  <c r="DQ45" i="26" a="1"/>
  <c r="DQ45" i="26" s="1"/>
  <c r="HK44" i="26"/>
  <c r="HI44" i="26"/>
  <c r="HH44" i="26"/>
  <c r="HF44" i="26"/>
  <c r="HE44" i="26"/>
  <c r="HD44" i="26"/>
  <c r="HC44" i="26"/>
  <c r="HA44" i="26"/>
  <c r="GZ44" i="26"/>
  <c r="GW44" i="26"/>
  <c r="GV44" i="26"/>
  <c r="GU44" i="26"/>
  <c r="GS44" i="26"/>
  <c r="GQ44" i="26"/>
  <c r="GP44" i="26"/>
  <c r="GO44" i="26"/>
  <c r="GL44" i="26"/>
  <c r="GK44" i="26"/>
  <c r="GJ44" i="26"/>
  <c r="GH44" i="26"/>
  <c r="GG44" i="26"/>
  <c r="GF44" i="26"/>
  <c r="GB44" i="26"/>
  <c r="GA44" i="26"/>
  <c r="FZ44" i="26"/>
  <c r="FW44" i="26"/>
  <c r="FV44" i="26"/>
  <c r="FS44" i="26"/>
  <c r="FQ44" i="26"/>
  <c r="FP44" i="26"/>
  <c r="FO44" i="26"/>
  <c r="FM44" i="26"/>
  <c r="FL44" i="26"/>
  <c r="FI44" i="26"/>
  <c r="FH44" i="26"/>
  <c r="FG44" i="26"/>
  <c r="FF44" i="26"/>
  <c r="FD44" i="26"/>
  <c r="FC44" i="26"/>
  <c r="EY44" i="26"/>
  <c r="EW44" i="26"/>
  <c r="EV44" i="26"/>
  <c r="ET44" i="26"/>
  <c r="ES44" i="26"/>
  <c r="ER44" i="26"/>
  <c r="EP44" i="26"/>
  <c r="EO44" i="26"/>
  <c r="EN44" i="26"/>
  <c r="EM44" i="26"/>
  <c r="EJ44" i="26"/>
  <c r="EI44" i="26"/>
  <c r="EE44" i="26"/>
  <c r="ED44" i="26"/>
  <c r="EC44" i="26"/>
  <c r="EB44" i="26"/>
  <c r="DZ44" i="26"/>
  <c r="DY44" i="26"/>
  <c r="DW44" i="26"/>
  <c r="DV44" i="26"/>
  <c r="DU44" i="26"/>
  <c r="DT44" i="26"/>
  <c r="DS44" i="26"/>
  <c r="HL43" i="26" a="1"/>
  <c r="HL43" i="26" s="1"/>
  <c r="HK43" i="26" a="1"/>
  <c r="HK43" i="26" s="1"/>
  <c r="HI43" i="26" a="1"/>
  <c r="HI43" i="26" s="1"/>
  <c r="HG43" i="26" a="1"/>
  <c r="HG43" i="26" s="1"/>
  <c r="HF43" i="26" a="1"/>
  <c r="HF43" i="26" s="1"/>
  <c r="HB43" i="26" a="1"/>
  <c r="HB43" i="26" s="1"/>
  <c r="HA43" i="26" a="1"/>
  <c r="HA43" i="26" s="1"/>
  <c r="GZ43" i="26" a="1"/>
  <c r="GZ43" i="26" s="1"/>
  <c r="GY43" i="26" a="1"/>
  <c r="GY43" i="26" s="1"/>
  <c r="GX43" i="26" a="1"/>
  <c r="GX43" i="26" s="1"/>
  <c r="GW43" i="26" a="1"/>
  <c r="GW43" i="26" s="1"/>
  <c r="GV43" i="26" a="1"/>
  <c r="GV43" i="26" s="1"/>
  <c r="GU43" i="26" a="1"/>
  <c r="GU43" i="26" s="1"/>
  <c r="GT43" i="26" a="1"/>
  <c r="GT43" i="26" s="1"/>
  <c r="GS43" i="26" a="1"/>
  <c r="GS43" i="26" s="1"/>
  <c r="GR43" i="26" a="1"/>
  <c r="GR43" i="26" s="1"/>
  <c r="GO43" i="26" a="1"/>
  <c r="GO43" i="26" s="1"/>
  <c r="GM43" i="26" a="1"/>
  <c r="GM43" i="26" s="1"/>
  <c r="GL43" i="26" a="1"/>
  <c r="GL43" i="26" s="1"/>
  <c r="GK43" i="26" a="1"/>
  <c r="GK43" i="26" s="1"/>
  <c r="GH43" i="26" a="1"/>
  <c r="GH43" i="26" s="1"/>
  <c r="GG43" i="26" a="1"/>
  <c r="GG43" i="26" s="1"/>
  <c r="GF43" i="26" a="1"/>
  <c r="GF43" i="26" s="1"/>
  <c r="GC43" i="26" a="1"/>
  <c r="GC43" i="26" s="1"/>
  <c r="GA43" i="26" a="1"/>
  <c r="GA43" i="26" s="1"/>
  <c r="FZ43" i="26" a="1"/>
  <c r="FZ43" i="26" s="1"/>
  <c r="FY43" i="26" a="1"/>
  <c r="FY43" i="26" s="1"/>
  <c r="FV43" i="26" a="1"/>
  <c r="FV43" i="26" s="1"/>
  <c r="FU43" i="26" a="1"/>
  <c r="FU43" i="26" s="1"/>
  <c r="FT43" i="26" a="1"/>
  <c r="FT43" i="26" s="1"/>
  <c r="FS43" i="26" a="1"/>
  <c r="FS43" i="26" s="1"/>
  <c r="FQ43" i="26" a="1"/>
  <c r="FQ43" i="26" s="1"/>
  <c r="FP43" i="26" a="1"/>
  <c r="FP43" i="26" s="1"/>
  <c r="FO43" i="26" a="1"/>
  <c r="FO43" i="26" s="1"/>
  <c r="FN43" i="26" a="1"/>
  <c r="FN43" i="26" s="1"/>
  <c r="FM43" i="26" a="1"/>
  <c r="FM43" i="26" s="1"/>
  <c r="FL43" i="26" a="1"/>
  <c r="FL43" i="26" s="1"/>
  <c r="FK43" i="26" a="1"/>
  <c r="FK43" i="26" s="1"/>
  <c r="FI43" i="26" a="1"/>
  <c r="FI43" i="26" s="1"/>
  <c r="FG43" i="26" a="1"/>
  <c r="FG43" i="26" s="1"/>
  <c r="FE43" i="26" a="1"/>
  <c r="FE43" i="26" s="1"/>
  <c r="FB43" i="26" a="1"/>
  <c r="FB43" i="26" s="1"/>
  <c r="FA43" i="26" a="1"/>
  <c r="FA43" i="26" s="1"/>
  <c r="EZ43" i="26" a="1"/>
  <c r="EZ43" i="26" s="1"/>
  <c r="EY43" i="26" a="1"/>
  <c r="EY43" i="26" s="1"/>
  <c r="EW43" i="26" a="1"/>
  <c r="EW43" i="26" s="1"/>
  <c r="EU43" i="26" a="1"/>
  <c r="EU43" i="26" s="1"/>
  <c r="ET43" i="26" a="1"/>
  <c r="ET43" i="26" s="1"/>
  <c r="EP43" i="26" a="1"/>
  <c r="EP43" i="26" s="1"/>
  <c r="EO43" i="26" a="1"/>
  <c r="EO43" i="26" s="1"/>
  <c r="EN43" i="26" a="1"/>
  <c r="EN43" i="26" s="1"/>
  <c r="EM43" i="26" a="1"/>
  <c r="EM43" i="26" s="1"/>
  <c r="EL43" i="26" a="1"/>
  <c r="EL43" i="26" s="1"/>
  <c r="EK43" i="26" a="1"/>
  <c r="EK43" i="26" s="1"/>
  <c r="EJ43" i="26" a="1"/>
  <c r="EJ43" i="26" s="1"/>
  <c r="EI43" i="26" a="1"/>
  <c r="EI43" i="26" s="1"/>
  <c r="EH43" i="26" a="1"/>
  <c r="EH43" i="26" s="1"/>
  <c r="EG43" i="26" a="1"/>
  <c r="EG43" i="26" s="1"/>
  <c r="EF43" i="26" a="1"/>
  <c r="EF43" i="26" s="1"/>
  <c r="EC43" i="26" a="1"/>
  <c r="EC43" i="26" s="1"/>
  <c r="EA43" i="26" a="1"/>
  <c r="EA43" i="26" s="1"/>
  <c r="DZ43" i="26" a="1"/>
  <c r="DZ43" i="26" s="1"/>
  <c r="DW43" i="26" a="1"/>
  <c r="DW43" i="26" s="1"/>
  <c r="DV43" i="26" a="1"/>
  <c r="DV43" i="26" s="1"/>
  <c r="DU43" i="26" a="1"/>
  <c r="DU43" i="26" s="1"/>
  <c r="DT43" i="26" a="1"/>
  <c r="DT43" i="26" s="1"/>
  <c r="DQ43" i="26" a="1"/>
  <c r="DQ43" i="26" s="1"/>
  <c r="HL42" i="26"/>
  <c r="HK42" i="26"/>
  <c r="HJ42" i="26"/>
  <c r="HI42" i="26"/>
  <c r="HH42" i="26"/>
  <c r="HG42" i="26"/>
  <c r="HF42" i="26"/>
  <c r="HC42" i="26"/>
  <c r="HB42" i="26"/>
  <c r="HA42" i="26"/>
  <c r="GZ42" i="26"/>
  <c r="GY42" i="26"/>
  <c r="GV42" i="26"/>
  <c r="GU42" i="26"/>
  <c r="GR42" i="26"/>
  <c r="GQ42" i="26"/>
  <c r="GP42" i="26"/>
  <c r="GO42" i="26"/>
  <c r="GM42" i="26"/>
  <c r="GJ42" i="26"/>
  <c r="GI42" i="26"/>
  <c r="GF42" i="26"/>
  <c r="GE42" i="26"/>
  <c r="GD42" i="26"/>
  <c r="GB42" i="26"/>
  <c r="GA42" i="26"/>
  <c r="FY42" i="26"/>
  <c r="FW42" i="26"/>
  <c r="FV42" i="26"/>
  <c r="FU42" i="26"/>
  <c r="FT42" i="26"/>
  <c r="FS42" i="26"/>
  <c r="FQ42" i="26"/>
  <c r="FO42" i="26"/>
  <c r="FN42" i="26"/>
  <c r="FM42" i="26"/>
  <c r="FL42" i="26"/>
  <c r="FJ42" i="26"/>
  <c r="FI42" i="26"/>
  <c r="FH42" i="26"/>
  <c r="FG42" i="26"/>
  <c r="FE42" i="26"/>
  <c r="FC42" i="26"/>
  <c r="FA42" i="26"/>
  <c r="EZ42" i="26"/>
  <c r="EX42" i="26"/>
  <c r="EW42" i="26"/>
  <c r="EV42" i="26"/>
  <c r="EU42" i="26"/>
  <c r="ET42" i="26"/>
  <c r="EQ42" i="26"/>
  <c r="EP42" i="26"/>
  <c r="EO42" i="26"/>
  <c r="EN42" i="26"/>
  <c r="EM42" i="26"/>
  <c r="EJ42" i="26"/>
  <c r="EI42" i="26"/>
  <c r="EF42" i="26"/>
  <c r="EE42" i="26"/>
  <c r="ED42" i="26"/>
  <c r="EC42" i="26"/>
  <c r="EA42" i="26"/>
  <c r="DX42" i="26"/>
  <c r="DW42" i="26"/>
  <c r="DT42" i="26"/>
  <c r="DS42" i="26"/>
  <c r="DR42" i="26"/>
  <c r="HL41" i="26" a="1"/>
  <c r="HL41" i="26" s="1"/>
  <c r="HJ41" i="26" a="1"/>
  <c r="HJ41" i="26" s="1"/>
  <c r="HI41" i="26" a="1"/>
  <c r="HI41" i="26" s="1"/>
  <c r="HG41" i="26" a="1"/>
  <c r="HG41" i="26" s="1"/>
  <c r="HE41" i="26" a="1"/>
  <c r="HE41" i="26" s="1"/>
  <c r="HD41" i="26" a="1"/>
  <c r="HD41" i="26" s="1"/>
  <c r="HC41" i="26" a="1"/>
  <c r="HC41" i="26" s="1"/>
  <c r="HB41" i="26" a="1"/>
  <c r="HB41" i="26" s="1"/>
  <c r="HA41" i="26" a="1"/>
  <c r="HA41" i="26" s="1"/>
  <c r="GZ41" i="26" a="1"/>
  <c r="GZ41" i="26" s="1"/>
  <c r="GW41" i="26" a="1"/>
  <c r="GW41" i="26" s="1"/>
  <c r="GT41" i="26" a="1"/>
  <c r="GT41" i="26" s="1"/>
  <c r="GS41" i="26" a="1"/>
  <c r="GS41" i="26" s="1"/>
  <c r="GQ41" i="26" a="1"/>
  <c r="GQ41" i="26" s="1"/>
  <c r="GP41" i="26" a="1"/>
  <c r="GP41" i="26" s="1"/>
  <c r="GN41" i="26" a="1"/>
  <c r="GN41" i="26" s="1"/>
  <c r="GM41" i="26" a="1"/>
  <c r="GM41" i="26" s="1"/>
  <c r="GK41" i="26" a="1"/>
  <c r="GK41" i="26" s="1"/>
  <c r="GJ41" i="26" a="1"/>
  <c r="GJ41" i="26" s="1"/>
  <c r="GI41" i="26" a="1"/>
  <c r="GI41" i="26" s="1"/>
  <c r="GG41" i="26" a="1"/>
  <c r="GG41" i="26" s="1"/>
  <c r="GF41" i="26" a="1"/>
  <c r="GF41" i="26" s="1"/>
  <c r="GE41" i="26" a="1"/>
  <c r="GE41" i="26" s="1"/>
  <c r="GD41" i="26" a="1"/>
  <c r="GD41" i="26" s="1"/>
  <c r="GC41" i="26" a="1"/>
  <c r="GC41" i="26" s="1"/>
  <c r="FZ41" i="26" a="1"/>
  <c r="FZ41" i="26" s="1"/>
  <c r="FV41" i="26" a="1"/>
  <c r="FV41" i="26" s="1"/>
  <c r="FU41" i="26" a="1"/>
  <c r="FU41" i="26" s="1"/>
  <c r="FT41" i="26" a="1"/>
  <c r="FT41" i="26" s="1"/>
  <c r="FS41" i="26" a="1"/>
  <c r="FS41" i="26" s="1"/>
  <c r="FR41" i="26" a="1"/>
  <c r="FR41" i="26" s="1"/>
  <c r="FQ41" i="26" a="1"/>
  <c r="FQ41" i="26" s="1"/>
  <c r="FO41" i="26" a="1"/>
  <c r="FO41" i="26" s="1"/>
  <c r="FN41" i="26" a="1"/>
  <c r="FN41" i="26" s="1"/>
  <c r="FM41" i="26" a="1"/>
  <c r="FM41" i="26" s="1"/>
  <c r="FJ41" i="26" a="1"/>
  <c r="FJ41" i="26" s="1"/>
  <c r="FI41" i="26" a="1"/>
  <c r="FI41" i="26" s="1"/>
  <c r="FH41" i="26" a="1"/>
  <c r="FH41" i="26" s="1"/>
  <c r="FG41" i="26" a="1"/>
  <c r="FG41" i="26" s="1"/>
  <c r="FF41" i="26" a="1"/>
  <c r="FF41" i="26" s="1"/>
  <c r="FC41" i="26" a="1"/>
  <c r="FC41" i="26" s="1"/>
  <c r="FB41" i="26" a="1"/>
  <c r="FB41" i="26" s="1"/>
  <c r="EX41" i="26" a="1"/>
  <c r="EX41" i="26" s="1"/>
  <c r="EW41" i="26" a="1"/>
  <c r="EW41" i="26" s="1"/>
  <c r="EU41" i="26" a="1"/>
  <c r="EU41" i="26" s="1"/>
  <c r="ES41" i="26" a="1"/>
  <c r="ES41" i="26" s="1"/>
  <c r="ER41" i="26" a="1"/>
  <c r="ER41" i="26" s="1"/>
  <c r="EQ41" i="26" a="1"/>
  <c r="EQ41" i="26" s="1"/>
  <c r="EP41" i="26" a="1"/>
  <c r="EP41" i="26" s="1"/>
  <c r="EO41" i="26" a="1"/>
  <c r="EO41" i="26" s="1"/>
  <c r="EN41" i="26" a="1"/>
  <c r="EN41" i="26" s="1"/>
  <c r="EM41" i="26" a="1"/>
  <c r="EM41" i="26" s="1"/>
  <c r="EK41" i="26" a="1"/>
  <c r="EK41" i="26" s="1"/>
  <c r="EH41" i="26" a="1"/>
  <c r="EH41" i="26" s="1"/>
  <c r="EG41" i="26" a="1"/>
  <c r="EG41" i="26" s="1"/>
  <c r="EE41" i="26" a="1"/>
  <c r="EE41" i="26" s="1"/>
  <c r="EC41" i="26" a="1"/>
  <c r="EC41" i="26" s="1"/>
  <c r="EB41" i="26" a="1"/>
  <c r="EB41" i="26" s="1"/>
  <c r="DY41" i="26" a="1"/>
  <c r="DY41" i="26" s="1"/>
  <c r="DX41" i="26" a="1"/>
  <c r="DX41" i="26" s="1"/>
  <c r="DW41" i="26" a="1"/>
  <c r="DW41" i="26" s="1"/>
  <c r="DU41" i="26" a="1"/>
  <c r="DU41" i="26" s="1"/>
  <c r="DT41" i="26" a="1"/>
  <c r="DT41" i="26" s="1"/>
  <c r="DS41" i="26" a="1"/>
  <c r="DS41" i="26" s="1"/>
  <c r="DQ41" i="26" a="1"/>
  <c r="DQ41" i="26" s="1"/>
  <c r="HK40" i="26" a="1"/>
  <c r="HK40" i="26" s="1"/>
  <c r="HJ40" i="26" a="1"/>
  <c r="HJ40" i="26" s="1"/>
  <c r="HI40" i="26" a="1"/>
  <c r="HI40" i="26" s="1"/>
  <c r="HH40" i="26" a="1"/>
  <c r="HH40" i="26" s="1"/>
  <c r="HG40" i="26" a="1"/>
  <c r="HG40" i="26" s="1"/>
  <c r="HC40" i="26" a="1"/>
  <c r="HC40" i="26" s="1"/>
  <c r="HA40" i="26" a="1"/>
  <c r="HA40" i="26" s="1"/>
  <c r="GY40" i="26" a="1"/>
  <c r="GY40" i="26" s="1"/>
  <c r="GX40" i="26" a="1"/>
  <c r="GX40" i="26" s="1"/>
  <c r="GW40" i="26" a="1"/>
  <c r="GW40" i="26" s="1"/>
  <c r="GV40" i="26" a="1"/>
  <c r="GV40" i="26" s="1"/>
  <c r="GU40" i="26" a="1"/>
  <c r="GU40" i="26" s="1"/>
  <c r="GR40" i="26" a="1"/>
  <c r="GR40" i="26" s="1"/>
  <c r="GQ40" i="26" a="1"/>
  <c r="GQ40" i="26" s="1"/>
  <c r="GO40" i="26" a="1"/>
  <c r="GO40" i="26" s="1"/>
  <c r="GN40" i="26" a="1"/>
  <c r="GN40" i="26" s="1"/>
  <c r="GK40" i="26" a="1"/>
  <c r="GK40" i="26" s="1"/>
  <c r="GJ40" i="26" a="1"/>
  <c r="GJ40" i="26" s="1"/>
  <c r="GI40" i="26" a="1"/>
  <c r="GI40" i="26" s="1"/>
  <c r="GH40" i="26" a="1"/>
  <c r="GH40" i="26" s="1"/>
  <c r="GG40" i="26" a="1"/>
  <c r="GG40" i="26" s="1"/>
  <c r="GF40" i="26" a="1"/>
  <c r="GF40" i="26" s="1"/>
  <c r="GE40" i="26" a="1"/>
  <c r="GE40" i="26" s="1"/>
  <c r="GB40" i="26" a="1"/>
  <c r="GB40" i="26" s="1"/>
  <c r="GA40" i="26" a="1"/>
  <c r="GA40" i="26" s="1"/>
  <c r="FY40" i="26" a="1"/>
  <c r="FY40" i="26" s="1"/>
  <c r="FX40" i="26" a="1"/>
  <c r="FX40" i="26" s="1"/>
  <c r="FW40" i="26" a="1"/>
  <c r="FW40" i="26" s="1"/>
  <c r="FT40" i="26" a="1"/>
  <c r="FT40" i="26" s="1"/>
  <c r="FS40" i="26" a="1"/>
  <c r="FS40" i="26" s="1"/>
  <c r="FP40" i="26" a="1"/>
  <c r="FP40" i="26" s="1"/>
  <c r="FO40" i="26" a="1"/>
  <c r="FO40" i="26" s="1"/>
  <c r="FN40" i="26" a="1"/>
  <c r="FN40" i="26" s="1"/>
  <c r="FM40" i="26" a="1"/>
  <c r="FM40" i="26" s="1"/>
  <c r="FL40" i="26" a="1"/>
  <c r="FL40" i="26" s="1"/>
  <c r="FK40" i="26" a="1"/>
  <c r="FK40" i="26" s="1"/>
  <c r="FJ40" i="26" a="1"/>
  <c r="FJ40" i="26" s="1"/>
  <c r="FI40" i="26" a="1"/>
  <c r="FI40" i="26" s="1"/>
  <c r="FG40" i="26" a="1"/>
  <c r="FG40" i="26" s="1"/>
  <c r="FD40" i="26" a="1"/>
  <c r="FD40" i="26" s="1"/>
  <c r="FC40" i="26" a="1"/>
  <c r="FC40" i="26" s="1"/>
  <c r="FA40" i="26" a="1"/>
  <c r="FA40" i="26" s="1"/>
  <c r="EY40" i="26" a="1"/>
  <c r="EY40" i="26" s="1"/>
  <c r="EX40" i="26" a="1"/>
  <c r="EX40" i="26" s="1"/>
  <c r="EW40" i="26" a="1"/>
  <c r="EW40" i="26" s="1"/>
  <c r="EV40" i="26" a="1"/>
  <c r="EV40" i="26" s="1"/>
  <c r="EU40" i="26" a="1"/>
  <c r="EU40" i="26" s="1"/>
  <c r="EQ40" i="26" a="1"/>
  <c r="EQ40" i="26" s="1"/>
  <c r="EO40" i="26" a="1"/>
  <c r="EO40" i="26" s="1"/>
  <c r="EN40" i="26" a="1"/>
  <c r="EN40" i="26" s="1"/>
  <c r="EM40" i="26" a="1"/>
  <c r="EM40" i="26" s="1"/>
  <c r="EL40" i="26" a="1"/>
  <c r="EL40" i="26" s="1"/>
  <c r="EK40" i="26" a="1"/>
  <c r="EK40" i="26" s="1"/>
  <c r="EI40" i="26" a="1"/>
  <c r="EI40" i="26" s="1"/>
  <c r="EG40" i="26" a="1"/>
  <c r="EG40" i="26" s="1"/>
  <c r="EF40" i="26" a="1"/>
  <c r="EF40" i="26" s="1"/>
  <c r="EE40" i="26" a="1"/>
  <c r="EE40" i="26" s="1"/>
  <c r="ED40" i="26" a="1"/>
  <c r="ED40" i="26" s="1"/>
  <c r="EC40" i="26" a="1"/>
  <c r="EC40" i="26" s="1"/>
  <c r="EB40" i="26" a="1"/>
  <c r="EB40" i="26" s="1"/>
  <c r="DY40" i="26" a="1"/>
  <c r="DY40" i="26" s="1"/>
  <c r="DW40" i="26" a="1"/>
  <c r="DW40" i="26" s="1"/>
  <c r="DV40" i="26" a="1"/>
  <c r="DV40" i="26" s="1"/>
  <c r="DU40" i="26" a="1"/>
  <c r="DU40" i="26" s="1"/>
  <c r="DT40" i="26" a="1"/>
  <c r="DT40" i="26" s="1"/>
  <c r="DR40" i="26" a="1"/>
  <c r="DR40" i="26" s="1"/>
  <c r="HL37" i="26" a="1"/>
  <c r="HL37" i="26" s="1"/>
  <c r="HK37" i="26" a="1"/>
  <c r="HK37" i="26" s="1"/>
  <c r="HI37" i="26" a="1"/>
  <c r="HI37" i="26" s="1"/>
  <c r="HH37" i="26" a="1"/>
  <c r="HH37" i="26" s="1"/>
  <c r="HG37" i="26" a="1"/>
  <c r="HG37" i="26" s="1"/>
  <c r="HF37" i="26" a="1"/>
  <c r="HF37" i="26" s="1"/>
  <c r="HC37" i="26" a="1"/>
  <c r="HC37" i="26" s="1"/>
  <c r="HB37" i="26" a="1"/>
  <c r="HB37" i="26" s="1"/>
  <c r="HA37" i="26" a="1"/>
  <c r="HA37" i="26" s="1"/>
  <c r="GY37" i="26" a="1"/>
  <c r="GY37" i="26" s="1"/>
  <c r="GX37" i="26" a="1"/>
  <c r="GX37" i="26" s="1"/>
  <c r="GW37" i="26" a="1"/>
  <c r="GW37" i="26" s="1"/>
  <c r="GV37" i="26" a="1"/>
  <c r="GV37" i="26" s="1"/>
  <c r="GU37" i="26" a="1"/>
  <c r="GU37" i="26" s="1"/>
  <c r="GS37" i="26" a="1"/>
  <c r="GS37" i="26" s="1"/>
  <c r="GR37" i="26" a="1"/>
  <c r="GR37" i="26" s="1"/>
  <c r="GQ37" i="26" a="1"/>
  <c r="GQ37" i="26" s="1"/>
  <c r="GP37" i="26" a="1"/>
  <c r="GP37" i="26" s="1"/>
  <c r="GO37" i="26" a="1"/>
  <c r="GO37" i="26" s="1"/>
  <c r="GN37" i="26" a="1"/>
  <c r="GN37" i="26" s="1"/>
  <c r="GM37" i="26" a="1"/>
  <c r="GM37" i="26" s="1"/>
  <c r="GK37" i="26" a="1"/>
  <c r="GK37" i="26" s="1"/>
  <c r="GI37" i="26" a="1"/>
  <c r="GI37" i="26" s="1"/>
  <c r="GH37" i="26" a="1"/>
  <c r="GH37" i="26" s="1"/>
  <c r="GF37" i="26" a="1"/>
  <c r="GF37" i="26" s="1"/>
  <c r="GE37" i="26" a="1"/>
  <c r="GE37" i="26" s="1"/>
  <c r="GC37" i="26" a="1"/>
  <c r="GC37" i="26" s="1"/>
  <c r="GB37" i="26" a="1"/>
  <c r="GB37" i="26" s="1"/>
  <c r="GA37" i="26" a="1"/>
  <c r="GA37" i="26" s="1"/>
  <c r="FZ37" i="26" a="1"/>
  <c r="FZ37" i="26" s="1"/>
  <c r="FW37" i="26" a="1"/>
  <c r="FW37" i="26" s="1"/>
  <c r="FV37" i="26" a="1"/>
  <c r="FV37" i="26" s="1"/>
  <c r="FU37" i="26" a="1"/>
  <c r="FU37" i="26" s="1"/>
  <c r="FS37" i="26" a="1"/>
  <c r="FS37" i="26" s="1"/>
  <c r="FR37" i="26" a="1"/>
  <c r="FR37" i="26" s="1"/>
  <c r="FQ37" i="26" a="1"/>
  <c r="FQ37" i="26" s="1"/>
  <c r="FP37" i="26" a="1"/>
  <c r="FP37" i="26" s="1"/>
  <c r="FO37" i="26" a="1"/>
  <c r="FO37" i="26" s="1"/>
  <c r="FM37" i="26" a="1"/>
  <c r="FM37" i="26" s="1"/>
  <c r="FL37" i="26" a="1"/>
  <c r="FL37" i="26" s="1"/>
  <c r="FK37" i="26" a="1"/>
  <c r="FK37" i="26" s="1"/>
  <c r="FJ37" i="26" a="1"/>
  <c r="FJ37" i="26" s="1"/>
  <c r="FI37" i="26" a="1"/>
  <c r="FI37" i="26" s="1"/>
  <c r="FH37" i="26" a="1"/>
  <c r="FH37" i="26" s="1"/>
  <c r="FG37" i="26" a="1"/>
  <c r="FG37" i="26" s="1"/>
  <c r="FE37" i="26" a="1"/>
  <c r="FE37" i="26" s="1"/>
  <c r="FC37" i="26" a="1"/>
  <c r="FC37" i="26" s="1"/>
  <c r="FB37" i="26" a="1"/>
  <c r="FB37" i="26" s="1"/>
  <c r="EZ37" i="26" a="1"/>
  <c r="EZ37" i="26" s="1"/>
  <c r="EY37" i="26" a="1"/>
  <c r="EY37" i="26" s="1"/>
  <c r="EW37" i="26" a="1"/>
  <c r="EW37" i="26" s="1"/>
  <c r="EV37" i="26" a="1"/>
  <c r="EV37" i="26" s="1"/>
  <c r="EU37" i="26" a="1"/>
  <c r="EU37" i="26" s="1"/>
  <c r="ET37" i="26" a="1"/>
  <c r="ET37" i="26" s="1"/>
  <c r="EQ37" i="26" a="1"/>
  <c r="EQ37" i="26" s="1"/>
  <c r="EP37" i="26" a="1"/>
  <c r="EP37" i="26" s="1"/>
  <c r="EO37" i="26" a="1"/>
  <c r="EO37" i="26" s="1"/>
  <c r="EM37" i="26" a="1"/>
  <c r="EM37" i="26" s="1"/>
  <c r="EL37" i="26" a="1"/>
  <c r="EL37" i="26" s="1"/>
  <c r="EK37" i="26" a="1"/>
  <c r="EK37" i="26" s="1"/>
  <c r="EJ37" i="26" a="1"/>
  <c r="EJ37" i="26" s="1"/>
  <c r="EI37" i="26" a="1"/>
  <c r="EI37" i="26" s="1"/>
  <c r="EG37" i="26" a="1"/>
  <c r="EG37" i="26" s="1"/>
  <c r="EF37" i="26" a="1"/>
  <c r="EF37" i="26" s="1"/>
  <c r="EE37" i="26" a="1"/>
  <c r="EE37" i="26" s="1"/>
  <c r="ED37" i="26" a="1"/>
  <c r="ED37" i="26" s="1"/>
  <c r="EC37" i="26" a="1"/>
  <c r="EC37" i="26" s="1"/>
  <c r="EA37" i="26" a="1"/>
  <c r="EA37" i="26" s="1"/>
  <c r="DY37" i="26" a="1"/>
  <c r="DY37" i="26" s="1"/>
  <c r="DX37" i="26" a="1"/>
  <c r="DX37" i="26" s="1"/>
  <c r="DW37" i="26" a="1"/>
  <c r="DW37" i="26" s="1"/>
  <c r="DV37" i="26" a="1"/>
  <c r="DV37" i="26" s="1"/>
  <c r="DS37" i="26" a="1"/>
  <c r="DS37" i="26" s="1"/>
  <c r="DQ37" i="26" a="1"/>
  <c r="DQ37" i="26" s="1"/>
  <c r="HK36" i="26" a="1"/>
  <c r="HK36" i="26" s="1"/>
  <c r="HJ36" i="26" a="1"/>
  <c r="HJ36" i="26" s="1"/>
  <c r="HG36" i="26" a="1"/>
  <c r="HG36" i="26" s="1"/>
  <c r="HD36" i="26" a="1"/>
  <c r="HD36" i="26" s="1"/>
  <c r="HC36" i="26" a="1"/>
  <c r="HC36" i="26" s="1"/>
  <c r="HB36" i="26" a="1"/>
  <c r="HB36" i="26" s="1"/>
  <c r="GZ36" i="26" a="1"/>
  <c r="GZ36" i="26" s="1"/>
  <c r="GY36" i="26" a="1"/>
  <c r="GY36" i="26" s="1"/>
  <c r="GV36" i="26" a="1"/>
  <c r="GV36" i="26" s="1"/>
  <c r="GU36" i="26" a="1"/>
  <c r="GU36" i="26" s="1"/>
  <c r="GR36" i="26" a="1"/>
  <c r="GR36" i="26" s="1"/>
  <c r="GQ36" i="26" a="1"/>
  <c r="GQ36" i="26" s="1"/>
  <c r="GN36" i="26" a="1"/>
  <c r="GN36" i="26" s="1"/>
  <c r="GM36" i="26" a="1"/>
  <c r="GM36" i="26" s="1"/>
  <c r="GJ36" i="26" a="1"/>
  <c r="GJ36" i="26" s="1"/>
  <c r="GI36" i="26" a="1"/>
  <c r="GI36" i="26" s="1"/>
  <c r="GF36" i="26" a="1"/>
  <c r="GF36" i="26" s="1"/>
  <c r="GE36" i="26" a="1"/>
  <c r="GE36" i="26" s="1"/>
  <c r="GB36" i="26" a="1"/>
  <c r="GB36" i="26" s="1"/>
  <c r="GA36" i="26" a="1"/>
  <c r="GA36" i="26" s="1"/>
  <c r="FX36" i="26" a="1"/>
  <c r="FX36" i="26" s="1"/>
  <c r="FW36" i="26" a="1"/>
  <c r="FW36" i="26" s="1"/>
  <c r="FT36" i="26" a="1"/>
  <c r="FT36" i="26" s="1"/>
  <c r="FS36" i="26" a="1"/>
  <c r="FS36" i="26" s="1"/>
  <c r="FP36" i="26" a="1"/>
  <c r="FP36" i="26" s="1"/>
  <c r="FO36" i="26" a="1"/>
  <c r="FO36" i="26" s="1"/>
  <c r="FL36" i="26" a="1"/>
  <c r="FL36" i="26" s="1"/>
  <c r="FK36" i="26" a="1"/>
  <c r="FK36" i="26" s="1"/>
  <c r="FH36" i="26" a="1"/>
  <c r="FH36" i="26" s="1"/>
  <c r="FG36" i="26" a="1"/>
  <c r="FG36" i="26" s="1"/>
  <c r="FD36" i="26" a="1"/>
  <c r="FD36" i="26" s="1"/>
  <c r="FC36" i="26" a="1"/>
  <c r="FC36" i="26" s="1"/>
  <c r="EZ36" i="26" a="1"/>
  <c r="EZ36" i="26" s="1"/>
  <c r="EY36" i="26" a="1"/>
  <c r="EY36" i="26" s="1"/>
  <c r="EV36" i="26" a="1"/>
  <c r="EV36" i="26" s="1"/>
  <c r="EU36" i="26" a="1"/>
  <c r="EU36" i="26" s="1"/>
  <c r="ER36" i="26" a="1"/>
  <c r="ER36" i="26" s="1"/>
  <c r="EQ36" i="26" a="1"/>
  <c r="EQ36" i="26" s="1"/>
  <c r="EN36" i="26" a="1"/>
  <c r="EN36" i="26" s="1"/>
  <c r="EM36" i="26" a="1"/>
  <c r="EM36" i="26" s="1"/>
  <c r="EJ36" i="26" a="1"/>
  <c r="EJ36" i="26" s="1"/>
  <c r="EI36" i="26" a="1"/>
  <c r="EI36" i="26" s="1"/>
  <c r="EF36" i="26" a="1"/>
  <c r="EF36" i="26" s="1"/>
  <c r="EE36" i="26" a="1"/>
  <c r="EE36" i="26" s="1"/>
  <c r="EB36" i="26" a="1"/>
  <c r="EB36" i="26" s="1"/>
  <c r="EA36" i="26" a="1"/>
  <c r="EA36" i="26" s="1"/>
  <c r="DX36" i="26" a="1"/>
  <c r="DX36" i="26" s="1"/>
  <c r="DW36" i="26" a="1"/>
  <c r="DW36" i="26" s="1"/>
  <c r="DT36" i="26" a="1"/>
  <c r="DT36" i="26" s="1"/>
  <c r="DS36" i="26" a="1"/>
  <c r="DS36" i="26" s="1"/>
  <c r="DP133" i="26"/>
  <c r="DO133" i="26"/>
  <c r="DN133" i="26"/>
  <c r="DM133" i="26"/>
  <c r="DL133" i="26"/>
  <c r="DK133" i="26"/>
  <c r="DM132" i="26"/>
  <c r="DK132" i="26"/>
  <c r="DP132" i="26"/>
  <c r="DO132" i="26"/>
  <c r="DN132" i="26"/>
  <c r="DL132" i="26"/>
  <c r="DP131" i="26"/>
  <c r="DO131" i="26"/>
  <c r="DN131" i="26"/>
  <c r="DM131" i="26"/>
  <c r="DL131" i="26"/>
  <c r="DK131" i="26"/>
  <c r="DP130" i="26"/>
  <c r="DO130" i="26"/>
  <c r="DN130" i="26"/>
  <c r="DM130" i="26"/>
  <c r="DL130" i="26"/>
  <c r="DK130" i="26"/>
  <c r="DM129" i="26"/>
  <c r="DP129" i="26"/>
  <c r="DO129" i="26"/>
  <c r="DN129" i="26"/>
  <c r="DL129" i="26"/>
  <c r="DK129" i="26"/>
  <c r="DP128" i="26"/>
  <c r="DO128" i="26"/>
  <c r="DK128" i="26"/>
  <c r="DN128" i="26"/>
  <c r="DM128" i="26"/>
  <c r="DL128" i="26"/>
  <c r="DP127" i="26"/>
  <c r="DO127" i="26"/>
  <c r="DN127" i="26"/>
  <c r="DM127" i="26"/>
  <c r="DL127" i="26"/>
  <c r="DK127" i="26"/>
  <c r="DP126" i="26"/>
  <c r="DO126" i="26"/>
  <c r="DN126" i="26"/>
  <c r="DM126" i="26"/>
  <c r="DL126" i="26"/>
  <c r="DK126" i="26"/>
  <c r="DM125" i="26"/>
  <c r="DL125" i="26"/>
  <c r="DK125" i="26"/>
  <c r="DP125" i="26"/>
  <c r="DO125" i="26"/>
  <c r="DN125" i="26"/>
  <c r="DP124" i="26"/>
  <c r="DO124" i="26"/>
  <c r="DN124" i="26"/>
  <c r="DM124" i="26"/>
  <c r="DL124" i="26"/>
  <c r="DK124" i="26"/>
  <c r="DM123" i="26"/>
  <c r="DP123" i="26"/>
  <c r="DO123" i="26"/>
  <c r="DN123" i="26"/>
  <c r="DL123" i="26"/>
  <c r="DK123" i="26"/>
  <c r="DL122" i="26"/>
  <c r="DK122" i="26"/>
  <c r="DP122" i="26"/>
  <c r="DO122" i="26"/>
  <c r="DN122" i="26"/>
  <c r="DM122" i="26"/>
  <c r="DK121" i="26"/>
  <c r="DP121" i="26"/>
  <c r="DO121" i="26"/>
  <c r="DN121" i="26"/>
  <c r="DM121" i="26"/>
  <c r="DL121" i="26"/>
  <c r="DP120" i="26"/>
  <c r="DO120" i="26"/>
  <c r="DN120" i="26"/>
  <c r="DM120" i="26"/>
  <c r="DL120" i="26"/>
  <c r="DK120" i="26"/>
  <c r="DN119" i="26" a="1"/>
  <c r="DN119" i="26" s="1"/>
  <c r="DP119" i="26" a="1"/>
  <c r="DP119" i="26" s="1"/>
  <c r="DO119" i="26" a="1"/>
  <c r="DO119" i="26" s="1"/>
  <c r="DM119" i="26" a="1"/>
  <c r="DM119" i="26" s="1"/>
  <c r="DL119" i="26" a="1"/>
  <c r="DL119" i="26" s="1"/>
  <c r="DK119" i="26" a="1"/>
  <c r="DK119" i="26" s="1"/>
  <c r="DK118" i="26"/>
  <c r="DP118" i="26"/>
  <c r="DO118" i="26"/>
  <c r="DN118" i="26"/>
  <c r="DM118" i="26"/>
  <c r="DL118" i="26"/>
  <c r="DM117" i="26"/>
  <c r="DP117" i="26"/>
  <c r="DO117" i="26"/>
  <c r="DN117" i="26"/>
  <c r="DL117" i="26"/>
  <c r="DK117" i="26"/>
  <c r="DP116" i="26" a="1"/>
  <c r="DP116" i="26" s="1"/>
  <c r="DO116" i="26" a="1"/>
  <c r="DO116" i="26" s="1"/>
  <c r="DN116" i="26" a="1"/>
  <c r="DN116" i="26" s="1"/>
  <c r="DM116" i="26" a="1"/>
  <c r="DM116" i="26" s="1"/>
  <c r="DL116" i="26" a="1"/>
  <c r="DL116" i="26" s="1"/>
  <c r="DK116" i="26" a="1"/>
  <c r="DK116" i="26" s="1"/>
  <c r="DP115" i="26"/>
  <c r="DO115" i="26"/>
  <c r="DN115" i="26"/>
  <c r="DM115" i="26"/>
  <c r="DL115" i="26"/>
  <c r="DK115" i="26"/>
  <c r="DM114" i="26" a="1"/>
  <c r="DM114" i="26" s="1"/>
  <c r="DP114" i="26" a="1"/>
  <c r="DP114" i="26" s="1"/>
  <c r="DO114" i="26" a="1"/>
  <c r="DO114" i="26" s="1"/>
  <c r="DN114" i="26" a="1"/>
  <c r="DN114" i="26" s="1"/>
  <c r="DL114" i="26" a="1"/>
  <c r="DL114" i="26" s="1"/>
  <c r="DK114" i="26" a="1"/>
  <c r="DK114" i="26" s="1"/>
  <c r="DP113" i="26" a="1"/>
  <c r="DP113" i="26" s="1"/>
  <c r="DO113" i="26" a="1"/>
  <c r="DO113" i="26" s="1"/>
  <c r="DN113" i="26" a="1"/>
  <c r="DN113" i="26" s="1"/>
  <c r="DM113" i="26" a="1"/>
  <c r="DM113" i="26" s="1"/>
  <c r="DL113" i="26" a="1"/>
  <c r="DL113" i="26" s="1"/>
  <c r="DK113" i="26" a="1"/>
  <c r="DK113" i="26" s="1"/>
  <c r="DP112" i="26"/>
  <c r="DO112" i="26"/>
  <c r="DN112" i="26"/>
  <c r="DM112" i="26"/>
  <c r="DL112" i="26"/>
  <c r="DK112" i="26"/>
  <c r="DO111" i="26" a="1"/>
  <c r="DO111" i="26" s="1"/>
  <c r="DN111" i="26" a="1"/>
  <c r="DN111" i="26" s="1"/>
  <c r="DM111" i="26" a="1"/>
  <c r="DM111" i="26" s="1"/>
  <c r="DP111" i="26" a="1"/>
  <c r="DP111" i="26" s="1"/>
  <c r="DL111" i="26" a="1"/>
  <c r="DL111" i="26" s="1"/>
  <c r="DK111" i="26" a="1"/>
  <c r="DK111" i="26" s="1"/>
  <c r="DN110" i="26"/>
  <c r="DP110" i="26"/>
  <c r="DO110" i="26"/>
  <c r="DM110" i="26"/>
  <c r="DL110" i="26"/>
  <c r="DK110" i="26"/>
  <c r="DM109" i="26" a="1"/>
  <c r="DM109" i="26" s="1"/>
  <c r="DP109" i="26" a="1"/>
  <c r="DP109" i="26" s="1"/>
  <c r="DO109" i="26" a="1"/>
  <c r="DO109" i="26" s="1"/>
  <c r="DN109" i="26" a="1"/>
  <c r="DN109" i="26" s="1"/>
  <c r="DL109" i="26" a="1"/>
  <c r="DL109" i="26" s="1"/>
  <c r="DK109" i="26" a="1"/>
  <c r="DK109" i="26" s="1"/>
  <c r="DM108" i="26"/>
  <c r="DL108" i="26"/>
  <c r="DP108" i="26"/>
  <c r="DO108" i="26"/>
  <c r="DN108" i="26"/>
  <c r="DK108" i="26"/>
  <c r="DO107" i="26" a="1"/>
  <c r="DO107" i="26" s="1"/>
  <c r="DM107" i="26" a="1"/>
  <c r="DM107" i="26" s="1"/>
  <c r="DP107" i="26" a="1"/>
  <c r="DP107" i="26" s="1"/>
  <c r="DN107" i="26" a="1"/>
  <c r="DN107" i="26" s="1"/>
  <c r="DL107" i="26" a="1"/>
  <c r="DL107" i="26" s="1"/>
  <c r="DK107" i="26" a="1"/>
  <c r="DK107" i="26" s="1"/>
  <c r="DM106" i="26"/>
  <c r="DK106" i="26"/>
  <c r="DP106" i="26"/>
  <c r="DO106" i="26"/>
  <c r="DN106" i="26"/>
  <c r="DL106" i="26"/>
  <c r="DO105" i="26"/>
  <c r="DP105" i="26" a="1"/>
  <c r="DP105" i="26" s="1"/>
  <c r="DO105" i="26" a="1"/>
  <c r="DN105" i="26" a="1"/>
  <c r="DN105" i="26" s="1"/>
  <c r="DM105" i="26" a="1"/>
  <c r="DM105" i="26" s="1"/>
  <c r="DL105" i="26" a="1"/>
  <c r="DL105" i="26" s="1"/>
  <c r="DK105" i="26" a="1"/>
  <c r="DK105" i="26" s="1"/>
  <c r="DN104" i="26"/>
  <c r="DP104" i="26"/>
  <c r="DO104" i="26"/>
  <c r="DM104" i="26"/>
  <c r="DL104" i="26"/>
  <c r="DK104" i="26"/>
  <c r="DO103" i="26" a="1"/>
  <c r="DO103" i="26" s="1"/>
  <c r="DL103" i="26" a="1"/>
  <c r="DL103" i="26" s="1"/>
  <c r="DP103" i="26" a="1"/>
  <c r="DP103" i="26" s="1"/>
  <c r="DN103" i="26" a="1"/>
  <c r="DN103" i="26" s="1"/>
  <c r="DM103" i="26" a="1"/>
  <c r="DM103" i="26" s="1"/>
  <c r="DK103" i="26" a="1"/>
  <c r="DK103" i="26" s="1"/>
  <c r="DN102" i="26"/>
  <c r="DL102" i="26"/>
  <c r="DP102" i="26"/>
  <c r="DO102" i="26"/>
  <c r="DM102" i="26"/>
  <c r="DK102" i="26"/>
  <c r="DP101" i="26"/>
  <c r="DO101" i="26"/>
  <c r="DN101" i="26"/>
  <c r="DM101" i="26"/>
  <c r="DL101" i="26"/>
  <c r="DK101" i="26"/>
  <c r="DO100" i="26"/>
  <c r="DP100" i="26" a="1"/>
  <c r="DP100" i="26" s="1"/>
  <c r="DO100" i="26" a="1"/>
  <c r="DN100" i="26" a="1"/>
  <c r="DN100" i="26" s="1"/>
  <c r="DM100" i="26" a="1"/>
  <c r="DM100" i="26" s="1"/>
  <c r="DL100" i="26" a="1"/>
  <c r="DL100" i="26" s="1"/>
  <c r="DK100" i="26" a="1"/>
  <c r="DK100" i="26" s="1"/>
  <c r="DK99" i="26"/>
  <c r="DP99" i="26"/>
  <c r="DO99" i="26"/>
  <c r="DN99" i="26"/>
  <c r="DM99" i="26"/>
  <c r="DL99" i="26"/>
  <c r="DL98" i="26" a="1"/>
  <c r="DL98" i="26" s="1"/>
  <c r="DP98" i="26" a="1"/>
  <c r="DP98" i="26" s="1"/>
  <c r="DO98" i="26" a="1"/>
  <c r="DO98" i="26" s="1"/>
  <c r="DN98" i="26" a="1"/>
  <c r="DN98" i="26" s="1"/>
  <c r="DM98" i="26" a="1"/>
  <c r="DM98" i="26" s="1"/>
  <c r="DK98" i="26" a="1"/>
  <c r="DK98" i="26" s="1"/>
  <c r="DN97" i="26"/>
  <c r="DM97" i="26"/>
  <c r="DP97" i="26"/>
  <c r="DO97" i="26"/>
  <c r="DL97" i="26"/>
  <c r="DK97" i="26"/>
  <c r="DM96" i="26"/>
  <c r="DL96" i="26"/>
  <c r="DP96" i="26"/>
  <c r="DO96" i="26"/>
  <c r="DN96" i="26"/>
  <c r="DK96" i="26"/>
  <c r="DK95" i="26" a="1"/>
  <c r="DK95" i="26" s="1"/>
  <c r="DP95" i="26" a="1"/>
  <c r="DP95" i="26" s="1"/>
  <c r="DO95" i="26" a="1"/>
  <c r="DO95" i="26" s="1"/>
  <c r="DN95" i="26" a="1"/>
  <c r="DN95" i="26" s="1"/>
  <c r="DM95" i="26" a="1"/>
  <c r="DM95" i="26" s="1"/>
  <c r="DL95" i="26" a="1"/>
  <c r="DL95" i="26" s="1"/>
  <c r="DO94" i="26"/>
  <c r="DP94" i="26"/>
  <c r="DN94" i="26"/>
  <c r="DM94" i="26"/>
  <c r="DL94" i="26"/>
  <c r="DK94" i="26"/>
  <c r="DP93" i="26" a="1"/>
  <c r="DP93" i="26" s="1"/>
  <c r="DO93" i="26" a="1"/>
  <c r="DO93" i="26" s="1"/>
  <c r="DN93" i="26"/>
  <c r="DN93" i="26" a="1"/>
  <c r="DM93" i="26" a="1"/>
  <c r="DM93" i="26" s="1"/>
  <c r="DK93" i="26" a="1"/>
  <c r="DK93" i="26" s="1"/>
  <c r="DL93" i="26" a="1"/>
  <c r="DL93" i="26" s="1"/>
  <c r="DP92" i="26"/>
  <c r="DM92" i="26"/>
  <c r="DO92" i="26"/>
  <c r="DN92" i="26"/>
  <c r="DL92" i="26"/>
  <c r="DK92" i="26"/>
  <c r="DP91" i="26" a="1"/>
  <c r="DP91" i="26" s="1"/>
  <c r="DO91" i="26" a="1"/>
  <c r="DO91" i="26" s="1"/>
  <c r="DN91" i="26" a="1"/>
  <c r="DN91" i="26" s="1"/>
  <c r="DM91" i="26" a="1"/>
  <c r="DM91" i="26" s="1"/>
  <c r="DL91" i="26" a="1"/>
  <c r="DL91" i="26" s="1"/>
  <c r="DK91" i="26" a="1"/>
  <c r="DK91" i="26" s="1"/>
  <c r="DM90" i="26" a="1"/>
  <c r="DM90" i="26" s="1"/>
  <c r="DP90" i="26" a="1"/>
  <c r="DP90" i="26" s="1"/>
  <c r="DO90" i="26" a="1"/>
  <c r="DO90" i="26" s="1"/>
  <c r="DN90" i="26" a="1"/>
  <c r="DN90" i="26" s="1"/>
  <c r="DL90" i="26" a="1"/>
  <c r="DL90" i="26" s="1"/>
  <c r="DK90" i="26" a="1"/>
  <c r="DK90" i="26" s="1"/>
  <c r="DP87" i="26" a="1"/>
  <c r="DP87" i="26" s="1"/>
  <c r="DO87" i="26" a="1"/>
  <c r="DO87" i="26" s="1"/>
  <c r="DN87" i="26" a="1"/>
  <c r="DN87" i="26" s="1"/>
  <c r="DM87" i="26" a="1"/>
  <c r="DM87" i="26" s="1"/>
  <c r="DL87" i="26" a="1"/>
  <c r="DL87" i="26" s="1"/>
  <c r="DK87" i="26" a="1"/>
  <c r="DK87" i="26" s="1"/>
  <c r="DP86" i="26" a="1"/>
  <c r="DP86" i="26" s="1"/>
  <c r="DO86" i="26" a="1"/>
  <c r="DO86" i="26" s="1"/>
  <c r="DM86" i="26" a="1"/>
  <c r="DM86" i="26" s="1"/>
  <c r="DN86" i="26" a="1"/>
  <c r="DN86" i="26" s="1"/>
  <c r="DL86" i="26" a="1"/>
  <c r="DL86" i="26" s="1"/>
  <c r="DK86" i="26" a="1"/>
  <c r="DK86" i="26" s="1"/>
  <c r="DM85" i="26"/>
  <c r="DP85" i="26"/>
  <c r="DO85" i="26"/>
  <c r="DN85" i="26"/>
  <c r="DL85" i="26"/>
  <c r="DK85" i="26"/>
  <c r="DP84" i="26"/>
  <c r="DM84" i="26"/>
  <c r="DL84" i="26"/>
  <c r="DO84" i="26"/>
  <c r="DN84" i="26"/>
  <c r="DK84" i="26"/>
  <c r="HK83" i="26"/>
  <c r="HD83" i="26"/>
  <c r="HC83" i="26"/>
  <c r="GZ83" i="26"/>
  <c r="GV83" i="26"/>
  <c r="GU83" i="26"/>
  <c r="GT83" i="26"/>
  <c r="GR83" i="26"/>
  <c r="GE83" i="26"/>
  <c r="FX83" i="26"/>
  <c r="FW83" i="26"/>
  <c r="FO83" i="26"/>
  <c r="FD83" i="26"/>
  <c r="EY83" i="26"/>
  <c r="ES83" i="26"/>
  <c r="EI83" i="26"/>
  <c r="EC83" i="26"/>
  <c r="DV83" i="26"/>
  <c r="DS83" i="26"/>
  <c r="HL83" i="26"/>
  <c r="HJ83" i="26"/>
  <c r="HI83" i="26"/>
  <c r="HH83" i="26"/>
  <c r="HG83" i="26"/>
  <c r="HF83" i="26"/>
  <c r="HE83" i="26"/>
  <c r="HB83" i="26"/>
  <c r="HA83" i="26"/>
  <c r="GY83" i="26"/>
  <c r="GX83" i="26"/>
  <c r="GW83" i="26"/>
  <c r="GS83" i="26"/>
  <c r="GQ83" i="26"/>
  <c r="GP83" i="26"/>
  <c r="GO83" i="26"/>
  <c r="GN83" i="26"/>
  <c r="GM83" i="26"/>
  <c r="GL83" i="26"/>
  <c r="GK83" i="26"/>
  <c r="GJ83" i="26"/>
  <c r="GI83" i="26"/>
  <c r="GH83" i="26"/>
  <c r="GG83" i="26"/>
  <c r="GF83" i="26"/>
  <c r="GD83" i="26"/>
  <c r="GC83" i="26"/>
  <c r="GB83" i="26"/>
  <c r="GA83" i="26"/>
  <c r="FZ83" i="26"/>
  <c r="FY83" i="26"/>
  <c r="FV83" i="26"/>
  <c r="FU83" i="26"/>
  <c r="FT83" i="26"/>
  <c r="FS83" i="26"/>
  <c r="FR83" i="26"/>
  <c r="FQ83" i="26"/>
  <c r="FP83" i="26"/>
  <c r="FN83" i="26"/>
  <c r="FM83" i="26"/>
  <c r="FL83" i="26"/>
  <c r="FK83" i="26"/>
  <c r="FJ83" i="26"/>
  <c r="FI83" i="26"/>
  <c r="FH83" i="26"/>
  <c r="FG83" i="26"/>
  <c r="FF83" i="26"/>
  <c r="FE83" i="26"/>
  <c r="FC83" i="26"/>
  <c r="FB83" i="26"/>
  <c r="FA83" i="26"/>
  <c r="EZ83" i="26"/>
  <c r="EX83" i="26"/>
  <c r="EW83" i="26"/>
  <c r="EV83" i="26"/>
  <c r="EU83" i="26"/>
  <c r="ET83" i="26"/>
  <c r="ER83" i="26"/>
  <c r="EQ83" i="26"/>
  <c r="EP83" i="26"/>
  <c r="EO83" i="26"/>
  <c r="EN83" i="26"/>
  <c r="EM83" i="26"/>
  <c r="EL83" i="26"/>
  <c r="EK83" i="26"/>
  <c r="EJ83" i="26"/>
  <c r="EH83" i="26"/>
  <c r="EG83" i="26"/>
  <c r="EF83" i="26"/>
  <c r="EE83" i="26"/>
  <c r="ED83" i="26"/>
  <c r="EB83" i="26"/>
  <c r="EA83" i="26"/>
  <c r="DZ83" i="26"/>
  <c r="DY83" i="26"/>
  <c r="DX83" i="26"/>
  <c r="DW83" i="26"/>
  <c r="DU83" i="26"/>
  <c r="DT83" i="26"/>
  <c r="DR83" i="26"/>
  <c r="DQ83" i="26"/>
  <c r="HG82" i="26"/>
  <c r="HC82" i="26"/>
  <c r="HB82" i="26"/>
  <c r="GM82" i="26"/>
  <c r="GI82" i="26"/>
  <c r="GE82" i="26"/>
  <c r="GA82" i="26"/>
  <c r="FN82" i="26"/>
  <c r="FK82" i="26"/>
  <c r="EP82" i="26"/>
  <c r="EA82" i="26"/>
  <c r="DW82" i="26"/>
  <c r="DS82" i="26"/>
  <c r="HL82" i="26"/>
  <c r="HK82" i="26"/>
  <c r="HJ82" i="26"/>
  <c r="HI82" i="26"/>
  <c r="HH82" i="26"/>
  <c r="HF82" i="26"/>
  <c r="HE82" i="26"/>
  <c r="HD82" i="26"/>
  <c r="HA82" i="26"/>
  <c r="GZ82" i="26"/>
  <c r="GY82" i="26"/>
  <c r="GX82" i="26"/>
  <c r="GW82" i="26"/>
  <c r="GV82" i="26"/>
  <c r="GU82" i="26"/>
  <c r="GT82" i="26"/>
  <c r="GS82" i="26"/>
  <c r="GR82" i="26"/>
  <c r="GQ82" i="26"/>
  <c r="GP82" i="26"/>
  <c r="GO82" i="26"/>
  <c r="GN82" i="26"/>
  <c r="GL82" i="26"/>
  <c r="GK82" i="26"/>
  <c r="GJ82" i="26"/>
  <c r="GH82" i="26"/>
  <c r="GG82" i="26"/>
  <c r="GF82" i="26"/>
  <c r="GD82" i="26"/>
  <c r="GC82" i="26"/>
  <c r="GB82" i="26"/>
  <c r="FZ82" i="26"/>
  <c r="FY82" i="26"/>
  <c r="FX82" i="26"/>
  <c r="FW82" i="26"/>
  <c r="FV82" i="26"/>
  <c r="FU82" i="26"/>
  <c r="FT82" i="26"/>
  <c r="FS82" i="26"/>
  <c r="FR82" i="26"/>
  <c r="FQ82" i="26"/>
  <c r="FP82" i="26"/>
  <c r="FO82" i="26"/>
  <c r="FM82" i="26"/>
  <c r="FL82" i="26"/>
  <c r="FJ82" i="26"/>
  <c r="FI82" i="26"/>
  <c r="FH82" i="26"/>
  <c r="FG82" i="26"/>
  <c r="FF82" i="26"/>
  <c r="FE82" i="26"/>
  <c r="FD82" i="26"/>
  <c r="FC82" i="26"/>
  <c r="FB82" i="26"/>
  <c r="FA82" i="26"/>
  <c r="EZ82" i="26"/>
  <c r="EY82" i="26"/>
  <c r="EX82" i="26"/>
  <c r="EW82" i="26"/>
  <c r="EV82" i="26"/>
  <c r="EU82" i="26"/>
  <c r="ET82" i="26"/>
  <c r="ES82" i="26"/>
  <c r="ER82" i="26"/>
  <c r="EQ82" i="26"/>
  <c r="EO82" i="26"/>
  <c r="EN82" i="26"/>
  <c r="EM82" i="26"/>
  <c r="EL82" i="26"/>
  <c r="EK82" i="26"/>
  <c r="EJ82" i="26"/>
  <c r="EI82" i="26"/>
  <c r="EH82" i="26"/>
  <c r="EG82" i="26"/>
  <c r="EF82" i="26"/>
  <c r="EE82" i="26"/>
  <c r="ED82" i="26"/>
  <c r="EC82" i="26"/>
  <c r="EB82" i="26"/>
  <c r="DZ82" i="26"/>
  <c r="DY82" i="26"/>
  <c r="DX82" i="26"/>
  <c r="DV82" i="26"/>
  <c r="DU82" i="26"/>
  <c r="DT82" i="26"/>
  <c r="DR82" i="26"/>
  <c r="DQ82" i="26"/>
  <c r="HI81" i="26"/>
  <c r="HH81" i="26"/>
  <c r="HE81" i="26"/>
  <c r="GR81" i="26"/>
  <c r="GK81" i="26"/>
  <c r="GJ81" i="26"/>
  <c r="GC81" i="26"/>
  <c r="FU81" i="26"/>
  <c r="FM81" i="26"/>
  <c r="FA81" i="26"/>
  <c r="EW81" i="26"/>
  <c r="EV81" i="26"/>
  <c r="ES81" i="26"/>
  <c r="EF81" i="26"/>
  <c r="DY81" i="26"/>
  <c r="HL81" i="26"/>
  <c r="HK81" i="26"/>
  <c r="HJ81" i="26"/>
  <c r="HG81" i="26"/>
  <c r="HF81" i="26"/>
  <c r="HD81" i="26"/>
  <c r="HC81" i="26"/>
  <c r="HB81" i="26"/>
  <c r="HA81" i="26"/>
  <c r="GZ81" i="26"/>
  <c r="GY81" i="26"/>
  <c r="GX81" i="26"/>
  <c r="GW81" i="26"/>
  <c r="GV81" i="26"/>
  <c r="GU81" i="26"/>
  <c r="GT81" i="26"/>
  <c r="GS81" i="26"/>
  <c r="GQ81" i="26"/>
  <c r="GP81" i="26"/>
  <c r="GO81" i="26"/>
  <c r="GN81" i="26"/>
  <c r="GM81" i="26"/>
  <c r="GL81" i="26"/>
  <c r="GI81" i="26"/>
  <c r="GH81" i="26"/>
  <c r="GG81" i="26"/>
  <c r="GF81" i="26"/>
  <c r="GE81" i="26"/>
  <c r="GD81" i="26"/>
  <c r="GB81" i="26"/>
  <c r="GA81" i="26"/>
  <c r="FZ81" i="26"/>
  <c r="FY81" i="26"/>
  <c r="FX81" i="26"/>
  <c r="FW81" i="26"/>
  <c r="FV81" i="26"/>
  <c r="FT81" i="26"/>
  <c r="FS81" i="26"/>
  <c r="FR81" i="26"/>
  <c r="FQ81" i="26"/>
  <c r="FP81" i="26"/>
  <c r="FO81" i="26"/>
  <c r="FN81" i="26"/>
  <c r="FL81" i="26"/>
  <c r="FK81" i="26"/>
  <c r="FJ81" i="26"/>
  <c r="FI81" i="26"/>
  <c r="FH81" i="26"/>
  <c r="FG81" i="26"/>
  <c r="FF81" i="26"/>
  <c r="FE81" i="26"/>
  <c r="FD81" i="26"/>
  <c r="FC81" i="26"/>
  <c r="FB81" i="26"/>
  <c r="EZ81" i="26"/>
  <c r="EY81" i="26"/>
  <c r="EX81" i="26"/>
  <c r="EU81" i="26"/>
  <c r="ET81" i="26"/>
  <c r="ER81" i="26"/>
  <c r="EQ81" i="26"/>
  <c r="EP81" i="26"/>
  <c r="EO81" i="26"/>
  <c r="EN81" i="26"/>
  <c r="EM81" i="26"/>
  <c r="EL81" i="26"/>
  <c r="EK81" i="26"/>
  <c r="EJ81" i="26"/>
  <c r="EI81" i="26"/>
  <c r="EH81" i="26"/>
  <c r="EG81" i="26"/>
  <c r="EE81" i="26"/>
  <c r="ED81" i="26"/>
  <c r="EC81" i="26"/>
  <c r="EB81" i="26"/>
  <c r="EA81" i="26"/>
  <c r="DZ81" i="26"/>
  <c r="DX81" i="26"/>
  <c r="DW81" i="26"/>
  <c r="DV81" i="26"/>
  <c r="DU81" i="26"/>
  <c r="DT81" i="26"/>
  <c r="DS81" i="26"/>
  <c r="DR81" i="26"/>
  <c r="DQ81" i="26"/>
  <c r="HC80" i="26"/>
  <c r="HA80" i="26"/>
  <c r="GU80" i="26"/>
  <c r="GS80" i="26"/>
  <c r="GO80" i="26"/>
  <c r="GG80" i="26"/>
  <c r="GA80" i="26"/>
  <c r="FS80" i="26"/>
  <c r="FO80" i="26"/>
  <c r="FI80" i="26"/>
  <c r="FG80" i="26"/>
  <c r="EQ80" i="26"/>
  <c r="EO80" i="26"/>
  <c r="EI80" i="26"/>
  <c r="EG80" i="26"/>
  <c r="EC80" i="26"/>
  <c r="DU80" i="26"/>
  <c r="HL80" i="26"/>
  <c r="HK80" i="26"/>
  <c r="HJ80" i="26"/>
  <c r="HI80" i="26"/>
  <c r="HH80" i="26"/>
  <c r="HG80" i="26"/>
  <c r="HF80" i="26"/>
  <c r="HE80" i="26"/>
  <c r="HD80" i="26"/>
  <c r="HB80" i="26"/>
  <c r="GZ80" i="26"/>
  <c r="GY80" i="26"/>
  <c r="GX80" i="26"/>
  <c r="GW80" i="26"/>
  <c r="GV80" i="26"/>
  <c r="GT80" i="26"/>
  <c r="GR80" i="26"/>
  <c r="GQ80" i="26"/>
  <c r="GP80" i="26"/>
  <c r="GN80" i="26"/>
  <c r="GM80" i="26"/>
  <c r="GL80" i="26"/>
  <c r="GK80" i="26"/>
  <c r="GJ80" i="26"/>
  <c r="GI80" i="26"/>
  <c r="GH80" i="26"/>
  <c r="GF80" i="26"/>
  <c r="GE80" i="26"/>
  <c r="GD80" i="26"/>
  <c r="GC80" i="26"/>
  <c r="GB80" i="26"/>
  <c r="FZ80" i="26"/>
  <c r="FY80" i="26"/>
  <c r="FX80" i="26"/>
  <c r="FW80" i="26"/>
  <c r="FV80" i="26"/>
  <c r="FU80" i="26"/>
  <c r="FT80" i="26"/>
  <c r="FR80" i="26"/>
  <c r="FQ80" i="26"/>
  <c r="FP80" i="26"/>
  <c r="FN80" i="26"/>
  <c r="FM80" i="26"/>
  <c r="FL80" i="26"/>
  <c r="FK80" i="26"/>
  <c r="FJ80" i="26"/>
  <c r="FH80" i="26"/>
  <c r="FF80" i="26"/>
  <c r="FE80" i="26"/>
  <c r="FD80" i="26"/>
  <c r="FC80" i="26"/>
  <c r="FB80" i="26"/>
  <c r="FA80" i="26"/>
  <c r="EZ80" i="26"/>
  <c r="EY80" i="26"/>
  <c r="EX80" i="26"/>
  <c r="EW80" i="26"/>
  <c r="EV80" i="26"/>
  <c r="EU80" i="26"/>
  <c r="ET80" i="26"/>
  <c r="ES80" i="26"/>
  <c r="ER80" i="26"/>
  <c r="EP80" i="26"/>
  <c r="EN80" i="26"/>
  <c r="EM80" i="26"/>
  <c r="EL80" i="26"/>
  <c r="EK80" i="26"/>
  <c r="EJ80" i="26"/>
  <c r="EH80" i="26"/>
  <c r="EF80" i="26"/>
  <c r="EE80" i="26"/>
  <c r="ED80" i="26"/>
  <c r="EB80" i="26"/>
  <c r="EA80" i="26"/>
  <c r="DZ80" i="26"/>
  <c r="DY80" i="26"/>
  <c r="DX80" i="26"/>
  <c r="DW80" i="26"/>
  <c r="DV80" i="26"/>
  <c r="DT80" i="26"/>
  <c r="DS80" i="26"/>
  <c r="DR80" i="26"/>
  <c r="DQ80" i="26"/>
  <c r="HL79" i="26"/>
  <c r="GY79" i="26"/>
  <c r="GN79" i="26"/>
  <c r="GM79" i="26"/>
  <c r="GF79" i="26"/>
  <c r="GE79" i="26"/>
  <c r="GA79" i="26"/>
  <c r="FS79" i="26"/>
  <c r="FM79" i="26"/>
  <c r="EZ79" i="26"/>
  <c r="EO79" i="26"/>
  <c r="EM79" i="26"/>
  <c r="EB79" i="26"/>
  <c r="EA79" i="26"/>
  <c r="DT79" i="26"/>
  <c r="DS79" i="26"/>
  <c r="HK79" i="26"/>
  <c r="HJ79" i="26"/>
  <c r="HI79" i="26"/>
  <c r="HH79" i="26"/>
  <c r="HG79" i="26"/>
  <c r="HF79" i="26"/>
  <c r="HE79" i="26"/>
  <c r="HD79" i="26"/>
  <c r="HC79" i="26"/>
  <c r="HB79" i="26"/>
  <c r="HA79" i="26"/>
  <c r="GZ79" i="26"/>
  <c r="GX79" i="26"/>
  <c r="GW79" i="26"/>
  <c r="GV79" i="26"/>
  <c r="GU79" i="26"/>
  <c r="GT79" i="26"/>
  <c r="GS79" i="26"/>
  <c r="GR79" i="26"/>
  <c r="GQ79" i="26"/>
  <c r="GP79" i="26"/>
  <c r="GO79" i="26"/>
  <c r="GL79" i="26"/>
  <c r="GK79" i="26"/>
  <c r="GJ79" i="26"/>
  <c r="GI79" i="26"/>
  <c r="GH79" i="26"/>
  <c r="GG79" i="26"/>
  <c r="GD79" i="26"/>
  <c r="GC79" i="26"/>
  <c r="GB79" i="26"/>
  <c r="FZ79" i="26"/>
  <c r="FY79" i="26"/>
  <c r="FX79" i="26"/>
  <c r="FW79" i="26"/>
  <c r="FV79" i="26"/>
  <c r="FU79" i="26"/>
  <c r="FT79" i="26"/>
  <c r="FR79" i="26"/>
  <c r="FQ79" i="26"/>
  <c r="FP79" i="26"/>
  <c r="FO79" i="26"/>
  <c r="FN79" i="26"/>
  <c r="FL79" i="26"/>
  <c r="FK79" i="26"/>
  <c r="FJ79" i="26"/>
  <c r="FI79" i="26"/>
  <c r="FH79" i="26"/>
  <c r="FG79" i="26"/>
  <c r="FF79" i="26"/>
  <c r="FE79" i="26"/>
  <c r="FD79" i="26"/>
  <c r="FC79" i="26"/>
  <c r="FB79" i="26"/>
  <c r="FA79" i="26"/>
  <c r="EY79" i="26"/>
  <c r="EX79" i="26"/>
  <c r="EW79" i="26"/>
  <c r="EV79" i="26"/>
  <c r="EU79" i="26"/>
  <c r="ET79" i="26"/>
  <c r="ES79" i="26"/>
  <c r="ER79" i="26"/>
  <c r="EQ79" i="26"/>
  <c r="EP79" i="26"/>
  <c r="EN79" i="26"/>
  <c r="EL79" i="26"/>
  <c r="EK79" i="26"/>
  <c r="EJ79" i="26"/>
  <c r="EI79" i="26"/>
  <c r="EH79" i="26"/>
  <c r="EG79" i="26"/>
  <c r="EF79" i="26"/>
  <c r="EE79" i="26"/>
  <c r="ED79" i="26"/>
  <c r="EC79" i="26"/>
  <c r="DZ79" i="26"/>
  <c r="DY79" i="26"/>
  <c r="DX79" i="26"/>
  <c r="DW79" i="26"/>
  <c r="DV79" i="26"/>
  <c r="DU79" i="26"/>
  <c r="DR79" i="26"/>
  <c r="DQ79" i="26"/>
  <c r="HK78" i="26"/>
  <c r="HJ78" i="26"/>
  <c r="HB78" i="26"/>
  <c r="GY78" i="26"/>
  <c r="GW78" i="26"/>
  <c r="GO78" i="26"/>
  <c r="GM78" i="26"/>
  <c r="GL78" i="26"/>
  <c r="GK78" i="26"/>
  <c r="FY78" i="26"/>
  <c r="FW78" i="26"/>
  <c r="FM78" i="26"/>
  <c r="FK78" i="26"/>
  <c r="FG78" i="26"/>
  <c r="FE78" i="26"/>
  <c r="FC78" i="26"/>
  <c r="EY78" i="26"/>
  <c r="EX78" i="26"/>
  <c r="EP78" i="26"/>
  <c r="EM78" i="26"/>
  <c r="EK78" i="26"/>
  <c r="EC78" i="26"/>
  <c r="EA78" i="26"/>
  <c r="DZ78" i="26"/>
  <c r="DY78" i="26"/>
  <c r="HL78" i="26"/>
  <c r="HI78" i="26"/>
  <c r="HH78" i="26"/>
  <c r="HG78" i="26"/>
  <c r="HF78" i="26"/>
  <c r="HE78" i="26"/>
  <c r="HD78" i="26"/>
  <c r="HC78" i="26"/>
  <c r="HA78" i="26"/>
  <c r="GZ78" i="26"/>
  <c r="GX78" i="26"/>
  <c r="GV78" i="26"/>
  <c r="GU78" i="26"/>
  <c r="GT78" i="26"/>
  <c r="GS78" i="26"/>
  <c r="GR78" i="26"/>
  <c r="GQ78" i="26"/>
  <c r="GP78" i="26"/>
  <c r="GN78" i="26"/>
  <c r="GJ78" i="26"/>
  <c r="GI78" i="26"/>
  <c r="GH78" i="26"/>
  <c r="GG78" i="26"/>
  <c r="GF78" i="26"/>
  <c r="GE78" i="26"/>
  <c r="GD78" i="26"/>
  <c r="GC78" i="26"/>
  <c r="GB78" i="26"/>
  <c r="GA78" i="26"/>
  <c r="FZ78" i="26"/>
  <c r="FX78" i="26"/>
  <c r="FV78" i="26"/>
  <c r="FU78" i="26"/>
  <c r="FT78" i="26"/>
  <c r="FS78" i="26"/>
  <c r="FR78" i="26"/>
  <c r="FQ78" i="26"/>
  <c r="FP78" i="26"/>
  <c r="FO78" i="26"/>
  <c r="FN78" i="26"/>
  <c r="FL78" i="26"/>
  <c r="FJ78" i="26"/>
  <c r="FI78" i="26"/>
  <c r="FH78" i="26"/>
  <c r="FF78" i="26"/>
  <c r="FD78" i="26"/>
  <c r="FB78" i="26"/>
  <c r="FA78" i="26"/>
  <c r="EZ78" i="26"/>
  <c r="EW78" i="26"/>
  <c r="EV78" i="26"/>
  <c r="EU78" i="26"/>
  <c r="ET78" i="26"/>
  <c r="ES78" i="26"/>
  <c r="ER78" i="26"/>
  <c r="EQ78" i="26"/>
  <c r="EO78" i="26"/>
  <c r="EN78" i="26"/>
  <c r="EL78" i="26"/>
  <c r="EJ78" i="26"/>
  <c r="EI78" i="26"/>
  <c r="EH78" i="26"/>
  <c r="EG78" i="26"/>
  <c r="EF78" i="26"/>
  <c r="EE78" i="26"/>
  <c r="ED78" i="26"/>
  <c r="EB78" i="26"/>
  <c r="DX78" i="26"/>
  <c r="DW78" i="26"/>
  <c r="DV78" i="26"/>
  <c r="DU78" i="26"/>
  <c r="DT78" i="26"/>
  <c r="DS78" i="26"/>
  <c r="DR78" i="26"/>
  <c r="DQ78" i="26"/>
  <c r="HI77" i="26"/>
  <c r="HH77" i="26"/>
  <c r="HE77" i="26"/>
  <c r="HA77" i="26"/>
  <c r="GW77" i="26"/>
  <c r="GU77" i="26"/>
  <c r="GR77" i="26"/>
  <c r="GJ77" i="26"/>
  <c r="FY77" i="26"/>
  <c r="FU77" i="26"/>
  <c r="FL77" i="26"/>
  <c r="FK77" i="26"/>
  <c r="FI77" i="26"/>
  <c r="EW77" i="26"/>
  <c r="EV77" i="26"/>
  <c r="ES77" i="26"/>
  <c r="EK77" i="26"/>
  <c r="EF77" i="26"/>
  <c r="DX77" i="26"/>
  <c r="HL77" i="26"/>
  <c r="HK77" i="26"/>
  <c r="HJ77" i="26"/>
  <c r="HG77" i="26"/>
  <c r="HF77" i="26"/>
  <c r="HD77" i="26"/>
  <c r="HC77" i="26"/>
  <c r="HB77" i="26"/>
  <c r="GZ77" i="26"/>
  <c r="GY77" i="26"/>
  <c r="GX77" i="26"/>
  <c r="GV77" i="26"/>
  <c r="GT77" i="26"/>
  <c r="GS77" i="26"/>
  <c r="GQ77" i="26"/>
  <c r="GP77" i="26"/>
  <c r="GO77" i="26"/>
  <c r="GN77" i="26"/>
  <c r="GM77" i="26"/>
  <c r="GL77" i="26"/>
  <c r="GK77" i="26"/>
  <c r="GI77" i="26"/>
  <c r="GH77" i="26"/>
  <c r="GG77" i="26"/>
  <c r="GF77" i="26"/>
  <c r="GE77" i="26"/>
  <c r="GD77" i="26"/>
  <c r="GC77" i="26"/>
  <c r="GB77" i="26"/>
  <c r="GA77" i="26"/>
  <c r="FZ77" i="26"/>
  <c r="FX77" i="26"/>
  <c r="FV77" i="26"/>
  <c r="FT77" i="26"/>
  <c r="FS77" i="26"/>
  <c r="FR77" i="26"/>
  <c r="FQ77" i="26"/>
  <c r="FP77" i="26"/>
  <c r="FO77" i="26"/>
  <c r="FN77" i="26"/>
  <c r="FM77" i="26"/>
  <c r="FJ77" i="26"/>
  <c r="FH77" i="26"/>
  <c r="FG77" i="26"/>
  <c r="FF77" i="26"/>
  <c r="FE77" i="26"/>
  <c r="FD77" i="26"/>
  <c r="FC77" i="26"/>
  <c r="FB77" i="26"/>
  <c r="FA77" i="26"/>
  <c r="EZ77" i="26"/>
  <c r="EY77" i="26"/>
  <c r="EX77" i="26"/>
  <c r="EU77" i="26"/>
  <c r="ET77" i="26"/>
  <c r="ER77" i="26"/>
  <c r="EQ77" i="26"/>
  <c r="EP77" i="26"/>
  <c r="EO77" i="26"/>
  <c r="EN77" i="26"/>
  <c r="EM77" i="26"/>
  <c r="EL77" i="26"/>
  <c r="EJ77" i="26"/>
  <c r="EH77" i="26"/>
  <c r="EG77" i="26"/>
  <c r="EE77" i="26"/>
  <c r="ED77" i="26"/>
  <c r="EC77" i="26"/>
  <c r="EB77" i="26"/>
  <c r="EA77" i="26"/>
  <c r="DZ77" i="26"/>
  <c r="DY77" i="26"/>
  <c r="DW77" i="26"/>
  <c r="DV77" i="26"/>
  <c r="DU77" i="26"/>
  <c r="DT77" i="26"/>
  <c r="DS77" i="26"/>
  <c r="DR77" i="26"/>
  <c r="DQ77" i="26"/>
  <c r="HG76" i="26"/>
  <c r="HF76" i="26"/>
  <c r="FZ76" i="26"/>
  <c r="FH76" i="26"/>
  <c r="FG76" i="26"/>
  <c r="ER76" i="26"/>
  <c r="EQ76" i="26"/>
  <c r="EB76" i="26"/>
  <c r="EA76" i="26"/>
  <c r="HL76" i="26"/>
  <c r="HK76" i="26"/>
  <c r="HJ76" i="26"/>
  <c r="HI76" i="26"/>
  <c r="HH76" i="26"/>
  <c r="HD76" i="26"/>
  <c r="HC76" i="26"/>
  <c r="HB76" i="26"/>
  <c r="HA76" i="26"/>
  <c r="GZ76" i="26"/>
  <c r="GY76" i="26"/>
  <c r="GX76" i="26"/>
  <c r="GW76" i="26"/>
  <c r="GV76" i="26"/>
  <c r="GU76" i="26"/>
  <c r="GT76" i="26"/>
  <c r="GS76" i="26"/>
  <c r="GR76" i="26"/>
  <c r="GQ76" i="26"/>
  <c r="GP76" i="26"/>
  <c r="GO76" i="26"/>
  <c r="GN76" i="26"/>
  <c r="GM76" i="26"/>
  <c r="GL76" i="26"/>
  <c r="GK76" i="26"/>
  <c r="GJ76" i="26"/>
  <c r="GI76" i="26"/>
  <c r="GH76" i="26"/>
  <c r="GG76" i="26"/>
  <c r="GF76" i="26"/>
  <c r="GE76" i="26"/>
  <c r="GD76" i="26"/>
  <c r="GC76" i="26"/>
  <c r="GB76" i="26"/>
  <c r="GA76" i="26"/>
  <c r="FY76" i="26"/>
  <c r="FX76" i="26"/>
  <c r="FW76" i="26"/>
  <c r="FV76" i="26"/>
  <c r="FU76" i="26"/>
  <c r="FT76" i="26"/>
  <c r="FS76" i="26"/>
  <c r="FR76" i="26"/>
  <c r="FQ76" i="26"/>
  <c r="FP76" i="26"/>
  <c r="FO76" i="26"/>
  <c r="FN76" i="26"/>
  <c r="FM76" i="26"/>
  <c r="FL76" i="26"/>
  <c r="FK76" i="26"/>
  <c r="FJ76" i="26"/>
  <c r="FI76" i="26"/>
  <c r="FF76" i="26"/>
  <c r="FE76" i="26"/>
  <c r="FD76" i="26"/>
  <c r="FB76" i="26"/>
  <c r="FA76" i="26"/>
  <c r="EZ76" i="26"/>
  <c r="EY76" i="26"/>
  <c r="EX76" i="26"/>
  <c r="EW76" i="26"/>
  <c r="EV76" i="26"/>
  <c r="EU76" i="26"/>
  <c r="ET76" i="26"/>
  <c r="ES76" i="26"/>
  <c r="EP76" i="26"/>
  <c r="EO76" i="26"/>
  <c r="EN76" i="26"/>
  <c r="EM76" i="26"/>
  <c r="EL76" i="26"/>
  <c r="EK76" i="26"/>
  <c r="EJ76" i="26"/>
  <c r="EI76" i="26"/>
  <c r="EH76" i="26"/>
  <c r="EG76" i="26"/>
  <c r="EF76" i="26"/>
  <c r="EE76" i="26"/>
  <c r="ED76" i="26"/>
  <c r="EC76" i="26"/>
  <c r="DZ76" i="26"/>
  <c r="DY76" i="26"/>
  <c r="DX76" i="26"/>
  <c r="DW76" i="26"/>
  <c r="DV76" i="26"/>
  <c r="DU76" i="26"/>
  <c r="DT76" i="26"/>
  <c r="DS76" i="26"/>
  <c r="DR76" i="26"/>
  <c r="DQ76" i="26"/>
  <c r="HJ75" i="26"/>
  <c r="HI75" i="26"/>
  <c r="HA75" i="26"/>
  <c r="GT75" i="26"/>
  <c r="GS75" i="26"/>
  <c r="GK75" i="26"/>
  <c r="GD75" i="26"/>
  <c r="GC75" i="26"/>
  <c r="FU75" i="26"/>
  <c r="FN75" i="26"/>
  <c r="FM75" i="26"/>
  <c r="FE75" i="26"/>
  <c r="EX75" i="26"/>
  <c r="EW75" i="26"/>
  <c r="EO75" i="26"/>
  <c r="EH75" i="26"/>
  <c r="EG75" i="26"/>
  <c r="DY75" i="26"/>
  <c r="DR75" i="26"/>
  <c r="DQ75" i="26"/>
  <c r="HL75" i="26"/>
  <c r="HK75" i="26"/>
  <c r="HH75" i="26"/>
  <c r="HG75" i="26"/>
  <c r="HF75" i="26"/>
  <c r="HE75" i="26"/>
  <c r="HD75" i="26"/>
  <c r="HC75" i="26"/>
  <c r="HB75" i="26"/>
  <c r="GZ75" i="26"/>
  <c r="GY75" i="26"/>
  <c r="GX75" i="26"/>
  <c r="GW75" i="26"/>
  <c r="GV75" i="26"/>
  <c r="GU75" i="26"/>
  <c r="GR75" i="26"/>
  <c r="GQ75" i="26"/>
  <c r="GP75" i="26"/>
  <c r="GO75" i="26"/>
  <c r="GN75" i="26"/>
  <c r="GM75" i="26"/>
  <c r="GL75" i="26"/>
  <c r="GJ75" i="26"/>
  <c r="GI75" i="26"/>
  <c r="GH75" i="26"/>
  <c r="GG75" i="26"/>
  <c r="GF75" i="26"/>
  <c r="GE75" i="26"/>
  <c r="GB75" i="26"/>
  <c r="GA75" i="26"/>
  <c r="FZ75" i="26"/>
  <c r="FY75" i="26"/>
  <c r="FX75" i="26"/>
  <c r="FW75" i="26"/>
  <c r="FV75" i="26"/>
  <c r="FT75" i="26"/>
  <c r="FS75" i="26"/>
  <c r="FR75" i="26"/>
  <c r="FQ75" i="26"/>
  <c r="FP75" i="26"/>
  <c r="FO75" i="26"/>
  <c r="FL75" i="26"/>
  <c r="FK75" i="26"/>
  <c r="FJ75" i="26"/>
  <c r="FI75" i="26"/>
  <c r="FH75" i="26"/>
  <c r="FG75" i="26"/>
  <c r="FF75" i="26"/>
  <c r="FD75" i="26"/>
  <c r="FC75" i="26"/>
  <c r="FB75" i="26"/>
  <c r="FA75" i="26"/>
  <c r="EZ75" i="26"/>
  <c r="EY75" i="26"/>
  <c r="EV75" i="26"/>
  <c r="EU75" i="26"/>
  <c r="ET75" i="26"/>
  <c r="ES75" i="26"/>
  <c r="ER75" i="26"/>
  <c r="EQ75" i="26"/>
  <c r="EP75" i="26"/>
  <c r="EN75" i="26"/>
  <c r="EM75" i="26"/>
  <c r="EL75" i="26"/>
  <c r="EK75" i="26"/>
  <c r="EJ75" i="26"/>
  <c r="EI75" i="26"/>
  <c r="EF75" i="26"/>
  <c r="EE75" i="26"/>
  <c r="ED75" i="26"/>
  <c r="EC75" i="26"/>
  <c r="EB75" i="26"/>
  <c r="EA75" i="26"/>
  <c r="DZ75" i="26"/>
  <c r="DX75" i="26"/>
  <c r="DW75" i="26"/>
  <c r="DV75" i="26"/>
  <c r="DU75" i="26"/>
  <c r="DT75" i="26"/>
  <c r="DS75" i="26"/>
  <c r="HH74" i="26"/>
  <c r="GZ74" i="26"/>
  <c r="GR74" i="26"/>
  <c r="GJ74" i="26"/>
  <c r="GB74" i="26"/>
  <c r="FT74" i="26"/>
  <c r="FL74" i="26"/>
  <c r="FD74" i="26"/>
  <c r="EV74" i="26"/>
  <c r="EN74" i="26"/>
  <c r="EF74" i="26"/>
  <c r="HL74" i="26"/>
  <c r="HK74" i="26"/>
  <c r="HJ74" i="26"/>
  <c r="HI74" i="26"/>
  <c r="HG74" i="26"/>
  <c r="HF74" i="26"/>
  <c r="HE74" i="26"/>
  <c r="HD74" i="26"/>
  <c r="HC74" i="26"/>
  <c r="HB74" i="26"/>
  <c r="HA74" i="26"/>
  <c r="GY74" i="26"/>
  <c r="GX74" i="26"/>
  <c r="GW74" i="26"/>
  <c r="GV74" i="26"/>
  <c r="GU74" i="26"/>
  <c r="GT74" i="26"/>
  <c r="GS74" i="26"/>
  <c r="GQ74" i="26"/>
  <c r="GP74" i="26"/>
  <c r="GO74" i="26"/>
  <c r="GN74" i="26"/>
  <c r="GM74" i="26"/>
  <c r="GL74" i="26"/>
  <c r="GK74" i="26"/>
  <c r="GI74" i="26"/>
  <c r="GH74" i="26"/>
  <c r="GG74" i="26"/>
  <c r="GF74" i="26"/>
  <c r="GE74" i="26"/>
  <c r="GD74" i="26"/>
  <c r="GC74" i="26"/>
  <c r="GA74" i="26"/>
  <c r="FZ74" i="26"/>
  <c r="FY74" i="26"/>
  <c r="FX74" i="26"/>
  <c r="FW74" i="26"/>
  <c r="FV74" i="26"/>
  <c r="FU74" i="26"/>
  <c r="FS74" i="26"/>
  <c r="FR74" i="26"/>
  <c r="FQ74" i="26"/>
  <c r="FP74" i="26"/>
  <c r="FO74" i="26"/>
  <c r="FN74" i="26"/>
  <c r="FM74" i="26"/>
  <c r="FK74" i="26"/>
  <c r="FJ74" i="26"/>
  <c r="FI74" i="26"/>
  <c r="FH74" i="26"/>
  <c r="FG74" i="26"/>
  <c r="FF74" i="26"/>
  <c r="FE74" i="26"/>
  <c r="FC74" i="26"/>
  <c r="FB74" i="26"/>
  <c r="FA74" i="26"/>
  <c r="EZ74" i="26"/>
  <c r="EY74" i="26"/>
  <c r="EX74" i="26"/>
  <c r="EW74" i="26"/>
  <c r="EU74" i="26"/>
  <c r="ET74" i="26"/>
  <c r="ES74" i="26"/>
  <c r="ER74" i="26"/>
  <c r="EQ74" i="26"/>
  <c r="EP74" i="26"/>
  <c r="EO74" i="26"/>
  <c r="EM74" i="26"/>
  <c r="EL74" i="26"/>
  <c r="EK74" i="26"/>
  <c r="EJ74" i="26"/>
  <c r="EI74" i="26"/>
  <c r="EH74" i="26"/>
  <c r="EG74" i="26"/>
  <c r="EE74" i="26"/>
  <c r="ED74" i="26"/>
  <c r="EC74" i="26"/>
  <c r="EB74" i="26"/>
  <c r="EA74" i="26"/>
  <c r="DZ74" i="26"/>
  <c r="DY74" i="26"/>
  <c r="DX74" i="26"/>
  <c r="DW74" i="26"/>
  <c r="DV74" i="26"/>
  <c r="DU74" i="26"/>
  <c r="DT74" i="26"/>
  <c r="DS74" i="26"/>
  <c r="DR74" i="26"/>
  <c r="DQ74" i="26"/>
  <c r="HE73" i="26"/>
  <c r="GX73" i="26"/>
  <c r="GO73" i="26"/>
  <c r="FY73" i="26"/>
  <c r="FR73" i="26"/>
  <c r="FI73" i="26"/>
  <c r="ES73" i="26"/>
  <c r="EL73" i="26"/>
  <c r="EC73" i="26"/>
  <c r="HL73" i="26"/>
  <c r="HK73" i="26"/>
  <c r="HJ73" i="26"/>
  <c r="HI73" i="26"/>
  <c r="HH73" i="26"/>
  <c r="HG73" i="26"/>
  <c r="HF73" i="26"/>
  <c r="HD73" i="26"/>
  <c r="HC73" i="26"/>
  <c r="HB73" i="26"/>
  <c r="HA73" i="26"/>
  <c r="GZ73" i="26"/>
  <c r="GY73" i="26"/>
  <c r="GW73" i="26"/>
  <c r="GV73" i="26"/>
  <c r="GU73" i="26"/>
  <c r="GT73" i="26"/>
  <c r="GS73" i="26"/>
  <c r="GR73" i="26"/>
  <c r="GQ73" i="26"/>
  <c r="GP73" i="26"/>
  <c r="GN73" i="26"/>
  <c r="GM73" i="26"/>
  <c r="GL73" i="26"/>
  <c r="GK73" i="26"/>
  <c r="GJ73" i="26"/>
  <c r="GI73" i="26"/>
  <c r="GH73" i="26"/>
  <c r="GG73" i="26"/>
  <c r="GF73" i="26"/>
  <c r="GE73" i="26"/>
  <c r="GD73" i="26"/>
  <c r="GC73" i="26"/>
  <c r="GB73" i="26"/>
  <c r="GA73" i="26"/>
  <c r="FZ73" i="26"/>
  <c r="FX73" i="26"/>
  <c r="FW73" i="26"/>
  <c r="FV73" i="26"/>
  <c r="FU73" i="26"/>
  <c r="FT73" i="26"/>
  <c r="FS73" i="26"/>
  <c r="FQ73" i="26"/>
  <c r="FP73" i="26"/>
  <c r="FO73" i="26"/>
  <c r="FN73" i="26"/>
  <c r="FM73" i="26"/>
  <c r="FL73" i="26"/>
  <c r="FK73" i="26"/>
  <c r="FH73" i="26"/>
  <c r="FG73" i="26"/>
  <c r="FF73" i="26"/>
  <c r="FE73" i="26"/>
  <c r="FD73" i="26"/>
  <c r="FC73" i="26"/>
  <c r="FB73" i="26"/>
  <c r="FA73" i="26"/>
  <c r="EZ73" i="26"/>
  <c r="EY73" i="26"/>
  <c r="EW73" i="26"/>
  <c r="EV73" i="26"/>
  <c r="EU73" i="26"/>
  <c r="ET73" i="26"/>
  <c r="ER73" i="26"/>
  <c r="EQ73" i="26"/>
  <c r="EO73" i="26"/>
  <c r="EN73" i="26"/>
  <c r="EM73" i="26"/>
  <c r="EK73" i="26"/>
  <c r="EJ73" i="26"/>
  <c r="EI73" i="26"/>
  <c r="EH73" i="26"/>
  <c r="EG73" i="26"/>
  <c r="EF73" i="26"/>
  <c r="EE73" i="26"/>
  <c r="ED73" i="26"/>
  <c r="EB73" i="26"/>
  <c r="EA73" i="26"/>
  <c r="DY73" i="26"/>
  <c r="DX73" i="26"/>
  <c r="DW73" i="26"/>
  <c r="DV73" i="26"/>
  <c r="DU73" i="26"/>
  <c r="DT73" i="26"/>
  <c r="DS73" i="26"/>
  <c r="DR73" i="26"/>
  <c r="DQ73" i="26"/>
  <c r="HL72" i="26"/>
  <c r="GY72" i="26"/>
  <c r="GV72" i="26"/>
  <c r="GU72" i="26"/>
  <c r="GQ72" i="26"/>
  <c r="GM72" i="26"/>
  <c r="FW72" i="26"/>
  <c r="FG72" i="26"/>
  <c r="FC72" i="26"/>
  <c r="EJ72" i="26"/>
  <c r="EI72" i="26"/>
  <c r="EE72" i="26"/>
  <c r="HK72" i="26"/>
  <c r="HJ72" i="26"/>
  <c r="HI72" i="26"/>
  <c r="HH72" i="26"/>
  <c r="HG72" i="26"/>
  <c r="HF72" i="26"/>
  <c r="HE72" i="26"/>
  <c r="HD72" i="26"/>
  <c r="HC72" i="26"/>
  <c r="HB72" i="26"/>
  <c r="HA72" i="26"/>
  <c r="GX72" i="26"/>
  <c r="GW72" i="26"/>
  <c r="GT72" i="26"/>
  <c r="GS72" i="26"/>
  <c r="GR72" i="26"/>
  <c r="GP72" i="26"/>
  <c r="GO72" i="26"/>
  <c r="GN72" i="26"/>
  <c r="GL72" i="26"/>
  <c r="GK72" i="26"/>
  <c r="GJ72" i="26"/>
  <c r="GI72" i="26"/>
  <c r="GH72" i="26"/>
  <c r="GG72" i="26"/>
  <c r="GF72" i="26"/>
  <c r="GE72" i="26"/>
  <c r="GD72" i="26"/>
  <c r="GC72" i="26"/>
  <c r="GB72" i="26"/>
  <c r="GA72" i="26"/>
  <c r="FZ72" i="26"/>
  <c r="FY72" i="26"/>
  <c r="FV72" i="26"/>
  <c r="FU72" i="26"/>
  <c r="FT72" i="26"/>
  <c r="FS72" i="26"/>
  <c r="FR72" i="26"/>
  <c r="FQ72" i="26"/>
  <c r="FO72" i="26"/>
  <c r="FN72" i="26"/>
  <c r="FM72" i="26"/>
  <c r="FL72" i="26"/>
  <c r="FK72" i="26"/>
  <c r="FJ72" i="26"/>
  <c r="FI72" i="26"/>
  <c r="FH72" i="26"/>
  <c r="FF72" i="26"/>
  <c r="FE72" i="26"/>
  <c r="FD72" i="26"/>
  <c r="FB72" i="26"/>
  <c r="FA72" i="26"/>
  <c r="EZ72" i="26"/>
  <c r="EY72" i="26"/>
  <c r="EX72" i="26"/>
  <c r="EW72" i="26"/>
  <c r="EV72" i="26"/>
  <c r="EU72" i="26"/>
  <c r="ET72" i="26"/>
  <c r="ES72" i="26"/>
  <c r="ER72" i="26"/>
  <c r="EQ72" i="26"/>
  <c r="EP72" i="26"/>
  <c r="EO72" i="26"/>
  <c r="EN72" i="26"/>
  <c r="EM72" i="26"/>
  <c r="EL72" i="26"/>
  <c r="EK72" i="26"/>
  <c r="EH72" i="26"/>
  <c r="EG72" i="26"/>
  <c r="EF72" i="26"/>
  <c r="ED72" i="26"/>
  <c r="EC72" i="26"/>
  <c r="EB72" i="26"/>
  <c r="EA72" i="26"/>
  <c r="DZ72" i="26"/>
  <c r="DY72" i="26"/>
  <c r="DX72" i="26"/>
  <c r="DW72" i="26"/>
  <c r="DV72" i="26"/>
  <c r="DU72" i="26"/>
  <c r="DT72" i="26"/>
  <c r="DS72" i="26"/>
  <c r="DR72" i="26"/>
  <c r="DQ72" i="26"/>
  <c r="HK71" i="26"/>
  <c r="HJ71" i="26"/>
  <c r="HI71" i="26"/>
  <c r="HC71" i="26"/>
  <c r="HB71" i="26"/>
  <c r="GU71" i="26"/>
  <c r="GO71" i="26"/>
  <c r="GK71" i="26"/>
  <c r="GI71" i="26"/>
  <c r="FW71" i="26"/>
  <c r="FV71" i="26"/>
  <c r="FK71" i="26"/>
  <c r="FI71" i="26"/>
  <c r="FE71" i="26"/>
  <c r="FC71" i="26"/>
  <c r="EX71" i="26"/>
  <c r="EW71" i="26"/>
  <c r="EQ71" i="26"/>
  <c r="EP71" i="26"/>
  <c r="EI71" i="26"/>
  <c r="EC71" i="26"/>
  <c r="DY71" i="26"/>
  <c r="DW71" i="26"/>
  <c r="HL71" i="26"/>
  <c r="HH71" i="26"/>
  <c r="HG71" i="26"/>
  <c r="HF71" i="26"/>
  <c r="HE71" i="26"/>
  <c r="HD71" i="26"/>
  <c r="HA71" i="26"/>
  <c r="GZ71" i="26"/>
  <c r="GY71" i="26"/>
  <c r="GX71" i="26"/>
  <c r="GV71" i="26"/>
  <c r="GT71" i="26"/>
  <c r="GS71" i="26"/>
  <c r="GR71" i="26"/>
  <c r="GQ71" i="26"/>
  <c r="GN71" i="26"/>
  <c r="GM71" i="26"/>
  <c r="GL71" i="26"/>
  <c r="GH71" i="26"/>
  <c r="GG71" i="26"/>
  <c r="GF71" i="26"/>
  <c r="GE71" i="26"/>
  <c r="GD71" i="26"/>
  <c r="GC71" i="26"/>
  <c r="GB71" i="26"/>
  <c r="GA71" i="26"/>
  <c r="FZ71" i="26"/>
  <c r="FY71" i="26"/>
  <c r="FX71" i="26"/>
  <c r="FU71" i="26"/>
  <c r="FT71" i="26"/>
  <c r="FS71" i="26"/>
  <c r="FR71" i="26"/>
  <c r="FQ71" i="26"/>
  <c r="FP71" i="26"/>
  <c r="FO71" i="26"/>
  <c r="FN71" i="26"/>
  <c r="FM71" i="26"/>
  <c r="FL71" i="26"/>
  <c r="FJ71" i="26"/>
  <c r="FH71" i="26"/>
  <c r="FG71" i="26"/>
  <c r="FF71" i="26"/>
  <c r="FD71" i="26"/>
  <c r="FB71" i="26"/>
  <c r="FA71" i="26"/>
  <c r="EZ71" i="26"/>
  <c r="EY71" i="26"/>
  <c r="EV71" i="26"/>
  <c r="EU71" i="26"/>
  <c r="ET71" i="26"/>
  <c r="ES71" i="26"/>
  <c r="ER71" i="26"/>
  <c r="EO71" i="26"/>
  <c r="EN71" i="26"/>
  <c r="EM71" i="26"/>
  <c r="EL71" i="26"/>
  <c r="EJ71" i="26"/>
  <c r="EH71" i="26"/>
  <c r="EG71" i="26"/>
  <c r="EF71" i="26"/>
  <c r="EE71" i="26"/>
  <c r="EB71" i="26"/>
  <c r="EA71" i="26"/>
  <c r="DZ71" i="26"/>
  <c r="DV71" i="26"/>
  <c r="DU71" i="26"/>
  <c r="DT71" i="26"/>
  <c r="DS71" i="26"/>
  <c r="DR71" i="26"/>
  <c r="DQ71" i="26"/>
  <c r="HH70" i="26"/>
  <c r="HG70" i="26"/>
  <c r="HA70" i="26"/>
  <c r="GU70" i="26"/>
  <c r="GS70" i="26"/>
  <c r="GO70" i="26"/>
  <c r="GI70" i="26"/>
  <c r="GG70" i="26"/>
  <c r="GB70" i="26"/>
  <c r="FU70" i="26"/>
  <c r="FT70" i="26"/>
  <c r="FO70" i="26"/>
  <c r="FI70" i="26"/>
  <c r="EV70" i="26"/>
  <c r="EO70" i="26"/>
  <c r="EI70" i="26"/>
  <c r="EG70" i="26"/>
  <c r="EC70" i="26"/>
  <c r="DW70" i="26"/>
  <c r="DU70" i="26"/>
  <c r="HL70" i="26"/>
  <c r="HK70" i="26"/>
  <c r="HJ70" i="26"/>
  <c r="HI70" i="26"/>
  <c r="HE70" i="26"/>
  <c r="HD70" i="26"/>
  <c r="HC70" i="26"/>
  <c r="HB70" i="26"/>
  <c r="GZ70" i="26"/>
  <c r="GY70" i="26"/>
  <c r="GX70" i="26"/>
  <c r="GW70" i="26"/>
  <c r="GV70" i="26"/>
  <c r="GT70" i="26"/>
  <c r="GR70" i="26"/>
  <c r="GQ70" i="26"/>
  <c r="GP70" i="26"/>
  <c r="GN70" i="26"/>
  <c r="GM70" i="26"/>
  <c r="GL70" i="26"/>
  <c r="GK70" i="26"/>
  <c r="GJ70" i="26"/>
  <c r="GH70" i="26"/>
  <c r="GF70" i="26"/>
  <c r="GE70" i="26"/>
  <c r="GD70" i="26"/>
  <c r="GC70" i="26"/>
  <c r="GA70" i="26"/>
  <c r="FZ70" i="26"/>
  <c r="FY70" i="26"/>
  <c r="FX70" i="26"/>
  <c r="FW70" i="26"/>
  <c r="FV70" i="26"/>
  <c r="FS70" i="26"/>
  <c r="FR70" i="26"/>
  <c r="FQ70" i="26"/>
  <c r="FP70" i="26"/>
  <c r="FN70" i="26"/>
  <c r="FM70" i="26"/>
  <c r="FL70" i="26"/>
  <c r="FK70" i="26"/>
  <c r="FJ70" i="26"/>
  <c r="FH70" i="26"/>
  <c r="FG70" i="26"/>
  <c r="FF70" i="26"/>
  <c r="FE70" i="26"/>
  <c r="FD70" i="26"/>
  <c r="FC70" i="26"/>
  <c r="FB70" i="26"/>
  <c r="FA70" i="26"/>
  <c r="EZ70" i="26"/>
  <c r="EY70" i="26"/>
  <c r="EX70" i="26"/>
  <c r="EW70" i="26"/>
  <c r="EU70" i="26"/>
  <c r="ET70" i="26"/>
  <c r="ES70" i="26"/>
  <c r="ER70" i="26"/>
  <c r="EQ70" i="26"/>
  <c r="EP70" i="26"/>
  <c r="EN70" i="26"/>
  <c r="EM70" i="26"/>
  <c r="EL70" i="26"/>
  <c r="EK70" i="26"/>
  <c r="EJ70" i="26"/>
  <c r="EH70" i="26"/>
  <c r="EF70" i="26"/>
  <c r="EE70" i="26"/>
  <c r="ED70" i="26"/>
  <c r="EB70" i="26"/>
  <c r="EA70" i="26"/>
  <c r="DZ70" i="26"/>
  <c r="DY70" i="26"/>
  <c r="DX70" i="26"/>
  <c r="DV70" i="26"/>
  <c r="DT70" i="26"/>
  <c r="DS70" i="26"/>
  <c r="DR70" i="26"/>
  <c r="DQ70" i="26"/>
  <c r="HI69" i="26" a="1"/>
  <c r="HI69" i="26" s="1"/>
  <c r="HH69" i="26" a="1"/>
  <c r="HH69" i="26" s="1"/>
  <c r="HC69" i="26" a="1"/>
  <c r="HC69" i="26" s="1"/>
  <c r="HB69" i="26" a="1"/>
  <c r="HB69" i="26" s="1"/>
  <c r="GW69" i="26" a="1"/>
  <c r="GW69" i="26" s="1"/>
  <c r="GV69" i="26" a="1"/>
  <c r="GV69" i="26" s="1"/>
  <c r="GP69" i="26" a="1"/>
  <c r="GP69" i="26" s="1"/>
  <c r="GO69" i="26" a="1"/>
  <c r="GO69" i="26" s="1"/>
  <c r="GJ69" i="26" a="1"/>
  <c r="GJ69" i="26" s="1"/>
  <c r="GI69" i="26" a="1"/>
  <c r="GI69" i="26" s="1"/>
  <c r="GC69" i="26" a="1"/>
  <c r="GC69" i="26" s="1"/>
  <c r="GB69" i="26" a="1"/>
  <c r="GB69" i="26" s="1"/>
  <c r="FW69" i="26" a="1"/>
  <c r="FW69" i="26" s="1"/>
  <c r="FV69" i="26" a="1"/>
  <c r="FV69" i="26" s="1"/>
  <c r="FQ69" i="26" a="1"/>
  <c r="FQ69" i="26" s="1"/>
  <c r="FP69" i="26" a="1"/>
  <c r="FP69" i="26" s="1"/>
  <c r="FJ69" i="26" a="1"/>
  <c r="FJ69" i="26" s="1"/>
  <c r="FI69" i="26" a="1"/>
  <c r="FI69" i="26" s="1"/>
  <c r="FD69" i="26" a="1"/>
  <c r="FD69" i="26" s="1"/>
  <c r="FC69" i="26" a="1"/>
  <c r="FC69" i="26" s="1"/>
  <c r="EW69" i="26" a="1"/>
  <c r="EW69" i="26" s="1"/>
  <c r="EV69" i="26" a="1"/>
  <c r="EV69" i="26" s="1"/>
  <c r="EQ69" i="26" a="1"/>
  <c r="EQ69" i="26" s="1"/>
  <c r="EP69" i="26" a="1"/>
  <c r="EP69" i="26" s="1"/>
  <c r="EK69" i="26" a="1"/>
  <c r="EK69" i="26" s="1"/>
  <c r="EJ69" i="26" a="1"/>
  <c r="EJ69" i="26" s="1"/>
  <c r="ED69" i="26" a="1"/>
  <c r="ED69" i="26" s="1"/>
  <c r="EC69" i="26" a="1"/>
  <c r="EC69" i="26" s="1"/>
  <c r="DX69" i="26" a="1"/>
  <c r="DX69" i="26" s="1"/>
  <c r="DW69" i="26" a="1"/>
  <c r="DW69" i="26" s="1"/>
  <c r="DQ69" i="26" a="1"/>
  <c r="DQ69" i="26" s="1"/>
  <c r="HL69" i="26" a="1"/>
  <c r="HL69" i="26" s="1"/>
  <c r="HK69" i="26" a="1"/>
  <c r="HK69" i="26" s="1"/>
  <c r="HJ69" i="26" a="1"/>
  <c r="HJ69" i="26" s="1"/>
  <c r="HG69" i="26" a="1"/>
  <c r="HG69" i="26" s="1"/>
  <c r="HF69" i="26" a="1"/>
  <c r="HF69" i="26" s="1"/>
  <c r="HE69" i="26" a="1"/>
  <c r="HE69" i="26" s="1"/>
  <c r="HD69" i="26" a="1"/>
  <c r="HD69" i="26" s="1"/>
  <c r="HA69" i="26" a="1"/>
  <c r="HA69" i="26" s="1"/>
  <c r="GZ69" i="26" a="1"/>
  <c r="GZ69" i="26" s="1"/>
  <c r="GY69" i="26" a="1"/>
  <c r="GY69" i="26" s="1"/>
  <c r="GX69" i="26" a="1"/>
  <c r="GX69" i="26" s="1"/>
  <c r="GU69" i="26" a="1"/>
  <c r="GU69" i="26" s="1"/>
  <c r="GT69" i="26" a="1"/>
  <c r="GT69" i="26" s="1"/>
  <c r="GS69" i="26" a="1"/>
  <c r="GS69" i="26" s="1"/>
  <c r="GR69" i="26" a="1"/>
  <c r="GR69" i="26" s="1"/>
  <c r="GQ69" i="26" a="1"/>
  <c r="GQ69" i="26" s="1"/>
  <c r="GN69" i="26" a="1"/>
  <c r="GN69" i="26" s="1"/>
  <c r="GM69" i="26" a="1"/>
  <c r="GM69" i="26" s="1"/>
  <c r="GL69" i="26" a="1"/>
  <c r="GL69" i="26" s="1"/>
  <c r="GK69" i="26" a="1"/>
  <c r="GK69" i="26" s="1"/>
  <c r="GH69" i="26" a="1"/>
  <c r="GH69" i="26" s="1"/>
  <c r="GG69" i="26" a="1"/>
  <c r="GG69" i="26" s="1"/>
  <c r="GF69" i="26" a="1"/>
  <c r="GF69" i="26" s="1"/>
  <c r="GE69" i="26" a="1"/>
  <c r="GE69" i="26" s="1"/>
  <c r="GD69" i="26" a="1"/>
  <c r="GD69" i="26" s="1"/>
  <c r="GA69" i="26" a="1"/>
  <c r="GA69" i="26" s="1"/>
  <c r="FZ69" i="26" a="1"/>
  <c r="FZ69" i="26" s="1"/>
  <c r="FY69" i="26" a="1"/>
  <c r="FY69" i="26" s="1"/>
  <c r="FX69" i="26" a="1"/>
  <c r="FX69" i="26" s="1"/>
  <c r="FU69" i="26" a="1"/>
  <c r="FU69" i="26" s="1"/>
  <c r="FT69" i="26" a="1"/>
  <c r="FT69" i="26" s="1"/>
  <c r="FS69" i="26" a="1"/>
  <c r="FS69" i="26" s="1"/>
  <c r="FR69" i="26" a="1"/>
  <c r="FR69" i="26" s="1"/>
  <c r="FO69" i="26" a="1"/>
  <c r="FO69" i="26" s="1"/>
  <c r="FN69" i="26" a="1"/>
  <c r="FN69" i="26" s="1"/>
  <c r="FM69" i="26" a="1"/>
  <c r="FM69" i="26" s="1"/>
  <c r="FL69" i="26" a="1"/>
  <c r="FL69" i="26" s="1"/>
  <c r="FK69" i="26" a="1"/>
  <c r="FK69" i="26" s="1"/>
  <c r="FH69" i="26" a="1"/>
  <c r="FH69" i="26" s="1"/>
  <c r="FG69" i="26" a="1"/>
  <c r="FG69" i="26" s="1"/>
  <c r="FF69" i="26" a="1"/>
  <c r="FF69" i="26" s="1"/>
  <c r="FE69" i="26" a="1"/>
  <c r="FE69" i="26" s="1"/>
  <c r="FB69" i="26" a="1"/>
  <c r="FB69" i="26" s="1"/>
  <c r="FA69" i="26" a="1"/>
  <c r="FA69" i="26" s="1"/>
  <c r="EZ69" i="26" a="1"/>
  <c r="EZ69" i="26" s="1"/>
  <c r="EY69" i="26" a="1"/>
  <c r="EY69" i="26" s="1"/>
  <c r="EU69" i="26" a="1"/>
  <c r="EU69" i="26" s="1"/>
  <c r="ET69" i="26" a="1"/>
  <c r="ET69" i="26" s="1"/>
  <c r="ES69" i="26" a="1"/>
  <c r="ES69" i="26" s="1"/>
  <c r="ER69" i="26" a="1"/>
  <c r="ER69" i="26" s="1"/>
  <c r="EO69" i="26" a="1"/>
  <c r="EO69" i="26" s="1"/>
  <c r="EN69" i="26" a="1"/>
  <c r="EN69" i="26" s="1"/>
  <c r="EM69" i="26" a="1"/>
  <c r="EM69" i="26" s="1"/>
  <c r="EL69" i="26" a="1"/>
  <c r="EL69" i="26" s="1"/>
  <c r="EI69" i="26" a="1"/>
  <c r="EI69" i="26" s="1"/>
  <c r="EH69" i="26" a="1"/>
  <c r="EH69" i="26" s="1"/>
  <c r="EG69" i="26" a="1"/>
  <c r="EG69" i="26" s="1"/>
  <c r="EF69" i="26" a="1"/>
  <c r="EF69" i="26" s="1"/>
  <c r="EE69" i="26" a="1"/>
  <c r="EE69" i="26" s="1"/>
  <c r="EB69" i="26" a="1"/>
  <c r="EB69" i="26" s="1"/>
  <c r="EA69" i="26" a="1"/>
  <c r="EA69" i="26" s="1"/>
  <c r="DZ69" i="26" a="1"/>
  <c r="DZ69" i="26" s="1"/>
  <c r="DY69" i="26" a="1"/>
  <c r="DY69" i="26" s="1"/>
  <c r="DV69" i="26" a="1"/>
  <c r="DV69" i="26" s="1"/>
  <c r="DU69" i="26" a="1"/>
  <c r="DU69" i="26" s="1"/>
  <c r="DT69" i="26" a="1"/>
  <c r="DT69" i="26" s="1"/>
  <c r="DS69" i="26" a="1"/>
  <c r="DS69" i="26" s="1"/>
  <c r="DR69" i="26" a="1"/>
  <c r="DR69" i="26" s="1"/>
  <c r="HG68" i="26"/>
  <c r="HF68" i="26"/>
  <c r="HA68" i="26"/>
  <c r="GU68" i="26"/>
  <c r="GO68" i="26"/>
  <c r="GH68" i="26"/>
  <c r="GG68" i="26"/>
  <c r="GA68" i="26"/>
  <c r="FU68" i="26"/>
  <c r="FO68" i="26"/>
  <c r="FI68" i="26"/>
  <c r="FG68" i="26"/>
  <c r="EW68" i="26"/>
  <c r="ET68" i="26"/>
  <c r="EI68" i="26"/>
  <c r="EG68" i="26"/>
  <c r="DQ68" i="26"/>
  <c r="HL68" i="26"/>
  <c r="HK68" i="26"/>
  <c r="HJ68" i="26"/>
  <c r="HI68" i="26"/>
  <c r="HH68" i="26"/>
  <c r="HE68" i="26"/>
  <c r="HD68" i="26"/>
  <c r="HC68" i="26"/>
  <c r="HB68" i="26"/>
  <c r="GZ68" i="26"/>
  <c r="GY68" i="26"/>
  <c r="GX68" i="26"/>
  <c r="GW68" i="26"/>
  <c r="GV68" i="26"/>
  <c r="GT68" i="26"/>
  <c r="GS68" i="26"/>
  <c r="GR68" i="26"/>
  <c r="GQ68" i="26"/>
  <c r="GP68" i="26"/>
  <c r="GM68" i="26"/>
  <c r="GL68" i="26"/>
  <c r="GK68" i="26"/>
  <c r="GJ68" i="26"/>
  <c r="GI68" i="26"/>
  <c r="GF68" i="26"/>
  <c r="GE68" i="26"/>
  <c r="GD68" i="26"/>
  <c r="GC68" i="26"/>
  <c r="GB68" i="26"/>
  <c r="FZ68" i="26"/>
  <c r="FY68" i="26"/>
  <c r="FW68" i="26"/>
  <c r="FV68" i="26"/>
  <c r="FT68" i="26"/>
  <c r="FS68" i="26"/>
  <c r="FR68" i="26"/>
  <c r="FQ68" i="26"/>
  <c r="FP68" i="26"/>
  <c r="FN68" i="26"/>
  <c r="FM68" i="26"/>
  <c r="FL68" i="26"/>
  <c r="FK68" i="26"/>
  <c r="FJ68" i="26"/>
  <c r="FH68" i="26"/>
  <c r="FF68" i="26"/>
  <c r="FE68" i="26"/>
  <c r="FD68" i="26"/>
  <c r="FC68" i="26"/>
  <c r="FB68" i="26"/>
  <c r="FA68" i="26"/>
  <c r="EZ68" i="26"/>
  <c r="EY68" i="26"/>
  <c r="EX68" i="26"/>
  <c r="EV68" i="26"/>
  <c r="EU68" i="26"/>
  <c r="ES68" i="26"/>
  <c r="ER68" i="26"/>
  <c r="EQ68" i="26"/>
  <c r="EP68" i="26"/>
  <c r="EO68" i="26"/>
  <c r="EN68" i="26"/>
  <c r="EM68" i="26"/>
  <c r="EL68" i="26"/>
  <c r="EK68" i="26"/>
  <c r="EJ68" i="26"/>
  <c r="EH68" i="26"/>
  <c r="EF68" i="26"/>
  <c r="EE68" i="26"/>
  <c r="ED68" i="26"/>
  <c r="EC68" i="26"/>
  <c r="EB68" i="26"/>
  <c r="EA68" i="26"/>
  <c r="DZ68" i="26"/>
  <c r="DY68" i="26"/>
  <c r="DX68" i="26"/>
  <c r="DW68" i="26"/>
  <c r="DV68" i="26"/>
  <c r="DU68" i="26"/>
  <c r="DT68" i="26"/>
  <c r="DS68" i="26"/>
  <c r="DR68" i="26"/>
  <c r="HK67" i="26"/>
  <c r="HC67" i="26"/>
  <c r="GY67" i="26"/>
  <c r="GO67" i="26"/>
  <c r="GM67" i="26"/>
  <c r="GE67" i="26"/>
  <c r="FS67" i="26"/>
  <c r="FI67" i="26"/>
  <c r="EM67" i="26"/>
  <c r="DT67" i="26"/>
  <c r="DS67" i="26"/>
  <c r="HL67" i="26"/>
  <c r="HJ67" i="26"/>
  <c r="HI67" i="26"/>
  <c r="HH67" i="26"/>
  <c r="HG67" i="26"/>
  <c r="HF67" i="26"/>
  <c r="HE67" i="26"/>
  <c r="HD67" i="26"/>
  <c r="HB67" i="26"/>
  <c r="HA67" i="26"/>
  <c r="GZ67" i="26"/>
  <c r="GX67" i="26"/>
  <c r="GW67" i="26"/>
  <c r="GV67" i="26"/>
  <c r="GU67" i="26"/>
  <c r="GT67" i="26"/>
  <c r="GS67" i="26"/>
  <c r="GR67" i="26"/>
  <c r="GQ67" i="26"/>
  <c r="GP67" i="26"/>
  <c r="GN67" i="26"/>
  <c r="GL67" i="26"/>
  <c r="GK67" i="26"/>
  <c r="GJ67" i="26"/>
  <c r="GI67" i="26"/>
  <c r="GH67" i="26"/>
  <c r="GG67" i="26"/>
  <c r="GF67" i="26"/>
  <c r="GC67" i="26"/>
  <c r="GB67" i="26"/>
  <c r="GA67" i="26"/>
  <c r="FZ67" i="26"/>
  <c r="FY67" i="26"/>
  <c r="FX67" i="26"/>
  <c r="FV67" i="26"/>
  <c r="FU67" i="26"/>
  <c r="FT67" i="26"/>
  <c r="FR67" i="26"/>
  <c r="FQ67" i="26"/>
  <c r="FP67" i="26"/>
  <c r="FO67" i="26"/>
  <c r="FN67" i="26"/>
  <c r="FM67" i="26"/>
  <c r="FL67" i="26"/>
  <c r="FK67" i="26"/>
  <c r="FJ67" i="26"/>
  <c r="FH67" i="26"/>
  <c r="FG67" i="26"/>
  <c r="FE67" i="26"/>
  <c r="FD67" i="26"/>
  <c r="FC67" i="26"/>
  <c r="FB67" i="26"/>
  <c r="FA67" i="26"/>
  <c r="EZ67" i="26"/>
  <c r="EY67" i="26"/>
  <c r="EW67" i="26"/>
  <c r="EV67" i="26"/>
  <c r="EU67" i="26"/>
  <c r="ET67" i="26"/>
  <c r="ES67" i="26"/>
  <c r="ER67" i="26"/>
  <c r="EQ67" i="26"/>
  <c r="EP67" i="26"/>
  <c r="EO67" i="26"/>
  <c r="EN67" i="26"/>
  <c r="EL67" i="26"/>
  <c r="EK67" i="26"/>
  <c r="EJ67" i="26"/>
  <c r="EI67" i="26"/>
  <c r="EH67" i="26"/>
  <c r="EG67" i="26"/>
  <c r="EF67" i="26"/>
  <c r="EE67" i="26"/>
  <c r="ED67" i="26"/>
  <c r="EC67" i="26"/>
  <c r="EB67" i="26"/>
  <c r="EA67" i="26"/>
  <c r="DZ67" i="26"/>
  <c r="DY67" i="26"/>
  <c r="DX67" i="26"/>
  <c r="DW67" i="26"/>
  <c r="DV67" i="26"/>
  <c r="DU67" i="26"/>
  <c r="DR67" i="26"/>
  <c r="DQ67" i="26"/>
  <c r="HL66" i="26" a="1"/>
  <c r="HL66" i="26" s="1"/>
  <c r="HG66" i="26" a="1"/>
  <c r="HG66" i="26" s="1"/>
  <c r="HD66" i="26" a="1"/>
  <c r="HD66" i="26" s="1"/>
  <c r="GZ66" i="26" a="1"/>
  <c r="GZ66" i="26" s="1"/>
  <c r="GV66" i="26" a="1"/>
  <c r="GV66" i="26" s="1"/>
  <c r="GQ66" i="26" a="1"/>
  <c r="GQ66" i="26" s="1"/>
  <c r="GP66" i="26" a="1"/>
  <c r="GP66" i="26" s="1"/>
  <c r="GN66" i="26" a="1"/>
  <c r="GN66" i="26" s="1"/>
  <c r="GK66" i="26" a="1"/>
  <c r="GK66" i="26" s="1"/>
  <c r="GF66" i="26" a="1"/>
  <c r="GF66" i="26" s="1"/>
  <c r="GA66" i="26" a="1"/>
  <c r="GA66" i="26" s="1"/>
  <c r="FZ66" i="26" a="1"/>
  <c r="FZ66" i="26" s="1"/>
  <c r="FX66" i="26" a="1"/>
  <c r="FX66" i="26" s="1"/>
  <c r="FT66" i="26" a="1"/>
  <c r="FT66" i="26" s="1"/>
  <c r="FP66" i="26" a="1"/>
  <c r="FP66" i="26" s="1"/>
  <c r="FK66" i="26" a="1"/>
  <c r="FK66" i="26" s="1"/>
  <c r="FH66" i="26" a="1"/>
  <c r="FH66" i="26" s="1"/>
  <c r="FE66" i="26" a="1"/>
  <c r="FE66" i="26" s="1"/>
  <c r="EZ66" i="26" a="1"/>
  <c r="EZ66" i="26" s="1"/>
  <c r="EU66" i="26" a="1"/>
  <c r="EU66" i="26" s="1"/>
  <c r="ET66" i="26" a="1"/>
  <c r="ET66" i="26" s="1"/>
  <c r="EG66" i="26" a="1"/>
  <c r="EG66" i="26" s="1"/>
  <c r="EB66" i="26" a="1"/>
  <c r="EB66" i="26" s="1"/>
  <c r="DW66" i="26" a="1"/>
  <c r="DW66" i="26" s="1"/>
  <c r="DT66" i="26" a="1"/>
  <c r="DT66" i="26" s="1"/>
  <c r="HK66" i="26" a="1"/>
  <c r="HK66" i="26" s="1"/>
  <c r="HJ66" i="26" a="1"/>
  <c r="HJ66" i="26" s="1"/>
  <c r="HH66" i="26" a="1"/>
  <c r="HH66" i="26" s="1"/>
  <c r="HF66" i="26" a="1"/>
  <c r="HF66" i="26" s="1"/>
  <c r="HE66" i="26" a="1"/>
  <c r="HE66" i="26" s="1"/>
  <c r="HC66" i="26" a="1"/>
  <c r="HC66" i="26" s="1"/>
  <c r="HB66" i="26" a="1"/>
  <c r="HB66" i="26" s="1"/>
  <c r="GY66" i="26" a="1"/>
  <c r="GY66" i="26" s="1"/>
  <c r="GX66" i="26" a="1"/>
  <c r="GX66" i="26" s="1"/>
  <c r="GW66" i="26" a="1"/>
  <c r="GW66" i="26" s="1"/>
  <c r="GU66" i="26" a="1"/>
  <c r="GU66" i="26" s="1"/>
  <c r="GT66" i="26" a="1"/>
  <c r="GT66" i="26" s="1"/>
  <c r="GR66" i="26" a="1"/>
  <c r="GR66" i="26" s="1"/>
  <c r="GO66" i="26" a="1"/>
  <c r="GO66" i="26" s="1"/>
  <c r="GM66" i="26" a="1"/>
  <c r="GM66" i="26" s="1"/>
  <c r="GL66" i="26" a="1"/>
  <c r="GL66" i="26" s="1"/>
  <c r="GJ66" i="26" a="1"/>
  <c r="GJ66" i="26" s="1"/>
  <c r="GI66" i="26" a="1"/>
  <c r="GI66" i="26" s="1"/>
  <c r="GH66" i="26" a="1"/>
  <c r="GH66" i="26" s="1"/>
  <c r="GG66" i="26" a="1"/>
  <c r="GG66" i="26" s="1"/>
  <c r="GE66" i="26" a="1"/>
  <c r="GE66" i="26" s="1"/>
  <c r="GD66" i="26" a="1"/>
  <c r="GD66" i="26" s="1"/>
  <c r="GC66" i="26" a="1"/>
  <c r="GC66" i="26" s="1"/>
  <c r="GB66" i="26" a="1"/>
  <c r="GB66" i="26" s="1"/>
  <c r="FY66" i="26" a="1"/>
  <c r="FY66" i="26" s="1"/>
  <c r="FW66" i="26" a="1"/>
  <c r="FW66" i="26" s="1"/>
  <c r="FV66" i="26" a="1"/>
  <c r="FV66" i="26" s="1"/>
  <c r="FU66" i="26" a="1"/>
  <c r="FU66" i="26" s="1"/>
  <c r="FS66" i="26" a="1"/>
  <c r="FS66" i="26" s="1"/>
  <c r="FR66" i="26" a="1"/>
  <c r="FR66" i="26" s="1"/>
  <c r="FQ66" i="26" a="1"/>
  <c r="FQ66" i="26" s="1"/>
  <c r="FO66" i="26" a="1"/>
  <c r="FO66" i="26" s="1"/>
  <c r="FN66" i="26" a="1"/>
  <c r="FN66" i="26" s="1"/>
  <c r="FM66" i="26" a="1"/>
  <c r="FM66" i="26" s="1"/>
  <c r="FL66" i="26" a="1"/>
  <c r="FL66" i="26" s="1"/>
  <c r="FJ66" i="26" a="1"/>
  <c r="FJ66" i="26" s="1"/>
  <c r="FI66" i="26" a="1"/>
  <c r="FI66" i="26" s="1"/>
  <c r="FG66" i="26" a="1"/>
  <c r="FG66" i="26" s="1"/>
  <c r="FF66" i="26" a="1"/>
  <c r="FF66" i="26" s="1"/>
  <c r="FD66" i="26" a="1"/>
  <c r="FD66" i="26" s="1"/>
  <c r="FC66" i="26" a="1"/>
  <c r="FC66" i="26" s="1"/>
  <c r="FB66" i="26" a="1"/>
  <c r="FB66" i="26" s="1"/>
  <c r="FA66" i="26" a="1"/>
  <c r="FA66" i="26" s="1"/>
  <c r="EY66" i="26" a="1"/>
  <c r="EY66" i="26" s="1"/>
  <c r="EX66" i="26" a="1"/>
  <c r="EX66" i="26" s="1"/>
  <c r="EW66" i="26" a="1"/>
  <c r="EW66" i="26" s="1"/>
  <c r="EV66" i="26" a="1"/>
  <c r="EV66" i="26" s="1"/>
  <c r="ES66" i="26" a="1"/>
  <c r="ES66" i="26" s="1"/>
  <c r="EQ66" i="26" a="1"/>
  <c r="EQ66" i="26" s="1"/>
  <c r="EP66" i="26" a="1"/>
  <c r="EP66" i="26" s="1"/>
  <c r="EO66" i="26" a="1"/>
  <c r="EO66" i="26" s="1"/>
  <c r="EN66" i="26" a="1"/>
  <c r="EN66" i="26" s="1"/>
  <c r="EM66" i="26" a="1"/>
  <c r="EM66" i="26" s="1"/>
  <c r="EL66" i="26" a="1"/>
  <c r="EL66" i="26" s="1"/>
  <c r="EK66" i="26" a="1"/>
  <c r="EK66" i="26" s="1"/>
  <c r="EI66" i="26" a="1"/>
  <c r="EI66" i="26" s="1"/>
  <c r="EH66" i="26" a="1"/>
  <c r="EH66" i="26" s="1"/>
  <c r="EF66" i="26" a="1"/>
  <c r="EF66" i="26" s="1"/>
  <c r="EE66" i="26" a="1"/>
  <c r="EE66" i="26" s="1"/>
  <c r="ED66" i="26" a="1"/>
  <c r="ED66" i="26" s="1"/>
  <c r="EA66" i="26" a="1"/>
  <c r="EA66" i="26" s="1"/>
  <c r="DZ66" i="26" a="1"/>
  <c r="DZ66" i="26" s="1"/>
  <c r="DY66" i="26" a="1"/>
  <c r="DY66" i="26" s="1"/>
  <c r="DX66" i="26" a="1"/>
  <c r="DX66" i="26" s="1"/>
  <c r="DV66" i="26" a="1"/>
  <c r="DV66" i="26" s="1"/>
  <c r="DU66" i="26" a="1"/>
  <c r="DU66" i="26" s="1"/>
  <c r="DS66" i="26" a="1"/>
  <c r="DS66" i="26" s="1"/>
  <c r="DR66" i="26" a="1"/>
  <c r="DR66" i="26" s="1"/>
  <c r="DQ66" i="26" a="1"/>
  <c r="DQ66" i="26" s="1"/>
  <c r="HE65" i="26"/>
  <c r="HA65" i="26"/>
  <c r="GY65" i="26"/>
  <c r="GS65" i="26"/>
  <c r="GM65" i="26"/>
  <c r="GG65" i="26"/>
  <c r="GE65" i="26"/>
  <c r="GA65" i="26"/>
  <c r="FS65" i="26"/>
  <c r="FM65" i="26"/>
  <c r="FG65" i="26"/>
  <c r="FA65" i="26"/>
  <c r="ES65" i="26"/>
  <c r="EO65" i="26"/>
  <c r="EG65" i="26"/>
  <c r="EA65" i="26"/>
  <c r="DU65" i="26"/>
  <c r="HL65" i="26"/>
  <c r="HK65" i="26"/>
  <c r="HJ65" i="26"/>
  <c r="HI65" i="26"/>
  <c r="HH65" i="26"/>
  <c r="HG65" i="26"/>
  <c r="HF65" i="26"/>
  <c r="HD65" i="26"/>
  <c r="HC65" i="26"/>
  <c r="HB65" i="26"/>
  <c r="GZ65" i="26"/>
  <c r="GX65" i="26"/>
  <c r="GW65" i="26"/>
  <c r="GV65" i="26"/>
  <c r="GU65" i="26"/>
  <c r="GT65" i="26"/>
  <c r="GR65" i="26"/>
  <c r="GQ65" i="26"/>
  <c r="GP65" i="26"/>
  <c r="GO65" i="26"/>
  <c r="GN65" i="26"/>
  <c r="GL65" i="26"/>
  <c r="GK65" i="26"/>
  <c r="GJ65" i="26"/>
  <c r="GI65" i="26"/>
  <c r="GH65" i="26"/>
  <c r="GF65" i="26"/>
  <c r="GD65" i="26"/>
  <c r="GC65" i="26"/>
  <c r="GB65" i="26"/>
  <c r="FZ65" i="26"/>
  <c r="FY65" i="26"/>
  <c r="FX65" i="26"/>
  <c r="FW65" i="26"/>
  <c r="FV65" i="26"/>
  <c r="FU65" i="26"/>
  <c r="FT65" i="26"/>
  <c r="FR65" i="26"/>
  <c r="FQ65" i="26"/>
  <c r="FP65" i="26"/>
  <c r="FO65" i="26"/>
  <c r="FN65" i="26"/>
  <c r="FL65" i="26"/>
  <c r="FK65" i="26"/>
  <c r="FJ65" i="26"/>
  <c r="FI65" i="26"/>
  <c r="FH65" i="26"/>
  <c r="FF65" i="26"/>
  <c r="FE65" i="26"/>
  <c r="FD65" i="26"/>
  <c r="FC65" i="26"/>
  <c r="EZ65" i="26"/>
  <c r="EY65" i="26"/>
  <c r="EX65" i="26"/>
  <c r="EW65" i="26"/>
  <c r="EV65" i="26"/>
  <c r="EU65" i="26"/>
  <c r="ET65" i="26"/>
  <c r="ER65" i="26"/>
  <c r="EQ65" i="26"/>
  <c r="EP65" i="26"/>
  <c r="EN65" i="26"/>
  <c r="EK65" i="26"/>
  <c r="EJ65" i="26"/>
  <c r="EI65" i="26"/>
  <c r="EH65" i="26"/>
  <c r="EF65" i="26"/>
  <c r="EE65" i="26"/>
  <c r="ED65" i="26"/>
  <c r="EC65" i="26"/>
  <c r="EB65" i="26"/>
  <c r="DZ65" i="26"/>
  <c r="DY65" i="26"/>
  <c r="DX65" i="26"/>
  <c r="DW65" i="26"/>
  <c r="DV65" i="26"/>
  <c r="DT65" i="26"/>
  <c r="DS65" i="26"/>
  <c r="DR65" i="26"/>
  <c r="DQ65" i="26"/>
  <c r="HK64" i="26" a="1"/>
  <c r="HK64" i="26" s="1"/>
  <c r="HC64" i="26" a="1"/>
  <c r="HC64" i="26" s="1"/>
  <c r="GX64" i="26" a="1"/>
  <c r="GX64" i="26" s="1"/>
  <c r="GO64" i="26" a="1"/>
  <c r="GO64" i="26" s="1"/>
  <c r="GE64" i="26" a="1"/>
  <c r="GE64" i="26" s="1"/>
  <c r="FW64" i="26" a="1"/>
  <c r="FW64" i="26" s="1"/>
  <c r="FK64" i="26" a="1"/>
  <c r="FK64" i="26" s="1"/>
  <c r="FI64" i="26" a="1"/>
  <c r="FI64" i="26" s="1"/>
  <c r="EZ64" i="26" a="1"/>
  <c r="EZ64" i="26" s="1"/>
  <c r="EU64" i="26" a="1"/>
  <c r="EU64" i="26" s="1"/>
  <c r="EQ64" i="26" a="1"/>
  <c r="EQ64" i="26" s="1"/>
  <c r="EE64" i="26" a="1"/>
  <c r="EE64" i="26" s="1"/>
  <c r="EC64" i="26" a="1"/>
  <c r="EC64" i="26" s="1"/>
  <c r="DT64" i="26" a="1"/>
  <c r="DT64" i="26" s="1"/>
  <c r="HL64" i="26" a="1"/>
  <c r="HL64" i="26" s="1"/>
  <c r="HJ64" i="26" a="1"/>
  <c r="HJ64" i="26" s="1"/>
  <c r="HI64" i="26" a="1"/>
  <c r="HI64" i="26" s="1"/>
  <c r="HH64" i="26" a="1"/>
  <c r="HH64" i="26" s="1"/>
  <c r="HG64" i="26" a="1"/>
  <c r="HG64" i="26" s="1"/>
  <c r="HF64" i="26" a="1"/>
  <c r="HF64" i="26" s="1"/>
  <c r="HE64" i="26" a="1"/>
  <c r="HE64" i="26" s="1"/>
  <c r="HD64" i="26" a="1"/>
  <c r="HD64" i="26" s="1"/>
  <c r="HB64" i="26" a="1"/>
  <c r="HB64" i="26" s="1"/>
  <c r="HA64" i="26" a="1"/>
  <c r="HA64" i="26" s="1"/>
  <c r="GZ64" i="26" a="1"/>
  <c r="GZ64" i="26" s="1"/>
  <c r="GY64" i="26" a="1"/>
  <c r="GY64" i="26" s="1"/>
  <c r="GW64" i="26" a="1"/>
  <c r="GW64" i="26" s="1"/>
  <c r="GV64" i="26" a="1"/>
  <c r="GV64" i="26" s="1"/>
  <c r="GU64" i="26" a="1"/>
  <c r="GU64" i="26" s="1"/>
  <c r="GT64" i="26" a="1"/>
  <c r="GT64" i="26" s="1"/>
  <c r="GS64" i="26" a="1"/>
  <c r="GS64" i="26" s="1"/>
  <c r="GR64" i="26" a="1"/>
  <c r="GR64" i="26" s="1"/>
  <c r="GQ64" i="26" a="1"/>
  <c r="GQ64" i="26" s="1"/>
  <c r="GP64" i="26" a="1"/>
  <c r="GP64" i="26" s="1"/>
  <c r="GN64" i="26" a="1"/>
  <c r="GN64" i="26" s="1"/>
  <c r="GM64" i="26" a="1"/>
  <c r="GM64" i="26" s="1"/>
  <c r="GL64" i="26" a="1"/>
  <c r="GL64" i="26" s="1"/>
  <c r="GK64" i="26" a="1"/>
  <c r="GK64" i="26" s="1"/>
  <c r="GJ64" i="26" a="1"/>
  <c r="GJ64" i="26" s="1"/>
  <c r="GI64" i="26" a="1"/>
  <c r="GI64" i="26" s="1"/>
  <c r="GH64" i="26" a="1"/>
  <c r="GH64" i="26" s="1"/>
  <c r="GG64" i="26" a="1"/>
  <c r="GG64" i="26" s="1"/>
  <c r="GF64" i="26" a="1"/>
  <c r="GF64" i="26" s="1"/>
  <c r="GD64" i="26" a="1"/>
  <c r="GD64" i="26" s="1"/>
  <c r="GC64" i="26" a="1"/>
  <c r="GC64" i="26" s="1"/>
  <c r="GA64" i="26" a="1"/>
  <c r="GA64" i="26" s="1"/>
  <c r="FZ64" i="26" a="1"/>
  <c r="FZ64" i="26" s="1"/>
  <c r="FY64" i="26" a="1"/>
  <c r="FY64" i="26" s="1"/>
  <c r="FX64" i="26" a="1"/>
  <c r="FX64" i="26" s="1"/>
  <c r="FV64" i="26" a="1"/>
  <c r="FV64" i="26" s="1"/>
  <c r="FU64" i="26" a="1"/>
  <c r="FU64" i="26" s="1"/>
  <c r="FT64" i="26" a="1"/>
  <c r="FT64" i="26" s="1"/>
  <c r="FS64" i="26" a="1"/>
  <c r="FS64" i="26" s="1"/>
  <c r="FR64" i="26" a="1"/>
  <c r="FR64" i="26" s="1"/>
  <c r="FQ64" i="26" a="1"/>
  <c r="FQ64" i="26" s="1"/>
  <c r="FP64" i="26" a="1"/>
  <c r="FP64" i="26" s="1"/>
  <c r="FO64" i="26" a="1"/>
  <c r="FO64" i="26" s="1"/>
  <c r="FN64" i="26" a="1"/>
  <c r="FN64" i="26" s="1"/>
  <c r="FM64" i="26" a="1"/>
  <c r="FM64" i="26" s="1"/>
  <c r="FL64" i="26" a="1"/>
  <c r="FL64" i="26" s="1"/>
  <c r="FJ64" i="26" a="1"/>
  <c r="FJ64" i="26" s="1"/>
  <c r="FH64" i="26" a="1"/>
  <c r="FH64" i="26" s="1"/>
  <c r="FG64" i="26" a="1"/>
  <c r="FG64" i="26" s="1"/>
  <c r="FF64" i="26" a="1"/>
  <c r="FF64" i="26" s="1"/>
  <c r="FE64" i="26" a="1"/>
  <c r="FE64" i="26" s="1"/>
  <c r="FD64" i="26" a="1"/>
  <c r="FD64" i="26" s="1"/>
  <c r="FC64" i="26" a="1"/>
  <c r="FC64" i="26" s="1"/>
  <c r="FB64" i="26" a="1"/>
  <c r="FB64" i="26" s="1"/>
  <c r="FA64" i="26" a="1"/>
  <c r="FA64" i="26" s="1"/>
  <c r="EY64" i="26" a="1"/>
  <c r="EY64" i="26" s="1"/>
  <c r="EX64" i="26" a="1"/>
  <c r="EX64" i="26" s="1"/>
  <c r="EW64" i="26" a="1"/>
  <c r="EW64" i="26" s="1"/>
  <c r="EV64" i="26" a="1"/>
  <c r="EV64" i="26" s="1"/>
  <c r="ET64" i="26" a="1"/>
  <c r="ET64" i="26" s="1"/>
  <c r="ES64" i="26" a="1"/>
  <c r="ES64" i="26" s="1"/>
  <c r="ER64" i="26" a="1"/>
  <c r="ER64" i="26" s="1"/>
  <c r="EP64" i="26" a="1"/>
  <c r="EP64" i="26" s="1"/>
  <c r="EO64" i="26" a="1"/>
  <c r="EO64" i="26" s="1"/>
  <c r="EN64" i="26" a="1"/>
  <c r="EN64" i="26" s="1"/>
  <c r="EM64" i="26" a="1"/>
  <c r="EM64" i="26" s="1"/>
  <c r="EL64" i="26" a="1"/>
  <c r="EL64" i="26" s="1"/>
  <c r="EK64" i="26" a="1"/>
  <c r="EK64" i="26" s="1"/>
  <c r="EJ64" i="26" a="1"/>
  <c r="EJ64" i="26" s="1"/>
  <c r="EI64" i="26" a="1"/>
  <c r="EI64" i="26" s="1"/>
  <c r="EG64" i="26" a="1"/>
  <c r="EG64" i="26" s="1"/>
  <c r="EF64" i="26" a="1"/>
  <c r="EF64" i="26" s="1"/>
  <c r="ED64" i="26" a="1"/>
  <c r="ED64" i="26" s="1"/>
  <c r="EB64" i="26" a="1"/>
  <c r="EB64" i="26" s="1"/>
  <c r="EA64" i="26" a="1"/>
  <c r="EA64" i="26" s="1"/>
  <c r="DZ64" i="26" a="1"/>
  <c r="DZ64" i="26" s="1"/>
  <c r="DX64" i="26" a="1"/>
  <c r="DX64" i="26" s="1"/>
  <c r="DW64" i="26" a="1"/>
  <c r="DW64" i="26" s="1"/>
  <c r="DV64" i="26" a="1"/>
  <c r="DV64" i="26" s="1"/>
  <c r="DU64" i="26" a="1"/>
  <c r="DU64" i="26" s="1"/>
  <c r="DS64" i="26" a="1"/>
  <c r="DS64" i="26" s="1"/>
  <c r="DR64" i="26" a="1"/>
  <c r="DR64" i="26" s="1"/>
  <c r="DQ64" i="26" a="1"/>
  <c r="DQ64" i="26" s="1"/>
  <c r="HK63" i="26" a="1"/>
  <c r="HK63" i="26" s="1"/>
  <c r="HI63" i="26" a="1"/>
  <c r="HI63" i="26" s="1"/>
  <c r="GZ63" i="26" a="1"/>
  <c r="GZ63" i="26" s="1"/>
  <c r="GU63" i="26" a="1"/>
  <c r="GU63" i="26" s="1"/>
  <c r="GQ63" i="26" a="1"/>
  <c r="GQ63" i="26" s="1"/>
  <c r="GC63" i="26" a="1"/>
  <c r="GC63" i="26" s="1"/>
  <c r="FT63" i="26" a="1"/>
  <c r="FT63" i="26" s="1"/>
  <c r="FO63" i="26" a="1"/>
  <c r="FO63" i="26" s="1"/>
  <c r="FK63" i="26" a="1"/>
  <c r="FK63" i="26" s="1"/>
  <c r="EY63" i="26" a="1"/>
  <c r="EY63" i="26" s="1"/>
  <c r="EW63" i="26" a="1"/>
  <c r="EW63" i="26" s="1"/>
  <c r="EN63" i="26" a="1"/>
  <c r="EN63" i="26" s="1"/>
  <c r="EI63" i="26"/>
  <c r="EI63" i="26" a="1"/>
  <c r="EE63" i="26" a="1"/>
  <c r="EE63" i="26" s="1"/>
  <c r="DS63" i="26" a="1"/>
  <c r="DS63" i="26" s="1"/>
  <c r="DQ63" i="26" a="1"/>
  <c r="DQ63" i="26" s="1"/>
  <c r="HL63" i="26" a="1"/>
  <c r="HL63" i="26" s="1"/>
  <c r="HJ63" i="26" a="1"/>
  <c r="HJ63" i="26" s="1"/>
  <c r="HG63" i="26" a="1"/>
  <c r="HG63" i="26" s="1"/>
  <c r="HF63" i="26" a="1"/>
  <c r="HF63" i="26" s="1"/>
  <c r="HE63" i="26" a="1"/>
  <c r="HE63" i="26" s="1"/>
  <c r="HD63" i="26" a="1"/>
  <c r="HD63" i="26" s="1"/>
  <c r="HC63" i="26" a="1"/>
  <c r="HC63" i="26" s="1"/>
  <c r="HB63" i="26" a="1"/>
  <c r="HB63" i="26" s="1"/>
  <c r="HA63" i="26" a="1"/>
  <c r="HA63" i="26" s="1"/>
  <c r="GY63" i="26" a="1"/>
  <c r="GY63" i="26" s="1"/>
  <c r="GX63" i="26" a="1"/>
  <c r="GX63" i="26" s="1"/>
  <c r="GW63" i="26" a="1"/>
  <c r="GW63" i="26" s="1"/>
  <c r="GV63" i="26" a="1"/>
  <c r="GV63" i="26" s="1"/>
  <c r="GT63" i="26" a="1"/>
  <c r="GT63" i="26" s="1"/>
  <c r="GS63" i="26" a="1"/>
  <c r="GS63" i="26" s="1"/>
  <c r="GR63" i="26" a="1"/>
  <c r="GR63" i="26" s="1"/>
  <c r="GP63" i="26" a="1"/>
  <c r="GP63" i="26" s="1"/>
  <c r="GO63" i="26" a="1"/>
  <c r="GO63" i="26" s="1"/>
  <c r="GN63" i="26" a="1"/>
  <c r="GN63" i="26" s="1"/>
  <c r="GM63" i="26" a="1"/>
  <c r="GM63" i="26" s="1"/>
  <c r="GL63" i="26" a="1"/>
  <c r="GL63" i="26" s="1"/>
  <c r="GK63" i="26" a="1"/>
  <c r="GK63" i="26" s="1"/>
  <c r="GJ63" i="26" a="1"/>
  <c r="GJ63" i="26" s="1"/>
  <c r="GI63" i="26" a="1"/>
  <c r="GI63" i="26" s="1"/>
  <c r="GH63" i="26" a="1"/>
  <c r="GH63" i="26" s="1"/>
  <c r="GG63" i="26" a="1"/>
  <c r="GG63" i="26" s="1"/>
  <c r="GF63" i="26" a="1"/>
  <c r="GF63" i="26" s="1"/>
  <c r="GD63" i="26" a="1"/>
  <c r="GD63" i="26" s="1"/>
  <c r="GB63" i="26" a="1"/>
  <c r="GB63" i="26" s="1"/>
  <c r="GA63" i="26" a="1"/>
  <c r="GA63" i="26" s="1"/>
  <c r="FZ63" i="26" a="1"/>
  <c r="FZ63" i="26" s="1"/>
  <c r="FY63" i="26" a="1"/>
  <c r="FY63" i="26" s="1"/>
  <c r="FV63" i="26" a="1"/>
  <c r="FV63" i="26" s="1"/>
  <c r="FU63" i="26" a="1"/>
  <c r="FU63" i="26" s="1"/>
  <c r="FS63" i="26" a="1"/>
  <c r="FS63" i="26" s="1"/>
  <c r="FR63" i="26" a="1"/>
  <c r="FR63" i="26" s="1"/>
  <c r="FQ63" i="26" a="1"/>
  <c r="FQ63" i="26" s="1"/>
  <c r="FP63" i="26" a="1"/>
  <c r="FP63" i="26" s="1"/>
  <c r="FN63" i="26" a="1"/>
  <c r="FN63" i="26" s="1"/>
  <c r="FM63" i="26" a="1"/>
  <c r="FM63" i="26" s="1"/>
  <c r="FL63" i="26" a="1"/>
  <c r="FL63" i="26" s="1"/>
  <c r="FJ63" i="26" a="1"/>
  <c r="FJ63" i="26" s="1"/>
  <c r="FI63" i="26" a="1"/>
  <c r="FI63" i="26" s="1"/>
  <c r="FH63" i="26" a="1"/>
  <c r="FH63" i="26" s="1"/>
  <c r="FG63" i="26" a="1"/>
  <c r="FG63" i="26" s="1"/>
  <c r="FF63" i="26" a="1"/>
  <c r="FF63" i="26" s="1"/>
  <c r="FE63" i="26" a="1"/>
  <c r="FE63" i="26" s="1"/>
  <c r="FD63" i="26" a="1"/>
  <c r="FD63" i="26" s="1"/>
  <c r="FB63" i="26" a="1"/>
  <c r="FB63" i="26" s="1"/>
  <c r="FA63" i="26" a="1"/>
  <c r="FA63" i="26" s="1"/>
  <c r="EZ63" i="26" a="1"/>
  <c r="EZ63" i="26" s="1"/>
  <c r="EX63" i="26" a="1"/>
  <c r="EX63" i="26" s="1"/>
  <c r="EV63" i="26" a="1"/>
  <c r="EV63" i="26" s="1"/>
  <c r="ET63" i="26" a="1"/>
  <c r="ET63" i="26" s="1"/>
  <c r="ES63" i="26" a="1"/>
  <c r="ES63" i="26" s="1"/>
  <c r="ER63" i="26" a="1"/>
  <c r="ER63" i="26" s="1"/>
  <c r="EQ63" i="26" a="1"/>
  <c r="EQ63" i="26" s="1"/>
  <c r="EP63" i="26" a="1"/>
  <c r="EP63" i="26" s="1"/>
  <c r="EO63" i="26" a="1"/>
  <c r="EO63" i="26" s="1"/>
  <c r="EL63" i="26" a="1"/>
  <c r="EL63" i="26" s="1"/>
  <c r="EK63" i="26" a="1"/>
  <c r="EK63" i="26" s="1"/>
  <c r="EJ63" i="26" a="1"/>
  <c r="EJ63" i="26" s="1"/>
  <c r="EH63" i="26" a="1"/>
  <c r="EH63" i="26" s="1"/>
  <c r="EG63" i="26" a="1"/>
  <c r="EG63" i="26" s="1"/>
  <c r="EF63" i="26" a="1"/>
  <c r="EF63" i="26" s="1"/>
  <c r="ED63" i="26" a="1"/>
  <c r="ED63" i="26" s="1"/>
  <c r="EC63" i="26" a="1"/>
  <c r="EC63" i="26" s="1"/>
  <c r="EB63" i="26" a="1"/>
  <c r="EB63" i="26" s="1"/>
  <c r="EA63" i="26" a="1"/>
  <c r="EA63" i="26" s="1"/>
  <c r="DZ63" i="26" a="1"/>
  <c r="DZ63" i="26" s="1"/>
  <c r="DX63" i="26" a="1"/>
  <c r="DX63" i="26" s="1"/>
  <c r="DW63" i="26" a="1"/>
  <c r="DW63" i="26" s="1"/>
  <c r="DV63" i="26" a="1"/>
  <c r="DV63" i="26" s="1"/>
  <c r="DU63" i="26" a="1"/>
  <c r="DU63" i="26" s="1"/>
  <c r="DT63" i="26" a="1"/>
  <c r="DT63" i="26" s="1"/>
  <c r="DR63" i="26" a="1"/>
  <c r="DR63" i="26" s="1"/>
  <c r="HL62" i="26"/>
  <c r="HJ62" i="26"/>
  <c r="HI62" i="26"/>
  <c r="HC62" i="26"/>
  <c r="GT62" i="26"/>
  <c r="GQ62" i="26"/>
  <c r="FX62" i="26"/>
  <c r="FF62" i="26"/>
  <c r="DY62" i="26"/>
  <c r="HK62" i="26"/>
  <c r="HH62" i="26"/>
  <c r="HG62" i="26"/>
  <c r="HF62" i="26"/>
  <c r="HE62" i="26"/>
  <c r="HD62" i="26"/>
  <c r="HB62" i="26"/>
  <c r="HA62" i="26"/>
  <c r="GZ62" i="26"/>
  <c r="GY62" i="26"/>
  <c r="GX62" i="26"/>
  <c r="GW62" i="26"/>
  <c r="GV62" i="26"/>
  <c r="GU62" i="26"/>
  <c r="GR62" i="26"/>
  <c r="GP62" i="26"/>
  <c r="GO62" i="26"/>
  <c r="GN62" i="26"/>
  <c r="GM62" i="26"/>
  <c r="GK62" i="26"/>
  <c r="GJ62" i="26"/>
  <c r="GI62" i="26"/>
  <c r="GH62" i="26"/>
  <c r="GG62" i="26"/>
  <c r="GF62" i="26"/>
  <c r="GE62" i="26"/>
  <c r="GD62" i="26"/>
  <c r="GC62" i="26"/>
  <c r="GB62" i="26"/>
  <c r="GA62" i="26"/>
  <c r="FZ62" i="26"/>
  <c r="FY62" i="26"/>
  <c r="FW62" i="26"/>
  <c r="FV62" i="26"/>
  <c r="FU62" i="26"/>
  <c r="FT62" i="26"/>
  <c r="FS62" i="26"/>
  <c r="FR62" i="26"/>
  <c r="FP62" i="26"/>
  <c r="FO62" i="26"/>
  <c r="FN62" i="26"/>
  <c r="FM62" i="26"/>
  <c r="FL62" i="26"/>
  <c r="FK62" i="26"/>
  <c r="FJ62" i="26"/>
  <c r="FH62" i="26"/>
  <c r="FG62" i="26"/>
  <c r="FE62" i="26"/>
  <c r="FD62" i="26"/>
  <c r="FC62" i="26"/>
  <c r="FB62" i="26"/>
  <c r="EY62" i="26"/>
  <c r="EX62" i="26"/>
  <c r="EW62" i="26"/>
  <c r="EV62" i="26"/>
  <c r="EU62" i="26"/>
  <c r="ET62" i="26"/>
  <c r="ES62" i="26"/>
  <c r="ER62" i="26"/>
  <c r="EQ62" i="26"/>
  <c r="EP62" i="26"/>
  <c r="EO62" i="26"/>
  <c r="EN62" i="26"/>
  <c r="EM62" i="26"/>
  <c r="EL62" i="26"/>
  <c r="EK62" i="26"/>
  <c r="EJ62" i="26"/>
  <c r="EI62" i="26"/>
  <c r="EH62" i="26"/>
  <c r="EG62" i="26"/>
  <c r="EF62" i="26"/>
  <c r="EE62" i="26"/>
  <c r="ED62" i="26"/>
  <c r="EC62" i="26"/>
  <c r="EB62" i="26"/>
  <c r="EA62" i="26"/>
  <c r="DZ62" i="26"/>
  <c r="DX62" i="26"/>
  <c r="DW62" i="26"/>
  <c r="DV62" i="26"/>
  <c r="DU62" i="26"/>
  <c r="DT62" i="26"/>
  <c r="DS62" i="26"/>
  <c r="DR62" i="26"/>
  <c r="DQ62" i="26"/>
  <c r="HB61" i="26" a="1"/>
  <c r="HB61" i="26" s="1"/>
  <c r="GX61" i="26" a="1"/>
  <c r="GX61" i="26" s="1"/>
  <c r="GT61" i="26" a="1"/>
  <c r="GT61" i="26" s="1"/>
  <c r="GH61" i="26" a="1"/>
  <c r="GH61" i="26" s="1"/>
  <c r="FV61" i="26" a="1"/>
  <c r="FV61" i="26" s="1"/>
  <c r="FR61" i="26" a="1"/>
  <c r="FR61" i="26" s="1"/>
  <c r="FN61" i="26" a="1"/>
  <c r="FN61" i="26" s="1"/>
  <c r="FB61" i="26" a="1"/>
  <c r="FB61" i="26" s="1"/>
  <c r="EL61" i="26" a="1"/>
  <c r="EL61" i="26" s="1"/>
  <c r="DV61" i="26" a="1"/>
  <c r="DV61" i="26" s="1"/>
  <c r="HL61" i="26" a="1"/>
  <c r="HL61" i="26" s="1"/>
  <c r="HK61" i="26" a="1"/>
  <c r="HK61" i="26" s="1"/>
  <c r="HJ61" i="26" a="1"/>
  <c r="HJ61" i="26" s="1"/>
  <c r="HI61" i="26" a="1"/>
  <c r="HI61" i="26" s="1"/>
  <c r="HH61" i="26" a="1"/>
  <c r="HH61" i="26" s="1"/>
  <c r="HG61" i="26" a="1"/>
  <c r="HG61" i="26" s="1"/>
  <c r="HF61" i="26" a="1"/>
  <c r="HF61" i="26" s="1"/>
  <c r="HE61" i="26" a="1"/>
  <c r="HE61" i="26" s="1"/>
  <c r="HD61" i="26" a="1"/>
  <c r="HD61" i="26" s="1"/>
  <c r="HC61" i="26" a="1"/>
  <c r="HC61" i="26" s="1"/>
  <c r="HA61" i="26" a="1"/>
  <c r="HA61" i="26" s="1"/>
  <c r="GZ61" i="26" a="1"/>
  <c r="GZ61" i="26" s="1"/>
  <c r="GW61" i="26" a="1"/>
  <c r="GW61" i="26" s="1"/>
  <c r="GV61" i="26" a="1"/>
  <c r="GV61" i="26" s="1"/>
  <c r="GU61" i="26" a="1"/>
  <c r="GU61" i="26" s="1"/>
  <c r="GS61" i="26" a="1"/>
  <c r="GS61" i="26" s="1"/>
  <c r="GR61" i="26" a="1"/>
  <c r="GR61" i="26" s="1"/>
  <c r="GQ61" i="26" a="1"/>
  <c r="GQ61" i="26" s="1"/>
  <c r="GP61" i="26" a="1"/>
  <c r="GP61" i="26" s="1"/>
  <c r="GO61" i="26" a="1"/>
  <c r="GO61" i="26" s="1"/>
  <c r="GN61" i="26" a="1"/>
  <c r="GN61" i="26" s="1"/>
  <c r="GM61" i="26" a="1"/>
  <c r="GM61" i="26" s="1"/>
  <c r="GL61" i="26" a="1"/>
  <c r="GL61" i="26" s="1"/>
  <c r="GK61" i="26" a="1"/>
  <c r="GK61" i="26" s="1"/>
  <c r="GJ61" i="26" a="1"/>
  <c r="GJ61" i="26" s="1"/>
  <c r="GI61" i="26" a="1"/>
  <c r="GI61" i="26" s="1"/>
  <c r="GG61" i="26" a="1"/>
  <c r="GG61" i="26" s="1"/>
  <c r="GF61" i="26" a="1"/>
  <c r="GF61" i="26" s="1"/>
  <c r="GE61" i="26" a="1"/>
  <c r="GE61" i="26" s="1"/>
  <c r="GD61" i="26" a="1"/>
  <c r="GD61" i="26" s="1"/>
  <c r="GC61" i="26" a="1"/>
  <c r="GC61" i="26" s="1"/>
  <c r="GB61" i="26" a="1"/>
  <c r="GB61" i="26" s="1"/>
  <c r="GA61" i="26" a="1"/>
  <c r="GA61" i="26" s="1"/>
  <c r="FZ61" i="26" a="1"/>
  <c r="FZ61" i="26" s="1"/>
  <c r="FY61" i="26" a="1"/>
  <c r="FY61" i="26" s="1"/>
  <c r="FX61" i="26" a="1"/>
  <c r="FX61" i="26" s="1"/>
  <c r="FU61" i="26" a="1"/>
  <c r="FU61" i="26" s="1"/>
  <c r="FT61" i="26" a="1"/>
  <c r="FT61" i="26" s="1"/>
  <c r="FS61" i="26" a="1"/>
  <c r="FS61" i="26" s="1"/>
  <c r="FQ61" i="26" a="1"/>
  <c r="FQ61" i="26" s="1"/>
  <c r="FP61" i="26" a="1"/>
  <c r="FP61" i="26" s="1"/>
  <c r="FO61" i="26" a="1"/>
  <c r="FO61" i="26" s="1"/>
  <c r="FM61" i="26" a="1"/>
  <c r="FM61" i="26" s="1"/>
  <c r="FL61" i="26" a="1"/>
  <c r="FL61" i="26" s="1"/>
  <c r="FK61" i="26" a="1"/>
  <c r="FK61" i="26" s="1"/>
  <c r="FJ61" i="26" a="1"/>
  <c r="FJ61" i="26" s="1"/>
  <c r="FI61" i="26" a="1"/>
  <c r="FI61" i="26" s="1"/>
  <c r="FH61" i="26" a="1"/>
  <c r="FH61" i="26" s="1"/>
  <c r="FG61" i="26" a="1"/>
  <c r="FG61" i="26" s="1"/>
  <c r="FF61" i="26" a="1"/>
  <c r="FF61" i="26" s="1"/>
  <c r="FE61" i="26" a="1"/>
  <c r="FE61" i="26" s="1"/>
  <c r="FD61" i="26" a="1"/>
  <c r="FD61" i="26" s="1"/>
  <c r="FC61" i="26" a="1"/>
  <c r="FC61" i="26" s="1"/>
  <c r="EZ61" i="26" a="1"/>
  <c r="EZ61" i="26" s="1"/>
  <c r="EY61" i="26" a="1"/>
  <c r="EY61" i="26" s="1"/>
  <c r="EX61" i="26" a="1"/>
  <c r="EX61" i="26" s="1"/>
  <c r="EW61" i="26" a="1"/>
  <c r="EW61" i="26" s="1"/>
  <c r="EV61" i="26" a="1"/>
  <c r="EV61" i="26" s="1"/>
  <c r="EU61" i="26" a="1"/>
  <c r="EU61" i="26" s="1"/>
  <c r="ET61" i="26" a="1"/>
  <c r="ET61" i="26" s="1"/>
  <c r="ES61" i="26" a="1"/>
  <c r="ES61" i="26" s="1"/>
  <c r="ER61" i="26" a="1"/>
  <c r="ER61" i="26" s="1"/>
  <c r="EQ61" i="26" a="1"/>
  <c r="EQ61" i="26" s="1"/>
  <c r="EP61" i="26" a="1"/>
  <c r="EP61" i="26" s="1"/>
  <c r="EO61" i="26" a="1"/>
  <c r="EO61" i="26" s="1"/>
  <c r="EN61" i="26" a="1"/>
  <c r="EN61" i="26" s="1"/>
  <c r="EM61" i="26" a="1"/>
  <c r="EM61" i="26" s="1"/>
  <c r="EK61" i="26" a="1"/>
  <c r="EK61" i="26" s="1"/>
  <c r="EJ61" i="26" a="1"/>
  <c r="EJ61" i="26" s="1"/>
  <c r="EI61" i="26" a="1"/>
  <c r="EI61" i="26" s="1"/>
  <c r="EH61" i="26" a="1"/>
  <c r="EH61" i="26" s="1"/>
  <c r="EG61" i="26" a="1"/>
  <c r="EG61" i="26" s="1"/>
  <c r="EF61" i="26" a="1"/>
  <c r="EF61" i="26" s="1"/>
  <c r="EE61" i="26" a="1"/>
  <c r="EE61" i="26" s="1"/>
  <c r="EC61" i="26" a="1"/>
  <c r="EC61" i="26" s="1"/>
  <c r="EB61" i="26" a="1"/>
  <c r="EB61" i="26" s="1"/>
  <c r="EA61" i="26" a="1"/>
  <c r="EA61" i="26" s="1"/>
  <c r="DZ61" i="26" a="1"/>
  <c r="DZ61" i="26" s="1"/>
  <c r="DY61" i="26" a="1"/>
  <c r="DY61" i="26" s="1"/>
  <c r="DX61" i="26" a="1"/>
  <c r="DX61" i="26" s="1"/>
  <c r="DU61" i="26" a="1"/>
  <c r="DU61" i="26" s="1"/>
  <c r="DT61" i="26" a="1"/>
  <c r="DT61" i="26" s="1"/>
  <c r="DS61" i="26" a="1"/>
  <c r="DS61" i="26" s="1"/>
  <c r="DR61" i="26" a="1"/>
  <c r="DR61" i="26" s="1"/>
  <c r="HL60" i="26"/>
  <c r="HD60" i="26"/>
  <c r="GF60" i="26"/>
  <c r="FX60" i="26"/>
  <c r="EZ60" i="26"/>
  <c r="ER60" i="26"/>
  <c r="DT60" i="26"/>
  <c r="HK60" i="26"/>
  <c r="HJ60" i="26"/>
  <c r="HI60" i="26"/>
  <c r="HH60" i="26"/>
  <c r="HG60" i="26"/>
  <c r="HE60" i="26"/>
  <c r="HC60" i="26"/>
  <c r="HB60" i="26"/>
  <c r="HA60" i="26"/>
  <c r="GZ60" i="26"/>
  <c r="GY60" i="26"/>
  <c r="GX60" i="26"/>
  <c r="GW60" i="26"/>
  <c r="GV60" i="26"/>
  <c r="GU60" i="26"/>
  <c r="GT60" i="26"/>
  <c r="GS60" i="26"/>
  <c r="GR60" i="26"/>
  <c r="GQ60" i="26"/>
  <c r="GP60" i="26"/>
  <c r="GO60" i="26"/>
  <c r="GN60" i="26"/>
  <c r="GL60" i="26"/>
  <c r="GK60" i="26"/>
  <c r="GJ60" i="26"/>
  <c r="GI60" i="26"/>
  <c r="GH60" i="26"/>
  <c r="GG60" i="26"/>
  <c r="GE60" i="26"/>
  <c r="GC60" i="26"/>
  <c r="GB60" i="26"/>
  <c r="GA60" i="26"/>
  <c r="FZ60" i="26"/>
  <c r="FY60" i="26"/>
  <c r="FW60" i="26"/>
  <c r="FV60" i="26"/>
  <c r="FU60" i="26"/>
  <c r="FT60" i="26"/>
  <c r="FS60" i="26"/>
  <c r="FR60" i="26"/>
  <c r="FQ60" i="26"/>
  <c r="FP60" i="26"/>
  <c r="FO60" i="26"/>
  <c r="FN60" i="26"/>
  <c r="FM60" i="26"/>
  <c r="FL60" i="26"/>
  <c r="FK60" i="26"/>
  <c r="FJ60" i="26"/>
  <c r="FI60" i="26"/>
  <c r="FH60" i="26"/>
  <c r="FG60" i="26"/>
  <c r="FF60" i="26"/>
  <c r="FE60" i="26"/>
  <c r="FD60" i="26"/>
  <c r="FC60" i="26"/>
  <c r="FB60" i="26"/>
  <c r="EY60" i="26"/>
  <c r="EX60" i="26"/>
  <c r="EW60" i="26"/>
  <c r="EV60" i="26"/>
  <c r="EU60" i="26"/>
  <c r="ET60" i="26"/>
  <c r="ES60" i="26"/>
  <c r="EQ60" i="26"/>
  <c r="EP60" i="26"/>
  <c r="EO60" i="26"/>
  <c r="EN60" i="26"/>
  <c r="EM60" i="26"/>
  <c r="EL60" i="26"/>
  <c r="EK60" i="26"/>
  <c r="EJ60" i="26"/>
  <c r="EI60" i="26"/>
  <c r="EH60" i="26"/>
  <c r="EG60" i="26"/>
  <c r="EF60" i="26"/>
  <c r="ED60" i="26"/>
  <c r="EC60" i="26"/>
  <c r="EB60" i="26"/>
  <c r="EA60" i="26"/>
  <c r="DZ60" i="26"/>
  <c r="DX60" i="26"/>
  <c r="DW60" i="26"/>
  <c r="DV60" i="26"/>
  <c r="DU60" i="26"/>
  <c r="DS60" i="26"/>
  <c r="DR60" i="26"/>
  <c r="HI59" i="26" a="1"/>
  <c r="HI59" i="26" s="1"/>
  <c r="GK59" i="26" a="1"/>
  <c r="GK59" i="26" s="1"/>
  <c r="GG59" i="26" a="1"/>
  <c r="GG59" i="26" s="1"/>
  <c r="GC59" i="26" a="1"/>
  <c r="GC59" i="26" s="1"/>
  <c r="FU59" i="26" a="1"/>
  <c r="FU59" i="26" s="1"/>
  <c r="HL59" i="26" a="1"/>
  <c r="HL59" i="26" s="1"/>
  <c r="HK59" i="26" a="1"/>
  <c r="HK59" i="26" s="1"/>
  <c r="HJ59" i="26" a="1"/>
  <c r="HJ59" i="26" s="1"/>
  <c r="HH59" i="26" a="1"/>
  <c r="HH59" i="26" s="1"/>
  <c r="HG59" i="26" a="1"/>
  <c r="HG59" i="26" s="1"/>
  <c r="HF59" i="26" a="1"/>
  <c r="HF59" i="26" s="1"/>
  <c r="HE59" i="26" a="1"/>
  <c r="HE59" i="26" s="1"/>
  <c r="HD59" i="26" a="1"/>
  <c r="HD59" i="26" s="1"/>
  <c r="HC59" i="26" a="1"/>
  <c r="HC59" i="26" s="1"/>
  <c r="HB59" i="26" a="1"/>
  <c r="HB59" i="26" s="1"/>
  <c r="GZ59" i="26" a="1"/>
  <c r="GZ59" i="26" s="1"/>
  <c r="GY59" i="26" a="1"/>
  <c r="GY59" i="26" s="1"/>
  <c r="GX59" i="26" a="1"/>
  <c r="GX59" i="26" s="1"/>
  <c r="GW59" i="26" a="1"/>
  <c r="GW59" i="26" s="1"/>
  <c r="GV59" i="26" a="1"/>
  <c r="GV59" i="26" s="1"/>
  <c r="GU59" i="26" a="1"/>
  <c r="GU59" i="26" s="1"/>
  <c r="GT59" i="26" a="1"/>
  <c r="GT59" i="26" s="1"/>
  <c r="GS59" i="26" a="1"/>
  <c r="GS59" i="26" s="1"/>
  <c r="GR59" i="26" a="1"/>
  <c r="GR59" i="26" s="1"/>
  <c r="GQ59" i="26" a="1"/>
  <c r="GQ59" i="26" s="1"/>
  <c r="GP59" i="26" a="1"/>
  <c r="GP59" i="26" s="1"/>
  <c r="GO59" i="26" a="1"/>
  <c r="GO59" i="26" s="1"/>
  <c r="GN59" i="26" a="1"/>
  <c r="GN59" i="26" s="1"/>
  <c r="GM59" i="26" a="1"/>
  <c r="GM59" i="26" s="1"/>
  <c r="GL59" i="26" a="1"/>
  <c r="GL59" i="26" s="1"/>
  <c r="GJ59" i="26" a="1"/>
  <c r="GJ59" i="26" s="1"/>
  <c r="GI59" i="26" a="1"/>
  <c r="GI59" i="26" s="1"/>
  <c r="GH59" i="26" a="1"/>
  <c r="GH59" i="26" s="1"/>
  <c r="GF59" i="26" a="1"/>
  <c r="GF59" i="26" s="1"/>
  <c r="GE59" i="26" a="1"/>
  <c r="GE59" i="26" s="1"/>
  <c r="GB59" i="26" a="1"/>
  <c r="GB59" i="26" s="1"/>
  <c r="GA59" i="26" a="1"/>
  <c r="GA59" i="26" s="1"/>
  <c r="FZ59" i="26" a="1"/>
  <c r="FZ59" i="26" s="1"/>
  <c r="FY59" i="26" a="1"/>
  <c r="FY59" i="26" s="1"/>
  <c r="FX59" i="26" a="1"/>
  <c r="FX59" i="26" s="1"/>
  <c r="FW59" i="26" a="1"/>
  <c r="FW59" i="26" s="1"/>
  <c r="FV59" i="26" a="1"/>
  <c r="FV59" i="26" s="1"/>
  <c r="FT59" i="26" a="1"/>
  <c r="FT59" i="26" s="1"/>
  <c r="FS59" i="26" a="1"/>
  <c r="FS59" i="26" s="1"/>
  <c r="FR59" i="26" a="1"/>
  <c r="FR59" i="26" s="1"/>
  <c r="FP59" i="26" a="1"/>
  <c r="FP59" i="26" s="1"/>
  <c r="FO59" i="26" a="1"/>
  <c r="FO59" i="26" s="1"/>
  <c r="FN59" i="26" a="1"/>
  <c r="FN59" i="26" s="1"/>
  <c r="FM59" i="26" a="1"/>
  <c r="FM59" i="26" s="1"/>
  <c r="FL59" i="26" a="1"/>
  <c r="FL59" i="26" s="1"/>
  <c r="FK59" i="26" a="1"/>
  <c r="FK59" i="26" s="1"/>
  <c r="FJ59" i="26" a="1"/>
  <c r="FJ59" i="26" s="1"/>
  <c r="FI59" i="26" a="1"/>
  <c r="FI59" i="26" s="1"/>
  <c r="FG59" i="26" a="1"/>
  <c r="FG59" i="26" s="1"/>
  <c r="FF59" i="26" a="1"/>
  <c r="FF59" i="26" s="1"/>
  <c r="FE59" i="26" a="1"/>
  <c r="FE59" i="26" s="1"/>
  <c r="FD59" i="26" a="1"/>
  <c r="FD59" i="26" s="1"/>
  <c r="FC59" i="26" a="1"/>
  <c r="FC59" i="26" s="1"/>
  <c r="FB59" i="26" a="1"/>
  <c r="FB59" i="26" s="1"/>
  <c r="FA59" i="26" a="1"/>
  <c r="FA59" i="26" s="1"/>
  <c r="EZ59" i="26" a="1"/>
  <c r="EZ59" i="26" s="1"/>
  <c r="EY59" i="26" a="1"/>
  <c r="EY59" i="26" s="1"/>
  <c r="EX59" i="26" a="1"/>
  <c r="EX59" i="26" s="1"/>
  <c r="EW59" i="26" a="1"/>
  <c r="EW59" i="26" s="1"/>
  <c r="EV59" i="26" a="1"/>
  <c r="EV59" i="26" s="1"/>
  <c r="EU59" i="26" a="1"/>
  <c r="EU59" i="26" s="1"/>
  <c r="ET59" i="26" a="1"/>
  <c r="ET59" i="26" s="1"/>
  <c r="ES59" i="26" a="1"/>
  <c r="ES59" i="26" s="1"/>
  <c r="ER59" i="26" a="1"/>
  <c r="ER59" i="26" s="1"/>
  <c r="EQ59" i="26" a="1"/>
  <c r="EQ59" i="26" s="1"/>
  <c r="EP59" i="26" a="1"/>
  <c r="EP59" i="26" s="1"/>
  <c r="EO59" i="26" a="1"/>
  <c r="EO59" i="26" s="1"/>
  <c r="EN59" i="26" a="1"/>
  <c r="EN59" i="26" s="1"/>
  <c r="EM59" i="26" a="1"/>
  <c r="EM59" i="26" s="1"/>
  <c r="EL59" i="26" a="1"/>
  <c r="EL59" i="26" s="1"/>
  <c r="EK59" i="26" a="1"/>
  <c r="EK59" i="26" s="1"/>
  <c r="EJ59" i="26" a="1"/>
  <c r="EJ59" i="26" s="1"/>
  <c r="EI59" i="26" a="1"/>
  <c r="EI59" i="26" s="1"/>
  <c r="EH59" i="26" a="1"/>
  <c r="EH59" i="26" s="1"/>
  <c r="EG59" i="26" a="1"/>
  <c r="EG59" i="26" s="1"/>
  <c r="EF59" i="26" a="1"/>
  <c r="EF59" i="26" s="1"/>
  <c r="EE59" i="26" a="1"/>
  <c r="EE59" i="26" s="1"/>
  <c r="ED59" i="26" a="1"/>
  <c r="ED59" i="26" s="1"/>
  <c r="EC59" i="26" a="1"/>
  <c r="EC59" i="26" s="1"/>
  <c r="EB59" i="26" a="1"/>
  <c r="EB59" i="26" s="1"/>
  <c r="EA59" i="26" a="1"/>
  <c r="EA59" i="26" s="1"/>
  <c r="DZ59" i="26" a="1"/>
  <c r="DZ59" i="26" s="1"/>
  <c r="DY59" i="26" a="1"/>
  <c r="DY59" i="26" s="1"/>
  <c r="DW59" i="26" a="1"/>
  <c r="DW59" i="26" s="1"/>
  <c r="DV59" i="26" a="1"/>
  <c r="DV59" i="26" s="1"/>
  <c r="DU59" i="26" a="1"/>
  <c r="DU59" i="26" s="1"/>
  <c r="DT59" i="26" a="1"/>
  <c r="DT59" i="26" s="1"/>
  <c r="DS59" i="26" a="1"/>
  <c r="DS59" i="26" s="1"/>
  <c r="DR59" i="26" a="1"/>
  <c r="DR59" i="26" s="1"/>
  <c r="DQ59" i="26" a="1"/>
  <c r="DQ59" i="26" s="1"/>
  <c r="HE58" i="26"/>
  <c r="HB58" i="26"/>
  <c r="GT58" i="26"/>
  <c r="GS58" i="26"/>
  <c r="GO58" i="26"/>
  <c r="GI58" i="26"/>
  <c r="GG58" i="26"/>
  <c r="FS58" i="26"/>
  <c r="FM58" i="26"/>
  <c r="FG58" i="26"/>
  <c r="FF58" i="26"/>
  <c r="FC58" i="26"/>
  <c r="EU58" i="26"/>
  <c r="ES58" i="26"/>
  <c r="EP58" i="26"/>
  <c r="EH58" i="26"/>
  <c r="EG58" i="26"/>
  <c r="DU58" i="26"/>
  <c r="HL58" i="26"/>
  <c r="HK58" i="26"/>
  <c r="HJ58" i="26"/>
  <c r="HI58" i="26"/>
  <c r="HH58" i="26"/>
  <c r="HF58" i="26"/>
  <c r="HD58" i="26"/>
  <c r="HC58" i="26"/>
  <c r="HA58" i="26"/>
  <c r="GZ58" i="26"/>
  <c r="GY58" i="26"/>
  <c r="GX58" i="26"/>
  <c r="GW58" i="26"/>
  <c r="GV58" i="26"/>
  <c r="GU58" i="26"/>
  <c r="GR58" i="26"/>
  <c r="GQ58" i="26"/>
  <c r="GP58" i="26"/>
  <c r="GN58" i="26"/>
  <c r="GM58" i="26"/>
  <c r="GL58" i="26"/>
  <c r="GK58" i="26"/>
  <c r="GJ58" i="26"/>
  <c r="GF58" i="26"/>
  <c r="GE58" i="26"/>
  <c r="GD58" i="26"/>
  <c r="GC58" i="26"/>
  <c r="GB58" i="26"/>
  <c r="GA58" i="26"/>
  <c r="FZ58" i="26"/>
  <c r="FY58" i="26"/>
  <c r="FX58" i="26"/>
  <c r="FW58" i="26"/>
  <c r="FV58" i="26"/>
  <c r="FU58" i="26"/>
  <c r="FT58" i="26"/>
  <c r="FR58" i="26"/>
  <c r="FQ58" i="26"/>
  <c r="FP58" i="26"/>
  <c r="FO58" i="26"/>
  <c r="FL58" i="26"/>
  <c r="FK58" i="26"/>
  <c r="FJ58" i="26"/>
  <c r="FI58" i="26"/>
  <c r="FH58" i="26"/>
  <c r="FE58" i="26"/>
  <c r="FD58" i="26"/>
  <c r="FB58" i="26"/>
  <c r="FA58" i="26"/>
  <c r="EZ58" i="26"/>
  <c r="EX58" i="26"/>
  <c r="EW58" i="26"/>
  <c r="EV58" i="26"/>
  <c r="ET58" i="26"/>
  <c r="ER58" i="26"/>
  <c r="EQ58" i="26"/>
  <c r="EO58" i="26"/>
  <c r="EN58" i="26"/>
  <c r="EM58" i="26"/>
  <c r="EL58" i="26"/>
  <c r="EJ58" i="26"/>
  <c r="EI58" i="26"/>
  <c r="EF58" i="26"/>
  <c r="EE58" i="26"/>
  <c r="ED58" i="26"/>
  <c r="EB58" i="26"/>
  <c r="EA58" i="26"/>
  <c r="DZ58" i="26"/>
  <c r="DY58" i="26"/>
  <c r="DX58" i="26"/>
  <c r="DW58" i="26"/>
  <c r="DV58" i="26"/>
  <c r="DT58" i="26"/>
  <c r="DS58" i="26"/>
  <c r="DR58" i="26"/>
  <c r="DQ58" i="26"/>
  <c r="HK57" i="26" a="1"/>
  <c r="HK57" i="26" s="1"/>
  <c r="HI57" i="26" a="1"/>
  <c r="HI57" i="26" s="1"/>
  <c r="HC57" i="26" a="1"/>
  <c r="HC57" i="26" s="1"/>
  <c r="GU57" i="26" a="1"/>
  <c r="GU57" i="26" s="1"/>
  <c r="GT57" i="26" a="1"/>
  <c r="GT57" i="26" s="1"/>
  <c r="GP57" i="26" a="1"/>
  <c r="GP57" i="26" s="1"/>
  <c r="GG57" i="26" a="1"/>
  <c r="GG57" i="26" s="1"/>
  <c r="GE57" i="26" a="1"/>
  <c r="GE57" i="26" s="1"/>
  <c r="GC57" i="26" a="1"/>
  <c r="GC57" i="26" s="1"/>
  <c r="FO57" i="26" a="1"/>
  <c r="FO57" i="26" s="1"/>
  <c r="FN57" i="26" a="1"/>
  <c r="FN57" i="26" s="1"/>
  <c r="FJ57" i="26" a="1"/>
  <c r="FJ57" i="26" s="1"/>
  <c r="FA57" i="26" a="1"/>
  <c r="FA57" i="26" s="1"/>
  <c r="EY57" i="26" a="1"/>
  <c r="EY57" i="26" s="1"/>
  <c r="EW57" i="26" a="1"/>
  <c r="EW57" i="26" s="1"/>
  <c r="EI57" i="26" a="1"/>
  <c r="EI57" i="26" s="1"/>
  <c r="EH57" i="26" a="1"/>
  <c r="EH57" i="26" s="1"/>
  <c r="ED57" i="26" a="1"/>
  <c r="ED57" i="26" s="1"/>
  <c r="DU57" i="26" a="1"/>
  <c r="DU57" i="26" s="1"/>
  <c r="DS57" i="26" a="1"/>
  <c r="DS57" i="26" s="1"/>
  <c r="DQ57" i="26" a="1"/>
  <c r="DQ57" i="26" s="1"/>
  <c r="HL57" i="26" a="1"/>
  <c r="HL57" i="26" s="1"/>
  <c r="HJ57" i="26" a="1"/>
  <c r="HJ57" i="26" s="1"/>
  <c r="HH57" i="26" a="1"/>
  <c r="HH57" i="26" s="1"/>
  <c r="HG57" i="26" a="1"/>
  <c r="HG57" i="26" s="1"/>
  <c r="HF57" i="26" a="1"/>
  <c r="HF57" i="26" s="1"/>
  <c r="HE57" i="26" a="1"/>
  <c r="HE57" i="26" s="1"/>
  <c r="HD57" i="26" a="1"/>
  <c r="HD57" i="26" s="1"/>
  <c r="HB57" i="26" a="1"/>
  <c r="HB57" i="26" s="1"/>
  <c r="HA57" i="26" a="1"/>
  <c r="HA57" i="26" s="1"/>
  <c r="GZ57" i="26" a="1"/>
  <c r="GZ57" i="26" s="1"/>
  <c r="GY57" i="26" a="1"/>
  <c r="GY57" i="26" s="1"/>
  <c r="GW57" i="26" a="1"/>
  <c r="GW57" i="26" s="1"/>
  <c r="GV57" i="26" a="1"/>
  <c r="GV57" i="26" s="1"/>
  <c r="GS57" i="26" a="1"/>
  <c r="GS57" i="26" s="1"/>
  <c r="GR57" i="26" a="1"/>
  <c r="GR57" i="26" s="1"/>
  <c r="GO57" i="26" a="1"/>
  <c r="GO57" i="26" s="1"/>
  <c r="GN57" i="26" a="1"/>
  <c r="GN57" i="26" s="1"/>
  <c r="GM57" i="26" a="1"/>
  <c r="GM57" i="26" s="1"/>
  <c r="GL57" i="26" a="1"/>
  <c r="GL57" i="26" s="1"/>
  <c r="GK57" i="26" a="1"/>
  <c r="GK57" i="26" s="1"/>
  <c r="GJ57" i="26" a="1"/>
  <c r="GJ57" i="26" s="1"/>
  <c r="GI57" i="26" a="1"/>
  <c r="GI57" i="26" s="1"/>
  <c r="GH57" i="26" a="1"/>
  <c r="GH57" i="26" s="1"/>
  <c r="GF57" i="26" a="1"/>
  <c r="GF57" i="26" s="1"/>
  <c r="GD57" i="26" a="1"/>
  <c r="GD57" i="26" s="1"/>
  <c r="GA57" i="26" a="1"/>
  <c r="GA57" i="26" s="1"/>
  <c r="FZ57" i="26" a="1"/>
  <c r="FZ57" i="26" s="1"/>
  <c r="FY57" i="26" a="1"/>
  <c r="FY57" i="26" s="1"/>
  <c r="FX57" i="26" a="1"/>
  <c r="FX57" i="26" s="1"/>
  <c r="FW57" i="26" a="1"/>
  <c r="FW57" i="26" s="1"/>
  <c r="FV57" i="26" a="1"/>
  <c r="FV57" i="26" s="1"/>
  <c r="FU57" i="26" a="1"/>
  <c r="FU57" i="26" s="1"/>
  <c r="FT57" i="26" a="1"/>
  <c r="FT57" i="26" s="1"/>
  <c r="FS57" i="26" a="1"/>
  <c r="FS57" i="26" s="1"/>
  <c r="FR57" i="26" a="1"/>
  <c r="FR57" i="26" s="1"/>
  <c r="FQ57" i="26" a="1"/>
  <c r="FQ57" i="26" s="1"/>
  <c r="FP57" i="26" a="1"/>
  <c r="FP57" i="26" s="1"/>
  <c r="FM57" i="26" a="1"/>
  <c r="FM57" i="26" s="1"/>
  <c r="FL57" i="26" a="1"/>
  <c r="FL57" i="26" s="1"/>
  <c r="FK57" i="26" a="1"/>
  <c r="FK57" i="26" s="1"/>
  <c r="FI57" i="26" a="1"/>
  <c r="FI57" i="26" s="1"/>
  <c r="FH57" i="26" a="1"/>
  <c r="FH57" i="26" s="1"/>
  <c r="FG57" i="26" a="1"/>
  <c r="FG57" i="26" s="1"/>
  <c r="FF57" i="26" a="1"/>
  <c r="FF57" i="26" s="1"/>
  <c r="FE57" i="26" a="1"/>
  <c r="FE57" i="26" s="1"/>
  <c r="FD57" i="26" a="1"/>
  <c r="FD57" i="26" s="1"/>
  <c r="FC57" i="26" a="1"/>
  <c r="FC57" i="26" s="1"/>
  <c r="FB57" i="26" a="1"/>
  <c r="FB57" i="26" s="1"/>
  <c r="EZ57" i="26" a="1"/>
  <c r="EZ57" i="26" s="1"/>
  <c r="EX57" i="26" a="1"/>
  <c r="EX57" i="26" s="1"/>
  <c r="EV57" i="26" a="1"/>
  <c r="EV57" i="26" s="1"/>
  <c r="EU57" i="26" a="1"/>
  <c r="EU57" i="26" s="1"/>
  <c r="ET57" i="26" a="1"/>
  <c r="ET57" i="26" s="1"/>
  <c r="ES57" i="26" a="1"/>
  <c r="ES57" i="26" s="1"/>
  <c r="EQ57" i="26" a="1"/>
  <c r="EQ57" i="26" s="1"/>
  <c r="EP57" i="26" a="1"/>
  <c r="EP57" i="26" s="1"/>
  <c r="EO57" i="26" a="1"/>
  <c r="EO57" i="26" s="1"/>
  <c r="EN57" i="26" a="1"/>
  <c r="EN57" i="26" s="1"/>
  <c r="EM57" i="26" a="1"/>
  <c r="EM57" i="26" s="1"/>
  <c r="EL57" i="26" a="1"/>
  <c r="EL57" i="26" s="1"/>
  <c r="EK57" i="26" a="1"/>
  <c r="EK57" i="26" s="1"/>
  <c r="EJ57" i="26" a="1"/>
  <c r="EJ57" i="26" s="1"/>
  <c r="EG57" i="26" a="1"/>
  <c r="EG57" i="26" s="1"/>
  <c r="EF57" i="26" a="1"/>
  <c r="EF57" i="26" s="1"/>
  <c r="EE57" i="26" a="1"/>
  <c r="EE57" i="26" s="1"/>
  <c r="EC57" i="26" a="1"/>
  <c r="EC57" i="26" s="1"/>
  <c r="EB57" i="26" a="1"/>
  <c r="EB57" i="26" s="1"/>
  <c r="EA57" i="26" a="1"/>
  <c r="EA57" i="26" s="1"/>
  <c r="DZ57" i="26" a="1"/>
  <c r="DZ57" i="26" s="1"/>
  <c r="DY57" i="26" a="1"/>
  <c r="DY57" i="26" s="1"/>
  <c r="DX57" i="26" a="1"/>
  <c r="DX57" i="26" s="1"/>
  <c r="DV57" i="26" a="1"/>
  <c r="DV57" i="26" s="1"/>
  <c r="DT57" i="26" a="1"/>
  <c r="DT57" i="26" s="1"/>
  <c r="DR57" i="26" a="1"/>
  <c r="DR57" i="26" s="1"/>
  <c r="HH56" i="26"/>
  <c r="HE56" i="26"/>
  <c r="HA56" i="26"/>
  <c r="GR56" i="26"/>
  <c r="GO56" i="26"/>
  <c r="GG56" i="26"/>
  <c r="GB56" i="26"/>
  <c r="FT56" i="26"/>
  <c r="EC56" i="26"/>
  <c r="DU56" i="26"/>
  <c r="HL56" i="26"/>
  <c r="HK56" i="26"/>
  <c r="HJ56" i="26"/>
  <c r="HI56" i="26"/>
  <c r="HG56" i="26"/>
  <c r="HF56" i="26"/>
  <c r="HD56" i="26"/>
  <c r="HC56" i="26"/>
  <c r="HB56" i="26"/>
  <c r="GZ56" i="26"/>
  <c r="GY56" i="26"/>
  <c r="GX56" i="26"/>
  <c r="GW56" i="26"/>
  <c r="GV56" i="26"/>
  <c r="GU56" i="26"/>
  <c r="GT56" i="26"/>
  <c r="GQ56" i="26"/>
  <c r="GP56" i="26"/>
  <c r="GN56" i="26"/>
  <c r="GM56" i="26"/>
  <c r="GL56" i="26"/>
  <c r="GJ56" i="26"/>
  <c r="GI56" i="26"/>
  <c r="GH56" i="26"/>
  <c r="GF56" i="26"/>
  <c r="GE56" i="26"/>
  <c r="GD56" i="26"/>
  <c r="GA56" i="26"/>
  <c r="FZ56" i="26"/>
  <c r="FY56" i="26"/>
  <c r="FX56" i="26"/>
  <c r="FW56" i="26"/>
  <c r="FV56" i="26"/>
  <c r="FU56" i="26"/>
  <c r="FS56" i="26"/>
  <c r="FR56" i="26"/>
  <c r="FQ56" i="26"/>
  <c r="FP56" i="26"/>
  <c r="FO56" i="26"/>
  <c r="FN56" i="26"/>
  <c r="FM56" i="26"/>
  <c r="FL56" i="26"/>
  <c r="FK56" i="26"/>
  <c r="FJ56" i="26"/>
  <c r="FH56" i="26"/>
  <c r="FG56" i="26"/>
  <c r="FF56" i="26"/>
  <c r="FE56" i="26"/>
  <c r="FD56" i="26"/>
  <c r="FC56" i="26"/>
  <c r="FB56" i="26"/>
  <c r="FA56" i="26"/>
  <c r="EZ56" i="26"/>
  <c r="EY56" i="26"/>
  <c r="EX56" i="26"/>
  <c r="EW56" i="26"/>
  <c r="EV56" i="26"/>
  <c r="EU56" i="26"/>
  <c r="ET56" i="26"/>
  <c r="ER56" i="26"/>
  <c r="EQ56" i="26"/>
  <c r="EO56" i="26"/>
  <c r="EN56" i="26"/>
  <c r="EL56" i="26"/>
  <c r="EK56" i="26"/>
  <c r="EJ56" i="26"/>
  <c r="EI56" i="26"/>
  <c r="EH56" i="26"/>
  <c r="EF56" i="26"/>
  <c r="EE56" i="26"/>
  <c r="ED56" i="26"/>
  <c r="EB56" i="26"/>
  <c r="EA56" i="26"/>
  <c r="DZ56" i="26"/>
  <c r="DX56" i="26"/>
  <c r="DW56" i="26"/>
  <c r="DV56" i="26"/>
  <c r="DT56" i="26"/>
  <c r="DS56" i="26"/>
  <c r="DR56" i="26"/>
  <c r="HI55" i="26" a="1"/>
  <c r="HI55" i="26" s="1"/>
  <c r="GZ55" i="26" a="1"/>
  <c r="GZ55" i="26" s="1"/>
  <c r="GX55" i="26" a="1"/>
  <c r="GX55" i="26" s="1"/>
  <c r="GV55" i="26" a="1"/>
  <c r="GV55" i="26" s="1"/>
  <c r="GH55" i="26" a="1"/>
  <c r="GH55" i="26" s="1"/>
  <c r="GG55" i="26" a="1"/>
  <c r="GG55" i="26" s="1"/>
  <c r="GC55" i="26" a="1"/>
  <c r="GC55" i="26" s="1"/>
  <c r="FT55" i="26" a="1"/>
  <c r="FT55" i="26" s="1"/>
  <c r="FR55" i="26" a="1"/>
  <c r="FR55" i="26" s="1"/>
  <c r="FB55" i="26" a="1"/>
  <c r="FB55" i="26" s="1"/>
  <c r="FA55" i="26" a="1"/>
  <c r="FA55" i="26" s="1"/>
  <c r="EW55" i="26" a="1"/>
  <c r="EW55" i="26" s="1"/>
  <c r="EN55" i="26" a="1"/>
  <c r="EN55" i="26" s="1"/>
  <c r="EL55" i="26" a="1"/>
  <c r="EL55" i="26" s="1"/>
  <c r="EJ55" i="26" a="1"/>
  <c r="EJ55" i="26" s="1"/>
  <c r="DV55" i="26" a="1"/>
  <c r="DV55" i="26" s="1"/>
  <c r="DU55" i="26" a="1"/>
  <c r="DU55" i="26" s="1"/>
  <c r="DQ55" i="26" a="1"/>
  <c r="DQ55" i="26" s="1"/>
  <c r="HL55" i="26" a="1"/>
  <c r="HL55" i="26" s="1"/>
  <c r="HK55" i="26" a="1"/>
  <c r="HK55" i="26" s="1"/>
  <c r="HJ55" i="26" a="1"/>
  <c r="HJ55" i="26" s="1"/>
  <c r="HH55" i="26" a="1"/>
  <c r="HH55" i="26" s="1"/>
  <c r="HG55" i="26" a="1"/>
  <c r="HG55" i="26" s="1"/>
  <c r="HF55" i="26" a="1"/>
  <c r="HF55" i="26" s="1"/>
  <c r="HE55" i="26" a="1"/>
  <c r="HE55" i="26" s="1"/>
  <c r="HD55" i="26" a="1"/>
  <c r="HD55" i="26" s="1"/>
  <c r="HC55" i="26" a="1"/>
  <c r="HC55" i="26" s="1"/>
  <c r="HB55" i="26" a="1"/>
  <c r="HB55" i="26" s="1"/>
  <c r="HA55" i="26" a="1"/>
  <c r="HA55" i="26" s="1"/>
  <c r="GY55" i="26" a="1"/>
  <c r="GY55" i="26" s="1"/>
  <c r="GW55" i="26" a="1"/>
  <c r="GW55" i="26" s="1"/>
  <c r="GU55" i="26" a="1"/>
  <c r="GU55" i="26" s="1"/>
  <c r="GT55" i="26" a="1"/>
  <c r="GT55" i="26" s="1"/>
  <c r="GS55" i="26" a="1"/>
  <c r="GS55" i="26" s="1"/>
  <c r="GR55" i="26" a="1"/>
  <c r="GR55" i="26" s="1"/>
  <c r="GQ55" i="26" a="1"/>
  <c r="GQ55" i="26" s="1"/>
  <c r="GP55" i="26" a="1"/>
  <c r="GP55" i="26" s="1"/>
  <c r="GO55" i="26" a="1"/>
  <c r="GO55" i="26" s="1"/>
  <c r="GN55" i="26" a="1"/>
  <c r="GN55" i="26" s="1"/>
  <c r="GM55" i="26" a="1"/>
  <c r="GM55" i="26" s="1"/>
  <c r="GL55" i="26" a="1"/>
  <c r="GL55" i="26" s="1"/>
  <c r="GK55" i="26" a="1"/>
  <c r="GK55" i="26" s="1"/>
  <c r="GJ55" i="26" a="1"/>
  <c r="GJ55" i="26" s="1"/>
  <c r="GI55" i="26" a="1"/>
  <c r="GI55" i="26" s="1"/>
  <c r="GF55" i="26" a="1"/>
  <c r="GF55" i="26" s="1"/>
  <c r="GE55" i="26" a="1"/>
  <c r="GE55" i="26" s="1"/>
  <c r="GD55" i="26" a="1"/>
  <c r="GD55" i="26" s="1"/>
  <c r="GB55" i="26" a="1"/>
  <c r="GB55" i="26" s="1"/>
  <c r="GA55" i="26" a="1"/>
  <c r="GA55" i="26" s="1"/>
  <c r="FZ55" i="26" a="1"/>
  <c r="FZ55" i="26" s="1"/>
  <c r="FY55" i="26" a="1"/>
  <c r="FY55" i="26" s="1"/>
  <c r="FX55" i="26" a="1"/>
  <c r="FX55" i="26" s="1"/>
  <c r="FW55" i="26" a="1"/>
  <c r="FW55" i="26" s="1"/>
  <c r="FV55" i="26" a="1"/>
  <c r="FV55" i="26" s="1"/>
  <c r="FU55" i="26" a="1"/>
  <c r="FU55" i="26" s="1"/>
  <c r="FS55" i="26" a="1"/>
  <c r="FS55" i="26" s="1"/>
  <c r="FQ55" i="26" a="1"/>
  <c r="FQ55" i="26" s="1"/>
  <c r="FO55" i="26" a="1"/>
  <c r="FO55" i="26" s="1"/>
  <c r="FN55" i="26" a="1"/>
  <c r="FN55" i="26" s="1"/>
  <c r="FM55" i="26" a="1"/>
  <c r="FM55" i="26" s="1"/>
  <c r="FL55" i="26" a="1"/>
  <c r="FL55" i="26" s="1"/>
  <c r="FK55" i="26" a="1"/>
  <c r="FK55" i="26" s="1"/>
  <c r="FJ55" i="26" a="1"/>
  <c r="FJ55" i="26" s="1"/>
  <c r="FI55" i="26" a="1"/>
  <c r="FI55" i="26" s="1"/>
  <c r="FH55" i="26" a="1"/>
  <c r="FH55" i="26" s="1"/>
  <c r="FG55" i="26" a="1"/>
  <c r="FG55" i="26" s="1"/>
  <c r="FF55" i="26" a="1"/>
  <c r="FF55" i="26" s="1"/>
  <c r="FE55" i="26" a="1"/>
  <c r="FE55" i="26" s="1"/>
  <c r="FD55" i="26" a="1"/>
  <c r="FD55" i="26" s="1"/>
  <c r="FC55" i="26" a="1"/>
  <c r="FC55" i="26" s="1"/>
  <c r="EZ55" i="26" a="1"/>
  <c r="EZ55" i="26" s="1"/>
  <c r="EY55" i="26" a="1"/>
  <c r="EY55" i="26" s="1"/>
  <c r="EX55" i="26" a="1"/>
  <c r="EX55" i="26" s="1"/>
  <c r="EV55" i="26" a="1"/>
  <c r="EV55" i="26" s="1"/>
  <c r="EU55" i="26" a="1"/>
  <c r="EU55" i="26" s="1"/>
  <c r="ET55" i="26" a="1"/>
  <c r="ET55" i="26" s="1"/>
  <c r="ES55" i="26" a="1"/>
  <c r="ES55" i="26" s="1"/>
  <c r="ER55" i="26" a="1"/>
  <c r="ER55" i="26" s="1"/>
  <c r="EQ55" i="26" a="1"/>
  <c r="EQ55" i="26" s="1"/>
  <c r="EP55" i="26" a="1"/>
  <c r="EP55" i="26" s="1"/>
  <c r="EO55" i="26" a="1"/>
  <c r="EO55" i="26" s="1"/>
  <c r="EM55" i="26" a="1"/>
  <c r="EM55" i="26" s="1"/>
  <c r="EK55" i="26" a="1"/>
  <c r="EK55" i="26" s="1"/>
  <c r="EI55" i="26" a="1"/>
  <c r="EI55" i="26" s="1"/>
  <c r="EH55" i="26" a="1"/>
  <c r="EH55" i="26" s="1"/>
  <c r="EG55" i="26" a="1"/>
  <c r="EG55" i="26" s="1"/>
  <c r="EF55" i="26" a="1"/>
  <c r="EF55" i="26" s="1"/>
  <c r="ED55" i="26" a="1"/>
  <c r="ED55" i="26" s="1"/>
  <c r="EC55" i="26" a="1"/>
  <c r="EC55" i="26" s="1"/>
  <c r="EB55" i="26" a="1"/>
  <c r="EB55" i="26" s="1"/>
  <c r="EA55" i="26" a="1"/>
  <c r="EA55" i="26" s="1"/>
  <c r="DZ55" i="26" a="1"/>
  <c r="DZ55" i="26" s="1"/>
  <c r="DY55" i="26" a="1"/>
  <c r="DY55" i="26" s="1"/>
  <c r="DX55" i="26" a="1"/>
  <c r="DX55" i="26" s="1"/>
  <c r="DT55" i="26" a="1"/>
  <c r="DT55" i="26" s="1"/>
  <c r="DS55" i="26" a="1"/>
  <c r="DS55" i="26" s="1"/>
  <c r="DR55" i="26" a="1"/>
  <c r="DR55" i="26" s="1"/>
  <c r="HA54" i="26"/>
  <c r="GS54" i="26"/>
  <c r="GO54" i="26"/>
  <c r="GG54" i="26"/>
  <c r="GA54" i="26"/>
  <c r="FS54" i="26"/>
  <c r="FO54" i="26"/>
  <c r="FG54" i="26"/>
  <c r="EO54" i="26"/>
  <c r="EC54" i="26"/>
  <c r="DU54" i="26"/>
  <c r="HL54" i="26"/>
  <c r="HK54" i="26"/>
  <c r="HJ54" i="26"/>
  <c r="HI54" i="26"/>
  <c r="HH54" i="26"/>
  <c r="HG54" i="26"/>
  <c r="HE54" i="26"/>
  <c r="HD54" i="26"/>
  <c r="HC54" i="26"/>
  <c r="HB54" i="26"/>
  <c r="GZ54" i="26"/>
  <c r="GY54" i="26"/>
  <c r="GX54" i="26"/>
  <c r="GW54" i="26"/>
  <c r="GV54" i="26"/>
  <c r="GU54" i="26"/>
  <c r="GT54" i="26"/>
  <c r="GR54" i="26"/>
  <c r="GQ54" i="26"/>
  <c r="GP54" i="26"/>
  <c r="GN54" i="26"/>
  <c r="GM54" i="26"/>
  <c r="GL54" i="26"/>
  <c r="GJ54" i="26"/>
  <c r="GI54" i="26"/>
  <c r="GH54" i="26"/>
  <c r="GF54" i="26"/>
  <c r="GE54" i="26"/>
  <c r="GD54" i="26"/>
  <c r="GC54" i="26"/>
  <c r="GB54" i="26"/>
  <c r="FZ54" i="26"/>
  <c r="FY54" i="26"/>
  <c r="FX54" i="26"/>
  <c r="FW54" i="26"/>
  <c r="FV54" i="26"/>
  <c r="FU54" i="26"/>
  <c r="FT54" i="26"/>
  <c r="FR54" i="26"/>
  <c r="FQ54" i="26"/>
  <c r="FP54" i="26"/>
  <c r="FN54" i="26"/>
  <c r="FL54" i="26"/>
  <c r="FK54" i="26"/>
  <c r="FJ54" i="26"/>
  <c r="FI54" i="26"/>
  <c r="FH54" i="26"/>
  <c r="FF54" i="26"/>
  <c r="FE54" i="26"/>
  <c r="FD54" i="26"/>
  <c r="FC54" i="26"/>
  <c r="FB54" i="26"/>
  <c r="FA54" i="26"/>
  <c r="EY54" i="26"/>
  <c r="EX54" i="26"/>
  <c r="EW54" i="26"/>
  <c r="EV54" i="26"/>
  <c r="EU54" i="26"/>
  <c r="ES54" i="26"/>
  <c r="ER54" i="26"/>
  <c r="EQ54" i="26"/>
  <c r="EP54" i="26"/>
  <c r="EN54" i="26"/>
  <c r="EL54" i="26"/>
  <c r="EK54" i="26"/>
  <c r="EJ54" i="26"/>
  <c r="EI54" i="26"/>
  <c r="EH54" i="26"/>
  <c r="EF54" i="26"/>
  <c r="EE54" i="26"/>
  <c r="ED54" i="26"/>
  <c r="EB54" i="26"/>
  <c r="DZ54" i="26"/>
  <c r="DY54" i="26"/>
  <c r="DX54" i="26"/>
  <c r="DW54" i="26"/>
  <c r="DV54" i="26"/>
  <c r="DS54" i="26"/>
  <c r="DR54" i="26"/>
  <c r="DQ54" i="26"/>
  <c r="GZ53" i="26" a="1"/>
  <c r="GZ53" i="26" s="1"/>
  <c r="GV53" i="26" a="1"/>
  <c r="GV53" i="26" s="1"/>
  <c r="GO53" i="26" a="1"/>
  <c r="GO53" i="26" s="1"/>
  <c r="GK53" i="26" a="1"/>
  <c r="GK53" i="26" s="1"/>
  <c r="GI53" i="26" a="1"/>
  <c r="GI53" i="26" s="1"/>
  <c r="FP53" i="26" a="1"/>
  <c r="FP53" i="26" s="1"/>
  <c r="FI53" i="26" a="1"/>
  <c r="FI53" i="26" s="1"/>
  <c r="FG53" i="26" a="1"/>
  <c r="FG53" i="26" s="1"/>
  <c r="FE53" i="26" a="1"/>
  <c r="FE53" i="26" s="1"/>
  <c r="FC53" i="26" a="1"/>
  <c r="FC53" i="26" s="1"/>
  <c r="EN53" i="26" a="1"/>
  <c r="EN53" i="26" s="1"/>
  <c r="EJ53" i="26" a="1"/>
  <c r="EJ53" i="26" s="1"/>
  <c r="EC53" i="26" a="1"/>
  <c r="EC53" i="26" s="1"/>
  <c r="EA53" i="26" a="1"/>
  <c r="EA53" i="26" s="1"/>
  <c r="DY53" i="26" a="1"/>
  <c r="DY53" i="26" s="1"/>
  <c r="DW53" i="26" a="1"/>
  <c r="DW53" i="26" s="1"/>
  <c r="HL53" i="26" a="1"/>
  <c r="HL53" i="26" s="1"/>
  <c r="HK53" i="26" a="1"/>
  <c r="HK53" i="26" s="1"/>
  <c r="HJ53" i="26" a="1"/>
  <c r="HJ53" i="26" s="1"/>
  <c r="HI53" i="26" a="1"/>
  <c r="HI53" i="26" s="1"/>
  <c r="HH53" i="26" a="1"/>
  <c r="HH53" i="26" s="1"/>
  <c r="HF53" i="26" a="1"/>
  <c r="HF53" i="26" s="1"/>
  <c r="HE53" i="26" a="1"/>
  <c r="HE53" i="26" s="1"/>
  <c r="HD53" i="26" a="1"/>
  <c r="HD53" i="26" s="1"/>
  <c r="HC53" i="26" a="1"/>
  <c r="HC53" i="26" s="1"/>
  <c r="HB53" i="26" a="1"/>
  <c r="HB53" i="26" s="1"/>
  <c r="GY53" i="26" a="1"/>
  <c r="GY53" i="26" s="1"/>
  <c r="GX53" i="26" a="1"/>
  <c r="GX53" i="26" s="1"/>
  <c r="GW53" i="26" a="1"/>
  <c r="GW53" i="26" s="1"/>
  <c r="GU53" i="26" a="1"/>
  <c r="GU53" i="26" s="1"/>
  <c r="GS53" i="26" a="1"/>
  <c r="GS53" i="26" s="1"/>
  <c r="GR53" i="26" a="1"/>
  <c r="GR53" i="26" s="1"/>
  <c r="GQ53" i="26" a="1"/>
  <c r="GQ53" i="26" s="1"/>
  <c r="GP53" i="26" a="1"/>
  <c r="GP53" i="26" s="1"/>
  <c r="GL53" i="26" a="1"/>
  <c r="GL53" i="26" s="1"/>
  <c r="GJ53" i="26" a="1"/>
  <c r="GJ53" i="26" s="1"/>
  <c r="GH53" i="26" a="1"/>
  <c r="GH53" i="26" s="1"/>
  <c r="GG53" i="26" a="1"/>
  <c r="GG53" i="26" s="1"/>
  <c r="GF53" i="26" a="1"/>
  <c r="GF53" i="26" s="1"/>
  <c r="GE53" i="26" a="1"/>
  <c r="GE53" i="26" s="1"/>
  <c r="GD53" i="26" a="1"/>
  <c r="GD53" i="26" s="1"/>
  <c r="GC53" i="26" a="1"/>
  <c r="GC53" i="26" s="1"/>
  <c r="GB53" i="26" a="1"/>
  <c r="GB53" i="26" s="1"/>
  <c r="FY53" i="26" a="1"/>
  <c r="FY53" i="26" s="1"/>
  <c r="FX53" i="26" a="1"/>
  <c r="FX53" i="26" s="1"/>
  <c r="FW53" i="26" a="1"/>
  <c r="FW53" i="26" s="1"/>
  <c r="FV53" i="26" a="1"/>
  <c r="FV53" i="26" s="1"/>
  <c r="FS53" i="26" a="1"/>
  <c r="FS53" i="26" s="1"/>
  <c r="FR53" i="26" a="1"/>
  <c r="FR53" i="26" s="1"/>
  <c r="FQ53" i="26" a="1"/>
  <c r="FQ53" i="26" s="1"/>
  <c r="FO53" i="26" a="1"/>
  <c r="FO53" i="26" s="1"/>
  <c r="FM53" i="26" a="1"/>
  <c r="FM53" i="26" s="1"/>
  <c r="FL53" i="26" a="1"/>
  <c r="FL53" i="26" s="1"/>
  <c r="FK53" i="26" a="1"/>
  <c r="FK53" i="26" s="1"/>
  <c r="FJ53" i="26" a="1"/>
  <c r="FJ53" i="26" s="1"/>
  <c r="FF53" i="26" a="1"/>
  <c r="FF53" i="26" s="1"/>
  <c r="FD53" i="26" a="1"/>
  <c r="FD53" i="26" s="1"/>
  <c r="FB53" i="26" a="1"/>
  <c r="FB53" i="26" s="1"/>
  <c r="EZ53" i="26" a="1"/>
  <c r="EZ53" i="26" s="1"/>
  <c r="EY53" i="26" a="1"/>
  <c r="EY53" i="26" s="1"/>
  <c r="EX53" i="26" a="1"/>
  <c r="EX53" i="26" s="1"/>
  <c r="EW53" i="26" a="1"/>
  <c r="EW53" i="26" s="1"/>
  <c r="EV53" i="26" a="1"/>
  <c r="EV53" i="26" s="1"/>
  <c r="ET53" i="26" a="1"/>
  <c r="ET53" i="26" s="1"/>
  <c r="ES53" i="26" a="1"/>
  <c r="ES53" i="26" s="1"/>
  <c r="ER53" i="26" a="1"/>
  <c r="ER53" i="26" s="1"/>
  <c r="EQ53" i="26" a="1"/>
  <c r="EQ53" i="26" s="1"/>
  <c r="EP53" i="26" a="1"/>
  <c r="EP53" i="26" s="1"/>
  <c r="EM53" i="26" a="1"/>
  <c r="EM53" i="26" s="1"/>
  <c r="EL53" i="26" a="1"/>
  <c r="EL53" i="26" s="1"/>
  <c r="EK53" i="26" a="1"/>
  <c r="EK53" i="26" s="1"/>
  <c r="EI53" i="26" a="1"/>
  <c r="EI53" i="26" s="1"/>
  <c r="EG53" i="26" a="1"/>
  <c r="EG53" i="26" s="1"/>
  <c r="EF53" i="26" a="1"/>
  <c r="EF53" i="26" s="1"/>
  <c r="EE53" i="26" a="1"/>
  <c r="EE53" i="26" s="1"/>
  <c r="ED53" i="26" a="1"/>
  <c r="ED53" i="26" s="1"/>
  <c r="EB53" i="26" a="1"/>
  <c r="EB53" i="26" s="1"/>
  <c r="DZ53" i="26" a="1"/>
  <c r="DZ53" i="26" s="1"/>
  <c r="DX53" i="26" a="1"/>
  <c r="DX53" i="26" s="1"/>
  <c r="DV53" i="26" a="1"/>
  <c r="DV53" i="26" s="1"/>
  <c r="DU53" i="26" a="1"/>
  <c r="DU53" i="26" s="1"/>
  <c r="DT53" i="26" a="1"/>
  <c r="DT53" i="26" s="1"/>
  <c r="DS53" i="26" a="1"/>
  <c r="DS53" i="26" s="1"/>
  <c r="DR53" i="26" a="1"/>
  <c r="DR53" i="26" s="1"/>
  <c r="DQ53" i="26" a="1"/>
  <c r="DQ53" i="26" s="1"/>
  <c r="GF52" i="26"/>
  <c r="GA52" i="26"/>
  <c r="FS52" i="26"/>
  <c r="FG52" i="26"/>
  <c r="FA52" i="26"/>
  <c r="EB52" i="26"/>
  <c r="DT52" i="26"/>
  <c r="HL52" i="26"/>
  <c r="HK52" i="26"/>
  <c r="HJ52" i="26"/>
  <c r="HI52" i="26"/>
  <c r="HG52" i="26"/>
  <c r="HF52" i="26"/>
  <c r="HD52" i="26"/>
  <c r="HC52" i="26"/>
  <c r="GZ52" i="26"/>
  <c r="GY52" i="26"/>
  <c r="GX52" i="26"/>
  <c r="GW52" i="26"/>
  <c r="GV52" i="26"/>
  <c r="GT52" i="26"/>
  <c r="GS52" i="26"/>
  <c r="GR52" i="26"/>
  <c r="GQ52" i="26"/>
  <c r="GP52" i="26"/>
  <c r="GM52" i="26"/>
  <c r="GL52" i="26"/>
  <c r="GK52" i="26"/>
  <c r="GJ52" i="26"/>
  <c r="GH52" i="26"/>
  <c r="GG52" i="26"/>
  <c r="GE52" i="26"/>
  <c r="GD52" i="26"/>
  <c r="GC52" i="26"/>
  <c r="FZ52" i="26"/>
  <c r="FY52" i="26"/>
  <c r="FX52" i="26"/>
  <c r="FW52" i="26"/>
  <c r="FU52" i="26"/>
  <c r="FT52" i="26"/>
  <c r="FR52" i="26"/>
  <c r="FQ52" i="26"/>
  <c r="FP52" i="26"/>
  <c r="FN52" i="26"/>
  <c r="FM52" i="26"/>
  <c r="FL52" i="26"/>
  <c r="FK52" i="26"/>
  <c r="FJ52" i="26"/>
  <c r="FF52" i="26"/>
  <c r="FE52" i="26"/>
  <c r="FD52" i="26"/>
  <c r="FB52" i="26"/>
  <c r="EZ52" i="26"/>
  <c r="EY52" i="26"/>
  <c r="EW52" i="26"/>
  <c r="EV52" i="26"/>
  <c r="EU52" i="26"/>
  <c r="ET52" i="26"/>
  <c r="ES52" i="26"/>
  <c r="ER52" i="26"/>
  <c r="EQ52" i="26"/>
  <c r="EO52" i="26"/>
  <c r="EN52" i="26"/>
  <c r="EM52" i="26"/>
  <c r="EL52" i="26"/>
  <c r="EK52" i="26"/>
  <c r="EJ52" i="26"/>
  <c r="EI52" i="26"/>
  <c r="EH52" i="26"/>
  <c r="EG52" i="26"/>
  <c r="EF52" i="26"/>
  <c r="EE52" i="26"/>
  <c r="ED52" i="26"/>
  <c r="EA52" i="26"/>
  <c r="DZ52" i="26"/>
  <c r="DY52" i="26"/>
  <c r="DW52" i="26"/>
  <c r="DV52" i="26"/>
  <c r="DU52" i="26"/>
  <c r="DS52" i="26"/>
  <c r="DR52" i="26"/>
  <c r="DQ52" i="26"/>
  <c r="HC51" i="26"/>
  <c r="HB51" i="26"/>
  <c r="GO51" i="26"/>
  <c r="GI51" i="26"/>
  <c r="FV51" i="26"/>
  <c r="FM51" i="26"/>
  <c r="FI51" i="26"/>
  <c r="FE51" i="26"/>
  <c r="FC51" i="26"/>
  <c r="EQ51" i="26"/>
  <c r="EP51" i="26"/>
  <c r="EC51" i="26"/>
  <c r="DZ51" i="26"/>
  <c r="DW51" i="26"/>
  <c r="HL51" i="26"/>
  <c r="HJ51" i="26"/>
  <c r="HI51" i="26"/>
  <c r="HH51" i="26"/>
  <c r="HG51" i="26"/>
  <c r="HE51" i="26"/>
  <c r="HD51" i="26"/>
  <c r="HA51" i="26"/>
  <c r="GZ51" i="26"/>
  <c r="GW51" i="26"/>
  <c r="GV51" i="26"/>
  <c r="GU51" i="26"/>
  <c r="GT51" i="26"/>
  <c r="GS51" i="26"/>
  <c r="GQ51" i="26"/>
  <c r="GN51" i="26"/>
  <c r="GM51" i="26"/>
  <c r="GK51" i="26"/>
  <c r="GJ51" i="26"/>
  <c r="GH51" i="26"/>
  <c r="GG51" i="26"/>
  <c r="GF51" i="26"/>
  <c r="GD51" i="26"/>
  <c r="GC51" i="26"/>
  <c r="GB51" i="26"/>
  <c r="GA51" i="26"/>
  <c r="FW51" i="26"/>
  <c r="FU51" i="26"/>
  <c r="FT51" i="26"/>
  <c r="FS51" i="26"/>
  <c r="FQ51" i="26"/>
  <c r="FP51" i="26"/>
  <c r="FO51" i="26"/>
  <c r="FN51" i="26"/>
  <c r="FK51" i="26"/>
  <c r="FG51" i="26"/>
  <c r="FF51" i="26"/>
  <c r="FD51" i="26"/>
  <c r="FA51" i="26"/>
  <c r="EZ51" i="26"/>
  <c r="EW51" i="26"/>
  <c r="EV51" i="26"/>
  <c r="EU51" i="26"/>
  <c r="EO51" i="26"/>
  <c r="EN51" i="26"/>
  <c r="EK51" i="26"/>
  <c r="EJ51" i="26"/>
  <c r="EI51" i="26"/>
  <c r="EH51" i="26"/>
  <c r="EG51" i="26"/>
  <c r="EB51" i="26"/>
  <c r="EA51" i="26"/>
  <c r="DX51" i="26"/>
  <c r="DU51" i="26"/>
  <c r="DT51" i="26"/>
  <c r="DR51" i="26"/>
  <c r="DQ51" i="26"/>
  <c r="HG50" i="26" a="1"/>
  <c r="HG50" i="26" s="1"/>
  <c r="HE50" i="26" a="1"/>
  <c r="HE50" i="26" s="1"/>
  <c r="HC50" i="26" a="1"/>
  <c r="HC50" i="26" s="1"/>
  <c r="HA50" i="26" a="1"/>
  <c r="HA50" i="26" s="1"/>
  <c r="GM50" i="26" a="1"/>
  <c r="GM50" i="26" s="1"/>
  <c r="GL50" i="26" a="1"/>
  <c r="GL50" i="26" s="1"/>
  <c r="GH50" i="26" a="1"/>
  <c r="GH50" i="26" s="1"/>
  <c r="GA50" i="26" a="1"/>
  <c r="GA50" i="26" s="1"/>
  <c r="FY50" i="26" a="1"/>
  <c r="FY50" i="26" s="1"/>
  <c r="FW50" i="26" a="1"/>
  <c r="FW50" i="26" s="1"/>
  <c r="HL50" i="26" a="1"/>
  <c r="HL50" i="26" s="1"/>
  <c r="HK50" i="26" a="1"/>
  <c r="HK50" i="26" s="1"/>
  <c r="HJ50" i="26" a="1"/>
  <c r="HJ50" i="26" s="1"/>
  <c r="HH50" i="26" a="1"/>
  <c r="HH50" i="26" s="1"/>
  <c r="HF50" i="26" a="1"/>
  <c r="HF50" i="26" s="1"/>
  <c r="HD50" i="26" a="1"/>
  <c r="HD50" i="26" s="1"/>
  <c r="GY50" i="26" a="1"/>
  <c r="GY50" i="26" s="1"/>
  <c r="GX50" i="26" a="1"/>
  <c r="GX50" i="26" s="1"/>
  <c r="GW50" i="26" a="1"/>
  <c r="GW50" i="26" s="1"/>
  <c r="GV50" i="26" a="1"/>
  <c r="GV50" i="26" s="1"/>
  <c r="GT50" i="26" a="1"/>
  <c r="GT50" i="26" s="1"/>
  <c r="GS50" i="26" a="1"/>
  <c r="GS50" i="26" s="1"/>
  <c r="GQ50" i="26" a="1"/>
  <c r="GQ50" i="26" s="1"/>
  <c r="GP50" i="26" a="1"/>
  <c r="GP50" i="26" s="1"/>
  <c r="GO50" i="26" a="1"/>
  <c r="GO50" i="26" s="1"/>
  <c r="GN50" i="26" a="1"/>
  <c r="GN50" i="26" s="1"/>
  <c r="GK50" i="26" a="1"/>
  <c r="GK50" i="26" s="1"/>
  <c r="GG50" i="26" a="1"/>
  <c r="GG50" i="26" s="1"/>
  <c r="GF50" i="26" a="1"/>
  <c r="GF50" i="26" s="1"/>
  <c r="GE50" i="26" a="1"/>
  <c r="GE50" i="26" s="1"/>
  <c r="GD50" i="26" a="1"/>
  <c r="GD50" i="26" s="1"/>
  <c r="GC50" i="26" a="1"/>
  <c r="GC50" i="26" s="1"/>
  <c r="FZ50" i="26" a="1"/>
  <c r="FZ50" i="26" s="1"/>
  <c r="FX50" i="26" a="1"/>
  <c r="FX50" i="26" s="1"/>
  <c r="FS50" i="26" a="1"/>
  <c r="FS50" i="26" s="1"/>
  <c r="FQ50" i="26" a="1"/>
  <c r="FQ50" i="26" s="1"/>
  <c r="FO50" i="26" a="1"/>
  <c r="FO50" i="26" s="1"/>
  <c r="FN50" i="26" a="1"/>
  <c r="FN50" i="26" s="1"/>
  <c r="FM50" i="26" a="1"/>
  <c r="FM50" i="26" s="1"/>
  <c r="FK50" i="26" a="1"/>
  <c r="FK50" i="26" s="1"/>
  <c r="FJ50" i="26" a="1"/>
  <c r="FJ50" i="26" s="1"/>
  <c r="FI50" i="26" a="1"/>
  <c r="FI50" i="26" s="1"/>
  <c r="FG50" i="26" a="1"/>
  <c r="FG50" i="26" s="1"/>
  <c r="FF50" i="26" a="1"/>
  <c r="FF50" i="26" s="1"/>
  <c r="FE50" i="26" a="1"/>
  <c r="FE50" i="26" s="1"/>
  <c r="FB50" i="26" a="1"/>
  <c r="FB50" i="26" s="1"/>
  <c r="FA50" i="26" a="1"/>
  <c r="FA50" i="26" s="1"/>
  <c r="EZ50" i="26" a="1"/>
  <c r="EZ50" i="26" s="1"/>
  <c r="EY50" i="26" a="1"/>
  <c r="EY50" i="26" s="1"/>
  <c r="EX50" i="26" a="1"/>
  <c r="EX50" i="26" s="1"/>
  <c r="EU50" i="26" a="1"/>
  <c r="EU50" i="26" s="1"/>
  <c r="ET50" i="26" a="1"/>
  <c r="ET50" i="26" s="1"/>
  <c r="ES50" i="26" a="1"/>
  <c r="ES50" i="26" s="1"/>
  <c r="ER50" i="26" a="1"/>
  <c r="ER50" i="26" s="1"/>
  <c r="EQ50" i="26" a="1"/>
  <c r="EQ50" i="26" s="1"/>
  <c r="EO50" i="26" a="1"/>
  <c r="EO50" i="26" s="1"/>
  <c r="EM50" i="26" a="1"/>
  <c r="EM50" i="26" s="1"/>
  <c r="EL50" i="26" a="1"/>
  <c r="EL50" i="26" s="1"/>
  <c r="EK50" i="26" a="1"/>
  <c r="EK50" i="26" s="1"/>
  <c r="EI50" i="26" a="1"/>
  <c r="EI50" i="26" s="1"/>
  <c r="EH50" i="26" a="1"/>
  <c r="EH50" i="26" s="1"/>
  <c r="EE50" i="26" a="1"/>
  <c r="EE50" i="26" s="1"/>
  <c r="ED50" i="26" a="1"/>
  <c r="ED50" i="26" s="1"/>
  <c r="EC50" i="26" a="1"/>
  <c r="EC50" i="26" s="1"/>
  <c r="EA50" i="26" a="1"/>
  <c r="EA50" i="26" s="1"/>
  <c r="DZ50" i="26" a="1"/>
  <c r="DZ50" i="26" s="1"/>
  <c r="DY50" i="26" a="1"/>
  <c r="DY50" i="26" s="1"/>
  <c r="DV50" i="26" a="1"/>
  <c r="DV50" i="26" s="1"/>
  <c r="DU50" i="26" a="1"/>
  <c r="DU50" i="26" s="1"/>
  <c r="HJ49" i="26"/>
  <c r="HI49" i="26"/>
  <c r="HB49" i="26"/>
  <c r="GT49" i="26"/>
  <c r="GS49" i="26"/>
  <c r="GL49" i="26"/>
  <c r="GK49" i="26"/>
  <c r="GD49" i="26"/>
  <c r="GC49" i="26"/>
  <c r="FV49" i="26"/>
  <c r="FN49" i="26"/>
  <c r="FM49" i="26"/>
  <c r="FF49" i="26"/>
  <c r="FE49" i="26"/>
  <c r="EX49" i="26"/>
  <c r="EW49" i="26"/>
  <c r="EP49" i="26"/>
  <c r="EH49" i="26"/>
  <c r="EG49" i="26"/>
  <c r="DZ49" i="26"/>
  <c r="DY49" i="26"/>
  <c r="DR49" i="26"/>
  <c r="DQ49" i="26"/>
  <c r="FE48" i="26" a="1"/>
  <c r="FE48" i="26" s="1"/>
  <c r="EW48" i="26" a="1"/>
  <c r="EW48" i="26" s="1"/>
  <c r="HJ48" i="26" a="1"/>
  <c r="HJ48" i="26" s="1"/>
  <c r="HI48" i="26" a="1"/>
  <c r="HI48" i="26" s="1"/>
  <c r="GZ48" i="26" a="1"/>
  <c r="GZ48" i="26" s="1"/>
  <c r="GR48" i="26" a="1"/>
  <c r="GR48" i="26" s="1"/>
  <c r="GQ48" i="26" a="1"/>
  <c r="GQ48" i="26" s="1"/>
  <c r="GI48" i="26" a="1"/>
  <c r="GI48" i="26" s="1"/>
  <c r="GH48" i="26" a="1"/>
  <c r="GH48" i="26" s="1"/>
  <c r="FZ48" i="26" a="1"/>
  <c r="FZ48" i="26" s="1"/>
  <c r="FY48" i="26" a="1"/>
  <c r="FY48" i="26" s="1"/>
  <c r="FQ48" i="26" a="1"/>
  <c r="FQ48" i="26" s="1"/>
  <c r="FP48" i="26" a="1"/>
  <c r="FP48" i="26" s="1"/>
  <c r="FH48" i="26" a="1"/>
  <c r="FH48" i="26" s="1"/>
  <c r="EY48" i="26" a="1"/>
  <c r="EY48" i="26" s="1"/>
  <c r="EX48" i="26" a="1"/>
  <c r="EX48" i="26" s="1"/>
  <c r="EF48" i="26" a="1"/>
  <c r="EF48" i="26" s="1"/>
  <c r="EE48" i="26" a="1"/>
  <c r="EE48" i="26" s="1"/>
  <c r="DW48" i="26" a="1"/>
  <c r="DW48" i="26" s="1"/>
  <c r="DV48" i="26" a="1"/>
  <c r="DV48" i="26" s="1"/>
  <c r="GO47" i="26"/>
  <c r="HJ47" i="26"/>
  <c r="HI47" i="26"/>
  <c r="HA47" i="26"/>
  <c r="GZ47" i="26"/>
  <c r="GR47" i="26"/>
  <c r="GQ47" i="26"/>
  <c r="GI47" i="26"/>
  <c r="GH47" i="26"/>
  <c r="GA47" i="26"/>
  <c r="FZ47" i="26"/>
  <c r="FR47" i="26"/>
  <c r="FI47" i="26"/>
  <c r="FH47" i="26"/>
  <c r="EY47" i="26"/>
  <c r="EQ47" i="26"/>
  <c r="EP47" i="26"/>
  <c r="EI47" i="26"/>
  <c r="EH47" i="26"/>
  <c r="DY47" i="26"/>
  <c r="DR47" i="26"/>
  <c r="DQ47" i="26"/>
  <c r="EW46" i="26"/>
  <c r="HE46" i="26"/>
  <c r="HD46" i="26"/>
  <c r="GV46" i="26"/>
  <c r="GU46" i="26"/>
  <c r="GM46" i="26"/>
  <c r="GL46" i="26"/>
  <c r="GD46" i="26"/>
  <c r="GC46" i="26"/>
  <c r="FT46" i="26"/>
  <c r="FL46" i="26"/>
  <c r="FC46" i="26"/>
  <c r="FB46" i="26"/>
  <c r="ES46" i="26"/>
  <c r="EO46" i="26"/>
  <c r="EL46" i="26"/>
  <c r="EK46" i="26"/>
  <c r="EG46" i="26"/>
  <c r="EC46" i="26"/>
  <c r="DV46" i="26"/>
  <c r="DU46" i="26"/>
  <c r="DQ46" i="26"/>
  <c r="HF45" i="26" a="1"/>
  <c r="HF45" i="26" s="1"/>
  <c r="HE45" i="26" a="1"/>
  <c r="HE45" i="26" s="1"/>
  <c r="GW45" i="26" a="1"/>
  <c r="GW45" i="26" s="1"/>
  <c r="GO45" i="26" a="1"/>
  <c r="GO45" i="26" s="1"/>
  <c r="GG45" i="26" a="1"/>
  <c r="GG45" i="26" s="1"/>
  <c r="FZ45" i="26" a="1"/>
  <c r="FZ45" i="26" s="1"/>
  <c r="FY45" i="26" a="1"/>
  <c r="FY45" i="26" s="1"/>
  <c r="FQ45" i="26" a="1"/>
  <c r="FQ45" i="26" s="1"/>
  <c r="FI45" i="26" a="1"/>
  <c r="FI45" i="26" s="1"/>
  <c r="FA45" i="26" a="1"/>
  <c r="FA45" i="26" s="1"/>
  <c r="ET45" i="26" a="1"/>
  <c r="ET45" i="26" s="1"/>
  <c r="ES45" i="26" a="1"/>
  <c r="ES45" i="26" s="1"/>
  <c r="EK45" i="26" a="1"/>
  <c r="EK45" i="26" s="1"/>
  <c r="ED45" i="26" a="1"/>
  <c r="ED45" i="26" s="1"/>
  <c r="EC45" i="26" a="1"/>
  <c r="EC45" i="26" s="1"/>
  <c r="DU45" i="26" a="1"/>
  <c r="DU45" i="26" s="1"/>
  <c r="HJ45" i="26" a="1"/>
  <c r="HJ45" i="26" s="1"/>
  <c r="HB45" i="26" a="1"/>
  <c r="HB45" i="26" s="1"/>
  <c r="GU45" i="26" a="1"/>
  <c r="GU45" i="26" s="1"/>
  <c r="GT45" i="26" a="1"/>
  <c r="GT45" i="26" s="1"/>
  <c r="GL45" i="26" a="1"/>
  <c r="GL45" i="26" s="1"/>
  <c r="GD45" i="26" a="1"/>
  <c r="GD45" i="26" s="1"/>
  <c r="FV45" i="26" a="1"/>
  <c r="FV45" i="26" s="1"/>
  <c r="FO45" i="26" a="1"/>
  <c r="FO45" i="26" s="1"/>
  <c r="FN45" i="26" a="1"/>
  <c r="FN45" i="26" s="1"/>
  <c r="FF45" i="26" a="1"/>
  <c r="FF45" i="26" s="1"/>
  <c r="EX45" i="26" a="1"/>
  <c r="EX45" i="26" s="1"/>
  <c r="EP45" i="26" a="1"/>
  <c r="EP45" i="26" s="1"/>
  <c r="EI45" i="26" a="1"/>
  <c r="EI45" i="26" s="1"/>
  <c r="EH45" i="26" a="1"/>
  <c r="EH45" i="26" s="1"/>
  <c r="DZ45" i="26" a="1"/>
  <c r="DZ45" i="26" s="1"/>
  <c r="DS45" i="26" a="1"/>
  <c r="DS45" i="26" s="1"/>
  <c r="DR45" i="26" a="1"/>
  <c r="DR45" i="26" s="1"/>
  <c r="GE44" i="26"/>
  <c r="FY44" i="26"/>
  <c r="FA44" i="26"/>
  <c r="EK44" i="26"/>
  <c r="HL44" i="26"/>
  <c r="HG44" i="26"/>
  <c r="HB44" i="26"/>
  <c r="GY44" i="26"/>
  <c r="GR44" i="26"/>
  <c r="GN44" i="26"/>
  <c r="GM44" i="26"/>
  <c r="GI44" i="26"/>
  <c r="GC44" i="26"/>
  <c r="FX44" i="26"/>
  <c r="FU44" i="26"/>
  <c r="FT44" i="26"/>
  <c r="FK44" i="26"/>
  <c r="FJ44" i="26"/>
  <c r="FE44" i="26"/>
  <c r="FB44" i="26"/>
  <c r="EZ44" i="26"/>
  <c r="EU44" i="26"/>
  <c r="EQ44" i="26"/>
  <c r="EG44" i="26"/>
  <c r="EF44" i="26"/>
  <c r="EA44" i="26"/>
  <c r="DX44" i="26"/>
  <c r="DQ44" i="26"/>
  <c r="GJ43" i="26" a="1"/>
  <c r="GJ43" i="26" s="1"/>
  <c r="FD43" i="26" a="1"/>
  <c r="FD43" i="26" s="1"/>
  <c r="DY43" i="26" a="1"/>
  <c r="DY43" i="26" s="1"/>
  <c r="DX43" i="26" a="1"/>
  <c r="DX43" i="26" s="1"/>
  <c r="HJ43" i="26" a="1"/>
  <c r="HJ43" i="26" s="1"/>
  <c r="HE43" i="26" a="1"/>
  <c r="HE43" i="26" s="1"/>
  <c r="HC43" i="26" a="1"/>
  <c r="HC43" i="26" s="1"/>
  <c r="GQ43" i="26" a="1"/>
  <c r="GQ43" i="26" s="1"/>
  <c r="GP43" i="26" a="1"/>
  <c r="GP43" i="26" s="1"/>
  <c r="GI43" i="26" a="1"/>
  <c r="GI43" i="26" s="1"/>
  <c r="GE43" i="26" a="1"/>
  <c r="GE43" i="26" s="1"/>
  <c r="GD43" i="26" a="1"/>
  <c r="GD43" i="26" s="1"/>
  <c r="FW43" i="26" a="1"/>
  <c r="FW43" i="26" s="1"/>
  <c r="FR43" i="26" a="1"/>
  <c r="FR43" i="26" s="1"/>
  <c r="FJ43" i="26" a="1"/>
  <c r="FJ43" i="26" s="1"/>
  <c r="FF43" i="26" a="1"/>
  <c r="FF43" i="26" s="1"/>
  <c r="FC43" i="26" a="1"/>
  <c r="FC43" i="26" s="1"/>
  <c r="EX43" i="26" a="1"/>
  <c r="EX43" i="26" s="1"/>
  <c r="ES43" i="26" a="1"/>
  <c r="ES43" i="26" s="1"/>
  <c r="EQ43" i="26" a="1"/>
  <c r="EQ43" i="26" s="1"/>
  <c r="EE43" i="26" a="1"/>
  <c r="EE43" i="26" s="1"/>
  <c r="ED43" i="26" a="1"/>
  <c r="ED43" i="26" s="1"/>
  <c r="DS43" i="26" a="1"/>
  <c r="DS43" i="26" s="1"/>
  <c r="DR43" i="26" a="1"/>
  <c r="DR43" i="26" s="1"/>
  <c r="GW42" i="26"/>
  <c r="GK42" i="26"/>
  <c r="FK42" i="26"/>
  <c r="EY42" i="26"/>
  <c r="EK42" i="26"/>
  <c r="DY42" i="26"/>
  <c r="HE42" i="26"/>
  <c r="HD42" i="26"/>
  <c r="GT42" i="26"/>
  <c r="GS42" i="26"/>
  <c r="GN42" i="26"/>
  <c r="GG42" i="26"/>
  <c r="GC42" i="26"/>
  <c r="FZ42" i="26"/>
  <c r="FX42" i="26"/>
  <c r="FP42" i="26"/>
  <c r="FD42" i="26"/>
  <c r="ES42" i="26"/>
  <c r="ER42" i="26"/>
  <c r="EH42" i="26"/>
  <c r="EG42" i="26"/>
  <c r="EB42" i="26"/>
  <c r="DU42" i="26"/>
  <c r="DQ42" i="26"/>
  <c r="GY41" i="26" a="1"/>
  <c r="GY41" i="26" s="1"/>
  <c r="GX41" i="26" a="1"/>
  <c r="GX41" i="26" s="1"/>
  <c r="GL41" i="26" a="1"/>
  <c r="GL41" i="26" s="1"/>
  <c r="GA41" i="26" a="1"/>
  <c r="GA41" i="26" s="1"/>
  <c r="FY41" i="26" a="1"/>
  <c r="FY41" i="26" s="1"/>
  <c r="FK41" i="26" a="1"/>
  <c r="FK41" i="26" s="1"/>
  <c r="FE41" i="26" a="1"/>
  <c r="FE41" i="26" s="1"/>
  <c r="FA41" i="26" a="1"/>
  <c r="FA41" i="26" s="1"/>
  <c r="EL41" i="26" a="1"/>
  <c r="EL41" i="26" s="1"/>
  <c r="EA41" i="26" a="1"/>
  <c r="EA41" i="26" s="1"/>
  <c r="DZ41" i="26" a="1"/>
  <c r="DZ41" i="26" s="1"/>
  <c r="HK41" i="26" a="1"/>
  <c r="HK41" i="26" s="1"/>
  <c r="HF41" i="26" a="1"/>
  <c r="HF41" i="26" s="1"/>
  <c r="GU41" i="26" a="1"/>
  <c r="GU41" i="26" s="1"/>
  <c r="GO41" i="26" a="1"/>
  <c r="GO41" i="26" s="1"/>
  <c r="GH41" i="26" a="1"/>
  <c r="GH41" i="26" s="1"/>
  <c r="FX41" i="26" a="1"/>
  <c r="FX41" i="26" s="1"/>
  <c r="FW41" i="26" a="1"/>
  <c r="FW41" i="26" s="1"/>
  <c r="FD41" i="26" a="1"/>
  <c r="FD41" i="26" s="1"/>
  <c r="EZ41" i="26" a="1"/>
  <c r="EZ41" i="26" s="1"/>
  <c r="EY41" i="26" a="1"/>
  <c r="EY41" i="26" s="1"/>
  <c r="ET41" i="26" a="1"/>
  <c r="ET41" i="26" s="1"/>
  <c r="EI41" i="26" a="1"/>
  <c r="EI41" i="26" s="1"/>
  <c r="ED41" i="26" a="1"/>
  <c r="ED41" i="26" s="1"/>
  <c r="DV41" i="26" a="1"/>
  <c r="DV41" i="26" s="1"/>
  <c r="DR41" i="26" a="1"/>
  <c r="DR41" i="26" s="1"/>
  <c r="HE40" i="26" a="1"/>
  <c r="HE40" i="26" s="1"/>
  <c r="GS40" i="26" a="1"/>
  <c r="GS40" i="26" s="1"/>
  <c r="GM40" i="26" a="1"/>
  <c r="GM40" i="26" s="1"/>
  <c r="FU40" i="26" a="1"/>
  <c r="FU40" i="26" s="1"/>
  <c r="FB40" i="26" a="1"/>
  <c r="FB40" i="26" s="1"/>
  <c r="ES40" i="26" a="1"/>
  <c r="ES40" i="26" s="1"/>
  <c r="EA40" i="26" a="1"/>
  <c r="EA40" i="26" s="1"/>
  <c r="DS40" i="26" a="1"/>
  <c r="DS40" i="26" s="1"/>
  <c r="HL40" i="26" a="1"/>
  <c r="HL40" i="26" s="1"/>
  <c r="HD40" i="26" a="1"/>
  <c r="HD40" i="26" s="1"/>
  <c r="GZ40" i="26" a="1"/>
  <c r="GZ40" i="26" s="1"/>
  <c r="GT40" i="26" a="1"/>
  <c r="GT40" i="26" s="1"/>
  <c r="GP40" i="26" a="1"/>
  <c r="GP40" i="26" s="1"/>
  <c r="GD40" i="26" a="1"/>
  <c r="GD40" i="26" s="1"/>
  <c r="GC40" i="26" a="1"/>
  <c r="GC40" i="26" s="1"/>
  <c r="FR40" i="26" a="1"/>
  <c r="FR40" i="26" s="1"/>
  <c r="FQ40" i="26" a="1"/>
  <c r="FQ40" i="26" s="1"/>
  <c r="FH40" i="26" a="1"/>
  <c r="FH40" i="26" s="1"/>
  <c r="FE40" i="26" a="1"/>
  <c r="FE40" i="26" s="1"/>
  <c r="EZ40" i="26" a="1"/>
  <c r="EZ40" i="26" s="1"/>
  <c r="ER40" i="26" a="1"/>
  <c r="ER40" i="26" s="1"/>
  <c r="EJ40" i="26" a="1"/>
  <c r="EJ40" i="26" s="1"/>
  <c r="EH40" i="26" a="1"/>
  <c r="EH40" i="26" s="1"/>
  <c r="DX40" i="26" a="1"/>
  <c r="DX40" i="26" s="1"/>
  <c r="DQ40" i="26" a="1"/>
  <c r="DQ40" i="26" s="1"/>
  <c r="HJ37" i="26" a="1"/>
  <c r="HJ37" i="26" s="1"/>
  <c r="HE37" i="26" a="1"/>
  <c r="HE37" i="26" s="1"/>
  <c r="GT37" i="26" a="1"/>
  <c r="GT37" i="26" s="1"/>
  <c r="GL37" i="26" a="1"/>
  <c r="GL37" i="26" s="1"/>
  <c r="GG37" i="26" a="1"/>
  <c r="GG37" i="26" s="1"/>
  <c r="GD37" i="26" a="1"/>
  <c r="GD37" i="26" s="1"/>
  <c r="FY37" i="26" a="1"/>
  <c r="FY37" i="26" s="1"/>
  <c r="FN37" i="26" a="1"/>
  <c r="FN37" i="26" s="1"/>
  <c r="FF37" i="26" a="1"/>
  <c r="FF37" i="26" s="1"/>
  <c r="FA37" i="26" a="1"/>
  <c r="FA37" i="26" s="1"/>
  <c r="EX37" i="26" a="1"/>
  <c r="EX37" i="26" s="1"/>
  <c r="ES37" i="26" a="1"/>
  <c r="ES37" i="26" s="1"/>
  <c r="EH37" i="26" a="1"/>
  <c r="EH37" i="26" s="1"/>
  <c r="DU37" i="26" a="1"/>
  <c r="DU37" i="26" s="1"/>
  <c r="DR37" i="26" a="1"/>
  <c r="DR37" i="26" s="1"/>
  <c r="HI36" i="26" a="1"/>
  <c r="HI36" i="26" s="1"/>
  <c r="HE36" i="26" a="1"/>
  <c r="HE36" i="26" s="1"/>
  <c r="HA36" i="26" a="1"/>
  <c r="HA36" i="26" s="1"/>
  <c r="B536" i="25"/>
  <c r="B535" i="25"/>
  <c r="B534" i="25"/>
  <c r="B533" i="25"/>
  <c r="B532" i="25"/>
  <c r="B531" i="25"/>
  <c r="B530" i="25"/>
  <c r="B529" i="25"/>
  <c r="B528" i="25"/>
  <c r="B527" i="25"/>
  <c r="B526" i="25"/>
  <c r="B525" i="25"/>
  <c r="B524" i="25"/>
  <c r="B523" i="25"/>
  <c r="B522" i="25"/>
  <c r="B521" i="25"/>
  <c r="B520" i="25"/>
  <c r="B519" i="25"/>
  <c r="B518" i="25"/>
  <c r="B517" i="25"/>
  <c r="B516" i="25"/>
  <c r="B515" i="25"/>
  <c r="B514" i="25"/>
  <c r="B513" i="25"/>
  <c r="B512" i="25"/>
  <c r="B511" i="25"/>
  <c r="B510" i="25"/>
  <c r="B509" i="25"/>
  <c r="B508" i="25"/>
  <c r="B507" i="25"/>
  <c r="B506" i="25"/>
  <c r="B505" i="25"/>
  <c r="B504" i="25"/>
  <c r="B503" i="25"/>
  <c r="B502" i="25"/>
  <c r="B501" i="25"/>
  <c r="B500" i="25"/>
  <c r="B499" i="25"/>
  <c r="B498" i="25"/>
  <c r="B497" i="25"/>
  <c r="B496" i="25"/>
  <c r="B495" i="25"/>
  <c r="B494" i="25"/>
  <c r="B493" i="25"/>
  <c r="B492" i="25"/>
  <c r="B491" i="25"/>
  <c r="B490" i="25"/>
  <c r="B489" i="25"/>
  <c r="B488" i="25"/>
  <c r="B487" i="25"/>
  <c r="B486" i="25"/>
  <c r="B485" i="25"/>
  <c r="B484" i="25"/>
  <c r="B483" i="25"/>
  <c r="B482" i="25"/>
  <c r="B481" i="25"/>
  <c r="B480" i="25"/>
  <c r="B479" i="25"/>
  <c r="B478" i="25"/>
  <c r="B477" i="25"/>
  <c r="B476" i="25"/>
  <c r="B475" i="25"/>
  <c r="B474" i="25"/>
  <c r="B473" i="25"/>
  <c r="B472" i="25"/>
  <c r="B471" i="25"/>
  <c r="B470" i="25"/>
  <c r="B469" i="25"/>
  <c r="B468" i="25"/>
  <c r="B467" i="25"/>
  <c r="B466" i="25"/>
  <c r="B465" i="25"/>
  <c r="B464" i="25"/>
  <c r="B463" i="25"/>
  <c r="B462" i="25"/>
  <c r="B461" i="25"/>
  <c r="B460" i="25"/>
  <c r="B459" i="25"/>
  <c r="B458" i="25"/>
  <c r="B457" i="25"/>
  <c r="B456" i="25"/>
  <c r="B455" i="25"/>
  <c r="B454" i="25"/>
  <c r="B453" i="25"/>
  <c r="B452" i="25"/>
  <c r="B451" i="25"/>
  <c r="B450" i="25"/>
  <c r="B449" i="25"/>
  <c r="B448" i="25"/>
  <c r="B447" i="25"/>
  <c r="B446" i="25"/>
  <c r="B445" i="25"/>
  <c r="B444" i="25"/>
  <c r="B443" i="25"/>
  <c r="B442" i="25"/>
  <c r="B441" i="25"/>
  <c r="B440" i="25"/>
  <c r="B439" i="25"/>
  <c r="B438" i="25"/>
  <c r="B437" i="25"/>
  <c r="B436" i="25"/>
  <c r="B435" i="25"/>
  <c r="B434" i="25"/>
  <c r="B433" i="25"/>
  <c r="B432" i="25"/>
  <c r="B431" i="25"/>
  <c r="B430" i="25"/>
  <c r="B429" i="25"/>
  <c r="B428" i="25"/>
  <c r="B427" i="25"/>
  <c r="B426" i="25"/>
  <c r="B425" i="25"/>
  <c r="B424" i="25"/>
  <c r="B423" i="25"/>
  <c r="B422" i="25"/>
  <c r="B421" i="25"/>
  <c r="B420" i="25"/>
  <c r="B419" i="25"/>
  <c r="B418" i="25"/>
  <c r="B417" i="25"/>
  <c r="B416" i="25"/>
  <c r="B415" i="25"/>
  <c r="B414" i="25"/>
  <c r="B413" i="25"/>
  <c r="B412" i="25"/>
  <c r="B411" i="25"/>
  <c r="B410" i="25"/>
  <c r="B409" i="25"/>
  <c r="B408" i="25"/>
  <c r="B407" i="25"/>
  <c r="B406" i="25"/>
  <c r="B405" i="25"/>
  <c r="B404" i="25"/>
  <c r="B403" i="25"/>
  <c r="B402" i="25"/>
  <c r="B401" i="25"/>
  <c r="B400" i="25"/>
  <c r="B399" i="25"/>
  <c r="B398" i="25"/>
  <c r="B397" i="25"/>
  <c r="B396" i="25"/>
  <c r="B395" i="25"/>
  <c r="B394" i="25"/>
  <c r="B393" i="25"/>
  <c r="B392" i="25"/>
  <c r="B391" i="25"/>
  <c r="B390" i="25"/>
  <c r="B389" i="25"/>
  <c r="B388" i="25"/>
  <c r="B387" i="25"/>
  <c r="B386" i="25"/>
  <c r="B385" i="25"/>
  <c r="B384" i="25"/>
  <c r="B383" i="25"/>
  <c r="B382" i="25"/>
  <c r="B381" i="25"/>
  <c r="B380" i="25"/>
  <c r="B379" i="25"/>
  <c r="B378" i="25"/>
  <c r="B377" i="25"/>
  <c r="B376" i="25"/>
  <c r="B375" i="25"/>
  <c r="B374" i="25"/>
  <c r="B373" i="25"/>
  <c r="B372" i="25"/>
  <c r="B371" i="25"/>
  <c r="B370" i="25"/>
  <c r="B369" i="25"/>
  <c r="B368" i="25"/>
  <c r="B367" i="25"/>
  <c r="B366" i="25"/>
  <c r="B365" i="25"/>
  <c r="B364" i="25"/>
  <c r="B363" i="25"/>
  <c r="B362" i="25"/>
  <c r="B361" i="25"/>
  <c r="B360" i="25"/>
  <c r="B359" i="25"/>
  <c r="B358" i="25"/>
  <c r="B357" i="25"/>
  <c r="B356" i="25"/>
  <c r="B355" i="25"/>
  <c r="B354" i="25"/>
  <c r="B353" i="25"/>
  <c r="B352" i="25"/>
  <c r="B351" i="25"/>
  <c r="B350" i="25"/>
  <c r="B349" i="25"/>
  <c r="B348" i="25"/>
  <c r="B347" i="25"/>
  <c r="B346" i="25"/>
  <c r="B345" i="25"/>
  <c r="B344" i="25"/>
  <c r="B343" i="25"/>
  <c r="B342" i="25"/>
  <c r="B341" i="25"/>
  <c r="B340" i="25"/>
  <c r="B339" i="25"/>
  <c r="B338" i="25"/>
  <c r="B337" i="25"/>
  <c r="B336" i="25"/>
  <c r="B335" i="25"/>
  <c r="B334" i="25"/>
  <c r="B333" i="25"/>
  <c r="B332" i="25"/>
  <c r="B331" i="25"/>
  <c r="B330" i="25"/>
  <c r="B329" i="25"/>
  <c r="B328" i="25"/>
  <c r="B327" i="25"/>
  <c r="B326" i="25"/>
  <c r="B325" i="25"/>
  <c r="B324" i="25"/>
  <c r="B323" i="25"/>
  <c r="B322" i="25"/>
  <c r="B321" i="25"/>
  <c r="B320" i="25"/>
  <c r="B319" i="25"/>
  <c r="B318" i="25"/>
  <c r="B317" i="25"/>
  <c r="B316" i="25"/>
  <c r="B315" i="25"/>
  <c r="B314" i="25"/>
  <c r="B313" i="25"/>
  <c r="B312" i="25"/>
  <c r="B311" i="25"/>
  <c r="B310" i="25"/>
  <c r="B309" i="25"/>
  <c r="B308" i="25"/>
  <c r="B307" i="25"/>
  <c r="B306" i="25"/>
  <c r="B305" i="25"/>
  <c r="B304" i="25"/>
  <c r="B303" i="25"/>
  <c r="B302" i="25"/>
  <c r="B301" i="25"/>
  <c r="B300" i="25"/>
  <c r="B299" i="25"/>
  <c r="B298" i="25"/>
  <c r="B297" i="25"/>
  <c r="B296" i="25"/>
  <c r="B295" i="25"/>
  <c r="B294" i="25"/>
  <c r="B293" i="25"/>
  <c r="B292" i="25"/>
  <c r="B291" i="25"/>
  <c r="B290" i="25"/>
  <c r="B289" i="25"/>
  <c r="B288" i="25"/>
  <c r="B287" i="25"/>
  <c r="B286" i="25"/>
  <c r="B285" i="25"/>
  <c r="B284" i="25"/>
  <c r="B283" i="25"/>
  <c r="B282" i="25"/>
  <c r="B281" i="25"/>
  <c r="B280" i="25"/>
  <c r="B279" i="25"/>
  <c r="B278" i="25"/>
  <c r="B277" i="25"/>
  <c r="B276" i="25"/>
  <c r="B275" i="25"/>
  <c r="B274" i="25"/>
  <c r="B273" i="25"/>
  <c r="B272" i="25"/>
  <c r="B271" i="25"/>
  <c r="B270" i="25"/>
  <c r="B269" i="25"/>
  <c r="B268" i="25"/>
  <c r="B267" i="25"/>
  <c r="B266" i="25"/>
  <c r="B265" i="25"/>
  <c r="B264" i="25"/>
  <c r="B263" i="25"/>
  <c r="B262" i="25"/>
  <c r="B261" i="25"/>
  <c r="B260" i="25"/>
  <c r="B259" i="25"/>
  <c r="B258" i="25"/>
  <c r="B257" i="25"/>
  <c r="B256" i="25"/>
  <c r="B255" i="25"/>
  <c r="B254" i="25"/>
  <c r="B253" i="25"/>
  <c r="B252" i="25"/>
  <c r="B251" i="25"/>
  <c r="B250" i="25"/>
  <c r="B249" i="25"/>
  <c r="B248" i="25"/>
  <c r="B247" i="25"/>
  <c r="B246" i="25"/>
  <c r="B245" i="25"/>
  <c r="B244" i="25"/>
  <c r="B243" i="25"/>
  <c r="B242" i="25"/>
  <c r="B241" i="25"/>
  <c r="B240" i="25"/>
  <c r="B239" i="25"/>
  <c r="B238" i="25"/>
  <c r="B237" i="25"/>
  <c r="B236" i="25"/>
  <c r="B235" i="25"/>
  <c r="B234" i="25"/>
  <c r="B233" i="25"/>
  <c r="B232" i="25"/>
  <c r="B231" i="25"/>
  <c r="B230" i="25"/>
  <c r="B229" i="25"/>
  <c r="B228" i="25"/>
  <c r="B227" i="25"/>
  <c r="B226" i="25"/>
  <c r="B225" i="25"/>
  <c r="B224" i="25"/>
  <c r="B223" i="25"/>
  <c r="B222" i="25"/>
  <c r="B221" i="25"/>
  <c r="B220" i="25"/>
  <c r="B219" i="25"/>
  <c r="B218" i="25"/>
  <c r="B217" i="25"/>
  <c r="B216" i="25"/>
  <c r="B215" i="25"/>
  <c r="B214" i="25"/>
  <c r="B213" i="25"/>
  <c r="B212" i="25"/>
  <c r="B211" i="25"/>
  <c r="B210" i="25"/>
  <c r="B209" i="25"/>
  <c r="B208" i="25"/>
  <c r="B207" i="25"/>
  <c r="B206" i="25"/>
  <c r="B205" i="25"/>
  <c r="B204" i="25"/>
  <c r="B203" i="25"/>
  <c r="B202" i="25"/>
  <c r="B201" i="25"/>
  <c r="B200" i="25"/>
  <c r="B199" i="25"/>
  <c r="B198" i="25"/>
  <c r="B197" i="25"/>
  <c r="B196" i="25"/>
  <c r="B195" i="25"/>
  <c r="B194" i="25"/>
  <c r="B193" i="25"/>
  <c r="B192" i="25"/>
  <c r="B191" i="25"/>
  <c r="B190" i="25"/>
  <c r="B189" i="25"/>
  <c r="B188" i="25"/>
  <c r="B187" i="25"/>
  <c r="B186" i="25"/>
  <c r="B185" i="25"/>
  <c r="B184" i="25"/>
  <c r="B183" i="25"/>
  <c r="B182" i="25"/>
  <c r="B181" i="25"/>
  <c r="B180" i="25"/>
  <c r="B179" i="25"/>
  <c r="B178" i="25"/>
  <c r="B177" i="25"/>
  <c r="B176" i="25"/>
  <c r="B175" i="25"/>
  <c r="B174" i="25"/>
  <c r="B173" i="25"/>
  <c r="B172" i="25"/>
  <c r="B171" i="25"/>
  <c r="B170" i="25"/>
  <c r="B169" i="25"/>
  <c r="B168" i="25"/>
  <c r="B167" i="25"/>
  <c r="B166" i="25"/>
  <c r="B165" i="25"/>
  <c r="B164" i="25"/>
  <c r="B163" i="25"/>
  <c r="B162" i="25"/>
  <c r="B161" i="25"/>
  <c r="B160" i="25"/>
  <c r="B159" i="25"/>
  <c r="B158" i="25"/>
  <c r="B157" i="25"/>
  <c r="B156" i="25"/>
  <c r="B155" i="25"/>
  <c r="B154" i="25"/>
  <c r="B153" i="25"/>
  <c r="B152" i="25"/>
  <c r="B151" i="25"/>
  <c r="B150" i="25"/>
  <c r="B149" i="25"/>
  <c r="B148" i="25"/>
  <c r="B147" i="25"/>
  <c r="B146" i="25"/>
  <c r="B145" i="25"/>
  <c r="B144" i="25"/>
  <c r="B143" i="25"/>
  <c r="B142" i="25"/>
  <c r="B141" i="25"/>
  <c r="B140" i="25"/>
  <c r="B139" i="25"/>
  <c r="B138" i="25"/>
  <c r="B137" i="25"/>
  <c r="B136" i="25"/>
  <c r="B135" i="25"/>
  <c r="B134" i="25"/>
  <c r="B133" i="25"/>
  <c r="B132" i="25"/>
  <c r="B131" i="25"/>
  <c r="B130" i="25"/>
  <c r="B129" i="25"/>
  <c r="B128" i="25"/>
  <c r="B127" i="25"/>
  <c r="B126" i="25"/>
  <c r="B125" i="25"/>
  <c r="B124" i="25"/>
  <c r="B123" i="25"/>
  <c r="B122" i="25"/>
  <c r="B121" i="25"/>
  <c r="B120" i="25"/>
  <c r="B119" i="25"/>
  <c r="B118" i="25"/>
  <c r="B117" i="25"/>
  <c r="B116" i="25"/>
  <c r="B115" i="25"/>
  <c r="B114" i="25"/>
  <c r="B113" i="25"/>
  <c r="BP112" i="25"/>
  <c r="BO112" i="25"/>
  <c r="BN112" i="25"/>
  <c r="BM112" i="25"/>
  <c r="BL112" i="25"/>
  <c r="BK112" i="25"/>
  <c r="BJ112" i="25"/>
  <c r="BI112" i="25"/>
  <c r="BH112" i="25"/>
  <c r="BG112" i="25"/>
  <c r="BF112" i="25"/>
  <c r="BE112" i="25"/>
  <c r="BD112" i="25"/>
  <c r="BC112" i="25"/>
  <c r="BB112" i="25"/>
  <c r="AZ112" i="25"/>
  <c r="AY112" i="25"/>
  <c r="AX112" i="25"/>
  <c r="AW112" i="25"/>
  <c r="AV112" i="25"/>
  <c r="AU112" i="25"/>
  <c r="AT112" i="25"/>
  <c r="AS112" i="25"/>
  <c r="AR112" i="25"/>
  <c r="AQ112" i="25"/>
  <c r="AO112" i="25"/>
  <c r="AN112" i="25"/>
  <c r="AM112" i="25"/>
  <c r="AL112" i="25"/>
  <c r="AK112" i="25"/>
  <c r="AJ112" i="25"/>
  <c r="AI112" i="25"/>
  <c r="AH112" i="25"/>
  <c r="AG112" i="25"/>
  <c r="AF112" i="25"/>
  <c r="AE112" i="25"/>
  <c r="AD112" i="25"/>
  <c r="AC112" i="25"/>
  <c r="AB112" i="25"/>
  <c r="AA112" i="25"/>
  <c r="Z112" i="25"/>
  <c r="Y112" i="25"/>
  <c r="W112" i="25"/>
  <c r="V112" i="25"/>
  <c r="U112" i="25"/>
  <c r="T112" i="25"/>
  <c r="S112" i="25"/>
  <c r="R112" i="25"/>
  <c r="Q112" i="25"/>
  <c r="P112" i="25"/>
  <c r="O112" i="25"/>
  <c r="N112" i="25"/>
  <c r="M112" i="25"/>
  <c r="L112" i="25"/>
  <c r="K112" i="25"/>
  <c r="J112" i="25"/>
  <c r="I112" i="25"/>
  <c r="H112" i="25"/>
  <c r="G112" i="25"/>
  <c r="F112" i="25"/>
  <c r="E112" i="25"/>
  <c r="D112" i="25"/>
  <c r="CA111" i="25"/>
  <c r="BZ111" i="25"/>
  <c r="BY111" i="25"/>
  <c r="BX111" i="25"/>
  <c r="BW111" i="25"/>
  <c r="BV111" i="25"/>
  <c r="BU111" i="25"/>
  <c r="BT111" i="25"/>
  <c r="BS111" i="25"/>
  <c r="BR111" i="25"/>
  <c r="BQ111" i="25"/>
  <c r="BP111" i="25"/>
  <c r="BO111" i="25"/>
  <c r="BN111" i="25"/>
  <c r="BM111" i="25"/>
  <c r="BL111" i="25"/>
  <c r="BK111" i="25"/>
  <c r="BJ111" i="25"/>
  <c r="BI111" i="25"/>
  <c r="BH111" i="25"/>
  <c r="BG111" i="25"/>
  <c r="BF111" i="25"/>
  <c r="BE111" i="25"/>
  <c r="BD111" i="25"/>
  <c r="BC111" i="25"/>
  <c r="BB111" i="25"/>
  <c r="BA111" i="25"/>
  <c r="AZ111" i="25"/>
  <c r="AY111" i="25"/>
  <c r="AX111" i="25"/>
  <c r="AW111" i="25"/>
  <c r="AV111" i="25"/>
  <c r="AU111" i="25"/>
  <c r="AT111" i="25"/>
  <c r="AS111" i="25"/>
  <c r="AR111" i="25"/>
  <c r="AQ111" i="25"/>
  <c r="AP111" i="25"/>
  <c r="AO111" i="25"/>
  <c r="AN111" i="25"/>
  <c r="AM111" i="25"/>
  <c r="AL111" i="25"/>
  <c r="AK111" i="25"/>
  <c r="AJ111" i="25"/>
  <c r="AI111" i="25"/>
  <c r="AH111" i="25"/>
  <c r="AG111" i="25"/>
  <c r="AF111" i="25"/>
  <c r="AE111" i="25"/>
  <c r="AD111" i="25"/>
  <c r="AC111" i="25"/>
  <c r="AB111" i="25"/>
  <c r="AA111" i="25"/>
  <c r="Z111" i="25"/>
  <c r="Y111" i="25"/>
  <c r="X111" i="25"/>
  <c r="W111" i="25"/>
  <c r="V111" i="25"/>
  <c r="U111" i="25"/>
  <c r="T111" i="25"/>
  <c r="S111" i="25"/>
  <c r="R111" i="25"/>
  <c r="Q111" i="25"/>
  <c r="P111" i="25"/>
  <c r="O111" i="25"/>
  <c r="N111" i="25"/>
  <c r="M111" i="25"/>
  <c r="L111" i="25"/>
  <c r="K111" i="25"/>
  <c r="J111" i="25"/>
  <c r="I111" i="25"/>
  <c r="H111" i="25"/>
  <c r="G111" i="25"/>
  <c r="F111" i="25"/>
  <c r="E111" i="25"/>
  <c r="D111" i="25"/>
  <c r="CL110" i="25"/>
  <c r="CK110" i="25"/>
  <c r="CJ110" i="25"/>
  <c r="CI110" i="25"/>
  <c r="CH110" i="25"/>
  <c r="CL109" i="25"/>
  <c r="CK109" i="25"/>
  <c r="CJ109" i="25"/>
  <c r="CI109" i="25"/>
  <c r="CH109" i="25"/>
  <c r="CL108" i="25"/>
  <c r="CK108" i="25"/>
  <c r="CJ108" i="25"/>
  <c r="CI108" i="25"/>
  <c r="CH108" i="25"/>
  <c r="CL107" i="25"/>
  <c r="CK107" i="25"/>
  <c r="CJ107" i="25"/>
  <c r="CI107" i="25"/>
  <c r="CH107" i="25"/>
  <c r="CL106" i="25"/>
  <c r="CK106" i="25"/>
  <c r="CJ106" i="25"/>
  <c r="CI106" i="25"/>
  <c r="CH106" i="25"/>
  <c r="CL105" i="25"/>
  <c r="CK105" i="25"/>
  <c r="CJ105" i="25"/>
  <c r="CI105" i="25"/>
  <c r="CH105" i="25"/>
  <c r="CL104" i="25"/>
  <c r="CK104" i="25"/>
  <c r="CJ104" i="25"/>
  <c r="CI104" i="25"/>
  <c r="CH104" i="25"/>
  <c r="CL103" i="25"/>
  <c r="CK103" i="25"/>
  <c r="CJ103" i="25"/>
  <c r="CI103" i="25"/>
  <c r="CH103" i="25"/>
  <c r="CL102" i="25"/>
  <c r="CK102" i="25"/>
  <c r="CJ102" i="25"/>
  <c r="CI102" i="25"/>
  <c r="CH102" i="25"/>
  <c r="CL101" i="25"/>
  <c r="CK101" i="25"/>
  <c r="CJ101" i="25"/>
  <c r="CI101" i="25"/>
  <c r="CH101" i="25"/>
  <c r="CL100" i="25"/>
  <c r="CK100" i="25"/>
  <c r="CJ100" i="25"/>
  <c r="CI100" i="25"/>
  <c r="CH100" i="25"/>
  <c r="CL99" i="25"/>
  <c r="CK99" i="25"/>
  <c r="CJ99" i="25"/>
  <c r="CI99" i="25"/>
  <c r="CH99" i="25"/>
  <c r="CL98" i="25"/>
  <c r="CK98" i="25"/>
  <c r="CJ98" i="25"/>
  <c r="CI98" i="25"/>
  <c r="CH98" i="25"/>
  <c r="CL97" i="25"/>
  <c r="CK97" i="25"/>
  <c r="CJ97" i="25"/>
  <c r="CI97" i="25"/>
  <c r="CH97" i="25"/>
  <c r="CL96" i="25"/>
  <c r="CK96" i="25"/>
  <c r="CJ96" i="25"/>
  <c r="CI96" i="25"/>
  <c r="CH96" i="25"/>
  <c r="CL95" i="25"/>
  <c r="CK95" i="25"/>
  <c r="CJ95" i="25"/>
  <c r="CI95" i="25"/>
  <c r="CH95" i="25"/>
  <c r="CL94" i="25"/>
  <c r="CK94" i="25"/>
  <c r="CJ94" i="25"/>
  <c r="CI94" i="25"/>
  <c r="CH94" i="25"/>
  <c r="CL93" i="25"/>
  <c r="CK93" i="25"/>
  <c r="CJ93" i="25"/>
  <c r="CI93" i="25"/>
  <c r="CH93" i="25"/>
  <c r="CL92" i="25"/>
  <c r="CK92" i="25"/>
  <c r="CJ92" i="25"/>
  <c r="CI92" i="25"/>
  <c r="CH92" i="25"/>
  <c r="CL91" i="25"/>
  <c r="CK91" i="25"/>
  <c r="CJ91" i="25"/>
  <c r="CI91" i="25"/>
  <c r="CH91" i="25"/>
  <c r="CL90" i="25"/>
  <c r="CK90" i="25"/>
  <c r="CJ90" i="25"/>
  <c r="CI90" i="25"/>
  <c r="CH90" i="25"/>
  <c r="CL89" i="25"/>
  <c r="CK89" i="25"/>
  <c r="CJ89" i="25"/>
  <c r="CI89" i="25"/>
  <c r="CH89" i="25"/>
  <c r="CL88" i="25"/>
  <c r="CK88" i="25"/>
  <c r="CJ88" i="25"/>
  <c r="CI88" i="25"/>
  <c r="CH88" i="25"/>
  <c r="CL87" i="25"/>
  <c r="CK87" i="25"/>
  <c r="CJ87" i="25"/>
  <c r="CI87" i="25"/>
  <c r="CH87" i="25"/>
  <c r="CL86" i="25"/>
  <c r="CK86" i="25"/>
  <c r="CJ86" i="25"/>
  <c r="CI86" i="25"/>
  <c r="CH86" i="25"/>
  <c r="CL85" i="25"/>
  <c r="CK85" i="25"/>
  <c r="CJ85" i="25"/>
  <c r="CI85" i="25"/>
  <c r="CH85" i="25"/>
  <c r="CL84" i="25"/>
  <c r="CK84" i="25"/>
  <c r="CJ84" i="25"/>
  <c r="CI84" i="25"/>
  <c r="CH84" i="25"/>
  <c r="CL83" i="25"/>
  <c r="CK83" i="25"/>
  <c r="CJ83" i="25"/>
  <c r="CI83" i="25"/>
  <c r="CH83" i="25"/>
  <c r="CL82" i="25"/>
  <c r="CK82" i="25"/>
  <c r="CJ82" i="25"/>
  <c r="CI82" i="25"/>
  <c r="CH82" i="25"/>
  <c r="CL81" i="25"/>
  <c r="CK81" i="25"/>
  <c r="CJ81" i="25"/>
  <c r="CI81" i="25"/>
  <c r="CH81" i="25"/>
  <c r="CL80" i="25"/>
  <c r="CK80" i="25"/>
  <c r="CJ80" i="25"/>
  <c r="CI80" i="25"/>
  <c r="CH80" i="25"/>
  <c r="CL79" i="25"/>
  <c r="CK79" i="25"/>
  <c r="CJ79" i="25"/>
  <c r="CI79" i="25"/>
  <c r="CH79" i="25"/>
  <c r="CL78" i="25"/>
  <c r="CK78" i="25"/>
  <c r="CJ78" i="25"/>
  <c r="CI78" i="25"/>
  <c r="CH78" i="25"/>
  <c r="CL77" i="25"/>
  <c r="CK77" i="25"/>
  <c r="CJ77" i="25"/>
  <c r="CI77" i="25"/>
  <c r="CH77" i="25"/>
  <c r="CL76" i="25"/>
  <c r="CK76" i="25"/>
  <c r="CJ76" i="25"/>
  <c r="CI76" i="25"/>
  <c r="CH76" i="25"/>
  <c r="CL75" i="25"/>
  <c r="CK75" i="25"/>
  <c r="CJ75" i="25"/>
  <c r="CI75" i="25"/>
  <c r="CH75" i="25"/>
  <c r="CL74" i="25"/>
  <c r="CK74" i="25"/>
  <c r="CJ74" i="25"/>
  <c r="CI74" i="25"/>
  <c r="CH74" i="25"/>
  <c r="CL73" i="25"/>
  <c r="CK73" i="25"/>
  <c r="CJ73" i="25"/>
  <c r="CI73" i="25"/>
  <c r="CH73" i="25"/>
  <c r="CL72" i="25"/>
  <c r="CK72" i="25"/>
  <c r="CJ72" i="25"/>
  <c r="CI72" i="25"/>
  <c r="CH72" i="25"/>
  <c r="CL71" i="25"/>
  <c r="CK71" i="25"/>
  <c r="CJ71" i="25"/>
  <c r="CI71" i="25"/>
  <c r="CH71" i="25"/>
  <c r="CL70" i="25"/>
  <c r="CK70" i="25"/>
  <c r="CJ70" i="25"/>
  <c r="CI70" i="25"/>
  <c r="CH70" i="25"/>
  <c r="CL69" i="25"/>
  <c r="CK69" i="25"/>
  <c r="CJ69" i="25"/>
  <c r="CI69" i="25"/>
  <c r="CH69" i="25"/>
  <c r="CL68" i="25"/>
  <c r="CK68" i="25"/>
  <c r="CJ68" i="25"/>
  <c r="CI68" i="25"/>
  <c r="CH68" i="25"/>
  <c r="CL67" i="25"/>
  <c r="CK67" i="25"/>
  <c r="CJ67" i="25"/>
  <c r="CI67" i="25"/>
  <c r="CH67" i="25"/>
  <c r="CL66" i="25"/>
  <c r="CK66" i="25"/>
  <c r="CJ66" i="25"/>
  <c r="CI66" i="25"/>
  <c r="CH66" i="25"/>
  <c r="CL65" i="25"/>
  <c r="CK65" i="25"/>
  <c r="CJ65" i="25"/>
  <c r="CI65" i="25"/>
  <c r="CH65" i="25"/>
  <c r="CL64" i="25"/>
  <c r="CK64" i="25"/>
  <c r="CJ64" i="25"/>
  <c r="CI64" i="25"/>
  <c r="CH64" i="25"/>
  <c r="CL63" i="25"/>
  <c r="CK63" i="25"/>
  <c r="CJ63" i="25"/>
  <c r="CI63" i="25"/>
  <c r="CH63" i="25"/>
  <c r="CL62" i="25"/>
  <c r="CK62" i="25"/>
  <c r="CJ62" i="25"/>
  <c r="CI62" i="25"/>
  <c r="CH62" i="25"/>
  <c r="CL61" i="25"/>
  <c r="CK61" i="25"/>
  <c r="CJ61" i="25"/>
  <c r="CI61" i="25"/>
  <c r="CH61" i="25"/>
  <c r="CL60" i="25"/>
  <c r="CK60" i="25"/>
  <c r="CJ60" i="25"/>
  <c r="CI60" i="25"/>
  <c r="CH60" i="25"/>
  <c r="CL59" i="25"/>
  <c r="CK59" i="25"/>
  <c r="CJ59" i="25"/>
  <c r="CI59" i="25"/>
  <c r="CH59" i="25"/>
  <c r="CL58" i="25"/>
  <c r="CK58" i="25"/>
  <c r="CJ58" i="25"/>
  <c r="CI58" i="25"/>
  <c r="CH58" i="25"/>
  <c r="CL57" i="25"/>
  <c r="CK57" i="25"/>
  <c r="CJ57" i="25"/>
  <c r="CI57" i="25"/>
  <c r="CH57" i="25"/>
  <c r="CL56" i="25"/>
  <c r="CK56" i="25"/>
  <c r="CJ56" i="25"/>
  <c r="CI56" i="25"/>
  <c r="CH56" i="25"/>
  <c r="CL55" i="25"/>
  <c r="CK55" i="25"/>
  <c r="CJ55" i="25"/>
  <c r="CI55" i="25"/>
  <c r="CH55" i="25"/>
  <c r="CL54" i="25"/>
  <c r="CK54" i="25"/>
  <c r="CJ54" i="25"/>
  <c r="CI54" i="25"/>
  <c r="CH54" i="25"/>
  <c r="CL53" i="25"/>
  <c r="CK53" i="25"/>
  <c r="CJ53" i="25"/>
  <c r="CI53" i="25"/>
  <c r="CH53" i="25"/>
  <c r="CL52" i="25"/>
  <c r="CK52" i="25"/>
  <c r="CJ52" i="25"/>
  <c r="CI52" i="25"/>
  <c r="CH52" i="25"/>
  <c r="CL51" i="25"/>
  <c r="CK51" i="25"/>
  <c r="CJ51" i="25"/>
  <c r="CI51" i="25"/>
  <c r="CH51" i="25"/>
  <c r="CL50" i="25"/>
  <c r="CK50" i="25"/>
  <c r="CJ50" i="25"/>
  <c r="CI50" i="25"/>
  <c r="CH50" i="25"/>
  <c r="CL49" i="25"/>
  <c r="CK49" i="25"/>
  <c r="CJ49" i="25"/>
  <c r="CI49" i="25"/>
  <c r="CH49" i="25"/>
  <c r="CL48" i="25"/>
  <c r="CK48" i="25"/>
  <c r="CJ48" i="25"/>
  <c r="CI48" i="25"/>
  <c r="CH48" i="25"/>
  <c r="CL47" i="25"/>
  <c r="CK47" i="25"/>
  <c r="CJ47" i="25"/>
  <c r="CI47" i="25"/>
  <c r="CH47" i="25"/>
  <c r="CL46" i="25"/>
  <c r="CK46" i="25"/>
  <c r="CJ46" i="25"/>
  <c r="CI46" i="25"/>
  <c r="CH46" i="25"/>
  <c r="CL45" i="25"/>
  <c r="CK45" i="25"/>
  <c r="CJ45" i="25"/>
  <c r="CI45" i="25"/>
  <c r="CH45" i="25"/>
  <c r="CL44" i="25"/>
  <c r="CK44" i="25"/>
  <c r="CJ44" i="25"/>
  <c r="CI44" i="25"/>
  <c r="CH44" i="25"/>
  <c r="CL43" i="25"/>
  <c r="CK43" i="25"/>
  <c r="CJ43" i="25"/>
  <c r="CI43" i="25"/>
  <c r="CH43" i="25"/>
  <c r="CL42" i="25"/>
  <c r="CK42" i="25"/>
  <c r="CJ42" i="25"/>
  <c r="CI42" i="25"/>
  <c r="CH42" i="25"/>
  <c r="CL41" i="25"/>
  <c r="CK41" i="25"/>
  <c r="CJ41" i="25"/>
  <c r="CI41" i="25"/>
  <c r="CH41" i="25"/>
  <c r="CL40" i="25"/>
  <c r="CK40" i="25"/>
  <c r="CJ40" i="25"/>
  <c r="CI40" i="25"/>
  <c r="CH40" i="25"/>
  <c r="CL39" i="25"/>
  <c r="CK39" i="25"/>
  <c r="CJ39" i="25"/>
  <c r="CI39" i="25"/>
  <c r="CH39" i="25"/>
  <c r="CL38" i="25"/>
  <c r="CK38" i="25"/>
  <c r="CJ38" i="25"/>
  <c r="CI38" i="25"/>
  <c r="CH38" i="25"/>
  <c r="CL37" i="25"/>
  <c r="CK37" i="25"/>
  <c r="CJ37" i="25"/>
  <c r="CI37" i="25"/>
  <c r="CH37" i="25"/>
  <c r="CL36" i="25"/>
  <c r="CK36" i="25"/>
  <c r="CJ36" i="25"/>
  <c r="CI36" i="25"/>
  <c r="CH36" i="25"/>
  <c r="CL35" i="25"/>
  <c r="CK35" i="25"/>
  <c r="CJ35" i="25"/>
  <c r="CI35" i="25"/>
  <c r="CH35" i="25"/>
  <c r="CL34" i="25"/>
  <c r="CK34" i="25"/>
  <c r="CJ34" i="25"/>
  <c r="CI34" i="25"/>
  <c r="CH34" i="25"/>
  <c r="CL33" i="25"/>
  <c r="CK33" i="25"/>
  <c r="CJ33" i="25"/>
  <c r="CI33" i="25"/>
  <c r="CH33" i="25"/>
  <c r="CL32" i="25"/>
  <c r="CK32" i="25"/>
  <c r="CJ32" i="25"/>
  <c r="CI32" i="25"/>
  <c r="CH32" i="25"/>
  <c r="CL31" i="25"/>
  <c r="CK31" i="25"/>
  <c r="CJ31" i="25"/>
  <c r="CI31" i="25"/>
  <c r="CH31" i="25"/>
  <c r="CL30" i="25"/>
  <c r="CK30" i="25"/>
  <c r="CJ30" i="25"/>
  <c r="CI30" i="25"/>
  <c r="CH30" i="25"/>
  <c r="CL29" i="25"/>
  <c r="CK29" i="25"/>
  <c r="CJ29" i="25"/>
  <c r="CI29" i="25"/>
  <c r="CH29" i="25"/>
  <c r="CL28" i="25"/>
  <c r="CK28" i="25"/>
  <c r="CJ28" i="25"/>
  <c r="CI28" i="25"/>
  <c r="CH28" i="25"/>
  <c r="CL27" i="25"/>
  <c r="CK27" i="25"/>
  <c r="CJ27" i="25"/>
  <c r="CI27" i="25"/>
  <c r="CH27" i="25"/>
  <c r="CL26" i="25"/>
  <c r="CK26" i="25"/>
  <c r="CJ26" i="25"/>
  <c r="CI26" i="25"/>
  <c r="CH26" i="25"/>
  <c r="CL25" i="25"/>
  <c r="CK25" i="25"/>
  <c r="CJ25" i="25"/>
  <c r="CI25" i="25"/>
  <c r="CH25" i="25"/>
  <c r="CL24" i="25"/>
  <c r="CK24" i="25"/>
  <c r="CJ24" i="25"/>
  <c r="CI24" i="25"/>
  <c r="CH24" i="25"/>
  <c r="CL23" i="25"/>
  <c r="CK23" i="25"/>
  <c r="CJ23" i="25"/>
  <c r="CI23" i="25"/>
  <c r="CH23" i="25"/>
  <c r="CL22" i="25"/>
  <c r="CK22" i="25"/>
  <c r="CJ22" i="25"/>
  <c r="CI22" i="25"/>
  <c r="CH22" i="25"/>
  <c r="CL21" i="25"/>
  <c r="CK21" i="25"/>
  <c r="CJ21" i="25"/>
  <c r="CI21" i="25"/>
  <c r="CH21" i="25"/>
  <c r="CL20" i="25"/>
  <c r="CK20" i="25"/>
  <c r="CJ20" i="25"/>
  <c r="CI20" i="25"/>
  <c r="CH20" i="25"/>
  <c r="CL19" i="25"/>
  <c r="CK19" i="25"/>
  <c r="CJ19" i="25"/>
  <c r="CI19" i="25"/>
  <c r="CH19" i="25"/>
  <c r="CL18" i="25"/>
  <c r="CK18" i="25"/>
  <c r="CJ18" i="25"/>
  <c r="CI18" i="25"/>
  <c r="CH18" i="25"/>
  <c r="CL17" i="25"/>
  <c r="CK17" i="25"/>
  <c r="CJ17" i="25"/>
  <c r="CI17" i="25"/>
  <c r="CH17" i="25"/>
  <c r="CL16" i="25"/>
  <c r="CK16" i="25"/>
  <c r="CJ16" i="25"/>
  <c r="CI16" i="25"/>
  <c r="CH16" i="25"/>
  <c r="CL15" i="25"/>
  <c r="CK15" i="25"/>
  <c r="CJ15" i="25"/>
  <c r="CI15" i="25"/>
  <c r="CH15" i="25"/>
  <c r="CL14" i="25"/>
  <c r="CK14" i="25"/>
  <c r="CJ14" i="25"/>
  <c r="CI14" i="25"/>
  <c r="CH14" i="25"/>
  <c r="CL13" i="25"/>
  <c r="CK13" i="25"/>
  <c r="CJ13" i="25"/>
  <c r="CI13" i="25"/>
  <c r="CH13" i="25"/>
  <c r="CL12" i="25"/>
  <c r="CK12" i="25"/>
  <c r="CJ12" i="25"/>
  <c r="CI12" i="25"/>
  <c r="CH12" i="25"/>
  <c r="CL11" i="25"/>
  <c r="CK11" i="25"/>
  <c r="CJ11" i="25"/>
  <c r="CI11" i="25"/>
  <c r="CH11" i="25"/>
  <c r="CQ10" i="25"/>
  <c r="CP10" i="25"/>
  <c r="CO10" i="25"/>
  <c r="CN10" i="25"/>
  <c r="CM10" i="25"/>
  <c r="CQ9" i="25"/>
  <c r="CP9" i="25"/>
  <c r="CO9" i="25"/>
  <c r="CN9" i="25"/>
  <c r="CM9" i="25"/>
  <c r="CQ8" i="25"/>
  <c r="CP8" i="25"/>
  <c r="CO8" i="25"/>
  <c r="CN8" i="25"/>
  <c r="CM8" i="25"/>
  <c r="CQ7" i="25"/>
  <c r="CP7" i="25"/>
  <c r="CO7" i="25"/>
  <c r="CN7" i="25"/>
  <c r="CM7" i="25"/>
  <c r="CQ6" i="25"/>
  <c r="CP6" i="25"/>
  <c r="CO6" i="25"/>
  <c r="CN6" i="25"/>
  <c r="CM6" i="25"/>
  <c r="CQ5" i="25"/>
  <c r="CP5" i="25"/>
  <c r="CO5" i="25"/>
  <c r="CN5" i="25"/>
  <c r="CM5" i="25"/>
  <c r="I11" i="23"/>
  <c r="I13" i="23" s="1"/>
  <c r="K13" i="23" a="1"/>
  <c r="K13" i="23" s="1"/>
  <c r="Q11" i="23" a="1"/>
  <c r="Q11" i="23" s="1"/>
  <c r="S11" i="23" s="1" a="1"/>
  <c r="S11" i="23" s="1"/>
  <c r="K11" i="23" a="1"/>
  <c r="K11" i="23" s="1"/>
  <c r="D85" i="26" s="1"/>
  <c r="AI116" i="25" a="1"/>
  <c r="BK136" i="25" a="1"/>
  <c r="O120" i="25" a="1"/>
  <c r="F128" i="25" a="1"/>
  <c r="AM116" i="25" a="1"/>
  <c r="S120" i="25" a="1"/>
  <c r="S116" i="25" a="1"/>
  <c r="AW116" i="25" a="1"/>
  <c r="AD136" i="25" a="1"/>
  <c r="BP116" i="25" a="1"/>
  <c r="AV120" i="25" a="1"/>
  <c r="N128" i="25" a="1"/>
  <c r="AV116" i="25" a="1"/>
  <c r="AJ124" i="25" a="1"/>
  <c r="BH116" i="25" a="1"/>
  <c r="AS120" i="25" a="1"/>
  <c r="AK120" i="25" a="1"/>
  <c r="AE116" i="25" a="1"/>
  <c r="W120" i="25" a="1"/>
  <c r="BL116" i="25" a="1"/>
  <c r="BN116" i="25" a="1"/>
  <c r="G120" i="25" a="1"/>
  <c r="AA116" i="25" a="1"/>
  <c r="M120" i="25" a="1"/>
  <c r="AC120" i="25" a="1"/>
  <c r="T116" i="25" a="1"/>
  <c r="AR120" i="25" a="1"/>
  <c r="U120" i="25" a="1"/>
  <c r="L116" i="25" a="1"/>
  <c r="BF116" i="25" a="1"/>
  <c r="BI120" i="25" a="1"/>
  <c r="BD116" i="25" a="1"/>
  <c r="AF124" i="25" a="1"/>
  <c r="AZ120" i="25" a="1"/>
  <c r="AL128" i="25" a="1"/>
  <c r="AB116" i="25" a="1"/>
  <c r="AJ116" i="25" a="1"/>
  <c r="K116" i="25" a="1"/>
  <c r="AR116" i="25" a="1"/>
  <c r="K39" i="27" l="1"/>
  <c r="D39" i="27" s="1"/>
  <c r="K38" i="27"/>
  <c r="D38" i="27" s="1"/>
  <c r="AV120" i="25"/>
  <c r="L116" i="25"/>
  <c r="T116" i="25"/>
  <c r="AC120" i="25"/>
  <c r="AK120" i="25"/>
  <c r="BD116" i="25"/>
  <c r="AL128" i="25"/>
  <c r="O120" i="25"/>
  <c r="AR116" i="25"/>
  <c r="BI120" i="25"/>
  <c r="S120" i="25"/>
  <c r="AZ120" i="25"/>
  <c r="K116" i="25"/>
  <c r="S116" i="25"/>
  <c r="AB116" i="25"/>
  <c r="AJ116" i="25"/>
  <c r="AS120" i="25"/>
  <c r="W120" i="25"/>
  <c r="M120" i="25"/>
  <c r="U120" i="25"/>
  <c r="AA116" i="25"/>
  <c r="BH116" i="25"/>
  <c r="AD136" i="25"/>
  <c r="F128" i="25"/>
  <c r="N128" i="25"/>
  <c r="AV116" i="25"/>
  <c r="AE116" i="25"/>
  <c r="BL116" i="25"/>
  <c r="AJ124" i="25"/>
  <c r="BK136" i="25"/>
  <c r="AF124" i="25"/>
  <c r="AW116" i="25"/>
  <c r="BF116" i="25"/>
  <c r="BN116" i="25"/>
  <c r="AI116" i="25"/>
  <c r="BP116" i="25"/>
  <c r="G120" i="25"/>
  <c r="AM116" i="25"/>
  <c r="AR120" i="25"/>
  <c r="O11" i="23"/>
  <c r="C5" i="23" s="1"/>
  <c r="L37" i="14" s="1"/>
  <c r="F49" i="14"/>
  <c r="K6" i="21" s="1"/>
  <c r="Y48" i="14"/>
  <c r="K49" i="14"/>
  <c r="Y49" i="14" s="1"/>
  <c r="C1" i="23"/>
  <c r="F5" i="14" s="1"/>
  <c r="C2" i="23"/>
  <c r="E10" i="14" s="1"/>
  <c r="K9" i="23"/>
  <c r="M9" i="23"/>
  <c r="I9" i="23"/>
  <c r="C3" i="23"/>
  <c r="I11" i="14" s="1"/>
  <c r="HH77" i="13"/>
  <c r="HF77" i="13"/>
  <c r="HD77" i="13"/>
  <c r="HB77" i="13"/>
  <c r="GZ77" i="13"/>
  <c r="GX77" i="13"/>
  <c r="GV77" i="13"/>
  <c r="GT77" i="13"/>
  <c r="GR77" i="13"/>
  <c r="GP77" i="13"/>
  <c r="GN77" i="13"/>
  <c r="GL77" i="13"/>
  <c r="GJ77" i="13"/>
  <c r="GH77" i="13"/>
  <c r="GF77" i="13"/>
  <c r="GD77" i="13"/>
  <c r="GB77" i="13"/>
  <c r="FZ77" i="13"/>
  <c r="FX77" i="13"/>
  <c r="FV77" i="13"/>
  <c r="FT77" i="13"/>
  <c r="FR77" i="13"/>
  <c r="FP77" i="13"/>
  <c r="FN77" i="13"/>
  <c r="FL77" i="13"/>
  <c r="FJ77" i="13"/>
  <c r="FH77" i="13"/>
  <c r="FF77" i="13"/>
  <c r="FD77" i="13"/>
  <c r="FB77" i="13"/>
  <c r="EZ77" i="13"/>
  <c r="EX77" i="13"/>
  <c r="EV77" i="13"/>
  <c r="ET77" i="13"/>
  <c r="ER77" i="13"/>
  <c r="EP77" i="13"/>
  <c r="EN77" i="13"/>
  <c r="EL77" i="13"/>
  <c r="EJ77" i="13"/>
  <c r="EH77" i="13"/>
  <c r="EF77" i="13"/>
  <c r="ED77" i="13"/>
  <c r="EB77" i="13"/>
  <c r="DZ77" i="13"/>
  <c r="DX77" i="13"/>
  <c r="DV77" i="13"/>
  <c r="DT77" i="13"/>
  <c r="DR77" i="13"/>
  <c r="DP77" i="13"/>
  <c r="DN77" i="13"/>
  <c r="DL77" i="13"/>
  <c r="DJ77" i="13"/>
  <c r="DH77" i="13"/>
  <c r="DF77" i="13"/>
  <c r="DD77" i="13"/>
  <c r="DB77" i="13"/>
  <c r="CZ77" i="13"/>
  <c r="CX77" i="13"/>
  <c r="CV77" i="13"/>
  <c r="CT77" i="13"/>
  <c r="CR77" i="13"/>
  <c r="CP77" i="13"/>
  <c r="CN77" i="13"/>
  <c r="CL77" i="13"/>
  <c r="CJ77" i="13"/>
  <c r="CH77" i="13"/>
  <c r="CF77" i="13"/>
  <c r="CD77" i="13"/>
  <c r="CB77" i="13"/>
  <c r="BZ77" i="13"/>
  <c r="BX77" i="13"/>
  <c r="BV77" i="13"/>
  <c r="BT77" i="13"/>
  <c r="BR77" i="13"/>
  <c r="BP77" i="13"/>
  <c r="BN77" i="13"/>
  <c r="BL77" i="13"/>
  <c r="BJ77" i="13"/>
  <c r="BH77" i="13"/>
  <c r="BF77" i="13"/>
  <c r="BD77" i="13"/>
  <c r="BB77" i="13"/>
  <c r="AZ77" i="13"/>
  <c r="AX77" i="13"/>
  <c r="AV77" i="13"/>
  <c r="AT77" i="13"/>
  <c r="AR77" i="13"/>
  <c r="AP77" i="13"/>
  <c r="AN77" i="13"/>
  <c r="AL77" i="13"/>
  <c r="AJ77" i="13"/>
  <c r="AH77" i="13"/>
  <c r="AF77" i="13"/>
  <c r="AD77" i="13"/>
  <c r="AB77" i="13"/>
  <c r="Z77" i="13"/>
  <c r="X77" i="13"/>
  <c r="V77" i="13"/>
  <c r="T77" i="13"/>
  <c r="R77" i="13"/>
  <c r="HH65" i="13"/>
  <c r="HF65" i="13"/>
  <c r="HD65" i="13"/>
  <c r="HB65" i="13"/>
  <c r="GZ65" i="13"/>
  <c r="GX65" i="13"/>
  <c r="GV65" i="13"/>
  <c r="GT65" i="13"/>
  <c r="GR65" i="13"/>
  <c r="GP65" i="13"/>
  <c r="GN65" i="13"/>
  <c r="GL65" i="13"/>
  <c r="GJ65" i="13"/>
  <c r="GH65" i="13"/>
  <c r="GF65" i="13"/>
  <c r="GD65" i="13"/>
  <c r="GB65" i="13"/>
  <c r="FZ65" i="13"/>
  <c r="FX65" i="13"/>
  <c r="FV65" i="13"/>
  <c r="FT65" i="13"/>
  <c r="FR65" i="13"/>
  <c r="FP65" i="13"/>
  <c r="FN65" i="13"/>
  <c r="FL65" i="13"/>
  <c r="FJ65" i="13"/>
  <c r="FH65" i="13"/>
  <c r="FF65" i="13"/>
  <c r="FD65" i="13"/>
  <c r="FB65" i="13"/>
  <c r="EZ65" i="13"/>
  <c r="EX65" i="13"/>
  <c r="EV65" i="13"/>
  <c r="ET65" i="13"/>
  <c r="ER65" i="13"/>
  <c r="EP65" i="13"/>
  <c r="EN65" i="13"/>
  <c r="EL65" i="13"/>
  <c r="EJ65" i="13"/>
  <c r="EH65" i="13"/>
  <c r="EF65" i="13"/>
  <c r="ED65" i="13"/>
  <c r="EB65" i="13"/>
  <c r="DZ65" i="13"/>
  <c r="DX65" i="13"/>
  <c r="DV65" i="13"/>
  <c r="DT65" i="13"/>
  <c r="DR65" i="13"/>
  <c r="DP65" i="13"/>
  <c r="DN65" i="13"/>
  <c r="DL65" i="13"/>
  <c r="DJ65" i="13"/>
  <c r="DH65" i="13"/>
  <c r="DF65" i="13"/>
  <c r="DD65" i="13"/>
  <c r="DB65" i="13"/>
  <c r="CZ65" i="13"/>
  <c r="CX65" i="13"/>
  <c r="CV65" i="13"/>
  <c r="CT65" i="13"/>
  <c r="CR65" i="13"/>
  <c r="CP65" i="13"/>
  <c r="CN65" i="13"/>
  <c r="CL65" i="13"/>
  <c r="CJ65" i="13"/>
  <c r="CH65" i="13"/>
  <c r="CF65" i="13"/>
  <c r="CD65" i="13"/>
  <c r="CB65" i="13"/>
  <c r="BZ65" i="13"/>
  <c r="BX65" i="13"/>
  <c r="BV65" i="13"/>
  <c r="BT65" i="13"/>
  <c r="BR65" i="13"/>
  <c r="BP65" i="13"/>
  <c r="BN65" i="13"/>
  <c r="BL65" i="13"/>
  <c r="BJ65" i="13"/>
  <c r="BH65" i="13"/>
  <c r="BF65" i="13"/>
  <c r="BD65" i="13"/>
  <c r="BB65" i="13"/>
  <c r="AZ65" i="13"/>
  <c r="AX65" i="13"/>
  <c r="AV65" i="13"/>
  <c r="AT65" i="13"/>
  <c r="AR65" i="13"/>
  <c r="AP65" i="13"/>
  <c r="AN65" i="13"/>
  <c r="AL65" i="13"/>
  <c r="AJ65" i="13"/>
  <c r="AH65" i="13"/>
  <c r="AF65" i="13"/>
  <c r="AD65" i="13"/>
  <c r="AB65" i="13"/>
  <c r="Z65" i="13"/>
  <c r="X65" i="13"/>
  <c r="V65" i="13"/>
  <c r="T65" i="13"/>
  <c r="R65" i="13"/>
  <c r="HH46" i="13"/>
  <c r="HF46" i="13"/>
  <c r="HD46" i="13"/>
  <c r="HB46" i="13"/>
  <c r="GZ46" i="13"/>
  <c r="GX46" i="13"/>
  <c r="GV46" i="13"/>
  <c r="GT46" i="13"/>
  <c r="GR46" i="13"/>
  <c r="GP46" i="13"/>
  <c r="GN46" i="13"/>
  <c r="GL46" i="13"/>
  <c r="GJ46" i="13"/>
  <c r="GH46" i="13"/>
  <c r="GF46" i="13"/>
  <c r="GD46" i="13"/>
  <c r="GB46" i="13"/>
  <c r="FZ46" i="13"/>
  <c r="FX46" i="13"/>
  <c r="FV46" i="13"/>
  <c r="FT46" i="13"/>
  <c r="FR46" i="13"/>
  <c r="FP46" i="13"/>
  <c r="FN46" i="13"/>
  <c r="FL46" i="13"/>
  <c r="FJ46" i="13"/>
  <c r="FH46" i="13"/>
  <c r="FF46" i="13"/>
  <c r="FD46" i="13"/>
  <c r="FB46" i="13"/>
  <c r="EZ46" i="13"/>
  <c r="EX46" i="13"/>
  <c r="EV46" i="13"/>
  <c r="ET46" i="13"/>
  <c r="ER46" i="13"/>
  <c r="EP46" i="13"/>
  <c r="EN46" i="13"/>
  <c r="EL46" i="13"/>
  <c r="EJ46" i="13"/>
  <c r="EH46" i="13"/>
  <c r="EF46" i="13"/>
  <c r="ED46" i="13"/>
  <c r="EB46" i="13"/>
  <c r="DZ46" i="13"/>
  <c r="DX46" i="13"/>
  <c r="DV46" i="13"/>
  <c r="DT46" i="13"/>
  <c r="DR46" i="13"/>
  <c r="DP46" i="13"/>
  <c r="DN46" i="13"/>
  <c r="DL46" i="13"/>
  <c r="DJ46" i="13"/>
  <c r="DH46" i="13"/>
  <c r="DF46" i="13"/>
  <c r="DD46" i="13"/>
  <c r="DB46" i="13"/>
  <c r="CZ46" i="13"/>
  <c r="CX46" i="13"/>
  <c r="CV46" i="13"/>
  <c r="CT46" i="13"/>
  <c r="CR46" i="13"/>
  <c r="CP46" i="13"/>
  <c r="CN46" i="13"/>
  <c r="CL46" i="13"/>
  <c r="CJ46" i="13"/>
  <c r="CH46" i="13"/>
  <c r="CF46" i="13"/>
  <c r="CD46" i="13"/>
  <c r="CB46" i="13"/>
  <c r="BZ46" i="13"/>
  <c r="BX46" i="13"/>
  <c r="BV46" i="13"/>
  <c r="BT46" i="13"/>
  <c r="BR46" i="13"/>
  <c r="BP46" i="13"/>
  <c r="BN46" i="13"/>
  <c r="BL46" i="13"/>
  <c r="BJ46" i="13"/>
  <c r="BH46" i="13"/>
  <c r="BF46" i="13"/>
  <c r="BD46" i="13"/>
  <c r="BB46" i="13"/>
  <c r="AZ46" i="13"/>
  <c r="AX46" i="13"/>
  <c r="AV46" i="13"/>
  <c r="AT46" i="13"/>
  <c r="AR46" i="13"/>
  <c r="AP46" i="13"/>
  <c r="AN46" i="13"/>
  <c r="AL46" i="13"/>
  <c r="AJ46" i="13"/>
  <c r="AH46" i="13"/>
  <c r="AF46" i="13"/>
  <c r="AD46" i="13"/>
  <c r="AB46" i="13"/>
  <c r="Z46" i="13"/>
  <c r="X46" i="13"/>
  <c r="V46" i="13"/>
  <c r="R46" i="13"/>
  <c r="T46" i="13"/>
  <c r="AB76" i="18"/>
  <c r="Z76" i="18"/>
  <c r="X76" i="18"/>
  <c r="V76" i="18"/>
  <c r="T76" i="18"/>
  <c r="R76" i="18"/>
  <c r="AB64" i="18"/>
  <c r="Z64" i="18"/>
  <c r="X64" i="18"/>
  <c r="V64" i="18"/>
  <c r="T64" i="18"/>
  <c r="R64" i="18"/>
  <c r="AB45" i="18"/>
  <c r="Z45" i="18"/>
  <c r="X45" i="18"/>
  <c r="V45" i="18"/>
  <c r="R45" i="18"/>
  <c r="T45" i="18"/>
  <c r="AK112" i="21"/>
  <c r="AK111" i="21"/>
  <c r="AK110" i="21"/>
  <c r="AK109" i="21"/>
  <c r="AK108" i="21"/>
  <c r="AK107" i="21"/>
  <c r="AK106" i="21"/>
  <c r="AK105" i="21"/>
  <c r="AK104" i="21"/>
  <c r="AK103" i="21"/>
  <c r="AK102" i="21"/>
  <c r="AK101" i="21"/>
  <c r="AK100" i="21"/>
  <c r="AK99" i="21"/>
  <c r="AK98" i="21"/>
  <c r="AK97" i="21"/>
  <c r="AK96" i="21"/>
  <c r="AK95" i="21"/>
  <c r="AK94" i="21"/>
  <c r="AK93" i="21"/>
  <c r="AK92" i="21"/>
  <c r="AK91" i="21"/>
  <c r="AK90" i="21"/>
  <c r="AK89" i="21"/>
  <c r="AK88" i="21"/>
  <c r="AK87" i="21"/>
  <c r="AK86" i="21"/>
  <c r="AK85" i="21"/>
  <c r="AK84" i="21"/>
  <c r="AK83" i="21"/>
  <c r="AK82" i="21"/>
  <c r="AK81" i="21"/>
  <c r="AK80" i="21"/>
  <c r="AK79" i="21"/>
  <c r="AK78" i="21"/>
  <c r="AK77" i="21"/>
  <c r="AK76" i="21"/>
  <c r="AK75" i="21"/>
  <c r="AK74" i="21"/>
  <c r="AK73" i="21"/>
  <c r="AK72" i="21"/>
  <c r="AK71" i="21"/>
  <c r="AK70" i="21"/>
  <c r="AK69" i="21"/>
  <c r="AK68" i="21"/>
  <c r="AK67" i="21"/>
  <c r="AK66" i="21"/>
  <c r="AK65" i="21"/>
  <c r="AK64" i="21"/>
  <c r="AK63" i="21"/>
  <c r="AK62" i="21"/>
  <c r="AK61" i="21"/>
  <c r="AK60" i="21"/>
  <c r="AK59" i="21"/>
  <c r="AK58" i="21"/>
  <c r="AK57" i="21"/>
  <c r="AK56" i="21"/>
  <c r="AK55" i="21"/>
  <c r="AK54" i="21"/>
  <c r="AK53" i="21"/>
  <c r="AK52" i="21"/>
  <c r="AK51" i="21"/>
  <c r="AK50" i="21"/>
  <c r="AK49" i="21"/>
  <c r="AK48" i="21"/>
  <c r="AK47" i="21"/>
  <c r="AK46" i="21"/>
  <c r="AK45" i="21"/>
  <c r="AK44" i="21"/>
  <c r="AK43" i="21"/>
  <c r="AK42" i="21"/>
  <c r="AK41" i="21"/>
  <c r="AK40" i="21"/>
  <c r="AK39" i="21"/>
  <c r="AK38" i="21"/>
  <c r="AK37" i="21"/>
  <c r="AK36" i="21"/>
  <c r="AK35" i="21"/>
  <c r="AK34" i="21"/>
  <c r="AK33" i="21"/>
  <c r="AK32" i="21"/>
  <c r="AK31" i="21"/>
  <c r="AK30" i="21"/>
  <c r="AK29" i="21"/>
  <c r="AK28" i="21"/>
  <c r="AK27" i="21"/>
  <c r="AK26" i="21"/>
  <c r="AK25" i="21"/>
  <c r="AK24" i="21"/>
  <c r="AK23" i="21"/>
  <c r="AK22" i="21"/>
  <c r="AK21" i="21"/>
  <c r="AK20" i="21"/>
  <c r="AK19" i="21"/>
  <c r="AK18" i="21"/>
  <c r="AK17" i="21"/>
  <c r="AK16" i="21"/>
  <c r="AK15" i="21"/>
  <c r="AK14" i="21"/>
  <c r="AK13" i="21"/>
  <c r="AJ112" i="21"/>
  <c r="AJ111" i="21"/>
  <c r="AJ110" i="21"/>
  <c r="AJ109" i="21"/>
  <c r="AJ108" i="21"/>
  <c r="AJ107" i="21"/>
  <c r="AJ106" i="21"/>
  <c r="AJ105" i="21"/>
  <c r="AJ104" i="21"/>
  <c r="AJ103" i="21"/>
  <c r="AJ102" i="21"/>
  <c r="AJ101" i="21"/>
  <c r="AJ100" i="21"/>
  <c r="AJ99" i="21"/>
  <c r="AJ98" i="21"/>
  <c r="AJ97" i="21"/>
  <c r="AJ96" i="21"/>
  <c r="AJ95" i="21"/>
  <c r="AJ94" i="21"/>
  <c r="AJ93" i="21"/>
  <c r="AJ92" i="21"/>
  <c r="AJ91" i="21"/>
  <c r="AJ90" i="21"/>
  <c r="AJ89" i="21"/>
  <c r="AJ88" i="21"/>
  <c r="AJ87" i="21"/>
  <c r="AJ86" i="21"/>
  <c r="AJ85" i="21"/>
  <c r="AJ84" i="21"/>
  <c r="AJ83" i="21"/>
  <c r="AJ82" i="21"/>
  <c r="AJ81" i="21"/>
  <c r="AJ80" i="21"/>
  <c r="AJ79" i="21"/>
  <c r="AJ78" i="21"/>
  <c r="AJ77" i="21"/>
  <c r="AJ76" i="21"/>
  <c r="AJ75" i="21"/>
  <c r="AJ74" i="21"/>
  <c r="AJ73" i="21"/>
  <c r="AJ72" i="21"/>
  <c r="AJ71" i="21"/>
  <c r="AJ70" i="21"/>
  <c r="AJ69" i="21"/>
  <c r="AJ68" i="21"/>
  <c r="AJ67" i="21"/>
  <c r="AJ66" i="21"/>
  <c r="AJ65" i="21"/>
  <c r="AJ64" i="21"/>
  <c r="AJ63" i="21"/>
  <c r="AJ62" i="21"/>
  <c r="AJ61" i="21"/>
  <c r="AJ60" i="21"/>
  <c r="AJ59" i="21"/>
  <c r="AJ58" i="21"/>
  <c r="AJ57" i="21"/>
  <c r="AJ56" i="21"/>
  <c r="AJ55" i="21"/>
  <c r="AJ54" i="21"/>
  <c r="AJ53" i="21"/>
  <c r="AJ52" i="21"/>
  <c r="AJ51" i="21"/>
  <c r="AJ50" i="21"/>
  <c r="AJ49" i="21"/>
  <c r="AJ48" i="21"/>
  <c r="AJ47" i="21"/>
  <c r="AJ46" i="21"/>
  <c r="AJ45" i="21"/>
  <c r="AJ44" i="21"/>
  <c r="AJ43" i="21"/>
  <c r="AJ42" i="21"/>
  <c r="AJ41" i="21"/>
  <c r="AJ40" i="21"/>
  <c r="AJ39" i="21"/>
  <c r="AJ38" i="21"/>
  <c r="AJ37" i="21"/>
  <c r="AJ36" i="21"/>
  <c r="AJ35" i="21"/>
  <c r="AJ34" i="21"/>
  <c r="AJ33" i="21"/>
  <c r="AJ32" i="21"/>
  <c r="AJ31" i="21"/>
  <c r="AJ30" i="21"/>
  <c r="AJ29" i="21"/>
  <c r="AJ28" i="21"/>
  <c r="AJ27" i="21"/>
  <c r="AJ26" i="21"/>
  <c r="AJ25" i="21"/>
  <c r="AJ24" i="21"/>
  <c r="AJ23" i="21"/>
  <c r="AJ22" i="21"/>
  <c r="AJ21" i="21"/>
  <c r="AJ20" i="21"/>
  <c r="AJ19" i="21"/>
  <c r="AJ18" i="21"/>
  <c r="AJ17" i="21"/>
  <c r="AJ16" i="21"/>
  <c r="AJ15" i="21"/>
  <c r="AJ14" i="21"/>
  <c r="AJ13" i="21"/>
  <c r="AH112" i="21"/>
  <c r="AH111" i="21"/>
  <c r="AH110" i="21"/>
  <c r="AH109" i="21"/>
  <c r="AH108" i="21"/>
  <c r="AH107" i="21"/>
  <c r="AH106" i="21"/>
  <c r="AH105" i="21"/>
  <c r="AH104" i="21"/>
  <c r="AH103" i="21"/>
  <c r="AH102" i="21"/>
  <c r="AH101" i="21"/>
  <c r="AH100" i="21"/>
  <c r="AH99" i="21"/>
  <c r="AH98" i="21"/>
  <c r="AH97" i="21"/>
  <c r="AH96" i="21"/>
  <c r="AH95" i="21"/>
  <c r="AH94" i="21"/>
  <c r="AH93" i="21"/>
  <c r="AH92" i="21"/>
  <c r="AH91" i="21"/>
  <c r="AH90" i="21"/>
  <c r="AH89" i="21"/>
  <c r="AH88" i="21"/>
  <c r="AH87" i="21"/>
  <c r="AH86" i="21"/>
  <c r="AH85" i="21"/>
  <c r="AH84" i="21"/>
  <c r="AH83" i="21"/>
  <c r="AH82" i="21"/>
  <c r="AH81" i="21"/>
  <c r="AH80" i="21"/>
  <c r="AH79" i="21"/>
  <c r="AH78" i="21"/>
  <c r="AH77" i="21"/>
  <c r="AH76" i="21"/>
  <c r="AH75" i="21"/>
  <c r="AH74" i="21"/>
  <c r="AH73" i="21"/>
  <c r="AH72" i="21"/>
  <c r="AH71" i="21"/>
  <c r="AH70" i="21"/>
  <c r="AH69" i="21"/>
  <c r="AH68" i="21"/>
  <c r="AH67" i="21"/>
  <c r="AH66" i="21"/>
  <c r="AH65" i="21"/>
  <c r="AH64" i="21"/>
  <c r="AH63" i="21"/>
  <c r="AH62" i="21"/>
  <c r="AH61" i="21"/>
  <c r="AH60" i="21"/>
  <c r="AH59" i="21"/>
  <c r="AH58" i="21"/>
  <c r="AH57" i="21"/>
  <c r="AH56" i="21"/>
  <c r="AH55" i="21"/>
  <c r="AH54" i="21"/>
  <c r="AH53" i="21"/>
  <c r="AH52" i="21"/>
  <c r="AH51" i="21"/>
  <c r="AH50" i="21"/>
  <c r="AH49" i="21"/>
  <c r="AH48" i="21"/>
  <c r="AH47" i="21"/>
  <c r="AH46" i="21"/>
  <c r="AH45" i="21"/>
  <c r="AH44" i="21"/>
  <c r="AH43" i="21"/>
  <c r="AH42" i="21"/>
  <c r="AH41" i="21"/>
  <c r="AH40" i="21"/>
  <c r="AH39" i="21"/>
  <c r="AH38" i="21"/>
  <c r="AH37" i="21"/>
  <c r="AH36" i="21"/>
  <c r="AH35" i="21"/>
  <c r="AH34" i="21"/>
  <c r="AH33" i="21"/>
  <c r="AH32" i="21"/>
  <c r="AH31" i="21"/>
  <c r="AH30" i="21"/>
  <c r="AH29" i="21"/>
  <c r="AH28" i="21"/>
  <c r="AH27" i="21"/>
  <c r="AH26" i="21"/>
  <c r="AH25" i="21"/>
  <c r="AH24" i="21"/>
  <c r="AH23" i="21"/>
  <c r="AH22" i="21"/>
  <c r="AH21" i="21"/>
  <c r="AH20" i="21"/>
  <c r="AH19" i="21"/>
  <c r="AH18" i="21"/>
  <c r="AH17" i="21"/>
  <c r="AH16" i="21"/>
  <c r="AH15" i="21"/>
  <c r="AH14" i="21"/>
  <c r="AH13" i="21"/>
  <c r="AG112" i="21"/>
  <c r="AG111" i="21"/>
  <c r="AG110" i="21"/>
  <c r="AG109" i="21"/>
  <c r="AG108" i="21"/>
  <c r="AG107" i="21"/>
  <c r="AG106" i="21"/>
  <c r="AG105" i="21"/>
  <c r="AG104" i="21"/>
  <c r="AG103" i="21"/>
  <c r="AG102" i="21"/>
  <c r="AG101" i="21"/>
  <c r="AG100" i="21"/>
  <c r="AG99" i="21"/>
  <c r="AG98" i="21"/>
  <c r="AG97" i="21"/>
  <c r="AG96" i="21"/>
  <c r="AG95" i="21"/>
  <c r="AG94" i="21"/>
  <c r="AG93" i="21"/>
  <c r="AG92" i="21"/>
  <c r="AG91" i="21"/>
  <c r="AG90" i="21"/>
  <c r="AG89" i="21"/>
  <c r="AG88" i="21"/>
  <c r="AG87" i="21"/>
  <c r="AG86" i="21"/>
  <c r="AG85" i="21"/>
  <c r="AG84" i="21"/>
  <c r="AG83" i="21"/>
  <c r="AG82" i="21"/>
  <c r="AG81" i="21"/>
  <c r="AG80" i="21"/>
  <c r="AG79" i="21"/>
  <c r="AG78" i="21"/>
  <c r="AG77" i="21"/>
  <c r="AG76" i="21"/>
  <c r="AG75" i="21"/>
  <c r="AG74" i="21"/>
  <c r="AG73" i="21"/>
  <c r="AG72" i="21"/>
  <c r="AG71" i="21"/>
  <c r="AG70" i="21"/>
  <c r="AG69" i="21"/>
  <c r="AG68" i="21"/>
  <c r="AG67" i="21"/>
  <c r="AG66" i="21"/>
  <c r="AG65" i="21"/>
  <c r="AG64" i="21"/>
  <c r="AG63" i="21"/>
  <c r="AG62" i="21"/>
  <c r="AG61" i="21"/>
  <c r="AG60" i="21"/>
  <c r="AG59" i="21"/>
  <c r="AG58" i="21"/>
  <c r="AG57" i="21"/>
  <c r="AG56" i="21"/>
  <c r="AG55" i="21"/>
  <c r="AG54" i="21"/>
  <c r="AG53" i="21"/>
  <c r="AG52" i="21"/>
  <c r="AG51" i="21"/>
  <c r="AG50" i="21"/>
  <c r="AG49" i="21"/>
  <c r="AG48" i="21"/>
  <c r="AG47" i="21"/>
  <c r="AG46" i="21"/>
  <c r="AG45" i="21"/>
  <c r="AG44" i="21"/>
  <c r="AG43" i="21"/>
  <c r="AG42" i="21"/>
  <c r="AG41" i="21"/>
  <c r="AG40" i="21"/>
  <c r="AG39" i="21"/>
  <c r="AG38" i="21"/>
  <c r="AG37" i="21"/>
  <c r="AG36" i="21"/>
  <c r="AG35" i="21"/>
  <c r="AG34" i="21"/>
  <c r="AG33" i="21"/>
  <c r="AG32" i="21"/>
  <c r="AG31" i="21"/>
  <c r="AG30" i="21"/>
  <c r="AG29" i="21"/>
  <c r="AG28" i="21"/>
  <c r="AG27" i="21"/>
  <c r="AG26" i="21"/>
  <c r="AG25" i="21"/>
  <c r="AG24" i="21"/>
  <c r="AG23" i="21"/>
  <c r="AG22" i="21"/>
  <c r="AG21" i="21"/>
  <c r="AG20" i="21"/>
  <c r="AG19" i="21"/>
  <c r="AG18" i="21"/>
  <c r="AG17" i="21"/>
  <c r="AG16" i="21"/>
  <c r="AG15" i="21"/>
  <c r="AG14" i="21"/>
  <c r="AG13" i="21"/>
  <c r="AF112" i="21"/>
  <c r="AF111" i="21"/>
  <c r="AF110" i="21"/>
  <c r="AF109" i="21"/>
  <c r="AF108" i="21"/>
  <c r="AF107" i="21"/>
  <c r="AF106" i="21"/>
  <c r="AF105" i="21"/>
  <c r="AF104" i="21"/>
  <c r="AF103" i="21"/>
  <c r="AF102" i="21"/>
  <c r="AF101" i="21"/>
  <c r="AF100" i="21"/>
  <c r="AF99" i="21"/>
  <c r="AF98" i="21"/>
  <c r="AF97" i="21"/>
  <c r="AF96" i="21"/>
  <c r="AF95" i="21"/>
  <c r="AF94" i="21"/>
  <c r="AF93" i="21"/>
  <c r="AF92" i="21"/>
  <c r="AF91" i="21"/>
  <c r="AF90" i="21"/>
  <c r="AF89" i="21"/>
  <c r="AF88" i="21"/>
  <c r="AF87" i="21"/>
  <c r="AF86" i="21"/>
  <c r="AF85" i="21"/>
  <c r="AF84" i="21"/>
  <c r="AF83" i="21"/>
  <c r="AF82" i="21"/>
  <c r="AF81" i="21"/>
  <c r="AF80" i="21"/>
  <c r="AF79" i="21"/>
  <c r="AF78" i="21"/>
  <c r="AF77" i="21"/>
  <c r="AF76" i="21"/>
  <c r="AF75" i="21"/>
  <c r="AF74" i="21"/>
  <c r="AF73" i="21"/>
  <c r="AF72" i="21"/>
  <c r="AF71" i="21"/>
  <c r="AF70" i="21"/>
  <c r="AF69" i="21"/>
  <c r="AF68" i="21"/>
  <c r="AF67" i="21"/>
  <c r="AF66" i="21"/>
  <c r="AF65" i="21"/>
  <c r="AF64" i="21"/>
  <c r="AF63" i="21"/>
  <c r="AF62" i="21"/>
  <c r="AF61" i="21"/>
  <c r="AF60" i="21"/>
  <c r="AF59" i="21"/>
  <c r="AF58" i="21"/>
  <c r="AF57" i="21"/>
  <c r="AF56" i="21"/>
  <c r="AF55" i="21"/>
  <c r="AF54" i="21"/>
  <c r="AF53" i="21"/>
  <c r="AF52" i="21"/>
  <c r="AF51" i="21"/>
  <c r="AF50" i="21"/>
  <c r="AF49" i="21"/>
  <c r="AF48" i="21"/>
  <c r="AF47" i="21"/>
  <c r="AF46" i="21"/>
  <c r="AF45" i="21"/>
  <c r="AF44" i="21"/>
  <c r="AF43" i="21"/>
  <c r="AF42" i="21"/>
  <c r="AF41" i="21"/>
  <c r="AF40" i="21"/>
  <c r="AF39" i="21"/>
  <c r="AF38" i="21"/>
  <c r="AF37" i="21"/>
  <c r="AF36" i="21"/>
  <c r="AF35" i="21"/>
  <c r="AF34" i="21"/>
  <c r="AF33" i="21"/>
  <c r="AF32" i="21"/>
  <c r="AF31" i="21"/>
  <c r="AF30" i="21"/>
  <c r="AF29" i="21"/>
  <c r="AF28" i="21"/>
  <c r="AF27" i="21"/>
  <c r="AF26" i="21"/>
  <c r="AF25" i="21"/>
  <c r="AF24" i="21"/>
  <c r="AF23" i="21"/>
  <c r="AF22" i="21"/>
  <c r="AF21" i="21"/>
  <c r="AF20" i="21"/>
  <c r="AF19" i="21"/>
  <c r="AF18" i="21"/>
  <c r="AF17" i="21"/>
  <c r="AF16" i="21"/>
  <c r="AF15" i="21"/>
  <c r="AF14" i="21"/>
  <c r="AF13" i="21"/>
  <c r="AE112" i="21"/>
  <c r="AE111" i="21"/>
  <c r="AE110" i="21"/>
  <c r="AE109" i="21"/>
  <c r="AE108" i="21"/>
  <c r="AE107" i="21"/>
  <c r="AE106" i="21"/>
  <c r="AE105" i="21"/>
  <c r="AE104" i="21"/>
  <c r="AE103" i="21"/>
  <c r="AE102" i="21"/>
  <c r="AE101" i="21"/>
  <c r="AE100" i="21"/>
  <c r="AE99" i="21"/>
  <c r="AE98" i="21"/>
  <c r="AE97" i="21"/>
  <c r="AE96" i="21"/>
  <c r="AE95" i="21"/>
  <c r="AE94" i="21"/>
  <c r="AE93" i="21"/>
  <c r="AE92" i="21"/>
  <c r="AE91" i="21"/>
  <c r="AE90" i="21"/>
  <c r="AE89" i="21"/>
  <c r="AE88" i="21"/>
  <c r="AE87" i="21"/>
  <c r="AE86" i="21"/>
  <c r="AE85" i="21"/>
  <c r="AE84" i="21"/>
  <c r="AE83" i="21"/>
  <c r="AE82" i="21"/>
  <c r="AE81" i="21"/>
  <c r="AE80" i="21"/>
  <c r="AE79" i="21"/>
  <c r="AE78" i="21"/>
  <c r="AE77" i="21"/>
  <c r="AE76" i="21"/>
  <c r="AE75" i="21"/>
  <c r="AE74" i="21"/>
  <c r="AE73" i="21"/>
  <c r="AE72" i="21"/>
  <c r="AE71" i="21"/>
  <c r="AE70" i="21"/>
  <c r="AE69" i="21"/>
  <c r="AE68" i="21"/>
  <c r="AE67" i="21"/>
  <c r="AE66" i="21"/>
  <c r="AE65" i="21"/>
  <c r="AE64" i="21"/>
  <c r="AE63" i="21"/>
  <c r="AE62" i="21"/>
  <c r="AE61" i="21"/>
  <c r="AE60" i="21"/>
  <c r="AE59" i="21"/>
  <c r="AE58" i="21"/>
  <c r="AE57" i="21"/>
  <c r="AE56" i="21"/>
  <c r="AE55" i="21"/>
  <c r="AE54" i="21"/>
  <c r="AE53" i="21"/>
  <c r="AE52" i="21"/>
  <c r="AE51" i="21"/>
  <c r="AE50" i="21"/>
  <c r="AE49" i="21"/>
  <c r="AE48" i="21"/>
  <c r="AE47" i="21"/>
  <c r="AE46" i="21"/>
  <c r="AE45" i="21"/>
  <c r="AE44" i="21"/>
  <c r="AE43" i="21"/>
  <c r="AE42" i="21"/>
  <c r="AE41" i="21"/>
  <c r="AE40" i="21"/>
  <c r="AE39" i="21"/>
  <c r="AE38" i="21"/>
  <c r="AE37" i="21"/>
  <c r="AE36" i="21"/>
  <c r="AE35" i="21"/>
  <c r="AE34" i="21"/>
  <c r="AE33" i="21"/>
  <c r="AE32" i="21"/>
  <c r="AE31" i="21"/>
  <c r="AE30" i="21"/>
  <c r="AE29" i="21"/>
  <c r="AE28" i="21"/>
  <c r="AE27" i="21"/>
  <c r="AE26" i="21"/>
  <c r="AE25" i="21"/>
  <c r="AE24" i="21"/>
  <c r="AE23" i="21"/>
  <c r="AE22" i="21"/>
  <c r="AE21" i="21"/>
  <c r="AE20" i="21"/>
  <c r="AE19" i="21"/>
  <c r="AE18" i="21"/>
  <c r="AE17" i="21"/>
  <c r="AE16" i="21"/>
  <c r="AE15" i="21"/>
  <c r="AE14" i="21"/>
  <c r="AE13" i="21"/>
  <c r="AD112" i="21"/>
  <c r="AD111" i="21"/>
  <c r="AD110" i="21"/>
  <c r="AD109" i="21"/>
  <c r="AD108" i="21"/>
  <c r="AD107" i="21"/>
  <c r="AD106" i="21"/>
  <c r="AD105" i="21"/>
  <c r="AD104" i="21"/>
  <c r="AD103" i="21"/>
  <c r="AD102" i="21"/>
  <c r="AD101" i="21"/>
  <c r="AD100" i="21"/>
  <c r="AD99" i="21"/>
  <c r="AD98" i="21"/>
  <c r="AD97" i="21"/>
  <c r="AD96" i="21"/>
  <c r="AD95" i="21"/>
  <c r="AD94" i="21"/>
  <c r="AD93" i="21"/>
  <c r="AD92" i="21"/>
  <c r="AD91" i="21"/>
  <c r="AD90" i="21"/>
  <c r="AD89" i="21"/>
  <c r="AD88" i="21"/>
  <c r="AD87" i="21"/>
  <c r="AD86" i="21"/>
  <c r="AD85" i="21"/>
  <c r="AD84" i="21"/>
  <c r="AD83" i="21"/>
  <c r="AD82" i="21"/>
  <c r="AD81" i="21"/>
  <c r="AD80" i="21"/>
  <c r="AD79" i="21"/>
  <c r="AD78" i="21"/>
  <c r="AD77" i="21"/>
  <c r="AD76" i="21"/>
  <c r="AD75" i="21"/>
  <c r="AD74" i="21"/>
  <c r="AD73" i="21"/>
  <c r="AD72" i="21"/>
  <c r="AD71" i="21"/>
  <c r="AD70" i="21"/>
  <c r="AD69" i="21"/>
  <c r="AD68" i="21"/>
  <c r="AD67" i="21"/>
  <c r="AD66" i="21"/>
  <c r="AD65" i="21"/>
  <c r="AD64" i="21"/>
  <c r="AD63" i="21"/>
  <c r="AD62" i="21"/>
  <c r="AD61" i="21"/>
  <c r="AD60" i="21"/>
  <c r="AD59" i="21"/>
  <c r="AD58" i="21"/>
  <c r="AD57" i="21"/>
  <c r="AD56" i="21"/>
  <c r="AD55" i="21"/>
  <c r="AD54" i="21"/>
  <c r="AD53" i="21"/>
  <c r="AD52" i="21"/>
  <c r="AD51" i="21"/>
  <c r="AD50" i="21"/>
  <c r="AD49" i="21"/>
  <c r="AD48" i="21"/>
  <c r="AD47" i="21"/>
  <c r="AD46" i="21"/>
  <c r="AD45" i="21"/>
  <c r="AD44" i="21"/>
  <c r="AD43" i="21"/>
  <c r="AD42" i="21"/>
  <c r="AD41" i="21"/>
  <c r="AD40" i="21"/>
  <c r="AD39" i="21"/>
  <c r="AD38" i="21"/>
  <c r="AD37" i="21"/>
  <c r="AD36" i="21"/>
  <c r="AD35" i="21"/>
  <c r="AD34" i="21"/>
  <c r="AD33" i="21"/>
  <c r="AD32" i="21"/>
  <c r="AD31" i="21"/>
  <c r="AD30" i="21"/>
  <c r="AD29" i="21"/>
  <c r="AD28" i="21"/>
  <c r="AD27" i="21"/>
  <c r="AD26" i="21"/>
  <c r="AD25" i="21"/>
  <c r="AD24" i="21"/>
  <c r="AD23" i="21"/>
  <c r="AD22" i="21"/>
  <c r="AD21" i="21"/>
  <c r="AD20" i="21"/>
  <c r="AD19" i="21"/>
  <c r="AD18" i="21"/>
  <c r="AD17" i="21"/>
  <c r="AD16" i="21"/>
  <c r="AD15" i="21"/>
  <c r="AD14" i="21"/>
  <c r="AD13" i="21"/>
  <c r="AC112" i="21"/>
  <c r="AC111" i="21"/>
  <c r="AC110" i="21"/>
  <c r="AC109" i="21"/>
  <c r="AC108" i="21"/>
  <c r="AC107" i="21"/>
  <c r="AC106" i="21"/>
  <c r="AC105" i="21"/>
  <c r="AC104" i="21"/>
  <c r="AC103" i="21"/>
  <c r="AC102" i="21"/>
  <c r="AC101" i="21"/>
  <c r="AC100" i="21"/>
  <c r="AC99" i="21"/>
  <c r="AC98" i="21"/>
  <c r="AC97" i="21"/>
  <c r="AC96" i="21"/>
  <c r="AC95" i="21"/>
  <c r="AC94" i="21"/>
  <c r="AC93" i="21"/>
  <c r="AC92" i="21"/>
  <c r="AC91" i="21"/>
  <c r="AC90" i="21"/>
  <c r="AC89" i="21"/>
  <c r="AC88" i="21"/>
  <c r="AC87" i="21"/>
  <c r="AC86" i="21"/>
  <c r="AC85" i="21"/>
  <c r="AC84" i="21"/>
  <c r="AC83" i="21"/>
  <c r="AC82" i="21"/>
  <c r="AC81" i="21"/>
  <c r="AC80" i="21"/>
  <c r="AC79" i="21"/>
  <c r="AC78" i="21"/>
  <c r="AC77" i="21"/>
  <c r="AC76" i="21"/>
  <c r="AC75" i="21"/>
  <c r="AC74" i="21"/>
  <c r="AC73" i="21"/>
  <c r="AC72" i="21"/>
  <c r="AC71" i="21"/>
  <c r="AC70" i="21"/>
  <c r="AC69" i="21"/>
  <c r="AC68" i="21"/>
  <c r="AC67" i="21"/>
  <c r="AC66" i="21"/>
  <c r="AC65" i="21"/>
  <c r="AC64" i="21"/>
  <c r="AC63" i="21"/>
  <c r="AC62" i="21"/>
  <c r="AC61" i="21"/>
  <c r="AC60" i="21"/>
  <c r="AC59" i="21"/>
  <c r="AC58" i="21"/>
  <c r="AC57" i="21"/>
  <c r="AC56" i="21"/>
  <c r="AC55" i="21"/>
  <c r="AC54" i="21"/>
  <c r="AC53" i="21"/>
  <c r="AC52" i="21"/>
  <c r="AC51" i="21"/>
  <c r="AC50" i="21"/>
  <c r="AC49" i="21"/>
  <c r="AC48" i="21"/>
  <c r="AC47" i="21"/>
  <c r="AC46" i="21"/>
  <c r="AC45" i="21"/>
  <c r="AC44" i="21"/>
  <c r="AC43" i="21"/>
  <c r="AC42" i="21"/>
  <c r="AC41" i="21"/>
  <c r="AC40" i="21"/>
  <c r="AC39" i="21"/>
  <c r="AC38" i="21"/>
  <c r="AC37" i="21"/>
  <c r="AC36" i="21"/>
  <c r="AC35" i="21"/>
  <c r="AC34" i="21"/>
  <c r="AC33" i="21"/>
  <c r="AC32" i="21"/>
  <c r="AC31" i="21"/>
  <c r="AC30" i="21"/>
  <c r="AC29" i="21"/>
  <c r="AC28" i="21"/>
  <c r="AC27" i="21"/>
  <c r="AC26" i="21"/>
  <c r="AC25" i="21"/>
  <c r="AC24" i="21"/>
  <c r="AC23" i="21"/>
  <c r="AC22" i="21"/>
  <c r="AC21" i="21"/>
  <c r="AC20" i="21"/>
  <c r="AC19" i="21"/>
  <c r="AC18" i="21"/>
  <c r="AC17" i="21"/>
  <c r="AC16" i="21"/>
  <c r="AC15" i="21"/>
  <c r="AC14" i="21"/>
  <c r="AC13" i="21"/>
  <c r="AB112" i="21"/>
  <c r="AB111" i="21"/>
  <c r="AB110" i="21"/>
  <c r="AB109" i="21"/>
  <c r="AB108" i="21"/>
  <c r="AB107" i="21"/>
  <c r="AB106" i="21"/>
  <c r="AB105" i="21"/>
  <c r="AB104" i="21"/>
  <c r="AB103" i="21"/>
  <c r="AB102" i="21"/>
  <c r="AB101" i="21"/>
  <c r="AB100" i="21"/>
  <c r="AB99" i="21"/>
  <c r="AB98" i="21"/>
  <c r="AB97" i="21"/>
  <c r="AB96" i="21"/>
  <c r="AB95" i="21"/>
  <c r="AB94" i="21"/>
  <c r="AB93" i="21"/>
  <c r="AB92" i="21"/>
  <c r="AB91" i="21"/>
  <c r="AB90" i="21"/>
  <c r="AB89" i="21"/>
  <c r="AB88" i="21"/>
  <c r="AB87" i="21"/>
  <c r="AB86" i="21"/>
  <c r="AB85" i="21"/>
  <c r="AB84" i="21"/>
  <c r="AB83" i="21"/>
  <c r="AB82" i="21"/>
  <c r="AB81" i="21"/>
  <c r="AB80" i="21"/>
  <c r="AB79" i="21"/>
  <c r="AB78" i="21"/>
  <c r="AB77" i="21"/>
  <c r="AB76" i="21"/>
  <c r="AB75" i="21"/>
  <c r="AB74" i="21"/>
  <c r="AB73" i="21"/>
  <c r="AB72" i="21"/>
  <c r="AB71" i="21"/>
  <c r="AB70" i="21"/>
  <c r="AB69" i="21"/>
  <c r="AB68" i="21"/>
  <c r="AB67" i="21"/>
  <c r="AB66" i="21"/>
  <c r="AB65" i="21"/>
  <c r="AB64" i="21"/>
  <c r="AB63" i="21"/>
  <c r="AB62" i="21"/>
  <c r="AB61" i="21"/>
  <c r="AB60" i="21"/>
  <c r="AB59" i="21"/>
  <c r="AB58" i="21"/>
  <c r="AB57" i="21"/>
  <c r="AB56" i="21"/>
  <c r="AB55" i="21"/>
  <c r="AB54" i="21"/>
  <c r="AB53" i="21"/>
  <c r="AB52" i="21"/>
  <c r="AB51" i="21"/>
  <c r="AB50" i="21"/>
  <c r="AB49" i="21"/>
  <c r="AB48" i="21"/>
  <c r="AB47" i="21"/>
  <c r="AB46" i="21"/>
  <c r="AB45" i="21"/>
  <c r="AB44" i="21"/>
  <c r="AB43" i="21"/>
  <c r="AB42" i="21"/>
  <c r="AB41" i="21"/>
  <c r="AB40" i="21"/>
  <c r="AB39" i="21"/>
  <c r="AB38" i="21"/>
  <c r="AB37" i="21"/>
  <c r="AB36" i="21"/>
  <c r="AB35" i="21"/>
  <c r="AB34" i="21"/>
  <c r="AB33" i="21"/>
  <c r="AB32" i="21"/>
  <c r="AB31" i="21"/>
  <c r="AB30" i="21"/>
  <c r="AB29" i="21"/>
  <c r="AB28" i="21"/>
  <c r="AB27" i="21"/>
  <c r="AB26" i="21"/>
  <c r="AB25" i="21"/>
  <c r="AB24" i="21"/>
  <c r="AB23" i="21"/>
  <c r="AB22" i="21"/>
  <c r="AB21" i="21"/>
  <c r="AB20" i="21"/>
  <c r="AB19" i="21"/>
  <c r="AB18" i="21"/>
  <c r="AB17" i="21"/>
  <c r="AB16" i="21"/>
  <c r="AB15" i="21"/>
  <c r="AB14" i="21"/>
  <c r="AB13" i="21"/>
  <c r="AA112" i="21"/>
  <c r="AA111" i="21"/>
  <c r="AA110" i="21"/>
  <c r="AA109" i="21"/>
  <c r="AA108" i="21"/>
  <c r="AA107" i="21"/>
  <c r="AA106" i="21"/>
  <c r="AA105" i="21"/>
  <c r="AA104" i="21"/>
  <c r="AA103" i="21"/>
  <c r="AA102" i="21"/>
  <c r="AA101" i="21"/>
  <c r="AA100" i="21"/>
  <c r="AA99" i="21"/>
  <c r="AA98" i="21"/>
  <c r="AA97" i="21"/>
  <c r="AA96" i="21"/>
  <c r="AA95" i="21"/>
  <c r="AA94" i="21"/>
  <c r="AA93" i="21"/>
  <c r="AA92" i="21"/>
  <c r="AA91" i="21"/>
  <c r="AA90" i="21"/>
  <c r="AA89" i="21"/>
  <c r="AA88" i="21"/>
  <c r="AA87" i="21"/>
  <c r="AA86" i="21"/>
  <c r="AA85" i="21"/>
  <c r="AA84" i="21"/>
  <c r="AA83" i="21"/>
  <c r="AA82" i="21"/>
  <c r="AA81" i="21"/>
  <c r="AA80" i="21"/>
  <c r="AA79" i="21"/>
  <c r="AA78" i="21"/>
  <c r="AA77" i="21"/>
  <c r="AA76" i="21"/>
  <c r="AA75" i="21"/>
  <c r="AA74" i="21"/>
  <c r="AA73" i="21"/>
  <c r="AA72" i="21"/>
  <c r="AA71" i="21"/>
  <c r="AA70" i="21"/>
  <c r="AA69" i="21"/>
  <c r="AA68" i="21"/>
  <c r="AA67" i="21"/>
  <c r="AA66" i="21"/>
  <c r="AA65" i="21"/>
  <c r="AA64" i="21"/>
  <c r="AA63" i="21"/>
  <c r="AA62" i="21"/>
  <c r="AA61" i="21"/>
  <c r="AA60" i="21"/>
  <c r="AA59" i="21"/>
  <c r="AA58" i="21"/>
  <c r="AA57" i="21"/>
  <c r="AA56" i="21"/>
  <c r="AA55" i="21"/>
  <c r="AA54" i="21"/>
  <c r="AA53" i="21"/>
  <c r="AA52" i="21"/>
  <c r="AA51" i="21"/>
  <c r="AA50" i="21"/>
  <c r="AA49" i="21"/>
  <c r="AA48" i="21"/>
  <c r="AA47" i="21"/>
  <c r="AA46" i="21"/>
  <c r="AA45" i="21"/>
  <c r="AA44" i="21"/>
  <c r="AA43" i="21"/>
  <c r="AA42" i="21"/>
  <c r="AA41" i="21"/>
  <c r="AA40" i="21"/>
  <c r="AA39" i="21"/>
  <c r="AA38" i="21"/>
  <c r="AA37" i="21"/>
  <c r="AA36" i="21"/>
  <c r="AA35" i="21"/>
  <c r="AA34" i="21"/>
  <c r="AA33" i="21"/>
  <c r="AA32" i="21"/>
  <c r="AA31" i="21"/>
  <c r="AA30" i="21"/>
  <c r="AA29" i="21"/>
  <c r="AA28" i="21"/>
  <c r="AA27" i="21"/>
  <c r="AA26" i="21"/>
  <c r="AA25" i="21"/>
  <c r="AA24" i="21"/>
  <c r="AA23" i="21"/>
  <c r="AA22" i="21"/>
  <c r="AA21" i="21"/>
  <c r="AA20" i="21"/>
  <c r="AA19" i="21"/>
  <c r="AA18" i="21"/>
  <c r="AA17" i="21"/>
  <c r="AA16" i="21"/>
  <c r="AA15" i="21"/>
  <c r="AA14" i="21"/>
  <c r="AA13" i="21"/>
  <c r="AK12" i="21"/>
  <c r="AK11" i="21"/>
  <c r="AK10" i="21"/>
  <c r="AK9" i="21"/>
  <c r="AK8" i="21"/>
  <c r="AK7" i="21"/>
  <c r="AJ12" i="21"/>
  <c r="AJ11" i="21"/>
  <c r="AJ10" i="21"/>
  <c r="AJ9" i="21"/>
  <c r="AJ8" i="21"/>
  <c r="AJ7" i="21"/>
  <c r="AH12" i="21"/>
  <c r="AH11" i="21"/>
  <c r="AH10" i="21"/>
  <c r="AH9" i="21"/>
  <c r="AH8" i="21"/>
  <c r="AH7" i="21"/>
  <c r="AG12" i="21"/>
  <c r="AG11" i="21"/>
  <c r="AG10" i="21"/>
  <c r="AG9" i="21"/>
  <c r="AG8" i="21"/>
  <c r="AG7" i="21"/>
  <c r="AF12" i="21"/>
  <c r="AF11" i="21"/>
  <c r="AF10" i="21"/>
  <c r="AF9" i="21"/>
  <c r="AF8" i="21"/>
  <c r="AF7" i="21"/>
  <c r="AE12" i="21"/>
  <c r="AE11" i="21"/>
  <c r="AE10" i="21"/>
  <c r="AE9" i="21"/>
  <c r="AE8" i="21"/>
  <c r="AE7" i="21"/>
  <c r="AD12" i="21"/>
  <c r="AD11" i="21"/>
  <c r="AD10" i="21"/>
  <c r="AD9" i="21"/>
  <c r="AD8" i="21"/>
  <c r="AD7" i="21"/>
  <c r="AC12" i="21"/>
  <c r="AC11" i="21"/>
  <c r="AC10" i="21"/>
  <c r="AC9" i="21"/>
  <c r="AC8" i="21"/>
  <c r="AC7" i="21"/>
  <c r="AB12" i="21"/>
  <c r="AB11" i="21"/>
  <c r="AB10" i="21"/>
  <c r="AB9" i="21"/>
  <c r="AB8" i="21"/>
  <c r="AB7" i="21"/>
  <c r="AA12" i="21"/>
  <c r="AA11" i="21"/>
  <c r="AA10" i="21"/>
  <c r="AA9" i="21"/>
  <c r="AA8" i="21"/>
  <c r="AA7" i="21"/>
  <c r="N6" i="21"/>
  <c r="M6" i="21"/>
  <c r="O6" i="21"/>
  <c r="J6" i="21"/>
  <c r="I6" i="21"/>
  <c r="H6" i="21"/>
  <c r="G6" i="21"/>
  <c r="F6" i="21"/>
  <c r="E6" i="21"/>
  <c r="D6" i="21"/>
  <c r="C6" i="21"/>
  <c r="S13" i="21"/>
  <c r="S14" i="21"/>
  <c r="S15" i="21"/>
  <c r="S16" i="21"/>
  <c r="S17" i="21"/>
  <c r="S18" i="21"/>
  <c r="S19" i="21"/>
  <c r="S20" i="21"/>
  <c r="S21" i="21"/>
  <c r="S22" i="21"/>
  <c r="S23" i="21"/>
  <c r="S24" i="21"/>
  <c r="S25" i="21"/>
  <c r="S26" i="21"/>
  <c r="S27" i="21"/>
  <c r="S28" i="21"/>
  <c r="S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S56" i="21"/>
  <c r="S57" i="21"/>
  <c r="S58" i="21"/>
  <c r="S59" i="21"/>
  <c r="S60" i="21"/>
  <c r="S61" i="21"/>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1" i="21"/>
  <c r="S92" i="21"/>
  <c r="S93" i="21"/>
  <c r="S94" i="21"/>
  <c r="S95" i="21"/>
  <c r="S96" i="21"/>
  <c r="S97" i="21"/>
  <c r="S98" i="21"/>
  <c r="S99" i="21"/>
  <c r="S100" i="21"/>
  <c r="S101" i="21"/>
  <c r="S102" i="21"/>
  <c r="S103" i="21"/>
  <c r="S104" i="21"/>
  <c r="S105" i="21"/>
  <c r="S106" i="21"/>
  <c r="S107" i="21"/>
  <c r="S108" i="21"/>
  <c r="S109" i="21"/>
  <c r="S110" i="21"/>
  <c r="S111" i="21"/>
  <c r="S112" i="21"/>
  <c r="S12" i="21"/>
  <c r="S11" i="21"/>
  <c r="S10" i="21"/>
  <c r="S9" i="21"/>
  <c r="S7" i="21"/>
  <c r="S8" i="21"/>
  <c r="CA112" i="21"/>
  <c r="BZ112" i="21"/>
  <c r="BY112" i="21"/>
  <c r="BX112" i="21"/>
  <c r="BW112" i="21"/>
  <c r="BV112" i="21"/>
  <c r="BU112" i="21"/>
  <c r="BT112" i="21"/>
  <c r="BS112" i="21"/>
  <c r="BR112" i="21"/>
  <c r="BQ112" i="21"/>
  <c r="BP112" i="21"/>
  <c r="BO112" i="21"/>
  <c r="BN112" i="21"/>
  <c r="BM112" i="21"/>
  <c r="BL112" i="21"/>
  <c r="BK112" i="21"/>
  <c r="BJ112" i="21"/>
  <c r="BI112" i="21"/>
  <c r="BH112" i="21"/>
  <c r="BG112" i="21"/>
  <c r="BF112" i="21"/>
  <c r="BE112" i="21"/>
  <c r="BD112" i="21"/>
  <c r="BC112" i="21"/>
  <c r="BB112" i="21"/>
  <c r="BA112" i="21"/>
  <c r="AZ112" i="21"/>
  <c r="AY112" i="21"/>
  <c r="AX112" i="21"/>
  <c r="AW112" i="21"/>
  <c r="AV112" i="21"/>
  <c r="AU112" i="21"/>
  <c r="AT112" i="21"/>
  <c r="AS112" i="21"/>
  <c r="AR112" i="21"/>
  <c r="AQ112" i="21"/>
  <c r="AP112" i="21"/>
  <c r="AO112" i="21"/>
  <c r="AN112" i="21"/>
  <c r="AM112" i="21"/>
  <c r="AL112" i="21"/>
  <c r="CA111" i="21"/>
  <c r="BZ111" i="21"/>
  <c r="BY111" i="21"/>
  <c r="BX111" i="21"/>
  <c r="BW111" i="21"/>
  <c r="BV111" i="21"/>
  <c r="BU111" i="21"/>
  <c r="BT111" i="21"/>
  <c r="BS111" i="21"/>
  <c r="BR111" i="21"/>
  <c r="BQ111" i="21"/>
  <c r="BP111" i="21"/>
  <c r="BO111" i="21"/>
  <c r="BN111" i="21"/>
  <c r="BM111" i="21"/>
  <c r="BL111" i="21"/>
  <c r="BK111" i="21"/>
  <c r="BJ111" i="21"/>
  <c r="BI111" i="21"/>
  <c r="BH111" i="21"/>
  <c r="BG111" i="21"/>
  <c r="BF111" i="21"/>
  <c r="BE111" i="21"/>
  <c r="BD111" i="21"/>
  <c r="BC111" i="21"/>
  <c r="BB111" i="21"/>
  <c r="BA111" i="21"/>
  <c r="AZ111" i="21"/>
  <c r="AY111" i="21"/>
  <c r="AX111" i="21"/>
  <c r="AW111" i="21"/>
  <c r="AV111" i="21"/>
  <c r="AU111" i="21"/>
  <c r="AT111" i="21"/>
  <c r="AS111" i="21"/>
  <c r="AR111" i="21"/>
  <c r="AQ111" i="21"/>
  <c r="AP111" i="21"/>
  <c r="AO111" i="21"/>
  <c r="AN111" i="21"/>
  <c r="AM111" i="21"/>
  <c r="AL111" i="21"/>
  <c r="CA110" i="21"/>
  <c r="BZ110" i="21"/>
  <c r="BY110" i="21"/>
  <c r="BX110" i="21"/>
  <c r="BW110" i="21"/>
  <c r="BV110" i="21"/>
  <c r="BU110" i="21"/>
  <c r="BT110" i="21"/>
  <c r="BS110" i="21"/>
  <c r="BR110" i="21"/>
  <c r="BQ110" i="21"/>
  <c r="BP110" i="21"/>
  <c r="BO110" i="21"/>
  <c r="BN110" i="21"/>
  <c r="BM110" i="21"/>
  <c r="BL110" i="21"/>
  <c r="BK110" i="21"/>
  <c r="BJ110" i="21"/>
  <c r="BI110" i="21"/>
  <c r="BH110" i="21"/>
  <c r="BG110" i="21"/>
  <c r="BF110" i="21"/>
  <c r="BE110" i="21"/>
  <c r="BD110" i="21"/>
  <c r="BC110" i="21"/>
  <c r="BB110" i="21"/>
  <c r="BA110" i="21"/>
  <c r="AZ110" i="21"/>
  <c r="AY110" i="21"/>
  <c r="AX110" i="21"/>
  <c r="AW110" i="21"/>
  <c r="AV110" i="21"/>
  <c r="AU110" i="21"/>
  <c r="AT110" i="21"/>
  <c r="AS110" i="21"/>
  <c r="AR110" i="21"/>
  <c r="AQ110" i="21"/>
  <c r="AP110" i="21"/>
  <c r="AO110" i="21"/>
  <c r="AN110" i="21"/>
  <c r="AM110" i="21"/>
  <c r="AL110" i="21"/>
  <c r="CA109" i="21"/>
  <c r="BZ109" i="21"/>
  <c r="BY109" i="21"/>
  <c r="BX109" i="21"/>
  <c r="BW109" i="21"/>
  <c r="BV109" i="21"/>
  <c r="BU109" i="21"/>
  <c r="BT109" i="21"/>
  <c r="BS109" i="21"/>
  <c r="BR109" i="21"/>
  <c r="BQ109" i="21"/>
  <c r="BP109" i="21"/>
  <c r="BO109" i="21"/>
  <c r="BN109" i="21"/>
  <c r="BM109" i="21"/>
  <c r="BL109" i="21"/>
  <c r="BK109" i="21"/>
  <c r="BJ109" i="21"/>
  <c r="BI109" i="21"/>
  <c r="BH109" i="21"/>
  <c r="BG109" i="21"/>
  <c r="BF109" i="21"/>
  <c r="BE109" i="21"/>
  <c r="BD109" i="21"/>
  <c r="BC109" i="21"/>
  <c r="BB109" i="21"/>
  <c r="BA109" i="21"/>
  <c r="AZ109" i="21"/>
  <c r="AY109" i="21"/>
  <c r="AX109" i="21"/>
  <c r="AW109" i="21"/>
  <c r="AV109" i="21"/>
  <c r="AU109" i="21"/>
  <c r="AT109" i="21"/>
  <c r="AS109" i="21"/>
  <c r="AR109" i="21"/>
  <c r="AQ109" i="21"/>
  <c r="AP109" i="21"/>
  <c r="AO109" i="21"/>
  <c r="AN109" i="21"/>
  <c r="AM109" i="21"/>
  <c r="AL109" i="21"/>
  <c r="CA108" i="21"/>
  <c r="BZ108" i="21"/>
  <c r="BY108" i="21"/>
  <c r="BX108" i="21"/>
  <c r="BW108" i="21"/>
  <c r="BV108" i="21"/>
  <c r="BU108" i="21"/>
  <c r="BT108" i="21"/>
  <c r="BS108" i="21"/>
  <c r="BR108" i="21"/>
  <c r="BQ108" i="21"/>
  <c r="BP108" i="21"/>
  <c r="BO108" i="21"/>
  <c r="BN108" i="21"/>
  <c r="BM108" i="21"/>
  <c r="BL108" i="21"/>
  <c r="BK108" i="21"/>
  <c r="BJ108" i="21"/>
  <c r="BI108" i="21"/>
  <c r="BH108" i="21"/>
  <c r="BG108" i="21"/>
  <c r="BF108" i="21"/>
  <c r="BE108" i="21"/>
  <c r="BD108" i="21"/>
  <c r="BC108" i="21"/>
  <c r="BB108" i="21"/>
  <c r="BA108" i="21"/>
  <c r="AZ108" i="21"/>
  <c r="AY108" i="21"/>
  <c r="AX108" i="21"/>
  <c r="AW108" i="21"/>
  <c r="AV108" i="21"/>
  <c r="AU108" i="21"/>
  <c r="AT108" i="21"/>
  <c r="AS108" i="21"/>
  <c r="AR108" i="21"/>
  <c r="AQ108" i="21"/>
  <c r="AP108" i="21"/>
  <c r="AO108" i="21"/>
  <c r="AN108" i="21"/>
  <c r="AM108" i="21"/>
  <c r="AL108" i="21"/>
  <c r="CA107" i="21"/>
  <c r="BZ107" i="21"/>
  <c r="BY107" i="21"/>
  <c r="BX107" i="21"/>
  <c r="BW107" i="21"/>
  <c r="BV107" i="21"/>
  <c r="BU107" i="21"/>
  <c r="BT107" i="21"/>
  <c r="BS107" i="21"/>
  <c r="BR107" i="21"/>
  <c r="BQ107" i="21"/>
  <c r="BP107" i="21"/>
  <c r="BO107" i="21"/>
  <c r="BN107" i="21"/>
  <c r="BM107" i="21"/>
  <c r="BL107" i="21"/>
  <c r="BK107" i="21"/>
  <c r="BJ107" i="21"/>
  <c r="BI107" i="21"/>
  <c r="BH107" i="21"/>
  <c r="BG107" i="21"/>
  <c r="BF107" i="21"/>
  <c r="BE107" i="21"/>
  <c r="BD107" i="21"/>
  <c r="BC107" i="21"/>
  <c r="BB107" i="21"/>
  <c r="BA107" i="21"/>
  <c r="AZ107" i="21"/>
  <c r="AY107" i="21"/>
  <c r="AX107" i="21"/>
  <c r="AW107" i="21"/>
  <c r="AV107" i="21"/>
  <c r="AU107" i="21"/>
  <c r="AT107" i="21"/>
  <c r="AS107" i="21"/>
  <c r="AR107" i="21"/>
  <c r="AQ107" i="21"/>
  <c r="AP107" i="21"/>
  <c r="AO107" i="21"/>
  <c r="AN107" i="21"/>
  <c r="AM107" i="21"/>
  <c r="AL107" i="21"/>
  <c r="CA106" i="21"/>
  <c r="BZ106" i="21"/>
  <c r="BY106" i="21"/>
  <c r="BX106" i="21"/>
  <c r="BW106" i="21"/>
  <c r="BV106" i="21"/>
  <c r="BU106" i="21"/>
  <c r="BT106" i="21"/>
  <c r="BS106" i="21"/>
  <c r="BR106" i="21"/>
  <c r="BQ106" i="21"/>
  <c r="BP106" i="21"/>
  <c r="BO106" i="21"/>
  <c r="BN106" i="21"/>
  <c r="BM106" i="21"/>
  <c r="BL106" i="21"/>
  <c r="BK106" i="21"/>
  <c r="BJ106" i="21"/>
  <c r="BI106" i="21"/>
  <c r="BH106" i="21"/>
  <c r="BG106" i="21"/>
  <c r="BF106" i="21"/>
  <c r="BE106" i="21"/>
  <c r="BD106" i="21"/>
  <c r="BC106" i="21"/>
  <c r="BB106" i="21"/>
  <c r="BA106" i="21"/>
  <c r="AZ106" i="21"/>
  <c r="AY106" i="21"/>
  <c r="AX106" i="21"/>
  <c r="AW106" i="21"/>
  <c r="AV106" i="21"/>
  <c r="AU106" i="21"/>
  <c r="AT106" i="21"/>
  <c r="AS106" i="21"/>
  <c r="AR106" i="21"/>
  <c r="AQ106" i="21"/>
  <c r="AP106" i="21"/>
  <c r="AO106" i="21"/>
  <c r="AN106" i="21"/>
  <c r="AM106" i="21"/>
  <c r="AL106" i="21"/>
  <c r="CA105" i="21"/>
  <c r="BZ105" i="21"/>
  <c r="BY105" i="21"/>
  <c r="BX105" i="21"/>
  <c r="BW105" i="21"/>
  <c r="BV105" i="21"/>
  <c r="BU105" i="21"/>
  <c r="BT105" i="21"/>
  <c r="BS105" i="21"/>
  <c r="BR105" i="21"/>
  <c r="BQ105" i="21"/>
  <c r="BP105" i="21"/>
  <c r="BO105" i="21"/>
  <c r="BN105" i="21"/>
  <c r="BM105" i="21"/>
  <c r="BL105" i="21"/>
  <c r="BK105" i="21"/>
  <c r="BJ105" i="21"/>
  <c r="BI105" i="21"/>
  <c r="BH105" i="21"/>
  <c r="BG105" i="21"/>
  <c r="BF105" i="21"/>
  <c r="BE105" i="21"/>
  <c r="BD105" i="21"/>
  <c r="BC105" i="21"/>
  <c r="BB105" i="21"/>
  <c r="BA105" i="21"/>
  <c r="AZ105" i="21"/>
  <c r="AY105" i="21"/>
  <c r="AX105" i="21"/>
  <c r="AW105" i="21"/>
  <c r="AV105" i="21"/>
  <c r="AU105" i="21"/>
  <c r="AT105" i="21"/>
  <c r="AS105" i="21"/>
  <c r="AR105" i="21"/>
  <c r="AQ105" i="21"/>
  <c r="AP105" i="21"/>
  <c r="AO105" i="21"/>
  <c r="AN105" i="21"/>
  <c r="AM105" i="21"/>
  <c r="AL105" i="21"/>
  <c r="CA104" i="21"/>
  <c r="BZ104" i="21"/>
  <c r="BY104" i="21"/>
  <c r="BX104" i="21"/>
  <c r="BW104" i="21"/>
  <c r="BV104" i="21"/>
  <c r="BU104" i="21"/>
  <c r="BT104" i="21"/>
  <c r="BS104" i="21"/>
  <c r="BR104" i="21"/>
  <c r="BQ104" i="21"/>
  <c r="BP104" i="21"/>
  <c r="BO104" i="21"/>
  <c r="BN104" i="21"/>
  <c r="BM104" i="21"/>
  <c r="BL104" i="21"/>
  <c r="BK104" i="21"/>
  <c r="BJ104" i="21"/>
  <c r="BI104" i="21"/>
  <c r="BH104" i="21"/>
  <c r="BG104" i="21"/>
  <c r="BF104" i="21"/>
  <c r="BE104" i="21"/>
  <c r="BD104" i="21"/>
  <c r="BC104" i="21"/>
  <c r="BB104" i="21"/>
  <c r="BA104" i="21"/>
  <c r="AZ104" i="21"/>
  <c r="AY104" i="21"/>
  <c r="AX104" i="21"/>
  <c r="AW104" i="21"/>
  <c r="AV104" i="21"/>
  <c r="AU104" i="21"/>
  <c r="AT104" i="21"/>
  <c r="AS104" i="21"/>
  <c r="AR104" i="21"/>
  <c r="AQ104" i="21"/>
  <c r="AP104" i="21"/>
  <c r="AO104" i="21"/>
  <c r="AN104" i="21"/>
  <c r="AM104" i="21"/>
  <c r="AL104" i="21"/>
  <c r="CA103" i="21"/>
  <c r="BZ103" i="21"/>
  <c r="BY103" i="21"/>
  <c r="BX103" i="21"/>
  <c r="BW103" i="21"/>
  <c r="BV103" i="21"/>
  <c r="BU103" i="21"/>
  <c r="BT103" i="21"/>
  <c r="BS103" i="21"/>
  <c r="BR103" i="21"/>
  <c r="BQ103" i="21"/>
  <c r="BP103" i="21"/>
  <c r="BO103" i="21"/>
  <c r="BN103" i="21"/>
  <c r="BM103" i="21"/>
  <c r="BL103" i="21"/>
  <c r="BK103" i="21"/>
  <c r="BJ103" i="21"/>
  <c r="BI103" i="21"/>
  <c r="BH103" i="21"/>
  <c r="BG103" i="21"/>
  <c r="BF103" i="21"/>
  <c r="BE103" i="21"/>
  <c r="BD103" i="21"/>
  <c r="BC103" i="21"/>
  <c r="BB103" i="21"/>
  <c r="BA103" i="21"/>
  <c r="AZ103" i="21"/>
  <c r="AY103" i="21"/>
  <c r="AX103" i="21"/>
  <c r="AW103" i="21"/>
  <c r="AV103" i="21"/>
  <c r="AU103" i="21"/>
  <c r="AT103" i="21"/>
  <c r="AS103" i="21"/>
  <c r="AR103" i="21"/>
  <c r="AQ103" i="21"/>
  <c r="AP103" i="21"/>
  <c r="AO103" i="21"/>
  <c r="AN103" i="21"/>
  <c r="AM103" i="21"/>
  <c r="AL103" i="21"/>
  <c r="CA102" i="21"/>
  <c r="BZ102" i="21"/>
  <c r="BY102" i="21"/>
  <c r="BX102" i="21"/>
  <c r="BW102" i="21"/>
  <c r="BV102" i="21"/>
  <c r="BU102" i="21"/>
  <c r="BT102" i="21"/>
  <c r="BS102" i="21"/>
  <c r="BR102" i="21"/>
  <c r="BQ102" i="21"/>
  <c r="BP102" i="21"/>
  <c r="BO102" i="21"/>
  <c r="BN102" i="21"/>
  <c r="BM102" i="21"/>
  <c r="BL102" i="21"/>
  <c r="BK102" i="21"/>
  <c r="BJ102" i="21"/>
  <c r="BI102" i="21"/>
  <c r="BH102" i="21"/>
  <c r="BG102" i="21"/>
  <c r="BF102" i="21"/>
  <c r="BE102" i="21"/>
  <c r="BD102" i="21"/>
  <c r="BC102" i="21"/>
  <c r="BB102" i="21"/>
  <c r="BA102" i="21"/>
  <c r="AZ102" i="21"/>
  <c r="AY102" i="21"/>
  <c r="AX102" i="21"/>
  <c r="AW102" i="21"/>
  <c r="AV102" i="21"/>
  <c r="AU102" i="21"/>
  <c r="AT102" i="21"/>
  <c r="AS102" i="21"/>
  <c r="AR102" i="21"/>
  <c r="AQ102" i="21"/>
  <c r="AP102" i="21"/>
  <c r="AO102" i="21"/>
  <c r="AN102" i="21"/>
  <c r="AM102" i="21"/>
  <c r="AL102" i="21"/>
  <c r="CA101" i="21"/>
  <c r="BZ101" i="21"/>
  <c r="BY101" i="21"/>
  <c r="BX101" i="21"/>
  <c r="BW101" i="21"/>
  <c r="BV101" i="21"/>
  <c r="BU101" i="21"/>
  <c r="BT101" i="21"/>
  <c r="BS101" i="21"/>
  <c r="BR101" i="21"/>
  <c r="BQ101" i="21"/>
  <c r="BP101" i="21"/>
  <c r="BO101" i="21"/>
  <c r="BN101" i="21"/>
  <c r="BM101" i="21"/>
  <c r="BL101" i="21"/>
  <c r="BK101" i="21"/>
  <c r="BJ101" i="21"/>
  <c r="BI101" i="21"/>
  <c r="BH101" i="21"/>
  <c r="BG101" i="21"/>
  <c r="BF101" i="21"/>
  <c r="BE101" i="21"/>
  <c r="BD101" i="21"/>
  <c r="BC101" i="21"/>
  <c r="BB101" i="21"/>
  <c r="BA101" i="21"/>
  <c r="AZ101" i="21"/>
  <c r="AY101" i="21"/>
  <c r="AX101" i="21"/>
  <c r="AW101" i="21"/>
  <c r="AV101" i="21"/>
  <c r="AU101" i="21"/>
  <c r="AT101" i="21"/>
  <c r="AS101" i="21"/>
  <c r="AR101" i="21"/>
  <c r="AQ101" i="21"/>
  <c r="AP101" i="21"/>
  <c r="AO101" i="21"/>
  <c r="AN101" i="21"/>
  <c r="AM101" i="21"/>
  <c r="AL101" i="21"/>
  <c r="CA100" i="21"/>
  <c r="BZ100" i="21"/>
  <c r="BY100" i="21"/>
  <c r="BX100" i="21"/>
  <c r="BW100" i="21"/>
  <c r="BV100" i="21"/>
  <c r="BU100" i="21"/>
  <c r="BT100" i="21"/>
  <c r="BS100" i="21"/>
  <c r="BR100" i="21"/>
  <c r="BQ100" i="21"/>
  <c r="BP100" i="21"/>
  <c r="BO100" i="21"/>
  <c r="BN100" i="21"/>
  <c r="BM100" i="21"/>
  <c r="BL100" i="21"/>
  <c r="BK100" i="21"/>
  <c r="BJ100" i="21"/>
  <c r="BI100" i="21"/>
  <c r="BH100" i="21"/>
  <c r="BG100" i="21"/>
  <c r="BF100" i="21"/>
  <c r="BE100" i="21"/>
  <c r="BD100" i="21"/>
  <c r="BC100" i="21"/>
  <c r="BB100" i="21"/>
  <c r="BA100" i="21"/>
  <c r="AZ100" i="21"/>
  <c r="AY100" i="21"/>
  <c r="AX100" i="21"/>
  <c r="AW100" i="21"/>
  <c r="AV100" i="21"/>
  <c r="AU100" i="21"/>
  <c r="AT100" i="21"/>
  <c r="AS100" i="21"/>
  <c r="AR100" i="21"/>
  <c r="AQ100" i="21"/>
  <c r="AP100" i="21"/>
  <c r="AO100" i="21"/>
  <c r="AN100" i="21"/>
  <c r="AM100" i="21"/>
  <c r="AL100" i="21"/>
  <c r="CA99" i="21"/>
  <c r="BZ99" i="21"/>
  <c r="BY99" i="21"/>
  <c r="BX99" i="21"/>
  <c r="BW99" i="21"/>
  <c r="BV99" i="21"/>
  <c r="BU99" i="21"/>
  <c r="BT99" i="21"/>
  <c r="BS99" i="21"/>
  <c r="BR99" i="21"/>
  <c r="BQ99" i="21"/>
  <c r="BP99" i="21"/>
  <c r="BO99" i="21"/>
  <c r="BN99" i="21"/>
  <c r="BM99" i="21"/>
  <c r="BL99" i="21"/>
  <c r="BK99" i="21"/>
  <c r="BJ99" i="21"/>
  <c r="BI99" i="21"/>
  <c r="BH99" i="21"/>
  <c r="BG99" i="21"/>
  <c r="BF99" i="21"/>
  <c r="BE99" i="21"/>
  <c r="BD99" i="21"/>
  <c r="BC99" i="21"/>
  <c r="BB99" i="21"/>
  <c r="BA99" i="21"/>
  <c r="AZ99" i="21"/>
  <c r="AY99" i="21"/>
  <c r="AX99" i="21"/>
  <c r="AW99" i="21"/>
  <c r="AV99" i="21"/>
  <c r="AU99" i="21"/>
  <c r="AT99" i="21"/>
  <c r="AS99" i="21"/>
  <c r="AR99" i="21"/>
  <c r="AQ99" i="21"/>
  <c r="AP99" i="21"/>
  <c r="AO99" i="21"/>
  <c r="AN99" i="21"/>
  <c r="AM99" i="21"/>
  <c r="AL99" i="21"/>
  <c r="CA98" i="21"/>
  <c r="BZ98" i="21"/>
  <c r="BY98" i="21"/>
  <c r="BX98" i="21"/>
  <c r="BW98" i="21"/>
  <c r="BV98" i="21"/>
  <c r="BU98" i="21"/>
  <c r="BT98" i="21"/>
  <c r="BS98" i="21"/>
  <c r="BR98" i="21"/>
  <c r="BQ98" i="21"/>
  <c r="BP98" i="21"/>
  <c r="BO98" i="21"/>
  <c r="BN98" i="21"/>
  <c r="BM98" i="21"/>
  <c r="BL98" i="21"/>
  <c r="BK98" i="21"/>
  <c r="BJ98" i="21"/>
  <c r="BI98" i="21"/>
  <c r="BH98" i="21"/>
  <c r="BG98" i="21"/>
  <c r="BF98" i="21"/>
  <c r="BE98" i="21"/>
  <c r="BD98" i="21"/>
  <c r="BC98" i="21"/>
  <c r="BB98" i="21"/>
  <c r="BA98" i="21"/>
  <c r="AZ98" i="21"/>
  <c r="AY98" i="21"/>
  <c r="AX98" i="21"/>
  <c r="AW98" i="21"/>
  <c r="AV98" i="21"/>
  <c r="AU98" i="21"/>
  <c r="AT98" i="21"/>
  <c r="AS98" i="21"/>
  <c r="AR98" i="21"/>
  <c r="AQ98" i="21"/>
  <c r="AP98" i="21"/>
  <c r="AO98" i="21"/>
  <c r="AN98" i="21"/>
  <c r="AM98" i="21"/>
  <c r="AL98" i="21"/>
  <c r="CA97" i="21"/>
  <c r="BZ97" i="21"/>
  <c r="BY97" i="21"/>
  <c r="BX97" i="21"/>
  <c r="BW97" i="21"/>
  <c r="BV97" i="21"/>
  <c r="BU97" i="21"/>
  <c r="BT97" i="21"/>
  <c r="BS97" i="21"/>
  <c r="BR97" i="21"/>
  <c r="BQ97" i="21"/>
  <c r="BP97" i="21"/>
  <c r="BO97" i="21"/>
  <c r="BN97" i="21"/>
  <c r="BM97" i="21"/>
  <c r="BL97" i="21"/>
  <c r="BK97" i="21"/>
  <c r="BJ97" i="21"/>
  <c r="BI97" i="21"/>
  <c r="BH97" i="21"/>
  <c r="BG97" i="21"/>
  <c r="BF97" i="21"/>
  <c r="BE97" i="21"/>
  <c r="BD97" i="21"/>
  <c r="BC97" i="21"/>
  <c r="BB97" i="21"/>
  <c r="BA97" i="21"/>
  <c r="AZ97" i="21"/>
  <c r="AY97" i="21"/>
  <c r="AX97" i="21"/>
  <c r="AW97" i="21"/>
  <c r="AV97" i="21"/>
  <c r="AU97" i="21"/>
  <c r="AT97" i="21"/>
  <c r="AS97" i="21"/>
  <c r="AR97" i="21"/>
  <c r="AQ97" i="21"/>
  <c r="AP97" i="21"/>
  <c r="AO97" i="21"/>
  <c r="AN97" i="21"/>
  <c r="AM97" i="21"/>
  <c r="AL97" i="21"/>
  <c r="CA96" i="21"/>
  <c r="BZ96" i="21"/>
  <c r="BY96" i="21"/>
  <c r="BX96" i="21"/>
  <c r="BW96" i="21"/>
  <c r="BV96" i="21"/>
  <c r="BU96" i="21"/>
  <c r="BT96" i="21"/>
  <c r="BS96" i="21"/>
  <c r="BR96" i="21"/>
  <c r="BQ96" i="21"/>
  <c r="BP96" i="21"/>
  <c r="BO96" i="21"/>
  <c r="BN96" i="21"/>
  <c r="BM96" i="21"/>
  <c r="BL96" i="21"/>
  <c r="BK96" i="21"/>
  <c r="BJ96" i="21"/>
  <c r="BI96" i="21"/>
  <c r="BH96" i="21"/>
  <c r="BG96" i="21"/>
  <c r="BF96" i="21"/>
  <c r="BE96" i="21"/>
  <c r="BD96" i="21"/>
  <c r="BC96" i="21"/>
  <c r="BB96" i="21"/>
  <c r="BA96" i="21"/>
  <c r="AZ96" i="21"/>
  <c r="AY96" i="21"/>
  <c r="AX96" i="21"/>
  <c r="AW96" i="21"/>
  <c r="AV96" i="21"/>
  <c r="AU96" i="21"/>
  <c r="AT96" i="21"/>
  <c r="AS96" i="21"/>
  <c r="AR96" i="21"/>
  <c r="AQ96" i="21"/>
  <c r="AP96" i="21"/>
  <c r="AO96" i="21"/>
  <c r="AN96" i="21"/>
  <c r="AM96" i="21"/>
  <c r="AL96" i="21"/>
  <c r="CA95" i="21"/>
  <c r="BZ95" i="21"/>
  <c r="BY95" i="21"/>
  <c r="BX95" i="21"/>
  <c r="BW95" i="21"/>
  <c r="BV95" i="21"/>
  <c r="BU95" i="21"/>
  <c r="BT95" i="21"/>
  <c r="BS95" i="21"/>
  <c r="BR95" i="21"/>
  <c r="BQ95" i="21"/>
  <c r="BP95" i="21"/>
  <c r="BO95" i="21"/>
  <c r="BN95" i="21"/>
  <c r="BM95" i="21"/>
  <c r="BL95" i="21"/>
  <c r="BK95" i="21"/>
  <c r="BJ95" i="21"/>
  <c r="BI95" i="21"/>
  <c r="BH95" i="21"/>
  <c r="BG95" i="21"/>
  <c r="BF95" i="21"/>
  <c r="BE95" i="21"/>
  <c r="BD95" i="21"/>
  <c r="BC95" i="21"/>
  <c r="BB95" i="21"/>
  <c r="BA95" i="21"/>
  <c r="AZ95" i="21"/>
  <c r="AY95" i="21"/>
  <c r="AX95" i="21"/>
  <c r="AW95" i="21"/>
  <c r="AV95" i="21"/>
  <c r="AU95" i="21"/>
  <c r="AT95" i="21"/>
  <c r="AS95" i="21"/>
  <c r="AR95" i="21"/>
  <c r="AQ95" i="21"/>
  <c r="AP95" i="21"/>
  <c r="AO95" i="21"/>
  <c r="AN95" i="21"/>
  <c r="AM95" i="21"/>
  <c r="AL95" i="21"/>
  <c r="CA94" i="21"/>
  <c r="BZ94" i="21"/>
  <c r="BY94" i="21"/>
  <c r="BX94" i="21"/>
  <c r="BW94" i="21"/>
  <c r="BV94" i="21"/>
  <c r="BU94" i="21"/>
  <c r="BT94" i="21"/>
  <c r="BS94" i="21"/>
  <c r="BR94" i="21"/>
  <c r="BQ94" i="21"/>
  <c r="BP94" i="21"/>
  <c r="BO94" i="21"/>
  <c r="BN94" i="21"/>
  <c r="BM94" i="21"/>
  <c r="BL94" i="21"/>
  <c r="BK94" i="21"/>
  <c r="BJ94" i="21"/>
  <c r="BI94" i="21"/>
  <c r="BH94" i="21"/>
  <c r="BG94" i="21"/>
  <c r="BF94" i="21"/>
  <c r="BE94" i="21"/>
  <c r="BD94" i="21"/>
  <c r="BC94" i="21"/>
  <c r="BB94" i="21"/>
  <c r="BA94" i="21"/>
  <c r="AZ94" i="21"/>
  <c r="AY94" i="21"/>
  <c r="AX94" i="21"/>
  <c r="AW94" i="21"/>
  <c r="AV94" i="21"/>
  <c r="AU94" i="21"/>
  <c r="AT94" i="21"/>
  <c r="AS94" i="21"/>
  <c r="AR94" i="21"/>
  <c r="AQ94" i="21"/>
  <c r="AP94" i="21"/>
  <c r="AO94" i="21"/>
  <c r="AN94" i="21"/>
  <c r="AM94" i="21"/>
  <c r="AL94" i="21"/>
  <c r="CA93" i="21"/>
  <c r="BZ93" i="21"/>
  <c r="BY93" i="21"/>
  <c r="BX93" i="21"/>
  <c r="BW93" i="21"/>
  <c r="BV93" i="21"/>
  <c r="BU93" i="21"/>
  <c r="BT93" i="21"/>
  <c r="BS93" i="21"/>
  <c r="BR93" i="21"/>
  <c r="BQ93" i="21"/>
  <c r="BP93" i="21"/>
  <c r="BO93" i="21"/>
  <c r="BN93" i="21"/>
  <c r="BM93" i="21"/>
  <c r="BL93" i="21"/>
  <c r="BK93" i="21"/>
  <c r="BJ93" i="21"/>
  <c r="BI93" i="21"/>
  <c r="BH93" i="21"/>
  <c r="BG93" i="21"/>
  <c r="BF93" i="21"/>
  <c r="BE93" i="21"/>
  <c r="BD93" i="21"/>
  <c r="BC93" i="21"/>
  <c r="BB93" i="21"/>
  <c r="BA93" i="21"/>
  <c r="AZ93" i="21"/>
  <c r="AY93" i="21"/>
  <c r="AX93" i="21"/>
  <c r="AW93" i="21"/>
  <c r="AV93" i="21"/>
  <c r="AU93" i="21"/>
  <c r="AT93" i="21"/>
  <c r="AS93" i="21"/>
  <c r="AR93" i="21"/>
  <c r="AQ93" i="21"/>
  <c r="AP93" i="21"/>
  <c r="AO93" i="21"/>
  <c r="AN93" i="21"/>
  <c r="AM93" i="21"/>
  <c r="AL93" i="21"/>
  <c r="CA92" i="21"/>
  <c r="BZ92" i="21"/>
  <c r="BY92" i="21"/>
  <c r="BX92" i="21"/>
  <c r="BW92" i="21"/>
  <c r="BV92" i="21"/>
  <c r="BU92" i="21"/>
  <c r="BT92" i="21"/>
  <c r="BS92" i="21"/>
  <c r="BR92" i="21"/>
  <c r="BQ92" i="21"/>
  <c r="BP92" i="21"/>
  <c r="BO92" i="21"/>
  <c r="BN92" i="21"/>
  <c r="BM92" i="21"/>
  <c r="BL92" i="21"/>
  <c r="BK92" i="21"/>
  <c r="BJ92" i="21"/>
  <c r="BI92" i="21"/>
  <c r="BH92" i="21"/>
  <c r="BG92" i="21"/>
  <c r="BF92" i="21"/>
  <c r="BE92" i="21"/>
  <c r="BD92" i="21"/>
  <c r="BC92" i="21"/>
  <c r="BB92" i="21"/>
  <c r="BA92" i="21"/>
  <c r="AZ92" i="21"/>
  <c r="AY92" i="21"/>
  <c r="AX92" i="21"/>
  <c r="AW92" i="21"/>
  <c r="AV92" i="21"/>
  <c r="AU92" i="21"/>
  <c r="AT92" i="21"/>
  <c r="AS92" i="21"/>
  <c r="AR92" i="21"/>
  <c r="AQ92" i="21"/>
  <c r="AP92" i="21"/>
  <c r="AO92" i="21"/>
  <c r="AN92" i="21"/>
  <c r="AM92" i="21"/>
  <c r="AL92" i="21"/>
  <c r="CA91" i="21"/>
  <c r="BZ91" i="21"/>
  <c r="BY91" i="21"/>
  <c r="BX91" i="21"/>
  <c r="BW91" i="21"/>
  <c r="BV91" i="21"/>
  <c r="BU91" i="21"/>
  <c r="BT91" i="21"/>
  <c r="BS91" i="21"/>
  <c r="BR91" i="21"/>
  <c r="BQ91" i="21"/>
  <c r="BP91" i="21"/>
  <c r="BO91" i="21"/>
  <c r="BN91" i="21"/>
  <c r="BM91" i="21"/>
  <c r="BL91" i="21"/>
  <c r="BK91" i="21"/>
  <c r="BJ91" i="21"/>
  <c r="BI91" i="21"/>
  <c r="BH91" i="21"/>
  <c r="BG91" i="21"/>
  <c r="BF91" i="21"/>
  <c r="BE91" i="21"/>
  <c r="BD91" i="21"/>
  <c r="BC91" i="21"/>
  <c r="BB91" i="21"/>
  <c r="BA91" i="21"/>
  <c r="AZ91" i="21"/>
  <c r="AY91" i="21"/>
  <c r="AX91" i="21"/>
  <c r="AW91" i="21"/>
  <c r="AV91" i="21"/>
  <c r="AU91" i="21"/>
  <c r="AT91" i="21"/>
  <c r="AS91" i="21"/>
  <c r="AR91" i="21"/>
  <c r="AQ91" i="21"/>
  <c r="AP91" i="21"/>
  <c r="AO91" i="21"/>
  <c r="AN91" i="21"/>
  <c r="AM91" i="21"/>
  <c r="AL91" i="21"/>
  <c r="CA90" i="21"/>
  <c r="BZ90" i="21"/>
  <c r="BY90" i="21"/>
  <c r="BX90" i="21"/>
  <c r="BW90" i="21"/>
  <c r="BV90" i="21"/>
  <c r="BU90" i="21"/>
  <c r="BT90" i="21"/>
  <c r="BS90" i="21"/>
  <c r="BR90" i="21"/>
  <c r="BQ90" i="21"/>
  <c r="BP90" i="21"/>
  <c r="BO90" i="21"/>
  <c r="BN90" i="21"/>
  <c r="BM90" i="21"/>
  <c r="BL90" i="21"/>
  <c r="BK90" i="21"/>
  <c r="BJ90" i="21"/>
  <c r="BI90" i="21"/>
  <c r="BH90" i="21"/>
  <c r="BG90" i="21"/>
  <c r="BF90" i="21"/>
  <c r="BE90" i="21"/>
  <c r="BD90" i="21"/>
  <c r="BC90" i="21"/>
  <c r="BB90" i="21"/>
  <c r="BA90" i="21"/>
  <c r="AZ90" i="21"/>
  <c r="AY90" i="21"/>
  <c r="AX90" i="21"/>
  <c r="AW90" i="21"/>
  <c r="AV90" i="21"/>
  <c r="AU90" i="21"/>
  <c r="AT90" i="21"/>
  <c r="AS90" i="21"/>
  <c r="AR90" i="21"/>
  <c r="AQ90" i="21"/>
  <c r="AP90" i="21"/>
  <c r="AO90" i="21"/>
  <c r="AN90" i="21"/>
  <c r="AM90" i="21"/>
  <c r="AL90" i="21"/>
  <c r="CA89" i="21"/>
  <c r="BZ89" i="21"/>
  <c r="BY89" i="21"/>
  <c r="BX89" i="21"/>
  <c r="BW89" i="21"/>
  <c r="BV89" i="21"/>
  <c r="BU89" i="21"/>
  <c r="BT89" i="21"/>
  <c r="BS89" i="21"/>
  <c r="BR89" i="21"/>
  <c r="BQ89" i="21"/>
  <c r="BP89" i="21"/>
  <c r="BO89" i="21"/>
  <c r="BN89" i="21"/>
  <c r="BM89" i="21"/>
  <c r="BL89" i="21"/>
  <c r="BK89" i="21"/>
  <c r="BJ89" i="21"/>
  <c r="BI89" i="21"/>
  <c r="BH89" i="21"/>
  <c r="BG89" i="21"/>
  <c r="BF89" i="21"/>
  <c r="BE89" i="21"/>
  <c r="BD89" i="21"/>
  <c r="BC89" i="21"/>
  <c r="BB89" i="21"/>
  <c r="BA89" i="21"/>
  <c r="AZ89" i="21"/>
  <c r="AY89" i="21"/>
  <c r="AX89" i="21"/>
  <c r="AW89" i="21"/>
  <c r="AV89" i="21"/>
  <c r="AU89" i="21"/>
  <c r="AT89" i="21"/>
  <c r="AS89" i="21"/>
  <c r="AR89" i="21"/>
  <c r="AQ89" i="21"/>
  <c r="AP89" i="21"/>
  <c r="AO89" i="21"/>
  <c r="AN89" i="21"/>
  <c r="AM89" i="21"/>
  <c r="AL89" i="21"/>
  <c r="CA88" i="21"/>
  <c r="BZ88" i="21"/>
  <c r="BY88" i="21"/>
  <c r="BX88" i="21"/>
  <c r="BW88" i="21"/>
  <c r="BV88" i="21"/>
  <c r="BU88" i="21"/>
  <c r="BT88" i="21"/>
  <c r="BS88" i="21"/>
  <c r="BR88" i="21"/>
  <c r="BQ88" i="21"/>
  <c r="BP88" i="21"/>
  <c r="BO88" i="21"/>
  <c r="BN88" i="21"/>
  <c r="BM88" i="21"/>
  <c r="BL88" i="21"/>
  <c r="BK88" i="21"/>
  <c r="BJ88" i="21"/>
  <c r="BI88" i="21"/>
  <c r="BH88" i="21"/>
  <c r="BG88" i="21"/>
  <c r="BF88" i="21"/>
  <c r="BE88" i="21"/>
  <c r="BD88" i="21"/>
  <c r="BC88" i="21"/>
  <c r="BB88" i="21"/>
  <c r="BA88" i="21"/>
  <c r="AZ88" i="21"/>
  <c r="AY88" i="21"/>
  <c r="AX88" i="21"/>
  <c r="AW88" i="21"/>
  <c r="AV88" i="21"/>
  <c r="AU88" i="21"/>
  <c r="AT88" i="21"/>
  <c r="AS88" i="21"/>
  <c r="AR88" i="21"/>
  <c r="AQ88" i="21"/>
  <c r="AP88" i="21"/>
  <c r="AO88" i="21"/>
  <c r="AN88" i="21"/>
  <c r="AM88" i="21"/>
  <c r="AL88" i="21"/>
  <c r="CA87" i="21"/>
  <c r="BZ87" i="21"/>
  <c r="BY87" i="21"/>
  <c r="BX87" i="21"/>
  <c r="BW87" i="21"/>
  <c r="BV87" i="21"/>
  <c r="BU87" i="21"/>
  <c r="BT87" i="21"/>
  <c r="BS87" i="21"/>
  <c r="BR87" i="21"/>
  <c r="BQ87" i="21"/>
  <c r="BP87" i="21"/>
  <c r="BO87" i="21"/>
  <c r="BN87" i="21"/>
  <c r="BM87" i="21"/>
  <c r="BL87" i="21"/>
  <c r="BK87" i="21"/>
  <c r="BJ87" i="21"/>
  <c r="BI87" i="21"/>
  <c r="BH87" i="21"/>
  <c r="BG87" i="21"/>
  <c r="BF87" i="21"/>
  <c r="BE87" i="21"/>
  <c r="BD87" i="21"/>
  <c r="BC87" i="21"/>
  <c r="BB87" i="21"/>
  <c r="BA87" i="21"/>
  <c r="AZ87" i="21"/>
  <c r="AY87" i="21"/>
  <c r="AX87" i="21"/>
  <c r="AW87" i="21"/>
  <c r="AV87" i="21"/>
  <c r="AU87" i="21"/>
  <c r="AT87" i="21"/>
  <c r="AS87" i="21"/>
  <c r="AR87" i="21"/>
  <c r="AQ87" i="21"/>
  <c r="AP87" i="21"/>
  <c r="AO87" i="21"/>
  <c r="AN87" i="21"/>
  <c r="AM87" i="21"/>
  <c r="AL87" i="21"/>
  <c r="CA86" i="21"/>
  <c r="BZ86" i="21"/>
  <c r="BY86" i="21"/>
  <c r="BX86" i="21"/>
  <c r="BW86" i="21"/>
  <c r="BV86" i="21"/>
  <c r="BU86" i="21"/>
  <c r="BT86" i="21"/>
  <c r="BS86" i="21"/>
  <c r="BR86" i="21"/>
  <c r="BQ86" i="21"/>
  <c r="BP86" i="21"/>
  <c r="BO86" i="21"/>
  <c r="BN86" i="21"/>
  <c r="BM86" i="21"/>
  <c r="BL86" i="21"/>
  <c r="BK86" i="21"/>
  <c r="BJ86" i="21"/>
  <c r="BI86" i="21"/>
  <c r="BH86" i="21"/>
  <c r="BG86" i="21"/>
  <c r="BF86" i="21"/>
  <c r="BE86" i="21"/>
  <c r="BD86" i="21"/>
  <c r="BC86" i="21"/>
  <c r="BB86" i="21"/>
  <c r="BA86" i="21"/>
  <c r="AZ86" i="21"/>
  <c r="AY86" i="21"/>
  <c r="AX86" i="21"/>
  <c r="AW86" i="21"/>
  <c r="AV86" i="21"/>
  <c r="AU86" i="21"/>
  <c r="AT86" i="21"/>
  <c r="AS86" i="21"/>
  <c r="AR86" i="21"/>
  <c r="AQ86" i="21"/>
  <c r="AP86" i="21"/>
  <c r="AO86" i="21"/>
  <c r="AN86" i="21"/>
  <c r="AM86" i="21"/>
  <c r="AL86" i="21"/>
  <c r="CA85" i="21"/>
  <c r="BZ85" i="21"/>
  <c r="BY85" i="21"/>
  <c r="BX85" i="21"/>
  <c r="BW85" i="21"/>
  <c r="BV85" i="21"/>
  <c r="BU85" i="21"/>
  <c r="BT85" i="21"/>
  <c r="BS85" i="21"/>
  <c r="BR85" i="21"/>
  <c r="BQ85" i="21"/>
  <c r="BP85" i="21"/>
  <c r="BO85" i="21"/>
  <c r="BN85" i="21"/>
  <c r="BM85" i="21"/>
  <c r="BL85" i="21"/>
  <c r="BK85" i="21"/>
  <c r="BJ85" i="21"/>
  <c r="BI85" i="21"/>
  <c r="BH85" i="21"/>
  <c r="BG85" i="21"/>
  <c r="BF85" i="21"/>
  <c r="BE85" i="21"/>
  <c r="BD85" i="21"/>
  <c r="BC85" i="21"/>
  <c r="BB85" i="21"/>
  <c r="BA85" i="21"/>
  <c r="AZ85" i="21"/>
  <c r="AY85" i="21"/>
  <c r="AX85" i="21"/>
  <c r="AW85" i="21"/>
  <c r="AV85" i="21"/>
  <c r="AU85" i="21"/>
  <c r="AT85" i="21"/>
  <c r="AS85" i="21"/>
  <c r="AR85" i="21"/>
  <c r="AQ85" i="21"/>
  <c r="AP85" i="21"/>
  <c r="AO85" i="21"/>
  <c r="AN85" i="21"/>
  <c r="AM85" i="21"/>
  <c r="AL85" i="21"/>
  <c r="CA84" i="21"/>
  <c r="BZ84" i="21"/>
  <c r="BY84" i="21"/>
  <c r="BX84" i="21"/>
  <c r="BW84" i="21"/>
  <c r="BV84" i="21"/>
  <c r="BU84" i="21"/>
  <c r="BT84" i="21"/>
  <c r="BS84" i="21"/>
  <c r="BR84" i="21"/>
  <c r="BQ84" i="21"/>
  <c r="BP84" i="21"/>
  <c r="BO84" i="21"/>
  <c r="BN84" i="21"/>
  <c r="BM84" i="21"/>
  <c r="BL84" i="21"/>
  <c r="BK84" i="21"/>
  <c r="BJ84" i="21"/>
  <c r="BI84" i="21"/>
  <c r="BH84" i="21"/>
  <c r="BG84" i="21"/>
  <c r="BF84" i="21"/>
  <c r="BE84" i="21"/>
  <c r="BD84" i="21"/>
  <c r="BC84" i="21"/>
  <c r="BB84" i="21"/>
  <c r="BA84" i="21"/>
  <c r="AZ84" i="21"/>
  <c r="AY84" i="21"/>
  <c r="AX84" i="21"/>
  <c r="AW84" i="21"/>
  <c r="AV84" i="21"/>
  <c r="AU84" i="21"/>
  <c r="AT84" i="21"/>
  <c r="AS84" i="21"/>
  <c r="AR84" i="21"/>
  <c r="AQ84" i="21"/>
  <c r="AP84" i="21"/>
  <c r="AO84" i="21"/>
  <c r="AN84" i="21"/>
  <c r="AM84" i="21"/>
  <c r="AL84" i="21"/>
  <c r="CA83" i="21"/>
  <c r="BZ83" i="21"/>
  <c r="BY83" i="21"/>
  <c r="BX83" i="21"/>
  <c r="BW83" i="21"/>
  <c r="BV83" i="21"/>
  <c r="BU83" i="21"/>
  <c r="BT83" i="21"/>
  <c r="BS83" i="21"/>
  <c r="BR83" i="21"/>
  <c r="BQ83" i="21"/>
  <c r="BP83" i="21"/>
  <c r="BO83" i="21"/>
  <c r="BN83" i="21"/>
  <c r="BM83" i="21"/>
  <c r="BL83" i="21"/>
  <c r="BK83" i="21"/>
  <c r="BJ83" i="21"/>
  <c r="BI83" i="21"/>
  <c r="BH83" i="21"/>
  <c r="BG83" i="21"/>
  <c r="BF83" i="21"/>
  <c r="BE83" i="21"/>
  <c r="BD83" i="21"/>
  <c r="BC83" i="21"/>
  <c r="BB83" i="21"/>
  <c r="BA83" i="21"/>
  <c r="AZ83" i="21"/>
  <c r="AY83" i="21"/>
  <c r="AX83" i="21"/>
  <c r="AW83" i="21"/>
  <c r="AV83" i="21"/>
  <c r="AU83" i="21"/>
  <c r="AT83" i="21"/>
  <c r="AS83" i="21"/>
  <c r="AR83" i="21"/>
  <c r="AQ83" i="21"/>
  <c r="AP83" i="21"/>
  <c r="AO83" i="21"/>
  <c r="AN83" i="21"/>
  <c r="AM83" i="21"/>
  <c r="AL83" i="21"/>
  <c r="CA82" i="21"/>
  <c r="BZ82" i="21"/>
  <c r="BY82" i="21"/>
  <c r="BX82" i="21"/>
  <c r="BW82" i="21"/>
  <c r="BV82" i="21"/>
  <c r="BU82" i="21"/>
  <c r="BT82" i="21"/>
  <c r="BS82" i="21"/>
  <c r="BR82" i="21"/>
  <c r="BQ82" i="21"/>
  <c r="BP82" i="21"/>
  <c r="BO82" i="21"/>
  <c r="BN82" i="21"/>
  <c r="BM82" i="21"/>
  <c r="BL82" i="21"/>
  <c r="BK82" i="21"/>
  <c r="BJ82" i="21"/>
  <c r="BI82" i="21"/>
  <c r="BH82" i="21"/>
  <c r="BG82" i="21"/>
  <c r="BF82" i="21"/>
  <c r="BE82" i="21"/>
  <c r="BD82" i="21"/>
  <c r="BC82" i="21"/>
  <c r="BB82" i="21"/>
  <c r="BA82" i="21"/>
  <c r="AZ82" i="21"/>
  <c r="AY82" i="21"/>
  <c r="AX82" i="21"/>
  <c r="AW82" i="21"/>
  <c r="AV82" i="21"/>
  <c r="AU82" i="21"/>
  <c r="AT82" i="21"/>
  <c r="AS82" i="21"/>
  <c r="AR82" i="21"/>
  <c r="AQ82" i="21"/>
  <c r="AP82" i="21"/>
  <c r="AO82" i="21"/>
  <c r="AN82" i="21"/>
  <c r="AM82" i="21"/>
  <c r="AL82" i="21"/>
  <c r="CA81" i="21"/>
  <c r="BZ81" i="21"/>
  <c r="BY81" i="21"/>
  <c r="BX81" i="21"/>
  <c r="BW81" i="21"/>
  <c r="BV81" i="21"/>
  <c r="BU81" i="21"/>
  <c r="BT81" i="21"/>
  <c r="BS81" i="21"/>
  <c r="BR81" i="21"/>
  <c r="BQ81" i="21"/>
  <c r="BP81" i="21"/>
  <c r="BO81" i="21"/>
  <c r="BN81" i="21"/>
  <c r="BM81" i="21"/>
  <c r="BL81" i="21"/>
  <c r="BK81" i="21"/>
  <c r="BJ81" i="21"/>
  <c r="BI81" i="21"/>
  <c r="BH81" i="21"/>
  <c r="BG81" i="21"/>
  <c r="BF81" i="21"/>
  <c r="BE81" i="21"/>
  <c r="BD81" i="21"/>
  <c r="BC81" i="21"/>
  <c r="BB81" i="21"/>
  <c r="BA81" i="21"/>
  <c r="AZ81" i="21"/>
  <c r="AY81" i="21"/>
  <c r="AX81" i="21"/>
  <c r="AW81" i="21"/>
  <c r="AV81" i="21"/>
  <c r="AU81" i="21"/>
  <c r="AT81" i="21"/>
  <c r="AS81" i="21"/>
  <c r="AR81" i="21"/>
  <c r="AQ81" i="21"/>
  <c r="AP81" i="21"/>
  <c r="AO81" i="21"/>
  <c r="AN81" i="21"/>
  <c r="AM81" i="21"/>
  <c r="AL81" i="21"/>
  <c r="CA80" i="21"/>
  <c r="BZ80" i="21"/>
  <c r="BY80" i="21"/>
  <c r="BX80" i="21"/>
  <c r="BW80" i="21"/>
  <c r="BV80" i="21"/>
  <c r="BU80" i="21"/>
  <c r="BT80" i="21"/>
  <c r="BS80" i="21"/>
  <c r="BR80" i="21"/>
  <c r="BQ80" i="21"/>
  <c r="BP80" i="21"/>
  <c r="BO80" i="21"/>
  <c r="BN80" i="21"/>
  <c r="BM80" i="21"/>
  <c r="BL80" i="21"/>
  <c r="BK80" i="21"/>
  <c r="BJ80" i="21"/>
  <c r="BI80" i="21"/>
  <c r="BH80" i="21"/>
  <c r="BG80" i="21"/>
  <c r="BF80" i="21"/>
  <c r="BE80" i="21"/>
  <c r="BD80" i="21"/>
  <c r="BC80" i="21"/>
  <c r="BB80" i="21"/>
  <c r="BA80" i="21"/>
  <c r="AZ80" i="21"/>
  <c r="AY80" i="21"/>
  <c r="AX80" i="21"/>
  <c r="AW80" i="21"/>
  <c r="AV80" i="21"/>
  <c r="AU80" i="21"/>
  <c r="AT80" i="21"/>
  <c r="AS80" i="21"/>
  <c r="AR80" i="21"/>
  <c r="AQ80" i="21"/>
  <c r="AP80" i="21"/>
  <c r="AO80" i="21"/>
  <c r="AN80" i="21"/>
  <c r="AM80" i="21"/>
  <c r="AL80" i="21"/>
  <c r="CA79" i="21"/>
  <c r="BZ79" i="21"/>
  <c r="BY79" i="21"/>
  <c r="BX79" i="21"/>
  <c r="BW79" i="21"/>
  <c r="BV79" i="21"/>
  <c r="BU79" i="21"/>
  <c r="BT79" i="21"/>
  <c r="BS79" i="21"/>
  <c r="BR79" i="21"/>
  <c r="BQ79" i="21"/>
  <c r="BP79" i="21"/>
  <c r="BO79" i="21"/>
  <c r="BN79" i="21"/>
  <c r="BM79" i="21"/>
  <c r="BL79" i="21"/>
  <c r="BK79" i="21"/>
  <c r="BJ79" i="21"/>
  <c r="BI79" i="21"/>
  <c r="BH79" i="21"/>
  <c r="BG79" i="21"/>
  <c r="BF79" i="21"/>
  <c r="BE79" i="21"/>
  <c r="BD79" i="21"/>
  <c r="BC79" i="21"/>
  <c r="BB79" i="21"/>
  <c r="BA79" i="21"/>
  <c r="AZ79" i="21"/>
  <c r="AY79" i="21"/>
  <c r="AX79" i="21"/>
  <c r="AW79" i="21"/>
  <c r="AV79" i="21"/>
  <c r="AU79" i="21"/>
  <c r="AT79" i="21"/>
  <c r="AS79" i="21"/>
  <c r="AR79" i="21"/>
  <c r="AQ79" i="21"/>
  <c r="AP79" i="21"/>
  <c r="AO79" i="21"/>
  <c r="AN79" i="21"/>
  <c r="AM79" i="21"/>
  <c r="AL79" i="21"/>
  <c r="CA78" i="21"/>
  <c r="BZ78" i="21"/>
  <c r="BY78" i="21"/>
  <c r="BX78" i="21"/>
  <c r="BW78" i="21"/>
  <c r="BV78" i="21"/>
  <c r="BU78" i="21"/>
  <c r="BT78" i="21"/>
  <c r="BS78" i="21"/>
  <c r="BR78" i="21"/>
  <c r="BQ78" i="21"/>
  <c r="BP78" i="21"/>
  <c r="BO78" i="21"/>
  <c r="BN78" i="21"/>
  <c r="BM78" i="21"/>
  <c r="BL78" i="21"/>
  <c r="BK78" i="21"/>
  <c r="BJ78" i="21"/>
  <c r="BI78" i="21"/>
  <c r="BH78" i="21"/>
  <c r="BG78" i="21"/>
  <c r="BF78" i="21"/>
  <c r="BE78" i="21"/>
  <c r="BD78" i="21"/>
  <c r="BC78" i="21"/>
  <c r="BB78" i="21"/>
  <c r="BA78" i="21"/>
  <c r="AZ78" i="21"/>
  <c r="AY78" i="21"/>
  <c r="AX78" i="21"/>
  <c r="AW78" i="21"/>
  <c r="AV78" i="21"/>
  <c r="AU78" i="21"/>
  <c r="AT78" i="21"/>
  <c r="AS78" i="21"/>
  <c r="AR78" i="21"/>
  <c r="AQ78" i="21"/>
  <c r="AP78" i="21"/>
  <c r="AO78" i="21"/>
  <c r="AN78" i="21"/>
  <c r="AM78" i="21"/>
  <c r="AL78" i="21"/>
  <c r="CA77" i="21"/>
  <c r="BZ77" i="21"/>
  <c r="BY77" i="21"/>
  <c r="BX77" i="21"/>
  <c r="BW77" i="21"/>
  <c r="BV77" i="21"/>
  <c r="BU77" i="21"/>
  <c r="BT77" i="21"/>
  <c r="BS77" i="21"/>
  <c r="BR77" i="21"/>
  <c r="BQ77" i="21"/>
  <c r="BP77" i="21"/>
  <c r="BO77" i="21"/>
  <c r="BN77" i="21"/>
  <c r="BM77" i="21"/>
  <c r="BL77" i="21"/>
  <c r="BK77" i="21"/>
  <c r="BJ77" i="21"/>
  <c r="BI77" i="21"/>
  <c r="BH77" i="21"/>
  <c r="BG77" i="21"/>
  <c r="BF77" i="21"/>
  <c r="BE77" i="21"/>
  <c r="BD77" i="21"/>
  <c r="BC77" i="21"/>
  <c r="BB77" i="21"/>
  <c r="BA77" i="21"/>
  <c r="AZ77" i="21"/>
  <c r="AY77" i="21"/>
  <c r="AX77" i="21"/>
  <c r="AW77" i="21"/>
  <c r="AV77" i="21"/>
  <c r="AU77" i="21"/>
  <c r="AT77" i="21"/>
  <c r="AS77" i="21"/>
  <c r="AR77" i="21"/>
  <c r="AQ77" i="21"/>
  <c r="AP77" i="21"/>
  <c r="AO77" i="21"/>
  <c r="AN77" i="21"/>
  <c r="AM77" i="21"/>
  <c r="AL77" i="21"/>
  <c r="CA76" i="21"/>
  <c r="BZ76" i="21"/>
  <c r="BY76" i="21"/>
  <c r="BX76" i="21"/>
  <c r="BW76" i="21"/>
  <c r="BV76" i="21"/>
  <c r="BU76" i="21"/>
  <c r="BT76" i="21"/>
  <c r="BS76" i="21"/>
  <c r="BR76" i="21"/>
  <c r="BQ76" i="21"/>
  <c r="BP76" i="21"/>
  <c r="BO76" i="21"/>
  <c r="BN76" i="21"/>
  <c r="BM76" i="21"/>
  <c r="BL76" i="21"/>
  <c r="BK76" i="21"/>
  <c r="BJ76" i="21"/>
  <c r="BI76" i="21"/>
  <c r="BH76" i="21"/>
  <c r="BG76" i="21"/>
  <c r="BF76" i="21"/>
  <c r="BE76" i="21"/>
  <c r="BD76" i="21"/>
  <c r="BC76" i="21"/>
  <c r="BB76" i="21"/>
  <c r="BA76" i="21"/>
  <c r="AZ76" i="21"/>
  <c r="AY76" i="21"/>
  <c r="AX76" i="21"/>
  <c r="AW76" i="21"/>
  <c r="AV76" i="21"/>
  <c r="AU76" i="21"/>
  <c r="AT76" i="21"/>
  <c r="AS76" i="21"/>
  <c r="AR76" i="21"/>
  <c r="AQ76" i="21"/>
  <c r="AP76" i="21"/>
  <c r="AO76" i="21"/>
  <c r="AN76" i="21"/>
  <c r="AM76" i="21"/>
  <c r="AL76" i="21"/>
  <c r="CA75" i="21"/>
  <c r="BZ75" i="21"/>
  <c r="BY75" i="21"/>
  <c r="BX75" i="21"/>
  <c r="BW75" i="21"/>
  <c r="BV75" i="21"/>
  <c r="BU75" i="21"/>
  <c r="BT75" i="21"/>
  <c r="BS75" i="21"/>
  <c r="BR75" i="21"/>
  <c r="BQ75" i="21"/>
  <c r="BP75" i="21"/>
  <c r="BO75" i="21"/>
  <c r="BN75" i="21"/>
  <c r="BM75" i="21"/>
  <c r="BL75" i="21"/>
  <c r="BK75" i="21"/>
  <c r="BJ75" i="21"/>
  <c r="BI75" i="21"/>
  <c r="BH75" i="21"/>
  <c r="BG75" i="21"/>
  <c r="BF75" i="21"/>
  <c r="BE75" i="21"/>
  <c r="BD75" i="21"/>
  <c r="BC75" i="21"/>
  <c r="BB75" i="21"/>
  <c r="BA75" i="21"/>
  <c r="AZ75" i="21"/>
  <c r="AY75" i="21"/>
  <c r="AX75" i="21"/>
  <c r="AW75" i="21"/>
  <c r="AV75" i="21"/>
  <c r="AU75" i="21"/>
  <c r="AT75" i="21"/>
  <c r="AS75" i="21"/>
  <c r="AR75" i="21"/>
  <c r="AQ75" i="21"/>
  <c r="AP75" i="21"/>
  <c r="AO75" i="21"/>
  <c r="AN75" i="21"/>
  <c r="AM75" i="21"/>
  <c r="AL75" i="21"/>
  <c r="CA74" i="21"/>
  <c r="BZ74" i="21"/>
  <c r="BY74" i="21"/>
  <c r="BX74" i="21"/>
  <c r="BW74" i="21"/>
  <c r="BV74" i="21"/>
  <c r="BU74" i="21"/>
  <c r="BT74" i="21"/>
  <c r="BS74" i="21"/>
  <c r="BR74" i="21"/>
  <c r="BQ74" i="21"/>
  <c r="BP74" i="21"/>
  <c r="BO74" i="21"/>
  <c r="BN74" i="21"/>
  <c r="BM74" i="21"/>
  <c r="BL74" i="21"/>
  <c r="BK74" i="21"/>
  <c r="BJ74" i="21"/>
  <c r="BI74" i="21"/>
  <c r="BH74" i="21"/>
  <c r="BG74" i="21"/>
  <c r="BF74" i="21"/>
  <c r="BE74" i="21"/>
  <c r="BD74" i="21"/>
  <c r="BC74" i="21"/>
  <c r="BB74" i="21"/>
  <c r="BA74" i="21"/>
  <c r="AZ74" i="21"/>
  <c r="AY74" i="21"/>
  <c r="AX74" i="21"/>
  <c r="AW74" i="21"/>
  <c r="AV74" i="21"/>
  <c r="AU74" i="21"/>
  <c r="AT74" i="21"/>
  <c r="AS74" i="21"/>
  <c r="AR74" i="21"/>
  <c r="AQ74" i="21"/>
  <c r="AP74" i="21"/>
  <c r="AO74" i="21"/>
  <c r="AN74" i="21"/>
  <c r="AM74" i="21"/>
  <c r="AL74" i="21"/>
  <c r="CA73" i="21"/>
  <c r="BZ73" i="21"/>
  <c r="BY73" i="21"/>
  <c r="BX73" i="21"/>
  <c r="BW73" i="21"/>
  <c r="BV73" i="21"/>
  <c r="BU73" i="21"/>
  <c r="BT73" i="21"/>
  <c r="BS73" i="21"/>
  <c r="BR73" i="21"/>
  <c r="BQ73" i="21"/>
  <c r="BP73" i="21"/>
  <c r="BO73" i="21"/>
  <c r="BN73" i="21"/>
  <c r="BM73" i="21"/>
  <c r="BL73" i="21"/>
  <c r="BK73" i="21"/>
  <c r="BJ73" i="21"/>
  <c r="BI73" i="21"/>
  <c r="BH73" i="21"/>
  <c r="BG73" i="21"/>
  <c r="BF73" i="21"/>
  <c r="BE73" i="21"/>
  <c r="BD73" i="21"/>
  <c r="BC73" i="21"/>
  <c r="BB73" i="21"/>
  <c r="BA73" i="21"/>
  <c r="AZ73" i="21"/>
  <c r="AY73" i="21"/>
  <c r="AX73" i="21"/>
  <c r="AW73" i="21"/>
  <c r="AV73" i="21"/>
  <c r="AU73" i="21"/>
  <c r="AT73" i="21"/>
  <c r="AS73" i="21"/>
  <c r="AR73" i="21"/>
  <c r="AQ73" i="21"/>
  <c r="AP73" i="21"/>
  <c r="AO73" i="21"/>
  <c r="AN73" i="21"/>
  <c r="AM73" i="21"/>
  <c r="AL73" i="21"/>
  <c r="CA72" i="21"/>
  <c r="BZ72" i="21"/>
  <c r="BY72" i="21"/>
  <c r="BX72" i="21"/>
  <c r="BW72" i="21"/>
  <c r="BV72" i="21"/>
  <c r="BU72" i="21"/>
  <c r="BT72" i="21"/>
  <c r="BS72" i="21"/>
  <c r="BR72" i="21"/>
  <c r="BQ72" i="21"/>
  <c r="BP72" i="21"/>
  <c r="BO72" i="21"/>
  <c r="BN72" i="21"/>
  <c r="BM72" i="21"/>
  <c r="BL72" i="21"/>
  <c r="BK72" i="21"/>
  <c r="BJ72" i="21"/>
  <c r="BI72" i="21"/>
  <c r="BH72" i="21"/>
  <c r="BG72" i="21"/>
  <c r="BF72" i="21"/>
  <c r="BE72" i="21"/>
  <c r="BD72" i="21"/>
  <c r="BC72" i="21"/>
  <c r="BB72" i="21"/>
  <c r="BA72" i="21"/>
  <c r="AZ72" i="21"/>
  <c r="AY72" i="21"/>
  <c r="AX72" i="21"/>
  <c r="AW72" i="21"/>
  <c r="AV72" i="21"/>
  <c r="AU72" i="21"/>
  <c r="AT72" i="21"/>
  <c r="AS72" i="21"/>
  <c r="AR72" i="21"/>
  <c r="AQ72" i="21"/>
  <c r="AP72" i="21"/>
  <c r="AO72" i="21"/>
  <c r="AN72" i="21"/>
  <c r="AM72" i="21"/>
  <c r="AL72" i="21"/>
  <c r="CA71" i="21"/>
  <c r="BZ71" i="21"/>
  <c r="BY71" i="21"/>
  <c r="BX71" i="21"/>
  <c r="BW71" i="21"/>
  <c r="BV71" i="21"/>
  <c r="BU71" i="21"/>
  <c r="BT71" i="21"/>
  <c r="BS71" i="21"/>
  <c r="BR71" i="21"/>
  <c r="BQ71" i="21"/>
  <c r="BP71" i="21"/>
  <c r="BO71" i="21"/>
  <c r="BN71" i="21"/>
  <c r="BM71" i="21"/>
  <c r="BL71" i="21"/>
  <c r="BK71" i="21"/>
  <c r="BJ71" i="21"/>
  <c r="BI71" i="21"/>
  <c r="BH71" i="21"/>
  <c r="BG71" i="21"/>
  <c r="BF71" i="21"/>
  <c r="BE71" i="21"/>
  <c r="BD71" i="21"/>
  <c r="BC71" i="21"/>
  <c r="BB71" i="21"/>
  <c r="BA71" i="21"/>
  <c r="AZ71" i="21"/>
  <c r="AY71" i="21"/>
  <c r="AX71" i="21"/>
  <c r="AW71" i="21"/>
  <c r="AV71" i="21"/>
  <c r="AU71" i="21"/>
  <c r="AT71" i="21"/>
  <c r="AS71" i="21"/>
  <c r="AR71" i="21"/>
  <c r="AQ71" i="21"/>
  <c r="AP71" i="21"/>
  <c r="AO71" i="21"/>
  <c r="AN71" i="21"/>
  <c r="AM71" i="21"/>
  <c r="AL71" i="21"/>
  <c r="CA70" i="21"/>
  <c r="BZ70" i="21"/>
  <c r="BY70" i="21"/>
  <c r="BX70" i="21"/>
  <c r="BW70" i="21"/>
  <c r="BV70" i="21"/>
  <c r="BU70" i="21"/>
  <c r="BT70" i="21"/>
  <c r="BS70" i="21"/>
  <c r="BR70" i="21"/>
  <c r="BQ70" i="21"/>
  <c r="BP70" i="21"/>
  <c r="BO70" i="21"/>
  <c r="BN70" i="21"/>
  <c r="BM70" i="21"/>
  <c r="BL70" i="21"/>
  <c r="BK70" i="21"/>
  <c r="BJ70" i="21"/>
  <c r="BI70" i="21"/>
  <c r="BH70" i="21"/>
  <c r="BG70" i="21"/>
  <c r="BF70" i="21"/>
  <c r="BE70" i="21"/>
  <c r="BD70" i="21"/>
  <c r="BC70" i="21"/>
  <c r="BB70" i="21"/>
  <c r="BA70" i="21"/>
  <c r="AZ70" i="21"/>
  <c r="AY70" i="21"/>
  <c r="AX70" i="21"/>
  <c r="AW70" i="21"/>
  <c r="AV70" i="21"/>
  <c r="AU70" i="21"/>
  <c r="AT70" i="21"/>
  <c r="AS70" i="21"/>
  <c r="AR70" i="21"/>
  <c r="AQ70" i="21"/>
  <c r="AP70" i="21"/>
  <c r="AO70" i="21"/>
  <c r="AN70" i="21"/>
  <c r="AM70" i="21"/>
  <c r="AL70" i="21"/>
  <c r="CA69" i="21"/>
  <c r="BZ69" i="21"/>
  <c r="BY69" i="21"/>
  <c r="BX69" i="21"/>
  <c r="BW69" i="21"/>
  <c r="BV69" i="21"/>
  <c r="BU69" i="21"/>
  <c r="BT69" i="21"/>
  <c r="BS69" i="21"/>
  <c r="BR69" i="21"/>
  <c r="BQ69" i="21"/>
  <c r="BP69" i="21"/>
  <c r="BO69" i="21"/>
  <c r="BN69" i="21"/>
  <c r="BM69" i="21"/>
  <c r="BL69" i="21"/>
  <c r="BK69" i="21"/>
  <c r="BJ69" i="21"/>
  <c r="BI69" i="21"/>
  <c r="BH69" i="21"/>
  <c r="BG69" i="21"/>
  <c r="BF69" i="21"/>
  <c r="BE69" i="21"/>
  <c r="BD69" i="21"/>
  <c r="BC69" i="21"/>
  <c r="BB69" i="21"/>
  <c r="BA69" i="21"/>
  <c r="AZ69" i="21"/>
  <c r="AY69" i="21"/>
  <c r="AX69" i="21"/>
  <c r="AW69" i="21"/>
  <c r="AV69" i="21"/>
  <c r="AU69" i="21"/>
  <c r="AT69" i="21"/>
  <c r="AS69" i="21"/>
  <c r="AR69" i="21"/>
  <c r="AQ69" i="21"/>
  <c r="AP69" i="21"/>
  <c r="AO69" i="21"/>
  <c r="AN69" i="21"/>
  <c r="AM69" i="21"/>
  <c r="AL69" i="21"/>
  <c r="CA68" i="21"/>
  <c r="BZ68" i="21"/>
  <c r="BY68" i="21"/>
  <c r="BX68" i="21"/>
  <c r="BW68" i="21"/>
  <c r="BV68" i="21"/>
  <c r="BU68" i="21"/>
  <c r="BT68" i="21"/>
  <c r="BS68" i="21"/>
  <c r="BR68" i="21"/>
  <c r="BQ68" i="21"/>
  <c r="BP68" i="21"/>
  <c r="BO68" i="21"/>
  <c r="BN68" i="21"/>
  <c r="BM68" i="21"/>
  <c r="BL68" i="21"/>
  <c r="BK68" i="21"/>
  <c r="BJ68" i="21"/>
  <c r="BI68" i="21"/>
  <c r="BH68" i="21"/>
  <c r="BG68" i="21"/>
  <c r="BF68" i="21"/>
  <c r="BE68" i="21"/>
  <c r="BD68" i="21"/>
  <c r="BC68" i="21"/>
  <c r="BB68" i="21"/>
  <c r="BA68" i="21"/>
  <c r="AZ68" i="21"/>
  <c r="AY68" i="21"/>
  <c r="AX68" i="21"/>
  <c r="AW68" i="21"/>
  <c r="AV68" i="21"/>
  <c r="AU68" i="21"/>
  <c r="AT68" i="21"/>
  <c r="AS68" i="21"/>
  <c r="AR68" i="21"/>
  <c r="AQ68" i="21"/>
  <c r="AP68" i="21"/>
  <c r="AO68" i="21"/>
  <c r="AN68" i="21"/>
  <c r="AM68" i="21"/>
  <c r="AL68" i="21"/>
  <c r="CA67" i="21"/>
  <c r="BZ67" i="21"/>
  <c r="BY67" i="21"/>
  <c r="BX67" i="21"/>
  <c r="BW67" i="21"/>
  <c r="BV67" i="21"/>
  <c r="BU67" i="21"/>
  <c r="BT67" i="21"/>
  <c r="BS67" i="21"/>
  <c r="BR67" i="21"/>
  <c r="BQ67" i="21"/>
  <c r="BP67" i="21"/>
  <c r="BO67" i="21"/>
  <c r="BN67" i="21"/>
  <c r="BM67" i="21"/>
  <c r="BL67" i="21"/>
  <c r="BK67" i="21"/>
  <c r="BJ67" i="21"/>
  <c r="BI67" i="21"/>
  <c r="BH67" i="21"/>
  <c r="BG67" i="21"/>
  <c r="BF67" i="21"/>
  <c r="BE67" i="21"/>
  <c r="BD67" i="21"/>
  <c r="BC67" i="21"/>
  <c r="BB67" i="21"/>
  <c r="BA67" i="21"/>
  <c r="AZ67" i="21"/>
  <c r="AY67" i="21"/>
  <c r="AX67" i="21"/>
  <c r="AW67" i="21"/>
  <c r="AV67" i="21"/>
  <c r="AU67" i="21"/>
  <c r="AT67" i="21"/>
  <c r="AS67" i="21"/>
  <c r="AR67" i="21"/>
  <c r="AQ67" i="21"/>
  <c r="AP67" i="21"/>
  <c r="AO67" i="21"/>
  <c r="AN67" i="21"/>
  <c r="AM67" i="21"/>
  <c r="AL67" i="21"/>
  <c r="CA66" i="21"/>
  <c r="BZ66" i="21"/>
  <c r="BY66" i="21"/>
  <c r="BX66" i="21"/>
  <c r="BW66" i="21"/>
  <c r="BV66" i="21"/>
  <c r="BU66" i="21"/>
  <c r="BT66" i="21"/>
  <c r="BS66" i="21"/>
  <c r="BR66" i="21"/>
  <c r="BQ66" i="21"/>
  <c r="BP66" i="21"/>
  <c r="BO66" i="21"/>
  <c r="BN66" i="21"/>
  <c r="BM66" i="21"/>
  <c r="BL66" i="21"/>
  <c r="BK66" i="21"/>
  <c r="BJ66" i="21"/>
  <c r="BI66" i="21"/>
  <c r="BH66" i="21"/>
  <c r="BG66" i="21"/>
  <c r="BF66" i="21"/>
  <c r="BE66" i="21"/>
  <c r="BD66" i="21"/>
  <c r="BC66" i="21"/>
  <c r="BB66" i="21"/>
  <c r="BA66" i="21"/>
  <c r="AZ66" i="21"/>
  <c r="AY66" i="21"/>
  <c r="AX66" i="21"/>
  <c r="AW66" i="21"/>
  <c r="AV66" i="21"/>
  <c r="AU66" i="21"/>
  <c r="AT66" i="21"/>
  <c r="AS66" i="21"/>
  <c r="AR66" i="21"/>
  <c r="AQ66" i="21"/>
  <c r="AP66" i="21"/>
  <c r="AO66" i="21"/>
  <c r="AN66" i="21"/>
  <c r="AM66" i="21"/>
  <c r="AL66" i="21"/>
  <c r="CA65" i="21"/>
  <c r="BZ65" i="21"/>
  <c r="BY65" i="21"/>
  <c r="BX65" i="21"/>
  <c r="BW65" i="21"/>
  <c r="BV65" i="21"/>
  <c r="BU65" i="21"/>
  <c r="BT65" i="21"/>
  <c r="BS65" i="21"/>
  <c r="BR65" i="21"/>
  <c r="BQ65" i="21"/>
  <c r="BP65" i="21"/>
  <c r="BO65" i="21"/>
  <c r="BN65" i="21"/>
  <c r="BM65" i="21"/>
  <c r="BL65" i="21"/>
  <c r="BK65" i="21"/>
  <c r="BJ65" i="21"/>
  <c r="BI65" i="21"/>
  <c r="BH65" i="21"/>
  <c r="BG65" i="21"/>
  <c r="BF65" i="21"/>
  <c r="BE65" i="21"/>
  <c r="BD65" i="21"/>
  <c r="BC65" i="21"/>
  <c r="BB65" i="21"/>
  <c r="BA65" i="21"/>
  <c r="AZ65" i="21"/>
  <c r="AY65" i="21"/>
  <c r="AX65" i="21"/>
  <c r="AW65" i="21"/>
  <c r="AV65" i="21"/>
  <c r="AU65" i="21"/>
  <c r="AT65" i="21"/>
  <c r="AS65" i="21"/>
  <c r="AR65" i="21"/>
  <c r="AQ65" i="21"/>
  <c r="AP65" i="21"/>
  <c r="AO65" i="21"/>
  <c r="AN65" i="21"/>
  <c r="AM65" i="21"/>
  <c r="AL65" i="21"/>
  <c r="CA64" i="21"/>
  <c r="BZ64" i="21"/>
  <c r="BY64" i="21"/>
  <c r="BX64" i="21"/>
  <c r="BW64" i="21"/>
  <c r="BV64" i="21"/>
  <c r="BU64" i="21"/>
  <c r="BT64" i="21"/>
  <c r="BS64" i="21"/>
  <c r="BR64" i="21"/>
  <c r="BQ64" i="21"/>
  <c r="BP64" i="21"/>
  <c r="BO64" i="21"/>
  <c r="BN64" i="21"/>
  <c r="BM64" i="21"/>
  <c r="BL64" i="21"/>
  <c r="BK64" i="21"/>
  <c r="BJ64" i="21"/>
  <c r="BI64" i="21"/>
  <c r="BH64" i="21"/>
  <c r="BG64" i="21"/>
  <c r="BF64" i="21"/>
  <c r="BE64" i="21"/>
  <c r="BD64" i="21"/>
  <c r="BC64" i="21"/>
  <c r="BB64" i="21"/>
  <c r="BA64" i="21"/>
  <c r="AZ64" i="21"/>
  <c r="AY64" i="21"/>
  <c r="AX64" i="21"/>
  <c r="AW64" i="21"/>
  <c r="AV64" i="21"/>
  <c r="AU64" i="21"/>
  <c r="AT64" i="21"/>
  <c r="AS64" i="21"/>
  <c r="AR64" i="21"/>
  <c r="AQ64" i="21"/>
  <c r="AP64" i="21"/>
  <c r="AO64" i="21"/>
  <c r="AN64" i="21"/>
  <c r="AM64" i="21"/>
  <c r="AL64" i="21"/>
  <c r="CA63" i="21"/>
  <c r="BZ63" i="21"/>
  <c r="BY63" i="21"/>
  <c r="BX63" i="21"/>
  <c r="BW63" i="21"/>
  <c r="BV63" i="21"/>
  <c r="BU63" i="21"/>
  <c r="BT63" i="21"/>
  <c r="BS63" i="21"/>
  <c r="BR63" i="21"/>
  <c r="BQ63" i="21"/>
  <c r="BP63" i="21"/>
  <c r="BO63" i="21"/>
  <c r="BN63" i="21"/>
  <c r="BM63" i="21"/>
  <c r="BL63" i="21"/>
  <c r="BK63" i="21"/>
  <c r="BJ63" i="21"/>
  <c r="BI63" i="21"/>
  <c r="BH63" i="21"/>
  <c r="BG63" i="21"/>
  <c r="BF63" i="21"/>
  <c r="BE63" i="21"/>
  <c r="BD63" i="21"/>
  <c r="BC63" i="21"/>
  <c r="BB63" i="21"/>
  <c r="BA63" i="21"/>
  <c r="AZ63" i="21"/>
  <c r="AY63" i="21"/>
  <c r="AX63" i="21"/>
  <c r="AW63" i="21"/>
  <c r="AV63" i="21"/>
  <c r="AU63" i="21"/>
  <c r="AT63" i="21"/>
  <c r="AS63" i="21"/>
  <c r="AR63" i="21"/>
  <c r="AQ63" i="21"/>
  <c r="AP63" i="21"/>
  <c r="AO63" i="21"/>
  <c r="AN63" i="21"/>
  <c r="AM63" i="21"/>
  <c r="AL63" i="21"/>
  <c r="CA62" i="21"/>
  <c r="BZ62" i="21"/>
  <c r="BY62" i="21"/>
  <c r="BX62" i="21"/>
  <c r="BW62" i="21"/>
  <c r="BV62" i="21"/>
  <c r="BU62" i="21"/>
  <c r="BT62" i="21"/>
  <c r="BS62" i="21"/>
  <c r="BR62" i="21"/>
  <c r="BQ62" i="21"/>
  <c r="BP62" i="21"/>
  <c r="BO62" i="21"/>
  <c r="BN62" i="21"/>
  <c r="BM62" i="21"/>
  <c r="BL62" i="21"/>
  <c r="BK62" i="21"/>
  <c r="BJ62" i="21"/>
  <c r="BI62" i="21"/>
  <c r="BH62" i="21"/>
  <c r="BG62" i="21"/>
  <c r="BF62" i="21"/>
  <c r="BE62" i="21"/>
  <c r="BD62" i="21"/>
  <c r="BC62" i="21"/>
  <c r="BB62" i="21"/>
  <c r="BA62" i="21"/>
  <c r="AZ62" i="21"/>
  <c r="AY62" i="21"/>
  <c r="AX62" i="21"/>
  <c r="AW62" i="21"/>
  <c r="AV62" i="21"/>
  <c r="AU62" i="21"/>
  <c r="AT62" i="21"/>
  <c r="AS62" i="21"/>
  <c r="AR62" i="21"/>
  <c r="AQ62" i="21"/>
  <c r="AP62" i="21"/>
  <c r="AO62" i="21"/>
  <c r="AN62" i="21"/>
  <c r="AM62" i="21"/>
  <c r="AL62" i="21"/>
  <c r="CA61" i="21"/>
  <c r="BZ61" i="21"/>
  <c r="BY61" i="21"/>
  <c r="BX61" i="21"/>
  <c r="BW61" i="21"/>
  <c r="BV61" i="21"/>
  <c r="BU61" i="21"/>
  <c r="BT61" i="21"/>
  <c r="BS61" i="21"/>
  <c r="BR61" i="21"/>
  <c r="BQ61" i="21"/>
  <c r="BP61" i="21"/>
  <c r="BO61" i="21"/>
  <c r="BN61" i="21"/>
  <c r="BM61" i="21"/>
  <c r="BL61" i="21"/>
  <c r="BK61" i="21"/>
  <c r="BJ61" i="21"/>
  <c r="BI61" i="21"/>
  <c r="BH61" i="21"/>
  <c r="BG61" i="21"/>
  <c r="BF61" i="21"/>
  <c r="BE61" i="21"/>
  <c r="BD61" i="21"/>
  <c r="BC61" i="21"/>
  <c r="BB61" i="21"/>
  <c r="BA61" i="21"/>
  <c r="AZ61" i="21"/>
  <c r="AY61" i="21"/>
  <c r="AX61" i="21"/>
  <c r="AW61" i="21"/>
  <c r="AV61" i="21"/>
  <c r="AU61" i="21"/>
  <c r="AT61" i="21"/>
  <c r="AS61" i="21"/>
  <c r="AR61" i="21"/>
  <c r="AQ61" i="21"/>
  <c r="AP61" i="21"/>
  <c r="AO61" i="21"/>
  <c r="AN61" i="21"/>
  <c r="AM61" i="21"/>
  <c r="AL61" i="21"/>
  <c r="CA60" i="21"/>
  <c r="BZ60" i="21"/>
  <c r="BY60" i="21"/>
  <c r="BX60" i="21"/>
  <c r="BW60" i="21"/>
  <c r="BV60" i="21"/>
  <c r="BU60" i="21"/>
  <c r="BT60" i="21"/>
  <c r="BS60" i="21"/>
  <c r="BR60" i="21"/>
  <c r="BQ60" i="21"/>
  <c r="BP60" i="21"/>
  <c r="BO60" i="21"/>
  <c r="BN60" i="21"/>
  <c r="BM60" i="21"/>
  <c r="BL60" i="21"/>
  <c r="BK60" i="21"/>
  <c r="BJ60" i="21"/>
  <c r="BI60" i="21"/>
  <c r="BH60" i="21"/>
  <c r="BG60" i="21"/>
  <c r="BF60" i="21"/>
  <c r="BE60" i="21"/>
  <c r="BD60" i="21"/>
  <c r="BC60" i="21"/>
  <c r="BB60" i="21"/>
  <c r="BA60" i="21"/>
  <c r="AZ60" i="21"/>
  <c r="AY60" i="21"/>
  <c r="AX60" i="21"/>
  <c r="AW60" i="21"/>
  <c r="AV60" i="21"/>
  <c r="AU60" i="21"/>
  <c r="AT60" i="21"/>
  <c r="AS60" i="21"/>
  <c r="AR60" i="21"/>
  <c r="AQ60" i="21"/>
  <c r="AP60" i="21"/>
  <c r="AO60" i="21"/>
  <c r="AN60" i="21"/>
  <c r="AM60" i="21"/>
  <c r="AL60" i="21"/>
  <c r="CA59" i="21"/>
  <c r="BZ59" i="21"/>
  <c r="BY59" i="21"/>
  <c r="BX59" i="21"/>
  <c r="BW59" i="21"/>
  <c r="BV59" i="21"/>
  <c r="BU59" i="21"/>
  <c r="BT59" i="21"/>
  <c r="BS59" i="21"/>
  <c r="BR59" i="21"/>
  <c r="BQ59" i="21"/>
  <c r="BP59" i="21"/>
  <c r="BO59" i="21"/>
  <c r="BN59" i="21"/>
  <c r="BM59" i="21"/>
  <c r="BL59" i="21"/>
  <c r="BK59" i="21"/>
  <c r="BJ59" i="21"/>
  <c r="BI59" i="21"/>
  <c r="BH59" i="21"/>
  <c r="BG59" i="21"/>
  <c r="BF59" i="21"/>
  <c r="BE59" i="21"/>
  <c r="BD59" i="21"/>
  <c r="BC59" i="21"/>
  <c r="BB59" i="21"/>
  <c r="BA59" i="21"/>
  <c r="AZ59" i="21"/>
  <c r="AY59" i="21"/>
  <c r="AX59" i="21"/>
  <c r="AW59" i="21"/>
  <c r="AV59" i="21"/>
  <c r="AU59" i="21"/>
  <c r="AT59" i="21"/>
  <c r="AS59" i="21"/>
  <c r="AR59" i="21"/>
  <c r="AQ59" i="21"/>
  <c r="AP59" i="21"/>
  <c r="AO59" i="21"/>
  <c r="AN59" i="21"/>
  <c r="AM59" i="21"/>
  <c r="AL59" i="21"/>
  <c r="CA58" i="21"/>
  <c r="BZ58" i="21"/>
  <c r="BY58" i="21"/>
  <c r="BX58" i="21"/>
  <c r="BW58" i="21"/>
  <c r="BV58" i="21"/>
  <c r="BU58" i="21"/>
  <c r="BT58" i="21"/>
  <c r="BS58" i="21"/>
  <c r="BR58" i="21"/>
  <c r="BQ58" i="21"/>
  <c r="BP58" i="21"/>
  <c r="BO58" i="21"/>
  <c r="BN58" i="21"/>
  <c r="BM58" i="21"/>
  <c r="BL58" i="21"/>
  <c r="BK58" i="21"/>
  <c r="BJ58" i="21"/>
  <c r="BI58" i="21"/>
  <c r="BH58" i="21"/>
  <c r="BG58" i="21"/>
  <c r="BF58" i="21"/>
  <c r="BE58" i="21"/>
  <c r="BD58" i="21"/>
  <c r="BC58" i="21"/>
  <c r="BB58" i="21"/>
  <c r="BA58" i="21"/>
  <c r="AZ58" i="21"/>
  <c r="AY58" i="21"/>
  <c r="AX58" i="21"/>
  <c r="AW58" i="21"/>
  <c r="AV58" i="21"/>
  <c r="AU58" i="21"/>
  <c r="AT58" i="21"/>
  <c r="AS58" i="21"/>
  <c r="AR58" i="21"/>
  <c r="AQ58" i="21"/>
  <c r="AP58" i="21"/>
  <c r="AO58" i="21"/>
  <c r="AN58" i="21"/>
  <c r="AM58" i="21"/>
  <c r="AL58" i="21"/>
  <c r="CA57" i="21"/>
  <c r="BZ57" i="21"/>
  <c r="BY57" i="21"/>
  <c r="BX57" i="21"/>
  <c r="BW57" i="21"/>
  <c r="BV57" i="21"/>
  <c r="BU57" i="21"/>
  <c r="BT57" i="21"/>
  <c r="BS57" i="21"/>
  <c r="BR57" i="21"/>
  <c r="BQ57" i="21"/>
  <c r="BP57" i="21"/>
  <c r="BO57" i="21"/>
  <c r="BN57" i="21"/>
  <c r="BM57" i="21"/>
  <c r="BL57" i="21"/>
  <c r="BK57" i="21"/>
  <c r="BJ57" i="21"/>
  <c r="BI57" i="21"/>
  <c r="BH57" i="21"/>
  <c r="BG57" i="21"/>
  <c r="BF57" i="21"/>
  <c r="BE57" i="21"/>
  <c r="BD57" i="21"/>
  <c r="BC57" i="21"/>
  <c r="BB57" i="21"/>
  <c r="BA57" i="21"/>
  <c r="AZ57" i="21"/>
  <c r="AY57" i="21"/>
  <c r="AX57" i="21"/>
  <c r="AW57" i="21"/>
  <c r="AV57" i="21"/>
  <c r="AU57" i="21"/>
  <c r="AT57" i="21"/>
  <c r="AS57" i="21"/>
  <c r="AR57" i="21"/>
  <c r="AQ57" i="21"/>
  <c r="AP57" i="21"/>
  <c r="AO57" i="21"/>
  <c r="AN57" i="21"/>
  <c r="AM57" i="21"/>
  <c r="AL57" i="21"/>
  <c r="CA56" i="21"/>
  <c r="BZ56" i="21"/>
  <c r="BY56" i="21"/>
  <c r="BX56" i="21"/>
  <c r="BW56" i="21"/>
  <c r="BV56" i="21"/>
  <c r="BU56" i="21"/>
  <c r="BT56" i="21"/>
  <c r="BS56" i="21"/>
  <c r="BR56" i="21"/>
  <c r="BQ56" i="21"/>
  <c r="BP56" i="21"/>
  <c r="BO56" i="21"/>
  <c r="BN56" i="21"/>
  <c r="BM56" i="21"/>
  <c r="BL56" i="21"/>
  <c r="BK56" i="21"/>
  <c r="BJ56" i="21"/>
  <c r="BI56" i="21"/>
  <c r="BH56" i="21"/>
  <c r="BG56" i="21"/>
  <c r="BF56" i="21"/>
  <c r="BE56" i="21"/>
  <c r="BD56" i="21"/>
  <c r="BC56" i="21"/>
  <c r="BB56" i="21"/>
  <c r="BA56" i="21"/>
  <c r="AZ56" i="21"/>
  <c r="AY56" i="21"/>
  <c r="AX56" i="21"/>
  <c r="AW56" i="21"/>
  <c r="AV56" i="21"/>
  <c r="AU56" i="21"/>
  <c r="AT56" i="21"/>
  <c r="AS56" i="21"/>
  <c r="AR56" i="21"/>
  <c r="AQ56" i="21"/>
  <c r="AP56" i="21"/>
  <c r="AO56" i="21"/>
  <c r="AN56" i="21"/>
  <c r="AM56" i="21"/>
  <c r="AL56" i="21"/>
  <c r="CA55" i="21"/>
  <c r="BZ55" i="21"/>
  <c r="BY55" i="21"/>
  <c r="BX55" i="21"/>
  <c r="BW55" i="21"/>
  <c r="BV55" i="21"/>
  <c r="BU55" i="21"/>
  <c r="BT55" i="21"/>
  <c r="BS55" i="21"/>
  <c r="BR55" i="21"/>
  <c r="BQ55" i="21"/>
  <c r="BP55" i="21"/>
  <c r="BO55" i="21"/>
  <c r="BN55" i="21"/>
  <c r="BM55" i="21"/>
  <c r="BL55" i="21"/>
  <c r="BK55" i="21"/>
  <c r="BJ55" i="21"/>
  <c r="BI55" i="21"/>
  <c r="BH55" i="21"/>
  <c r="BG55" i="21"/>
  <c r="BF55" i="21"/>
  <c r="BE55" i="21"/>
  <c r="BD55" i="21"/>
  <c r="BC55" i="21"/>
  <c r="BB55" i="21"/>
  <c r="BA55" i="21"/>
  <c r="AZ55" i="21"/>
  <c r="AY55" i="21"/>
  <c r="AX55" i="21"/>
  <c r="AW55" i="21"/>
  <c r="AV55" i="21"/>
  <c r="AU55" i="21"/>
  <c r="AT55" i="21"/>
  <c r="AS55" i="21"/>
  <c r="AR55" i="21"/>
  <c r="AQ55" i="21"/>
  <c r="AP55" i="21"/>
  <c r="AO55" i="21"/>
  <c r="AN55" i="21"/>
  <c r="AM55" i="21"/>
  <c r="AL55" i="21"/>
  <c r="CA54" i="21"/>
  <c r="BZ54" i="21"/>
  <c r="BY54" i="21"/>
  <c r="BX54" i="21"/>
  <c r="BW54" i="21"/>
  <c r="BV54" i="21"/>
  <c r="BU54" i="21"/>
  <c r="BT54" i="21"/>
  <c r="BS54" i="21"/>
  <c r="BR54" i="21"/>
  <c r="BQ54" i="21"/>
  <c r="BP54" i="21"/>
  <c r="BO54" i="21"/>
  <c r="BN54" i="21"/>
  <c r="BM54" i="21"/>
  <c r="BL54" i="21"/>
  <c r="BK54" i="21"/>
  <c r="BJ54" i="21"/>
  <c r="BI54" i="21"/>
  <c r="BH54" i="21"/>
  <c r="BG54" i="21"/>
  <c r="BF54" i="21"/>
  <c r="BE54" i="21"/>
  <c r="BD54" i="21"/>
  <c r="BC54" i="21"/>
  <c r="BB54" i="21"/>
  <c r="BA54" i="21"/>
  <c r="AZ54" i="21"/>
  <c r="AY54" i="21"/>
  <c r="AX54" i="21"/>
  <c r="AW54" i="21"/>
  <c r="AV54" i="21"/>
  <c r="AU54" i="21"/>
  <c r="AT54" i="21"/>
  <c r="AS54" i="21"/>
  <c r="AR54" i="21"/>
  <c r="AQ54" i="21"/>
  <c r="AP54" i="21"/>
  <c r="AO54" i="21"/>
  <c r="AN54" i="21"/>
  <c r="AM54" i="21"/>
  <c r="AL54" i="21"/>
  <c r="CA53" i="21"/>
  <c r="BZ53" i="21"/>
  <c r="BY53" i="21"/>
  <c r="BX53" i="21"/>
  <c r="BW53" i="21"/>
  <c r="BV53" i="21"/>
  <c r="BU53" i="21"/>
  <c r="BT53" i="21"/>
  <c r="BS53" i="21"/>
  <c r="BR53" i="21"/>
  <c r="BQ53" i="21"/>
  <c r="BP53" i="21"/>
  <c r="BO53" i="21"/>
  <c r="BN53" i="21"/>
  <c r="BM53" i="21"/>
  <c r="BL53" i="21"/>
  <c r="BK53" i="21"/>
  <c r="BJ53" i="21"/>
  <c r="BI53" i="21"/>
  <c r="BH53" i="21"/>
  <c r="BG53" i="21"/>
  <c r="BF53" i="21"/>
  <c r="BE53" i="21"/>
  <c r="BD53" i="21"/>
  <c r="BC53" i="21"/>
  <c r="BB53" i="21"/>
  <c r="BA53" i="21"/>
  <c r="AZ53" i="21"/>
  <c r="AY53" i="21"/>
  <c r="AX53" i="21"/>
  <c r="AW53" i="21"/>
  <c r="AV53" i="21"/>
  <c r="AU53" i="21"/>
  <c r="AT53" i="21"/>
  <c r="AS53" i="21"/>
  <c r="AR53" i="21"/>
  <c r="AQ53" i="21"/>
  <c r="AP53" i="21"/>
  <c r="AO53" i="21"/>
  <c r="AN53" i="21"/>
  <c r="AM53" i="21"/>
  <c r="AL53" i="21"/>
  <c r="CA52" i="21"/>
  <c r="BZ52" i="21"/>
  <c r="BY52" i="21"/>
  <c r="BX52" i="21"/>
  <c r="BW52" i="21"/>
  <c r="BV52" i="21"/>
  <c r="BU52" i="21"/>
  <c r="BT52" i="21"/>
  <c r="BS52" i="21"/>
  <c r="BR52" i="21"/>
  <c r="BQ52" i="21"/>
  <c r="BP52" i="21"/>
  <c r="BO52" i="21"/>
  <c r="BN52" i="21"/>
  <c r="BM52" i="21"/>
  <c r="BL52" i="21"/>
  <c r="BK52" i="21"/>
  <c r="BJ52" i="21"/>
  <c r="BI52" i="21"/>
  <c r="BH52" i="21"/>
  <c r="BG52" i="21"/>
  <c r="BF52" i="21"/>
  <c r="BE52" i="21"/>
  <c r="BD52" i="21"/>
  <c r="BC52" i="21"/>
  <c r="BB52" i="21"/>
  <c r="BA52" i="21"/>
  <c r="AZ52" i="21"/>
  <c r="AY52" i="21"/>
  <c r="AX52" i="21"/>
  <c r="AW52" i="21"/>
  <c r="AV52" i="21"/>
  <c r="AU52" i="21"/>
  <c r="AT52" i="21"/>
  <c r="AS52" i="21"/>
  <c r="AR52" i="21"/>
  <c r="AQ52" i="21"/>
  <c r="AP52" i="21"/>
  <c r="AO52" i="21"/>
  <c r="AN52" i="21"/>
  <c r="AM52" i="21"/>
  <c r="AL52" i="21"/>
  <c r="CA51" i="21"/>
  <c r="BZ51" i="21"/>
  <c r="BY51" i="21"/>
  <c r="BX51" i="21"/>
  <c r="BW51" i="21"/>
  <c r="BV51" i="21"/>
  <c r="BU51" i="21"/>
  <c r="BT51" i="21"/>
  <c r="BS51" i="21"/>
  <c r="BR51" i="21"/>
  <c r="BQ51" i="21"/>
  <c r="BP51" i="21"/>
  <c r="BO51" i="21"/>
  <c r="BN51" i="21"/>
  <c r="BM51" i="21"/>
  <c r="BL51" i="21"/>
  <c r="BK51" i="21"/>
  <c r="BJ51" i="21"/>
  <c r="BI51" i="21"/>
  <c r="BH51" i="21"/>
  <c r="BG51" i="21"/>
  <c r="BF51" i="21"/>
  <c r="BE51" i="21"/>
  <c r="BD51" i="21"/>
  <c r="BC51" i="21"/>
  <c r="BB51" i="21"/>
  <c r="BA51" i="21"/>
  <c r="AZ51" i="21"/>
  <c r="AY51" i="21"/>
  <c r="AX51" i="21"/>
  <c r="AW51" i="21"/>
  <c r="AV51" i="21"/>
  <c r="AU51" i="21"/>
  <c r="AT51" i="21"/>
  <c r="AS51" i="21"/>
  <c r="AR51" i="21"/>
  <c r="AQ51" i="21"/>
  <c r="AP51" i="21"/>
  <c r="AO51" i="21"/>
  <c r="AN51" i="21"/>
  <c r="AM51" i="21"/>
  <c r="AL51" i="21"/>
  <c r="CA50" i="21"/>
  <c r="BZ50" i="21"/>
  <c r="BY50" i="21"/>
  <c r="BX50" i="21"/>
  <c r="BW50" i="21"/>
  <c r="BV50" i="21"/>
  <c r="BU50" i="21"/>
  <c r="BT50" i="21"/>
  <c r="BS50" i="21"/>
  <c r="BR50" i="21"/>
  <c r="BQ50" i="21"/>
  <c r="BP50" i="21"/>
  <c r="BO50" i="21"/>
  <c r="BN50" i="21"/>
  <c r="BM50" i="21"/>
  <c r="BL50" i="21"/>
  <c r="BK50" i="21"/>
  <c r="BJ50" i="21"/>
  <c r="BI50" i="21"/>
  <c r="BH50" i="21"/>
  <c r="BG50" i="21"/>
  <c r="BF50" i="21"/>
  <c r="BE50" i="21"/>
  <c r="BD50" i="21"/>
  <c r="BC50" i="21"/>
  <c r="BB50" i="21"/>
  <c r="BA50" i="21"/>
  <c r="AZ50" i="21"/>
  <c r="AY50" i="21"/>
  <c r="AX50" i="21"/>
  <c r="AW50" i="21"/>
  <c r="AV50" i="21"/>
  <c r="AU50" i="21"/>
  <c r="AT50" i="21"/>
  <c r="AS50" i="21"/>
  <c r="AR50" i="21"/>
  <c r="AQ50" i="21"/>
  <c r="AP50" i="21"/>
  <c r="AO50" i="21"/>
  <c r="AN50" i="21"/>
  <c r="AM50" i="21"/>
  <c r="AL50" i="21"/>
  <c r="CA49" i="21"/>
  <c r="BZ49" i="21"/>
  <c r="BY49" i="21"/>
  <c r="BX49" i="21"/>
  <c r="BW49" i="21"/>
  <c r="BV49" i="21"/>
  <c r="BU49" i="21"/>
  <c r="BT49" i="21"/>
  <c r="BS49" i="21"/>
  <c r="BR49" i="21"/>
  <c r="BQ49" i="21"/>
  <c r="BP49" i="21"/>
  <c r="BO49" i="21"/>
  <c r="BN49" i="21"/>
  <c r="BM49" i="21"/>
  <c r="BL49" i="21"/>
  <c r="BK49" i="21"/>
  <c r="BJ49" i="21"/>
  <c r="BI49" i="21"/>
  <c r="BH49" i="21"/>
  <c r="BG49" i="21"/>
  <c r="BF49" i="21"/>
  <c r="BE49" i="21"/>
  <c r="BD49" i="21"/>
  <c r="BC49" i="21"/>
  <c r="BB49" i="21"/>
  <c r="BA49" i="21"/>
  <c r="AZ49" i="21"/>
  <c r="AY49" i="21"/>
  <c r="AX49" i="21"/>
  <c r="AW49" i="21"/>
  <c r="AV49" i="21"/>
  <c r="AU49" i="21"/>
  <c r="AT49" i="21"/>
  <c r="AS49" i="21"/>
  <c r="AR49" i="21"/>
  <c r="AQ49" i="21"/>
  <c r="AP49" i="21"/>
  <c r="AO49" i="21"/>
  <c r="AN49" i="21"/>
  <c r="AM49" i="21"/>
  <c r="AL49" i="21"/>
  <c r="CA48" i="21"/>
  <c r="BZ48" i="21"/>
  <c r="BY48" i="21"/>
  <c r="BX48" i="21"/>
  <c r="BW48" i="21"/>
  <c r="BV48" i="21"/>
  <c r="BU48" i="21"/>
  <c r="BT48" i="21"/>
  <c r="BS48" i="21"/>
  <c r="BR48" i="21"/>
  <c r="BQ48" i="21"/>
  <c r="BP48" i="21"/>
  <c r="BO48" i="21"/>
  <c r="BN48" i="21"/>
  <c r="BM48" i="21"/>
  <c r="BL48" i="21"/>
  <c r="BK48" i="21"/>
  <c r="BJ48" i="21"/>
  <c r="BI48" i="21"/>
  <c r="BH48" i="21"/>
  <c r="BG48" i="21"/>
  <c r="BF48" i="21"/>
  <c r="BE48" i="21"/>
  <c r="BD48" i="21"/>
  <c r="BC48" i="21"/>
  <c r="BB48" i="21"/>
  <c r="BA48" i="21"/>
  <c r="AZ48" i="21"/>
  <c r="AY48" i="21"/>
  <c r="AX48" i="21"/>
  <c r="AW48" i="21"/>
  <c r="AV48" i="21"/>
  <c r="AU48" i="21"/>
  <c r="AT48" i="21"/>
  <c r="AS48" i="21"/>
  <c r="AR48" i="21"/>
  <c r="AQ48" i="21"/>
  <c r="AP48" i="21"/>
  <c r="AO48" i="21"/>
  <c r="AN48" i="21"/>
  <c r="AM48" i="21"/>
  <c r="AL48" i="21"/>
  <c r="CA47" i="21"/>
  <c r="BZ47" i="21"/>
  <c r="BY47" i="21"/>
  <c r="BX47" i="21"/>
  <c r="BW47" i="21"/>
  <c r="BV47" i="21"/>
  <c r="BU47" i="21"/>
  <c r="BT47" i="21"/>
  <c r="BS47" i="21"/>
  <c r="BR47" i="21"/>
  <c r="BQ47" i="21"/>
  <c r="BP47" i="21"/>
  <c r="BO47" i="21"/>
  <c r="BN47" i="21"/>
  <c r="BM47" i="21"/>
  <c r="BL47" i="21"/>
  <c r="BK47" i="21"/>
  <c r="BJ47" i="21"/>
  <c r="BI47" i="21"/>
  <c r="BH47" i="21"/>
  <c r="BG47" i="21"/>
  <c r="BF47" i="21"/>
  <c r="BE47" i="21"/>
  <c r="BD47" i="21"/>
  <c r="BC47" i="21"/>
  <c r="BB47" i="21"/>
  <c r="BA47" i="21"/>
  <c r="AZ47" i="21"/>
  <c r="AY47" i="21"/>
  <c r="AX47" i="21"/>
  <c r="AW47" i="21"/>
  <c r="AV47" i="21"/>
  <c r="AU47" i="21"/>
  <c r="AT47" i="21"/>
  <c r="AS47" i="21"/>
  <c r="AR47" i="21"/>
  <c r="AQ47" i="21"/>
  <c r="AP47" i="21"/>
  <c r="AO47" i="21"/>
  <c r="AN47" i="21"/>
  <c r="AM47" i="21"/>
  <c r="AL47" i="21"/>
  <c r="CA46" i="21"/>
  <c r="BZ46" i="21"/>
  <c r="BY46" i="21"/>
  <c r="BX46" i="21"/>
  <c r="BW46" i="21"/>
  <c r="BV46" i="21"/>
  <c r="BU46" i="21"/>
  <c r="BT46" i="21"/>
  <c r="BS46" i="21"/>
  <c r="BR46" i="21"/>
  <c r="BQ46" i="21"/>
  <c r="BP46" i="21"/>
  <c r="BO46" i="21"/>
  <c r="BN46" i="21"/>
  <c r="BM46" i="21"/>
  <c r="BL46" i="21"/>
  <c r="BK46" i="21"/>
  <c r="BJ46" i="21"/>
  <c r="BI46" i="21"/>
  <c r="BH46" i="21"/>
  <c r="BG46" i="21"/>
  <c r="BF46" i="21"/>
  <c r="BE46" i="21"/>
  <c r="BD46" i="21"/>
  <c r="BC46" i="21"/>
  <c r="BB46" i="21"/>
  <c r="BA46" i="21"/>
  <c r="AZ46" i="21"/>
  <c r="AY46" i="21"/>
  <c r="AX46" i="21"/>
  <c r="AW46" i="21"/>
  <c r="AV46" i="21"/>
  <c r="AU46" i="21"/>
  <c r="AT46" i="21"/>
  <c r="AS46" i="21"/>
  <c r="AR46" i="21"/>
  <c r="AQ46" i="21"/>
  <c r="AP46" i="21"/>
  <c r="AO46" i="21"/>
  <c r="AN46" i="21"/>
  <c r="AM46" i="21"/>
  <c r="AL46" i="21"/>
  <c r="CA45" i="21"/>
  <c r="BZ45" i="21"/>
  <c r="BY45" i="21"/>
  <c r="BX45" i="21"/>
  <c r="BW45" i="21"/>
  <c r="BV45" i="21"/>
  <c r="BU45" i="21"/>
  <c r="BT45" i="21"/>
  <c r="BS45" i="21"/>
  <c r="BR45" i="21"/>
  <c r="BQ45" i="21"/>
  <c r="BP45" i="21"/>
  <c r="BO45" i="21"/>
  <c r="BN45" i="21"/>
  <c r="BM45" i="21"/>
  <c r="BL45" i="21"/>
  <c r="BK45" i="21"/>
  <c r="BJ45" i="21"/>
  <c r="BI45" i="21"/>
  <c r="BH45" i="21"/>
  <c r="BG45" i="21"/>
  <c r="BF45" i="21"/>
  <c r="BE45" i="21"/>
  <c r="BD45" i="21"/>
  <c r="BC45" i="21"/>
  <c r="BB45" i="21"/>
  <c r="BA45" i="21"/>
  <c r="AZ45" i="21"/>
  <c r="AY45" i="21"/>
  <c r="AX45" i="21"/>
  <c r="AW45" i="21"/>
  <c r="AV45" i="21"/>
  <c r="AU45" i="21"/>
  <c r="AT45" i="21"/>
  <c r="AS45" i="21"/>
  <c r="AR45" i="21"/>
  <c r="AQ45" i="21"/>
  <c r="AP45" i="21"/>
  <c r="AO45" i="21"/>
  <c r="AN45" i="21"/>
  <c r="AM45" i="21"/>
  <c r="AL45" i="21"/>
  <c r="CA44" i="21"/>
  <c r="BZ44" i="21"/>
  <c r="BY44" i="21"/>
  <c r="BX44" i="21"/>
  <c r="BW44" i="21"/>
  <c r="BV44" i="21"/>
  <c r="BU44" i="21"/>
  <c r="BT44" i="21"/>
  <c r="BS44" i="21"/>
  <c r="BR44" i="21"/>
  <c r="BQ44" i="21"/>
  <c r="BP44" i="21"/>
  <c r="BO44" i="21"/>
  <c r="BN44" i="21"/>
  <c r="BM44" i="21"/>
  <c r="BL44" i="21"/>
  <c r="BK44" i="21"/>
  <c r="BJ44" i="21"/>
  <c r="BI44" i="21"/>
  <c r="BH44" i="21"/>
  <c r="BG44" i="21"/>
  <c r="BF44" i="21"/>
  <c r="BE44" i="21"/>
  <c r="BD44" i="21"/>
  <c r="BC44" i="21"/>
  <c r="BB44" i="21"/>
  <c r="BA44" i="21"/>
  <c r="AZ44" i="21"/>
  <c r="AY44" i="21"/>
  <c r="AX44" i="21"/>
  <c r="AW44" i="21"/>
  <c r="AV44" i="21"/>
  <c r="AU44" i="21"/>
  <c r="AT44" i="21"/>
  <c r="AS44" i="21"/>
  <c r="AR44" i="21"/>
  <c r="AQ44" i="21"/>
  <c r="AP44" i="21"/>
  <c r="AO44" i="21"/>
  <c r="AN44" i="21"/>
  <c r="AM44" i="21"/>
  <c r="AL44" i="21"/>
  <c r="CA43" i="21"/>
  <c r="BZ43" i="21"/>
  <c r="BY43" i="21"/>
  <c r="BX43" i="21"/>
  <c r="BW43" i="21"/>
  <c r="BV43" i="21"/>
  <c r="BU43" i="21"/>
  <c r="BT43" i="21"/>
  <c r="BS43" i="21"/>
  <c r="BR43" i="21"/>
  <c r="BQ43" i="21"/>
  <c r="BP43" i="21"/>
  <c r="BO43" i="21"/>
  <c r="BN43" i="21"/>
  <c r="BM43" i="21"/>
  <c r="BL43" i="21"/>
  <c r="BK43" i="21"/>
  <c r="BJ43" i="21"/>
  <c r="BI43" i="21"/>
  <c r="BH43" i="21"/>
  <c r="BG43" i="21"/>
  <c r="BF43" i="21"/>
  <c r="BE43" i="21"/>
  <c r="BD43" i="21"/>
  <c r="BC43" i="21"/>
  <c r="BB43" i="21"/>
  <c r="BA43" i="21"/>
  <c r="AZ43" i="21"/>
  <c r="AY43" i="21"/>
  <c r="AX43" i="21"/>
  <c r="AW43" i="21"/>
  <c r="AV43" i="21"/>
  <c r="AU43" i="21"/>
  <c r="AT43" i="21"/>
  <c r="AS43" i="21"/>
  <c r="AR43" i="21"/>
  <c r="AQ43" i="21"/>
  <c r="AP43" i="21"/>
  <c r="AO43" i="21"/>
  <c r="AN43" i="21"/>
  <c r="AM43" i="21"/>
  <c r="AL43" i="21"/>
  <c r="CA42" i="21"/>
  <c r="BZ42" i="21"/>
  <c r="BY42" i="21"/>
  <c r="BX42" i="21"/>
  <c r="BW42" i="21"/>
  <c r="BV42" i="21"/>
  <c r="BU42" i="21"/>
  <c r="BT42" i="21"/>
  <c r="BS42" i="21"/>
  <c r="BR42" i="21"/>
  <c r="BQ42" i="21"/>
  <c r="BP42" i="21"/>
  <c r="BO42" i="21"/>
  <c r="BN42" i="21"/>
  <c r="BM42" i="21"/>
  <c r="BL42" i="21"/>
  <c r="BK42" i="21"/>
  <c r="BJ42" i="21"/>
  <c r="BI42" i="21"/>
  <c r="BH42" i="21"/>
  <c r="BG42" i="21"/>
  <c r="BF42" i="21"/>
  <c r="BE42" i="21"/>
  <c r="BD42" i="21"/>
  <c r="BC42" i="21"/>
  <c r="BB42" i="21"/>
  <c r="BA42" i="21"/>
  <c r="AZ42" i="21"/>
  <c r="AY42" i="21"/>
  <c r="AX42" i="21"/>
  <c r="AW42" i="21"/>
  <c r="AV42" i="21"/>
  <c r="AU42" i="21"/>
  <c r="AT42" i="21"/>
  <c r="AS42" i="21"/>
  <c r="AR42" i="21"/>
  <c r="AQ42" i="21"/>
  <c r="AP42" i="21"/>
  <c r="AO42" i="21"/>
  <c r="AN42" i="21"/>
  <c r="AM42" i="21"/>
  <c r="AL42" i="21"/>
  <c r="CA41" i="21"/>
  <c r="BZ41" i="21"/>
  <c r="BY41" i="21"/>
  <c r="BX41" i="21"/>
  <c r="BW41" i="21"/>
  <c r="BV41" i="21"/>
  <c r="BU41" i="21"/>
  <c r="BT41" i="21"/>
  <c r="BS41" i="21"/>
  <c r="BR41" i="21"/>
  <c r="BQ41" i="21"/>
  <c r="BP41" i="21"/>
  <c r="BO41" i="21"/>
  <c r="BN41" i="21"/>
  <c r="BM41" i="21"/>
  <c r="BL41" i="21"/>
  <c r="BK41" i="21"/>
  <c r="BJ41" i="21"/>
  <c r="BI41" i="21"/>
  <c r="BH41" i="21"/>
  <c r="BG41" i="21"/>
  <c r="BF41" i="21"/>
  <c r="BE41" i="21"/>
  <c r="BD41" i="21"/>
  <c r="BC41" i="21"/>
  <c r="BB41" i="21"/>
  <c r="BA41" i="21"/>
  <c r="AZ41" i="21"/>
  <c r="AY41" i="21"/>
  <c r="AX41" i="21"/>
  <c r="AW41" i="21"/>
  <c r="AV41" i="21"/>
  <c r="AU41" i="21"/>
  <c r="AT41" i="21"/>
  <c r="AS41" i="21"/>
  <c r="AR41" i="21"/>
  <c r="AQ41" i="21"/>
  <c r="AP41" i="21"/>
  <c r="AO41" i="21"/>
  <c r="AN41" i="21"/>
  <c r="AM41" i="21"/>
  <c r="AL41" i="21"/>
  <c r="CA40" i="21"/>
  <c r="BZ40" i="21"/>
  <c r="BY40" i="21"/>
  <c r="BX40" i="21"/>
  <c r="BW40" i="21"/>
  <c r="BV40" i="21"/>
  <c r="BU40" i="21"/>
  <c r="BT40" i="21"/>
  <c r="BS40" i="21"/>
  <c r="BR40" i="21"/>
  <c r="BQ40" i="21"/>
  <c r="BP40" i="21"/>
  <c r="BO40" i="21"/>
  <c r="BN40" i="21"/>
  <c r="BM40" i="21"/>
  <c r="BL40" i="21"/>
  <c r="BK40" i="21"/>
  <c r="BJ40" i="21"/>
  <c r="BI40" i="21"/>
  <c r="BH40" i="21"/>
  <c r="BG40" i="21"/>
  <c r="BF40" i="21"/>
  <c r="BE40" i="21"/>
  <c r="BD40" i="21"/>
  <c r="BC40" i="21"/>
  <c r="BB40" i="21"/>
  <c r="BA40" i="21"/>
  <c r="AZ40" i="21"/>
  <c r="AY40" i="21"/>
  <c r="AX40" i="21"/>
  <c r="AW40" i="21"/>
  <c r="AV40" i="21"/>
  <c r="AU40" i="21"/>
  <c r="AT40" i="21"/>
  <c r="AS40" i="21"/>
  <c r="AR40" i="21"/>
  <c r="AQ40" i="21"/>
  <c r="AP40" i="21"/>
  <c r="AO40" i="21"/>
  <c r="AN40" i="21"/>
  <c r="AM40" i="21"/>
  <c r="AL40" i="21"/>
  <c r="CA39" i="21"/>
  <c r="BZ39" i="21"/>
  <c r="BY39" i="21"/>
  <c r="BX39" i="21"/>
  <c r="BW39" i="21"/>
  <c r="BV39" i="21"/>
  <c r="BU39" i="21"/>
  <c r="BT39" i="21"/>
  <c r="BS39" i="21"/>
  <c r="BR39" i="21"/>
  <c r="BQ39" i="21"/>
  <c r="BP39" i="21"/>
  <c r="BO39" i="21"/>
  <c r="BN39" i="21"/>
  <c r="BM39" i="21"/>
  <c r="BL39" i="21"/>
  <c r="BK39" i="21"/>
  <c r="BJ39" i="21"/>
  <c r="BI39" i="21"/>
  <c r="BH39" i="21"/>
  <c r="BG39" i="21"/>
  <c r="BF39" i="21"/>
  <c r="BE39" i="21"/>
  <c r="BD39" i="21"/>
  <c r="BC39" i="21"/>
  <c r="BB39" i="21"/>
  <c r="BA39" i="21"/>
  <c r="AZ39" i="21"/>
  <c r="AY39" i="21"/>
  <c r="AX39" i="21"/>
  <c r="AW39" i="21"/>
  <c r="AV39" i="21"/>
  <c r="AU39" i="21"/>
  <c r="AT39" i="21"/>
  <c r="AS39" i="21"/>
  <c r="AR39" i="21"/>
  <c r="AQ39" i="21"/>
  <c r="AP39" i="21"/>
  <c r="AO39" i="21"/>
  <c r="AN39" i="21"/>
  <c r="AM39" i="21"/>
  <c r="AL39" i="21"/>
  <c r="CA38" i="21"/>
  <c r="BZ38" i="21"/>
  <c r="BY38" i="21"/>
  <c r="BX38" i="21"/>
  <c r="BW38" i="21"/>
  <c r="BV38" i="21"/>
  <c r="BU38" i="21"/>
  <c r="BT38" i="21"/>
  <c r="BS38" i="21"/>
  <c r="BR38" i="21"/>
  <c r="BQ38" i="21"/>
  <c r="BP38" i="21"/>
  <c r="BO38" i="21"/>
  <c r="BN38" i="21"/>
  <c r="BM38" i="21"/>
  <c r="BL38" i="21"/>
  <c r="BK38" i="21"/>
  <c r="BJ38" i="21"/>
  <c r="BI38" i="21"/>
  <c r="BH38" i="21"/>
  <c r="BG38" i="21"/>
  <c r="BF38" i="21"/>
  <c r="BE38" i="21"/>
  <c r="BD38" i="21"/>
  <c r="BC38" i="21"/>
  <c r="BB38" i="21"/>
  <c r="BA38" i="21"/>
  <c r="AZ38" i="21"/>
  <c r="AY38" i="21"/>
  <c r="AX38" i="21"/>
  <c r="AW38" i="21"/>
  <c r="AV38" i="21"/>
  <c r="AU38" i="21"/>
  <c r="AT38" i="21"/>
  <c r="AS38" i="21"/>
  <c r="AR38" i="21"/>
  <c r="AQ38" i="21"/>
  <c r="AP38" i="21"/>
  <c r="AO38" i="21"/>
  <c r="AN38" i="21"/>
  <c r="AM38" i="21"/>
  <c r="AL38" i="21"/>
  <c r="CA37" i="21"/>
  <c r="BZ37" i="21"/>
  <c r="BY37" i="21"/>
  <c r="BX37" i="21"/>
  <c r="BW37" i="21"/>
  <c r="BV37" i="21"/>
  <c r="BU37" i="21"/>
  <c r="BT37" i="21"/>
  <c r="BS37" i="21"/>
  <c r="BR37" i="21"/>
  <c r="BQ37" i="21"/>
  <c r="BP37" i="21"/>
  <c r="BO37" i="21"/>
  <c r="BN37" i="21"/>
  <c r="BM37" i="21"/>
  <c r="BL37" i="21"/>
  <c r="BK37" i="21"/>
  <c r="BJ37" i="21"/>
  <c r="BI37" i="21"/>
  <c r="BH37" i="21"/>
  <c r="BG37" i="21"/>
  <c r="BF37" i="21"/>
  <c r="BE37" i="21"/>
  <c r="BD37" i="21"/>
  <c r="BC37" i="21"/>
  <c r="BB37" i="21"/>
  <c r="BA37" i="21"/>
  <c r="AZ37" i="21"/>
  <c r="AY37" i="21"/>
  <c r="AX37" i="21"/>
  <c r="AW37" i="21"/>
  <c r="AV37" i="21"/>
  <c r="AU37" i="21"/>
  <c r="AT37" i="21"/>
  <c r="AS37" i="21"/>
  <c r="AR37" i="21"/>
  <c r="AQ37" i="21"/>
  <c r="AP37" i="21"/>
  <c r="AO37" i="21"/>
  <c r="AN37" i="21"/>
  <c r="AM37" i="21"/>
  <c r="AL37" i="21"/>
  <c r="CA36" i="21"/>
  <c r="BZ36" i="21"/>
  <c r="BY36" i="21"/>
  <c r="BX36" i="21"/>
  <c r="BW36" i="21"/>
  <c r="BV36" i="21"/>
  <c r="BU36" i="21"/>
  <c r="BT36" i="21"/>
  <c r="BS36" i="21"/>
  <c r="BR36" i="21"/>
  <c r="BQ36" i="21"/>
  <c r="BP36" i="21"/>
  <c r="BO36" i="21"/>
  <c r="BN36" i="21"/>
  <c r="BM36" i="21"/>
  <c r="BL36" i="21"/>
  <c r="BK36" i="21"/>
  <c r="BJ36" i="21"/>
  <c r="BI36" i="21"/>
  <c r="BH36" i="21"/>
  <c r="BG36" i="21"/>
  <c r="BF36" i="21"/>
  <c r="BE36" i="21"/>
  <c r="BD36" i="21"/>
  <c r="BC36" i="21"/>
  <c r="BB36" i="21"/>
  <c r="BA36" i="21"/>
  <c r="AZ36" i="21"/>
  <c r="AY36" i="21"/>
  <c r="AX36" i="21"/>
  <c r="AW36" i="21"/>
  <c r="AV36" i="21"/>
  <c r="AU36" i="21"/>
  <c r="AT36" i="21"/>
  <c r="AS36" i="21"/>
  <c r="AR36" i="21"/>
  <c r="AQ36" i="21"/>
  <c r="AP36" i="21"/>
  <c r="AO36" i="21"/>
  <c r="AN36" i="21"/>
  <c r="AM36" i="21"/>
  <c r="AL36" i="21"/>
  <c r="CA35" i="21"/>
  <c r="BZ35" i="21"/>
  <c r="BY35" i="21"/>
  <c r="BX35" i="21"/>
  <c r="BW35" i="21"/>
  <c r="BV35" i="21"/>
  <c r="BU35" i="21"/>
  <c r="BT35" i="21"/>
  <c r="BS35" i="21"/>
  <c r="BR35" i="21"/>
  <c r="BQ35" i="21"/>
  <c r="BP35" i="21"/>
  <c r="BO35" i="21"/>
  <c r="BN35" i="21"/>
  <c r="BM35" i="21"/>
  <c r="BL35" i="21"/>
  <c r="BK35" i="21"/>
  <c r="BJ35" i="21"/>
  <c r="BI35" i="21"/>
  <c r="BH35" i="21"/>
  <c r="BG35" i="21"/>
  <c r="BF35" i="21"/>
  <c r="BE35" i="21"/>
  <c r="BD35" i="21"/>
  <c r="BC35" i="21"/>
  <c r="BB35" i="21"/>
  <c r="BA35" i="21"/>
  <c r="AZ35" i="21"/>
  <c r="AY35" i="21"/>
  <c r="AX35" i="21"/>
  <c r="AW35" i="21"/>
  <c r="AV35" i="21"/>
  <c r="AU35" i="21"/>
  <c r="AT35" i="21"/>
  <c r="AS35" i="21"/>
  <c r="AR35" i="21"/>
  <c r="AQ35" i="21"/>
  <c r="AP35" i="21"/>
  <c r="AO35" i="21"/>
  <c r="AN35" i="21"/>
  <c r="AM35" i="21"/>
  <c r="AL35" i="21"/>
  <c r="CA34" i="21"/>
  <c r="BZ34" i="21"/>
  <c r="BY34" i="21"/>
  <c r="BX34" i="21"/>
  <c r="BW34" i="21"/>
  <c r="BV34" i="21"/>
  <c r="BU34" i="21"/>
  <c r="BT34" i="21"/>
  <c r="BS34" i="21"/>
  <c r="BR34" i="21"/>
  <c r="BQ34" i="21"/>
  <c r="BP34" i="21"/>
  <c r="BO34" i="21"/>
  <c r="BN34" i="21"/>
  <c r="BM34" i="21"/>
  <c r="BL34" i="21"/>
  <c r="BK34" i="21"/>
  <c r="BJ34" i="21"/>
  <c r="BI34" i="21"/>
  <c r="BH34" i="21"/>
  <c r="BG34" i="21"/>
  <c r="BF34" i="21"/>
  <c r="BE34" i="21"/>
  <c r="BD34" i="21"/>
  <c r="BC34" i="21"/>
  <c r="BB34" i="21"/>
  <c r="BA34" i="21"/>
  <c r="AZ34" i="21"/>
  <c r="AY34" i="21"/>
  <c r="AX34" i="21"/>
  <c r="AW34" i="21"/>
  <c r="AV34" i="21"/>
  <c r="AU34" i="21"/>
  <c r="AT34" i="21"/>
  <c r="AS34" i="21"/>
  <c r="AR34" i="21"/>
  <c r="AQ34" i="21"/>
  <c r="AP34" i="21"/>
  <c r="AO34" i="21"/>
  <c r="AN34" i="21"/>
  <c r="AM34" i="21"/>
  <c r="AL34" i="21"/>
  <c r="CA33" i="21"/>
  <c r="BZ33" i="21"/>
  <c r="BY33" i="21"/>
  <c r="BX33" i="21"/>
  <c r="BW33" i="21"/>
  <c r="BV33" i="21"/>
  <c r="BU33" i="21"/>
  <c r="BT33" i="21"/>
  <c r="BS33" i="21"/>
  <c r="BR33" i="21"/>
  <c r="BQ33" i="21"/>
  <c r="BP33" i="21"/>
  <c r="BO33" i="21"/>
  <c r="BN33" i="21"/>
  <c r="BM33" i="21"/>
  <c r="BL33" i="21"/>
  <c r="BK33" i="21"/>
  <c r="BJ33" i="21"/>
  <c r="BI33" i="21"/>
  <c r="BH33" i="21"/>
  <c r="BG33" i="21"/>
  <c r="BF33" i="21"/>
  <c r="BE33" i="21"/>
  <c r="BD33" i="21"/>
  <c r="BC33" i="21"/>
  <c r="BB33" i="21"/>
  <c r="BA33" i="21"/>
  <c r="AZ33" i="21"/>
  <c r="AY33" i="21"/>
  <c r="AX33" i="21"/>
  <c r="AW33" i="21"/>
  <c r="AV33" i="21"/>
  <c r="AU33" i="21"/>
  <c r="AT33" i="21"/>
  <c r="AS33" i="21"/>
  <c r="AR33" i="21"/>
  <c r="AQ33" i="21"/>
  <c r="AP33" i="21"/>
  <c r="AO33" i="21"/>
  <c r="AN33" i="21"/>
  <c r="AM33" i="21"/>
  <c r="AL33" i="21"/>
  <c r="CA32" i="21"/>
  <c r="BZ32" i="21"/>
  <c r="BY32" i="21"/>
  <c r="BX32" i="21"/>
  <c r="BW32" i="21"/>
  <c r="BV32" i="21"/>
  <c r="BU32" i="21"/>
  <c r="BT32" i="21"/>
  <c r="BS32" i="21"/>
  <c r="BR32" i="21"/>
  <c r="BQ32" i="21"/>
  <c r="BP32" i="21"/>
  <c r="BO32" i="21"/>
  <c r="BN32" i="21"/>
  <c r="BM32" i="21"/>
  <c r="BL32" i="21"/>
  <c r="BK32" i="21"/>
  <c r="BJ32" i="21"/>
  <c r="BI32" i="21"/>
  <c r="BH32" i="21"/>
  <c r="BG32" i="21"/>
  <c r="BF32" i="21"/>
  <c r="BE32" i="21"/>
  <c r="BD32" i="21"/>
  <c r="BC32" i="21"/>
  <c r="BB32" i="21"/>
  <c r="BA32" i="21"/>
  <c r="AZ32" i="21"/>
  <c r="AY32" i="21"/>
  <c r="AX32" i="21"/>
  <c r="AW32" i="21"/>
  <c r="AV32" i="21"/>
  <c r="AU32" i="21"/>
  <c r="AT32" i="21"/>
  <c r="AS32" i="21"/>
  <c r="AR32" i="21"/>
  <c r="AQ32" i="21"/>
  <c r="AP32" i="21"/>
  <c r="AO32" i="21"/>
  <c r="AN32" i="21"/>
  <c r="AM32" i="21"/>
  <c r="AL32" i="21"/>
  <c r="CA31" i="21"/>
  <c r="BZ31" i="21"/>
  <c r="BY31" i="21"/>
  <c r="BX31" i="21"/>
  <c r="BW31" i="21"/>
  <c r="BV31" i="21"/>
  <c r="BU31" i="21"/>
  <c r="BT31" i="21"/>
  <c r="BS31" i="21"/>
  <c r="BR31" i="21"/>
  <c r="BQ31" i="21"/>
  <c r="BP31" i="21"/>
  <c r="BO31" i="21"/>
  <c r="BN31" i="21"/>
  <c r="BM31" i="21"/>
  <c r="BL31" i="21"/>
  <c r="BK31" i="21"/>
  <c r="BJ31" i="21"/>
  <c r="BI31" i="21"/>
  <c r="BH31" i="21"/>
  <c r="BG31" i="21"/>
  <c r="BF31" i="21"/>
  <c r="BE31" i="21"/>
  <c r="BD31" i="21"/>
  <c r="BC31" i="21"/>
  <c r="BB31" i="21"/>
  <c r="BA31" i="21"/>
  <c r="AZ31" i="21"/>
  <c r="AY31" i="21"/>
  <c r="AX31" i="21"/>
  <c r="AW31" i="21"/>
  <c r="AV31" i="21"/>
  <c r="AU31" i="21"/>
  <c r="AT31" i="21"/>
  <c r="AS31" i="21"/>
  <c r="AR31" i="21"/>
  <c r="AQ31" i="21"/>
  <c r="AP31" i="21"/>
  <c r="AO31" i="21"/>
  <c r="AN31" i="21"/>
  <c r="AM31" i="21"/>
  <c r="AL31" i="21"/>
  <c r="CA30" i="21"/>
  <c r="BZ30" i="21"/>
  <c r="BY30" i="21"/>
  <c r="BX30" i="21"/>
  <c r="BW30" i="21"/>
  <c r="BV30" i="21"/>
  <c r="BU30" i="21"/>
  <c r="BT30" i="21"/>
  <c r="BS30" i="21"/>
  <c r="BR30" i="21"/>
  <c r="BQ30" i="21"/>
  <c r="BP30" i="21"/>
  <c r="BO30" i="21"/>
  <c r="BN30" i="21"/>
  <c r="BM30" i="21"/>
  <c r="BL30" i="21"/>
  <c r="BK30" i="21"/>
  <c r="BJ30" i="21"/>
  <c r="BI30" i="21"/>
  <c r="BH30" i="21"/>
  <c r="BG30" i="21"/>
  <c r="BF30" i="21"/>
  <c r="BE30" i="21"/>
  <c r="BD30" i="21"/>
  <c r="BC30" i="21"/>
  <c r="BB30" i="21"/>
  <c r="BA30" i="21"/>
  <c r="AZ30" i="21"/>
  <c r="AY30" i="21"/>
  <c r="AX30" i="21"/>
  <c r="AW30" i="21"/>
  <c r="AV30" i="21"/>
  <c r="AU30" i="21"/>
  <c r="AT30" i="21"/>
  <c r="AS30" i="21"/>
  <c r="AR30" i="21"/>
  <c r="AQ30" i="21"/>
  <c r="AP30" i="21"/>
  <c r="AO30" i="21"/>
  <c r="AN30" i="21"/>
  <c r="AM30" i="21"/>
  <c r="AL30" i="21"/>
  <c r="CA29" i="21"/>
  <c r="BZ29" i="21"/>
  <c r="BY29" i="21"/>
  <c r="BX29" i="21"/>
  <c r="BW29" i="21"/>
  <c r="BV29" i="21"/>
  <c r="BU29" i="21"/>
  <c r="BT29" i="21"/>
  <c r="BS29" i="21"/>
  <c r="BR29" i="21"/>
  <c r="BQ29" i="21"/>
  <c r="BP29" i="21"/>
  <c r="BO29" i="21"/>
  <c r="BN29" i="21"/>
  <c r="BM29" i="21"/>
  <c r="BL29" i="21"/>
  <c r="BK29" i="21"/>
  <c r="BJ29" i="21"/>
  <c r="BI29" i="21"/>
  <c r="BH29" i="21"/>
  <c r="BG29" i="21"/>
  <c r="BF29" i="21"/>
  <c r="BE29" i="21"/>
  <c r="BD29" i="21"/>
  <c r="BC29" i="21"/>
  <c r="BB29" i="21"/>
  <c r="BA29" i="21"/>
  <c r="AZ29" i="21"/>
  <c r="AY29" i="21"/>
  <c r="AX29" i="21"/>
  <c r="AW29" i="21"/>
  <c r="AV29" i="21"/>
  <c r="AU29" i="21"/>
  <c r="AT29" i="21"/>
  <c r="AS29" i="21"/>
  <c r="AR29" i="21"/>
  <c r="AQ29" i="21"/>
  <c r="AP29" i="21"/>
  <c r="AO29" i="21"/>
  <c r="AN29" i="21"/>
  <c r="AM29" i="21"/>
  <c r="AL29" i="21"/>
  <c r="CA28" i="21"/>
  <c r="BZ28" i="21"/>
  <c r="BY28" i="21"/>
  <c r="BX28" i="21"/>
  <c r="BW28" i="21"/>
  <c r="BV28" i="21"/>
  <c r="BU28" i="21"/>
  <c r="BT28" i="21"/>
  <c r="BS28" i="21"/>
  <c r="BR28" i="21"/>
  <c r="BQ28" i="21"/>
  <c r="BP28" i="21"/>
  <c r="BO28" i="21"/>
  <c r="BN28" i="21"/>
  <c r="BM28" i="21"/>
  <c r="BL28" i="21"/>
  <c r="BK28" i="21"/>
  <c r="BJ28" i="21"/>
  <c r="BI28" i="21"/>
  <c r="BH28" i="21"/>
  <c r="BG28" i="21"/>
  <c r="BF28" i="21"/>
  <c r="BE28" i="21"/>
  <c r="BD28" i="21"/>
  <c r="BC28" i="21"/>
  <c r="BB28" i="21"/>
  <c r="BA28" i="21"/>
  <c r="AZ28" i="21"/>
  <c r="AY28" i="21"/>
  <c r="AX28" i="21"/>
  <c r="AW28" i="21"/>
  <c r="AV28" i="21"/>
  <c r="AU28" i="21"/>
  <c r="AT28" i="21"/>
  <c r="AS28" i="21"/>
  <c r="AR28" i="21"/>
  <c r="AQ28" i="21"/>
  <c r="AP28" i="21"/>
  <c r="AO28" i="21"/>
  <c r="AN28" i="21"/>
  <c r="AM28" i="21"/>
  <c r="AL28" i="21"/>
  <c r="CA27" i="21"/>
  <c r="BZ27" i="21"/>
  <c r="BY27" i="21"/>
  <c r="BX27" i="21"/>
  <c r="BW27" i="21"/>
  <c r="BV27" i="21"/>
  <c r="BU27" i="21"/>
  <c r="BT27" i="21"/>
  <c r="BS27" i="21"/>
  <c r="BR27" i="21"/>
  <c r="BQ27" i="21"/>
  <c r="BP27" i="21"/>
  <c r="BO27" i="21"/>
  <c r="BN27" i="21"/>
  <c r="BM27" i="21"/>
  <c r="BL27" i="21"/>
  <c r="BK27" i="21"/>
  <c r="BJ27" i="21"/>
  <c r="BI27" i="21"/>
  <c r="BH27" i="21"/>
  <c r="BG27" i="21"/>
  <c r="BF27" i="21"/>
  <c r="BE27" i="21"/>
  <c r="BD27" i="21"/>
  <c r="BC27" i="21"/>
  <c r="BB27" i="21"/>
  <c r="BA27" i="21"/>
  <c r="AZ27" i="21"/>
  <c r="AY27" i="21"/>
  <c r="AX27" i="21"/>
  <c r="AW27" i="21"/>
  <c r="AV27" i="21"/>
  <c r="AU27" i="21"/>
  <c r="AT27" i="21"/>
  <c r="AS27" i="21"/>
  <c r="AR27" i="21"/>
  <c r="AQ27" i="21"/>
  <c r="AP27" i="21"/>
  <c r="AO27" i="21"/>
  <c r="AN27" i="21"/>
  <c r="AM27" i="21"/>
  <c r="AL27"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CA24" i="21"/>
  <c r="BZ24" i="21"/>
  <c r="BY24" i="21"/>
  <c r="BX24" i="21"/>
  <c r="BW24" i="21"/>
  <c r="BV24" i="21"/>
  <c r="BU24" i="21"/>
  <c r="BT24" i="21"/>
  <c r="BS24" i="21"/>
  <c r="BR24" i="21"/>
  <c r="BQ24" i="21"/>
  <c r="BP24" i="21"/>
  <c r="BO24" i="21"/>
  <c r="BN24"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CA23" i="21"/>
  <c r="BZ23" i="21"/>
  <c r="BY23" i="21"/>
  <c r="BX23" i="21"/>
  <c r="BW23" i="21"/>
  <c r="BV23" i="21"/>
  <c r="BU23" i="21"/>
  <c r="BT23" i="21"/>
  <c r="BS23" i="21"/>
  <c r="BR23" i="21"/>
  <c r="BQ23" i="21"/>
  <c r="BP23" i="21"/>
  <c r="BO23" i="21"/>
  <c r="BN23" i="21"/>
  <c r="BM23" i="21"/>
  <c r="BL23" i="21"/>
  <c r="BK23" i="21"/>
  <c r="BJ23" i="21"/>
  <c r="BI23" i="21"/>
  <c r="BH23" i="21"/>
  <c r="BG23" i="21"/>
  <c r="BF23" i="21"/>
  <c r="BE23" i="21"/>
  <c r="BD23" i="21"/>
  <c r="BC23" i="21"/>
  <c r="BB23" i="21"/>
  <c r="BA23" i="21"/>
  <c r="AZ23" i="21"/>
  <c r="AY23" i="21"/>
  <c r="AX23" i="21"/>
  <c r="AW23" i="21"/>
  <c r="AV23" i="21"/>
  <c r="AU23" i="21"/>
  <c r="AT23" i="21"/>
  <c r="AS23" i="21"/>
  <c r="AR23" i="21"/>
  <c r="AQ23" i="21"/>
  <c r="AP23" i="21"/>
  <c r="AO23" i="21"/>
  <c r="AN23" i="21"/>
  <c r="AM23" i="21"/>
  <c r="AL23" i="21"/>
  <c r="CA22" i="21"/>
  <c r="BZ22" i="21"/>
  <c r="BY22" i="21"/>
  <c r="BX22" i="21"/>
  <c r="BW22" i="21"/>
  <c r="BV22" i="21"/>
  <c r="BU22" i="21"/>
  <c r="BT22" i="21"/>
  <c r="BS22" i="21"/>
  <c r="BR22" i="21"/>
  <c r="BQ22" i="21"/>
  <c r="BP22" i="21"/>
  <c r="BO22" i="21"/>
  <c r="BN22" i="21"/>
  <c r="BM22" i="21"/>
  <c r="BL22" i="21"/>
  <c r="BK22" i="21"/>
  <c r="BJ22" i="21"/>
  <c r="BI22" i="21"/>
  <c r="BH22" i="21"/>
  <c r="BG22" i="21"/>
  <c r="BF22" i="21"/>
  <c r="BE22" i="21"/>
  <c r="BD22" i="21"/>
  <c r="BC22" i="21"/>
  <c r="BB22" i="21"/>
  <c r="BA22" i="21"/>
  <c r="AZ22" i="21"/>
  <c r="AY22" i="21"/>
  <c r="AX22" i="21"/>
  <c r="AW22" i="21"/>
  <c r="AV22" i="21"/>
  <c r="AU22" i="21"/>
  <c r="AT22" i="21"/>
  <c r="AS22" i="21"/>
  <c r="AR22" i="21"/>
  <c r="AQ22" i="21"/>
  <c r="AP22" i="21"/>
  <c r="AO22" i="21"/>
  <c r="AN22" i="21"/>
  <c r="AM22" i="21"/>
  <c r="AL22" i="21"/>
  <c r="CA21" i="21"/>
  <c r="BZ21" i="21"/>
  <c r="BY21" i="21"/>
  <c r="BX21" i="21"/>
  <c r="BW21" i="21"/>
  <c r="BV21" i="21"/>
  <c r="BU21" i="21"/>
  <c r="BT21" i="21"/>
  <c r="BS21" i="21"/>
  <c r="BR21" i="21"/>
  <c r="BQ21" i="21"/>
  <c r="BP21" i="21"/>
  <c r="BO21" i="21"/>
  <c r="BN21" i="21"/>
  <c r="BM21" i="21"/>
  <c r="BL21" i="21"/>
  <c r="BK21" i="21"/>
  <c r="BJ21" i="21"/>
  <c r="BI21" i="21"/>
  <c r="BH21" i="21"/>
  <c r="BG21" i="21"/>
  <c r="BF21" i="21"/>
  <c r="BE21" i="21"/>
  <c r="BD21" i="21"/>
  <c r="BC21" i="21"/>
  <c r="BB21" i="21"/>
  <c r="BA21" i="21"/>
  <c r="AZ21" i="21"/>
  <c r="AY21" i="21"/>
  <c r="AX21" i="21"/>
  <c r="AW21" i="21"/>
  <c r="AV21" i="21"/>
  <c r="AU21" i="21"/>
  <c r="AT21" i="21"/>
  <c r="AS21" i="21"/>
  <c r="AR21" i="21"/>
  <c r="AQ21" i="21"/>
  <c r="AP21" i="21"/>
  <c r="AO21" i="21"/>
  <c r="AN21" i="21"/>
  <c r="AM21" i="21"/>
  <c r="AL21" i="21"/>
  <c r="CA20" i="21"/>
  <c r="BZ20" i="21"/>
  <c r="BY20" i="21"/>
  <c r="BX20" i="21"/>
  <c r="BW20" i="21"/>
  <c r="BV20" i="21"/>
  <c r="BU20" i="21"/>
  <c r="BT20" i="21"/>
  <c r="BS20" i="21"/>
  <c r="BR20" i="21"/>
  <c r="BQ20" i="21"/>
  <c r="BP20" i="21"/>
  <c r="BO20" i="21"/>
  <c r="BN20" i="21"/>
  <c r="BM20" i="21"/>
  <c r="BL20" i="21"/>
  <c r="BK20" i="21"/>
  <c r="BJ20" i="21"/>
  <c r="BI20" i="21"/>
  <c r="BH20" i="21"/>
  <c r="BG20" i="21"/>
  <c r="BF20" i="21"/>
  <c r="BE20" i="21"/>
  <c r="BD20" i="21"/>
  <c r="BC20" i="21"/>
  <c r="BB20" i="21"/>
  <c r="BA20" i="21"/>
  <c r="AZ20" i="21"/>
  <c r="AY20" i="21"/>
  <c r="AX20" i="21"/>
  <c r="AW20" i="21"/>
  <c r="AV20" i="21"/>
  <c r="AU20" i="21"/>
  <c r="AT20" i="21"/>
  <c r="AS20" i="21"/>
  <c r="AR20" i="21"/>
  <c r="AQ20" i="21"/>
  <c r="AP20" i="21"/>
  <c r="AO20" i="21"/>
  <c r="AN20" i="21"/>
  <c r="AM20" i="21"/>
  <c r="AL20" i="21"/>
  <c r="CA19" i="21"/>
  <c r="BZ19" i="21"/>
  <c r="BY19" i="21"/>
  <c r="BX19" i="21"/>
  <c r="BW19" i="21"/>
  <c r="BV19" i="21"/>
  <c r="BU19" i="21"/>
  <c r="BT19" i="21"/>
  <c r="BS19" i="21"/>
  <c r="BR19" i="21"/>
  <c r="BQ19" i="21"/>
  <c r="BP19" i="21"/>
  <c r="BO19" i="21"/>
  <c r="BN19" i="21"/>
  <c r="BM19" i="21"/>
  <c r="BL19" i="21"/>
  <c r="BK19" i="21"/>
  <c r="BJ19" i="21"/>
  <c r="BI19" i="21"/>
  <c r="BH19" i="21"/>
  <c r="BG19" i="21"/>
  <c r="BF19" i="21"/>
  <c r="BE19" i="21"/>
  <c r="BD19" i="21"/>
  <c r="BC19" i="21"/>
  <c r="BB19" i="21"/>
  <c r="BA19" i="21"/>
  <c r="AZ19" i="21"/>
  <c r="AY19" i="21"/>
  <c r="AX19" i="21"/>
  <c r="AW19" i="21"/>
  <c r="AV19" i="21"/>
  <c r="AU19" i="21"/>
  <c r="AT19" i="21"/>
  <c r="AS19" i="21"/>
  <c r="AR19" i="21"/>
  <c r="AQ19" i="21"/>
  <c r="AP19" i="21"/>
  <c r="AO19" i="21"/>
  <c r="AN19" i="21"/>
  <c r="AM19" i="21"/>
  <c r="AL19" i="21"/>
  <c r="CA18" i="21"/>
  <c r="BZ18" i="21"/>
  <c r="BY18" i="21"/>
  <c r="BX18" i="21"/>
  <c r="BW18" i="21"/>
  <c r="BV18" i="21"/>
  <c r="BU18" i="21"/>
  <c r="BT18" i="21"/>
  <c r="BS18" i="21"/>
  <c r="BR18" i="21"/>
  <c r="BQ18" i="21"/>
  <c r="BP18" i="21"/>
  <c r="BO18" i="21"/>
  <c r="BN18" i="21"/>
  <c r="BM18" i="21"/>
  <c r="BL18" i="21"/>
  <c r="BK18" i="21"/>
  <c r="BJ18" i="21"/>
  <c r="BI18" i="21"/>
  <c r="BH18" i="21"/>
  <c r="BG18" i="21"/>
  <c r="BF18" i="21"/>
  <c r="BE18" i="21"/>
  <c r="BD18" i="21"/>
  <c r="BC18" i="21"/>
  <c r="BB18" i="21"/>
  <c r="BA18" i="21"/>
  <c r="AZ18" i="21"/>
  <c r="AY18" i="21"/>
  <c r="AX18" i="21"/>
  <c r="AW18" i="21"/>
  <c r="AV18" i="21"/>
  <c r="AU18" i="21"/>
  <c r="AT18" i="21"/>
  <c r="AS18" i="21"/>
  <c r="AR18" i="21"/>
  <c r="AQ18" i="21"/>
  <c r="AP18" i="21"/>
  <c r="AO18" i="21"/>
  <c r="AN18" i="21"/>
  <c r="AM18" i="21"/>
  <c r="AL18" i="21"/>
  <c r="CA17" i="21"/>
  <c r="BZ17" i="21"/>
  <c r="BY17" i="21"/>
  <c r="BX17" i="21"/>
  <c r="BW17" i="21"/>
  <c r="BV17" i="21"/>
  <c r="BU17" i="21"/>
  <c r="BT17" i="21"/>
  <c r="BS17" i="21"/>
  <c r="BR17" i="21"/>
  <c r="BQ17" i="21"/>
  <c r="BP17" i="21"/>
  <c r="BO17" i="21"/>
  <c r="BN17" i="21"/>
  <c r="BM17" i="21"/>
  <c r="BL17" i="21"/>
  <c r="BK17" i="21"/>
  <c r="BJ17" i="21"/>
  <c r="BI17" i="21"/>
  <c r="BH17" i="21"/>
  <c r="BG17" i="21"/>
  <c r="BF17" i="21"/>
  <c r="BE17" i="21"/>
  <c r="BD17" i="21"/>
  <c r="BC17" i="21"/>
  <c r="BB17" i="21"/>
  <c r="BA17" i="21"/>
  <c r="AZ17" i="21"/>
  <c r="AY17" i="21"/>
  <c r="AX17" i="21"/>
  <c r="AW17" i="21"/>
  <c r="AV17" i="21"/>
  <c r="AU17" i="21"/>
  <c r="AT17" i="21"/>
  <c r="AS17" i="21"/>
  <c r="AR17" i="21"/>
  <c r="AQ17" i="21"/>
  <c r="AP17" i="21"/>
  <c r="AO17" i="21"/>
  <c r="AN17" i="21"/>
  <c r="AM17" i="21"/>
  <c r="AL17" i="21"/>
  <c r="CA16" i="21"/>
  <c r="BZ16" i="21"/>
  <c r="BY16" i="21"/>
  <c r="BX16" i="21"/>
  <c r="BW16" i="21"/>
  <c r="BV16" i="21"/>
  <c r="BU16" i="21"/>
  <c r="BT16" i="21"/>
  <c r="BS16" i="21"/>
  <c r="BR16" i="21"/>
  <c r="BQ16" i="21"/>
  <c r="BP16" i="21"/>
  <c r="BO16" i="21"/>
  <c r="BN16" i="21"/>
  <c r="BM16" i="21"/>
  <c r="BL16" i="21"/>
  <c r="BK16" i="21"/>
  <c r="BJ16" i="21"/>
  <c r="BI16" i="21"/>
  <c r="BH16" i="21"/>
  <c r="BG16" i="21"/>
  <c r="BF16" i="21"/>
  <c r="BE16" i="21"/>
  <c r="BD16" i="21"/>
  <c r="BC16" i="21"/>
  <c r="BB16" i="21"/>
  <c r="BA16" i="21"/>
  <c r="AZ16" i="21"/>
  <c r="AY16" i="21"/>
  <c r="AX16" i="21"/>
  <c r="AW16" i="21"/>
  <c r="AV16" i="21"/>
  <c r="AU16" i="21"/>
  <c r="AT16" i="21"/>
  <c r="AS16" i="21"/>
  <c r="AR16" i="21"/>
  <c r="AQ16" i="21"/>
  <c r="AP16" i="21"/>
  <c r="AO16" i="21"/>
  <c r="AN16" i="21"/>
  <c r="AM16" i="21"/>
  <c r="AL16" i="21"/>
  <c r="CA15" i="21"/>
  <c r="BZ15" i="21"/>
  <c r="BY15" i="21"/>
  <c r="BX15" i="21"/>
  <c r="BW15" i="21"/>
  <c r="BV15" i="21"/>
  <c r="BU15" i="21"/>
  <c r="BT15" i="21"/>
  <c r="BS15" i="21"/>
  <c r="BR15" i="21"/>
  <c r="BQ15" i="21"/>
  <c r="BP15" i="21"/>
  <c r="BO15" i="21"/>
  <c r="BN15" i="21"/>
  <c r="BM15" i="21"/>
  <c r="BL15" i="21"/>
  <c r="BK15" i="21"/>
  <c r="BJ15" i="21"/>
  <c r="BI15" i="21"/>
  <c r="BH15" i="21"/>
  <c r="BG15" i="21"/>
  <c r="BF15" i="21"/>
  <c r="BE15" i="21"/>
  <c r="BD15" i="21"/>
  <c r="BC15" i="21"/>
  <c r="BB15" i="21"/>
  <c r="BA15" i="21"/>
  <c r="AZ15" i="21"/>
  <c r="AY15" i="21"/>
  <c r="AX15" i="21"/>
  <c r="AW15" i="21"/>
  <c r="AV15" i="21"/>
  <c r="AU15" i="21"/>
  <c r="AT15" i="21"/>
  <c r="AS15" i="21"/>
  <c r="AR15" i="21"/>
  <c r="AQ15" i="21"/>
  <c r="AP15" i="21"/>
  <c r="AO15" i="21"/>
  <c r="AN15" i="21"/>
  <c r="AM15" i="21"/>
  <c r="AL15" i="21"/>
  <c r="CA14" i="21"/>
  <c r="BZ14" i="21"/>
  <c r="BY14" i="21"/>
  <c r="BX14" i="21"/>
  <c r="BW14" i="21"/>
  <c r="BV14" i="21"/>
  <c r="BU14" i="21"/>
  <c r="BT14" i="21"/>
  <c r="BS14" i="21"/>
  <c r="BR14" i="21"/>
  <c r="BQ14" i="21"/>
  <c r="BP14" i="21"/>
  <c r="BO14" i="21"/>
  <c r="BN14" i="21"/>
  <c r="BM14" i="21"/>
  <c r="BL14" i="21"/>
  <c r="BK14" i="21"/>
  <c r="BJ14" i="21"/>
  <c r="BI14" i="21"/>
  <c r="BH14" i="21"/>
  <c r="BG14" i="21"/>
  <c r="BF14" i="21"/>
  <c r="BE14" i="21"/>
  <c r="BD14" i="21"/>
  <c r="BC14" i="21"/>
  <c r="BB14" i="21"/>
  <c r="BA14" i="21"/>
  <c r="AZ14" i="21"/>
  <c r="AY14" i="21"/>
  <c r="AX14" i="21"/>
  <c r="AW14" i="21"/>
  <c r="AV14" i="21"/>
  <c r="AU14" i="21"/>
  <c r="AT14" i="21"/>
  <c r="AS14" i="21"/>
  <c r="AR14" i="21"/>
  <c r="AQ14" i="21"/>
  <c r="AP14" i="21"/>
  <c r="AO14" i="21"/>
  <c r="AN14" i="21"/>
  <c r="AM14" i="21"/>
  <c r="AL14" i="21"/>
  <c r="CA13" i="21"/>
  <c r="BZ13" i="21"/>
  <c r="BY13" i="21"/>
  <c r="BX13" i="21"/>
  <c r="BW13" i="21"/>
  <c r="BV13" i="21"/>
  <c r="BU13" i="21"/>
  <c r="BT13" i="21"/>
  <c r="BS13" i="21"/>
  <c r="BR13" i="21"/>
  <c r="BQ13" i="21"/>
  <c r="BP13" i="21"/>
  <c r="BO13" i="21"/>
  <c r="BN13" i="21"/>
  <c r="BM13" i="21"/>
  <c r="BL13" i="21"/>
  <c r="BK13" i="21"/>
  <c r="BJ13" i="21"/>
  <c r="BI13" i="21"/>
  <c r="BH13" i="21"/>
  <c r="BG13" i="21"/>
  <c r="BF13" i="21"/>
  <c r="BE13" i="21"/>
  <c r="BD13" i="21"/>
  <c r="BC13" i="21"/>
  <c r="BB13" i="21"/>
  <c r="BA13" i="21"/>
  <c r="AZ13" i="21"/>
  <c r="AY13" i="21"/>
  <c r="AX13" i="21"/>
  <c r="AW13" i="21"/>
  <c r="AV13" i="21"/>
  <c r="AU13" i="21"/>
  <c r="AT13" i="21"/>
  <c r="AS13" i="21"/>
  <c r="AR13" i="21"/>
  <c r="AQ13" i="21"/>
  <c r="AP13" i="21"/>
  <c r="AO13" i="21"/>
  <c r="AN13" i="21"/>
  <c r="AM13" i="21"/>
  <c r="AL13" i="21"/>
  <c r="CA12" i="21"/>
  <c r="BZ12" i="21"/>
  <c r="BY12" i="21"/>
  <c r="BX12" i="21"/>
  <c r="BW12" i="21"/>
  <c r="BV12" i="21"/>
  <c r="BU12" i="21"/>
  <c r="BT12" i="21"/>
  <c r="BS12" i="21"/>
  <c r="BR12" i="21"/>
  <c r="BQ12" i="21"/>
  <c r="BP12" i="21"/>
  <c r="BO12" i="21"/>
  <c r="BN12" i="21"/>
  <c r="BM12" i="21"/>
  <c r="BL12" i="21"/>
  <c r="BK12" i="21"/>
  <c r="BJ12" i="21"/>
  <c r="BI12" i="21"/>
  <c r="BH12" i="21"/>
  <c r="BG12" i="21"/>
  <c r="BF12" i="21"/>
  <c r="BE12" i="21"/>
  <c r="BD12" i="21"/>
  <c r="BC12" i="21"/>
  <c r="BB12" i="21"/>
  <c r="BA12" i="21"/>
  <c r="AZ12" i="21"/>
  <c r="AY12" i="21"/>
  <c r="AX12" i="21"/>
  <c r="AW12" i="21"/>
  <c r="AV12" i="21"/>
  <c r="AU12" i="21"/>
  <c r="AT12" i="21"/>
  <c r="AS12" i="21"/>
  <c r="AR12" i="21"/>
  <c r="AQ12" i="21"/>
  <c r="AP12" i="21"/>
  <c r="AO12" i="21"/>
  <c r="AN12" i="21"/>
  <c r="AM12" i="21"/>
  <c r="AL12" i="21"/>
  <c r="CA11" i="21"/>
  <c r="BZ11" i="21"/>
  <c r="BY11" i="21"/>
  <c r="BX11" i="21"/>
  <c r="BW11" i="21"/>
  <c r="BV11" i="21"/>
  <c r="BU11" i="21"/>
  <c r="BT11" i="21"/>
  <c r="BS11" i="21"/>
  <c r="BR11" i="21"/>
  <c r="BQ11" i="21"/>
  <c r="BP11" i="21"/>
  <c r="BO11" i="21"/>
  <c r="BN11" i="21"/>
  <c r="BM11" i="21"/>
  <c r="BL11" i="21"/>
  <c r="BK11" i="21"/>
  <c r="BJ11" i="21"/>
  <c r="BI11" i="21"/>
  <c r="BH11" i="21"/>
  <c r="BG11" i="21"/>
  <c r="BF11" i="21"/>
  <c r="BE11" i="21"/>
  <c r="BD11" i="21"/>
  <c r="BC11" i="21"/>
  <c r="BB11" i="21"/>
  <c r="BA11" i="21"/>
  <c r="AZ11" i="21"/>
  <c r="AY11" i="21"/>
  <c r="AX11" i="21"/>
  <c r="AW11" i="21"/>
  <c r="AV11" i="21"/>
  <c r="AU11" i="21"/>
  <c r="AT11" i="21"/>
  <c r="AS11" i="21"/>
  <c r="AR11" i="21"/>
  <c r="AQ11" i="21"/>
  <c r="AP11" i="21"/>
  <c r="AO11" i="21"/>
  <c r="AN11" i="21"/>
  <c r="AM11" i="21"/>
  <c r="AL11" i="21"/>
  <c r="CA10" i="21"/>
  <c r="BZ10" i="21"/>
  <c r="BY10" i="21"/>
  <c r="BX10" i="21"/>
  <c r="BW10" i="21"/>
  <c r="BV10" i="21"/>
  <c r="BU10" i="21"/>
  <c r="BT10" i="21"/>
  <c r="BS10" i="21"/>
  <c r="BR10" i="21"/>
  <c r="BQ10" i="21"/>
  <c r="BP10" i="21"/>
  <c r="BO10" i="21"/>
  <c r="BN10" i="21"/>
  <c r="BM10" i="21"/>
  <c r="BL10" i="21"/>
  <c r="BK10" i="21"/>
  <c r="BJ10" i="21"/>
  <c r="BI10" i="21"/>
  <c r="BH10" i="21"/>
  <c r="BG10" i="21"/>
  <c r="BF10" i="21"/>
  <c r="BE10" i="21"/>
  <c r="BD10" i="21"/>
  <c r="BC10" i="21"/>
  <c r="BB10" i="21"/>
  <c r="BA10" i="21"/>
  <c r="AZ10" i="21"/>
  <c r="AY10" i="21"/>
  <c r="AX10" i="21"/>
  <c r="AW10" i="21"/>
  <c r="AV10" i="21"/>
  <c r="AU10" i="21"/>
  <c r="AT10" i="21"/>
  <c r="AS10" i="21"/>
  <c r="AR10" i="21"/>
  <c r="AQ10" i="21"/>
  <c r="AP10" i="21"/>
  <c r="AO10" i="21"/>
  <c r="AN10" i="21"/>
  <c r="AM10" i="21"/>
  <c r="AL10" i="21"/>
  <c r="CA9" i="21"/>
  <c r="BZ9" i="21"/>
  <c r="BY9" i="21"/>
  <c r="BX9" i="21"/>
  <c r="BW9" i="21"/>
  <c r="BV9" i="21"/>
  <c r="BU9" i="21"/>
  <c r="BT9" i="21"/>
  <c r="BS9" i="21"/>
  <c r="BR9" i="21"/>
  <c r="BQ9" i="21"/>
  <c r="BP9" i="21"/>
  <c r="BO9" i="21"/>
  <c r="BN9"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CA8" i="21"/>
  <c r="BZ8" i="21"/>
  <c r="BY8" i="21"/>
  <c r="BX8" i="21"/>
  <c r="BW8" i="21"/>
  <c r="BV8" i="21"/>
  <c r="BU8" i="21"/>
  <c r="BT8" i="21"/>
  <c r="BS8" i="21"/>
  <c r="BR8" i="21"/>
  <c r="BQ8" i="21"/>
  <c r="BP8" i="21"/>
  <c r="BO8" i="21"/>
  <c r="BN8" i="21"/>
  <c r="BM8" i="21"/>
  <c r="BL8" i="21"/>
  <c r="BK8" i="21"/>
  <c r="BJ8" i="21"/>
  <c r="BI8" i="21"/>
  <c r="BH8" i="21"/>
  <c r="BG8" i="21"/>
  <c r="BF8" i="21"/>
  <c r="BE8" i="21"/>
  <c r="BD8" i="21"/>
  <c r="BC8" i="21"/>
  <c r="BB8" i="21"/>
  <c r="BA8" i="21"/>
  <c r="AZ8" i="21"/>
  <c r="AY8" i="21"/>
  <c r="AX8" i="21"/>
  <c r="AW8" i="21"/>
  <c r="AV8" i="21"/>
  <c r="AU8" i="21"/>
  <c r="AT8" i="21"/>
  <c r="AS8" i="21"/>
  <c r="AR8" i="21"/>
  <c r="AQ8" i="21"/>
  <c r="AP8" i="21"/>
  <c r="AO8" i="21"/>
  <c r="AN8" i="21"/>
  <c r="AM8" i="21"/>
  <c r="AL8" i="21"/>
  <c r="CA7" i="21"/>
  <c r="BZ7" i="21"/>
  <c r="BY7" i="21"/>
  <c r="BX7" i="21"/>
  <c r="BW7" i="21"/>
  <c r="BV7" i="21"/>
  <c r="BU7" i="21"/>
  <c r="BT7" i="21"/>
  <c r="BS7" i="21"/>
  <c r="BR7" i="21"/>
  <c r="BQ7" i="21"/>
  <c r="BP7" i="21"/>
  <c r="BO7" i="21"/>
  <c r="BN7" i="21"/>
  <c r="BM7" i="21"/>
  <c r="BL7" i="21"/>
  <c r="BK7" i="21"/>
  <c r="BJ7" i="21"/>
  <c r="BI7" i="21"/>
  <c r="BH7" i="21"/>
  <c r="BG7" i="21"/>
  <c r="BF7" i="21"/>
  <c r="BE7" i="21"/>
  <c r="BD7" i="21"/>
  <c r="BC7" i="21"/>
  <c r="BB7" i="21"/>
  <c r="BA7" i="21"/>
  <c r="AZ7" i="21"/>
  <c r="AY7" i="21"/>
  <c r="AX7" i="21"/>
  <c r="AW7" i="21"/>
  <c r="AV7" i="21"/>
  <c r="AU7" i="21"/>
  <c r="AT7" i="21"/>
  <c r="AS7" i="21"/>
  <c r="AR7" i="21"/>
  <c r="AQ7" i="21"/>
  <c r="AP7" i="21"/>
  <c r="AO7" i="21"/>
  <c r="AN7" i="21"/>
  <c r="AM7" i="21"/>
  <c r="AL7" i="21"/>
  <c r="X51" i="14"/>
  <c r="Y51" i="14"/>
  <c r="Y46" i="14"/>
  <c r="Y47" i="14"/>
  <c r="Y45" i="14"/>
  <c r="X48" i="14"/>
  <c r="X47" i="14"/>
  <c r="X46" i="14"/>
  <c r="X45" i="14"/>
  <c r="AI12" i="21"/>
  <c r="AI11" i="21"/>
  <c r="AI10" i="21"/>
  <c r="AI9" i="21"/>
  <c r="AI8" i="21"/>
  <c r="AI7" i="21"/>
  <c r="AI13" i="21"/>
  <c r="Z12" i="21"/>
  <c r="Z11" i="21"/>
  <c r="Z10" i="21"/>
  <c r="Z9" i="21"/>
  <c r="Z8" i="21"/>
  <c r="Z7" i="21"/>
  <c r="Z13" i="21"/>
  <c r="Y12" i="21"/>
  <c r="Y11" i="21"/>
  <c r="Y10" i="21"/>
  <c r="Y9" i="21"/>
  <c r="Y8" i="21"/>
  <c r="Y7" i="21"/>
  <c r="Y13" i="21"/>
  <c r="X12" i="21"/>
  <c r="X11" i="21"/>
  <c r="X10" i="21"/>
  <c r="X9" i="21"/>
  <c r="X8" i="21"/>
  <c r="X7" i="21"/>
  <c r="X13" i="21"/>
  <c r="W12" i="21"/>
  <c r="W11" i="21"/>
  <c r="W10" i="21"/>
  <c r="W9" i="21"/>
  <c r="W8" i="21"/>
  <c r="W7" i="21"/>
  <c r="W13" i="21"/>
  <c r="U12" i="21"/>
  <c r="U11" i="21"/>
  <c r="U10" i="21"/>
  <c r="U9" i="21"/>
  <c r="U8" i="21"/>
  <c r="U7" i="21"/>
  <c r="U13" i="21"/>
  <c r="T12" i="21"/>
  <c r="T11" i="21"/>
  <c r="T10" i="21"/>
  <c r="T9" i="21"/>
  <c r="T8" i="21"/>
  <c r="T7" i="21"/>
  <c r="T13" i="21"/>
  <c r="Q12" i="21"/>
  <c r="Q11" i="21"/>
  <c r="Q10" i="21"/>
  <c r="Q9" i="21"/>
  <c r="Q8" i="21"/>
  <c r="Q7" i="21"/>
  <c r="C8" i="23"/>
  <c r="Z4" i="18" s="1"/>
  <c r="C7" i="23"/>
  <c r="V4" i="18" s="1"/>
  <c r="C6" i="23"/>
  <c r="R4" i="18" s="1"/>
  <c r="AI14" i="21"/>
  <c r="AI15" i="21"/>
  <c r="AI16" i="21"/>
  <c r="AI17" i="21"/>
  <c r="AI18" i="21"/>
  <c r="AI19" i="21"/>
  <c r="AI20" i="21"/>
  <c r="AI21" i="21"/>
  <c r="AI22" i="21"/>
  <c r="AI23" i="21"/>
  <c r="AI24" i="21"/>
  <c r="AI25" i="21"/>
  <c r="AI26" i="21"/>
  <c r="AI27" i="21"/>
  <c r="AI28" i="21"/>
  <c r="AI29" i="21"/>
  <c r="AI30" i="21"/>
  <c r="AI31" i="21"/>
  <c r="AI32" i="21"/>
  <c r="AI33" i="21"/>
  <c r="AI34" i="21"/>
  <c r="AI35" i="21"/>
  <c r="AI36" i="21"/>
  <c r="AI37" i="21"/>
  <c r="AI38" i="21"/>
  <c r="AI39" i="21"/>
  <c r="AI40" i="21"/>
  <c r="AI41" i="21"/>
  <c r="AI42" i="21"/>
  <c r="AI43" i="21"/>
  <c r="AI44" i="21"/>
  <c r="AI45" i="21"/>
  <c r="AI46" i="21"/>
  <c r="AI47" i="21"/>
  <c r="AI48" i="21"/>
  <c r="AI49" i="21"/>
  <c r="AI50" i="21"/>
  <c r="AI51" i="21"/>
  <c r="AI52" i="21"/>
  <c r="AI53" i="21"/>
  <c r="AI54" i="21"/>
  <c r="AI55" i="21"/>
  <c r="AI56" i="21"/>
  <c r="AI57" i="21"/>
  <c r="AI58" i="21"/>
  <c r="AI59" i="21"/>
  <c r="AI60" i="21"/>
  <c r="AI61" i="21"/>
  <c r="AI62" i="21"/>
  <c r="AI63" i="21"/>
  <c r="AI64" i="21"/>
  <c r="AI65" i="21"/>
  <c r="AI66" i="21"/>
  <c r="AI67" i="21"/>
  <c r="AI68" i="21"/>
  <c r="AI69" i="21"/>
  <c r="AI70" i="21"/>
  <c r="AI71" i="21"/>
  <c r="AI72" i="21"/>
  <c r="AI73" i="21"/>
  <c r="AI74" i="21"/>
  <c r="AI75" i="21"/>
  <c r="AI76" i="21"/>
  <c r="AI77" i="21"/>
  <c r="AI78" i="21"/>
  <c r="AI79" i="21"/>
  <c r="AI80" i="21"/>
  <c r="AI81" i="21"/>
  <c r="AI82" i="21"/>
  <c r="AI83" i="21"/>
  <c r="AI84" i="21"/>
  <c r="AI85" i="21"/>
  <c r="AI86" i="21"/>
  <c r="AI87" i="21"/>
  <c r="AI88" i="21"/>
  <c r="AI89" i="21"/>
  <c r="AI90" i="21"/>
  <c r="AI91" i="21"/>
  <c r="AI92" i="21"/>
  <c r="AI93" i="21"/>
  <c r="AI94" i="21"/>
  <c r="AI95" i="21"/>
  <c r="AI96" i="21"/>
  <c r="AI97" i="21"/>
  <c r="AI98" i="21"/>
  <c r="AI99" i="21"/>
  <c r="AI100" i="21"/>
  <c r="AI101" i="21"/>
  <c r="AI102" i="21"/>
  <c r="AI103" i="21"/>
  <c r="AI104" i="21"/>
  <c r="AI105" i="21"/>
  <c r="AI106" i="21"/>
  <c r="AI107" i="21"/>
  <c r="AI108" i="21"/>
  <c r="AI109" i="21"/>
  <c r="AI110" i="21"/>
  <c r="AI111" i="21"/>
  <c r="AI112" i="21"/>
  <c r="Z14" i="21"/>
  <c r="Z15" i="21"/>
  <c r="Z16" i="21"/>
  <c r="Z17" i="21"/>
  <c r="Z18" i="21"/>
  <c r="Z19" i="21"/>
  <c r="Z20" i="21"/>
  <c r="Z21" i="21"/>
  <c r="Z22" i="21"/>
  <c r="Z23" i="21"/>
  <c r="Z24" i="21"/>
  <c r="Z25" i="21"/>
  <c r="Z26" i="21"/>
  <c r="Z27" i="21"/>
  <c r="Z28" i="21"/>
  <c r="Z29" i="21"/>
  <c r="Z30" i="21"/>
  <c r="Z31" i="21"/>
  <c r="Z32" i="21"/>
  <c r="Z33" i="21"/>
  <c r="Z34" i="21"/>
  <c r="Z35" i="21"/>
  <c r="Z36" i="21"/>
  <c r="Z37" i="21"/>
  <c r="Z38" i="21"/>
  <c r="Z39" i="21"/>
  <c r="Z40" i="21"/>
  <c r="Z41" i="21"/>
  <c r="Z42" i="21"/>
  <c r="Z43" i="21"/>
  <c r="Z44" i="21"/>
  <c r="Z45" i="21"/>
  <c r="Z46" i="21"/>
  <c r="Z47" i="21"/>
  <c r="Z48" i="21"/>
  <c r="Z49" i="21"/>
  <c r="Z50" i="21"/>
  <c r="Z51" i="21"/>
  <c r="Z52" i="21"/>
  <c r="Z53" i="21"/>
  <c r="Z54" i="21"/>
  <c r="Z55" i="21"/>
  <c r="Z56" i="21"/>
  <c r="Z57" i="21"/>
  <c r="Z58" i="21"/>
  <c r="Z59" i="21"/>
  <c r="Z60" i="21"/>
  <c r="Z61" i="21"/>
  <c r="Z62" i="21"/>
  <c r="Z63" i="21"/>
  <c r="Z64" i="21"/>
  <c r="Z65" i="21"/>
  <c r="Z66" i="21"/>
  <c r="Z67" i="21"/>
  <c r="Z68" i="21"/>
  <c r="Z69" i="21"/>
  <c r="Z70" i="21"/>
  <c r="Z71" i="21"/>
  <c r="Z72" i="21"/>
  <c r="Z73" i="21"/>
  <c r="Z74" i="21"/>
  <c r="Z75" i="21"/>
  <c r="Z76" i="21"/>
  <c r="Z77" i="21"/>
  <c r="Z78" i="21"/>
  <c r="Z79" i="21"/>
  <c r="Z80" i="21"/>
  <c r="Z81" i="21"/>
  <c r="Z82" i="21"/>
  <c r="Z83" i="21"/>
  <c r="Z84" i="21"/>
  <c r="Z85" i="21"/>
  <c r="Z86" i="21"/>
  <c r="Z87" i="21"/>
  <c r="Z88" i="21"/>
  <c r="Z89" i="21"/>
  <c r="Z90" i="21"/>
  <c r="Z91" i="21"/>
  <c r="Z92" i="21"/>
  <c r="Z93" i="21"/>
  <c r="Z94" i="21"/>
  <c r="Z95" i="21"/>
  <c r="Z96" i="21"/>
  <c r="Z97" i="21"/>
  <c r="Z98" i="21"/>
  <c r="Z99" i="21"/>
  <c r="Z100" i="21"/>
  <c r="Z101" i="21"/>
  <c r="Z102" i="21"/>
  <c r="Z103" i="21"/>
  <c r="Z104" i="21"/>
  <c r="Z105" i="21"/>
  <c r="Z106" i="21"/>
  <c r="Z107" i="21"/>
  <c r="Z108" i="21"/>
  <c r="Z109" i="21"/>
  <c r="Z110" i="21"/>
  <c r="Z111" i="21"/>
  <c r="Z112" i="21"/>
  <c r="Y14" i="21"/>
  <c r="Y15" i="21"/>
  <c r="Y16" i="21"/>
  <c r="Y17" i="21"/>
  <c r="Y18" i="21"/>
  <c r="Y19" i="21"/>
  <c r="Y20" i="21"/>
  <c r="Y21" i="21"/>
  <c r="Y22" i="21"/>
  <c r="Y23" i="21"/>
  <c r="Y24" i="21"/>
  <c r="Y25" i="21"/>
  <c r="Y26" i="21"/>
  <c r="Y27" i="21"/>
  <c r="Y28" i="21"/>
  <c r="Y29" i="21"/>
  <c r="Y30" i="21"/>
  <c r="Y31" i="21"/>
  <c r="Y32" i="21"/>
  <c r="Y33" i="21"/>
  <c r="Y34" i="21"/>
  <c r="Y35" i="21"/>
  <c r="Y36" i="21"/>
  <c r="Y37" i="21"/>
  <c r="Y38" i="21"/>
  <c r="Y39" i="21"/>
  <c r="Y40" i="21"/>
  <c r="Y41" i="21"/>
  <c r="Y42" i="21"/>
  <c r="Y43" i="21"/>
  <c r="Y44" i="21"/>
  <c r="Y45" i="21"/>
  <c r="Y46" i="21"/>
  <c r="Y47" i="21"/>
  <c r="Y48" i="21"/>
  <c r="Y49" i="21"/>
  <c r="Y50" i="21"/>
  <c r="Y51" i="21"/>
  <c r="Y52" i="21"/>
  <c r="Y53" i="21"/>
  <c r="Y54" i="21"/>
  <c r="Y55" i="21"/>
  <c r="Y56" i="21"/>
  <c r="Y57" i="21"/>
  <c r="Y58" i="21"/>
  <c r="Y59" i="21"/>
  <c r="Y60" i="21"/>
  <c r="Y61" i="21"/>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111" i="21"/>
  <c r="Y112" i="2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X39" i="21"/>
  <c r="X40" i="21"/>
  <c r="X41" i="21"/>
  <c r="X42" i="21"/>
  <c r="X43" i="21"/>
  <c r="X44" i="21"/>
  <c r="X45" i="21"/>
  <c r="X46" i="21"/>
  <c r="X47" i="21"/>
  <c r="X48" i="21"/>
  <c r="X49" i="21"/>
  <c r="X50" i="21"/>
  <c r="X51" i="21"/>
  <c r="X52" i="21"/>
  <c r="X53" i="21"/>
  <c r="X54" i="21"/>
  <c r="X55" i="21"/>
  <c r="X56" i="21"/>
  <c r="X57" i="21"/>
  <c r="X58" i="21"/>
  <c r="X59" i="21"/>
  <c r="X60" i="21"/>
  <c r="X61" i="21"/>
  <c r="X62" i="21"/>
  <c r="X63" i="21"/>
  <c r="X64" i="21"/>
  <c r="X65" i="21"/>
  <c r="X66" i="21"/>
  <c r="X67" i="21"/>
  <c r="X68" i="21"/>
  <c r="X69" i="21"/>
  <c r="X70" i="21"/>
  <c r="X71" i="21"/>
  <c r="X72" i="21"/>
  <c r="X73" i="21"/>
  <c r="X74" i="21"/>
  <c r="X75" i="21"/>
  <c r="X76" i="21"/>
  <c r="X77" i="21"/>
  <c r="X78" i="21"/>
  <c r="X79" i="21"/>
  <c r="X80" i="21"/>
  <c r="X81" i="21"/>
  <c r="X82" i="21"/>
  <c r="X83" i="21"/>
  <c r="X84" i="21"/>
  <c r="X85" i="21"/>
  <c r="X86" i="21"/>
  <c r="X87" i="21"/>
  <c r="X88" i="21"/>
  <c r="X89" i="21"/>
  <c r="X90" i="21"/>
  <c r="X91" i="21"/>
  <c r="X92" i="21"/>
  <c r="X93" i="21"/>
  <c r="X94" i="21"/>
  <c r="X95" i="21"/>
  <c r="X96" i="21"/>
  <c r="X97" i="21"/>
  <c r="X98" i="21"/>
  <c r="X99" i="21"/>
  <c r="X100" i="21"/>
  <c r="X101" i="21"/>
  <c r="X102" i="21"/>
  <c r="X103" i="21"/>
  <c r="X104" i="21"/>
  <c r="X105" i="21"/>
  <c r="X106" i="21"/>
  <c r="X107" i="21"/>
  <c r="X108" i="21"/>
  <c r="X109" i="21"/>
  <c r="X110" i="21"/>
  <c r="X111" i="21"/>
  <c r="X112" i="21"/>
  <c r="W14" i="21"/>
  <c r="W15" i="21"/>
  <c r="W16" i="21"/>
  <c r="W17" i="21"/>
  <c r="W18" i="21"/>
  <c r="W19" i="21"/>
  <c r="W20" i="21"/>
  <c r="W21" i="21"/>
  <c r="W22" i="21"/>
  <c r="W23" i="21"/>
  <c r="W24" i="21"/>
  <c r="W25" i="21"/>
  <c r="W26" i="21"/>
  <c r="W27" i="21"/>
  <c r="W28" i="21"/>
  <c r="W29" i="21"/>
  <c r="W30" i="21"/>
  <c r="W31" i="21"/>
  <c r="W32" i="21"/>
  <c r="W33" i="21"/>
  <c r="W34" i="21"/>
  <c r="W35" i="21"/>
  <c r="W36" i="21"/>
  <c r="W37" i="21"/>
  <c r="W38" i="21"/>
  <c r="W39" i="21"/>
  <c r="W40" i="21"/>
  <c r="W41" i="21"/>
  <c r="W42" i="21"/>
  <c r="W43" i="21"/>
  <c r="W44" i="21"/>
  <c r="W45" i="21"/>
  <c r="W46" i="21"/>
  <c r="W47" i="21"/>
  <c r="W48" i="21"/>
  <c r="W49" i="21"/>
  <c r="W50" i="21"/>
  <c r="W51" i="21"/>
  <c r="W52" i="21"/>
  <c r="W53" i="21"/>
  <c r="W54" i="21"/>
  <c r="W55" i="21"/>
  <c r="W56" i="21"/>
  <c r="W57" i="21"/>
  <c r="W58" i="21"/>
  <c r="W59" i="21"/>
  <c r="W60" i="21"/>
  <c r="W61" i="21"/>
  <c r="W62" i="21"/>
  <c r="W63" i="21"/>
  <c r="W64" i="21"/>
  <c r="W65" i="21"/>
  <c r="W66" i="21"/>
  <c r="W67" i="21"/>
  <c r="W68" i="21"/>
  <c r="W69" i="21"/>
  <c r="W70" i="21"/>
  <c r="W71"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U14" i="21"/>
  <c r="U15" i="21"/>
  <c r="U16" i="21"/>
  <c r="U17" i="21"/>
  <c r="U18" i="21"/>
  <c r="U19" i="21"/>
  <c r="U20" i="21"/>
  <c r="U21" i="21"/>
  <c r="U22" i="21"/>
  <c r="U23" i="21"/>
  <c r="U24" i="21"/>
  <c r="U25" i="21"/>
  <c r="U26" i="21"/>
  <c r="U27" i="21"/>
  <c r="U28" i="21"/>
  <c r="U29" i="21"/>
  <c r="U30" i="21"/>
  <c r="U31" i="21"/>
  <c r="U32" i="21"/>
  <c r="U33" i="21"/>
  <c r="U34" i="21"/>
  <c r="U35" i="21"/>
  <c r="U36" i="21"/>
  <c r="U37" i="21"/>
  <c r="U38" i="21"/>
  <c r="U39" i="21"/>
  <c r="U40" i="21"/>
  <c r="U41" i="21"/>
  <c r="U42" i="21"/>
  <c r="U43" i="21"/>
  <c r="U44" i="21"/>
  <c r="U45" i="21"/>
  <c r="U46" i="21"/>
  <c r="U47" i="21"/>
  <c r="U48" i="21"/>
  <c r="U49" i="21"/>
  <c r="U50" i="21"/>
  <c r="U51" i="21"/>
  <c r="U52" i="21"/>
  <c r="U53" i="21"/>
  <c r="U54" i="21"/>
  <c r="U55" i="21"/>
  <c r="U56" i="21"/>
  <c r="U57" i="21"/>
  <c r="U58" i="21"/>
  <c r="U59" i="21"/>
  <c r="U60" i="21"/>
  <c r="U61" i="21"/>
  <c r="U62" i="21"/>
  <c r="U63" i="21"/>
  <c r="U64" i="21"/>
  <c r="U65" i="21"/>
  <c r="U66" i="21"/>
  <c r="U67" i="21"/>
  <c r="U68" i="21"/>
  <c r="U69" i="21"/>
  <c r="U70" i="21"/>
  <c r="U71" i="21"/>
  <c r="U72" i="21"/>
  <c r="U73" i="21"/>
  <c r="U74" i="21"/>
  <c r="U75" i="21"/>
  <c r="U76" i="21"/>
  <c r="U77" i="21"/>
  <c r="U78" i="21"/>
  <c r="U79" i="21"/>
  <c r="U80" i="21"/>
  <c r="U81" i="21"/>
  <c r="U82" i="21"/>
  <c r="U83" i="21"/>
  <c r="U84" i="21"/>
  <c r="U85" i="21"/>
  <c r="U86" i="21"/>
  <c r="U87" i="21"/>
  <c r="U88" i="21"/>
  <c r="U89" i="21"/>
  <c r="U90" i="21"/>
  <c r="U91" i="21"/>
  <c r="U92" i="21"/>
  <c r="U93" i="21"/>
  <c r="U94" i="21"/>
  <c r="U95" i="21"/>
  <c r="U96" i="21"/>
  <c r="U97" i="21"/>
  <c r="U98" i="21"/>
  <c r="U99" i="21"/>
  <c r="U100" i="21"/>
  <c r="U101" i="21"/>
  <c r="U102" i="21"/>
  <c r="U103" i="21"/>
  <c r="U104" i="21"/>
  <c r="U105" i="21"/>
  <c r="U106" i="21"/>
  <c r="U107" i="21"/>
  <c r="U108" i="21"/>
  <c r="U109" i="21"/>
  <c r="U110" i="21"/>
  <c r="U111" i="21"/>
  <c r="U112" i="21"/>
  <c r="T14" i="21"/>
  <c r="T15" i="21"/>
  <c r="T16" i="21"/>
  <c r="T17" i="21"/>
  <c r="T18" i="21"/>
  <c r="T19" i="21"/>
  <c r="T20" i="21"/>
  <c r="T21" i="21"/>
  <c r="T22" i="21"/>
  <c r="T23" i="21"/>
  <c r="T24" i="21"/>
  <c r="T25" i="21"/>
  <c r="T26" i="21"/>
  <c r="T27" i="21"/>
  <c r="T28" i="21"/>
  <c r="T29" i="21"/>
  <c r="T30" i="21"/>
  <c r="T31" i="21"/>
  <c r="T32" i="21"/>
  <c r="T33" i="21"/>
  <c r="T34" i="21"/>
  <c r="T35" i="21"/>
  <c r="T36" i="21"/>
  <c r="T37" i="21"/>
  <c r="T38" i="21"/>
  <c r="T39" i="21"/>
  <c r="T40" i="21"/>
  <c r="T41" i="21"/>
  <c r="T42" i="21"/>
  <c r="T43" i="21"/>
  <c r="T44" i="21"/>
  <c r="T45" i="21"/>
  <c r="T46" i="21"/>
  <c r="T47" i="21"/>
  <c r="T48" i="21"/>
  <c r="T49" i="21"/>
  <c r="T50" i="21"/>
  <c r="T51" i="21"/>
  <c r="T52" i="21"/>
  <c r="T53" i="21"/>
  <c r="T54" i="21"/>
  <c r="T55" i="21"/>
  <c r="T56" i="21"/>
  <c r="T57" i="21"/>
  <c r="T58" i="21"/>
  <c r="T59" i="21"/>
  <c r="T60" i="21"/>
  <c r="T61" i="21"/>
  <c r="T62" i="21"/>
  <c r="T63" i="21"/>
  <c r="T64" i="21"/>
  <c r="T65" i="21"/>
  <c r="T66" i="21"/>
  <c r="T67" i="21"/>
  <c r="T68"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8" i="21"/>
  <c r="T99" i="21"/>
  <c r="T100" i="21"/>
  <c r="T101" i="21"/>
  <c r="T102" i="21"/>
  <c r="T103" i="21"/>
  <c r="T104" i="21"/>
  <c r="T105" i="21"/>
  <c r="T106" i="21"/>
  <c r="T107" i="21"/>
  <c r="T108" i="21"/>
  <c r="T109" i="21"/>
  <c r="T110" i="21"/>
  <c r="T111" i="21"/>
  <c r="T112" i="21"/>
  <c r="Q13" i="21"/>
  <c r="Q14" i="21"/>
  <c r="Q15" i="21"/>
  <c r="Q16" i="21"/>
  <c r="Q17" i="21"/>
  <c r="Q18" i="21"/>
  <c r="Q19" i="21"/>
  <c r="Q20" i="21"/>
  <c r="Q21" i="21"/>
  <c r="Q22" i="21"/>
  <c r="Q23" i="21"/>
  <c r="Q24" i="21"/>
  <c r="Q25" i="21"/>
  <c r="Q26" i="21"/>
  <c r="Q27" i="21"/>
  <c r="Q28" i="21"/>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Q56" i="21"/>
  <c r="Q57" i="21"/>
  <c r="Q58" i="21"/>
  <c r="Q59" i="21"/>
  <c r="Q60" i="21"/>
  <c r="Q61" i="21"/>
  <c r="Q62" i="21"/>
  <c r="Q63" i="21"/>
  <c r="Q64" i="21"/>
  <c r="Q65" i="21"/>
  <c r="Q66" i="21"/>
  <c r="Q67" i="21"/>
  <c r="Q68" i="21"/>
  <c r="Q69" i="21"/>
  <c r="Q70" i="21"/>
  <c r="Q71" i="21"/>
  <c r="Q72" i="21"/>
  <c r="Q73" i="21"/>
  <c r="Q74" i="21"/>
  <c r="Q75" i="21"/>
  <c r="Q76" i="21"/>
  <c r="Q77" i="21"/>
  <c r="Q78" i="21"/>
  <c r="Q79" i="21"/>
  <c r="Q80" i="21"/>
  <c r="Q81"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111" i="21"/>
  <c r="Q112" i="21"/>
  <c r="A6" i="2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L6" i="21"/>
  <c r="BC144" i="25" a="1"/>
  <c r="BX116" i="25" a="1"/>
  <c r="BY116" i="25" a="1"/>
  <c r="AN148" i="25" a="1"/>
  <c r="BM156" i="25" a="1"/>
  <c r="BK152" i="25" a="1"/>
  <c r="BW116" i="25" a="1"/>
  <c r="AD160" i="25" a="1"/>
  <c r="BL164" i="25" a="1"/>
  <c r="D176" i="25" a="1"/>
  <c r="AF156" i="25" a="1"/>
  <c r="BT117" i="25"/>
  <c r="BS116" i="25" a="1"/>
  <c r="AZ164" i="25" a="1"/>
  <c r="W212" i="25" a="1"/>
  <c r="G180" i="25" a="1"/>
  <c r="BV116" i="25" a="1"/>
  <c r="BW117" i="25"/>
  <c r="BR116" i="25" a="1"/>
  <c r="BM140" i="25" a="1"/>
  <c r="BZ117" i="25"/>
  <c r="BM148" i="25" a="1"/>
  <c r="AD152" i="25" a="1"/>
  <c r="BU116" i="25" a="1"/>
  <c r="K120" i="25" a="1"/>
  <c r="BS117" i="25"/>
  <c r="BE148" i="25" a="1"/>
  <c r="AF140" i="25" a="1"/>
  <c r="AT192" i="25" a="1"/>
  <c r="CA116" i="25" a="1"/>
  <c r="BZ116" i="25" a="1"/>
  <c r="BT116" i="25" a="1"/>
  <c r="AN164" i="25" a="1"/>
  <c r="O196" i="25" a="1"/>
  <c r="AL152" i="25" a="1"/>
  <c r="BR117" i="25"/>
  <c r="BL164" i="25" l="1"/>
  <c r="D140" i="26"/>
  <c r="D139" i="26"/>
  <c r="D138" i="26"/>
  <c r="D136" i="26"/>
  <c r="D135" i="26"/>
  <c r="D134" i="26"/>
  <c r="D144" i="26"/>
  <c r="D143" i="26"/>
  <c r="D142" i="26"/>
  <c r="D176" i="25"/>
  <c r="BE148" i="25"/>
  <c r="BM148" i="25"/>
  <c r="BK152" i="25"/>
  <c r="AD160" i="25"/>
  <c r="W212" i="25"/>
  <c r="AN148" i="25"/>
  <c r="AD152" i="25"/>
  <c r="AL152" i="25"/>
  <c r="AN164" i="25"/>
  <c r="AF156" i="25"/>
  <c r="O196" i="25"/>
  <c r="AF140" i="25"/>
  <c r="G180" i="25"/>
  <c r="BM140" i="25"/>
  <c r="BC144" i="25"/>
  <c r="BM156" i="25"/>
  <c r="AZ164" i="25"/>
  <c r="AT192" i="25"/>
  <c r="K120" i="25"/>
  <c r="B2" i="13"/>
  <c r="X49" i="14"/>
  <c r="BW116" i="25"/>
  <c r="BV116" i="25"/>
  <c r="BZ116" i="25"/>
  <c r="BS116" i="25"/>
  <c r="CA116" i="25"/>
  <c r="BR116" i="25"/>
  <c r="BT116" i="25"/>
  <c r="BY116" i="25"/>
  <c r="BU116" i="25"/>
  <c r="BX116" i="25"/>
  <c r="I10" i="14"/>
  <c r="BW119" i="25" a="1"/>
  <c r="BW119" i="25" l="1"/>
  <c r="D145" i="27"/>
  <c r="D144" i="27"/>
  <c r="D146" i="27"/>
  <c r="D137" i="27" l="1"/>
  <c r="D136" i="27"/>
  <c r="D138" i="27"/>
  <c r="D140" i="27"/>
  <c r="D142" i="27"/>
  <c r="D141" i="27"/>
  <c r="F120" i="25" l="1" a="1"/>
  <c r="BN388" i="25" a="1"/>
  <c r="AO492" i="25" a="1"/>
  <c r="AG136" i="25" a="1"/>
  <c r="Z340" i="25" a="1"/>
  <c r="G168" i="25" a="1"/>
  <c r="J516" i="25" a="1"/>
  <c r="Y532" i="25" a="1"/>
  <c r="P500" i="25" a="1"/>
  <c r="AR432" i="25" a="1"/>
  <c r="BF248" i="25" a="1"/>
  <c r="AL252" i="25" a="1"/>
  <c r="J128" i="25" a="1"/>
  <c r="Q500" i="25" a="1"/>
  <c r="AC328" i="25" a="1"/>
  <c r="BC148" i="25" a="1"/>
  <c r="R312" i="25" a="1"/>
  <c r="AC276" i="25" a="1"/>
  <c r="AM484" i="25" a="1"/>
  <c r="AF316" i="25" a="1"/>
  <c r="Y280" i="25" a="1"/>
  <c r="AA132" i="25" a="1"/>
  <c r="U136" i="25" a="1"/>
  <c r="D308" i="25" a="1"/>
  <c r="AQ184" i="25" a="1"/>
  <c r="AQ220" i="25" a="1"/>
  <c r="N340" i="25" a="1"/>
  <c r="BB180" i="25" a="1"/>
  <c r="BH124" i="25" a="1"/>
  <c r="BD228" i="25" a="1"/>
  <c r="AW224" i="25" a="1"/>
  <c r="AD268" i="25" a="1"/>
  <c r="AE500" i="25" a="1"/>
  <c r="AK444" i="25" a="1"/>
  <c r="Z360" i="25" a="1"/>
  <c r="N176" i="25" a="1"/>
  <c r="AU336" i="25" a="1"/>
  <c r="P400" i="25" a="1"/>
  <c r="M524" i="25" a="1"/>
  <c r="AV216" i="25" a="1"/>
  <c r="U404" i="25" a="1"/>
  <c r="AU160" i="25" a="1"/>
  <c r="BF508" i="25" a="1"/>
  <c r="BO468" i="25" a="1"/>
  <c r="BB116" i="25" a="1"/>
  <c r="P224" i="25" a="1"/>
  <c r="K136" i="25" a="1"/>
  <c r="AV148" i="25" a="1"/>
  <c r="AF280" i="25" a="1"/>
  <c r="BF396" i="25" a="1"/>
  <c r="BJ144" i="25" a="1"/>
  <c r="AB376" i="25" a="1"/>
  <c r="U472" i="25" a="1"/>
  <c r="AY412" i="25" a="1"/>
  <c r="AQ192" i="25" a="1"/>
  <c r="AS380" i="25" a="1"/>
  <c r="BF196" i="25" a="1"/>
  <c r="AY484" i="25" a="1"/>
  <c r="BH452" i="25" a="1"/>
  <c r="BK488" i="25" a="1"/>
  <c r="AF436" i="25" a="1"/>
  <c r="J352" i="25" a="1"/>
  <c r="M508" i="25" a="1"/>
  <c r="G488" i="25" a="1"/>
  <c r="AU256" i="25" a="1"/>
  <c r="AZ492" i="25" a="1"/>
  <c r="P152" i="25" a="1"/>
  <c r="AX408" i="25" a="1"/>
  <c r="AM168" i="25" a="1"/>
  <c r="AZ116" i="25" a="1"/>
  <c r="BO412" i="25" a="1"/>
  <c r="BB376" i="25" a="1"/>
  <c r="AK372" i="25" a="1"/>
  <c r="L208" i="25" a="1"/>
  <c r="BH456" i="25" a="1"/>
  <c r="BP396" i="25" a="1"/>
  <c r="BJ196" i="25" a="1"/>
  <c r="R308" i="25" a="1"/>
  <c r="AL332" i="25" a="1"/>
  <c r="T164" i="25" a="1"/>
  <c r="AZ163" i="25" a="1"/>
  <c r="G400" i="25" a="1"/>
  <c r="BG128" i="25" a="1"/>
  <c r="AX120" i="25" a="1"/>
  <c r="N172" i="25" a="1"/>
  <c r="BD480" i="25" a="1"/>
  <c r="AE308" i="25" a="1"/>
  <c r="N280" i="25" a="1"/>
  <c r="AC372" i="25" a="1"/>
  <c r="J496" i="25" a="1"/>
  <c r="BH328" i="25" a="1"/>
  <c r="AJ504" i="25" a="1"/>
  <c r="BH152" i="25" a="1"/>
  <c r="T276" i="25" a="1"/>
  <c r="AL336" i="25" a="1"/>
  <c r="AW452" i="25" a="1"/>
  <c r="P168" i="25" a="1"/>
  <c r="G312" i="25" a="1"/>
  <c r="W496" i="25" a="1"/>
  <c r="T212" i="25" a="1"/>
  <c r="I496" i="25" a="1"/>
  <c r="U256" i="25" a="1"/>
  <c r="AD468" i="25" a="1"/>
  <c r="BK151" i="25" a="1"/>
  <c r="Z368" i="25" a="1"/>
  <c r="AT332" i="25" a="1"/>
  <c r="AQ284" i="25" a="1"/>
  <c r="P468" i="25" a="1"/>
  <c r="BN192" i="25" a="1"/>
  <c r="AS348" i="25" a="1"/>
  <c r="J484" i="25" a="1"/>
  <c r="AY320" i="25" a="1"/>
  <c r="R136" i="25" a="1"/>
  <c r="M140" i="25" a="1"/>
  <c r="F528" i="25" a="1"/>
  <c r="BU117" i="25"/>
  <c r="AA472" i="25" a="1"/>
  <c r="AI212" i="25" a="1"/>
  <c r="R448" i="25" a="1"/>
  <c r="AF472" i="25" a="1"/>
  <c r="BL163" i="25" a="1"/>
  <c r="AK288" i="25" a="1"/>
  <c r="Q400" i="25" a="1"/>
  <c r="AA376" i="25" a="1"/>
  <c r="BF132" i="25" a="1"/>
  <c r="W516" i="25" a="1"/>
  <c r="BD220" i="25" a="1"/>
  <c r="H132" i="25" a="1"/>
  <c r="BC228" i="25" a="1"/>
  <c r="AB420" i="25" a="1"/>
  <c r="Q348" i="25" a="1"/>
  <c r="AR504" i="25" a="1"/>
  <c r="BI252" i="25" a="1"/>
  <c r="N232" i="25" a="1"/>
  <c r="AG244" i="25" a="1"/>
  <c r="K132" i="25" a="1"/>
  <c r="AO396" i="25" a="1"/>
  <c r="BM432" i="25" a="1"/>
  <c r="F260" i="25" a="1"/>
  <c r="BI200" i="25" a="1"/>
  <c r="BO396" i="25" a="1"/>
  <c r="V356" i="25" a="1"/>
  <c r="AO208" i="25" a="1"/>
  <c r="AD308" i="25" a="1"/>
  <c r="AD188" i="25" a="1"/>
  <c r="AB268" i="25" a="1"/>
  <c r="AC280" i="25" a="1"/>
  <c r="K432" i="25" a="1"/>
  <c r="AY160" i="25" a="1"/>
  <c r="AN480" i="25" a="1"/>
  <c r="I312" i="25" a="1"/>
  <c r="G196" i="25" a="1"/>
  <c r="AQ360" i="25" a="1"/>
  <c r="BM408" i="25" a="1"/>
  <c r="AZ428" i="25" a="1"/>
  <c r="AQ328" i="25" a="1"/>
  <c r="AR132" i="25" a="1"/>
  <c r="BC292" i="25" a="1"/>
  <c r="BI332" i="25" a="1"/>
  <c r="AF476" i="25" a="1"/>
  <c r="U240" i="25" a="1"/>
  <c r="AV296" i="25" a="1"/>
  <c r="AE424" i="25" a="1"/>
  <c r="AV244" i="25" a="1"/>
  <c r="AF412" i="25" a="1"/>
  <c r="F532" i="25" a="1"/>
  <c r="AR452" i="25" a="1"/>
  <c r="BC388" i="25" a="1"/>
  <c r="BI344" i="25" a="1"/>
  <c r="K296" i="25" a="1"/>
  <c r="AS344" i="25" a="1"/>
  <c r="BD500" i="25" a="1"/>
  <c r="AX168" i="25" a="1"/>
  <c r="F300" i="25" a="1"/>
  <c r="BP508" i="25" a="1"/>
  <c r="AL452" i="25" a="1"/>
  <c r="AU196" i="25" a="1"/>
  <c r="AX424" i="25" a="1"/>
  <c r="BH168" i="25" a="1"/>
  <c r="F520" i="25" a="1"/>
  <c r="AX148" i="25" a="1"/>
  <c r="R404" i="25" a="1"/>
  <c r="AY184" i="25" a="1"/>
  <c r="BK428" i="25" a="1"/>
  <c r="Y332" i="25" a="1"/>
  <c r="BH416" i="25" a="1"/>
  <c r="W132" i="25" a="1"/>
  <c r="Q380" i="25" a="1"/>
  <c r="AW340" i="25" a="1"/>
  <c r="Q292" i="25" a="1"/>
  <c r="G192" i="25" a="1"/>
  <c r="AG424" i="25" a="1"/>
  <c r="AW336" i="25" a="1"/>
  <c r="AJ360" i="25" a="1"/>
  <c r="AH432" i="25" a="1"/>
  <c r="V388" i="25" a="1"/>
  <c r="BG168" i="25" a="1"/>
  <c r="S444" i="25" a="1"/>
  <c r="BL364" i="25" a="1"/>
  <c r="AZ488" i="25" a="1"/>
  <c r="AA300" i="25" a="1"/>
  <c r="AU456" i="25" a="1"/>
  <c r="BB460" i="25" a="1"/>
  <c r="BL168" i="25" a="1"/>
  <c r="Y368" i="25" a="1"/>
  <c r="BF128" i="25" a="1"/>
  <c r="L516" i="25" a="1"/>
  <c r="AE212" i="25" a="1"/>
  <c r="BO424" i="25" a="1"/>
  <c r="AF352" i="25" a="1"/>
  <c r="U252" i="25" a="1"/>
  <c r="AU140" i="25" a="1"/>
  <c r="AZ288" i="25" a="1"/>
  <c r="BG536" i="25" a="1"/>
  <c r="BI144" i="25" a="1"/>
  <c r="D468" i="25" a="1"/>
  <c r="O268" i="25" a="1"/>
  <c r="AU220" i="25" a="1"/>
  <c r="L312" i="25" a="1"/>
  <c r="I464" i="25" a="1"/>
  <c r="BD184" i="25" a="1"/>
  <c r="AJ396" i="25" a="1"/>
  <c r="AI244" i="25" a="1"/>
  <c r="AT356" i="25" a="1"/>
  <c r="AA184" i="25" a="1"/>
  <c r="AI264" i="25" a="1"/>
  <c r="BN196" i="25" a="1"/>
  <c r="BE212" i="25" a="1"/>
  <c r="AI460" i="25" a="1"/>
  <c r="AR488" i="25" a="1"/>
  <c r="AB272" i="25" a="1"/>
  <c r="BP440" i="25" a="1"/>
  <c r="AU232" i="25" a="1"/>
  <c r="I212" i="25" a="1"/>
  <c r="R200" i="25" a="1"/>
  <c r="BE320" i="25" a="1"/>
  <c r="K180" i="25" a="1"/>
  <c r="BD536" i="25" a="1"/>
  <c r="BJ276" i="25" a="1"/>
  <c r="D392" i="25" a="1"/>
  <c r="AL268" i="25" a="1"/>
  <c r="BJ184" i="25" a="1"/>
  <c r="AC524" i="25" a="1"/>
  <c r="AX484" i="25" a="1"/>
  <c r="AL356" i="25" a="1"/>
  <c r="Z508" i="25" a="1"/>
  <c r="N500" i="25" a="1"/>
  <c r="D200" i="25" a="1"/>
  <c r="Y388" i="25" a="1"/>
  <c r="T320" i="25" a="1"/>
  <c r="AH252" i="25" a="1"/>
  <c r="BD288" i="25" a="1"/>
  <c r="BG356" i="25" a="1"/>
  <c r="N428" i="25" a="1"/>
  <c r="I192" i="25" a="1"/>
  <c r="U464" i="25" a="1"/>
  <c r="F280" i="25" a="1"/>
  <c r="AT500" i="25" a="1"/>
  <c r="Q448" i="25" a="1"/>
  <c r="BF308" i="25" a="1"/>
  <c r="AB448" i="25" a="1"/>
  <c r="BP476" i="25" a="1"/>
  <c r="N292" i="25" a="1"/>
  <c r="AK336" i="25" a="1"/>
  <c r="BH180" i="25" a="1"/>
  <c r="J504" i="25" a="1"/>
  <c r="AM180" i="25" a="1"/>
  <c r="BP532" i="25" a="1"/>
  <c r="AB524" i="25" a="1"/>
  <c r="BR115" i="25" a="1"/>
  <c r="M316" i="25" a="1"/>
  <c r="AO400" i="25" a="1"/>
  <c r="BP288" i="25" a="1"/>
  <c r="AU172" i="25" a="1"/>
  <c r="BH212" i="25" a="1"/>
  <c r="M428" i="25" a="1"/>
  <c r="U368" i="25" a="1"/>
  <c r="AS476" i="25" a="1"/>
  <c r="R232" i="25" a="1"/>
  <c r="BG444" i="25" a="1"/>
  <c r="J316" i="25" a="1"/>
  <c r="AE452" i="25" a="1"/>
  <c r="BI400" i="25" a="1"/>
  <c r="S172" i="25" a="1"/>
  <c r="AX400" i="25" a="1"/>
  <c r="U528" i="25" a="1"/>
  <c r="AJ328" i="25" a="1"/>
  <c r="BI488" i="25" a="1"/>
  <c r="Y468" i="25" a="1"/>
  <c r="I284" i="25" a="1"/>
  <c r="AU224" i="25" a="1"/>
  <c r="D340" i="25" a="1"/>
  <c r="AW168" i="25" a="1"/>
  <c r="AF396" i="25" a="1"/>
  <c r="AL504" i="25" a="1"/>
  <c r="R472" i="25" a="1"/>
  <c r="AY360" i="25" a="1"/>
  <c r="BO328" i="25" a="1"/>
  <c r="AB288" i="25" a="1"/>
  <c r="Q296" i="25" a="1"/>
  <c r="BC460" i="25" a="1"/>
  <c r="AT312" i="25" a="1"/>
  <c r="K476" i="25" a="1"/>
  <c r="V424" i="25" a="1"/>
  <c r="D316" i="25" a="1"/>
  <c r="AU396" i="25" a="1"/>
  <c r="AD292" i="25" a="1"/>
  <c r="AG380" i="25" a="1"/>
  <c r="N308" i="25" a="1"/>
  <c r="BC272" i="25" a="1"/>
  <c r="K252" i="25" a="1"/>
  <c r="H304" i="25" a="1"/>
  <c r="AR536" i="25" a="1"/>
  <c r="J312" i="25" a="1"/>
  <c r="AC392" i="25" a="1"/>
  <c r="AR312" i="25" a="1"/>
  <c r="AS532" i="25" a="1"/>
  <c r="N484" i="25" a="1"/>
  <c r="U408" i="25" a="1"/>
  <c r="AH448" i="25" a="1"/>
  <c r="AA248" i="25" a="1"/>
  <c r="BG372" i="25" a="1"/>
  <c r="AU328" i="25" a="1"/>
  <c r="AH376" i="25" a="1"/>
  <c r="BL320" i="25" a="1"/>
  <c r="AT276" i="25" a="1"/>
  <c r="O512" i="25" a="1"/>
  <c r="Q304" i="25" a="1"/>
  <c r="S248" i="25" a="1"/>
  <c r="BG452" i="25" a="1"/>
  <c r="W300" i="25" a="1"/>
  <c r="AI476" i="25" a="1"/>
  <c r="BN368" i="25" a="1"/>
  <c r="BI172" i="25" a="1"/>
  <c r="AL480" i="25" a="1"/>
  <c r="G248" i="25" a="1"/>
  <c r="AK168" i="25" a="1"/>
  <c r="AM132" i="25" a="1"/>
  <c r="BK464" i="25" a="1"/>
  <c r="V228" i="25" a="1"/>
  <c r="AW328" i="25" a="1"/>
  <c r="AG492" i="25" a="1"/>
  <c r="BI164" i="25" a="1"/>
  <c r="AJ488" i="25" a="1"/>
  <c r="BB220" i="25" a="1"/>
  <c r="AK468" i="25" a="1"/>
  <c r="P444" i="25" a="1"/>
  <c r="AA344" i="25" a="1"/>
  <c r="AD504" i="25" a="1"/>
  <c r="AO392" i="25" a="1"/>
  <c r="BI304" i="25" a="1"/>
  <c r="AG128" i="25" a="1"/>
  <c r="BF340" i="25" a="1"/>
  <c r="AL416" i="25" a="1"/>
  <c r="BC132" i="25" a="1"/>
  <c r="AH400" i="25" a="1"/>
  <c r="O316" i="25" a="1"/>
  <c r="AS408" i="25" a="1"/>
  <c r="J536" i="25" a="1"/>
  <c r="AH532" i="25" a="1"/>
  <c r="BC392" i="25" a="1"/>
  <c r="R220" i="25" a="1"/>
  <c r="M480" i="25" a="1"/>
  <c r="AB248" i="25" a="1"/>
  <c r="Z532" i="25" a="1"/>
  <c r="BC140" i="25" a="1"/>
  <c r="BE312" i="25" a="1"/>
  <c r="BK532" i="25" a="1"/>
  <c r="AG132" i="25" a="1"/>
  <c r="M244" i="25" a="1"/>
  <c r="BG380" i="25" a="1"/>
  <c r="AH144" i="25" a="1"/>
  <c r="L272" i="25" a="1"/>
  <c r="BF180" i="25" a="1"/>
  <c r="AY340" i="25" a="1"/>
  <c r="BH528" i="25" a="1"/>
  <c r="Q484" i="25" a="1"/>
  <c r="P216" i="25" a="1"/>
  <c r="AL316" i="25" a="1"/>
  <c r="AB136" i="25" a="1"/>
  <c r="AL292" i="25" a="1"/>
  <c r="AE340" i="25" a="1"/>
  <c r="L496" i="25" a="1"/>
  <c r="AM432" i="25" a="1"/>
  <c r="BN184" i="25" a="1"/>
  <c r="V252" i="25" a="1"/>
  <c r="I184" i="25" a="1"/>
  <c r="AC176" i="25" a="1"/>
  <c r="BB372" i="25" a="1"/>
  <c r="BM516" i="25" a="1"/>
  <c r="U232" i="25" a="1"/>
  <c r="AR200" i="25" a="1"/>
  <c r="H292" i="25" a="1"/>
  <c r="F244" i="25" a="1"/>
  <c r="AN492" i="25" a="1"/>
  <c r="BL452" i="25" a="1"/>
  <c r="BC248" i="25" a="1"/>
  <c r="AK452" i="25" a="1"/>
  <c r="W272" i="25" a="1"/>
  <c r="BO272" i="25" a="1"/>
  <c r="BF484" i="25" a="1"/>
  <c r="BH336" i="25" a="1"/>
  <c r="AW264" i="25" a="1"/>
  <c r="BI492" i="25" a="1"/>
  <c r="AG404" i="25" a="1"/>
  <c r="BC152" i="25" a="1"/>
  <c r="AH460" i="25" a="1"/>
  <c r="G460" i="25" a="1"/>
  <c r="U460" i="25" a="1"/>
  <c r="AS144" i="25" a="1"/>
  <c r="BL336" i="25" a="1"/>
  <c r="AX260" i="25" a="1"/>
  <c r="BB400" i="25" a="1"/>
  <c r="BM264" i="25" a="1"/>
  <c r="K492" i="25" a="1"/>
  <c r="AN192" i="25" a="1"/>
  <c r="N244" i="25" a="1"/>
  <c r="BL148" i="25" a="1"/>
  <c r="S516" i="25" a="1"/>
  <c r="AD228" i="25" a="1"/>
  <c r="BF256" i="25" a="1"/>
  <c r="H120" i="25" a="1"/>
  <c r="BO464" i="25" a="1"/>
  <c r="F268" i="25" a="1"/>
  <c r="O176" i="25" a="1"/>
  <c r="AM476" i="25" a="1"/>
  <c r="BL216" i="25" a="1"/>
  <c r="AN476" i="25" a="1"/>
  <c r="AF144" i="25" a="1"/>
  <c r="AK188" i="25" a="1"/>
  <c r="AX228" i="25" a="1"/>
  <c r="AY452" i="25" a="1"/>
  <c r="N384" i="25" a="1"/>
  <c r="Y344" i="25" a="1"/>
  <c r="BJ136" i="25" a="1"/>
  <c r="K284" i="25" a="1"/>
  <c r="U536" i="25" a="1"/>
  <c r="BE396" i="25" a="1"/>
  <c r="AE140" i="25" a="1"/>
  <c r="AK400" i="25" a="1"/>
  <c r="Q220" i="25" a="1"/>
  <c r="BK400" i="25" a="1"/>
  <c r="BL404" i="25" a="1"/>
  <c r="J404" i="25" a="1"/>
  <c r="W524" i="25" a="1"/>
  <c r="K460" i="25" a="1"/>
  <c r="AS516" i="25" a="1"/>
  <c r="AS428" i="25" a="1"/>
  <c r="F344" i="25" a="1"/>
  <c r="BN148" i="25" a="1"/>
  <c r="AT376" i="25" a="1"/>
  <c r="AE208" i="25" a="1"/>
  <c r="BG148" i="25" a="1"/>
  <c r="BN404" i="25" a="1"/>
  <c r="AU128" i="25" a="1"/>
  <c r="AF288" i="25" a="1"/>
  <c r="BN364" i="25" a="1"/>
  <c r="BM308" i="25" a="1"/>
  <c r="AW160" i="25" a="1"/>
  <c r="Y276" i="25" a="1"/>
  <c r="BK344" i="25" a="1"/>
  <c r="AR388" i="25" a="1"/>
  <c r="R392" i="25" a="1"/>
  <c r="BC420" i="25" a="1"/>
  <c r="K236" i="25" a="1"/>
  <c r="Z316" i="25" a="1"/>
  <c r="AC336" i="25" a="1"/>
  <c r="AH296" i="25" a="1"/>
  <c r="W408" i="25" a="1"/>
  <c r="BM155" i="25" a="1"/>
  <c r="AI404" i="25" a="1"/>
  <c r="N432" i="25" a="1"/>
  <c r="AQ164" i="25" a="1"/>
  <c r="AJ440" i="25" a="1"/>
  <c r="BK332" i="25" a="1"/>
  <c r="H116" i="25" a="1"/>
  <c r="J144" i="25" a="1"/>
  <c r="F412" i="25" a="1"/>
  <c r="BN228" i="25" a="1"/>
  <c r="R536" i="25" a="1"/>
  <c r="K308" i="25" a="1"/>
  <c r="G520" i="25" a="1"/>
  <c r="AE200" i="25" a="1"/>
  <c r="AI388" i="25" a="1"/>
  <c r="AL216" i="25" a="1"/>
  <c r="H384" i="25" a="1"/>
  <c r="AW528" i="25" a="1"/>
  <c r="L536" i="25" a="1"/>
  <c r="BM184" i="25" a="1"/>
  <c r="BJ372" i="25" a="1"/>
  <c r="N388" i="25" a="1"/>
  <c r="BI296" i="25" a="1"/>
  <c r="AB292" i="25" a="1"/>
  <c r="F392" i="25" a="1"/>
  <c r="Z312" i="25" a="1"/>
  <c r="K524" i="25" a="1"/>
  <c r="Z332" i="25" a="1"/>
  <c r="BN248" i="25" a="1"/>
  <c r="J356" i="25" a="1"/>
  <c r="BJ480" i="25" a="1"/>
  <c r="AZ348" i="25" a="1"/>
  <c r="BD196" i="25" a="1"/>
  <c r="Z148" i="25" a="1"/>
  <c r="AQ464" i="25" a="1"/>
  <c r="K408" i="25" a="1"/>
  <c r="AD220" i="25" a="1"/>
  <c r="AJ448" i="25" a="1"/>
  <c r="AR344" i="25" a="1"/>
  <c r="AE236" i="25" a="1"/>
  <c r="AV252" i="25" a="1"/>
  <c r="AC172" i="25" a="1"/>
  <c r="G320" i="25" a="1"/>
  <c r="BJ172" i="25" a="1"/>
  <c r="U456" i="25" a="1"/>
  <c r="BP184" i="25" a="1"/>
  <c r="AV416" i="25" a="1"/>
  <c r="N196" i="25" a="1"/>
  <c r="AN276" i="25" a="1"/>
  <c r="H512" i="25" a="1"/>
  <c r="J176" i="25" a="1"/>
  <c r="L528" i="25" a="1"/>
  <c r="D384" i="25" a="1"/>
  <c r="BM392" i="25" a="1"/>
  <c r="BE344" i="25" a="1"/>
  <c r="I524" i="25" a="1"/>
  <c r="AC324" i="25" a="1"/>
  <c r="AM524" i="25" a="1"/>
  <c r="AO216" i="25" a="1"/>
  <c r="AQ308" i="25" a="1"/>
  <c r="BE400" i="25" a="1"/>
  <c r="AN512" i="25" a="1"/>
  <c r="AH468" i="25" a="1"/>
  <c r="AG488" i="25" a="1"/>
  <c r="AJ364" i="25" a="1"/>
  <c r="BL236" i="25" a="1"/>
  <c r="AO300" i="25" a="1"/>
  <c r="S484" i="25" a="1"/>
  <c r="BJ344" i="25" a="1"/>
  <c r="AE472" i="25" a="1"/>
  <c r="BK452" i="25" a="1"/>
  <c r="BE468" i="25" a="1"/>
  <c r="S336" i="25" a="1"/>
  <c r="BI420" i="25" a="1"/>
  <c r="AW164" i="25" a="1"/>
  <c r="N236" i="25" a="1"/>
  <c r="AM115" i="25" a="1"/>
  <c r="AQ452" i="25" a="1"/>
  <c r="BI256" i="25" a="1"/>
  <c r="AT212" i="25" a="1"/>
  <c r="BN128" i="25" a="1"/>
  <c r="AF152" i="25" a="1"/>
  <c r="BP192" i="25" a="1"/>
  <c r="M392" i="25" a="1"/>
  <c r="AG460" i="25" a="1"/>
  <c r="T188" i="25" a="1"/>
  <c r="AN432" i="25" a="1"/>
  <c r="V232" i="25" a="1"/>
  <c r="AH332" i="25" a="1"/>
  <c r="Y384" i="25" a="1"/>
  <c r="W136" i="25" a="1"/>
  <c r="Z388" i="25" a="1"/>
  <c r="W512" i="25" a="1"/>
  <c r="AQ236" i="25" a="1"/>
  <c r="AQ488" i="25" a="1"/>
  <c r="AT260" i="25" a="1"/>
  <c r="BO372" i="25" a="1"/>
  <c r="BD484" i="25" a="1"/>
  <c r="AF132" i="25" a="1"/>
  <c r="BC372" i="25" a="1"/>
  <c r="F332" i="25" a="1"/>
  <c r="BC128" i="25" a="1"/>
  <c r="S356" i="25" a="1"/>
  <c r="BE188" i="25" a="1"/>
  <c r="P228" i="25" a="1"/>
  <c r="AG188" i="25" a="1"/>
  <c r="T468" i="25" a="1"/>
  <c r="AI416" i="25" a="1"/>
  <c r="W344" i="25" a="1"/>
  <c r="D324" i="25" a="1"/>
  <c r="AX420" i="25" a="1"/>
  <c r="BF252" i="25" a="1"/>
  <c r="R304" i="25" a="1"/>
  <c r="BP132" i="25" a="1"/>
  <c r="AJ300" i="25" a="1"/>
  <c r="Q420" i="25" a="1"/>
  <c r="AD176" i="25" a="1"/>
  <c r="BJ116" i="25" a="1"/>
  <c r="BK120" i="25" a="1"/>
  <c r="AQ256" i="25" a="1"/>
  <c r="AJ216" i="25" a="1"/>
  <c r="AJ256" i="25" a="1"/>
  <c r="BG264" i="25" a="1"/>
  <c r="AO212" i="25" a="1"/>
  <c r="AR140" i="25" a="1"/>
  <c r="Z204" i="25" a="1"/>
  <c r="O195" i="25" a="1"/>
  <c r="F140" i="25" a="1"/>
  <c r="G404" i="25" a="1"/>
  <c r="AQ176" i="25" a="1"/>
  <c r="BB260" i="25" a="1"/>
  <c r="BP216" i="25" a="1"/>
  <c r="AT416" i="25" a="1"/>
  <c r="U384" i="25" a="1"/>
  <c r="U176" i="25" a="1"/>
  <c r="H448" i="25" a="1"/>
  <c r="BH256" i="25" a="1"/>
  <c r="AR532" i="25" a="1"/>
  <c r="N468" i="25" a="1"/>
  <c r="AH260" i="25" a="1"/>
  <c r="M496" i="25" a="1"/>
  <c r="AS128" i="25" a="1"/>
  <c r="AW272" i="25" a="1"/>
  <c r="AC508" i="25" a="1"/>
  <c r="BC200" i="25" a="1"/>
  <c r="AA140" i="25" a="1"/>
  <c r="AM320" i="25" a="1"/>
  <c r="W192" i="25" a="1"/>
  <c r="BK256" i="25" a="1"/>
  <c r="O324" i="25" a="1"/>
  <c r="R468" i="25" a="1"/>
  <c r="AK132" i="25" a="1"/>
  <c r="AF304" i="25" a="1"/>
  <c r="AR172" i="25" a="1"/>
  <c r="R384" i="25" a="1"/>
  <c r="AN292" i="25" a="1"/>
  <c r="N464" i="25" a="1"/>
  <c r="Z188" i="25" a="1"/>
  <c r="AA148" i="25" a="1"/>
  <c r="H144" i="25" a="1"/>
  <c r="Q352" i="25" a="1"/>
  <c r="AX440" i="25" a="1"/>
  <c r="BO124" i="25" a="1"/>
  <c r="BN216" i="25" a="1"/>
  <c r="V536" i="25" a="1"/>
  <c r="W392" i="25" a="1"/>
  <c r="S460" i="25" a="1"/>
  <c r="AN344" i="25" a="1"/>
  <c r="BN444" i="25" a="1"/>
  <c r="AG408" i="25" a="1"/>
  <c r="AR252" i="25" a="1"/>
  <c r="BM412" i="25" a="1"/>
  <c r="AN452" i="25" a="1"/>
  <c r="AB512" i="25" a="1"/>
  <c r="U416" i="25" a="1"/>
  <c r="L356" i="25" a="1"/>
  <c r="W464" i="25" a="1"/>
  <c r="AG412" i="25" a="1"/>
  <c r="BD316" i="25" a="1"/>
  <c r="AH340" i="25" a="1"/>
  <c r="AH380" i="25" a="1"/>
  <c r="J216" i="25" a="1"/>
  <c r="AK516" i="25" a="1"/>
  <c r="R500" i="25" a="1"/>
  <c r="Q300" i="25" a="1"/>
  <c r="AF460" i="25" a="1"/>
  <c r="BD240" i="25" a="1"/>
  <c r="V220" i="25" a="1"/>
  <c r="AC184" i="25" a="1"/>
  <c r="BB484" i="25" a="1"/>
  <c r="BB356" i="25" a="1"/>
  <c r="AO224" i="25" a="1"/>
  <c r="AM248" i="25" a="1"/>
  <c r="BP196" i="25" a="1"/>
  <c r="L364" i="25" a="1"/>
  <c r="BJ296" i="25" a="1"/>
  <c r="AW232" i="25" a="1"/>
  <c r="AH364" i="25" a="1"/>
  <c r="BD300" i="25" a="1"/>
  <c r="AW508" i="25" a="1"/>
  <c r="BG344" i="25" a="1"/>
  <c r="AT528" i="25" a="1"/>
  <c r="BD456" i="25" a="1"/>
  <c r="I444" i="25" a="1"/>
  <c r="U348" i="25" a="1"/>
  <c r="AN196" i="25" a="1"/>
  <c r="AO292" i="25" a="1"/>
  <c r="AX384" i="25" a="1"/>
  <c r="BJ452" i="25" a="1"/>
  <c r="U264" i="25" a="1"/>
  <c r="AZ508" i="25" a="1"/>
  <c r="Z496" i="25" a="1"/>
  <c r="AE480" i="25" a="1"/>
  <c r="BD424" i="25" a="1"/>
  <c r="H156" i="25" a="1"/>
  <c r="BL484" i="25" a="1"/>
  <c r="J320" i="25" a="1"/>
  <c r="V468" i="25" a="1"/>
  <c r="AY488" i="25" a="1"/>
  <c r="T524" i="25" a="1"/>
  <c r="J348" i="25" a="1"/>
  <c r="H228" i="25" a="1"/>
  <c r="AC440" i="25" a="1"/>
  <c r="AD384" i="25" a="1"/>
  <c r="AK412" i="25" a="1"/>
  <c r="AV304" i="25" a="1"/>
  <c r="U420" i="25" a="1"/>
  <c r="M324" i="25" a="1"/>
  <c r="AF180" i="25" a="1"/>
  <c r="K176" i="25" a="1"/>
  <c r="BP113" i="25" a="1"/>
  <c r="J364" i="25" a="1"/>
  <c r="AV448" i="25" a="1"/>
  <c r="L224" i="25" a="1"/>
  <c r="AK432" i="25" a="1"/>
  <c r="AT420" i="25" a="1"/>
  <c r="K212" i="25" a="1"/>
  <c r="K416" i="25" a="1"/>
  <c r="BL156" i="25" a="1"/>
  <c r="AE460" i="25" a="1"/>
  <c r="AT236" i="25" a="1"/>
  <c r="V524" i="25" a="1"/>
  <c r="BK484" i="25" a="1"/>
  <c r="BI288" i="25" a="1"/>
  <c r="BM192" i="25" a="1"/>
  <c r="BB516" i="25" a="1"/>
  <c r="BO308" i="25" a="1"/>
  <c r="AX508" i="25" a="1"/>
  <c r="T260" i="25" a="1"/>
  <c r="AI296" i="25" a="1"/>
  <c r="BP260" i="25" a="1"/>
  <c r="AX404" i="25" a="1"/>
  <c r="AH484" i="25" a="1"/>
  <c r="BG456" i="25" a="1"/>
  <c r="BL284" i="25" a="1"/>
  <c r="O248" i="25" a="1"/>
  <c r="R356" i="25" a="1"/>
  <c r="AT168" i="25" a="1"/>
  <c r="L340" i="25" a="1"/>
  <c r="G140" i="25" a="1"/>
  <c r="BE140" i="25" a="1"/>
  <c r="O360" i="25" a="1"/>
  <c r="F168" i="25" a="1"/>
  <c r="AN308" i="25" a="1"/>
  <c r="L184" i="25" a="1"/>
  <c r="AX212" i="25" a="1"/>
  <c r="AK128" i="25" a="1"/>
  <c r="BN480" i="25" a="1"/>
  <c r="M264" i="25" a="1"/>
  <c r="AI384" i="25" a="1"/>
  <c r="N260" i="25" a="1"/>
  <c r="T280" i="25" a="1"/>
  <c r="AL472" i="25" a="1"/>
  <c r="J244" i="25" a="1"/>
  <c r="AV192" i="25" a="1"/>
  <c r="P336" i="25" a="1"/>
  <c r="BG172" i="25" a="1"/>
  <c r="BH496" i="25" a="1"/>
  <c r="BJ312" i="25" a="1"/>
  <c r="D524" i="25" a="1"/>
  <c r="BN260" i="25" a="1"/>
  <c r="BG120" i="25" a="1"/>
  <c r="W208" i="25" a="1"/>
  <c r="F524" i="25" a="1"/>
  <c r="N460" i="25" a="1"/>
  <c r="AH212" i="25" a="1"/>
  <c r="K192" i="25" a="1"/>
  <c r="BP484" i="25" a="1"/>
  <c r="AC168" i="25" a="1"/>
  <c r="BK264" i="25" a="1"/>
  <c r="Y372" i="25" a="1"/>
  <c r="S228" i="25" a="1"/>
  <c r="K248" i="25" a="1"/>
  <c r="P208" i="25" a="1"/>
  <c r="M248" i="25" a="1"/>
  <c r="BN400" i="25" a="1"/>
  <c r="AU136" i="25" a="1"/>
  <c r="AG384" i="25" a="1"/>
  <c r="BD412" i="25" a="1"/>
  <c r="H216" i="25" a="1"/>
  <c r="AL516" i="25" a="1"/>
  <c r="AW156" i="25" a="1"/>
  <c r="AL476" i="25" a="1"/>
  <c r="BP416" i="25" a="1"/>
  <c r="AG300" i="25" a="1"/>
  <c r="AO404" i="25" a="1"/>
  <c r="H492" i="25" a="1"/>
  <c r="BG532" i="25" a="1"/>
  <c r="AH160" i="25" a="1"/>
  <c r="AO228" i="25" a="1"/>
  <c r="AL512" i="25" a="1"/>
  <c r="BP200" i="25" a="1"/>
  <c r="L156" i="25" a="1"/>
  <c r="H356" i="25" a="1"/>
  <c r="J332" i="25" a="1"/>
  <c r="AK136" i="25" a="1"/>
  <c r="AV160" i="25" a="1"/>
  <c r="L444" i="25" a="1"/>
  <c r="BG304" i="25" a="1"/>
  <c r="K384" i="25" a="1"/>
  <c r="Q172" i="25" a="1"/>
  <c r="AT180" i="25" a="1"/>
  <c r="BY117" i="25"/>
  <c r="T124" i="25" a="1"/>
  <c r="T344" i="25" a="1"/>
  <c r="L360" i="25" a="1"/>
  <c r="BE264" i="25" a="1"/>
  <c r="N180" i="25" a="1"/>
  <c r="AE372" i="25" a="1"/>
  <c r="BH524" i="25" a="1"/>
  <c r="L316" i="25" a="1"/>
  <c r="AO176" i="25" a="1"/>
  <c r="AY240" i="25" a="1"/>
  <c r="BH508" i="25" a="1"/>
  <c r="AU428" i="25" a="1"/>
  <c r="AT464" i="25" a="1"/>
  <c r="AF236" i="25" a="1"/>
  <c r="AB504" i="25" a="1"/>
  <c r="AZ336" i="25" a="1"/>
  <c r="BJ324" i="25" a="1"/>
  <c r="AI292" i="25" a="1"/>
  <c r="AG152" i="25" a="1"/>
  <c r="AG256" i="25" a="1"/>
  <c r="AY144" i="25" a="1"/>
  <c r="AV508" i="25" a="1"/>
  <c r="AZ232" i="25" a="1"/>
  <c r="AI516" i="25" a="1"/>
  <c r="BI396" i="25" a="1"/>
  <c r="K464" i="25" a="1"/>
  <c r="AF292" i="25" a="1"/>
  <c r="R528" i="25" a="1"/>
  <c r="BP280" i="25" a="1"/>
  <c r="H272" i="25" a="1"/>
  <c r="O352" i="25" a="1"/>
  <c r="V328" i="25" a="1"/>
  <c r="J272" i="25" a="1"/>
  <c r="H508" i="25" a="1"/>
  <c r="P516" i="25" a="1"/>
  <c r="BE328" i="25" a="1"/>
  <c r="BF328" i="25" a="1"/>
  <c r="AE296" i="25" a="1"/>
  <c r="AR448" i="25" a="1"/>
  <c r="AM276" i="25" a="1"/>
  <c r="AK292" i="25" a="1"/>
  <c r="Z272" i="25" a="1"/>
  <c r="AZ144" i="25" a="1"/>
  <c r="BI176" i="25" a="1"/>
  <c r="I288" i="25" a="1"/>
  <c r="AT428" i="25" a="1"/>
  <c r="AI204" i="25" a="1"/>
  <c r="AJ368" i="25" a="1"/>
  <c r="AB388" i="25" a="1"/>
  <c r="AR436" i="25" a="1"/>
  <c r="AS256" i="25" a="1"/>
  <c r="BN120" i="25" a="1"/>
  <c r="BG388" i="25" a="1"/>
  <c r="R264" i="25" a="1"/>
  <c r="Y428" i="25" a="1"/>
  <c r="M196" i="25" a="1"/>
  <c r="AU436" i="25" a="1"/>
  <c r="BK276" i="25" a="1"/>
  <c r="BG256" i="25" a="1"/>
  <c r="AM128" i="25" a="1"/>
  <c r="M500" i="25" a="1"/>
  <c r="AT476" i="25" a="1"/>
  <c r="J196" i="25" a="1"/>
  <c r="BG432" i="25" a="1"/>
  <c r="AF220" i="25" a="1"/>
  <c r="T412" i="25" a="1"/>
  <c r="AF424" i="25" a="1"/>
  <c r="AO156" i="25" a="1"/>
  <c r="D456" i="25" a="1"/>
  <c r="J468" i="25" a="1"/>
  <c r="BG328" i="25" a="1"/>
  <c r="R316" i="25" a="1"/>
  <c r="I364" i="25" a="1"/>
  <c r="AU504" i="25" a="1"/>
  <c r="BO496" i="25" a="1"/>
  <c r="AV460" i="25" a="1"/>
  <c r="Q160" i="25" a="1"/>
  <c r="S496" i="25" a="1"/>
  <c r="BD216" i="25" a="1"/>
  <c r="AF376" i="25" a="1"/>
  <c r="AL352" i="25" a="1"/>
  <c r="BE228" i="25" a="1"/>
  <c r="D208" i="25" a="1"/>
  <c r="R444" i="25" a="1"/>
  <c r="BG180" i="25" a="1"/>
  <c r="I292" i="25" a="1"/>
  <c r="AJ460" i="25" a="1"/>
  <c r="W284" i="25" a="1"/>
  <c r="H428" i="25" a="1"/>
  <c r="AY368" i="25" a="1"/>
  <c r="D492" i="25" a="1"/>
  <c r="AB300" i="25" a="1"/>
  <c r="AH308" i="25" a="1"/>
  <c r="I232" i="25" a="1"/>
  <c r="AX236" i="25" a="1"/>
  <c r="AJ280" i="25" a="1"/>
  <c r="AW416" i="25" a="1"/>
  <c r="S520" i="25" a="1"/>
  <c r="V324" i="25" a="1"/>
  <c r="AN360" i="25" a="1"/>
  <c r="AX136" i="25" a="1"/>
  <c r="Q516" i="25" a="1"/>
  <c r="BJ404" i="25" a="1"/>
  <c r="AJ392" i="25" a="1"/>
  <c r="BG504" i="25" a="1"/>
  <c r="Y148" i="25" a="1"/>
  <c r="AY436" i="25" a="1"/>
  <c r="AV520" i="25" a="1"/>
  <c r="Q532" i="25" a="1"/>
  <c r="W500" i="25" a="1"/>
  <c r="AY328" i="25" a="1"/>
  <c r="H324" i="25" a="1"/>
  <c r="M488" i="25" a="1"/>
  <c r="I132" i="25" a="1"/>
  <c r="AA304" i="25" a="1"/>
  <c r="BL140" i="25" a="1"/>
  <c r="BC172" i="25" a="1"/>
  <c r="BF404" i="25" a="1"/>
  <c r="BL161" i="25" a="1"/>
  <c r="P428" i="25" a="1"/>
  <c r="BL252" i="25" a="1"/>
  <c r="AZ484" i="25" a="1"/>
  <c r="T436" i="25" a="1"/>
  <c r="AX444" i="25" a="1"/>
  <c r="BL504" i="25" a="1"/>
  <c r="J148" i="25" a="1"/>
  <c r="BC264" i="25" a="1"/>
  <c r="AU404" i="25" a="1"/>
  <c r="BB456" i="25" a="1"/>
  <c r="U208" i="25" a="1"/>
  <c r="AY300" i="25" a="1"/>
  <c r="BK316" i="25" a="1"/>
  <c r="AL236" i="25" a="1"/>
  <c r="BI196" i="25" a="1"/>
  <c r="W460" i="25" a="1"/>
  <c r="K160" i="25" a="1"/>
  <c r="G220" i="25" a="1"/>
  <c r="AJ192" i="25" a="1"/>
  <c r="AY532" i="25" a="1"/>
  <c r="BB172" i="25" a="1"/>
  <c r="AG336" i="25" a="1"/>
  <c r="Z392" i="25" a="1"/>
  <c r="AA236" i="25" a="1"/>
  <c r="AL208" i="25" a="1"/>
  <c r="O468" i="25" a="1"/>
  <c r="BL124" i="25" a="1"/>
  <c r="R128" i="25" a="1"/>
  <c r="AO236" i="25" a="1"/>
  <c r="AS280" i="25" a="1"/>
  <c r="BP364" i="25" a="1"/>
  <c r="AM220" i="25" a="1"/>
  <c r="BP252" i="25" a="1"/>
  <c r="AC204" i="25" a="1"/>
  <c r="BL436" i="25" a="1"/>
  <c r="AH456" i="25" a="1"/>
  <c r="N492" i="25" a="1"/>
  <c r="AO268" i="25" a="1"/>
  <c r="AG516" i="25" a="1"/>
  <c r="BM244" i="25" a="1"/>
  <c r="AI468" i="25" a="1"/>
  <c r="U424" i="25" a="1"/>
  <c r="AE304" i="25" a="1"/>
  <c r="AY460" i="25" a="1"/>
  <c r="AA204" i="25" a="1"/>
  <c r="AZ320" i="25" a="1"/>
  <c r="BG404" i="25" a="1"/>
  <c r="AR264" i="25" a="1"/>
  <c r="BN520" i="25" a="1"/>
  <c r="J164" i="25" a="1"/>
  <c r="K508" i="25" a="1"/>
  <c r="AN296" i="25" a="1"/>
  <c r="BJ428" i="25" a="1"/>
  <c r="R172" i="25" a="1"/>
  <c r="BF216" i="25" a="1"/>
  <c r="T200" i="25" a="1"/>
  <c r="AI180" i="25" a="1"/>
  <c r="AX172" i="25" a="1"/>
  <c r="P240" i="25" a="1"/>
  <c r="AA328" i="25" a="1"/>
  <c r="BH352" i="25" a="1"/>
  <c r="M464" i="25" a="1"/>
  <c r="T300" i="25" a="1"/>
  <c r="AV332" i="25" a="1"/>
  <c r="AJ224" i="25" a="1"/>
  <c r="Y424" i="25" a="1"/>
  <c r="AC416" i="25" a="1"/>
  <c r="BI532" i="25" a="1"/>
  <c r="BM428" i="25" a="1"/>
  <c r="BB328" i="25" a="1"/>
  <c r="AT296" i="25" a="1"/>
  <c r="BJ400" i="25" a="1"/>
  <c r="Z120" i="25" a="1"/>
  <c r="AN272" i="25" a="1"/>
  <c r="BH280" i="25" a="1"/>
  <c r="AF212" i="25" a="1"/>
  <c r="BC204" i="25" a="1"/>
  <c r="BG484" i="25" a="1"/>
  <c r="AB404" i="25" a="1"/>
  <c r="BM444" i="25" a="1"/>
  <c r="AO524" i="25" a="1"/>
  <c r="AM256" i="25" a="1"/>
  <c r="BI248" i="25" a="1"/>
  <c r="BF236" i="25" a="1"/>
  <c r="L115" i="25" a="1"/>
  <c r="BF472" i="25" a="1"/>
  <c r="F440" i="25" a="1"/>
  <c r="P520" i="25" a="1"/>
  <c r="BN424" i="25" a="1"/>
  <c r="AA404" i="25" a="1"/>
  <c r="U352" i="25" a="1"/>
  <c r="I180" i="25" a="1"/>
  <c r="BP432" i="25" a="1"/>
  <c r="AG184" i="25" a="1"/>
  <c r="BK432" i="25" a="1"/>
  <c r="BP144" i="25" a="1"/>
  <c r="P380" i="25" a="1"/>
  <c r="AF340" i="25" a="1"/>
  <c r="Y464" i="25" a="1"/>
  <c r="M484" i="25" a="1"/>
  <c r="BI308" i="25" a="1"/>
  <c r="AD320" i="25" a="1"/>
  <c r="I392" i="25" a="1"/>
  <c r="Q132" i="25" a="1"/>
  <c r="AS172" i="25" a="1"/>
  <c r="L252" i="25" a="1"/>
  <c r="BB388" i="25" a="1"/>
  <c r="S532" i="25" a="1"/>
  <c r="D240" i="25" a="1"/>
  <c r="M396" i="25" a="1"/>
  <c r="P308" i="25" a="1"/>
  <c r="AN300" i="25" a="1"/>
  <c r="AG332" i="25" a="1"/>
  <c r="Q204" i="25" a="1"/>
  <c r="AE288" i="25" a="1"/>
  <c r="AY456" i="25" a="1"/>
  <c r="BB472" i="25" a="1"/>
  <c r="BG348" i="25" a="1"/>
  <c r="BL360" i="25" a="1"/>
  <c r="BE252" i="25" a="1"/>
  <c r="O432" i="25" a="1"/>
  <c r="AI240" i="25" a="1"/>
  <c r="BD140" i="25" a="1"/>
  <c r="AL524" i="25" a="1"/>
  <c r="M520" i="25" a="1"/>
  <c r="BF240" i="25" a="1"/>
  <c r="AS520" i="25" a="1"/>
  <c r="BP404" i="25" a="1"/>
  <c r="BB240" i="25" a="1"/>
  <c r="BO292" i="25" a="1"/>
  <c r="G372" i="25" a="1"/>
  <c r="AF516" i="25" a="1"/>
  <c r="U440" i="25" a="1"/>
  <c r="P140" i="25" a="1"/>
  <c r="V460" i="25" a="1"/>
  <c r="BE336" i="25" a="1"/>
  <c r="BK124" i="25" a="1"/>
  <c r="BB468" i="25" a="1"/>
  <c r="AF121" i="25" a="1"/>
  <c r="BE460" i="25" a="1"/>
  <c r="P356" i="25" a="1"/>
  <c r="BB504" i="25" a="1"/>
  <c r="AC364" i="25" a="1"/>
  <c r="BJ460" i="25" a="1"/>
  <c r="AB284" i="25" a="1"/>
  <c r="AM196" i="25" a="1"/>
  <c r="AU520" i="25" a="1"/>
  <c r="BN176" i="25" a="1"/>
  <c r="BJ472" i="25" a="1"/>
  <c r="W480" i="25" a="1"/>
  <c r="BB188" i="25" a="1"/>
  <c r="H392" i="25" a="1"/>
  <c r="AU204" i="25" a="1"/>
  <c r="AA296" i="25" a="1"/>
  <c r="F160" i="25" a="1"/>
  <c r="AI396" i="25" a="1"/>
  <c r="G300" i="25" a="1"/>
  <c r="BG472" i="25" a="1"/>
  <c r="AM224" i="25" a="1"/>
  <c r="AQ172" i="25" a="1"/>
  <c r="AQ356" i="25" a="1"/>
  <c r="BL212" i="25" a="1"/>
  <c r="AA164" i="25" a="1"/>
  <c r="AQ296" i="25" a="1"/>
  <c r="BG196" i="25" a="1"/>
  <c r="AF136" i="25" a="1"/>
  <c r="G516" i="25" a="1"/>
  <c r="AV152" i="25" a="1"/>
  <c r="L120" i="25" a="1"/>
  <c r="AA176" i="25" a="1"/>
  <c r="BE428" i="25" a="1"/>
  <c r="AU340" i="25" a="1"/>
  <c r="AK312" i="25" a="1"/>
  <c r="O140" i="25" a="1"/>
  <c r="AL424" i="25" a="1"/>
  <c r="AM440" i="25" a="1"/>
  <c r="P396" i="25" a="1"/>
  <c r="V500" i="25" a="1"/>
  <c r="BO452" i="25" a="1"/>
  <c r="BD296" i="25" a="1"/>
  <c r="AY152" i="25" a="1"/>
  <c r="T440" i="25" a="1"/>
  <c r="AH184" i="25" a="1"/>
  <c r="AV236" i="25" a="1"/>
  <c r="AW288" i="25" a="1"/>
  <c r="Y340" i="25" a="1"/>
  <c r="S432" i="25" a="1"/>
  <c r="BB124" i="25" a="1"/>
  <c r="AJ428" i="25" a="1"/>
  <c r="AX264" i="25" a="1"/>
  <c r="AJ240" i="25" a="1"/>
  <c r="L344" i="25" a="1"/>
  <c r="BH132" i="25" a="1"/>
  <c r="BJ188" i="25" a="1"/>
  <c r="BO376" i="25" a="1"/>
  <c r="AE240" i="25" a="1"/>
  <c r="N140" i="25" a="1"/>
  <c r="J212" i="25" a="1"/>
  <c r="O308" i="25" a="1"/>
  <c r="F127" i="25" a="1"/>
  <c r="AB528" i="25" a="1"/>
  <c r="AG212" i="25" a="1"/>
  <c r="AL484" i="25" a="1"/>
  <c r="V156" i="25" a="1"/>
  <c r="BP124" i="25" a="1"/>
  <c r="BH264" i="25" a="1"/>
  <c r="AA536" i="25" a="1"/>
  <c r="M256" i="25" a="1"/>
  <c r="P472" i="25" a="1"/>
  <c r="AA400" i="25" a="1"/>
  <c r="AJ520" i="25" a="1"/>
  <c r="AK208" i="25" a="1"/>
  <c r="K328" i="25" a="1"/>
  <c r="AR348" i="25" a="1"/>
  <c r="BN384" i="25" a="1"/>
  <c r="AL192" i="25" a="1"/>
  <c r="H196" i="25" a="1"/>
  <c r="T168" i="25" a="1"/>
  <c r="J432" i="25" a="1"/>
  <c r="P292" i="25" a="1"/>
  <c r="AR280" i="25" a="1"/>
  <c r="BD512" i="25" a="1"/>
  <c r="AZ464" i="25" a="1"/>
  <c r="BE304" i="25" a="1"/>
  <c r="BO236" i="25" a="1"/>
  <c r="AY260" i="25" a="1"/>
  <c r="AW252" i="25" a="1"/>
  <c r="AZ424" i="25" a="1"/>
  <c r="BE184" i="25" a="1"/>
  <c r="AV292" i="25" a="1"/>
  <c r="F404" i="25" a="1"/>
  <c r="AJ208" i="25" a="1"/>
  <c r="D368" i="25" a="1"/>
  <c r="P492" i="25" a="1"/>
  <c r="AS119" i="25" a="1"/>
  <c r="BL144" i="25" a="1"/>
  <c r="AV368" i="25" a="1"/>
  <c r="R240" i="25" a="1"/>
  <c r="BF188" i="25" a="1"/>
  <c r="AH120" i="25" a="1"/>
  <c r="M340" i="25" a="1"/>
  <c r="Y236" i="25" a="1"/>
  <c r="AA456" i="25" a="1"/>
  <c r="BI388" i="25" a="1"/>
  <c r="G476" i="25" a="1"/>
  <c r="AN244" i="25" a="1"/>
  <c r="BJ152" i="25" a="1"/>
  <c r="AT272" i="25" a="1"/>
  <c r="BO472" i="25" a="1"/>
  <c r="AL528" i="25" a="1"/>
  <c r="S220" i="25" a="1"/>
  <c r="BJ176" i="25" a="1"/>
  <c r="U180" i="25" a="1"/>
  <c r="BD428" i="25" a="1"/>
  <c r="K324" i="25" a="1"/>
  <c r="AM536" i="25" a="1"/>
  <c r="AE396" i="25" a="1"/>
  <c r="D175" i="25" a="1"/>
  <c r="BI192" i="25" a="1"/>
  <c r="BL308" i="25" a="1"/>
  <c r="AW136" i="25" a="1"/>
  <c r="AV536" i="25" a="1"/>
  <c r="AM252" i="25" a="1"/>
  <c r="U432" i="25" a="1"/>
  <c r="I480" i="25" a="1"/>
  <c r="K152" i="25" a="1"/>
  <c r="BN244" i="25" a="1"/>
  <c r="BL400" i="25" a="1"/>
  <c r="P524" i="25" a="1"/>
  <c r="J492" i="25" a="1"/>
  <c r="AB372" i="25" a="1"/>
  <c r="Q240" i="25" a="1"/>
  <c r="AG144" i="25" a="1"/>
  <c r="AZ128" i="25" a="1"/>
  <c r="AJ121" i="25" a="1"/>
  <c r="BB272" i="25" a="1"/>
  <c r="D448" i="25" a="1"/>
  <c r="AO468" i="25" a="1"/>
  <c r="R428" i="25" a="1"/>
  <c r="AU464" i="25" a="1"/>
  <c r="BK308" i="25" a="1"/>
  <c r="AY324" i="25" a="1"/>
  <c r="M432" i="25" a="1"/>
  <c r="G244" i="25" a="1"/>
  <c r="R512" i="25" a="1"/>
  <c r="BD276" i="25" a="1"/>
  <c r="AU432" i="25" a="1"/>
  <c r="BH532" i="25" a="1"/>
  <c r="BM188" i="25" a="1"/>
  <c r="BM460" i="25" a="1"/>
  <c r="V348" i="25" a="1"/>
  <c r="AC424" i="25" a="1"/>
  <c r="W168" i="25" a="1"/>
  <c r="AJ340" i="25" a="1"/>
  <c r="AJ308" i="25" a="1"/>
  <c r="G432" i="25" a="1"/>
  <c r="BG200" i="25" a="1"/>
  <c r="AV504" i="25" a="1"/>
  <c r="AD196" i="25" a="1"/>
  <c r="AC480" i="25" a="1"/>
  <c r="BE348" i="25" a="1"/>
  <c r="BJ448" i="25" a="1"/>
  <c r="BI468" i="25" a="1"/>
  <c r="G328" i="25" a="1"/>
  <c r="D460" i="25" a="1"/>
  <c r="F236" i="25" a="1"/>
  <c r="H352" i="25" a="1"/>
  <c r="BC236" i="25" a="1"/>
  <c r="Z288" i="25" a="1"/>
  <c r="AK296" i="25" a="1"/>
  <c r="BD284" i="25" a="1"/>
  <c r="AD256" i="25" a="1"/>
  <c r="BO436" i="25" a="1"/>
  <c r="AM332" i="25" a="1"/>
  <c r="AT444" i="25" a="1"/>
  <c r="BO360" i="25" a="1"/>
  <c r="S488" i="25" a="1"/>
  <c r="AQ520" i="25" a="1"/>
  <c r="T208" i="25" a="1"/>
  <c r="BB304" i="25" a="1"/>
  <c r="L524" i="25" a="1"/>
  <c r="U124" i="25" a="1"/>
  <c r="BK212" i="25" a="1"/>
  <c r="S208" i="25" a="1"/>
  <c r="AO380" i="25" a="1"/>
  <c r="AC472" i="25" a="1"/>
  <c r="D296" i="25" a="1"/>
  <c r="AU168" i="25" a="1"/>
  <c r="M308" i="25" a="1"/>
  <c r="BK280" i="25" a="1"/>
  <c r="BE296" i="25" a="1"/>
  <c r="W268" i="25" a="1"/>
  <c r="AJ156" i="25" a="1"/>
  <c r="AR356" i="25" a="1"/>
  <c r="AG472" i="25" a="1"/>
  <c r="BJ516" i="25" a="1"/>
  <c r="J372" i="25" a="1"/>
  <c r="AQ320" i="25" a="1"/>
  <c r="W200" i="25" a="1"/>
  <c r="BN524" i="25" a="1"/>
  <c r="AU316" i="25" a="1"/>
  <c r="M504" i="25" a="1"/>
  <c r="BN188" i="25" a="1"/>
  <c r="AA504" i="25" a="1"/>
  <c r="R120" i="25" a="1"/>
  <c r="Y288" i="25" a="1"/>
  <c r="AZ324" i="25" a="1"/>
  <c r="AD428" i="25" a="1"/>
  <c r="U488" i="25" a="1"/>
  <c r="U496" i="25" a="1"/>
  <c r="BP276" i="25" a="1"/>
  <c r="AQ208" i="25" a="1"/>
  <c r="BJ328" i="25" a="1"/>
  <c r="BF272" i="25" a="1"/>
  <c r="AU292" i="25" a="1"/>
  <c r="S296" i="25" a="1"/>
  <c r="BC188" i="25" a="1"/>
  <c r="AQ240" i="25" a="1"/>
  <c r="AE220" i="25" a="1"/>
  <c r="L448" i="25" a="1"/>
  <c r="AD244" i="25" a="1"/>
  <c r="AF208" i="25" a="1"/>
  <c r="T128" i="25" a="1"/>
  <c r="BH368" i="25" a="1"/>
  <c r="AH312" i="25" a="1"/>
  <c r="Q244" i="25" a="1"/>
  <c r="R360" i="25" a="1"/>
  <c r="S468" i="25" a="1"/>
  <c r="AC464" i="25" a="1"/>
  <c r="AL188" i="25" a="1"/>
  <c r="AW532" i="25" a="1"/>
  <c r="BF440" i="25" a="1"/>
  <c r="J160" i="25" a="1"/>
  <c r="M152" i="25" a="1"/>
  <c r="BM280" i="25" a="1"/>
  <c r="AA520" i="25" a="1"/>
  <c r="M424" i="25" a="1"/>
  <c r="W348" i="25" a="1"/>
  <c r="S328" i="25" a="1"/>
  <c r="T480" i="25" a="1"/>
  <c r="BL448" i="25" a="1"/>
  <c r="AK264" i="25" a="1"/>
  <c r="F340" i="25" a="1"/>
  <c r="AX296" i="25" a="1"/>
  <c r="AL372" i="25" a="1"/>
  <c r="L228" i="25" a="1"/>
  <c r="AR468" i="25" a="1"/>
  <c r="AV224" i="25" a="1"/>
  <c r="D148" i="25" a="1"/>
  <c r="J252" i="25" a="1"/>
  <c r="L436" i="25" a="1"/>
  <c r="AF372" i="25" a="1"/>
  <c r="BF356" i="25" a="1"/>
  <c r="AE416" i="25" a="1"/>
  <c r="O392" i="25" a="1"/>
  <c r="D328" i="25" a="1"/>
  <c r="AK300" i="25" a="1"/>
  <c r="BE512" i="25" a="1"/>
  <c r="BH248" i="25" a="1"/>
  <c r="BN276" i="25" a="1"/>
  <c r="BO200" i="25" a="1"/>
  <c r="BK149" i="25" a="1"/>
  <c r="AI224" i="25" a="1"/>
  <c r="AL260" i="25" a="1"/>
  <c r="Z396" i="25" a="1"/>
  <c r="F328" i="25" a="1"/>
  <c r="BD436" i="25" a="1"/>
  <c r="BL432" i="25" a="1"/>
  <c r="BK380" i="25" a="1"/>
  <c r="M380" i="25" a="1"/>
  <c r="AW400" i="25" a="1"/>
  <c r="BB184" i="25" a="1"/>
  <c r="AK420" i="25" a="1"/>
  <c r="AT372" i="25" a="1"/>
  <c r="BO140" i="25" a="1"/>
  <c r="AI300" i="25" a="1"/>
  <c r="AW244" i="25" a="1"/>
  <c r="R256" i="25" a="1"/>
  <c r="BF516" i="25" a="1"/>
  <c r="AS484" i="25" a="1"/>
  <c r="AB172" i="25" a="1"/>
  <c r="BE196" i="25" a="1"/>
  <c r="AH188" i="25" a="1"/>
  <c r="BH424" i="25" a="1"/>
  <c r="AZ276" i="25" a="1"/>
  <c r="BB380" i="25" a="1"/>
  <c r="M176" i="25" a="1"/>
  <c r="M420" i="25" a="1"/>
  <c r="AJ268" i="25" a="1"/>
  <c r="AW316" i="25" a="1"/>
  <c r="G416" i="25" a="1"/>
  <c r="Q284" i="25" a="1"/>
  <c r="G304" i="25" a="1"/>
  <c r="H376" i="25" a="1"/>
  <c r="AB520" i="25" a="1"/>
  <c r="Y456" i="25" a="1"/>
  <c r="BC448" i="25" a="1"/>
  <c r="BH320" i="25" a="1"/>
  <c r="AV136" i="25" a="1"/>
  <c r="AT196" i="25" a="1"/>
  <c r="AC136" i="25" a="1"/>
  <c r="AE320" i="25" a="1"/>
  <c r="BE160" i="25" a="1"/>
  <c r="AN216" i="25" a="1"/>
  <c r="W324" i="25" a="1"/>
  <c r="AG288" i="25" a="1"/>
  <c r="T408" i="25" a="1"/>
  <c r="AI432" i="25" a="1"/>
  <c r="BD464" i="25" a="1"/>
  <c r="AU416" i="25" a="1"/>
  <c r="AN372" i="25" a="1"/>
  <c r="AZ196" i="25" a="1"/>
  <c r="AX368" i="25" a="1"/>
  <c r="AN440" i="25" a="1"/>
  <c r="T532" i="25" a="1"/>
  <c r="V180" i="25" a="1"/>
  <c r="U119" i="25" a="1"/>
  <c r="N160" i="25" a="1"/>
  <c r="BP168" i="25" a="1"/>
  <c r="AK332" i="25" a="1"/>
  <c r="AK500" i="25" a="1"/>
  <c r="AN312" i="25" a="1"/>
  <c r="AR115" i="25" a="1"/>
  <c r="W220" i="25" a="1"/>
  <c r="AF440" i="25" a="1"/>
  <c r="BG476" i="25" a="1"/>
  <c r="BG192" i="25" a="1"/>
  <c r="Z456" i="25" a="1"/>
  <c r="W372" i="25" a="1"/>
  <c r="O180" i="25" a="1"/>
  <c r="BK176" i="25" a="1"/>
  <c r="BF232" i="25" a="1"/>
  <c r="BK240" i="25" a="1"/>
  <c r="BO428" i="25" a="1"/>
  <c r="AO420" i="25" a="1"/>
  <c r="L172" i="25" a="1"/>
  <c r="N144" i="25" a="1"/>
  <c r="H456" i="25" a="1"/>
  <c r="V380" i="25" a="1"/>
  <c r="U516" i="25" a="1"/>
  <c r="AT300" i="25" a="1"/>
  <c r="BE260" i="25" a="1"/>
  <c r="BO368" i="25" a="1"/>
  <c r="F368" i="25" a="1"/>
  <c r="BN115" i="25" a="1"/>
  <c r="AB212" i="25" a="1"/>
  <c r="AO528" i="25" a="1"/>
  <c r="K340" i="25" a="1"/>
  <c r="BM153" i="25" a="1"/>
  <c r="K156" i="25" a="1"/>
  <c r="AJ484" i="25" a="1"/>
  <c r="I448" i="25" a="1"/>
  <c r="N400" i="25" a="1"/>
  <c r="AC248" i="25" a="1"/>
  <c r="BE316" i="25" a="1"/>
  <c r="L348" i="25" a="1"/>
  <c r="M280" i="25" a="1"/>
  <c r="AH536" i="25" a="1"/>
  <c r="AU412" i="25" a="1"/>
  <c r="I360" i="25" a="1"/>
  <c r="M300" i="25" a="1"/>
  <c r="D432" i="25" a="1"/>
  <c r="J528" i="25" a="1"/>
  <c r="AD156" i="25" a="1"/>
  <c r="AX532" i="25" a="1"/>
  <c r="AB464" i="25" a="1"/>
  <c r="AM260" i="25" a="1"/>
  <c r="G132" i="25" a="1"/>
  <c r="AF520" i="25" a="1"/>
  <c r="AG448" i="25" a="1"/>
  <c r="BO168" i="25" a="1"/>
  <c r="BI232" i="25" a="1"/>
  <c r="BF464" i="25" a="1"/>
  <c r="BC376" i="25" a="1"/>
  <c r="AB140" i="25" a="1"/>
  <c r="D400" i="25" a="1"/>
  <c r="AJ152" i="25" a="1"/>
  <c r="H300" i="25" a="1"/>
  <c r="BB500" i="25" a="1"/>
  <c r="AI456" i="25" a="1"/>
  <c r="AK284" i="25" a="1"/>
  <c r="BN296" i="25" a="1"/>
  <c r="Y216" i="25" a="1"/>
  <c r="U412" i="25" a="1"/>
  <c r="BE528" i="25" a="1"/>
  <c r="BH188" i="25" a="1"/>
  <c r="AH324" i="25" a="1"/>
  <c r="AE113" i="25" a="1"/>
  <c r="Y452" i="25" a="1"/>
  <c r="AQ536" i="25" a="1"/>
  <c r="BN280" i="25" a="1"/>
  <c r="AK480" i="25" a="1"/>
  <c r="BM436" i="25" a="1"/>
  <c r="AT144" i="25" a="1"/>
  <c r="AI316" i="25" a="1"/>
  <c r="AC196" i="25" a="1"/>
  <c r="W432" i="25" a="1"/>
  <c r="Q432" i="25" a="1"/>
  <c r="AS152" i="25" a="1"/>
  <c r="Q156" i="25" a="1"/>
  <c r="W528" i="25" a="1"/>
  <c r="AJ132" i="25" a="1"/>
  <c r="P136" i="25" a="1"/>
  <c r="P464" i="25" a="1"/>
  <c r="BO380" i="25" a="1"/>
  <c r="AN252" i="25" a="1"/>
  <c r="AX352" i="25" a="1"/>
  <c r="BK144" i="25" a="1"/>
  <c r="AS236" i="25" a="1"/>
  <c r="V164" i="25" a="1"/>
  <c r="AN200" i="25" a="1"/>
  <c r="AG248" i="25" a="1"/>
  <c r="W452" i="25" a="1"/>
  <c r="BC416" i="25" a="1"/>
  <c r="AR492" i="25" a="1"/>
  <c r="Y208" i="25" a="1"/>
  <c r="AW172" i="25" a="1"/>
  <c r="BO288" i="25" a="1"/>
  <c r="AN536" i="25" a="1"/>
  <c r="BL132" i="25" a="1"/>
  <c r="AN180" i="25" a="1"/>
  <c r="Z444" i="25" a="1"/>
  <c r="G348" i="25" a="1"/>
  <c r="AL304" i="25" a="1"/>
  <c r="P508" i="25" a="1"/>
  <c r="AN356" i="25" a="1"/>
  <c r="AH196" i="25" a="1"/>
  <c r="AR192" i="25" a="1"/>
  <c r="AF228" i="25" a="1"/>
  <c r="AY444" i="25" a="1"/>
  <c r="BN136" i="25" a="1"/>
  <c r="AW128" i="25" a="1"/>
  <c r="BN420" i="25" a="1"/>
  <c r="L484" i="25" a="1"/>
  <c r="AG420" i="25" a="1"/>
  <c r="AS264" i="25" a="1"/>
  <c r="F316" i="25" a="1"/>
  <c r="AG216" i="25" a="1"/>
  <c r="BG144" i="25" a="1"/>
  <c r="BG224" i="25" a="1"/>
  <c r="AA272" i="25" a="1"/>
  <c r="AE260" i="25" a="1"/>
  <c r="AQ332" i="25" a="1"/>
  <c r="BP160" i="25" a="1"/>
  <c r="BL312" i="25" a="1"/>
  <c r="AT252" i="25" a="1"/>
  <c r="AO160" i="25" a="1"/>
  <c r="AG292" i="25" a="1"/>
  <c r="AK252" i="25" a="1"/>
  <c r="T296" i="25" a="1"/>
  <c r="BK448" i="25" a="1"/>
  <c r="L508" i="25" a="1"/>
  <c r="BN356" i="25" a="1"/>
  <c r="AV264" i="25" a="1"/>
  <c r="AV408" i="25" a="1"/>
  <c r="BD260" i="25" a="1"/>
  <c r="BP444" i="25" a="1"/>
  <c r="BL196" i="25" a="1"/>
  <c r="L380" i="25" a="1"/>
  <c r="BI240" i="25" a="1"/>
  <c r="V516" i="25" a="1"/>
  <c r="AZ456" i="25" a="1"/>
  <c r="AD484" i="25" a="1"/>
  <c r="BG228" i="25" a="1"/>
  <c r="AV119" i="25" a="1"/>
  <c r="BH236" i="25" a="1"/>
  <c r="AT364" i="25" a="1"/>
  <c r="O228" i="25" a="1"/>
  <c r="AN368" i="25" a="1"/>
  <c r="Y204" i="25" a="1"/>
  <c r="W124" i="25" a="1"/>
  <c r="BC220" i="25" a="1"/>
  <c r="BG412" i="25" a="1"/>
  <c r="R188" i="25" a="1"/>
  <c r="G492" i="25" a="1"/>
  <c r="AC316" i="25" a="1"/>
  <c r="AB436" i="25" a="1"/>
  <c r="Z464" i="25" a="1"/>
  <c r="S428" i="25" a="1"/>
  <c r="AI400" i="25" a="1"/>
  <c r="BI472" i="25" a="1"/>
  <c r="N252" i="25" a="1"/>
  <c r="BO352" i="25" a="1"/>
  <c r="AL460" i="25" a="1"/>
  <c r="AQ384" i="25" a="1"/>
  <c r="BO524" i="25" a="1"/>
  <c r="AA316" i="25" a="1"/>
  <c r="AT404" i="25" a="1"/>
  <c r="BG160" i="25" a="1"/>
  <c r="AH520" i="25" a="1"/>
  <c r="BB156" i="25" a="1"/>
  <c r="AB228" i="25" a="1"/>
  <c r="I236" i="25" a="1"/>
  <c r="AT328" i="25" a="1"/>
  <c r="AC532" i="25" a="1"/>
  <c r="AW308" i="25" a="1"/>
  <c r="V204" i="25" a="1"/>
  <c r="G376" i="25" a="1"/>
  <c r="AJ172" i="25" a="1"/>
  <c r="AE368" i="25" a="1"/>
  <c r="AM304" i="25" a="1"/>
  <c r="J276" i="25" a="1"/>
  <c r="BM524" i="25" a="1"/>
  <c r="G384" i="25" a="1"/>
  <c r="Q396" i="25" a="1"/>
  <c r="Q148" i="25" a="1"/>
  <c r="F416" i="25" a="1"/>
  <c r="BB276" i="25" a="1"/>
  <c r="AL228" i="25" a="1"/>
  <c r="BI148" i="25" a="1"/>
  <c r="AX504" i="25" a="1"/>
  <c r="N372" i="25" a="1"/>
  <c r="N304" i="25" a="1"/>
  <c r="BM484" i="25" a="1"/>
  <c r="AS360" i="25" a="1"/>
  <c r="AT440" i="25" a="1"/>
  <c r="AB424" i="25" a="1"/>
  <c r="AO516" i="25" a="1"/>
  <c r="O208" i="25" a="1"/>
  <c r="AO284" i="25" a="1"/>
  <c r="AM436" i="25" a="1"/>
  <c r="BB280" i="25" a="1"/>
  <c r="N124" i="25" a="1"/>
  <c r="AQ344" i="25" a="1"/>
  <c r="BP320" i="25" a="1"/>
  <c r="F276" i="25" a="1"/>
  <c r="AT268" i="25" a="1"/>
  <c r="BO252" i="25" a="1"/>
  <c r="T420" i="25" a="1"/>
  <c r="AR244" i="25" a="1"/>
  <c r="BO220" i="25" a="1"/>
  <c r="AB260" i="25" a="1"/>
  <c r="AT148" i="25" a="1"/>
  <c r="AA484" i="25" a="1"/>
  <c r="BB396" i="25" a="1"/>
  <c r="O328" i="25" a="1"/>
  <c r="AA364" i="25" a="1"/>
  <c r="AK352" i="25" a="1"/>
  <c r="BH184" i="25" a="1"/>
  <c r="AS268" i="25" a="1"/>
  <c r="V508" i="25" a="1"/>
  <c r="BC304" i="25" a="1"/>
  <c r="AH508" i="25" a="1"/>
  <c r="BH436" i="25" a="1"/>
  <c r="AV208" i="25" a="1"/>
  <c r="BH472" i="25" a="1"/>
  <c r="AB536" i="25" a="1"/>
  <c r="AK164" i="25" a="1"/>
  <c r="T464" i="25" a="1"/>
  <c r="AU300" i="25" a="1"/>
  <c r="AA180" i="25" a="1"/>
  <c r="S124" i="25" a="1"/>
  <c r="O420" i="25" a="1"/>
  <c r="AU304" i="25" a="1"/>
  <c r="AW296" i="25" a="1"/>
  <c r="AG528" i="25" a="1"/>
  <c r="AZ156" i="25" a="1"/>
  <c r="AH140" i="25" a="1"/>
  <c r="BJ468" i="25" a="1"/>
  <c r="AL256" i="25" a="1"/>
  <c r="T264" i="25" a="1"/>
  <c r="AY224" i="25" a="1"/>
  <c r="AV360" i="25" a="1"/>
  <c r="AN332" i="25" a="1"/>
  <c r="N276" i="25" a="1"/>
  <c r="D192" i="25" a="1"/>
  <c r="I476" i="25" a="1"/>
  <c r="BJ292" i="25" a="1"/>
  <c r="BC176" i="25" a="1"/>
  <c r="V484" i="25" a="1"/>
  <c r="W340" i="25" a="1"/>
  <c r="AY216" i="25" a="1"/>
  <c r="BP388" i="25" a="1"/>
  <c r="D184" i="25" a="1"/>
  <c r="AW496" i="25" a="1"/>
  <c r="N456" i="25" a="1"/>
  <c r="G448" i="25" a="1"/>
  <c r="AF264" i="25" a="1"/>
  <c r="AM368" i="25" a="1"/>
  <c r="AX244" i="25" a="1"/>
  <c r="AR212" i="25" a="1"/>
  <c r="AY464" i="25" a="1"/>
  <c r="BG528" i="25" a="1"/>
  <c r="AZ328" i="25" a="1"/>
  <c r="I200" i="25" a="1"/>
  <c r="P480" i="25" a="1"/>
  <c r="AS340" i="25" a="1"/>
  <c r="S188" i="25" a="1"/>
  <c r="H312" i="25" a="1"/>
  <c r="Z440" i="25" a="1"/>
  <c r="AS176" i="25" a="1"/>
  <c r="AE360" i="25" a="1"/>
  <c r="Q512" i="25" a="1"/>
  <c r="BM139" i="25" a="1"/>
  <c r="F148" i="25" a="1"/>
  <c r="N436" i="25" a="1"/>
  <c r="BH400" i="25" a="1"/>
  <c r="U156" i="25" a="1"/>
  <c r="BB404" i="25" a="1"/>
  <c r="L308" i="25" a="1"/>
  <c r="AM308" i="25" a="1"/>
  <c r="AI328" i="25" a="1"/>
  <c r="T140" i="25" a="1"/>
  <c r="AI248" i="25" a="1"/>
  <c r="AZ316" i="25" a="1"/>
  <c r="AN408" i="25" a="1"/>
  <c r="AF444" i="25" a="1"/>
  <c r="AC304" i="25" a="1"/>
  <c r="AS480" i="25" a="1"/>
  <c r="AS444" i="25" a="1"/>
  <c r="AY248" i="25" a="1"/>
  <c r="AE312" i="25" a="1"/>
  <c r="BE176" i="25" a="1"/>
  <c r="AT460" i="25" a="1"/>
  <c r="AV268" i="25" a="1"/>
  <c r="BO528" i="25" a="1"/>
  <c r="R192" i="25" a="1"/>
  <c r="BH404" i="25" a="1"/>
  <c r="AQ272" i="25" a="1"/>
  <c r="AR340" i="25" a="1"/>
  <c r="AC228" i="25" a="1"/>
  <c r="AE228" i="25" a="1"/>
  <c r="BJ316" i="25" a="1"/>
  <c r="BD372" i="25" a="1"/>
  <c r="BN412" i="25" a="1"/>
  <c r="AA120" i="25" a="1"/>
  <c r="BH468" i="25" a="1"/>
  <c r="BP268" i="25" a="1"/>
  <c r="N360" i="25" a="1"/>
  <c r="T115" i="25" a="1"/>
  <c r="AB144" i="25" a="1"/>
  <c r="BJ528" i="25" a="1"/>
  <c r="M128" i="25" a="1"/>
  <c r="U228" i="25" a="1"/>
  <c r="AE436" i="25" a="1"/>
  <c r="W532" i="25" a="1"/>
  <c r="AS528" i="25" a="1"/>
  <c r="AC380" i="25" a="1"/>
  <c r="BF280" i="25" a="1"/>
  <c r="AB396" i="25" a="1"/>
  <c r="L480" i="25" a="1"/>
  <c r="Z472" i="25" a="1"/>
  <c r="AQ448" i="25" a="1"/>
  <c r="AJ248" i="25" a="1"/>
  <c r="L440" i="25" a="1"/>
  <c r="AL120" i="25" a="1"/>
  <c r="AU312" i="25" a="1"/>
  <c r="BD136" i="25" a="1"/>
  <c r="AJ204" i="25" a="1"/>
  <c r="AG520" i="25" a="1"/>
  <c r="AM532" i="25" a="1"/>
  <c r="Y380" i="25" a="1"/>
  <c r="AA232" i="25" a="1"/>
  <c r="BM196" i="25" a="1"/>
  <c r="T504" i="25" a="1"/>
  <c r="BM288" i="25" a="1"/>
  <c r="BD348" i="25" a="1"/>
  <c r="BB160" i="25" a="1"/>
  <c r="AL404" i="25" a="1"/>
  <c r="H212" i="25" a="1"/>
  <c r="AH516" i="25" a="1"/>
  <c r="R532" i="25" a="1"/>
  <c r="AX332" i="25" a="1"/>
  <c r="I304" i="25" a="1"/>
  <c r="AS376" i="25" a="1"/>
  <c r="R288" i="25" a="1"/>
  <c r="AI236" i="25" a="1"/>
  <c r="AU124" i="25" a="1"/>
  <c r="AS216" i="25" a="1"/>
  <c r="H148" i="25" a="1"/>
  <c r="AQ232" i="25" a="1"/>
  <c r="O152" i="25" a="1"/>
  <c r="AN516" i="25" a="1"/>
  <c r="AO116" i="25" a="1"/>
  <c r="AQ404" i="25" a="1"/>
  <c r="F252" i="25" a="1"/>
  <c r="AI272" i="25" a="1"/>
  <c r="AS148" i="25" a="1"/>
  <c r="Q312" i="25" a="1"/>
  <c r="W172" i="25" a="1"/>
  <c r="AB496" i="25" a="1"/>
  <c r="BL480" i="25" a="1"/>
  <c r="AI188" i="25" a="1"/>
  <c r="BO172" i="25" a="1"/>
  <c r="F132" i="25" a="1"/>
  <c r="BJ120" i="25" a="1"/>
  <c r="AX516" i="25" a="1"/>
  <c r="AS440" i="25" a="1"/>
  <c r="AR232" i="25" a="1"/>
  <c r="K352" i="25" a="1"/>
  <c r="R432" i="25" a="1"/>
  <c r="N228" i="25" a="1"/>
  <c r="P328" i="25" a="1"/>
  <c r="BO456" i="25" a="1"/>
  <c r="BH244" i="25" a="1"/>
  <c r="BM396" i="25" a="1"/>
  <c r="AJ180" i="25" a="1"/>
  <c r="BN432" i="25" a="1"/>
  <c r="AT176" i="25" a="1"/>
  <c r="H124" i="25" a="1"/>
  <c r="AZ516" i="25" a="1"/>
  <c r="J284" i="25" a="1"/>
  <c r="AD416" i="25" a="1"/>
  <c r="BI208" i="25" a="1"/>
  <c r="AA448" i="25" a="1"/>
  <c r="AR324" i="25" a="1"/>
  <c r="L148" i="25" a="1"/>
  <c r="AR404" i="25" a="1"/>
  <c r="BK220" i="25" a="1"/>
  <c r="H280" i="25" a="1"/>
  <c r="BJ164" i="25" a="1"/>
  <c r="AQ276" i="25" a="1"/>
  <c r="AG156" i="25" a="1"/>
  <c r="BP264" i="25" a="1"/>
  <c r="F384" i="25" a="1"/>
  <c r="AS260" i="25" a="1"/>
  <c r="BH380" i="25" a="1"/>
  <c r="AS308" i="25" a="1"/>
  <c r="BL276" i="25" a="1"/>
  <c r="T284" i="25" a="1"/>
  <c r="BO516" i="25" a="1"/>
  <c r="BC528" i="25" a="1"/>
  <c r="S308" i="25" a="1"/>
  <c r="AA352" i="25" a="1"/>
  <c r="BL408" i="25" a="1"/>
  <c r="S324" i="25" a="1"/>
  <c r="K488" i="25" a="1"/>
  <c r="AL196" i="25" a="1"/>
  <c r="AO184" i="25" a="1"/>
  <c r="BM480" i="25" a="1"/>
  <c r="R332" i="25" a="1"/>
  <c r="AA224" i="25" a="1"/>
  <c r="BE480" i="25" a="1"/>
  <c r="AY424" i="25" a="1"/>
  <c r="AD376" i="25" a="1"/>
  <c r="AI440" i="25" a="1"/>
  <c r="V260" i="25" a="1"/>
  <c r="BD524" i="25" a="1"/>
  <c r="AY116" i="25" a="1"/>
  <c r="AI480" i="25" a="1"/>
  <c r="AE348" i="25" a="1"/>
  <c r="AU352" i="25" a="1"/>
  <c r="BD232" i="25" a="1"/>
  <c r="R216" i="25" a="1"/>
  <c r="AB200" i="25" a="1"/>
  <c r="AA496" i="25" a="1"/>
  <c r="AS140" i="25" a="1"/>
  <c r="N476" i="25" a="1"/>
  <c r="AC456" i="25" a="1"/>
  <c r="R224" i="25" a="1"/>
  <c r="O396" i="25" a="1"/>
  <c r="AD164" i="25" a="1"/>
  <c r="O536" i="25" a="1"/>
  <c r="V296" i="25" a="1"/>
  <c r="AM480" i="25" a="1"/>
  <c r="AD380" i="25" a="1"/>
  <c r="BC436" i="25" a="1"/>
  <c r="Y284" i="25" a="1"/>
  <c r="Q280" i="25" a="1"/>
  <c r="T324" i="25" a="1"/>
  <c r="BC240" i="25" a="1"/>
  <c r="AO432" i="25" a="1"/>
  <c r="J236" i="25" a="1"/>
  <c r="AM296" i="25" a="1"/>
  <c r="I508" i="25" a="1"/>
  <c r="BG240" i="25" a="1"/>
  <c r="AM160" i="25" a="1"/>
  <c r="BB248" i="25" a="1"/>
  <c r="AN460" i="25" a="1"/>
  <c r="BF228" i="25" a="1"/>
  <c r="V116" i="25" a="1"/>
  <c r="R148" i="25" a="1"/>
  <c r="BE352" i="25" a="1"/>
  <c r="AG452" i="25" a="1"/>
  <c r="BN332" i="25" a="1"/>
  <c r="AQ472" i="25" a="1"/>
  <c r="AC220" i="25" a="1"/>
  <c r="AL432" i="25" a="1"/>
  <c r="BK296" i="25" a="1"/>
  <c r="Z416" i="25" a="1"/>
  <c r="L464" i="25" a="1"/>
  <c r="AF240" i="25" a="1"/>
  <c r="Y192" i="25" a="1"/>
  <c r="AO324" i="25" a="1"/>
  <c r="AT264" i="25" a="1"/>
  <c r="BP480" i="25" a="1"/>
  <c r="P220" i="25" a="1"/>
  <c r="O504" i="25" a="1"/>
  <c r="P316" i="25" a="1"/>
  <c r="BD188" i="25" a="1"/>
  <c r="AL127" i="25" a="1"/>
  <c r="AO128" i="25" a="1"/>
  <c r="AQ436" i="25" a="1"/>
  <c r="AW144" i="25" a="1"/>
  <c r="P372" i="25" a="1"/>
  <c r="AK232" i="25" a="1"/>
  <c r="BO244" i="25" a="1"/>
  <c r="BN220" i="25" a="1"/>
  <c r="AL488" i="25" a="1"/>
  <c r="BB316" i="25" a="1"/>
  <c r="D292" i="25" a="1"/>
  <c r="AB256" i="25" a="1"/>
  <c r="P288" i="25" a="1"/>
  <c r="AR440" i="25" a="1"/>
  <c r="H340" i="25" a="1"/>
  <c r="AM292" i="25" a="1"/>
  <c r="BD408" i="25" a="1"/>
  <c r="AO476" i="25" a="1"/>
  <c r="Y484" i="25" a="1"/>
  <c r="P296" i="25" a="1"/>
  <c r="BP512" i="25" a="1"/>
  <c r="BM380" i="25" a="1"/>
  <c r="BJ348" i="25" a="1"/>
  <c r="BB216" i="25" a="1"/>
  <c r="AK388" i="25" a="1"/>
  <c r="AH504" i="25" a="1"/>
  <c r="H412" i="25" a="1"/>
  <c r="BD376" i="25" a="1"/>
  <c r="AQ224" i="25" a="1"/>
  <c r="AW428" i="25" a="1"/>
  <c r="AR332" i="25" a="1"/>
  <c r="AU248" i="25" a="1"/>
  <c r="AF336" i="25" a="1"/>
  <c r="N188" i="25" a="1"/>
  <c r="AH372" i="25" a="1"/>
  <c r="AF332" i="25" a="1"/>
  <c r="J384" i="25" a="1"/>
  <c r="AF200" i="25" a="1"/>
  <c r="BM172" i="25" a="1"/>
  <c r="D444" i="25" a="1"/>
  <c r="Y188" i="25" a="1"/>
  <c r="AG464" i="25" a="1"/>
  <c r="T136" i="25" a="1"/>
  <c r="R372" i="25" a="1"/>
  <c r="T256" i="25" a="1"/>
  <c r="AH384" i="25" a="1"/>
  <c r="N152" i="25" a="1"/>
  <c r="T356" i="25" a="1"/>
  <c r="AA216" i="25" a="1"/>
  <c r="J264" i="25" a="1"/>
  <c r="BO260" i="25" a="1"/>
  <c r="AL296" i="25" a="1"/>
  <c r="AL536" i="25" a="1"/>
  <c r="U144" i="25" a="1"/>
  <c r="Y364" i="25" a="1"/>
  <c r="Z240" i="25" a="1"/>
  <c r="AN468" i="25" a="1"/>
  <c r="AO488" i="25" a="1"/>
  <c r="AF432" i="25" a="1"/>
  <c r="H180" i="25" a="1"/>
  <c r="U480" i="25" a="1"/>
  <c r="AT344" i="25" a="1"/>
  <c r="BO460" i="25" a="1"/>
  <c r="AA360" i="25" a="1"/>
  <c r="BH504" i="25" a="1"/>
  <c r="AI452" i="25" a="1"/>
  <c r="O252" i="25" a="1"/>
  <c r="BG268" i="25" a="1"/>
  <c r="AO264" i="25" a="1"/>
  <c r="AA396" i="25" a="1"/>
  <c r="AJ115" i="25" a="1"/>
  <c r="BG492" i="25" a="1"/>
  <c r="R424" i="25" a="1"/>
  <c r="BM260" i="25" a="1"/>
  <c r="O368" i="25" a="1"/>
  <c r="AU200" i="25" a="1"/>
  <c r="AA292" i="25" a="1"/>
  <c r="AE456" i="25" a="1"/>
  <c r="P324" i="25" a="1"/>
  <c r="Q360" i="25" a="1"/>
  <c r="T176" i="25" a="1"/>
  <c r="AX456" i="25" a="1"/>
  <c r="AO220" i="25" a="1"/>
  <c r="BI204" i="25" a="1"/>
  <c r="AC428" i="25" a="1"/>
  <c r="D268" i="25" a="1"/>
  <c r="BE404" i="25" a="1"/>
  <c r="AH352" i="25" a="1"/>
  <c r="BF372" i="25" a="1"/>
  <c r="D476" i="25" a="1"/>
  <c r="O344" i="25" a="1"/>
  <c r="BG400" i="25" a="1"/>
  <c r="I384" i="25" a="1"/>
  <c r="P132" i="25" a="1"/>
  <c r="AF508" i="25" a="1"/>
  <c r="AB176" i="25" a="1"/>
  <c r="J256" i="25" a="1"/>
  <c r="BH144" i="25" a="1"/>
  <c r="R520" i="25" a="1"/>
  <c r="AY244" i="25" a="1"/>
  <c r="AH204" i="25" a="1"/>
  <c r="BK492" i="25" a="1"/>
  <c r="AO364" i="25" a="1"/>
  <c r="H316" i="25" a="1"/>
  <c r="Y336" i="25" a="1"/>
  <c r="BK324" i="25" a="1"/>
  <c r="AG308" i="25" a="1"/>
  <c r="J120" i="25" a="1"/>
  <c r="N448" i="25" a="1"/>
  <c r="AC192" i="25" a="1"/>
  <c r="BN500" i="25" a="1"/>
  <c r="BN324" i="25" a="1"/>
  <c r="P196" i="25" a="1"/>
  <c r="K456" i="25" a="1"/>
  <c r="H236" i="25" a="1"/>
  <c r="R124" i="25" a="1"/>
  <c r="BG364" i="25" a="1"/>
  <c r="BD384" i="25" a="1"/>
  <c r="O440" i="25" a="1"/>
  <c r="AR424" i="25" a="1"/>
  <c r="AZ312" i="25" a="1"/>
  <c r="M192" i="25" a="1"/>
  <c r="BO264" i="25" a="1"/>
  <c r="O472" i="25" a="1"/>
  <c r="M156" i="25" a="1"/>
  <c r="AN304" i="25" a="1"/>
  <c r="AX496" i="25" a="1"/>
  <c r="BI380" i="25" a="1"/>
  <c r="D244" i="25" a="1"/>
  <c r="P404" i="25" a="1"/>
  <c r="J184" i="25" a="1"/>
  <c r="AS296" i="25" a="1"/>
  <c r="BP232" i="25" a="1"/>
  <c r="AS184" i="25" a="1"/>
  <c r="BP256" i="25" a="1"/>
  <c r="AR196" i="25" a="1"/>
  <c r="U316" i="25" a="1"/>
  <c r="AY416" i="25" a="1"/>
  <c r="I408" i="25" a="1"/>
  <c r="AU424" i="25" a="1"/>
  <c r="AS524" i="25" a="1"/>
  <c r="Q388" i="25" a="1"/>
  <c r="AG204" i="25" a="1"/>
  <c r="AH428" i="25" a="1"/>
  <c r="J172" i="25" a="1"/>
  <c r="L144" i="25" a="1"/>
  <c r="D348" i="25" a="1"/>
  <c r="AF300" i="25" a="1"/>
  <c r="AM148" i="25" a="1"/>
  <c r="H440" i="25" a="1"/>
  <c r="AJ348" i="25" a="1"/>
  <c r="Y472" i="25" a="1"/>
  <c r="BB152" i="25" a="1"/>
  <c r="AK496" i="25" a="1"/>
  <c r="N420" i="25" a="1"/>
  <c r="BG468" i="25" a="1"/>
  <c r="BL264" i="25" a="1"/>
  <c r="AD316" i="25" a="1"/>
  <c r="AT436" i="25" a="1"/>
  <c r="T404" i="25" a="1"/>
  <c r="F352" i="25" a="1"/>
  <c r="BL356" i="25" a="1"/>
  <c r="F504" i="25" a="1"/>
  <c r="S184" i="25" a="1"/>
  <c r="BG296" i="25" a="1"/>
  <c r="AX312" i="25" a="1"/>
  <c r="F356" i="25" a="1"/>
  <c r="AO440" i="25" a="1"/>
  <c r="AV340" i="25" a="1"/>
  <c r="BK248" i="25" a="1"/>
  <c r="D508" i="25" a="1"/>
  <c r="BD364" i="25" a="1"/>
  <c r="V416" i="25" a="1"/>
  <c r="AH500" i="25" a="1"/>
  <c r="BJ412" i="25" a="1"/>
  <c r="G216" i="25" a="1"/>
  <c r="V476" i="25" a="1"/>
  <c r="BG212" i="25" a="1"/>
  <c r="AB348" i="25" a="1"/>
  <c r="AK376" i="25" a="1"/>
  <c r="T224" i="25" a="1"/>
  <c r="S132" i="25" a="1"/>
  <c r="R296" i="25" a="1"/>
  <c r="AB416" i="25" a="1"/>
  <c r="BF156" i="25" a="1"/>
  <c r="AS312" i="25" a="1"/>
  <c r="BF192" i="25" a="1"/>
  <c r="AT116" i="25" a="1"/>
  <c r="BD508" i="25" a="1"/>
  <c r="R496" i="25" a="1"/>
  <c r="AX428" i="25" a="1"/>
  <c r="D276" i="25" a="1"/>
  <c r="BE408" i="25" a="1"/>
  <c r="Y404" i="25" a="1"/>
  <c r="O236" i="25" a="1"/>
  <c r="AN444" i="25" a="1"/>
  <c r="AS464" i="25" a="1"/>
  <c r="J152" i="25" a="1"/>
  <c r="F396" i="25" a="1"/>
  <c r="H432" i="25" a="1"/>
  <c r="BJ336" i="25" a="1"/>
  <c r="M284" i="25" a="1"/>
  <c r="BG480" i="25" a="1"/>
  <c r="AW512" i="25" a="1"/>
  <c r="BN440" i="25" a="1"/>
  <c r="AE160" i="25" a="1"/>
  <c r="BM448" i="25" a="1"/>
  <c r="Z520" i="25" a="1"/>
  <c r="W428" i="25" a="1"/>
  <c r="BL412" i="25" a="1"/>
  <c r="AX256" i="25" a="1"/>
  <c r="AI260" i="25" a="1"/>
  <c r="BI316" i="25" a="1"/>
  <c r="R492" i="25" a="1"/>
  <c r="P408" i="25" a="1"/>
  <c r="AM408" i="25" a="1"/>
  <c r="W388" i="25" a="1"/>
  <c r="BD160" i="25" a="1"/>
  <c r="BJ476" i="25" a="1"/>
  <c r="AS364" i="25" a="1"/>
  <c r="H404" i="25" a="1"/>
  <c r="AF324" i="25" a="1"/>
  <c r="BP228" i="25" a="1"/>
  <c r="AA516" i="25" a="1"/>
  <c r="BB208" i="25" a="1"/>
  <c r="AM508" i="25" a="1"/>
  <c r="AR180" i="25" a="1"/>
  <c r="AU132" i="25" a="1"/>
  <c r="Y228" i="25" a="1"/>
  <c r="N148" i="25" a="1"/>
  <c r="D312" i="25" a="1"/>
  <c r="M220" i="25" a="1"/>
  <c r="AM216" i="25" a="1"/>
  <c r="I424" i="25" a="1"/>
  <c r="AI172" i="25" a="1"/>
  <c r="D408" i="25" a="1"/>
  <c r="H424" i="25" a="1"/>
  <c r="H260" i="25" a="1"/>
  <c r="BC280" i="25" a="1"/>
  <c r="V368" i="25" a="1"/>
  <c r="BL232" i="25" a="1"/>
  <c r="BP236" i="25" a="1"/>
  <c r="G124" i="25" a="1"/>
  <c r="AX220" i="25" a="1"/>
  <c r="AG124" i="25" a="1"/>
  <c r="AC296" i="25" a="1"/>
  <c r="Z176" i="25" a="1"/>
  <c r="L468" i="25" a="1"/>
  <c r="AT368" i="25" a="1"/>
  <c r="AJ532" i="25" a="1"/>
  <c r="BG428" i="25" a="1"/>
  <c r="AQ416" i="25" a="1"/>
  <c r="V340" i="25" a="1"/>
  <c r="AO356" i="25" a="1"/>
  <c r="O332" i="25" a="1"/>
  <c r="S240" i="25" a="1"/>
  <c r="BO408" i="25" a="1"/>
  <c r="AB160" i="25" a="1"/>
  <c r="L384" i="25" a="1"/>
  <c r="K200" i="25" a="1"/>
  <c r="BG220" i="25" a="1"/>
  <c r="AW376" i="25" a="1"/>
  <c r="BG324" i="25" a="1"/>
  <c r="AI408" i="25" a="1"/>
  <c r="BC160" i="25" a="1"/>
  <c r="AT184" i="25" a="1"/>
  <c r="AT336" i="25" a="1"/>
  <c r="AH136" i="25" a="1"/>
  <c r="BJ504" i="25" a="1"/>
  <c r="AJ164" i="25" a="1"/>
  <c r="V196" i="25" a="1"/>
  <c r="BF288" i="25" a="1"/>
  <c r="AM184" i="25" a="1"/>
  <c r="P236" i="25" a="1"/>
  <c r="G336" i="25" a="1"/>
  <c r="Z324" i="25" a="1"/>
  <c r="AI220" i="25" a="1"/>
  <c r="BI272" i="25" a="1"/>
  <c r="W380" i="25" a="1"/>
  <c r="O304" i="25" a="1"/>
  <c r="P248" i="25" a="1"/>
  <c r="S176" i="25" a="1"/>
  <c r="I460" i="25" a="1"/>
  <c r="L504" i="25" a="1"/>
  <c r="AG456" i="25" a="1"/>
  <c r="O284" i="25" a="1"/>
  <c r="BM456" i="25" a="1"/>
  <c r="V132" i="25" a="1"/>
  <c r="AG272" i="25" a="1"/>
  <c r="AS472" i="25" a="1"/>
  <c r="BN392" i="25" a="1"/>
  <c r="AY208" i="25" a="1"/>
  <c r="AN472" i="25" a="1"/>
  <c r="AR392" i="25" a="1"/>
  <c r="AQ264" i="25" a="1"/>
  <c r="AC216" i="25" a="1"/>
  <c r="BD312" i="25" a="1"/>
  <c r="BH444" i="25" a="1"/>
  <c r="H332" i="25" a="1"/>
  <c r="Z184" i="25" a="1"/>
  <c r="BJ376" i="25" a="1"/>
  <c r="D188" i="25" a="1"/>
  <c r="BD120" i="25" a="1"/>
  <c r="BG272" i="25" a="1"/>
  <c r="W304" i="25" a="1"/>
  <c r="BJ252" i="25" a="1"/>
  <c r="O380" i="25" a="1"/>
  <c r="G428" i="25" a="1"/>
  <c r="BK128" i="25" a="1"/>
  <c r="M148" i="25" a="1"/>
  <c r="AS468" i="25" a="1"/>
  <c r="BC408" i="25" a="1"/>
  <c r="BB536" i="25" a="1"/>
  <c r="G508" i="25" a="1"/>
  <c r="Q356" i="25" a="1"/>
  <c r="AL436" i="25" a="1"/>
  <c r="AZ332" i="25" a="1"/>
  <c r="AI200" i="25" a="1"/>
  <c r="AO308" i="25" a="1"/>
  <c r="BG508" i="25" a="1"/>
  <c r="BK472" i="25" a="1"/>
  <c r="BN512" i="25" a="1"/>
  <c r="P432" i="25" a="1"/>
  <c r="BM364" i="25" a="1"/>
  <c r="AF276" i="25" a="1"/>
  <c r="BM200" i="25" a="1"/>
  <c r="K148" i="25" a="1"/>
  <c r="W260" i="25" a="1"/>
  <c r="BE424" i="25" a="1"/>
  <c r="Z400" i="25" a="1"/>
  <c r="AY524" i="25" a="1"/>
  <c r="W180" i="25" a="1"/>
  <c r="U476" i="25" a="1"/>
  <c r="G316" i="25" a="1"/>
  <c r="BH208" i="25" a="1"/>
  <c r="BC464" i="25" a="1"/>
  <c r="BC348" i="25" a="1"/>
  <c r="BC156" i="25" a="1"/>
  <c r="O348" i="25" a="1"/>
  <c r="V376" i="25" a="1"/>
  <c r="G340" i="25" a="1"/>
  <c r="BH196" i="25" a="1"/>
  <c r="AJ512" i="25" a="1"/>
  <c r="J480" i="25" a="1"/>
  <c r="BL464" i="25" a="1"/>
  <c r="I156" i="25" a="1"/>
  <c r="N516" i="25" a="1"/>
  <c r="K300" i="25" a="1"/>
  <c r="J532" i="25" a="1"/>
  <c r="M408" i="25" a="1"/>
  <c r="BK468" i="25" a="1"/>
  <c r="K368" i="25" a="1"/>
  <c r="AV212" i="25" a="1"/>
  <c r="BO268" i="25" a="1"/>
  <c r="Z192" i="25" a="1"/>
  <c r="BM388" i="25" a="1"/>
  <c r="AC156" i="25" a="1"/>
  <c r="AD532" i="25" a="1"/>
  <c r="BP296" i="25" a="1"/>
  <c r="AH396" i="25" a="1"/>
  <c r="G396" i="25" a="1"/>
  <c r="K320" i="25" a="1"/>
  <c r="AZ368" i="25" a="1"/>
  <c r="P200" i="25" a="1"/>
  <c r="D272" i="25" a="1"/>
  <c r="L332" i="25" a="1"/>
  <c r="AT348" i="25" a="1"/>
  <c r="BN408" i="25" a="1"/>
  <c r="AY268" i="25" a="1"/>
  <c r="AQ212" i="25" a="1"/>
  <c r="BJ124" i="25" a="1"/>
  <c r="AL376" i="25" a="1"/>
  <c r="BC288" i="25" a="1"/>
  <c r="AC396" i="25" a="1"/>
  <c r="AE432" i="25" a="1"/>
  <c r="BE380" i="25" a="1"/>
  <c r="AA128" i="25" a="1"/>
  <c r="BE124" i="25" a="1"/>
  <c r="AX356" i="25" a="1"/>
  <c r="L160" i="25" a="1"/>
  <c r="BH488" i="25" a="1"/>
  <c r="U320" i="25" a="1"/>
  <c r="BP524" i="25" a="1"/>
  <c r="AU324" i="25" a="1"/>
  <c r="K448" i="25" a="1"/>
  <c r="AN208" i="25" a="1"/>
  <c r="S316" i="25" a="1"/>
  <c r="AY136" i="25" a="1"/>
  <c r="BB296" i="25" a="1"/>
  <c r="AR176" i="25" a="1"/>
  <c r="BE452" i="25" a="1"/>
  <c r="F172" i="25" a="1"/>
  <c r="P304" i="25" a="1"/>
  <c r="BC368" i="25" a="1"/>
  <c r="AI464" i="25" a="1"/>
  <c r="O524" i="25" a="1"/>
  <c r="AD157" i="25" a="1"/>
  <c r="AW372" i="25" a="1"/>
  <c r="M348" i="25" a="1"/>
  <c r="BB256" i="25" a="1"/>
  <c r="AH228" i="25" a="1"/>
  <c r="AN316" i="25" a="1"/>
  <c r="AE444" i="25" a="1"/>
  <c r="BI500" i="25" a="1"/>
  <c r="G156" i="25" a="1"/>
  <c r="S280" i="25" a="1"/>
  <c r="AE292" i="25" a="1"/>
  <c r="BK140" i="25" a="1"/>
  <c r="AH368" i="25" a="1"/>
  <c r="AN428" i="25" a="1"/>
  <c r="AV344" i="25" a="1"/>
  <c r="BI320" i="25" a="1"/>
  <c r="Q196" i="25" a="1"/>
  <c r="H436" i="25" a="1"/>
  <c r="AM152" i="25" a="1"/>
  <c r="AM264" i="25" a="1"/>
  <c r="N164" i="25" a="1"/>
  <c r="D140" i="25" a="1"/>
  <c r="AI376" i="25" a="1"/>
  <c r="AI320" i="25" a="1"/>
  <c r="BI268" i="25" a="1"/>
  <c r="BK460" i="25" a="1"/>
  <c r="BM144" i="25" a="1"/>
  <c r="AR460" i="25" a="1"/>
  <c r="L212" i="25" a="1"/>
  <c r="J200" i="25" a="1"/>
  <c r="AM372" i="25" a="1"/>
  <c r="AI412" i="25" a="1"/>
  <c r="I452" i="25" a="1"/>
  <c r="AL276" i="25" a="1"/>
  <c r="BF164" i="25" a="1"/>
  <c r="G484" i="25" a="1"/>
  <c r="BJ488" i="25" a="1"/>
  <c r="H464" i="25" a="1"/>
  <c r="O436" i="25" a="1"/>
  <c r="AE272" i="25" a="1"/>
  <c r="BI328" i="25" a="1"/>
  <c r="AS300" i="25" a="1"/>
  <c r="BM344" i="25" a="1"/>
  <c r="AM232" i="25" a="1"/>
  <c r="BL192" i="25" a="1"/>
  <c r="BF204" i="25" a="1"/>
  <c r="H268" i="25" a="1"/>
  <c r="AI524" i="25" a="1"/>
  <c r="F216" i="25" a="1"/>
  <c r="AF123" i="25" a="1"/>
  <c r="U128" i="25" a="1"/>
  <c r="BP224" i="25" a="1"/>
  <c r="BF312" i="25" a="1"/>
  <c r="BH480" i="25" a="1"/>
  <c r="BH268" i="25" a="1"/>
  <c r="AZ204" i="25" a="1"/>
  <c r="BM328" i="25" a="1"/>
  <c r="K232" i="25" a="1"/>
  <c r="F264" i="25" a="1"/>
  <c r="AI164" i="25" a="1"/>
  <c r="K532" i="25" a="1"/>
  <c r="AI492" i="25" a="1"/>
  <c r="S216" i="25" a="1"/>
  <c r="Z160" i="25" a="1"/>
  <c r="Y136" i="25" a="1"/>
  <c r="AD448" i="25" a="1"/>
  <c r="AZ392" i="25" a="1"/>
  <c r="T144" i="25" a="1"/>
  <c r="M460" i="25" a="1"/>
  <c r="AB184" i="25" a="1"/>
  <c r="T448" i="25" a="1"/>
  <c r="AK228" i="25" a="1"/>
  <c r="V412" i="25" a="1"/>
  <c r="N116" i="25" a="1"/>
  <c r="AJ232" i="25" a="1"/>
  <c r="O516" i="25" a="1"/>
  <c r="AM136" i="25" a="1"/>
  <c r="AU188" i="25" a="1"/>
  <c r="BJ340" i="25" a="1"/>
  <c r="BG300" i="25" a="1"/>
  <c r="S115" i="25" a="1"/>
  <c r="D228" i="25" a="1"/>
  <c r="BI404" i="25" a="1"/>
  <c r="D388" i="25" a="1"/>
  <c r="AM452" i="25" a="1"/>
  <c r="W140" i="25" a="1"/>
  <c r="AQ300" i="25" a="1"/>
  <c r="BP504" i="25" a="1"/>
  <c r="AR208" i="25" a="1"/>
  <c r="F256" i="25" a="1"/>
  <c r="AM384" i="25" a="1"/>
  <c r="Z136" i="25" a="1"/>
  <c r="AD528" i="25" a="1"/>
  <c r="AM328" i="25" a="1"/>
  <c r="M312" i="25" a="1"/>
  <c r="I160" i="25" a="1"/>
  <c r="BD492" i="25" a="1"/>
  <c r="BL384" i="25" a="1"/>
  <c r="AK320" i="25" a="1"/>
  <c r="BP348" i="25" a="1"/>
  <c r="AV500" i="25" a="1"/>
  <c r="BE332" i="25" a="1"/>
  <c r="AQ140" i="25" a="1"/>
  <c r="AJ424" i="25" a="1"/>
  <c r="BC496" i="25" a="1"/>
  <c r="AM208" i="25" a="1"/>
  <c r="AC448" i="25" a="1"/>
  <c r="BN380" i="25" a="1"/>
  <c r="P260" i="25" a="1"/>
  <c r="BK340" i="25" a="1"/>
  <c r="AU296" i="25" a="1"/>
  <c r="BO392" i="25" a="1"/>
  <c r="T400" i="25" a="1"/>
  <c r="D436" i="25" a="1"/>
  <c r="V200" i="25" a="1"/>
  <c r="I428" i="25" a="1"/>
  <c r="Y140" i="25" a="1"/>
  <c r="S268" i="25" a="1"/>
  <c r="BE356" i="25" a="1"/>
  <c r="BJ308" i="25" a="1"/>
  <c r="AU180" i="25" a="1"/>
  <c r="K356" i="25" a="1"/>
  <c r="AZ132" i="25" a="1"/>
  <c r="BD264" i="25" a="1"/>
  <c r="BL240" i="25" a="1"/>
  <c r="AA320" i="25" a="1"/>
  <c r="BJ160" i="25" a="1"/>
  <c r="H348" i="25" a="1"/>
  <c r="Y240" i="25" a="1"/>
  <c r="F144" i="25" a="1"/>
  <c r="AE508" i="25" a="1"/>
  <c r="Z236" i="25" a="1"/>
  <c r="AZ356" i="25" a="1"/>
  <c r="U132" i="25" a="1"/>
  <c r="BK172" i="25" a="1"/>
  <c r="U308" i="25" a="1"/>
  <c r="D428" i="25" a="1"/>
  <c r="AF356" i="25" a="1"/>
  <c r="D252" i="25" a="1"/>
  <c r="Q468" i="25" a="1"/>
  <c r="S304" i="25" a="1"/>
  <c r="AD348" i="25" a="1"/>
  <c r="R328" i="25" a="1"/>
  <c r="AX240" i="25" a="1"/>
  <c r="J228" i="25" a="1"/>
  <c r="AL148" i="25" a="1"/>
  <c r="BE284" i="25" a="1"/>
  <c r="BO204" i="25" a="1"/>
  <c r="AQ148" i="25" a="1"/>
  <c r="S528" i="25" a="1"/>
  <c r="BP324" i="25" a="1"/>
  <c r="AD135" i="25" a="1"/>
  <c r="Q460" i="25" a="1"/>
  <c r="Y272" i="25" a="1"/>
  <c r="M356" i="25" a="1"/>
  <c r="T204" i="25" a="1"/>
  <c r="P504" i="25" a="1"/>
  <c r="AH216" i="25" a="1"/>
  <c r="AO360" i="25" a="1"/>
  <c r="N120" i="25" a="1"/>
  <c r="AQ196" i="25" a="1"/>
  <c r="J260" i="25" a="1"/>
  <c r="I136" i="25" a="1"/>
  <c r="I260" i="25" a="1"/>
  <c r="BL532" i="25" a="1"/>
  <c r="AO520" i="25" a="1"/>
  <c r="T392" i="25" a="1"/>
  <c r="AV412" i="25" a="1"/>
  <c r="N204" i="25" a="1"/>
  <c r="O132" i="25" a="1"/>
  <c r="AY376" i="25" a="1"/>
  <c r="AX488" i="25" a="1"/>
  <c r="AU440" i="25" a="1"/>
  <c r="AO280" i="25" a="1"/>
  <c r="F448" i="25" a="1"/>
  <c r="Q176" i="25" a="1"/>
  <c r="J180" i="25" a="1"/>
  <c r="AZ472" i="25" a="1"/>
  <c r="BP272" i="25" a="1"/>
  <c r="I120" i="25" a="1"/>
  <c r="AD140" i="25" a="1"/>
  <c r="AH492" i="25" a="1"/>
  <c r="G212" i="25" a="1"/>
  <c r="H364" i="25" a="1"/>
  <c r="O288" i="25" a="1"/>
  <c r="BO400" i="25" a="1"/>
  <c r="AZ404" i="25" a="1"/>
  <c r="BI364" i="25" a="1"/>
  <c r="AL396" i="25" a="1"/>
  <c r="AR380" i="25" a="1"/>
  <c r="AF116" i="25" a="1"/>
  <c r="AV240" i="25" a="1"/>
  <c r="BI300" i="25" a="1"/>
  <c r="J392" i="25" a="1"/>
  <c r="AS488" i="25" a="1"/>
  <c r="AQ428" i="25" a="1"/>
  <c r="D528" i="25" a="1"/>
  <c r="AN132" i="25" a="1"/>
  <c r="AN364" i="25" a="1"/>
  <c r="AA308" i="25" a="1"/>
  <c r="BD444" i="25" a="1"/>
  <c r="V212" i="25" a="1"/>
  <c r="BE156" i="25" a="1"/>
  <c r="BI356" i="25" a="1"/>
  <c r="AL144" i="25" a="1"/>
  <c r="AA220" i="25" a="1"/>
  <c r="BP248" i="25" a="1"/>
  <c r="AX432" i="25" a="1"/>
  <c r="U468" i="25" a="1"/>
  <c r="BN168" i="25" a="1"/>
  <c r="AH304" i="25" a="1"/>
  <c r="S224" i="25" a="1"/>
  <c r="V360" i="25" a="1"/>
  <c r="AL248" i="25" a="1"/>
  <c r="AR496" i="25" a="1"/>
  <c r="N356" i="25" a="1"/>
  <c r="J132" i="25" a="1"/>
  <c r="Q180" i="25" a="1"/>
  <c r="O452" i="25" a="1"/>
  <c r="AT320" i="25" a="1"/>
  <c r="G388" i="25" a="1"/>
  <c r="AW368" i="25" a="1"/>
  <c r="D424" i="25" a="1"/>
  <c r="AC264" i="25" a="1"/>
  <c r="AM120" i="25" a="1"/>
  <c r="AD120" i="25" a="1"/>
  <c r="BG276" i="25" a="1"/>
  <c r="AZ244" i="25" a="1"/>
  <c r="AZ524" i="25" a="1"/>
  <c r="BC116" i="25" a="1"/>
  <c r="AB336" i="25" a="1"/>
  <c r="D520" i="25" a="1"/>
  <c r="AJ188" i="25" a="1"/>
  <c r="P160" i="25" a="1"/>
  <c r="BF384" i="25" a="1"/>
  <c r="S376" i="25" a="1"/>
  <c r="BH500" i="25" a="1"/>
  <c r="T216" i="25" a="1"/>
  <c r="AK404" i="25" a="1"/>
  <c r="S344" i="25" a="1"/>
  <c r="T332" i="25" a="1"/>
  <c r="Z172" i="25" a="1"/>
  <c r="BL316" i="25" a="1"/>
  <c r="AG476" i="25" a="1"/>
  <c r="K376" i="25" a="1"/>
  <c r="BP372" i="25" a="1"/>
  <c r="BN124" i="25" a="1"/>
  <c r="G208" i="25" a="1"/>
  <c r="AI344" i="25" a="1"/>
  <c r="AH284" i="25" a="1"/>
  <c r="AE180" i="25" a="1"/>
  <c r="AL456" i="25" a="1"/>
  <c r="N336" i="25" a="1"/>
  <c r="AA240" i="25" a="1"/>
  <c r="U164" i="25" a="1"/>
  <c r="AN268" i="25" a="1"/>
  <c r="P360" i="25" a="1"/>
  <c r="AA420" i="25" a="1"/>
  <c r="G232" i="25" a="1"/>
  <c r="L236" i="25" a="1"/>
  <c r="BD113" i="25" a="1"/>
  <c r="Q372" i="25" a="1"/>
  <c r="AW484" i="25" a="1"/>
  <c r="M232" i="25" a="1"/>
  <c r="BN484" i="25" a="1"/>
  <c r="BM268" i="25" a="1"/>
  <c r="AJ128" i="25" a="1"/>
  <c r="AO456" i="25" a="1"/>
  <c r="BM124" i="25" a="1"/>
  <c r="BO304" i="25" a="1"/>
  <c r="T372" i="25" a="1"/>
  <c r="AG304" i="25" a="1"/>
  <c r="T376" i="25" a="1"/>
  <c r="R476" i="25" a="1"/>
  <c r="BM132" i="25" a="1"/>
  <c r="G164" i="25" a="1"/>
  <c r="BF212" i="25" a="1"/>
  <c r="AS248" i="25" a="1"/>
  <c r="L388" i="25" a="1"/>
  <c r="I516" i="25" a="1"/>
  <c r="AU356" i="25" a="1"/>
  <c r="AK344" i="25" a="1"/>
  <c r="G268" i="25" a="1"/>
  <c r="AF188" i="25" a="1"/>
  <c r="P488" i="25" a="1"/>
  <c r="S448" i="25" a="1"/>
  <c r="AC352" i="25" a="1"/>
  <c r="AB392" i="25" a="1"/>
  <c r="K272" i="25" a="1"/>
  <c r="O220" i="25" a="1"/>
  <c r="BK232" i="25" a="1"/>
  <c r="AG140" i="25" a="1"/>
  <c r="U268" i="25" a="1"/>
  <c r="D356" i="25" a="1"/>
  <c r="AM516" i="25" a="1"/>
  <c r="BP115" i="25" a="1"/>
  <c r="AN120" i="25" a="1"/>
  <c r="K380" i="25" a="1"/>
  <c r="Z156" i="25" a="1"/>
  <c r="BG280" i="25" a="1"/>
  <c r="AX320" i="25" a="1"/>
  <c r="AU528" i="25" a="1"/>
  <c r="AZ480" i="25" a="1"/>
  <c r="I412" i="25" a="1"/>
  <c r="BI212" i="25" a="1"/>
  <c r="AT124" i="25" a="1"/>
  <c r="AV220" i="25" a="1"/>
  <c r="I188" i="25" a="1"/>
  <c r="AZ504" i="25" a="1"/>
  <c r="Q488" i="25" a="1"/>
  <c r="G456" i="25" a="1"/>
  <c r="W400" i="25" a="1"/>
  <c r="AT204" i="25" a="1"/>
  <c r="T236" i="25" a="1"/>
  <c r="T340" i="25" a="1"/>
  <c r="AH152" i="25" a="1"/>
  <c r="AB304" i="25" a="1"/>
  <c r="AJ260" i="25" a="1"/>
  <c r="K396" i="25" a="1"/>
  <c r="O404" i="25" a="1"/>
  <c r="U292" i="25" a="1"/>
  <c r="J472" i="25" a="1"/>
  <c r="H336" i="25" a="1"/>
  <c r="W296" i="25" a="1"/>
  <c r="AO148" i="25" a="1"/>
  <c r="G136" i="25" a="1"/>
  <c r="U244" i="25" a="1"/>
  <c r="AK144" i="25" a="1"/>
  <c r="AU120" i="25" a="1"/>
  <c r="BK376" i="25" a="1"/>
  <c r="AV228" i="25" a="1"/>
  <c r="S332" i="25" a="1"/>
  <c r="AO136" i="25" a="1"/>
  <c r="AW436" i="25" a="1"/>
  <c r="AE516" i="25" a="1"/>
  <c r="K472" i="25" a="1"/>
  <c r="AR456" i="25" a="1"/>
  <c r="AV316" i="25" a="1"/>
  <c r="AI120" i="25" a="1"/>
  <c r="AA172" i="25" a="1"/>
  <c r="AX268" i="25" a="1"/>
  <c r="P332" i="25" a="1"/>
  <c r="BK156" i="25" a="1"/>
  <c r="Q184" i="25" a="1"/>
  <c r="BE360" i="25" a="1"/>
  <c r="AD236" i="25" a="1"/>
  <c r="N256" i="25" a="1"/>
  <c r="AZ500" i="25" a="1"/>
  <c r="AJ324" i="25" a="1"/>
  <c r="AC360" i="25" a="1"/>
  <c r="BC344" i="25" a="1"/>
  <c r="AS396" i="25" a="1"/>
  <c r="AL420" i="25" a="1"/>
  <c r="AW460" i="25" a="1"/>
  <c r="I536" i="25" a="1"/>
  <c r="AN380" i="25" a="1"/>
  <c r="I368" i="25" a="1"/>
  <c r="AI184" i="25" a="1"/>
  <c r="BB212" i="25" a="1"/>
  <c r="O412" i="25" a="1"/>
  <c r="BI116" i="25" a="1"/>
  <c r="N444" i="25" a="1"/>
  <c r="BH276" i="25" a="1"/>
  <c r="BD248" i="25" a="1"/>
  <c r="AG436" i="25" a="1"/>
  <c r="BP464" i="25" a="1"/>
  <c r="Q228" i="25" a="1"/>
  <c r="AE144" i="25" a="1"/>
  <c r="AM140" i="25" a="1"/>
  <c r="AU212" i="25" a="1"/>
  <c r="AD296" i="25" a="1"/>
  <c r="BO116" i="25" a="1"/>
  <c r="AR113" i="25" a="1"/>
  <c r="BL496" i="25" a="1"/>
  <c r="AV308" i="25" a="1"/>
  <c r="AH224" i="25" a="1"/>
  <c r="AG168" i="25" a="1"/>
  <c r="AW492" i="25" a="1"/>
  <c r="M512" i="25" a="1"/>
  <c r="U212" i="25" a="1"/>
  <c r="H344" i="25" a="1"/>
  <c r="BP420" i="25" a="1"/>
  <c r="O232" i="25" a="1"/>
  <c r="AT248" i="25" a="1"/>
  <c r="AR352" i="25" a="1"/>
  <c r="Z252" i="25" a="1"/>
  <c r="AF248" i="25" a="1"/>
  <c r="AK156" i="25" a="1"/>
  <c r="BC412" i="25" a="1"/>
  <c r="AK176" i="25" a="1"/>
  <c r="Q328" i="25" a="1"/>
  <c r="BC212" i="25" a="1"/>
  <c r="AC404" i="25" a="1"/>
  <c r="AG364" i="25" a="1"/>
  <c r="AJ452" i="25" a="1"/>
  <c r="Q152" i="25" a="1"/>
  <c r="D160" i="25" a="1"/>
  <c r="Q256" i="25" a="1"/>
  <c r="H476" i="25" a="1"/>
  <c r="BI504" i="25" a="1"/>
  <c r="V504" i="25" a="1"/>
  <c r="BE520" i="25" a="1"/>
  <c r="D420" i="25" a="1"/>
  <c r="BN340" i="25" a="1"/>
  <c r="P204" i="25" a="1"/>
  <c r="H204" i="25" a="1"/>
  <c r="L264" i="25" a="1"/>
  <c r="BO512" i="25" a="1"/>
  <c r="S360" i="25" a="1"/>
  <c r="AI208" i="25" a="1"/>
  <c r="AX140" i="25" a="1"/>
  <c r="BO136" i="25" a="1"/>
  <c r="Q392" i="25" a="1"/>
  <c r="BF416" i="25" a="1"/>
  <c r="BF304" i="25" a="1"/>
  <c r="BI480" i="25" a="1"/>
  <c r="J460" i="25" a="1"/>
  <c r="AD480" i="25" a="1"/>
  <c r="J292" i="25" a="1"/>
  <c r="AO416" i="25" a="1"/>
  <c r="AK220" i="25" a="1"/>
  <c r="AY316" i="25" a="1"/>
  <c r="AJ476" i="25" a="1"/>
  <c r="U312" i="25" a="1"/>
  <c r="BN348" i="25" a="1"/>
  <c r="BN132" i="25" a="1"/>
  <c r="BM356" i="25" a="1"/>
  <c r="BN436" i="25" a="1"/>
  <c r="P256" i="25" a="1"/>
  <c r="D264" i="25" a="1"/>
  <c r="BK320" i="25" a="1"/>
  <c r="Z264" i="25" a="1"/>
  <c r="R380" i="25" a="1"/>
  <c r="AY280" i="25" a="1"/>
  <c r="I324" i="25" a="1"/>
  <c r="Q332" i="25" a="1"/>
  <c r="O172" i="25" a="1"/>
  <c r="BN328" i="25" a="1"/>
  <c r="AK392" i="25" a="1"/>
  <c r="BE276" i="25" a="1"/>
  <c r="Q140" i="25" a="1"/>
  <c r="L248" i="25" a="1"/>
  <c r="AT288" i="25" a="1"/>
  <c r="AN532" i="25" a="1"/>
  <c r="Y476" i="25" a="1"/>
  <c r="AG208" i="25" a="1"/>
  <c r="AD336" i="25" a="1"/>
  <c r="L140" i="25" a="1"/>
  <c r="AM444" i="25" a="1"/>
  <c r="G352" i="25" a="1"/>
  <c r="BM512" i="25" a="1"/>
  <c r="V332" i="25" a="1"/>
  <c r="D196" i="25" a="1"/>
  <c r="R140" i="25" a="1"/>
  <c r="AC376" i="25" a="1"/>
  <c r="Y176" i="25" a="1"/>
  <c r="AW292" i="25" a="1"/>
  <c r="G528" i="25" a="1"/>
  <c r="BM452" i="25" a="1"/>
  <c r="K388" i="25" a="1"/>
  <c r="G392" i="25" a="1"/>
  <c r="M452" i="25" a="1"/>
  <c r="AH480" i="25" a="1"/>
  <c r="R452" i="25" a="1"/>
  <c r="T180" i="25" a="1"/>
  <c r="BJ408" i="25" a="1"/>
  <c r="S160" i="25" a="1"/>
  <c r="O312" i="25" a="1"/>
  <c r="AV196" i="25" a="1"/>
  <c r="BN472" i="25" a="1"/>
  <c r="BO320" i="25" a="1"/>
  <c r="S196" i="25" a="1"/>
  <c r="AY432" i="25" a="1"/>
  <c r="M228" i="25" a="1"/>
  <c r="AK280" i="25" a="1"/>
  <c r="J408" i="25" a="1"/>
  <c r="O296" i="25" a="1"/>
  <c r="AE164" i="25" a="1"/>
  <c r="AL176" i="25" a="1"/>
  <c r="AQ380" i="25" a="1"/>
  <c r="T272" i="25" a="1"/>
  <c r="BL528" i="25" a="1"/>
  <c r="BD432" i="25" a="1"/>
  <c r="Z352" i="25" a="1"/>
  <c r="J500" i="25" a="1"/>
  <c r="BK480" i="25" a="1"/>
  <c r="Q316" i="25" a="1"/>
  <c r="Q164" i="25" a="1"/>
  <c r="F320" i="25" a="1"/>
  <c r="L400" i="25" a="1"/>
  <c r="BP380" i="25" a="1"/>
  <c r="S408" i="25" a="1"/>
  <c r="BP436" i="25" a="1"/>
  <c r="AE376" i="25" a="1"/>
  <c r="Y220" i="25" a="1"/>
  <c r="BM320" i="25" a="1"/>
  <c r="M404" i="25" a="1"/>
  <c r="BH260" i="25" a="1"/>
  <c r="BD268" i="25" a="1"/>
  <c r="Y316" i="25" a="1"/>
  <c r="AO240" i="25" a="1"/>
  <c r="BC316" i="25" a="1"/>
  <c r="BN488" i="25" a="1"/>
  <c r="AL172" i="25" a="1"/>
  <c r="BF344" i="25" a="1"/>
  <c r="AO344" i="25" a="1"/>
  <c r="AF464" i="25" a="1"/>
  <c r="I300" i="25" a="1"/>
  <c r="BI264" i="25" a="1"/>
  <c r="AR144" i="25" a="1"/>
  <c r="AR236" i="25" a="1"/>
  <c r="F192" i="25" a="1"/>
  <c r="AS132" i="25" a="1"/>
  <c r="AD388" i="25" a="1"/>
  <c r="AI436" i="25" a="1"/>
  <c r="S472" i="25" a="1"/>
  <c r="BL328" i="25" a="1"/>
  <c r="G368" i="25" a="1"/>
  <c r="AV132" i="25" a="1"/>
  <c r="BP356" i="25" a="1"/>
  <c r="U220" i="25" a="1"/>
  <c r="BO164" i="25" a="1"/>
  <c r="H516" i="25" a="1"/>
  <c r="AK520" i="25" a="1"/>
  <c r="S436" i="25" a="1"/>
  <c r="AJ168" i="25" a="1"/>
  <c r="U300" i="25" a="1"/>
  <c r="T304" i="25" a="1"/>
  <c r="AG224" i="25" a="1"/>
  <c r="AD252" i="25" a="1"/>
  <c r="AD340" i="25" a="1"/>
  <c r="Y392" i="25" a="1"/>
  <c r="BI536" i="25" a="1"/>
  <c r="AY492" i="25" a="1"/>
  <c r="Z216" i="25" a="1"/>
  <c r="BG184" i="25" a="1"/>
  <c r="AD432" i="25" a="1"/>
  <c r="BE224" i="25" a="1"/>
  <c r="AC224" i="25" a="1"/>
  <c r="AT480" i="25" a="1"/>
  <c r="AS448" i="25" a="1"/>
  <c r="BF468" i="25" a="1"/>
  <c r="BI276" i="25" a="1"/>
  <c r="BE508" i="25" a="1"/>
  <c r="M328" i="25" a="1"/>
  <c r="AU216" i="25" a="1"/>
  <c r="L216" i="25" a="1"/>
  <c r="AB204" i="25" a="1"/>
  <c r="BL208" i="25" a="1"/>
  <c r="AI424" i="25" a="1"/>
  <c r="AB132" i="25" a="1"/>
  <c r="O500" i="25" a="1"/>
  <c r="AV124" i="25" a="1"/>
  <c r="I248" i="25" a="1"/>
  <c r="AA388" i="25" a="1"/>
  <c r="BK208" i="25" a="1"/>
  <c r="BC508" i="25" a="1"/>
  <c r="O260" i="25" a="1"/>
  <c r="R368" i="25" a="1"/>
  <c r="BJ432" i="25" a="1"/>
  <c r="R164" i="25" a="1"/>
  <c r="AF184" i="25" a="1"/>
  <c r="I244" i="25" a="1"/>
  <c r="O244" i="25" a="1"/>
  <c r="BC384" i="25" a="1"/>
  <c r="T360" i="25" a="1"/>
  <c r="BF200" i="25" a="1"/>
  <c r="G184" i="25" a="1"/>
  <c r="AQ204" i="25" a="1"/>
  <c r="AV492" i="25" a="1"/>
  <c r="AY384" i="25" a="1"/>
  <c r="AT164" i="25" a="1"/>
  <c r="BK268" i="25" a="1"/>
  <c r="F512" i="25" a="1"/>
  <c r="BD212" i="25" a="1"/>
  <c r="BE172" i="25" a="1"/>
  <c r="I128" i="25" a="1"/>
  <c r="BJ216" i="25" a="1"/>
  <c r="AR136" i="25" a="1"/>
  <c r="AX376" i="25" a="1"/>
  <c r="AU228" i="25" a="1"/>
  <c r="P276" i="25" a="1"/>
  <c r="BD208" i="25" a="1"/>
  <c r="Z432" i="25" a="1"/>
  <c r="BO444" i="25" a="1"/>
  <c r="AB192" i="25" a="1"/>
  <c r="P448" i="25" a="1"/>
  <c r="BF432" i="25" a="1"/>
  <c r="BD416" i="25" a="1"/>
  <c r="AG340" i="25" a="1"/>
  <c r="BF113" i="25" a="1"/>
  <c r="AD364" i="25" a="1"/>
  <c r="P188" i="25" a="1"/>
  <c r="AS400" i="25" a="1"/>
  <c r="AF380" i="25" a="1"/>
  <c r="BJ364" i="25" a="1"/>
  <c r="AH528" i="25" a="1"/>
  <c r="I228" i="25" a="1"/>
  <c r="AH488" i="25" a="1"/>
  <c r="H360" i="25" a="1"/>
  <c r="BK236" i="25" a="1"/>
  <c r="AW148" i="25" a="1"/>
  <c r="BB312" i="25" a="1"/>
  <c r="AW348" i="25" a="1"/>
  <c r="Q236" i="25" a="1"/>
  <c r="W128" i="25" a="1"/>
  <c r="AU364" i="25" a="1"/>
  <c r="AH512" i="25" a="1"/>
  <c r="BL348" i="25" a="1"/>
  <c r="AZ268" i="25" a="1"/>
  <c r="S156" i="25" a="1"/>
  <c r="AF420" i="25" a="1"/>
  <c r="AU384" i="25" a="1"/>
  <c r="BK288" i="25" a="1"/>
  <c r="BJ300" i="25" a="1"/>
  <c r="BI392" i="25" a="1"/>
  <c r="AC444" i="25" a="1"/>
  <c r="P180" i="25" a="1"/>
  <c r="AI176" i="25" a="1"/>
  <c r="AA124" i="25" a="1"/>
  <c r="Q428" i="25" a="1"/>
  <c r="AH348" i="25" a="1"/>
  <c r="BJ128" i="25" a="1"/>
  <c r="I176" i="25" a="1"/>
  <c r="BC340" i="25" a="1"/>
  <c r="K424" i="25" a="1"/>
  <c r="AZ212" i="25" a="1"/>
  <c r="AO168" i="25" a="1"/>
  <c r="BI432" i="25" a="1"/>
  <c r="U284" i="25" a="1"/>
  <c r="Z296" i="25" a="1"/>
  <c r="M448" i="25" a="1"/>
  <c r="BO432" i="25" a="1"/>
  <c r="AE136" i="25" a="1"/>
  <c r="AW440" i="25" a="1"/>
  <c r="AA264" i="25" a="1"/>
  <c r="V184" i="25" a="1"/>
  <c r="H500" i="25" a="1"/>
  <c r="N396" i="25" a="1"/>
  <c r="G252" i="25" a="1"/>
  <c r="V396" i="25" a="1"/>
  <c r="AA336" i="25" a="1"/>
  <c r="AG180" i="25" a="1"/>
  <c r="I296" i="25" a="1"/>
  <c r="BD292" i="25" a="1"/>
  <c r="BM168" i="25" a="1"/>
  <c r="BJ256" i="25" a="1"/>
  <c r="O336" i="25" a="1"/>
  <c r="BB476" i="25" a="1"/>
  <c r="BB320" i="25" a="1"/>
  <c r="AV312" i="25" a="1"/>
  <c r="AK476" i="25" a="1"/>
  <c r="AH336" i="25" a="1"/>
  <c r="AU476" i="25" a="1"/>
  <c r="AO372" i="25" a="1"/>
  <c r="AO388" i="25" a="1"/>
  <c r="AJ252" i="25" a="1"/>
  <c r="F496" i="25" a="1"/>
  <c r="BH232" i="25" a="1"/>
  <c r="Z468" i="25" a="1"/>
  <c r="AO180" i="25" a="1"/>
  <c r="BJ180" i="25" a="1"/>
  <c r="O212" i="25" a="1"/>
  <c r="R132" i="25" a="1"/>
  <c r="AM316" i="25" a="1"/>
  <c r="AJ356" i="25" a="1"/>
  <c r="AV164" i="25" a="1"/>
  <c r="AD420" i="25" a="1"/>
  <c r="AW140" i="25" a="1"/>
  <c r="AR276" i="25" a="1"/>
  <c r="Q308" i="25" a="1"/>
  <c r="I332" i="25" a="1"/>
  <c r="BN460" i="25" a="1"/>
  <c r="S452" i="25" a="1"/>
  <c r="BG116" i="25" a="1"/>
  <c r="L452" i="25" a="1"/>
  <c r="I168" i="25" a="1"/>
  <c r="K119" i="25" a="1"/>
  <c r="AL232" i="25" a="1"/>
  <c r="AL384" i="25" a="1"/>
  <c r="BH240" i="25" a="1"/>
  <c r="T444" i="25" a="1"/>
  <c r="AX460" i="25" a="1"/>
  <c r="F312" i="25" a="1"/>
  <c r="BG156" i="25" a="1"/>
  <c r="S128" i="25" a="1"/>
  <c r="AY124" i="25" a="1"/>
  <c r="AM300" i="25" a="1"/>
  <c r="AK180" i="25" a="1"/>
  <c r="Q200" i="25" a="1"/>
  <c r="BB252" i="25" a="1"/>
  <c r="N376" i="25" a="1"/>
  <c r="AE380" i="25" a="1"/>
  <c r="BF115" i="25" a="1"/>
  <c r="BD356" i="25" a="1"/>
  <c r="AM500" i="25" a="1"/>
  <c r="AV484" i="25" a="1"/>
  <c r="BH292" i="25" a="1"/>
  <c r="AD372" i="25" a="1"/>
  <c r="BG368" i="25" a="1"/>
  <c r="H172" i="25" a="1"/>
  <c r="BK336" i="25" a="1"/>
  <c r="R236" i="25" a="1"/>
  <c r="AH452" i="25" a="1"/>
  <c r="AX124" i="25" a="1"/>
  <c r="AQ500" i="25" a="1"/>
  <c r="BM164" i="25" a="1"/>
  <c r="AZ252" i="25" a="1"/>
  <c r="J204" i="25" a="1"/>
  <c r="J240" i="25" a="1"/>
  <c r="Y416" i="25" a="1"/>
  <c r="H520" i="25" a="1"/>
  <c r="BI436" i="25" a="1"/>
  <c r="AL125" i="25" a="1"/>
  <c r="AN436" i="25" a="1"/>
  <c r="J300" i="25" a="1"/>
  <c r="BH216" i="25" a="1"/>
  <c r="AZ352" i="25" a="1"/>
  <c r="S168" i="25" a="1"/>
  <c r="AD344" i="25" a="1"/>
  <c r="AR368" i="25" a="1"/>
  <c r="AO460" i="25" a="1"/>
  <c r="BH296" i="25" a="1"/>
  <c r="V532" i="25" a="1"/>
  <c r="BG440" i="25" a="1"/>
  <c r="BF400" i="25" a="1"/>
  <c r="BD252" i="25" a="1"/>
  <c r="BB140" i="25" a="1"/>
  <c r="AC128" i="25" a="1"/>
  <c r="BC352" i="25" a="1"/>
  <c r="AG532" i="25" a="1"/>
  <c r="K280" i="25" a="1"/>
  <c r="O192" i="25" a="1"/>
  <c r="BM376" i="25" a="1"/>
  <c r="AN248" i="25" a="1"/>
  <c r="AE192" i="25" a="1"/>
  <c r="AZ160" i="25" a="1"/>
  <c r="U396" i="25" a="1"/>
  <c r="BD332" i="25" a="1"/>
  <c r="BF336" i="25" a="1"/>
  <c r="W404" i="25" a="1"/>
  <c r="AC256" i="25" a="1"/>
  <c r="F444" i="25" a="1"/>
  <c r="AQ400" i="25" a="1"/>
  <c r="AL348" i="25" a="1"/>
  <c r="BK476" i="25" a="1"/>
  <c r="S320" i="25" a="1"/>
  <c r="S368" i="25" a="1"/>
  <c r="AQ352" i="25" a="1"/>
  <c r="Y124" i="25" a="1"/>
  <c r="BI520" i="25" a="1"/>
  <c r="AV168" i="25" a="1"/>
  <c r="AF528" i="25" a="1"/>
  <c r="AZ412" i="25" a="1"/>
  <c r="BJ288" i="25" a="1"/>
  <c r="Y300" i="25" a="1"/>
  <c r="K128" i="25" a="1"/>
  <c r="BC308" i="25" a="1"/>
  <c r="AB472" i="25" a="1"/>
  <c r="BG384" i="25" a="1"/>
  <c r="AR364" i="25" a="1"/>
  <c r="O488" i="25" a="1"/>
  <c r="AL360" i="25" a="1"/>
  <c r="AZ444" i="25" a="1"/>
  <c r="BK364" i="25" a="1"/>
  <c r="BF376" i="25" a="1"/>
  <c r="AU144" i="25" a="1"/>
  <c r="Q476" i="25" a="1"/>
  <c r="AY516" i="25" a="1"/>
  <c r="AE152" i="25" a="1"/>
  <c r="BI132" i="25" a="1"/>
  <c r="AU408" i="25" a="1"/>
  <c r="F464" i="25" a="1"/>
  <c r="BK132" i="25" a="1"/>
  <c r="AF244" i="25" a="1"/>
  <c r="AU472" i="25" a="1"/>
  <c r="AZ300" i="25" a="1"/>
  <c r="J440" i="25" a="1"/>
  <c r="AL388" i="25" a="1"/>
  <c r="D212" i="25" a="1"/>
  <c r="S536" i="25" a="1"/>
  <c r="BL228" i="25" a="1"/>
  <c r="U444" i="25" a="1"/>
  <c r="AI144" i="25" a="1"/>
  <c r="BO188" i="25" a="1"/>
  <c r="AS276" i="25" a="1"/>
  <c r="I140" i="25" a="1"/>
  <c r="AV440" i="25" a="1"/>
  <c r="AW364" i="25" a="1"/>
  <c r="F360" i="25" a="1"/>
  <c r="AJ400" i="25" a="1"/>
  <c r="S300" i="25" a="1"/>
  <c r="L260" i="25" a="1"/>
  <c r="AD151" i="25" a="1"/>
  <c r="BC332" i="25" a="1"/>
  <c r="N512" i="25" a="1"/>
  <c r="V248" i="25" a="1"/>
  <c r="BC500" i="25" a="1"/>
  <c r="AH344" i="25" a="1"/>
  <c r="BC256" i="25" a="1"/>
  <c r="BI124" i="25" a="1"/>
  <c r="AR292" i="25" a="1"/>
  <c r="J452" i="25" a="1"/>
  <c r="AT240" i="25" a="1"/>
  <c r="BI440" i="25" a="1"/>
  <c r="AZ260" i="25" a="1"/>
  <c r="Q276" i="25" a="1"/>
  <c r="AB384" i="25" a="1"/>
  <c r="P320" i="25" a="1"/>
  <c r="BN416" i="25" a="1"/>
  <c r="Y260" i="25" a="1"/>
  <c r="Z116" i="25" a="1"/>
  <c r="AQ188" i="25" a="1"/>
  <c r="AY256" i="25" a="1"/>
  <c r="AI252" i="25" a="1"/>
  <c r="U400" i="25" a="1"/>
  <c r="BK528" i="25" a="1"/>
  <c r="Z452" i="25" a="1"/>
  <c r="I196" i="25" a="1"/>
  <c r="AV113" i="25" a="1"/>
  <c r="BO316" i="25" a="1"/>
  <c r="J324" i="25" a="1"/>
  <c r="BO156" i="25" a="1"/>
  <c r="AC188" i="25" a="1"/>
  <c r="S476" i="25" a="1"/>
  <c r="AS384" i="25" a="1"/>
  <c r="T536" i="25" a="1"/>
  <c r="AH300" i="25" a="1"/>
  <c r="BF448" i="25" a="1"/>
  <c r="BB444" i="25" a="1"/>
  <c r="G148" i="25" a="1"/>
  <c r="F136" i="25" a="1"/>
  <c r="AA332" i="25" a="1"/>
  <c r="F536" i="25" a="1"/>
  <c r="AO144" i="25" a="1"/>
  <c r="L488" i="25" a="1"/>
  <c r="AZ520" i="25" a="1"/>
  <c r="BO224" i="25" a="1"/>
  <c r="AO452" i="25" a="1"/>
  <c r="BE147" i="25" a="1"/>
  <c r="AW432" i="25" a="1"/>
  <c r="BC360" i="25" a="1"/>
  <c r="AH244" i="25" a="1"/>
  <c r="AE232" i="25" a="1"/>
  <c r="AM472" i="25" a="1"/>
  <c r="AC164" i="25" a="1"/>
  <c r="BH332" i="25" a="1"/>
  <c r="U160" i="25" a="1"/>
  <c r="BL424" i="25" a="1"/>
  <c r="V436" i="25" a="1"/>
  <c r="U152" i="25" a="1"/>
  <c r="AT508" i="25" a="1"/>
  <c r="V320" i="25" a="1"/>
  <c r="AD216" i="25" a="1"/>
  <c r="BN308" i="25" a="1"/>
  <c r="BP452" i="25" a="1"/>
  <c r="O216" i="25" a="1"/>
  <c r="M188" i="25" a="1"/>
  <c r="F188" i="25" a="1"/>
  <c r="AF384" i="25" a="1"/>
  <c r="R180" i="25" a="1"/>
  <c r="G276" i="25" a="1"/>
  <c r="AZ284" i="25" a="1"/>
  <c r="AT172" i="25" a="1"/>
  <c r="AB152" i="25" a="1"/>
  <c r="BN156" i="25" a="1"/>
  <c r="BF224" i="25" a="1"/>
  <c r="AD224" i="25" a="1"/>
  <c r="O424" i="25" a="1"/>
  <c r="P436" i="25" a="1"/>
  <c r="BB168" i="25" a="1"/>
  <c r="AF348" i="25" a="1"/>
  <c r="W216" i="25" a="1"/>
  <c r="V520" i="25" a="1"/>
  <c r="V188" i="25" a="1"/>
  <c r="U248" i="25" a="1"/>
  <c r="AI500" i="25" a="1"/>
  <c r="Z528" i="25" a="1"/>
  <c r="AS404" i="25" a="1"/>
  <c r="D204" i="25" a="1"/>
  <c r="L168" i="25" a="1"/>
  <c r="BE256" i="25" a="1"/>
  <c r="N364" i="25" a="1"/>
  <c r="AN448" i="25" a="1"/>
  <c r="BK404" i="25" a="1"/>
  <c r="BO416" i="25" a="1"/>
  <c r="Q452" i="25" a="1"/>
  <c r="K364" i="25" a="1"/>
  <c r="Y440" i="25" a="1"/>
  <c r="G532" i="25" a="1"/>
  <c r="AY272" i="25" a="1"/>
  <c r="L476" i="25" a="1"/>
  <c r="BF324" i="25" a="1"/>
  <c r="AA392" i="25" a="1"/>
  <c r="AN161" i="25" a="1"/>
  <c r="K260" i="25" a="1"/>
  <c r="BB120" i="25" a="1"/>
  <c r="AX204" i="25" a="1"/>
  <c r="BE272" i="25" a="1"/>
  <c r="Q412" i="25" a="1"/>
  <c r="F288" i="25" a="1"/>
  <c r="F284" i="25" a="1"/>
  <c r="H152" i="25" a="1"/>
  <c r="AO480" i="25" a="1"/>
  <c r="AF408" i="25" a="1"/>
  <c r="BF528" i="25" a="1"/>
  <c r="AC344" i="25" a="1"/>
  <c r="AV364" i="25" a="1"/>
  <c r="AM340" i="25" a="1"/>
  <c r="Z128" i="25" a="1"/>
  <c r="BN372" i="25" a="1"/>
  <c r="AE352" i="25" a="1"/>
  <c r="AS124" i="25" a="1"/>
  <c r="M136" i="25" a="1"/>
  <c r="AE216" i="25" a="1"/>
  <c r="BB492" i="25" a="1"/>
  <c r="AM448" i="25" a="1"/>
  <c r="AZ176" i="25" a="1"/>
  <c r="H480" i="25" a="1"/>
  <c r="Q216" i="25" a="1"/>
  <c r="I152" i="25" a="1"/>
  <c r="T288" i="25" a="1"/>
  <c r="AY528" i="25" a="1"/>
  <c r="AG480" i="25" a="1"/>
  <c r="AR160" i="25" a="1"/>
  <c r="AB324" i="25" a="1"/>
  <c r="AJ140" i="25" a="1"/>
  <c r="BM316" i="25" a="1"/>
  <c r="AB316" i="25" a="1"/>
  <c r="W264" i="25" a="1"/>
  <c r="W448" i="25" a="1"/>
  <c r="BD520" i="25" a="1"/>
  <c r="BI384" i="25" a="1"/>
  <c r="AH164" i="25" a="1"/>
  <c r="BI448" i="25" a="1"/>
  <c r="AT256" i="25" a="1"/>
  <c r="AT284" i="25" a="1"/>
  <c r="G364" i="25" a="1"/>
  <c r="AB264" i="25" a="1"/>
  <c r="AT504" i="25" a="1"/>
  <c r="AH388" i="25" a="1"/>
  <c r="AV156" i="25" a="1"/>
  <c r="AT424" i="25" a="1"/>
  <c r="AF428" i="25" a="1"/>
  <c r="BH172" i="25" a="1"/>
  <c r="Q440" i="25" a="1"/>
  <c r="BD176" i="25" a="1"/>
  <c r="BP336" i="25" a="1"/>
  <c r="V444" i="25" a="1"/>
  <c r="BI168" i="25" a="1"/>
  <c r="AE284" i="25" a="1"/>
  <c r="L412" i="25" a="1"/>
  <c r="BM400" i="25" a="1"/>
  <c r="AO340" i="25" a="1"/>
  <c r="AN520" i="25" a="1"/>
  <c r="BJ464" i="25" a="1"/>
  <c r="BP136" i="25" a="1"/>
  <c r="T192" i="25" a="1"/>
  <c r="AH200" i="25" a="1"/>
  <c r="BD132" i="25" a="1"/>
  <c r="BC192" i="25" a="1"/>
  <c r="AE408" i="25" a="1"/>
  <c r="BH308" i="25" a="1"/>
  <c r="Z460" i="25" a="1"/>
  <c r="AD260" i="25" a="1"/>
  <c r="AJ244" i="25" a="1"/>
  <c r="AD456" i="25" a="1"/>
  <c r="J304" i="25" a="1"/>
  <c r="AH192" i="25" a="1"/>
  <c r="AI312" i="25" a="1"/>
  <c r="AU348" i="25" a="1"/>
  <c r="AO504" i="25" a="1"/>
  <c r="AT388" i="25" a="1"/>
  <c r="AK184" i="25" a="1"/>
  <c r="AD500" i="25" a="1"/>
  <c r="AD496" i="25" a="1"/>
  <c r="I272" i="25" a="1"/>
  <c r="BB236" i="25" a="1"/>
  <c r="BJ532" i="25" a="1"/>
  <c r="R480" i="25" a="1"/>
  <c r="Q480" i="25" a="1"/>
  <c r="BL428" i="25" a="1"/>
  <c r="AW115" i="25" a="1"/>
  <c r="G116" i="25" a="1"/>
  <c r="Z404" i="25" a="1"/>
  <c r="AS460" i="25" a="1"/>
  <c r="Q408" i="25" a="1"/>
  <c r="I532" i="25" a="1"/>
  <c r="AH392" i="25" a="1"/>
  <c r="AV420" i="25" a="1"/>
  <c r="M212" i="25" a="1"/>
  <c r="AB276" i="25" a="1"/>
  <c r="AZ452" i="25" a="1"/>
  <c r="BI184" i="25" a="1"/>
  <c r="BH448" i="25" a="1"/>
  <c r="Y400" i="25" a="1"/>
  <c r="J376" i="25" a="1"/>
  <c r="F220" i="25" a="1"/>
  <c r="L284" i="25" a="1"/>
  <c r="AS304" i="25" a="1"/>
  <c r="AC340" i="25" a="1"/>
  <c r="AS412" i="25" a="1"/>
  <c r="BH536" i="25" a="1"/>
  <c r="BO176" i="25" a="1"/>
  <c r="AE356" i="25" a="1"/>
  <c r="AV532" i="25" a="1"/>
  <c r="AR484" i="25" a="1"/>
  <c r="AF388" i="25" a="1"/>
  <c r="AH320" i="25" a="1"/>
  <c r="BI516" i="25" a="1"/>
  <c r="BJ268" i="25" a="1"/>
  <c r="BD224" i="25" a="1"/>
  <c r="H472" i="25" a="1"/>
  <c r="BJ356" i="25" a="1"/>
  <c r="S119" i="25" a="1"/>
  <c r="BK304" i="25" a="1"/>
  <c r="W336" i="25" a="1"/>
  <c r="Q136" i="25" a="1"/>
  <c r="P272" i="25" a="1"/>
  <c r="AV480" i="25" a="1"/>
  <c r="AA276" i="25" a="1"/>
  <c r="V208" i="25" a="1"/>
  <c r="AV248" i="25" a="1"/>
  <c r="BL500" i="25" a="1"/>
  <c r="AY304" i="25" a="1"/>
  <c r="BL344" i="25" a="1"/>
  <c r="AG192" i="25" a="1"/>
  <c r="AR188" i="25" a="1"/>
  <c r="AZ119" i="25" a="1"/>
  <c r="BM424" i="25" a="1"/>
  <c r="AV384" i="25" a="1"/>
  <c r="BN376" i="25" a="1"/>
  <c r="N440" i="25" a="1"/>
  <c r="AR328" i="25" a="1"/>
  <c r="AA476" i="25" a="1"/>
  <c r="AL300" i="25" a="1"/>
  <c r="AK416" i="25" a="1"/>
  <c r="BG292" i="25" a="1"/>
  <c r="AW392" i="25" a="1"/>
  <c r="AW396" i="25" a="1"/>
  <c r="AR376" i="25" a="1"/>
  <c r="AB232" i="25" a="1"/>
  <c r="AS432" i="25" a="1"/>
  <c r="O520" i="25" a="1"/>
  <c r="BL416" i="25" a="1"/>
  <c r="AO352" i="25" a="1"/>
  <c r="BK224" i="25" a="1"/>
  <c r="AT191" i="25" a="1"/>
  <c r="L176" i="25" a="1"/>
  <c r="BF360" i="25" a="1"/>
  <c r="AK328" i="25" a="1"/>
  <c r="AR320" i="25" a="1"/>
  <c r="H396" i="25" a="1"/>
  <c r="BF456" i="25" a="1"/>
  <c r="W536" i="25" a="1"/>
  <c r="K144" i="25" a="1"/>
  <c r="F436" i="25" a="1"/>
  <c r="AB180" i="25" a="1"/>
  <c r="AJ408" i="25" a="1"/>
  <c r="BP316" i="25" a="1"/>
  <c r="BN320" i="25" a="1"/>
  <c r="H168" i="25" a="1"/>
  <c r="BM240" i="25" a="1"/>
  <c r="BI117" i="25" a="1"/>
  <c r="BB268" i="25" a="1"/>
  <c r="AO444" i="25" a="1"/>
  <c r="AT316" i="25" a="1"/>
  <c r="BG244" i="25" a="1"/>
  <c r="BK360" i="25" a="1"/>
  <c r="AD159" i="25" a="1"/>
  <c r="W520" i="25" a="1"/>
  <c r="AF164" i="25" a="1"/>
  <c r="BO180" i="25" a="1"/>
  <c r="BH492" i="25" a="1"/>
  <c r="P532" i="25" a="1"/>
  <c r="AN420" i="25" a="1"/>
  <c r="L328" i="25" a="1"/>
  <c r="AW204" i="25" a="1"/>
  <c r="R420" i="25" a="1"/>
  <c r="I500" i="25" a="1"/>
  <c r="AL264" i="25" a="1"/>
  <c r="Z132" i="25" a="1"/>
  <c r="AS180" i="25" a="1"/>
  <c r="BP536" i="25" a="1"/>
  <c r="BF300" i="25" a="1"/>
  <c r="Y436" i="25" a="1"/>
  <c r="AA408" i="25" a="1"/>
  <c r="Y512" i="25" a="1"/>
  <c r="AJ332" i="25" a="1"/>
  <c r="AA424" i="25" a="1"/>
  <c r="AD180" i="25" a="1"/>
  <c r="AJ464" i="25" a="1"/>
  <c r="AQ132" i="25" a="1"/>
  <c r="D320" i="25" a="1"/>
  <c r="G228" i="25" a="1"/>
  <c r="Z384" i="25" a="1"/>
  <c r="BO508" i="25" a="1"/>
  <c r="AI148" i="25" a="1"/>
  <c r="AB452" i="25" a="1"/>
  <c r="BF148" i="25" a="1"/>
  <c r="AD204" i="25" a="1"/>
  <c r="BF368" i="25" a="1"/>
  <c r="BG332" i="25" a="1"/>
  <c r="BL176" i="25" a="1"/>
  <c r="BC216" i="25" a="1"/>
  <c r="W152" i="25" a="1"/>
  <c r="G524" i="25" a="1"/>
  <c r="BE216" i="25" a="1"/>
  <c r="BL468" i="25" a="1"/>
  <c r="G296" i="25" a="1"/>
  <c r="BF264" i="25" a="1"/>
  <c r="L368" i="25" a="1"/>
  <c r="BB408" i="25" a="1"/>
  <c r="AI444" i="25" a="1"/>
  <c r="Q376" i="25" a="1"/>
  <c r="I380" i="25" a="1"/>
  <c r="L292" i="25" a="1"/>
  <c r="BD452" i="25" a="1"/>
  <c r="N192" i="25" a="1"/>
  <c r="AA280" i="25" a="1"/>
  <c r="AK396" i="25" a="1"/>
  <c r="AK488" i="25" a="1"/>
  <c r="N332" i="25" a="1"/>
  <c r="D284" i="25" a="1"/>
  <c r="AQ508" i="25" a="1"/>
  <c r="S204" i="25" a="1"/>
  <c r="AC460" i="25" a="1"/>
  <c r="BL288" i="25" a="1"/>
  <c r="BM160" i="25" a="1"/>
  <c r="AC284" i="25" a="1"/>
  <c r="BP212" i="25" a="1"/>
  <c r="BJ264" i="25" a="1"/>
  <c r="I388" i="25" a="1"/>
  <c r="AI160" i="25" a="1"/>
  <c r="I420" i="25" a="1"/>
  <c r="Q464" i="25" a="1"/>
  <c r="AG280" i="25" a="1"/>
  <c r="G380" i="25" a="1"/>
  <c r="AY396" i="25" a="1"/>
  <c r="BC424" i="25" a="1"/>
  <c r="BH252" i="25" a="1"/>
  <c r="AL124" i="25" a="1"/>
  <c r="AO244" i="25" a="1"/>
  <c r="AN528" i="25" a="1"/>
  <c r="AL364" i="25" a="1"/>
  <c r="AR152" i="25" a="1"/>
  <c r="L376" i="25" a="1"/>
  <c r="CA115" i="25" a="1"/>
  <c r="AX300" i="25" a="1"/>
  <c r="I328" i="25" a="1"/>
  <c r="AN224" i="25" a="1"/>
  <c r="AD324" i="25" a="1"/>
  <c r="AZ168" i="25" a="1"/>
  <c r="BJ212" i="25" a="1"/>
  <c r="D404" i="25" a="1"/>
  <c r="V404" i="25" a="1"/>
  <c r="BO488" i="25" a="1"/>
  <c r="AT448" i="25" a="1"/>
  <c r="BM284" i="25" a="1"/>
  <c r="AF360" i="25" a="1"/>
  <c r="BK504" i="25" a="1"/>
  <c r="BI216" i="25" a="1"/>
  <c r="W148" i="25" a="1"/>
  <c r="F152" i="25" a="1"/>
  <c r="BG284" i="25" a="1"/>
  <c r="BJ416" i="25" a="1"/>
  <c r="BC476" i="25" a="1"/>
  <c r="AU484" i="25" a="1"/>
  <c r="AH440" i="25" a="1"/>
  <c r="BJ232" i="25" a="1"/>
  <c r="AU532" i="25" a="1"/>
  <c r="I348" i="25" a="1"/>
  <c r="Q472" i="25" a="1"/>
  <c r="AW276" i="25" a="1"/>
  <c r="BB480" i="25" a="1"/>
  <c r="BP488" i="25" a="1"/>
  <c r="AY236" i="25" a="1"/>
  <c r="AZ236" i="25" a="1"/>
  <c r="V440" i="25" a="1"/>
  <c r="BJ444" i="25" a="1"/>
  <c r="BI312" i="25" a="1"/>
  <c r="BH113" i="25" a="1"/>
  <c r="AY308" i="25" a="1"/>
  <c r="BC143" i="25" a="1"/>
  <c r="AD132" i="25" a="1"/>
  <c r="AD404" i="25" a="1"/>
  <c r="AD232" i="25" a="1"/>
  <c r="BO192" i="25" a="1"/>
  <c r="BM116" i="25" a="1"/>
  <c r="R416" i="25" a="1"/>
  <c r="AR500" i="25" a="1"/>
  <c r="BM180" i="25" a="1"/>
  <c r="AS208" i="25" a="1"/>
  <c r="AS356" i="25" a="1"/>
  <c r="T152" i="25" a="1"/>
  <c r="AW476" i="25" a="1"/>
  <c r="I316" i="25" a="1"/>
  <c r="S192" i="25" a="1"/>
  <c r="AW344" i="25" a="1"/>
  <c r="AE428" i="25" a="1"/>
  <c r="BC336" i="25" a="1"/>
  <c r="BO440" i="25" a="1"/>
  <c r="L396" i="25" a="1"/>
  <c r="AT468" i="25" a="1"/>
  <c r="BF296" i="25" a="1"/>
  <c r="BH388" i="25" a="1"/>
  <c r="BF320" i="25" a="1"/>
  <c r="AY336" i="25" a="1"/>
  <c r="BH324" i="25" a="1"/>
  <c r="AN176" i="25" a="1"/>
  <c r="K512" i="25" a="1"/>
  <c r="BE340" i="25" a="1"/>
  <c r="T316" i="25" a="1"/>
  <c r="BI160" i="25" a="1"/>
  <c r="BK440" i="25" a="1"/>
  <c r="AQ336" i="25" a="1"/>
  <c r="M184" i="25" a="1"/>
  <c r="BE492" i="25" a="1"/>
  <c r="BE524" i="25" a="1"/>
  <c r="P300" i="25" a="1"/>
  <c r="AB440" i="25" a="1"/>
  <c r="BP244" i="25" a="1"/>
  <c r="AY372" i="25" a="1"/>
  <c r="AF456" i="25" a="1"/>
  <c r="BN240" i="25" a="1"/>
  <c r="BF520" i="25" a="1"/>
  <c r="I396" i="25" a="1"/>
  <c r="BO184" i="25" a="1"/>
  <c r="K484" i="25" a="1"/>
  <c r="G360" i="25" a="1"/>
  <c r="AW220" i="25" a="1"/>
  <c r="BI444" i="25" a="1"/>
  <c r="AZ216" i="25" a="1"/>
  <c r="I116" i="25" a="1"/>
  <c r="AU264" i="25" a="1"/>
  <c r="D304" i="25" a="1"/>
  <c r="AZ460" i="25" a="1"/>
  <c r="AI196" i="25" a="1"/>
  <c r="I256" i="25" a="1"/>
  <c r="L204" i="25" a="1"/>
  <c r="AI128" i="25" a="1"/>
  <c r="H248" i="25" a="1"/>
  <c r="G412" i="25" a="1"/>
  <c r="L428" i="25" a="1"/>
  <c r="O372" i="25" a="1"/>
  <c r="K168" i="25" a="1"/>
  <c r="AE520" i="25" a="1"/>
  <c r="V264" i="25" a="1"/>
  <c r="BH408" i="25" a="1"/>
  <c r="AX380" i="25" a="1"/>
  <c r="AB148" i="25" a="1"/>
  <c r="AA416" i="25" a="1"/>
  <c r="BE308" i="25" a="1"/>
  <c r="AX492" i="25" a="1"/>
  <c r="AC312" i="25" a="1"/>
  <c r="K412" i="25" a="1"/>
  <c r="AO200" i="25" a="1"/>
  <c r="BB532" i="25" a="1"/>
  <c r="BN528" i="25" a="1"/>
  <c r="U392" i="25" a="1"/>
  <c r="AM388" i="25" a="1"/>
  <c r="AM164" i="25" a="1"/>
  <c r="I436" i="25" a="1"/>
  <c r="AK364" i="25" a="1"/>
  <c r="AN156" i="25" a="1"/>
  <c r="AE332" i="25" a="1"/>
  <c r="BI464" i="25" a="1"/>
  <c r="AH360" i="25" a="1"/>
  <c r="AF252" i="25" a="1"/>
  <c r="BP408" i="25" a="1"/>
  <c r="AB115" i="25" a="1"/>
  <c r="BP492" i="25" a="1"/>
  <c r="AC484" i="25" a="1"/>
  <c r="AD288" i="25" a="1"/>
  <c r="BP400" i="25" a="1"/>
  <c r="V136" i="25" a="1"/>
  <c r="G356" i="25" a="1"/>
  <c r="AZ248" i="25" a="1"/>
  <c r="L408" i="25" a="1"/>
  <c r="Y360" i="25" a="1"/>
  <c r="AX276" i="25" a="1"/>
  <c r="AG312" i="25" a="1"/>
  <c r="AH280" i="25" a="1"/>
  <c r="I224" i="25" a="1"/>
  <c r="AC436" i="25" a="1"/>
  <c r="AY380" i="25" a="1"/>
  <c r="G224" i="25" a="1"/>
  <c r="AW360" i="25" a="1"/>
  <c r="BG352" i="25" a="1"/>
  <c r="AJ160" i="25" a="1"/>
  <c r="P120" i="25" a="1"/>
  <c r="AO428" i="25" a="1"/>
  <c r="M444" i="25" a="1"/>
  <c r="AU516" i="25" a="1"/>
  <c r="G344" i="25" a="1"/>
  <c r="BM500" i="25" a="1"/>
  <c r="AW464" i="25" a="1"/>
  <c r="BI292" i="25" a="1"/>
  <c r="BN452" i="25" a="1"/>
  <c r="AW284" i="25" a="1"/>
  <c r="AM344" i="25" a="1"/>
  <c r="Q524" i="25" a="1"/>
  <c r="AO204" i="25" a="1"/>
  <c r="AD284" i="25" a="1"/>
  <c r="Q324" i="25" a="1"/>
  <c r="AX224" i="25" a="1"/>
  <c r="AF128" i="25" a="1"/>
  <c r="P484" i="25" a="1"/>
  <c r="M528" i="25" a="1"/>
  <c r="U376" i="25" a="1"/>
  <c r="AE476" i="25" a="1"/>
  <c r="AJ384" i="25" a="1"/>
  <c r="M440" i="25" a="1"/>
  <c r="BL220" i="25" a="1"/>
  <c r="R208" i="25" a="1"/>
  <c r="K480" i="25" a="1"/>
  <c r="BL372" i="25" a="1"/>
  <c r="AM204" i="25" a="1"/>
  <c r="BM464" i="25" a="1"/>
  <c r="P452" i="25" a="1"/>
  <c r="AX196" i="25" a="1"/>
  <c r="AV352" i="25" a="1"/>
  <c r="AY500" i="25" a="1"/>
  <c r="AX388" i="25" a="1"/>
  <c r="BG392" i="25" a="1"/>
  <c r="U340" i="25" a="1"/>
  <c r="AO124" i="25" a="1"/>
  <c r="W256" i="25" a="1"/>
  <c r="AH292" i="25" a="1"/>
  <c r="AM492" i="25" a="1"/>
  <c r="W484" i="25" a="1"/>
  <c r="BC320" i="25" a="1"/>
  <c r="BD496" i="25" a="1"/>
  <c r="AW113" i="25" a="1"/>
  <c r="AM284" i="25" a="1"/>
  <c r="BK116" i="25" a="1"/>
  <c r="F164" i="25" a="1"/>
  <c r="D152" i="25" a="1"/>
  <c r="N284" i="25" a="1"/>
  <c r="AZ432" i="25" a="1"/>
  <c r="AK484" i="25" a="1"/>
  <c r="AV280" i="25" a="1"/>
  <c r="BC252" i="25" a="1"/>
  <c r="BN464" i="25" a="1"/>
  <c r="AO532" i="25" a="1"/>
  <c r="BI452" i="25" a="1"/>
  <c r="U116" i="25" a="1"/>
  <c r="BI340" i="25" a="1"/>
  <c r="AX160" i="25" a="1"/>
  <c r="V372" i="25" a="1"/>
  <c r="G500" i="25" a="1"/>
  <c r="AS204" i="25" a="1"/>
  <c r="AD192" i="25" a="1"/>
  <c r="AV117" i="25" a="1"/>
  <c r="AE224" i="25" a="1"/>
  <c r="AS116" i="25" a="1"/>
  <c r="AR384" i="25" a="1"/>
  <c r="AQ288" i="25" a="1"/>
  <c r="BI336" i="25" a="1"/>
  <c r="AA288" i="25" a="1"/>
  <c r="U356" i="25" a="1"/>
  <c r="L200" i="25" a="1"/>
  <c r="AS220" i="25" a="1"/>
  <c r="M224" i="25" a="1"/>
  <c r="I488" i="25" a="1"/>
  <c r="AX116" i="25" a="1"/>
  <c r="AS168" i="25" a="1"/>
  <c r="J368" i="25" a="1"/>
  <c r="AV372" i="25" a="1"/>
  <c r="AE504" i="25" a="1"/>
  <c r="U428" i="25" a="1"/>
  <c r="BM300" i="25" a="1"/>
  <c r="BH364" i="25" a="1"/>
  <c r="AB188" i="25" a="1"/>
  <c r="H208" i="25" a="1"/>
  <c r="Y120" i="25" a="1"/>
  <c r="W416" i="25" a="1"/>
  <c r="AE252" i="25" a="1"/>
  <c r="G512" i="25" a="1"/>
  <c r="AN184" i="25" a="1"/>
  <c r="AQ484" i="25" a="1"/>
  <c r="T460" i="25" a="1"/>
  <c r="Y224" i="25" a="1"/>
  <c r="O476" i="25" a="1"/>
  <c r="AG416" i="25" a="1"/>
  <c r="N324" i="25" a="1"/>
  <c r="BL388" i="25" a="1"/>
  <c r="AI504" i="25" a="1"/>
  <c r="AX292" i="25" a="1"/>
  <c r="BG124" i="25" a="1"/>
  <c r="BD344" i="25" a="1"/>
  <c r="BG188" i="25" a="1"/>
  <c r="AY292" i="25" a="1"/>
  <c r="BF412" i="25" a="1"/>
  <c r="AT408" i="25" a="1"/>
  <c r="M388" i="25" a="1"/>
  <c r="AL149" i="25" a="1"/>
  <c r="AR476" i="25" a="1"/>
  <c r="BI368" i="25" a="1"/>
  <c r="BD504" i="25" a="1"/>
  <c r="BM137" i="25" a="1"/>
  <c r="AF496" i="25" a="1"/>
  <c r="P388" i="25" a="1"/>
  <c r="AJ524" i="25" a="1"/>
  <c r="I172" i="25" a="1"/>
  <c r="Z228" i="25" a="1"/>
  <c r="AL368" i="25" a="1"/>
  <c r="AZ292" i="25" a="1"/>
  <c r="BB508" i="25" a="1"/>
  <c r="D344" i="25" a="1"/>
  <c r="AF224" i="25" a="1"/>
  <c r="AJ220" i="25" a="1"/>
  <c r="V256" i="25" a="1"/>
  <c r="AF416" i="25" a="1"/>
  <c r="AL220" i="25" a="1"/>
  <c r="BP240" i="25" a="1"/>
  <c r="AQ116" i="25" a="1"/>
  <c r="AT208" i="25" a="1"/>
  <c r="BD448" i="25" a="1"/>
  <c r="BH440" i="25" a="1"/>
  <c r="J512" i="25" a="1"/>
  <c r="N424" i="25" a="1"/>
  <c r="AS164" i="25" a="1"/>
  <c r="AX436" i="25" a="1"/>
  <c r="AA468" i="25" a="1"/>
  <c r="J388" i="25" a="1"/>
  <c r="T476" i="25" a="1"/>
  <c r="BG340" i="25" a="1"/>
  <c r="BM312" i="25" a="1"/>
  <c r="Z428" i="25" a="1"/>
  <c r="O144" i="25" a="1"/>
  <c r="AW332" i="25" a="1"/>
  <c r="AW120" i="25" a="1"/>
  <c r="BE292" i="25" a="1"/>
  <c r="BL488" i="25" a="1"/>
  <c r="AB456" i="25" a="1"/>
  <c r="AE115" i="25" a="1"/>
  <c r="AB216" i="25" a="1"/>
  <c r="AG508" i="25" a="1"/>
  <c r="AL464" i="25" a="1"/>
  <c r="BL136" i="25" a="1"/>
  <c r="O193" i="25" a="1"/>
  <c r="S252" i="25" a="1"/>
  <c r="BH392" i="25" a="1"/>
  <c r="AZ117" i="25" a="1"/>
  <c r="AK360" i="25" a="1"/>
  <c r="S372" i="25" a="1"/>
  <c r="AR316" i="25" a="1"/>
  <c r="H176" i="25" a="1"/>
  <c r="L404" i="25" a="1"/>
  <c r="AG524" i="25" a="1"/>
  <c r="AL136" i="25" a="1"/>
  <c r="H296" i="25" a="1"/>
  <c r="U272" i="25" a="1"/>
  <c r="AM376" i="25" a="1"/>
  <c r="U280" i="25" a="1"/>
  <c r="T228" i="25" a="1"/>
  <c r="BB488" i="25" a="1"/>
  <c r="BJ436" i="25" a="1"/>
  <c r="AM464" i="25" a="1"/>
  <c r="BO364" i="25" a="1"/>
  <c r="AN456" i="25" a="1"/>
  <c r="BH384" i="25" a="1"/>
  <c r="AT352" i="25" a="1"/>
  <c r="Z380" i="25" a="1"/>
  <c r="AU448" i="25" a="1"/>
  <c r="S236" i="25" a="1"/>
  <c r="BD115" i="25" a="1"/>
  <c r="T500" i="25" a="1"/>
  <c r="AE276" i="25" a="1"/>
  <c r="AW200" i="25" a="1"/>
  <c r="AG496" i="25" a="1"/>
  <c r="AM416" i="25" a="1"/>
  <c r="BL292" i="25" a="1"/>
  <c r="AW356" i="25" a="1"/>
  <c r="BB136" i="25" a="1"/>
  <c r="AT280" i="25" a="1"/>
  <c r="BE244" i="25" a="1"/>
  <c r="AG356" i="25" a="1"/>
  <c r="I320" i="25" a="1"/>
  <c r="M400" i="25" a="1"/>
  <c r="AX284" i="25" a="1"/>
  <c r="Y508" i="25" a="1"/>
  <c r="AJ372" i="25" a="1"/>
  <c r="AK224" i="25" a="1"/>
  <c r="AJ528" i="25" a="1"/>
  <c r="AT152" i="25" a="1"/>
  <c r="R408" i="25" a="1"/>
  <c r="AA524" i="25" a="1"/>
  <c r="AT228" i="25" a="1"/>
  <c r="AZ384" i="25" a="1"/>
  <c r="Z196" i="25" a="1"/>
  <c r="F200" i="25" a="1"/>
  <c r="AC212" i="25" a="1"/>
  <c r="AB124" i="25" a="1"/>
  <c r="BD388" i="25" a="1"/>
  <c r="R116" i="25" a="1"/>
  <c r="BG376" i="25" a="1"/>
  <c r="D232" i="25" a="1"/>
  <c r="H468" i="25" a="1"/>
  <c r="BD468" i="25" a="1"/>
  <c r="D480" i="25" a="1"/>
  <c r="BF424" i="25" a="1"/>
  <c r="Y500" i="25" a="1"/>
  <c r="AG368" i="25" a="1"/>
  <c r="W248" i="25" a="1"/>
  <c r="BE268" i="25" a="1"/>
  <c r="K244" i="25" a="1"/>
  <c r="BD180" i="25" a="1"/>
  <c r="AI380" i="25" a="1"/>
  <c r="AC516" i="25" a="1"/>
  <c r="AX272" i="25" a="1"/>
  <c r="AM380" i="25" a="1"/>
  <c r="BB200" i="25" a="1"/>
  <c r="AF492" i="25" a="1"/>
  <c r="AK308" i="25" a="1"/>
  <c r="BD280" i="25" a="1"/>
  <c r="Q272" i="25" a="1"/>
  <c r="AV348" i="25" a="1"/>
  <c r="H408" i="25" a="1"/>
  <c r="D372" i="25" a="1"/>
  <c r="Y248" i="25" a="1"/>
  <c r="AA508" i="25" a="1"/>
  <c r="BE132" i="25" a="1"/>
  <c r="BL304" i="25" a="1"/>
  <c r="BM468" i="25" a="1"/>
  <c r="F452" i="25" a="1"/>
  <c r="V512" i="25" a="1"/>
  <c r="AK504" i="25" a="1"/>
  <c r="AL272" i="25" a="1"/>
  <c r="AF312" i="25" a="1"/>
  <c r="AW524" i="25" a="1"/>
  <c r="AQ420" i="25" a="1"/>
  <c r="BJ284" i="25" a="1"/>
  <c r="V148" i="25" a="1"/>
  <c r="BI512" i="25" a="1"/>
  <c r="AJ272" i="25" a="1"/>
  <c r="L220" i="25" a="1"/>
  <c r="BB512" i="25" a="1"/>
  <c r="AB328" i="25" a="1"/>
  <c r="AC520" i="25" a="1"/>
  <c r="V172" i="25" a="1"/>
  <c r="AY228" i="25" a="1"/>
  <c r="BK292" i="25" a="1"/>
  <c r="N200" i="25" a="1"/>
  <c r="Y420" i="25" a="1"/>
  <c r="AG536" i="25" a="1"/>
  <c r="AJ344" i="25" a="1"/>
  <c r="Z348" i="25" a="1"/>
  <c r="AF452" i="25" a="1"/>
  <c r="BI180" i="25" a="1"/>
  <c r="AV256" i="25" a="1"/>
  <c r="F296" i="25" a="1"/>
  <c r="R280" i="25" a="1"/>
  <c r="R168" i="25" a="1"/>
  <c r="AZ380" i="25" a="1"/>
  <c r="Y308" i="25" a="1"/>
  <c r="BJ228" i="25" a="1"/>
  <c r="N508" i="25" a="1"/>
  <c r="L288" i="25" a="1"/>
  <c r="U328" i="25" a="1"/>
  <c r="BB324" i="25" a="1"/>
  <c r="AR416" i="25" a="1"/>
  <c r="AV276" i="25" a="1"/>
  <c r="H140" i="25" a="1"/>
  <c r="BB228" i="25" a="1"/>
  <c r="AE176" i="25" a="1"/>
  <c r="K444" i="25" a="1"/>
  <c r="AY148" i="25" a="1"/>
  <c r="AT412" i="25" a="1"/>
  <c r="AC452" i="25" a="1"/>
  <c r="AW448" i="25" a="1"/>
  <c r="AB280" i="25" a="1"/>
  <c r="AX316" i="25" a="1"/>
  <c r="AL184" i="25" a="1"/>
  <c r="AD240" i="25" a="1"/>
  <c r="AA252" i="25" a="1"/>
  <c r="BD320" i="25" a="1"/>
  <c r="AT524" i="25" a="1"/>
  <c r="AS512" i="25" a="1"/>
  <c r="BI260" i="25" a="1"/>
  <c r="Z144" i="25" a="1"/>
  <c r="AG276" i="25" a="1"/>
  <c r="L256" i="25" a="1"/>
  <c r="F424" i="25" a="1"/>
  <c r="AY356" i="25" a="1"/>
  <c r="AE496" i="25" a="1"/>
  <c r="AV232" i="25" a="1"/>
  <c r="BE488" i="25" a="1"/>
  <c r="BO348" i="25" a="1"/>
  <c r="W316" i="25" a="1"/>
  <c r="AN496" i="25" a="1"/>
  <c r="AA200" i="25" a="1"/>
  <c r="BM145" i="25" a="1"/>
  <c r="U196" i="25" a="1"/>
  <c r="BP360" i="25" a="1"/>
  <c r="AT188" i="25" a="1"/>
  <c r="AJ123" i="25" a="1"/>
  <c r="W184" i="25" a="1"/>
  <c r="N320" i="25" a="1"/>
  <c r="AS292" i="25" a="1"/>
  <c r="H532" i="25" a="1"/>
  <c r="AO412" i="25" a="1"/>
  <c r="BI352" i="25" a="1"/>
  <c r="L432" i="25" a="1"/>
  <c r="BN232" i="25" a="1"/>
  <c r="P244" i="25" a="1"/>
  <c r="L268" i="25" a="1"/>
  <c r="BN532" i="25" a="1"/>
  <c r="BL324" i="25" a="1"/>
  <c r="R144" i="25" a="1"/>
  <c r="Q384" i="25" a="1"/>
  <c r="BL456" i="25" a="1"/>
  <c r="D488" i="25" a="1"/>
  <c r="BN352" i="25" a="1"/>
  <c r="V144" i="25" a="1"/>
  <c r="AG228" i="25" a="1"/>
  <c r="BO520" i="25" a="1"/>
  <c r="BD420" i="25" a="1"/>
  <c r="BJ208" i="25" a="1"/>
  <c r="G480" i="25" a="1"/>
  <c r="AR272" i="25" a="1"/>
  <c r="AJ468" i="25" a="1"/>
  <c r="AU116" i="25" a="1"/>
  <c r="AO172" i="25" a="1"/>
  <c r="AW248" i="25" a="1"/>
  <c r="L492" i="25" a="1"/>
  <c r="AB356" i="25" a="1"/>
  <c r="L532" i="25" a="1"/>
  <c r="AY472" i="25" a="1"/>
  <c r="AD452" i="25" a="1"/>
  <c r="AN284" i="25" a="1"/>
  <c r="BM420" i="25" a="1"/>
  <c r="BH460" i="25" a="1"/>
  <c r="BP152" i="25" a="1"/>
  <c r="W144" i="25" a="1"/>
  <c r="AW424" i="25" a="1"/>
  <c r="BH160" i="25" a="1"/>
  <c r="O384" i="25" a="1"/>
  <c r="AB400" i="25" a="1"/>
  <c r="AU164" i="25" a="1"/>
  <c r="Y268" i="25" a="1"/>
  <c r="BM404" i="25" a="1"/>
  <c r="J444" i="25" a="1"/>
  <c r="AQ364" i="25" a="1"/>
  <c r="AU320" i="25" a="1"/>
  <c r="AV452" i="25" a="1"/>
  <c r="BC260" i="25" a="1"/>
  <c r="BJ200" i="25" a="1"/>
  <c r="BK424" i="25" a="1"/>
  <c r="AX308" i="25" a="1"/>
  <c r="O448" i="25" a="1"/>
  <c r="BC400" i="25" a="1"/>
  <c r="AK460" i="25" a="1"/>
  <c r="T184" i="25" a="1"/>
  <c r="AR220" i="25" a="1"/>
  <c r="M536" i="25" a="1"/>
  <c r="BD324" i="25" a="1"/>
  <c r="R340" i="25" a="1"/>
  <c r="AB296" i="25" a="1"/>
  <c r="V384" i="25" a="1"/>
  <c r="G308" i="25" a="1"/>
  <c r="H372" i="25" a="1"/>
  <c r="N312" i="25" a="1"/>
  <c r="AZ408" i="25" a="1"/>
  <c r="BC296" i="25" a="1"/>
  <c r="BG516" i="25" a="1"/>
  <c r="AX360" i="25" a="1"/>
  <c r="BD200" i="25" a="1"/>
  <c r="AU240" i="25" a="1"/>
  <c r="AF260" i="25" a="1"/>
  <c r="H388" i="25" a="1"/>
  <c r="Z212" i="25" a="1"/>
  <c r="V128" i="25" a="1"/>
  <c r="AE328" i="25" a="1"/>
  <c r="AA144" i="25" a="1"/>
  <c r="N416" i="25" a="1"/>
  <c r="BJ424" i="25" a="1"/>
  <c r="AI308" i="25" a="1"/>
  <c r="BE536" i="25" a="1"/>
  <c r="AE316" i="25" a="1"/>
  <c r="AR204" i="25" a="1"/>
  <c r="AO192" i="25" a="1"/>
  <c r="T148" i="25" a="1"/>
  <c r="L304" i="25" a="1"/>
  <c r="AW320" i="25" a="1"/>
  <c r="AZ296" i="25" a="1"/>
  <c r="J380" i="25" a="1"/>
  <c r="BB420" i="25" a="1"/>
  <c r="AK524" i="25" a="1"/>
  <c r="U324" i="25" a="1"/>
  <c r="AE120" i="25" a="1"/>
  <c r="I468" i="25" a="1"/>
  <c r="AT292" i="25" a="1"/>
  <c r="R412" i="25" a="1"/>
  <c r="N288" i="25" a="1"/>
  <c r="AS492" i="25" a="1"/>
  <c r="U184" i="25" a="1"/>
  <c r="F156" i="25" a="1"/>
  <c r="O168" i="25" a="1"/>
  <c r="AB476" i="25" a="1"/>
  <c r="BH312" i="25" a="1"/>
  <c r="AZ152" i="25" a="1"/>
  <c r="BB192" i="25" a="1"/>
  <c r="Z344" i="25" a="1"/>
  <c r="BK164" i="25" a="1"/>
  <c r="AU392" i="25" a="1"/>
  <c r="AB344" i="25" a="1"/>
  <c r="AI520" i="25" a="1"/>
  <c r="BD156" i="25" a="1"/>
  <c r="AF172" i="25" a="1"/>
  <c r="W244" i="25" a="1"/>
  <c r="AF468" i="25" a="1"/>
  <c r="BL440" i="25" a="1"/>
  <c r="BG460" i="25" a="1"/>
  <c r="AH424" i="25" a="1"/>
  <c r="AV512" i="25" a="1"/>
  <c r="BE432" i="25" a="1"/>
  <c r="AD116" i="25" a="1"/>
  <c r="U380" i="25" a="1"/>
  <c r="V280" i="25" a="1"/>
  <c r="T492" i="25" a="1"/>
  <c r="AT308" i="25" a="1"/>
  <c r="T160" i="25" a="1"/>
  <c r="AM364" i="25" a="1"/>
  <c r="BE444" i="25" a="1"/>
  <c r="BG152" i="25" a="1"/>
  <c r="AR124" i="25" a="1"/>
  <c r="AJ480" i="25" a="1"/>
  <c r="AN504" i="25" a="1"/>
  <c r="AB340" i="25" a="1"/>
  <c r="Y116" i="25" a="1"/>
  <c r="Y376" i="25" a="1"/>
  <c r="AD304" i="25" a="1"/>
  <c r="AE532" i="25" a="1"/>
  <c r="L192" i="25" a="1"/>
  <c r="U204" i="25" a="1"/>
  <c r="G324" i="25" a="1"/>
  <c r="AT492" i="25" a="1"/>
  <c r="Q536" i="25" a="1"/>
  <c r="BE412" i="25" a="1"/>
  <c r="N224" i="25" a="1"/>
  <c r="BB176" i="25" a="1"/>
  <c r="Q124" i="25" a="1"/>
  <c r="BK408" i="25" a="1"/>
  <c r="BN492" i="25" a="1"/>
  <c r="O119" i="25" a="1"/>
  <c r="BD368" i="25" a="1"/>
  <c r="J136" i="25" a="1"/>
  <c r="AE464" i="25" a="1"/>
  <c r="AQ200" i="25" a="1"/>
  <c r="AU420" i="25" a="1"/>
  <c r="T396" i="25" a="1"/>
  <c r="BK420" i="25" a="1"/>
  <c r="AI228" i="25" a="1"/>
  <c r="BD144" i="25" a="1"/>
  <c r="U484" i="25" a="1"/>
  <c r="Z480" i="25" a="1"/>
  <c r="Q120" i="25" a="1"/>
  <c r="Z516" i="25" a="1"/>
  <c r="AN232" i="25" a="1"/>
  <c r="BG436" i="25" a="1"/>
  <c r="AL344" i="25" a="1"/>
  <c r="M240" i="25" a="1"/>
  <c r="AX340" i="25" a="1"/>
  <c r="AE244" i="25" a="1"/>
  <c r="BF284" i="25" a="1"/>
  <c r="AQ156" i="25" a="1"/>
  <c r="AA428" i="25" a="1"/>
  <c r="BG320" i="25" a="1"/>
  <c r="Z300" i="25" a="1"/>
  <c r="N488" i="25" a="1"/>
  <c r="AJ296" i="25" a="1"/>
  <c r="AM428" i="25" a="1"/>
  <c r="F324" i="25" a="1"/>
  <c r="AS200" i="25" a="1"/>
  <c r="R324" i="25" a="1"/>
  <c r="BD352" i="25" a="1"/>
  <c r="J520" i="25" a="1"/>
  <c r="Q444" i="25" a="1"/>
  <c r="Q492" i="25" a="1"/>
  <c r="AF532" i="25" a="1"/>
  <c r="T452" i="25" a="1"/>
  <c r="U532" i="25" a="1"/>
  <c r="T528" i="25" a="1"/>
  <c r="U448" i="25" a="1"/>
  <c r="BE392" i="25" a="1"/>
  <c r="BN264" i="25" a="1"/>
  <c r="AK512" i="25" a="1"/>
  <c r="AN163" i="25" a="1"/>
  <c r="AQ396" i="25" a="1"/>
  <c r="AV115" i="25" a="1"/>
  <c r="AE248" i="25" a="1"/>
  <c r="BF492" i="25" a="1"/>
  <c r="BJ304" i="25" a="1"/>
  <c r="BC164" i="25" a="1"/>
  <c r="AH124" i="25" a="1"/>
  <c r="BF536" i="25" a="1"/>
  <c r="L320" i="25" a="1"/>
  <c r="AG376" i="25" a="1"/>
  <c r="M364" i="25" a="1"/>
  <c r="O240" i="25" a="1"/>
  <c r="R228" i="25" a="1"/>
  <c r="AZ344" i="25" a="1"/>
  <c r="AC512" i="25" a="1"/>
  <c r="AE400" i="25" a="1"/>
  <c r="K124" i="25" a="1"/>
  <c r="W396" i="25" a="1"/>
  <c r="BM440" i="25" a="1"/>
  <c r="O124" i="25" a="1"/>
  <c r="U192" i="25" a="1"/>
  <c r="I352" i="25" a="1"/>
  <c r="BH348" i="25" a="1"/>
  <c r="AW212" i="25" a="1"/>
  <c r="BB340" i="25" a="1"/>
  <c r="AO496" i="25" a="1"/>
  <c r="AH168" i="25" a="1"/>
  <c r="BH304" i="25" a="1"/>
  <c r="BN300" i="25" a="1"/>
  <c r="AX324" i="25" a="1"/>
  <c r="AY156" i="25" a="1"/>
  <c r="BN164" i="25" a="1"/>
  <c r="AR420" i="25" a="1"/>
  <c r="AD368" i="25" a="1"/>
  <c r="BH464" i="25" a="1"/>
  <c r="AJ292" i="25" a="1"/>
  <c r="AZ240" i="25" a="1"/>
  <c r="BI188" i="25" a="1"/>
  <c r="P184" i="25" a="1"/>
  <c r="AN324" i="25" a="1"/>
  <c r="AG172" i="25" a="1"/>
  <c r="AQ324" i="25" a="1"/>
  <c r="BP156" i="25" a="1"/>
  <c r="AA372" i="25" a="1"/>
  <c r="N480" i="25" a="1"/>
  <c r="AB364" i="25" a="1"/>
  <c r="BF364" i="25" a="1"/>
  <c r="AN424" i="25" a="1"/>
  <c r="T416" i="25" a="1"/>
  <c r="AU468" i="25" a="1"/>
  <c r="N472" i="25" a="1"/>
  <c r="AY512" i="25" a="1"/>
  <c r="BB132" i="25" a="1"/>
  <c r="AN168" i="25" a="1"/>
  <c r="J400" i="25" a="1"/>
  <c r="AI352" i="25" a="1"/>
  <c r="AV524" i="25" a="1"/>
  <c r="AU444" i="25" a="1"/>
  <c r="BL244" i="25" a="1"/>
  <c r="BM204" i="25" a="1"/>
  <c r="BL332" i="25" a="1"/>
  <c r="AY252" i="25" a="1"/>
  <c r="AZ396" i="25" a="1"/>
  <c r="BJ368" i="25" a="1"/>
  <c r="U200" i="25" a="1"/>
  <c r="AY192" i="25" a="1"/>
  <c r="BK196" i="25" a="1"/>
  <c r="AE124" i="25" a="1"/>
  <c r="P368" i="25" a="1"/>
  <c r="N412" i="25" a="1"/>
  <c r="BJ484" i="25" a="1"/>
  <c r="AI420" i="25" a="1"/>
  <c r="W444" i="25" a="1"/>
  <c r="O492" i="25" a="1"/>
  <c r="S504" i="25" a="1"/>
  <c r="AK456" i="25" a="1"/>
  <c r="BD400" i="25" a="1"/>
  <c r="AN188" i="25" a="1"/>
  <c r="BC120" i="25" a="1"/>
  <c r="G436" i="25" a="1"/>
  <c r="BW115" i="25" a="1"/>
  <c r="O508" i="25" a="1"/>
  <c r="AE512" i="25" a="1"/>
  <c r="AA440" i="25" a="1"/>
  <c r="P384" i="25" a="1"/>
  <c r="AX208" i="25" a="1"/>
  <c r="AQ312" i="25" a="1"/>
  <c r="BB424" i="25" a="1"/>
  <c r="AT220" i="25" a="1"/>
  <c r="AT140" i="25" a="1"/>
  <c r="AW468" i="25" a="1"/>
  <c r="N532" i="25" a="1"/>
  <c r="BJ420" i="25" a="1"/>
  <c r="AJ120" i="25" a="1"/>
  <c r="F472" i="25" a="1"/>
  <c r="AN340" i="25" a="1"/>
  <c r="AK324" i="25" a="1"/>
  <c r="AX372" i="25" a="1"/>
  <c r="F492" i="25" a="1"/>
  <c r="N528" i="25" a="1"/>
  <c r="AX252" i="25" a="1"/>
  <c r="D332" i="25" a="1"/>
  <c r="BM212" i="25" a="1"/>
  <c r="AU276" i="25" a="1"/>
  <c r="AY536" i="25" a="1"/>
  <c r="K452" i="25" a="1"/>
  <c r="AJ432" i="25" a="1"/>
  <c r="F508" i="25" a="1"/>
  <c r="M344" i="25" a="1"/>
  <c r="BC136" i="25" a="1"/>
  <c r="AL324" i="25" a="1"/>
  <c r="AJ212" i="25" a="1"/>
  <c r="AF216" i="25" a="1"/>
  <c r="G236" i="25" a="1"/>
  <c r="AE468" i="25" a="1"/>
  <c r="O276" i="25" a="1"/>
  <c r="D156" i="25" a="1"/>
  <c r="BM416" i="25" a="1"/>
  <c r="AL308" i="25" a="1"/>
  <c r="AK440" i="25" a="1"/>
  <c r="AG316" i="25" a="1"/>
  <c r="AN236" i="25" a="1"/>
  <c r="G440" i="25" a="1"/>
  <c r="AI332" i="25" a="1"/>
  <c r="N536" i="25" a="1"/>
  <c r="K264" i="25" a="1"/>
  <c r="AQ160" i="25" a="1"/>
  <c r="BO420" i="25" a="1"/>
  <c r="AD360" i="25" a="1"/>
  <c r="V272" i="25" a="1"/>
  <c r="G496" i="25" a="1"/>
  <c r="O160" i="25" a="1"/>
  <c r="S500" i="25" a="1"/>
  <c r="AG236" i="25" a="1"/>
  <c r="AN384" i="25" a="1"/>
  <c r="AK384" i="25" a="1"/>
  <c r="BF144" i="25" a="1"/>
  <c r="AO320" i="25" a="1"/>
  <c r="AC492" i="25" a="1"/>
  <c r="AX192" i="25" a="1"/>
  <c r="BI244" i="25" a="1"/>
  <c r="BD272" i="25" a="1"/>
  <c r="BF532" i="25" a="1"/>
  <c r="AD276" i="25" a="1"/>
  <c r="AN256" i="25" a="1"/>
  <c r="S256" i="25" a="1"/>
  <c r="J416" i="25" a="1"/>
  <c r="BM340" i="25" a="1"/>
  <c r="K224" i="25" a="1"/>
  <c r="H188" i="25" a="1"/>
  <c r="BJ140" i="25" a="1"/>
  <c r="AO508" i="25" a="1"/>
  <c r="Y244" i="25" a="1"/>
  <c r="BF208" i="25" a="1"/>
  <c r="AE268" i="25" a="1"/>
  <c r="AK212" i="25" a="1"/>
  <c r="BB412" i="25" a="1"/>
  <c r="Q340" i="25" a="1"/>
  <c r="BC472" i="25" a="1"/>
  <c r="AF504" i="25" a="1"/>
  <c r="BL184" i="25" a="1"/>
  <c r="BO312" i="25" a="1"/>
  <c r="M252" i="25" a="1"/>
  <c r="BO504" i="25" a="1"/>
  <c r="T240" i="25" a="1"/>
  <c r="Z304" i="25" a="1"/>
  <c r="AS284" i="25" a="1"/>
  <c r="AF168" i="25" a="1"/>
  <c r="AO140" i="25" a="1"/>
  <c r="AE336" i="25" a="1"/>
  <c r="AQ248" i="25" a="1"/>
  <c r="BB284" i="25" a="1"/>
  <c r="M516" i="25" a="1"/>
  <c r="BE200" i="25" a="1"/>
  <c r="S212" i="25" a="1"/>
  <c r="BJ520" i="25" a="1"/>
  <c r="BI484" i="25" a="1"/>
  <c r="K336" i="25" a="1"/>
  <c r="R376" i="25" a="1"/>
  <c r="BN152" i="25" a="1"/>
  <c r="AK124" i="25" a="1"/>
  <c r="BN508" i="25" a="1"/>
  <c r="Z436" i="25" a="1"/>
  <c r="AK316" i="25" a="1"/>
  <c r="AQ124" i="25" a="1"/>
  <c r="AD208" i="25" a="1"/>
  <c r="AI168" i="25" a="1"/>
  <c r="W320" i="25" a="1"/>
  <c r="G260" i="25" a="1"/>
  <c r="O528" i="25" a="1"/>
  <c r="AO408" i="25" a="1"/>
  <c r="BK328" i="25" a="1"/>
  <c r="AB308" i="25" a="1"/>
  <c r="AH524" i="25" a="1"/>
  <c r="AM356" i="25" a="1"/>
  <c r="AT200" i="25" a="1"/>
  <c r="H128" i="25" a="1"/>
  <c r="AY344" i="25" a="1"/>
  <c r="M296" i="25" a="1"/>
  <c r="AY264" i="25" a="1"/>
  <c r="S392" i="25" a="1"/>
  <c r="U360" i="25" a="1"/>
  <c r="AT156" i="25" a="1"/>
  <c r="BK456" i="25" a="1"/>
  <c r="BO196" i="25" a="1"/>
  <c r="BL280" i="25" a="1"/>
  <c r="AW504" i="25" a="1"/>
  <c r="AZ468" i="25" a="1"/>
  <c r="AD264" i="25" a="1"/>
  <c r="AW256" i="25" a="1"/>
  <c r="AU156" i="25" a="1"/>
  <c r="Y412" i="25" a="1"/>
  <c r="AN400" i="25" a="1"/>
  <c r="AY132" i="25" a="1"/>
  <c r="AZ532" i="25" a="1"/>
  <c r="AV392" i="25" a="1"/>
  <c r="AR288" i="25" a="1"/>
  <c r="AH176" i="25" a="1"/>
  <c r="AU332" i="25" a="1"/>
  <c r="U364" i="25" a="1"/>
  <c r="BM324" i="25" a="1"/>
  <c r="BP332" i="25" a="1"/>
  <c r="AF368" i="25" a="1"/>
  <c r="AA368" i="25" a="1"/>
  <c r="Q336" i="25" a="1"/>
  <c r="AS244" i="25" a="1"/>
  <c r="AS320" i="25" a="1"/>
  <c r="Z232" i="25" a="1"/>
  <c r="AN484" i="25" a="1"/>
  <c r="BN496" i="25" a="1"/>
  <c r="P528" i="25" a="1"/>
  <c r="BG288" i="25" a="1"/>
  <c r="AA432" i="25" a="1"/>
  <c r="D452" i="25" a="1"/>
  <c r="BK356" i="25" a="1"/>
  <c r="AW420" i="25" a="1"/>
  <c r="BC456" i="25" a="1"/>
  <c r="AF500" i="25" a="1"/>
  <c r="H488" i="25" a="1"/>
  <c r="BI228" i="25" a="1"/>
  <c r="J288" i="25" a="1"/>
  <c r="AG396" i="25" a="1"/>
  <c r="O300" i="25" a="1"/>
  <c r="AO332" i="25" a="1"/>
  <c r="BE464" i="25" a="1"/>
  <c r="BO324" i="25" a="1"/>
  <c r="AA452" i="25" a="1"/>
  <c r="Z244" i="25" a="1"/>
  <c r="AR516" i="25" a="1"/>
  <c r="AX216" i="25" a="1"/>
  <c r="AA460" i="25" a="1"/>
  <c r="BH420" i="25" a="1"/>
  <c r="AY404" i="25" a="1"/>
  <c r="AW404" i="25" a="1"/>
  <c r="I400" i="25" a="1"/>
  <c r="BB244" i="25" a="1"/>
  <c r="AC400" i="25" a="1"/>
  <c r="AS452" i="25" a="1"/>
  <c r="BP500" i="25" a="1"/>
  <c r="V452" i="25" a="1"/>
  <c r="AK408" i="25" a="1"/>
  <c r="AV320" i="25" a="1"/>
  <c r="AB408" i="25" a="1"/>
  <c r="O408" i="25" a="1"/>
  <c r="Z512" i="25" a="1"/>
  <c r="BH164" i="25" a="1"/>
  <c r="T172" i="25" a="1"/>
  <c r="AD516" i="25" a="1"/>
  <c r="BF168" i="25" a="1"/>
  <c r="L500" i="25" a="1"/>
  <c r="BP384" i="25" a="1"/>
  <c r="T312" i="25" a="1"/>
  <c r="AT384" i="25" a="1"/>
  <c r="AG388" i="25" a="1"/>
  <c r="U492" i="25" a="1"/>
  <c r="J436" i="25" a="1"/>
  <c r="AQ368" i="25" a="1"/>
  <c r="I484" i="25" a="1"/>
  <c r="BO240" i="25" a="1"/>
  <c r="BI152" i="25" a="1"/>
  <c r="AM236" i="25" a="1"/>
  <c r="W492" i="25" a="1"/>
  <c r="R184" i="25" a="1"/>
  <c r="AY212" i="25" a="1"/>
  <c r="AW236" i="25" a="1"/>
  <c r="K468" i="25" a="1"/>
  <c r="AC292" i="25" a="1"/>
  <c r="AS496" i="25" a="1"/>
  <c r="AQ376" i="25" a="1"/>
  <c r="AQ228" i="25" a="1"/>
  <c r="AS388" i="25" a="1"/>
  <c r="BE384" i="25" a="1"/>
  <c r="BN140" i="25" a="1"/>
  <c r="BH512" i="25" a="1"/>
  <c r="AS252" i="25" a="1"/>
  <c r="BO248" i="25" a="1"/>
  <c r="BE145" i="25" a="1"/>
  <c r="BE516" i="25" a="1"/>
  <c r="AX344" i="25" a="1"/>
  <c r="BB204" i="25" a="1"/>
  <c r="I280" i="25" a="1"/>
  <c r="Q128" i="25" a="1"/>
  <c r="AK204" i="25" a="1"/>
  <c r="AL500" i="25" a="1"/>
  <c r="P280" i="25" a="1"/>
  <c r="AR248" i="25" a="1"/>
  <c r="AI356" i="25" a="1"/>
  <c r="P412" i="25" a="1"/>
  <c r="AG400" i="25" a="1"/>
  <c r="S464" i="25" a="1"/>
  <c r="BP128" i="25" a="1"/>
  <c r="S412" i="25" a="1"/>
  <c r="H496" i="25" a="1"/>
  <c r="AR480" i="25" a="1"/>
  <c r="L128" i="25" a="1"/>
  <c r="AC300" i="25" a="1"/>
  <c r="L280" i="25" a="1"/>
  <c r="W352" i="25" a="1"/>
  <c r="V472" i="25" a="1"/>
  <c r="P148" i="25" a="1"/>
  <c r="BO144" i="25" a="1"/>
  <c r="AQ316" i="25" a="1"/>
  <c r="Y524" i="25" a="1"/>
  <c r="AV432" i="25" a="1"/>
  <c r="BK192" i="25" a="1"/>
  <c r="W196" i="25" a="1"/>
  <c r="Z448" i="25" a="1"/>
  <c r="O184" i="25" a="1"/>
  <c r="BI140" i="25" a="1"/>
  <c r="D416" i="25" a="1"/>
  <c r="BH220" i="25" a="1"/>
  <c r="BE152" i="25" a="1"/>
  <c r="S364" i="25" a="1"/>
  <c r="S144" i="25" a="1"/>
  <c r="AR148" i="25" a="1"/>
  <c r="AB164" i="25" a="1"/>
  <c r="BB360" i="25" a="1"/>
  <c r="AW208" i="25" a="1"/>
  <c r="K164" i="25" a="1"/>
  <c r="AW180" i="25" a="1"/>
  <c r="AD476" i="25" a="1"/>
  <c r="AN416" i="25" a="1"/>
  <c r="AM324" i="25" a="1"/>
  <c r="S292" i="25" a="1"/>
  <c r="AS160" i="25" a="1"/>
  <c r="AA444" i="25" a="1"/>
  <c r="BE164" i="25" a="1"/>
  <c r="AU176" i="25" a="1"/>
  <c r="BD476" i="25" a="1"/>
  <c r="W368" i="25" a="1"/>
  <c r="BN344" i="25" a="1"/>
  <c r="AQ492" i="25" a="1"/>
  <c r="BG308" i="25" a="1"/>
  <c r="AQ408" i="25" a="1"/>
  <c r="AY480" i="25" a="1"/>
  <c r="BD168" i="25" a="1"/>
  <c r="AH256" i="25" a="1"/>
  <c r="AV444" i="25" a="1"/>
  <c r="O204" i="25" a="1"/>
  <c r="AH172" i="25" a="1"/>
  <c r="BK396" i="25" a="1"/>
  <c r="R284" i="25" a="1"/>
  <c r="F176" i="25" a="1"/>
  <c r="BP180" i="25" a="1"/>
  <c r="AQ432" i="25" a="1"/>
  <c r="AU512" i="25" a="1"/>
  <c r="N300" i="25" a="1"/>
  <c r="BE472" i="25" a="1"/>
  <c r="Q496" i="25" a="1"/>
  <c r="AM172" i="25" a="1"/>
  <c r="K440" i="25" a="1"/>
  <c r="BK416" i="25" a="1"/>
  <c r="Y184" i="25" a="1"/>
  <c r="BH136" i="25" a="1"/>
  <c r="I308" i="25" a="1"/>
  <c r="N212" i="25" a="1"/>
  <c r="AH472" i="25" a="1"/>
  <c r="BD192" i="25" a="1"/>
  <c r="AE344" i="25" a="1"/>
  <c r="AV180" i="25" a="1"/>
  <c r="I144" i="25" a="1"/>
  <c r="BH340" i="25" a="1"/>
  <c r="BC488" i="25" a="1"/>
  <c r="M368" i="25" a="1"/>
  <c r="BN208" i="25" a="1"/>
  <c r="U520" i="25" a="1"/>
  <c r="O356" i="25" a="1"/>
  <c r="BL420" i="25" a="1"/>
  <c r="D472" i="25" a="1"/>
  <c r="BN224" i="25" a="1"/>
  <c r="BF136" i="25" a="1"/>
  <c r="K188" i="25" a="1"/>
  <c r="AX524" i="25" a="1"/>
  <c r="BH140" i="25" a="1"/>
  <c r="N392" i="25" a="1"/>
  <c r="U188" i="25" a="1"/>
  <c r="BM136" i="25" a="1"/>
  <c r="AF320" i="25" a="1"/>
  <c r="BN113" i="25" a="1"/>
  <c r="V276" i="25" a="1"/>
  <c r="L188" i="25" a="1"/>
  <c r="BM208" i="25" a="1"/>
  <c r="AH412" i="25" a="1"/>
  <c r="BM220" i="25" a="1"/>
  <c r="AT232" i="25" a="1"/>
  <c r="BN256" i="25" a="1"/>
  <c r="Z408" i="25" a="1"/>
  <c r="O164" i="25" a="1"/>
  <c r="L424" i="25" a="1"/>
  <c r="Y492" i="25" a="1"/>
  <c r="AK428" i="25" a="1"/>
  <c r="AZ440" i="25" a="1"/>
  <c r="BH412" i="25" a="1"/>
  <c r="AA384" i="25" a="1"/>
  <c r="D380" i="25" a="1"/>
  <c r="BL113" i="25" a="1"/>
  <c r="BE288" i="25" a="1"/>
  <c r="AO260" i="25" a="1"/>
  <c r="BC184" i="25" a="1"/>
  <c r="G144" i="25" a="1"/>
  <c r="AZ364" i="25" a="1"/>
  <c r="M436" i="25" a="1"/>
  <c r="AA340" i="25" a="1"/>
  <c r="AZ224" i="25" a="1"/>
  <c r="BE364" i="25" a="1"/>
  <c r="AL200" i="25" a="1"/>
  <c r="K404" i="25" a="1"/>
  <c r="BG132" i="25" a="1"/>
  <c r="Z424" i="25" a="1"/>
  <c r="Y144" i="25" a="1"/>
  <c r="AX304" i="25" a="1"/>
  <c r="J524" i="25" a="1"/>
  <c r="BL204" i="25" a="1"/>
  <c r="AH156" i="25" a="1"/>
  <c r="BD124" i="25" a="1"/>
  <c r="BE236" i="25" a="1"/>
  <c r="BM336" i="25" a="1"/>
  <c r="AT120" i="25" a="1"/>
  <c r="AU260" i="25" a="1"/>
  <c r="AN136" i="25" a="1"/>
  <c r="V152" i="25" a="1"/>
  <c r="BK516" i="25" a="1"/>
  <c r="AW472" i="25" a="1"/>
  <c r="Z248" i="25" a="1"/>
  <c r="I512" i="25" a="1"/>
  <c r="J268" i="25" a="1"/>
  <c r="R508" i="25" a="1"/>
  <c r="AJ492" i="25" a="1"/>
  <c r="AU380" i="25" a="1"/>
  <c r="AA348" i="25" a="1"/>
  <c r="G288" i="25" a="1"/>
  <c r="AZ192" i="25" a="1"/>
  <c r="AB236" i="25" a="1"/>
  <c r="AL508" i="25" a="1"/>
  <c r="T472" i="25" a="1"/>
  <c r="BN236" i="25" a="1"/>
  <c r="I220" i="25" a="1"/>
  <c r="AY332" i="25" a="1"/>
  <c r="Q268" i="25" a="1"/>
  <c r="AA168" i="25" a="1"/>
  <c r="T244" i="25" a="1"/>
  <c r="AF148" i="25" a="1"/>
  <c r="AJ316" i="25" a="1"/>
  <c r="AH436" i="25" a="1"/>
  <c r="G256" i="25" a="1"/>
  <c r="AY140" i="25" a="1"/>
  <c r="W420" i="25" a="1"/>
  <c r="AR520" i="25" a="1"/>
  <c r="U168" i="25" a="1"/>
  <c r="AG512" i="25" a="1"/>
  <c r="AA480" i="25" a="1"/>
  <c r="AE324" i="25" a="1"/>
  <c r="BM472" i="25" a="1"/>
  <c r="L352" i="25" a="1"/>
  <c r="AZ228" i="25" a="1"/>
  <c r="AC332" i="25" a="1"/>
  <c r="AA192" i="25" a="1"/>
  <c r="AX468" i="25" a="1"/>
  <c r="AM496" i="25" a="1"/>
  <c r="J412" i="25" a="1"/>
  <c r="AH236" i="25" a="1"/>
  <c r="V244" i="25" a="1"/>
  <c r="BC524" i="25" a="1"/>
  <c r="AN204" i="25" a="1"/>
  <c r="R524" i="25" a="1"/>
  <c r="I216" i="25" a="1"/>
  <c r="AR444" i="25" a="1"/>
  <c r="AY408" i="25" a="1"/>
  <c r="V308" i="25" a="1"/>
  <c r="J192" i="25" a="1"/>
  <c r="AB360" i="25" a="1"/>
  <c r="BF460" i="25" a="1"/>
  <c r="D248" i="25" a="1"/>
  <c r="BO500" i="25" a="1"/>
  <c r="BC312" i="25" a="1"/>
  <c r="Y520" i="25" a="1"/>
  <c r="AQ512" i="25" a="1"/>
  <c r="AN212" i="25" a="1"/>
  <c r="BM248" i="25" a="1"/>
  <c r="BM296" i="25" a="1"/>
  <c r="AD400" i="25" a="1"/>
  <c r="V428" i="25" a="1"/>
  <c r="AF404" i="25" a="1"/>
  <c r="S140" i="25" a="1"/>
  <c r="BO356" i="25" a="1"/>
  <c r="AC132" i="25" a="1"/>
  <c r="S400" i="25" a="1"/>
  <c r="BI476" i="25" a="1"/>
  <c r="BN292" i="25" a="1"/>
  <c r="AG148" i="25" a="1"/>
  <c r="AB168" i="25" a="1"/>
  <c r="BL200" i="25" a="1"/>
  <c r="AV496" i="25" a="1"/>
  <c r="BG336" i="25" a="1"/>
  <c r="Q344" i="25" a="1"/>
  <c r="D496" i="25" a="1"/>
  <c r="AI348" i="25" a="1"/>
  <c r="F408" i="25" a="1"/>
  <c r="AN116" i="25" a="1"/>
  <c r="BF124" i="25" a="1"/>
  <c r="BE136" i="25" a="1"/>
  <c r="Z168" i="25" a="1"/>
  <c r="AG500" i="25" a="1"/>
  <c r="AI496" i="25" a="1"/>
  <c r="AH240" i="25" a="1"/>
  <c r="Y312" i="25" a="1"/>
  <c r="AI156" i="25" a="1"/>
  <c r="H264" i="25" a="1"/>
  <c r="I208" i="25" a="1"/>
  <c r="AD148" i="25" a="1"/>
  <c r="AS316" i="25" a="1"/>
  <c r="BL380" i="25" a="1"/>
  <c r="I344" i="25" a="1"/>
  <c r="Y232" i="25" a="1"/>
  <c r="O188" i="25" a="1"/>
  <c r="U436" i="25" a="1"/>
  <c r="N168" i="25" a="1"/>
  <c r="BG260" i="25" a="1"/>
  <c r="BE504" i="25" a="1"/>
  <c r="AA528" i="25" a="1"/>
  <c r="AR164" i="25" a="1"/>
  <c r="AQ444" i="25" a="1"/>
  <c r="AC320" i="25" a="1"/>
  <c r="Q264" i="25" a="1"/>
  <c r="Z364" i="25" a="1"/>
  <c r="AY128" i="25" a="1"/>
  <c r="AK116" i="25" a="1"/>
  <c r="N344" i="25" a="1"/>
  <c r="AV336" i="25" a="1"/>
  <c r="T512" i="25" a="1"/>
  <c r="BI324" i="25" a="1"/>
  <c r="V400" i="25" a="1"/>
  <c r="AV516" i="25" a="1"/>
  <c r="AK240" i="25" a="1"/>
  <c r="BK133" i="25" a="1"/>
  <c r="N408" i="25" a="1"/>
  <c r="Y128" i="25" a="1"/>
  <c r="BL300" i="25" a="1"/>
  <c r="W116" i="25" a="1"/>
  <c r="AE204" i="25" a="1"/>
  <c r="Z292" i="25" a="1"/>
  <c r="AT456" i="25" a="1"/>
  <c r="BF488" i="25" a="1"/>
  <c r="L196" i="25" a="1"/>
  <c r="P124" i="25" a="1"/>
  <c r="AH128" i="25" a="1"/>
  <c r="H240" i="25" a="1"/>
  <c r="AM360" i="25" a="1"/>
  <c r="BM360" i="25" a="1"/>
  <c r="BO228" i="25" a="1"/>
  <c r="AX472" i="25" a="1"/>
  <c r="AC500" i="25" a="1"/>
  <c r="AB252" i="25" a="1"/>
  <c r="AO368" i="25" a="1"/>
  <c r="U344" i="25" a="1"/>
  <c r="BB464" i="25" a="1"/>
  <c r="BN456" i="25" a="1"/>
  <c r="F116" i="25" a="1"/>
  <c r="K316" i="25" a="1"/>
  <c r="H288" i="25" a="1"/>
  <c r="AA412" i="25" a="1"/>
  <c r="AY204" i="25" a="1"/>
  <c r="AK356" i="25" a="1"/>
  <c r="Z376" i="25" a="1"/>
  <c r="BM256" i="25" a="1"/>
  <c r="BK284" i="25" a="1"/>
  <c r="AE128" i="25" a="1"/>
  <c r="AY220" i="25" a="1"/>
  <c r="BC484" i="25" a="1"/>
  <c r="AQ516" i="25" a="1"/>
  <c r="R336" i="25" a="1"/>
  <c r="T488" i="25" a="1"/>
  <c r="AJ352" i="25" a="1"/>
  <c r="AR400" i="25" a="1"/>
  <c r="AU252" i="25" a="1"/>
  <c r="H484" i="25" a="1"/>
  <c r="AK192" i="25" a="1"/>
  <c r="AQ260" i="25" a="1"/>
  <c r="AG392" i="25" a="1"/>
  <c r="BP344" i="25" a="1"/>
  <c r="BB432" i="25" a="1"/>
  <c r="AD312" i="25" a="1"/>
  <c r="AA256" i="25" a="1"/>
  <c r="BK388" i="25" a="1"/>
  <c r="AA260" i="25" a="1"/>
  <c r="L300" i="25" a="1"/>
  <c r="AN288" i="25" a="1"/>
  <c r="AC124" i="25" a="1"/>
  <c r="BG136" i="25" a="1"/>
  <c r="AC420" i="25" a="1"/>
  <c r="BF316" i="25" a="1"/>
  <c r="F196" i="25" a="1"/>
  <c r="AY520" i="25" a="1"/>
  <c r="BN172" i="25" a="1"/>
  <c r="AG440" i="25" a="1"/>
  <c r="Y460" i="25" a="1"/>
  <c r="AM400" i="25" a="1"/>
  <c r="M276" i="25" a="1"/>
  <c r="M168" i="25" a="1"/>
  <c r="AZ264" i="25" a="1"/>
  <c r="AG200" i="25" a="1"/>
  <c r="BB352" i="25" a="1"/>
  <c r="AC468" i="25" a="1"/>
  <c r="AZ148" i="25" a="1"/>
  <c r="BE456" i="25" a="1"/>
  <c r="AA500" i="25" a="1"/>
  <c r="BE248" i="25" a="1"/>
  <c r="AI484" i="25" a="1"/>
  <c r="P340" i="25" a="1"/>
  <c r="AV376" i="25" a="1"/>
  <c r="I264" i="25" a="1"/>
  <c r="H528" i="25" a="1"/>
  <c r="AL444" i="25" a="1"/>
  <c r="AF120" i="25" a="1"/>
  <c r="AD168" i="25" a="1"/>
  <c r="G504" i="25" a="1"/>
  <c r="AM280" i="25" a="1"/>
  <c r="I520" i="25" a="1"/>
  <c r="N380" i="25" a="1"/>
  <c r="BC532" i="25" a="1"/>
  <c r="W236" i="25" a="1"/>
  <c r="BE180" i="25" a="1"/>
  <c r="J140" i="25" a="1"/>
  <c r="BE496" i="25" a="1"/>
  <c r="AD328" i="25" a="1"/>
  <c r="AY288" i="25" a="1"/>
  <c r="BD128" i="25" a="1"/>
  <c r="F364" i="25" a="1"/>
  <c r="AL288" i="25" a="1"/>
  <c r="P364" i="25" a="1"/>
  <c r="AY468" i="25" a="1"/>
  <c r="AN228" i="25" a="1"/>
  <c r="L164" i="25" a="1"/>
  <c r="BH115" i="25" a="1"/>
  <c r="P116" i="25" a="1"/>
  <c r="BJ248" i="25" a="1"/>
  <c r="S200" i="25" a="1"/>
  <c r="AX500" i="25" a="1"/>
  <c r="AM404" i="25" a="1"/>
  <c r="K392" i="25" a="1"/>
  <c r="F484" i="25" a="1"/>
  <c r="AK492" i="25" a="1"/>
  <c r="F468" i="25" a="1"/>
  <c r="AG428" i="25" a="1"/>
  <c r="K216" i="25" a="1"/>
  <c r="H416" i="25" a="1"/>
  <c r="AI336" i="25" a="1"/>
  <c r="F460" i="25" a="1"/>
  <c r="V168" i="25" a="1"/>
  <c r="J156" i="25" a="1"/>
  <c r="AM188" i="25" a="1"/>
  <c r="F272" i="25" a="1"/>
  <c r="Q436" i="25" a="1"/>
  <c r="AH420" i="25" a="1"/>
  <c r="Y432" i="25" a="1"/>
  <c r="V456" i="25" a="1"/>
  <c r="AX152" i="25" a="1"/>
  <c r="V420" i="25" a="1"/>
  <c r="K348" i="25" a="1"/>
  <c r="AJ336" i="25" a="1"/>
  <c r="S164" i="25" a="1"/>
  <c r="AE440" i="25" a="1"/>
  <c r="N132" i="25" a="1"/>
  <c r="O464" i="25" a="1"/>
  <c r="BN204" i="25" a="1"/>
  <c r="BC396" i="25" a="1"/>
  <c r="BL248" i="25" a="1"/>
  <c r="S440" i="25" a="1"/>
  <c r="T132" i="25" a="1"/>
  <c r="AD133" i="25" a="1"/>
  <c r="W312" i="25" a="1"/>
  <c r="AV328" i="25" a="1"/>
  <c r="AR128" i="25" a="1"/>
  <c r="H380" i="25" a="1"/>
  <c r="AF284" i="25" a="1"/>
  <c r="AQ280" i="25" a="1"/>
  <c r="S340" i="25" a="1"/>
  <c r="AU208" i="25" a="1"/>
  <c r="AU496" i="25" a="1"/>
  <c r="U332" i="25" a="1"/>
  <c r="BH316" i="25" a="1"/>
  <c r="AK268" i="25" a="1"/>
  <c r="BE420" i="25" a="1"/>
  <c r="BJ496" i="25" a="1"/>
  <c r="N220" i="25" a="1"/>
  <c r="BL512" i="25" a="1"/>
  <c r="BJ396" i="25" a="1"/>
  <c r="AX396" i="25" a="1"/>
  <c r="AD520" i="25" a="1"/>
  <c r="AY284" i="25" a="1"/>
  <c r="K360" i="25" a="1"/>
  <c r="BP220" i="25" a="1"/>
  <c r="BJ512" i="25" a="1"/>
  <c r="N452" i="25" a="1"/>
  <c r="BB348" i="25" a="1"/>
  <c r="BP176" i="25" a="1"/>
  <c r="J424" i="25" a="1"/>
  <c r="BJ440" i="25" a="1"/>
  <c r="F420" i="25" a="1"/>
  <c r="F336" i="25" a="1"/>
  <c r="BP368" i="25" a="1"/>
  <c r="AH328" i="25" a="1"/>
  <c r="BM216" i="25" a="1"/>
  <c r="AU376" i="25" a="1"/>
  <c r="P144" i="25" a="1"/>
  <c r="AQ304" i="25" a="1"/>
  <c r="BE368" i="25" a="1"/>
  <c r="AR256" i="25" a="1"/>
  <c r="M160" i="25" a="1"/>
  <c r="AY428" i="25" a="1"/>
  <c r="O292" i="25" a="1"/>
  <c r="AA152" i="25" a="1"/>
  <c r="BH176" i="25" a="1"/>
  <c r="G160" i="25" a="1"/>
  <c r="D364" i="25" a="1"/>
  <c r="K204" i="25" a="1"/>
  <c r="AB500" i="25" a="1"/>
  <c r="L472" i="25" a="1"/>
  <c r="AU524" i="25" a="1"/>
  <c r="K332" i="25" a="1"/>
  <c r="AF139" i="25" a="1"/>
  <c r="AR156" i="25" a="1"/>
  <c r="G292" i="25" a="1"/>
  <c r="BH120" i="25" a="1"/>
  <c r="AK148" i="25" a="1"/>
  <c r="J296" i="25" a="1"/>
  <c r="AL212" i="25" a="1"/>
  <c r="AX184" i="25" a="1"/>
  <c r="BM224" i="25" a="1"/>
  <c r="BF176" i="25" a="1"/>
  <c r="D440" i="25" a="1"/>
  <c r="AM460" i="25" a="1"/>
  <c r="AR528" i="25" a="1"/>
  <c r="AO132" i="25" a="1"/>
  <c r="Y348" i="25" a="1"/>
  <c r="AC252" i="25" a="1"/>
  <c r="Q224" i="25" a="1"/>
  <c r="BE440" i="25" a="1"/>
  <c r="H164" i="25" a="1"/>
  <c r="AN172" i="25" a="1"/>
  <c r="BL460" i="25" a="1"/>
  <c r="AC412" i="25" a="1"/>
  <c r="BC328" i="25" a="1"/>
  <c r="AN488" i="25" a="1"/>
  <c r="AZ496" i="25" a="1"/>
  <c r="R488" i="25" a="1"/>
  <c r="BN268" i="25" a="1"/>
  <c r="AW380" i="25" a="1"/>
  <c r="AC148" i="25" a="1"/>
  <c r="F488" i="25" a="1"/>
  <c r="AX128" i="25" a="1"/>
  <c r="BG500" i="25" a="1"/>
  <c r="AW412" i="25" a="1"/>
  <c r="AV288" i="25" a="1"/>
  <c r="AD492" i="25" a="1"/>
  <c r="BP340" i="25" a="1"/>
  <c r="AG160" i="25" a="1"/>
  <c r="Z420" i="25" a="1"/>
  <c r="BH344" i="25" a="1"/>
  <c r="BP528" i="25" a="1"/>
  <c r="H420" i="25" a="1"/>
  <c r="T328" i="25" a="1"/>
  <c r="N268" i="25" a="1"/>
  <c r="AK340" i="25" a="1"/>
  <c r="AA188" i="25" a="1"/>
  <c r="BC516" i="25" a="1"/>
  <c r="AC288" i="25" a="1"/>
  <c r="R152" i="25" a="1"/>
  <c r="W252" i="25" a="1"/>
  <c r="AS136" i="25" a="1"/>
  <c r="K288" i="25" a="1"/>
  <c r="M384" i="25" a="1"/>
  <c r="H308" i="25" a="1"/>
  <c r="N368" i="25" a="1"/>
  <c r="AW500" i="25" a="1"/>
  <c r="BI524" i="25" a="1"/>
  <c r="Z224" i="25" a="1"/>
  <c r="BB336" i="25" a="1"/>
  <c r="BP468" i="25" a="1"/>
  <c r="AN404" i="25" a="1"/>
  <c r="S348" i="25" a="1"/>
  <c r="AY176" i="25" a="1"/>
  <c r="AO272" i="25" a="1"/>
  <c r="BE500" i="25" a="1"/>
  <c r="AJ472" i="25" a="1"/>
  <c r="AM512" i="25" a="1"/>
  <c r="AU536" i="25" a="1"/>
  <c r="BN516" i="25" a="1"/>
  <c r="BL396" i="25" a="1"/>
  <c r="BH192" i="25" a="1"/>
  <c r="AU368" i="25" a="1"/>
  <c r="V284" i="25" a="1"/>
  <c r="AS324" i="25" a="1"/>
  <c r="I164" i="25" a="1"/>
  <c r="BL296" i="25" a="1"/>
  <c r="BK204" i="25" a="1"/>
  <c r="AI428" i="25" a="1"/>
  <c r="O480" i="25" a="1"/>
  <c r="BZ115" i="25" a="1"/>
  <c r="K420" i="25" a="1"/>
  <c r="AQ440" i="25" a="1"/>
  <c r="U296" i="25" a="1"/>
  <c r="BJ240" i="25" a="1"/>
  <c r="BD460" i="25" a="1"/>
  <c r="BF436" i="25" a="1"/>
  <c r="BP164" i="25" a="1"/>
  <c r="D180" i="25" a="1"/>
  <c r="AW488" i="25" a="1"/>
  <c r="AI136" i="25" a="1"/>
  <c r="BD516" i="25" a="1"/>
  <c r="BP188" i="25" a="1"/>
  <c r="O272" i="25" a="1"/>
  <c r="K208" i="25" a="1"/>
  <c r="K520" i="25" a="1"/>
  <c r="BC428" i="25" a="1"/>
  <c r="BF220" i="25" a="1"/>
  <c r="I440" i="25" a="1"/>
  <c r="BD336" i="25" a="1"/>
  <c r="AQ152" i="25" a="1"/>
  <c r="L132" i="25" a="1"/>
  <c r="AC388" i="25" a="1"/>
  <c r="AW516" i="25" a="1"/>
  <c r="AY448" i="25" a="1"/>
  <c r="G464" i="25" a="1"/>
  <c r="AG344" i="25" a="1"/>
  <c r="N127" i="25" a="1"/>
  <c r="F124" i="25" a="1"/>
  <c r="AM412" i="25" a="1"/>
  <c r="AM200" i="25" a="1"/>
  <c r="BK168" i="25" a="1"/>
  <c r="T364" i="25" a="1"/>
  <c r="AZ436" i="25" a="1"/>
  <c r="AO500" i="25" a="1"/>
  <c r="L232" i="25" a="1"/>
  <c r="AR512" i="25" a="1"/>
  <c r="J188" i="25" a="1"/>
  <c r="AW536" i="25" a="1"/>
  <c r="AL496" i="25" a="1"/>
  <c r="AR428" i="25" a="1"/>
  <c r="AH268" i="25" a="1"/>
  <c r="AL440" i="25" a="1"/>
  <c r="K220" i="25" a="1"/>
  <c r="W508" i="25" a="1"/>
  <c r="BI156" i="25" a="1"/>
  <c r="Z328" i="25" a="1"/>
  <c r="BO152" i="25" a="1"/>
  <c r="G420" i="25" a="1"/>
  <c r="BP208" i="25" a="1"/>
  <c r="O264" i="25" a="1"/>
  <c r="AX176" i="25" a="1"/>
  <c r="O456" i="25" a="1"/>
  <c r="Z164" i="25" a="1"/>
  <c r="AA312" i="25" a="1"/>
  <c r="AQ528" i="25" a="1"/>
  <c r="BK368" i="25" a="1"/>
  <c r="BI528" i="25" a="1"/>
  <c r="AO256" i="25" a="1"/>
  <c r="AD144" i="25" a="1"/>
  <c r="U216" i="25" a="1"/>
  <c r="Z180" i="25" a="1"/>
  <c r="BG464" i="25" a="1"/>
  <c r="BN360" i="25" a="1"/>
  <c r="I204" i="25" a="1"/>
  <c r="BP412" i="25" a="1"/>
  <c r="AV172" i="25" a="1"/>
  <c r="AT484" i="25" a="1"/>
  <c r="AS232" i="25" a="1"/>
  <c r="U336" i="25" a="1"/>
  <c r="AJ320" i="25" a="1"/>
  <c r="BL476" i="25" a="1"/>
  <c r="BL180" i="25" a="1"/>
  <c r="U288" i="25" a="1"/>
  <c r="AY352" i="25" a="1"/>
  <c r="AW444" i="25" a="1"/>
  <c r="T292" i="25" a="1"/>
  <c r="AG268" i="25" a="1"/>
  <c r="AT532" i="25" a="1"/>
  <c r="Y252" i="25" a="1"/>
  <c r="AH148" i="25" a="1"/>
  <c r="F240" i="25" a="1"/>
  <c r="BI424" i="25" a="1"/>
  <c r="Y264" i="25" a="1"/>
  <c r="P344" i="25" a="1"/>
  <c r="AH464" i="25" a="1"/>
  <c r="BK188" i="25" a="1"/>
  <c r="BH288" i="25" a="1"/>
  <c r="M360" i="25" a="1"/>
  <c r="T496" i="25" a="1"/>
  <c r="V120" i="25" a="1"/>
  <c r="BC168" i="25" a="1"/>
  <c r="AO536" i="25" a="1"/>
  <c r="M472" i="25" a="1"/>
  <c r="AW152" i="25" a="1"/>
  <c r="BO256" i="25" a="1"/>
  <c r="D376" i="25" a="1"/>
  <c r="BC300" i="25" a="1"/>
  <c r="AS328" i="25" a="1"/>
  <c r="BF380" i="25" a="1"/>
  <c r="AI268" i="25" a="1"/>
  <c r="AG352" i="25" a="1"/>
  <c r="M272" i="25" a="1"/>
  <c r="AN124" i="25" a="1"/>
  <c r="O340" i="25" a="1"/>
  <c r="AN392" i="25" a="1"/>
  <c r="AQ136" i="25" a="1"/>
  <c r="G188" i="25" a="1"/>
  <c r="AN220" i="25" a="1"/>
  <c r="Y536" i="25" a="1"/>
  <c r="AX132" i="25" a="1"/>
  <c r="AA512" i="25" a="1"/>
  <c r="BL152" i="25" a="1"/>
  <c r="AQ496" i="25" a="1"/>
  <c r="M236" i="25" a="1"/>
  <c r="AI140" i="25" a="1"/>
  <c r="BG488" i="25" a="1"/>
  <c r="BB144" i="25" a="1"/>
  <c r="Z536" i="25" a="1"/>
  <c r="BP496" i="25" a="1"/>
  <c r="I340" i="25" a="1"/>
  <c r="BK160" i="25" a="1"/>
  <c r="BB416" i="25" a="1"/>
  <c r="Z200" i="25" a="1"/>
  <c r="D288" i="25" a="1"/>
  <c r="F372" i="25" a="1"/>
  <c r="K312" i="25" a="1"/>
  <c r="BE436" i="25" a="1"/>
  <c r="AK160" i="25" a="1"/>
  <c r="BL492" i="25" a="1"/>
  <c r="AZ136" i="25" a="1"/>
  <c r="BK520" i="25" a="1"/>
  <c r="BF352" i="25" a="1"/>
  <c r="G204" i="25" a="1"/>
  <c r="AK536" i="25" a="1"/>
  <c r="R204" i="25" a="1"/>
  <c r="S232" i="25" a="1"/>
  <c r="AX512" i="25" a="1"/>
  <c r="AA532" i="25" a="1"/>
  <c r="P128" i="25" a="1"/>
  <c r="U172" i="25" a="1"/>
  <c r="Y516" i="25" a="1"/>
  <c r="AM156" i="25" a="1"/>
  <c r="BI408" i="25" a="1"/>
  <c r="R504" i="25" a="1"/>
  <c r="AM192" i="25" a="1"/>
  <c r="AD200" i="25" a="1"/>
  <c r="H232" i="25" a="1"/>
  <c r="D220" i="25" a="1"/>
  <c r="Y496" i="25" a="1"/>
  <c r="BH156" i="25" a="1"/>
  <c r="BI376" i="25" a="1"/>
  <c r="Q320" i="25" a="1"/>
  <c r="AQ168" i="25" a="1"/>
  <c r="BG396" i="25" a="1"/>
  <c r="AC140" i="25" a="1"/>
  <c r="P424" i="25" a="1"/>
  <c r="Z280" i="25" a="1"/>
  <c r="U512" i="25" a="1"/>
  <c r="D464" i="25" a="1"/>
  <c r="AC200" i="25" a="1"/>
  <c r="BN200" i="25" a="1"/>
  <c r="AF400" i="25" a="1"/>
  <c r="M124" i="25" a="1"/>
  <c r="AG468" i="25" a="1"/>
  <c r="H276" i="25" a="1"/>
  <c r="AR360" i="25" a="1"/>
  <c r="AT244" i="25" a="1"/>
  <c r="AI488" i="25" a="1"/>
  <c r="BM536" i="25" a="1"/>
  <c r="BJ204" i="25" a="1"/>
  <c r="BJ332" i="25" a="1"/>
  <c r="BJ524" i="25" a="1"/>
  <c r="V240" i="25" a="1"/>
  <c r="BC480" i="25" a="1"/>
  <c r="BO296" i="25" a="1"/>
  <c r="K516" i="25" a="1"/>
  <c r="AR412" i="25" a="1"/>
  <c r="D216" i="25" a="1"/>
  <c r="AW304" i="25" a="1"/>
  <c r="BL472" i="25" a="1"/>
  <c r="V236" i="25" a="1"/>
  <c r="BF332" i="25" a="1"/>
  <c r="AJ184" i="25" a="1"/>
  <c r="AS336" i="25" a="1"/>
  <c r="N504" i="25" a="1"/>
  <c r="O320" i="25" a="1"/>
  <c r="AY440" i="25" a="1"/>
  <c r="AW300" i="25" a="1"/>
  <c r="AR524" i="25" a="1"/>
  <c r="AJ456" i="25" a="1"/>
  <c r="Y196" i="25" a="1"/>
  <c r="BJ280" i="25" a="1"/>
  <c r="AU360" i="25" a="1"/>
  <c r="F308" i="25" a="1"/>
  <c r="Y480" i="25" a="1"/>
  <c r="AC208" i="25" a="1"/>
  <c r="V288" i="25" a="1"/>
  <c r="BI416" i="25" a="1"/>
  <c r="AG328" i="25" a="1"/>
  <c r="AR119" i="25" a="1"/>
  <c r="S424" i="25" a="1"/>
  <c r="AI276" i="25" a="1"/>
  <c r="AV356" i="25" a="1"/>
  <c r="AN336" i="25" a="1"/>
  <c r="Q144" i="25" a="1"/>
  <c r="BI456" i="25" a="1"/>
  <c r="AE264" i="25" a="1"/>
  <c r="BJ168" i="25" a="1"/>
  <c r="AK117" i="25" a="1"/>
  <c r="BL172" i="25" a="1"/>
  <c r="W424" i="25" a="1"/>
  <c r="BG164" i="25" a="1"/>
  <c r="Y256" i="25" a="1"/>
  <c r="K428" i="25" a="1"/>
  <c r="AO288" i="25" a="1"/>
  <c r="BI460" i="25" a="1"/>
  <c r="AY188" i="25" a="1"/>
  <c r="AT189" i="25" a="1"/>
  <c r="AL280" i="25" a="1"/>
  <c r="AS117" i="25" a="1"/>
  <c r="AM212" i="25" a="1"/>
  <c r="BO132" i="25" a="1"/>
  <c r="AN280" i="25" a="1"/>
  <c r="AL160" i="25" a="1"/>
  <c r="W364" i="25" a="1"/>
  <c r="AD280" i="25" a="1"/>
  <c r="AV400" i="25" a="1"/>
  <c r="R268" i="25" a="1"/>
  <c r="BF392" i="25" a="1"/>
  <c r="BG232" i="25" a="1"/>
  <c r="BF524" i="25" a="1"/>
  <c r="AB412" i="25" a="1"/>
  <c r="AI132" i="25" a="1"/>
  <c r="AF392" i="25" a="1"/>
  <c r="BJ352" i="25" a="1"/>
  <c r="M164" i="25" a="1"/>
  <c r="AJ148" i="25" a="1"/>
  <c r="AC152" i="25" a="1"/>
  <c r="AB224" i="25" a="1"/>
  <c r="BN312" i="25" a="1"/>
  <c r="AB196" i="25" a="1"/>
  <c r="BL376" i="25" a="1"/>
  <c r="AS416" i="25" a="1"/>
  <c r="BN272" i="25" a="1"/>
  <c r="BC432" i="25" a="1"/>
  <c r="AY276" i="25" a="1"/>
  <c r="AY348" i="25" a="1"/>
  <c r="AJ284" i="25" a="1"/>
  <c r="F480" i="25" a="1"/>
  <c r="AV404" i="25" a="1"/>
  <c r="S180" i="25" a="1"/>
  <c r="R276" i="25" a="1"/>
  <c r="BB448" i="25" a="1"/>
  <c r="AY296" i="25" a="1"/>
  <c r="BJ360" i="25" a="1"/>
  <c r="I404" i="25" a="1"/>
  <c r="AD460" i="25" a="1"/>
  <c r="AD272" i="25" a="1"/>
  <c r="BP304" i="25" a="1"/>
  <c r="AM468" i="25" a="1"/>
  <c r="BC208" i="25" a="1"/>
  <c r="R248" i="25" a="1"/>
  <c r="BH300" i="25" a="1"/>
  <c r="BJ220" i="25" a="1"/>
  <c r="M468" i="25" a="1"/>
  <c r="P268" i="25" a="1"/>
  <c r="V352" i="25" a="1"/>
  <c r="AJ380" i="25" a="1"/>
  <c r="AL468" i="25" a="1"/>
  <c r="AH272" i="25" a="1"/>
  <c r="BN476" i="25" a="1"/>
  <c r="BE300" i="25" a="1"/>
  <c r="J328" i="25" a="1"/>
  <c r="BC276" i="25" a="1"/>
  <c r="BK148" i="25" a="1"/>
  <c r="AY232" i="25" a="1"/>
  <c r="AM488" i="25" a="1"/>
  <c r="AM228" i="25" a="1"/>
  <c r="AV176" i="25" a="1"/>
  <c r="M268" i="25" a="1"/>
  <c r="BM232" i="25" a="1"/>
  <c r="AY476" i="25" a="1"/>
  <c r="AJ404" i="25" a="1"/>
  <c r="Q404" i="25" a="1"/>
  <c r="BM372" i="25" a="1"/>
  <c r="AN152" i="25" a="1"/>
  <c r="BM272" i="25" a="1"/>
  <c r="AX164" i="25" a="1"/>
  <c r="AM244" i="25" a="1"/>
  <c r="AK119" i="25" a="1"/>
  <c r="BF408" i="25" a="1"/>
  <c r="AJ236" i="25" a="1"/>
  <c r="G264" i="25" a="1"/>
  <c r="L240" i="25" a="1"/>
  <c r="AK276" i="25" a="1"/>
  <c r="V336" i="25" a="1"/>
  <c r="Z320" i="25" a="1"/>
  <c r="AM312" i="25" a="1"/>
  <c r="AI508" i="25" a="1"/>
  <c r="BP428" i="25" a="1"/>
  <c r="L420" i="25" a="1"/>
  <c r="K528" i="25" a="1"/>
  <c r="BN144" i="25" a="1"/>
  <c r="AE184" i="25" a="1"/>
  <c r="AX464" i="25" a="1"/>
  <c r="AZ280" i="25" a="1"/>
  <c r="BE476" i="25" a="1"/>
  <c r="AN144" i="25" a="1"/>
  <c r="BF504" i="25" a="1"/>
  <c r="V528" i="25" a="1"/>
  <c r="J280" i="25" a="1"/>
  <c r="AD464" i="25" a="1"/>
  <c r="AY168" i="25" a="1"/>
  <c r="D300" i="25" a="1"/>
  <c r="BO160" i="25" a="1"/>
  <c r="S312" i="25" a="1"/>
  <c r="AI360" i="25" a="1"/>
  <c r="AI288" i="25" a="1"/>
  <c r="AB244" i="25" a="1"/>
  <c r="I492" i="25" a="1"/>
  <c r="AM113" i="25" a="1"/>
  <c r="AI113" i="25" a="1"/>
  <c r="AH276" i="25" a="1"/>
  <c r="BP392" i="25" a="1"/>
  <c r="Y168" i="25" a="1"/>
  <c r="AH116" i="25" a="1"/>
  <c r="AC236" i="25" a="1"/>
  <c r="F380" i="25" a="1"/>
  <c r="P456" i="25" a="1"/>
  <c r="BN160" i="25" a="1"/>
  <c r="Z504" i="25" a="1"/>
  <c r="BP376" i="25" a="1"/>
  <c r="AQ424" i="25" a="1"/>
  <c r="H444" i="25" a="1"/>
  <c r="BD532" i="25" a="1"/>
  <c r="AD512" i="25" a="1"/>
  <c r="AL204" i="25" a="1"/>
  <c r="S152" i="25" a="1"/>
  <c r="BH200" i="25" a="1"/>
  <c r="Z308" i="25" a="1"/>
  <c r="AN260" i="25" a="1"/>
  <c r="P284" i="25" a="1"/>
  <c r="BF276" i="25" a="1"/>
  <c r="W472" i="25" a="1"/>
  <c r="Y296" i="25" a="1"/>
  <c r="AJ536" i="25" a="1"/>
  <c r="R156" i="25" a="1"/>
  <c r="AT432" i="25" a="1"/>
  <c r="L276" i="25" a="1"/>
  <c r="F248" i="25" a="1"/>
  <c r="BB436" i="25" a="1"/>
  <c r="H368" i="25" a="1"/>
  <c r="AT472" i="25" a="1"/>
  <c r="AF155" i="25" a="1"/>
  <c r="AR224" i="25" a="1"/>
  <c r="U388" i="25" a="1"/>
  <c r="AG284" i="25" a="1"/>
  <c r="AD472" i="25" a="1"/>
  <c r="AV456" i="25" a="1"/>
  <c r="I472" i="25" a="1"/>
  <c r="AY496" i="25" a="1"/>
  <c r="T156" i="25" a="1"/>
  <c r="AG120" i="25" a="1"/>
  <c r="V488" i="25" a="1"/>
  <c r="BI236" i="25" a="1"/>
  <c r="AV128" i="25" a="1"/>
  <c r="H136" i="25" a="1"/>
  <c r="BH228" i="25" a="1"/>
  <c r="AJ420" i="25" a="1"/>
  <c r="I276" i="25" a="1"/>
  <c r="AW228" i="25" a="1"/>
  <c r="AU236" i="25" a="1"/>
  <c r="Y528" i="25" a="1"/>
  <c r="AT536" i="25" a="1"/>
  <c r="BN396" i="25" a="1"/>
  <c r="AV380" i="25" a="1"/>
  <c r="BK272" i="25" a="1"/>
  <c r="BC444" i="25" a="1"/>
  <c r="BL508" i="25" a="1"/>
  <c r="S420" i="25" a="1"/>
  <c r="BB164" i="25" a="1"/>
  <c r="AD424" i="25" a="1"/>
  <c r="AE404" i="25" a="1"/>
  <c r="BL260" i="25" a="1"/>
  <c r="AF153" i="25" a="1"/>
  <c r="AB312" i="25" a="1"/>
  <c r="D532" i="25" a="1"/>
  <c r="Q424" i="25" a="1"/>
  <c r="AV464" i="25" a="1"/>
  <c r="M172" i="25" a="1"/>
  <c r="BT115" i="25" a="1"/>
  <c r="AH220" i="25" a="1"/>
  <c r="I148" i="25" a="1"/>
  <c r="AX188" i="25" a="1"/>
  <c r="BD340" i="25" a="1"/>
  <c r="Z256" i="25" a="1"/>
  <c r="V300" i="25" a="1"/>
  <c r="AW312" i="25" a="1"/>
  <c r="S244" i="25" a="1"/>
  <c r="P348" i="25" a="1"/>
  <c r="AY312" i="25" a="1"/>
  <c r="AB208" i="25" a="1"/>
  <c r="V140" i="25" a="1"/>
  <c r="AE148" i="25" a="1"/>
  <c r="Y212" i="25" a="1"/>
  <c r="AO448" i="25" a="1"/>
  <c r="AA113" i="25" a="1"/>
  <c r="BK216" i="25" a="1"/>
  <c r="F180" i="25" a="1"/>
  <c r="BF428" i="25" a="1"/>
  <c r="BC492" i="25" a="1"/>
  <c r="V408" i="25" a="1"/>
  <c r="BO232" i="25" a="1"/>
  <c r="AJ412" i="25" a="1"/>
  <c r="BH516" i="25" a="1"/>
  <c r="AZ416" i="25" a="1"/>
  <c r="AK532" i="25" a="1"/>
  <c r="W436" i="25" a="1"/>
  <c r="Y352" i="25" a="1"/>
  <c r="AE488" i="25" a="1"/>
  <c r="AB120" i="25" a="1"/>
  <c r="AU492" i="25" a="1"/>
  <c r="H160" i="25" a="1"/>
  <c r="H284" i="25" a="1"/>
  <c r="D396" i="25" a="1"/>
  <c r="N136" i="25" a="1"/>
  <c r="W204" i="25" a="1"/>
  <c r="BF244" i="25" a="1"/>
  <c r="BL536" i="25" a="1"/>
  <c r="AG232" i="25" a="1"/>
  <c r="BI348" i="25" a="1"/>
  <c r="AW268" i="25" a="1"/>
  <c r="AL328" i="25" a="1"/>
  <c r="I416" i="25" a="1"/>
  <c r="BG420" i="25" a="1"/>
  <c r="Z476" i="25" a="1"/>
  <c r="BE208" i="25" a="1"/>
  <c r="AF448" i="25" a="1"/>
  <c r="AJ264" i="25" a="1"/>
  <c r="P352" i="25" a="1"/>
  <c r="AD184" i="25" a="1"/>
  <c r="BP472" i="25" a="1"/>
  <c r="AM124" i="25" a="1"/>
  <c r="U260" i="25" a="1"/>
  <c r="S148" i="25" a="1"/>
  <c r="V304" i="25" a="1"/>
  <c r="AE524" i="25" a="1"/>
  <c r="BG496" i="25" a="1"/>
  <c r="AD436" i="25" a="1"/>
  <c r="AX528" i="25" a="1"/>
  <c r="BF500" i="25" a="1"/>
  <c r="V316" i="25" a="1"/>
  <c r="AV476" i="25" a="1"/>
  <c r="AS504" i="25" a="1"/>
  <c r="AE484" i="25" a="1"/>
  <c r="R196" i="25" a="1"/>
  <c r="AQ456" i="25" a="1"/>
  <c r="AL132" i="25" a="1"/>
  <c r="AU400" i="25" a="1"/>
  <c r="AI512" i="25" a="1"/>
  <c r="BL224" i="25" a="1"/>
  <c r="AF137" i="25" a="1"/>
  <c r="AT520" i="25" a="1"/>
  <c r="AQ292" i="25" a="1"/>
  <c r="J344" i="25" a="1"/>
  <c r="AR508" i="25" a="1"/>
  <c r="K400" i="25" a="1"/>
  <c r="AR464" i="25" a="1"/>
  <c r="BP308" i="25" a="1"/>
  <c r="AI528" i="25" a="1"/>
  <c r="AC180" i="25" a="1"/>
  <c r="AV204" i="25" a="1"/>
  <c r="AS212" i="25" a="1"/>
  <c r="G179" i="25" a="1"/>
  <c r="BK412" i="25" a="1"/>
  <c r="Q252" i="25" a="1"/>
  <c r="BP312" i="25" a="1"/>
  <c r="BO336" i="25" a="1"/>
  <c r="V192" i="25" a="1"/>
  <c r="BK392" i="25" a="1"/>
  <c r="AJ500" i="25" a="1"/>
  <c r="AS332" i="25" a="1"/>
  <c r="AC232" i="25" a="1"/>
  <c r="AL156" i="25" a="1"/>
  <c r="AC504" i="25" a="1"/>
  <c r="BJ388" i="25" a="1"/>
  <c r="D280" i="25" a="1"/>
  <c r="AC496" i="25" a="1"/>
  <c r="Y324" i="25" a="1"/>
  <c r="AQ388" i="25" a="1"/>
  <c r="BM128" i="25" a="1"/>
  <c r="BC356" i="25" a="1"/>
  <c r="R388" i="25" a="1"/>
  <c r="AN264" i="25" a="1"/>
  <c r="BI220" i="25" a="1"/>
  <c r="BK184" i="25" a="1"/>
  <c r="AF160" i="25" a="1"/>
  <c r="BC380" i="25" a="1"/>
  <c r="AJ288" i="25" a="1"/>
  <c r="P312" i="25" a="1"/>
  <c r="BE324" i="25" a="1"/>
  <c r="AG320" i="25" a="1"/>
  <c r="AA436" i="25" a="1"/>
  <c r="J220" i="25" a="1"/>
  <c r="J448" i="25" a="1"/>
  <c r="D512" i="25" a="1"/>
  <c r="K115" i="25" a="1"/>
  <c r="Y328" i="25" a="1"/>
  <c r="BK260" i="25" a="1"/>
  <c r="BH428" i="25" a="1"/>
  <c r="AF536" i="25" a="1"/>
  <c r="BD148" i="25" a="1"/>
  <c r="AW324" i="25" a="1"/>
  <c r="AM424" i="25" a="1"/>
  <c r="AB352" i="25" a="1"/>
  <c r="T516" i="25" a="1"/>
  <c r="AQ468" i="25" a="1"/>
  <c r="BM332" i="25" a="1"/>
  <c r="S512" i="25" a="1"/>
  <c r="AB492" i="25" a="1"/>
  <c r="AZ340" i="25" a="1"/>
  <c r="BL444" i="25" a="1"/>
  <c r="H192" i="25" a="1"/>
  <c r="P232" i="25" a="1"/>
  <c r="G119" i="25" a="1"/>
  <c r="AA268" i="25" a="1"/>
  <c r="BB332" i="25" a="1"/>
  <c r="BO448" i="25" a="1"/>
  <c r="P376" i="25" a="1"/>
  <c r="AX180" i="25" a="1"/>
  <c r="AA196" i="25" a="1"/>
  <c r="BF160" i="25" a="1"/>
  <c r="S480" i="25" a="1"/>
  <c r="BH484" i="25" a="1"/>
  <c r="AQ340" i="25" a="1"/>
  <c r="AR372" i="25" a="1"/>
  <c r="D236" i="25" a="1"/>
  <c r="BJ148" i="25" a="1"/>
  <c r="AT340" i="25" a="1"/>
  <c r="AL412" i="25" a="1"/>
  <c r="AL448" i="25" a="1"/>
  <c r="M180" i="25" a="1"/>
  <c r="AG116" i="25" a="1"/>
  <c r="AK152" i="25" a="1"/>
  <c r="AC476" i="25" a="1"/>
  <c r="Y164" i="25" a="1"/>
  <c r="Y356" i="25" a="1"/>
  <c r="Z276" i="25" a="1"/>
  <c r="AS240" i="25" a="1"/>
  <c r="BM228" i="25" a="1"/>
  <c r="AE536" i="25" a="1"/>
  <c r="BM348" i="25" a="1"/>
  <c r="K276" i="25" a="1"/>
  <c r="AI232" i="25" a="1"/>
  <c r="AG240" i="25" a="1"/>
  <c r="AZ180" i="25" a="1"/>
  <c r="J476" i="25" a="1"/>
  <c r="AH404" i="25" a="1"/>
  <c r="BH284" i="25" a="1"/>
  <c r="BP516" i="25" a="1"/>
  <c r="AO276" i="25" a="1"/>
  <c r="AV488" i="25" a="1"/>
  <c r="R352" i="25" a="1"/>
  <c r="BD308" i="25" a="1"/>
  <c r="Q504" i="25" a="1"/>
  <c r="AN128" i="25" a="1"/>
  <c r="L372" i="25" a="1"/>
  <c r="BK244" i="25" a="1"/>
  <c r="AI324" i="25" a="1"/>
  <c r="S524" i="25" a="1"/>
  <c r="W376" i="25" a="1"/>
  <c r="BE192" i="25" a="1"/>
  <c r="V124" i="25" a="1"/>
  <c r="AS196" i="25" a="1"/>
  <c r="J360" i="25" a="1"/>
  <c r="BD396" i="25" a="1"/>
  <c r="BG520" i="25" a="1"/>
  <c r="AU388" i="25" a="1"/>
  <c r="R436" i="25" a="1"/>
  <c r="AK380" i="25" a="1"/>
  <c r="P164" i="25" a="1"/>
  <c r="AH356" i="25" a="1"/>
  <c r="BM368" i="25" a="1"/>
  <c r="W360" i="25" a="1"/>
  <c r="BM532" i="25" a="1"/>
  <c r="BP204" i="25" a="1"/>
  <c r="Y488" i="25" a="1"/>
  <c r="S288" i="25" a="1"/>
  <c r="AV436" i="25" a="1"/>
  <c r="AE388" i="25" a="1"/>
  <c r="BO340" i="25" a="1"/>
  <c r="BN288" i="25" a="1"/>
  <c r="BE240" i="25" a="1"/>
  <c r="AC117" i="25" a="1"/>
  <c r="P264" i="25" a="1"/>
  <c r="AO384" i="25" a="1"/>
  <c r="BC180" i="25" a="1"/>
  <c r="BX117" i="25"/>
  <c r="Z260" i="25" a="1"/>
  <c r="AZ124" i="25" a="1"/>
  <c r="AL380" i="25" a="1"/>
  <c r="AU280" i="25" a="1"/>
  <c r="AC268" i="25" a="1"/>
  <c r="AQ180" i="25" a="1"/>
  <c r="AZ448" i="25" a="1"/>
  <c r="F428" i="25" a="1"/>
  <c r="AY172" i="25" a="1"/>
  <c r="AX416" i="25" a="1"/>
  <c r="AA492" i="25" a="1"/>
  <c r="R516" i="25" a="1"/>
  <c r="BV115" i="25" a="1"/>
  <c r="N184" i="25" a="1"/>
  <c r="BO148" i="25" a="1"/>
  <c r="BF260" i="25" a="1"/>
  <c r="AB220" i="25" a="1"/>
  <c r="BI428" i="25" a="1"/>
  <c r="BF480" i="25" a="1"/>
  <c r="AC408" i="25" a="1"/>
  <c r="BG512" i="25" a="1"/>
  <c r="Y152" i="25" a="1"/>
  <c r="BK300" i="25" a="1"/>
  <c r="D360" i="25" a="1"/>
  <c r="K496" i="25" a="1"/>
  <c r="I372" i="25" a="1"/>
  <c r="BE388" i="25" a="1"/>
  <c r="J428" i="25" a="1"/>
  <c r="BF120" i="25" a="1"/>
  <c r="W504" i="25" a="1"/>
  <c r="AH496" i="25" a="1"/>
  <c r="AX288" i="25" a="1"/>
  <c r="AU508" i="25" a="1"/>
  <c r="N240" i="25" a="1"/>
  <c r="Y156" i="25" a="1"/>
  <c r="D536" i="25" a="1"/>
  <c r="BC232" i="25" a="1"/>
  <c r="U508" i="25" a="1"/>
  <c r="O116" i="25" a="1"/>
  <c r="BP148" i="25" a="1"/>
  <c r="AB432" i="25" a="1"/>
  <c r="G172" i="25" a="1"/>
  <c r="AU480" i="25" a="1"/>
  <c r="BZ119" i="25" a="1"/>
  <c r="BM508" i="25" a="1"/>
  <c r="BG424" i="25" a="1"/>
  <c r="AY392" i="25" a="1"/>
  <c r="AE280" i="25" a="1"/>
  <c r="BC404" i="25" a="1"/>
  <c r="L324" i="25" a="1"/>
  <c r="BG312" i="25" a="1"/>
  <c r="F204" i="25" a="1"/>
  <c r="AZ208" i="25" a="1"/>
  <c r="N296" i="25" a="1"/>
  <c r="BE168" i="25" a="1"/>
  <c r="BP292" i="25" a="1"/>
  <c r="V160" i="25" a="1"/>
  <c r="H536" i="25" a="1"/>
  <c r="BE376" i="25" a="1"/>
  <c r="AF196" i="25" a="1"/>
  <c r="G152" i="25" a="1"/>
  <c r="U236" i="25" a="1"/>
  <c r="K436" i="25" a="1"/>
  <c r="O136" i="25" a="1"/>
  <c r="AB444" i="25" a="1"/>
  <c r="BP120" i="25" a="1"/>
  <c r="BE448" i="25" a="1"/>
  <c r="AV528" i="25" a="1"/>
  <c r="BH360" i="25" a="1"/>
  <c r="AD172" i="25" a="1"/>
  <c r="BK312" i="25" a="1"/>
  <c r="Y132" i="25" a="1"/>
  <c r="Y444" i="25" a="1"/>
  <c r="AV324" i="25" a="1"/>
  <c r="AH444" i="25" a="1"/>
  <c r="AF512" i="25" a="1"/>
  <c r="O256" i="25" a="1"/>
  <c r="BC468" i="25" a="1"/>
  <c r="D516" i="25" a="1"/>
  <c r="AB480" i="25" a="1"/>
  <c r="AO464" i="25" a="1"/>
  <c r="AV260" i="25" a="1"/>
  <c r="AF524" i="25" a="1"/>
  <c r="AA488" i="25" a="1"/>
  <c r="R456" i="25" a="1"/>
  <c r="BO492" i="25" a="1"/>
  <c r="BM176" i="25" a="1"/>
  <c r="W211" i="25" a="1"/>
  <c r="BM352" i="25" a="1"/>
  <c r="Z356" i="25" a="1"/>
  <c r="W288" i="25" a="1"/>
  <c r="Q508" i="25" a="1"/>
  <c r="AR228" i="25" a="1"/>
  <c r="BP352" i="25" a="1"/>
  <c r="BD360" i="25" a="1"/>
  <c r="AL244" i="25" a="1"/>
  <c r="W156" i="25" a="1"/>
  <c r="T484" i="25" a="1"/>
  <c r="M288" i="25" a="1"/>
  <c r="G468" i="25" a="1"/>
  <c r="AW188" i="25" a="1"/>
  <c r="AM528" i="25" a="1"/>
  <c r="AR308" i="25" a="1"/>
  <c r="AO424" i="25" a="1"/>
  <c r="AD212" i="25" a="1"/>
  <c r="AR216" i="25" a="1"/>
  <c r="BJ156" i="25" a="1"/>
  <c r="L512" i="25" a="1"/>
  <c r="BB368" i="25" a="1"/>
  <c r="BG408" i="25" a="1"/>
  <c r="BL272" i="25" a="1"/>
  <c r="AA136" i="25" a="1"/>
  <c r="J232" i="25" a="1"/>
  <c r="G284" i="25" a="1"/>
  <c r="AC144" i="25" a="1"/>
  <c r="AO152" i="25" a="1"/>
  <c r="D256" i="25" a="1"/>
  <c r="I336" i="25" a="1"/>
  <c r="AO484" i="25" a="1"/>
  <c r="Z484" i="25" a="1"/>
  <c r="BN336" i="25" a="1"/>
  <c r="AS224" i="25" a="1"/>
  <c r="BO212" i="25" a="1"/>
  <c r="BB364" i="25" a="1"/>
  <c r="K536" i="25" a="1"/>
  <c r="W276" i="25" a="1"/>
  <c r="BB392" i="25" a="1"/>
  <c r="R400" i="25" a="1"/>
  <c r="AF480" i="25" a="1"/>
  <c r="BH204" i="25" a="1"/>
  <c r="P156" i="25" a="1"/>
  <c r="BF444" i="25" a="1"/>
  <c r="T196" i="25" a="1"/>
  <c r="AG324" i="25" a="1"/>
  <c r="AG348" i="25" a="1"/>
  <c r="AC536" i="25" a="1"/>
  <c r="K504" i="25" a="1"/>
  <c r="AC432" i="25" a="1"/>
  <c r="BH476" i="25" a="1"/>
  <c r="T384" i="25" a="1"/>
  <c r="AZ220" i="25" a="1"/>
  <c r="AU372" i="25" a="1"/>
  <c r="F400" i="25" a="1"/>
  <c r="AW176" i="25" a="1"/>
  <c r="J340" i="25" a="1"/>
  <c r="BN448" i="25" a="1"/>
  <c r="H328" i="25" a="1"/>
  <c r="BK512" i="25" a="1"/>
  <c r="AQ392" i="25" a="1"/>
  <c r="F376" i="25" a="1"/>
  <c r="U224" i="25" a="1"/>
  <c r="AB113" i="25" a="1"/>
  <c r="AL284" i="25" a="1"/>
  <c r="AS192" i="25" a="1"/>
  <c r="AZ376" i="25" a="1"/>
  <c r="AW480" i="25" a="1"/>
  <c r="AI256" i="25" a="1"/>
  <c r="AX452" i="25" a="1"/>
  <c r="BC268" i="25" a="1"/>
  <c r="BP456" i="25" a="1"/>
  <c r="AC160" i="25" a="1"/>
  <c r="AX364" i="25" a="1"/>
  <c r="BO280" i="25" a="1"/>
  <c r="BB308" i="25" a="1"/>
  <c r="AK272" i="25" a="1"/>
  <c r="AJ276" i="25" a="1"/>
  <c r="AI280" i="25" a="1"/>
  <c r="AA356" i="25" a="1"/>
  <c r="BK444" i="25" a="1"/>
  <c r="BK372" i="25" a="1"/>
  <c r="AZ200" i="25" a="1"/>
  <c r="S416" i="25" a="1"/>
  <c r="AK368" i="25" a="1"/>
  <c r="AT512" i="25" a="1"/>
  <c r="AL240" i="25" a="1"/>
  <c r="I432" i="25" a="1"/>
  <c r="AQ120" i="25" a="1"/>
  <c r="L152" i="25" a="1"/>
  <c r="BG524" i="25" a="1"/>
  <c r="Y304" i="25" a="1"/>
  <c r="AR408" i="25" a="1"/>
  <c r="W488" i="25" a="1"/>
  <c r="AA284" i="25" a="1"/>
  <c r="BJ132" i="25" a="1"/>
  <c r="S276" i="25" a="1"/>
  <c r="AG444" i="25" a="1"/>
  <c r="BO476" i="25" a="1"/>
  <c r="AZ536" i="25" a="1"/>
  <c r="W328" i="25" a="1"/>
  <c r="AL428" i="25" a="1"/>
  <c r="T520" i="25" a="1"/>
  <c r="H256" i="25" a="1"/>
  <c r="M132" i="25" a="1"/>
  <c r="BP328" i="25" a="1"/>
  <c r="H460" i="25" a="1"/>
  <c r="AG360" i="25" a="1"/>
  <c r="AX200" i="25" a="1"/>
  <c r="AV140" i="25" a="1"/>
  <c r="AE448" i="25" a="1"/>
  <c r="I456" i="25" a="1"/>
  <c r="BP424" i="25" a="1"/>
  <c r="BD244" i="25" a="1"/>
  <c r="AK528" i="25" a="1"/>
  <c r="AF256" i="25" a="1"/>
  <c r="AX328" i="25" a="1"/>
  <c r="Z336" i="25" a="1"/>
  <c r="J508" i="25" a="1"/>
  <c r="R440" i="25" a="1"/>
  <c r="AL408" i="25" a="1"/>
  <c r="AE196" i="25" a="1"/>
  <c r="AO512" i="25" a="1"/>
  <c r="W356" i="25" a="1"/>
  <c r="AQ268" i="25" a="1"/>
  <c r="BP140" i="25" a="1"/>
  <c r="U372" i="25" a="1"/>
  <c r="M332" i="25" a="1"/>
  <c r="Y292" i="25" a="1"/>
  <c r="BJ456" i="25" a="1"/>
  <c r="AZ184" i="25" a="1"/>
  <c r="H224" i="25" a="1"/>
  <c r="S396" i="25" a="1"/>
  <c r="S508" i="25" a="1"/>
  <c r="AU308" i="25" a="1"/>
  <c r="AB428" i="25" a="1"/>
  <c r="AD524" i="25" a="1"/>
  <c r="AO312" i="25" a="1"/>
  <c r="Q116" i="25" a="1"/>
  <c r="AY420" i="25" a="1"/>
  <c r="BN252" i="25" a="1"/>
  <c r="AO296" i="25" a="1"/>
  <c r="N272" i="25" a="1"/>
  <c r="H452" i="25" a="1"/>
  <c r="BJ320" i="25" a="1"/>
  <c r="AJ496" i="25" a="1"/>
  <c r="AZ256" i="25" a="1"/>
  <c r="BE144" i="25" a="1"/>
  <c r="K172" i="25" a="1"/>
  <c r="H400" i="25" a="1"/>
  <c r="BB232" i="25" a="1"/>
  <c r="AX448" i="25" a="1"/>
  <c r="AJ516" i="25" a="1"/>
  <c r="BO276" i="25" a="1"/>
  <c r="AQ252" i="25" a="1"/>
  <c r="BG140" i="25" a="1"/>
  <c r="Y172" i="25" a="1"/>
  <c r="F184" i="25" a="1"/>
  <c r="AD408" i="25" a="1"/>
  <c r="S380" i="25" a="1"/>
  <c r="BK228" i="25" a="1"/>
  <c r="AK172" i="25" a="1"/>
  <c r="BD152" i="25" a="1"/>
  <c r="V292" i="25" a="1"/>
  <c r="AG432" i="25" a="1"/>
  <c r="W456" i="25" a="1"/>
  <c r="T432" i="25" a="1"/>
  <c r="BE280" i="25" a="1"/>
  <c r="BN504" i="25" a="1"/>
  <c r="AI536" i="25" a="1"/>
  <c r="BO536" i="25" a="1"/>
  <c r="AJ436" i="25" a="1"/>
  <c r="G472" i="25" a="1"/>
  <c r="AZ528" i="25" a="1"/>
  <c r="AV272" i="25" a="1"/>
  <c r="AZ420" i="25" a="1"/>
  <c r="BE484" i="25" a="1"/>
  <c r="O388" i="25" a="1"/>
  <c r="U500" i="25" a="1"/>
  <c r="AX248" i="25" a="1"/>
  <c r="AD444" i="25" a="1"/>
  <c r="BK348" i="25" a="1"/>
  <c r="AC244" i="25" a="1"/>
  <c r="AN320" i="25" a="1"/>
  <c r="J116" i="25" a="1"/>
  <c r="BC124" i="25" a="1"/>
  <c r="BD328" i="25" a="1"/>
  <c r="AM336" i="25" a="1"/>
  <c r="P420" i="25" a="1"/>
  <c r="AS456" i="25" a="1"/>
  <c r="AZ140" i="25" a="1"/>
  <c r="BF420" i="25" a="1"/>
  <c r="AE256" i="25" a="1"/>
  <c r="AI284" i="25" a="1"/>
  <c r="P172" i="25" a="1"/>
  <c r="BD164" i="25" a="1"/>
  <c r="AW260" i="25" a="1"/>
  <c r="BM147" i="25" a="1"/>
  <c r="V224" i="25" a="1"/>
  <c r="AW196" i="25" a="1"/>
  <c r="AR284" i="25" a="1"/>
  <c r="AJ136" i="25" a="1"/>
  <c r="K228" i="25" a="1"/>
  <c r="P252" i="25" a="1"/>
  <c r="J456" i="25" a="1"/>
  <c r="BG216" i="25" a="1"/>
  <c r="AM240" i="25" a="1"/>
  <c r="BC512" i="25" a="1"/>
  <c r="AG264" i="25" a="1"/>
  <c r="BK496" i="25" a="1"/>
  <c r="BD204" i="25" a="1"/>
  <c r="AJ312" i="25" a="1"/>
  <c r="BB452" i="25" a="1"/>
  <c r="L124" i="25" a="1"/>
  <c r="J420" i="25" a="1"/>
  <c r="AZ172" i="25" a="1"/>
  <c r="Y504" i="25" a="1"/>
  <c r="BM236" i="25" a="1"/>
  <c r="BK508" i="25" a="1"/>
  <c r="U304" i="25" a="1"/>
  <c r="J208" i="25" a="1"/>
  <c r="AY508" i="25" a="1"/>
  <c r="M336" i="25" a="1"/>
  <c r="P512" i="25" a="1"/>
  <c r="Q260" i="25" a="1"/>
  <c r="AC368" i="25" a="1"/>
  <c r="AD128" i="25" a="1"/>
  <c r="BG448" i="25" a="1"/>
  <c r="AD124" i="25" a="1"/>
  <c r="N496" i="25" a="1"/>
  <c r="AN524" i="25" a="1"/>
  <c r="BK500" i="25" a="1"/>
  <c r="BO216" i="25" a="1"/>
  <c r="BK536" i="25" a="1"/>
  <c r="BB148" i="25" a="1"/>
  <c r="AV424" i="25" a="1"/>
  <c r="S388" i="25" a="1"/>
  <c r="AR168" i="25" a="1"/>
  <c r="L136" i="25" a="1"/>
  <c r="BC244" i="25" a="1"/>
  <c r="BO384" i="25" a="1"/>
  <c r="AX520" i="25" a="1"/>
  <c r="AD392" i="25" a="1"/>
  <c r="W240" i="25" a="1"/>
  <c r="AF176" i="25" a="1"/>
  <c r="J308" i="25" a="1"/>
  <c r="M376" i="25" a="1"/>
  <c r="AD300" i="25" a="1"/>
  <c r="BD380" i="25" a="1"/>
  <c r="AJ176" i="25" a="1"/>
  <c r="BC440" i="25" a="1"/>
  <c r="AU244" i="25" a="1"/>
  <c r="BO388" i="25" a="1"/>
  <c r="AF268" i="25" a="1"/>
  <c r="I528" i="25" a="1"/>
  <c r="AY180" i="25" a="1"/>
  <c r="BM276" i="25" a="1"/>
  <c r="AO348" i="25" a="1"/>
  <c r="Y160" i="25" a="1"/>
  <c r="BL352" i="25" a="1"/>
  <c r="K500" i="25" a="1"/>
  <c r="H252" i="25" a="1"/>
  <c r="BM504" i="25" a="1"/>
  <c r="D260" i="25" a="1"/>
  <c r="BO480" i="25" a="1"/>
  <c r="AU184" i="25" a="1"/>
  <c r="T428" i="25" a="1"/>
  <c r="S384" i="25" a="1"/>
  <c r="AO472" i="25" a="1"/>
  <c r="F228" i="25" a="1"/>
  <c r="I376" i="25" a="1"/>
  <c r="BY115" i="25" a="1"/>
  <c r="BF512" i="25" a="1"/>
  <c r="AI152" i="25" a="1"/>
  <c r="BL256" i="25" a="1"/>
  <c r="N264" i="25" a="1"/>
  <c r="BL160" i="25" a="1"/>
  <c r="AT324" i="25" a="1"/>
  <c r="I252" i="25" a="1"/>
  <c r="BM152" i="25" a="1"/>
  <c r="BG416" i="25" a="1"/>
  <c r="T268" i="25" a="1"/>
  <c r="O224" i="25" a="1"/>
  <c r="AF192" i="25" a="1"/>
  <c r="T248" i="25" a="1"/>
  <c r="Z152" i="25" a="1"/>
  <c r="AN508" i="25" a="1"/>
  <c r="AO316" i="25" a="1"/>
  <c r="AJ144" i="25" a="1"/>
  <c r="AL520" i="25" a="1"/>
  <c r="AO436" i="25" a="1"/>
  <c r="AN412" i="25" a="1"/>
  <c r="BY119" i="25" a="1"/>
  <c r="AF204" i="25" a="1"/>
  <c r="Z208" i="25" a="1"/>
  <c r="BJ192" i="25" a="1"/>
  <c r="H320" i="25" a="1"/>
  <c r="AM268" i="25" a="1"/>
  <c r="BK524" i="25" a="1"/>
  <c r="AT380" i="25" a="1"/>
  <c r="Z220" i="25" a="1"/>
  <c r="AZ400" i="25" a="1"/>
  <c r="S456" i="25" a="1"/>
  <c r="AY164" i="25" a="1"/>
  <c r="BK384" i="25" a="1"/>
  <c r="T336" i="25" a="1"/>
  <c r="AE300" i="25" a="1"/>
  <c r="BF348" i="25" a="1"/>
  <c r="AU460" i="25" a="1"/>
  <c r="Q192" i="25" a="1"/>
  <c r="W476" i="25" a="1"/>
  <c r="AU284" i="25" a="1"/>
  <c r="AY196" i="25" a="1"/>
  <c r="AN464" i="25" a="1"/>
  <c r="G128" i="25" a="1"/>
  <c r="Q456" i="25" a="1"/>
  <c r="W224" i="25" a="1"/>
  <c r="L180" i="25" a="1"/>
  <c r="AQ476" i="25" a="1"/>
  <c r="G408" i="25" a="1"/>
  <c r="AN140" i="25" a="1"/>
  <c r="AO188" i="25" a="1"/>
  <c r="AB468" i="25" a="1"/>
  <c r="BE232" i="25" a="1"/>
  <c r="AI304" i="25" a="1"/>
  <c r="AT488" i="25" a="1"/>
  <c r="AE492" i="25" a="1"/>
  <c r="AC356" i="25" a="1"/>
  <c r="O156" i="25" a="1"/>
  <c r="BD172" i="25" a="1"/>
  <c r="K240" i="25" a="1"/>
  <c r="AK196" i="25" a="1"/>
  <c r="O148" i="25" a="1"/>
  <c r="BC536" i="25" a="1"/>
  <c r="Y320" i="25" a="1"/>
  <c r="AL168" i="25" a="1"/>
  <c r="AK140" i="25" a="1"/>
  <c r="BN316" i="25" a="1"/>
  <c r="Q368" i="25" a="1"/>
  <c r="AS392" i="25" a="1"/>
  <c r="BJ508" i="25" a="1"/>
  <c r="AO328" i="25" a="1"/>
  <c r="AO376" i="25" a="1"/>
  <c r="AW456" i="25" a="1"/>
  <c r="BD528" i="25" a="1"/>
  <c r="W468" i="25" a="1"/>
  <c r="AN376" i="25" a="1"/>
  <c r="BS115" i="25" a="1"/>
  <c r="AJ196" i="25" a="1"/>
  <c r="AR240" i="25" a="1"/>
  <c r="AQ524" i="25" a="1"/>
  <c r="BE120" i="25" a="1"/>
  <c r="AA212" i="25" a="1"/>
  <c r="P496" i="25" a="1"/>
  <c r="BL520" i="25" a="1"/>
  <c r="AJ304" i="25" a="1"/>
  <c r="BB292" i="25" a="1"/>
  <c r="AW240" i="25" a="1"/>
  <c r="AU288" i="25" a="1"/>
  <c r="V464" i="25" a="1"/>
  <c r="O428" i="25" a="1"/>
  <c r="AK248" i="25" a="1"/>
  <c r="AM504" i="25" a="1"/>
  <c r="AS420" i="25" a="1"/>
  <c r="BE532" i="25" a="1"/>
  <c r="BB428" i="25" a="1"/>
  <c r="AY400" i="25" a="1"/>
  <c r="BM252" i="25" a="1"/>
  <c r="AW192" i="25" a="1"/>
  <c r="Z140" i="25" a="1"/>
  <c r="AJ200" i="25" a="1"/>
  <c r="L520" i="25" a="1"/>
  <c r="H524" i="25" a="1"/>
  <c r="AX144" i="25" a="1"/>
  <c r="P460" i="25" a="1"/>
  <c r="AU452" i="25" a="1"/>
  <c r="AJ444" i="25" a="1"/>
  <c r="BB288" i="25" a="1"/>
  <c r="BL268" i="25" a="1"/>
  <c r="N156" i="25" a="1"/>
  <c r="AG504" i="25" a="1"/>
  <c r="AB368" i="25" a="1"/>
  <c r="AM396" i="25" a="1"/>
  <c r="BF476" i="25" a="1"/>
  <c r="AR304" i="25" a="1"/>
  <c r="M260" i="25" a="1"/>
  <c r="AJ228" i="25" a="1"/>
  <c r="BX115" i="25" a="1"/>
  <c r="AS288" i="25" a="1"/>
  <c r="Z284" i="25" a="1"/>
  <c r="AY200" i="25" a="1"/>
  <c r="BH148" i="25" a="1"/>
  <c r="BH272" i="25" a="1"/>
  <c r="BG204" i="25" a="1"/>
  <c r="BH372" i="25" a="1"/>
  <c r="BO332" i="25" a="1"/>
  <c r="AK256" i="25" a="1"/>
  <c r="BJ244" i="25" a="1"/>
  <c r="BO284" i="25" a="1"/>
  <c r="F304" i="25" a="1"/>
  <c r="BN468" i="25" a="1"/>
  <c r="AH132" i="25" a="1"/>
  <c r="AI372" i="25" a="1"/>
  <c r="BL524" i="25" a="1"/>
  <c r="BK180" i="25" a="1"/>
  <c r="O364" i="25" a="1"/>
  <c r="AB320" i="25" a="1"/>
  <c r="O496" i="25" a="1"/>
  <c r="BH376" i="25" a="1"/>
  <c r="D500" i="25" a="1"/>
  <c r="AY388" i="25" a="1"/>
  <c r="L336" i="25" a="1"/>
  <c r="G332" i="25" a="1"/>
  <c r="F432" i="25" a="1"/>
  <c r="AI340" i="25" a="1"/>
  <c r="AS368" i="25" a="1"/>
  <c r="I240" i="25" a="1"/>
  <c r="AM288" i="25" a="1"/>
  <c r="G444" i="25" a="1"/>
  <c r="AM352" i="25" a="1"/>
  <c r="T380" i="25" a="1"/>
  <c r="BI360" i="25" a="1"/>
  <c r="AQ144" i="25" a="1"/>
  <c r="AQ216" i="25" a="1"/>
  <c r="G200" i="25" a="1"/>
  <c r="M116" i="25" a="1"/>
  <c r="Q528" i="25" a="1"/>
  <c r="J168" i="25" a="1"/>
  <c r="AX476" i="25" a="1"/>
  <c r="BF388" i="25" a="1"/>
  <c r="F456" i="25" a="1"/>
  <c r="AO336" i="25" a="1"/>
  <c r="AF232" i="25" a="1"/>
  <c r="F224" i="25" a="1"/>
  <c r="BI224" i="25" a="1"/>
  <c r="AM348" i="25" a="1"/>
  <c r="M416" i="25" a="1"/>
  <c r="Y200" i="25" a="1"/>
  <c r="BJ236" i="25" a="1"/>
  <c r="S492" i="25" a="1"/>
  <c r="AV396" i="25" a="1"/>
  <c r="V268" i="25" a="1"/>
  <c r="BG208" i="25" a="1"/>
  <c r="BF496" i="25" a="1"/>
  <c r="AH232" i="25" a="1"/>
  <c r="AU272" i="25" a="1"/>
  <c r="K256" i="25" a="1"/>
  <c r="BC520" i="25" a="1"/>
  <c r="M119" i="25" a="1"/>
  <c r="H220" i="25" a="1"/>
  <c r="AJ508" i="25" a="1"/>
  <c r="AH288" i="25" a="1"/>
  <c r="BN536" i="25" a="1"/>
  <c r="AK472" i="25" a="1"/>
  <c r="BB440" i="25" a="1"/>
  <c r="AE168" i="25" a="1"/>
  <c r="J488" i="25" a="1"/>
  <c r="AV468" i="25" a="1"/>
  <c r="O400" i="25" a="1"/>
  <c r="BM384" i="25" a="1"/>
  <c r="AA115" i="25" a="1"/>
  <c r="BK436" i="25" a="1"/>
  <c r="AK464" i="25" a="1"/>
  <c r="AF296" i="25" a="1"/>
  <c r="AF364" i="25" a="1"/>
  <c r="K184" i="25" a="1"/>
  <c r="AC348" i="25" a="1"/>
  <c r="V344" i="25" a="1"/>
  <c r="BC324" i="25" a="1"/>
  <c r="BI372" i="25" a="1"/>
  <c r="F516" i="25" a="1"/>
  <c r="AU268" i="25" a="1"/>
  <c r="U504" i="25" a="1"/>
  <c r="AD440" i="25" a="1"/>
  <c r="AL532" i="25" a="1"/>
  <c r="BD392" i="25" a="1"/>
  <c r="AV188" i="25" a="1"/>
  <c r="AE172" i="25" a="1"/>
  <c r="BE204" i="25" a="1"/>
  <c r="AC119" i="25" a="1"/>
  <c r="BP520" i="25" a="1"/>
  <c r="M532" i="25" a="1"/>
  <c r="BH520" i="25" a="1"/>
  <c r="J124" i="25" a="1"/>
  <c r="BD488" i="25" a="1"/>
  <c r="AO232" i="25" a="1"/>
  <c r="BI136" i="25" a="1"/>
  <c r="AQ480" i="25" a="1"/>
  <c r="D412" i="25" a="1"/>
  <c r="K140" i="25" a="1"/>
  <c r="AE420" i="25" a="1"/>
  <c r="W164" i="25" a="1"/>
  <c r="AN145" i="25" a="1"/>
  <c r="AK424" i="25" a="1"/>
  <c r="BD404" i="25" a="1"/>
  <c r="V448" i="25" a="1"/>
  <c r="AO164" i="25" a="1"/>
  <c r="BI412" i="25" a="1"/>
  <c r="M476" i="25" a="1"/>
  <c r="W440" i="25" a="1"/>
  <c r="AC384" i="25" a="1"/>
  <c r="AD396" i="25" a="1"/>
  <c r="AW280" i="25" a="1"/>
  <c r="AD356" i="25" a="1"/>
  <c r="AW184" i="25" a="1"/>
  <c r="AV428" i="25" a="1"/>
  <c r="AG176" i="25" a="1"/>
  <c r="W228" i="25" a="1"/>
  <c r="BB264" i="25" a="1"/>
  <c r="AT452" i="25" a="1"/>
  <c r="D224" i="25" a="1"/>
  <c r="Z500" i="25" a="1"/>
  <c r="BF152" i="25" a="1"/>
  <c r="BK200" i="25" a="1"/>
  <c r="AS500" i="25" a="1"/>
  <c r="AT392" i="25" a="1"/>
  <c r="BL128" i="25" a="1"/>
  <c r="BO120" i="25" a="1"/>
  <c r="BB224" i="25" a="1"/>
  <c r="BH396" i="25" a="1"/>
  <c r="AT160" i="25" a="1"/>
  <c r="AZ512" i="25" a="1"/>
  <c r="AH408" i="25" a="1"/>
  <c r="BP172" i="25" a="1"/>
  <c r="W280" i="25" a="1"/>
  <c r="D168" i="25" a="1"/>
  <c r="BE220" i="25" a="1"/>
  <c r="AR184" i="25" a="1"/>
  <c r="AZ161" i="25" a="1"/>
  <c r="V480" i="25" a="1"/>
  <c r="AI364" i="25" a="1"/>
  <c r="Q208" i="25" a="1"/>
  <c r="AQ348" i="25" a="1"/>
  <c r="BC196" i="25" a="1"/>
  <c r="J224" i="25" a="1"/>
  <c r="F500" i="25" a="1"/>
  <c r="AK244" i="25" a="1"/>
  <c r="AM456" i="25" a="1"/>
  <c r="AV200" i="25" a="1"/>
  <c r="AL340" i="25" a="1"/>
  <c r="T348" i="25" a="1"/>
  <c r="S404" i="25" a="1"/>
  <c r="AI368" i="25" a="1"/>
  <c r="BP460" i="25" a="1"/>
  <c r="AW124" i="25" a="1"/>
  <c r="V492" i="25" a="1"/>
  <c r="W119" i="25" a="1"/>
  <c r="N216" i="25" a="1"/>
  <c r="K268" i="25" a="1"/>
  <c r="AX392" i="25" a="1"/>
  <c r="AB484" i="25" a="1"/>
  <c r="R344" i="25" a="1"/>
  <c r="BM476" i="25" a="1"/>
  <c r="P536" i="25" a="1"/>
  <c r="BD440" i="25" a="1"/>
  <c r="AM420" i="25" a="1"/>
  <c r="AA160" i="25" a="1"/>
  <c r="M320" i="25" a="1"/>
  <c r="AM144" i="25" a="1"/>
  <c r="AT396" i="25" a="1"/>
  <c r="G272" i="25" a="1"/>
  <c r="AS156" i="25" a="1"/>
  <c r="AI392" i="25" a="1"/>
  <c r="BH432" i="25" a="1"/>
  <c r="U452" i="25" a="1"/>
  <c r="Y396" i="25" a="1"/>
  <c r="AQ412" i="25" a="1"/>
  <c r="AE384" i="25" a="1"/>
  <c r="W412" i="25" a="1"/>
  <c r="H504" i="25" a="1"/>
  <c r="Q416" i="25" a="1"/>
  <c r="AD248" i="25" a="1"/>
  <c r="O200" i="25" a="1"/>
  <c r="F292" i="25" a="1"/>
  <c r="AZ188" i="25" a="1"/>
  <c r="BE128" i="25" a="1"/>
  <c r="BM496" i="25" a="1"/>
  <c r="BN304" i="25" a="1"/>
  <c r="BP284" i="25" a="1"/>
  <c r="BH356" i="25" a="1"/>
  <c r="R292" i="25" a="1"/>
  <c r="Z268" i="25" a="1"/>
  <c r="T368" i="25" a="1"/>
  <c r="BO300" i="25" a="1"/>
  <c r="AL180" i="25" a="1"/>
  <c r="AR396" i="25" a="1"/>
  <c r="I504" i="25" a="1"/>
  <c r="BD236" i="25" a="1"/>
  <c r="BO344" i="25" a="1"/>
  <c r="AK236" i="25" a="1"/>
  <c r="BF452" i="25" a="1"/>
  <c r="AN348" i="25" a="1"/>
  <c r="BU115" i="25" a="1"/>
  <c r="BF292" i="25" a="1"/>
  <c r="BB300" i="25" a="1"/>
  <c r="R396" i="25" a="1"/>
  <c r="L456" i="25" a="1"/>
  <c r="BL392" i="25" a="1"/>
  <c r="O416" i="25" a="1"/>
  <c r="P392" i="25" a="1"/>
  <c r="J336" i="25" a="1"/>
  <c r="AA324" i="25" a="1"/>
  <c r="U140" i="25" a="1"/>
  <c r="AN147" i="25" a="1"/>
  <c r="AR117" i="25" a="1"/>
  <c r="AS536" i="25" a="1"/>
  <c r="AL392" i="25" a="1"/>
  <c r="AX232" i="25" a="1"/>
  <c r="J464" i="25" a="1"/>
  <c r="BF140" i="25" a="1"/>
  <c r="BO484" i="25" a="1"/>
  <c r="AB532" i="25" a="1"/>
  <c r="AX348" i="25" a="1"/>
  <c r="AX536" i="25" a="1"/>
  <c r="AW216" i="25" a="1"/>
  <c r="H184" i="25" a="1"/>
  <c r="AS228" i="25" a="1"/>
  <c r="AB128" i="25" a="1"/>
  <c r="BB384" i="25" a="1"/>
  <c r="AJ376" i="25" a="1"/>
  <c r="AL151" i="25" a="1"/>
  <c r="F476" i="25" a="1"/>
  <c r="BL120" i="25" a="1"/>
  <c r="AV144" i="25" a="1"/>
  <c r="AO304" i="25" a="1"/>
  <c r="V364" i="25" a="1"/>
  <c r="R348" i="25" a="1"/>
  <c r="AY120" i="25" a="1"/>
  <c r="S352" i="25" a="1"/>
  <c r="R300" i="25" a="1"/>
  <c r="AI532" i="25" a="1"/>
  <c r="K344" i="25" a="1"/>
  <c r="P212" i="25" a="1"/>
  <c r="K292" i="25" a="1"/>
  <c r="BM304" i="25" a="1"/>
  <c r="AW388" i="25" a="1"/>
  <c r="AD536" i="25" a="1"/>
  <c r="BJ384" i="25" a="1"/>
  <c r="Y448" i="25" a="1"/>
  <c r="Q248" i="25" a="1"/>
  <c r="AG164" i="25" a="1"/>
  <c r="T220" i="25" a="1"/>
  <c r="AH248" i="25" a="1"/>
  <c r="M372" i="25" a="1"/>
  <c r="AR472" i="25" a="1"/>
  <c r="BJ536" i="25" a="1"/>
  <c r="BL340" i="25" a="1"/>
  <c r="AT136" i="25" a="1"/>
  <c r="BM492" i="25" a="1"/>
  <c r="AB380" i="25" a="1"/>
  <c r="AW352" i="25" a="1"/>
  <c r="H244" i="25" a="1"/>
  <c r="BM488" i="25" a="1"/>
  <c r="S284" i="25" a="1"/>
  <c r="AQ504" i="25" a="1"/>
  <c r="AI124" i="25" a="1"/>
  <c r="N248" i="25" a="1"/>
  <c r="AV184" i="25" a="1"/>
  <c r="AR268" i="25" a="1"/>
  <c r="AT132" i="25" a="1"/>
  <c r="AY504" i="25" a="1"/>
  <c r="L392" i="25" a="1"/>
  <c r="G452" i="25" a="1"/>
  <c r="N524" i="25" a="1"/>
  <c r="AX336" i="25" a="1"/>
  <c r="L416" i="25" a="1"/>
  <c r="AG196" i="25" a="1"/>
  <c r="W384" i="25" a="1"/>
  <c r="AS436" i="25" a="1"/>
  <c r="BD256" i="25" a="1"/>
  <c r="BJ224" i="25" a="1"/>
  <c r="BO128" i="25" a="1"/>
  <c r="O376" i="25" a="1"/>
  <c r="BG360" i="25" a="1"/>
  <c r="AS372" i="25" a="1"/>
  <c r="D336" i="25" a="1"/>
  <c r="BE416" i="25" a="1"/>
  <c r="AE528" i="25" a="1"/>
  <c r="AF484" i="25" a="1"/>
  <c r="AM392" i="25" a="1"/>
  <c r="BH224" i="25" a="1"/>
  <c r="T424" i="25" a="1"/>
  <c r="AA380" i="25" a="1"/>
  <c r="W176" i="25" a="1"/>
  <c r="AQ244" i="25" a="1"/>
  <c r="AZ272" i="25" a="1"/>
  <c r="R320" i="25" a="1"/>
  <c r="T456" i="25" a="1"/>
  <c r="W332" i="25" a="1"/>
  <c r="AK216" i="25" a="1"/>
  <c r="BL368" i="25" a="1"/>
  <c r="BD304" i="25" a="1"/>
  <c r="AW408" i="25" a="1"/>
  <c r="AT304" i="25" a="1"/>
  <c r="BI508" i="25" a="1"/>
  <c r="BO532" i="25" a="1"/>
  <c r="AG372" i="25" a="1"/>
  <c r="AO248" i="25" a="1"/>
  <c r="AI115" i="25" a="1"/>
  <c r="AN396" i="25" a="1"/>
  <c r="P476" i="25" a="1"/>
  <c r="I356" i="25" a="1"/>
  <c r="AH416" i="25" a="1"/>
  <c r="Z492" i="25" a="1"/>
  <c r="I268" i="25" a="1"/>
  <c r="Z524" i="25" a="1"/>
  <c r="BC364" i="25" a="1"/>
  <c r="R244" i="25" a="1"/>
  <c r="V432" i="25" a="1"/>
  <c r="AL116" i="25" a="1"/>
  <c r="Q232" i="25" a="1"/>
  <c r="P416" i="25" a="1"/>
  <c r="BE116" i="25" a="1"/>
  <c r="N352" i="25" a="1"/>
  <c r="Q288" i="25" a="1"/>
  <c r="G176" i="25" a="1"/>
  <c r="AD508" i="25" a="1"/>
  <c r="AX156" i="25" a="1"/>
  <c r="AG484" i="25" a="1"/>
  <c r="BD472" i="25" a="1"/>
  <c r="AK348" i="25" a="1"/>
  <c r="AQ460" i="25" a="1"/>
  <c r="AO120" i="25" a="1"/>
  <c r="M204" i="25" a="1"/>
  <c r="AE364" i="25" a="1"/>
  <c r="AT216" i="25" a="1"/>
  <c r="BJ492" i="25" a="1"/>
  <c r="Y408" i="25" a="1"/>
  <c r="M144" i="25" a="1"/>
  <c r="AT496" i="25" a="1"/>
  <c r="AK200" i="25" a="1"/>
  <c r="AU192" i="25" a="1"/>
  <c r="AH316" i="25" a="1"/>
  <c r="O484" i="25" a="1"/>
  <c r="AB460" i="25" a="1"/>
  <c r="W232" i="25" a="1"/>
  <c r="BJ392" i="25" a="1"/>
  <c r="AC240" i="25" a="1"/>
  <c r="AF488" i="25" a="1"/>
  <c r="Z372" i="25" a="1"/>
  <c r="BC504" i="25" a="1"/>
  <c r="Q188" i="25" a="1"/>
  <c r="AA464" i="25" a="1"/>
  <c r="BC224" i="25" a="1"/>
  <c r="R212" i="25" a="1"/>
  <c r="AR260" i="25" a="1"/>
  <c r="J248" i="25" a="1"/>
  <c r="F232" i="25" a="1"/>
  <c r="AS272" i="25" a="1"/>
  <c r="AC528" i="25" a="1"/>
  <c r="BN284" i="25" a="1"/>
  <c r="W308" i="25" a="1"/>
  <c r="AI448" i="25" a="1"/>
  <c r="BK135" i="25" a="1"/>
  <c r="Z412" i="25" a="1"/>
  <c r="AH476" i="25" a="1"/>
  <c r="BP300" i="25" a="1"/>
  <c r="BO404" i="25" a="1"/>
  <c r="AX480" i="25" a="1"/>
  <c r="AI472" i="25" a="1"/>
  <c r="T232" i="25" a="1"/>
  <c r="BJ380" i="25" a="1"/>
  <c r="T388" i="25" a="1"/>
  <c r="BN180" i="25" a="1"/>
  <c r="AG220" i="25" a="1"/>
  <c r="S264" i="25" a="1"/>
  <c r="AO196" i="25" a="1"/>
  <c r="BM528" i="25" a="1"/>
  <c r="BI119" i="25" a="1"/>
  <c r="BB528" i="25" a="1"/>
  <c r="K196" i="25" a="1"/>
  <c r="N520" i="25" a="1"/>
  <c r="G424" i="25" a="1"/>
  <c r="BI284" i="25" a="1"/>
  <c r="AU344" i="25" a="1"/>
  <c r="O128" i="25" a="1"/>
  <c r="AS424" i="25" a="1"/>
  <c r="L296" i="25" a="1"/>
  <c r="M492" i="25" a="1"/>
  <c r="BF268" i="25" a="1"/>
  <c r="AK436" i="25" a="1"/>
  <c r="AZ360" i="25" a="1"/>
  <c r="N328" i="25" a="1"/>
  <c r="AK508" i="25" a="1"/>
  <c r="AI192" i="25" a="1"/>
  <c r="AC488" i="25" a="1"/>
  <c r="AU152" i="25" a="1"/>
  <c r="AD332" i="25" a="1"/>
  <c r="O460" i="25" a="1"/>
  <c r="AQ532" i="25" a="1"/>
  <c r="AJ113" i="25" a="1"/>
  <c r="M352" i="25" a="1"/>
  <c r="AF308" i="25" a="1"/>
  <c r="T120" i="25" a="1"/>
  <c r="AZ308" i="25" a="1"/>
  <c r="AN328" i="25" a="1"/>
  <c r="AG260" i="25" a="1"/>
  <c r="BE372" i="25" a="1"/>
  <c r="BB128" i="25" a="1"/>
  <c r="AI216" i="25" a="1"/>
  <c r="AX280" i="25" a="1"/>
  <c r="BG316" i="25" a="1"/>
  <c r="Z124" i="25" a="1"/>
  <c r="BF184" i="25" a="1"/>
  <c r="BJ260" i="25" a="1"/>
  <c r="G536" i="25" a="1"/>
  <c r="AB516" i="25" a="1"/>
  <c r="AT128" i="25" a="1"/>
  <c r="AU500" i="25" a="1"/>
  <c r="AH208" i="25" a="1"/>
  <c r="M412" i="25" a="1"/>
  <c r="AS188" i="25" a="1"/>
  <c r="AZ372" i="25" a="1"/>
  <c r="Y180" i="25" a="1"/>
  <c r="N404" i="25" a="1"/>
  <c r="K304" i="25" a="1"/>
  <c r="AF328" i="25" a="1"/>
  <c r="D172" i="25" a="1"/>
  <c r="AZ388" i="25" a="1"/>
  <c r="AD488" i="25" a="1"/>
  <c r="R464" i="25" a="1"/>
  <c r="BG176" i="25" a="1"/>
  <c r="BP448" i="25" a="1"/>
  <c r="N348" i="25" a="1"/>
  <c r="F388" i="25" a="1"/>
  <c r="AS508" i="25" a="1"/>
  <c r="AZ304" i="25" a="1"/>
  <c r="Q168" i="25" a="1"/>
  <c r="BB520" i="25" a="1"/>
  <c r="AK260" i="25" a="1"/>
  <c r="AE412" i="25" a="1"/>
  <c r="R260" i="25" a="1"/>
  <c r="BL188" i="25" a="1"/>
  <c r="R176" i="25" a="1"/>
  <c r="BI280" i="25" a="1"/>
  <c r="BO208" i="25" a="1"/>
  <c r="BG236" i="25" a="1"/>
  <c r="AV472" i="25" a="1"/>
  <c r="R252" i="25" a="1"/>
  <c r="AH180" i="25" a="1"/>
  <c r="AE156" i="25" a="1"/>
  <c r="M200" i="25" a="1"/>
  <c r="P440" i="25" a="1"/>
  <c r="BN428" i="25" a="1"/>
  <c r="AG296" i="25" a="1"/>
  <c r="W188" i="25" a="1"/>
  <c r="M304" i="25" a="1"/>
  <c r="BL115" i="25" a="1"/>
  <c r="Z488" i="25" a="1"/>
  <c r="AF344" i="25" a="1"/>
  <c r="AA208" i="25" a="1"/>
  <c r="AO252" i="25" a="1"/>
  <c r="M292" i="25" a="1"/>
  <c r="AB240" i="25" a="1"/>
  <c r="BJ272" i="25" a="1"/>
  <c r="G280" i="25" a="1"/>
  <c r="S260" i="25" a="1"/>
  <c r="D504" i="25" a="1"/>
  <c r="AN388" i="25" a="1"/>
  <c r="T252" i="25" a="1"/>
  <c r="S272" i="25" a="1"/>
  <c r="D484" i="25" a="1"/>
  <c r="AB508" i="25" a="1"/>
  <c r="AT360" i="25" a="1"/>
  <c r="V176" i="25" a="1"/>
  <c r="AU148" i="25" a="1"/>
  <c r="L244" i="25" a="1"/>
  <c r="AT516" i="25" a="1"/>
  <c r="M456" i="25" a="1"/>
  <c r="F212" i="25" a="1"/>
  <c r="F348" i="25" a="1"/>
  <c r="BL516" i="25" a="1"/>
  <c r="T508" i="25" a="1"/>
  <c r="M216" i="25" a="1"/>
  <c r="AV388" i="25" a="1"/>
  <c r="BB344" i="25" a="1"/>
  <c r="U276" i="25" a="1"/>
  <c r="AQ128" i="25" a="1"/>
  <c r="AC272" i="25" a="1"/>
  <c r="AN240" i="25" a="1"/>
  <c r="K372" i="25" a="1"/>
  <c r="D144" i="25" a="1"/>
  <c r="AB332" i="25" a="1"/>
  <c r="AM272" i="25" a="1"/>
  <c r="R272" i="25" a="1"/>
  <c r="O532" i="25" a="1"/>
  <c r="W160" i="25" a="1"/>
  <c r="BM292" i="25" a="1"/>
  <c r="T308" i="25" a="1"/>
  <c r="Q212" i="25" a="1"/>
  <c r="AD149" i="25" a="1"/>
  <c r="AL140" i="25" a="1"/>
  <c r="AA156" i="25" a="1"/>
  <c r="BK252" i="25" a="1"/>
  <c r="AT224" i="25" a="1"/>
  <c r="AE392" i="25" a="1"/>
  <c r="R160" i="25" a="1"/>
  <c r="AR296" i="25" a="1"/>
  <c r="S136" i="25" a="1"/>
  <c r="BF172" i="25" a="1"/>
  <c r="M208" i="25" a="1"/>
  <c r="BH128" i="25" a="1"/>
  <c r="D352" i="25" a="1"/>
  <c r="V216" i="25" a="1"/>
  <c r="O444" i="25" a="1"/>
  <c r="BC284" i="25" a="1"/>
  <c r="BI128" i="25" a="1"/>
  <c r="BB496" i="25" a="1"/>
  <c r="G240" i="25" a="1"/>
  <c r="AW384" i="25" a="1"/>
  <c r="BN212" i="25" a="1"/>
  <c r="AV300" i="25" a="1"/>
  <c r="AN352" i="25" a="1"/>
  <c r="AC260" i="25" a="1"/>
  <c r="O280" i="25" a="1"/>
  <c r="P176" i="25" a="1"/>
  <c r="AC308" i="25" a="1"/>
  <c r="F208" i="25" a="1"/>
  <c r="L460" i="25" a="1"/>
  <c r="AY364" i="25" a="1"/>
  <c r="AA244" i="25" a="1"/>
  <c r="AD412" i="25" a="1"/>
  <c r="BM120" i="25" a="1"/>
  <c r="AQ372" i="25" a="1"/>
  <c r="W292" i="25" a="1"/>
  <c r="AL312" i="25" a="1"/>
  <c r="AW132" i="25" a="1"/>
  <c r="AU488" i="25" a="1"/>
  <c r="AZ476" i="25" a="1"/>
  <c r="AR336" i="25" a="1"/>
  <c r="I124" i="25" a="1"/>
  <c r="AN160" i="25" a="1"/>
  <c r="AE132" i="25" a="1"/>
  <c r="AW520" i="25" a="1"/>
  <c r="AG252" i="25" a="1"/>
  <c r="AL224" i="25" a="1"/>
  <c r="AS352" i="25" a="1"/>
  <c r="AM176" i="25" a="1"/>
  <c r="R460" i="25" a="1"/>
  <c r="AL320" i="25" a="1"/>
  <c r="AL492" i="25" a="1"/>
  <c r="H200" i="25" a="1"/>
  <c r="V312" i="25" a="1"/>
  <c r="AB488" i="25" a="1"/>
  <c r="AF272" i="25" a="1"/>
  <c r="Q364" i="25" a="1"/>
  <c r="AK304" i="25" a="1"/>
  <c r="AX412" i="25" a="1"/>
  <c r="BC452" i="25" a="1"/>
  <c r="BK352" i="25" a="1"/>
  <c r="P192" i="25" a="1"/>
  <c r="AL400" i="25" a="1"/>
  <c r="O117" i="25" a="1"/>
  <c r="R364" i="25" a="1"/>
  <c r="BG248" i="25" a="1"/>
  <c r="N208" i="25" a="1"/>
  <c r="AE188" i="25" a="1"/>
  <c r="BC141" i="25" a="1"/>
  <c r="AA228" i="25" a="1"/>
  <c r="AJ416" i="25" a="1"/>
  <c r="BM520" i="25" a="1"/>
  <c r="AJ388" i="25" a="1"/>
  <c r="BB524" i="25" a="1"/>
  <c r="AB156" i="25" a="1"/>
  <c r="AN500" i="25" a="1"/>
  <c r="R484" i="25" a="1"/>
  <c r="J396" i="25" a="1"/>
  <c r="AL164" i="25" a="1"/>
  <c r="N316" i="25" a="1"/>
  <c r="AV284" i="25" a="1"/>
  <c r="AK448" i="25" a="1"/>
  <c r="BB196" i="25" a="1"/>
  <c r="BI496" i="25" a="1"/>
  <c r="D164" i="25" a="1"/>
  <c r="U524" i="25" a="1"/>
  <c r="AD352" i="25" a="1"/>
  <c r="V496" i="25" a="1"/>
  <c r="V392" i="25" a="1"/>
  <c r="T352" i="25" a="1"/>
  <c r="AM520" i="25" a="1"/>
  <c r="BJ500" i="25" a="1"/>
  <c r="Q520" i="25" a="1"/>
  <c r="AC116" i="25" a="1"/>
  <c r="AR300" i="25" a="1"/>
  <c r="U148" i="25" a="1"/>
  <c r="BG252" i="25" a="1"/>
  <c r="AT400" i="25" a="1"/>
  <c r="AH264" i="25" a="1"/>
  <c r="BX119" i="25" a="1"/>
  <c r="BX119" i="25" l="1"/>
  <c r="AH264" i="25"/>
  <c r="AT400" i="25"/>
  <c r="BG252" i="25"/>
  <c r="U148" i="25"/>
  <c r="AR300" i="25"/>
  <c r="AC116" i="25"/>
  <c r="Q520" i="25"/>
  <c r="BJ500" i="25"/>
  <c r="AM520" i="25"/>
  <c r="T352" i="25"/>
  <c r="V392" i="25"/>
  <c r="V496" i="25"/>
  <c r="AD352" i="25"/>
  <c r="U524" i="25"/>
  <c r="D164" i="25"/>
  <c r="BI496" i="25"/>
  <c r="BB196" i="25"/>
  <c r="AK448" i="25"/>
  <c r="AV284" i="25"/>
  <c r="N316" i="25"/>
  <c r="AL164" i="25"/>
  <c r="J396" i="25"/>
  <c r="R484" i="25"/>
  <c r="AN500" i="25"/>
  <c r="AB156" i="25"/>
  <c r="BB524" i="25"/>
  <c r="AJ388" i="25"/>
  <c r="BM520" i="25"/>
  <c r="AJ416" i="25"/>
  <c r="AA228" i="25"/>
  <c r="BC141" i="25"/>
  <c r="AE188" i="25"/>
  <c r="N208" i="25"/>
  <c r="BG248" i="25"/>
  <c r="R364" i="25"/>
  <c r="O117" i="25"/>
  <c r="AL400" i="25"/>
  <c r="P192" i="25"/>
  <c r="BK352" i="25"/>
  <c r="BC452" i="25"/>
  <c r="AX412" i="25"/>
  <c r="AK304" i="25"/>
  <c r="Q364" i="25"/>
  <c r="AF272" i="25"/>
  <c r="AB488" i="25"/>
  <c r="V312" i="25"/>
  <c r="H200" i="25"/>
  <c r="AL492" i="25"/>
  <c r="AL320" i="25"/>
  <c r="R460" i="25"/>
  <c r="AM176" i="25"/>
  <c r="AS352" i="25"/>
  <c r="AL224" i="25"/>
  <c r="AG252" i="25"/>
  <c r="AW520" i="25"/>
  <c r="AE132" i="25"/>
  <c r="AN160" i="25"/>
  <c r="I124" i="25"/>
  <c r="AR336" i="25"/>
  <c r="AZ476" i="25"/>
  <c r="AU488" i="25"/>
  <c r="AW132" i="25"/>
  <c r="AL312" i="25"/>
  <c r="W292" i="25"/>
  <c r="AQ372" i="25"/>
  <c r="BM120" i="25"/>
  <c r="AD412" i="25"/>
  <c r="AA244" i="25"/>
  <c r="AY364" i="25"/>
  <c r="L460" i="25"/>
  <c r="F208" i="25"/>
  <c r="AC308" i="25"/>
  <c r="P176" i="25"/>
  <c r="O280" i="25"/>
  <c r="AC260" i="25"/>
  <c r="AN352" i="25"/>
  <c r="AV300" i="25"/>
  <c r="BN212" i="25"/>
  <c r="AW384" i="25"/>
  <c r="G240" i="25"/>
  <c r="BB496" i="25"/>
  <c r="BI128" i="25"/>
  <c r="BC284" i="25"/>
  <c r="O444" i="25"/>
  <c r="V216" i="25"/>
  <c r="D352" i="25"/>
  <c r="BH128" i="25"/>
  <c r="M208" i="25"/>
  <c r="BF172" i="25"/>
  <c r="S136" i="25"/>
  <c r="AR296" i="25"/>
  <c r="R160" i="25"/>
  <c r="AE392" i="25"/>
  <c r="AT224" i="25"/>
  <c r="BK252" i="25"/>
  <c r="AA156" i="25"/>
  <c r="AL140" i="25"/>
  <c r="AD149" i="25"/>
  <c r="Q212" i="25"/>
  <c r="T308" i="25"/>
  <c r="BM292" i="25"/>
  <c r="W160" i="25"/>
  <c r="O532" i="25"/>
  <c r="R272" i="25"/>
  <c r="AM272" i="25"/>
  <c r="AB332" i="25"/>
  <c r="D144" i="25"/>
  <c r="K372" i="25"/>
  <c r="AN240" i="25"/>
  <c r="AC272" i="25"/>
  <c r="AQ128" i="25"/>
  <c r="U276" i="25"/>
  <c r="BB344" i="25"/>
  <c r="AV388" i="25"/>
  <c r="M216" i="25"/>
  <c r="T508" i="25"/>
  <c r="BL516" i="25"/>
  <c r="F348" i="25"/>
  <c r="F212" i="25"/>
  <c r="M456" i="25"/>
  <c r="AT516" i="25"/>
  <c r="L244" i="25"/>
  <c r="AU148" i="25"/>
  <c r="V176" i="25"/>
  <c r="AT360" i="25"/>
  <c r="AB508" i="25"/>
  <c r="D484" i="25"/>
  <c r="S272" i="25"/>
  <c r="T252" i="25"/>
  <c r="AN388" i="25"/>
  <c r="D504" i="25"/>
  <c r="S260" i="25"/>
  <c r="G280" i="25"/>
  <c r="BJ272" i="25"/>
  <c r="AB240" i="25"/>
  <c r="M292" i="25"/>
  <c r="AO252" i="25"/>
  <c r="AA208" i="25"/>
  <c r="AF344" i="25"/>
  <c r="Z488" i="25"/>
  <c r="BL115" i="25"/>
  <c r="M304" i="25"/>
  <c r="W188" i="25"/>
  <c r="AG296" i="25"/>
  <c r="BN428" i="25"/>
  <c r="P440" i="25"/>
  <c r="M200" i="25"/>
  <c r="AE156" i="25"/>
  <c r="AH180" i="25"/>
  <c r="R252" i="25"/>
  <c r="AV472" i="25"/>
  <c r="BG236" i="25"/>
  <c r="BO208" i="25"/>
  <c r="BI280" i="25"/>
  <c r="R176" i="25"/>
  <c r="BL188" i="25"/>
  <c r="R260" i="25"/>
  <c r="AE412" i="25"/>
  <c r="AK260" i="25"/>
  <c r="BB520" i="25"/>
  <c r="Q168" i="25"/>
  <c r="AZ304" i="25"/>
  <c r="AS508" i="25"/>
  <c r="F388" i="25"/>
  <c r="N348" i="25"/>
  <c r="BP448" i="25"/>
  <c r="BG176" i="25"/>
  <c r="R464" i="25"/>
  <c r="AD488" i="25"/>
  <c r="AZ388" i="25"/>
  <c r="D172" i="25"/>
  <c r="AF328" i="25"/>
  <c r="K304" i="25"/>
  <c r="N404" i="25"/>
  <c r="Y180" i="25"/>
  <c r="AZ372" i="25"/>
  <c r="AS188" i="25"/>
  <c r="M412" i="25"/>
  <c r="AH208" i="25"/>
  <c r="AU500" i="25"/>
  <c r="AT128" i="25"/>
  <c r="AB516" i="25"/>
  <c r="G536" i="25"/>
  <c r="BJ260" i="25"/>
  <c r="BF184" i="25"/>
  <c r="Z124" i="25"/>
  <c r="BG316" i="25"/>
  <c r="AX280" i="25"/>
  <c r="AI216" i="25"/>
  <c r="BB128" i="25"/>
  <c r="BE372" i="25"/>
  <c r="AG260" i="25"/>
  <c r="AN328" i="25"/>
  <c r="AZ308" i="25"/>
  <c r="T120" i="25"/>
  <c r="AF308" i="25"/>
  <c r="M352" i="25"/>
  <c r="AJ113" i="25"/>
  <c r="AQ532" i="25"/>
  <c r="O460" i="25"/>
  <c r="AD332" i="25"/>
  <c r="AU152" i="25"/>
  <c r="AC488" i="25"/>
  <c r="AI192" i="25"/>
  <c r="AK508" i="25"/>
  <c r="N328" i="25"/>
  <c r="AZ360" i="25"/>
  <c r="AK436" i="25"/>
  <c r="BF268" i="25"/>
  <c r="M492" i="25"/>
  <c r="L296" i="25"/>
  <c r="AS424" i="25"/>
  <c r="O128" i="25"/>
  <c r="AU344" i="25"/>
  <c r="BI284" i="25"/>
  <c r="G424" i="25"/>
  <c r="N520" i="25"/>
  <c r="K196" i="25"/>
  <c r="BB528" i="25"/>
  <c r="BI119" i="25"/>
  <c r="BM528" i="25"/>
  <c r="AO196" i="25"/>
  <c r="S264" i="25"/>
  <c r="AG220" i="25"/>
  <c r="BN180" i="25"/>
  <c r="T388" i="25"/>
  <c r="BJ380" i="25"/>
  <c r="T232" i="25"/>
  <c r="AI472" i="25"/>
  <c r="AX480" i="25"/>
  <c r="BO404" i="25"/>
  <c r="BP300" i="25"/>
  <c r="AH476" i="25"/>
  <c r="Z412" i="25"/>
  <c r="BK135" i="25"/>
  <c r="AI448" i="25"/>
  <c r="W308" i="25"/>
  <c r="BN284" i="25"/>
  <c r="AC528" i="25"/>
  <c r="AS272" i="25"/>
  <c r="F232" i="25"/>
  <c r="J248" i="25"/>
  <c r="AR260" i="25"/>
  <c r="R212" i="25"/>
  <c r="BC224" i="25"/>
  <c r="AA464" i="25"/>
  <c r="Q188" i="25"/>
  <c r="BC504" i="25"/>
  <c r="Z372" i="25"/>
  <c r="AF488" i="25"/>
  <c r="AC240" i="25"/>
  <c r="BJ392" i="25"/>
  <c r="W232" i="25"/>
  <c r="AB460" i="25"/>
  <c r="O484" i="25"/>
  <c r="AH316" i="25"/>
  <c r="AU192" i="25"/>
  <c r="AK200" i="25"/>
  <c r="AT496" i="25"/>
  <c r="M144" i="25"/>
  <c r="Y408" i="25"/>
  <c r="BJ492" i="25"/>
  <c r="AT216" i="25"/>
  <c r="AE364" i="25"/>
  <c r="M204" i="25"/>
  <c r="AO120" i="25"/>
  <c r="AQ460" i="25"/>
  <c r="AK348" i="25"/>
  <c r="BD472" i="25"/>
  <c r="AG484" i="25"/>
  <c r="AX156" i="25"/>
  <c r="AD508" i="25"/>
  <c r="G176" i="25"/>
  <c r="Q288" i="25"/>
  <c r="N352" i="25"/>
  <c r="BE116" i="25"/>
  <c r="P416" i="25"/>
  <c r="Q232" i="25"/>
  <c r="AL116" i="25"/>
  <c r="V432" i="25"/>
  <c r="R244" i="25"/>
  <c r="BC364" i="25"/>
  <c r="Z524" i="25"/>
  <c r="I268" i="25"/>
  <c r="Z492" i="25"/>
  <c r="AH416" i="25"/>
  <c r="I356" i="25"/>
  <c r="P476" i="25"/>
  <c r="AN396" i="25"/>
  <c r="AI115" i="25"/>
  <c r="AO248" i="25"/>
  <c r="AG372" i="25"/>
  <c r="BO532" i="25"/>
  <c r="BI508" i="25"/>
  <c r="AT304" i="25"/>
  <c r="AW408" i="25"/>
  <c r="BD304" i="25"/>
  <c r="BL368" i="25"/>
  <c r="AK216" i="25"/>
  <c r="W332" i="25"/>
  <c r="T456" i="25"/>
  <c r="R320" i="25"/>
  <c r="AZ272" i="25"/>
  <c r="AQ244" i="25"/>
  <c r="W176" i="25"/>
  <c r="AA380" i="25"/>
  <c r="T424" i="25"/>
  <c r="BH224" i="25"/>
  <c r="AM392" i="25"/>
  <c r="AF484" i="25"/>
  <c r="AE528" i="25"/>
  <c r="BE416" i="25"/>
  <c r="D336" i="25"/>
  <c r="AS372" i="25"/>
  <c r="BG360" i="25"/>
  <c r="O376" i="25"/>
  <c r="BO128" i="25"/>
  <c r="BJ224" i="25"/>
  <c r="BD256" i="25"/>
  <c r="AS436" i="25"/>
  <c r="W384" i="25"/>
  <c r="AG196" i="25"/>
  <c r="L416" i="25"/>
  <c r="AX336" i="25"/>
  <c r="N524" i="25"/>
  <c r="G452" i="25"/>
  <c r="L392" i="25"/>
  <c r="AY504" i="25"/>
  <c r="AT132" i="25"/>
  <c r="AR268" i="25"/>
  <c r="AV184" i="25"/>
  <c r="N248" i="25"/>
  <c r="AI124" i="25"/>
  <c r="AQ504" i="25"/>
  <c r="S284" i="25"/>
  <c r="BM488" i="25"/>
  <c r="H244" i="25"/>
  <c r="AW352" i="25"/>
  <c r="AB380" i="25"/>
  <c r="BM492" i="25"/>
  <c r="AT136" i="25"/>
  <c r="BL340" i="25"/>
  <c r="BJ536" i="25"/>
  <c r="AR472" i="25"/>
  <c r="M372" i="25"/>
  <c r="AH248" i="25"/>
  <c r="T220" i="25"/>
  <c r="AG164" i="25"/>
  <c r="Q248" i="25"/>
  <c r="Y448" i="25"/>
  <c r="BJ384" i="25"/>
  <c r="AD536" i="25"/>
  <c r="AW388" i="25"/>
  <c r="BM304" i="25"/>
  <c r="K292" i="25"/>
  <c r="P212" i="25"/>
  <c r="K344" i="25"/>
  <c r="AI532" i="25"/>
  <c r="R300" i="25"/>
  <c r="S352" i="25"/>
  <c r="AY120" i="25"/>
  <c r="R348" i="25"/>
  <c r="V364" i="25"/>
  <c r="AO304" i="25"/>
  <c r="AV144" i="25"/>
  <c r="BL120" i="25"/>
  <c r="F476" i="25"/>
  <c r="AL151" i="25"/>
  <c r="AJ376" i="25"/>
  <c r="BB384" i="25"/>
  <c r="AB128" i="25"/>
  <c r="AS228" i="25"/>
  <c r="H184" i="25"/>
  <c r="AW216" i="25"/>
  <c r="AX536" i="25"/>
  <c r="AX348" i="25"/>
  <c r="AB532" i="25"/>
  <c r="BO484" i="25"/>
  <c r="BF140" i="25"/>
  <c r="J464" i="25"/>
  <c r="AX232" i="25"/>
  <c r="AL392" i="25"/>
  <c r="AS536" i="25"/>
  <c r="AR117" i="25"/>
  <c r="AN147" i="25"/>
  <c r="U140" i="25"/>
  <c r="AA324" i="25"/>
  <c r="J336" i="25"/>
  <c r="P392" i="25"/>
  <c r="O416" i="25"/>
  <c r="BL392" i="25"/>
  <c r="L456" i="25"/>
  <c r="R396" i="25"/>
  <c r="BB300" i="25"/>
  <c r="BF292" i="25"/>
  <c r="BU115" i="25"/>
  <c r="AN348" i="25"/>
  <c r="BF452" i="25"/>
  <c r="AK236" i="25"/>
  <c r="BO344" i="25"/>
  <c r="BD236" i="25"/>
  <c r="I504" i="25"/>
  <c r="AR396" i="25"/>
  <c r="AL180" i="25"/>
  <c r="BO300" i="25"/>
  <c r="T368" i="25"/>
  <c r="Z268" i="25"/>
  <c r="R292" i="25"/>
  <c r="BH356" i="25"/>
  <c r="BP284" i="25"/>
  <c r="BN304" i="25"/>
  <c r="BM496" i="25"/>
  <c r="BE128" i="25"/>
  <c r="AZ188" i="25"/>
  <c r="F292" i="25"/>
  <c r="O200" i="25"/>
  <c r="AD248" i="25"/>
  <c r="Q416" i="25"/>
  <c r="H504" i="25"/>
  <c r="W412" i="25"/>
  <c r="AE384" i="25"/>
  <c r="AQ412" i="25"/>
  <c r="Y396" i="25"/>
  <c r="U452" i="25"/>
  <c r="BH432" i="25"/>
  <c r="AI392" i="25"/>
  <c r="AS156" i="25"/>
  <c r="G272" i="25"/>
  <c r="AT396" i="25"/>
  <c r="AM144" i="25"/>
  <c r="M320" i="25"/>
  <c r="AA160" i="25"/>
  <c r="AM420" i="25"/>
  <c r="BD440" i="25"/>
  <c r="P536" i="25"/>
  <c r="BM476" i="25"/>
  <c r="R344" i="25"/>
  <c r="AB484" i="25"/>
  <c r="AX392" i="25"/>
  <c r="K268" i="25"/>
  <c r="N216" i="25"/>
  <c r="W119" i="25"/>
  <c r="V492" i="25"/>
  <c r="AW124" i="25"/>
  <c r="BP460" i="25"/>
  <c r="AI368" i="25"/>
  <c r="S404" i="25"/>
  <c r="T348" i="25"/>
  <c r="AL340" i="25"/>
  <c r="AV200" i="25"/>
  <c r="AM456" i="25"/>
  <c r="AK244" i="25"/>
  <c r="F500" i="25"/>
  <c r="J224" i="25"/>
  <c r="BC196" i="25"/>
  <c r="AQ348" i="25"/>
  <c r="Q208" i="25"/>
  <c r="AI364" i="25"/>
  <c r="V480" i="25"/>
  <c r="AZ161" i="25"/>
  <c r="AR184" i="25"/>
  <c r="BE220" i="25"/>
  <c r="D168" i="25"/>
  <c r="W280" i="25"/>
  <c r="BP172" i="25"/>
  <c r="AH408" i="25"/>
  <c r="AZ512" i="25"/>
  <c r="AT160" i="25"/>
  <c r="BH396" i="25"/>
  <c r="BB224" i="25"/>
  <c r="BO120" i="25"/>
  <c r="BL128" i="25"/>
  <c r="AT392" i="25"/>
  <c r="AS500" i="25"/>
  <c r="BK200" i="25"/>
  <c r="BF152" i="25"/>
  <c r="Z500" i="25"/>
  <c r="D224" i="25"/>
  <c r="AT452" i="25"/>
  <c r="BB264" i="25"/>
  <c r="W228" i="25"/>
  <c r="AG176" i="25"/>
  <c r="AV428" i="25"/>
  <c r="AW184" i="25"/>
  <c r="AD356" i="25"/>
  <c r="AW280" i="25"/>
  <c r="AD396" i="25"/>
  <c r="AC384" i="25"/>
  <c r="W440" i="25"/>
  <c r="M476" i="25"/>
  <c r="BI412" i="25"/>
  <c r="AO164" i="25"/>
  <c r="V448" i="25"/>
  <c r="BD404" i="25"/>
  <c r="AK424" i="25"/>
  <c r="AN145" i="25"/>
  <c r="W164" i="25"/>
  <c r="AE420" i="25"/>
  <c r="K140" i="25"/>
  <c r="D412" i="25"/>
  <c r="AQ480" i="25"/>
  <c r="BI136" i="25"/>
  <c r="AO232" i="25"/>
  <c r="BD488" i="25"/>
  <c r="J124" i="25"/>
  <c r="BH520" i="25"/>
  <c r="M532" i="25"/>
  <c r="BP520" i="25"/>
  <c r="AC119" i="25"/>
  <c r="BE204" i="25"/>
  <c r="AE172" i="25"/>
  <c r="AV188" i="25"/>
  <c r="BD392" i="25"/>
  <c r="AL532" i="25"/>
  <c r="AD440" i="25"/>
  <c r="U504" i="25"/>
  <c r="AU268" i="25"/>
  <c r="F516" i="25"/>
  <c r="BI372" i="25"/>
  <c r="BC324" i="25"/>
  <c r="V344" i="25"/>
  <c r="AC348" i="25"/>
  <c r="K184" i="25"/>
  <c r="AF364" i="25"/>
  <c r="AF296" i="25"/>
  <c r="AK464" i="25"/>
  <c r="BK436" i="25"/>
  <c r="AA115" i="25"/>
  <c r="BM384" i="25"/>
  <c r="O400" i="25"/>
  <c r="AV468" i="25"/>
  <c r="J488" i="25"/>
  <c r="AE168" i="25"/>
  <c r="BB440" i="25"/>
  <c r="AK472" i="25"/>
  <c r="BN536" i="25"/>
  <c r="AH288" i="25"/>
  <c r="AJ508" i="25"/>
  <c r="H220" i="25"/>
  <c r="M119" i="25"/>
  <c r="BC520" i="25"/>
  <c r="K256" i="25"/>
  <c r="AU272" i="25"/>
  <c r="AH232" i="25"/>
  <c r="BF496" i="25"/>
  <c r="BG208" i="25"/>
  <c r="V268" i="25"/>
  <c r="AV396" i="25"/>
  <c r="S492" i="25"/>
  <c r="BJ236" i="25"/>
  <c r="Y200" i="25"/>
  <c r="M416" i="25"/>
  <c r="AM348" i="25"/>
  <c r="BI224" i="25"/>
  <c r="F224" i="25"/>
  <c r="AF232" i="25"/>
  <c r="AO336" i="25"/>
  <c r="F456" i="25"/>
  <c r="BF388" i="25"/>
  <c r="AX476" i="25"/>
  <c r="J168" i="25"/>
  <c r="Q528" i="25"/>
  <c r="M116" i="25"/>
  <c r="G200" i="25"/>
  <c r="AQ216" i="25"/>
  <c r="AQ144" i="25"/>
  <c r="BI360" i="25"/>
  <c r="T380" i="25"/>
  <c r="AM352" i="25"/>
  <c r="G444" i="25"/>
  <c r="AM288" i="25"/>
  <c r="I240" i="25"/>
  <c r="AS368" i="25"/>
  <c r="AI340" i="25"/>
  <c r="F432" i="25"/>
  <c r="G332" i="25"/>
  <c r="L336" i="25"/>
  <c r="AY388" i="25"/>
  <c r="D500" i="25"/>
  <c r="BH376" i="25"/>
  <c r="O496" i="25"/>
  <c r="AB320" i="25"/>
  <c r="O364" i="25"/>
  <c r="BK180" i="25"/>
  <c r="BL524" i="25"/>
  <c r="AI372" i="25"/>
  <c r="AH132" i="25"/>
  <c r="BN468" i="25"/>
  <c r="F304" i="25"/>
  <c r="BO284" i="25"/>
  <c r="BJ244" i="25"/>
  <c r="AK256" i="25"/>
  <c r="BO332" i="25"/>
  <c r="BH372" i="25"/>
  <c r="BG204" i="25"/>
  <c r="BH272" i="25"/>
  <c r="BH148" i="25"/>
  <c r="AY200" i="25"/>
  <c r="Z284" i="25"/>
  <c r="AS288" i="25"/>
  <c r="BX115" i="25"/>
  <c r="AJ228" i="25"/>
  <c r="M260" i="25"/>
  <c r="AR304" i="25"/>
  <c r="BF476" i="25"/>
  <c r="AM396" i="25"/>
  <c r="AB368" i="25"/>
  <c r="AG504" i="25"/>
  <c r="N156" i="25"/>
  <c r="BL268" i="25"/>
  <c r="BB288" i="25"/>
  <c r="AJ444" i="25"/>
  <c r="AU452" i="25"/>
  <c r="P460" i="25"/>
  <c r="AX144" i="25"/>
  <c r="H524" i="25"/>
  <c r="L520" i="25"/>
  <c r="AJ200" i="25"/>
  <c r="Z140" i="25"/>
  <c r="AW192" i="25"/>
  <c r="BM252" i="25"/>
  <c r="AY400" i="25"/>
  <c r="BB428" i="25"/>
  <c r="BE532" i="25"/>
  <c r="AS420" i="25"/>
  <c r="AM504" i="25"/>
  <c r="AK248" i="25"/>
  <c r="O428" i="25"/>
  <c r="V464" i="25"/>
  <c r="AU288" i="25"/>
  <c r="AW240" i="25"/>
  <c r="BB292" i="25"/>
  <c r="AJ304" i="25"/>
  <c r="BL520" i="25"/>
  <c r="P496" i="25"/>
  <c r="AA212" i="25"/>
  <c r="BE120" i="25"/>
  <c r="AQ524" i="25"/>
  <c r="AR240" i="25"/>
  <c r="AJ196" i="25"/>
  <c r="BS115" i="25"/>
  <c r="AN376" i="25"/>
  <c r="W468" i="25"/>
  <c r="BD528" i="25"/>
  <c r="AW456" i="25"/>
  <c r="AO376" i="25"/>
  <c r="AO328" i="25"/>
  <c r="BJ508" i="25"/>
  <c r="AS392" i="25"/>
  <c r="Q368" i="25"/>
  <c r="BN316" i="25"/>
  <c r="AK140" i="25"/>
  <c r="AL168" i="25"/>
  <c r="Y320" i="25"/>
  <c r="BC536" i="25"/>
  <c r="O148" i="25"/>
  <c r="AK196" i="25"/>
  <c r="K240" i="25"/>
  <c r="BD172" i="25"/>
  <c r="O156" i="25"/>
  <c r="AC356" i="25"/>
  <c r="AE492" i="25"/>
  <c r="AT488" i="25"/>
  <c r="AI304" i="25"/>
  <c r="BE232" i="25"/>
  <c r="AB468" i="25"/>
  <c r="AO188" i="25"/>
  <c r="AN140" i="25"/>
  <c r="G408" i="25"/>
  <c r="AQ476" i="25"/>
  <c r="L180" i="25"/>
  <c r="W224" i="25"/>
  <c r="Q456" i="25"/>
  <c r="G128" i="25"/>
  <c r="AN464" i="25"/>
  <c r="AY196" i="25"/>
  <c r="AU284" i="25"/>
  <c r="W476" i="25"/>
  <c r="Q192" i="25"/>
  <c r="AU460" i="25"/>
  <c r="BF348" i="25"/>
  <c r="AE300" i="25"/>
  <c r="T336" i="25"/>
  <c r="BK384" i="25"/>
  <c r="AY164" i="25"/>
  <c r="S456" i="25"/>
  <c r="AZ400" i="25"/>
  <c r="Z220" i="25"/>
  <c r="AT380" i="25"/>
  <c r="BK524" i="25"/>
  <c r="AM268" i="25"/>
  <c r="H320" i="25"/>
  <c r="BJ192" i="25"/>
  <c r="Z208" i="25"/>
  <c r="AF204" i="25"/>
  <c r="BY119" i="25"/>
  <c r="AN412" i="25"/>
  <c r="AO436" i="25"/>
  <c r="AL520" i="25"/>
  <c r="AJ144" i="25"/>
  <c r="AO316" i="25"/>
  <c r="AN508" i="25"/>
  <c r="Z152" i="25"/>
  <c r="T248" i="25"/>
  <c r="AF192" i="25"/>
  <c r="O224" i="25"/>
  <c r="T268" i="25"/>
  <c r="BG416" i="25"/>
  <c r="BM152" i="25"/>
  <c r="I252" i="25"/>
  <c r="AT324" i="25"/>
  <c r="BL160" i="25"/>
  <c r="N264" i="25"/>
  <c r="BL256" i="25"/>
  <c r="AI152" i="25"/>
  <c r="BF512" i="25"/>
  <c r="BY115" i="25"/>
  <c r="I376" i="25"/>
  <c r="F228" i="25"/>
  <c r="AO472" i="25"/>
  <c r="S384" i="25"/>
  <c r="T428" i="25"/>
  <c r="AU184" i="25"/>
  <c r="BO480" i="25"/>
  <c r="D260" i="25"/>
  <c r="BM504" i="25"/>
  <c r="H252" i="25"/>
  <c r="K500" i="25"/>
  <c r="BL352" i="25"/>
  <c r="Y160" i="25"/>
  <c r="AO348" i="25"/>
  <c r="BM276" i="25"/>
  <c r="AY180" i="25"/>
  <c r="I528" i="25"/>
  <c r="AF268" i="25"/>
  <c r="BO388" i="25"/>
  <c r="AU244" i="25"/>
  <c r="BC440" i="25"/>
  <c r="AJ176" i="25"/>
  <c r="BD380" i="25"/>
  <c r="AD300" i="25"/>
  <c r="M376" i="25"/>
  <c r="J308" i="25"/>
  <c r="AF176" i="25"/>
  <c r="W240" i="25"/>
  <c r="AD392" i="25"/>
  <c r="AX520" i="25"/>
  <c r="BO384" i="25"/>
  <c r="BC244" i="25"/>
  <c r="L136" i="25"/>
  <c r="AR168" i="25"/>
  <c r="S388" i="25"/>
  <c r="AV424" i="25"/>
  <c r="BB148" i="25"/>
  <c r="BK536" i="25"/>
  <c r="BO216" i="25"/>
  <c r="BK500" i="25"/>
  <c r="AN524" i="25"/>
  <c r="N496" i="25"/>
  <c r="AD124" i="25"/>
  <c r="BG448" i="25"/>
  <c r="AD128" i="25"/>
  <c r="AC368" i="25"/>
  <c r="Q260" i="25"/>
  <c r="P512" i="25"/>
  <c r="M336" i="25"/>
  <c r="AY508" i="25"/>
  <c r="J208" i="25"/>
  <c r="U304" i="25"/>
  <c r="BK508" i="25"/>
  <c r="BM236" i="25"/>
  <c r="Y504" i="25"/>
  <c r="AZ172" i="25"/>
  <c r="J420" i="25"/>
  <c r="L124" i="25"/>
  <c r="BB452" i="25"/>
  <c r="AJ312" i="25"/>
  <c r="BD204" i="25"/>
  <c r="BK496" i="25"/>
  <c r="AG264" i="25"/>
  <c r="BC512" i="25"/>
  <c r="AM240" i="25"/>
  <c r="BG216" i="25"/>
  <c r="J456" i="25"/>
  <c r="P252" i="25"/>
  <c r="K228" i="25"/>
  <c r="AJ136" i="25"/>
  <c r="AR284" i="25"/>
  <c r="AW196" i="25"/>
  <c r="V224" i="25"/>
  <c r="BM147" i="25"/>
  <c r="AW260" i="25"/>
  <c r="BD164" i="25"/>
  <c r="P172" i="25"/>
  <c r="AI284" i="25"/>
  <c r="AE256" i="25"/>
  <c r="BF420" i="25"/>
  <c r="AZ140" i="25"/>
  <c r="AS456" i="25"/>
  <c r="P420" i="25"/>
  <c r="AM336" i="25"/>
  <c r="BD328" i="25"/>
  <c r="BC124" i="25"/>
  <c r="J116" i="25"/>
  <c r="AN320" i="25"/>
  <c r="AC244" i="25"/>
  <c r="BK348" i="25"/>
  <c r="AD444" i="25"/>
  <c r="AX248" i="25"/>
  <c r="U500" i="25"/>
  <c r="O388" i="25"/>
  <c r="BE484" i="25"/>
  <c r="AZ420" i="25"/>
  <c r="AV272" i="25"/>
  <c r="AZ528" i="25"/>
  <c r="G472" i="25"/>
  <c r="AJ436" i="25"/>
  <c r="BO536" i="25"/>
  <c r="AI536" i="25"/>
  <c r="BN504" i="25"/>
  <c r="BE280" i="25"/>
  <c r="T432" i="25"/>
  <c r="W456" i="25"/>
  <c r="AG432" i="25"/>
  <c r="V292" i="25"/>
  <c r="BD152" i="25"/>
  <c r="AK172" i="25"/>
  <c r="BK228" i="25"/>
  <c r="S380" i="25"/>
  <c r="AD408" i="25"/>
  <c r="F184" i="25"/>
  <c r="Y172" i="25"/>
  <c r="BG140" i="25"/>
  <c r="AQ252" i="25"/>
  <c r="BO276" i="25"/>
  <c r="AJ516" i="25"/>
  <c r="AX448" i="25"/>
  <c r="BB232" i="25"/>
  <c r="H400" i="25"/>
  <c r="K172" i="25"/>
  <c r="BE144" i="25"/>
  <c r="AZ256" i="25"/>
  <c r="AJ496" i="25"/>
  <c r="BJ320" i="25"/>
  <c r="H452" i="25"/>
  <c r="N272" i="25"/>
  <c r="AO296" i="25"/>
  <c r="BN252" i="25"/>
  <c r="AY420" i="25"/>
  <c r="Q116" i="25"/>
  <c r="AO312" i="25"/>
  <c r="AD524" i="25"/>
  <c r="AB428" i="25"/>
  <c r="AU308" i="25"/>
  <c r="S508" i="25"/>
  <c r="S396" i="25"/>
  <c r="H224" i="25"/>
  <c r="AZ184" i="25"/>
  <c r="BJ456" i="25"/>
  <c r="Y292" i="25"/>
  <c r="M332" i="25"/>
  <c r="U372" i="25"/>
  <c r="BP140" i="25"/>
  <c r="AQ268" i="25"/>
  <c r="W356" i="25"/>
  <c r="AO512" i="25"/>
  <c r="AE196" i="25"/>
  <c r="AL408" i="25"/>
  <c r="R440" i="25"/>
  <c r="J508" i="25"/>
  <c r="Z336" i="25"/>
  <c r="AX328" i="25"/>
  <c r="AF256" i="25"/>
  <c r="AK528" i="25"/>
  <c r="BD244" i="25"/>
  <c r="BP424" i="25"/>
  <c r="I456" i="25"/>
  <c r="AE448" i="25"/>
  <c r="AV140" i="25"/>
  <c r="AX200" i="25"/>
  <c r="AG360" i="25"/>
  <c r="H460" i="25"/>
  <c r="BP328" i="25"/>
  <c r="M132" i="25"/>
  <c r="H256" i="25"/>
  <c r="T520" i="25"/>
  <c r="AL428" i="25"/>
  <c r="W328" i="25"/>
  <c r="AZ536" i="25"/>
  <c r="BO476" i="25"/>
  <c r="AG444" i="25"/>
  <c r="S276" i="25"/>
  <c r="BJ132" i="25"/>
  <c r="AA284" i="25"/>
  <c r="W488" i="25"/>
  <c r="AR408" i="25"/>
  <c r="Y304" i="25"/>
  <c r="BG524" i="25"/>
  <c r="L152" i="25"/>
  <c r="AQ120" i="25"/>
  <c r="I432" i="25"/>
  <c r="AL240" i="25"/>
  <c r="AT512" i="25"/>
  <c r="AK368" i="25"/>
  <c r="S416" i="25"/>
  <c r="AZ200" i="25"/>
  <c r="BK372" i="25"/>
  <c r="BK444" i="25"/>
  <c r="AA356" i="25"/>
  <c r="AI280" i="25"/>
  <c r="AJ276" i="25"/>
  <c r="AK272" i="25"/>
  <c r="BB308" i="25"/>
  <c r="BO280" i="25"/>
  <c r="AX364" i="25"/>
  <c r="AC160" i="25"/>
  <c r="BP456" i="25"/>
  <c r="BC268" i="25"/>
  <c r="AX452" i="25"/>
  <c r="AI256" i="25"/>
  <c r="AW480" i="25"/>
  <c r="AZ376" i="25"/>
  <c r="AS192" i="25"/>
  <c r="AL284" i="25"/>
  <c r="AB113" i="25"/>
  <c r="U224" i="25"/>
  <c r="F376" i="25"/>
  <c r="AQ392" i="25"/>
  <c r="BK512" i="25"/>
  <c r="H328" i="25"/>
  <c r="BN448" i="25"/>
  <c r="J340" i="25"/>
  <c r="AW176" i="25"/>
  <c r="F400" i="25"/>
  <c r="AU372" i="25"/>
  <c r="AZ220" i="25"/>
  <c r="T384" i="25"/>
  <c r="BH476" i="25"/>
  <c r="AC432" i="25"/>
  <c r="K504" i="25"/>
  <c r="AC536" i="25"/>
  <c r="AG348" i="25"/>
  <c r="AG324" i="25"/>
  <c r="T196" i="25"/>
  <c r="BF444" i="25"/>
  <c r="P156" i="25"/>
  <c r="BH204" i="25"/>
  <c r="AF480" i="25"/>
  <c r="R400" i="25"/>
  <c r="BB392" i="25"/>
  <c r="W276" i="25"/>
  <c r="K536" i="25"/>
  <c r="BB364" i="25"/>
  <c r="BO212" i="25"/>
  <c r="AS224" i="25"/>
  <c r="BN336" i="25"/>
  <c r="Z484" i="25"/>
  <c r="AO484" i="25"/>
  <c r="I336" i="25"/>
  <c r="D256" i="25"/>
  <c r="AO152" i="25"/>
  <c r="AC144" i="25"/>
  <c r="G284" i="25"/>
  <c r="J232" i="25"/>
  <c r="AA136" i="25"/>
  <c r="BL272" i="25"/>
  <c r="BG408" i="25"/>
  <c r="BB368" i="25"/>
  <c r="L512" i="25"/>
  <c r="BJ156" i="25"/>
  <c r="AR216" i="25"/>
  <c r="AD212" i="25"/>
  <c r="AO424" i="25"/>
  <c r="AR308" i="25"/>
  <c r="AM528" i="25"/>
  <c r="AW188" i="25"/>
  <c r="G468" i="25"/>
  <c r="M288" i="25"/>
  <c r="T484" i="25"/>
  <c r="W156" i="25"/>
  <c r="AL244" i="25"/>
  <c r="BD360" i="25"/>
  <c r="BP352" i="25"/>
  <c r="AR228" i="25"/>
  <c r="Q508" i="25"/>
  <c r="W288" i="25"/>
  <c r="Z356" i="25"/>
  <c r="BM352" i="25"/>
  <c r="W211" i="25"/>
  <c r="BM176" i="25"/>
  <c r="BO492" i="25"/>
  <c r="R456" i="25"/>
  <c r="AA488" i="25"/>
  <c r="AF524" i="25"/>
  <c r="AV260" i="25"/>
  <c r="AO464" i="25"/>
  <c r="AB480" i="25"/>
  <c r="D516" i="25"/>
  <c r="BC468" i="25"/>
  <c r="O256" i="25"/>
  <c r="AF512" i="25"/>
  <c r="AH444" i="25"/>
  <c r="AV324" i="25"/>
  <c r="Y444" i="25"/>
  <c r="Y132" i="25"/>
  <c r="BK312" i="25"/>
  <c r="AD172" i="25"/>
  <c r="BH360" i="25"/>
  <c r="AV528" i="25"/>
  <c r="BE448" i="25"/>
  <c r="BP120" i="25"/>
  <c r="AB444" i="25"/>
  <c r="O136" i="25"/>
  <c r="K436" i="25"/>
  <c r="U236" i="25"/>
  <c r="G152" i="25"/>
  <c r="AF196" i="25"/>
  <c r="BE376" i="25"/>
  <c r="H536" i="25"/>
  <c r="V160" i="25"/>
  <c r="BP292" i="25"/>
  <c r="BE168" i="25"/>
  <c r="N296" i="25"/>
  <c r="AZ208" i="25"/>
  <c r="F204" i="25"/>
  <c r="BG312" i="25"/>
  <c r="L324" i="25"/>
  <c r="BC404" i="25"/>
  <c r="AE280" i="25"/>
  <c r="AY392" i="25"/>
  <c r="BG424" i="25"/>
  <c r="BM508" i="25"/>
  <c r="BZ119" i="25"/>
  <c r="AU480" i="25"/>
  <c r="G172" i="25"/>
  <c r="AB432" i="25"/>
  <c r="BP148" i="25"/>
  <c r="O116" i="25"/>
  <c r="U508" i="25"/>
  <c r="BC232" i="25"/>
  <c r="D536" i="25"/>
  <c r="Y156" i="25"/>
  <c r="N240" i="25"/>
  <c r="AU508" i="25"/>
  <c r="AX288" i="25"/>
  <c r="AH496" i="25"/>
  <c r="W504" i="25"/>
  <c r="BF120" i="25"/>
  <c r="J428" i="25"/>
  <c r="BE388" i="25"/>
  <c r="I372" i="25"/>
  <c r="K496" i="25"/>
  <c r="D360" i="25"/>
  <c r="BK300" i="25"/>
  <c r="Y152" i="25"/>
  <c r="BG512" i="25"/>
  <c r="AC408" i="25"/>
  <c r="BF480" i="25"/>
  <c r="BI428" i="25"/>
  <c r="AB220" i="25"/>
  <c r="BF260" i="25"/>
  <c r="BO148" i="25"/>
  <c r="N184" i="25"/>
  <c r="BV115" i="25"/>
  <c r="R516" i="25"/>
  <c r="AA492" i="25"/>
  <c r="AX416" i="25"/>
  <c r="AY172" i="25"/>
  <c r="F428" i="25"/>
  <c r="AZ448" i="25"/>
  <c r="AQ180" i="25"/>
  <c r="AC268" i="25"/>
  <c r="AU280" i="25"/>
  <c r="AL380" i="25"/>
  <c r="AZ124" i="25"/>
  <c r="Z260" i="25"/>
  <c r="BC180" i="25"/>
  <c r="AO384" i="25"/>
  <c r="P264" i="25"/>
  <c r="AC117" i="25"/>
  <c r="BE240" i="25"/>
  <c r="BN288" i="25"/>
  <c r="BO340" i="25"/>
  <c r="AE388" i="25"/>
  <c r="AV436" i="25"/>
  <c r="S288" i="25"/>
  <c r="Y488" i="25"/>
  <c r="BP204" i="25"/>
  <c r="BM532" i="25"/>
  <c r="W360" i="25"/>
  <c r="BM368" i="25"/>
  <c r="AH356" i="25"/>
  <c r="P164" i="25"/>
  <c r="AK380" i="25"/>
  <c r="R436" i="25"/>
  <c r="AU388" i="25"/>
  <c r="BG520" i="25"/>
  <c r="BD396" i="25"/>
  <c r="J360" i="25"/>
  <c r="AS196" i="25"/>
  <c r="V124" i="25"/>
  <c r="BE192" i="25"/>
  <c r="W376" i="25"/>
  <c r="S524" i="25"/>
  <c r="AI324" i="25"/>
  <c r="BK244" i="25"/>
  <c r="L372" i="25"/>
  <c r="AN128" i="25"/>
  <c r="Q504" i="25"/>
  <c r="BD308" i="25"/>
  <c r="R352" i="25"/>
  <c r="AV488" i="25"/>
  <c r="AO276" i="25"/>
  <c r="BP516" i="25"/>
  <c r="BH284" i="25"/>
  <c r="AH404" i="25"/>
  <c r="J476" i="25"/>
  <c r="AZ180" i="25"/>
  <c r="AG240" i="25"/>
  <c r="AI232" i="25"/>
  <c r="K276" i="25"/>
  <c r="BM348" i="25"/>
  <c r="AE536" i="25"/>
  <c r="BM228" i="25"/>
  <c r="AS240" i="25"/>
  <c r="Z276" i="25"/>
  <c r="Y356" i="25"/>
  <c r="Y164" i="25"/>
  <c r="AC476" i="25"/>
  <c r="AK152" i="25"/>
  <c r="AG116" i="25"/>
  <c r="M180" i="25"/>
  <c r="AL448" i="25"/>
  <c r="AL412" i="25"/>
  <c r="AT340" i="25"/>
  <c r="BJ148" i="25"/>
  <c r="D236" i="25"/>
  <c r="AR372" i="25"/>
  <c r="AQ340" i="25"/>
  <c r="BH484" i="25"/>
  <c r="S480" i="25"/>
  <c r="BF160" i="25"/>
  <c r="AA196" i="25"/>
  <c r="AX180" i="25"/>
  <c r="P376" i="25"/>
  <c r="BO448" i="25"/>
  <c r="BB332" i="25"/>
  <c r="AA268" i="25"/>
  <c r="G119" i="25"/>
  <c r="P232" i="25"/>
  <c r="H192" i="25"/>
  <c r="BL444" i="25"/>
  <c r="AZ340" i="25"/>
  <c r="AB492" i="25"/>
  <c r="S512" i="25"/>
  <c r="BM332" i="25"/>
  <c r="AQ468" i="25"/>
  <c r="T516" i="25"/>
  <c r="AB352" i="25"/>
  <c r="AM424" i="25"/>
  <c r="AW324" i="25"/>
  <c r="BD148" i="25"/>
  <c r="AF536" i="25"/>
  <c r="BH428" i="25"/>
  <c r="BK260" i="25"/>
  <c r="Y328" i="25"/>
  <c r="K115" i="25"/>
  <c r="D512" i="25"/>
  <c r="J448" i="25"/>
  <c r="J220" i="25"/>
  <c r="AA436" i="25"/>
  <c r="AG320" i="25"/>
  <c r="BE324" i="25"/>
  <c r="P312" i="25"/>
  <c r="AJ288" i="25"/>
  <c r="BC380" i="25"/>
  <c r="AF160" i="25"/>
  <c r="BK184" i="25"/>
  <c r="BI220" i="25"/>
  <c r="AN264" i="25"/>
  <c r="R388" i="25"/>
  <c r="BC356" i="25"/>
  <c r="BM128" i="25"/>
  <c r="AQ388" i="25"/>
  <c r="Y324" i="25"/>
  <c r="AC496" i="25"/>
  <c r="D280" i="25"/>
  <c r="BJ388" i="25"/>
  <c r="AC504" i="25"/>
  <c r="AL156" i="25"/>
  <c r="AC232" i="25"/>
  <c r="AS332" i="25"/>
  <c r="AJ500" i="25"/>
  <c r="BK392" i="25"/>
  <c r="V192" i="25"/>
  <c r="BO336" i="25"/>
  <c r="BP312" i="25"/>
  <c r="Q252" i="25"/>
  <c r="BK412" i="25"/>
  <c r="G179" i="25"/>
  <c r="AS212" i="25"/>
  <c r="AV204" i="25"/>
  <c r="AC180" i="25"/>
  <c r="AI528" i="25"/>
  <c r="BP308" i="25"/>
  <c r="AR464" i="25"/>
  <c r="K400" i="25"/>
  <c r="AR508" i="25"/>
  <c r="J344" i="25"/>
  <c r="AQ292" i="25"/>
  <c r="AT520" i="25"/>
  <c r="AF137" i="25"/>
  <c r="BL224" i="25"/>
  <c r="AI512" i="25"/>
  <c r="AU400" i="25"/>
  <c r="AL132" i="25"/>
  <c r="AQ456" i="25"/>
  <c r="R196" i="25"/>
  <c r="AE484" i="25"/>
  <c r="AS504" i="25"/>
  <c r="AV476" i="25"/>
  <c r="V316" i="25"/>
  <c r="BF500" i="25"/>
  <c r="AX528" i="25"/>
  <c r="AD436" i="25"/>
  <c r="BG496" i="25"/>
  <c r="AE524" i="25"/>
  <c r="V304" i="25"/>
  <c r="S148" i="25"/>
  <c r="U260" i="25"/>
  <c r="AM124" i="25"/>
  <c r="BP472" i="25"/>
  <c r="AD184" i="25"/>
  <c r="P352" i="25"/>
  <c r="AJ264" i="25"/>
  <c r="AF448" i="25"/>
  <c r="BE208" i="25"/>
  <c r="Z476" i="25"/>
  <c r="BG420" i="25"/>
  <c r="I416" i="25"/>
  <c r="AL328" i="25"/>
  <c r="AW268" i="25"/>
  <c r="BI348" i="25"/>
  <c r="AG232" i="25"/>
  <c r="BL536" i="25"/>
  <c r="BF244" i="25"/>
  <c r="W204" i="25"/>
  <c r="N136" i="25"/>
  <c r="D396" i="25"/>
  <c r="H284" i="25"/>
  <c r="H160" i="25"/>
  <c r="AU492" i="25"/>
  <c r="AB120" i="25"/>
  <c r="AE488" i="25"/>
  <c r="Y352" i="25"/>
  <c r="W436" i="25"/>
  <c r="AK532" i="25"/>
  <c r="AZ416" i="25"/>
  <c r="BH516" i="25"/>
  <c r="AJ412" i="25"/>
  <c r="BO232" i="25"/>
  <c r="V408" i="25"/>
  <c r="BC492" i="25"/>
  <c r="BF428" i="25"/>
  <c r="F180" i="25"/>
  <c r="BK216" i="25"/>
  <c r="AA113" i="25"/>
  <c r="AO448" i="25"/>
  <c r="Y212" i="25"/>
  <c r="AE148" i="25"/>
  <c r="V140" i="25"/>
  <c r="AB208" i="25"/>
  <c r="AY312" i="25"/>
  <c r="P348" i="25"/>
  <c r="S244" i="25"/>
  <c r="AW312" i="25"/>
  <c r="V300" i="25"/>
  <c r="Z256" i="25"/>
  <c r="BD340" i="25"/>
  <c r="AX188" i="25"/>
  <c r="I148" i="25"/>
  <c r="AH220" i="25"/>
  <c r="BT115" i="25"/>
  <c r="M172" i="25"/>
  <c r="AV464" i="25"/>
  <c r="Q424" i="25"/>
  <c r="D532" i="25"/>
  <c r="AB312" i="25"/>
  <c r="AF153" i="25"/>
  <c r="BL260" i="25"/>
  <c r="AE404" i="25"/>
  <c r="AD424" i="25"/>
  <c r="BB164" i="25"/>
  <c r="S420" i="25"/>
  <c r="BL508" i="25"/>
  <c r="BC444" i="25"/>
  <c r="BK272" i="25"/>
  <c r="AV380" i="25"/>
  <c r="BN396" i="25"/>
  <c r="AT536" i="25"/>
  <c r="Y528" i="25"/>
  <c r="AU236" i="25"/>
  <c r="AW228" i="25"/>
  <c r="I276" i="25"/>
  <c r="AJ420" i="25"/>
  <c r="BH228" i="25"/>
  <c r="H136" i="25"/>
  <c r="AV128" i="25"/>
  <c r="BI236" i="25"/>
  <c r="V488" i="25"/>
  <c r="AG120" i="25"/>
  <c r="T156" i="25"/>
  <c r="AY496" i="25"/>
  <c r="I472" i="25"/>
  <c r="AV456" i="25"/>
  <c r="AD472" i="25"/>
  <c r="AG284" i="25"/>
  <c r="U388" i="25"/>
  <c r="AR224" i="25"/>
  <c r="AF155" i="25"/>
  <c r="AT472" i="25"/>
  <c r="H368" i="25"/>
  <c r="BB436" i="25"/>
  <c r="F248" i="25"/>
  <c r="L276" i="25"/>
  <c r="AT432" i="25"/>
  <c r="R156" i="25"/>
  <c r="AJ536" i="25"/>
  <c r="Y296" i="25"/>
  <c r="W472" i="25"/>
  <c r="BF276" i="25"/>
  <c r="P284" i="25"/>
  <c r="AN260" i="25"/>
  <c r="Z308" i="25"/>
  <c r="BH200" i="25"/>
  <c r="S152" i="25"/>
  <c r="AL204" i="25"/>
  <c r="AD512" i="25"/>
  <c r="BD532" i="25"/>
  <c r="H444" i="25"/>
  <c r="AQ424" i="25"/>
  <c r="BP376" i="25"/>
  <c r="Z504" i="25"/>
  <c r="BN160" i="25"/>
  <c r="P456" i="25"/>
  <c r="F380" i="25"/>
  <c r="AC236" i="25"/>
  <c r="AH116" i="25"/>
  <c r="Y168" i="25"/>
  <c r="BP392" i="25"/>
  <c r="AH276" i="25"/>
  <c r="AI113" i="25"/>
  <c r="AM113" i="25"/>
  <c r="I492" i="25"/>
  <c r="AB244" i="25"/>
  <c r="AI288" i="25"/>
  <c r="AI360" i="25"/>
  <c r="S312" i="25"/>
  <c r="BO160" i="25"/>
  <c r="D300" i="25"/>
  <c r="AY168" i="25"/>
  <c r="AD464" i="25"/>
  <c r="J280" i="25"/>
  <c r="V528" i="25"/>
  <c r="BF504" i="25"/>
  <c r="AN144" i="25"/>
  <c r="BE476" i="25"/>
  <c r="AZ280" i="25"/>
  <c r="AX464" i="25"/>
  <c r="AE184" i="25"/>
  <c r="BN144" i="25"/>
  <c r="K528" i="25"/>
  <c r="L420" i="25"/>
  <c r="BP428" i="25"/>
  <c r="AI508" i="25"/>
  <c r="AM312" i="25"/>
  <c r="Z320" i="25"/>
  <c r="V336" i="25"/>
  <c r="AK276" i="25"/>
  <c r="L240" i="25"/>
  <c r="G264" i="25"/>
  <c r="AJ236" i="25"/>
  <c r="BF408" i="25"/>
  <c r="AK119" i="25"/>
  <c r="AM244" i="25"/>
  <c r="AX164" i="25"/>
  <c r="BM272" i="25"/>
  <c r="AN152" i="25"/>
  <c r="BM372" i="25"/>
  <c r="Q404" i="25"/>
  <c r="AJ404" i="25"/>
  <c r="AY476" i="25"/>
  <c r="BM232" i="25"/>
  <c r="M268" i="25"/>
  <c r="AV176" i="25"/>
  <c r="AM228" i="25"/>
  <c r="AM488" i="25"/>
  <c r="AY232" i="25"/>
  <c r="BK148" i="25"/>
  <c r="BC276" i="25"/>
  <c r="J328" i="25"/>
  <c r="BE300" i="25"/>
  <c r="BN476" i="25"/>
  <c r="AH272" i="25"/>
  <c r="AL468" i="25"/>
  <c r="AJ380" i="25"/>
  <c r="V352" i="25"/>
  <c r="P268" i="25"/>
  <c r="M468" i="25"/>
  <c r="BJ220" i="25"/>
  <c r="BH300" i="25"/>
  <c r="R248" i="25"/>
  <c r="BC208" i="25"/>
  <c r="AM468" i="25"/>
  <c r="BP304" i="25"/>
  <c r="AD272" i="25"/>
  <c r="AD460" i="25"/>
  <c r="I404" i="25"/>
  <c r="BJ360" i="25"/>
  <c r="AY296" i="25"/>
  <c r="BB448" i="25"/>
  <c r="R276" i="25"/>
  <c r="S180" i="25"/>
  <c r="AV404" i="25"/>
  <c r="F480" i="25"/>
  <c r="AJ284" i="25"/>
  <c r="AY348" i="25"/>
  <c r="AY276" i="25"/>
  <c r="BC432" i="25"/>
  <c r="BN272" i="25"/>
  <c r="AS416" i="25"/>
  <c r="BL376" i="25"/>
  <c r="AB196" i="25"/>
  <c r="BN312" i="25"/>
  <c r="AB224" i="25"/>
  <c r="AC152" i="25"/>
  <c r="AJ148" i="25"/>
  <c r="M164" i="25"/>
  <c r="BJ352" i="25"/>
  <c r="AF392" i="25"/>
  <c r="AI132" i="25"/>
  <c r="AB412" i="25"/>
  <c r="BF524" i="25"/>
  <c r="BG232" i="25"/>
  <c r="BF392" i="25"/>
  <c r="R268" i="25"/>
  <c r="AV400" i="25"/>
  <c r="AD280" i="25"/>
  <c r="W364" i="25"/>
  <c r="AL160" i="25"/>
  <c r="AN280" i="25"/>
  <c r="BO132" i="25"/>
  <c r="AM212" i="25"/>
  <c r="AS117" i="25"/>
  <c r="AL280" i="25"/>
  <c r="AT189" i="25"/>
  <c r="AY188" i="25"/>
  <c r="BI460" i="25"/>
  <c r="AO288" i="25"/>
  <c r="K428" i="25"/>
  <c r="Y256" i="25"/>
  <c r="BG164" i="25"/>
  <c r="W424" i="25"/>
  <c r="BL172" i="25"/>
  <c r="AK117" i="25"/>
  <c r="BJ168" i="25"/>
  <c r="AE264" i="25"/>
  <c r="BI456" i="25"/>
  <c r="Q144" i="25"/>
  <c r="AN336" i="25"/>
  <c r="AV356" i="25"/>
  <c r="AI276" i="25"/>
  <c r="S424" i="25"/>
  <c r="AR119" i="25"/>
  <c r="AG328" i="25"/>
  <c r="BI416" i="25"/>
  <c r="V288" i="25"/>
  <c r="AC208" i="25"/>
  <c r="Y480" i="25"/>
  <c r="F308" i="25"/>
  <c r="AU360" i="25"/>
  <c r="BJ280" i="25"/>
  <c r="Y196" i="25"/>
  <c r="AJ456" i="25"/>
  <c r="AR524" i="25"/>
  <c r="AW300" i="25"/>
  <c r="AY440" i="25"/>
  <c r="O320" i="25"/>
  <c r="N504" i="25"/>
  <c r="AS336" i="25"/>
  <c r="AJ184" i="25"/>
  <c r="BF332" i="25"/>
  <c r="V236" i="25"/>
  <c r="BL472" i="25"/>
  <c r="AW304" i="25"/>
  <c r="D216" i="25"/>
  <c r="AR412" i="25"/>
  <c r="K516" i="25"/>
  <c r="BO296" i="25"/>
  <c r="BC480" i="25"/>
  <c r="V240" i="25"/>
  <c r="BJ524" i="25"/>
  <c r="BJ332" i="25"/>
  <c r="BJ204" i="25"/>
  <c r="BM536" i="25"/>
  <c r="AI488" i="25"/>
  <c r="AT244" i="25"/>
  <c r="AR360" i="25"/>
  <c r="H276" i="25"/>
  <c r="AG468" i="25"/>
  <c r="M124" i="25"/>
  <c r="AF400" i="25"/>
  <c r="BN200" i="25"/>
  <c r="AC200" i="25"/>
  <c r="D464" i="25"/>
  <c r="U512" i="25"/>
  <c r="Z280" i="25"/>
  <c r="P424" i="25"/>
  <c r="AC140" i="25"/>
  <c r="BG396" i="25"/>
  <c r="AQ168" i="25"/>
  <c r="Q320" i="25"/>
  <c r="BI376" i="25"/>
  <c r="BH156" i="25"/>
  <c r="Y496" i="25"/>
  <c r="D220" i="25"/>
  <c r="H232" i="25"/>
  <c r="AD200" i="25"/>
  <c r="AM192" i="25"/>
  <c r="R504" i="25"/>
  <c r="BI408" i="25"/>
  <c r="AM156" i="25"/>
  <c r="Y516" i="25"/>
  <c r="U172" i="25"/>
  <c r="P128" i="25"/>
  <c r="AA532" i="25"/>
  <c r="AX512" i="25"/>
  <c r="S232" i="25"/>
  <c r="R204" i="25"/>
  <c r="AK536" i="25"/>
  <c r="G204" i="25"/>
  <c r="BF352" i="25"/>
  <c r="BK520" i="25"/>
  <c r="AZ136" i="25"/>
  <c r="BL492" i="25"/>
  <c r="AK160" i="25"/>
  <c r="BE436" i="25"/>
  <c r="K312" i="25"/>
  <c r="F372" i="25"/>
  <c r="D288" i="25"/>
  <c r="Z200" i="25"/>
  <c r="BB416" i="25"/>
  <c r="BK160" i="25"/>
  <c r="I340" i="25"/>
  <c r="BP496" i="25"/>
  <c r="Z536" i="25"/>
  <c r="BB144" i="25"/>
  <c r="BG488" i="25"/>
  <c r="AI140" i="25"/>
  <c r="M236" i="25"/>
  <c r="AQ496" i="25"/>
  <c r="BL152" i="25"/>
  <c r="AA512" i="25"/>
  <c r="AX132" i="25"/>
  <c r="Y536" i="25"/>
  <c r="AN220" i="25"/>
  <c r="G188" i="25"/>
  <c r="AQ136" i="25"/>
  <c r="AN392" i="25"/>
  <c r="O340" i="25"/>
  <c r="AN124" i="25"/>
  <c r="M272" i="25"/>
  <c r="AG352" i="25"/>
  <c r="AI268" i="25"/>
  <c r="BF380" i="25"/>
  <c r="AS328" i="25"/>
  <c r="BC300" i="25"/>
  <c r="D376" i="25"/>
  <c r="BO256" i="25"/>
  <c r="AW152" i="25"/>
  <c r="M472" i="25"/>
  <c r="AO536" i="25"/>
  <c r="BC168" i="25"/>
  <c r="V120" i="25"/>
  <c r="T496" i="25"/>
  <c r="M360" i="25"/>
  <c r="BH288" i="25"/>
  <c r="BK188" i="25"/>
  <c r="AH464" i="25"/>
  <c r="P344" i="25"/>
  <c r="Y264" i="25"/>
  <c r="BI424" i="25"/>
  <c r="F240" i="25"/>
  <c r="AH148" i="25"/>
  <c r="Y252" i="25"/>
  <c r="AT532" i="25"/>
  <c r="AG268" i="25"/>
  <c r="T292" i="25"/>
  <c r="AW444" i="25"/>
  <c r="AY352" i="25"/>
  <c r="U288" i="25"/>
  <c r="BL180" i="25"/>
  <c r="BL476" i="25"/>
  <c r="AJ320" i="25"/>
  <c r="U336" i="25"/>
  <c r="AS232" i="25"/>
  <c r="AT484" i="25"/>
  <c r="AV172" i="25"/>
  <c r="BP412" i="25"/>
  <c r="I204" i="25"/>
  <c r="BN360" i="25"/>
  <c r="BG464" i="25"/>
  <c r="Z180" i="25"/>
  <c r="U216" i="25"/>
  <c r="AD144" i="25"/>
  <c r="AO256" i="25"/>
  <c r="BI528" i="25"/>
  <c r="BK368" i="25"/>
  <c r="AQ528" i="25"/>
  <c r="AA312" i="25"/>
  <c r="Z164" i="25"/>
  <c r="O456" i="25"/>
  <c r="AX176" i="25"/>
  <c r="O264" i="25"/>
  <c r="BP208" i="25"/>
  <c r="G420" i="25"/>
  <c r="BO152" i="25"/>
  <c r="Z328" i="25"/>
  <c r="BI156" i="25"/>
  <c r="W508" i="25"/>
  <c r="K220" i="25"/>
  <c r="AL440" i="25"/>
  <c r="AH268" i="25"/>
  <c r="AR428" i="25"/>
  <c r="AL496" i="25"/>
  <c r="AW536" i="25"/>
  <c r="J188" i="25"/>
  <c r="AR512" i="25"/>
  <c r="L232" i="25"/>
  <c r="AO500" i="25"/>
  <c r="AZ436" i="25"/>
  <c r="T364" i="25"/>
  <c r="BK168" i="25"/>
  <c r="AM200" i="25"/>
  <c r="AM412" i="25"/>
  <c r="F124" i="25"/>
  <c r="N127" i="25"/>
  <c r="AG344" i="25"/>
  <c r="G464" i="25"/>
  <c r="AY448" i="25"/>
  <c r="AW516" i="25"/>
  <c r="AC388" i="25"/>
  <c r="L132" i="25"/>
  <c r="AQ152" i="25"/>
  <c r="BD336" i="25"/>
  <c r="I440" i="25"/>
  <c r="BF220" i="25"/>
  <c r="BC428" i="25"/>
  <c r="K520" i="25"/>
  <c r="K208" i="25"/>
  <c r="O272" i="25"/>
  <c r="BP188" i="25"/>
  <c r="BD516" i="25"/>
  <c r="AI136" i="25"/>
  <c r="AW488" i="25"/>
  <c r="D180" i="25"/>
  <c r="BP164" i="25"/>
  <c r="BF436" i="25"/>
  <c r="BD460" i="25"/>
  <c r="BJ240" i="25"/>
  <c r="U296" i="25"/>
  <c r="AQ440" i="25"/>
  <c r="K420" i="25"/>
  <c r="BZ115" i="25"/>
  <c r="O480" i="25"/>
  <c r="AI428" i="25"/>
  <c r="BK204" i="25"/>
  <c r="BL296" i="25"/>
  <c r="I164" i="25"/>
  <c r="AS324" i="25"/>
  <c r="V284" i="25"/>
  <c r="AU368" i="25"/>
  <c r="BH192" i="25"/>
  <c r="BL396" i="25"/>
  <c r="BN516" i="25"/>
  <c r="AU536" i="25"/>
  <c r="AM512" i="25"/>
  <c r="AJ472" i="25"/>
  <c r="BE500" i="25"/>
  <c r="AO272" i="25"/>
  <c r="AY176" i="25"/>
  <c r="S348" i="25"/>
  <c r="AN404" i="25"/>
  <c r="BP468" i="25"/>
  <c r="BB336" i="25"/>
  <c r="Z224" i="25"/>
  <c r="BI524" i="25"/>
  <c r="AW500" i="25"/>
  <c r="N368" i="25"/>
  <c r="H308" i="25"/>
  <c r="M384" i="25"/>
  <c r="K288" i="25"/>
  <c r="AS136" i="25"/>
  <c r="W252" i="25"/>
  <c r="R152" i="25"/>
  <c r="AC288" i="25"/>
  <c r="BC516" i="25"/>
  <c r="AA188" i="25"/>
  <c r="AK340" i="25"/>
  <c r="N268" i="25"/>
  <c r="T328" i="25"/>
  <c r="H420" i="25"/>
  <c r="BP528" i="25"/>
  <c r="BH344" i="25"/>
  <c r="Z420" i="25"/>
  <c r="AG160" i="25"/>
  <c r="BP340" i="25"/>
  <c r="AD492" i="25"/>
  <c r="AV288" i="25"/>
  <c r="AW412" i="25"/>
  <c r="BG500" i="25"/>
  <c r="AX128" i="25"/>
  <c r="F488" i="25"/>
  <c r="AC148" i="25"/>
  <c r="AW380" i="25"/>
  <c r="BN268" i="25"/>
  <c r="R488" i="25"/>
  <c r="AZ496" i="25"/>
  <c r="AN488" i="25"/>
  <c r="BC328" i="25"/>
  <c r="AC412" i="25"/>
  <c r="BL460" i="25"/>
  <c r="AN172" i="25"/>
  <c r="H164" i="25"/>
  <c r="BE440" i="25"/>
  <c r="Q224" i="25"/>
  <c r="AC252" i="25"/>
  <c r="Y348" i="25"/>
  <c r="AO132" i="25"/>
  <c r="AR528" i="25"/>
  <c r="AM460" i="25"/>
  <c r="D440" i="25"/>
  <c r="BF176" i="25"/>
  <c r="BM224" i="25"/>
  <c r="AX184" i="25"/>
  <c r="AL212" i="25"/>
  <c r="J296" i="25"/>
  <c r="AK148" i="25"/>
  <c r="BH120" i="25"/>
  <c r="G292" i="25"/>
  <c r="AR156" i="25"/>
  <c r="AF139" i="25"/>
  <c r="K332" i="25"/>
  <c r="AU524" i="25"/>
  <c r="L472" i="25"/>
  <c r="AB500" i="25"/>
  <c r="K204" i="25"/>
  <c r="D364" i="25"/>
  <c r="G160" i="25"/>
  <c r="BH176" i="25"/>
  <c r="AA152" i="25"/>
  <c r="O292" i="25"/>
  <c r="AY428" i="25"/>
  <c r="M160" i="25"/>
  <c r="AR256" i="25"/>
  <c r="BE368" i="25"/>
  <c r="AQ304" i="25"/>
  <c r="P144" i="25"/>
  <c r="AU376" i="25"/>
  <c r="BM216" i="25"/>
  <c r="AH328" i="25"/>
  <c r="BP368" i="25"/>
  <c r="F336" i="25"/>
  <c r="F420" i="25"/>
  <c r="BJ440" i="25"/>
  <c r="J424" i="25"/>
  <c r="BP176" i="25"/>
  <c r="BB348" i="25"/>
  <c r="N452" i="25"/>
  <c r="BJ512" i="25"/>
  <c r="BP220" i="25"/>
  <c r="K360" i="25"/>
  <c r="AY284" i="25"/>
  <c r="AD520" i="25"/>
  <c r="AX396" i="25"/>
  <c r="BJ396" i="25"/>
  <c r="BL512" i="25"/>
  <c r="N220" i="25"/>
  <c r="BJ496" i="25"/>
  <c r="BE420" i="25"/>
  <c r="AK268" i="25"/>
  <c r="BH316" i="25"/>
  <c r="U332" i="25"/>
  <c r="AU496" i="25"/>
  <c r="AU208" i="25"/>
  <c r="S340" i="25"/>
  <c r="AQ280" i="25"/>
  <c r="AF284" i="25"/>
  <c r="H380" i="25"/>
  <c r="AR128" i="25"/>
  <c r="AV328" i="25"/>
  <c r="W312" i="25"/>
  <c r="AD133" i="25"/>
  <c r="T132" i="25"/>
  <c r="S440" i="25"/>
  <c r="BL248" i="25"/>
  <c r="BC396" i="25"/>
  <c r="BN204" i="25"/>
  <c r="O464" i="25"/>
  <c r="N132" i="25"/>
  <c r="AE440" i="25"/>
  <c r="S164" i="25"/>
  <c r="AJ336" i="25"/>
  <c r="K348" i="25"/>
  <c r="V420" i="25"/>
  <c r="AX152" i="25"/>
  <c r="V456" i="25"/>
  <c r="Y432" i="25"/>
  <c r="AH420" i="25"/>
  <c r="Q436" i="25"/>
  <c r="F272" i="25"/>
  <c r="AM188" i="25"/>
  <c r="J156" i="25"/>
  <c r="V168" i="25"/>
  <c r="F460" i="25"/>
  <c r="AI336" i="25"/>
  <c r="H416" i="25"/>
  <c r="K216" i="25"/>
  <c r="AG428" i="25"/>
  <c r="F468" i="25"/>
  <c r="AK492" i="25"/>
  <c r="F484" i="25"/>
  <c r="K392" i="25"/>
  <c r="AM404" i="25"/>
  <c r="AX500" i="25"/>
  <c r="S200" i="25"/>
  <c r="BJ248" i="25"/>
  <c r="P116" i="25"/>
  <c r="BH115" i="25"/>
  <c r="L164" i="25"/>
  <c r="AN228" i="25"/>
  <c r="AY468" i="25"/>
  <c r="P364" i="25"/>
  <c r="AL288" i="25"/>
  <c r="F364" i="25"/>
  <c r="BD128" i="25"/>
  <c r="AY288" i="25"/>
  <c r="AD328" i="25"/>
  <c r="BE496" i="25"/>
  <c r="J140" i="25"/>
  <c r="BE180" i="25"/>
  <c r="W236" i="25"/>
  <c r="BC532" i="25"/>
  <c r="N380" i="25"/>
  <c r="I520" i="25"/>
  <c r="AM280" i="25"/>
  <c r="G504" i="25"/>
  <c r="AD168" i="25"/>
  <c r="AF120" i="25"/>
  <c r="AL444" i="25"/>
  <c r="H528" i="25"/>
  <c r="I264" i="25"/>
  <c r="AV376" i="25"/>
  <c r="P340" i="25"/>
  <c r="AI484" i="25"/>
  <c r="BE248" i="25"/>
  <c r="AA500" i="25"/>
  <c r="BE456" i="25"/>
  <c r="AZ148" i="25"/>
  <c r="AC468" i="25"/>
  <c r="BB352" i="25"/>
  <c r="AG200" i="25"/>
  <c r="AZ264" i="25"/>
  <c r="M168" i="25"/>
  <c r="M276" i="25"/>
  <c r="AM400" i="25"/>
  <c r="Y460" i="25"/>
  <c r="AG440" i="25"/>
  <c r="BN172" i="25"/>
  <c r="AY520" i="25"/>
  <c r="F196" i="25"/>
  <c r="BF316" i="25"/>
  <c r="AC420" i="25"/>
  <c r="BG136" i="25"/>
  <c r="AC124" i="25"/>
  <c r="AN288" i="25"/>
  <c r="L300" i="25"/>
  <c r="AA260" i="25"/>
  <c r="BK388" i="25"/>
  <c r="AA256" i="25"/>
  <c r="AD312" i="25"/>
  <c r="BB432" i="25"/>
  <c r="BP344" i="25"/>
  <c r="AG392" i="25"/>
  <c r="AQ260" i="25"/>
  <c r="AK192" i="25"/>
  <c r="H484" i="25"/>
  <c r="AU252" i="25"/>
  <c r="AR400" i="25"/>
  <c r="AJ352" i="25"/>
  <c r="T488" i="25"/>
  <c r="R336" i="25"/>
  <c r="AQ516" i="25"/>
  <c r="BC484" i="25"/>
  <c r="AY220" i="25"/>
  <c r="AE128" i="25"/>
  <c r="BK284" i="25"/>
  <c r="BM256" i="25"/>
  <c r="Z376" i="25"/>
  <c r="AK356" i="25"/>
  <c r="AY204" i="25"/>
  <c r="AA412" i="25"/>
  <c r="H288" i="25"/>
  <c r="K316" i="25"/>
  <c r="F116" i="25"/>
  <c r="BN456" i="25"/>
  <c r="BB464" i="25"/>
  <c r="U344" i="25"/>
  <c r="AO368" i="25"/>
  <c r="AB252" i="25"/>
  <c r="AC500" i="25"/>
  <c r="AX472" i="25"/>
  <c r="BO228" i="25"/>
  <c r="BM360" i="25"/>
  <c r="AM360" i="25"/>
  <c r="H240" i="25"/>
  <c r="AH128" i="25"/>
  <c r="P124" i="25"/>
  <c r="L196" i="25"/>
  <c r="BF488" i="25"/>
  <c r="AT456" i="25"/>
  <c r="Z292" i="25"/>
  <c r="AE204" i="25"/>
  <c r="W116" i="25"/>
  <c r="BL300" i="25"/>
  <c r="Y128" i="25"/>
  <c r="N408" i="25"/>
  <c r="BK133" i="25"/>
  <c r="AK240" i="25"/>
  <c r="AV516" i="25"/>
  <c r="V400" i="25"/>
  <c r="BI324" i="25"/>
  <c r="T512" i="25"/>
  <c r="AV336" i="25"/>
  <c r="N344" i="25"/>
  <c r="AK116" i="25"/>
  <c r="AY128" i="25"/>
  <c r="Z364" i="25"/>
  <c r="Q264" i="25"/>
  <c r="AC320" i="25"/>
  <c r="AQ444" i="25"/>
  <c r="AR164" i="25"/>
  <c r="AA528" i="25"/>
  <c r="BE504" i="25"/>
  <c r="BG260" i="25"/>
  <c r="N168" i="25"/>
  <c r="U436" i="25"/>
  <c r="O188" i="25"/>
  <c r="Y232" i="25"/>
  <c r="I344" i="25"/>
  <c r="BL380" i="25"/>
  <c r="AS316" i="25"/>
  <c r="AD148" i="25"/>
  <c r="I208" i="25"/>
  <c r="H264" i="25"/>
  <c r="AI156" i="25"/>
  <c r="Y312" i="25"/>
  <c r="AH240" i="25"/>
  <c r="AI496" i="25"/>
  <c r="AG500" i="25"/>
  <c r="Z168" i="25"/>
  <c r="BE136" i="25"/>
  <c r="BF124" i="25"/>
  <c r="AN116" i="25"/>
  <c r="F408" i="25"/>
  <c r="AI348" i="25"/>
  <c r="D496" i="25"/>
  <c r="Q344" i="25"/>
  <c r="BG336" i="25"/>
  <c r="AV496" i="25"/>
  <c r="BL200" i="25"/>
  <c r="AB168" i="25"/>
  <c r="AG148" i="25"/>
  <c r="BN292" i="25"/>
  <c r="BI476" i="25"/>
  <c r="S400" i="25"/>
  <c r="AC132" i="25"/>
  <c r="BO356" i="25"/>
  <c r="S140" i="25"/>
  <c r="AF404" i="25"/>
  <c r="V428" i="25"/>
  <c r="AD400" i="25"/>
  <c r="BM296" i="25"/>
  <c r="BM248" i="25"/>
  <c r="AN212" i="25"/>
  <c r="AQ512" i="25"/>
  <c r="Y520" i="25"/>
  <c r="BC312" i="25"/>
  <c r="BO500" i="25"/>
  <c r="D248" i="25"/>
  <c r="BF460" i="25"/>
  <c r="AB360" i="25"/>
  <c r="J192" i="25"/>
  <c r="V308" i="25"/>
  <c r="AY408" i="25"/>
  <c r="AR444" i="25"/>
  <c r="I216" i="25"/>
  <c r="R524" i="25"/>
  <c r="AN204" i="25"/>
  <c r="BC524" i="25"/>
  <c r="V244" i="25"/>
  <c r="AH236" i="25"/>
  <c r="J412" i="25"/>
  <c r="AM496" i="25"/>
  <c r="AX468" i="25"/>
  <c r="AA192" i="25"/>
  <c r="AC332" i="25"/>
  <c r="AZ228" i="25"/>
  <c r="L352" i="25"/>
  <c r="BM472" i="25"/>
  <c r="AE324" i="25"/>
  <c r="AA480" i="25"/>
  <c r="AG512" i="25"/>
  <c r="U168" i="25"/>
  <c r="AR520" i="25"/>
  <c r="W420" i="25"/>
  <c r="AY140" i="25"/>
  <c r="G256" i="25"/>
  <c r="AH436" i="25"/>
  <c r="AJ316" i="25"/>
  <c r="AF148" i="25"/>
  <c r="T244" i="25"/>
  <c r="AA168" i="25"/>
  <c r="Q268" i="25"/>
  <c r="AY332" i="25"/>
  <c r="I220" i="25"/>
  <c r="BN236" i="25"/>
  <c r="T472" i="25"/>
  <c r="AL508" i="25"/>
  <c r="AB236" i="25"/>
  <c r="AZ192" i="25"/>
  <c r="G288" i="25"/>
  <c r="AA348" i="25"/>
  <c r="AU380" i="25"/>
  <c r="AJ492" i="25"/>
  <c r="R508" i="25"/>
  <c r="J268" i="25"/>
  <c r="I512" i="25"/>
  <c r="Z248" i="25"/>
  <c r="AW472" i="25"/>
  <c r="BK516" i="25"/>
  <c r="V152" i="25"/>
  <c r="AN136" i="25"/>
  <c r="AU260" i="25"/>
  <c r="AT120" i="25"/>
  <c r="BM336" i="25"/>
  <c r="BE236" i="25"/>
  <c r="BD124" i="25"/>
  <c r="AH156" i="25"/>
  <c r="BL204" i="25"/>
  <c r="J524" i="25"/>
  <c r="AX304" i="25"/>
  <c r="Y144" i="25"/>
  <c r="Z424" i="25"/>
  <c r="BG132" i="25"/>
  <c r="K404" i="25"/>
  <c r="AL200" i="25"/>
  <c r="BE364" i="25"/>
  <c r="AZ224" i="25"/>
  <c r="AA340" i="25"/>
  <c r="M436" i="25"/>
  <c r="AZ364" i="25"/>
  <c r="G144" i="25"/>
  <c r="BC184" i="25"/>
  <c r="AO260" i="25"/>
  <c r="BE288" i="25"/>
  <c r="BL113" i="25"/>
  <c r="D380" i="25"/>
  <c r="AA384" i="25"/>
  <c r="BH412" i="25"/>
  <c r="AZ440" i="25"/>
  <c r="AK428" i="25"/>
  <c r="Y492" i="25"/>
  <c r="L424" i="25"/>
  <c r="O164" i="25"/>
  <c r="Z408" i="25"/>
  <c r="BN256" i="25"/>
  <c r="AT232" i="25"/>
  <c r="BM220" i="25"/>
  <c r="AH412" i="25"/>
  <c r="BM208" i="25"/>
  <c r="L188" i="25"/>
  <c r="V276" i="25"/>
  <c r="BN113" i="25"/>
  <c r="AF320" i="25"/>
  <c r="BM136" i="25"/>
  <c r="U188" i="25"/>
  <c r="N392" i="25"/>
  <c r="BH140" i="25"/>
  <c r="AX524" i="25"/>
  <c r="K188" i="25"/>
  <c r="BF136" i="25"/>
  <c r="BN224" i="25"/>
  <c r="D472" i="25"/>
  <c r="BL420" i="25"/>
  <c r="O356" i="25"/>
  <c r="U520" i="25"/>
  <c r="BN208" i="25"/>
  <c r="M368" i="25"/>
  <c r="BC488" i="25"/>
  <c r="BH340" i="25"/>
  <c r="I144" i="25"/>
  <c r="AV180" i="25"/>
  <c r="AE344" i="25"/>
  <c r="BD192" i="25"/>
  <c r="AH472" i="25"/>
  <c r="N212" i="25"/>
  <c r="I308" i="25"/>
  <c r="BH136" i="25"/>
  <c r="Y184" i="25"/>
  <c r="BK416" i="25"/>
  <c r="K440" i="25"/>
  <c r="AM172" i="25"/>
  <c r="Q496" i="25"/>
  <c r="BE472" i="25"/>
  <c r="N300" i="25"/>
  <c r="AU512" i="25"/>
  <c r="AQ432" i="25"/>
  <c r="BP180" i="25"/>
  <c r="F176" i="25"/>
  <c r="R284" i="25"/>
  <c r="BK396" i="25"/>
  <c r="AH172" i="25"/>
  <c r="O204" i="25"/>
  <c r="AV444" i="25"/>
  <c r="AH256" i="25"/>
  <c r="BD168" i="25"/>
  <c r="AY480" i="25"/>
  <c r="AQ408" i="25"/>
  <c r="BG308" i="25"/>
  <c r="AQ492" i="25"/>
  <c r="BN344" i="25"/>
  <c r="W368" i="25"/>
  <c r="BD476" i="25"/>
  <c r="AU176" i="25"/>
  <c r="BE164" i="25"/>
  <c r="AA444" i="25"/>
  <c r="AS160" i="25"/>
  <c r="S292" i="25"/>
  <c r="AM324" i="25"/>
  <c r="AN416" i="25"/>
  <c r="AD476" i="25"/>
  <c r="AW180" i="25"/>
  <c r="K164" i="25"/>
  <c r="AW208" i="25"/>
  <c r="BB360" i="25"/>
  <c r="AB164" i="25"/>
  <c r="AR148" i="25"/>
  <c r="S144" i="25"/>
  <c r="S364" i="25"/>
  <c r="BE152" i="25"/>
  <c r="BH220" i="25"/>
  <c r="D416" i="25"/>
  <c r="BI140" i="25"/>
  <c r="O184" i="25"/>
  <c r="Z448" i="25"/>
  <c r="W196" i="25"/>
  <c r="BK192" i="25"/>
  <c r="AV432" i="25"/>
  <c r="Y524" i="25"/>
  <c r="AQ316" i="25"/>
  <c r="BO144" i="25"/>
  <c r="P148" i="25"/>
  <c r="V472" i="25"/>
  <c r="W352" i="25"/>
  <c r="L280" i="25"/>
  <c r="AC300" i="25"/>
  <c r="L128" i="25"/>
  <c r="AR480" i="25"/>
  <c r="H496" i="25"/>
  <c r="S412" i="25"/>
  <c r="BP128" i="25"/>
  <c r="S464" i="25"/>
  <c r="AG400" i="25"/>
  <c r="P412" i="25"/>
  <c r="AI356" i="25"/>
  <c r="AR248" i="25"/>
  <c r="P280" i="25"/>
  <c r="AL500" i="25"/>
  <c r="AK204" i="25"/>
  <c r="Q128" i="25"/>
  <c r="I280" i="25"/>
  <c r="BB204" i="25"/>
  <c r="AX344" i="25"/>
  <c r="BE516" i="25"/>
  <c r="BE145" i="25"/>
  <c r="BO248" i="25"/>
  <c r="AS252" i="25"/>
  <c r="BH512" i="25"/>
  <c r="BN140" i="25"/>
  <c r="BE384" i="25"/>
  <c r="AS388" i="25"/>
  <c r="AQ228" i="25"/>
  <c r="AQ376" i="25"/>
  <c r="AS496" i="25"/>
  <c r="AC292" i="25"/>
  <c r="K468" i="25"/>
  <c r="AW236" i="25"/>
  <c r="AY212" i="25"/>
  <c r="R184" i="25"/>
  <c r="W492" i="25"/>
  <c r="AM236" i="25"/>
  <c r="BI152" i="25"/>
  <c r="BO240" i="25"/>
  <c r="I484" i="25"/>
  <c r="AQ368" i="25"/>
  <c r="J436" i="25"/>
  <c r="U492" i="25"/>
  <c r="AG388" i="25"/>
  <c r="AT384" i="25"/>
  <c r="T312" i="25"/>
  <c r="BP384" i="25"/>
  <c r="L500" i="25"/>
  <c r="BF168" i="25"/>
  <c r="AD516" i="25"/>
  <c r="T172" i="25"/>
  <c r="BH164" i="25"/>
  <c r="Z512" i="25"/>
  <c r="O408" i="25"/>
  <c r="AB408" i="25"/>
  <c r="AV320" i="25"/>
  <c r="AK408" i="25"/>
  <c r="V452" i="25"/>
  <c r="BP500" i="25"/>
  <c r="AS452" i="25"/>
  <c r="AC400" i="25"/>
  <c r="BB244" i="25"/>
  <c r="I400" i="25"/>
  <c r="AW404" i="25"/>
  <c r="AY404" i="25"/>
  <c r="BH420" i="25"/>
  <c r="AA460" i="25"/>
  <c r="AX216" i="25"/>
  <c r="AR516" i="25"/>
  <c r="Z244" i="25"/>
  <c r="AA452" i="25"/>
  <c r="BO324" i="25"/>
  <c r="BE464" i="25"/>
  <c r="AO332" i="25"/>
  <c r="O300" i="25"/>
  <c r="AG396" i="25"/>
  <c r="J288" i="25"/>
  <c r="BI228" i="25"/>
  <c r="H488" i="25"/>
  <c r="AF500" i="25"/>
  <c r="BC456" i="25"/>
  <c r="AW420" i="25"/>
  <c r="BK356" i="25"/>
  <c r="D452" i="25"/>
  <c r="AA432" i="25"/>
  <c r="BG288" i="25"/>
  <c r="P528" i="25"/>
  <c r="BN496" i="25"/>
  <c r="AN484" i="25"/>
  <c r="Z232" i="25"/>
  <c r="AS320" i="25"/>
  <c r="AS244" i="25"/>
  <c r="Q336" i="25"/>
  <c r="AA368" i="25"/>
  <c r="AF368" i="25"/>
  <c r="BP332" i="25"/>
  <c r="BM324" i="25"/>
  <c r="U364" i="25"/>
  <c r="AU332" i="25"/>
  <c r="AH176" i="25"/>
  <c r="AR288" i="25"/>
  <c r="AV392" i="25"/>
  <c r="AZ532" i="25"/>
  <c r="AY132" i="25"/>
  <c r="AN400" i="25"/>
  <c r="Y412" i="25"/>
  <c r="AU156" i="25"/>
  <c r="AW256" i="25"/>
  <c r="AD264" i="25"/>
  <c r="AZ468" i="25"/>
  <c r="AW504" i="25"/>
  <c r="BL280" i="25"/>
  <c r="BO196" i="25"/>
  <c r="BK456" i="25"/>
  <c r="AT156" i="25"/>
  <c r="U360" i="25"/>
  <c r="S392" i="25"/>
  <c r="AY264" i="25"/>
  <c r="M296" i="25"/>
  <c r="AY344" i="25"/>
  <c r="H128" i="25"/>
  <c r="AT200" i="25"/>
  <c r="AM356" i="25"/>
  <c r="AH524" i="25"/>
  <c r="AB308" i="25"/>
  <c r="BK328" i="25"/>
  <c r="AO408" i="25"/>
  <c r="O528" i="25"/>
  <c r="G260" i="25"/>
  <c r="W320" i="25"/>
  <c r="AI168" i="25"/>
  <c r="AD208" i="25"/>
  <c r="AQ124" i="25"/>
  <c r="AK316" i="25"/>
  <c r="Z436" i="25"/>
  <c r="BN508" i="25"/>
  <c r="AK124" i="25"/>
  <c r="BN152" i="25"/>
  <c r="R376" i="25"/>
  <c r="K336" i="25"/>
  <c r="BI484" i="25"/>
  <c r="BJ520" i="25"/>
  <c r="S212" i="25"/>
  <c r="BE200" i="25"/>
  <c r="M516" i="25"/>
  <c r="BB284" i="25"/>
  <c r="AQ248" i="25"/>
  <c r="AE336" i="25"/>
  <c r="AO140" i="25"/>
  <c r="AF168" i="25"/>
  <c r="AS284" i="25"/>
  <c r="Z304" i="25"/>
  <c r="T240" i="25"/>
  <c r="BO504" i="25"/>
  <c r="M252" i="25"/>
  <c r="BO312" i="25"/>
  <c r="BL184" i="25"/>
  <c r="AF504" i="25"/>
  <c r="BC472" i="25"/>
  <c r="Q340" i="25"/>
  <c r="BB412" i="25"/>
  <c r="AK212" i="25"/>
  <c r="AE268" i="25"/>
  <c r="BF208" i="25"/>
  <c r="Y244" i="25"/>
  <c r="AO508" i="25"/>
  <c r="BJ140" i="25"/>
  <c r="H188" i="25"/>
  <c r="K224" i="25"/>
  <c r="BM340" i="25"/>
  <c r="J416" i="25"/>
  <c r="S256" i="25"/>
  <c r="AN256" i="25"/>
  <c r="AD276" i="25"/>
  <c r="BF532" i="25"/>
  <c r="BD272" i="25"/>
  <c r="BI244" i="25"/>
  <c r="AX192" i="25"/>
  <c r="AC492" i="25"/>
  <c r="AO320" i="25"/>
  <c r="BF144" i="25"/>
  <c r="AK384" i="25"/>
  <c r="AN384" i="25"/>
  <c r="AG236" i="25"/>
  <c r="S500" i="25"/>
  <c r="O160" i="25"/>
  <c r="G496" i="25"/>
  <c r="V272" i="25"/>
  <c r="AD360" i="25"/>
  <c r="BO420" i="25"/>
  <c r="AQ160" i="25"/>
  <c r="K264" i="25"/>
  <c r="N536" i="25"/>
  <c r="AI332" i="25"/>
  <c r="G440" i="25"/>
  <c r="AN236" i="25"/>
  <c r="AG316" i="25"/>
  <c r="AK440" i="25"/>
  <c r="AL308" i="25"/>
  <c r="BM416" i="25"/>
  <c r="D156" i="25"/>
  <c r="O276" i="25"/>
  <c r="AE468" i="25"/>
  <c r="G236" i="25"/>
  <c r="AF216" i="25"/>
  <c r="AJ212" i="25"/>
  <c r="AL324" i="25"/>
  <c r="BC136" i="25"/>
  <c r="M344" i="25"/>
  <c r="F508" i="25"/>
  <c r="AJ432" i="25"/>
  <c r="K452" i="25"/>
  <c r="AY536" i="25"/>
  <c r="AU276" i="25"/>
  <c r="BM212" i="25"/>
  <c r="D332" i="25"/>
  <c r="AX252" i="25"/>
  <c r="N528" i="25"/>
  <c r="F492" i="25"/>
  <c r="AX372" i="25"/>
  <c r="AK324" i="25"/>
  <c r="AN340" i="25"/>
  <c r="F472" i="25"/>
  <c r="AJ120" i="25"/>
  <c r="BJ420" i="25"/>
  <c r="N532" i="25"/>
  <c r="AW468" i="25"/>
  <c r="AT140" i="25"/>
  <c r="AT220" i="25"/>
  <c r="BB424" i="25"/>
  <c r="AQ312" i="25"/>
  <c r="AX208" i="25"/>
  <c r="P384" i="25"/>
  <c r="AA440" i="25"/>
  <c r="AE512" i="25"/>
  <c r="O508" i="25"/>
  <c r="BW115" i="25"/>
  <c r="G436" i="25"/>
  <c r="BC120" i="25"/>
  <c r="AN188" i="25"/>
  <c r="BD400" i="25"/>
  <c r="AK456" i="25"/>
  <c r="S504" i="25"/>
  <c r="O492" i="25"/>
  <c r="W444" i="25"/>
  <c r="AI420" i="25"/>
  <c r="BJ484" i="25"/>
  <c r="N412" i="25"/>
  <c r="P368" i="25"/>
  <c r="AE124" i="25"/>
  <c r="BK196" i="25"/>
  <c r="AY192" i="25"/>
  <c r="U200" i="25"/>
  <c r="BJ368" i="25"/>
  <c r="AZ396" i="25"/>
  <c r="AY252" i="25"/>
  <c r="BL332" i="25"/>
  <c r="BM204" i="25"/>
  <c r="BL244" i="25"/>
  <c r="AU444" i="25"/>
  <c r="AV524" i="25"/>
  <c r="AI352" i="25"/>
  <c r="J400" i="25"/>
  <c r="AN168" i="25"/>
  <c r="BB132" i="25"/>
  <c r="AY512" i="25"/>
  <c r="N472" i="25"/>
  <c r="AU468" i="25"/>
  <c r="T416" i="25"/>
  <c r="AN424" i="25"/>
  <c r="BF364" i="25"/>
  <c r="AB364" i="25"/>
  <c r="N480" i="25"/>
  <c r="AA372" i="25"/>
  <c r="BP156" i="25"/>
  <c r="AQ324" i="25"/>
  <c r="AG172" i="25"/>
  <c r="AN324" i="25"/>
  <c r="P184" i="25"/>
  <c r="BI188" i="25"/>
  <c r="AZ240" i="25"/>
  <c r="AJ292" i="25"/>
  <c r="BH464" i="25"/>
  <c r="AD368" i="25"/>
  <c r="AR420" i="25"/>
  <c r="BN164" i="25"/>
  <c r="AY156" i="25"/>
  <c r="AX324" i="25"/>
  <c r="BN300" i="25"/>
  <c r="BH304" i="25"/>
  <c r="AH168" i="25"/>
  <c r="AO496" i="25"/>
  <c r="BB340" i="25"/>
  <c r="AW212" i="25"/>
  <c r="BH348" i="25"/>
  <c r="I352" i="25"/>
  <c r="U192" i="25"/>
  <c r="O124" i="25"/>
  <c r="BM440" i="25"/>
  <c r="W396" i="25"/>
  <c r="K124" i="25"/>
  <c r="AE400" i="25"/>
  <c r="AC512" i="25"/>
  <c r="AZ344" i="25"/>
  <c r="R228" i="25"/>
  <c r="O240" i="25"/>
  <c r="M364" i="25"/>
  <c r="AG376" i="25"/>
  <c r="L320" i="25"/>
  <c r="BF536" i="25"/>
  <c r="AH124" i="25"/>
  <c r="BC164" i="25"/>
  <c r="BJ304" i="25"/>
  <c r="BF492" i="25"/>
  <c r="AE248" i="25"/>
  <c r="AV115" i="25"/>
  <c r="AQ396" i="25"/>
  <c r="AN163" i="25"/>
  <c r="AK512" i="25"/>
  <c r="BN264" i="25"/>
  <c r="BE392" i="25"/>
  <c r="U448" i="25"/>
  <c r="T528" i="25"/>
  <c r="U532" i="25"/>
  <c r="T452" i="25"/>
  <c r="AF532" i="25"/>
  <c r="Q492" i="25"/>
  <c r="Q444" i="25"/>
  <c r="J520" i="25"/>
  <c r="BD352" i="25"/>
  <c r="R324" i="25"/>
  <c r="AS200" i="25"/>
  <c r="F324" i="25"/>
  <c r="AM428" i="25"/>
  <c r="AJ296" i="25"/>
  <c r="N488" i="25"/>
  <c r="Z300" i="25"/>
  <c r="BG320" i="25"/>
  <c r="AA428" i="25"/>
  <c r="AQ156" i="25"/>
  <c r="BF284" i="25"/>
  <c r="AE244" i="25"/>
  <c r="AX340" i="25"/>
  <c r="M240" i="25"/>
  <c r="AL344" i="25"/>
  <c r="BG436" i="25"/>
  <c r="AN232" i="25"/>
  <c r="Z516" i="25"/>
  <c r="Q120" i="25"/>
  <c r="Z480" i="25"/>
  <c r="U484" i="25"/>
  <c r="BD144" i="25"/>
  <c r="AI228" i="25"/>
  <c r="BK420" i="25"/>
  <c r="T396" i="25"/>
  <c r="AU420" i="25"/>
  <c r="AQ200" i="25"/>
  <c r="AE464" i="25"/>
  <c r="J136" i="25"/>
  <c r="BD368" i="25"/>
  <c r="O119" i="25"/>
  <c r="BN492" i="25"/>
  <c r="BK408" i="25"/>
  <c r="Q124" i="25"/>
  <c r="BB176" i="25"/>
  <c r="N224" i="25"/>
  <c r="BE412" i="25"/>
  <c r="Q536" i="25"/>
  <c r="AT492" i="25"/>
  <c r="G324" i="25"/>
  <c r="U204" i="25"/>
  <c r="L192" i="25"/>
  <c r="AE532" i="25"/>
  <c r="AD304" i="25"/>
  <c r="Y376" i="25"/>
  <c r="Y116" i="25"/>
  <c r="AB340" i="25"/>
  <c r="AN504" i="25"/>
  <c r="AJ480" i="25"/>
  <c r="AR124" i="25"/>
  <c r="BG152" i="25"/>
  <c r="BE444" i="25"/>
  <c r="AM364" i="25"/>
  <c r="T160" i="25"/>
  <c r="AT308" i="25"/>
  <c r="T492" i="25"/>
  <c r="V280" i="25"/>
  <c r="U380" i="25"/>
  <c r="AD116" i="25"/>
  <c r="BE432" i="25"/>
  <c r="AV512" i="25"/>
  <c r="AH424" i="25"/>
  <c r="BG460" i="25"/>
  <c r="BL440" i="25"/>
  <c r="AF468" i="25"/>
  <c r="W244" i="25"/>
  <c r="AF172" i="25"/>
  <c r="BD156" i="25"/>
  <c r="AI520" i="25"/>
  <c r="AB344" i="25"/>
  <c r="AU392" i="25"/>
  <c r="BK164" i="25"/>
  <c r="Z344" i="25"/>
  <c r="BB192" i="25"/>
  <c r="AZ152" i="25"/>
  <c r="BH312" i="25"/>
  <c r="AB476" i="25"/>
  <c r="O168" i="25"/>
  <c r="F156" i="25"/>
  <c r="U184" i="25"/>
  <c r="AS492" i="25"/>
  <c r="N288" i="25"/>
  <c r="R412" i="25"/>
  <c r="AT292" i="25"/>
  <c r="I468" i="25"/>
  <c r="AE120" i="25"/>
  <c r="U324" i="25"/>
  <c r="AK524" i="25"/>
  <c r="BB420" i="25"/>
  <c r="J380" i="25"/>
  <c r="AZ296" i="25"/>
  <c r="AW320" i="25"/>
  <c r="L304" i="25"/>
  <c r="T148" i="25"/>
  <c r="AO192" i="25"/>
  <c r="AR204" i="25"/>
  <c r="AE316" i="25"/>
  <c r="BE536" i="25"/>
  <c r="AI308" i="25"/>
  <c r="BJ424" i="25"/>
  <c r="N416" i="25"/>
  <c r="AA144" i="25"/>
  <c r="AE328" i="25"/>
  <c r="V128" i="25"/>
  <c r="Z212" i="25"/>
  <c r="H388" i="25"/>
  <c r="AF260" i="25"/>
  <c r="AU240" i="25"/>
  <c r="BD200" i="25"/>
  <c r="AX360" i="25"/>
  <c r="BG516" i="25"/>
  <c r="BC296" i="25"/>
  <c r="AZ408" i="25"/>
  <c r="N312" i="25"/>
  <c r="H372" i="25"/>
  <c r="G308" i="25"/>
  <c r="V384" i="25"/>
  <c r="AB296" i="25"/>
  <c r="R340" i="25"/>
  <c r="BD324" i="25"/>
  <c r="M536" i="25"/>
  <c r="AR220" i="25"/>
  <c r="T184" i="25"/>
  <c r="AK460" i="25"/>
  <c r="BC400" i="25"/>
  <c r="O448" i="25"/>
  <c r="AX308" i="25"/>
  <c r="BK424" i="25"/>
  <c r="BJ200" i="25"/>
  <c r="BC260" i="25"/>
  <c r="AV452" i="25"/>
  <c r="AU320" i="25"/>
  <c r="AQ364" i="25"/>
  <c r="J444" i="25"/>
  <c r="BM404" i="25"/>
  <c r="Y268" i="25"/>
  <c r="AU164" i="25"/>
  <c r="AB400" i="25"/>
  <c r="O384" i="25"/>
  <c r="BH160" i="25"/>
  <c r="AW424" i="25"/>
  <c r="W144" i="25"/>
  <c r="BP152" i="25"/>
  <c r="BH460" i="25"/>
  <c r="BM420" i="25"/>
  <c r="AN284" i="25"/>
  <c r="AD452" i="25"/>
  <c r="AY472" i="25"/>
  <c r="L532" i="25"/>
  <c r="AB356" i="25"/>
  <c r="L492" i="25"/>
  <c r="AW248" i="25"/>
  <c r="AO172" i="25"/>
  <c r="AU116" i="25"/>
  <c r="AJ468" i="25"/>
  <c r="AR272" i="25"/>
  <c r="G480" i="25"/>
  <c r="BJ208" i="25"/>
  <c r="BD420" i="25"/>
  <c r="BO520" i="25"/>
  <c r="AG228" i="25"/>
  <c r="V144" i="25"/>
  <c r="BN352" i="25"/>
  <c r="D488" i="25"/>
  <c r="BL456" i="25"/>
  <c r="Q384" i="25"/>
  <c r="R144" i="25"/>
  <c r="BL324" i="25"/>
  <c r="BN532" i="25"/>
  <c r="L268" i="25"/>
  <c r="P244" i="25"/>
  <c r="BN232" i="25"/>
  <c r="L432" i="25"/>
  <c r="BI352" i="25"/>
  <c r="AO412" i="25"/>
  <c r="H532" i="25"/>
  <c r="AS292" i="25"/>
  <c r="N320" i="25"/>
  <c r="W184" i="25"/>
  <c r="AJ123" i="25"/>
  <c r="AT188" i="25"/>
  <c r="BP360" i="25"/>
  <c r="U196" i="25"/>
  <c r="BM145" i="25"/>
  <c r="AA200" i="25"/>
  <c r="AN496" i="25"/>
  <c r="W316" i="25"/>
  <c r="BO348" i="25"/>
  <c r="BE488" i="25"/>
  <c r="AV232" i="25"/>
  <c r="AE496" i="25"/>
  <c r="AY356" i="25"/>
  <c r="F424" i="25"/>
  <c r="L256" i="25"/>
  <c r="AG276" i="25"/>
  <c r="Z144" i="25"/>
  <c r="BI260" i="25"/>
  <c r="AS512" i="25"/>
  <c r="AT524" i="25"/>
  <c r="BD320" i="25"/>
  <c r="AA252" i="25"/>
  <c r="AD240" i="25"/>
  <c r="AL184" i="25"/>
  <c r="AX316" i="25"/>
  <c r="AB280" i="25"/>
  <c r="AW448" i="25"/>
  <c r="AC452" i="25"/>
  <c r="AT412" i="25"/>
  <c r="AY148" i="25"/>
  <c r="K444" i="25"/>
  <c r="AE176" i="25"/>
  <c r="BB228" i="25"/>
  <c r="H140" i="25"/>
  <c r="AV276" i="25"/>
  <c r="AR416" i="25"/>
  <c r="BB324" i="25"/>
  <c r="U328" i="25"/>
  <c r="L288" i="25"/>
  <c r="N508" i="25"/>
  <c r="BJ228" i="25"/>
  <c r="Y308" i="25"/>
  <c r="AZ380" i="25"/>
  <c r="R168" i="25"/>
  <c r="R280" i="25"/>
  <c r="F296" i="25"/>
  <c r="AV256" i="25"/>
  <c r="BI180" i="25"/>
  <c r="AF452" i="25"/>
  <c r="Z348" i="25"/>
  <c r="AJ344" i="25"/>
  <c r="AG536" i="25"/>
  <c r="Y420" i="25"/>
  <c r="N200" i="25"/>
  <c r="BK292" i="25"/>
  <c r="AY228" i="25"/>
  <c r="V172" i="25"/>
  <c r="AC520" i="25"/>
  <c r="AB328" i="25"/>
  <c r="BB512" i="25"/>
  <c r="L220" i="25"/>
  <c r="AJ272" i="25"/>
  <c r="BI512" i="25"/>
  <c r="V148" i="25"/>
  <c r="BJ284" i="25"/>
  <c r="AQ420" i="25"/>
  <c r="AW524" i="25"/>
  <c r="AF312" i="25"/>
  <c r="AL272" i="25"/>
  <c r="AK504" i="25"/>
  <c r="V512" i="25"/>
  <c r="F452" i="25"/>
  <c r="BM468" i="25"/>
  <c r="BL304" i="25"/>
  <c r="BE132" i="25"/>
  <c r="AA508" i="25"/>
  <c r="Y248" i="25"/>
  <c r="D372" i="25"/>
  <c r="H408" i="25"/>
  <c r="AV348" i="25"/>
  <c r="Q272" i="25"/>
  <c r="BD280" i="25"/>
  <c r="AK308" i="25"/>
  <c r="AF492" i="25"/>
  <c r="BB200" i="25"/>
  <c r="AM380" i="25"/>
  <c r="AX272" i="25"/>
  <c r="AC516" i="25"/>
  <c r="AI380" i="25"/>
  <c r="BD180" i="25"/>
  <c r="K244" i="25"/>
  <c r="BE268" i="25"/>
  <c r="W248" i="25"/>
  <c r="AG368" i="25"/>
  <c r="Y500" i="25"/>
  <c r="BF424" i="25"/>
  <c r="D480" i="25"/>
  <c r="BD468" i="25"/>
  <c r="H468" i="25"/>
  <c r="D232" i="25"/>
  <c r="BG376" i="25"/>
  <c r="R116" i="25"/>
  <c r="BD388" i="25"/>
  <c r="AB124" i="25"/>
  <c r="AC212" i="25"/>
  <c r="F200" i="25"/>
  <c r="Z196" i="25"/>
  <c r="AZ384" i="25"/>
  <c r="AT228" i="25"/>
  <c r="AA524" i="25"/>
  <c r="R408" i="25"/>
  <c r="AT152" i="25"/>
  <c r="AJ528" i="25"/>
  <c r="AK224" i="25"/>
  <c r="AJ372" i="25"/>
  <c r="Y508" i="25"/>
  <c r="AX284" i="25"/>
  <c r="M400" i="25"/>
  <c r="I320" i="25"/>
  <c r="AG356" i="25"/>
  <c r="BE244" i="25"/>
  <c r="AT280" i="25"/>
  <c r="BB136" i="25"/>
  <c r="AW356" i="25"/>
  <c r="BL292" i="25"/>
  <c r="AM416" i="25"/>
  <c r="AG496" i="25"/>
  <c r="AW200" i="25"/>
  <c r="AE276" i="25"/>
  <c r="T500" i="25"/>
  <c r="BD115" i="25"/>
  <c r="S236" i="25"/>
  <c r="AU448" i="25"/>
  <c r="Z380" i="25"/>
  <c r="AT352" i="25"/>
  <c r="BH384" i="25"/>
  <c r="AN456" i="25"/>
  <c r="BO364" i="25"/>
  <c r="AM464" i="25"/>
  <c r="BJ436" i="25"/>
  <c r="BB488" i="25"/>
  <c r="T228" i="25"/>
  <c r="U280" i="25"/>
  <c r="AM376" i="25"/>
  <c r="U272" i="25"/>
  <c r="H296" i="25"/>
  <c r="AL136" i="25"/>
  <c r="AG524" i="25"/>
  <c r="L404" i="25"/>
  <c r="H176" i="25"/>
  <c r="AR316" i="25"/>
  <c r="S372" i="25"/>
  <c r="AK360" i="25"/>
  <c r="AZ117" i="25"/>
  <c r="BH392" i="25"/>
  <c r="S252" i="25"/>
  <c r="O193" i="25"/>
  <c r="BL136" i="25"/>
  <c r="AL464" i="25"/>
  <c r="AG508" i="25"/>
  <c r="AB216" i="25"/>
  <c r="AE115" i="25"/>
  <c r="AB456" i="25"/>
  <c r="BL488" i="25"/>
  <c r="BE292" i="25"/>
  <c r="AW120" i="25"/>
  <c r="AW332" i="25"/>
  <c r="O144" i="25"/>
  <c r="Z428" i="25"/>
  <c r="BM312" i="25"/>
  <c r="BG340" i="25"/>
  <c r="T476" i="25"/>
  <c r="J388" i="25"/>
  <c r="AA468" i="25"/>
  <c r="AX436" i="25"/>
  <c r="AS164" i="25"/>
  <c r="N424" i="25"/>
  <c r="J512" i="25"/>
  <c r="BH440" i="25"/>
  <c r="BD448" i="25"/>
  <c r="AT208" i="25"/>
  <c r="AQ116" i="25"/>
  <c r="BP240" i="25"/>
  <c r="AL220" i="25"/>
  <c r="AF416" i="25"/>
  <c r="V256" i="25"/>
  <c r="AJ220" i="25"/>
  <c r="AF224" i="25"/>
  <c r="D344" i="25"/>
  <c r="BB508" i="25"/>
  <c r="AZ292" i="25"/>
  <c r="AL368" i="25"/>
  <c r="Z228" i="25"/>
  <c r="I172" i="25"/>
  <c r="AJ524" i="25"/>
  <c r="P388" i="25"/>
  <c r="AF496" i="25"/>
  <c r="BM137" i="25"/>
  <c r="BD504" i="25"/>
  <c r="BI368" i="25"/>
  <c r="AR476" i="25"/>
  <c r="AL149" i="25"/>
  <c r="M388" i="25"/>
  <c r="AT408" i="25"/>
  <c r="BF412" i="25"/>
  <c r="AY292" i="25"/>
  <c r="BG188" i="25"/>
  <c r="BD344" i="25"/>
  <c r="BG124" i="25"/>
  <c r="AX292" i="25"/>
  <c r="AI504" i="25"/>
  <c r="BL388" i="25"/>
  <c r="N324" i="25"/>
  <c r="AG416" i="25"/>
  <c r="O476" i="25"/>
  <c r="Y224" i="25"/>
  <c r="T460" i="25"/>
  <c r="AQ484" i="25"/>
  <c r="AN184" i="25"/>
  <c r="G512" i="25"/>
  <c r="AE252" i="25"/>
  <c r="W416" i="25"/>
  <c r="Y120" i="25"/>
  <c r="H208" i="25"/>
  <c r="AB188" i="25"/>
  <c r="BH364" i="25"/>
  <c r="BM300" i="25"/>
  <c r="U428" i="25"/>
  <c r="AE504" i="25"/>
  <c r="AV372" i="25"/>
  <c r="J368" i="25"/>
  <c r="AS168" i="25"/>
  <c r="AX116" i="25"/>
  <c r="I488" i="25"/>
  <c r="M224" i="25"/>
  <c r="AS220" i="25"/>
  <c r="L200" i="25"/>
  <c r="U356" i="25"/>
  <c r="AA288" i="25"/>
  <c r="BI336" i="25"/>
  <c r="AQ288" i="25"/>
  <c r="AR384" i="25"/>
  <c r="AS116" i="25"/>
  <c r="AE224" i="25"/>
  <c r="AV117" i="25"/>
  <c r="AD192" i="25"/>
  <c r="AS204" i="25"/>
  <c r="G500" i="25"/>
  <c r="V372" i="25"/>
  <c r="AX160" i="25"/>
  <c r="BI340" i="25"/>
  <c r="U116" i="25"/>
  <c r="BI452" i="25"/>
  <c r="AO532" i="25"/>
  <c r="BN464" i="25"/>
  <c r="BC252" i="25"/>
  <c r="AV280" i="25"/>
  <c r="AK484" i="25"/>
  <c r="AZ432" i="25"/>
  <c r="N284" i="25"/>
  <c r="D152" i="25"/>
  <c r="F164" i="25"/>
  <c r="BK116" i="25"/>
  <c r="AM284" i="25"/>
  <c r="AW113" i="25"/>
  <c r="BD496" i="25"/>
  <c r="BC320" i="25"/>
  <c r="W484" i="25"/>
  <c r="AM492" i="25"/>
  <c r="AH292" i="25"/>
  <c r="W256" i="25"/>
  <c r="AO124" i="25"/>
  <c r="U340" i="25"/>
  <c r="BG392" i="25"/>
  <c r="AX388" i="25"/>
  <c r="AY500" i="25"/>
  <c r="AV352" i="25"/>
  <c r="AX196" i="25"/>
  <c r="P452" i="25"/>
  <c r="BM464" i="25"/>
  <c r="AM204" i="25"/>
  <c r="BL372" i="25"/>
  <c r="K480" i="25"/>
  <c r="R208" i="25"/>
  <c r="BL220" i="25"/>
  <c r="M440" i="25"/>
  <c r="AJ384" i="25"/>
  <c r="AE476" i="25"/>
  <c r="U376" i="25"/>
  <c r="M528" i="25"/>
  <c r="P484" i="25"/>
  <c r="AF128" i="25"/>
  <c r="AX224" i="25"/>
  <c r="Q324" i="25"/>
  <c r="AD284" i="25"/>
  <c r="AO204" i="25"/>
  <c r="Q524" i="25"/>
  <c r="AM344" i="25"/>
  <c r="AW284" i="25"/>
  <c r="BN452" i="25"/>
  <c r="BI292" i="25"/>
  <c r="AW464" i="25"/>
  <c r="BM500" i="25"/>
  <c r="G344" i="25"/>
  <c r="AU516" i="25"/>
  <c r="M444" i="25"/>
  <c r="AO428" i="25"/>
  <c r="P120" i="25"/>
  <c r="AJ160" i="25"/>
  <c r="BG352" i="25"/>
  <c r="AW360" i="25"/>
  <c r="G224" i="25"/>
  <c r="AY380" i="25"/>
  <c r="AC436" i="25"/>
  <c r="I224" i="25"/>
  <c r="AH280" i="25"/>
  <c r="AG312" i="25"/>
  <c r="AX276" i="25"/>
  <c r="Y360" i="25"/>
  <c r="L408" i="25"/>
  <c r="AZ248" i="25"/>
  <c r="G356" i="25"/>
  <c r="V136" i="25"/>
  <c r="BP400" i="25"/>
  <c r="AD288" i="25"/>
  <c r="AC484" i="25"/>
  <c r="BP492" i="25"/>
  <c r="AB115" i="25"/>
  <c r="BP408" i="25"/>
  <c r="AF252" i="25"/>
  <c r="AH360" i="25"/>
  <c r="BI464" i="25"/>
  <c r="AE332" i="25"/>
  <c r="AN156" i="25"/>
  <c r="AK364" i="25"/>
  <c r="I436" i="25"/>
  <c r="AM164" i="25"/>
  <c r="AM388" i="25"/>
  <c r="U392" i="25"/>
  <c r="BN528" i="25"/>
  <c r="BB532" i="25"/>
  <c r="AO200" i="25"/>
  <c r="K412" i="25"/>
  <c r="AC312" i="25"/>
  <c r="AX492" i="25"/>
  <c r="BE308" i="25"/>
  <c r="AA416" i="25"/>
  <c r="AB148" i="25"/>
  <c r="AX380" i="25"/>
  <c r="BH408" i="25"/>
  <c r="V264" i="25"/>
  <c r="AE520" i="25"/>
  <c r="K168" i="25"/>
  <c r="O372" i="25"/>
  <c r="L428" i="25"/>
  <c r="G412" i="25"/>
  <c r="H248" i="25"/>
  <c r="AI128" i="25"/>
  <c r="L204" i="25"/>
  <c r="I256" i="25"/>
  <c r="AI196" i="25"/>
  <c r="AZ460" i="25"/>
  <c r="D304" i="25"/>
  <c r="AU264" i="25"/>
  <c r="I116" i="25"/>
  <c r="AZ216" i="25"/>
  <c r="BI444" i="25"/>
  <c r="AW220" i="25"/>
  <c r="G360" i="25"/>
  <c r="K484" i="25"/>
  <c r="BO184" i="25"/>
  <c r="I396" i="25"/>
  <c r="BF520" i="25"/>
  <c r="BN240" i="25"/>
  <c r="AF456" i="25"/>
  <c r="AY372" i="25"/>
  <c r="BP244" i="25"/>
  <c r="AB440" i="25"/>
  <c r="P300" i="25"/>
  <c r="BE524" i="25"/>
  <c r="BE492" i="25"/>
  <c r="M184" i="25"/>
  <c r="AQ336" i="25"/>
  <c r="BK440" i="25"/>
  <c r="BI160" i="25"/>
  <c r="T316" i="25"/>
  <c r="BE340" i="25"/>
  <c r="K512" i="25"/>
  <c r="AN176" i="25"/>
  <c r="BH324" i="25"/>
  <c r="AY336" i="25"/>
  <c r="BF320" i="25"/>
  <c r="BH388" i="25"/>
  <c r="BF296" i="25"/>
  <c r="AT468" i="25"/>
  <c r="L396" i="25"/>
  <c r="BO440" i="25"/>
  <c r="BC336" i="25"/>
  <c r="AE428" i="25"/>
  <c r="AW344" i="25"/>
  <c r="S192" i="25"/>
  <c r="I316" i="25"/>
  <c r="AW476" i="25"/>
  <c r="T152" i="25"/>
  <c r="AS356" i="25"/>
  <c r="AS208" i="25"/>
  <c r="BM180" i="25"/>
  <c r="AR500" i="25"/>
  <c r="R416" i="25"/>
  <c r="BM116" i="25"/>
  <c r="BO192" i="25"/>
  <c r="AD232" i="25"/>
  <c r="AD404" i="25"/>
  <c r="AD132" i="25"/>
  <c r="BC143" i="25"/>
  <c r="AY308" i="25"/>
  <c r="BH113" i="25"/>
  <c r="BI312" i="25"/>
  <c r="BJ444" i="25"/>
  <c r="V440" i="25"/>
  <c r="AZ236" i="25"/>
  <c r="AY236" i="25"/>
  <c r="BP488" i="25"/>
  <c r="BB480" i="25"/>
  <c r="AW276" i="25"/>
  <c r="Q472" i="25"/>
  <c r="I348" i="25"/>
  <c r="AU532" i="25"/>
  <c r="BJ232" i="25"/>
  <c r="AH440" i="25"/>
  <c r="AU484" i="25"/>
  <c r="BC476" i="25"/>
  <c r="BJ416" i="25"/>
  <c r="BG284" i="25"/>
  <c r="F152" i="25"/>
  <c r="W148" i="25"/>
  <c r="BI216" i="25"/>
  <c r="BK504" i="25"/>
  <c r="AF360" i="25"/>
  <c r="BM284" i="25"/>
  <c r="AT448" i="25"/>
  <c r="BO488" i="25"/>
  <c r="V404" i="25"/>
  <c r="D404" i="25"/>
  <c r="BJ212" i="25"/>
  <c r="AZ168" i="25"/>
  <c r="AD324" i="25"/>
  <c r="AN224" i="25"/>
  <c r="I328" i="25"/>
  <c r="AX300" i="25"/>
  <c r="CA115" i="25"/>
  <c r="L376" i="25"/>
  <c r="AR152" i="25"/>
  <c r="AL364" i="25"/>
  <c r="AN528" i="25"/>
  <c r="AO244" i="25"/>
  <c r="AL124" i="25"/>
  <c r="BH252" i="25"/>
  <c r="BC424" i="25"/>
  <c r="AY396" i="25"/>
  <c r="G380" i="25"/>
  <c r="AG280" i="25"/>
  <c r="Q464" i="25"/>
  <c r="I420" i="25"/>
  <c r="AI160" i="25"/>
  <c r="I388" i="25"/>
  <c r="BJ264" i="25"/>
  <c r="BP212" i="25"/>
  <c r="AC284" i="25"/>
  <c r="BM160" i="25"/>
  <c r="BL288" i="25"/>
  <c r="AC460" i="25"/>
  <c r="S204" i="25"/>
  <c r="AQ508" i="25"/>
  <c r="D284" i="25"/>
  <c r="N332" i="25"/>
  <c r="AK488" i="25"/>
  <c r="AK396" i="25"/>
  <c r="AA280" i="25"/>
  <c r="N192" i="25"/>
  <c r="BD452" i="25"/>
  <c r="L292" i="25"/>
  <c r="I380" i="25"/>
  <c r="Q376" i="25"/>
  <c r="AI444" i="25"/>
  <c r="BB408" i="25"/>
  <c r="L368" i="25"/>
  <c r="BF264" i="25"/>
  <c r="G296" i="25"/>
  <c r="BL468" i="25"/>
  <c r="BE216" i="25"/>
  <c r="G524" i="25"/>
  <c r="W152" i="25"/>
  <c r="BC216" i="25"/>
  <c r="BL176" i="25"/>
  <c r="BG332" i="25"/>
  <c r="BF368" i="25"/>
  <c r="AD204" i="25"/>
  <c r="BF148" i="25"/>
  <c r="AB452" i="25"/>
  <c r="AI148" i="25"/>
  <c r="BO508" i="25"/>
  <c r="Z384" i="25"/>
  <c r="G228" i="25"/>
  <c r="D320" i="25"/>
  <c r="AQ132" i="25"/>
  <c r="AJ464" i="25"/>
  <c r="AD180" i="25"/>
  <c r="AA424" i="25"/>
  <c r="AJ332" i="25"/>
  <c r="Y512" i="25"/>
  <c r="AA408" i="25"/>
  <c r="Y436" i="25"/>
  <c r="BF300" i="25"/>
  <c r="BP536" i="25"/>
  <c r="AS180" i="25"/>
  <c r="Z132" i="25"/>
  <c r="AL264" i="25"/>
  <c r="I500" i="25"/>
  <c r="R420" i="25"/>
  <c r="AW204" i="25"/>
  <c r="L328" i="25"/>
  <c r="AN420" i="25"/>
  <c r="P532" i="25"/>
  <c r="BH492" i="25"/>
  <c r="BO180" i="25"/>
  <c r="AF164" i="25"/>
  <c r="W520" i="25"/>
  <c r="AD159" i="25"/>
  <c r="BK360" i="25"/>
  <c r="BG244" i="25"/>
  <c r="AT316" i="25"/>
  <c r="AO444" i="25"/>
  <c r="BB268" i="25"/>
  <c r="BI117" i="25"/>
  <c r="BM240" i="25"/>
  <c r="H168" i="25"/>
  <c r="BN320" i="25"/>
  <c r="BP316" i="25"/>
  <c r="AJ408" i="25"/>
  <c r="AB180" i="25"/>
  <c r="F436" i="25"/>
  <c r="K144" i="25"/>
  <c r="W536" i="25"/>
  <c r="BF456" i="25"/>
  <c r="H396" i="25"/>
  <c r="AR320" i="25"/>
  <c r="AK328" i="25"/>
  <c r="BF360" i="25"/>
  <c r="L176" i="25"/>
  <c r="AT191" i="25"/>
  <c r="BK224" i="25"/>
  <c r="AO352" i="25"/>
  <c r="BL416" i="25"/>
  <c r="O520" i="25"/>
  <c r="AS432" i="25"/>
  <c r="AB232" i="25"/>
  <c r="AR376" i="25"/>
  <c r="AW396" i="25"/>
  <c r="AW392" i="25"/>
  <c r="BG292" i="25"/>
  <c r="AK416" i="25"/>
  <c r="AL300" i="25"/>
  <c r="AA476" i="25"/>
  <c r="AR328" i="25"/>
  <c r="N440" i="25"/>
  <c r="BN376" i="25"/>
  <c r="AV384" i="25"/>
  <c r="BM424" i="25"/>
  <c r="AZ119" i="25"/>
  <c r="AR188" i="25"/>
  <c r="AG192" i="25"/>
  <c r="BL344" i="25"/>
  <c r="AY304" i="25"/>
  <c r="BL500" i="25"/>
  <c r="AV248" i="25"/>
  <c r="V208" i="25"/>
  <c r="AA276" i="25"/>
  <c r="AV480" i="25"/>
  <c r="P272" i="25"/>
  <c r="Q136" i="25"/>
  <c r="W336" i="25"/>
  <c r="BK304" i="25"/>
  <c r="S119" i="25"/>
  <c r="BJ356" i="25"/>
  <c r="H472" i="25"/>
  <c r="BD224" i="25"/>
  <c r="BJ268" i="25"/>
  <c r="BI516" i="25"/>
  <c r="AH320" i="25"/>
  <c r="AF388" i="25"/>
  <c r="AR484" i="25"/>
  <c r="AV532" i="25"/>
  <c r="AE356" i="25"/>
  <c r="BO176" i="25"/>
  <c r="BH536" i="25"/>
  <c r="AS412" i="25"/>
  <c r="AC340" i="25"/>
  <c r="AS304" i="25"/>
  <c r="L284" i="25"/>
  <c r="F220" i="25"/>
  <c r="J376" i="25"/>
  <c r="Y400" i="25"/>
  <c r="BH448" i="25"/>
  <c r="BI184" i="25"/>
  <c r="AZ452" i="25"/>
  <c r="AB276" i="25"/>
  <c r="M212" i="25"/>
  <c r="AV420" i="25"/>
  <c r="AH392" i="25"/>
  <c r="I532" i="25"/>
  <c r="Q408" i="25"/>
  <c r="AS460" i="25"/>
  <c r="Z404" i="25"/>
  <c r="G116" i="25"/>
  <c r="AW115" i="25"/>
  <c r="BL428" i="25"/>
  <c r="Q480" i="25"/>
  <c r="R480" i="25"/>
  <c r="BJ532" i="25"/>
  <c r="BB236" i="25"/>
  <c r="I272" i="25"/>
  <c r="AD496" i="25"/>
  <c r="AD500" i="25"/>
  <c r="AK184" i="25"/>
  <c r="AT388" i="25"/>
  <c r="AO504" i="25"/>
  <c r="AU348" i="25"/>
  <c r="AI312" i="25"/>
  <c r="AH192" i="25"/>
  <c r="J304" i="25"/>
  <c r="AD456" i="25"/>
  <c r="AJ244" i="25"/>
  <c r="AD260" i="25"/>
  <c r="Z460" i="25"/>
  <c r="BH308" i="25"/>
  <c r="AE408" i="25"/>
  <c r="BC192" i="25"/>
  <c r="BD132" i="25"/>
  <c r="AH200" i="25"/>
  <c r="T192" i="25"/>
  <c r="BP136" i="25"/>
  <c r="BJ464" i="25"/>
  <c r="AN520" i="25"/>
  <c r="AO340" i="25"/>
  <c r="BM400" i="25"/>
  <c r="L412" i="25"/>
  <c r="AE284" i="25"/>
  <c r="BI168" i="25"/>
  <c r="V444" i="25"/>
  <c r="BP336" i="25"/>
  <c r="BD176" i="25"/>
  <c r="Q440" i="25"/>
  <c r="BH172" i="25"/>
  <c r="AF428" i="25"/>
  <c r="AT424" i="25"/>
  <c r="AV156" i="25"/>
  <c r="AH388" i="25"/>
  <c r="AT504" i="25"/>
  <c r="AB264" i="25"/>
  <c r="G364" i="25"/>
  <c r="AT284" i="25"/>
  <c r="AT256" i="25"/>
  <c r="BI448" i="25"/>
  <c r="AH164" i="25"/>
  <c r="BI384" i="25"/>
  <c r="BD520" i="25"/>
  <c r="W448" i="25"/>
  <c r="W264" i="25"/>
  <c r="AB316" i="25"/>
  <c r="BM316" i="25"/>
  <c r="AJ140" i="25"/>
  <c r="AB324" i="25"/>
  <c r="AR160" i="25"/>
  <c r="AG480" i="25"/>
  <c r="AY528" i="25"/>
  <c r="T288" i="25"/>
  <c r="I152" i="25"/>
  <c r="Q216" i="25"/>
  <c r="H480" i="25"/>
  <c r="AZ176" i="25"/>
  <c r="AM448" i="25"/>
  <c r="BB492" i="25"/>
  <c r="AE216" i="25"/>
  <c r="M136" i="25"/>
  <c r="AS124" i="25"/>
  <c r="AE352" i="25"/>
  <c r="BN372" i="25"/>
  <c r="Z128" i="25"/>
  <c r="AM340" i="25"/>
  <c r="AV364" i="25"/>
  <c r="AC344" i="25"/>
  <c r="BF528" i="25"/>
  <c r="AF408" i="25"/>
  <c r="AO480" i="25"/>
  <c r="H152" i="25"/>
  <c r="F284" i="25"/>
  <c r="F288" i="25"/>
  <c r="Q412" i="25"/>
  <c r="BE272" i="25"/>
  <c r="AX204" i="25"/>
  <c r="BB120" i="25"/>
  <c r="K260" i="25"/>
  <c r="AN161" i="25"/>
  <c r="AA392" i="25"/>
  <c r="BF324" i="25"/>
  <c r="L476" i="25"/>
  <c r="AY272" i="25"/>
  <c r="G532" i="25"/>
  <c r="Y440" i="25"/>
  <c r="K364" i="25"/>
  <c r="Q452" i="25"/>
  <c r="BO416" i="25"/>
  <c r="BK404" i="25"/>
  <c r="AN448" i="25"/>
  <c r="N364" i="25"/>
  <c r="BE256" i="25"/>
  <c r="L168" i="25"/>
  <c r="D204" i="25"/>
  <c r="AS404" i="25"/>
  <c r="Z528" i="25"/>
  <c r="AI500" i="25"/>
  <c r="U248" i="25"/>
  <c r="V188" i="25"/>
  <c r="V520" i="25"/>
  <c r="W216" i="25"/>
  <c r="AF348" i="25"/>
  <c r="BB168" i="25"/>
  <c r="P436" i="25"/>
  <c r="O424" i="25"/>
  <c r="AD224" i="25"/>
  <c r="BF224" i="25"/>
  <c r="BN156" i="25"/>
  <c r="AB152" i="25"/>
  <c r="AT172" i="25"/>
  <c r="AZ284" i="25"/>
  <c r="G276" i="25"/>
  <c r="R180" i="25"/>
  <c r="AF384" i="25"/>
  <c r="F188" i="25"/>
  <c r="M188" i="25"/>
  <c r="O216" i="25"/>
  <c r="BP452" i="25"/>
  <c r="BN308" i="25"/>
  <c r="AD216" i="25"/>
  <c r="V320" i="25"/>
  <c r="AT508" i="25"/>
  <c r="U152" i="25"/>
  <c r="V436" i="25"/>
  <c r="BL424" i="25"/>
  <c r="U160" i="25"/>
  <c r="BH332" i="25"/>
  <c r="AC164" i="25"/>
  <c r="AM472" i="25"/>
  <c r="AE232" i="25"/>
  <c r="AH244" i="25"/>
  <c r="BC360" i="25"/>
  <c r="AW432" i="25"/>
  <c r="BE147" i="25"/>
  <c r="AO452" i="25"/>
  <c r="BO224" i="25"/>
  <c r="AZ520" i="25"/>
  <c r="L488" i="25"/>
  <c r="AO144" i="25"/>
  <c r="F536" i="25"/>
  <c r="AA332" i="25"/>
  <c r="F136" i="25"/>
  <c r="G148" i="25"/>
  <c r="BB444" i="25"/>
  <c r="BF448" i="25"/>
  <c r="AH300" i="25"/>
  <c r="T536" i="25"/>
  <c r="AS384" i="25"/>
  <c r="S476" i="25"/>
  <c r="AC188" i="25"/>
  <c r="BO156" i="25"/>
  <c r="J324" i="25"/>
  <c r="BO316" i="25"/>
  <c r="AV113" i="25"/>
  <c r="I196" i="25"/>
  <c r="Z452" i="25"/>
  <c r="BK528" i="25"/>
  <c r="U400" i="25"/>
  <c r="AI252" i="25"/>
  <c r="AY256" i="25"/>
  <c r="AQ188" i="25"/>
  <c r="Z116" i="25"/>
  <c r="Y260" i="25"/>
  <c r="BN416" i="25"/>
  <c r="P320" i="25"/>
  <c r="AB384" i="25"/>
  <c r="Q276" i="25"/>
  <c r="AZ260" i="25"/>
  <c r="BI440" i="25"/>
  <c r="AT240" i="25"/>
  <c r="J452" i="25"/>
  <c r="AR292" i="25"/>
  <c r="BI124" i="25"/>
  <c r="BC256" i="25"/>
  <c r="AH344" i="25"/>
  <c r="BC500" i="25"/>
  <c r="V248" i="25"/>
  <c r="N512" i="25"/>
  <c r="BC332" i="25"/>
  <c r="AD151" i="25"/>
  <c r="L260" i="25"/>
  <c r="S300" i="25"/>
  <c r="AJ400" i="25"/>
  <c r="F360" i="25"/>
  <c r="AW364" i="25"/>
  <c r="AV440" i="25"/>
  <c r="I140" i="25"/>
  <c r="AS276" i="25"/>
  <c r="BO188" i="25"/>
  <c r="AI144" i="25"/>
  <c r="U444" i="25"/>
  <c r="BL228" i="25"/>
  <c r="S536" i="25"/>
  <c r="D212" i="25"/>
  <c r="AL388" i="25"/>
  <c r="J440" i="25"/>
  <c r="AZ300" i="25"/>
  <c r="AU472" i="25"/>
  <c r="AF244" i="25"/>
  <c r="BK132" i="25"/>
  <c r="F464" i="25"/>
  <c r="AU408" i="25"/>
  <c r="BI132" i="25"/>
  <c r="AE152" i="25"/>
  <c r="AY516" i="25"/>
  <c r="Q476" i="25"/>
  <c r="AU144" i="25"/>
  <c r="BF376" i="25"/>
  <c r="BK364" i="25"/>
  <c r="AZ444" i="25"/>
  <c r="AL360" i="25"/>
  <c r="O488" i="25"/>
  <c r="AR364" i="25"/>
  <c r="BG384" i="25"/>
  <c r="AB472" i="25"/>
  <c r="BC308" i="25"/>
  <c r="K128" i="25"/>
  <c r="Y300" i="25"/>
  <c r="BJ288" i="25"/>
  <c r="AZ412" i="25"/>
  <c r="AF528" i="25"/>
  <c r="AV168" i="25"/>
  <c r="BI520" i="25"/>
  <c r="Y124" i="25"/>
  <c r="AQ352" i="25"/>
  <c r="S368" i="25"/>
  <c r="S320" i="25"/>
  <c r="BK476" i="25"/>
  <c r="AL348" i="25"/>
  <c r="AQ400" i="25"/>
  <c r="F444" i="25"/>
  <c r="AC256" i="25"/>
  <c r="W404" i="25"/>
  <c r="BF336" i="25"/>
  <c r="BD332" i="25"/>
  <c r="U396" i="25"/>
  <c r="AZ160" i="25"/>
  <c r="AE192" i="25"/>
  <c r="AN248" i="25"/>
  <c r="BM376" i="25"/>
  <c r="O192" i="25"/>
  <c r="K280" i="25"/>
  <c r="AG532" i="25"/>
  <c r="BC352" i="25"/>
  <c r="AC128" i="25"/>
  <c r="BB140" i="25"/>
  <c r="BD252" i="25"/>
  <c r="BF400" i="25"/>
  <c r="BG440" i="25"/>
  <c r="V532" i="25"/>
  <c r="BH296" i="25"/>
  <c r="AO460" i="25"/>
  <c r="AR368" i="25"/>
  <c r="AD344" i="25"/>
  <c r="S168" i="25"/>
  <c r="AZ352" i="25"/>
  <c r="BH216" i="25"/>
  <c r="J300" i="25"/>
  <c r="AN436" i="25"/>
  <c r="AL125" i="25"/>
  <c r="BI436" i="25"/>
  <c r="H520" i="25"/>
  <c r="Y416" i="25"/>
  <c r="J240" i="25"/>
  <c r="J204" i="25"/>
  <c r="AZ252" i="25"/>
  <c r="BM164" i="25"/>
  <c r="AQ500" i="25"/>
  <c r="AX124" i="25"/>
  <c r="AH452" i="25"/>
  <c r="R236" i="25"/>
  <c r="BK336" i="25"/>
  <c r="H172" i="25"/>
  <c r="BG368" i="25"/>
  <c r="AD372" i="25"/>
  <c r="BH292" i="25"/>
  <c r="AV484" i="25"/>
  <c r="AM500" i="25"/>
  <c r="BD356" i="25"/>
  <c r="BF115" i="25"/>
  <c r="AE380" i="25"/>
  <c r="N376" i="25"/>
  <c r="BB252" i="25"/>
  <c r="Q200" i="25"/>
  <c r="AK180" i="25"/>
  <c r="AM300" i="25"/>
  <c r="AY124" i="25"/>
  <c r="S128" i="25"/>
  <c r="BG156" i="25"/>
  <c r="F312" i="25"/>
  <c r="AX460" i="25"/>
  <c r="T444" i="25"/>
  <c r="BH240" i="25"/>
  <c r="AL384" i="25"/>
  <c r="AL232" i="25"/>
  <c r="K119" i="25"/>
  <c r="I168" i="25"/>
  <c r="L452" i="25"/>
  <c r="BG116" i="25"/>
  <c r="S452" i="25"/>
  <c r="BN460" i="25"/>
  <c r="I332" i="25"/>
  <c r="Q308" i="25"/>
  <c r="AR276" i="25"/>
  <c r="AW140" i="25"/>
  <c r="AD420" i="25"/>
  <c r="AV164" i="25"/>
  <c r="AJ356" i="25"/>
  <c r="AM316" i="25"/>
  <c r="R132" i="25"/>
  <c r="O212" i="25"/>
  <c r="BJ180" i="25"/>
  <c r="AO180" i="25"/>
  <c r="Z468" i="25"/>
  <c r="BH232" i="25"/>
  <c r="F496" i="25"/>
  <c r="AJ252" i="25"/>
  <c r="AO388" i="25"/>
  <c r="AO372" i="25"/>
  <c r="AU476" i="25"/>
  <c r="AH336" i="25"/>
  <c r="AK476" i="25"/>
  <c r="AV312" i="25"/>
  <c r="BB320" i="25"/>
  <c r="BB476" i="25"/>
  <c r="O336" i="25"/>
  <c r="BJ256" i="25"/>
  <c r="BM168" i="25"/>
  <c r="BD292" i="25"/>
  <c r="I296" i="25"/>
  <c r="AG180" i="25"/>
  <c r="AA336" i="25"/>
  <c r="V396" i="25"/>
  <c r="G252" i="25"/>
  <c r="N396" i="25"/>
  <c r="H500" i="25"/>
  <c r="V184" i="25"/>
  <c r="AA264" i="25"/>
  <c r="AW440" i="25"/>
  <c r="AE136" i="25"/>
  <c r="BO432" i="25"/>
  <c r="M448" i="25"/>
  <c r="Z296" i="25"/>
  <c r="U284" i="25"/>
  <c r="BI432" i="25"/>
  <c r="AO168" i="25"/>
  <c r="AZ212" i="25"/>
  <c r="K424" i="25"/>
  <c r="BC340" i="25"/>
  <c r="I176" i="25"/>
  <c r="BJ128" i="25"/>
  <c r="AH348" i="25"/>
  <c r="Q428" i="25"/>
  <c r="AA124" i="25"/>
  <c r="AI176" i="25"/>
  <c r="P180" i="25"/>
  <c r="AC444" i="25"/>
  <c r="BI392" i="25"/>
  <c r="BJ300" i="25"/>
  <c r="BK288" i="25"/>
  <c r="AU384" i="25"/>
  <c r="AF420" i="25"/>
  <c r="S156" i="25"/>
  <c r="AZ268" i="25"/>
  <c r="BL348" i="25"/>
  <c r="AH512" i="25"/>
  <c r="AU364" i="25"/>
  <c r="W128" i="25"/>
  <c r="Q236" i="25"/>
  <c r="AW348" i="25"/>
  <c r="BB312" i="25"/>
  <c r="AW148" i="25"/>
  <c r="BK236" i="25"/>
  <c r="H360" i="25"/>
  <c r="AH488" i="25"/>
  <c r="I228" i="25"/>
  <c r="AH528" i="25"/>
  <c r="BJ364" i="25"/>
  <c r="AF380" i="25"/>
  <c r="AS400" i="25"/>
  <c r="P188" i="25"/>
  <c r="AD364" i="25"/>
  <c r="BF113" i="25"/>
  <c r="AG340" i="25"/>
  <c r="BD416" i="25"/>
  <c r="BF432" i="25"/>
  <c r="P448" i="25"/>
  <c r="AB192" i="25"/>
  <c r="BO444" i="25"/>
  <c r="Z432" i="25"/>
  <c r="BD208" i="25"/>
  <c r="P276" i="25"/>
  <c r="AU228" i="25"/>
  <c r="AX376" i="25"/>
  <c r="AR136" i="25"/>
  <c r="BJ216" i="25"/>
  <c r="I128" i="25"/>
  <c r="BE172" i="25"/>
  <c r="BD212" i="25"/>
  <c r="F512" i="25"/>
  <c r="BK268" i="25"/>
  <c r="AT164" i="25"/>
  <c r="AY384" i="25"/>
  <c r="AV492" i="25"/>
  <c r="AQ204" i="25"/>
  <c r="G184" i="25"/>
  <c r="BF200" i="25"/>
  <c r="T360" i="25"/>
  <c r="BC384" i="25"/>
  <c r="O244" i="25"/>
  <c r="I244" i="25"/>
  <c r="AF184" i="25"/>
  <c r="R164" i="25"/>
  <c r="BJ432" i="25"/>
  <c r="R368" i="25"/>
  <c r="O260" i="25"/>
  <c r="BC508" i="25"/>
  <c r="BK208" i="25"/>
  <c r="AA388" i="25"/>
  <c r="I248" i="25"/>
  <c r="AV124" i="25"/>
  <c r="O500" i="25"/>
  <c r="AB132" i="25"/>
  <c r="AI424" i="25"/>
  <c r="BL208" i="25"/>
  <c r="AB204" i="25"/>
  <c r="L216" i="25"/>
  <c r="AU216" i="25"/>
  <c r="M328" i="25"/>
  <c r="BE508" i="25"/>
  <c r="BI276" i="25"/>
  <c r="BF468" i="25"/>
  <c r="AS448" i="25"/>
  <c r="AT480" i="25"/>
  <c r="AC224" i="25"/>
  <c r="BE224" i="25"/>
  <c r="AD432" i="25"/>
  <c r="BG184" i="25"/>
  <c r="Z216" i="25"/>
  <c r="AY492" i="25"/>
  <c r="BI536" i="25"/>
  <c r="Y392" i="25"/>
  <c r="AD340" i="25"/>
  <c r="AD252" i="25"/>
  <c r="AG224" i="25"/>
  <c r="T304" i="25"/>
  <c r="U300" i="25"/>
  <c r="AJ168" i="25"/>
  <c r="S436" i="25"/>
  <c r="AK520" i="25"/>
  <c r="H516" i="25"/>
  <c r="BO164" i="25"/>
  <c r="U220" i="25"/>
  <c r="BP356" i="25"/>
  <c r="AV132" i="25"/>
  <c r="G368" i="25"/>
  <c r="BL328" i="25"/>
  <c r="S472" i="25"/>
  <c r="AI436" i="25"/>
  <c r="AD388" i="25"/>
  <c r="AS132" i="25"/>
  <c r="F192" i="25"/>
  <c r="AR236" i="25"/>
  <c r="AR144" i="25"/>
  <c r="BI264" i="25"/>
  <c r="I300" i="25"/>
  <c r="AF464" i="25"/>
  <c r="AO344" i="25"/>
  <c r="BF344" i="25"/>
  <c r="AL172" i="25"/>
  <c r="BN488" i="25"/>
  <c r="BC316" i="25"/>
  <c r="AO240" i="25"/>
  <c r="Y316" i="25"/>
  <c r="BD268" i="25"/>
  <c r="BH260" i="25"/>
  <c r="M404" i="25"/>
  <c r="BM320" i="25"/>
  <c r="Y220" i="25"/>
  <c r="AE376" i="25"/>
  <c r="BP436" i="25"/>
  <c r="S408" i="25"/>
  <c r="BP380" i="25"/>
  <c r="L400" i="25"/>
  <c r="F320" i="25"/>
  <c r="Q164" i="25"/>
  <c r="Q316" i="25"/>
  <c r="BK480" i="25"/>
  <c r="J500" i="25"/>
  <c r="Z352" i="25"/>
  <c r="BD432" i="25"/>
  <c r="BL528" i="25"/>
  <c r="T272" i="25"/>
  <c r="AQ380" i="25"/>
  <c r="AL176" i="25"/>
  <c r="AE164" i="25"/>
  <c r="O296" i="25"/>
  <c r="J408" i="25"/>
  <c r="AK280" i="25"/>
  <c r="M228" i="25"/>
  <c r="AY432" i="25"/>
  <c r="S196" i="25"/>
  <c r="BO320" i="25"/>
  <c r="BN472" i="25"/>
  <c r="AV196" i="25"/>
  <c r="O312" i="25"/>
  <c r="S160" i="25"/>
  <c r="BJ408" i="25"/>
  <c r="T180" i="25"/>
  <c r="R452" i="25"/>
  <c r="AH480" i="25"/>
  <c r="M452" i="25"/>
  <c r="G392" i="25"/>
  <c r="K388" i="25"/>
  <c r="BM452" i="25"/>
  <c r="G528" i="25"/>
  <c r="AW292" i="25"/>
  <c r="Y176" i="25"/>
  <c r="AC376" i="25"/>
  <c r="R140" i="25"/>
  <c r="D196" i="25"/>
  <c r="V332" i="25"/>
  <c r="BM512" i="25"/>
  <c r="G352" i="25"/>
  <c r="AM444" i="25"/>
  <c r="L140" i="25"/>
  <c r="AD336" i="25"/>
  <c r="AG208" i="25"/>
  <c r="Y476" i="25"/>
  <c r="AN532" i="25"/>
  <c r="AT288" i="25"/>
  <c r="L248" i="25"/>
  <c r="Q140" i="25"/>
  <c r="BE276" i="25"/>
  <c r="AK392" i="25"/>
  <c r="BN328" i="25"/>
  <c r="O172" i="25"/>
  <c r="Q332" i="25"/>
  <c r="I324" i="25"/>
  <c r="AY280" i="25"/>
  <c r="R380" i="25"/>
  <c r="Z264" i="25"/>
  <c r="BK320" i="25"/>
  <c r="D264" i="25"/>
  <c r="P256" i="25"/>
  <c r="BN436" i="25"/>
  <c r="BM356" i="25"/>
  <c r="BN132" i="25"/>
  <c r="BN348" i="25"/>
  <c r="U312" i="25"/>
  <c r="AJ476" i="25"/>
  <c r="AY316" i="25"/>
  <c r="AK220" i="25"/>
  <c r="AO416" i="25"/>
  <c r="J292" i="25"/>
  <c r="AD480" i="25"/>
  <c r="J460" i="25"/>
  <c r="BI480" i="25"/>
  <c r="BF304" i="25"/>
  <c r="BF416" i="25"/>
  <c r="Q392" i="25"/>
  <c r="BO136" i="25"/>
  <c r="AX140" i="25"/>
  <c r="AI208" i="25"/>
  <c r="S360" i="25"/>
  <c r="BO512" i="25"/>
  <c r="L264" i="25"/>
  <c r="H204" i="25"/>
  <c r="P204" i="25"/>
  <c r="BN340" i="25"/>
  <c r="D420" i="25"/>
  <c r="BE520" i="25"/>
  <c r="V504" i="25"/>
  <c r="BI504" i="25"/>
  <c r="H476" i="25"/>
  <c r="Q256" i="25"/>
  <c r="D160" i="25"/>
  <c r="Q152" i="25"/>
  <c r="AJ452" i="25"/>
  <c r="AG364" i="25"/>
  <c r="AC404" i="25"/>
  <c r="BC212" i="25"/>
  <c r="Q328" i="25"/>
  <c r="AK176" i="25"/>
  <c r="BC412" i="25"/>
  <c r="AK156" i="25"/>
  <c r="AF248" i="25"/>
  <c r="Z252" i="25"/>
  <c r="AR352" i="25"/>
  <c r="AT248" i="25"/>
  <c r="O232" i="25"/>
  <c r="BP420" i="25"/>
  <c r="H344" i="25"/>
  <c r="U212" i="25"/>
  <c r="M512" i="25"/>
  <c r="AW492" i="25"/>
  <c r="AG168" i="25"/>
  <c r="AH224" i="25"/>
  <c r="AV308" i="25"/>
  <c r="BL496" i="25"/>
  <c r="AR113" i="25"/>
  <c r="BO116" i="25"/>
  <c r="AD296" i="25"/>
  <c r="AU212" i="25"/>
  <c r="AM140" i="25"/>
  <c r="AE144" i="25"/>
  <c r="Q228" i="25"/>
  <c r="BP464" i="25"/>
  <c r="AG436" i="25"/>
  <c r="BD248" i="25"/>
  <c r="BH276" i="25"/>
  <c r="N444" i="25"/>
  <c r="BI116" i="25"/>
  <c r="O412" i="25"/>
  <c r="BB212" i="25"/>
  <c r="AI184" i="25"/>
  <c r="I368" i="25"/>
  <c r="AN380" i="25"/>
  <c r="I536" i="25"/>
  <c r="AW460" i="25"/>
  <c r="AL420" i="25"/>
  <c r="AS396" i="25"/>
  <c r="BC344" i="25"/>
  <c r="AC360" i="25"/>
  <c r="AJ324" i="25"/>
  <c r="AZ500" i="25"/>
  <c r="N256" i="25"/>
  <c r="AD236" i="25"/>
  <c r="BE360" i="25"/>
  <c r="Q184" i="25"/>
  <c r="BK156" i="25"/>
  <c r="P332" i="25"/>
  <c r="AX268" i="25"/>
  <c r="AA172" i="25"/>
  <c r="AI120" i="25"/>
  <c r="AV316" i="25"/>
  <c r="AR456" i="25"/>
  <c r="K472" i="25"/>
  <c r="AE516" i="25"/>
  <c r="AW436" i="25"/>
  <c r="AO136" i="25"/>
  <c r="S332" i="25"/>
  <c r="AV228" i="25"/>
  <c r="BK376" i="25"/>
  <c r="AU120" i="25"/>
  <c r="AK144" i="25"/>
  <c r="U244" i="25"/>
  <c r="G136" i="25"/>
  <c r="AO148" i="25"/>
  <c r="W296" i="25"/>
  <c r="H336" i="25"/>
  <c r="J472" i="25"/>
  <c r="U292" i="25"/>
  <c r="O404" i="25"/>
  <c r="K396" i="25"/>
  <c r="AJ260" i="25"/>
  <c r="AB304" i="25"/>
  <c r="AH152" i="25"/>
  <c r="T340" i="25"/>
  <c r="T236" i="25"/>
  <c r="AT204" i="25"/>
  <c r="W400" i="25"/>
  <c r="G456" i="25"/>
  <c r="Q488" i="25"/>
  <c r="AZ504" i="25"/>
  <c r="I188" i="25"/>
  <c r="AV220" i="25"/>
  <c r="AT124" i="25"/>
  <c r="BI212" i="25"/>
  <c r="I412" i="25"/>
  <c r="AZ480" i="25"/>
  <c r="AU528" i="25"/>
  <c r="AX320" i="25"/>
  <c r="BG280" i="25"/>
  <c r="Z156" i="25"/>
  <c r="K380" i="25"/>
  <c r="AN120" i="25"/>
  <c r="BP115" i="25"/>
  <c r="AM516" i="25"/>
  <c r="D356" i="25"/>
  <c r="U268" i="25"/>
  <c r="AG140" i="25"/>
  <c r="BK232" i="25"/>
  <c r="O220" i="25"/>
  <c r="K272" i="25"/>
  <c r="AB392" i="25"/>
  <c r="AC352" i="25"/>
  <c r="S448" i="25"/>
  <c r="P488" i="25"/>
  <c r="AF188" i="25"/>
  <c r="G268" i="25"/>
  <c r="AK344" i="25"/>
  <c r="AU356" i="25"/>
  <c r="I516" i="25"/>
  <c r="L388" i="25"/>
  <c r="AS248" i="25"/>
  <c r="BF212" i="25"/>
  <c r="G164" i="25"/>
  <c r="BM132" i="25"/>
  <c r="R476" i="25"/>
  <c r="T376" i="25"/>
  <c r="AG304" i="25"/>
  <c r="T372" i="25"/>
  <c r="BO304" i="25"/>
  <c r="BM124" i="25"/>
  <c r="AO456" i="25"/>
  <c r="AJ128" i="25"/>
  <c r="BM268" i="25"/>
  <c r="BN484" i="25"/>
  <c r="M232" i="25"/>
  <c r="AW484" i="25"/>
  <c r="Q372" i="25"/>
  <c r="BD113" i="25"/>
  <c r="L236" i="25"/>
  <c r="G232" i="25"/>
  <c r="AA420" i="25"/>
  <c r="P360" i="25"/>
  <c r="AN268" i="25"/>
  <c r="U164" i="25"/>
  <c r="AA240" i="25"/>
  <c r="N336" i="25"/>
  <c r="AL456" i="25"/>
  <c r="AE180" i="25"/>
  <c r="AH284" i="25"/>
  <c r="AI344" i="25"/>
  <c r="G208" i="25"/>
  <c r="BN124" i="25"/>
  <c r="BP372" i="25"/>
  <c r="K376" i="25"/>
  <c r="AG476" i="25"/>
  <c r="BL316" i="25"/>
  <c r="Z172" i="25"/>
  <c r="T332" i="25"/>
  <c r="S344" i="25"/>
  <c r="AK404" i="25"/>
  <c r="T216" i="25"/>
  <c r="BH500" i="25"/>
  <c r="S376" i="25"/>
  <c r="BF384" i="25"/>
  <c r="P160" i="25"/>
  <c r="AJ188" i="25"/>
  <c r="D520" i="25"/>
  <c r="AB336" i="25"/>
  <c r="BC116" i="25"/>
  <c r="AZ524" i="25"/>
  <c r="AZ244" i="25"/>
  <c r="BG276" i="25"/>
  <c r="AD120" i="25"/>
  <c r="AM120" i="25"/>
  <c r="AC264" i="25"/>
  <c r="D424" i="25"/>
  <c r="AW368" i="25"/>
  <c r="G388" i="25"/>
  <c r="AT320" i="25"/>
  <c r="O452" i="25"/>
  <c r="Q180" i="25"/>
  <c r="J132" i="25"/>
  <c r="N356" i="25"/>
  <c r="AR496" i="25"/>
  <c r="AL248" i="25"/>
  <c r="V360" i="25"/>
  <c r="S224" i="25"/>
  <c r="AH304" i="25"/>
  <c r="BN168" i="25"/>
  <c r="U468" i="25"/>
  <c r="AX432" i="25"/>
  <c r="BP248" i="25"/>
  <c r="AA220" i="25"/>
  <c r="AL144" i="25"/>
  <c r="BI356" i="25"/>
  <c r="BE156" i="25"/>
  <c r="V212" i="25"/>
  <c r="BD444" i="25"/>
  <c r="AA308" i="25"/>
  <c r="AN364" i="25"/>
  <c r="AN132" i="25"/>
  <c r="D528" i="25"/>
  <c r="AQ428" i="25"/>
  <c r="AS488" i="25"/>
  <c r="J392" i="25"/>
  <c r="BI300" i="25"/>
  <c r="AV240" i="25"/>
  <c r="AF116" i="25"/>
  <c r="AR380" i="25"/>
  <c r="AL396" i="25"/>
  <c r="BI364" i="25"/>
  <c r="AZ404" i="25"/>
  <c r="BO400" i="25"/>
  <c r="O288" i="25"/>
  <c r="H364" i="25"/>
  <c r="G212" i="25"/>
  <c r="AH492" i="25"/>
  <c r="AD140" i="25"/>
  <c r="I120" i="25"/>
  <c r="BP272" i="25"/>
  <c r="AZ472" i="25"/>
  <c r="J180" i="25"/>
  <c r="Q176" i="25"/>
  <c r="F448" i="25"/>
  <c r="AO280" i="25"/>
  <c r="AU440" i="25"/>
  <c r="AX488" i="25"/>
  <c r="AY376" i="25"/>
  <c r="O132" i="25"/>
  <c r="N204" i="25"/>
  <c r="AV412" i="25"/>
  <c r="T392" i="25"/>
  <c r="AO520" i="25"/>
  <c r="BL532" i="25"/>
  <c r="I260" i="25"/>
  <c r="I136" i="25"/>
  <c r="J260" i="25"/>
  <c r="AQ196" i="25"/>
  <c r="N120" i="25"/>
  <c r="AO360" i="25"/>
  <c r="AH216" i="25"/>
  <c r="P504" i="25"/>
  <c r="T204" i="25"/>
  <c r="M356" i="25"/>
  <c r="Y272" i="25"/>
  <c r="Q460" i="25"/>
  <c r="AD135" i="25"/>
  <c r="BP324" i="25"/>
  <c r="S528" i="25"/>
  <c r="AQ148" i="25"/>
  <c r="BO204" i="25"/>
  <c r="BE284" i="25"/>
  <c r="AL148" i="25"/>
  <c r="J228" i="25"/>
  <c r="AX240" i="25"/>
  <c r="R328" i="25"/>
  <c r="AD348" i="25"/>
  <c r="S304" i="25"/>
  <c r="Q468" i="25"/>
  <c r="D252" i="25"/>
  <c r="AF356" i="25"/>
  <c r="D428" i="25"/>
  <c r="U308" i="25"/>
  <c r="BK172" i="25"/>
  <c r="U132" i="25"/>
  <c r="AZ356" i="25"/>
  <c r="Z236" i="25"/>
  <c r="AE508" i="25"/>
  <c r="F144" i="25"/>
  <c r="Y240" i="25"/>
  <c r="H348" i="25"/>
  <c r="BJ160" i="25"/>
  <c r="AA320" i="25"/>
  <c r="BL240" i="25"/>
  <c r="BD264" i="25"/>
  <c r="AZ132" i="25"/>
  <c r="K356" i="25"/>
  <c r="AU180" i="25"/>
  <c r="BJ308" i="25"/>
  <c r="BE356" i="25"/>
  <c r="S268" i="25"/>
  <c r="Y140" i="25"/>
  <c r="I428" i="25"/>
  <c r="V200" i="25"/>
  <c r="D436" i="25"/>
  <c r="T400" i="25"/>
  <c r="BO392" i="25"/>
  <c r="AU296" i="25"/>
  <c r="BK340" i="25"/>
  <c r="P260" i="25"/>
  <c r="BN380" i="25"/>
  <c r="AC448" i="25"/>
  <c r="AM208" i="25"/>
  <c r="BC496" i="25"/>
  <c r="AJ424" i="25"/>
  <c r="AQ140" i="25"/>
  <c r="BE332" i="25"/>
  <c r="AV500" i="25"/>
  <c r="BP348" i="25"/>
  <c r="AK320" i="25"/>
  <c r="BL384" i="25"/>
  <c r="BD492" i="25"/>
  <c r="I160" i="25"/>
  <c r="M312" i="25"/>
  <c r="AM328" i="25"/>
  <c r="AD528" i="25"/>
  <c r="Z136" i="25"/>
  <c r="AM384" i="25"/>
  <c r="F256" i="25"/>
  <c r="AR208" i="25"/>
  <c r="BP504" i="25"/>
  <c r="AQ300" i="25"/>
  <c r="W140" i="25"/>
  <c r="AM452" i="25"/>
  <c r="D388" i="25"/>
  <c r="BI404" i="25"/>
  <c r="D228" i="25"/>
  <c r="S115" i="25"/>
  <c r="BG300" i="25"/>
  <c r="BJ340" i="25"/>
  <c r="AU188" i="25"/>
  <c r="AM136" i="25"/>
  <c r="O516" i="25"/>
  <c r="AJ232" i="25"/>
  <c r="N116" i="25"/>
  <c r="V412" i="25"/>
  <c r="AK228" i="25"/>
  <c r="T448" i="25"/>
  <c r="AB184" i="25"/>
  <c r="M460" i="25"/>
  <c r="T144" i="25"/>
  <c r="AZ392" i="25"/>
  <c r="AD448" i="25"/>
  <c r="Y136" i="25"/>
  <c r="Z160" i="25"/>
  <c r="S216" i="25"/>
  <c r="AI492" i="25"/>
  <c r="K532" i="25"/>
  <c r="AI164" i="25"/>
  <c r="F264" i="25"/>
  <c r="K232" i="25"/>
  <c r="BM328" i="25"/>
  <c r="AZ204" i="25"/>
  <c r="BH268" i="25"/>
  <c r="BH480" i="25"/>
  <c r="BF312" i="25"/>
  <c r="BP224" i="25"/>
  <c r="U128" i="25"/>
  <c r="AF123" i="25"/>
  <c r="F216" i="25"/>
  <c r="AI524" i="25"/>
  <c r="H268" i="25"/>
  <c r="BF204" i="25"/>
  <c r="BL192" i="25"/>
  <c r="AM232" i="25"/>
  <c r="BM344" i="25"/>
  <c r="AS300" i="25"/>
  <c r="BI328" i="25"/>
  <c r="AE272" i="25"/>
  <c r="O436" i="25"/>
  <c r="H464" i="25"/>
  <c r="BJ488" i="25"/>
  <c r="G484" i="25"/>
  <c r="BF164" i="25"/>
  <c r="AL276" i="25"/>
  <c r="I452" i="25"/>
  <c r="AI412" i="25"/>
  <c r="AM372" i="25"/>
  <c r="J200" i="25"/>
  <c r="L212" i="25"/>
  <c r="AR460" i="25"/>
  <c r="BM144" i="25"/>
  <c r="BK460" i="25"/>
  <c r="BI268" i="25"/>
  <c r="AI320" i="25"/>
  <c r="AI376" i="25"/>
  <c r="D140" i="25"/>
  <c r="N164" i="25"/>
  <c r="AM264" i="25"/>
  <c r="AM152" i="25"/>
  <c r="H436" i="25"/>
  <c r="Q196" i="25"/>
  <c r="BI320" i="25"/>
  <c r="AV344" i="25"/>
  <c r="AN428" i="25"/>
  <c r="AH368" i="25"/>
  <c r="BK140" i="25"/>
  <c r="AE292" i="25"/>
  <c r="S280" i="25"/>
  <c r="G156" i="25"/>
  <c r="BI500" i="25"/>
  <c r="AE444" i="25"/>
  <c r="AN316" i="25"/>
  <c r="AH228" i="25"/>
  <c r="BB256" i="25"/>
  <c r="M348" i="25"/>
  <c r="AW372" i="25"/>
  <c r="AD157" i="25"/>
  <c r="O524" i="25"/>
  <c r="AI464" i="25"/>
  <c r="BC368" i="25"/>
  <c r="P304" i="25"/>
  <c r="F172" i="25"/>
  <c r="BE452" i="25"/>
  <c r="AR176" i="25"/>
  <c r="BB296" i="25"/>
  <c r="AY136" i="25"/>
  <c r="S316" i="25"/>
  <c r="AN208" i="25"/>
  <c r="K448" i="25"/>
  <c r="AU324" i="25"/>
  <c r="BP524" i="25"/>
  <c r="U320" i="25"/>
  <c r="BH488" i="25"/>
  <c r="L160" i="25"/>
  <c r="AX356" i="25"/>
  <c r="BE124" i="25"/>
  <c r="AA128" i="25"/>
  <c r="BE380" i="25"/>
  <c r="AE432" i="25"/>
  <c r="AC396" i="25"/>
  <c r="BC288" i="25"/>
  <c r="AL376" i="25"/>
  <c r="BJ124" i="25"/>
  <c r="AQ212" i="25"/>
  <c r="AY268" i="25"/>
  <c r="BN408" i="25"/>
  <c r="AT348" i="25"/>
  <c r="L332" i="25"/>
  <c r="D272" i="25"/>
  <c r="P200" i="25"/>
  <c r="AZ368" i="25"/>
  <c r="K320" i="25"/>
  <c r="G396" i="25"/>
  <c r="AH396" i="25"/>
  <c r="BP296" i="25"/>
  <c r="AD532" i="25"/>
  <c r="AC156" i="25"/>
  <c r="BM388" i="25"/>
  <c r="Z192" i="25"/>
  <c r="BO268" i="25"/>
  <c r="AV212" i="25"/>
  <c r="K368" i="25"/>
  <c r="BK468" i="25"/>
  <c r="M408" i="25"/>
  <c r="J532" i="25"/>
  <c r="K300" i="25"/>
  <c r="N516" i="25"/>
  <c r="I156" i="25"/>
  <c r="BL464" i="25"/>
  <c r="J480" i="25"/>
  <c r="AJ512" i="25"/>
  <c r="BH196" i="25"/>
  <c r="G340" i="25"/>
  <c r="V376" i="25"/>
  <c r="O348" i="25"/>
  <c r="BC156" i="25"/>
  <c r="BC348" i="25"/>
  <c r="BC464" i="25"/>
  <c r="BH208" i="25"/>
  <c r="G316" i="25"/>
  <c r="U476" i="25"/>
  <c r="W180" i="25"/>
  <c r="AY524" i="25"/>
  <c r="Z400" i="25"/>
  <c r="BE424" i="25"/>
  <c r="W260" i="25"/>
  <c r="K148" i="25"/>
  <c r="BM200" i="25"/>
  <c r="AF276" i="25"/>
  <c r="BM364" i="25"/>
  <c r="P432" i="25"/>
  <c r="BN512" i="25"/>
  <c r="BK472" i="25"/>
  <c r="BG508" i="25"/>
  <c r="AO308" i="25"/>
  <c r="AI200" i="25"/>
  <c r="AZ332" i="25"/>
  <c r="AL436" i="25"/>
  <c r="Q356" i="25"/>
  <c r="G508" i="25"/>
  <c r="BB536" i="25"/>
  <c r="BC408" i="25"/>
  <c r="AS468" i="25"/>
  <c r="M148" i="25"/>
  <c r="BK128" i="25"/>
  <c r="G428" i="25"/>
  <c r="O380" i="25"/>
  <c r="BJ252" i="25"/>
  <c r="W304" i="25"/>
  <c r="BG272" i="25"/>
  <c r="BD120" i="25"/>
  <c r="D188" i="25"/>
  <c r="BJ376" i="25"/>
  <c r="Z184" i="25"/>
  <c r="H332" i="25"/>
  <c r="BH444" i="25"/>
  <c r="BD312" i="25"/>
  <c r="AC216" i="25"/>
  <c r="AQ264" i="25"/>
  <c r="AR392" i="25"/>
  <c r="AN472" i="25"/>
  <c r="AY208" i="25"/>
  <c r="BN392" i="25"/>
  <c r="AS472" i="25"/>
  <c r="AG272" i="25"/>
  <c r="V132" i="25"/>
  <c r="BM456" i="25"/>
  <c r="O284" i="25"/>
  <c r="AG456" i="25"/>
  <c r="L504" i="25"/>
  <c r="I460" i="25"/>
  <c r="S176" i="25"/>
  <c r="P248" i="25"/>
  <c r="O304" i="25"/>
  <c r="W380" i="25"/>
  <c r="BI272" i="25"/>
  <c r="AI220" i="25"/>
  <c r="Z324" i="25"/>
  <c r="G336" i="25"/>
  <c r="P236" i="25"/>
  <c r="AM184" i="25"/>
  <c r="BF288" i="25"/>
  <c r="V196" i="25"/>
  <c r="AJ164" i="25"/>
  <c r="BJ504" i="25"/>
  <c r="AH136" i="25"/>
  <c r="AT336" i="25"/>
  <c r="AT184" i="25"/>
  <c r="BC160" i="25"/>
  <c r="AI408" i="25"/>
  <c r="BG324" i="25"/>
  <c r="AW376" i="25"/>
  <c r="BG220" i="25"/>
  <c r="K200" i="25"/>
  <c r="L384" i="25"/>
  <c r="AB160" i="25"/>
  <c r="BO408" i="25"/>
  <c r="S240" i="25"/>
  <c r="O332" i="25"/>
  <c r="AO356" i="25"/>
  <c r="V340" i="25"/>
  <c r="AQ416" i="25"/>
  <c r="BG428" i="25"/>
  <c r="AJ532" i="25"/>
  <c r="AT368" i="25"/>
  <c r="L468" i="25"/>
  <c r="Z176" i="25"/>
  <c r="AC296" i="25"/>
  <c r="AG124" i="25"/>
  <c r="AX220" i="25"/>
  <c r="G124" i="25"/>
  <c r="BP236" i="25"/>
  <c r="BL232" i="25"/>
  <c r="V368" i="25"/>
  <c r="BC280" i="25"/>
  <c r="H260" i="25"/>
  <c r="H424" i="25"/>
  <c r="D408" i="25"/>
  <c r="AI172" i="25"/>
  <c r="I424" i="25"/>
  <c r="AM216" i="25"/>
  <c r="M220" i="25"/>
  <c r="D312" i="25"/>
  <c r="N148" i="25"/>
  <c r="Y228" i="25"/>
  <c r="AU132" i="25"/>
  <c r="AR180" i="25"/>
  <c r="AM508" i="25"/>
  <c r="BB208" i="25"/>
  <c r="AA516" i="25"/>
  <c r="BP228" i="25"/>
  <c r="AF324" i="25"/>
  <c r="H404" i="25"/>
  <c r="AS364" i="25"/>
  <c r="BJ476" i="25"/>
  <c r="BD160" i="25"/>
  <c r="W388" i="25"/>
  <c r="AM408" i="25"/>
  <c r="P408" i="25"/>
  <c r="R492" i="25"/>
  <c r="BI316" i="25"/>
  <c r="AI260" i="25"/>
  <c r="AX256" i="25"/>
  <c r="BL412" i="25"/>
  <c r="W428" i="25"/>
  <c r="Z520" i="25"/>
  <c r="BM448" i="25"/>
  <c r="AE160" i="25"/>
  <c r="BN440" i="25"/>
  <c r="AW512" i="25"/>
  <c r="BG480" i="25"/>
  <c r="M284" i="25"/>
  <c r="BJ336" i="25"/>
  <c r="H432" i="25"/>
  <c r="F396" i="25"/>
  <c r="J152" i="25"/>
  <c r="AS464" i="25"/>
  <c r="AN444" i="25"/>
  <c r="O236" i="25"/>
  <c r="Y404" i="25"/>
  <c r="BE408" i="25"/>
  <c r="D276" i="25"/>
  <c r="AX428" i="25"/>
  <c r="R496" i="25"/>
  <c r="BD508" i="25"/>
  <c r="AT116" i="25"/>
  <c r="BF192" i="25"/>
  <c r="AS312" i="25"/>
  <c r="BF156" i="25"/>
  <c r="AB416" i="25"/>
  <c r="R296" i="25"/>
  <c r="S132" i="25"/>
  <c r="T224" i="25"/>
  <c r="AK376" i="25"/>
  <c r="AB348" i="25"/>
  <c r="BG212" i="25"/>
  <c r="V476" i="25"/>
  <c r="G216" i="25"/>
  <c r="BJ412" i="25"/>
  <c r="AH500" i="25"/>
  <c r="V416" i="25"/>
  <c r="BD364" i="25"/>
  <c r="D508" i="25"/>
  <c r="BK248" i="25"/>
  <c r="AV340" i="25"/>
  <c r="AO440" i="25"/>
  <c r="F356" i="25"/>
  <c r="AX312" i="25"/>
  <c r="BG296" i="25"/>
  <c r="S184" i="25"/>
  <c r="F504" i="25"/>
  <c r="BL356" i="25"/>
  <c r="F352" i="25"/>
  <c r="T404" i="25"/>
  <c r="AT436" i="25"/>
  <c r="AD316" i="25"/>
  <c r="BL264" i="25"/>
  <c r="BG468" i="25"/>
  <c r="N420" i="25"/>
  <c r="AK496" i="25"/>
  <c r="BB152" i="25"/>
  <c r="Y472" i="25"/>
  <c r="AJ348" i="25"/>
  <c r="H440" i="25"/>
  <c r="AM148" i="25"/>
  <c r="AF300" i="25"/>
  <c r="D348" i="25"/>
  <c r="L144" i="25"/>
  <c r="J172" i="25"/>
  <c r="AH428" i="25"/>
  <c r="AG204" i="25"/>
  <c r="Q388" i="25"/>
  <c r="AS524" i="25"/>
  <c r="AU424" i="25"/>
  <c r="I408" i="25"/>
  <c r="AY416" i="25"/>
  <c r="U316" i="25"/>
  <c r="AR196" i="25"/>
  <c r="BP256" i="25"/>
  <c r="AS184" i="25"/>
  <c r="BP232" i="25"/>
  <c r="AS296" i="25"/>
  <c r="J184" i="25"/>
  <c r="P404" i="25"/>
  <c r="D244" i="25"/>
  <c r="BI380" i="25"/>
  <c r="AX496" i="25"/>
  <c r="AN304" i="25"/>
  <c r="M156" i="25"/>
  <c r="O472" i="25"/>
  <c r="BO264" i="25"/>
  <c r="M192" i="25"/>
  <c r="AZ312" i="25"/>
  <c r="AR424" i="25"/>
  <c r="O440" i="25"/>
  <c r="BD384" i="25"/>
  <c r="BG364" i="25"/>
  <c r="R124" i="25"/>
  <c r="H236" i="25"/>
  <c r="K456" i="25"/>
  <c r="P196" i="25"/>
  <c r="BN324" i="25"/>
  <c r="BN500" i="25"/>
  <c r="AC192" i="25"/>
  <c r="N448" i="25"/>
  <c r="J120" i="25"/>
  <c r="AG308" i="25"/>
  <c r="BK324" i="25"/>
  <c r="Y336" i="25"/>
  <c r="H316" i="25"/>
  <c r="AO364" i="25"/>
  <c r="BK492" i="25"/>
  <c r="AH204" i="25"/>
  <c r="AY244" i="25"/>
  <c r="R520" i="25"/>
  <c r="BH144" i="25"/>
  <c r="J256" i="25"/>
  <c r="AB176" i="25"/>
  <c r="AF508" i="25"/>
  <c r="P132" i="25"/>
  <c r="I384" i="25"/>
  <c r="BG400" i="25"/>
  <c r="O344" i="25"/>
  <c r="D476" i="25"/>
  <c r="BF372" i="25"/>
  <c r="AH352" i="25"/>
  <c r="BE404" i="25"/>
  <c r="D268" i="25"/>
  <c r="AC428" i="25"/>
  <c r="BI204" i="25"/>
  <c r="AO220" i="25"/>
  <c r="AX456" i="25"/>
  <c r="T176" i="25"/>
  <c r="Q360" i="25"/>
  <c r="P324" i="25"/>
  <c r="AE456" i="25"/>
  <c r="AA292" i="25"/>
  <c r="AU200" i="25"/>
  <c r="O368" i="25"/>
  <c r="BM260" i="25"/>
  <c r="R424" i="25"/>
  <c r="BG492" i="25"/>
  <c r="AJ115" i="25"/>
  <c r="AA396" i="25"/>
  <c r="AO264" i="25"/>
  <c r="BG268" i="25"/>
  <c r="O252" i="25"/>
  <c r="AI452" i="25"/>
  <c r="BH504" i="25"/>
  <c r="AA360" i="25"/>
  <c r="BO460" i="25"/>
  <c r="AT344" i="25"/>
  <c r="U480" i="25"/>
  <c r="H180" i="25"/>
  <c r="AF432" i="25"/>
  <c r="AO488" i="25"/>
  <c r="AN468" i="25"/>
  <c r="Z240" i="25"/>
  <c r="Y364" i="25"/>
  <c r="U144" i="25"/>
  <c r="AL536" i="25"/>
  <c r="AL296" i="25"/>
  <c r="BO260" i="25"/>
  <c r="J264" i="25"/>
  <c r="AA216" i="25"/>
  <c r="T356" i="25"/>
  <c r="N152" i="25"/>
  <c r="AH384" i="25"/>
  <c r="T256" i="25"/>
  <c r="R372" i="25"/>
  <c r="T136" i="25"/>
  <c r="AG464" i="25"/>
  <c r="Y188" i="25"/>
  <c r="D444" i="25"/>
  <c r="BM172" i="25"/>
  <c r="AF200" i="25"/>
  <c r="J384" i="25"/>
  <c r="AF332" i="25"/>
  <c r="AH372" i="25"/>
  <c r="N188" i="25"/>
  <c r="AF336" i="25"/>
  <c r="AU248" i="25"/>
  <c r="AR332" i="25"/>
  <c r="AW428" i="25"/>
  <c r="AQ224" i="25"/>
  <c r="BD376" i="25"/>
  <c r="H412" i="25"/>
  <c r="AH504" i="25"/>
  <c r="AK388" i="25"/>
  <c r="BB216" i="25"/>
  <c r="BJ348" i="25"/>
  <c r="BM380" i="25"/>
  <c r="BP512" i="25"/>
  <c r="P296" i="25"/>
  <c r="Y484" i="25"/>
  <c r="AO476" i="25"/>
  <c r="BD408" i="25"/>
  <c r="AM292" i="25"/>
  <c r="H340" i="25"/>
  <c r="AR440" i="25"/>
  <c r="P288" i="25"/>
  <c r="AB256" i="25"/>
  <c r="D292" i="25"/>
  <c r="BB316" i="25"/>
  <c r="AL488" i="25"/>
  <c r="BN220" i="25"/>
  <c r="BO244" i="25"/>
  <c r="AK232" i="25"/>
  <c r="P372" i="25"/>
  <c r="AW144" i="25"/>
  <c r="AQ436" i="25"/>
  <c r="AO128" i="25"/>
  <c r="AL127" i="25"/>
  <c r="BD188" i="25"/>
  <c r="P316" i="25"/>
  <c r="O504" i="25"/>
  <c r="P220" i="25"/>
  <c r="BP480" i="25"/>
  <c r="AT264" i="25"/>
  <c r="AO324" i="25"/>
  <c r="Y192" i="25"/>
  <c r="AF240" i="25"/>
  <c r="L464" i="25"/>
  <c r="Z416" i="25"/>
  <c r="BK296" i="25"/>
  <c r="AL432" i="25"/>
  <c r="AC220" i="25"/>
  <c r="AQ472" i="25"/>
  <c r="BN332" i="25"/>
  <c r="AG452" i="25"/>
  <c r="BE352" i="25"/>
  <c r="R148" i="25"/>
  <c r="V116" i="25"/>
  <c r="BF228" i="25"/>
  <c r="AN460" i="25"/>
  <c r="BB248" i="25"/>
  <c r="AM160" i="25"/>
  <c r="BG240" i="25"/>
  <c r="I508" i="25"/>
  <c r="AM296" i="25"/>
  <c r="J236" i="25"/>
  <c r="AO432" i="25"/>
  <c r="BC240" i="25"/>
  <c r="T324" i="25"/>
  <c r="Q280" i="25"/>
  <c r="Y284" i="25"/>
  <c r="BC436" i="25"/>
  <c r="AD380" i="25"/>
  <c r="AM480" i="25"/>
  <c r="V296" i="25"/>
  <c r="O536" i="25"/>
  <c r="AD164" i="25"/>
  <c r="O396" i="25"/>
  <c r="R224" i="25"/>
  <c r="AC456" i="25"/>
  <c r="N476" i="25"/>
  <c r="AS140" i="25"/>
  <c r="AA496" i="25"/>
  <c r="AB200" i="25"/>
  <c r="R216" i="25"/>
  <c r="BD232" i="25"/>
  <c r="AU352" i="25"/>
  <c r="AE348" i="25"/>
  <c r="AI480" i="25"/>
  <c r="AY116" i="25"/>
  <c r="BD524" i="25"/>
  <c r="V260" i="25"/>
  <c r="AI440" i="25"/>
  <c r="AD376" i="25"/>
  <c r="AY424" i="25"/>
  <c r="BE480" i="25"/>
  <c r="AA224" i="25"/>
  <c r="R332" i="25"/>
  <c r="BM480" i="25"/>
  <c r="AO184" i="25"/>
  <c r="AL196" i="25"/>
  <c r="K488" i="25"/>
  <c r="S324" i="25"/>
  <c r="BL408" i="25"/>
  <c r="AA352" i="25"/>
  <c r="S308" i="25"/>
  <c r="BC528" i="25"/>
  <c r="BO516" i="25"/>
  <c r="T284" i="25"/>
  <c r="BL276" i="25"/>
  <c r="AS308" i="25"/>
  <c r="BH380" i="25"/>
  <c r="AS260" i="25"/>
  <c r="F384" i="25"/>
  <c r="BP264" i="25"/>
  <c r="AG156" i="25"/>
  <c r="AQ276" i="25"/>
  <c r="BJ164" i="25"/>
  <c r="H280" i="25"/>
  <c r="BK220" i="25"/>
  <c r="AR404" i="25"/>
  <c r="L148" i="25"/>
  <c r="AR324" i="25"/>
  <c r="AA448" i="25"/>
  <c r="BI208" i="25"/>
  <c r="AD416" i="25"/>
  <c r="J284" i="25"/>
  <c r="AZ516" i="25"/>
  <c r="H124" i="25"/>
  <c r="AT176" i="25"/>
  <c r="BN432" i="25"/>
  <c r="AJ180" i="25"/>
  <c r="BM396" i="25"/>
  <c r="BH244" i="25"/>
  <c r="BO456" i="25"/>
  <c r="P328" i="25"/>
  <c r="N228" i="25"/>
  <c r="R432" i="25"/>
  <c r="K352" i="25"/>
  <c r="AR232" i="25"/>
  <c r="AS440" i="25"/>
  <c r="AX516" i="25"/>
  <c r="BJ120" i="25"/>
  <c r="F132" i="25"/>
  <c r="BO172" i="25"/>
  <c r="AI188" i="25"/>
  <c r="BL480" i="25"/>
  <c r="AB496" i="25"/>
  <c r="W172" i="25"/>
  <c r="Q312" i="25"/>
  <c r="AS148" i="25"/>
  <c r="AI272" i="25"/>
  <c r="F252" i="25"/>
  <c r="AQ404" i="25"/>
  <c r="AO116" i="25"/>
  <c r="AN516" i="25"/>
  <c r="O152" i="25"/>
  <c r="AQ232" i="25"/>
  <c r="H148" i="25"/>
  <c r="AS216" i="25"/>
  <c r="AU124" i="25"/>
  <c r="AI236" i="25"/>
  <c r="R288" i="25"/>
  <c r="AS376" i="25"/>
  <c r="I304" i="25"/>
  <c r="AX332" i="25"/>
  <c r="R532" i="25"/>
  <c r="AH516" i="25"/>
  <c r="H212" i="25"/>
  <c r="AL404" i="25"/>
  <c r="BB160" i="25"/>
  <c r="BD348" i="25"/>
  <c r="BM288" i="25"/>
  <c r="T504" i="25"/>
  <c r="BM196" i="25"/>
  <c r="AA232" i="25"/>
  <c r="Y380" i="25"/>
  <c r="AM532" i="25"/>
  <c r="AG520" i="25"/>
  <c r="AJ204" i="25"/>
  <c r="BD136" i="25"/>
  <c r="AU312" i="25"/>
  <c r="AL120" i="25"/>
  <c r="L440" i="25"/>
  <c r="AJ248" i="25"/>
  <c r="AQ448" i="25"/>
  <c r="Z472" i="25"/>
  <c r="L480" i="25"/>
  <c r="AB396" i="25"/>
  <c r="BF280" i="25"/>
  <c r="AC380" i="25"/>
  <c r="AS528" i="25"/>
  <c r="W532" i="25"/>
  <c r="AE436" i="25"/>
  <c r="U228" i="25"/>
  <c r="M128" i="25"/>
  <c r="BJ528" i="25"/>
  <c r="AB144" i="25"/>
  <c r="T115" i="25"/>
  <c r="N360" i="25"/>
  <c r="BP268" i="25"/>
  <c r="BH468" i="25"/>
  <c r="AA120" i="25"/>
  <c r="BN412" i="25"/>
  <c r="BD372" i="25"/>
  <c r="BJ316" i="25"/>
  <c r="AE228" i="25"/>
  <c r="AC228" i="25"/>
  <c r="AR340" i="25"/>
  <c r="AQ272" i="25"/>
  <c r="BH404" i="25"/>
  <c r="R192" i="25"/>
  <c r="BO528" i="25"/>
  <c r="AV268" i="25"/>
  <c r="AT460" i="25"/>
  <c r="BE176" i="25"/>
  <c r="AE312" i="25"/>
  <c r="AY248" i="25"/>
  <c r="AS444" i="25"/>
  <c r="AS480" i="25"/>
  <c r="AC304" i="25"/>
  <c r="AF444" i="25"/>
  <c r="AN408" i="25"/>
  <c r="AZ316" i="25"/>
  <c r="AI248" i="25"/>
  <c r="T140" i="25"/>
  <c r="AI328" i="25"/>
  <c r="AM308" i="25"/>
  <c r="L308" i="25"/>
  <c r="BB404" i="25"/>
  <c r="U156" i="25"/>
  <c r="BH400" i="25"/>
  <c r="N436" i="25"/>
  <c r="F148" i="25"/>
  <c r="BM139" i="25"/>
  <c r="Q512" i="25"/>
  <c r="AE360" i="25"/>
  <c r="AS176" i="25"/>
  <c r="Z440" i="25"/>
  <c r="H312" i="25"/>
  <c r="S188" i="25"/>
  <c r="AS340" i="25"/>
  <c r="P480" i="25"/>
  <c r="I200" i="25"/>
  <c r="AZ328" i="25"/>
  <c r="BG528" i="25"/>
  <c r="AY464" i="25"/>
  <c r="AR212" i="25"/>
  <c r="AX244" i="25"/>
  <c r="AM368" i="25"/>
  <c r="AF264" i="25"/>
  <c r="G448" i="25"/>
  <c r="N456" i="25"/>
  <c r="AW496" i="25"/>
  <c r="D184" i="25"/>
  <c r="BP388" i="25"/>
  <c r="AY216" i="25"/>
  <c r="W340" i="25"/>
  <c r="V484" i="25"/>
  <c r="BC176" i="25"/>
  <c r="BJ292" i="25"/>
  <c r="I476" i="25"/>
  <c r="D192" i="25"/>
  <c r="N276" i="25"/>
  <c r="AN332" i="25"/>
  <c r="AV360" i="25"/>
  <c r="AY224" i="25"/>
  <c r="T264" i="25"/>
  <c r="AL256" i="25"/>
  <c r="BJ468" i="25"/>
  <c r="AH140" i="25"/>
  <c r="AZ156" i="25"/>
  <c r="AG528" i="25"/>
  <c r="AW296" i="25"/>
  <c r="AU304" i="25"/>
  <c r="O420" i="25"/>
  <c r="S124" i="25"/>
  <c r="AA180" i="25"/>
  <c r="AU300" i="25"/>
  <c r="T464" i="25"/>
  <c r="AK164" i="25"/>
  <c r="AB536" i="25"/>
  <c r="BH472" i="25"/>
  <c r="AV208" i="25"/>
  <c r="BH436" i="25"/>
  <c r="AH508" i="25"/>
  <c r="BC304" i="25"/>
  <c r="V508" i="25"/>
  <c r="AS268" i="25"/>
  <c r="BH184" i="25"/>
  <c r="AK352" i="25"/>
  <c r="AA364" i="25"/>
  <c r="O328" i="25"/>
  <c r="BB396" i="25"/>
  <c r="AA484" i="25"/>
  <c r="AT148" i="25"/>
  <c r="AB260" i="25"/>
  <c r="BO220" i="25"/>
  <c r="AR244" i="25"/>
  <c r="T420" i="25"/>
  <c r="BO252" i="25"/>
  <c r="AT268" i="25"/>
  <c r="F276" i="25"/>
  <c r="BP320" i="25"/>
  <c r="AQ344" i="25"/>
  <c r="N124" i="25"/>
  <c r="BB280" i="25"/>
  <c r="AM436" i="25"/>
  <c r="AO284" i="25"/>
  <c r="O208" i="25"/>
  <c r="AO516" i="25"/>
  <c r="AB424" i="25"/>
  <c r="AT440" i="25"/>
  <c r="AS360" i="25"/>
  <c r="BM484" i="25"/>
  <c r="N304" i="25"/>
  <c r="N372" i="25"/>
  <c r="AX504" i="25"/>
  <c r="BI148" i="25"/>
  <c r="AL228" i="25"/>
  <c r="BB276" i="25"/>
  <c r="F416" i="25"/>
  <c r="Q148" i="25"/>
  <c r="Q396" i="25"/>
  <c r="G384" i="25"/>
  <c r="BM524" i="25"/>
  <c r="J276" i="25"/>
  <c r="AM304" i="25"/>
  <c r="AE368" i="25"/>
  <c r="AJ172" i="25"/>
  <c r="G376" i="25"/>
  <c r="V204" i="25"/>
  <c r="AW308" i="25"/>
  <c r="AC532" i="25"/>
  <c r="AT328" i="25"/>
  <c r="I236" i="25"/>
  <c r="AB228" i="25"/>
  <c r="BB156" i="25"/>
  <c r="AH520" i="25"/>
  <c r="BG160" i="25"/>
  <c r="AT404" i="25"/>
  <c r="AA316" i="25"/>
  <c r="BO524" i="25"/>
  <c r="AQ384" i="25"/>
  <c r="AL460" i="25"/>
  <c r="BO352" i="25"/>
  <c r="N252" i="25"/>
  <c r="BI472" i="25"/>
  <c r="AI400" i="25"/>
  <c r="S428" i="25"/>
  <c r="Z464" i="25"/>
  <c r="AB436" i="25"/>
  <c r="AC316" i="25"/>
  <c r="G492" i="25"/>
  <c r="R188" i="25"/>
  <c r="BG412" i="25"/>
  <c r="BC220" i="25"/>
  <c r="W124" i="25"/>
  <c r="Y204" i="25"/>
  <c r="AN368" i="25"/>
  <c r="O228" i="25"/>
  <c r="AT364" i="25"/>
  <c r="BH236" i="25"/>
  <c r="AV119" i="25"/>
  <c r="BG228" i="25"/>
  <c r="AD484" i="25"/>
  <c r="AZ456" i="25"/>
  <c r="V516" i="25"/>
  <c r="BI240" i="25"/>
  <c r="L380" i="25"/>
  <c r="BL196" i="25"/>
  <c r="BP444" i="25"/>
  <c r="BD260" i="25"/>
  <c r="AV408" i="25"/>
  <c r="AV264" i="25"/>
  <c r="BN356" i="25"/>
  <c r="L508" i="25"/>
  <c r="BK448" i="25"/>
  <c r="T296" i="25"/>
  <c r="AK252" i="25"/>
  <c r="AG292" i="25"/>
  <c r="AO160" i="25"/>
  <c r="AT252" i="25"/>
  <c r="BL312" i="25"/>
  <c r="BP160" i="25"/>
  <c r="AQ332" i="25"/>
  <c r="AE260" i="25"/>
  <c r="AA272" i="25"/>
  <c r="BG224" i="25"/>
  <c r="BG144" i="25"/>
  <c r="AG216" i="25"/>
  <c r="F316" i="25"/>
  <c r="AS264" i="25"/>
  <c r="AG420" i="25"/>
  <c r="L484" i="25"/>
  <c r="BN420" i="25"/>
  <c r="AW128" i="25"/>
  <c r="BN136" i="25"/>
  <c r="AY444" i="25"/>
  <c r="AF228" i="25"/>
  <c r="AR192" i="25"/>
  <c r="AH196" i="25"/>
  <c r="AN356" i="25"/>
  <c r="P508" i="25"/>
  <c r="AL304" i="25"/>
  <c r="G348" i="25"/>
  <c r="Z444" i="25"/>
  <c r="AN180" i="25"/>
  <c r="BL132" i="25"/>
  <c r="AN536" i="25"/>
  <c r="BO288" i="25"/>
  <c r="AW172" i="25"/>
  <c r="Y208" i="25"/>
  <c r="AR492" i="25"/>
  <c r="BC416" i="25"/>
  <c r="W452" i="25"/>
  <c r="AG248" i="25"/>
  <c r="AN200" i="25"/>
  <c r="V164" i="25"/>
  <c r="AS236" i="25"/>
  <c r="BK144" i="25"/>
  <c r="AX352" i="25"/>
  <c r="AN252" i="25"/>
  <c r="BO380" i="25"/>
  <c r="P464" i="25"/>
  <c r="P136" i="25"/>
  <c r="AJ132" i="25"/>
  <c r="W528" i="25"/>
  <c r="Q156" i="25"/>
  <c r="AS152" i="25"/>
  <c r="Q432" i="25"/>
  <c r="W432" i="25"/>
  <c r="AC196" i="25"/>
  <c r="AI316" i="25"/>
  <c r="AT144" i="25"/>
  <c r="BM436" i="25"/>
  <c r="AK480" i="25"/>
  <c r="BN280" i="25"/>
  <c r="AQ536" i="25"/>
  <c r="Y452" i="25"/>
  <c r="AE113" i="25"/>
  <c r="AH324" i="25"/>
  <c r="BH188" i="25"/>
  <c r="BE528" i="25"/>
  <c r="U412" i="25"/>
  <c r="Y216" i="25"/>
  <c r="BN296" i="25"/>
  <c r="AK284" i="25"/>
  <c r="AI456" i="25"/>
  <c r="BB500" i="25"/>
  <c r="H300" i="25"/>
  <c r="AJ152" i="25"/>
  <c r="D400" i="25"/>
  <c r="AB140" i="25"/>
  <c r="BC376" i="25"/>
  <c r="BF464" i="25"/>
  <c r="BI232" i="25"/>
  <c r="BO168" i="25"/>
  <c r="AG448" i="25"/>
  <c r="AF520" i="25"/>
  <c r="G132" i="25"/>
  <c r="AM260" i="25"/>
  <c r="AB464" i="25"/>
  <c r="AX532" i="25"/>
  <c r="AD156" i="25"/>
  <c r="J528" i="25"/>
  <c r="D432" i="25"/>
  <c r="M300" i="25"/>
  <c r="I360" i="25"/>
  <c r="AU412" i="25"/>
  <c r="AH536" i="25"/>
  <c r="M280" i="25"/>
  <c r="L348" i="25"/>
  <c r="BE316" i="25"/>
  <c r="AC248" i="25"/>
  <c r="N400" i="25"/>
  <c r="I448" i="25"/>
  <c r="AJ484" i="25"/>
  <c r="K156" i="25"/>
  <c r="BM153" i="25"/>
  <c r="K340" i="25"/>
  <c r="AO528" i="25"/>
  <c r="AB212" i="25"/>
  <c r="BN115" i="25"/>
  <c r="F368" i="25"/>
  <c r="BO368" i="25"/>
  <c r="BE260" i="25"/>
  <c r="AT300" i="25"/>
  <c r="U516" i="25"/>
  <c r="V380" i="25"/>
  <c r="H456" i="25"/>
  <c r="N144" i="25"/>
  <c r="L172" i="25"/>
  <c r="AO420" i="25"/>
  <c r="BO428" i="25"/>
  <c r="BK240" i="25"/>
  <c r="BF232" i="25"/>
  <c r="BK176" i="25"/>
  <c r="O180" i="25"/>
  <c r="W372" i="25"/>
  <c r="Z456" i="25"/>
  <c r="BG192" i="25"/>
  <c r="BG476" i="25"/>
  <c r="AF440" i="25"/>
  <c r="W220" i="25"/>
  <c r="AR115" i="25"/>
  <c r="AN312" i="25"/>
  <c r="AK500" i="25"/>
  <c r="AK332" i="25"/>
  <c r="BP168" i="25"/>
  <c r="N160" i="25"/>
  <c r="U119" i="25"/>
  <c r="V180" i="25"/>
  <c r="T532" i="25"/>
  <c r="AN440" i="25"/>
  <c r="AX368" i="25"/>
  <c r="AZ196" i="25"/>
  <c r="AN372" i="25"/>
  <c r="AU416" i="25"/>
  <c r="BD464" i="25"/>
  <c r="AI432" i="25"/>
  <c r="T408" i="25"/>
  <c r="AG288" i="25"/>
  <c r="W324" i="25"/>
  <c r="AN216" i="25"/>
  <c r="BE160" i="25"/>
  <c r="AE320" i="25"/>
  <c r="AC136" i="25"/>
  <c r="AT196" i="25"/>
  <c r="AV136" i="25"/>
  <c r="BH320" i="25"/>
  <c r="BC448" i="25"/>
  <c r="Y456" i="25"/>
  <c r="AB520" i="25"/>
  <c r="H376" i="25"/>
  <c r="G304" i="25"/>
  <c r="Q284" i="25"/>
  <c r="G416" i="25"/>
  <c r="AW316" i="25"/>
  <c r="AJ268" i="25"/>
  <c r="M420" i="25"/>
  <c r="M176" i="25"/>
  <c r="BB380" i="25"/>
  <c r="AZ276" i="25"/>
  <c r="BH424" i="25"/>
  <c r="AH188" i="25"/>
  <c r="BE196" i="25"/>
  <c r="AB172" i="25"/>
  <c r="AS484" i="25"/>
  <c r="BF516" i="25"/>
  <c r="R256" i="25"/>
  <c r="AW244" i="25"/>
  <c r="AI300" i="25"/>
  <c r="BO140" i="25"/>
  <c r="AT372" i="25"/>
  <c r="AK420" i="25"/>
  <c r="BB184" i="25"/>
  <c r="AW400" i="25"/>
  <c r="M380" i="25"/>
  <c r="BK380" i="25"/>
  <c r="BL432" i="25"/>
  <c r="BD436" i="25"/>
  <c r="F328" i="25"/>
  <c r="Z396" i="25"/>
  <c r="AL260" i="25"/>
  <c r="AI224" i="25"/>
  <c r="BK149" i="25"/>
  <c r="BO200" i="25"/>
  <c r="BN276" i="25"/>
  <c r="BH248" i="25"/>
  <c r="BE512" i="25"/>
  <c r="AK300" i="25"/>
  <c r="D328" i="25"/>
  <c r="O392" i="25"/>
  <c r="AE416" i="25"/>
  <c r="BF356" i="25"/>
  <c r="AF372" i="25"/>
  <c r="L436" i="25"/>
  <c r="J252" i="25"/>
  <c r="D148" i="25"/>
  <c r="AV224" i="25"/>
  <c r="AR468" i="25"/>
  <c r="L228" i="25"/>
  <c r="AL372" i="25"/>
  <c r="AX296" i="25"/>
  <c r="F340" i="25"/>
  <c r="AK264" i="25"/>
  <c r="BL448" i="25"/>
  <c r="T480" i="25"/>
  <c r="S328" i="25"/>
  <c r="W348" i="25"/>
  <c r="M424" i="25"/>
  <c r="AA520" i="25"/>
  <c r="BM280" i="25"/>
  <c r="M152" i="25"/>
  <c r="J160" i="25"/>
  <c r="BF440" i="25"/>
  <c r="AW532" i="25"/>
  <c r="AL188" i="25"/>
  <c r="AC464" i="25"/>
  <c r="S468" i="25"/>
  <c r="R360" i="25"/>
  <c r="Q244" i="25"/>
  <c r="AH312" i="25"/>
  <c r="BH368" i="25"/>
  <c r="T128" i="25"/>
  <c r="AF208" i="25"/>
  <c r="AD244" i="25"/>
  <c r="L448" i="25"/>
  <c r="AE220" i="25"/>
  <c r="AQ240" i="25"/>
  <c r="BC188" i="25"/>
  <c r="S296" i="25"/>
  <c r="AU292" i="25"/>
  <c r="BF272" i="25"/>
  <c r="BJ328" i="25"/>
  <c r="AQ208" i="25"/>
  <c r="BP276" i="25"/>
  <c r="U496" i="25"/>
  <c r="U488" i="25"/>
  <c r="AD428" i="25"/>
  <c r="AZ324" i="25"/>
  <c r="Y288" i="25"/>
  <c r="R120" i="25"/>
  <c r="AA504" i="25"/>
  <c r="BN188" i="25"/>
  <c r="M504" i="25"/>
  <c r="AU316" i="25"/>
  <c r="BN524" i="25"/>
  <c r="W200" i="25"/>
  <c r="AQ320" i="25"/>
  <c r="J372" i="25"/>
  <c r="BJ516" i="25"/>
  <c r="AG472" i="25"/>
  <c r="AR356" i="25"/>
  <c r="AJ156" i="25"/>
  <c r="W268" i="25"/>
  <c r="BE296" i="25"/>
  <c r="BK280" i="25"/>
  <c r="M308" i="25"/>
  <c r="AU168" i="25"/>
  <c r="D296" i="25"/>
  <c r="AC472" i="25"/>
  <c r="AO380" i="25"/>
  <c r="S208" i="25"/>
  <c r="BK212" i="25"/>
  <c r="U124" i="25"/>
  <c r="L524" i="25"/>
  <c r="BB304" i="25"/>
  <c r="T208" i="25"/>
  <c r="AQ520" i="25"/>
  <c r="S488" i="25"/>
  <c r="BO360" i="25"/>
  <c r="AT444" i="25"/>
  <c r="AM332" i="25"/>
  <c r="BO436" i="25"/>
  <c r="AD256" i="25"/>
  <c r="BD284" i="25"/>
  <c r="AK296" i="25"/>
  <c r="Z288" i="25"/>
  <c r="BC236" i="25"/>
  <c r="H352" i="25"/>
  <c r="F236" i="25"/>
  <c r="D460" i="25"/>
  <c r="G328" i="25"/>
  <c r="BI468" i="25"/>
  <c r="BJ448" i="25"/>
  <c r="BE348" i="25"/>
  <c r="AC480" i="25"/>
  <c r="AD196" i="25"/>
  <c r="AV504" i="25"/>
  <c r="BG200" i="25"/>
  <c r="G432" i="25"/>
  <c r="AJ308" i="25"/>
  <c r="AJ340" i="25"/>
  <c r="W168" i="25"/>
  <c r="AC424" i="25"/>
  <c r="V348" i="25"/>
  <c r="BM460" i="25"/>
  <c r="BM188" i="25"/>
  <c r="BH532" i="25"/>
  <c r="AU432" i="25"/>
  <c r="BD276" i="25"/>
  <c r="R512" i="25"/>
  <c r="G244" i="25"/>
  <c r="M432" i="25"/>
  <c r="AY324" i="25"/>
  <c r="BK308" i="25"/>
  <c r="AU464" i="25"/>
  <c r="R428" i="25"/>
  <c r="AO468" i="25"/>
  <c r="D448" i="25"/>
  <c r="BB272" i="25"/>
  <c r="AJ121" i="25"/>
  <c r="AZ128" i="25"/>
  <c r="AG144" i="25"/>
  <c r="Q240" i="25"/>
  <c r="AB372" i="25"/>
  <c r="J492" i="25"/>
  <c r="P524" i="25"/>
  <c r="BL400" i="25"/>
  <c r="BN244" i="25"/>
  <c r="K152" i="25"/>
  <c r="I480" i="25"/>
  <c r="U432" i="25"/>
  <c r="AM252" i="25"/>
  <c r="AV536" i="25"/>
  <c r="AW136" i="25"/>
  <c r="BL308" i="25"/>
  <c r="BI192" i="25"/>
  <c r="D175" i="25"/>
  <c r="AE396" i="25"/>
  <c r="AM536" i="25"/>
  <c r="K324" i="25"/>
  <c r="BD428" i="25"/>
  <c r="U180" i="25"/>
  <c r="BJ176" i="25"/>
  <c r="S220" i="25"/>
  <c r="AL528" i="25"/>
  <c r="BO472" i="25"/>
  <c r="AT272" i="25"/>
  <c r="BJ152" i="25"/>
  <c r="AN244" i="25"/>
  <c r="G476" i="25"/>
  <c r="BI388" i="25"/>
  <c r="AA456" i="25"/>
  <c r="Y236" i="25"/>
  <c r="M340" i="25"/>
  <c r="AH120" i="25"/>
  <c r="BF188" i="25"/>
  <c r="R240" i="25"/>
  <c r="AV368" i="25"/>
  <c r="BL144" i="25"/>
  <c r="AS119" i="25"/>
  <c r="P492" i="25"/>
  <c r="D368" i="25"/>
  <c r="AJ208" i="25"/>
  <c r="F404" i="25"/>
  <c r="AV292" i="25"/>
  <c r="BE184" i="25"/>
  <c r="AZ424" i="25"/>
  <c r="AW252" i="25"/>
  <c r="AY260" i="25"/>
  <c r="BO236" i="25"/>
  <c r="BE304" i="25"/>
  <c r="AZ464" i="25"/>
  <c r="BD512" i="25"/>
  <c r="AR280" i="25"/>
  <c r="P292" i="25"/>
  <c r="J432" i="25"/>
  <c r="T168" i="25"/>
  <c r="H196" i="25"/>
  <c r="AL192" i="25"/>
  <c r="BN384" i="25"/>
  <c r="AR348" i="25"/>
  <c r="K328" i="25"/>
  <c r="AK208" i="25"/>
  <c r="AJ520" i="25"/>
  <c r="AA400" i="25"/>
  <c r="P472" i="25"/>
  <c r="M256" i="25"/>
  <c r="AA536" i="25"/>
  <c r="BH264" i="25"/>
  <c r="BP124" i="25"/>
  <c r="V156" i="25"/>
  <c r="AL484" i="25"/>
  <c r="AG212" i="25"/>
  <c r="AB528" i="25"/>
  <c r="F127" i="25"/>
  <c r="O308" i="25"/>
  <c r="J212" i="25"/>
  <c r="N140" i="25"/>
  <c r="AE240" i="25"/>
  <c r="BO376" i="25"/>
  <c r="BJ188" i="25"/>
  <c r="BH132" i="25"/>
  <c r="L344" i="25"/>
  <c r="AJ240" i="25"/>
  <c r="AX264" i="25"/>
  <c r="AJ428" i="25"/>
  <c r="BB124" i="25"/>
  <c r="S432" i="25"/>
  <c r="Y340" i="25"/>
  <c r="AW288" i="25"/>
  <c r="AV236" i="25"/>
  <c r="AH184" i="25"/>
  <c r="T440" i="25"/>
  <c r="AY152" i="25"/>
  <c r="BD296" i="25"/>
  <c r="BO452" i="25"/>
  <c r="V500" i="25"/>
  <c r="P396" i="25"/>
  <c r="AM440" i="25"/>
  <c r="AL424" i="25"/>
  <c r="O140" i="25"/>
  <c r="AK312" i="25"/>
  <c r="AU340" i="25"/>
  <c r="BE428" i="25"/>
  <c r="AA176" i="25"/>
  <c r="L120" i="25"/>
  <c r="AV152" i="25"/>
  <c r="G516" i="25"/>
  <c r="AF136" i="25"/>
  <c r="BG196" i="25"/>
  <c r="AQ296" i="25"/>
  <c r="AA164" i="25"/>
  <c r="BL212" i="25"/>
  <c r="AQ356" i="25"/>
  <c r="AQ172" i="25"/>
  <c r="AM224" i="25"/>
  <c r="BG472" i="25"/>
  <c r="G300" i="25"/>
  <c r="AI396" i="25"/>
  <c r="F160" i="25"/>
  <c r="AA296" i="25"/>
  <c r="AU204" i="25"/>
  <c r="H392" i="25"/>
  <c r="BB188" i="25"/>
  <c r="W480" i="25"/>
  <c r="BJ472" i="25"/>
  <c r="BN176" i="25"/>
  <c r="AU520" i="25"/>
  <c r="AM196" i="25"/>
  <c r="AB284" i="25"/>
  <c r="BJ460" i="25"/>
  <c r="AC364" i="25"/>
  <c r="BB504" i="25"/>
  <c r="P356" i="25"/>
  <c r="BE460" i="25"/>
  <c r="AF121" i="25"/>
  <c r="BB468" i="25"/>
  <c r="BK124" i="25"/>
  <c r="BE336" i="25"/>
  <c r="V460" i="25"/>
  <c r="P140" i="25"/>
  <c r="U440" i="25"/>
  <c r="AF516" i="25"/>
  <c r="G372" i="25"/>
  <c r="BO292" i="25"/>
  <c r="BB240" i="25"/>
  <c r="BP404" i="25"/>
  <c r="AS520" i="25"/>
  <c r="BF240" i="25"/>
  <c r="M520" i="25"/>
  <c r="AL524" i="25"/>
  <c r="BD140" i="25"/>
  <c r="AI240" i="25"/>
  <c r="O432" i="25"/>
  <c r="BE252" i="25"/>
  <c r="BL360" i="25"/>
  <c r="BG348" i="25"/>
  <c r="BB472" i="25"/>
  <c r="AY456" i="25"/>
  <c r="AE288" i="25"/>
  <c r="Q204" i="25"/>
  <c r="AG332" i="25"/>
  <c r="AN300" i="25"/>
  <c r="P308" i="25"/>
  <c r="M396" i="25"/>
  <c r="D240" i="25"/>
  <c r="S532" i="25"/>
  <c r="BB388" i="25"/>
  <c r="L252" i="25"/>
  <c r="AS172" i="25"/>
  <c r="Q132" i="25"/>
  <c r="I392" i="25"/>
  <c r="AD320" i="25"/>
  <c r="BI308" i="25"/>
  <c r="M484" i="25"/>
  <c r="Y464" i="25"/>
  <c r="AF340" i="25"/>
  <c r="P380" i="25"/>
  <c r="BP144" i="25"/>
  <c r="BK432" i="25"/>
  <c r="AG184" i="25"/>
  <c r="BP432" i="25"/>
  <c r="I180" i="25"/>
  <c r="U352" i="25"/>
  <c r="AA404" i="25"/>
  <c r="BN424" i="25"/>
  <c r="P520" i="25"/>
  <c r="F440" i="25"/>
  <c r="BF472" i="25"/>
  <c r="L115" i="25"/>
  <c r="BF236" i="25"/>
  <c r="BI248" i="25"/>
  <c r="AM256" i="25"/>
  <c r="AO524" i="25"/>
  <c r="BM444" i="25"/>
  <c r="AB404" i="25"/>
  <c r="BG484" i="25"/>
  <c r="BC204" i="25"/>
  <c r="AF212" i="25"/>
  <c r="BH280" i="25"/>
  <c r="AN272" i="25"/>
  <c r="Z120" i="25"/>
  <c r="BJ400" i="25"/>
  <c r="AT296" i="25"/>
  <c r="BB328" i="25"/>
  <c r="BM428" i="25"/>
  <c r="BI532" i="25"/>
  <c r="AC416" i="25"/>
  <c r="Y424" i="25"/>
  <c r="AJ224" i="25"/>
  <c r="AV332" i="25"/>
  <c r="T300" i="25"/>
  <c r="M464" i="25"/>
  <c r="BH352" i="25"/>
  <c r="AA328" i="25"/>
  <c r="P240" i="25"/>
  <c r="AX172" i="25"/>
  <c r="AI180" i="25"/>
  <c r="T200" i="25"/>
  <c r="BF216" i="25"/>
  <c r="R172" i="25"/>
  <c r="BJ428" i="25"/>
  <c r="AN296" i="25"/>
  <c r="K508" i="25"/>
  <c r="J164" i="25"/>
  <c r="BN520" i="25"/>
  <c r="AR264" i="25"/>
  <c r="BG404" i="25"/>
  <c r="AZ320" i="25"/>
  <c r="AA204" i="25"/>
  <c r="AY460" i="25"/>
  <c r="AE304" i="25"/>
  <c r="U424" i="25"/>
  <c r="AI468" i="25"/>
  <c r="BM244" i="25"/>
  <c r="AG516" i="25"/>
  <c r="AO268" i="25"/>
  <c r="N492" i="25"/>
  <c r="AH456" i="25"/>
  <c r="BL436" i="25"/>
  <c r="AC204" i="25"/>
  <c r="BP252" i="25"/>
  <c r="AM220" i="25"/>
  <c r="BP364" i="25"/>
  <c r="AS280" i="25"/>
  <c r="AO236" i="25"/>
  <c r="R128" i="25"/>
  <c r="BL124" i="25"/>
  <c r="O468" i="25"/>
  <c r="AL208" i="25"/>
  <c r="AA236" i="25"/>
  <c r="Z392" i="25"/>
  <c r="AG336" i="25"/>
  <c r="BB172" i="25"/>
  <c r="AY532" i="25"/>
  <c r="AJ192" i="25"/>
  <c r="G220" i="25"/>
  <c r="K160" i="25"/>
  <c r="W460" i="25"/>
  <c r="BI196" i="25"/>
  <c r="AL236" i="25"/>
  <c r="BK316" i="25"/>
  <c r="AY300" i="25"/>
  <c r="U208" i="25"/>
  <c r="BB456" i="25"/>
  <c r="AU404" i="25"/>
  <c r="BC264" i="25"/>
  <c r="J148" i="25"/>
  <c r="BL504" i="25"/>
  <c r="AX444" i="25"/>
  <c r="T436" i="25"/>
  <c r="AZ484" i="25"/>
  <c r="BL252" i="25"/>
  <c r="P428" i="25"/>
  <c r="BL161" i="25"/>
  <c r="BF404" i="25"/>
  <c r="BC172" i="25"/>
  <c r="BL140" i="25"/>
  <c r="AA304" i="25"/>
  <c r="I132" i="25"/>
  <c r="M488" i="25"/>
  <c r="H324" i="25"/>
  <c r="AY328" i="25"/>
  <c r="W500" i="25"/>
  <c r="Q532" i="25"/>
  <c r="AV520" i="25"/>
  <c r="AY436" i="25"/>
  <c r="Y148" i="25"/>
  <c r="BG504" i="25"/>
  <c r="AJ392" i="25"/>
  <c r="BJ404" i="25"/>
  <c r="Q516" i="25"/>
  <c r="AX136" i="25"/>
  <c r="AN360" i="25"/>
  <c r="V324" i="25"/>
  <c r="S520" i="25"/>
  <c r="AW416" i="25"/>
  <c r="AJ280" i="25"/>
  <c r="AX236" i="25"/>
  <c r="I232" i="25"/>
  <c r="AH308" i="25"/>
  <c r="AB300" i="25"/>
  <c r="D492" i="25"/>
  <c r="AY368" i="25"/>
  <c r="H428" i="25"/>
  <c r="W284" i="25"/>
  <c r="AJ460" i="25"/>
  <c r="I292" i="25"/>
  <c r="BG180" i="25"/>
  <c r="R444" i="25"/>
  <c r="D208" i="25"/>
  <c r="BE228" i="25"/>
  <c r="AL352" i="25"/>
  <c r="AF376" i="25"/>
  <c r="BD216" i="25"/>
  <c r="S496" i="25"/>
  <c r="Q160" i="25"/>
  <c r="AV460" i="25"/>
  <c r="BO496" i="25"/>
  <c r="AU504" i="25"/>
  <c r="I364" i="25"/>
  <c r="R316" i="25"/>
  <c r="BG328" i="25"/>
  <c r="J468" i="25"/>
  <c r="D456" i="25"/>
  <c r="AO156" i="25"/>
  <c r="AF424" i="25"/>
  <c r="T412" i="25"/>
  <c r="AF220" i="25"/>
  <c r="BG432" i="25"/>
  <c r="J196" i="25"/>
  <c r="AT476" i="25"/>
  <c r="M500" i="25"/>
  <c r="AM128" i="25"/>
  <c r="BG256" i="25"/>
  <c r="BK276" i="25"/>
  <c r="AU436" i="25"/>
  <c r="M196" i="25"/>
  <c r="Y428" i="25"/>
  <c r="R264" i="25"/>
  <c r="BG388" i="25"/>
  <c r="BN120" i="25"/>
  <c r="AS256" i="25"/>
  <c r="AR436" i="25"/>
  <c r="AB388" i="25"/>
  <c r="AJ368" i="25"/>
  <c r="AI204" i="25"/>
  <c r="AT428" i="25"/>
  <c r="I288" i="25"/>
  <c r="BI176" i="25"/>
  <c r="AZ144" i="25"/>
  <c r="Z272" i="25"/>
  <c r="AK292" i="25"/>
  <c r="AM276" i="25"/>
  <c r="AR448" i="25"/>
  <c r="AE296" i="25"/>
  <c r="BF328" i="25"/>
  <c r="BE328" i="25"/>
  <c r="P516" i="25"/>
  <c r="H508" i="25"/>
  <c r="J272" i="25"/>
  <c r="V328" i="25"/>
  <c r="O352" i="25"/>
  <c r="H272" i="25"/>
  <c r="BP280" i="25"/>
  <c r="R528" i="25"/>
  <c r="AF292" i="25"/>
  <c r="K464" i="25"/>
  <c r="BI396" i="25"/>
  <c r="AI516" i="25"/>
  <c r="AZ232" i="25"/>
  <c r="AV508" i="25"/>
  <c r="AY144" i="25"/>
  <c r="AG256" i="25"/>
  <c r="AG152" i="25"/>
  <c r="AI292" i="25"/>
  <c r="BJ324" i="25"/>
  <c r="AZ336" i="25"/>
  <c r="AB504" i="25"/>
  <c r="AF236" i="25"/>
  <c r="AT464" i="25"/>
  <c r="AU428" i="25"/>
  <c r="BH508" i="25"/>
  <c r="AY240" i="25"/>
  <c r="AO176" i="25"/>
  <c r="L316" i="25"/>
  <c r="BH524" i="25"/>
  <c r="AE372" i="25"/>
  <c r="N180" i="25"/>
  <c r="BE264" i="25"/>
  <c r="L360" i="25"/>
  <c r="T344" i="25"/>
  <c r="T124" i="25"/>
  <c r="AT180" i="25"/>
  <c r="Q172" i="25"/>
  <c r="K384" i="25"/>
  <c r="BG304" i="25"/>
  <c r="L444" i="25"/>
  <c r="AV160" i="25"/>
  <c r="AK136" i="25"/>
  <c r="J332" i="25"/>
  <c r="H356" i="25"/>
  <c r="L156" i="25"/>
  <c r="BP200" i="25"/>
  <c r="AL512" i="25"/>
  <c r="AO228" i="25"/>
  <c r="AH160" i="25"/>
  <c r="BG532" i="25"/>
  <c r="H492" i="25"/>
  <c r="AO404" i="25"/>
  <c r="AG300" i="25"/>
  <c r="BP416" i="25"/>
  <c r="AL476" i="25"/>
  <c r="AW156" i="25"/>
  <c r="AL516" i="25"/>
  <c r="H216" i="25"/>
  <c r="BD412" i="25"/>
  <c r="AG384" i="25"/>
  <c r="AU136" i="25"/>
  <c r="BN400" i="25"/>
  <c r="M248" i="25"/>
  <c r="P208" i="25"/>
  <c r="K248" i="25"/>
  <c r="S228" i="25"/>
  <c r="Y372" i="25"/>
  <c r="BK264" i="25"/>
  <c r="AC168" i="25"/>
  <c r="BP484" i="25"/>
  <c r="K192" i="25"/>
  <c r="AH212" i="25"/>
  <c r="N460" i="25"/>
  <c r="F524" i="25"/>
  <c r="W208" i="25"/>
  <c r="BG120" i="25"/>
  <c r="BN260" i="25"/>
  <c r="D524" i="25"/>
  <c r="BJ312" i="25"/>
  <c r="BH496" i="25"/>
  <c r="BG172" i="25"/>
  <c r="P336" i="25"/>
  <c r="AV192" i="25"/>
  <c r="J244" i="25"/>
  <c r="AL472" i="25"/>
  <c r="T280" i="25"/>
  <c r="N260" i="25"/>
  <c r="AI384" i="25"/>
  <c r="M264" i="25"/>
  <c r="BN480" i="25"/>
  <c r="AK128" i="25"/>
  <c r="AX212" i="25"/>
  <c r="L184" i="25"/>
  <c r="AN308" i="25"/>
  <c r="F168" i="25"/>
  <c r="O360" i="25"/>
  <c r="BE140" i="25"/>
  <c r="G140" i="25"/>
  <c r="L340" i="25"/>
  <c r="AT168" i="25"/>
  <c r="R356" i="25"/>
  <c r="O248" i="25"/>
  <c r="BL284" i="25"/>
  <c r="BG456" i="25"/>
  <c r="AH484" i="25"/>
  <c r="AX404" i="25"/>
  <c r="BP260" i="25"/>
  <c r="AI296" i="25"/>
  <c r="T260" i="25"/>
  <c r="AX508" i="25"/>
  <c r="BO308" i="25"/>
  <c r="BB516" i="25"/>
  <c r="BM192" i="25"/>
  <c r="BI288" i="25"/>
  <c r="BK484" i="25"/>
  <c r="V524" i="25"/>
  <c r="AT236" i="25"/>
  <c r="AE460" i="25"/>
  <c r="BL156" i="25"/>
  <c r="K416" i="25"/>
  <c r="K212" i="25"/>
  <c r="AT420" i="25"/>
  <c r="AK432" i="25"/>
  <c r="L224" i="25"/>
  <c r="AV448" i="25"/>
  <c r="J364" i="25"/>
  <c r="BP113" i="25"/>
  <c r="K176" i="25"/>
  <c r="AF180" i="25"/>
  <c r="M324" i="25"/>
  <c r="U420" i="25"/>
  <c r="AV304" i="25"/>
  <c r="AK412" i="25"/>
  <c r="AD384" i="25"/>
  <c r="AC440" i="25"/>
  <c r="H228" i="25"/>
  <c r="J348" i="25"/>
  <c r="T524" i="25"/>
  <c r="AY488" i="25"/>
  <c r="V468" i="25"/>
  <c r="J320" i="25"/>
  <c r="BL484" i="25"/>
  <c r="H156" i="25"/>
  <c r="BD424" i="25"/>
  <c r="AE480" i="25"/>
  <c r="Z496" i="25"/>
  <c r="AZ508" i="25"/>
  <c r="U264" i="25"/>
  <c r="BJ452" i="25"/>
  <c r="AX384" i="25"/>
  <c r="AO292" i="25"/>
  <c r="AN196" i="25"/>
  <c r="U348" i="25"/>
  <c r="I444" i="25"/>
  <c r="BD456" i="25"/>
  <c r="AT528" i="25"/>
  <c r="BG344" i="25"/>
  <c r="AW508" i="25"/>
  <c r="BD300" i="25"/>
  <c r="AH364" i="25"/>
  <c r="AW232" i="25"/>
  <c r="BJ296" i="25"/>
  <c r="L364" i="25"/>
  <c r="BP196" i="25"/>
  <c r="AM248" i="25"/>
  <c r="AO224" i="25"/>
  <c r="BB356" i="25"/>
  <c r="BB484" i="25"/>
  <c r="AC184" i="25"/>
  <c r="V220" i="25"/>
  <c r="BD240" i="25"/>
  <c r="AF460" i="25"/>
  <c r="Q300" i="25"/>
  <c r="R500" i="25"/>
  <c r="AK516" i="25"/>
  <c r="J216" i="25"/>
  <c r="AH380" i="25"/>
  <c r="AH340" i="25"/>
  <c r="BD316" i="25"/>
  <c r="AG412" i="25"/>
  <c r="W464" i="25"/>
  <c r="L356" i="25"/>
  <c r="U416" i="25"/>
  <c r="AB512" i="25"/>
  <c r="AN452" i="25"/>
  <c r="BM412" i="25"/>
  <c r="AR252" i="25"/>
  <c r="AG408" i="25"/>
  <c r="BN444" i="25"/>
  <c r="AN344" i="25"/>
  <c r="S460" i="25"/>
  <c r="W392" i="25"/>
  <c r="V536" i="25"/>
  <c r="BN216" i="25"/>
  <c r="BO124" i="25"/>
  <c r="AX440" i="25"/>
  <c r="Q352" i="25"/>
  <c r="H144" i="25"/>
  <c r="AA148" i="25"/>
  <c r="Z188" i="25"/>
  <c r="N464" i="25"/>
  <c r="AN292" i="25"/>
  <c r="R384" i="25"/>
  <c r="AR172" i="25"/>
  <c r="AF304" i="25"/>
  <c r="AK132" i="25"/>
  <c r="R468" i="25"/>
  <c r="O324" i="25"/>
  <c r="BK256" i="25"/>
  <c r="W192" i="25"/>
  <c r="AM320" i="25"/>
  <c r="AA140" i="25"/>
  <c r="BC200" i="25"/>
  <c r="AC508" i="25"/>
  <c r="AW272" i="25"/>
  <c r="AS128" i="25"/>
  <c r="M496" i="25"/>
  <c r="AH260" i="25"/>
  <c r="N468" i="25"/>
  <c r="AR532" i="25"/>
  <c r="BH256" i="25"/>
  <c r="H448" i="25"/>
  <c r="U176" i="25"/>
  <c r="U384" i="25"/>
  <c r="AT416" i="25"/>
  <c r="BP216" i="25"/>
  <c r="BB260" i="25"/>
  <c r="AQ176" i="25"/>
  <c r="G404" i="25"/>
  <c r="F140" i="25"/>
  <c r="O195" i="25"/>
  <c r="Z204" i="25"/>
  <c r="AR140" i="25"/>
  <c r="AO212" i="25"/>
  <c r="BG264" i="25"/>
  <c r="AJ256" i="25"/>
  <c r="AJ216" i="25"/>
  <c r="AQ256" i="25"/>
  <c r="BK120" i="25"/>
  <c r="BJ116" i="25"/>
  <c r="AD176" i="25"/>
  <c r="Q420" i="25"/>
  <c r="AJ300" i="25"/>
  <c r="BP132" i="25"/>
  <c r="R304" i="25"/>
  <c r="BF252" i="25"/>
  <c r="AX420" i="25"/>
  <c r="D324" i="25"/>
  <c r="W344" i="25"/>
  <c r="AI416" i="25"/>
  <c r="T468" i="25"/>
  <c r="AG188" i="25"/>
  <c r="P228" i="25"/>
  <c r="BE188" i="25"/>
  <c r="S356" i="25"/>
  <c r="BC128" i="25"/>
  <c r="F332" i="25"/>
  <c r="BC372" i="25"/>
  <c r="AF132" i="25"/>
  <c r="BD484" i="25"/>
  <c r="BO372" i="25"/>
  <c r="AT260" i="25"/>
  <c r="AQ488" i="25"/>
  <c r="AQ236" i="25"/>
  <c r="W512" i="25"/>
  <c r="Z388" i="25"/>
  <c r="W136" i="25"/>
  <c r="Y384" i="25"/>
  <c r="AH332" i="25"/>
  <c r="V232" i="25"/>
  <c r="AN432" i="25"/>
  <c r="T188" i="25"/>
  <c r="AG460" i="25"/>
  <c r="M392" i="25"/>
  <c r="BP192" i="25"/>
  <c r="AF152" i="25"/>
  <c r="BN128" i="25"/>
  <c r="AT212" i="25"/>
  <c r="BI256" i="25"/>
  <c r="AQ452" i="25"/>
  <c r="AM115" i="25"/>
  <c r="N236" i="25"/>
  <c r="AW164" i="25"/>
  <c r="BI420" i="25"/>
  <c r="S336" i="25"/>
  <c r="BE468" i="25"/>
  <c r="BK452" i="25"/>
  <c r="AE472" i="25"/>
  <c r="BJ344" i="25"/>
  <c r="S484" i="25"/>
  <c r="AO300" i="25"/>
  <c r="BL236" i="25"/>
  <c r="AJ364" i="25"/>
  <c r="AG488" i="25"/>
  <c r="AH468" i="25"/>
  <c r="AN512" i="25"/>
  <c r="BE400" i="25"/>
  <c r="AQ308" i="25"/>
  <c r="AO216" i="25"/>
  <c r="AM524" i="25"/>
  <c r="AC324" i="25"/>
  <c r="I524" i="25"/>
  <c r="BE344" i="25"/>
  <c r="BM392" i="25"/>
  <c r="D384" i="25"/>
  <c r="L528" i="25"/>
  <c r="J176" i="25"/>
  <c r="H512" i="25"/>
  <c r="AN276" i="25"/>
  <c r="N196" i="25"/>
  <c r="AV416" i="25"/>
  <c r="BP184" i="25"/>
  <c r="U456" i="25"/>
  <c r="BJ172" i="25"/>
  <c r="G320" i="25"/>
  <c r="AC172" i="25"/>
  <c r="AV252" i="25"/>
  <c r="AE236" i="25"/>
  <c r="AR344" i="25"/>
  <c r="AJ448" i="25"/>
  <c r="AD220" i="25"/>
  <c r="K408" i="25"/>
  <c r="AQ464" i="25"/>
  <c r="Z148" i="25"/>
  <c r="BD196" i="25"/>
  <c r="AZ348" i="25"/>
  <c r="BJ480" i="25"/>
  <c r="J356" i="25"/>
  <c r="BN248" i="25"/>
  <c r="Z332" i="25"/>
  <c r="K524" i="25"/>
  <c r="Z312" i="25"/>
  <c r="F392" i="25"/>
  <c r="AB292" i="25"/>
  <c r="BI296" i="25"/>
  <c r="N388" i="25"/>
  <c r="BJ372" i="25"/>
  <c r="BM184" i="25"/>
  <c r="L536" i="25"/>
  <c r="AW528" i="25"/>
  <c r="H384" i="25"/>
  <c r="AL216" i="25"/>
  <c r="AI388" i="25"/>
  <c r="AE200" i="25"/>
  <c r="G520" i="25"/>
  <c r="K308" i="25"/>
  <c r="R536" i="25"/>
  <c r="BN228" i="25"/>
  <c r="F412" i="25"/>
  <c r="J144" i="25"/>
  <c r="H116" i="25"/>
  <c r="BK332" i="25"/>
  <c r="AJ440" i="25"/>
  <c r="AQ164" i="25"/>
  <c r="N432" i="25"/>
  <c r="AI404" i="25"/>
  <c r="BM155" i="25"/>
  <c r="W408" i="25"/>
  <c r="AH296" i="25"/>
  <c r="AC336" i="25"/>
  <c r="Z316" i="25"/>
  <c r="K236" i="25"/>
  <c r="BC420" i="25"/>
  <c r="R392" i="25"/>
  <c r="AR388" i="25"/>
  <c r="BK344" i="25"/>
  <c r="Y276" i="25"/>
  <c r="AW160" i="25"/>
  <c r="BM308" i="25"/>
  <c r="BN364" i="25"/>
  <c r="AF288" i="25"/>
  <c r="AU128" i="25"/>
  <c r="BN404" i="25"/>
  <c r="BG148" i="25"/>
  <c r="AE208" i="25"/>
  <c r="AT376" i="25"/>
  <c r="BN148" i="25"/>
  <c r="F344" i="25"/>
  <c r="AS428" i="25"/>
  <c r="AS516" i="25"/>
  <c r="K460" i="25"/>
  <c r="W524" i="25"/>
  <c r="J404" i="25"/>
  <c r="BL404" i="25"/>
  <c r="BK400" i="25"/>
  <c r="Q220" i="25"/>
  <c r="AK400" i="25"/>
  <c r="AE140" i="25"/>
  <c r="BE396" i="25"/>
  <c r="U536" i="25"/>
  <c r="K284" i="25"/>
  <c r="BJ136" i="25"/>
  <c r="Y344" i="25"/>
  <c r="N384" i="25"/>
  <c r="AY452" i="25"/>
  <c r="AX228" i="25"/>
  <c r="AK188" i="25"/>
  <c r="AF144" i="25"/>
  <c r="AN476" i="25"/>
  <c r="BL216" i="25"/>
  <c r="AM476" i="25"/>
  <c r="O176" i="25"/>
  <c r="F268" i="25"/>
  <c r="BO464" i="25"/>
  <c r="H120" i="25"/>
  <c r="BF256" i="25"/>
  <c r="AD228" i="25"/>
  <c r="S516" i="25"/>
  <c r="BL148" i="25"/>
  <c r="N244" i="25"/>
  <c r="AN192" i="25"/>
  <c r="K492" i="25"/>
  <c r="BM264" i="25"/>
  <c r="BB400" i="25"/>
  <c r="AX260" i="25"/>
  <c r="BL336" i="25"/>
  <c r="AS144" i="25"/>
  <c r="U460" i="25"/>
  <c r="G460" i="25"/>
  <c r="AH460" i="25"/>
  <c r="BC152" i="25"/>
  <c r="AG404" i="25"/>
  <c r="BI492" i="25"/>
  <c r="AW264" i="25"/>
  <c r="BH336" i="25"/>
  <c r="BF484" i="25"/>
  <c r="BO272" i="25"/>
  <c r="W272" i="25"/>
  <c r="AK452" i="25"/>
  <c r="BC248" i="25"/>
  <c r="BL452" i="25"/>
  <c r="AN492" i="25"/>
  <c r="F244" i="25"/>
  <c r="H292" i="25"/>
  <c r="AR200" i="25"/>
  <c r="U232" i="25"/>
  <c r="BM516" i="25"/>
  <c r="BB372" i="25"/>
  <c r="AC176" i="25"/>
  <c r="I184" i="25"/>
  <c r="V252" i="25"/>
  <c r="BN184" i="25"/>
  <c r="AM432" i="25"/>
  <c r="L496" i="25"/>
  <c r="AE340" i="25"/>
  <c r="AL292" i="25"/>
  <c r="AB136" i="25"/>
  <c r="AL316" i="25"/>
  <c r="P216" i="25"/>
  <c r="Q484" i="25"/>
  <c r="BH528" i="25"/>
  <c r="AY340" i="25"/>
  <c r="BF180" i="25"/>
  <c r="L272" i="25"/>
  <c r="AH144" i="25"/>
  <c r="BG380" i="25"/>
  <c r="M244" i="25"/>
  <c r="AG132" i="25"/>
  <c r="BK532" i="25"/>
  <c r="BE312" i="25"/>
  <c r="BC140" i="25"/>
  <c r="Z532" i="25"/>
  <c r="AB248" i="25"/>
  <c r="M480" i="25"/>
  <c r="R220" i="25"/>
  <c r="BC392" i="25"/>
  <c r="AH532" i="25"/>
  <c r="J536" i="25"/>
  <c r="AS408" i="25"/>
  <c r="O316" i="25"/>
  <c r="AH400" i="25"/>
  <c r="BC132" i="25"/>
  <c r="AL416" i="25"/>
  <c r="BF340" i="25"/>
  <c r="AG128" i="25"/>
  <c r="BI304" i="25"/>
  <c r="AO392" i="25"/>
  <c r="AD504" i="25"/>
  <c r="AA344" i="25"/>
  <c r="P444" i="25"/>
  <c r="AK468" i="25"/>
  <c r="BB220" i="25"/>
  <c r="AJ488" i="25"/>
  <c r="BI164" i="25"/>
  <c r="AG492" i="25"/>
  <c r="AW328" i="25"/>
  <c r="V228" i="25"/>
  <c r="BK464" i="25"/>
  <c r="AM132" i="25"/>
  <c r="AK168" i="25"/>
  <c r="G248" i="25"/>
  <c r="AL480" i="25"/>
  <c r="BI172" i="25"/>
  <c r="BN368" i="25"/>
  <c r="AI476" i="25"/>
  <c r="W300" i="25"/>
  <c r="BG452" i="25"/>
  <c r="S248" i="25"/>
  <c r="Q304" i="25"/>
  <c r="O512" i="25"/>
  <c r="AT276" i="25"/>
  <c r="BL320" i="25"/>
  <c r="AH376" i="25"/>
  <c r="AU328" i="25"/>
  <c r="BG372" i="25"/>
  <c r="AA248" i="25"/>
  <c r="AH448" i="25"/>
  <c r="U408" i="25"/>
  <c r="N484" i="25"/>
  <c r="AS532" i="25"/>
  <c r="AR312" i="25"/>
  <c r="AC392" i="25"/>
  <c r="J312" i="25"/>
  <c r="AR536" i="25"/>
  <c r="H304" i="25"/>
  <c r="K252" i="25"/>
  <c r="BC272" i="25"/>
  <c r="N308" i="25"/>
  <c r="AG380" i="25"/>
  <c r="AD292" i="25"/>
  <c r="AU396" i="25"/>
  <c r="D316" i="25"/>
  <c r="V424" i="25"/>
  <c r="K476" i="25"/>
  <c r="AT312" i="25"/>
  <c r="BC460" i="25"/>
  <c r="Q296" i="25"/>
  <c r="AB288" i="25"/>
  <c r="BO328" i="25"/>
  <c r="AY360" i="25"/>
  <c r="R472" i="25"/>
  <c r="AL504" i="25"/>
  <c r="AF396" i="25"/>
  <c r="AW168" i="25"/>
  <c r="D340" i="25"/>
  <c r="AU224" i="25"/>
  <c r="I284" i="25"/>
  <c r="Y468" i="25"/>
  <c r="BI488" i="25"/>
  <c r="AJ328" i="25"/>
  <c r="U528" i="25"/>
  <c r="AX400" i="25"/>
  <c r="S172" i="25"/>
  <c r="BI400" i="25"/>
  <c r="AE452" i="25"/>
  <c r="J316" i="25"/>
  <c r="BG444" i="25"/>
  <c r="R232" i="25"/>
  <c r="AS476" i="25"/>
  <c r="U368" i="25"/>
  <c r="M428" i="25"/>
  <c r="BH212" i="25"/>
  <c r="AU172" i="25"/>
  <c r="BP288" i="25"/>
  <c r="AO400" i="25"/>
  <c r="M316" i="25"/>
  <c r="BR115" i="25"/>
  <c r="AB524" i="25"/>
  <c r="BP532" i="25"/>
  <c r="AM180" i="25"/>
  <c r="J504" i="25"/>
  <c r="BH180" i="25"/>
  <c r="AK336" i="25"/>
  <c r="N292" i="25"/>
  <c r="BP476" i="25"/>
  <c r="AB448" i="25"/>
  <c r="BF308" i="25"/>
  <c r="Q448" i="25"/>
  <c r="AT500" i="25"/>
  <c r="F280" i="25"/>
  <c r="U464" i="25"/>
  <c r="I192" i="25"/>
  <c r="N428" i="25"/>
  <c r="BG356" i="25"/>
  <c r="BD288" i="25"/>
  <c r="AH252" i="25"/>
  <c r="T320" i="25"/>
  <c r="Y388" i="25"/>
  <c r="D200" i="25"/>
  <c r="N500" i="25"/>
  <c r="Z508" i="25"/>
  <c r="AL356" i="25"/>
  <c r="AX484" i="25"/>
  <c r="AC524" i="25"/>
  <c r="BJ184" i="25"/>
  <c r="AL268" i="25"/>
  <c r="D392" i="25"/>
  <c r="BJ276" i="25"/>
  <c r="BD536" i="25"/>
  <c r="K180" i="25"/>
  <c r="BE320" i="25"/>
  <c r="R200" i="25"/>
  <c r="I212" i="25"/>
  <c r="AU232" i="25"/>
  <c r="BP440" i="25"/>
  <c r="AB272" i="25"/>
  <c r="AR488" i="25"/>
  <c r="AI460" i="25"/>
  <c r="BE212" i="25"/>
  <c r="BN196" i="25"/>
  <c r="AI264" i="25"/>
  <c r="AA184" i="25"/>
  <c r="AT356" i="25"/>
  <c r="AI244" i="25"/>
  <c r="AJ396" i="25"/>
  <c r="BD184" i="25"/>
  <c r="I464" i="25"/>
  <c r="L312" i="25"/>
  <c r="AU220" i="25"/>
  <c r="O268" i="25"/>
  <c r="D468" i="25"/>
  <c r="BI144" i="25"/>
  <c r="BG536" i="25"/>
  <c r="AZ288" i="25"/>
  <c r="AU140" i="25"/>
  <c r="U252" i="25"/>
  <c r="AF352" i="25"/>
  <c r="BO424" i="25"/>
  <c r="AE212" i="25"/>
  <c r="L516" i="25"/>
  <c r="BF128" i="25"/>
  <c r="Y368" i="25"/>
  <c r="BL168" i="25"/>
  <c r="BB460" i="25"/>
  <c r="AU456" i="25"/>
  <c r="AA300" i="25"/>
  <c r="AZ488" i="25"/>
  <c r="BL364" i="25"/>
  <c r="S444" i="25"/>
  <c r="BG168" i="25"/>
  <c r="V388" i="25"/>
  <c r="AH432" i="25"/>
  <c r="AJ360" i="25"/>
  <c r="AW336" i="25"/>
  <c r="AG424" i="25"/>
  <c r="G192" i="25"/>
  <c r="Q292" i="25"/>
  <c r="AW340" i="25"/>
  <c r="Q380" i="25"/>
  <c r="W132" i="25"/>
  <c r="BH416" i="25"/>
  <c r="Y332" i="25"/>
  <c r="BK428" i="25"/>
  <c r="AY184" i="25"/>
  <c r="R404" i="25"/>
  <c r="AX148" i="25"/>
  <c r="F520" i="25"/>
  <c r="BH168" i="25"/>
  <c r="AX424" i="25"/>
  <c r="AU196" i="25"/>
  <c r="AL452" i="25"/>
  <c r="BP508" i="25"/>
  <c r="F300" i="25"/>
  <c r="AX168" i="25"/>
  <c r="BD500" i="25"/>
  <c r="AS344" i="25"/>
  <c r="K296" i="25"/>
  <c r="BI344" i="25"/>
  <c r="BC388" i="25"/>
  <c r="AR452" i="25"/>
  <c r="F532" i="25"/>
  <c r="AF412" i="25"/>
  <c r="AV244" i="25"/>
  <c r="AE424" i="25"/>
  <c r="AV296" i="25"/>
  <c r="U240" i="25"/>
  <c r="AF476" i="25"/>
  <c r="BI332" i="25"/>
  <c r="BC292" i="25"/>
  <c r="AR132" i="25"/>
  <c r="AQ328" i="25"/>
  <c r="AZ428" i="25"/>
  <c r="BM408" i="25"/>
  <c r="AQ360" i="25"/>
  <c r="G196" i="25"/>
  <c r="I312" i="25"/>
  <c r="AN480" i="25"/>
  <c r="AY160" i="25"/>
  <c r="K432" i="25"/>
  <c r="AC280" i="25"/>
  <c r="AB268" i="25"/>
  <c r="AD188" i="25"/>
  <c r="AD308" i="25"/>
  <c r="AO208" i="25"/>
  <c r="V356" i="25"/>
  <c r="BO396" i="25"/>
  <c r="BI200" i="25"/>
  <c r="F260" i="25"/>
  <c r="BM432" i="25"/>
  <c r="AO396" i="25"/>
  <c r="K132" i="25"/>
  <c r="AG244" i="25"/>
  <c r="N232" i="25"/>
  <c r="BI252" i="25"/>
  <c r="AR504" i="25"/>
  <c r="Q348" i="25"/>
  <c r="AB420" i="25"/>
  <c r="BC228" i="25"/>
  <c r="H132" i="25"/>
  <c r="BD220" i="25"/>
  <c r="W516" i="25"/>
  <c r="BF132" i="25"/>
  <c r="AA376" i="25"/>
  <c r="Q400" i="25"/>
  <c r="AK288" i="25"/>
  <c r="BL163" i="25"/>
  <c r="AF472" i="25"/>
  <c r="R448" i="25"/>
  <c r="AI212" i="25"/>
  <c r="AA472" i="25"/>
  <c r="D146" i="26"/>
  <c r="D148" i="27" s="1"/>
  <c r="D147" i="26"/>
  <c r="D149" i="27" s="1"/>
  <c r="D148" i="26"/>
  <c r="D150" i="27" s="1"/>
  <c r="F528" i="25"/>
  <c r="M140" i="25"/>
  <c r="R136" i="25"/>
  <c r="AY320" i="25"/>
  <c r="J484" i="25"/>
  <c r="AS348" i="25"/>
  <c r="BN192" i="25"/>
  <c r="P468" i="25"/>
  <c r="AQ284" i="25"/>
  <c r="AT332" i="25"/>
  <c r="Z368" i="25"/>
  <c r="BK151" i="25"/>
  <c r="AD468" i="25"/>
  <c r="U256" i="25"/>
  <c r="I496" i="25"/>
  <c r="T212" i="25"/>
  <c r="W496" i="25"/>
  <c r="G312" i="25"/>
  <c r="P168" i="25"/>
  <c r="AW452" i="25"/>
  <c r="AL336" i="25"/>
  <c r="T276" i="25"/>
  <c r="BH152" i="25"/>
  <c r="AJ504" i="25"/>
  <c r="BH328" i="25"/>
  <c r="J496" i="25"/>
  <c r="AC372" i="25"/>
  <c r="N280" i="25"/>
  <c r="AE308" i="25"/>
  <c r="BD480" i="25"/>
  <c r="N172" i="25"/>
  <c r="AX120" i="25"/>
  <c r="BG128" i="25"/>
  <c r="G400" i="25"/>
  <c r="AZ163" i="25"/>
  <c r="T164" i="25"/>
  <c r="AL332" i="25"/>
  <c r="R308" i="25"/>
  <c r="BJ196" i="25"/>
  <c r="BP396" i="25"/>
  <c r="BH456" i="25"/>
  <c r="L208" i="25"/>
  <c r="AK372" i="25"/>
  <c r="BB376" i="25"/>
  <c r="BO412" i="25"/>
  <c r="AZ116" i="25"/>
  <c r="AM168" i="25"/>
  <c r="AX408" i="25"/>
  <c r="P152" i="25"/>
  <c r="AZ492" i="25"/>
  <c r="AU256" i="25"/>
  <c r="G488" i="25"/>
  <c r="M508" i="25"/>
  <c r="J352" i="25"/>
  <c r="AF436" i="25"/>
  <c r="BK488" i="25"/>
  <c r="BH452" i="25"/>
  <c r="AY484" i="25"/>
  <c r="BF196" i="25"/>
  <c r="AS380" i="25"/>
  <c r="AQ192" i="25"/>
  <c r="AY412" i="25"/>
  <c r="U472" i="25"/>
  <c r="AB376" i="25"/>
  <c r="BJ144" i="25"/>
  <c r="BF396" i="25"/>
  <c r="AF280" i="25"/>
  <c r="AV148" i="25"/>
  <c r="K136" i="25"/>
  <c r="P224" i="25"/>
  <c r="BB116" i="25"/>
  <c r="BO468" i="25"/>
  <c r="BF508" i="25"/>
  <c r="AU160" i="25"/>
  <c r="U404" i="25"/>
  <c r="AV216" i="25"/>
  <c r="M524" i="25"/>
  <c r="P400" i="25"/>
  <c r="AU336" i="25"/>
  <c r="N176" i="25"/>
  <c r="Z360" i="25"/>
  <c r="AK444" i="25"/>
  <c r="AE500" i="25"/>
  <c r="AD268" i="25"/>
  <c r="AW224" i="25"/>
  <c r="BD228" i="25"/>
  <c r="BH124" i="25"/>
  <c r="BB180" i="25"/>
  <c r="N340" i="25"/>
  <c r="AQ220" i="25"/>
  <c r="AQ184" i="25"/>
  <c r="D308" i="25"/>
  <c r="U136" i="25"/>
  <c r="AA132" i="25"/>
  <c r="Y280" i="25"/>
  <c r="AF316" i="25"/>
  <c r="AM484" i="25"/>
  <c r="AC276" i="25"/>
  <c r="R312" i="25"/>
  <c r="BC148" i="25"/>
  <c r="AC328" i="25"/>
  <c r="Q500" i="25"/>
  <c r="J128" i="25"/>
  <c r="AL252" i="25"/>
  <c r="BF248" i="25"/>
  <c r="AR432" i="25"/>
  <c r="P500" i="25"/>
  <c r="Y532" i="25"/>
  <c r="J516" i="25"/>
  <c r="G168" i="25"/>
  <c r="Z340" i="25"/>
  <c r="AG136" i="25"/>
  <c r="AO492" i="25"/>
  <c r="BN388" i="25"/>
  <c r="F120" i="25"/>
  <c r="AL150" i="25" a="1"/>
  <c r="AA114" i="25" a="1"/>
  <c r="G21" i="25" a="1"/>
  <c r="AF154" i="25" a="1"/>
  <c r="AK118" i="25" a="1"/>
  <c r="AF138" i="25" a="1"/>
  <c r="O118" i="25" a="1"/>
  <c r="AJ114" i="25" a="1"/>
  <c r="U118" i="25" a="1"/>
  <c r="AZ162" i="25" a="1"/>
  <c r="AN146" i="25" a="1"/>
  <c r="AD150" i="25" a="1"/>
  <c r="AF122" i="25" a="1"/>
  <c r="F8" i="25" a="1"/>
  <c r="BM154" i="25" a="1"/>
  <c r="BK150" i="25" a="1"/>
  <c r="AI114" i="25" a="1"/>
  <c r="W118" i="25" a="1"/>
  <c r="AR118" i="25" a="1"/>
  <c r="S114" i="25" a="1"/>
  <c r="AR114" i="25" a="1"/>
  <c r="BM146" i="25" a="1"/>
  <c r="BH114" i="25" a="1"/>
  <c r="T114" i="25" a="1"/>
  <c r="D174" i="25" a="1"/>
  <c r="BK134" i="25" a="1"/>
  <c r="AV114" i="25" a="1"/>
  <c r="BC142" i="25" a="1"/>
  <c r="AT190" i="25" a="1"/>
  <c r="BE146" i="25" a="1"/>
  <c r="BP114" i="25" a="1"/>
  <c r="AD134" i="25" a="1"/>
  <c r="BM138" i="25" a="1"/>
  <c r="O194" i="25" a="1"/>
  <c r="BI118" i="25" a="1"/>
  <c r="M118" i="25" a="1"/>
  <c r="AB114" i="25" a="1"/>
  <c r="S118" i="25" a="1"/>
  <c r="AW114" i="25" a="1"/>
  <c r="AV118" i="25" a="1"/>
  <c r="BN114" i="25" a="1"/>
  <c r="L114" i="25" a="1"/>
  <c r="BL114" i="25" a="1"/>
  <c r="AC118" i="25" a="1"/>
  <c r="W210" i="25" a="1"/>
  <c r="G6" i="25" a="1"/>
  <c r="AN162" i="25" a="1"/>
  <c r="AJ122" i="25" a="1"/>
  <c r="AD158" i="25" a="1"/>
  <c r="BF114" i="25" a="1"/>
  <c r="K118" i="25" a="1"/>
  <c r="AM114" i="25" a="1"/>
  <c r="AE114" i="25" a="1"/>
  <c r="AZ118" i="25" a="1"/>
  <c r="AL126" i="25" a="1"/>
  <c r="AS118" i="25" a="1"/>
  <c r="BL162" i="25" a="1"/>
  <c r="K114" i="25" a="1"/>
  <c r="N126" i="25" a="1"/>
  <c r="BD114" i="25" a="1"/>
  <c r="BD114" i="25" l="1"/>
  <c r="N126" i="25"/>
  <c r="K114" i="25"/>
  <c r="BL162" i="25"/>
  <c r="AS118" i="25"/>
  <c r="AL126" i="25"/>
  <c r="AZ118" i="25"/>
  <c r="AE114" i="25"/>
  <c r="AM114" i="25"/>
  <c r="K118" i="25"/>
  <c r="BF114" i="25"/>
  <c r="AD158" i="25"/>
  <c r="AJ122" i="25"/>
  <c r="AN162" i="25"/>
  <c r="G6" i="25"/>
  <c r="W210" i="25"/>
  <c r="AC118" i="25"/>
  <c r="BL114" i="25"/>
  <c r="L114" i="25"/>
  <c r="BN114" i="25"/>
  <c r="AV118" i="25"/>
  <c r="AW114" i="25"/>
  <c r="S118" i="25"/>
  <c r="AB114" i="25"/>
  <c r="M118" i="25"/>
  <c r="BI118" i="25"/>
  <c r="O194" i="25"/>
  <c r="BM138" i="25"/>
  <c r="AD134" i="25"/>
  <c r="BP114" i="25"/>
  <c r="BE146" i="25"/>
  <c r="AT190" i="25"/>
  <c r="BC142" i="25"/>
  <c r="AV114" i="25"/>
  <c r="BK134" i="25"/>
  <c r="D174" i="25"/>
  <c r="T114" i="25"/>
  <c r="BH114" i="25"/>
  <c r="BM146" i="25"/>
  <c r="AR114" i="25"/>
  <c r="S114" i="25"/>
  <c r="AR118" i="25"/>
  <c r="W118" i="25"/>
  <c r="AI114" i="25"/>
  <c r="BK150" i="25"/>
  <c r="BM154" i="25"/>
  <c r="F8" i="25"/>
  <c r="AF122" i="25"/>
  <c r="AD150" i="25"/>
  <c r="AN146" i="25"/>
  <c r="AZ162" i="25"/>
  <c r="U118" i="25"/>
  <c r="AJ114" i="25"/>
  <c r="O118" i="25"/>
  <c r="AF138" i="25"/>
  <c r="AK118" i="25"/>
  <c r="AF154" i="25"/>
  <c r="G21" i="25"/>
  <c r="AA114" i="25"/>
  <c r="AL150" i="25"/>
  <c r="BD5" i="25" a="1"/>
  <c r="AM5" i="25" a="1"/>
  <c r="AC6" i="25" a="1"/>
  <c r="M6" i="25" a="1"/>
  <c r="BC12" i="25" a="1"/>
  <c r="S5" i="25" a="1"/>
  <c r="AD14" i="25" a="1"/>
  <c r="AF15" i="25" a="1"/>
  <c r="K131" i="25" a="1"/>
  <c r="AR199" i="25" a="1"/>
  <c r="AO213" i="25" a="1"/>
  <c r="BG263" i="25" a="1"/>
  <c r="L363" i="25" a="1"/>
  <c r="AV189" i="25" a="1"/>
  <c r="BJ323" i="25" a="1"/>
  <c r="O467" i="25" a="1"/>
  <c r="Y421" i="25" a="1"/>
  <c r="AF339" i="25" a="1"/>
  <c r="BL211" i="25" a="1"/>
  <c r="Y339" i="25" a="1"/>
  <c r="AA397" i="25" a="1"/>
  <c r="P489" i="25" a="1"/>
  <c r="BM457" i="25" a="1"/>
  <c r="BF271" i="25" a="1"/>
  <c r="AH533" i="25" a="1"/>
  <c r="AG215" i="25" a="1"/>
  <c r="F275" i="25" a="1"/>
  <c r="AU297" i="25" a="1"/>
  <c r="AT457" i="25" a="1"/>
  <c r="J283" i="25" a="1"/>
  <c r="BG237" i="25" a="1"/>
  <c r="AU245" i="25" a="1"/>
  <c r="Y471" i="25" a="1"/>
  <c r="AM405" i="25" a="1"/>
  <c r="O301" i="25" a="1"/>
  <c r="BG507" i="25" a="1"/>
  <c r="BN405" i="25" a="1"/>
  <c r="BK137" i="25" a="1"/>
  <c r="AX485" i="25" a="1"/>
  <c r="AZ241" i="25" a="1"/>
  <c r="AG139" i="25" a="1"/>
  <c r="AN377" i="25" a="1"/>
  <c r="Q331" i="25" a="1"/>
  <c r="Y313" i="25" a="1"/>
  <c r="AK475" i="25" a="1"/>
  <c r="AU407" i="25" a="1"/>
  <c r="Z115" i="25" a="1"/>
  <c r="Q411" i="25" a="1"/>
  <c r="BP333" i="25" a="1"/>
  <c r="BJ263" i="25" a="1"/>
  <c r="BJ443" i="25" a="1"/>
  <c r="BO181" i="25" a="1"/>
  <c r="AJ369" i="25" a="1"/>
  <c r="AW523" i="25" a="1"/>
  <c r="AV231" i="25" a="1"/>
  <c r="BJ205" i="25" a="1"/>
  <c r="AA143" i="25" a="1"/>
  <c r="BD141" i="25" a="1"/>
  <c r="AX323" i="25" a="1"/>
  <c r="N411" i="25" a="1"/>
  <c r="BD271" i="25" a="1"/>
  <c r="BE199" i="25" a="1"/>
  <c r="AY129" i="25" a="1"/>
  <c r="AV319" i="25" a="1"/>
  <c r="BH133" i="25" a="1"/>
  <c r="Y141" i="25" a="1"/>
  <c r="BO497" i="25" a="1"/>
  <c r="AQ443" i="25" a="1"/>
  <c r="AQ257" i="25" a="1"/>
  <c r="BC395" i="25" a="1"/>
  <c r="AW441" i="25" a="1"/>
  <c r="Z199" i="25" a="1"/>
  <c r="BJ331" i="25" a="1"/>
  <c r="W423" i="25" a="1"/>
  <c r="BP303" i="25" a="1"/>
  <c r="BO159" i="25" a="1"/>
  <c r="BP349" i="25" a="1"/>
  <c r="AG321" i="25" a="1"/>
  <c r="AX451" i="25" a="1"/>
  <c r="BP139" i="25" a="1"/>
  <c r="W455" i="25" a="1"/>
  <c r="AS453" i="25" a="1"/>
  <c r="AR165" i="25" a="1"/>
  <c r="Z149" i="25" a="1"/>
  <c r="BB427" i="25" a="1"/>
  <c r="F431" i="25" a="1"/>
  <c r="BK433" i="25" a="1"/>
  <c r="AT449" i="25" a="1"/>
  <c r="Y393" i="25" a="1"/>
  <c r="AX533" i="25" a="1"/>
  <c r="L391" i="25" a="1"/>
  <c r="AT301" i="25" a="1"/>
  <c r="AC527" i="25" a="1"/>
  <c r="AQ529" i="25" a="1"/>
  <c r="BG173" i="25" a="1"/>
  <c r="AO489" i="25" a="1"/>
  <c r="N339" i="25" a="1"/>
  <c r="BJ143" i="25" a="1"/>
  <c r="BH455" i="25" a="1"/>
  <c r="W495" i="25" a="1"/>
  <c r="AO393" i="25" a="1"/>
  <c r="Y329" i="25" a="1"/>
  <c r="Y387" i="25" a="1"/>
  <c r="D315" i="25" a="1"/>
  <c r="S247" i="25" a="1"/>
  <c r="BF339" i="25" a="1"/>
  <c r="Q483" i="25" a="1"/>
  <c r="F343" i="25" a="1"/>
  <c r="K307" i="25" a="1"/>
  <c r="BJ169" i="25" a="1"/>
  <c r="N235" i="25" a="1"/>
  <c r="AI413" i="25" a="1"/>
  <c r="BP215" i="25" a="1"/>
  <c r="AN289" i="25" a="1"/>
  <c r="AH339" i="25" a="1"/>
  <c r="Z493" i="25" a="1"/>
  <c r="BI285" i="25" a="1"/>
  <c r="BN477" i="25" a="1"/>
  <c r="BG531" i="25" a="1"/>
  <c r="AU501" i="25" a="1"/>
  <c r="BL435" i="25" a="1"/>
  <c r="P239" i="25" a="1"/>
  <c r="BI245" i="25" a="1"/>
  <c r="AU517" i="25" a="1"/>
  <c r="BE427" i="25" a="1"/>
  <c r="AW249" i="25" a="1"/>
  <c r="BI189" i="25" a="1"/>
  <c r="AD193" i="25" a="1"/>
  <c r="AU289" i="25" a="1"/>
  <c r="AR465" i="25" a="1"/>
  <c r="AW397" i="25" a="1"/>
  <c r="AB517" i="25" a="1"/>
  <c r="BP167" i="25" a="1"/>
  <c r="AU409" i="25" a="1"/>
  <c r="Y215" i="25" a="1"/>
  <c r="BN133" i="25" a="1"/>
  <c r="S427" i="25" a="1"/>
  <c r="BM521" i="25" a="1"/>
  <c r="AT267" i="25" a="1"/>
  <c r="AA177" i="25" a="1"/>
  <c r="AW495" i="25" a="1"/>
  <c r="BB403" i="25" a="1"/>
  <c r="BF279" i="25" a="1"/>
  <c r="BJ161" i="25" a="1"/>
  <c r="AM157" i="25" a="1"/>
  <c r="AK387" i="25" a="1"/>
  <c r="AA215" i="25" a="1"/>
  <c r="Y333" i="25" a="1"/>
  <c r="AV337" i="25" a="1"/>
  <c r="AT367" i="25" a="1"/>
  <c r="AM183" i="25" a="1"/>
  <c r="BD311" i="25" a="1"/>
  <c r="BK469" i="25" a="1"/>
  <c r="BL463" i="25" a="1"/>
  <c r="AY267" i="25" a="1"/>
  <c r="AH227" i="25" a="1"/>
  <c r="BJ487" i="25" a="1"/>
  <c r="P259" i="25" a="1"/>
  <c r="AZ353" i="25" a="1"/>
  <c r="BL531" i="25" a="1"/>
  <c r="AZ501" i="25" a="1"/>
  <c r="AO133" i="25" a="1"/>
  <c r="AK219" i="25" a="1"/>
  <c r="O293" i="25" a="1"/>
  <c r="BI263" i="25" a="1"/>
  <c r="BI533" i="25" a="1"/>
  <c r="BC507" i="25" a="1"/>
  <c r="AH527" i="25" a="1"/>
  <c r="Q425" i="25" a="1"/>
  <c r="AH333" i="25" a="1"/>
  <c r="H171" i="25" a="1"/>
  <c r="O191" i="25" a="1"/>
  <c r="BK361" i="25" a="1"/>
  <c r="BI439" i="25" a="1"/>
  <c r="AM471" i="25" a="1"/>
  <c r="AM339" i="25" a="1"/>
  <c r="BP135" i="25" a="1"/>
  <c r="AE355" i="25" a="1"/>
  <c r="BK357" i="25" a="1"/>
  <c r="AQ129" i="25" a="1"/>
  <c r="L291" i="25" a="1"/>
  <c r="AX297" i="25" a="1"/>
  <c r="BE307" i="25" a="1"/>
  <c r="G355" i="25" a="1"/>
  <c r="M527" i="25" a="1"/>
  <c r="BD495" i="25" a="1"/>
  <c r="AR383" i="25" a="1"/>
  <c r="AQ483" i="25" a="1"/>
  <c r="BM311" i="25" a="1"/>
  <c r="AT279" i="25" a="1"/>
  <c r="BD467" i="25" a="1"/>
  <c r="BL301" i="25" a="1"/>
  <c r="AB277" i="25" a="1"/>
  <c r="G479" i="25" a="1"/>
  <c r="BC399" i="25" a="1"/>
  <c r="L303" i="25" a="1"/>
  <c r="AV509" i="25" a="1"/>
  <c r="BH345" i="25" a="1"/>
  <c r="BF361" i="25" a="1"/>
  <c r="BM209" i="25" a="1"/>
  <c r="BF531" i="25" a="1"/>
  <c r="AS281" i="25" a="1"/>
  <c r="AO407" i="25" a="1"/>
  <c r="AA449" i="25" a="1"/>
  <c r="AS251" i="25" a="1"/>
  <c r="V471" i="25" a="1"/>
  <c r="AM323" i="25" a="1"/>
  <c r="I307" i="25" a="1"/>
  <c r="Z407" i="25" a="1"/>
  <c r="AX303" i="25" a="1"/>
  <c r="AJ315" i="25" a="1"/>
  <c r="AR441" i="25" a="1"/>
  <c r="AI155" i="25" a="1"/>
  <c r="BI321" i="25" a="1"/>
  <c r="R335" i="25" a="1"/>
  <c r="AG437" i="25" a="1"/>
  <c r="BD125" i="25" a="1"/>
  <c r="K347" i="25" a="1"/>
  <c r="BE419" i="25" a="1"/>
  <c r="AD491" i="25" a="1"/>
  <c r="AU533" i="25" a="1"/>
  <c r="AR511" i="25" a="1"/>
  <c r="AS231" i="25" a="1"/>
  <c r="AI267" i="25" a="1"/>
  <c r="AC207" i="25" a="1"/>
  <c r="R267" i="25" a="1"/>
  <c r="Q403" i="25" a="1"/>
  <c r="AN141" i="25" a="1"/>
  <c r="V487" i="25" a="1"/>
  <c r="Z255" i="25" a="1"/>
  <c r="V315" i="25" a="1"/>
  <c r="Q249" i="25" a="1"/>
  <c r="P309" i="25" a="1"/>
  <c r="BF157" i="25" a="1"/>
  <c r="AZ177" i="25" a="1"/>
  <c r="AZ445" i="25" a="1"/>
  <c r="D515" i="25" a="1"/>
  <c r="AR305" i="25" a="1"/>
  <c r="U223" i="25" a="1"/>
  <c r="AL239" i="25" a="1"/>
  <c r="BB229" i="25" a="1"/>
  <c r="AM237" i="25" a="1"/>
  <c r="L135" i="25" a="1"/>
  <c r="AN505" i="25" a="1"/>
  <c r="AQ475" i="25" a="1"/>
  <c r="AU287" i="25" a="1"/>
  <c r="AM395" i="25" a="1"/>
  <c r="AB317" i="25" a="1"/>
  <c r="BI135" i="25" a="1"/>
  <c r="AM141" i="25" a="1"/>
  <c r="AL389" i="25" a="1"/>
  <c r="AI531" i="25" a="1"/>
  <c r="AF483" i="25" a="1"/>
  <c r="AH413" i="25" a="1"/>
  <c r="BJ489" i="25" a="1"/>
  <c r="BN281" i="25" a="1"/>
  <c r="AB515" i="25" a="1"/>
  <c r="AE409" i="25" a="1"/>
  <c r="AB507" i="25" a="1"/>
  <c r="AT223" i="25" a="1"/>
  <c r="AW129" i="25" a="1"/>
  <c r="P189" i="25" a="1"/>
  <c r="AK285" i="25" a="1"/>
  <c r="AB265" i="25" a="1"/>
  <c r="AJ359" i="25" a="1"/>
  <c r="BJ183" i="25" a="1"/>
  <c r="AU169" i="25" a="1"/>
  <c r="BO327" i="25" a="1"/>
  <c r="AK467" i="25" a="1"/>
  <c r="P213" i="25" a="1"/>
  <c r="Y341" i="25" a="1"/>
  <c r="BM307" i="25" a="1"/>
  <c r="AD219" i="25" a="1"/>
  <c r="F331" i="25" a="1"/>
  <c r="AT415" i="25" a="1"/>
  <c r="V535" i="25" a="1"/>
  <c r="AC181" i="25" a="1"/>
  <c r="BG171" i="25" a="1"/>
  <c r="AH159" i="25" a="1"/>
  <c r="BH507" i="25" a="1"/>
  <c r="P513" i="25" a="1"/>
  <c r="BG253" i="25" a="1"/>
  <c r="AY531" i="25" a="1"/>
  <c r="AY457" i="25" a="1"/>
  <c r="BI531" i="25" a="1"/>
  <c r="AL521" i="25" a="1"/>
  <c r="BN173" i="25" a="1"/>
  <c r="BB121" i="25" a="1"/>
  <c r="BL307" i="25" a="1"/>
  <c r="G243" i="25" a="1"/>
  <c r="BC235" i="25" a="1"/>
  <c r="BN523" i="25" a="1"/>
  <c r="D327" i="25" a="1"/>
  <c r="AS483" i="25" a="1"/>
  <c r="AN213" i="25" a="1"/>
  <c r="Z453" i="25" a="1"/>
  <c r="D399" i="25" a="1"/>
  <c r="BK141" i="25" a="1"/>
  <c r="AG289" i="25" a="1"/>
  <c r="BC219" i="25" a="1"/>
  <c r="N455" i="25" a="1"/>
  <c r="AC301" i="25" a="1"/>
  <c r="BD133" i="25" a="1"/>
  <c r="W171" i="25" a="1"/>
  <c r="BI205" i="25" a="1"/>
  <c r="T323" i="25" a="1"/>
  <c r="AO321" i="25" a="1"/>
  <c r="AO473" i="25" a="1"/>
  <c r="AG461" i="25" a="1"/>
  <c r="M191" i="25" a="1"/>
  <c r="AK493" i="25" a="1"/>
  <c r="BG209" i="25" a="1"/>
  <c r="AM507" i="25" a="1"/>
  <c r="AJ531" i="25" a="1"/>
  <c r="P235" i="25" a="1"/>
  <c r="Z397" i="25" a="1"/>
  <c r="BO267" i="25" a="1"/>
  <c r="AN315" i="25" a="1"/>
  <c r="H463" i="25" a="1"/>
  <c r="AI489" i="25" a="1"/>
  <c r="W139" i="25" a="1"/>
  <c r="BK339" i="25" a="1"/>
  <c r="AD345" i="25" a="1"/>
  <c r="AR377" i="25" a="1"/>
  <c r="AL247" i="25" a="1"/>
  <c r="Q369" i="25" a="1"/>
  <c r="S447" i="25" a="1"/>
  <c r="AJ257" i="25" a="1"/>
  <c r="P331" i="25" a="1"/>
  <c r="BP461" i="25" a="1"/>
  <c r="AK175" i="25" a="1"/>
  <c r="AE373" i="25" a="1"/>
  <c r="G367" i="25" a="1"/>
  <c r="BF465" i="25" a="1"/>
  <c r="F511" i="25" a="1"/>
  <c r="BK287" i="25" a="1"/>
  <c r="BM167" i="25" a="1"/>
  <c r="J239" i="25" a="1"/>
  <c r="BM375" i="25" a="1"/>
  <c r="BC305" i="25" a="1"/>
  <c r="AZ259" i="25" a="1"/>
  <c r="BB443" i="25" a="1"/>
  <c r="AD213" i="25" a="1"/>
  <c r="Z127" i="25" a="1"/>
  <c r="BI167" i="25" a="1"/>
  <c r="AV531" i="25" a="1"/>
  <c r="BM421" i="25" a="1"/>
  <c r="BF455" i="25" a="1"/>
  <c r="Y433" i="25" a="1"/>
  <c r="BD451" i="25" a="1"/>
  <c r="AL121" i="25" a="1"/>
  <c r="AI193" i="25" a="1"/>
  <c r="AM161" i="25" a="1"/>
  <c r="AY377" i="25" a="1"/>
  <c r="U375" i="25" a="1"/>
  <c r="V371" i="25" a="1"/>
  <c r="AB187" i="25" a="1"/>
  <c r="Z427" i="25" a="1"/>
  <c r="BE241" i="25" a="1"/>
  <c r="BM467" i="25" a="1"/>
  <c r="AF451" i="25" a="1"/>
  <c r="AX313" i="25" a="1"/>
  <c r="AU317" i="25" a="1"/>
  <c r="AT291" i="25" a="1"/>
  <c r="BE429" i="25" a="1"/>
  <c r="AE241" i="25" a="1"/>
  <c r="AW209" i="25" a="1"/>
  <c r="AN421" i="25" a="1"/>
  <c r="AN337" i="25" a="1"/>
  <c r="AK381" i="25" a="1"/>
  <c r="AF503" i="25" a="1"/>
  <c r="AY263" i="25" a="1"/>
  <c r="AA367" i="25" a="1"/>
  <c r="O407" i="25" a="1"/>
  <c r="BO245" i="25" a="1"/>
  <c r="P145" i="25" a="1"/>
  <c r="AQ491" i="25" a="1"/>
  <c r="N211" i="25" a="1"/>
  <c r="BN233" i="25" a="1"/>
  <c r="S139" i="25" a="1"/>
  <c r="U435" i="25" a="1"/>
  <c r="AM357" i="25" a="1"/>
  <c r="T487" i="25" a="1"/>
  <c r="Y457" i="25" a="1"/>
  <c r="F271" i="25" a="1"/>
  <c r="BJ493" i="25" a="1"/>
  <c r="AR255" i="25" a="1"/>
  <c r="BP339" i="25" a="1"/>
  <c r="BD457" i="25" a="1"/>
  <c r="J187" i="25" a="1"/>
  <c r="Z179" i="25" a="1"/>
  <c r="BB143" i="25" a="1"/>
  <c r="Y493" i="25" a="1"/>
  <c r="V235" i="25" a="1"/>
  <c r="Y253" i="25" a="1"/>
  <c r="AJ147" i="25" a="1"/>
  <c r="AM487" i="25" a="1"/>
  <c r="BF503" i="25" a="1"/>
  <c r="AQ423" i="25" a="1"/>
  <c r="AG281" i="25" a="1"/>
  <c r="BB163" i="25" a="1"/>
  <c r="Y211" i="25" a="1"/>
  <c r="BL533" i="25" a="1"/>
  <c r="AV475" i="25" a="1"/>
  <c r="BP311" i="25" a="1"/>
  <c r="BE321" i="25" a="1"/>
  <c r="S479" i="25" a="1"/>
  <c r="Q503" i="25" a="1"/>
  <c r="BC179" i="25" a="1"/>
  <c r="AE277" i="25" a="1"/>
  <c r="Y131" i="25" a="1"/>
  <c r="AO421" i="25" a="1"/>
  <c r="BP453" i="25" a="1"/>
  <c r="BJ129" i="25" a="1"/>
  <c r="BF419" i="25" a="1"/>
  <c r="AZ169" i="25" a="1"/>
  <c r="BC243" i="25" a="1"/>
  <c r="AY161" i="25" a="1"/>
  <c r="BE119" i="25" a="1"/>
  <c r="O493" i="25" a="1"/>
  <c r="AO335" i="25" a="1"/>
  <c r="AE165" i="25" a="1"/>
  <c r="AQ479" i="25" a="1"/>
  <c r="Z499" i="25" a="1"/>
  <c r="F499" i="25" a="1"/>
  <c r="AE383" i="25" a="1"/>
  <c r="AT135" i="25" a="1"/>
  <c r="BO127" i="25" a="1"/>
  <c r="W307" i="25" a="1"/>
  <c r="O125" i="25" a="1"/>
  <c r="AT127" i="25" a="1"/>
  <c r="AN237" i="25" a="1"/>
  <c r="AU485" i="25" a="1"/>
  <c r="AL163" i="25" a="1"/>
  <c r="BN387" i="25" a="1"/>
  <c r="AG127" i="25" a="1"/>
  <c r="BC417" i="25" a="1"/>
  <c r="AY487" i="25" a="1"/>
  <c r="BO321" i="25" a="1"/>
  <c r="Q345" i="25" a="1"/>
  <c r="AE421" i="25" a="1"/>
  <c r="U251" i="25" a="1"/>
  <c r="AU223" i="25" a="1"/>
  <c r="AC391" i="25" a="1"/>
  <c r="BK461" i="25" a="1"/>
  <c r="BG377" i="25" a="1"/>
  <c r="AN491" i="25" a="1"/>
  <c r="S515" i="25" a="1"/>
  <c r="BL403" i="25" a="1"/>
  <c r="AC333" i="25" a="1"/>
  <c r="AE471" i="25" a="1"/>
  <c r="O321" i="25" a="1"/>
  <c r="AN193" i="25" a="1"/>
  <c r="K415" i="25" a="1"/>
  <c r="O357" i="25" a="1"/>
  <c r="AH211" i="25" a="1"/>
  <c r="AO225" i="25" a="1"/>
  <c r="BI175" i="25" a="1"/>
  <c r="AB297" i="25" a="1"/>
  <c r="BK315" i="25" a="1"/>
  <c r="N491" i="25" a="1"/>
  <c r="BH351" i="25" a="1"/>
  <c r="BP431" i="25" a="1"/>
  <c r="BB469" i="25" a="1"/>
  <c r="BJ471" i="25" a="1"/>
  <c r="BP121" i="25" a="1"/>
  <c r="BE181" i="25" a="1"/>
  <c r="AW135" i="25" a="1"/>
  <c r="BE347" i="25" a="1"/>
  <c r="AO377" i="25" a="1"/>
  <c r="U487" i="25" a="1"/>
  <c r="BL447" i="25" a="1"/>
  <c r="Z395" i="25" a="1"/>
  <c r="AX367" i="25" a="1"/>
  <c r="N399" i="25" a="1"/>
  <c r="BE525" i="25" a="1"/>
  <c r="AS235" i="25" a="1"/>
  <c r="BN417" i="25" a="1"/>
  <c r="BP443" i="25" a="1"/>
  <c r="AM435" i="25" a="1"/>
  <c r="AV205" i="25" a="1"/>
  <c r="G447" i="25" a="1"/>
  <c r="AS479" i="25" a="1"/>
  <c r="AJ203" i="25" a="1"/>
  <c r="AR231" i="25" a="1"/>
  <c r="AG153" i="25" a="1"/>
  <c r="BC239" i="25" a="1"/>
  <c r="AT261" i="25" a="1"/>
  <c r="Y483" i="25" a="1"/>
  <c r="BO259" i="25" a="1"/>
  <c r="O365" i="25" a="1"/>
  <c r="AG305" i="25" a="1"/>
  <c r="I407" i="25" a="1"/>
  <c r="AB347" i="25" a="1"/>
  <c r="BG477" i="25" a="1"/>
  <c r="AR177" i="25" a="1"/>
  <c r="BG427" i="25" a="1"/>
  <c r="BN389" i="25" a="1"/>
  <c r="P431" i="25" a="1"/>
  <c r="Z189" i="25" a="1"/>
  <c r="AE441" i="25" a="1"/>
  <c r="BH267" i="25" a="1"/>
  <c r="AQ297" i="25" a="1"/>
  <c r="BK169" i="25" a="1"/>
  <c r="AN361" i="25" a="1"/>
  <c r="D423" i="25" a="1"/>
  <c r="BN123" i="25" a="1"/>
  <c r="L387" i="25" a="1"/>
  <c r="AZ479" i="25" a="1"/>
  <c r="BK153" i="25" a="1"/>
  <c r="Q327" i="25" a="1"/>
  <c r="AJ473" i="25" a="1"/>
  <c r="AD335" i="25" a="1"/>
  <c r="Q315" i="25" a="1"/>
  <c r="AR235" i="25" a="1"/>
  <c r="BF199" i="25" a="1"/>
  <c r="BJ299" i="25" a="1"/>
  <c r="N395" i="25" a="1"/>
  <c r="O211" i="25" a="1"/>
  <c r="S167" i="25" a="1"/>
  <c r="BI519" i="25" a="1"/>
  <c r="AH343" i="25" a="1"/>
  <c r="BO155" i="25" a="1"/>
  <c r="BH329" i="25" a="1"/>
  <c r="BB165" i="25" a="1"/>
  <c r="H151" i="25" a="1"/>
  <c r="BI445" i="25" a="1"/>
  <c r="AD499" i="25" a="1"/>
  <c r="AV245" i="25" a="1"/>
  <c r="BK221" i="25" a="1"/>
  <c r="R419" i="25" a="1"/>
  <c r="BF261" i="25" a="1"/>
  <c r="AO243" i="25" a="1"/>
  <c r="AY305" i="25" a="1"/>
  <c r="BF319" i="25" a="1"/>
  <c r="AC309" i="25" a="1"/>
  <c r="AO201" i="25" a="1"/>
  <c r="AO123" i="25" a="1"/>
  <c r="H207" i="25" a="1"/>
  <c r="BI367" i="25" a="1"/>
  <c r="AS163" i="25" a="1"/>
  <c r="S371" i="25" a="1"/>
  <c r="AW199" i="25" a="1"/>
  <c r="AB123" i="25" a="1"/>
  <c r="AL183" i="25" a="1"/>
  <c r="P241" i="25" a="1"/>
  <c r="AD449" i="25" a="1"/>
  <c r="T183" i="25" a="1"/>
  <c r="AZ293" i="25" a="1"/>
  <c r="AF171" i="25" a="1"/>
  <c r="AE531" i="25" a="1"/>
  <c r="AQ393" i="25" a="1"/>
  <c r="AR419" i="25" a="1"/>
  <c r="AV523" i="25" a="1"/>
  <c r="AT217" i="25" a="1"/>
  <c r="AF215" i="25" a="1"/>
  <c r="Y243" i="25" a="1"/>
  <c r="BI483" i="25" a="1"/>
  <c r="Q335" i="25" a="1"/>
  <c r="AT383" i="25" a="1"/>
  <c r="P279" i="25" a="1"/>
  <c r="BG305" i="25" a="1"/>
  <c r="AH469" i="25" a="1"/>
  <c r="L187" i="25" a="1"/>
  <c r="BL203" i="25" a="1"/>
  <c r="G255" i="25" a="1"/>
  <c r="AQ511" i="25" a="1"/>
  <c r="BM357" i="25" a="1"/>
  <c r="AJ349" i="25" a="1"/>
  <c r="AL441" i="25" a="1"/>
  <c r="Q435" i="25" a="1"/>
  <c r="AK145" i="25" a="1"/>
  <c r="AA187" i="25" a="1"/>
  <c r="AI425" i="25" a="1"/>
  <c r="Z325" i="25" a="1"/>
  <c r="AJ319" i="25" a="1"/>
  <c r="Z533" i="25" a="1"/>
  <c r="AM155" i="25" a="1"/>
  <c r="AJ453" i="25" a="1"/>
  <c r="K427" i="25" a="1"/>
  <c r="AC151" i="25" a="1"/>
  <c r="R247" i="25" a="1"/>
  <c r="AN151" i="25" a="1"/>
  <c r="AH113" i="25" a="1"/>
  <c r="AD471" i="25" a="1"/>
  <c r="AD421" i="25" a="1"/>
  <c r="AO445" i="25" a="1"/>
  <c r="AG229" i="25" a="1"/>
  <c r="AS501" i="25" a="1"/>
  <c r="BJ387" i="25" a="1"/>
  <c r="AA267" i="25" a="1"/>
  <c r="AS195" i="25" a="1"/>
  <c r="Z257" i="25" a="1"/>
  <c r="BC401" i="25" a="1"/>
  <c r="Y443" i="25" a="1"/>
  <c r="W155" i="25" a="1"/>
  <c r="AF479" i="25" a="1"/>
  <c r="AC159" i="25" a="1"/>
  <c r="BJ319" i="25" a="1"/>
  <c r="BN501" i="25" a="1"/>
  <c r="AE253" i="25" a="1"/>
  <c r="Y501" i="25" a="1"/>
  <c r="BO381" i="25" a="1"/>
  <c r="BG415" i="25" a="1"/>
  <c r="O153" i="25" a="1"/>
  <c r="AA209" i="25" a="1"/>
  <c r="AJ443" i="25" a="1"/>
  <c r="BN467" i="25" a="1"/>
  <c r="AF231" i="25" a="1"/>
  <c r="AF361" i="25" a="1"/>
  <c r="AO161" i="25" a="1"/>
  <c r="AW123" i="25" a="1"/>
  <c r="BM493" i="25" a="1"/>
  <c r="J335" i="25" a="1"/>
  <c r="P209" i="25" a="1"/>
  <c r="N247" i="25" a="1"/>
  <c r="R211" i="25" a="1"/>
  <c r="AI189" i="25" a="1"/>
  <c r="BL187" i="25" a="1"/>
  <c r="O443" i="25" a="1"/>
  <c r="AZ473" i="25" a="1"/>
  <c r="BM519" i="25" a="1"/>
  <c r="AO399" i="25" a="1"/>
  <c r="AA121" i="25" a="1"/>
  <c r="AQ325" i="25" a="1"/>
  <c r="AU139" i="25" a="1"/>
  <c r="BE317" i="25" a="1"/>
  <c r="BF307" i="25" a="1"/>
  <c r="D339" i="25" a="1"/>
  <c r="AR309" i="25" a="1"/>
  <c r="V227" i="25" a="1"/>
  <c r="AB245" i="25" a="1"/>
  <c r="AC173" i="25" a="1"/>
  <c r="AN473" i="25" a="1"/>
  <c r="Y273" i="25" a="1"/>
  <c r="AR343" i="25" a="1"/>
  <c r="AH465" i="25" a="1"/>
  <c r="AX419" i="25" a="1"/>
  <c r="AW271" i="25" a="1"/>
  <c r="AK515" i="25" a="1"/>
  <c r="BL155" i="25" a="1"/>
  <c r="AL475" i="25" a="1"/>
  <c r="BP279" i="25" a="1"/>
  <c r="BG387" i="25" a="1"/>
  <c r="BG179" i="25" a="1"/>
  <c r="Q531" i="25" a="1"/>
  <c r="AL235" i="25" a="1"/>
  <c r="M463" i="25" a="1"/>
  <c r="BF469" i="25" a="1"/>
  <c r="M395" i="25" a="1"/>
  <c r="P139" i="25" a="1"/>
  <c r="AF135" i="25" a="1"/>
  <c r="BD509" i="25" a="1"/>
  <c r="AN243" i="25" a="1"/>
  <c r="J491" i="25" a="1"/>
  <c r="AJ339" i="25" a="1"/>
  <c r="AQ517" i="25" a="1"/>
  <c r="M151" i="25" a="1"/>
  <c r="F327" i="25" a="1"/>
  <c r="AW315" i="25" a="1"/>
  <c r="AN437" i="25" a="1"/>
  <c r="H455" i="25" a="1"/>
  <c r="AT143" i="25" a="1"/>
  <c r="BO287" i="25" a="1"/>
  <c r="R187" i="25" a="1"/>
  <c r="BM483" i="25" a="1"/>
  <c r="AU301" i="25" a="1"/>
  <c r="Z469" i="25" a="1"/>
  <c r="K351" i="25" a="1"/>
  <c r="BP263" i="25" a="1"/>
  <c r="BD523" i="25" a="1"/>
  <c r="AO431" i="25" a="1"/>
  <c r="BP477" i="25" a="1"/>
  <c r="BG399" i="25" a="1"/>
  <c r="O469" i="25" a="1"/>
  <c r="AF297" i="25" a="1"/>
  <c r="AN441" i="25" a="1"/>
  <c r="AS363" i="25" a="1"/>
  <c r="AX219" i="25" a="1"/>
  <c r="AH133" i="25" a="1"/>
  <c r="BM363" i="25" a="1"/>
  <c r="AY135" i="25" a="1"/>
  <c r="BI317" i="25" a="1"/>
  <c r="AE271" i="25" a="1"/>
  <c r="BG297" i="25" a="1"/>
  <c r="U307" i="25" a="1"/>
  <c r="Q175" i="25" a="1"/>
  <c r="D519" i="25" a="1"/>
  <c r="AG301" i="25" a="1"/>
  <c r="W399" i="25" a="1"/>
  <c r="Q181" i="25" a="1"/>
  <c r="BC209" i="25" a="1"/>
  <c r="BI479" i="25" a="1"/>
  <c r="BE273" i="25" a="1"/>
  <c r="AQ379" i="25" a="1"/>
  <c r="AL171" i="25" a="1"/>
  <c r="BG183" i="25" a="1"/>
  <c r="BJ429" i="25" a="1"/>
  <c r="Z431" i="25" a="1"/>
  <c r="O333" i="25" a="1"/>
  <c r="AH451" i="25" a="1"/>
  <c r="AV167" i="25" a="1"/>
  <c r="AU471" i="25" a="1"/>
  <c r="F135" i="25" a="1"/>
  <c r="AF347" i="25" a="1"/>
  <c r="AO479" i="25" a="1"/>
  <c r="BM315" i="25" a="1"/>
  <c r="L411" i="25" a="1"/>
  <c r="G115" i="25" a="1"/>
  <c r="AF385" i="25" a="1"/>
  <c r="BN373" i="25" a="1"/>
  <c r="AF161" i="25" a="1"/>
  <c r="BL285" i="25" a="1"/>
  <c r="AD321" i="25" a="1"/>
  <c r="AE427" i="25" a="1"/>
  <c r="AF453" i="25" a="1"/>
  <c r="K411" i="25" a="1"/>
  <c r="Y357" i="25" a="1"/>
  <c r="AD281" i="25" a="1"/>
  <c r="W255" i="25" a="1"/>
  <c r="AS203" i="25" a="1"/>
  <c r="AX433" i="25" a="1"/>
  <c r="AR315" i="25" a="1"/>
  <c r="AG493" i="25" a="1"/>
  <c r="Y499" i="25" a="1"/>
  <c r="BI511" i="25" a="1"/>
  <c r="L287" i="25" a="1"/>
  <c r="AN281" i="25" a="1"/>
  <c r="AR219" i="25" a="1"/>
  <c r="J379" i="25" a="1"/>
  <c r="AR123" i="25" a="1"/>
  <c r="Z513" i="25" a="1"/>
  <c r="AU467" i="25" a="1"/>
  <c r="O489" i="25" a="1"/>
  <c r="AX371" i="25" a="1"/>
  <c r="AO317" i="25" a="1"/>
  <c r="BO309" i="25" a="1"/>
  <c r="AH175" i="25" a="1"/>
  <c r="AG395" i="25" a="1"/>
  <c r="AQ225" i="25" a="1"/>
  <c r="AQ407" i="25" a="1"/>
  <c r="Y491" i="25" a="1"/>
  <c r="AA345" i="25" a="1"/>
  <c r="L351" i="25" a="1"/>
  <c r="AD145" i="25" a="1"/>
  <c r="AK239" i="25" a="1"/>
  <c r="AD311" i="25" a="1"/>
  <c r="AA497" i="25" a="1"/>
  <c r="P361" i="25" a="1"/>
  <c r="BL509" i="25" a="1"/>
  <c r="N367" i="25" a="1"/>
  <c r="O479" i="25" a="1"/>
  <c r="BK167" i="25" a="1"/>
  <c r="BL475" i="25" a="1"/>
  <c r="BO253" i="25" a="1"/>
  <c r="BI407" i="25" a="1"/>
  <c r="AT241" i="25" a="1"/>
  <c r="AE263" i="25" a="1"/>
  <c r="BF521" i="25" a="1"/>
  <c r="BN473" i="25" a="1"/>
  <c r="AK273" i="25" a="1"/>
  <c r="AB243" i="25" a="1"/>
  <c r="BF273" i="25" a="1"/>
  <c r="BT114" i="25" a="1"/>
  <c r="BI347" i="25" a="1"/>
  <c r="AC179" i="25" a="1"/>
  <c r="AA433" i="25" a="1"/>
  <c r="BB329" i="25" a="1"/>
  <c r="AE533" i="25" a="1"/>
  <c r="BM367" i="25" a="1"/>
  <c r="N239" i="25" a="1"/>
  <c r="AV321" i="25" a="1"/>
  <c r="T483" i="25" a="1"/>
  <c r="BH201" i="25" a="1"/>
  <c r="BK369" i="25" a="1"/>
  <c r="BJ453" i="25" a="1"/>
  <c r="BO273" i="25" a="1"/>
  <c r="BM233" i="25" a="1"/>
  <c r="AX519" i="25" a="1"/>
  <c r="AL517" i="25" a="1"/>
  <c r="AN461" i="25" a="1"/>
  <c r="BN315" i="25" a="1"/>
  <c r="BG203" i="25" a="1"/>
  <c r="AM287" i="25" a="1"/>
  <c r="AV467" i="25" a="1"/>
  <c r="BI409" i="25" a="1"/>
  <c r="V491" i="25" a="1"/>
  <c r="BN303" i="25" a="1"/>
  <c r="AA323" i="25" a="1"/>
  <c r="AV181" i="25" a="1"/>
  <c r="AK213" i="25" a="1"/>
  <c r="N351" i="25" a="1"/>
  <c r="AC239" i="25" a="1"/>
  <c r="BB527" i="25" a="1"/>
  <c r="BG315" i="25" a="1"/>
  <c r="AS507" i="25" a="1"/>
  <c r="D503" i="25" a="1"/>
  <c r="Q209" i="25" a="1"/>
  <c r="AC257" i="25" a="1"/>
  <c r="AJ387" i="25" a="1"/>
  <c r="BK425" i="25" a="1"/>
  <c r="Q301" i="25" a="1"/>
  <c r="AN191" i="25" a="1"/>
  <c r="AQ461" i="25" a="1"/>
  <c r="BD455" i="25" a="1"/>
  <c r="T123" i="25" a="1"/>
  <c r="AF219" i="25" a="1"/>
  <c r="BL249" i="25" a="1"/>
  <c r="AN271" i="25" a="1"/>
  <c r="AV501" i="25" a="1"/>
  <c r="R255" i="25" a="1"/>
  <c r="K155" i="25" a="1"/>
  <c r="Y201" i="25" a="1"/>
  <c r="AH139" i="25" a="1"/>
  <c r="AS145" i="25" a="1"/>
  <c r="AU349" i="25" a="1"/>
  <c r="BN219" i="25" a="1"/>
  <c r="T355" i="25" a="1"/>
  <c r="Q357" i="25" a="1"/>
  <c r="BI379" i="25" a="1"/>
  <c r="Z519" i="25" a="1"/>
  <c r="BF285" i="25" a="1"/>
  <c r="AH393" i="25" a="1"/>
  <c r="AM263" i="25" a="1"/>
  <c r="BN377" i="25" a="1"/>
  <c r="AT319" i="25" a="1"/>
  <c r="AO455" i="25" a="1"/>
  <c r="AH149" i="25" a="1"/>
  <c r="BD245" i="25" a="1"/>
  <c r="BN435" i="25" a="1"/>
  <c r="S407" i="25" a="1"/>
  <c r="AT161" i="25" a="1"/>
  <c r="N375" i="25" a="1"/>
  <c r="Y299" i="25" a="1"/>
  <c r="AO503" i="25" a="1"/>
  <c r="AR317" i="25" a="1"/>
  <c r="AJ463" i="25" a="1"/>
  <c r="BC421" i="25" a="1"/>
  <c r="AT467" i="25" a="1"/>
  <c r="AA413" i="25" a="1"/>
  <c r="AZ431" i="25" a="1"/>
  <c r="AJ521" i="25" a="1"/>
  <c r="BG337" i="25" a="1"/>
  <c r="BB133" i="25" a="1"/>
  <c r="AJ343" i="25" a="1"/>
  <c r="AH423" i="25" a="1"/>
  <c r="AN187" i="25" a="1"/>
  <c r="Q337" i="25" a="1"/>
  <c r="BN493" i="25" a="1"/>
  <c r="BH509" i="25" a="1"/>
  <c r="BH339" i="25" a="1"/>
  <c r="M435" i="25" a="1"/>
  <c r="AF145" i="25" a="1"/>
  <c r="Y229" i="25" a="1"/>
  <c r="AK489" i="25" a="1"/>
  <c r="AY281" i="25" a="1"/>
  <c r="BE439" i="25" a="1"/>
  <c r="AS135" i="25" a="1"/>
  <c r="I163" i="25" a="1"/>
  <c r="L231" i="25" a="1"/>
  <c r="Y263" i="25" a="1"/>
  <c r="BK519" i="25" a="1"/>
  <c r="AV355" i="25" a="1"/>
  <c r="BH199" i="25" a="1"/>
  <c r="BG419" i="25" a="1"/>
  <c r="AC231" i="25" a="1"/>
  <c r="AG237" i="25" a="1"/>
  <c r="BC465" i="25" a="1"/>
  <c r="L123" i="25" a="1"/>
  <c r="AF201" i="25" a="1"/>
  <c r="AR239" i="25" a="1"/>
  <c r="O363" i="25" a="1"/>
  <c r="AK469" i="25" a="1"/>
  <c r="BC193" i="25" a="1"/>
  <c r="AE527" i="25" a="1"/>
  <c r="AQ125" i="25" a="1"/>
  <c r="AL249" i="25" a="1"/>
  <c r="BJ193" i="25" a="1"/>
  <c r="Q499" i="25" a="1"/>
  <c r="P399" i="25" a="1"/>
  <c r="AZ115" i="25" a="1"/>
  <c r="J515" i="25" a="1"/>
  <c r="M523" i="25" a="1"/>
  <c r="AL333" i="25" a="1"/>
  <c r="BO393" i="25" a="1"/>
  <c r="AF409" i="25" a="1"/>
  <c r="Y367" i="25" a="1"/>
  <c r="AI457" i="25" a="1"/>
  <c r="BG353" i="25" a="1"/>
  <c r="U367" i="25" a="1"/>
  <c r="BC457" i="25" a="1"/>
  <c r="AD501" i="25" a="1"/>
  <c r="AL291" i="25" a="1"/>
  <c r="BF255" i="25" a="1"/>
  <c r="BG145" i="25" a="1"/>
  <c r="AL213" i="25" a="1"/>
  <c r="AE235" i="25" a="1"/>
  <c r="BE465" i="25" a="1"/>
  <c r="AT257" i="25" a="1"/>
  <c r="AQ253" i="25" a="1"/>
  <c r="AK129" i="25" a="1"/>
  <c r="R499" i="25" a="1"/>
  <c r="AX383" i="25" a="1"/>
  <c r="J363" i="25" a="1"/>
  <c r="O245" i="25" a="1"/>
  <c r="BP483" i="25" a="1"/>
  <c r="BP197" i="25" a="1"/>
  <c r="AF235" i="25" a="1"/>
  <c r="J467" i="25" a="1"/>
  <c r="BF401" i="25" a="1"/>
  <c r="BG401" i="25" a="1"/>
  <c r="I391" i="25" a="1"/>
  <c r="AM221" i="25" a="1"/>
  <c r="AH183" i="25" a="1"/>
  <c r="AA533" i="25" a="1"/>
  <c r="F403" i="25" a="1"/>
  <c r="AM249" i="25" a="1"/>
  <c r="AU431" i="25" a="1"/>
  <c r="BD281" i="25" a="1"/>
  <c r="AE217" i="25" a="1"/>
  <c r="BH245" i="25" a="1"/>
  <c r="T407" i="25" a="1"/>
  <c r="BB499" i="25" a="1"/>
  <c r="AQ329" i="25" a="1"/>
  <c r="AJ171" i="25" a="1"/>
  <c r="BO217" i="25" a="1"/>
  <c r="AM365" i="25" a="1"/>
  <c r="AY245" i="25" a="1"/>
  <c r="AM531" i="25" a="1"/>
  <c r="AQ401" i="25" a="1"/>
  <c r="AT173" i="25" a="1"/>
  <c r="V115" i="25" a="1"/>
  <c r="P285" i="25" a="1"/>
  <c r="J383" i="25" a="1"/>
  <c r="AH201" i="25" a="1"/>
  <c r="BP229" i="25" a="1"/>
  <c r="T223" i="25" a="1"/>
  <c r="BN439" i="25" a="1"/>
  <c r="AG453" i="25" a="1"/>
  <c r="BK125" i="25" a="1"/>
  <c r="BB295" i="25" a="1"/>
  <c r="I451" i="25" a="1"/>
  <c r="Y135" i="25" a="1"/>
  <c r="BD491" i="25" a="1"/>
  <c r="Q457" i="25" a="1"/>
  <c r="BI299" i="25" a="1"/>
  <c r="AM117" i="25" a="1"/>
  <c r="AI343" i="25" a="1"/>
  <c r="AU355" i="25" a="1"/>
  <c r="BI209" i="25" a="1"/>
  <c r="AL419" i="25" a="1"/>
  <c r="AG165" i="25" a="1"/>
  <c r="Q139" i="25" a="1"/>
  <c r="T179" i="25" a="1"/>
  <c r="BF341" i="25" a="1"/>
  <c r="R163" i="25" a="1"/>
  <c r="P185" i="25" a="1"/>
  <c r="AC443" i="25" a="1"/>
  <c r="AM313" i="25" a="1"/>
  <c r="AX123" i="25" a="1"/>
  <c r="AC127" i="25" a="1"/>
  <c r="AY513" i="25" a="1"/>
  <c r="L259" i="25" a="1"/>
  <c r="BL421" i="25" a="1"/>
  <c r="W215" i="25" a="1"/>
  <c r="AF405" i="25" a="1"/>
  <c r="AB315" i="25" a="1"/>
  <c r="BM399" i="25" a="1"/>
  <c r="AC339" i="25" a="1"/>
  <c r="AY303" i="25" a="1"/>
  <c r="BB265" i="25" a="1"/>
  <c r="BC213" i="25" a="1"/>
  <c r="BM157" i="25" a="1"/>
  <c r="AH439" i="25" a="1"/>
  <c r="AS207" i="25" a="1"/>
  <c r="AI127" i="25" a="1"/>
  <c r="AX273" i="25" a="1"/>
  <c r="Q321" i="25" a="1"/>
  <c r="U355" i="25" a="1"/>
  <c r="AY291" i="25" a="1"/>
  <c r="BL135" i="25" a="1"/>
  <c r="AM415" i="25" a="1"/>
  <c r="AG365" i="25" a="1"/>
  <c r="AK501" i="25" a="1"/>
  <c r="AY145" i="25" a="1"/>
  <c r="AA199" i="25" a="1"/>
  <c r="AG225" i="25" a="1"/>
  <c r="AZ405" i="25" a="1"/>
  <c r="Z341" i="25" a="1"/>
  <c r="BH461" i="25" a="1"/>
  <c r="BL241" i="25" a="1"/>
  <c r="AE467" i="25" a="1"/>
  <c r="J415" i="25" a="1"/>
  <c r="R375" i="25" a="1"/>
  <c r="AT153" i="25" a="1"/>
  <c r="AS317" i="25" a="1"/>
  <c r="AA459" i="25" a="1"/>
  <c r="R183" i="25" a="1"/>
  <c r="AI353" i="25" a="1"/>
  <c r="F175" i="25" a="1"/>
  <c r="AH409" i="25" a="1"/>
  <c r="G287" i="25" a="1"/>
  <c r="BC523" i="25" a="1"/>
  <c r="S399" i="25" a="1"/>
  <c r="BF485" i="25" a="1"/>
  <c r="BF315" i="25" a="1"/>
  <c r="AI335" i="25" a="1"/>
  <c r="AU493" i="25" a="1"/>
  <c r="BC325" i="25" a="1"/>
  <c r="AC285" i="25" a="1"/>
  <c r="AR427" i="25" a="1"/>
  <c r="BL179" i="25" a="1"/>
  <c r="AK157" i="25" a="1"/>
  <c r="BJ277" i="25" a="1"/>
  <c r="BN309" i="25" a="1"/>
  <c r="V335" i="25" a="1"/>
  <c r="F379" i="25" a="1"/>
  <c r="BH225" i="25" a="1"/>
  <c r="AH219" i="25" a="1"/>
  <c r="AZ413" i="25" a="1"/>
  <c r="P349" i="25" a="1"/>
  <c r="AV201" i="25" a="1"/>
  <c r="AB491" i="25" a="1"/>
  <c r="BP515" i="25" a="1"/>
  <c r="W359" i="25" a="1"/>
  <c r="AA489" i="25" a="1"/>
  <c r="Y155" i="25" a="1"/>
  <c r="AH443" i="25" a="1"/>
  <c r="BJ155" i="25" a="1"/>
  <c r="P155" i="25" a="1"/>
  <c r="BG523" i="25" a="1"/>
  <c r="Q115" i="25" a="1"/>
  <c r="BD149" i="25" a="1"/>
  <c r="BK507" i="25" a="1"/>
  <c r="AD389" i="25" a="1"/>
  <c r="AO433" i="25" a="1"/>
  <c r="G127" i="25" a="1"/>
  <c r="AN375" i="25" a="1"/>
  <c r="AJ197" i="25" a="1"/>
  <c r="AY387" i="25" a="1"/>
  <c r="BG205" i="25" a="1"/>
  <c r="AC347" i="25" a="1"/>
  <c r="AS497" i="25" a="1"/>
  <c r="AI389" i="25" a="1"/>
  <c r="BB299" i="25" a="1"/>
  <c r="BB381" i="25" a="1"/>
  <c r="AG195" i="25" a="1"/>
  <c r="BL365" i="25" a="1"/>
  <c r="AO117" i="25" a="1"/>
  <c r="AU149" i="25" a="1"/>
  <c r="BI279" i="25" a="1"/>
  <c r="AN385" i="25" a="1"/>
  <c r="AB331" i="25" a="1"/>
  <c r="BM117" i="25" a="1"/>
  <c r="BG245" i="25" a="1"/>
  <c r="AK443" i="25" a="1"/>
  <c r="AF471" i="25" a="1"/>
  <c r="AL449" i="25" a="1"/>
  <c r="BP439" i="25" a="1"/>
  <c r="AJ485" i="25" a="1"/>
  <c r="BD237" i="25" a="1"/>
  <c r="AD221" i="25" a="1"/>
  <c r="BK485" i="25" a="1"/>
  <c r="BB113" i="25" a="1"/>
  <c r="AS377" i="25" a="1"/>
  <c r="AW449" i="25" a="1"/>
  <c r="BC291" i="25" a="1"/>
  <c r="BF127" i="25" a="1"/>
  <c r="Z507" i="25" a="1"/>
  <c r="BR113" i="25" a="1"/>
  <c r="AT311" i="25" a="1"/>
  <c r="AT273" i="25" a="1"/>
  <c r="AO389" i="25" a="1"/>
  <c r="BM515" i="25" a="1"/>
  <c r="BM261" i="25" a="1"/>
  <c r="BE395" i="25" a="1"/>
  <c r="AV249" i="25" a="1"/>
  <c r="AJ361" i="25" a="1"/>
  <c r="AH329" i="25" a="1"/>
  <c r="AJ215" i="25" a="1"/>
  <c r="BC197" i="25" a="1"/>
  <c r="BN443" i="25" a="1"/>
  <c r="BG341" i="25" a="1"/>
  <c r="AK411" i="25" a="1"/>
  <c r="T259" i="25" a="1"/>
  <c r="AG297" i="25" a="1"/>
  <c r="AB501" i="25" a="1"/>
  <c r="AR445" i="25" a="1"/>
  <c r="AJ459" i="25" a="1"/>
  <c r="AA235" i="25" a="1"/>
  <c r="BJ397" i="25" a="1"/>
  <c r="BP143" i="25" a="1"/>
  <c r="BE251" i="25" a="1"/>
  <c r="AV149" i="25" a="1"/>
  <c r="AT271" i="25" a="1"/>
  <c r="AU461" i="25" a="1"/>
  <c r="AD253" i="25" a="1"/>
  <c r="AQ205" i="25" a="1"/>
  <c r="AX293" i="25" a="1"/>
  <c r="BL429" i="25" a="1"/>
  <c r="L347" i="25" a="1"/>
  <c r="AI455" i="25" a="1"/>
  <c r="AG245" i="25" a="1"/>
  <c r="AS261" i="25" a="1"/>
  <c r="BI237" i="25" a="1"/>
  <c r="AL457" i="25" a="1"/>
  <c r="BB275" i="25" a="1"/>
  <c r="AK161" i="25" a="1"/>
  <c r="AY215" i="25" a="1"/>
  <c r="AI247" i="25" a="1"/>
  <c r="Y379" i="25" a="1"/>
  <c r="BO171" i="25" a="1"/>
  <c r="AS257" i="25" a="1"/>
  <c r="AM293" i="25" a="1"/>
  <c r="O501" i="25" a="1"/>
  <c r="BM377" i="25" a="1"/>
  <c r="AH381" i="25" a="1"/>
  <c r="AA395" i="25" a="1"/>
  <c r="P129" i="25" a="1"/>
  <c r="BD381" i="25" a="1"/>
  <c r="Q385" i="25" a="1"/>
  <c r="AE159" i="25" a="1"/>
  <c r="AC293" i="25" a="1"/>
  <c r="O281" i="25" a="1"/>
  <c r="AI199" i="25" a="1"/>
  <c r="S279" i="25" a="1"/>
  <c r="AS297" i="25" a="1"/>
  <c r="D227" i="25" a="1"/>
  <c r="AL147" i="25" a="1"/>
  <c r="O131" i="25" a="1"/>
  <c r="V211" i="25" a="1"/>
  <c r="AK343" i="25" a="1"/>
  <c r="AU209" i="25" a="1"/>
  <c r="AI207" i="25" a="1"/>
  <c r="AY279" i="25" a="1"/>
  <c r="BO161" i="25" a="1"/>
  <c r="AU215" i="25" a="1"/>
  <c r="AV491" i="25" a="1"/>
  <c r="AS399" i="25" a="1"/>
  <c r="AA335" i="25" a="1"/>
  <c r="AQ499" i="25" a="1"/>
  <c r="O487" i="25" a="1"/>
  <c r="Z449" i="25" a="1"/>
  <c r="BE253" i="25" a="1"/>
  <c r="AO337" i="25" a="1"/>
  <c r="BB235" i="25" a="1"/>
  <c r="Q135" i="25" a="1"/>
  <c r="AB229" i="25" a="1"/>
  <c r="AO443" i="25" a="1"/>
  <c r="AI441" i="25" a="1"/>
  <c r="BI215" i="25" a="1"/>
  <c r="BO439" i="25" a="1"/>
  <c r="BF519" i="25" a="1"/>
  <c r="BB531" i="25" a="1"/>
  <c r="BI291" i="25" a="1"/>
  <c r="AV349" i="25" a="1"/>
  <c r="BI451" i="25" a="1"/>
  <c r="AE251" i="25" a="1"/>
  <c r="BE291" i="25" a="1"/>
  <c r="AT225" i="25" a="1"/>
  <c r="Y419" i="25" a="1"/>
  <c r="AT411" i="25" a="1"/>
  <c r="H531" i="25" a="1"/>
  <c r="AW245" i="25" a="1"/>
  <c r="BK423" i="25" a="1"/>
  <c r="U183" i="25" a="1"/>
  <c r="AN501" i="25" a="1"/>
  <c r="BK419" i="25" a="1"/>
  <c r="BD349" i="25" a="1"/>
  <c r="O237" i="25" a="1"/>
  <c r="BM201" i="25" a="1"/>
  <c r="AA439" i="25" a="1"/>
  <c r="AI331" i="25" a="1"/>
  <c r="BM339" i="25" a="1"/>
  <c r="AT199" i="25" a="1"/>
  <c r="AO331" i="25" a="1"/>
  <c r="AD515" i="25" a="1"/>
  <c r="AW177" i="25" a="1"/>
  <c r="BP177" i="25" a="1"/>
  <c r="AZ437" i="25" a="1"/>
  <c r="BE233" i="25" a="1"/>
  <c r="AA165" i="25" a="1"/>
  <c r="BM295" i="25" a="1"/>
  <c r="AI495" i="25" a="1"/>
  <c r="N343" i="25" a="1"/>
  <c r="AY217" i="25" a="1"/>
  <c r="AZ263" i="25" a="1"/>
  <c r="O463" i="25" a="1"/>
  <c r="BP173" i="25" a="1"/>
  <c r="AN487" i="25" a="1"/>
  <c r="V283" i="25" a="1"/>
  <c r="G463" i="25" a="1"/>
  <c r="BP205" i="25" a="1"/>
  <c r="U287" i="25" a="1"/>
  <c r="BL491" i="25" a="1"/>
  <c r="AQ165" i="25" a="1"/>
  <c r="S423" i="25" a="1"/>
  <c r="AB195" i="25" a="1"/>
  <c r="J327" i="25" a="1"/>
  <c r="Z317" i="25" a="1"/>
  <c r="P453" i="25" a="1"/>
  <c r="AT469" i="25" a="1"/>
  <c r="F179" i="25" a="1"/>
  <c r="AQ455" i="25" a="1"/>
  <c r="AW321" i="25" a="1"/>
  <c r="D235" i="25" a="1"/>
  <c r="BM531" i="25" a="1"/>
  <c r="R515" i="25" a="1"/>
  <c r="AF193" i="25" a="1"/>
  <c r="AO151" i="25" a="1"/>
  <c r="BB307" i="25" a="1"/>
  <c r="AZ533" i="25" a="1"/>
  <c r="W355" i="25" a="1"/>
  <c r="BG137" i="25" a="1"/>
  <c r="AX245" i="25" a="1"/>
  <c r="P251" i="25" a="1"/>
  <c r="BL349" i="25" a="1"/>
  <c r="AN409" i="25" a="1"/>
  <c r="AJ303" i="25" a="1"/>
  <c r="BX114" i="25" a="1"/>
  <c r="L335" i="25" a="1"/>
  <c r="BF495" i="25" a="1"/>
  <c r="W227" i="25" a="1"/>
  <c r="Q205" i="25" a="1"/>
  <c r="BH429" i="25" a="1"/>
  <c r="AJ375" i="25" a="1"/>
  <c r="R243" i="25" a="1"/>
  <c r="N519" i="25" a="1"/>
  <c r="AN325" i="25" a="1"/>
  <c r="AD487" i="25" a="1"/>
  <c r="BN427" i="25" a="1"/>
  <c r="AT513" i="25" a="1"/>
  <c r="AL137" i="25" a="1"/>
  <c r="AB153" i="25" a="1"/>
  <c r="J175" i="25" a="1"/>
  <c r="BC413" i="25" a="1"/>
  <c r="BO465" i="25" a="1"/>
  <c r="Z339" i="25" a="1"/>
  <c r="BD479" i="25" a="1"/>
  <c r="BF193" i="25" a="1"/>
  <c r="AR449" i="25" a="1"/>
  <c r="BJ275" i="25" a="1"/>
  <c r="AJ325" i="25" a="1"/>
  <c r="O509" i="25" a="1"/>
  <c r="BI301" i="25" a="1"/>
  <c r="AY337" i="25" a="1"/>
  <c r="K491" i="25" a="1"/>
  <c r="AE137" i="25" a="1"/>
  <c r="R391" i="25" a="1"/>
  <c r="AW525" i="25" a="1"/>
  <c r="AC171" i="25" a="1"/>
  <c r="BL235" i="25" a="1"/>
  <c r="Y381" i="25" a="1"/>
  <c r="AQ173" i="25" a="1"/>
  <c r="AR171" i="25" a="1"/>
  <c r="BP195" i="25" a="1"/>
  <c r="AV303" i="25" a="1"/>
  <c r="AT167" i="25" a="1"/>
  <c r="AO403" i="25" a="1"/>
  <c r="AZ335" i="25" a="1"/>
  <c r="R315" i="25" a="1"/>
  <c r="AJ391" i="25" a="1"/>
  <c r="AI467" i="25" a="1"/>
  <c r="AO521" i="25" a="1"/>
  <c r="AS171" i="25" a="1"/>
  <c r="BB239" i="25" a="1"/>
  <c r="AU201" i="25" a="1"/>
  <c r="P393" i="25" a="1"/>
  <c r="AB527" i="25" a="1"/>
  <c r="D367" i="25" a="1"/>
  <c r="BM185" i="25" a="1"/>
  <c r="BO435" i="25" a="1"/>
  <c r="BJ327" i="25" a="1"/>
  <c r="M423" i="25" a="1"/>
  <c r="BO197" i="25" a="1"/>
  <c r="AZ275" i="25" a="1"/>
  <c r="BD461" i="25" a="1"/>
  <c r="AT299" i="25" a="1"/>
  <c r="BF461" i="25" a="1"/>
  <c r="W431" i="25" a="1"/>
  <c r="AF225" i="25" a="1"/>
  <c r="BN353" i="25" a="1"/>
  <c r="AL227" i="25" a="1"/>
  <c r="H311" i="25" a="1"/>
  <c r="N8" i="25" a="1"/>
  <c r="K117" i="25" a="1"/>
  <c r="BL5" i="25" a="1"/>
  <c r="BI6" i="25" a="1"/>
  <c r="AV5" i="25" a="1"/>
  <c r="AR6" i="25" a="1"/>
  <c r="AN13" i="25" a="1"/>
  <c r="BC385" i="25" a="1"/>
  <c r="BI485" i="25" a="1"/>
  <c r="AR197" i="25" a="1"/>
  <c r="AO215" i="25" a="1"/>
  <c r="AZ507" i="25" a="1"/>
  <c r="AV191" i="25" a="1"/>
  <c r="I363" i="25" a="1"/>
  <c r="O465" i="25" a="1"/>
  <c r="AF337" i="25" a="1"/>
  <c r="BL209" i="25" a="1"/>
  <c r="AA399" i="25" a="1"/>
  <c r="Y235" i="25" a="1"/>
  <c r="BM459" i="25" a="1"/>
  <c r="M379" i="25" a="1"/>
  <c r="BG475" i="25" a="1"/>
  <c r="AG213" i="25" a="1"/>
  <c r="AT325" i="25" a="1"/>
  <c r="AA481" i="25" a="1"/>
  <c r="Z437" i="25" a="1"/>
  <c r="AT459" i="25" a="1"/>
  <c r="BM193" i="25" a="1"/>
  <c r="AS307" i="25" a="1"/>
  <c r="AU247" i="25" a="1"/>
  <c r="H315" i="25" a="1"/>
  <c r="Y469" i="25" a="1"/>
  <c r="AM407" i="25" a="1"/>
  <c r="O303" i="25" a="1"/>
  <c r="BG505" i="25" a="1"/>
  <c r="BK139" i="25" a="1"/>
  <c r="AI161" i="25" a="1"/>
  <c r="I427" i="25" a="1"/>
  <c r="AX487" i="25" a="1"/>
  <c r="AZ243" i="25" a="1"/>
  <c r="AG137" i="25" a="1"/>
  <c r="AN379" i="25" a="1"/>
  <c r="BN337" i="25" a="1"/>
  <c r="V331" i="25" a="1"/>
  <c r="O241" i="25" a="1"/>
  <c r="AF419" i="25" a="1"/>
  <c r="J299" i="25" a="1"/>
  <c r="Z113" i="25" a="1"/>
  <c r="AF383" i="25" a="1"/>
  <c r="BB489" i="25" a="1"/>
  <c r="AV479" i="25" a="1"/>
  <c r="BP533" i="25" a="1"/>
  <c r="BJ261" i="25" a="1"/>
  <c r="BO183" i="25" a="1"/>
  <c r="AX387" i="25" a="1"/>
  <c r="AJ371" i="25" a="1"/>
  <c r="AW521" i="25" a="1"/>
  <c r="AV273" i="25" a="1"/>
  <c r="AX205" i="25" a="1"/>
  <c r="BD269" i="25" a="1"/>
  <c r="AV317" i="25" a="1"/>
  <c r="Y143" i="25" a="1"/>
  <c r="AQ441" i="25" a="1"/>
  <c r="AO367" i="25" a="1"/>
  <c r="AV373" i="25" a="1"/>
  <c r="BC393" i="25" a="1"/>
  <c r="AW443" i="25" a="1"/>
  <c r="AV399" i="25" a="1"/>
  <c r="BO157" i="25" a="1"/>
  <c r="V139" i="25" a="1"/>
  <c r="R351" i="25" a="1"/>
  <c r="U235" i="25" a="1"/>
  <c r="BP351" i="25" a="1"/>
  <c r="AG323" i="25" a="1"/>
  <c r="AV137" i="25" a="1"/>
  <c r="AZ527" i="25" a="1"/>
  <c r="AR167" i="25" a="1"/>
  <c r="AO325" i="25" a="1"/>
  <c r="BF385" i="25" a="1"/>
  <c r="AT451" i="25" a="1"/>
  <c r="AX535" i="25" a="1"/>
  <c r="BD255" i="25" a="1"/>
  <c r="AC525" i="25" a="1"/>
  <c r="BG175" i="25" a="1"/>
  <c r="F211" i="25" a="1"/>
  <c r="Z357" i="25" a="1"/>
  <c r="AQ281" i="25" a="1"/>
  <c r="AO395" i="25" a="1"/>
  <c r="U239" i="25" a="1"/>
  <c r="Y331" i="25" a="1"/>
  <c r="BO423" i="25" a="1"/>
  <c r="AU231" i="25" a="1"/>
  <c r="J315" i="25" a="1"/>
  <c r="AK165" i="25" a="1"/>
  <c r="Q481" i="25" a="1"/>
  <c r="U459" i="25" a="1"/>
  <c r="BN363" i="25" a="1"/>
  <c r="BM181" i="25" a="1"/>
  <c r="BJ171" i="25" a="1"/>
  <c r="M391" i="25" a="1"/>
  <c r="AI415" i="25" a="1"/>
  <c r="BP213" i="25" a="1"/>
  <c r="AH337" i="25" a="1"/>
  <c r="Z495" i="25" a="1"/>
  <c r="BI287" i="25" a="1"/>
  <c r="AI291" i="25" a="1"/>
  <c r="AR435" i="25" a="1"/>
  <c r="AU503" i="25" a="1"/>
  <c r="S519" i="25" a="1"/>
  <c r="U207" i="25" a="1"/>
  <c r="BL433" i="25" a="1"/>
  <c r="AC413" i="25" a="1"/>
  <c r="AE287" i="25" a="1"/>
  <c r="AU519" i="25" a="1"/>
  <c r="AL481" i="25" a="1"/>
  <c r="AW251" i="25" a="1"/>
  <c r="BE293" i="25" a="1"/>
  <c r="AU291" i="25" a="1"/>
  <c r="AR467" i="25" a="1"/>
  <c r="AW399" i="25" a="1"/>
  <c r="BP165" i="25" a="1"/>
  <c r="BO367" i="25" a="1"/>
  <c r="Y213" i="25" a="1"/>
  <c r="AX349" i="25" a="1"/>
  <c r="BN135" i="25" a="1"/>
  <c r="AV407" i="25" a="1"/>
  <c r="AA313" i="25" a="1"/>
  <c r="AA179" i="25" a="1"/>
  <c r="BB401" i="25" a="1"/>
  <c r="BJ313" i="25" a="1"/>
  <c r="AQ231" i="25" a="1"/>
  <c r="BH243" i="25" a="1"/>
  <c r="BD231" i="25" a="1"/>
  <c r="AM159" i="25" a="1"/>
  <c r="AL485" i="25" a="1"/>
  <c r="AA213" i="25" a="1"/>
  <c r="R423" i="25" a="1"/>
  <c r="U315" i="25" a="1"/>
  <c r="BJ333" i="25" a="1"/>
  <c r="AM213" i="25" a="1"/>
  <c r="AM181" i="25" a="1"/>
  <c r="BD309" i="25" a="1"/>
  <c r="BL461" i="25" a="1"/>
  <c r="AH225" i="25" a="1"/>
  <c r="BJ485" i="25" a="1"/>
  <c r="K531" i="25" a="1"/>
  <c r="AD527" i="25" a="1"/>
  <c r="Y139" i="25" a="1"/>
  <c r="BL529" i="25" a="1"/>
  <c r="AL395" i="25" a="1"/>
  <c r="V359" i="25" a="1"/>
  <c r="K375" i="25" a="1"/>
  <c r="P485" i="25" a="1"/>
  <c r="AO135" i="25" a="1"/>
  <c r="I367" i="25" a="1"/>
  <c r="D159" i="25" a="1"/>
  <c r="D195" i="25" a="1"/>
  <c r="J499" i="25" a="1"/>
  <c r="BI261" i="25" a="1"/>
  <c r="BC505" i="25" a="1"/>
  <c r="AU225" i="25" a="1"/>
  <c r="BI429" i="25" a="1"/>
  <c r="AH335" i="25" a="1"/>
  <c r="I167" i="25" a="1"/>
  <c r="J203" i="25" a="1"/>
  <c r="O189" i="25" a="1"/>
  <c r="BI437" i="25" a="1"/>
  <c r="BF445" i="25" a="1"/>
  <c r="BK401" i="25" a="1"/>
  <c r="AM337" i="25" a="1"/>
  <c r="BI381" i="25" a="1"/>
  <c r="BP133" i="25" a="1"/>
  <c r="Q479" i="25" a="1"/>
  <c r="BL415" i="25" a="1"/>
  <c r="BK359" i="25" a="1"/>
  <c r="AQ505" i="25" a="1"/>
  <c r="AX299" i="25" a="1"/>
  <c r="Q469" i="25" a="1"/>
  <c r="I315" i="25" a="1"/>
  <c r="K483" i="25" a="1"/>
  <c r="AC433" i="25" a="1"/>
  <c r="BL369" i="25" a="1"/>
  <c r="AR381" i="25" a="1"/>
  <c r="BM309" i="25" a="1"/>
  <c r="AT277" i="25" a="1"/>
  <c r="BL303" i="25" a="1"/>
  <c r="Z345" i="25" a="1"/>
  <c r="AB279" i="25" a="1"/>
  <c r="AT187" i="25" a="1"/>
  <c r="L531" i="25" a="1"/>
  <c r="BC397" i="25" a="1"/>
  <c r="I467" i="25" a="1"/>
  <c r="AV511" i="25" a="1"/>
  <c r="BE411" i="25" a="1"/>
  <c r="AJ293" i="25" a="1"/>
  <c r="AH121" i="25" a="1"/>
  <c r="BC117" i="25" a="1"/>
  <c r="BM211" i="25" a="1"/>
  <c r="AQ159" i="25" a="1"/>
  <c r="AS283" i="25" a="1"/>
  <c r="AF365" i="25" a="1"/>
  <c r="BO239" i="25" a="1"/>
  <c r="Z447" i="25" a="1"/>
  <c r="BC485" i="25" a="1"/>
  <c r="AR443" i="25" a="1"/>
  <c r="AB167" i="25" a="1"/>
  <c r="AG391" i="25" a="1"/>
  <c r="BL247" i="25" a="1"/>
  <c r="G291" i="25" a="1"/>
  <c r="AD489" i="25" a="1"/>
  <c r="AU535" i="25" a="1"/>
  <c r="BP187" i="25" a="1"/>
  <c r="AR509" i="25" a="1"/>
  <c r="AI265" i="25" a="1"/>
  <c r="D287" i="25" a="1"/>
  <c r="P423" i="25" a="1"/>
  <c r="BL469" i="25" a="1"/>
  <c r="M163" i="25" a="1"/>
  <c r="AJ379" i="25" a="1"/>
  <c r="AJ235" i="25" a="1"/>
  <c r="Z305" i="25" a="1"/>
  <c r="AU233" i="25" a="1"/>
  <c r="BF243" i="25" a="1"/>
  <c r="AI511" i="25" a="1"/>
  <c r="AL153" i="25" a="1"/>
  <c r="Y325" i="25" a="1"/>
  <c r="AZ179" i="25" a="1"/>
  <c r="AK379" i="25" a="1"/>
  <c r="AZ447" i="25" a="1"/>
  <c r="AH493" i="25" a="1"/>
  <c r="BE165" i="25" a="1"/>
  <c r="AR307" i="25" a="1"/>
  <c r="BB389" i="25" a="1"/>
  <c r="BC267" i="25" a="1"/>
  <c r="J507" i="25" a="1"/>
  <c r="AC241" i="25" a="1"/>
  <c r="AM239" i="25" a="1"/>
  <c r="M375" i="25" a="1"/>
  <c r="AN507" i="25" a="1"/>
  <c r="AQ473" i="25" a="1"/>
  <c r="AO373" i="25" a="1"/>
  <c r="AB319" i="25" a="1"/>
  <c r="F455" i="25" a="1"/>
  <c r="AK461" i="25" a="1"/>
  <c r="BI133" i="25" a="1"/>
  <c r="D223" i="25" a="1"/>
  <c r="J223" i="25" a="1"/>
  <c r="AM143" i="25" a="1"/>
  <c r="T367" i="25" a="1"/>
  <c r="AI529" i="25" a="1"/>
  <c r="AQ501" i="25" a="1"/>
  <c r="AF481" i="25" a="1"/>
  <c r="BN283" i="25" a="1"/>
  <c r="AU341" i="25" a="1"/>
  <c r="AB513" i="25" a="1"/>
  <c r="AW131" i="25" a="1"/>
  <c r="AA225" i="25" a="1"/>
  <c r="Y391" i="25" a="1"/>
  <c r="AB267" i="25" a="1"/>
  <c r="K295" i="25" a="1"/>
  <c r="AJ357" i="25" a="1"/>
  <c r="AU219" i="25" a="1"/>
  <c r="BJ181" i="25" a="1"/>
  <c r="AU171" i="25" a="1"/>
  <c r="BG451" i="25" a="1"/>
  <c r="V251" i="25" a="1"/>
  <c r="BL145" i="25" a="1"/>
  <c r="BM305" i="25" a="1"/>
  <c r="G519" i="25" a="1"/>
  <c r="AD217" i="25" a="1"/>
  <c r="BJ343" i="25" a="1"/>
  <c r="W343" i="25" a="1"/>
  <c r="AT413" i="25" a="1"/>
  <c r="AN451" i="25" a="1"/>
  <c r="J347" i="25" a="1"/>
  <c r="AH483" i="25" a="1"/>
  <c r="BG169" i="25" a="1"/>
  <c r="AH157" i="25" a="1"/>
  <c r="P515" i="25" a="1"/>
  <c r="BG255" i="25" a="1"/>
  <c r="D207" i="25" a="1"/>
  <c r="AA303" i="25" a="1"/>
  <c r="AY529" i="25" a="1"/>
  <c r="BI529" i="25" a="1"/>
  <c r="I179" i="25" a="1"/>
  <c r="BN175" i="25" a="1"/>
  <c r="AU339" i="25" a="1"/>
  <c r="P291" i="25" a="1"/>
  <c r="BI385" i="25" a="1"/>
  <c r="AC423" i="25" a="1"/>
  <c r="BF437" i="25" a="1"/>
  <c r="AS481" i="25" a="1"/>
  <c r="Z455" i="25" a="1"/>
  <c r="BK143" i="25" a="1"/>
  <c r="AW125" i="25" a="1"/>
  <c r="BC217" i="25" a="1"/>
  <c r="AW305" i="25" a="1"/>
  <c r="BO249" i="25" a="1"/>
  <c r="S123" i="25" a="1"/>
  <c r="AZ327" i="25" a="1"/>
  <c r="AC303" i="25" a="1"/>
  <c r="BJ525" i="25" a="1"/>
  <c r="AS439" i="25" a="1"/>
  <c r="AI439" i="25" a="1"/>
  <c r="BB247" i="25" a="1"/>
  <c r="AO475" i="25" a="1"/>
  <c r="BM259" i="25" a="1"/>
  <c r="BH141" i="25" a="1"/>
  <c r="P403" i="25" a="1"/>
  <c r="BG211" i="25" a="1"/>
  <c r="M283" i="25" a="1"/>
  <c r="AM505" i="25" a="1"/>
  <c r="P233" i="25" a="1"/>
  <c r="BJ249" i="25" a="1"/>
  <c r="Z399" i="25" a="1"/>
  <c r="AN205" i="25" a="1"/>
  <c r="BF201" i="25" a="1"/>
  <c r="AM327" i="25" a="1"/>
  <c r="AO279" i="25" a="1"/>
  <c r="AL245" i="25" a="1"/>
  <c r="T215" i="25" a="1"/>
  <c r="Q371" i="25" a="1"/>
  <c r="D355" i="25" a="1"/>
  <c r="AJ259" i="25" a="1"/>
  <c r="AC357" i="25" a="1"/>
  <c r="AK173" i="25" a="1"/>
  <c r="AY313" i="25" a="1"/>
  <c r="AG205" i="25" a="1"/>
  <c r="AE161" i="25" a="1"/>
  <c r="AJ165" i="25" a="1"/>
  <c r="P273" i="25" a="1"/>
  <c r="BK285" i="25" a="1"/>
  <c r="BM165" i="25" a="1"/>
  <c r="AR275" i="25" a="1"/>
  <c r="AZ349" i="25" a="1"/>
  <c r="BC307" i="25" a="1"/>
  <c r="BL227" i="25" a="1"/>
  <c r="AZ257" i="25" a="1"/>
  <c r="AD215" i="25" a="1"/>
  <c r="BO415" i="25" a="1"/>
  <c r="Z125" i="25" a="1"/>
  <c r="AH163" i="25" a="1"/>
  <c r="BL427" i="25" a="1"/>
  <c r="AV529" i="25" a="1"/>
  <c r="BF453" i="25" a="1"/>
  <c r="BD449" i="25" a="1"/>
  <c r="AW273" i="25" a="1"/>
  <c r="BI159" i="25" a="1"/>
  <c r="AI195" i="25" a="1"/>
  <c r="AY379" i="25" a="1"/>
  <c r="AM203" i="25" a="1"/>
  <c r="AQ285" i="25" a="1"/>
  <c r="Z225" i="25" a="1"/>
  <c r="Z425" i="25" a="1"/>
  <c r="U271" i="25" a="1"/>
  <c r="BE243" i="25" a="1"/>
  <c r="D479" i="25" a="1"/>
  <c r="BM465" i="25" a="1"/>
  <c r="AX315" i="25" a="1"/>
  <c r="BN231" i="25" a="1"/>
  <c r="AY469" i="25" a="1"/>
  <c r="BJ423" i="25" a="1"/>
  <c r="BE431" i="25" a="1"/>
  <c r="N223" i="25" a="1"/>
  <c r="AE243" i="25" a="1"/>
  <c r="BF535" i="25" a="1"/>
  <c r="AN423" i="25" a="1"/>
  <c r="AI419" i="25" a="1"/>
  <c r="AN339" i="25" a="1"/>
  <c r="AK439" i="25" a="1"/>
  <c r="AF501" i="25" a="1"/>
  <c r="AK313" i="25" a="1"/>
  <c r="AA365" i="25" a="1"/>
  <c r="Z243" i="25" a="1"/>
  <c r="T311" i="25" a="1"/>
  <c r="BO247" i="25" a="1"/>
  <c r="O183" i="25" a="1"/>
  <c r="M367" i="25" a="1"/>
  <c r="J523" i="25" a="1"/>
  <c r="BN235" i="25" a="1"/>
  <c r="J411" i="25" a="1"/>
  <c r="BL199" i="25" a="1"/>
  <c r="Q263" i="25" a="1"/>
  <c r="BP341" i="25" a="1"/>
  <c r="F363" i="25" a="1"/>
  <c r="AJ333" i="25" a="1"/>
  <c r="BJ495" i="25" a="1"/>
  <c r="AN169" i="25" a="1"/>
  <c r="BN513" i="25" a="1"/>
  <c r="BI155" i="25" a="1"/>
  <c r="M471" i="25" a="1"/>
  <c r="BB141" i="25" a="1"/>
  <c r="Y495" i="25" a="1"/>
  <c r="AR521" i="25" a="1"/>
  <c r="AJ145" i="25" a="1"/>
  <c r="BC207" i="25" a="1"/>
  <c r="AQ421" i="25" a="1"/>
  <c r="BB161" i="25" a="1"/>
  <c r="BL535" i="25" a="1"/>
  <c r="BP309" i="25" a="1"/>
  <c r="AL447" i="25" a="1"/>
  <c r="Q501" i="25" a="1"/>
  <c r="BC177" i="25" a="1"/>
  <c r="AX285" i="25" a="1"/>
  <c r="AO423" i="25" a="1"/>
  <c r="R399" i="25" a="1"/>
  <c r="BP455" i="25" a="1"/>
  <c r="H451" i="25" a="1"/>
  <c r="AZ417" i="25" a="1"/>
  <c r="AZ171" i="25" a="1"/>
  <c r="BC241" i="25" a="1"/>
  <c r="D259" i="25" a="1"/>
  <c r="AO315" i="25" a="1"/>
  <c r="AL165" i="25" a="1"/>
  <c r="BF475" i="25" a="1"/>
  <c r="O495" i="25" a="1"/>
  <c r="AO333" i="25" a="1"/>
  <c r="AQ477" i="25" a="1"/>
  <c r="BP457" i="25" a="1"/>
  <c r="AE381" i="25" a="1"/>
  <c r="AN345" i="25" a="1"/>
  <c r="H183" i="25" a="1"/>
  <c r="AT133" i="25" a="1"/>
  <c r="Z489" i="25" a="1"/>
  <c r="Y407" i="25" a="1"/>
  <c r="AI471" i="25" a="1"/>
  <c r="AK505" i="25" a="1"/>
  <c r="AT125" i="25" a="1"/>
  <c r="G279" i="25" a="1"/>
  <c r="AN239" i="25" a="1"/>
  <c r="V215" i="25" a="1"/>
  <c r="AU487" i="25" a="1"/>
  <c r="AL397" i="25" a="1"/>
  <c r="BN385" i="25" a="1"/>
  <c r="G399" i="25" a="1"/>
  <c r="D391" i="25" a="1"/>
  <c r="BC419" i="25" a="1"/>
  <c r="AY485" i="25" a="1"/>
  <c r="BN295" i="25" a="1"/>
  <c r="F259" i="25" a="1"/>
  <c r="AE423" i="25" a="1"/>
  <c r="W131" i="25" a="1"/>
  <c r="L311" i="25" a="1"/>
  <c r="AH249" i="25" a="1"/>
  <c r="BH211" i="25" a="1"/>
  <c r="AC389" i="25" a="1"/>
  <c r="BG379" i="25" a="1"/>
  <c r="BL215" i="25" a="1"/>
  <c r="AC335" i="25" a="1"/>
  <c r="N387" i="25" a="1"/>
  <c r="BM391" i="25" a="1"/>
  <c r="BC127" i="25" a="1"/>
  <c r="Z203" i="25" a="1"/>
  <c r="O323" i="25" a="1"/>
  <c r="J215" i="25" a="1"/>
  <c r="AN195" i="25" a="1"/>
  <c r="BB513" i="25" a="1"/>
  <c r="AI383" i="25" a="1"/>
  <c r="AG255" i="25" a="1"/>
  <c r="BI173" i="25" a="1"/>
  <c r="AO153" i="25" a="1"/>
  <c r="AB299" i="25" a="1"/>
  <c r="BL139" i="25" a="1"/>
  <c r="AA203" i="25" a="1"/>
  <c r="BP429" i="25" a="1"/>
  <c r="BB471" i="25" a="1"/>
  <c r="AY149" i="25" a="1"/>
  <c r="BP123" i="25" a="1"/>
  <c r="BE345" i="25" a="1"/>
  <c r="BC185" i="25" a="1"/>
  <c r="BL445" i="25" a="1"/>
  <c r="Z393" i="25" a="1"/>
  <c r="AJ267" i="25" a="1"/>
  <c r="AX365" i="25" a="1"/>
  <c r="M299" i="25" a="1"/>
  <c r="BE527" i="25" a="1"/>
  <c r="BP441" i="25" a="1"/>
  <c r="BG157" i="25" a="1"/>
  <c r="AM433" i="25" a="1"/>
  <c r="I199" i="25" a="1"/>
  <c r="AJ201" i="25" a="1"/>
  <c r="AN515" i="25" a="1"/>
  <c r="AG155" i="25" a="1"/>
  <c r="V259" i="25" a="1"/>
  <c r="AT263" i="25" a="1"/>
  <c r="Y481" i="25" a="1"/>
  <c r="BO257" i="25" a="1"/>
  <c r="O367" i="25" a="1"/>
  <c r="AG307" i="25" a="1"/>
  <c r="D347" i="25" a="1"/>
  <c r="AR179" i="25" a="1"/>
  <c r="BN391" i="25" a="1"/>
  <c r="P429" i="25" a="1"/>
  <c r="Z191" i="25" a="1"/>
  <c r="AX353" i="25" a="1"/>
  <c r="AE443" i="25" a="1"/>
  <c r="AM369" i="25" a="1"/>
  <c r="BE355" i="25" a="1"/>
  <c r="T391" i="25" a="1"/>
  <c r="BN121" i="25" a="1"/>
  <c r="AC351" i="25" a="1"/>
  <c r="BK155" i="25" a="1"/>
  <c r="Q225" i="25" a="1"/>
  <c r="Q325" i="25" a="1"/>
  <c r="AD333" i="25" a="1"/>
  <c r="BO317" i="25" a="1"/>
  <c r="Y217" i="25" a="1"/>
  <c r="BI273" i="25" a="1"/>
  <c r="BF197" i="25" a="1"/>
  <c r="AH485" i="25" a="1"/>
  <c r="BJ253" i="25" a="1"/>
  <c r="Q305" i="25" a="1"/>
  <c r="BD353" i="25" a="1"/>
  <c r="BD251" i="25" a="1"/>
  <c r="BI517" i="25" a="1"/>
  <c r="AF241" i="25" a="1"/>
  <c r="AH341" i="25" a="1"/>
  <c r="BO153" i="25" a="1"/>
  <c r="BB167" i="25" a="1"/>
  <c r="BN371" i="25" a="1"/>
  <c r="BI447" i="25" a="1"/>
  <c r="AH199" i="25" a="1"/>
  <c r="BK223" i="25" a="1"/>
  <c r="AA405" i="25" a="1"/>
  <c r="BF263" i="25" a="1"/>
  <c r="AO241" i="25" a="1"/>
  <c r="BC475" i="25" a="1"/>
  <c r="BF317" i="25" a="1"/>
  <c r="AW217" i="25" a="1"/>
  <c r="AC311" i="25" a="1"/>
  <c r="AO121" i="25" a="1"/>
  <c r="G499" i="25" a="1"/>
  <c r="Y223" i="25" a="1"/>
  <c r="AS161" i="25" a="1"/>
  <c r="AM373" i="25" a="1"/>
  <c r="AB121" i="25" a="1"/>
  <c r="AV347" i="25" a="1"/>
  <c r="BI177" i="25" a="1"/>
  <c r="AL181" i="25" a="1"/>
  <c r="P243" i="25" a="1"/>
  <c r="AD451" i="25" a="1"/>
  <c r="H371" i="25" a="1"/>
  <c r="AZ295" i="25" a="1"/>
  <c r="AE529" i="25" a="1"/>
  <c r="Q117" i="25" a="1"/>
  <c r="AQ395" i="25" a="1"/>
  <c r="AR417" i="25" a="1"/>
  <c r="AF213" i="25" a="1"/>
  <c r="BF141" i="25" a="1"/>
  <c r="BI481" i="25" a="1"/>
  <c r="S391" i="25" a="1"/>
  <c r="Q333" i="25" a="1"/>
  <c r="AC397" i="25" a="1"/>
  <c r="P277" i="25" a="1"/>
  <c r="BB357" i="25" a="1"/>
  <c r="L423" i="25" a="1"/>
  <c r="BL201" i="25" a="1"/>
  <c r="BM469" i="25" a="1"/>
  <c r="AQ509" i="25" a="1"/>
  <c r="BE135" i="25" a="1"/>
  <c r="AV513" i="25" a="1"/>
  <c r="AJ351" i="25" a="1"/>
  <c r="AM397" i="25" a="1"/>
  <c r="Q433" i="25" a="1"/>
  <c r="BP367" i="25" a="1"/>
  <c r="AK147" i="25" a="1"/>
  <c r="AC147" i="25" a="1"/>
  <c r="AM199" i="25" a="1"/>
  <c r="AJ317" i="25" a="1"/>
  <c r="AW149" i="25" a="1"/>
  <c r="Z535" i="25" a="1"/>
  <c r="BC477" i="25" a="1"/>
  <c r="BO129" i="25" a="1"/>
  <c r="AH271" i="25" a="1"/>
  <c r="AH115" i="25" a="1"/>
  <c r="AD423" i="25" a="1"/>
  <c r="AG231" i="25" a="1"/>
  <c r="BJ385" i="25" a="1"/>
  <c r="BH427" i="25" a="1"/>
  <c r="AH403" i="25" a="1"/>
  <c r="Z259" i="25" a="1"/>
  <c r="K495" i="25" a="1"/>
  <c r="BC403" i="25" a="1"/>
  <c r="AD211" i="25" a="1"/>
  <c r="AF477" i="25" a="1"/>
  <c r="AC157" i="25" a="1"/>
  <c r="S275" i="25" a="1"/>
  <c r="Y289" i="25" a="1"/>
  <c r="BN503" i="25" a="1"/>
  <c r="Y503" i="25" a="1"/>
  <c r="BO383" i="25" a="1"/>
  <c r="BO479" i="25" a="1"/>
  <c r="AY195" i="25" a="1"/>
  <c r="AK137" i="25" a="1"/>
  <c r="BN465" i="25" a="1"/>
  <c r="AF229" i="25" a="1"/>
  <c r="AO163" i="25" a="1"/>
  <c r="AT159" i="25" a="1"/>
  <c r="J463" i="25" a="1"/>
  <c r="P211" i="25" a="1"/>
  <c r="AX333" i="25" a="1"/>
  <c r="W331" i="25" a="1"/>
  <c r="AK347" i="25" a="1"/>
  <c r="AI445" i="25" a="1"/>
  <c r="AI191" i="25" a="1"/>
  <c r="AU499" i="25" a="1"/>
  <c r="BL185" i="25" a="1"/>
  <c r="S259" i="25" a="1"/>
  <c r="AN351" i="25" a="1"/>
  <c r="BM517" i="25" a="1"/>
  <c r="AQ535" i="25" a="1"/>
  <c r="AR503" i="25" a="1"/>
  <c r="AQ327" i="25" a="1"/>
  <c r="F519" i="25" a="1"/>
  <c r="AU137" i="25" a="1"/>
  <c r="BF305" i="25" a="1"/>
  <c r="AA343" i="25" a="1"/>
  <c r="AC175" i="25" a="1"/>
  <c r="AX257" i="25" a="1"/>
  <c r="BI293" i="25" a="1"/>
  <c r="AH467" i="25" a="1"/>
  <c r="AN429" i="25" a="1"/>
  <c r="AX417" i="25" a="1"/>
  <c r="AK513" i="25" a="1"/>
  <c r="AO291" i="25" a="1"/>
  <c r="BL153" i="25" a="1"/>
  <c r="F167" i="25" a="1"/>
  <c r="AL473" i="25" a="1"/>
  <c r="N179" i="25" a="1"/>
  <c r="BP277" i="25" a="1"/>
  <c r="Q529" i="25" a="1"/>
  <c r="AL233" i="25" a="1"/>
  <c r="AO267" i="25" a="1"/>
  <c r="BB325" i="25" a="1"/>
  <c r="BG345" i="25" a="1"/>
  <c r="BB501" i="25" a="1"/>
  <c r="AF133" i="25" a="1"/>
  <c r="J211" i="25" a="1"/>
  <c r="BD511" i="25" a="1"/>
  <c r="AO465" i="25" a="1"/>
  <c r="AQ519" i="25" a="1"/>
  <c r="M503" i="25" a="1"/>
  <c r="AK263" i="25" a="1"/>
  <c r="AT369" i="25" a="1"/>
  <c r="AN439" i="25" a="1"/>
  <c r="AB211" i="25" a="1"/>
  <c r="AG445" i="25" a="1"/>
  <c r="AT141" i="25" a="1"/>
  <c r="T295" i="25" a="1"/>
  <c r="N251" i="25" a="1"/>
  <c r="BM481" i="25" a="1"/>
  <c r="AK349" i="25" a="1"/>
  <c r="P479" i="25" a="1"/>
  <c r="BH403" i="25" a="1"/>
  <c r="Z471" i="25" a="1"/>
  <c r="R287" i="25" a="1"/>
  <c r="BN429" i="25" a="1"/>
  <c r="BD521" i="25" a="1"/>
  <c r="BP479" i="25" a="1"/>
  <c r="P293" i="25" a="1"/>
  <c r="R371" i="25" a="1"/>
  <c r="AU197" i="25" a="1"/>
  <c r="AS293" i="25" a="1"/>
  <c r="AK375" i="25" a="1"/>
  <c r="AS361" i="25" a="1"/>
  <c r="AX217" i="25" a="1"/>
  <c r="Z181" i="25" a="1"/>
  <c r="BM361" i="25" a="1"/>
  <c r="P199" i="25" a="1"/>
  <c r="AE269" i="25" a="1"/>
  <c r="Z157" i="25" a="1"/>
  <c r="BO391" i="25" a="1"/>
  <c r="AX239" i="25" a="1"/>
  <c r="Q173" i="25" a="1"/>
  <c r="AX431" i="25" a="1"/>
  <c r="AG303" i="25" a="1"/>
  <c r="O403" i="25" a="1"/>
  <c r="AS393" i="25" a="1"/>
  <c r="AH223" i="25" a="1"/>
  <c r="BI477" i="25" a="1"/>
  <c r="AQ377" i="25" a="1"/>
  <c r="AL169" i="25" a="1"/>
  <c r="BG181" i="25" a="1"/>
  <c r="BJ431" i="25" a="1"/>
  <c r="BI391" i="25" a="1"/>
  <c r="AO387" i="25" a="1"/>
  <c r="AM297" i="25" a="1"/>
  <c r="AE189" i="25" a="1"/>
  <c r="AB383" i="25" a="1"/>
  <c r="U159" i="25" a="1"/>
  <c r="AF345" i="25" a="1"/>
  <c r="BD129" i="25" a="1"/>
  <c r="AB273" i="25" a="1"/>
  <c r="BN375" i="25" a="1"/>
  <c r="BL173" i="25" a="1"/>
  <c r="BL287" i="25" a="1"/>
  <c r="AD323" i="25" a="1"/>
  <c r="BP485" i="25" a="1"/>
  <c r="AF455" i="25" a="1"/>
  <c r="AK363" i="25" a="1"/>
  <c r="AD283" i="25" a="1"/>
  <c r="BK113" i="25" a="1"/>
  <c r="O475" i="25" a="1"/>
  <c r="AZ291" i="25" a="1"/>
  <c r="AR313" i="25" a="1"/>
  <c r="K443" i="25" a="1"/>
  <c r="N319" i="25" a="1"/>
  <c r="AR217" i="25" a="1"/>
  <c r="N287" i="25" a="1"/>
  <c r="Z515" i="25" a="1"/>
  <c r="U531" i="25" a="1"/>
  <c r="AD367" i="25" a="1"/>
  <c r="O491" i="25" a="1"/>
  <c r="AO319" i="25" a="1"/>
  <c r="AH523" i="25" a="1"/>
  <c r="AH173" i="25" a="1"/>
  <c r="AG393" i="25" a="1"/>
  <c r="BH161" i="25" a="1"/>
  <c r="AQ227" i="25" a="1"/>
  <c r="AR479" i="25" a="1"/>
  <c r="AW205" i="25" a="1"/>
  <c r="U519" i="25" a="1"/>
  <c r="Y489" i="25" a="1"/>
  <c r="AH153" i="25" a="1"/>
  <c r="V243" i="25" a="1"/>
  <c r="BG335" i="25" a="1"/>
  <c r="AK237" i="25" a="1"/>
  <c r="F115" i="25" a="1"/>
  <c r="AD309" i="25" a="1"/>
  <c r="P363" i="25" a="1"/>
  <c r="AE437" i="25" a="1"/>
  <c r="L471" i="25" a="1"/>
  <c r="F487" i="25" a="1"/>
  <c r="AY175" i="25" a="1"/>
  <c r="BP161" i="25" a="1"/>
  <c r="BK165" i="25" a="1"/>
  <c r="AQ527" i="25" a="1"/>
  <c r="BO255" i="25" a="1"/>
  <c r="BP495" i="25" a="1"/>
  <c r="BI405" i="25" a="1"/>
  <c r="AT243" i="25" a="1"/>
  <c r="Y193" i="25" a="1"/>
  <c r="BF523" i="25" a="1"/>
  <c r="BJ359" i="25" a="1"/>
  <c r="AK275" i="25" a="1"/>
  <c r="BF275" i="25" a="1"/>
  <c r="H135" i="25" a="1"/>
  <c r="BT118" i="25" a="1"/>
  <c r="BI345" i="25" a="1"/>
  <c r="AE481" i="25" a="1"/>
  <c r="AA435" i="25" a="1"/>
  <c r="AE535" i="25" a="1"/>
  <c r="BM365" i="25" a="1"/>
  <c r="AX415" i="25" a="1"/>
  <c r="G171" i="25" a="1"/>
  <c r="AR213" i="25" a="1"/>
  <c r="BH203" i="25" a="1"/>
  <c r="AS191" i="25" a="1"/>
  <c r="BD243" i="25" a="1"/>
  <c r="BO275" i="25" a="1"/>
  <c r="O385" i="25" a="1"/>
  <c r="AJ135" i="25" a="1"/>
  <c r="AX517" i="25" a="1"/>
  <c r="AU181" i="25" a="1"/>
  <c r="AL519" i="25" a="1"/>
  <c r="BN313" i="25" a="1"/>
  <c r="Z137" i="25" a="1"/>
  <c r="BG201" i="25" a="1"/>
  <c r="AM285" i="25" a="1"/>
  <c r="BI411" i="25" a="1"/>
  <c r="AZ509" i="25" a="1"/>
  <c r="P535" i="25" a="1"/>
  <c r="AA321" i="25" a="1"/>
  <c r="V363" i="25" a="1"/>
  <c r="AQ459" i="25" a="1"/>
  <c r="BB525" i="25" a="1"/>
  <c r="BG313" i="25" a="1"/>
  <c r="AS505" i="25" a="1"/>
  <c r="Q211" i="25" a="1"/>
  <c r="AC259" i="25" a="1"/>
  <c r="AM175" i="25" a="1"/>
  <c r="AR429" i="25" a="1"/>
  <c r="BK427" i="25" a="1"/>
  <c r="Q303" i="25" a="1"/>
  <c r="AN189" i="25" a="1"/>
  <c r="N467" i="25" a="1"/>
  <c r="BD453" i="25" a="1"/>
  <c r="BI395" i="25" a="1"/>
  <c r="BL251" i="25" a="1"/>
  <c r="AV503" i="25" a="1"/>
  <c r="Y287" i="25" a="1"/>
  <c r="AE317" i="25" a="1"/>
  <c r="AB463" i="25" a="1"/>
  <c r="AT249" i="25" a="1"/>
  <c r="AH137" i="25" a="1"/>
  <c r="BN217" i="25" a="1"/>
  <c r="AA359" i="25" a="1"/>
  <c r="AB173" i="25" a="1"/>
  <c r="AH395" i="25" a="1"/>
  <c r="BN379" i="25" a="1"/>
  <c r="I259" i="25" a="1"/>
  <c r="AT317" i="25" a="1"/>
  <c r="AH151" i="25" a="1"/>
  <c r="BN433" i="25" a="1"/>
  <c r="S471" i="25" a="1"/>
  <c r="AT163" i="25" a="1"/>
  <c r="AA263" i="25" a="1"/>
  <c r="AZ249" i="25" a="1"/>
  <c r="Y297" i="25" a="1"/>
  <c r="U247" i="25" a="1"/>
  <c r="AT503" i="25" a="1"/>
  <c r="AR185" i="25" a="1"/>
  <c r="AJ461" i="25" a="1"/>
  <c r="BC423" i="25" a="1"/>
  <c r="AT465" i="25" a="1"/>
  <c r="P483" i="25" a="1"/>
  <c r="AN183" i="25" a="1"/>
  <c r="BG339" i="25" a="1"/>
  <c r="AL135" i="25" a="1"/>
  <c r="AJ341" i="25" a="1"/>
  <c r="AB353" i="25" a="1"/>
  <c r="T147" i="25" a="1"/>
  <c r="AH421" i="25" a="1"/>
  <c r="M239" i="25" a="1"/>
  <c r="I351" i="25" a="1"/>
  <c r="AN185" i="25" a="1"/>
  <c r="Q339" i="25" a="1"/>
  <c r="BN495" i="25" a="1"/>
  <c r="AV441" i="25" a="1"/>
  <c r="AT117" i="25" a="1"/>
  <c r="Y231" i="25" a="1"/>
  <c r="AY283" i="25" a="1"/>
  <c r="AR153" i="25" a="1"/>
  <c r="U295" i="25" a="1"/>
  <c r="AX173" i="25" a="1"/>
  <c r="BK517" i="25" a="1"/>
  <c r="AV353" i="25" a="1"/>
  <c r="S179" i="25" a="1"/>
  <c r="BE475" i="25" a="1"/>
  <c r="BL505" i="25" a="1"/>
  <c r="BC491" i="25" a="1"/>
  <c r="BG417" i="25" a="1"/>
  <c r="AU399" i="25" a="1"/>
  <c r="AC229" i="25" a="1"/>
  <c r="AB351" i="25" a="1"/>
  <c r="N183" i="25" a="1"/>
  <c r="N495" i="25" a="1"/>
  <c r="O361" i="25" a="1"/>
  <c r="AK471" i="25" a="1"/>
  <c r="AD393" i="25" a="1"/>
  <c r="AS535" i="25" a="1"/>
  <c r="AE525" i="25" a="1"/>
  <c r="Q185" i="25" a="1"/>
  <c r="G535" i="25" a="1"/>
  <c r="AQ127" i="25" a="1"/>
  <c r="AW383" i="25" a="1"/>
  <c r="P467" i="25" a="1"/>
  <c r="U471" i="25" a="1"/>
  <c r="BJ195" i="25" a="1"/>
  <c r="Q497" i="25" a="1"/>
  <c r="P397" i="25" a="1"/>
  <c r="AZ113" i="25" a="1"/>
  <c r="AC327" i="25" a="1"/>
  <c r="K135" i="25" a="1"/>
  <c r="AL331" i="25" a="1"/>
  <c r="BF131" i="25" a="1"/>
  <c r="AF411" i="25" a="1"/>
  <c r="AW339" i="25" a="1"/>
  <c r="AI459" i="25" a="1"/>
  <c r="AX399" i="25" a="1"/>
  <c r="BN367" i="25" a="1"/>
  <c r="AL289" i="25" a="1"/>
  <c r="AG401" i="25" a="1"/>
  <c r="AE233" i="25" a="1"/>
  <c r="BE467" i="25" a="1"/>
  <c r="AQ255" i="25" a="1"/>
  <c r="AK131" i="25" a="1"/>
  <c r="AO221" i="25" a="1"/>
  <c r="AE457" i="25" a="1"/>
  <c r="AN307" i="25" a="1"/>
  <c r="BP199" i="25" a="1"/>
  <c r="AT425" i="25" a="1"/>
  <c r="S495" i="25" a="1"/>
  <c r="BP361" i="25" a="1"/>
  <c r="AB403" i="25" a="1"/>
  <c r="P307" i="25" a="1"/>
  <c r="V459" i="25" a="1"/>
  <c r="AM223" i="25" a="1"/>
  <c r="BF187" i="25" a="1"/>
  <c r="AM251" i="25" a="1"/>
  <c r="BD283" i="25" a="1"/>
  <c r="BN185" i="25" a="1"/>
  <c r="BH247" i="25" a="1"/>
  <c r="AH185" i="25" a="1"/>
  <c r="T531" i="25" a="1"/>
  <c r="BE315" i="25" a="1"/>
  <c r="BB497" i="25" a="1"/>
  <c r="P135" i="25" a="1"/>
  <c r="AH195" i="25" a="1"/>
  <c r="G491" i="25" a="1"/>
  <c r="AJ169" i="25" a="1"/>
  <c r="BO219" i="25" a="1"/>
  <c r="AW295" i="25" a="1"/>
  <c r="AM367" i="25" a="1"/>
  <c r="AY247" i="25" a="1"/>
  <c r="AE433" i="25" a="1"/>
  <c r="AQ403" i="25" a="1"/>
  <c r="AS139" i="25" a="1"/>
  <c r="BK293" i="25" a="1"/>
  <c r="P287" i="25" a="1"/>
  <c r="T255" i="25" a="1"/>
  <c r="AA289" i="25" a="1"/>
  <c r="AH203" i="25" a="1"/>
  <c r="BP231" i="25" a="1"/>
  <c r="BL263" i="25" a="1"/>
  <c r="BD507" i="25" a="1"/>
  <c r="H423" i="25" a="1"/>
  <c r="BJ503" i="25" a="1"/>
  <c r="BK127" i="25" a="1"/>
  <c r="U475" i="25" a="1"/>
  <c r="BC287" i="25" a="1"/>
  <c r="BI325" i="25" a="1"/>
  <c r="Y133" i="25" a="1"/>
  <c r="Y237" i="25" a="1"/>
  <c r="AQ193" i="25" a="1"/>
  <c r="BI297" i="25" a="1"/>
  <c r="AM119" i="25" a="1"/>
  <c r="AU353" i="25" a="1"/>
  <c r="AR453" i="25" a="1"/>
  <c r="AG167" i="25" a="1"/>
  <c r="V503" i="25" a="1"/>
  <c r="Q137" i="25" a="1"/>
  <c r="AY431" i="25" a="1"/>
  <c r="AD431" i="25" a="1"/>
  <c r="AQ201" i="25" a="1"/>
  <c r="P187" i="25" a="1"/>
  <c r="AC441" i="25" a="1"/>
  <c r="V395" i="25" a="1"/>
  <c r="AM315" i="25" a="1"/>
  <c r="AK177" i="25" a="1"/>
  <c r="AC125" i="25" a="1"/>
  <c r="AF525" i="25" a="1"/>
  <c r="BI121" i="25" a="1"/>
  <c r="S475" i="25" a="1"/>
  <c r="BL423" i="25" a="1"/>
  <c r="L167" i="25" a="1"/>
  <c r="AF407" i="25" a="1"/>
  <c r="BM397" i="25" a="1"/>
  <c r="I271" i="25" a="1"/>
  <c r="AC337" i="25" a="1"/>
  <c r="BB267" i="25" a="1"/>
  <c r="AJ331" i="25" a="1"/>
  <c r="BM159" i="25" a="1"/>
  <c r="AZ167" i="25" a="1"/>
  <c r="AS205" i="25" a="1"/>
  <c r="M183" i="25" a="1"/>
  <c r="AI125" i="25" a="1"/>
  <c r="AN155" i="25" a="1"/>
  <c r="Q323" i="25" a="1"/>
  <c r="F163" i="25" a="1"/>
  <c r="AV369" i="25" a="1"/>
  <c r="AY289" i="25" a="1"/>
  <c r="AA467" i="25" a="1"/>
  <c r="AY147" i="25" a="1"/>
  <c r="AG227" i="25" a="1"/>
  <c r="AU161" i="25" a="1"/>
  <c r="AZ407" i="25" a="1"/>
  <c r="BB419" i="25" a="1"/>
  <c r="U203" i="25" a="1"/>
  <c r="AA427" i="25" a="1"/>
  <c r="M363" i="25" a="1"/>
  <c r="BH463" i="25" a="1"/>
  <c r="AW467" i="25" a="1"/>
  <c r="AE465" i="25" a="1"/>
  <c r="AE267" i="25" a="1"/>
  <c r="AI165" i="25" a="1"/>
  <c r="AS319" i="25" a="1"/>
  <c r="AA457" i="25" a="1"/>
  <c r="AS387" i="25" a="1"/>
  <c r="K163" i="25" a="1"/>
  <c r="K439" i="25" a="1"/>
  <c r="AH411" i="25" a="1"/>
  <c r="K403" i="25" a="1"/>
  <c r="Q267" i="25" a="1"/>
  <c r="Q341" i="25" a="1"/>
  <c r="BE501" i="25" a="1"/>
  <c r="AU251" i="25" a="1"/>
  <c r="J139" i="25" a="1"/>
  <c r="AI333" i="25" a="1"/>
  <c r="AU495" i="25" a="1"/>
  <c r="BM213" i="25" a="1"/>
  <c r="AL209" i="25" a="1"/>
  <c r="AC287" i="25" a="1"/>
  <c r="AU367" i="25" a="1"/>
  <c r="BC425" i="25" a="1"/>
  <c r="AR425" i="25" a="1"/>
  <c r="BL177" i="25" a="1"/>
  <c r="O337" i="25" a="1"/>
  <c r="AI485" i="25" a="1"/>
  <c r="BJ279" i="25" a="1"/>
  <c r="AL159" i="25" a="1"/>
  <c r="BE299" i="25" a="1"/>
  <c r="AE181" i="25" a="1"/>
  <c r="AD509" i="25" a="1"/>
  <c r="AH217" i="25" a="1"/>
  <c r="AZ415" i="25" a="1"/>
  <c r="BG495" i="25" a="1"/>
  <c r="AV203" i="25" a="1"/>
  <c r="BK181" i="25" a="1"/>
  <c r="AB489" i="25" a="1"/>
  <c r="AK149" i="25" a="1"/>
  <c r="BN285" i="25" a="1"/>
  <c r="Y153" i="25" a="1"/>
  <c r="BE375" i="25" a="1"/>
  <c r="P153" i="25" a="1"/>
  <c r="BO279" i="25" a="1"/>
  <c r="AO511" i="25" a="1"/>
  <c r="AZ253" i="25" a="1"/>
  <c r="P171" i="25" a="1"/>
  <c r="AD391" i="25" a="1"/>
  <c r="T427" i="25" a="1"/>
  <c r="AB467" i="25" a="1"/>
  <c r="AJ199" i="25" a="1"/>
  <c r="BH371" i="25" a="1"/>
  <c r="BG207" i="25" a="1"/>
  <c r="AC345" i="25" a="1"/>
  <c r="AE417" i="25" a="1"/>
  <c r="AS499" i="25" a="1"/>
  <c r="AV197" i="25" a="1"/>
  <c r="BB297" i="25" a="1"/>
  <c r="AW349" i="25" a="1"/>
  <c r="BL367" i="25" a="1"/>
  <c r="AO119" i="25" a="1"/>
  <c r="J247" i="25" a="1"/>
  <c r="AU151" i="25" a="1"/>
  <c r="M411" i="25" a="1"/>
  <c r="BI277" i="25" a="1"/>
  <c r="AN387" i="25" a="1"/>
  <c r="BM119" i="25" a="1"/>
  <c r="BG247" i="25" a="1"/>
  <c r="T351" i="25" a="1"/>
  <c r="AK441" i="25" a="1"/>
  <c r="AL451" i="25" a="1"/>
  <c r="BP437" i="25" a="1"/>
  <c r="L535" i="25" a="1"/>
  <c r="BD239" i="25" a="1"/>
  <c r="M487" i="25" a="1"/>
  <c r="AG451" i="25" a="1"/>
  <c r="BC145" i="25" a="1"/>
  <c r="AV213" i="25" a="1"/>
  <c r="AW451" i="25" a="1"/>
  <c r="W515" i="25" a="1"/>
  <c r="BF125" i="25" a="1"/>
  <c r="AR487" i="25" a="1"/>
  <c r="AS473" i="25" a="1"/>
  <c r="AT309" i="25" a="1"/>
  <c r="AO391" i="25" a="1"/>
  <c r="BF177" i="25" a="1"/>
  <c r="BM263" i="25" a="1"/>
  <c r="F411" i="25" a="1"/>
  <c r="AJ363" i="25" a="1"/>
  <c r="AJ213" i="25" a="1"/>
  <c r="BG343" i="25" a="1"/>
  <c r="R355" i="25" a="1"/>
  <c r="AC165" i="25" a="1"/>
  <c r="AB503" i="25" a="1"/>
  <c r="AR447" i="25" a="1"/>
  <c r="J195" i="25" a="1"/>
  <c r="AJ457" i="25" a="1"/>
  <c r="AY325" i="25" a="1"/>
  <c r="AA233" i="25" a="1"/>
  <c r="AR263" i="25" a="1"/>
  <c r="BJ399" i="25" a="1"/>
  <c r="BP141" i="25" a="1"/>
  <c r="BE249" i="25" a="1"/>
  <c r="BJ459" i="25" a="1"/>
  <c r="AV151" i="25" a="1"/>
  <c r="L343" i="25" a="1"/>
  <c r="AJ205" i="25" a="1"/>
  <c r="AU463" i="25" a="1"/>
  <c r="AD255" i="25" a="1"/>
  <c r="BJ513" i="25" a="1"/>
  <c r="BL431" i="25" a="1"/>
  <c r="Q281" i="25" a="1"/>
  <c r="V179" i="25" a="1"/>
  <c r="AD153" i="25" a="1"/>
  <c r="AS263" i="25" a="1"/>
  <c r="BB273" i="25" a="1"/>
  <c r="AB257" i="25" a="1"/>
  <c r="AY213" i="25" a="1"/>
  <c r="AI245" i="25" a="1"/>
  <c r="BP267" i="25" a="1"/>
  <c r="Y377" i="25" a="1"/>
  <c r="BO169" i="25" a="1"/>
  <c r="AS259" i="25" a="1"/>
  <c r="AI477" i="25" a="1"/>
  <c r="AM295" i="25" a="1"/>
  <c r="AK229" i="25" a="1"/>
  <c r="AH383" i="25" a="1"/>
  <c r="BK489" i="25" a="1"/>
  <c r="Q387" i="25" a="1"/>
  <c r="AH499" i="25" a="1"/>
  <c r="AC295" i="25" a="1"/>
  <c r="AJ161" i="25" a="1"/>
  <c r="AR389" i="25" a="1"/>
  <c r="M407" i="25" a="1"/>
  <c r="U319" i="25" a="1"/>
  <c r="H435" i="25" a="1"/>
  <c r="AS299" i="25" a="1"/>
  <c r="D435" i="25" a="1"/>
  <c r="AL145" i="25" a="1"/>
  <c r="AZ471" i="25" a="1"/>
  <c r="BN165" i="25" a="1"/>
  <c r="P157" i="25" a="1"/>
  <c r="AA417" i="25" a="1"/>
  <c r="AK341" i="25" a="1"/>
  <c r="T235" i="25" a="1"/>
  <c r="AD235" i="25" a="1"/>
  <c r="AU211" i="25" a="1"/>
  <c r="AG361" i="25" a="1"/>
  <c r="AY277" i="25" a="1"/>
  <c r="M227" i="25" a="1"/>
  <c r="AO341" i="25" a="1"/>
  <c r="AU213" i="25" a="1"/>
  <c r="AS397" i="25" a="1"/>
  <c r="P179" i="25" a="1"/>
  <c r="S451" i="25" a="1"/>
  <c r="AQ497" i="25" a="1"/>
  <c r="U395" i="25" a="1"/>
  <c r="O485" i="25" a="1"/>
  <c r="AR289" i="25" a="1"/>
  <c r="V435" i="25" a="1"/>
  <c r="M135" i="25" a="1"/>
  <c r="BB233" i="25" a="1"/>
  <c r="AS411" i="25" a="1"/>
  <c r="BL343" i="25" a="1"/>
  <c r="AO441" i="25" a="1"/>
  <c r="AA421" i="25" a="1"/>
  <c r="AI443" i="25" a="1"/>
  <c r="G379" i="25" a="1"/>
  <c r="BI213" i="25" a="1"/>
  <c r="AD401" i="25" a="1"/>
  <c r="BF517" i="25" a="1"/>
  <c r="BB529" i="25" a="1"/>
  <c r="AG311" i="25" a="1"/>
  <c r="AV351" i="25" a="1"/>
  <c r="BI449" i="25" a="1"/>
  <c r="D343" i="25" a="1"/>
  <c r="BL291" i="25" a="1"/>
  <c r="Y247" i="25" a="1"/>
  <c r="Y417" i="25" a="1"/>
  <c r="BL321" i="25" a="1"/>
  <c r="BK421" i="25" a="1"/>
  <c r="V127" i="25" a="1"/>
  <c r="BK161" i="25" a="1"/>
  <c r="AN503" i="25" a="1"/>
  <c r="BD351" i="25" a="1"/>
  <c r="O123" i="25" a="1"/>
  <c r="AA369" i="25" a="1"/>
  <c r="AA437" i="25" a="1"/>
  <c r="AI329" i="25" a="1"/>
  <c r="BM337" i="25" a="1"/>
  <c r="BB281" i="25" a="1"/>
  <c r="AT197" i="25" a="1"/>
  <c r="U363" i="25" a="1"/>
  <c r="AO329" i="25" a="1"/>
  <c r="BB203" i="25" a="1"/>
  <c r="AV429" i="25" a="1"/>
  <c r="BP179" i="25" a="1"/>
  <c r="BL419" i="25" a="1"/>
  <c r="AZ439" i="25" a="1"/>
  <c r="AA167" i="25" a="1"/>
  <c r="AN203" i="25" a="1"/>
  <c r="N407" i="25" a="1"/>
  <c r="AN227" i="25" a="1"/>
  <c r="AV327" i="25" a="1"/>
  <c r="BP175" i="25" a="1"/>
  <c r="K331" i="25" a="1"/>
  <c r="AN485" i="25" a="1"/>
  <c r="R151" i="25" a="1"/>
  <c r="K419" i="25" a="1"/>
  <c r="AZ433" i="25" a="1"/>
  <c r="F239" i="25" a="1"/>
  <c r="AQ495" i="25" a="1"/>
  <c r="AQ167" i="25" a="1"/>
  <c r="AR409" i="25" a="1"/>
  <c r="AY185" i="25" a="1"/>
  <c r="AB193" i="25" a="1"/>
  <c r="BM229" i="25" a="1"/>
  <c r="P455" i="25" a="1"/>
  <c r="AT471" i="25" a="1"/>
  <c r="BK271" i="25" a="1"/>
  <c r="AK529" i="25" a="1"/>
  <c r="AD181" i="25" a="1"/>
  <c r="Y323" i="25" a="1"/>
  <c r="AW323" i="25" a="1"/>
  <c r="AI323" i="25" a="1"/>
  <c r="AC405" i="25" a="1"/>
  <c r="AF195" i="25" a="1"/>
  <c r="AA485" i="25" a="1"/>
  <c r="AO149" i="25" a="1"/>
  <c r="T383" i="25" a="1"/>
  <c r="BB305" i="25" a="1"/>
  <c r="H223" i="25" a="1"/>
  <c r="BG139" i="25" a="1"/>
  <c r="P249" i="25" a="1"/>
  <c r="AV421" i="25" a="1"/>
  <c r="BL351" i="25" a="1"/>
  <c r="AN411" i="25" a="1"/>
  <c r="Q453" i="25" a="1"/>
  <c r="AS391" i="25" a="1"/>
  <c r="BX118" i="25" a="1"/>
  <c r="AM349" i="25" a="1"/>
  <c r="BF493" i="25" a="1"/>
  <c r="V343" i="25" a="1"/>
  <c r="AT389" i="25" a="1"/>
  <c r="AL337" i="25" a="1"/>
  <c r="BH431" i="25" a="1"/>
  <c r="BD233" i="25" a="1"/>
  <c r="AJ373" i="25" a="1"/>
  <c r="M371" i="25" a="1"/>
  <c r="W175" i="25" a="1"/>
  <c r="G175" i="25" a="1"/>
  <c r="F231" i="25" a="1"/>
  <c r="BF265" i="25" a="1"/>
  <c r="AD485" i="25" a="1"/>
  <c r="BN425" i="25" a="1"/>
  <c r="AL139" i="25" a="1"/>
  <c r="P173" i="25" a="1"/>
  <c r="AL317" i="25" a="1"/>
  <c r="AB155" i="25" a="1"/>
  <c r="AH261" i="25" a="1"/>
  <c r="Y369" i="25" a="1"/>
  <c r="AG135" i="25" a="1"/>
  <c r="Z337" i="25" a="1"/>
  <c r="AE499" i="25" a="1"/>
  <c r="BF195" i="25" a="1"/>
  <c r="AC371" i="25" a="1"/>
  <c r="R135" i="25" a="1"/>
  <c r="AO205" i="25" a="1"/>
  <c r="AR451" i="25" a="1"/>
  <c r="G191" i="25" a="1"/>
  <c r="AI243" i="25" a="1"/>
  <c r="O511" i="25" a="1"/>
  <c r="BI303" i="25" a="1"/>
  <c r="BO461" i="25" a="1"/>
  <c r="AI403" i="25" a="1"/>
  <c r="AC169" i="25" a="1"/>
  <c r="Y383" i="25" a="1"/>
  <c r="BP129" i="25" a="1"/>
  <c r="AR169" i="25" a="1"/>
  <c r="AG411" i="25" a="1"/>
  <c r="BK261" i="25" a="1"/>
  <c r="AJ367" i="25" a="1"/>
  <c r="AF375" i="25" a="1"/>
  <c r="AJ389" i="25" a="1"/>
  <c r="K159" i="25" a="1"/>
  <c r="AI465" i="25" a="1"/>
  <c r="AJ221" i="25" a="1"/>
  <c r="AU203" i="25" a="1"/>
  <c r="AW285" i="25" a="1"/>
  <c r="I479" i="25" a="1"/>
  <c r="BM187" i="25" a="1"/>
  <c r="BO433" i="25" a="1"/>
  <c r="AL371" i="25" a="1"/>
  <c r="AZ273" i="25" a="1"/>
  <c r="AT297" i="25" a="1"/>
  <c r="BO379" i="25" a="1"/>
  <c r="AF227" i="25" a="1"/>
  <c r="AQ383" i="25" a="1"/>
  <c r="AL225" i="25" a="1"/>
  <c r="AT145" i="25" a="1"/>
  <c r="N275" i="25" a="1"/>
  <c r="BH397" i="25" a="1"/>
  <c r="K113" i="25" a="1"/>
  <c r="BF5" i="25" a="1"/>
  <c r="L113" i="25" a="1"/>
  <c r="O25" i="25" a="1"/>
  <c r="BK10" i="25" a="1"/>
  <c r="W6" i="25" a="1"/>
  <c r="AZ17" i="25" a="1"/>
  <c r="AA5" i="25" a="1"/>
  <c r="BC387" i="25" a="1"/>
  <c r="BI487" i="25" a="1"/>
  <c r="AM317" i="25" a="1"/>
  <c r="AZ505" i="25" a="1"/>
  <c r="J271" i="25" a="1"/>
  <c r="AW415" i="25" a="1"/>
  <c r="U423" i="25" a="1"/>
  <c r="AM255" i="25" a="1"/>
  <c r="BJ185" i="25" a="1"/>
  <c r="Y233" i="25" a="1"/>
  <c r="AF205" i="25" a="1"/>
  <c r="BB379" i="25" a="1"/>
  <c r="BG473" i="25" a="1"/>
  <c r="BC373" i="25" a="1"/>
  <c r="AT327" i="25" a="1"/>
  <c r="AA483" i="25" a="1"/>
  <c r="D191" i="25" a="1"/>
  <c r="Z439" i="25" a="1"/>
  <c r="BM195" i="25" a="1"/>
  <c r="AS305" i="25" a="1"/>
  <c r="BD187" i="25" a="1"/>
  <c r="AR423" i="25" a="1"/>
  <c r="AC213" i="25" a="1"/>
  <c r="AU323" i="25" a="1"/>
  <c r="AI163" i="25" a="1"/>
  <c r="BD263" i="25" a="1"/>
  <c r="BN339" i="25" a="1"/>
  <c r="O309" i="25" a="1"/>
  <c r="I299" i="25" a="1"/>
  <c r="O243" i="25" a="1"/>
  <c r="AF417" i="25" a="1"/>
  <c r="Z467" i="25" a="1"/>
  <c r="K279" i="25" a="1"/>
  <c r="AV437" i="25" a="1"/>
  <c r="AF381" i="25" a="1"/>
  <c r="BB491" i="25" a="1"/>
  <c r="Z457" i="25" a="1"/>
  <c r="AV477" i="25" a="1"/>
  <c r="BP535" i="25" a="1"/>
  <c r="AW473" i="25" a="1"/>
  <c r="AX385" i="25" a="1"/>
  <c r="AV275" i="25" a="1"/>
  <c r="BP357" i="25" a="1"/>
  <c r="W143" i="25" a="1"/>
  <c r="O167" i="25" a="1"/>
  <c r="Q443" i="25" a="1"/>
  <c r="AB363" i="25" a="1"/>
  <c r="AX207" i="25" a="1"/>
  <c r="O527" i="25" a="1"/>
  <c r="BP329" i="25" a="1"/>
  <c r="BN223" i="25" a="1"/>
  <c r="AG145" i="25" a="1"/>
  <c r="AO365" i="25" a="1"/>
  <c r="L299" i="25" a="1"/>
  <c r="AV375" i="25" a="1"/>
  <c r="P125" i="25" a="1"/>
  <c r="AW301" i="25" a="1"/>
  <c r="AV397" i="25" a="1"/>
  <c r="BK145" i="25" a="1"/>
  <c r="H191" i="25" a="1"/>
  <c r="R435" i="25" a="1"/>
  <c r="AD169" i="25" a="1"/>
  <c r="AT511" i="25" a="1"/>
  <c r="AV139" i="25" a="1"/>
  <c r="S507" i="25" a="1"/>
  <c r="AZ525" i="25" a="1"/>
  <c r="BG213" i="25" a="1"/>
  <c r="AZ399" i="25" a="1"/>
  <c r="AO327" i="25" a="1"/>
  <c r="AB367" i="25" a="1"/>
  <c r="BF387" i="25" a="1"/>
  <c r="BI371" i="25" a="1"/>
  <c r="Z265" i="25" a="1"/>
  <c r="BD253" i="25" a="1"/>
  <c r="I355" i="25" a="1"/>
  <c r="BE369" i="25" a="1"/>
  <c r="O531" i="25" a="1"/>
  <c r="BF247" i="25" a="1"/>
  <c r="Z359" i="25" a="1"/>
  <c r="BH451" i="25" a="1"/>
  <c r="BG127" i="25" a="1"/>
  <c r="AQ283" i="25" a="1"/>
  <c r="BI341" i="25" a="1"/>
  <c r="BO421" i="25" a="1"/>
  <c r="AU229" i="25" a="1"/>
  <c r="F279" i="25" a="1"/>
  <c r="Y465" i="25" a="1"/>
  <c r="AR535" i="25" a="1"/>
  <c r="AK167" i="25" a="1"/>
  <c r="BC389" i="25" a="1"/>
  <c r="BN183" i="25" a="1"/>
  <c r="N243" i="25" a="1"/>
  <c r="BN361" i="25" a="1"/>
  <c r="BM183" i="25" a="1"/>
  <c r="Z385" i="25" a="1"/>
  <c r="BN213" i="25" a="1"/>
  <c r="P335" i="25" a="1"/>
  <c r="AK133" i="25" a="1"/>
  <c r="AI289" i="25" a="1"/>
  <c r="AR433" i="25" a="1"/>
  <c r="Y145" i="25" a="1"/>
  <c r="AJ189" i="25" a="1"/>
  <c r="AC415" i="25" a="1"/>
  <c r="U351" i="25" a="1"/>
  <c r="AE285" i="25" a="1"/>
  <c r="BO449" i="25" a="1"/>
  <c r="AL483" i="25" a="1"/>
  <c r="BN243" i="25" a="1"/>
  <c r="H351" i="25" a="1"/>
  <c r="BE295" i="25" a="1"/>
  <c r="BE159" i="25" a="1"/>
  <c r="BO365" i="25" a="1"/>
  <c r="AM259" i="25" a="1"/>
  <c r="AX351" i="25" a="1"/>
  <c r="AV405" i="25" a="1"/>
  <c r="AA315" i="25" a="1"/>
  <c r="AX501" i="25" a="1"/>
  <c r="BB395" i="25" a="1"/>
  <c r="BG525" i="25" a="1"/>
  <c r="BJ315" i="25" a="1"/>
  <c r="AU311" i="25" a="1"/>
  <c r="AQ229" i="25" a="1"/>
  <c r="BH241" i="25" a="1"/>
  <c r="BL273" i="25" a="1"/>
  <c r="BD229" i="25" a="1"/>
  <c r="AL487" i="25" a="1"/>
  <c r="AF335" i="25" a="1"/>
  <c r="T175" i="25" a="1"/>
  <c r="P193" i="25" a="1"/>
  <c r="J171" i="25" a="1"/>
  <c r="V475" i="25" a="1"/>
  <c r="BJ335" i="25" a="1"/>
  <c r="AM215" i="25" a="1"/>
  <c r="BO405" i="25" a="1"/>
  <c r="BE423" i="25" a="1"/>
  <c r="AA127" i="25" a="1"/>
  <c r="M459" i="25" a="1"/>
  <c r="AD525" i="25" a="1"/>
  <c r="Y137" i="25" a="1"/>
  <c r="S303" i="25" a="1"/>
  <c r="AL393" i="25" a="1"/>
  <c r="G387" i="25" a="1"/>
  <c r="N335" i="25" a="1"/>
  <c r="P487" i="25" a="1"/>
  <c r="AB303" i="25" a="1"/>
  <c r="AG433" i="25" a="1"/>
  <c r="P253" i="25" a="1"/>
  <c r="BP433" i="25" a="1"/>
  <c r="AS447" i="25" a="1"/>
  <c r="AU227" i="25" a="1"/>
  <c r="Q233" i="25" a="1"/>
  <c r="BI431" i="25" a="1"/>
  <c r="BG153" i="25" a="1"/>
  <c r="BH213" i="25" a="1"/>
  <c r="W403" i="25" a="1"/>
  <c r="F463" i="25" a="1"/>
  <c r="BF447" i="25" a="1"/>
  <c r="V319" i="25" a="1"/>
  <c r="BK403" i="25" a="1"/>
  <c r="BI383" i="25" a="1"/>
  <c r="Q477" i="25" a="1"/>
  <c r="H471" i="25" a="1"/>
  <c r="BL413" i="25" a="1"/>
  <c r="AD201" i="25" a="1"/>
  <c r="AQ507" i="25" a="1"/>
  <c r="Q471" i="25" a="1"/>
  <c r="BF295" i="25" a="1"/>
  <c r="AZ457" i="25" a="1"/>
  <c r="AM387" i="25" a="1"/>
  <c r="AC435" i="25" a="1"/>
  <c r="BL371" i="25" a="1"/>
  <c r="AK481" i="25" a="1"/>
  <c r="AX291" i="25" a="1"/>
  <c r="BD179" i="25" a="1"/>
  <c r="Z347" i="25" a="1"/>
  <c r="AT185" i="25" a="1"/>
  <c r="AW421" i="25" a="1"/>
  <c r="AB475" i="25" a="1"/>
  <c r="BE409" i="25" a="1"/>
  <c r="AJ295" i="25" a="1"/>
  <c r="AH123" i="25" a="1"/>
  <c r="AY153" i="25" a="1"/>
  <c r="J399" i="25" a="1"/>
  <c r="BC119" i="25" a="1"/>
  <c r="AQ157" i="25" a="1"/>
  <c r="BJ139" i="25" a="1"/>
  <c r="M295" i="25" a="1"/>
  <c r="AF367" i="25" a="1"/>
  <c r="I399" i="25" a="1"/>
  <c r="BO237" i="25" a="1"/>
  <c r="AK201" i="25" a="1"/>
  <c r="Z445" i="25" a="1"/>
  <c r="BN343" i="25" a="1"/>
  <c r="BC487" i="25" a="1"/>
  <c r="D379" i="25" a="1"/>
  <c r="AU259" i="25" a="1"/>
  <c r="AA477" i="25" a="1"/>
  <c r="AB165" i="25" a="1"/>
  <c r="O187" i="25" a="1"/>
  <c r="W115" i="25" a="1"/>
  <c r="AG389" i="25" a="1"/>
  <c r="AC465" i="25" a="1"/>
  <c r="P113" i="25" a="1"/>
  <c r="BL245" i="25" a="1"/>
  <c r="K359" i="25" a="1"/>
  <c r="D439" i="25" a="1"/>
  <c r="BP185" i="25" a="1"/>
  <c r="T291" i="25" a="1"/>
  <c r="P421" i="25" a="1"/>
  <c r="BL471" i="25" a="1"/>
  <c r="AN333" i="25" a="1"/>
  <c r="BN269" i="25" a="1"/>
  <c r="AJ377" i="25" a="1"/>
  <c r="AJ233" i="25" a="1"/>
  <c r="S311" i="25" a="1"/>
  <c r="Z307" i="25" a="1"/>
  <c r="AU235" i="25" a="1"/>
  <c r="AE147" i="25" a="1"/>
  <c r="BF241" i="25" a="1"/>
  <c r="AI509" i="25" a="1"/>
  <c r="AL155" i="25" a="1"/>
  <c r="Y327" i="25" a="1"/>
  <c r="AL411" i="25" a="1"/>
  <c r="AK377" i="25" a="1"/>
  <c r="AH495" i="25" a="1"/>
  <c r="BE167" i="25" a="1"/>
  <c r="BM175" i="25" a="1"/>
  <c r="BB391" i="25" a="1"/>
  <c r="BC265" i="25" a="1"/>
  <c r="AA281" i="25" a="1"/>
  <c r="U371" i="25" a="1"/>
  <c r="AD405" i="25" a="1"/>
  <c r="AC243" i="25" a="1"/>
  <c r="I527" i="25" a="1"/>
  <c r="AO375" i="25" a="1"/>
  <c r="AY397" i="25" a="1"/>
  <c r="AY197" i="25" a="1"/>
  <c r="BJ233" i="25" a="1"/>
  <c r="AK463" i="25" a="1"/>
  <c r="AI367" i="25" a="1"/>
  <c r="BF449" i="25" a="1"/>
  <c r="AW215" i="25" a="1"/>
  <c r="AQ503" i="25" a="1"/>
  <c r="Q229" i="25" a="1"/>
  <c r="AB459" i="25" a="1"/>
  <c r="AU343" i="25" a="1"/>
  <c r="R251" i="25" a="1"/>
  <c r="F347" i="25" a="1"/>
  <c r="D351" i="25" a="1"/>
  <c r="AA227" i="25" a="1"/>
  <c r="Y389" i="25" a="1"/>
  <c r="AB419" i="25" a="1"/>
  <c r="AX421" i="25" a="1"/>
  <c r="AU217" i="25" a="1"/>
  <c r="AU393" i="25" a="1"/>
  <c r="BG449" i="25" a="1"/>
  <c r="AL413" i="25" a="1"/>
  <c r="F243" i="25" a="1"/>
  <c r="BL147" i="25" a="1"/>
  <c r="BK399" i="25" a="1"/>
  <c r="BJ371" i="25" a="1"/>
  <c r="BJ341" i="25" a="1"/>
  <c r="AD175" i="25" a="1"/>
  <c r="AN449" i="25" a="1"/>
  <c r="AW231" i="25" a="1"/>
  <c r="AF177" i="25" a="1"/>
  <c r="AH481" i="25" a="1"/>
  <c r="AG151" i="25" a="1"/>
  <c r="AZ143" i="25" a="1"/>
  <c r="AA301" i="25" a="1"/>
  <c r="AN293" i="25" a="1"/>
  <c r="M483" i="25" a="1"/>
  <c r="AF515" i="25" a="1"/>
  <c r="AU337" i="25" a="1"/>
  <c r="AE239" i="25" a="1"/>
  <c r="P289" i="25" a="1"/>
  <c r="BI387" i="25" a="1"/>
  <c r="BL397" i="25" a="1"/>
  <c r="AC421" i="25" a="1"/>
  <c r="BO357" i="25" a="1"/>
  <c r="AD425" i="25" a="1"/>
  <c r="BF439" i="25" a="1"/>
  <c r="AL257" i="25" a="1"/>
  <c r="AZ193" i="25" a="1"/>
  <c r="U411" i="25" a="1"/>
  <c r="AW127" i="25" a="1"/>
  <c r="BD259" i="25" a="1"/>
  <c r="AW307" i="25" a="1"/>
  <c r="BO251" i="25" a="1"/>
  <c r="AL255" i="25" a="1"/>
  <c r="AZ325" i="25" a="1"/>
  <c r="BJ527" i="25" a="1"/>
  <c r="BM285" i="25" a="1"/>
  <c r="AS437" i="25" a="1"/>
  <c r="AQ275" i="25" a="1"/>
  <c r="AI437" i="25" a="1"/>
  <c r="BB245" i="25" a="1"/>
  <c r="AO127" i="25" a="1"/>
  <c r="J263" i="25" a="1"/>
  <c r="BM257" i="25" a="1"/>
  <c r="BH143" i="25" a="1"/>
  <c r="P401" i="25" a="1"/>
  <c r="BL353" i="25" a="1"/>
  <c r="BL411" i="25" a="1"/>
  <c r="AB157" i="25" a="1"/>
  <c r="S175" i="25" a="1"/>
  <c r="BJ251" i="25" a="1"/>
  <c r="K319" i="25" a="1"/>
  <c r="AN207" i="25" a="1"/>
  <c r="AN427" i="25" a="1"/>
  <c r="BF203" i="25" a="1"/>
  <c r="AB183" i="25" a="1"/>
  <c r="AM325" i="25" a="1"/>
  <c r="S267" i="25" a="1"/>
  <c r="S527" i="25" a="1"/>
  <c r="AO277" i="25" a="1"/>
  <c r="AN129" i="25" a="1"/>
  <c r="BP371" i="25" a="1"/>
  <c r="BO301" i="25" a="1"/>
  <c r="AC359" i="25" a="1"/>
  <c r="BL495" i="25" a="1"/>
  <c r="AY315" i="25" a="1"/>
  <c r="AG207" i="25" a="1"/>
  <c r="AE163" i="25" a="1"/>
  <c r="BC315" i="25" a="1"/>
  <c r="AJ167" i="25" a="1"/>
  <c r="AI423" i="25" a="1"/>
  <c r="P275" i="25" a="1"/>
  <c r="AR273" i="25" a="1"/>
  <c r="AZ351" i="25" a="1"/>
  <c r="AC253" i="25" a="1"/>
  <c r="BL225" i="25" a="1"/>
  <c r="BO223" i="25" a="1"/>
  <c r="BO413" i="25" a="1"/>
  <c r="AH161" i="25" a="1"/>
  <c r="T191" i="25" a="1"/>
  <c r="BL425" i="25" a="1"/>
  <c r="BG289" i="25" a="1"/>
  <c r="D319" i="25" a="1"/>
  <c r="I327" i="25" a="1"/>
  <c r="AW275" i="25" a="1"/>
  <c r="BI157" i="25" a="1"/>
  <c r="BP405" i="25" a="1"/>
  <c r="AM201" i="25" a="1"/>
  <c r="AQ287" i="25" a="1"/>
  <c r="T459" i="25" a="1"/>
  <c r="Z227" i="25" a="1"/>
  <c r="AN455" i="25" a="1"/>
  <c r="BJ225" i="25" a="1"/>
  <c r="BN229" i="25" a="1"/>
  <c r="AY471" i="25" a="1"/>
  <c r="AK459" i="25" a="1"/>
  <c r="BJ421" i="25" a="1"/>
  <c r="BH311" i="25" a="1"/>
  <c r="AE461" i="25" a="1"/>
  <c r="BF533" i="25" a="1"/>
  <c r="BN163" i="25" a="1"/>
  <c r="AI417" i="25" a="1"/>
  <c r="AK437" i="25" a="1"/>
  <c r="AD275" i="25" a="1"/>
  <c r="AK315" i="25" a="1"/>
  <c r="AZ467" i="25" a="1"/>
  <c r="Z241" i="25" a="1"/>
  <c r="BI149" i="25" a="1"/>
  <c r="O181" i="25" a="1"/>
  <c r="AH171" i="25" a="1"/>
  <c r="K187" i="25" a="1"/>
  <c r="AN135" i="25" a="1"/>
  <c r="AY405" i="25" a="1"/>
  <c r="BL197" i="25" a="1"/>
  <c r="Q261" i="25" a="1"/>
  <c r="BB461" i="25" a="1"/>
  <c r="BP343" i="25" a="1"/>
  <c r="AZ147" i="25" a="1"/>
  <c r="BJ247" i="25" a="1"/>
  <c r="AJ335" i="25" a="1"/>
  <c r="K203" i="25" a="1"/>
  <c r="AN171" i="25" a="1"/>
  <c r="AK337" i="25" a="1"/>
  <c r="BN515" i="25" a="1"/>
  <c r="O271" i="25" a="1"/>
  <c r="BI153" i="25" a="1"/>
  <c r="U335" i="25" a="1"/>
  <c r="AG351" i="25" a="1"/>
  <c r="AR523" i="25" a="1"/>
  <c r="AM211" i="25" a="1"/>
  <c r="BC205" i="25" a="1"/>
  <c r="BM371" i="25" a="1"/>
  <c r="AI357" i="25" a="1"/>
  <c r="BI235" i="25" a="1"/>
  <c r="BO229" i="25" a="1"/>
  <c r="BL223" i="25" a="1"/>
  <c r="BK259" i="25" a="1"/>
  <c r="AL445" i="25" a="1"/>
  <c r="V123" i="25" a="1"/>
  <c r="AX287" i="25" a="1"/>
  <c r="BP291" i="25" a="1"/>
  <c r="AB477" i="25" a="1"/>
  <c r="AC533" i="25" a="1"/>
  <c r="H255" i="25" a="1"/>
  <c r="AX445" i="25" a="1"/>
  <c r="AZ419" i="25" a="1"/>
  <c r="AW195" i="25" a="1"/>
  <c r="AO313" i="25" a="1"/>
  <c r="AU281" i="25" a="1"/>
  <c r="AL167" i="25" a="1"/>
  <c r="V463" i="25" a="1"/>
  <c r="BF473" i="25" a="1"/>
  <c r="AS365" i="25" a="1"/>
  <c r="AF293" i="25" a="1"/>
  <c r="BH393" i="25" a="1"/>
  <c r="BP459" i="25" a="1"/>
  <c r="AN347" i="25" a="1"/>
  <c r="AV143" i="25" a="1"/>
  <c r="AM391" i="25" a="1"/>
  <c r="Z491" i="25" a="1"/>
  <c r="Y405" i="25" a="1"/>
  <c r="AI469" i="25" a="1"/>
  <c r="AK507" i="25" a="1"/>
  <c r="AT359" i="25" a="1"/>
  <c r="AV299" i="25" a="1"/>
  <c r="AL399" i="25" a="1"/>
  <c r="AD349" i="25" a="1"/>
  <c r="AT331" i="25" a="1"/>
  <c r="BO271" i="25" a="1"/>
  <c r="BN293" i="25" a="1"/>
  <c r="BK351" i="25" a="1"/>
  <c r="AC277" i="25" a="1"/>
  <c r="AH431" i="25" a="1"/>
  <c r="BN193" i="25" a="1"/>
  <c r="AH251" i="25" a="1"/>
  <c r="BH209" i="25" a="1"/>
  <c r="AB287" i="25" a="1"/>
  <c r="P441" i="25" a="1"/>
  <c r="AW261" i="25" a="1"/>
  <c r="BL213" i="25" a="1"/>
  <c r="AT375" i="25" a="1"/>
  <c r="J355" i="25" a="1"/>
  <c r="BM389" i="25" a="1"/>
  <c r="AQ451" i="25" a="1"/>
  <c r="BC125" i="25" a="1"/>
  <c r="Z201" i="25" a="1"/>
  <c r="Z187" i="25" a="1"/>
  <c r="BB481" i="25" a="1"/>
  <c r="BB515" i="25" a="1"/>
  <c r="AI381" i="25" a="1"/>
  <c r="P207" i="25" a="1"/>
  <c r="L443" i="25" a="1"/>
  <c r="AG253" i="25" a="1"/>
  <c r="AO155" i="25" a="1"/>
  <c r="BL137" i="25" a="1"/>
  <c r="BB169" i="25" a="1"/>
  <c r="AA201" i="25" a="1"/>
  <c r="BM425" i="25" a="1"/>
  <c r="G299" i="25" a="1"/>
  <c r="AY151" i="25" a="1"/>
  <c r="AV367" i="25" a="1"/>
  <c r="P521" i="25" a="1"/>
  <c r="AJ153" i="25" a="1"/>
  <c r="BC187" i="25" a="1"/>
  <c r="AJ265" i="25" a="1"/>
  <c r="AF517" i="25" a="1"/>
  <c r="AW171" i="25" a="1"/>
  <c r="AA271" i="25" a="1"/>
  <c r="BG159" i="25" a="1"/>
  <c r="O419" i="25" a="1"/>
  <c r="Q509" i="25" a="1"/>
  <c r="R191" i="25" a="1"/>
  <c r="AN513" i="25" a="1"/>
  <c r="AJ177" i="25" a="1"/>
  <c r="AB199" i="25" a="1"/>
  <c r="AN459" i="25" a="1"/>
  <c r="AO219" i="25" a="1"/>
  <c r="BF191" i="25" a="1"/>
  <c r="AX255" i="25" a="1"/>
  <c r="L383" i="25" a="1"/>
  <c r="AY521" i="25" a="1"/>
  <c r="AX355" i="25" a="1"/>
  <c r="AM371" i="25" a="1"/>
  <c r="S215" i="25" a="1"/>
  <c r="M311" i="25" a="1"/>
  <c r="BE353" i="25" a="1"/>
  <c r="R327" i="25" a="1"/>
  <c r="F447" i="25" a="1"/>
  <c r="BP245" i="25" a="1"/>
  <c r="AB335" i="25" a="1"/>
  <c r="AC349" i="25" a="1"/>
  <c r="G455" i="25" a="1"/>
  <c r="Q227" i="25" a="1"/>
  <c r="H475" i="25" a="1"/>
  <c r="BK319" i="25" a="1"/>
  <c r="BO319" i="25" a="1"/>
  <c r="Y219" i="25" a="1"/>
  <c r="AV129" i="25" a="1"/>
  <c r="BI275" i="25" a="1"/>
  <c r="AH487" i="25" a="1"/>
  <c r="BJ125" i="25" a="1"/>
  <c r="BJ255" i="25" a="1"/>
  <c r="Q307" i="25" a="1"/>
  <c r="BD355" i="25" a="1"/>
  <c r="BD249" i="25" a="1"/>
  <c r="AF243" i="25" a="1"/>
  <c r="BN307" i="25" a="1"/>
  <c r="BN369" i="25" a="1"/>
  <c r="AH197" i="25" a="1"/>
  <c r="M211" i="25" a="1"/>
  <c r="AV381" i="25" a="1"/>
  <c r="AA407" i="25" a="1"/>
  <c r="BC473" i="25" a="1"/>
  <c r="AR499" i="25" a="1"/>
  <c r="AW219" i="25" a="1"/>
  <c r="AE473" i="25" a="1"/>
  <c r="BI335" i="25" a="1"/>
  <c r="Y221" i="25" a="1"/>
  <c r="AL367" i="25" a="1"/>
  <c r="AM375" i="25" a="1"/>
  <c r="AG353" i="25" a="1"/>
  <c r="AV345" i="25" a="1"/>
  <c r="BI179" i="25" a="1"/>
  <c r="BN351" i="25" a="1"/>
  <c r="AF257" i="25" a="1"/>
  <c r="AD115" i="25" a="1"/>
  <c r="Q119" i="25" a="1"/>
  <c r="U199" i="25" a="1"/>
  <c r="AK321" i="25" a="1"/>
  <c r="BF143" i="25" a="1"/>
  <c r="BL183" i="25" a="1"/>
  <c r="AD263" i="25" a="1"/>
  <c r="AA431" i="25" a="1"/>
  <c r="AC399" i="25" a="1"/>
  <c r="AM235" i="25" a="1"/>
  <c r="H495" i="25" a="1"/>
  <c r="BB359" i="25" a="1"/>
  <c r="BK393" i="25" a="1"/>
  <c r="BN207" i="25" a="1"/>
  <c r="BE285" i="25" a="1"/>
  <c r="BM471" i="25" a="1"/>
  <c r="BE133" i="25" a="1"/>
  <c r="AV515" i="25" a="1"/>
  <c r="BN455" i="25" a="1"/>
  <c r="AM399" i="25" a="1"/>
  <c r="W235" i="25" a="1"/>
  <c r="S163" i="25" a="1"/>
  <c r="BP365" i="25" a="1"/>
  <c r="AC145" i="25" a="1"/>
  <c r="H307" i="25" a="1"/>
  <c r="BF433" i="25" a="1"/>
  <c r="AM197" i="25" a="1"/>
  <c r="AA309" i="25" a="1"/>
  <c r="AW151" i="25" a="1"/>
  <c r="BH153" i="25" a="1"/>
  <c r="BC479" i="25" a="1"/>
  <c r="BI415" i="25" a="1"/>
  <c r="BO131" i="25" a="1"/>
  <c r="AY273" i="25" a="1"/>
  <c r="AH269" i="25" a="1"/>
  <c r="L239" i="25" a="1"/>
  <c r="AV127" i="25" a="1"/>
  <c r="AJ411" i="25" a="1"/>
  <c r="AI527" i="25" a="1"/>
  <c r="BH425" i="25" a="1"/>
  <c r="BH481" i="25" a="1"/>
  <c r="AH401" i="25" a="1"/>
  <c r="AH355" i="25" a="1"/>
  <c r="AU505" i="25" a="1"/>
  <c r="AO463" i="25" a="1"/>
  <c r="AD209" i="25" a="1"/>
  <c r="M131" i="25" a="1"/>
  <c r="Y291" i="25" a="1"/>
  <c r="AJ513" i="25" a="1"/>
  <c r="AR281" i="25" a="1"/>
  <c r="BO477" i="25" a="1"/>
  <c r="AJ141" i="25" a="1"/>
  <c r="AY193" i="25" a="1"/>
  <c r="AK139" i="25" a="1"/>
  <c r="O427" i="25" a="1"/>
  <c r="AR303" i="25" a="1"/>
  <c r="U503" i="25" a="1"/>
  <c r="AT157" i="25" a="1"/>
  <c r="BM475" i="25" a="1"/>
  <c r="AL179" i="25" a="1"/>
  <c r="AS225" i="25" a="1"/>
  <c r="AG163" i="25" a="1"/>
  <c r="AX335" i="25" a="1"/>
  <c r="AG369" i="25" a="1"/>
  <c r="AK345" i="25" a="1"/>
  <c r="AI447" i="25" a="1"/>
  <c r="AU497" i="25" a="1"/>
  <c r="V175" i="25" a="1"/>
  <c r="AN349" i="25" a="1"/>
  <c r="AS349" i="25" a="1"/>
  <c r="R535" i="25" a="1"/>
  <c r="AQ533" i="25" a="1"/>
  <c r="AJ117" i="25" a="1"/>
  <c r="AR501" i="25" a="1"/>
  <c r="Q379" i="25" a="1"/>
  <c r="AX481" i="25" a="1"/>
  <c r="Q293" i="25" a="1"/>
  <c r="AH373" i="25" a="1"/>
  <c r="AA341" i="25" a="1"/>
  <c r="AH143" i="25" a="1"/>
  <c r="AX259" i="25" a="1"/>
  <c r="K283" i="25" a="1"/>
  <c r="AH295" i="25" a="1"/>
  <c r="BI295" i="25" a="1"/>
  <c r="AV413" i="25" a="1"/>
  <c r="AN431" i="25" a="1"/>
  <c r="R467" i="25" a="1"/>
  <c r="AO289" i="25" a="1"/>
  <c r="N259" i="25" a="1"/>
  <c r="AT463" i="25" a="1"/>
  <c r="M499" i="25" a="1"/>
  <c r="AH305" i="25" a="1"/>
  <c r="BC171" i="25" a="1"/>
  <c r="AO265" i="25" a="1"/>
  <c r="BB327" i="25" a="1"/>
  <c r="AG181" i="25" a="1"/>
  <c r="BG347" i="25" a="1"/>
  <c r="BB503" i="25" a="1"/>
  <c r="BH263" i="25" a="1"/>
  <c r="BD427" i="25" a="1"/>
  <c r="AO467" i="25" a="1"/>
  <c r="BJ447" i="25" a="1"/>
  <c r="U495" i="25" a="1"/>
  <c r="AK261" i="25" a="1"/>
  <c r="AT371" i="25" a="1"/>
  <c r="BH317" i="25" a="1"/>
  <c r="AB209" i="25" a="1"/>
  <c r="AG447" i="25" a="1"/>
  <c r="AN355" i="25" a="1"/>
  <c r="BL193" i="25" a="1"/>
  <c r="AH519" i="25" a="1"/>
  <c r="AK351" i="25" a="1"/>
  <c r="AY221" i="25" a="1"/>
  <c r="P477" i="25" a="1"/>
  <c r="BH401" i="25" a="1"/>
  <c r="AO113" i="25" a="1"/>
  <c r="BN431" i="25" a="1"/>
  <c r="BC525" i="25" a="1"/>
  <c r="BF227" i="25" a="1"/>
  <c r="P295" i="25" a="1"/>
  <c r="AL295" i="25" a="1"/>
  <c r="AU199" i="25" a="1"/>
  <c r="AY243" i="25" a="1"/>
  <c r="AS295" i="25" a="1"/>
  <c r="BG467" i="25" a="1"/>
  <c r="AK373" i="25" a="1"/>
  <c r="AW511" i="25" a="1"/>
  <c r="Z323" i="25" a="1"/>
  <c r="Z183" i="25" a="1"/>
  <c r="P197" i="25" a="1"/>
  <c r="O523" i="25" a="1"/>
  <c r="AI317" i="25" a="1"/>
  <c r="Z159" i="25" a="1"/>
  <c r="BP503" i="25" a="1"/>
  <c r="BO389" i="25" a="1"/>
  <c r="AX237" i="25" a="1"/>
  <c r="H363" i="25" a="1"/>
  <c r="AX429" i="25" a="1"/>
  <c r="S343" i="25" a="1"/>
  <c r="O401" i="25" a="1"/>
  <c r="AS395" i="25" a="1"/>
  <c r="AH221" i="25" a="1"/>
  <c r="BI501" i="25" a="1"/>
  <c r="L139" i="25" a="1"/>
  <c r="AD361" i="25" a="1"/>
  <c r="BI389" i="25" a="1"/>
  <c r="AO385" i="25" a="1"/>
  <c r="AM299" i="25" a="1"/>
  <c r="H519" i="25" a="1"/>
  <c r="AE191" i="25" a="1"/>
  <c r="BG381" i="25" a="1"/>
  <c r="AI141" i="25" a="1"/>
  <c r="AB381" i="25" a="1"/>
  <c r="BP451" i="25" a="1"/>
  <c r="AE351" i="25" a="1"/>
  <c r="AT253" i="25" a="1"/>
  <c r="BD131" i="25" a="1"/>
  <c r="AB275" i="25" a="1"/>
  <c r="BK303" i="25" a="1"/>
  <c r="I499" i="25" a="1"/>
  <c r="BL175" i="25" a="1"/>
  <c r="BP487" i="25" a="1"/>
  <c r="AY333" i="25" a="1"/>
  <c r="AK361" i="25" a="1"/>
  <c r="AW359" i="25" a="1"/>
  <c r="BK115" i="25" a="1"/>
  <c r="AA285" i="25" a="1"/>
  <c r="O473" i="25" a="1"/>
  <c r="AZ289" i="25" a="1"/>
  <c r="AW331" i="25" a="1"/>
  <c r="I319" i="25" a="1"/>
  <c r="AX271" i="25" a="1"/>
  <c r="BK289" i="25" a="1"/>
  <c r="AD239" i="25" a="1"/>
  <c r="L267" i="25" a="1"/>
  <c r="AB397" i="25" a="1"/>
  <c r="BB191" i="25" a="1"/>
  <c r="L191" i="25" a="1"/>
  <c r="AG373" i="25" a="1"/>
  <c r="AD365" i="25" a="1"/>
  <c r="AU441" i="25" a="1"/>
  <c r="O505" i="25" a="1"/>
  <c r="K451" i="25" a="1"/>
  <c r="AE335" i="25" a="1"/>
  <c r="AH521" i="25" a="1"/>
  <c r="BH163" i="25" a="1"/>
  <c r="AR477" i="25" a="1"/>
  <c r="AW207" i="25" a="1"/>
  <c r="R283" i="25" a="1"/>
  <c r="BH139" i="25" a="1"/>
  <c r="AH155" i="25" a="1"/>
  <c r="AY331" i="25" a="1"/>
  <c r="J191" i="25" a="1"/>
  <c r="BG333" i="25" a="1"/>
  <c r="BG259" i="25" a="1"/>
  <c r="BK283" i="25" a="1"/>
  <c r="AF119" i="25" a="1"/>
  <c r="AX497" i="25" a="1"/>
  <c r="AE439" i="25" a="1"/>
  <c r="N451" i="25" a="1"/>
  <c r="J295" i="25" a="1"/>
  <c r="Z417" i="25" a="1"/>
  <c r="AY173" i="25" a="1"/>
  <c r="BP163" i="25" a="1"/>
  <c r="AQ525" i="25" a="1"/>
  <c r="Y249" i="25" a="1"/>
  <c r="BP493" i="25" a="1"/>
  <c r="Y195" i="25" a="1"/>
  <c r="AO285" i="25" a="1"/>
  <c r="BJ357" i="25" a="1"/>
  <c r="AV175" i="25" a="1"/>
  <c r="AC233" i="25" a="1"/>
  <c r="BN395" i="25" a="1"/>
  <c r="BT113" i="25" a="1"/>
  <c r="AE483" i="25" a="1"/>
  <c r="V191" i="25" a="1"/>
  <c r="AQ339" i="25" a="1"/>
  <c r="AX413" i="25" a="1"/>
  <c r="L323" i="25" a="1"/>
  <c r="AV259" i="25" a="1"/>
  <c r="AR215" i="25" a="1"/>
  <c r="AS189" i="25" a="1"/>
  <c r="L151" i="25" a="1"/>
  <c r="BD241" i="25" a="1"/>
  <c r="AO311" i="25" a="1"/>
  <c r="O387" i="25" a="1"/>
  <c r="AJ133" i="25" a="1"/>
  <c r="AC367" i="25" a="1"/>
  <c r="AU183" i="25" a="1"/>
  <c r="AO185" i="25" a="1"/>
  <c r="Z139" i="25" a="1"/>
  <c r="K183" i="25" a="1"/>
  <c r="AZ511" i="25" a="1"/>
  <c r="P533" i="25" a="1"/>
  <c r="AR395" i="25" a="1"/>
  <c r="K291" i="25" a="1"/>
  <c r="L415" i="25" a="1"/>
  <c r="AO247" i="25" a="1"/>
  <c r="AQ457" i="25" a="1"/>
  <c r="AR259" i="25" a="1"/>
  <c r="AU147" i="25" a="1"/>
  <c r="AR293" i="25" a="1"/>
  <c r="AM173" i="25" a="1"/>
  <c r="AV281" i="25" a="1"/>
  <c r="AR431" i="25" a="1"/>
  <c r="AH531" i="25" a="1"/>
  <c r="AO297" i="25" a="1"/>
  <c r="BO121" i="25" a="1"/>
  <c r="BI393" i="25" a="1"/>
  <c r="AL349" i="25" a="1"/>
  <c r="BB465" i="25" a="1"/>
  <c r="Y285" i="25" a="1"/>
  <c r="AE319" i="25" a="1"/>
  <c r="AB461" i="25" a="1"/>
  <c r="AT251" i="25" a="1"/>
  <c r="BO521" i="25" a="1"/>
  <c r="BO453" i="25" a="1"/>
  <c r="Y281" i="25" a="1"/>
  <c r="AA357" i="25" a="1"/>
  <c r="AB175" i="25" a="1"/>
  <c r="AH425" i="25" a="1"/>
  <c r="AA513" i="25" a="1"/>
  <c r="V131" i="25" a="1"/>
  <c r="G483" i="25" a="1"/>
  <c r="BI361" i="25" a="1"/>
  <c r="AF185" i="25" a="1"/>
  <c r="U211" i="25" a="1"/>
  <c r="AT479" i="25" a="1"/>
  <c r="AA261" i="25" a="1"/>
  <c r="AZ251" i="25" a="1"/>
  <c r="L475" i="25" a="1"/>
  <c r="AT501" i="25" a="1"/>
  <c r="I531" i="25" a="1"/>
  <c r="AR187" i="25" a="1"/>
  <c r="BP315" i="25" a="1"/>
  <c r="AH359" i="25" a="1"/>
  <c r="P481" i="25" a="1"/>
  <c r="AS115" i="25" a="1"/>
  <c r="AN181" i="25" a="1"/>
  <c r="AJ219" i="25" a="1"/>
  <c r="AL133" i="25" a="1"/>
  <c r="Z193" i="25" a="1"/>
  <c r="AB355" i="25" a="1"/>
  <c r="AE117" i="25" a="1"/>
  <c r="N487" i="25" a="1"/>
  <c r="BI185" i="25" a="1"/>
  <c r="BN507" i="25" a="1"/>
  <c r="Q125" i="25" a="1"/>
  <c r="AV443" i="25" a="1"/>
  <c r="AF317" i="25" a="1"/>
  <c r="AT119" i="25" a="1"/>
  <c r="AX467" i="25" a="1"/>
  <c r="J155" i="25" a="1"/>
  <c r="AR155" i="25" a="1"/>
  <c r="R487" i="25" a="1"/>
  <c r="BB333" i="25" a="1"/>
  <c r="BD515" i="25" a="1"/>
  <c r="AX175" i="25" a="1"/>
  <c r="BF379" i="25" a="1"/>
  <c r="V351" i="25" a="1"/>
  <c r="BE473" i="25" a="1"/>
  <c r="R155" i="25" a="1"/>
  <c r="BL507" i="25" a="1"/>
  <c r="BC489" i="25" a="1"/>
  <c r="AU397" i="25" a="1"/>
  <c r="AB349" i="25" a="1"/>
  <c r="W375" i="25" a="1"/>
  <c r="Y149" i="25" a="1"/>
  <c r="BG407" i="25" a="1"/>
  <c r="J307" i="25" a="1"/>
  <c r="Q189" i="25" a="1"/>
  <c r="AX143" i="25" a="1"/>
  <c r="BI359" i="25" a="1"/>
  <c r="AD395" i="25" a="1"/>
  <c r="AX391" i="25" a="1"/>
  <c r="AS533" i="25" a="1"/>
  <c r="Q187" i="25" a="1"/>
  <c r="AK257" i="25" a="1"/>
  <c r="AW381" i="25" a="1"/>
  <c r="N175" i="25" a="1"/>
  <c r="P465" i="25" a="1"/>
  <c r="AF433" i="25" a="1"/>
  <c r="AA131" i="25" a="1"/>
  <c r="P223" i="25" a="1"/>
  <c r="AC325" i="25" a="1"/>
  <c r="AQ191" i="25" a="1"/>
  <c r="AL329" i="25" a="1"/>
  <c r="AD467" i="25" a="1"/>
  <c r="BF129" i="25" a="1"/>
  <c r="AY157" i="25" a="1"/>
  <c r="AW337" i="25" a="1"/>
  <c r="AZ285" i="25" a="1"/>
  <c r="AB445" i="25" a="1"/>
  <c r="AX397" i="25" a="1"/>
  <c r="N307" i="25" a="1"/>
  <c r="BN365" i="25" a="1"/>
  <c r="O313" i="25" a="1"/>
  <c r="AG403" i="25" a="1"/>
  <c r="AF143" i="25" a="1"/>
  <c r="BK341" i="25" a="1"/>
  <c r="AB289" i="25" a="1"/>
  <c r="BE187" i="25" a="1"/>
  <c r="AO223" i="25" a="1"/>
  <c r="BL483" i="25" a="1"/>
  <c r="AE459" i="25" a="1"/>
  <c r="AN305" i="25" a="1"/>
  <c r="BN397" i="25" a="1"/>
  <c r="AV507" i="25" a="1"/>
  <c r="AT427" i="25" a="1"/>
  <c r="I291" i="25" a="1"/>
  <c r="J147" i="25" a="1"/>
  <c r="BP363" i="25" a="1"/>
  <c r="BF213" i="25" a="1"/>
  <c r="AB401" i="25" a="1"/>
  <c r="P305" i="25" a="1"/>
  <c r="AC363" i="25" a="1"/>
  <c r="AJ237" i="25" a="1"/>
  <c r="BN381" i="25" a="1"/>
  <c r="BF185" i="25" a="1"/>
  <c r="AJ307" i="25" a="1"/>
  <c r="BN187" i="25" a="1"/>
  <c r="R359" i="25" a="1"/>
  <c r="AH187" i="25" a="1"/>
  <c r="BK173" i="25" a="1"/>
  <c r="BE313" i="25" a="1"/>
  <c r="P133" i="25" a="1"/>
  <c r="AH193" i="25" a="1"/>
  <c r="BK447" i="25" a="1"/>
  <c r="BO351" i="25" a="1"/>
  <c r="AW293" i="25" a="1"/>
  <c r="AE435" i="25" a="1"/>
  <c r="AL403" i="25" a="1"/>
  <c r="L147" i="25" a="1"/>
  <c r="AS137" i="25" a="1"/>
  <c r="BK295" i="25" a="1"/>
  <c r="BP511" i="25" a="1"/>
  <c r="AL535" i="25" a="1"/>
  <c r="AA291" i="25" a="1"/>
  <c r="BL261" i="25" a="1"/>
  <c r="BD505" i="25" a="1"/>
  <c r="BI315" i="25" a="1"/>
  <c r="AG123" i="25" a="1"/>
  <c r="BJ501" i="25" a="1"/>
  <c r="AN471" i="25" a="1"/>
  <c r="G339" i="25" a="1"/>
  <c r="BC285" i="25" a="1"/>
  <c r="G155" i="25" a="1"/>
  <c r="BI327" i="25" a="1"/>
  <c r="BC495" i="25" a="1"/>
  <c r="Y239" i="25" a="1"/>
  <c r="AQ195" i="25" a="1"/>
  <c r="P357" i="25" a="1"/>
  <c r="AT203" i="25" a="1"/>
  <c r="AR455" i="25" a="1"/>
  <c r="BI115" i="25" a="1"/>
  <c r="S359" i="25" a="1"/>
  <c r="AM443" i="25" a="1"/>
  <c r="AY429" i="25" a="1"/>
  <c r="AS131" i="25" a="1"/>
  <c r="AD429" i="25" a="1"/>
  <c r="AQ203" i="25" a="1"/>
  <c r="BK233" i="25" a="1"/>
  <c r="BB473" i="25" a="1"/>
  <c r="AK179" i="25" a="1"/>
  <c r="BI433" i="25" a="1"/>
  <c r="AF527" i="25" a="1"/>
  <c r="AZ297" i="25" a="1"/>
  <c r="BI123" i="25" a="1"/>
  <c r="AA331" i="25" a="1"/>
  <c r="Y439" i="25" a="1"/>
  <c r="AT281" i="25" a="1"/>
  <c r="Z401" i="25" a="1"/>
  <c r="N439" i="25" a="1"/>
  <c r="AJ329" i="25" a="1"/>
  <c r="BB407" i="25" a="1"/>
  <c r="AZ165" i="25" a="1"/>
  <c r="AY235" i="25" a="1"/>
  <c r="BN239" i="25" a="1"/>
  <c r="AN153" i="25" a="1"/>
  <c r="BG349" i="25" a="1"/>
  <c r="M439" i="25" a="1"/>
  <c r="AO529" i="25" a="1"/>
  <c r="AV371" i="25" a="1"/>
  <c r="AA465" i="25" a="1"/>
  <c r="H175" i="25" a="1"/>
  <c r="M399" i="25" a="1"/>
  <c r="AM379" i="25" a="1"/>
  <c r="AJ269" i="25" a="1"/>
  <c r="AS291" i="25" a="1"/>
  <c r="AU163" i="25" a="1"/>
  <c r="BB417" i="25" a="1"/>
  <c r="AF465" i="25" a="1"/>
  <c r="BK405" i="25" a="1"/>
  <c r="AA425" i="25" a="1"/>
  <c r="BM437" i="25" a="1"/>
  <c r="BK195" i="25" a="1"/>
  <c r="AW465" i="25" a="1"/>
  <c r="AE265" i="25" a="1"/>
  <c r="AI167" i="25" a="1"/>
  <c r="AU155" i="25" a="1"/>
  <c r="AS385" i="25" a="1"/>
  <c r="L127" i="25" a="1"/>
  <c r="BE163" i="25" a="1"/>
  <c r="AE343" i="25" a="1"/>
  <c r="BD121" i="25" a="1"/>
  <c r="Q265" i="25" a="1"/>
  <c r="AB359" i="25" a="1"/>
  <c r="Q343" i="25" a="1"/>
  <c r="BE503" i="25" a="1"/>
  <c r="AX471" i="25" a="1"/>
  <c r="AU249" i="25" a="1"/>
  <c r="M167" i="25" a="1"/>
  <c r="AY465" i="25" a="1"/>
  <c r="BM215" i="25" a="1"/>
  <c r="AL211" i="25" a="1"/>
  <c r="AX125" i="25" a="1"/>
  <c r="AU365" i="25" a="1"/>
  <c r="BC427" i="25" a="1"/>
  <c r="O339" i="25" a="1"/>
  <c r="S231" i="25" a="1"/>
  <c r="AI487" i="25" a="1"/>
  <c r="AL157" i="25" a="1"/>
  <c r="AJ283" i="25" a="1"/>
  <c r="BE297" i="25" a="1"/>
  <c r="AE183" i="25" a="1"/>
  <c r="AD511" i="25" a="1"/>
  <c r="AV379" i="25" a="1"/>
  <c r="BG493" i="25" a="1"/>
  <c r="BK183" i="25" a="1"/>
  <c r="AK151" i="25" a="1"/>
  <c r="BK241" i="25" a="1"/>
  <c r="BN287" i="25" a="1"/>
  <c r="BF477" i="25" a="1"/>
  <c r="BE373" i="25" a="1"/>
  <c r="AF521" i="25" a="1"/>
  <c r="AC141" i="25" a="1"/>
  <c r="BH473" i="25" a="1"/>
  <c r="BO277" i="25" a="1"/>
  <c r="BO475" i="25" a="1"/>
  <c r="AO509" i="25" a="1"/>
  <c r="AZ255" i="25" a="1"/>
  <c r="BO533" i="25" a="1"/>
  <c r="P169" i="25" a="1"/>
  <c r="AD127" i="25" a="1"/>
  <c r="BL255" i="25" a="1"/>
  <c r="BK521" i="25" a="1"/>
  <c r="AB465" i="25" a="1"/>
  <c r="BL519" i="25" a="1"/>
  <c r="BH369" i="25" a="1"/>
  <c r="G443" i="25" a="1"/>
  <c r="AE419" i="25" a="1"/>
  <c r="AV199" i="25" a="1"/>
  <c r="Q413" i="25" a="1"/>
  <c r="R347" i="25" a="1"/>
  <c r="AW351" i="25" a="1"/>
  <c r="AS369" i="25" a="1"/>
  <c r="Z411" i="25" a="1"/>
  <c r="AZ385" i="25" a="1"/>
  <c r="S135" i="25" a="1"/>
  <c r="AT397" i="25" a="1"/>
  <c r="AD307" i="25" a="1"/>
  <c r="BH525" i="25" a="1"/>
  <c r="AW163" i="25" a="1"/>
  <c r="AI237" i="25" a="1"/>
  <c r="AG449" i="25" a="1"/>
  <c r="L499" i="25" a="1"/>
  <c r="AX119" i="25" a="1"/>
  <c r="BH149" i="25" a="1"/>
  <c r="BC147" i="25" a="1"/>
  <c r="AV215" i="25" a="1"/>
  <c r="G487" i="25" a="1"/>
  <c r="N231" i="25" a="1"/>
  <c r="F531" i="25" a="1"/>
  <c r="AR485" i="25" a="1"/>
  <c r="N427" i="25" a="1"/>
  <c r="AS475" i="25" a="1"/>
  <c r="BI171" i="25" a="1"/>
  <c r="BF179" i="25" a="1"/>
  <c r="AK449" i="25" a="1"/>
  <c r="K459" i="25" a="1"/>
  <c r="H383" i="25" a="1"/>
  <c r="AN273" i="25" a="1"/>
  <c r="BO369" i="25" a="1"/>
  <c r="AF303" i="25" a="1"/>
  <c r="W463" i="25" a="1"/>
  <c r="AV447" i="25" a="1"/>
  <c r="L183" i="25" a="1"/>
  <c r="AC167" i="25" a="1"/>
  <c r="L155" i="25" a="1"/>
  <c r="BG327" i="25" a="1"/>
  <c r="AY327" i="25" a="1"/>
  <c r="AR261" i="25" a="1"/>
  <c r="BJ457" i="25" a="1"/>
  <c r="M255" i="25" a="1"/>
  <c r="AJ207" i="25" a="1"/>
  <c r="AM535" i="25" a="1"/>
  <c r="BJ515" i="25" a="1"/>
  <c r="L447" i="25" a="1"/>
  <c r="AF369" i="25" a="1"/>
  <c r="Q283" i="25" a="1"/>
  <c r="W219" i="25" a="1"/>
  <c r="AD155" i="25" a="1"/>
  <c r="AC193" i="25" a="1"/>
  <c r="BL131" i="25" a="1"/>
  <c r="O227" i="25" a="1"/>
  <c r="AB225" i="25" a="1"/>
  <c r="AB259" i="25" a="1"/>
  <c r="AG527" i="25" a="1"/>
  <c r="BP265" i="25" a="1"/>
  <c r="AI479" i="25" a="1"/>
  <c r="AK231" i="25" a="1"/>
  <c r="AW427" i="25" a="1"/>
  <c r="AE455" i="25" a="1"/>
  <c r="BK491" i="25" a="1"/>
  <c r="AN303" i="25" a="1"/>
  <c r="H439" i="25" a="1"/>
  <c r="AH497" i="25" a="1"/>
  <c r="R491" i="25" a="1"/>
  <c r="AJ163" i="25" a="1"/>
  <c r="AR391" i="25" a="1"/>
  <c r="BM197" i="25" a="1"/>
  <c r="AD529" i="25" a="1"/>
  <c r="AR173" i="25" a="1"/>
  <c r="BK459" i="25" a="1"/>
  <c r="F255" i="25" a="1"/>
  <c r="AZ469" i="25" a="1"/>
  <c r="BN167" i="25" a="1"/>
  <c r="P159" i="25" a="1"/>
  <c r="AA419" i="25" a="1"/>
  <c r="J471" i="25" a="1"/>
  <c r="AD233" i="25" a="1"/>
  <c r="AG363" i="25" a="1"/>
  <c r="AD477" i="25" a="1"/>
  <c r="BL527" i="25" a="1"/>
  <c r="AO343" i="25" a="1"/>
  <c r="AD251" i="25" a="1"/>
  <c r="BJ213" i="25" a="1"/>
  <c r="P177" i="25" a="1"/>
  <c r="BB317" i="25" a="1"/>
  <c r="T443" i="25" a="1"/>
  <c r="BK473" i="25" a="1"/>
  <c r="AE149" i="25" a="1"/>
  <c r="AR291" i="25" a="1"/>
  <c r="AS383" i="25" a="1"/>
  <c r="M187" i="25" a="1"/>
  <c r="G531" i="25" a="1"/>
  <c r="T287" i="25" a="1"/>
  <c r="AE407" i="25" a="1"/>
  <c r="AS409" i="25" a="1"/>
  <c r="BL341" i="25" a="1"/>
  <c r="BF357" i="25" a="1"/>
  <c r="AA423" i="25" a="1"/>
  <c r="AR149" i="25" a="1"/>
  <c r="AD403" i="25" a="1"/>
  <c r="AN173" i="25" a="1"/>
  <c r="AG309" i="25" a="1"/>
  <c r="AX221" i="25" a="1"/>
  <c r="N323" i="25" a="1"/>
  <c r="L403" i="25" a="1"/>
  <c r="BL289" i="25" a="1"/>
  <c r="BG373" i="25" a="1"/>
  <c r="Y245" i="25" a="1"/>
  <c r="BD317" i="25" a="1"/>
  <c r="BL323" i="25" a="1"/>
  <c r="BH457" i="25" a="1"/>
  <c r="AR203" i="25" a="1"/>
  <c r="BK163" i="25" a="1"/>
  <c r="BG433" i="25" a="1"/>
  <c r="O121" i="25" a="1"/>
  <c r="AA371" i="25" a="1"/>
  <c r="AE123" i="25" a="1"/>
  <c r="BB283" i="25" a="1"/>
  <c r="Z229" i="25" a="1"/>
  <c r="J435" i="25" a="1"/>
  <c r="BB201" i="25" a="1"/>
  <c r="AV431" i="25" a="1"/>
  <c r="AU175" i="25" a="1"/>
  <c r="BL417" i="25" a="1"/>
  <c r="Z247" i="25" a="1"/>
  <c r="AN201" i="25" a="1"/>
  <c r="BI475" i="25" a="1"/>
  <c r="BL379" i="25" a="1"/>
  <c r="L195" i="25" a="1"/>
  <c r="H483" i="25" a="1"/>
  <c r="AI483" i="25" a="1"/>
  <c r="AN225" i="25" a="1"/>
  <c r="AV325" i="25" a="1"/>
  <c r="AX183" i="25" a="1"/>
  <c r="BI523" i="25" a="1"/>
  <c r="AW485" i="25" a="1"/>
  <c r="AZ435" i="25" a="1"/>
  <c r="BI525" i="25" a="1"/>
  <c r="T495" i="25" a="1"/>
  <c r="AQ493" i="25" a="1"/>
  <c r="AX509" i="25" a="1"/>
  <c r="AR411" i="25" a="1"/>
  <c r="AY187" i="25" a="1"/>
  <c r="BM231" i="25" a="1"/>
  <c r="AX461" i="25" a="1"/>
  <c r="AL203" i="25" a="1"/>
  <c r="BK269" i="25" a="1"/>
  <c r="AK531" i="25" a="1"/>
  <c r="AD183" i="25" a="1"/>
  <c r="J343" i="25" a="1"/>
  <c r="Y321" i="25" a="1"/>
  <c r="AC475" i="25" a="1"/>
  <c r="AI321" i="25" a="1"/>
  <c r="BE239" i="25" a="1"/>
  <c r="AC407" i="25" a="1"/>
  <c r="AA487" i="25" a="1"/>
  <c r="BK511" i="25" a="1"/>
  <c r="AG357" i="25" a="1"/>
  <c r="AY419" i="25" a="1"/>
  <c r="AM333" i="25" a="1"/>
  <c r="AJ311" i="25" a="1"/>
  <c r="AV423" i="25" a="1"/>
  <c r="Q455" i="25" a="1"/>
  <c r="AS389" i="25" a="1"/>
  <c r="AS417" i="25" a="1"/>
  <c r="BO329" i="25" a="1"/>
  <c r="AM351" i="25" a="1"/>
  <c r="BD391" i="25" a="1"/>
  <c r="AT391" i="25" a="1"/>
  <c r="AL339" i="25" a="1"/>
  <c r="BD235" i="25" a="1"/>
  <c r="H243" i="25" a="1"/>
  <c r="BD303" i="25" a="1"/>
  <c r="M203" i="25" a="1"/>
  <c r="AH473" i="25" a="1"/>
  <c r="BF267" i="25" a="1"/>
  <c r="BF183" i="25" a="1"/>
  <c r="BB343" i="25" a="1"/>
  <c r="P175" i="25" a="1"/>
  <c r="AL319" i="25" a="1"/>
  <c r="AH263" i="25" a="1"/>
  <c r="Y371" i="25" a="1"/>
  <c r="H431" i="25" a="1"/>
  <c r="AG133" i="25" a="1"/>
  <c r="BP393" i="25" a="1"/>
  <c r="F119" i="25" a="1"/>
  <c r="AE497" i="25" a="1"/>
  <c r="AC369" i="25" a="1"/>
  <c r="R447" i="25" a="1"/>
  <c r="AO207" i="25" a="1"/>
  <c r="BL361" i="25" a="1"/>
  <c r="AI241" i="25" a="1"/>
  <c r="N499" i="25" a="1"/>
  <c r="AL503" i="25" a="1"/>
  <c r="AL479" i="25" a="1"/>
  <c r="L495" i="25" a="1"/>
  <c r="BO463" i="25" a="1"/>
  <c r="AS515" i="25" a="1"/>
  <c r="AI401" i="25" a="1"/>
  <c r="Z309" i="25" a="1"/>
  <c r="BI419" i="25" a="1"/>
  <c r="BP131" i="25" a="1"/>
  <c r="AR531" i="25" a="1"/>
  <c r="AG409" i="25" a="1"/>
  <c r="AT527" i="25" a="1"/>
  <c r="L223" i="25" a="1"/>
  <c r="AX211" i="25" a="1"/>
  <c r="BK263" i="25" a="1"/>
  <c r="H355" i="25" a="1"/>
  <c r="AI513" i="25" a="1"/>
  <c r="AJ365" i="25" a="1"/>
  <c r="AF373" i="25" a="1"/>
  <c r="AL205" i="25" a="1"/>
  <c r="AJ223" i="25" a="1"/>
  <c r="BN423" i="25" a="1"/>
  <c r="AG331" i="25" a="1"/>
  <c r="BK123" i="25" a="1"/>
  <c r="AW287" i="25" a="1"/>
  <c r="P469" i="25" a="1"/>
  <c r="M339" i="25" a="1"/>
  <c r="AG141" i="25" a="1"/>
  <c r="AD241" i="25" a="1"/>
  <c r="AL369" i="25" a="1"/>
  <c r="BK377" i="25" a="1"/>
  <c r="AF437" i="25" a="1"/>
  <c r="AK281" i="25" a="1"/>
  <c r="BO377" i="25" a="1"/>
  <c r="V515" i="25" a="1"/>
  <c r="AQ381" i="25" a="1"/>
  <c r="AT147" i="25" a="1"/>
  <c r="BP387" i="25" a="1"/>
  <c r="BL17" i="25" a="1"/>
  <c r="AD16" i="25" a="1"/>
  <c r="BN5" i="25" a="1"/>
  <c r="BM11" i="25" a="1"/>
  <c r="D173" i="25" a="1"/>
  <c r="AI5" i="25" a="1"/>
  <c r="U6" i="25" a="1"/>
  <c r="AL14" i="25" a="1"/>
  <c r="F267" i="25" a="1"/>
  <c r="BP191" i="25" a="1"/>
  <c r="AM319" i="25" a="1"/>
  <c r="BD411" i="25" a="1"/>
  <c r="AK291" i="25" a="1"/>
  <c r="AW413" i="25" a="1"/>
  <c r="J163" i="25" a="1"/>
  <c r="AM253" i="25" a="1"/>
  <c r="Q201" i="25" a="1"/>
  <c r="AA173" i="25" a="1"/>
  <c r="BJ187" i="25" a="1"/>
  <c r="T167" i="25" a="1"/>
  <c r="U123" i="25" a="1"/>
  <c r="AF207" i="25" a="1"/>
  <c r="BB377" i="25" a="1"/>
  <c r="BC375" i="25" a="1"/>
  <c r="AZ455" i="25" a="1"/>
  <c r="AE225" i="25" a="1"/>
  <c r="BD185" i="25" a="1"/>
  <c r="Z239" i="25" a="1"/>
  <c r="AR421" i="25" a="1"/>
  <c r="AO439" i="25" a="1"/>
  <c r="M219" i="25" a="1"/>
  <c r="AC215" i="25" a="1"/>
  <c r="BC463" i="25" a="1"/>
  <c r="AU321" i="25" a="1"/>
  <c r="AR457" i="25" a="1"/>
  <c r="BD261" i="25" a="1"/>
  <c r="I119" i="25" a="1"/>
  <c r="AG473" i="25" a="1"/>
  <c r="I187" i="25" a="1"/>
  <c r="BO113" i="25" a="1"/>
  <c r="O311" i="25" a="1"/>
  <c r="AK519" i="25" a="1"/>
  <c r="AX375" i="25" a="1"/>
  <c r="Z465" i="25" a="1"/>
  <c r="S367" i="25" a="1"/>
  <c r="AV439" i="25" a="1"/>
  <c r="AH297" i="25" a="1"/>
  <c r="Z459" i="25" a="1"/>
  <c r="CA114" i="25" a="1"/>
  <c r="AW475" i="25" a="1"/>
  <c r="L427" i="25" a="1"/>
  <c r="H467" i="25" a="1"/>
  <c r="AB325" i="25" a="1"/>
  <c r="BP359" i="25" a="1"/>
  <c r="J443" i="25" a="1"/>
  <c r="O165" i="25" a="1"/>
  <c r="Q441" i="25" a="1"/>
  <c r="AB361" i="25" a="1"/>
  <c r="H187" i="25" a="1"/>
  <c r="O525" i="25" a="1"/>
  <c r="BP331" i="25" a="1"/>
  <c r="K467" i="25" a="1"/>
  <c r="BN221" i="25" a="1"/>
  <c r="J267" i="25" a="1"/>
  <c r="AG147" i="25" a="1"/>
  <c r="BL299" i="25" a="1"/>
  <c r="BN171" i="25" a="1"/>
  <c r="G159" i="25" a="1"/>
  <c r="BC167" i="25" a="1"/>
  <c r="P127" i="25" a="1"/>
  <c r="AW303" i="25" a="1"/>
  <c r="BK147" i="25" a="1"/>
  <c r="Z503" i="25" a="1"/>
  <c r="AA195" i="25" a="1"/>
  <c r="P263" i="25" a="1"/>
  <c r="AD171" i="25" a="1"/>
  <c r="AM525" i="25" a="1"/>
  <c r="AU369" i="25" a="1"/>
  <c r="AT509" i="25" a="1"/>
  <c r="AO295" i="25" a="1"/>
  <c r="BG215" i="25" a="1"/>
  <c r="AF267" i="25" a="1"/>
  <c r="AZ397" i="25" a="1"/>
  <c r="AB365" i="25" a="1"/>
  <c r="BI369" i="25" a="1"/>
  <c r="D167" i="25" a="1"/>
  <c r="Z267" i="25" a="1"/>
  <c r="R299" i="25" a="1"/>
  <c r="AX155" i="25" a="1"/>
  <c r="S263" i="25" a="1"/>
  <c r="BE371" i="25" a="1"/>
  <c r="AV469" i="25" a="1"/>
  <c r="O529" i="25" a="1"/>
  <c r="BF245" i="25" a="1"/>
  <c r="BH449" i="25" a="1"/>
  <c r="BG125" i="25" a="1"/>
  <c r="AD187" i="25" a="1"/>
  <c r="BI343" i="25" a="1"/>
  <c r="AW333" i="25" a="1"/>
  <c r="BH177" i="25" a="1"/>
  <c r="Y467" i="25" a="1"/>
  <c r="AR533" i="25" a="1"/>
  <c r="BC391" i="25" a="1"/>
  <c r="BN181" i="25" a="1"/>
  <c r="O173" i="25" a="1"/>
  <c r="L527" i="25" a="1"/>
  <c r="Z387" i="25" a="1"/>
  <c r="Q417" i="25" a="1"/>
  <c r="AH259" i="25" a="1"/>
  <c r="BN215" i="25" a="1"/>
  <c r="V219" i="25" a="1"/>
  <c r="T523" i="25" a="1"/>
  <c r="AX401" i="25" a="1"/>
  <c r="P333" i="25" a="1"/>
  <c r="AK135" i="25" a="1"/>
  <c r="BE227" i="25" a="1"/>
  <c r="Y147" i="25" a="1"/>
  <c r="AJ191" i="25" a="1"/>
  <c r="AE303" i="25" a="1"/>
  <c r="Y461" i="25" a="1"/>
  <c r="F159" i="25" a="1"/>
  <c r="BO451" i="25" a="1"/>
  <c r="AA455" i="25" a="1"/>
  <c r="BN241" i="25" a="1"/>
  <c r="AT443" i="25" a="1"/>
  <c r="T127" i="25" a="1"/>
  <c r="O391" i="25" a="1"/>
  <c r="BF513" i="25" a="1"/>
  <c r="BE157" i="25" a="1"/>
  <c r="BG189" i="25" a="1"/>
  <c r="AM257" i="25" a="1"/>
  <c r="BN279" i="25" a="1"/>
  <c r="BG143" i="25" a="1"/>
  <c r="AX503" i="25" a="1"/>
  <c r="BB393" i="25" a="1"/>
  <c r="BJ465" i="25" a="1"/>
  <c r="BG527" i="25" a="1"/>
  <c r="AF441" i="25" a="1"/>
  <c r="AU309" i="25" a="1"/>
  <c r="BL275" i="25" a="1"/>
  <c r="BN329" i="25" a="1"/>
  <c r="AF333" i="25" a="1"/>
  <c r="AN465" i="25" a="1"/>
  <c r="BF371" i="25" a="1"/>
  <c r="P195" i="25" a="1"/>
  <c r="BB151" i="25" a="1"/>
  <c r="BF153" i="25" a="1"/>
  <c r="BO407" i="25" a="1"/>
  <c r="P245" i="25" a="1"/>
  <c r="W303" i="25" a="1"/>
  <c r="BE421" i="25" a="1"/>
  <c r="AV211" i="25" a="1"/>
  <c r="AA125" i="25" a="1"/>
  <c r="AH367" i="25" a="1"/>
  <c r="BL189" i="25" a="1"/>
  <c r="AM135" i="25" a="1"/>
  <c r="AQ145" i="25" a="1"/>
  <c r="AU439" i="25" a="1"/>
  <c r="AZ521" i="25" a="1"/>
  <c r="BM123" i="25" a="1"/>
  <c r="U267" i="25" a="1"/>
  <c r="AB301" i="25" a="1"/>
  <c r="AX267" i="25" a="1"/>
  <c r="AG435" i="25" a="1"/>
  <c r="P203" i="25" a="1"/>
  <c r="P255" i="25" a="1"/>
  <c r="G391" i="25" a="1"/>
  <c r="BP435" i="25" a="1"/>
  <c r="BL325" i="25" a="1"/>
  <c r="AS445" i="25" a="1"/>
  <c r="BC381" i="25" a="1"/>
  <c r="Q235" i="25" a="1"/>
  <c r="AO177" i="25" a="1"/>
  <c r="BG155" i="25" a="1"/>
  <c r="BH215" i="25" a="1"/>
  <c r="AQ349" i="25" a="1"/>
  <c r="S535" i="25" a="1"/>
  <c r="AQ185" i="25" a="1"/>
  <c r="R179" i="25" a="1"/>
  <c r="AM445" i="25" a="1"/>
  <c r="AD257" i="25" a="1"/>
  <c r="AH391" i="25" a="1"/>
  <c r="AA275" i="25" a="1"/>
  <c r="L327" i="25" a="1"/>
  <c r="AD203" i="25" a="1"/>
  <c r="BO485" i="25" a="1"/>
  <c r="BI311" i="25" a="1"/>
  <c r="BF293" i="25" a="1"/>
  <c r="AZ459" i="25" a="1"/>
  <c r="AM385" i="25" a="1"/>
  <c r="AK483" i="25" a="1"/>
  <c r="I487" i="25" a="1"/>
  <c r="AX289" i="25" a="1"/>
  <c r="H295" i="25" a="1"/>
  <c r="AK223" i="25" a="1"/>
  <c r="BD177" i="25" a="1"/>
  <c r="AQ417" i="25" a="1"/>
  <c r="BI257" i="25" a="1"/>
  <c r="AW423" i="25" a="1"/>
  <c r="V383" i="25" a="1"/>
  <c r="AB473" i="25" a="1"/>
  <c r="AM361" i="25" a="1"/>
  <c r="AY155" i="25" a="1"/>
  <c r="AZ395" i="25" a="1"/>
  <c r="AL321" i="25" a="1"/>
  <c r="BJ137" i="25" a="1"/>
  <c r="S211" i="25" a="1"/>
  <c r="AW503" i="25" a="1"/>
  <c r="AB405" i="25" a="1"/>
  <c r="AK203" i="25" a="1"/>
  <c r="BN341" i="25" a="1"/>
  <c r="AU257" i="25" a="1"/>
  <c r="AA479" i="25" a="1"/>
  <c r="BC309" i="25" a="1"/>
  <c r="O185" i="25" a="1"/>
  <c r="H239" i="25" a="1"/>
  <c r="AC467" i="25" a="1"/>
  <c r="P115" i="25" a="1"/>
  <c r="F419" i="25" a="1"/>
  <c r="N267" i="25" a="1"/>
  <c r="BL295" i="25" a="1"/>
  <c r="W507" i="25" a="1"/>
  <c r="P343" i="25" a="1"/>
  <c r="AN217" i="25" a="1"/>
  <c r="BF351" i="25" a="1"/>
  <c r="AG465" i="25" a="1"/>
  <c r="AN335" i="25" a="1"/>
  <c r="BN271" i="25" a="1"/>
  <c r="BP391" i="25" a="1"/>
  <c r="AE145" i="25" a="1"/>
  <c r="AL409" i="25" a="1"/>
  <c r="BD307" i="25" a="1"/>
  <c r="BO145" i="25" a="1"/>
  <c r="BM173" i="25" a="1"/>
  <c r="BL271" i="25" a="1"/>
  <c r="AA283" i="25" a="1"/>
  <c r="AU305" i="25" a="1"/>
  <c r="AD407" i="25" a="1"/>
  <c r="J419" i="25" a="1"/>
  <c r="BM501" i="25" a="1"/>
  <c r="Z207" i="25" a="1"/>
  <c r="AE489" i="25" a="1"/>
  <c r="AY399" i="25" a="1"/>
  <c r="AY199" i="25" a="1"/>
  <c r="AI339" i="25" a="1"/>
  <c r="BJ235" i="25" a="1"/>
  <c r="BD403" i="25" a="1"/>
  <c r="BB223" i="25" a="1"/>
  <c r="AI365" i="25" a="1"/>
  <c r="AQ411" i="25" a="1"/>
  <c r="BF451" i="25" a="1"/>
  <c r="AW213" i="25" a="1"/>
  <c r="Y447" i="25" a="1"/>
  <c r="R319" i="25" a="1"/>
  <c r="Q231" i="25" a="1"/>
  <c r="AB457" i="25" a="1"/>
  <c r="AX477" i="25" a="1"/>
  <c r="N403" i="25" a="1"/>
  <c r="M303" i="25" a="1"/>
  <c r="AC269" i="25" a="1"/>
  <c r="AG251" i="25" a="1"/>
  <c r="AB417" i="25" a="1"/>
  <c r="BM405" i="25" a="1"/>
  <c r="AX423" i="25" a="1"/>
  <c r="AU453" i="25" a="1"/>
  <c r="T319" i="25" a="1"/>
  <c r="AE449" i="25" a="1"/>
  <c r="AU395" i="25" a="1"/>
  <c r="AL415" i="25" a="1"/>
  <c r="BH333" i="25" a="1"/>
  <c r="BK397" i="25" a="1"/>
  <c r="Z313" i="25" a="1"/>
  <c r="BJ369" i="25" a="1"/>
  <c r="U455" i="25" a="1"/>
  <c r="AD173" i="25" a="1"/>
  <c r="M495" i="25" a="1"/>
  <c r="AW229" i="25" a="1"/>
  <c r="AF179" i="25" a="1"/>
  <c r="N459" i="25" a="1"/>
  <c r="AV159" i="25" a="1"/>
  <c r="AG149" i="25" a="1"/>
  <c r="AZ141" i="25" a="1"/>
  <c r="AF421" i="25" a="1"/>
  <c r="D491" i="25" a="1"/>
  <c r="R127" i="25" a="1"/>
  <c r="AN295" i="25" a="1"/>
  <c r="AF209" i="25" a="1"/>
  <c r="S531" i="25" a="1"/>
  <c r="AF513" i="25" a="1"/>
  <c r="AI395" i="25" a="1"/>
  <c r="AE237" i="25" a="1"/>
  <c r="AZ423" i="25" a="1"/>
  <c r="BL399" i="25" a="1"/>
  <c r="BO359" i="25" a="1"/>
  <c r="AD427" i="25" a="1"/>
  <c r="AL259" i="25" a="1"/>
  <c r="M419" i="25" a="1"/>
  <c r="AZ195" i="25" a="1"/>
  <c r="L171" i="25" a="1"/>
  <c r="AK479" i="25" a="1"/>
  <c r="Y207" i="25" a="1"/>
  <c r="BD257" i="25" a="1"/>
  <c r="AI399" i="25" a="1"/>
  <c r="AL253" i="25" a="1"/>
  <c r="BO527" i="25" a="1"/>
  <c r="BM287" i="25" a="1"/>
  <c r="AQ273" i="25" a="1"/>
  <c r="AO125" i="25" a="1"/>
  <c r="AH501" i="25" a="1"/>
  <c r="AO485" i="25" a="1"/>
  <c r="AY413" i="25" a="1"/>
  <c r="BL355" i="25" a="1"/>
  <c r="AS309" i="25" a="1"/>
  <c r="BL409" i="25" a="1"/>
  <c r="I423" i="25" a="1"/>
  <c r="AB159" i="25" a="1"/>
  <c r="AS469" i="25" a="1"/>
  <c r="BC155" i="25" a="1"/>
  <c r="AQ211" i="25" a="1"/>
  <c r="AN425" i="25" a="1"/>
  <c r="AB181" i="25" a="1"/>
  <c r="AA319" i="25" a="1"/>
  <c r="AH213" i="25" a="1"/>
  <c r="AN131" i="25" a="1"/>
  <c r="AW367" i="25" a="1"/>
  <c r="BP369" i="25" a="1"/>
  <c r="BO303" i="25" a="1"/>
  <c r="AU527" i="25" a="1"/>
  <c r="G135" i="25" a="1"/>
  <c r="BL493" i="25" a="1"/>
  <c r="Q255" i="25" a="1"/>
  <c r="BC313" i="25" a="1"/>
  <c r="AI421" i="25" a="1"/>
  <c r="AG339" i="25" a="1"/>
  <c r="AH347" i="25" a="1"/>
  <c r="AU473" i="25" a="1"/>
  <c r="AC255" i="25" a="1"/>
  <c r="BF373" i="25" a="1"/>
  <c r="AY253" i="25" a="1"/>
  <c r="BO221" i="25" a="1"/>
  <c r="G275" i="25" a="1"/>
  <c r="AZ173" i="25" a="1"/>
  <c r="AJ243" i="25" a="1"/>
  <c r="BJ355" i="25" a="1"/>
  <c r="BG291" i="25" a="1"/>
  <c r="H167" i="25" a="1"/>
  <c r="S203" i="25" a="1"/>
  <c r="AT445" i="25" a="1"/>
  <c r="K167" i="25" a="1"/>
  <c r="BP407" i="25" a="1"/>
  <c r="AU515" i="25" a="1"/>
  <c r="BG123" i="25" a="1"/>
  <c r="AB215" i="25" a="1"/>
  <c r="AN453" i="25" a="1"/>
  <c r="AJ527" i="25" a="1"/>
  <c r="AI379" i="25" a="1"/>
  <c r="BJ281" i="25" a="1"/>
  <c r="BJ227" i="25" a="1"/>
  <c r="Z143" i="25" a="1"/>
  <c r="AK457" i="25" a="1"/>
  <c r="BH309" i="25" a="1"/>
  <c r="BE443" i="25" a="1"/>
  <c r="AE463" i="25" a="1"/>
  <c r="AM427" i="25" a="1"/>
  <c r="BN161" i="25" a="1"/>
  <c r="AI351" i="25" a="1"/>
  <c r="AU273" i="25" a="1"/>
  <c r="AD273" i="25" a="1"/>
  <c r="AF165" i="25" a="1"/>
  <c r="AZ465" i="25" a="1"/>
  <c r="BG287" i="25" a="1"/>
  <c r="BI151" i="25" a="1"/>
  <c r="AL499" i="25" a="1"/>
  <c r="AB161" i="25" a="1"/>
  <c r="AH169" i="25" a="1"/>
  <c r="V275" i="25" a="1"/>
  <c r="AN133" i="25" a="1"/>
  <c r="AH435" i="25" a="1"/>
  <c r="AY407" i="25" a="1"/>
  <c r="V399" i="25" a="1"/>
  <c r="BB463" i="25" a="1"/>
  <c r="AZ145" i="25" a="1"/>
  <c r="BJ245" i="25" a="1"/>
  <c r="BP219" i="25" a="1"/>
  <c r="BH119" i="25" a="1"/>
  <c r="AK339" i="25" a="1"/>
  <c r="O269" i="25" a="1"/>
  <c r="AG265" i="25" a="1"/>
  <c r="AG349" i="25" a="1"/>
  <c r="F371" i="25" a="1"/>
  <c r="Z279" i="25" a="1"/>
  <c r="AM209" i="25" a="1"/>
  <c r="BC429" i="25" a="1"/>
  <c r="BM369" i="25" a="1"/>
  <c r="AI359" i="25" a="1"/>
  <c r="AN259" i="25" a="1"/>
  <c r="BI233" i="25" a="1"/>
  <c r="AV463" i="25" a="1"/>
  <c r="BO231" i="25" a="1"/>
  <c r="BE205" i="25" a="1"/>
  <c r="BL221" i="25" a="1"/>
  <c r="AC503" i="25" a="1"/>
  <c r="BK257" i="25" a="1"/>
  <c r="P161" i="25" a="1"/>
  <c r="F427" i="25" a="1"/>
  <c r="BP289" i="25" a="1"/>
  <c r="AB479" i="25" a="1"/>
  <c r="AA135" i="25" a="1"/>
  <c r="AC535" i="25" a="1"/>
  <c r="AA353" i="25" a="1"/>
  <c r="I455" i="25" a="1"/>
  <c r="AX447" i="25" a="1"/>
  <c r="AW193" i="25" a="1"/>
  <c r="P509" i="25" a="1"/>
  <c r="AD299" i="25" a="1"/>
  <c r="BY114" i="25" a="1"/>
  <c r="AU283" i="25" a="1"/>
  <c r="BM251" i="25" a="1"/>
  <c r="AS367" i="25" a="1"/>
  <c r="S491" i="25" a="1"/>
  <c r="AF295" i="25" a="1"/>
  <c r="V447" i="25" a="1"/>
  <c r="BH395" i="25" a="1"/>
  <c r="BE125" i="25" a="1"/>
  <c r="AV141" i="25" a="1"/>
  <c r="AI123" i="25" a="1"/>
  <c r="AM389" i="25" a="1"/>
  <c r="K303" i="25" a="1"/>
  <c r="AT357" i="25" a="1"/>
  <c r="BM291" i="25" a="1"/>
  <c r="AV297" i="25" a="1"/>
  <c r="AL223" i="25" a="1"/>
  <c r="AD351" i="25" a="1"/>
  <c r="AQ217" i="25" a="1"/>
  <c r="AT329" i="25" a="1"/>
  <c r="BG441" i="25" a="1"/>
  <c r="BO269" i="25" a="1"/>
  <c r="G319" i="25" a="1"/>
  <c r="H491" i="25" a="1"/>
  <c r="BK349" i="25" a="1"/>
  <c r="AC279" i="25" a="1"/>
  <c r="AS343" i="25" a="1"/>
  <c r="AH429" i="25" a="1"/>
  <c r="BN195" i="25" a="1"/>
  <c r="AB285" i="25" a="1"/>
  <c r="AU327" i="25" a="1"/>
  <c r="P443" i="25" a="1"/>
  <c r="AL315" i="25" a="1"/>
  <c r="AW263" i="25" a="1"/>
  <c r="AT373" i="25" a="1"/>
  <c r="BK331" i="25" a="1"/>
  <c r="AJ447" i="25" a="1"/>
  <c r="AQ449" i="25" a="1"/>
  <c r="Z185" i="25" a="1"/>
  <c r="BB483" i="25" a="1"/>
  <c r="BD421" i="25" a="1"/>
  <c r="P205" i="25" a="1"/>
  <c r="BE263" i="25" a="1"/>
  <c r="BN119" i="25" a="1"/>
  <c r="AN359" i="25" a="1"/>
  <c r="BB171" i="25" a="1"/>
  <c r="BM427" i="25" a="1"/>
  <c r="BI307" i="25" a="1"/>
  <c r="M519" i="25" a="1"/>
  <c r="BG193" i="25" a="1"/>
  <c r="K327" i="25" a="1"/>
  <c r="AV365" i="25" a="1"/>
  <c r="P523" i="25" a="1"/>
  <c r="Z285" i="25" a="1"/>
  <c r="AJ155" i="25" a="1"/>
  <c r="D147" i="25" a="1"/>
  <c r="AK419" i="25" a="1"/>
  <c r="AK497" i="25" a="1"/>
  <c r="AF519" i="25" a="1"/>
  <c r="BM435" i="25" a="1"/>
  <c r="AW169" i="25" a="1"/>
  <c r="AA269" i="25" a="1"/>
  <c r="BG411" i="25" a="1"/>
  <c r="T419" i="25" a="1"/>
  <c r="O417" i="25" a="1"/>
  <c r="Q511" i="25" a="1"/>
  <c r="BN411" i="25" a="1"/>
  <c r="BD347" i="25" a="1"/>
  <c r="AJ179" i="25" a="1"/>
  <c r="BO513" i="25" a="1"/>
  <c r="AB197" i="25" a="1"/>
  <c r="AN457" i="25" a="1"/>
  <c r="AQ433" i="25" a="1"/>
  <c r="H411" i="25" a="1"/>
  <c r="AF431" i="25" a="1"/>
  <c r="AO217" i="25" a="1"/>
  <c r="H235" i="25" a="1"/>
  <c r="N419" i="25" a="1"/>
  <c r="BF189" i="25" a="1"/>
  <c r="AX253" i="25" a="1"/>
  <c r="AI171" i="25" a="1"/>
  <c r="AT333" i="25" a="1"/>
  <c r="H331" i="25" a="1"/>
  <c r="AY523" i="25" a="1"/>
  <c r="AZ365" i="25" a="1"/>
  <c r="AV343" i="25" a="1"/>
  <c r="T447" i="25" a="1"/>
  <c r="AQ139" i="25" a="1"/>
  <c r="BP321" i="25" a="1"/>
  <c r="G211" i="25" a="1"/>
  <c r="BP247" i="25" a="1"/>
  <c r="AB333" i="25" a="1"/>
  <c r="U163" i="25" a="1"/>
  <c r="K395" i="25" a="1"/>
  <c r="BC341" i="25" a="1"/>
  <c r="AV305" i="25" a="1"/>
  <c r="L263" i="25" a="1"/>
  <c r="BK317" i="25" a="1"/>
  <c r="AC373" i="25" a="1"/>
  <c r="AV131" i="25" a="1"/>
  <c r="BD209" i="25" a="1"/>
  <c r="BJ127" i="25" a="1"/>
  <c r="AL229" i="25" a="1"/>
  <c r="AB469" i="25" a="1"/>
  <c r="Q275" i="25" a="1"/>
  <c r="G147" i="25" a="1"/>
  <c r="BN305" i="25" a="1"/>
  <c r="AS403" i="25" a="1"/>
  <c r="AT423" i="25" a="1"/>
  <c r="L283" i="25" a="1"/>
  <c r="AV383" i="25" a="1"/>
  <c r="W535" i="25" a="1"/>
  <c r="N191" i="25" a="1"/>
  <c r="AN223" i="25" a="1"/>
  <c r="AR497" i="25" a="1"/>
  <c r="BK439" i="25" a="1"/>
  <c r="I435" i="25" a="1"/>
  <c r="AE475" i="25" a="1"/>
  <c r="AM283" i="25" a="1"/>
  <c r="BI333" i="25" a="1"/>
  <c r="AL365" i="25" a="1"/>
  <c r="O143" i="25" a="1"/>
  <c r="AG355" i="25" a="1"/>
  <c r="BF421" i="25" a="1"/>
  <c r="AG273" i="25" a="1"/>
  <c r="BN349" i="25" a="1"/>
  <c r="O383" i="25" a="1"/>
  <c r="AF259" i="25" a="1"/>
  <c r="R411" i="25" a="1"/>
  <c r="AD113" i="25" a="1"/>
  <c r="BB173" i="25" a="1"/>
  <c r="BF283" i="25" a="1"/>
  <c r="L319" i="25" a="1"/>
  <c r="AG171" i="25" a="1"/>
  <c r="W443" i="25" a="1"/>
  <c r="AK323" i="25" a="1"/>
  <c r="AG315" i="25" a="1"/>
  <c r="BL181" i="25" a="1"/>
  <c r="AQ123" i="25" a="1"/>
  <c r="AD261" i="25" a="1"/>
  <c r="AA429" i="25" a="1"/>
  <c r="AM233" i="25" a="1"/>
  <c r="BO143" i="25" a="1"/>
  <c r="BK395" i="25" a="1"/>
  <c r="BN205" i="25" a="1"/>
  <c r="BE287" i="25" a="1"/>
  <c r="V151" i="25" a="1"/>
  <c r="BO353" i="25" a="1"/>
  <c r="BN453" i="25" a="1"/>
  <c r="BB429" i="25" a="1"/>
  <c r="AL287" i="25" a="1"/>
  <c r="T131" i="25" a="1"/>
  <c r="AR525" i="25" a="1"/>
  <c r="S347" i="25" a="1"/>
  <c r="BF435" i="25" a="1"/>
  <c r="AA311" i="25" a="1"/>
  <c r="AT531" i="25" a="1"/>
  <c r="K311" i="25" a="1"/>
  <c r="BH155" i="25" a="1"/>
  <c r="BI413" i="25" a="1"/>
  <c r="AY275" i="25" a="1"/>
  <c r="K527" i="25" a="1"/>
  <c r="H443" i="25" a="1"/>
  <c r="AV125" i="25" a="1"/>
  <c r="M171" i="25" a="1"/>
  <c r="AJ409" i="25" a="1"/>
  <c r="AF445" i="25" a="1"/>
  <c r="AI525" i="25" a="1"/>
  <c r="AN263" i="25" a="1"/>
  <c r="BH483" i="25" a="1"/>
  <c r="AH353" i="25" a="1"/>
  <c r="AY171" i="25" a="1"/>
  <c r="AU507" i="25" a="1"/>
  <c r="V159" i="25" a="1"/>
  <c r="AO461" i="25" a="1"/>
  <c r="K503" i="25" a="1"/>
  <c r="BK443" i="25" a="1"/>
  <c r="BP421" i="25" a="1"/>
  <c r="AJ515" i="25" a="1"/>
  <c r="BE483" i="25" a="1"/>
  <c r="AR283" i="25" a="1"/>
  <c r="Q257" i="25" a="1"/>
  <c r="BD379" i="25" a="1"/>
  <c r="AJ143" i="25" a="1"/>
  <c r="O425" i="25" a="1"/>
  <c r="AR301" i="25" a="1"/>
  <c r="BH375" i="25" a="1"/>
  <c r="AV395" i="25" a="1"/>
  <c r="BP517" i="25" a="1"/>
  <c r="AW181" i="25" a="1"/>
  <c r="BM473" i="25" a="1"/>
  <c r="AL177" i="25" a="1"/>
  <c r="AS227" i="25" a="1"/>
  <c r="AG161" i="25" a="1"/>
  <c r="AG371" i="25" a="1"/>
  <c r="AF305" i="25" a="1"/>
  <c r="AE153" i="25" a="1"/>
  <c r="T507" i="25" a="1"/>
  <c r="AS351" i="25" a="1"/>
  <c r="N315" i="25" a="1"/>
  <c r="AK127" i="25" a="1"/>
  <c r="AJ119" i="25" a="1"/>
  <c r="AV243" i="25" a="1"/>
  <c r="Q377" i="25" a="1"/>
  <c r="I463" i="25" a="1"/>
  <c r="AX483" i="25" a="1"/>
  <c r="BP531" i="25" a="1"/>
  <c r="Q295" i="25" a="1"/>
  <c r="AH375" i="25" a="1"/>
  <c r="AH141" i="25" a="1"/>
  <c r="BL449" i="25" a="1"/>
  <c r="J403" i="25" a="1"/>
  <c r="AH293" i="25" a="1"/>
  <c r="AV415" i="25" a="1"/>
  <c r="BK451" i="25" a="1"/>
  <c r="BK117" i="25" a="1"/>
  <c r="AA147" i="25" a="1"/>
  <c r="BB353" i="25" a="1"/>
  <c r="BO305" i="25" a="1"/>
  <c r="BJ311" i="25" a="1"/>
  <c r="AL511" i="25" a="1"/>
  <c r="AT461" i="25" a="1"/>
  <c r="BF327" i="25" a="1"/>
  <c r="D455" i="25" a="1"/>
  <c r="AH307" i="25" a="1"/>
  <c r="BC169" i="25" a="1"/>
  <c r="AG335" i="25" a="1"/>
  <c r="AG183" i="25" a="1"/>
  <c r="O137" i="25" a="1"/>
  <c r="BH261" i="25" a="1"/>
  <c r="AV291" i="25" a="1"/>
  <c r="BD425" i="25" a="1"/>
  <c r="BJ445" i="25" a="1"/>
  <c r="AC469" i="25" a="1"/>
  <c r="AQ237" i="25" a="1"/>
  <c r="BH319" i="25" a="1"/>
  <c r="AN309" i="25" a="1"/>
  <c r="AJ129" i="25" a="1"/>
  <c r="AN353" i="25" a="1"/>
  <c r="BL195" i="25" a="1"/>
  <c r="AH517" i="25" a="1"/>
  <c r="BB279" i="25" a="1"/>
  <c r="AY223" i="25" a="1"/>
  <c r="AI327" i="25" a="1"/>
  <c r="AG517" i="25" a="1"/>
  <c r="AO115" i="25" a="1"/>
  <c r="BC527" i="25" a="1"/>
  <c r="AA495" i="25" a="1"/>
  <c r="BF225" i="25" a="1"/>
  <c r="AW141" i="25" a="1"/>
  <c r="BD375" i="25" a="1"/>
  <c r="AL293" i="25" a="1"/>
  <c r="AY241" i="25" a="1"/>
  <c r="BG465" i="25" a="1"/>
  <c r="AW509" i="25" a="1"/>
  <c r="AU129" i="25" a="1"/>
  <c r="AQ415" i="25" a="1"/>
  <c r="Z321" i="25" a="1"/>
  <c r="W179" i="25" a="1"/>
  <c r="AL375" i="25" a="1"/>
  <c r="O521" i="25" a="1"/>
  <c r="AI319" i="25" a="1"/>
  <c r="AI521" i="25" a="1"/>
  <c r="BP501" i="25" a="1"/>
  <c r="AV237" i="25" a="1"/>
  <c r="G207" i="25" a="1"/>
  <c r="I515" i="25" a="1"/>
  <c r="AK143" i="25" a="1"/>
  <c r="BI503" i="25" a="1"/>
  <c r="U311" i="25" a="1"/>
  <c r="Y175" i="25" a="1"/>
  <c r="Q163" i="25" a="1"/>
  <c r="F191" i="25" a="1"/>
  <c r="BE507" i="25" a="1"/>
  <c r="G183" i="25" a="1"/>
  <c r="AD363" i="25" a="1"/>
  <c r="AD343" i="25" a="1"/>
  <c r="BG383" i="25" a="1"/>
  <c r="AI143" i="25" a="1"/>
  <c r="BP449" i="25" a="1"/>
  <c r="D203" i="25" a="1"/>
  <c r="AE349" i="25" a="1"/>
  <c r="AT255" i="25" a="1"/>
  <c r="BK301" i="25" a="1"/>
  <c r="AW395" i="25" a="1"/>
  <c r="Y509" i="25" a="1"/>
  <c r="Q461" i="25" a="1"/>
  <c r="AF359" i="25" a="1"/>
  <c r="AY335" i="25" a="1"/>
  <c r="BI443" i="25" a="1"/>
  <c r="AW357" i="25" a="1"/>
  <c r="AJ381" i="25" a="1"/>
  <c r="AA287" i="25" a="1"/>
  <c r="BG185" i="25" a="1"/>
  <c r="AW329" i="25" a="1"/>
  <c r="U279" i="25" a="1"/>
  <c r="R407" i="25" a="1"/>
  <c r="AX269" i="25" a="1"/>
  <c r="BK291" i="25" a="1"/>
  <c r="AD237" i="25" a="1"/>
  <c r="V143" i="25" a="1"/>
  <c r="AB399" i="25" a="1"/>
  <c r="N311" i="25" a="1"/>
  <c r="BB189" i="25" a="1"/>
  <c r="Q123" i="25" a="1"/>
  <c r="AQ155" i="25" a="1"/>
  <c r="AG375" i="25" a="1"/>
  <c r="AU443" i="25" a="1"/>
  <c r="O507" i="25" a="1"/>
  <c r="G235" i="25" a="1"/>
  <c r="S255" i="25" a="1"/>
  <c r="AE333" i="25" a="1"/>
  <c r="AS241" i="25" a="1"/>
  <c r="AX213" i="25" a="1"/>
  <c r="BE513" i="25" a="1"/>
  <c r="AM169" i="25" a="1"/>
  <c r="BH137" i="25" a="1"/>
  <c r="AO259" i="25" a="1"/>
  <c r="AY329" i="25" a="1"/>
  <c r="AN209" i="25" a="1"/>
  <c r="BG257" i="25" a="1"/>
  <c r="AT453" i="25" a="1"/>
  <c r="BK281" i="25" a="1"/>
  <c r="AC419" i="25" a="1"/>
  <c r="AF117" i="25" a="1"/>
  <c r="AX499" i="25" a="1"/>
  <c r="AH327" i="25" a="1"/>
  <c r="AO129" i="25" a="1"/>
  <c r="Z419" i="25" a="1"/>
  <c r="AL493" i="25" a="1"/>
  <c r="Y251" i="25" a="1"/>
  <c r="AN121" i="25" a="1"/>
  <c r="BI375" i="25" a="1"/>
  <c r="BO295" i="25" a="1"/>
  <c r="AO287" i="25" a="1"/>
  <c r="AB221" i="25" a="1"/>
  <c r="AV173" i="25" a="1"/>
  <c r="BN143" i="25" a="1"/>
  <c r="AC235" i="25" a="1"/>
  <c r="BB435" i="25" a="1"/>
  <c r="BN393" i="25" a="1"/>
  <c r="S243" i="25" a="1"/>
  <c r="AJ261" i="25" a="1"/>
  <c r="D279" i="25" a="1"/>
  <c r="AF535" i="25" a="1"/>
  <c r="AQ337" i="25" a="1"/>
  <c r="BH283" i="25" a="1"/>
  <c r="BO337" i="25" a="1"/>
  <c r="H535" i="25" a="1"/>
  <c r="AV257" i="25" a="1"/>
  <c r="AC431" i="25" a="1"/>
  <c r="AG443" i="25" a="1"/>
  <c r="AO309" i="25" a="1"/>
  <c r="AK171" i="25" a="1"/>
  <c r="BC123" i="25" a="1"/>
  <c r="AC365" i="25" a="1"/>
  <c r="AJ173" i="25" a="1"/>
  <c r="AM265" i="25" a="1"/>
  <c r="AO187" i="25" a="1"/>
  <c r="W467" i="25" a="1"/>
  <c r="AH129" i="25" a="1"/>
  <c r="M115" i="25" a="1"/>
  <c r="AD439" i="25" a="1"/>
  <c r="AV427" i="25" a="1"/>
  <c r="AS153" i="25" a="1"/>
  <c r="AR393" i="25" a="1"/>
  <c r="BF137" i="25" a="1"/>
  <c r="T219" i="25" a="1"/>
  <c r="BG357" i="25" a="1"/>
  <c r="AO245" i="25" a="1"/>
  <c r="AR257" i="25" a="1"/>
  <c r="L295" i="25" a="1"/>
  <c r="AH205" i="25" a="1"/>
  <c r="R175" i="25" a="1"/>
  <c r="AU145" i="25" a="1"/>
  <c r="AR295" i="25" a="1"/>
  <c r="AD409" i="25" a="1"/>
  <c r="AV283" i="25" a="1"/>
  <c r="AT355" i="25" a="1"/>
  <c r="AH529" i="25" a="1"/>
  <c r="AS425" i="25" a="1"/>
  <c r="AO299" i="25" a="1"/>
  <c r="BO123" i="25" a="1"/>
  <c r="U419" i="25" a="1"/>
  <c r="AL351" i="25" a="1"/>
  <c r="G219" i="25" a="1"/>
  <c r="BB467" i="25" a="1"/>
  <c r="AM331" i="25" a="1"/>
  <c r="BO523" i="25" a="1"/>
  <c r="AL117" i="25" a="1"/>
  <c r="BO455" i="25" a="1"/>
  <c r="Y283" i="25" a="1"/>
  <c r="BB213" i="25" a="1"/>
  <c r="AH427" i="25" a="1"/>
  <c r="AA515" i="25" a="1"/>
  <c r="BG271" i="25" a="1"/>
  <c r="BE377" i="25" a="1"/>
  <c r="BP223" i="25" a="1"/>
  <c r="Z233" i="25" a="1"/>
  <c r="BI363" i="25" a="1"/>
  <c r="S375" i="25" a="1"/>
  <c r="AF187" i="25" a="1"/>
  <c r="S331" i="25" a="1"/>
  <c r="Q149" i="25" a="1"/>
  <c r="AN529" i="25" a="1"/>
  <c r="AT477" i="25" a="1"/>
  <c r="BF429" i="25" a="1"/>
  <c r="D211" i="25" a="1"/>
  <c r="AV363" i="25" a="1"/>
  <c r="BO173" i="25" a="1"/>
  <c r="BP313" i="25" a="1"/>
  <c r="BE215" i="25" a="1"/>
  <c r="V403" i="25" a="1"/>
  <c r="P299" i="25" a="1"/>
  <c r="AH357" i="25" a="1"/>
  <c r="K479" i="25" a="1"/>
  <c r="AS113" i="25" a="1"/>
  <c r="AJ217" i="25" a="1"/>
  <c r="AB453" i="25" a="1"/>
  <c r="Z195" i="25" a="1"/>
  <c r="AW445" i="25" a="1"/>
  <c r="AE119" i="25" a="1"/>
  <c r="T159" i="25" a="1"/>
  <c r="BN263" i="25" a="1"/>
  <c r="BI187" i="25" a="1"/>
  <c r="D331" i="25" a="1"/>
  <c r="BN505" i="25" a="1"/>
  <c r="AW401" i="25" a="1"/>
  <c r="Q127" i="25" a="1"/>
  <c r="AF319" i="25" a="1"/>
  <c r="AX465" i="25" a="1"/>
  <c r="T511" i="25" a="1"/>
  <c r="V419" i="25" a="1"/>
  <c r="BJ439" i="25" a="1"/>
  <c r="AV285" i="25" a="1"/>
  <c r="BB335" i="25" a="1"/>
  <c r="BD513" i="25" a="1"/>
  <c r="BF377" i="25" a="1"/>
  <c r="H231" i="25" a="1"/>
  <c r="AL279" i="25" a="1"/>
  <c r="AJ401" i="25" a="1"/>
  <c r="AG117" i="25" a="1"/>
  <c r="AM123" i="25" a="1"/>
  <c r="BM125" i="25" a="1"/>
  <c r="Y487" i="25" a="1"/>
  <c r="Y151" i="25" a="1"/>
  <c r="BG405" i="25" a="1"/>
  <c r="H251" i="25" a="1"/>
  <c r="Q191" i="25" a="1"/>
  <c r="AX141" i="25" a="1"/>
  <c r="BI357" i="25" a="1"/>
  <c r="AE169" i="25" a="1"/>
  <c r="AX389" i="25" a="1"/>
  <c r="AL113" i="25" a="1"/>
  <c r="BO403" i="25" a="1"/>
  <c r="AK259" i="25" a="1"/>
  <c r="BK249" i="25" a="1"/>
  <c r="AB373" i="25" a="1"/>
  <c r="Y277" i="25" a="1"/>
  <c r="AF435" i="25" a="1"/>
  <c r="N171" i="25" a="1"/>
  <c r="AA129" i="25" a="1"/>
  <c r="P221" i="25" a="1"/>
  <c r="R307" i="25" a="1"/>
  <c r="AQ189" i="25" a="1"/>
  <c r="AD465" i="25" a="1"/>
  <c r="AY159" i="25" a="1"/>
  <c r="AX167" i="25" a="1"/>
  <c r="AZ287" i="25" a="1"/>
  <c r="K179" i="25" a="1"/>
  <c r="AB447" i="25" a="1"/>
  <c r="AS531" i="25" a="1"/>
  <c r="O315" i="25" a="1"/>
  <c r="BB371" i="25" a="1"/>
  <c r="AF141" i="25" a="1"/>
  <c r="BK343" i="25" a="1"/>
  <c r="AB291" i="25" a="1"/>
  <c r="N195" i="25" a="1"/>
  <c r="AT211" i="25" a="1"/>
  <c r="BE185" i="25" a="1"/>
  <c r="F139" i="25" a="1"/>
  <c r="H143" i="25" a="1"/>
  <c r="BL481" i="25" a="1"/>
  <c r="BN399" i="25" a="1"/>
  <c r="K383" i="25" a="1"/>
  <c r="AV505" i="25" a="1"/>
  <c r="I231" i="25" a="1"/>
  <c r="BI193" i="25" a="1"/>
  <c r="BF215" i="25" a="1"/>
  <c r="BL357" i="25" a="1"/>
  <c r="AC361" i="25" a="1"/>
  <c r="G515" i="25" a="1"/>
  <c r="AJ239" i="25" a="1"/>
  <c r="BN383" i="25" a="1"/>
  <c r="AB369" i="25" a="1"/>
  <c r="AJ305" i="25" a="1"/>
  <c r="T207" i="25" a="1"/>
  <c r="BM279" i="25" a="1"/>
  <c r="BD433" i="25" a="1"/>
  <c r="BK175" i="25" a="1"/>
  <c r="AH323" i="25" a="1"/>
  <c r="AN199" i="25" a="1"/>
  <c r="BK445" i="25" a="1"/>
  <c r="BO349" i="25" a="1"/>
  <c r="F415" i="25" a="1"/>
  <c r="BH183" i="25" a="1"/>
  <c r="AS339" i="25" a="1"/>
  <c r="AQ271" i="25" a="1"/>
  <c r="AL401" i="25" a="1"/>
  <c r="AI187" i="25" a="1"/>
  <c r="F383" i="25" a="1"/>
  <c r="BP509" i="25" a="1"/>
  <c r="AL533" i="25" a="1"/>
  <c r="N447" i="25" a="1"/>
  <c r="AS521" i="25" a="1"/>
  <c r="BI313" i="25" a="1"/>
  <c r="AG121" i="25" a="1"/>
  <c r="AN469" i="25" a="1"/>
  <c r="AZ331" i="25" a="1"/>
  <c r="J531" i="25" a="1"/>
  <c r="Q193" i="25" a="1"/>
  <c r="V411" i="25" a="1"/>
  <c r="BC493" i="25" a="1"/>
  <c r="BD441" i="25" a="1"/>
  <c r="AJ187" i="25" a="1"/>
  <c r="P359" i="25" a="1"/>
  <c r="K271" i="25" a="1"/>
  <c r="AT201" i="25" a="1"/>
  <c r="BI113" i="25" a="1"/>
  <c r="AR351" i="25" a="1"/>
  <c r="J459" i="25" a="1"/>
  <c r="AM441" i="25" a="1"/>
  <c r="AS129" i="25" a="1"/>
  <c r="BK235" i="25" a="1"/>
  <c r="BC339" i="25" a="1"/>
  <c r="BB475" i="25" a="1"/>
  <c r="BN459" i="25" a="1"/>
  <c r="BI435" i="25" a="1"/>
  <c r="AZ157" i="25" a="1"/>
  <c r="AZ299" i="25" a="1"/>
  <c r="AA329" i="25" a="1"/>
  <c r="O215" i="25" a="1"/>
  <c r="Y437" i="25" a="1"/>
  <c r="AS121" i="25" a="1"/>
  <c r="AT283" i="25" a="1"/>
  <c r="BC191" i="25" a="1"/>
  <c r="Z403" i="25" a="1"/>
  <c r="AH319" i="25" a="1"/>
  <c r="AR375" i="25" a="1"/>
  <c r="BO179" i="25" a="1"/>
  <c r="BB405" i="25" a="1"/>
  <c r="AG277" i="25" a="1"/>
  <c r="AY233" i="25" a="1"/>
  <c r="BC333" i="25" a="1"/>
  <c r="BN237" i="25" a="1"/>
  <c r="BH405" i="25" a="1"/>
  <c r="BG351" i="25" a="1"/>
  <c r="AX193" i="25" a="1"/>
  <c r="AO531" i="25" a="1"/>
  <c r="BB505" i="25" a="1"/>
  <c r="T227" i="25" a="1"/>
  <c r="AA521" i="25" a="1"/>
  <c r="AM377" i="25" a="1"/>
  <c r="AJ271" i="25" a="1"/>
  <c r="AA249" i="25" a="1"/>
  <c r="AS289" i="25" a="1"/>
  <c r="AO169" i="25" a="1"/>
  <c r="Z211" i="25" a="1"/>
  <c r="AF467" i="25" a="1"/>
  <c r="BK407" i="25" a="1"/>
  <c r="BM439" i="25" a="1"/>
  <c r="BP155" i="25" a="1"/>
  <c r="BK193" i="25" a="1"/>
  <c r="G439" i="25" a="1"/>
  <c r="AU153" i="25" a="1"/>
  <c r="BK355" i="25" a="1"/>
  <c r="BP499" i="25" a="1"/>
  <c r="Y521" i="25" a="1"/>
  <c r="BE161" i="25" a="1"/>
  <c r="AE341" i="25" a="1"/>
  <c r="AK425" i="25" a="1"/>
  <c r="BD123" i="25" a="1"/>
  <c r="W419" i="25" a="1"/>
  <c r="AB357" i="25" a="1"/>
  <c r="AG497" i="25" a="1"/>
  <c r="AX469" i="25" a="1"/>
  <c r="BE247" i="25" a="1"/>
  <c r="AY467" i="25" a="1"/>
  <c r="Y429" i="25" a="1"/>
  <c r="BJ395" i="25" a="1"/>
  <c r="AX127" i="25" a="1"/>
  <c r="AW497" i="25" a="1"/>
  <c r="G419" i="25" a="1"/>
  <c r="AH145" i="25" a="1"/>
  <c r="BL151" i="25" a="1"/>
  <c r="R503" i="25" a="1"/>
  <c r="BJ165" i="25" a="1"/>
  <c r="AJ281" i="25" a="1"/>
  <c r="AV377" i="25" a="1"/>
  <c r="P347" i="25" a="1"/>
  <c r="H283" i="25" a="1"/>
  <c r="BK389" i="25" a="1"/>
  <c r="BO447" i="25" a="1"/>
  <c r="BK243" i="25" a="1"/>
  <c r="BF479" i="25" a="1"/>
  <c r="AU479" i="25" a="1"/>
  <c r="AF523" i="25" a="1"/>
  <c r="AC143" i="25" a="1"/>
  <c r="BH475" i="25" a="1"/>
  <c r="BO473" i="25" a="1"/>
  <c r="BO535" i="25" a="1"/>
  <c r="K227" i="25" a="1"/>
  <c r="AD125" i="25" a="1"/>
  <c r="BC439" i="25" a="1"/>
  <c r="BL253" i="25" a="1"/>
  <c r="BK523" i="25" a="1"/>
  <c r="BL517" i="25" a="1"/>
  <c r="BL267" i="25" a="1"/>
  <c r="Q527" i="25" a="1"/>
  <c r="AJ505" i="25" a="1"/>
  <c r="AL529" i="25" a="1"/>
  <c r="AH407" i="25" a="1"/>
  <c r="Q415" i="25" a="1"/>
  <c r="U139" i="25" a="1"/>
  <c r="BM301" i="25" a="1"/>
  <c r="AS371" i="25" a="1"/>
  <c r="BC363" i="25" a="1"/>
  <c r="AK197" i="25" a="1"/>
  <c r="Z409" i="25" a="1"/>
  <c r="AZ305" i="25" a="1"/>
  <c r="AZ387" i="25" a="1"/>
  <c r="P437" i="25" a="1"/>
  <c r="L243" i="25" a="1"/>
  <c r="BI127" i="25" a="1"/>
  <c r="I123" i="25" a="1"/>
  <c r="BB523" i="25" a="1"/>
  <c r="AT399" i="25" a="1"/>
  <c r="AZ489" i="25" a="1"/>
  <c r="AD305" i="25" a="1"/>
  <c r="AG423" i="25" a="1"/>
  <c r="AK335" i="25" a="1"/>
  <c r="BH527" i="25" a="1"/>
  <c r="AW161" i="25" a="1"/>
  <c r="BK481" i="25" a="1"/>
  <c r="AI239" i="25" a="1"/>
  <c r="R483" i="25" a="1"/>
  <c r="AX117" i="25" a="1"/>
  <c r="BH151" i="25" a="1"/>
  <c r="BB373" i="25" a="1"/>
  <c r="AY317" i="25" a="1"/>
  <c r="V355" i="25" a="1"/>
  <c r="F299" i="25" a="1"/>
  <c r="BG535" i="25" a="1"/>
  <c r="BP475" i="25" a="1"/>
  <c r="BC271" i="25" a="1"/>
  <c r="BI169" i="25" a="1"/>
  <c r="AS407" i="25" a="1"/>
  <c r="AK451" i="25" a="1"/>
  <c r="H119" i="25" a="1"/>
  <c r="BN401" i="25" a="1"/>
  <c r="F391" i="25" a="1"/>
  <c r="AN275" i="25" a="1"/>
  <c r="S335" i="25" a="1"/>
  <c r="BO371" i="25" a="1"/>
  <c r="G403" i="25" a="1"/>
  <c r="AF301" i="25" a="1"/>
  <c r="Q299" i="25" a="1"/>
  <c r="BJ451" i="25" a="1"/>
  <c r="AV445" i="25" a="1"/>
  <c r="AL471" i="25" a="1"/>
  <c r="Q171" i="25" a="1"/>
  <c r="AZ231" i="25" a="1"/>
  <c r="AI201" i="25" a="1"/>
  <c r="BG325" i="25" a="1"/>
  <c r="AX233" i="25" a="1"/>
  <c r="AM219" i="25" a="1"/>
  <c r="BM441" i="25" a="1"/>
  <c r="Q129" i="25" a="1"/>
  <c r="BP401" i="25" a="1"/>
  <c r="AM439" i="25" a="1"/>
  <c r="AL191" i="25" a="1"/>
  <c r="AM533" i="25" a="1"/>
  <c r="BH531" i="25" a="1"/>
  <c r="BB301" i="25" a="1"/>
  <c r="S467" i="25" a="1"/>
  <c r="AF371" i="25" a="1"/>
  <c r="AI297" i="25" a="1"/>
  <c r="AT193" i="25" a="1"/>
  <c r="BF229" i="25" a="1"/>
  <c r="AC195" i="25" a="1"/>
  <c r="BL129" i="25" a="1"/>
  <c r="BP157" i="25" a="1"/>
  <c r="O225" i="25" a="1"/>
  <c r="AB227" i="25" a="1"/>
  <c r="AT437" i="25" a="1"/>
  <c r="AG525" i="25" a="1"/>
  <c r="AX241" i="25" a="1"/>
  <c r="AE311" i="25" a="1"/>
  <c r="H211" i="25" a="1"/>
  <c r="N227" i="25" a="1"/>
  <c r="AA351" i="25" a="1"/>
  <c r="R147" i="25" a="1"/>
  <c r="AW425" i="25" a="1"/>
  <c r="U143" i="25" a="1"/>
  <c r="AE453" i="25" a="1"/>
  <c r="AN301" i="25" a="1"/>
  <c r="AD313" i="25" a="1"/>
  <c r="AF321" i="25" a="1"/>
  <c r="AO353" i="25" a="1"/>
  <c r="BM199" i="25" a="1"/>
  <c r="AD531" i="25" a="1"/>
  <c r="AR175" i="25" a="1"/>
  <c r="BK457" i="25" a="1"/>
  <c r="K231" i="25" a="1"/>
  <c r="BL383" i="25" a="1"/>
  <c r="K355" i="25" a="1"/>
  <c r="Y269" i="25" a="1"/>
  <c r="Z169" i="25" a="1"/>
  <c r="O219" i="25" a="1"/>
  <c r="BK373" i="25" a="1"/>
  <c r="AW489" i="25" a="1"/>
  <c r="AD479" i="25" a="1"/>
  <c r="L247" i="25" a="1"/>
  <c r="BL525" i="25" a="1"/>
  <c r="AD249" i="25" a="1"/>
  <c r="I247" i="25" a="1"/>
  <c r="BJ215" i="25" a="1"/>
  <c r="AW145" i="25" a="1"/>
  <c r="K423" i="25" a="1"/>
  <c r="BB319" i="25" a="1"/>
  <c r="Q197" i="25" a="1"/>
  <c r="AO459" i="25" a="1"/>
  <c r="BK475" i="25" a="1"/>
  <c r="AE151" i="25" a="1"/>
  <c r="AS381" i="25" a="1"/>
  <c r="BN155" i="25" a="1"/>
  <c r="AX203" i="25" a="1"/>
  <c r="W263" i="25" a="1"/>
  <c r="AE405" i="25" a="1"/>
  <c r="AS459" i="25" a="1"/>
  <c r="BF359" i="25" a="1"/>
  <c r="BH491" i="25" a="1"/>
  <c r="AK487" i="25" a="1"/>
  <c r="AR151" i="25" a="1"/>
  <c r="BJ231" i="25" a="1"/>
  <c r="AN175" i="25" a="1"/>
  <c r="I115" i="25" a="1"/>
  <c r="AE331" i="25" a="1"/>
  <c r="AX223" i="25" a="1"/>
  <c r="AM489" i="25" a="1"/>
  <c r="L199" i="25" a="1"/>
  <c r="BF411" i="25" a="1"/>
  <c r="AT205" i="25" a="1"/>
  <c r="BB485" i="25" a="1"/>
  <c r="BG375" i="25" a="1"/>
  <c r="R279" i="25" a="1"/>
  <c r="BD319" i="25" a="1"/>
  <c r="BH459" i="25" a="1"/>
  <c r="BD321" i="25" a="1"/>
  <c r="AR201" i="25" a="1"/>
  <c r="G323" i="25" a="1"/>
  <c r="BG435" i="25" a="1"/>
  <c r="U447" i="25" a="1"/>
  <c r="BH303" i="25" a="1"/>
  <c r="AE121" i="25" a="1"/>
  <c r="N531" i="25" a="1"/>
  <c r="O157" i="25" a="1"/>
  <c r="AK209" i="25" a="1"/>
  <c r="BK455" i="25" a="1"/>
  <c r="Z231" i="25" a="1"/>
  <c r="BH419" i="25" a="1"/>
  <c r="AY211" i="25" a="1"/>
  <c r="AU173" i="25" a="1"/>
  <c r="BK415" i="25" a="1"/>
  <c r="G143" i="25" a="1"/>
  <c r="Z245" i="25" a="1"/>
  <c r="AR519" i="25" a="1"/>
  <c r="BI473" i="25" a="1"/>
  <c r="BL377" i="25" a="1"/>
  <c r="AC499" i="25" a="1"/>
  <c r="BK387" i="25" a="1"/>
  <c r="AI481" i="25" a="1"/>
  <c r="AU375" i="25" a="1"/>
  <c r="AX181" i="25" a="1"/>
  <c r="BG499" i="25" a="1"/>
  <c r="BI521" i="25" a="1"/>
  <c r="AW487" i="25" a="1"/>
  <c r="BI527" i="25" a="1"/>
  <c r="BC297" i="25" a="1"/>
  <c r="AX511" i="25" a="1"/>
  <c r="BN197" i="25" a="1"/>
  <c r="F479" i="25" a="1"/>
  <c r="AX463" i="25" a="1"/>
  <c r="AL201" i="25" a="1"/>
  <c r="AY493" i="25" a="1"/>
  <c r="AS209" i="25" a="1"/>
  <c r="AZ337" i="25" a="1"/>
  <c r="AC473" i="25" a="1"/>
  <c r="BE237" i="25" a="1"/>
  <c r="AV525" i="25" a="1"/>
  <c r="BB361" i="25" a="1"/>
  <c r="BK509" i="25" a="1"/>
  <c r="S415" i="25" a="1"/>
  <c r="AG359" i="25" a="1"/>
  <c r="AY417" i="25" a="1"/>
  <c r="V291" i="25" a="1"/>
  <c r="AM335" i="25" a="1"/>
  <c r="AJ309" i="25" a="1"/>
  <c r="S383" i="25" a="1"/>
  <c r="AT377" i="25" a="1"/>
  <c r="BE231" i="25" a="1"/>
  <c r="AS419" i="25" a="1"/>
  <c r="BO331" i="25" a="1"/>
  <c r="AH285" i="25" a="1"/>
  <c r="BD389" i="25" a="1"/>
  <c r="AD245" i="25" a="1"/>
  <c r="AY117" i="25" a="1"/>
  <c r="AT129" i="25" a="1"/>
  <c r="BD301" i="25" a="1"/>
  <c r="AU189" i="25" a="1"/>
  <c r="AH475" i="25" a="1"/>
  <c r="BF181" i="25" a="1"/>
  <c r="Q165" i="25" a="1"/>
  <c r="AO249" i="25" a="1"/>
  <c r="BB341" i="25" a="1"/>
  <c r="BF171" i="25" a="1"/>
  <c r="AQ369" i="25" a="1"/>
  <c r="BB193" i="25" a="1"/>
  <c r="I295" i="25" a="1"/>
  <c r="BP395" i="25" a="1"/>
  <c r="AU335" i="25" a="1"/>
  <c r="P499" i="25" a="1"/>
  <c r="AU255" i="25" a="1"/>
  <c r="BD217" i="25" a="1"/>
  <c r="BP507" i="25" a="1"/>
  <c r="BL363" i="25" a="1"/>
  <c r="I191" i="25" a="1"/>
  <c r="AL501" i="25" a="1"/>
  <c r="AL477" i="25" a="1"/>
  <c r="J535" i="25" a="1"/>
  <c r="U231" i="25" a="1"/>
  <c r="AS513" i="25" a="1"/>
  <c r="Z311" i="25" a="1"/>
  <c r="H511" i="25" a="1"/>
  <c r="BI417" i="25" a="1"/>
  <c r="BD481" i="25" a="1"/>
  <c r="AR529" i="25" a="1"/>
  <c r="AX439" i="25" a="1"/>
  <c r="AT525" i="25" a="1"/>
  <c r="V523" i="25" a="1"/>
  <c r="AX209" i="25" a="1"/>
  <c r="AT179" i="25" a="1"/>
  <c r="AI515" i="25" a="1"/>
  <c r="H323" i="25" a="1"/>
  <c r="AL207" i="25" a="1"/>
  <c r="BN517" i="25" a="1"/>
  <c r="BN421" i="25" a="1"/>
  <c r="AG329" i="25" a="1"/>
  <c r="BK121" i="25" a="1"/>
  <c r="AQ355" i="25" a="1"/>
  <c r="P471" i="25" a="1"/>
  <c r="BO471" i="25" a="1"/>
  <c r="AG143" i="25" a="1"/>
  <c r="BG197" i="25" a="1"/>
  <c r="L523" i="25" a="1"/>
  <c r="AD243" i="25" a="1"/>
  <c r="BK379" i="25" a="1"/>
  <c r="G303" i="25" a="1"/>
  <c r="AF439" i="25" a="1"/>
  <c r="M279" i="25" a="1"/>
  <c r="AK283" i="25" a="1"/>
  <c r="F315" i="25" a="1"/>
  <c r="AN365" i="25" a="1"/>
  <c r="AB421" i="25" a="1"/>
  <c r="BP385" i="25" a="1"/>
  <c r="AS6" i="25" a="1"/>
  <c r="AJ7" i="25" a="1"/>
  <c r="AV6" i="25" a="1"/>
  <c r="AD10" i="25" a="1"/>
  <c r="T5" i="25" a="1"/>
  <c r="BK14" i="25" a="1"/>
  <c r="AJ5" i="25" a="1"/>
  <c r="AU159" i="25" a="1"/>
  <c r="AE209" i="25" a="1"/>
  <c r="G247" i="25" a="1"/>
  <c r="AF287" i="25" a="1"/>
  <c r="BP189" i="25" a="1"/>
  <c r="AK431" i="25" a="1"/>
  <c r="BD409" i="25" a="1"/>
  <c r="AK289" i="25" a="1"/>
  <c r="AX171" i="25" a="1"/>
  <c r="Q203" i="25" a="1"/>
  <c r="AA175" i="25" a="1"/>
  <c r="AY259" i="25" a="1"/>
  <c r="AL525" i="25" a="1"/>
  <c r="AQ317" i="25" a="1"/>
  <c r="BE259" i="25" a="1"/>
  <c r="AZ453" i="25" a="1"/>
  <c r="J275" i="25" a="1"/>
  <c r="BC301" i="25" a="1"/>
  <c r="D183" i="25" a="1"/>
  <c r="U155" i="25" a="1"/>
  <c r="AE227" i="25" a="1"/>
  <c r="H147" i="25" a="1"/>
  <c r="AY421" i="25" a="1"/>
  <c r="Z237" i="25" a="1"/>
  <c r="AO437" i="25" a="1"/>
  <c r="L467" i="25" a="1"/>
  <c r="BC461" i="25" a="1"/>
  <c r="AR459" i="25" a="1"/>
  <c r="D387" i="25" a="1"/>
  <c r="AQ425" i="25" a="1"/>
  <c r="AG475" i="25" a="1"/>
  <c r="W295" i="25" a="1"/>
  <c r="BO115" i="25" a="1"/>
  <c r="AO413" i="25" a="1"/>
  <c r="Z349" i="25" a="1"/>
  <c r="AK517" i="25" a="1"/>
  <c r="AX373" i="25" a="1"/>
  <c r="AO167" i="25" a="1"/>
  <c r="AZ443" i="25" a="1"/>
  <c r="AH299" i="25" a="1"/>
  <c r="AN447" i="25" a="1"/>
  <c r="BD519" i="25" a="1"/>
  <c r="O519" i="25" a="1"/>
  <c r="BF147" i="25" a="1"/>
  <c r="CA113" i="25" a="1"/>
  <c r="U391" i="25" a="1"/>
  <c r="BI339" i="25" a="1"/>
  <c r="K243" i="25" a="1"/>
  <c r="AB327" i="25" a="1"/>
  <c r="AS509" i="25" a="1"/>
  <c r="AB295" i="25" a="1"/>
  <c r="Y115" i="25" a="1"/>
  <c r="BC161" i="25" a="1"/>
  <c r="BC133" i="25" a="1"/>
  <c r="Z301" i="25" a="1"/>
  <c r="AY343" i="25" a="1"/>
  <c r="S463" i="25" a="1"/>
  <c r="AG511" i="25" a="1"/>
  <c r="BL297" i="25" a="1"/>
  <c r="AY201" i="25" a="1"/>
  <c r="BN169" i="25" a="1"/>
  <c r="I519" i="25" a="1"/>
  <c r="K219" i="25" a="1"/>
  <c r="BC165" i="25" a="1"/>
  <c r="AC139" i="25" a="1"/>
  <c r="AS413" i="25" a="1"/>
  <c r="Z501" i="25" a="1"/>
  <c r="AA193" i="25" a="1"/>
  <c r="P261" i="25" a="1"/>
  <c r="AM527" i="25" a="1"/>
  <c r="AU371" i="25" a="1"/>
  <c r="Z333" i="25" a="1"/>
  <c r="AO293" i="25" a="1"/>
  <c r="BK347" i="25" a="1"/>
  <c r="AF265" i="25" a="1"/>
  <c r="AW239" i="25" a="1"/>
  <c r="AU271" i="25" a="1"/>
  <c r="BJ381" i="25" a="1"/>
  <c r="AZ271" i="25" a="1"/>
  <c r="AX153" i="25" a="1"/>
  <c r="BI281" i="25" a="1"/>
  <c r="AV471" i="25" a="1"/>
  <c r="F207" i="25" a="1"/>
  <c r="BF507" i="25" a="1"/>
  <c r="F527" i="25" a="1"/>
  <c r="AD185" i="25" a="1"/>
  <c r="AW335" i="25" a="1"/>
  <c r="O267" i="25" a="1"/>
  <c r="AL267" i="25" a="1"/>
  <c r="BH179" i="25" a="1"/>
  <c r="BB217" i="25" a="1"/>
  <c r="O175" i="25" a="1"/>
  <c r="K235" i="25" a="1"/>
  <c r="Z331" i="25" a="1"/>
  <c r="AQ307" i="25" a="1"/>
  <c r="Q419" i="25" a="1"/>
  <c r="AH257" i="25" a="1"/>
  <c r="BJ295" i="25" a="1"/>
  <c r="M323" i="25" a="1"/>
  <c r="AX403" i="25" a="1"/>
  <c r="F523" i="25" a="1"/>
  <c r="K463" i="25" a="1"/>
  <c r="BK275" i="25" a="1"/>
  <c r="BE225" i="25" a="1"/>
  <c r="AE301" i="25" a="1"/>
  <c r="BH277" i="25" a="1"/>
  <c r="Y463" i="25" a="1"/>
  <c r="BD137" i="25" a="1"/>
  <c r="AA161" i="25" a="1"/>
  <c r="AJ517" i="25" a="1"/>
  <c r="AA453" i="25" a="1"/>
  <c r="AT441" i="25" a="1"/>
  <c r="W199" i="25" a="1"/>
  <c r="AW529" i="25" a="1"/>
  <c r="O389" i="25" a="1"/>
  <c r="BF515" i="25" a="1"/>
  <c r="BG191" i="25" a="1"/>
  <c r="AJ481" i="25" a="1"/>
  <c r="BN277" i="25" a="1"/>
  <c r="AR491" i="25" a="1"/>
  <c r="BG141" i="25" a="1"/>
  <c r="AD483" i="25" a="1"/>
  <c r="AC529" i="25" a="1"/>
  <c r="BJ467" i="25" a="1"/>
  <c r="AF443" i="25" a="1"/>
  <c r="AB141" i="25" a="1"/>
  <c r="Q309" i="25" a="1"/>
  <c r="AD413" i="25" a="1"/>
  <c r="O395" i="25" a="1"/>
  <c r="BN331" i="25" a="1"/>
  <c r="BD407" i="25" a="1"/>
  <c r="AN467" i="25" a="1"/>
  <c r="BF369" i="25" a="1"/>
  <c r="AZ311" i="25" a="1"/>
  <c r="BB149" i="25" a="1"/>
  <c r="BF155" i="25" a="1"/>
  <c r="W427" i="25" a="1"/>
  <c r="BL229" i="25" a="1"/>
  <c r="P247" i="25" a="1"/>
  <c r="BB533" i="25" a="1"/>
  <c r="AV209" i="25" a="1"/>
  <c r="AH365" i="25" a="1"/>
  <c r="BL191" i="25" a="1"/>
  <c r="AM133" i="25" a="1"/>
  <c r="AV497" i="25" a="1"/>
  <c r="BL239" i="25" a="1"/>
  <c r="AQ147" i="25" a="1"/>
  <c r="AU437" i="25" a="1"/>
  <c r="D527" i="25" a="1"/>
  <c r="AZ523" i="25" a="1"/>
  <c r="BM121" i="25" a="1"/>
  <c r="AX319" i="25" a="1"/>
  <c r="AX265" i="25" a="1"/>
  <c r="P201" i="25" a="1"/>
  <c r="O171" i="25" a="1"/>
  <c r="AV195" i="25" a="1"/>
  <c r="BL327" i="25" a="1"/>
  <c r="BC383" i="25" a="1"/>
  <c r="BD413" i="25" a="1"/>
  <c r="AU383" i="25" a="1"/>
  <c r="V183" i="25" a="1"/>
  <c r="AO179" i="25" a="1"/>
  <c r="AQ351" i="25" a="1"/>
  <c r="AW363" i="25" a="1"/>
  <c r="AQ187" i="25" a="1"/>
  <c r="AZ517" i="25" a="1"/>
  <c r="O423" i="25" a="1"/>
  <c r="BF321" i="25" a="1"/>
  <c r="AM447" i="25" a="1"/>
  <c r="AH385" i="25" a="1"/>
  <c r="AD259" i="25" a="1"/>
  <c r="AH389" i="25" a="1"/>
  <c r="AA273" i="25" a="1"/>
  <c r="H395" i="25" a="1"/>
  <c r="BF297" i="25" a="1"/>
  <c r="I387" i="25" a="1"/>
  <c r="BO487" i="25" a="1"/>
  <c r="BI309" i="25" a="1"/>
  <c r="M443" i="25" a="1"/>
  <c r="BG389" i="25" a="1"/>
  <c r="BH363" i="25" a="1"/>
  <c r="BO363" i="25" a="1"/>
  <c r="AK221" i="25" a="1"/>
  <c r="AQ419" i="25" a="1"/>
  <c r="Y305" i="25" a="1"/>
  <c r="BI259" i="25" a="1"/>
  <c r="L431" i="25" a="1"/>
  <c r="BD197" i="25" a="1"/>
  <c r="AM363" i="25" a="1"/>
  <c r="J135" i="25" a="1"/>
  <c r="Q489" i="25" a="1"/>
  <c r="AC511" i="25" a="1"/>
  <c r="AZ393" i="25" a="1"/>
  <c r="AQ311" i="25" a="1"/>
  <c r="AL323" i="25" a="1"/>
  <c r="AN381" i="25" a="1"/>
  <c r="Z433" i="25" a="1"/>
  <c r="AW501" i="25" a="1"/>
  <c r="P525" i="25" a="1"/>
  <c r="AB407" i="25" a="1"/>
  <c r="AC289" i="25" a="1"/>
  <c r="AR147" i="25" a="1"/>
  <c r="BF133" i="25" a="1"/>
  <c r="AA339" i="25" a="1"/>
  <c r="BC311" i="25" a="1"/>
  <c r="AN115" i="25" a="1"/>
  <c r="AC317" i="25" a="1"/>
  <c r="U343" i="25" a="1"/>
  <c r="AN285" i="25" a="1"/>
  <c r="F467" i="25" a="1"/>
  <c r="AF283" i="25" a="1"/>
  <c r="BE365" i="25" a="1"/>
  <c r="H163" i="25" a="1"/>
  <c r="K287" i="25" a="1"/>
  <c r="BL293" i="25" a="1"/>
  <c r="AQ151" i="25" a="1"/>
  <c r="O453" i="25" a="1"/>
  <c r="P341" i="25" a="1"/>
  <c r="AN219" i="25" a="1"/>
  <c r="BF349" i="25" a="1"/>
  <c r="AG467" i="25" a="1"/>
  <c r="AW299" i="25" a="1"/>
  <c r="AY229" i="25" a="1"/>
  <c r="BP425" i="25" a="1"/>
  <c r="BP389" i="25" a="1"/>
  <c r="AT429" i="25" a="1"/>
  <c r="S419" i="25" a="1"/>
  <c r="Z473" i="25" a="1"/>
  <c r="AR463" i="25" a="1"/>
  <c r="BC355" i="25" a="1"/>
  <c r="T515" i="25" a="1"/>
  <c r="BD305" i="25" a="1"/>
  <c r="S287" i="25" a="1"/>
  <c r="BO147" i="25" a="1"/>
  <c r="O113" i="25" a="1"/>
  <c r="K435" i="25" a="1"/>
  <c r="BL269" i="25" a="1"/>
  <c r="AG347" i="25" a="1"/>
  <c r="AI279" i="25" a="1"/>
  <c r="AU307" i="25" a="1"/>
  <c r="AZ139" i="25" a="1"/>
  <c r="M335" i="25" a="1"/>
  <c r="BM503" i="25" a="1"/>
  <c r="Z205" i="25" a="1"/>
  <c r="AE491" i="25" a="1"/>
  <c r="AQ521" i="25" a="1"/>
  <c r="AI337" i="25" a="1"/>
  <c r="F515" i="25" a="1"/>
  <c r="BD401" i="25" a="1"/>
  <c r="BB221" i="25" a="1"/>
  <c r="AQ409" i="25" a="1"/>
  <c r="Y445" i="25" a="1"/>
  <c r="G451" i="25" a="1"/>
  <c r="BI507" i="25" a="1"/>
  <c r="AG481" i="25" a="1"/>
  <c r="AX479" i="25" a="1"/>
  <c r="N327" i="25" a="1"/>
  <c r="BP447" i="25" a="1"/>
  <c r="BJ269" i="25" a="1"/>
  <c r="AC271" i="25" a="1"/>
  <c r="BN209" i="25" a="1"/>
  <c r="AG249" i="25" a="1"/>
  <c r="J395" i="25" a="1"/>
  <c r="AW519" i="25" a="1"/>
  <c r="BM407" i="25" a="1"/>
  <c r="AU455" i="25" a="1"/>
  <c r="AI261" i="25" a="1"/>
  <c r="AT497" i="25" a="1"/>
  <c r="AE451" i="25" a="1"/>
  <c r="AM131" i="25" a="1"/>
  <c r="BH335" i="25" a="1"/>
  <c r="AM473" i="25" a="1"/>
  <c r="Z315" i="25" a="1"/>
  <c r="D383" i="25" a="1"/>
  <c r="AG457" i="25" a="1"/>
  <c r="BK255" i="25" a="1"/>
  <c r="AH377" i="25" a="1"/>
  <c r="BE137" i="25" a="1"/>
  <c r="K247" i="25" a="1"/>
  <c r="AV157" i="25" a="1"/>
  <c r="AF423" i="25" a="1"/>
  <c r="T435" i="25" a="1"/>
  <c r="AH453" i="25" a="1"/>
  <c r="AF211" i="25" a="1"/>
  <c r="AY453" i="25" a="1"/>
  <c r="AI393" i="25" a="1"/>
  <c r="BD295" i="25" a="1"/>
  <c r="AZ421" i="25" a="1"/>
  <c r="BJ175" i="25" a="1"/>
  <c r="AC477" i="25" a="1"/>
  <c r="T479" i="25" a="1"/>
  <c r="Y455" i="25" a="1"/>
  <c r="F367" i="25" a="1"/>
  <c r="AK477" i="25" a="1"/>
  <c r="Y205" i="25" a="1"/>
  <c r="BG223" i="25" a="1"/>
  <c r="AI397" i="25" a="1"/>
  <c r="G383" i="25" a="1"/>
  <c r="O325" i="25" a="1"/>
  <c r="AE359" i="25" a="1"/>
  <c r="BO525" i="25" a="1"/>
  <c r="AB395" i="25" a="1"/>
  <c r="BM395" i="25" a="1"/>
  <c r="R215" i="25" a="1"/>
  <c r="AQ471" i="25" a="1"/>
  <c r="AH503" i="25" a="1"/>
  <c r="AO487" i="25" a="1"/>
  <c r="AX455" i="25" a="1"/>
  <c r="BK321" i="25" a="1"/>
  <c r="AY415" i="25" a="1"/>
  <c r="AS311" i="25" a="1"/>
  <c r="BP235" i="25" a="1"/>
  <c r="AS471" i="25" a="1"/>
  <c r="G507" i="25" a="1"/>
  <c r="BC153" i="25" a="1"/>
  <c r="AQ209" i="25" a="1"/>
  <c r="BC365" i="25" a="1"/>
  <c r="BH477" i="25" a="1"/>
  <c r="BE329" i="25" a="1"/>
  <c r="AA317" i="25" a="1"/>
  <c r="AH215" i="25" a="1"/>
  <c r="AH489" i="25" a="1"/>
  <c r="AW365" i="25" a="1"/>
  <c r="AU525" i="25" a="1"/>
  <c r="AW435" i="25" a="1"/>
  <c r="AI183" i="25" a="1"/>
  <c r="Q253" i="25" a="1"/>
  <c r="D263" i="25" a="1"/>
  <c r="R139" i="25" a="1"/>
  <c r="BK477" i="25" a="1"/>
  <c r="AY491" i="25" a="1"/>
  <c r="AG337" i="25" a="1"/>
  <c r="AH345" i="25" a="1"/>
  <c r="AU475" i="25" a="1"/>
  <c r="S127" i="25" a="1"/>
  <c r="BF399" i="25" a="1"/>
  <c r="BF375" i="25" a="1"/>
  <c r="F359" i="25" a="1"/>
  <c r="AY255" i="25" a="1"/>
  <c r="P433" i="25" a="1"/>
  <c r="AA391" i="25" a="1"/>
  <c r="AZ175" i="25" a="1"/>
  <c r="AV155" i="25" a="1"/>
  <c r="AJ241" i="25" a="1"/>
  <c r="AV417" i="25" a="1"/>
  <c r="BJ353" i="25" a="1"/>
  <c r="AW201" i="25" a="1"/>
  <c r="BF365" i="25" a="1"/>
  <c r="AI157" i="25" a="1"/>
  <c r="AT447" i="25" a="1"/>
  <c r="R415" i="25" a="1"/>
  <c r="BP243" i="25" a="1"/>
  <c r="AX489" i="25" a="1"/>
  <c r="AU513" i="25" a="1"/>
  <c r="U339" i="25" a="1"/>
  <c r="AX113" i="25" a="1"/>
  <c r="BG121" i="25" a="1"/>
  <c r="AF413" i="25" a="1"/>
  <c r="AB213" i="25" a="1"/>
  <c r="AJ525" i="25" a="1"/>
  <c r="AI377" i="25" a="1"/>
  <c r="BJ283" i="25" a="1"/>
  <c r="Z141" i="25" a="1"/>
  <c r="D487" i="25" a="1"/>
  <c r="BH159" i="25" a="1"/>
  <c r="AW319" i="25" a="1"/>
  <c r="BE441" i="25" a="1"/>
  <c r="AM425" i="25" a="1"/>
  <c r="AE397" i="25" a="1"/>
  <c r="AI349" i="25" a="1"/>
  <c r="G435" i="25" a="1"/>
  <c r="AU275" i="25" a="1"/>
  <c r="BO419" i="25" a="1"/>
  <c r="AF167" i="25" a="1"/>
  <c r="BK325" i="25" a="1"/>
  <c r="BG285" i="25" a="1"/>
  <c r="BB243" i="25" a="1"/>
  <c r="AL497" i="25" a="1"/>
  <c r="AB163" i="25" a="1"/>
  <c r="O163" i="25" a="1"/>
  <c r="AH433" i="25" a="1"/>
  <c r="BF123" i="25" a="1"/>
  <c r="AE203" i="25" a="1"/>
  <c r="AC123" i="25" a="1"/>
  <c r="S439" i="25" a="1"/>
  <c r="BP217" i="25" a="1"/>
  <c r="BH117" i="25" a="1"/>
  <c r="AW377" i="25" a="1"/>
  <c r="BK203" i="25" a="1"/>
  <c r="L131" i="25" a="1"/>
  <c r="Z161" i="25" a="1"/>
  <c r="AG267" i="25" a="1"/>
  <c r="G203" i="25" a="1"/>
  <c r="Z277" i="25" a="1"/>
  <c r="V287" i="25" a="1"/>
  <c r="BC431" i="25" a="1"/>
  <c r="AL467" i="25" a="1"/>
  <c r="AN257" i="25" a="1"/>
  <c r="AV461" i="25" a="1"/>
  <c r="BE207" i="25" a="1"/>
  <c r="AC501" i="25" a="1"/>
  <c r="AS237" i="25" a="1"/>
  <c r="P163" i="25" a="1"/>
  <c r="BF259" i="25" a="1"/>
  <c r="BP147" i="25" a="1"/>
  <c r="AA133" i="25" a="1"/>
  <c r="AA355" i="25" a="1"/>
  <c r="R439" i="25" a="1"/>
  <c r="AN317" i="25" a="1"/>
  <c r="P511" i="25" a="1"/>
  <c r="AD297" i="25" a="1"/>
  <c r="BY118" i="25" a="1"/>
  <c r="BJ189" i="25" a="1"/>
  <c r="AW453" i="25" a="1"/>
  <c r="BM249" i="25" a="1"/>
  <c r="BH145" i="25" a="1"/>
  <c r="BC519" i="25" a="1"/>
  <c r="AD355" i="25" a="1"/>
  <c r="R343" i="25" a="1"/>
  <c r="BE127" i="25" a="1"/>
  <c r="P389" i="25" a="1"/>
  <c r="AI121" i="25" a="1"/>
  <c r="P413" i="25" a="1"/>
  <c r="W231" i="25" a="1"/>
  <c r="BM525" i="25" a="1"/>
  <c r="M351" i="25" a="1"/>
  <c r="N347" i="25" a="1"/>
  <c r="BM289" i="25" a="1"/>
  <c r="AL221" i="25" a="1"/>
  <c r="AJ415" i="25" a="1"/>
  <c r="AQ219" i="25" a="1"/>
  <c r="BG443" i="25" a="1"/>
  <c r="AF129" i="25" a="1"/>
  <c r="H427" i="25" a="1"/>
  <c r="R223" i="25" a="1"/>
  <c r="AS341" i="25" a="1"/>
  <c r="Q447" i="25" a="1"/>
  <c r="BI399" i="25" a="1"/>
  <c r="AU325" i="25" a="1"/>
  <c r="BC131" i="25" a="1"/>
  <c r="AL313" i="25" a="1"/>
  <c r="BJ133" i="25" a="1"/>
  <c r="BK329" i="25" a="1"/>
  <c r="AJ445" i="25" a="1"/>
  <c r="AN509" i="25" a="1"/>
  <c r="D323" i="25" a="1"/>
  <c r="U383" i="25" a="1"/>
  <c r="BD423" i="25" a="1"/>
  <c r="BG453" i="25" a="1"/>
  <c r="BH493" i="25" a="1"/>
  <c r="AW153" i="25" a="1"/>
  <c r="BE261" i="25" a="1"/>
  <c r="R527" i="25" a="1"/>
  <c r="BN117" i="25" a="1"/>
  <c r="AV457" i="25" a="1"/>
  <c r="AN357" i="25" a="1"/>
  <c r="AX443" i="25" a="1"/>
  <c r="BJ425" i="25" a="1"/>
  <c r="BI305" i="25" a="1"/>
  <c r="U439" i="25" a="1"/>
  <c r="BG195" i="25" a="1"/>
  <c r="AJ427" i="25" a="1"/>
  <c r="AR279" i="25" a="1"/>
  <c r="D447" i="25" a="1"/>
  <c r="Z287" i="25" a="1"/>
  <c r="AH309" i="25" a="1"/>
  <c r="AK417" i="25" a="1"/>
  <c r="BC445" i="25" a="1"/>
  <c r="AK499" i="25" a="1"/>
  <c r="BM433" i="25" a="1"/>
  <c r="BG409" i="25" a="1"/>
  <c r="V203" i="25" a="1"/>
  <c r="AA363" i="25" a="1"/>
  <c r="T263" i="25" a="1"/>
  <c r="AM305" i="25" a="1"/>
  <c r="BN409" i="25" a="1"/>
  <c r="BD345" i="25" a="1"/>
  <c r="AB493" i="25" a="1"/>
  <c r="BO515" i="25" a="1"/>
  <c r="AQ435" i="25" a="1"/>
  <c r="AH369" i="25" a="1"/>
  <c r="AF429" i="25" a="1"/>
  <c r="BO261" i="25" a="1"/>
  <c r="F503" i="25" a="1"/>
  <c r="AI169" i="25" a="1"/>
  <c r="AT335" i="25" a="1"/>
  <c r="O377" i="25" a="1"/>
  <c r="AZ367" i="25" a="1"/>
  <c r="S315" i="25" a="1"/>
  <c r="AV341" i="25" a="1"/>
  <c r="O433" i="25" a="1"/>
  <c r="BJ339" i="25" a="1"/>
  <c r="AQ137" i="25" a="1"/>
  <c r="BJ157" i="25" a="1"/>
  <c r="BP323" i="25" a="1"/>
  <c r="AF115" i="25" a="1"/>
  <c r="AW483" i="25" a="1"/>
  <c r="AM513" i="25" a="1"/>
  <c r="U243" i="25" a="1"/>
  <c r="BC343" i="25" a="1"/>
  <c r="AV307" i="25" a="1"/>
  <c r="BF301" i="25" a="1"/>
  <c r="AC375" i="25" a="1"/>
  <c r="AL173" i="25" a="1"/>
  <c r="BN485" i="25" a="1"/>
  <c r="AB131" i="25" a="1"/>
  <c r="BD211" i="25" a="1"/>
  <c r="AU363" i="25" a="1"/>
  <c r="AO369" i="25" a="1"/>
  <c r="AL231" i="25" a="1"/>
  <c r="R235" i="25" a="1"/>
  <c r="AN247" i="25" a="1"/>
  <c r="AB471" i="25" a="1"/>
  <c r="U443" i="25" a="1"/>
  <c r="Q273" i="25" a="1"/>
  <c r="AO449" i="25" a="1"/>
  <c r="AS401" i="25" a="1"/>
  <c r="H479" i="25" a="1"/>
  <c r="AT421" i="25" a="1"/>
  <c r="AD455" i="25" a="1"/>
  <c r="AR483" i="25" a="1"/>
  <c r="BM239" i="25" a="1"/>
  <c r="G227" i="25" a="1"/>
  <c r="AC459" i="25" a="1"/>
  <c r="AN221" i="25" a="1"/>
  <c r="BB477" i="25" a="1"/>
  <c r="BK437" i="25" a="1"/>
  <c r="I255" i="25" a="1"/>
  <c r="L407" i="25" a="1"/>
  <c r="AM281" i="25" a="1"/>
  <c r="BD343" i="25" a="1"/>
  <c r="O141" i="25" a="1"/>
  <c r="BH381" i="25" a="1"/>
  <c r="BF423" i="25" a="1"/>
  <c r="F451" i="25" a="1"/>
  <c r="N507" i="25" a="1"/>
  <c r="AG275" i="25" a="1"/>
  <c r="O381" i="25" a="1"/>
  <c r="AZ149" i="25" a="1"/>
  <c r="BB175" i="25" a="1"/>
  <c r="BF281" i="25" a="1"/>
  <c r="K123" i="25" a="1"/>
  <c r="AG169" i="25" a="1"/>
  <c r="BW114" i="25" a="1"/>
  <c r="AG313" i="25" a="1"/>
  <c r="AN255" i="25" a="1"/>
  <c r="AQ121" i="25" a="1"/>
  <c r="Z511" i="25" a="1"/>
  <c r="BO141" i="25" a="1"/>
  <c r="AS157" i="25" a="1"/>
  <c r="AU379" i="25" a="1"/>
  <c r="AH235" i="25" a="1"/>
  <c r="BO355" i="25" a="1"/>
  <c r="I207" i="25" a="1"/>
  <c r="Z289" i="25" a="1"/>
  <c r="BB431" i="25" a="1"/>
  <c r="BE455" i="25" a="1"/>
  <c r="AL285" i="25" a="1"/>
  <c r="S339" i="25" a="1"/>
  <c r="M159" i="25" a="1"/>
  <c r="AR527" i="25" a="1"/>
  <c r="AG159" i="25" a="1"/>
  <c r="BL395" i="25" a="1"/>
  <c r="AW535" i="25" a="1"/>
  <c r="AT529" i="25" a="1"/>
  <c r="M271" i="25" a="1"/>
  <c r="AK535" i="25" a="1"/>
  <c r="BF329" i="25" a="1"/>
  <c r="BG231" i="25" a="1"/>
  <c r="AM225" i="25" a="1"/>
  <c r="V527" i="25" a="1"/>
  <c r="P283" i="25" a="1"/>
  <c r="AW311" i="25" a="1"/>
  <c r="AF447" i="25" a="1"/>
  <c r="AN261" i="25" a="1"/>
  <c r="BM329" i="25" a="1"/>
  <c r="AN127" i="25" a="1"/>
  <c r="AY169" i="25" a="1"/>
  <c r="AB441" i="25" a="1"/>
  <c r="J231" i="25" a="1"/>
  <c r="J339" i="25" a="1"/>
  <c r="BK441" i="25" a="1"/>
  <c r="BP423" i="25" a="1"/>
  <c r="AD523" i="25" a="1"/>
  <c r="BE481" i="25" a="1"/>
  <c r="Q259" i="25" a="1"/>
  <c r="BD377" i="25" a="1"/>
  <c r="BF511" i="25" a="1"/>
  <c r="AN137" i="25" a="1"/>
  <c r="BD525" i="25" a="1"/>
  <c r="AW189" i="25" a="1"/>
  <c r="BH373" i="25" a="1"/>
  <c r="AV393" i="25" a="1"/>
  <c r="BP519" i="25" a="1"/>
  <c r="AW183" i="25" a="1"/>
  <c r="AK243" i="25" a="1"/>
  <c r="O373" i="25" a="1"/>
  <c r="M143" i="25" a="1"/>
  <c r="T231" i="25" a="1"/>
  <c r="AF307" i="25" a="1"/>
  <c r="AF327" i="25" a="1"/>
  <c r="AE155" i="25" a="1"/>
  <c r="K371" i="25" a="1"/>
  <c r="AA243" i="25" a="1"/>
  <c r="V495" i="25" a="1"/>
  <c r="AK125" i="25" a="1"/>
  <c r="AB415" i="25" a="1"/>
  <c r="BI197" i="25" a="1"/>
  <c r="AV241" i="25" a="1"/>
  <c r="V387" i="25" a="1"/>
  <c r="BE211" i="25" a="1"/>
  <c r="BP529" i="25" a="1"/>
  <c r="AG379" i="25" a="1"/>
  <c r="AH399" i="25" a="1"/>
  <c r="BL451" i="25" a="1"/>
  <c r="AD225" i="25" a="1"/>
  <c r="AE207" i="25" a="1"/>
  <c r="BJ479" i="25" a="1"/>
  <c r="BK449" i="25" a="1"/>
  <c r="AQ487" i="25" a="1"/>
  <c r="BK119" i="25" a="1"/>
  <c r="AA145" i="25" a="1"/>
  <c r="BB355" i="25" a="1"/>
  <c r="H155" i="25" a="1"/>
  <c r="BO307" i="25" a="1"/>
  <c r="BJ309" i="25" a="1"/>
  <c r="AL509" i="25" a="1"/>
  <c r="BF325" i="25" a="1"/>
  <c r="AG333" i="25" a="1"/>
  <c r="AZ317" i="25" a="1"/>
  <c r="BG481" i="25" a="1"/>
  <c r="BF237" i="25" a="1"/>
  <c r="W479" i="25" a="1"/>
  <c r="O139" i="25" a="1"/>
  <c r="AV289" i="25" a="1"/>
  <c r="BD275" i="25" a="1"/>
  <c r="AC471" i="25" a="1"/>
  <c r="AQ239" i="25" a="1"/>
  <c r="J251" i="25" a="1"/>
  <c r="BE193" i="25" a="1"/>
  <c r="AN311" i="25" a="1"/>
  <c r="AC245" i="25" a="1"/>
  <c r="H299" i="25" a="1"/>
  <c r="AJ131" i="25" a="1"/>
  <c r="BB277" i="25" a="1"/>
  <c r="BH469" i="25" a="1"/>
  <c r="AI325" i="25" a="1"/>
  <c r="AA119" i="25" a="1"/>
  <c r="AG519" i="25" a="1"/>
  <c r="AR321" i="25" a="1"/>
  <c r="AA493" i="25" a="1"/>
  <c r="AW143" i="25" a="1"/>
  <c r="BD373" i="25" a="1"/>
  <c r="BI201" i="25" a="1"/>
  <c r="AU421" i="25" a="1"/>
  <c r="AT113" i="25" a="1"/>
  <c r="AU131" i="25" a="1"/>
  <c r="AQ413" i="25" a="1"/>
  <c r="G427" i="25" a="1"/>
  <c r="V375" i="25" a="1"/>
  <c r="AL373" i="25" a="1"/>
  <c r="BI499" i="25" a="1"/>
  <c r="AI523" i="25" a="1"/>
  <c r="AK227" i="25" a="1"/>
  <c r="BJ307" i="25" a="1"/>
  <c r="N119" i="25" a="1"/>
  <c r="AV239" i="25" a="1"/>
  <c r="N355" i="25" a="1"/>
  <c r="AN265" i="25" a="1"/>
  <c r="AB389" i="25" a="1"/>
  <c r="AK141" i="25" a="1"/>
  <c r="O411" i="25" a="1"/>
  <c r="AT245" i="25" a="1"/>
  <c r="Z263" i="25" a="1"/>
  <c r="Y173" i="25" a="1"/>
  <c r="Q161" i="25" a="1"/>
  <c r="BP355" i="25" a="1"/>
  <c r="BE505" i="25" a="1"/>
  <c r="BE169" i="25" a="1"/>
  <c r="I175" i="25" a="1"/>
  <c r="R131" i="25" a="1"/>
  <c r="AM497" i="25" a="1"/>
  <c r="AD341" i="25" a="1"/>
  <c r="AQ397" i="25" a="1"/>
  <c r="U399" i="25" a="1"/>
  <c r="J303" i="25" a="1"/>
  <c r="AS301" i="25" a="1"/>
  <c r="AW393" i="25" a="1"/>
  <c r="Y511" i="25" a="1"/>
  <c r="L367" i="25" a="1"/>
  <c r="Q463" i="25" a="1"/>
  <c r="AF357" i="25" a="1"/>
  <c r="BM177" i="25" a="1"/>
  <c r="BI441" i="25" a="1"/>
  <c r="BP489" i="25" a="1"/>
  <c r="AJ383" i="25" a="1"/>
  <c r="BN463" i="25" a="1"/>
  <c r="BG187" i="25" a="1"/>
  <c r="BP239" i="25" a="1"/>
  <c r="AT351" i="25" a="1"/>
  <c r="BD387" i="25" a="1"/>
  <c r="AU115" i="25" a="1"/>
  <c r="H387" i="25" a="1"/>
  <c r="Q121" i="25" a="1"/>
  <c r="AQ153" i="25" a="1"/>
  <c r="AQ323" i="25" a="1"/>
  <c r="AT137" i="25" a="1"/>
  <c r="AN233" i="25" a="1"/>
  <c r="BF205" i="25" a="1"/>
  <c r="U359" i="25" a="1"/>
  <c r="AS243" i="25" a="1"/>
  <c r="AX215" i="25" a="1"/>
  <c r="AG387" i="25" a="1"/>
  <c r="BE515" i="25" a="1"/>
  <c r="AQ315" i="25" a="1"/>
  <c r="AA443" i="25" a="1"/>
  <c r="AM171" i="25" a="1"/>
  <c r="AO257" i="25" a="1"/>
  <c r="BK513" i="25" a="1"/>
  <c r="AN211" i="25" a="1"/>
  <c r="Z167" i="25" a="1"/>
  <c r="AT455" i="25" a="1"/>
  <c r="AC417" i="25" a="1"/>
  <c r="AU205" i="25" a="1"/>
  <c r="AH325" i="25" a="1"/>
  <c r="AO131" i="25" a="1"/>
  <c r="BH191" i="25" a="1"/>
  <c r="K519" i="25" a="1"/>
  <c r="AL495" i="25" a="1"/>
  <c r="BN357" i="25" a="1"/>
  <c r="AN123" i="25" a="1"/>
  <c r="BE433" i="25" a="1"/>
  <c r="BI373" i="25" a="1"/>
  <c r="BO293" i="25" a="1"/>
  <c r="AG325" i="25" a="1"/>
  <c r="AB223" i="25" a="1"/>
  <c r="BH297" i="25" a="1"/>
  <c r="BN141" i="25" a="1"/>
  <c r="BB433" i="25" a="1"/>
  <c r="BH513" i="25" a="1"/>
  <c r="AJ263" i="25" a="1"/>
  <c r="AT517" i="25" a="1"/>
  <c r="AF533" i="25" a="1"/>
  <c r="BH281" i="25" a="1"/>
  <c r="BO339" i="25" a="1"/>
  <c r="BI425" i="25" a="1"/>
  <c r="BP119" i="25" a="1"/>
  <c r="G283" i="25" a="1"/>
  <c r="AC429" i="25" a="1"/>
  <c r="AX361" i="25" a="1"/>
  <c r="AG441" i="25" a="1"/>
  <c r="AE195" i="25" a="1"/>
  <c r="AK169" i="25" a="1"/>
  <c r="BC121" i="25" a="1"/>
  <c r="BK495" i="25" a="1"/>
  <c r="AJ175" i="25" a="1"/>
  <c r="AI149" i="25" a="1"/>
  <c r="AM267" i="25" a="1"/>
  <c r="P493" i="25" a="1"/>
  <c r="BB285" i="25" a="1"/>
  <c r="AH131" i="25" a="1"/>
  <c r="F223" i="25" a="1"/>
  <c r="AD437" i="25" a="1"/>
  <c r="AV425" i="25" a="1"/>
  <c r="V479" i="25" a="1"/>
  <c r="AS155" i="25" a="1"/>
  <c r="BF139" i="25" a="1"/>
  <c r="AB379" i="25" a="1"/>
  <c r="BG359" i="25" a="1"/>
  <c r="AT495" i="25" a="1"/>
  <c r="AC487" i="25" a="1"/>
  <c r="AH207" i="25" a="1"/>
  <c r="M199" i="25" a="1"/>
  <c r="AD411" i="25" a="1"/>
  <c r="Q363" i="25" a="1"/>
  <c r="AY481" i="25" a="1"/>
  <c r="AT353" i="25" a="1"/>
  <c r="AS427" i="25" a="1"/>
  <c r="BP257" i="25" a="1"/>
  <c r="AB385" i="25" a="1"/>
  <c r="AC201" i="25" a="1"/>
  <c r="AM329" i="25" a="1"/>
  <c r="AL187" i="25" a="1"/>
  <c r="N159" i="25" a="1"/>
  <c r="Q431" i="25" a="1"/>
  <c r="AV263" i="25" a="1"/>
  <c r="AL119" i="25" a="1"/>
  <c r="BB215" i="25" a="1"/>
  <c r="BG489" i="25" a="1"/>
  <c r="BN321" i="25" a="1"/>
  <c r="BG269" i="25" a="1"/>
  <c r="BE379" i="25" a="1"/>
  <c r="BP221" i="25" a="1"/>
  <c r="Z235" i="25" a="1"/>
  <c r="AL455" i="25" a="1"/>
  <c r="AZ499" i="25" a="1"/>
  <c r="Q151" i="25" a="1"/>
  <c r="AN531" i="25" a="1"/>
  <c r="BF431" i="25" a="1"/>
  <c r="AD417" i="25" a="1"/>
  <c r="V531" i="25" a="1"/>
  <c r="AV361" i="25" a="1"/>
  <c r="BJ461" i="25" a="1"/>
  <c r="BO175" i="25" a="1"/>
  <c r="AL297" i="25" a="1"/>
  <c r="BE213" i="25" a="1"/>
  <c r="I347" i="25" a="1"/>
  <c r="P297" i="25" a="1"/>
  <c r="BC319" i="25" a="1"/>
  <c r="AI503" i="25" a="1"/>
  <c r="AB455" i="25" a="1"/>
  <c r="AM463" i="25" a="1"/>
  <c r="AW447" i="25" a="1"/>
  <c r="O445" i="25" a="1"/>
  <c r="Q533" i="25" a="1"/>
  <c r="BN261" i="25" a="1"/>
  <c r="AW403" i="25" a="1"/>
  <c r="W351" i="25" a="1"/>
  <c r="AU511" i="25" a="1"/>
  <c r="AL505" i="25" a="1"/>
  <c r="AQ513" i="25" a="1"/>
  <c r="H379" i="25" a="1"/>
  <c r="BJ437" i="25" a="1"/>
  <c r="BF173" i="25" a="1"/>
  <c r="AV287" i="25" a="1"/>
  <c r="AT483" i="25" a="1"/>
  <c r="M123" i="25" a="1"/>
  <c r="AL277" i="25" a="1"/>
  <c r="AJ403" i="25" a="1"/>
  <c r="AH273" i="25" a="1"/>
  <c r="AG119" i="25" a="1"/>
  <c r="D531" i="25" a="1"/>
  <c r="Y349" i="25" a="1"/>
  <c r="AM121" i="25" a="1"/>
  <c r="K399" i="25" a="1"/>
  <c r="BM127" i="25" a="1"/>
  <c r="AT337" i="25" a="1"/>
  <c r="Y485" i="25" a="1"/>
  <c r="AT321" i="25" a="1"/>
  <c r="BC535" i="25" a="1"/>
  <c r="AE171" i="25" a="1"/>
  <c r="BO117" i="25" a="1"/>
  <c r="F475" i="25" a="1"/>
  <c r="AL115" i="25" a="1"/>
  <c r="BO401" i="25" a="1"/>
  <c r="BK251" i="25" a="1"/>
  <c r="AL311" i="25" a="1"/>
  <c r="AB375" i="25" a="1"/>
  <c r="Y279" i="25" a="1"/>
  <c r="BN189" i="25" a="1"/>
  <c r="AY409" i="25" a="1"/>
  <c r="T275" i="25" a="1"/>
  <c r="U135" i="25" a="1"/>
  <c r="AE305" i="25" a="1"/>
  <c r="BI251" i="25" a="1"/>
  <c r="AX165" i="25" a="1"/>
  <c r="BG167" i="25" a="1"/>
  <c r="AL353" i="25" a="1"/>
  <c r="AW165" i="25" a="1"/>
  <c r="AS529" i="25" a="1"/>
  <c r="AW327" i="25" a="1"/>
  <c r="Z531" i="25" a="1"/>
  <c r="BB369" i="25" a="1"/>
  <c r="BB397" i="25" a="1"/>
  <c r="I523" i="25" a="1"/>
  <c r="AT209" i="25" a="1"/>
  <c r="H447" i="25" a="1"/>
  <c r="AN343" i="25" a="1"/>
  <c r="AW507" i="25" a="1"/>
  <c r="AX507" i="25" a="1"/>
  <c r="T279" i="25" a="1"/>
  <c r="AE369" i="25" a="1"/>
  <c r="R263" i="25" a="1"/>
  <c r="Q515" i="25" a="1"/>
  <c r="BI195" i="25" a="1"/>
  <c r="AG513" i="25" a="1"/>
  <c r="F439" i="25" a="1"/>
  <c r="BL359" i="25" a="1"/>
  <c r="AL423" i="25" a="1"/>
  <c r="BJ149" i="25" a="1"/>
  <c r="AB371" i="25" a="1"/>
  <c r="D295" i="25" a="1"/>
  <c r="BP275" i="25" a="1"/>
  <c r="BM277" i="25" a="1"/>
  <c r="BD435" i="25" a="1"/>
  <c r="G415" i="25" a="1"/>
  <c r="J527" i="25" a="1"/>
  <c r="AH321" i="25" a="1"/>
  <c r="AN197" i="25" a="1"/>
  <c r="AG417" i="25" a="1"/>
  <c r="AS357" i="25" a="1"/>
  <c r="BH181" i="25" a="1"/>
  <c r="AV359" i="25" a="1"/>
  <c r="AS337" i="25" a="1"/>
  <c r="AQ269" i="25" a="1"/>
  <c r="AQ447" i="25" a="1"/>
  <c r="AI185" i="25" a="1"/>
  <c r="S307" i="25" a="1"/>
  <c r="AM479" i="25" a="1"/>
  <c r="P217" i="25" a="1"/>
  <c r="AC427" i="25" a="1"/>
  <c r="BG361" i="25" a="1"/>
  <c r="AS523" i="25" a="1"/>
  <c r="BG293" i="25" a="1"/>
  <c r="AS461" i="25" a="1"/>
  <c r="AI217" i="25" a="1"/>
  <c r="AZ329" i="25" a="1"/>
  <c r="AC153" i="25" a="1"/>
  <c r="BH487" i="25" a="1"/>
  <c r="Q195" i="25" a="1"/>
  <c r="F215" i="25" a="1"/>
  <c r="AR205" i="25" a="1"/>
  <c r="D427" i="25" a="1"/>
  <c r="N203" i="25" a="1"/>
  <c r="BD443" i="25" a="1"/>
  <c r="AJ185" i="25" a="1"/>
  <c r="BN483" i="25" a="1"/>
  <c r="AN119" i="25" a="1"/>
  <c r="BE357" i="25" a="1"/>
  <c r="AR349" i="25" a="1"/>
  <c r="BN347" i="25" a="1"/>
  <c r="T271" i="25" a="1"/>
  <c r="M327" i="25" a="1"/>
  <c r="I127" i="25" a="1"/>
  <c r="BC337" i="25" a="1"/>
  <c r="BN457" i="25" a="1"/>
  <c r="AV481" i="25" a="1"/>
  <c r="AZ159" i="25" a="1"/>
  <c r="AR361" i="25" a="1"/>
  <c r="P319" i="25" a="1"/>
  <c r="O213" i="25" a="1"/>
  <c r="AS123" i="25" a="1"/>
  <c r="BC189" i="25" a="1"/>
  <c r="AH317" i="25" a="1"/>
  <c r="AR373" i="25" a="1"/>
  <c r="BO177" i="25" a="1"/>
  <c r="BO507" i="25" a="1"/>
  <c r="AG279" i="25" a="1"/>
  <c r="BK501" i="25" a="1"/>
  <c r="BC335" i="25" a="1"/>
  <c r="BH407" i="25" a="1"/>
  <c r="AC481" i="25" a="1"/>
  <c r="AX195" i="25" a="1"/>
  <c r="W415" i="25" a="1"/>
  <c r="BB507" i="25" a="1"/>
  <c r="AW117" i="25" a="1"/>
  <c r="Z379" i="25" a="1"/>
  <c r="AA523" i="25" a="1"/>
  <c r="AA251" i="25" a="1"/>
  <c r="AO171" i="25" a="1"/>
  <c r="BJ199" i="25" a="1"/>
  <c r="Z209" i="25" a="1"/>
  <c r="AS491" i="25" a="1"/>
  <c r="R323" i="25" a="1"/>
  <c r="BP153" i="25" a="1"/>
  <c r="F491" i="25" a="1"/>
  <c r="G495" i="25" a="1"/>
  <c r="M251" i="25" a="1"/>
  <c r="AM355" i="25" a="1"/>
  <c r="BK353" i="25" a="1"/>
  <c r="BP497" i="25" a="1"/>
  <c r="AX341" i="25" a="1"/>
  <c r="Y523" i="25" a="1"/>
  <c r="AK427" i="25" a="1"/>
  <c r="AZ225" i="25" a="1"/>
  <c r="AG499" i="25" a="1"/>
  <c r="AK113" i="25" a="1"/>
  <c r="AA253" i="25" a="1"/>
  <c r="BE245" i="25" a="1"/>
  <c r="Y431" i="25" a="1"/>
  <c r="BJ393" i="25" a="1"/>
  <c r="O291" i="25" a="1"/>
  <c r="Y345" i="25" a="1"/>
  <c r="AW499" i="25" a="1"/>
  <c r="BZ113" i="25" a="1"/>
  <c r="AY447" i="25" a="1"/>
  <c r="BK365" i="25" a="1"/>
  <c r="AH147" i="25" a="1"/>
  <c r="BL149" i="25" a="1"/>
  <c r="Q317" i="25" a="1"/>
  <c r="K515" i="25" a="1"/>
  <c r="BJ167" i="25" a="1"/>
  <c r="AB411" i="25" a="1"/>
  <c r="M267" i="25" a="1"/>
  <c r="AD463" i="25" a="1"/>
  <c r="W471" i="25" a="1"/>
  <c r="P345" i="25" a="1"/>
  <c r="AW267" i="25" a="1"/>
  <c r="R195" i="25" a="1"/>
  <c r="BK391" i="25" a="1"/>
  <c r="J219" i="25" a="1"/>
  <c r="BO445" i="25" a="1"/>
  <c r="BM347" i="25" a="1"/>
  <c r="AL379" i="25" a="1"/>
  <c r="AU477" i="25" a="1"/>
  <c r="BE447" i="25" a="1"/>
  <c r="AZ197" i="25" a="1"/>
  <c r="AZ181" i="25" a="1"/>
  <c r="AQ249" i="25" a="1"/>
  <c r="BD201" i="25" a="1"/>
  <c r="BC437" i="25" a="1"/>
  <c r="K239" i="25" a="1"/>
  <c r="BL265" i="25" a="1"/>
  <c r="AI371" i="25" a="1"/>
  <c r="Q525" i="25" a="1"/>
  <c r="AJ507" i="25" a="1"/>
  <c r="AL531" i="25" a="1"/>
  <c r="M475" i="25" a="1"/>
  <c r="AH405" i="25" a="1"/>
  <c r="BD437" i="25" a="1"/>
  <c r="BP281" i="25" a="1"/>
  <c r="BO481" i="25" a="1"/>
  <c r="BM303" i="25" a="1"/>
  <c r="AR267" i="25" a="1"/>
  <c r="BC361" i="25" a="1"/>
  <c r="AK199" i="25" a="1"/>
  <c r="AZ307" i="25" a="1"/>
  <c r="P439" i="25" a="1"/>
  <c r="AV387" i="25" a="1"/>
  <c r="BI125" i="25" a="1"/>
  <c r="R459" i="25" a="1"/>
  <c r="BB521" i="25" a="1"/>
  <c r="AZ491" i="25" a="1"/>
  <c r="AG421" i="25" a="1"/>
  <c r="AK333" i="25" a="1"/>
  <c r="BK483" i="25" a="1"/>
  <c r="Z135" i="25" a="1"/>
  <c r="BB179" i="25" a="1"/>
  <c r="D307" i="25" a="1"/>
  <c r="AV147" i="25" a="1"/>
  <c r="BB375" i="25" a="1"/>
  <c r="AY319" i="25" a="1"/>
  <c r="AN477" i="25" a="1"/>
  <c r="R403" i="25" a="1"/>
  <c r="BG533" i="25" a="1"/>
  <c r="BD533" i="25" a="1"/>
  <c r="BP473" i="25" a="1"/>
  <c r="U527" i="25" a="1"/>
  <c r="BC269" i="25" a="1"/>
  <c r="AS405" i="25" a="1"/>
  <c r="AE337" i="25" a="1"/>
  <c r="AK185" i="25" a="1"/>
  <c r="BN403" i="25" a="1"/>
  <c r="BD195" i="25" a="1"/>
  <c r="BN125" i="25" a="1"/>
  <c r="BH255" i="25" a="1"/>
  <c r="Q297" i="25" a="1"/>
  <c r="BJ449" i="25" a="1"/>
  <c r="AL469" i="25" a="1"/>
  <c r="AU133" i="25" a="1"/>
  <c r="Q169" i="25" a="1"/>
  <c r="AZ229" i="25" a="1"/>
  <c r="AI203" i="25" a="1"/>
  <c r="AX235" i="25" a="1"/>
  <c r="BC261" i="25" a="1"/>
  <c r="AM217" i="25" a="1"/>
  <c r="T199" i="25" a="1"/>
  <c r="BM443" i="25" a="1"/>
  <c r="Q131" i="25" a="1"/>
  <c r="BP403" i="25" a="1"/>
  <c r="H391" i="25" a="1"/>
  <c r="AM437" i="25" a="1"/>
  <c r="AL189" i="25" a="1"/>
  <c r="AH119" i="25" a="1"/>
  <c r="BH529" i="25" a="1"/>
  <c r="BB303" i="25" a="1"/>
  <c r="AA501" i="25" a="1"/>
  <c r="AA517" i="25" a="1"/>
  <c r="AI299" i="25" a="1"/>
  <c r="AT195" i="25" a="1"/>
  <c r="BF231" i="25" a="1"/>
  <c r="BI231" i="25" a="1"/>
  <c r="BP159" i="25" a="1"/>
  <c r="AC313" i="25" a="1"/>
  <c r="AT439" i="25" a="1"/>
  <c r="AS265" i="25" a="1"/>
  <c r="AX243" i="25" a="1"/>
  <c r="AE309" i="25" a="1"/>
  <c r="W531" i="25" a="1"/>
  <c r="AU123" i="25" a="1"/>
  <c r="H123" i="25" a="1"/>
  <c r="AA349" i="25" a="1"/>
  <c r="N475" i="25" a="1"/>
  <c r="Z415" i="25" a="1"/>
  <c r="AR437" i="25" a="1"/>
  <c r="AT341" i="25" a="1"/>
  <c r="AC191" i="25" a="1"/>
  <c r="AD315" i="25" a="1"/>
  <c r="S131" i="25" a="1"/>
  <c r="AF323" i="25" a="1"/>
  <c r="AO355" i="25" a="1"/>
  <c r="BI271" i="25" a="1"/>
  <c r="D187" i="25" a="1"/>
  <c r="AD447" i="25" a="1"/>
  <c r="BL381" i="25" a="1"/>
  <c r="F143" i="25" a="1"/>
  <c r="Y271" i="25" a="1"/>
  <c r="BO397" i="25" a="1"/>
  <c r="Q179" i="25" a="1"/>
  <c r="Z171" i="25" a="1"/>
  <c r="BM265" i="25" a="1"/>
  <c r="O217" i="25" a="1"/>
  <c r="BK375" i="25" a="1"/>
  <c r="AW459" i="25" a="1"/>
  <c r="AW491" i="25" a="1"/>
  <c r="BE519" i="25" a="1"/>
  <c r="G351" i="25" a="1"/>
  <c r="AD385" i="25" a="1"/>
  <c r="AF183" i="25" a="1"/>
  <c r="AW147" i="25" a="1"/>
  <c r="AE133" i="25" a="1"/>
  <c r="Q199" i="25" a="1"/>
  <c r="AO457" i="25" a="1"/>
  <c r="BN415" i="25" a="1"/>
  <c r="BN153" i="25" a="1"/>
  <c r="AX201" i="25" a="1"/>
  <c r="G363" i="25" a="1"/>
  <c r="AS457" i="25" a="1"/>
  <c r="BI513" i="25" a="1"/>
  <c r="AR327" i="25" a="1"/>
  <c r="BH489" i="25" a="1"/>
  <c r="AI145" i="25" a="1"/>
  <c r="AK485" i="25" a="1"/>
  <c r="BJ229" i="25" a="1"/>
  <c r="AS353" i="25" a="1"/>
  <c r="H247" i="25" a="1"/>
  <c r="AE329" i="25" a="1"/>
  <c r="AJ157" i="25" a="1"/>
  <c r="AM491" i="25" a="1"/>
  <c r="AE503" i="25" a="1"/>
  <c r="BF409" i="25" a="1"/>
  <c r="AT207" i="25" a="1"/>
  <c r="BB487" i="25" a="1"/>
  <c r="AX281" i="25" a="1"/>
  <c r="AL269" i="25" a="1"/>
  <c r="BB323" i="25" a="1"/>
  <c r="BO519" i="25" a="1"/>
  <c r="BD323" i="25" a="1"/>
  <c r="BL439" i="25" a="1"/>
  <c r="BN489" i="25" a="1"/>
  <c r="BF489" i="25" a="1"/>
  <c r="BH301" i="25" a="1"/>
  <c r="AY511" i="25" a="1"/>
  <c r="N527" i="25" a="1"/>
  <c r="O159" i="25" a="1"/>
  <c r="AK211" i="25" a="1"/>
  <c r="BN149" i="25" a="1"/>
  <c r="BK453" i="25" a="1"/>
  <c r="BH417" i="25" a="1"/>
  <c r="AY209" i="25" a="1"/>
  <c r="P411" i="25" a="1"/>
  <c r="BE151" i="25" a="1"/>
  <c r="BK413" i="25" a="1"/>
  <c r="U187" i="25" a="1"/>
  <c r="BG129" i="25" a="1"/>
  <c r="AR517" i="25" a="1"/>
  <c r="BF459" i="25" a="1"/>
  <c r="AC497" i="25" a="1"/>
  <c r="BK385" i="25" a="1"/>
  <c r="K391" i="25" a="1"/>
  <c r="U331" i="25" a="1"/>
  <c r="AU373" i="25" a="1"/>
  <c r="BG497" i="25" a="1"/>
  <c r="AH265" i="25" a="1"/>
  <c r="BC299" i="25" a="1"/>
  <c r="BK157" i="25" a="1"/>
  <c r="BN199" i="25" a="1"/>
  <c r="N503" i="25" a="1"/>
  <c r="W363" i="25" a="1"/>
  <c r="AD457" i="25" a="1"/>
  <c r="AM241" i="25" a="1"/>
  <c r="AY495" i="25" a="1"/>
  <c r="I147" i="25" a="1"/>
  <c r="D395" i="25" a="1"/>
  <c r="AD433" i="25" a="1"/>
  <c r="AS211" i="25" a="1"/>
  <c r="AF157" i="25" a="1"/>
  <c r="AZ339" i="25" a="1"/>
  <c r="BG517" i="25" a="1"/>
  <c r="J427" i="25" a="1"/>
  <c r="AV527" i="25" a="1"/>
  <c r="Q505" i="25" a="1"/>
  <c r="BB363" i="25" a="1"/>
  <c r="Y301" i="25" a="1"/>
  <c r="AJ435" i="25" a="1"/>
  <c r="W239" i="25" a="1"/>
  <c r="N263" i="25" a="1"/>
  <c r="AT379" i="25" a="1"/>
  <c r="BE229" i="25" a="1"/>
  <c r="BS114" i="25" a="1"/>
  <c r="J167" i="25" a="1"/>
  <c r="AH287" i="25" a="1"/>
  <c r="BP171" i="25" a="1"/>
  <c r="N215" i="25" a="1"/>
  <c r="AD247" i="25" a="1"/>
  <c r="R395" i="25" a="1"/>
  <c r="AY119" i="25" a="1"/>
  <c r="AT131" i="25" a="1"/>
  <c r="AU191" i="25" a="1"/>
  <c r="AD329" i="25" a="1"/>
  <c r="Q167" i="25" a="1"/>
  <c r="AO251" i="25" a="1"/>
  <c r="BF169" i="25" a="1"/>
  <c r="AQ371" i="25" a="1"/>
  <c r="AX409" i="25" a="1"/>
  <c r="BB195" i="25" a="1"/>
  <c r="H131" i="25" a="1"/>
  <c r="AA295" i="25" a="1"/>
  <c r="BM413" i="25" a="1"/>
  <c r="AF315" i="25" a="1"/>
  <c r="AU333" i="25" a="1"/>
  <c r="P497" i="25" a="1"/>
  <c r="U403" i="25" a="1"/>
  <c r="AU253" i="25" a="1"/>
  <c r="P165" i="25" a="1"/>
  <c r="BD219" i="25" a="1"/>
  <c r="I311" i="25" a="1"/>
  <c r="BP505" i="25" a="1"/>
  <c r="AB269" i="25" a="1"/>
  <c r="N291" i="25" a="1"/>
  <c r="BE311" i="25" a="1"/>
  <c r="W271" i="25" a="1"/>
  <c r="AX227" i="25" a="1"/>
  <c r="BN225" i="25" a="1"/>
  <c r="AM523" i="25" a="1"/>
  <c r="BD483" i="25" a="1"/>
  <c r="AJ255" i="25" a="1"/>
  <c r="AX437" i="25" a="1"/>
  <c r="AF457" i="25" a="1"/>
  <c r="AI293" i="25" a="1"/>
  <c r="AG381" i="25" a="1"/>
  <c r="AT177" i="25" a="1"/>
  <c r="M195" i="25" a="1"/>
  <c r="W283" i="25" a="1"/>
  <c r="P427" i="25" a="1"/>
  <c r="BN519" i="25" a="1"/>
  <c r="Z117" i="25" a="1"/>
  <c r="AQ353" i="25" a="1"/>
  <c r="BH129" i="25" a="1"/>
  <c r="H195" i="25" a="1"/>
  <c r="BO469" i="25" a="1"/>
  <c r="BG199" i="25" a="1"/>
  <c r="M307" i="25" a="1"/>
  <c r="BF355" i="25" a="1"/>
  <c r="AC133" i="25" a="1"/>
  <c r="AX529" i="25" a="1"/>
  <c r="W451" i="25" a="1"/>
  <c r="BL309" i="25" a="1"/>
  <c r="AN367" i="25" a="1"/>
  <c r="I235" i="25" a="1"/>
  <c r="AB423" i="25" a="1"/>
  <c r="V507" i="25" a="1"/>
  <c r="AZ313" i="25" a="1"/>
  <c r="AL8" i="25" a="1"/>
  <c r="AN17" i="25" a="1"/>
  <c r="AW5" i="25" a="1"/>
  <c r="BP5" i="25" a="1"/>
  <c r="BH5" i="25" a="1"/>
  <c r="BM15" i="25" a="1"/>
  <c r="O6" i="25" a="1"/>
  <c r="AU157" i="25" a="1"/>
  <c r="AE211" i="25" a="1"/>
  <c r="BK531" i="25" a="1"/>
  <c r="AF285" i="25" a="1"/>
  <c r="AR251" i="25" a="1"/>
  <c r="AK429" i="25" a="1"/>
  <c r="BB455" i="25" a="1"/>
  <c r="AX169" i="25" a="1"/>
  <c r="AA401" i="25" a="1"/>
  <c r="AM193" i="25" a="1"/>
  <c r="AG211" i="25" a="1"/>
  <c r="AY257" i="25" a="1"/>
  <c r="AL527" i="25" a="1"/>
  <c r="AQ319" i="25" a="1"/>
  <c r="W347" i="25" a="1"/>
  <c r="H375" i="25" a="1"/>
  <c r="BE257" i="25" a="1"/>
  <c r="AN251" i="25" a="1"/>
  <c r="AO513" i="25" a="1"/>
  <c r="BC303" i="25" a="1"/>
  <c r="AN407" i="25" a="1"/>
  <c r="BJ117" i="25" a="1"/>
  <c r="AY423" i="25" a="1"/>
  <c r="AM289" i="25" a="1"/>
  <c r="AR195" i="25" a="1"/>
  <c r="AI407" i="25" a="1"/>
  <c r="BC407" i="25" a="1"/>
  <c r="BB255" i="25" a="1"/>
  <c r="Q465" i="25" a="1"/>
  <c r="AQ427" i="25" a="1"/>
  <c r="AA169" i="25" a="1"/>
  <c r="AO415" i="25" a="1"/>
  <c r="Z351" i="25" a="1"/>
  <c r="AO165" i="25" a="1"/>
  <c r="F311" i="25" a="1"/>
  <c r="AZ441" i="25" a="1"/>
  <c r="AT239" i="25" a="1"/>
  <c r="AN445" i="25" a="1"/>
  <c r="BD517" i="25" a="1"/>
  <c r="R479" i="25" a="1"/>
  <c r="O517" i="25" a="1"/>
  <c r="BF145" i="25" a="1"/>
  <c r="CC5" i="25" a="1"/>
  <c r="BE339" i="25" a="1"/>
  <c r="V135" i="25" a="1"/>
  <c r="BI337" i="25" a="1"/>
  <c r="BE129" i="25" a="1"/>
  <c r="AS511" i="25" a="1"/>
  <c r="Q381" i="25" a="1"/>
  <c r="AB293" i="25" a="1"/>
  <c r="Y113" i="25" a="1"/>
  <c r="BC163" i="25" a="1"/>
  <c r="AY251" i="25" a="1"/>
  <c r="BC135" i="25" a="1"/>
  <c r="Z303" i="25" a="1"/>
  <c r="AY341" i="25" a="1"/>
  <c r="AF497" i="25" a="1"/>
  <c r="W195" i="25" a="1"/>
  <c r="BN255" i="25" a="1"/>
  <c r="AG509" i="25" a="1"/>
  <c r="Y309" i="25" a="1"/>
  <c r="AY203" i="25" a="1"/>
  <c r="AY285" i="25" a="1"/>
  <c r="AD141" i="25" a="1"/>
  <c r="AC137" i="25" a="1"/>
  <c r="Y477" i="25" a="1"/>
  <c r="AS415" i="25" a="1"/>
  <c r="BF407" i="25" a="1"/>
  <c r="W503" i="25" a="1"/>
  <c r="BO489" i="25" a="1"/>
  <c r="W487" i="25" a="1"/>
  <c r="Z335" i="25" a="1"/>
  <c r="BK345" i="25" a="1"/>
  <c r="AY505" i="25" a="1"/>
  <c r="L179" i="25" a="1"/>
  <c r="AW237" i="25" a="1"/>
  <c r="BJ241" i="25" a="1"/>
  <c r="AU269" i="25" a="1"/>
  <c r="AO229" i="25" a="1"/>
  <c r="S403" i="25" a="1"/>
  <c r="BL391" i="25" a="1"/>
  <c r="BJ383" i="25" a="1"/>
  <c r="AZ269" i="25" a="1"/>
  <c r="BI283" i="25" a="1"/>
  <c r="Y177" i="25" a="1"/>
  <c r="Q519" i="25" a="1"/>
  <c r="AM481" i="25" a="1"/>
  <c r="BF505" i="25" a="1"/>
  <c r="P151" i="25" a="1"/>
  <c r="BH325" i="25" a="1"/>
  <c r="BC227" i="25" a="1"/>
  <c r="AU193" i="25" a="1"/>
  <c r="O265" i="25" a="1"/>
  <c r="AL265" i="25" a="1"/>
  <c r="AY357" i="25" a="1"/>
  <c r="AA245" i="25" a="1"/>
  <c r="BB219" i="25" a="1"/>
  <c r="AG129" i="25" a="1"/>
  <c r="H291" i="25" a="1"/>
  <c r="N383" i="25" a="1"/>
  <c r="AQ163" i="25" a="1"/>
  <c r="Z329" i="25" a="1"/>
  <c r="AQ305" i="25" a="1"/>
  <c r="BC371" i="25" a="1"/>
  <c r="AO209" i="25" a="1"/>
  <c r="BM411" i="25" a="1"/>
  <c r="BJ293" i="25" a="1"/>
  <c r="AT419" i="25" a="1"/>
  <c r="S227" i="25" a="1"/>
  <c r="T343" i="25" a="1"/>
  <c r="H507" i="25" a="1"/>
  <c r="BK273" i="25" a="1"/>
  <c r="I131" i="25" a="1"/>
  <c r="BL121" i="25" a="1"/>
  <c r="BH279" i="25" a="1"/>
  <c r="BD139" i="25" a="1"/>
  <c r="AA163" i="25" a="1"/>
  <c r="S431" i="25" a="1"/>
  <c r="AJ519" i="25" a="1"/>
  <c r="M431" i="25" a="1"/>
  <c r="AZ321" i="25" a="1"/>
  <c r="AW531" i="25" a="1"/>
  <c r="AI223" i="25" a="1"/>
  <c r="AN371" i="25" a="1"/>
  <c r="AJ483" i="25" a="1"/>
  <c r="AB137" i="25" a="1"/>
  <c r="AR489" i="25" a="1"/>
  <c r="AD481" i="25" a="1"/>
  <c r="AC531" i="25" a="1"/>
  <c r="O205" i="25" a="1"/>
  <c r="AH505" i="25" a="1"/>
  <c r="AS173" i="25" a="1"/>
  <c r="AB143" i="25" a="1"/>
  <c r="T503" i="25" a="1"/>
  <c r="Q311" i="25" a="1"/>
  <c r="AD415" i="25" a="1"/>
  <c r="K487" i="25" a="1"/>
  <c r="O393" i="25" a="1"/>
  <c r="BD405" i="25" a="1"/>
  <c r="Y185" i="25" a="1"/>
  <c r="AZ309" i="25" a="1"/>
  <c r="W387" i="25" a="1"/>
  <c r="BL231" i="25" a="1"/>
  <c r="BC157" i="25" a="1"/>
  <c r="AG271" i="25" a="1"/>
  <c r="BB535" i="25" a="1"/>
  <c r="BC345" i="25" a="1"/>
  <c r="K447" i="25" a="1"/>
  <c r="AV499" i="25" a="1"/>
  <c r="BL237" i="25" a="1"/>
  <c r="AX317" i="25" a="1"/>
  <c r="AO145" i="25" a="1"/>
  <c r="H343" i="25" a="1"/>
  <c r="Q389" i="25" a="1"/>
  <c r="O169" i="25" a="1"/>
  <c r="AV193" i="25" a="1"/>
  <c r="AO239" i="25" a="1"/>
  <c r="BL207" i="25" a="1"/>
  <c r="BD415" i="25" a="1"/>
  <c r="AU381" i="25" a="1"/>
  <c r="BD289" i="25" a="1"/>
  <c r="AE379" i="25" a="1"/>
  <c r="BG437" i="25" a="1"/>
  <c r="AW361" i="25" a="1"/>
  <c r="AZ519" i="25" a="1"/>
  <c r="O421" i="25" a="1"/>
  <c r="BF323" i="25" a="1"/>
  <c r="AH387" i="25" a="1"/>
  <c r="BN319" i="25" a="1"/>
  <c r="BF299" i="25" a="1"/>
  <c r="BL467" i="25" a="1"/>
  <c r="BH251" i="25" a="1"/>
  <c r="T315" i="25" a="1"/>
  <c r="O371" i="25" a="1"/>
  <c r="AF249" i="25" a="1"/>
  <c r="AM343" i="25" a="1"/>
  <c r="BG391" i="25" a="1"/>
  <c r="AX159" i="25" a="1"/>
  <c r="BH361" i="25" a="1"/>
  <c r="I171" i="25" a="1"/>
  <c r="BO361" i="25" a="1"/>
  <c r="BD277" i="25" a="1"/>
  <c r="Y307" i="25" a="1"/>
  <c r="BL453" i="25" a="1"/>
  <c r="AQ363" i="25" a="1"/>
  <c r="BD199" i="25" a="1"/>
  <c r="AI517" i="25" a="1"/>
  <c r="U483" i="25" a="1"/>
  <c r="Q491" i="25" a="1"/>
  <c r="AC509" i="25" a="1"/>
  <c r="P181" i="25" a="1"/>
  <c r="AQ309" i="25" a="1"/>
  <c r="AN383" i="25" a="1"/>
  <c r="BC469" i="25" a="1"/>
  <c r="Z435" i="25" a="1"/>
  <c r="P527" i="25" a="1"/>
  <c r="AC291" i="25" a="1"/>
  <c r="BP125" i="25" a="1"/>
  <c r="AR145" i="25" a="1"/>
  <c r="O201" i="25" a="1"/>
  <c r="BF135" i="25" a="1"/>
  <c r="AA337" i="25" a="1"/>
  <c r="R507" i="25" a="1"/>
  <c r="AM493" i="25" a="1"/>
  <c r="AN113" i="25" a="1"/>
  <c r="AC319" i="25" a="1"/>
  <c r="AK355" i="25" a="1"/>
  <c r="AN287" i="25" a="1"/>
  <c r="I263" i="25" a="1"/>
  <c r="AM185" i="25" a="1"/>
  <c r="AF281" i="25" a="1"/>
  <c r="BE367" i="25" a="1"/>
  <c r="BN267" i="25" a="1"/>
  <c r="BP465" i="25" a="1"/>
  <c r="AQ149" i="25" a="1"/>
  <c r="O455" i="25" a="1"/>
  <c r="AO535" i="25" a="1"/>
  <c r="AW297" i="25" a="1"/>
  <c r="BG163" i="25" a="1"/>
  <c r="R275" i="25" a="1"/>
  <c r="AY231" i="25" a="1"/>
  <c r="BP427" i="25" a="1"/>
  <c r="AT431" i="25" a="1"/>
  <c r="Q421" i="25" a="1"/>
  <c r="V407" i="25" a="1"/>
  <c r="Z475" i="25" a="1"/>
  <c r="AR461" i="25" a="1"/>
  <c r="BC353" i="25" a="1"/>
  <c r="P231" i="25" a="1"/>
  <c r="Z273" i="25" a="1"/>
  <c r="AO381" i="25" a="1"/>
  <c r="O115" i="25" a="1"/>
  <c r="BK309" i="25" a="1"/>
  <c r="BD359" i="25" a="1"/>
  <c r="AG345" i="25" a="1"/>
  <c r="AI277" i="25" a="1"/>
  <c r="T519" i="25" a="1"/>
  <c r="T431" i="25" a="1"/>
  <c r="AZ137" i="25" a="1"/>
  <c r="AN523" i="25" a="1"/>
  <c r="AQ523" i="25" a="1"/>
  <c r="P457" i="25" a="1"/>
  <c r="BO283" i="25" a="1"/>
  <c r="K255" i="25" a="1"/>
  <c r="BE201" i="25" a="1"/>
  <c r="AB481" i="25" a="1"/>
  <c r="O415" i="25" a="1"/>
  <c r="BL119" i="25" a="1"/>
  <c r="BJ223" i="25" a="1"/>
  <c r="BI505" i="25" a="1"/>
  <c r="AG483" i="25" a="1"/>
  <c r="AA463" i="25" a="1"/>
  <c r="BB127" i="25" a="1"/>
  <c r="BP445" i="25" a="1"/>
  <c r="BJ271" i="25" a="1"/>
  <c r="BN211" i="25" a="1"/>
  <c r="U523" i="25" a="1"/>
  <c r="AW517" i="25" a="1"/>
  <c r="BM429" i="25" a="1"/>
  <c r="BH415" i="25" a="1"/>
  <c r="AI263" i="25" a="1"/>
  <c r="AT499" i="25" a="1"/>
  <c r="J311" i="25" a="1"/>
  <c r="AM129" i="25" a="1"/>
  <c r="R219" i="25" a="1"/>
  <c r="AM475" i="25" a="1"/>
  <c r="BN145" i="25" a="1"/>
  <c r="BN247" i="25" a="1"/>
  <c r="AG459" i="25" a="1"/>
  <c r="AR137" i="25" a="1"/>
  <c r="BK253" i="25" a="1"/>
  <c r="AH379" i="25" a="1"/>
  <c r="U347" i="25" a="1"/>
  <c r="K211" i="25" a="1"/>
  <c r="BE139" i="25" a="1"/>
  <c r="AL515" i="25" a="1"/>
  <c r="AF291" i="25" a="1"/>
  <c r="AS255" i="25" a="1"/>
  <c r="V323" i="25" a="1"/>
  <c r="AY299" i="25" a="1"/>
  <c r="AH455" i="25" a="1"/>
  <c r="AA325" i="25" a="1"/>
  <c r="AY455" i="25" a="1"/>
  <c r="BE457" i="25" a="1"/>
  <c r="BD293" i="25" a="1"/>
  <c r="V155" i="25" a="1"/>
  <c r="BJ173" i="25" a="1"/>
  <c r="BB269" i="25" a="1"/>
  <c r="AC479" i="25" a="1"/>
  <c r="S207" i="25" a="1"/>
  <c r="S295" i="25" a="1"/>
  <c r="AV221" i="25" a="1"/>
  <c r="BB183" i="25" a="1"/>
  <c r="Y453" i="25" a="1"/>
  <c r="AK331" i="25" a="1"/>
  <c r="I447" i="25" a="1"/>
  <c r="BG221" i="25" a="1"/>
  <c r="BG227" i="25" a="1"/>
  <c r="N371" i="25" a="1"/>
  <c r="O327" i="25" a="1"/>
  <c r="BJ289" i="25" a="1"/>
  <c r="AE357" i="25" a="1"/>
  <c r="AB393" i="25" a="1"/>
  <c r="I303" i="25" a="1"/>
  <c r="BM393" i="25" a="1"/>
  <c r="T283" i="25" a="1"/>
  <c r="AD161" i="25" a="1"/>
  <c r="AQ469" i="25" a="1"/>
  <c r="BB315" i="25" a="1"/>
  <c r="AX453" i="25" a="1"/>
  <c r="BK323" i="25" a="1"/>
  <c r="BK247" i="25" a="1"/>
  <c r="BD159" i="25" a="1"/>
  <c r="BP233" i="25" a="1"/>
  <c r="AT183" i="25" a="1"/>
  <c r="BN511" i="25" a="1"/>
  <c r="BC367" i="25" a="1"/>
  <c r="D139" i="25" a="1"/>
  <c r="BH479" i="25" a="1"/>
  <c r="AU187" i="25" a="1"/>
  <c r="BE331" i="25" a="1"/>
  <c r="AH491" i="25" a="1"/>
  <c r="AA219" i="25" a="1"/>
  <c r="AA237" i="25" a="1"/>
  <c r="AS247" i="25" a="1"/>
  <c r="AW433" i="25" a="1"/>
  <c r="AI181" i="25" a="1"/>
  <c r="BP417" i="25" a="1"/>
  <c r="H203" i="25" a="1"/>
  <c r="M451" i="25" a="1"/>
  <c r="BK479" i="25" a="1"/>
  <c r="AR141" i="25" a="1"/>
  <c r="AY489" i="25" a="1"/>
  <c r="O257" i="25" a="1"/>
  <c r="BK333" i="25" a="1"/>
  <c r="BF397" i="25" a="1"/>
  <c r="Y123" i="25" a="1"/>
  <c r="BC497" i="25" a="1"/>
  <c r="AC161" i="25" a="1"/>
  <c r="P435" i="25" a="1"/>
  <c r="AA389" i="25" a="1"/>
  <c r="AV153" i="25" a="1"/>
  <c r="AV419" i="25" a="1"/>
  <c r="AO351" i="25" a="1"/>
  <c r="AW203" i="25" a="1"/>
  <c r="BF367" i="25" a="1"/>
  <c r="AI159" i="25" a="1"/>
  <c r="S191" i="25" a="1"/>
  <c r="BP241" i="25" a="1"/>
  <c r="AX491" i="25" a="1"/>
  <c r="AZ245" i="25" a="1"/>
  <c r="AV279" i="25" a="1"/>
  <c r="AX115" i="25" a="1"/>
  <c r="AF415" i="25" a="1"/>
  <c r="AE275" i="25" a="1"/>
  <c r="BB225" i="25" a="1"/>
  <c r="BH157" i="25" a="1"/>
  <c r="G307" i="25" a="1"/>
  <c r="AW317" i="25" a="1"/>
  <c r="BD155" i="25" a="1"/>
  <c r="Z477" i="25" a="1"/>
  <c r="AE399" i="25" a="1"/>
  <c r="AN321" i="25" a="1"/>
  <c r="BB423" i="25" a="1"/>
  <c r="BO417" i="25" a="1"/>
  <c r="AO505" i="25" a="1"/>
  <c r="BK327" i="25" a="1"/>
  <c r="AV389" i="25" a="1"/>
  <c r="BB241" i="25" a="1"/>
  <c r="AS495" i="25" a="1"/>
  <c r="BE471" i="25" a="1"/>
  <c r="O161" i="25" a="1"/>
  <c r="AJ491" i="25" a="1"/>
  <c r="Y517" i="25" a="1"/>
  <c r="BF121" i="25" a="1"/>
  <c r="AE201" i="25" a="1"/>
  <c r="Z375" i="25" a="1"/>
  <c r="AC121" i="25" a="1"/>
  <c r="H527" i="25" a="1"/>
  <c r="AG427" i="25" a="1"/>
  <c r="AQ277" i="25" a="1"/>
  <c r="AW379" i="25" a="1"/>
  <c r="M383" i="25" a="1"/>
  <c r="BK201" i="25" a="1"/>
  <c r="AM409" i="25" a="1"/>
  <c r="Z163" i="25" a="1"/>
  <c r="Y535" i="25" a="1"/>
  <c r="Y515" i="25" a="1"/>
  <c r="Q143" i="25" a="1"/>
  <c r="BF389" i="25" a="1"/>
  <c r="AL465" i="25" a="1"/>
  <c r="G263" i="25" a="1"/>
  <c r="Y167" i="25" a="1"/>
  <c r="Y525" i="25" a="1"/>
  <c r="AB119" i="25" a="1"/>
  <c r="BP307" i="25" a="1"/>
  <c r="AQ467" i="25" a="1"/>
  <c r="AS239" i="25" a="1"/>
  <c r="AV435" i="25" a="1"/>
  <c r="BF257" i="25" a="1"/>
  <c r="BP145" i="25" a="1"/>
  <c r="O133" i="25" a="1"/>
  <c r="AL243" i="25" a="1"/>
  <c r="AW175" i="25" a="1"/>
  <c r="M331" i="25" a="1"/>
  <c r="S379" i="25" a="1"/>
  <c r="AN319" i="25" a="1"/>
  <c r="BC511" i="25" a="1"/>
  <c r="BK497" i="25" a="1"/>
  <c r="BY113" i="25" a="1"/>
  <c r="BJ191" i="25" a="1"/>
  <c r="G407" i="25" a="1"/>
  <c r="AW455" i="25" a="1"/>
  <c r="BH147" i="25" a="1"/>
  <c r="AQ213" i="25" a="1"/>
  <c r="BC517" i="25" a="1"/>
  <c r="AU267" i="25" a="1"/>
  <c r="AD353" i="25" a="1"/>
  <c r="AR181" i="25" a="1"/>
  <c r="AT395" i="25" a="1"/>
  <c r="P391" i="25" a="1"/>
  <c r="K343" i="25" a="1"/>
  <c r="T455" i="25" a="1"/>
  <c r="P415" i="25" a="1"/>
  <c r="BC223" i="25" a="1"/>
  <c r="BM527" i="25" a="1"/>
  <c r="AI215" i="25" a="1"/>
  <c r="R259" i="25" a="1"/>
  <c r="BL515" i="25" a="1"/>
  <c r="AY363" i="25" a="1"/>
  <c r="AJ413" i="25" a="1"/>
  <c r="AR299" i="25" a="1"/>
  <c r="G195" i="25" a="1"/>
  <c r="AY451" i="25" a="1"/>
  <c r="AF131" i="25" a="1"/>
  <c r="L251" i="25" a="1"/>
  <c r="T143" i="25" a="1"/>
  <c r="Q397" i="25" a="1"/>
  <c r="AZ427" i="25" a="1"/>
  <c r="BB457" i="25" a="1"/>
  <c r="R199" i="25" a="1"/>
  <c r="Q445" i="25" a="1"/>
  <c r="BI397" i="25" a="1"/>
  <c r="AD291" i="25" a="1"/>
  <c r="BC129" i="25" a="1"/>
  <c r="BL335" i="25" a="1"/>
  <c r="BJ135" i="25" a="1"/>
  <c r="AW157" i="25" a="1"/>
  <c r="AN511" i="25" a="1"/>
  <c r="T187" i="25" a="1"/>
  <c r="AS125" i="25" a="1"/>
  <c r="W391" i="25" a="1"/>
  <c r="AH363" i="25" a="1"/>
  <c r="BG455" i="25" a="1"/>
  <c r="BH495" i="25" a="1"/>
  <c r="AW155" i="25" a="1"/>
  <c r="BE325" i="25" a="1"/>
  <c r="AV459" i="25" a="1"/>
  <c r="AX441" i="25" a="1"/>
  <c r="AO233" i="25" a="1"/>
  <c r="BJ427" i="25" a="1"/>
  <c r="BC203" i="25" a="1"/>
  <c r="P355" i="25" a="1"/>
  <c r="AJ425" i="25" a="1"/>
  <c r="AR277" i="25" a="1"/>
  <c r="G475" i="25" a="1"/>
  <c r="AU315" i="25" a="1"/>
  <c r="AH311" i="25" a="1"/>
  <c r="AK299" i="25" a="1"/>
  <c r="BC447" i="25" a="1"/>
  <c r="AJ151" i="25" a="1"/>
  <c r="P505" i="25" a="1"/>
  <c r="AK251" i="25" a="1"/>
  <c r="Q395" i="25" a="1"/>
  <c r="AA361" i="25" a="1"/>
  <c r="BC175" i="25" a="1"/>
  <c r="AM307" i="25" a="1"/>
  <c r="AB495" i="25" a="1"/>
  <c r="AA447" i="25" a="1"/>
  <c r="O533" i="25" a="1"/>
  <c r="AC217" i="25" a="1"/>
  <c r="AH371" i="25" a="1"/>
  <c r="O343" i="25" a="1"/>
  <c r="BO263" i="25" a="1"/>
  <c r="D507" i="25" a="1"/>
  <c r="O233" i="25" a="1"/>
  <c r="BJ475" i="25" a="1"/>
  <c r="O379" i="25" a="1"/>
  <c r="O347" i="25" a="1"/>
  <c r="AI461" i="25" a="1"/>
  <c r="O435" i="25" a="1"/>
  <c r="BJ337" i="25" a="1"/>
  <c r="BJ159" i="25" a="1"/>
  <c r="AF113" i="25" a="1"/>
  <c r="AR493" i="25" a="1"/>
  <c r="AK403" i="25" a="1"/>
  <c r="AW481" i="25" a="1"/>
  <c r="AM515" i="25" a="1"/>
  <c r="AE515" i="25" a="1"/>
  <c r="BF303" i="25" a="1"/>
  <c r="AK391" i="25" a="1"/>
  <c r="AL175" i="25" a="1"/>
  <c r="BN487" i="25" a="1"/>
  <c r="U299" i="25" a="1"/>
  <c r="AB129" i="25" a="1"/>
  <c r="AU361" i="25" a="1"/>
  <c r="Z295" i="25" a="1"/>
  <c r="AO371" i="25" a="1"/>
  <c r="Y415" i="25" a="1"/>
  <c r="AN245" i="25" a="1"/>
  <c r="AJ397" i="25" a="1"/>
  <c r="AI251" i="25" a="1"/>
  <c r="AO451" i="25" a="1"/>
  <c r="AZ281" i="25" a="1"/>
  <c r="AJ139" i="25" a="1"/>
  <c r="AD453" i="25" a="1"/>
  <c r="AR481" i="25" a="1"/>
  <c r="AW389" i="25" a="1"/>
  <c r="BM237" i="25" a="1"/>
  <c r="BG331" i="25" a="1"/>
  <c r="AC457" i="25" a="1"/>
  <c r="BB479" i="25" a="1"/>
  <c r="AW343" i="25" a="1"/>
  <c r="AE517" i="25" a="1"/>
  <c r="G223" i="25" a="1"/>
  <c r="BM461" i="25" a="1"/>
  <c r="AS165" i="25" a="1"/>
  <c r="BD341" i="25" a="1"/>
  <c r="AL217" i="25" a="1"/>
  <c r="AG507" i="25" a="1"/>
  <c r="BH383" i="25" a="1"/>
  <c r="AT151" i="25" a="1"/>
  <c r="V147" i="25" a="1"/>
  <c r="AE173" i="25" a="1"/>
  <c r="AJ465" i="25" a="1"/>
  <c r="AV451" i="25" a="1"/>
  <c r="AI307" i="25" a="1"/>
  <c r="AZ151" i="25" a="1"/>
  <c r="BG151" i="25" a="1"/>
  <c r="BB337" i="25" a="1"/>
  <c r="BW118" i="25" a="1"/>
  <c r="AY535" i="25" a="1"/>
  <c r="AN253" i="25" a="1"/>
  <c r="AO139" i="25" a="1"/>
  <c r="AR285" i="25" a="1"/>
  <c r="J287" i="25" a="1"/>
  <c r="Z509" i="25" a="1"/>
  <c r="AQ373" i="25" a="1"/>
  <c r="AS159" i="25" a="1"/>
  <c r="Q495" i="25" a="1"/>
  <c r="AX521" i="25" a="1"/>
  <c r="BE361" i="25" a="1"/>
  <c r="AU377" i="25" a="1"/>
  <c r="AH233" i="25" a="1"/>
  <c r="N167" i="25" a="1"/>
  <c r="Z291" i="25" a="1"/>
  <c r="BM253" i="25" a="1"/>
  <c r="BE453" i="25" a="1"/>
  <c r="N219" i="25" a="1"/>
  <c r="AB499" i="25" a="1"/>
  <c r="AG157" i="25" a="1"/>
  <c r="BL393" i="25" a="1"/>
  <c r="K207" i="25" a="1"/>
  <c r="AW533" i="25" a="1"/>
  <c r="BG463" i="25" a="1"/>
  <c r="AX131" i="25" a="1"/>
  <c r="AK533" i="25" a="1"/>
  <c r="U511" i="25" a="1"/>
  <c r="BF331" i="25" a="1"/>
  <c r="BI455" i="25" a="1"/>
  <c r="BG229" i="25" a="1"/>
  <c r="AY293" i="25" a="1"/>
  <c r="AM227" i="25" a="1"/>
  <c r="AI285" i="25" a="1"/>
  <c r="P281" i="25" a="1"/>
  <c r="AT535" i="25" a="1"/>
  <c r="AW309" i="25" a="1"/>
  <c r="AU489" i="25" a="1"/>
  <c r="BO335" i="25" a="1"/>
  <c r="BM331" i="25" a="1"/>
  <c r="M179" i="25" a="1"/>
  <c r="AN125" i="25" a="1"/>
  <c r="AE385" i="25" a="1"/>
  <c r="AB429" i="25" a="1"/>
  <c r="AB443" i="25" a="1"/>
  <c r="BM349" i="25" a="1"/>
  <c r="BN335" i="25" a="1"/>
  <c r="AL283" i="25" a="1"/>
  <c r="AD521" i="25" a="1"/>
  <c r="BK227" i="25" a="1"/>
  <c r="AG261" i="25" a="1"/>
  <c r="BO215" i="25" a="1"/>
  <c r="BF509" i="25" a="1"/>
  <c r="H319" i="25" a="1"/>
  <c r="AN139" i="25" a="1"/>
  <c r="BD527" i="25" a="1"/>
  <c r="AW191" i="25" a="1"/>
  <c r="BH269" i="25" a="1"/>
  <c r="AK241" i="25" a="1"/>
  <c r="G271" i="25" a="1"/>
  <c r="BU113" i="25" a="1"/>
  <c r="AO303" i="25" a="1"/>
  <c r="BM489" i="25" a="1"/>
  <c r="O375" i="25" a="1"/>
  <c r="I267" i="25" a="1"/>
  <c r="BJ391" i="25" a="1"/>
  <c r="AS421" i="25" a="1"/>
  <c r="AF325" i="25" a="1"/>
  <c r="T307" i="25" a="1"/>
  <c r="AA241" i="25" a="1"/>
  <c r="AF271" i="25" a="1"/>
  <c r="U147" i="25" a="1"/>
  <c r="AB413" i="25" a="1"/>
  <c r="H199" i="25" a="1"/>
  <c r="BI199" i="25" a="1"/>
  <c r="BL167" i="25" a="1"/>
  <c r="BE209" i="25" a="1"/>
  <c r="BD287" i="25" a="1"/>
  <c r="AG377" i="25" a="1"/>
  <c r="AI475" i="25" a="1"/>
  <c r="AH397" i="25" a="1"/>
  <c r="AB133" i="25" a="1"/>
  <c r="AD227" i="25" a="1"/>
  <c r="AE205" i="25" a="1"/>
  <c r="H115" i="25" a="1"/>
  <c r="BJ477" i="25" a="1"/>
  <c r="BE341" i="25" a="1"/>
  <c r="AQ485" i="25" a="1"/>
  <c r="AC437" i="25" a="1"/>
  <c r="AY143" i="25" a="1"/>
  <c r="Q159" i="25" a="1"/>
  <c r="AX135" i="25" a="1"/>
  <c r="BL501" i="25" a="1"/>
  <c r="AZ319" i="25" a="1"/>
  <c r="BG483" i="25" a="1"/>
  <c r="AD319" i="25" a="1"/>
  <c r="BF239" i="25" a="1"/>
  <c r="BG469" i="25" a="1"/>
  <c r="T439" i="25" a="1"/>
  <c r="AR345" i="25" a="1"/>
  <c r="AV535" i="25" a="1"/>
  <c r="BD273" i="25" a="1"/>
  <c r="AK295" i="25" a="1"/>
  <c r="BE509" i="25" a="1"/>
  <c r="BE195" i="25" a="1"/>
  <c r="AG287" i="25" a="1"/>
  <c r="AC247" i="25" a="1"/>
  <c r="BH185" i="25" a="1"/>
  <c r="L483" i="25" a="1"/>
  <c r="BH235" i="25" a="1"/>
  <c r="G375" i="25" a="1"/>
  <c r="BH471" i="25" a="1"/>
  <c r="V483" i="25" a="1"/>
  <c r="AA117" i="25" a="1"/>
  <c r="BL479" i="25" a="1"/>
  <c r="AR323" i="25" a="1"/>
  <c r="BM477" i="25" a="1"/>
  <c r="AL431" i="25" a="1"/>
  <c r="H179" i="25" a="1"/>
  <c r="BI203" i="25" a="1"/>
  <c r="J119" i="25" a="1"/>
  <c r="AU423" i="25" a="1"/>
  <c r="S183" i="25" a="1"/>
  <c r="AT115" i="25" a="1"/>
  <c r="AI259" i="25" a="1"/>
  <c r="L503" i="25" a="1"/>
  <c r="AL433" i="25" a="1"/>
  <c r="K299" i="25" a="1"/>
  <c r="BI497" i="25" a="1"/>
  <c r="AI411" i="25" a="1"/>
  <c r="AK225" i="25" a="1"/>
  <c r="I159" i="25" a="1"/>
  <c r="BJ305" i="25" a="1"/>
  <c r="AV411" i="25" a="1"/>
  <c r="AC263" i="25" a="1"/>
  <c r="AN267" i="25" a="1"/>
  <c r="AB391" i="25" a="1"/>
  <c r="O409" i="25" a="1"/>
  <c r="AT247" i="25" a="1"/>
  <c r="BO511" i="25" a="1"/>
  <c r="Z261" i="25" a="1"/>
  <c r="BM317" i="25" a="1"/>
  <c r="BP353" i="25" a="1"/>
  <c r="BE171" i="25" a="1"/>
  <c r="H359" i="25" a="1"/>
  <c r="M447" i="25" a="1"/>
  <c r="I331" i="25" a="1"/>
  <c r="AM499" i="25" a="1"/>
  <c r="AQ399" i="25" a="1"/>
  <c r="Q475" i="25" a="1"/>
  <c r="S299" i="25" a="1"/>
  <c r="AC187" i="25" a="1"/>
  <c r="AT169" i="25" a="1"/>
  <c r="K363" i="25" a="1"/>
  <c r="Q215" i="25" a="1"/>
  <c r="AF425" i="25" a="1"/>
  <c r="AD493" i="25" a="1"/>
  <c r="AS303" i="25" a="1"/>
  <c r="BL497" i="25" a="1"/>
  <c r="AA277" i="25" a="1"/>
  <c r="AN525" i="25" a="1"/>
  <c r="BM179" i="25" a="1"/>
  <c r="AQ335" i="25" a="1"/>
  <c r="BP491" i="25" a="1"/>
  <c r="BM497" i="25" a="1"/>
  <c r="BN461" i="25" a="1"/>
  <c r="J367" i="25" a="1"/>
  <c r="BP237" i="25" a="1"/>
  <c r="AL461" i="25" a="1"/>
  <c r="AT349" i="25" a="1"/>
  <c r="BD385" i="25" a="1"/>
  <c r="H407" i="25" a="1"/>
  <c r="AV255" i="25" a="1"/>
  <c r="L255" i="25" a="1"/>
  <c r="AU113" i="25" a="1"/>
  <c r="BC257" i="25" a="1"/>
  <c r="BE533" i="25" a="1"/>
  <c r="W243" i="25" a="1"/>
  <c r="AU417" i="25" a="1"/>
  <c r="W395" i="25" a="1"/>
  <c r="AQ321" i="25" a="1"/>
  <c r="AY189" i="25" a="1"/>
  <c r="AT139" i="25" a="1"/>
  <c r="AN235" i="25" a="1"/>
  <c r="BF207" i="25" a="1"/>
  <c r="K335" i="25" a="1"/>
  <c r="AW253" i="25" a="1"/>
  <c r="AG385" i="25" a="1"/>
  <c r="AQ313" i="25" a="1"/>
  <c r="AA441" i="25" a="1"/>
  <c r="BM205" i="25" a="1"/>
  <c r="BK515" i="25" a="1"/>
  <c r="AY139" i="25" a="1"/>
  <c r="Z165" i="25" a="1"/>
  <c r="AY127" i="25" a="1"/>
  <c r="AR399" i="25" a="1"/>
  <c r="BE177" i="25" a="1"/>
  <c r="H415" i="25" a="1"/>
  <c r="AU207" i="25" a="1"/>
  <c r="BC515" i="25" a="1"/>
  <c r="BH189" i="25" a="1"/>
  <c r="AW513" i="25" a="1"/>
  <c r="BN359" i="25" a="1"/>
  <c r="BH287" i="25" a="1"/>
  <c r="BE435" i="25" a="1"/>
  <c r="AG327" i="25" a="1"/>
  <c r="AN279" i="25" a="1"/>
  <c r="BH299" i="25" a="1"/>
  <c r="BM269" i="25" a="1"/>
  <c r="BD531" i="25" a="1"/>
  <c r="AE403" i="25" a="1"/>
  <c r="BH515" i="25" a="1"/>
  <c r="AT519" i="25" a="1"/>
  <c r="BI219" i="25" a="1"/>
  <c r="AG115" i="25" a="1"/>
  <c r="BI427" i="25" a="1"/>
  <c r="BP117" i="25" a="1"/>
  <c r="Z353" i="25" a="1"/>
  <c r="AS221" i="25" a="1"/>
  <c r="AX363" i="25" a="1"/>
  <c r="AE193" i="25" a="1"/>
  <c r="AJ493" i="25" a="1"/>
  <c r="BK493" i="25" a="1"/>
  <c r="BK533" i="25" a="1"/>
  <c r="AI151" i="25" a="1"/>
  <c r="BD171" i="25" a="1"/>
  <c r="P495" i="25" a="1"/>
  <c r="BB287" i="25" a="1"/>
  <c r="V267" i="25" a="1"/>
  <c r="AM453" i="25" a="1"/>
  <c r="BF291" i="25" a="1"/>
  <c r="AB377" i="25" a="1"/>
  <c r="Z523" i="25" a="1"/>
  <c r="AT493" i="25" a="1"/>
  <c r="BJ377" i="25" a="1"/>
  <c r="AC485" i="25" a="1"/>
  <c r="AF343" i="25" a="1"/>
  <c r="M215" i="25" a="1"/>
  <c r="BC281" i="25" a="1"/>
  <c r="Q361" i="25" a="1"/>
  <c r="V391" i="25" a="1"/>
  <c r="AY483" i="25" a="1"/>
  <c r="AM431" i="25" a="1"/>
  <c r="W135" i="25" a="1"/>
  <c r="BD313" i="25" a="1"/>
  <c r="BP259" i="25" a="1"/>
  <c r="AB387" i="25" a="1"/>
  <c r="BG503" i="25" a="1"/>
  <c r="AC203" i="25" a="1"/>
  <c r="AZ125" i="25" a="1"/>
  <c r="AL185" i="25" a="1"/>
  <c r="BO427" i="25" a="1"/>
  <c r="Q429" i="25" a="1"/>
  <c r="AV261" i="25" a="1"/>
  <c r="BI147" i="25" a="1"/>
  <c r="H279" i="25" a="1"/>
  <c r="AF239" i="25" a="1"/>
  <c r="BG491" i="25" a="1"/>
  <c r="BN323" i="25" a="1"/>
  <c r="T403" i="25" a="1"/>
  <c r="V367" i="25" a="1"/>
  <c r="BI353" i="25" a="1"/>
  <c r="AL453" i="25" a="1"/>
  <c r="BG279" i="25" a="1"/>
  <c r="AZ497" i="25" a="1"/>
  <c r="BO133" i="25" a="1"/>
  <c r="BK205" i="25" a="1"/>
  <c r="AD419" i="25" a="1"/>
  <c r="BF333" i="25" a="1"/>
  <c r="N511" i="25" a="1"/>
  <c r="BJ463" i="25" a="1"/>
  <c r="AL299" i="25" a="1"/>
  <c r="AN417" i="25" a="1"/>
  <c r="BO189" i="25" a="1"/>
  <c r="D303" i="25" a="1"/>
  <c r="I223" i="25" a="1"/>
  <c r="BC317" i="25" a="1"/>
  <c r="M223" i="25" a="1"/>
  <c r="AI501" i="25" a="1"/>
  <c r="BH439" i="25" a="1"/>
  <c r="AM461" i="25" a="1"/>
  <c r="AK307" i="25" a="1"/>
  <c r="O447" i="25" a="1"/>
  <c r="AB343" i="25" a="1"/>
  <c r="Q535" i="25" a="1"/>
  <c r="AN165" i="25" a="1"/>
  <c r="AG233" i="25" a="1"/>
  <c r="BL279" i="25" a="1"/>
  <c r="S143" i="25" a="1"/>
  <c r="AU509" i="25" a="1"/>
  <c r="AA383" i="25" a="1"/>
  <c r="AL507" i="25" a="1"/>
  <c r="I215" i="25" a="1"/>
  <c r="AQ515" i="25" a="1"/>
  <c r="AK265" i="25" a="1"/>
  <c r="BF175" i="25" a="1"/>
  <c r="AM509" i="25" a="1"/>
  <c r="BD333" i="25" a="1"/>
  <c r="AT481" i="25" a="1"/>
  <c r="AI137" i="25" a="1"/>
  <c r="AY437" i="25" a="1"/>
  <c r="AH275" i="25" a="1"/>
  <c r="Y351" i="25" a="1"/>
  <c r="BK409" i="25" a="1"/>
  <c r="AT339" i="25" a="1"/>
  <c r="U507" i="25" a="1"/>
  <c r="AJ275" i="25" a="1"/>
  <c r="AT323" i="25" a="1"/>
  <c r="BC533" i="25" a="1"/>
  <c r="Z283" i="25" a="1"/>
  <c r="Y199" i="25" a="1"/>
  <c r="BO119" i="25" a="1"/>
  <c r="F291" i="25" a="1"/>
  <c r="BJ535" i="25" a="1"/>
  <c r="W187" i="25" a="1"/>
  <c r="AL309" i="25" a="1"/>
  <c r="AM167" i="25" a="1"/>
  <c r="BN191" i="25" a="1"/>
  <c r="BD225" i="25" a="1"/>
  <c r="AY411" i="25" a="1"/>
  <c r="AS345" i="25" a="1"/>
  <c r="AW221" i="25" a="1"/>
  <c r="M507" i="25" a="1"/>
  <c r="AE307" i="25" a="1"/>
  <c r="J483" i="25" a="1"/>
  <c r="BI249" i="25" a="1"/>
  <c r="AR131" i="25" a="1"/>
  <c r="BG165" i="25" a="1"/>
  <c r="BD183" i="25" a="1"/>
  <c r="AL355" i="25" a="1"/>
  <c r="AB523" i="25" a="1"/>
  <c r="AW167" i="25" a="1"/>
  <c r="AW325" i="25" a="1"/>
  <c r="Z529" i="25" a="1"/>
  <c r="BB399" i="25" a="1"/>
  <c r="U535" i="25" a="1"/>
  <c r="W407" i="25" a="1"/>
  <c r="AZ345" i="25" a="1"/>
  <c r="AG485" i="25" a="1"/>
  <c r="BF249" i="25" a="1"/>
  <c r="AC505" i="25" a="1"/>
  <c r="AN341" i="25" a="1"/>
  <c r="AW505" i="25" a="1"/>
  <c r="AD383" i="25" a="1"/>
  <c r="AX505" i="25" a="1"/>
  <c r="D523" i="25" a="1"/>
  <c r="BP415" i="25" a="1"/>
  <c r="AE371" i="25" a="1"/>
  <c r="H271" i="25" a="1"/>
  <c r="AT473" i="25" a="1"/>
  <c r="Q513" i="25" a="1"/>
  <c r="AG515" i="25" a="1"/>
  <c r="T299" i="25" a="1"/>
  <c r="BK431" i="25" a="1"/>
  <c r="BB185" i="25" a="1"/>
  <c r="AL421" i="25" a="1"/>
  <c r="O305" i="25" a="1"/>
  <c r="AZ461" i="25" a="1"/>
  <c r="BJ151" i="25" a="1"/>
  <c r="BI465" i="25" a="1"/>
  <c r="BP273" i="25" a="1"/>
  <c r="AV135" i="25" a="1"/>
  <c r="V379" i="25" a="1"/>
  <c r="BO167" i="25" a="1"/>
  <c r="AG419" i="25" a="1"/>
  <c r="L379" i="25" a="1"/>
  <c r="BB153" i="25" a="1"/>
  <c r="AS359" i="25" a="1"/>
  <c r="AV357" i="25" a="1"/>
  <c r="AQ445" i="25" a="1"/>
  <c r="AI235" i="25" a="1"/>
  <c r="R331" i="25" a="1"/>
  <c r="AM477" i="25" a="1"/>
  <c r="P219" i="25" a="1"/>
  <c r="AQ223" i="25" a="1"/>
  <c r="U479" i="25" a="1"/>
  <c r="AC425" i="25" a="1"/>
  <c r="BG363" i="25" a="1"/>
  <c r="BG295" i="25" a="1"/>
  <c r="AS463" i="25" a="1"/>
  <c r="H403" i="25" a="1"/>
  <c r="V339" i="25" a="1"/>
  <c r="AI219" i="25" a="1"/>
  <c r="BJ375" i="25" a="1"/>
  <c r="AC155" i="25" a="1"/>
  <c r="BH485" i="25" a="1"/>
  <c r="BI265" i="25" a="1"/>
  <c r="BM327" i="25" a="1"/>
  <c r="AR207" i="25" a="1"/>
  <c r="T399" i="25" a="1"/>
  <c r="J179" i="25" a="1"/>
  <c r="BN481" i="25" a="1"/>
  <c r="AN117" i="25" a="1"/>
  <c r="U291" i="25" a="1"/>
  <c r="BE359" i="25" a="1"/>
  <c r="AM137" i="25" a="1"/>
  <c r="BN345" i="25" a="1"/>
  <c r="AW291" i="25" a="1"/>
  <c r="F319" i="25" a="1"/>
  <c r="U219" i="25" a="1"/>
  <c r="AV123" i="25" a="1"/>
  <c r="BO441" i="25" a="1"/>
  <c r="BL345" i="25" a="1"/>
  <c r="AJ249" i="25" a="1"/>
  <c r="AV483" i="25" a="1"/>
  <c r="AR367" i="25" a="1"/>
  <c r="AR363" i="25" a="1"/>
  <c r="BO187" i="25" a="1"/>
  <c r="P317" i="25" a="1"/>
  <c r="AW431" i="25" a="1"/>
  <c r="AB151" i="25" a="1"/>
  <c r="BB117" i="25" a="1"/>
  <c r="BH169" i="25" a="1"/>
  <c r="AZ451" i="25" a="1"/>
  <c r="BO505" i="25" a="1"/>
  <c r="AK395" i="25" a="1"/>
  <c r="BK503" i="25" a="1"/>
  <c r="AD129" i="25" a="1"/>
  <c r="AZ213" i="25" a="1"/>
  <c r="AC483" i="25" a="1"/>
  <c r="AW461" i="25" a="1"/>
  <c r="AD189" i="25" a="1"/>
  <c r="AG413" i="25" a="1"/>
  <c r="AW119" i="25" a="1"/>
  <c r="Z377" i="25" a="1"/>
  <c r="D371" i="25" a="1"/>
  <c r="N199" i="25" a="1"/>
  <c r="BN531" i="25" a="1"/>
  <c r="BJ197" i="25" a="1"/>
  <c r="AS489" i="25" a="1"/>
  <c r="V279" i="25" a="1"/>
  <c r="T395" i="25" a="1"/>
  <c r="T527" i="25" a="1"/>
  <c r="AH167" i="25" a="1"/>
  <c r="S503" i="25" a="1"/>
  <c r="AJ429" i="25" a="1"/>
  <c r="AC491" i="25" a="1"/>
  <c r="AQ245" i="25" a="1"/>
  <c r="AM353" i="25" a="1"/>
  <c r="AU329" i="25" a="1"/>
  <c r="AX343" i="25" a="1"/>
  <c r="AY479" i="25" a="1"/>
  <c r="O355" i="25" a="1"/>
  <c r="AW471" i="25" a="1"/>
  <c r="AZ227" i="25" a="1"/>
  <c r="BM245" i="25" a="1"/>
  <c r="AK115" i="25" a="1"/>
  <c r="K315" i="25" a="1"/>
  <c r="AA255" i="25" a="1"/>
  <c r="AM401" i="25" a="1"/>
  <c r="O289" i="25" a="1"/>
  <c r="Y347" i="25" a="1"/>
  <c r="BH341" i="25" a="1"/>
  <c r="BZ114" i="25" a="1"/>
  <c r="AY445" i="25" a="1"/>
  <c r="BK367" i="25" a="1"/>
  <c r="Q319" i="25" a="1"/>
  <c r="AS335" i="25" a="1"/>
  <c r="AB409" i="25" a="1"/>
  <c r="I403" i="25" a="1"/>
  <c r="AX163" i="25" a="1"/>
  <c r="AD461" i="25" a="1"/>
  <c r="H367" i="25" a="1"/>
  <c r="BL259" i="25" a="1"/>
  <c r="BK213" i="25" a="1"/>
  <c r="AW265" i="25" a="1"/>
  <c r="AQ289" i="25" a="1"/>
  <c r="BD147" i="25" a="1"/>
  <c r="BM345" i="25" a="1"/>
  <c r="BD393" i="25" a="1"/>
  <c r="AL377" i="25" a="1"/>
  <c r="BE387" i="25" a="1"/>
  <c r="BE445" i="25" a="1"/>
  <c r="W287" i="25" a="1"/>
  <c r="BO211" i="25" a="1"/>
  <c r="H327" i="25" a="1"/>
  <c r="AZ199" i="25" a="1"/>
  <c r="H459" i="25" a="1"/>
  <c r="AZ183" i="25" a="1"/>
  <c r="AQ251" i="25" a="1"/>
  <c r="U499" i="25" a="1"/>
  <c r="BD203" i="25" a="1"/>
  <c r="BB145" i="25" a="1"/>
  <c r="O223" i="25" a="1"/>
  <c r="AE297" i="25" a="1"/>
  <c r="Q367" i="25" a="1"/>
  <c r="AM501" i="25" a="1"/>
  <c r="AI369" i="25" a="1"/>
  <c r="BI221" i="25" a="1"/>
  <c r="AG175" i="25" a="1"/>
  <c r="BD439" i="25" a="1"/>
  <c r="BP283" i="25" a="1"/>
  <c r="BO483" i="25" a="1"/>
  <c r="AR265" i="25" a="1"/>
  <c r="AA377" i="25" a="1"/>
  <c r="T387" i="25" a="1"/>
  <c r="AZ303" i="25" a="1"/>
  <c r="AA205" i="25" a="1"/>
  <c r="AV385" i="25" a="1"/>
  <c r="AK303" i="25" a="1"/>
  <c r="AC275" i="25" a="1"/>
  <c r="AF473" i="25" a="1"/>
  <c r="G459" i="25" a="1"/>
  <c r="BB259" i="25" a="1"/>
  <c r="F235" i="25" a="1"/>
  <c r="Z133" i="25" a="1"/>
  <c r="BB177" i="25" a="1"/>
  <c r="T211" i="25" a="1"/>
  <c r="U255" i="25" a="1"/>
  <c r="AV145" i="25" a="1"/>
  <c r="AN479" i="25" a="1"/>
  <c r="Q291" i="25" a="1"/>
  <c r="BD535" i="25" a="1"/>
  <c r="AF393" i="25" a="1"/>
  <c r="AG491" i="25" a="1"/>
  <c r="AE339" i="25" a="1"/>
  <c r="BC149" i="25" a="1"/>
  <c r="AK187" i="25" a="1"/>
  <c r="BD193" i="25" a="1"/>
  <c r="AC321" i="25" a="1"/>
  <c r="BN127" i="25" a="1"/>
  <c r="P225" i="25" a="1"/>
  <c r="BH253" i="25" a="1"/>
  <c r="Q349" i="25" a="1"/>
  <c r="AM247" i="25" a="1"/>
  <c r="AT235" i="25" a="1"/>
  <c r="AU135" i="25" a="1"/>
  <c r="BH523" i="25" a="1"/>
  <c r="BD215" i="25" a="1"/>
  <c r="BC263" i="25" a="1"/>
  <c r="AV331" i="25" a="1"/>
  <c r="AN299" i="25" a="1"/>
  <c r="AQ169" i="25" a="1"/>
  <c r="AH117" i="25" a="1"/>
  <c r="U431" i="25" a="1"/>
  <c r="AA503" i="25" a="1"/>
  <c r="AA519" i="25" a="1"/>
  <c r="BN273" i="25" a="1"/>
  <c r="BI229" i="25" a="1"/>
  <c r="P461" i="25" a="1"/>
  <c r="AR189" i="25" a="1"/>
  <c r="AC315" i="25" a="1"/>
  <c r="AE367" i="25" a="1"/>
  <c r="AS267" i="25" a="1"/>
  <c r="AN331" i="25" a="1"/>
  <c r="AJ247" i="25" a="1"/>
  <c r="AU121" i="25" a="1"/>
  <c r="AR401" i="25" a="1"/>
  <c r="AD379" i="25" a="1"/>
  <c r="Z413" i="25" a="1"/>
  <c r="AR439" i="25" a="1"/>
  <c r="AF197" i="25" a="1"/>
  <c r="AT343" i="25" a="1"/>
  <c r="D267" i="25" a="1"/>
  <c r="AC189" i="25" a="1"/>
  <c r="AS181" i="25" a="1"/>
  <c r="R495" i="25" a="1"/>
  <c r="BI269" i="25" a="1"/>
  <c r="G315" i="25" a="1"/>
  <c r="L331" i="25" a="1"/>
  <c r="AW371" i="25" a="1"/>
  <c r="AL275" i="25" a="1"/>
  <c r="AD445" i="25" a="1"/>
  <c r="AF353" i="25" a="1"/>
  <c r="BO399" i="25" a="1"/>
  <c r="Q177" i="25" a="1"/>
  <c r="BM267" i="25" a="1"/>
  <c r="K379" i="25" a="1"/>
  <c r="AW457" i="25" a="1"/>
  <c r="BE517" i="25" a="1"/>
  <c r="BN131" i="25" a="1"/>
  <c r="G527" i="25" a="1"/>
  <c r="L399" i="25" a="1"/>
  <c r="AD387" i="25" a="1"/>
  <c r="BE221" i="25" a="1"/>
  <c r="AF181" i="25" a="1"/>
  <c r="AB189" i="25" a="1"/>
  <c r="AE135" i="25" a="1"/>
  <c r="F495" i="25" a="1"/>
  <c r="BH291" i="25" a="1"/>
  <c r="AZ411" i="25" a="1"/>
  <c r="J439" i="25" a="1"/>
  <c r="BN413" i="25" a="1"/>
  <c r="F535" i="25" a="1"/>
  <c r="Q437" i="25" a="1"/>
  <c r="AI309" i="25" a="1"/>
  <c r="BI515" i="25" a="1"/>
  <c r="AR325" i="25" a="1"/>
  <c r="AB177" i="25" a="1"/>
  <c r="AI147" i="25" a="1"/>
  <c r="BJ211" i="25" a="1"/>
  <c r="AS355" i="25" a="1"/>
  <c r="BE491" i="25" a="1"/>
  <c r="AX377" i="25" a="1"/>
  <c r="AJ159" i="25" a="1"/>
  <c r="BL219" i="25" a="1"/>
  <c r="AE501" i="25" a="1"/>
  <c r="AX283" i="25" a="1"/>
  <c r="W247" i="25" a="1"/>
  <c r="AL271" i="25" a="1"/>
  <c r="BB321" i="25" a="1"/>
  <c r="AY353" i="25" a="1"/>
  <c r="BO517" i="25" a="1"/>
  <c r="Y265" i="25" a="1"/>
  <c r="AK523" i="25" a="1"/>
  <c r="BL437" i="25" a="1"/>
  <c r="BN491" i="25" a="1"/>
  <c r="BG319" i="25" a="1"/>
  <c r="BF491" i="25" a="1"/>
  <c r="AY509" i="25" a="1"/>
  <c r="AK453" i="25" a="1"/>
  <c r="F507" i="25" a="1"/>
  <c r="AX191" i="25" a="1"/>
  <c r="BN151" i="25" a="1"/>
  <c r="AW419" i="25" a="1"/>
  <c r="P409" i="25" a="1"/>
  <c r="BE149" i="25" a="1"/>
  <c r="BD165" i="25" a="1"/>
  <c r="BM217" i="25" a="1"/>
  <c r="BG131" i="25" a="1"/>
  <c r="AZ191" i="25" a="1"/>
  <c r="BF457" i="25" a="1"/>
  <c r="D495" i="25" a="1"/>
  <c r="AA525" i="25" a="1"/>
  <c r="G503" i="25" a="1"/>
  <c r="F459" i="25" a="1"/>
  <c r="AX393" i="25" a="1"/>
  <c r="AC249" i="25" a="1"/>
  <c r="BE499" i="25" a="1"/>
  <c r="BF219" i="25" a="1"/>
  <c r="AH267" i="25" a="1"/>
  <c r="BP411" i="25" a="1"/>
  <c r="BK159" i="25" a="1"/>
  <c r="AM191" i="25" a="1"/>
  <c r="AU359" i="25" a="1"/>
  <c r="AI129" i="25" a="1"/>
  <c r="AD459" i="25" a="1"/>
  <c r="AM243" i="25" a="1"/>
  <c r="AY165" i="25" a="1"/>
  <c r="Y293" i="25" a="1"/>
  <c r="AY309" i="25" a="1"/>
  <c r="AD435" i="25" a="1"/>
  <c r="AF159" i="25" a="1"/>
  <c r="K275" i="25" a="1"/>
  <c r="BG519" i="25" a="1"/>
  <c r="AU277" i="25" a="1"/>
  <c r="D535" i="25" a="1"/>
  <c r="Q507" i="25" a="1"/>
  <c r="AW479" i="25" a="1"/>
  <c r="Y303" i="25" a="1"/>
  <c r="AF253" i="25" a="1"/>
  <c r="BE141" i="25" a="1"/>
  <c r="AJ433" i="25" a="1"/>
  <c r="BD161" i="25" a="1"/>
  <c r="U303" i="25" a="1"/>
  <c r="AU243" i="25" a="1"/>
  <c r="AF191" i="25" a="1"/>
  <c r="BS113" i="25" a="1"/>
  <c r="L519" i="25" a="1"/>
  <c r="BL521" i="25" a="1"/>
  <c r="AM347" i="25" a="1"/>
  <c r="J123" i="25" a="1"/>
  <c r="BP169" i="25" a="1"/>
  <c r="AM417" i="25" a="1"/>
  <c r="AB529" i="25" a="1"/>
  <c r="AN393" i="25" a="1"/>
  <c r="BN179" i="25" a="1"/>
  <c r="AD331" i="25" a="1"/>
  <c r="AS187" i="25" a="1"/>
  <c r="BO207" i="25" a="1"/>
  <c r="AM269" i="25" a="1"/>
  <c r="AX411" i="25" a="1"/>
  <c r="AH445" i="25" a="1"/>
  <c r="AA293" i="25" a="1"/>
  <c r="BM415" i="25" a="1"/>
  <c r="AF313" i="25" a="1"/>
  <c r="AJ503" i="25" a="1"/>
  <c r="R311" i="25" a="1"/>
  <c r="AF277" i="25" a="1"/>
  <c r="AZ6" i="25" a="1"/>
  <c r="S6" i="25" a="1"/>
  <c r="BE13" i="25" a="1"/>
  <c r="BM13" i="25" a="1"/>
  <c r="AF11" i="25" a="1"/>
  <c r="BK529" i="25" a="1"/>
  <c r="T467" i="25" a="1"/>
  <c r="AR249" i="25" a="1"/>
  <c r="J331" i="25" a="1"/>
  <c r="AU435" i="25" a="1"/>
  <c r="BB453" i="25" a="1"/>
  <c r="AA403" i="25" a="1"/>
  <c r="AM195" i="25" a="1"/>
  <c r="V499" i="25" a="1"/>
  <c r="AG209" i="25" a="1"/>
  <c r="AE413" i="25" a="1"/>
  <c r="AU413" i="25" a="1"/>
  <c r="AN249" i="25" a="1"/>
  <c r="Z461" i="25" a="1"/>
  <c r="AO515" i="25" a="1"/>
  <c r="AY463" i="25" a="1"/>
  <c r="AN405" i="25" a="1"/>
  <c r="AC379" i="25" a="1"/>
  <c r="BJ119" i="25" a="1"/>
  <c r="AM291" i="25" a="1"/>
  <c r="AH349" i="25" a="1"/>
  <c r="AR193" i="25" a="1"/>
  <c r="D275" i="25" a="1"/>
  <c r="AI405" i="25" a="1"/>
  <c r="BC405" i="25" a="1"/>
  <c r="K367" i="25" a="1"/>
  <c r="BB253" i="25" a="1"/>
  <c r="AM229" i="25" a="1"/>
  <c r="BP345" i="25" a="1"/>
  <c r="Q467" i="25" a="1"/>
  <c r="L235" i="25" a="1"/>
  <c r="AA171" i="25" a="1"/>
  <c r="AK155" i="25" a="1"/>
  <c r="AB201" i="25" a="1"/>
  <c r="BJ361" i="25" a="1"/>
  <c r="BG365" i="25" a="1"/>
  <c r="AT237" i="25" a="1"/>
  <c r="AE229" i="25" a="1"/>
  <c r="Y397" i="25" a="1"/>
  <c r="BG243" i="25" a="1"/>
  <c r="F151" i="25" a="1"/>
  <c r="BE337" i="25" a="1"/>
  <c r="AW283" i="25" a="1"/>
  <c r="BE131" i="25" a="1"/>
  <c r="AZ379" i="25" a="1"/>
  <c r="Q383" i="25" a="1"/>
  <c r="AY249" i="25" a="1"/>
  <c r="AF499" i="25" a="1"/>
  <c r="W367" i="25" a="1"/>
  <c r="BN253" i="25" a="1"/>
  <c r="Y311" i="25" a="1"/>
  <c r="AH125" i="25" a="1"/>
  <c r="BB351" i="25" a="1"/>
  <c r="AY287" i="25" a="1"/>
  <c r="AD143" i="25" a="1"/>
  <c r="G187" i="25" a="1"/>
  <c r="Y479" i="25" a="1"/>
  <c r="BF405" i="25" a="1"/>
  <c r="AR223" i="25" a="1"/>
  <c r="Y353" i="25" a="1"/>
  <c r="BG421" i="25" a="1"/>
  <c r="BO491" i="25" a="1"/>
  <c r="I335" i="25" a="1"/>
  <c r="F375" i="25" a="1"/>
  <c r="AL425" i="25" a="1"/>
  <c r="H399" i="25" a="1"/>
  <c r="AY507" i="25" a="1"/>
  <c r="F227" i="25" a="1"/>
  <c r="AT487" i="25" a="1"/>
  <c r="BJ243" i="25" a="1"/>
  <c r="AO231" i="25" a="1"/>
  <c r="M319" i="25" a="1"/>
  <c r="BL389" i="25" a="1"/>
  <c r="O483" i="25" a="1"/>
  <c r="Y179" i="25" a="1"/>
  <c r="AB239" i="25" a="1"/>
  <c r="Q517" i="25" a="1"/>
  <c r="AM483" i="25" a="1"/>
  <c r="P149" i="25" a="1"/>
  <c r="BH327" i="25" a="1"/>
  <c r="BC225" i="25" a="1"/>
  <c r="AQ359" i="25" a="1"/>
  <c r="AU195" i="25" a="1"/>
  <c r="AA297" i="25" a="1"/>
  <c r="AA183" i="25" a="1"/>
  <c r="BP285" i="25" a="1"/>
  <c r="AY359" i="25" a="1"/>
  <c r="AA247" i="25" a="1"/>
  <c r="AG131" i="25" a="1"/>
  <c r="BF481" i="25" a="1"/>
  <c r="Q219" i="25" a="1"/>
  <c r="AQ161" i="25" a="1"/>
  <c r="BC369" i="25" a="1"/>
  <c r="AO211" i="25" a="1"/>
  <c r="W191" i="25" a="1"/>
  <c r="BM409" i="25" a="1"/>
  <c r="AT417" i="25" a="1"/>
  <c r="G139" i="25" a="1"/>
  <c r="H215" i="25" a="1"/>
  <c r="AY237" i="25" a="1"/>
  <c r="Z271" i="25" a="1"/>
  <c r="AY365" i="25" a="1"/>
  <c r="AZ483" i="25" a="1"/>
  <c r="BL123" i="25" a="1"/>
  <c r="K507" i="25" a="1"/>
  <c r="BB387" i="25" a="1"/>
  <c r="BO375" i="25" a="1"/>
  <c r="S219" i="25" a="1"/>
  <c r="V347" i="25" a="1"/>
  <c r="BK209" i="25" a="1"/>
  <c r="AZ323" i="25" a="1"/>
  <c r="AI221" i="25" a="1"/>
  <c r="M175" i="25" a="1"/>
  <c r="AN369" i="25" a="1"/>
  <c r="AO417" i="25" a="1"/>
  <c r="AB139" i="25" a="1"/>
  <c r="AS151" i="25" a="1"/>
  <c r="AO159" i="25" a="1"/>
  <c r="O207" i="25" a="1"/>
  <c r="AH507" i="25" a="1"/>
  <c r="I475" i="25" a="1"/>
  <c r="AS175" i="25" a="1"/>
  <c r="AV265" i="25" a="1"/>
  <c r="AX329" i="25" a="1"/>
  <c r="AX515" i="25" a="1"/>
  <c r="AD375" i="25" a="1"/>
  <c r="Q277" i="25" a="1"/>
  <c r="Y191" i="25" a="1"/>
  <c r="Y187" i="25" a="1"/>
  <c r="BH503" i="25" a="1"/>
  <c r="J255" i="25" a="1"/>
  <c r="F351" i="25" a="1"/>
  <c r="BE407" i="25" a="1"/>
  <c r="BB205" i="25" a="1"/>
  <c r="BC159" i="25" a="1"/>
  <c r="AG269" i="25" a="1"/>
  <c r="BC347" i="25" a="1"/>
  <c r="G395" i="25" a="1"/>
  <c r="P303" i="25" a="1"/>
  <c r="N163" i="25" a="1"/>
  <c r="BF311" i="25" a="1"/>
  <c r="AM451" i="25" a="1"/>
  <c r="P501" i="25" a="1"/>
  <c r="AD137" i="25" a="1"/>
  <c r="AL143" i="25" a="1"/>
  <c r="BH499" i="25" a="1"/>
  <c r="BF209" i="25" a="1"/>
  <c r="AO147" i="25" a="1"/>
  <c r="AJ321" i="25" a="1"/>
  <c r="BC409" i="25" a="1"/>
  <c r="Q391" i="25" a="1"/>
  <c r="Y473" i="25" a="1"/>
  <c r="AO237" i="25" a="1"/>
  <c r="S435" i="25" a="1"/>
  <c r="BL205" i="25" a="1"/>
  <c r="BK267" i="25" a="1"/>
  <c r="BD291" i="25" a="1"/>
  <c r="AW139" i="25" a="1"/>
  <c r="AE377" i="25" a="1"/>
  <c r="BG439" i="25" a="1"/>
  <c r="K127" i="25" a="1"/>
  <c r="BO315" i="25" a="1"/>
  <c r="AI499" i="25" a="1"/>
  <c r="AR159" i="25" a="1"/>
  <c r="AT385" i="25" a="1"/>
  <c r="J375" i="25" a="1"/>
  <c r="AK413" i="25" a="1"/>
  <c r="BN317" i="25" a="1"/>
  <c r="BL465" i="25" a="1"/>
  <c r="BH249" i="25" a="1"/>
  <c r="BG281" i="25" a="1"/>
  <c r="BM113" i="25" a="1"/>
  <c r="AB437" i="25" a="1"/>
  <c r="O369" i="25" a="1"/>
  <c r="AF251" i="25" a="1"/>
  <c r="AM341" i="25" a="1"/>
  <c r="AX157" i="25" a="1"/>
  <c r="V255" i="25" a="1"/>
  <c r="F199" i="25" a="1"/>
  <c r="BD279" i="25" a="1"/>
  <c r="AC517" i="25" a="1"/>
  <c r="BE487" i="25" a="1"/>
  <c r="BL455" i="25" a="1"/>
  <c r="AQ361" i="25" a="1"/>
  <c r="AI519" i="25" a="1"/>
  <c r="Y373" i="25" a="1"/>
  <c r="AX337" i="25" a="1"/>
  <c r="AK509" i="25" a="1"/>
  <c r="P183" i="25" a="1"/>
  <c r="BJ483" i="25" a="1"/>
  <c r="AL307" i="25" a="1"/>
  <c r="BC471" i="25" a="1"/>
  <c r="AZ531" i="25" a="1"/>
  <c r="H487" i="25" a="1"/>
  <c r="BP383" i="25" a="1"/>
  <c r="BP127" i="25" a="1"/>
  <c r="O203" i="25" a="1"/>
  <c r="T471" i="25" a="1"/>
  <c r="AM495" i="25" a="1"/>
  <c r="AF403" i="25" a="1"/>
  <c r="AK353" i="25" a="1"/>
  <c r="N379" i="25" a="1"/>
  <c r="AM187" i="25" a="1"/>
  <c r="BN265" i="25" a="1"/>
  <c r="BP467" i="25" a="1"/>
  <c r="BJ239" i="25" a="1"/>
  <c r="U215" i="25" a="1"/>
  <c r="AO533" i="25" a="1"/>
  <c r="BG487" i="25" a="1"/>
  <c r="U171" i="25" a="1"/>
  <c r="BJ523" i="25" a="1"/>
  <c r="BG161" i="25" a="1"/>
  <c r="AM465" i="25" a="1"/>
  <c r="BP373" i="25" a="1"/>
  <c r="Q423" i="25" a="1"/>
  <c r="AE485" i="25" a="1"/>
  <c r="P229" i="25" a="1"/>
  <c r="Z275" i="25" a="1"/>
  <c r="BE191" i="25" a="1"/>
  <c r="AO383" i="25" a="1"/>
  <c r="BK297" i="25" a="1"/>
  <c r="AY391" i="25" a="1"/>
  <c r="BK311" i="25" a="1"/>
  <c r="BD357" i="25" a="1"/>
  <c r="AO481" i="25" a="1"/>
  <c r="AE447" i="25" a="1"/>
  <c r="N271" i="25" a="1"/>
  <c r="AV269" i="25" a="1"/>
  <c r="AN521" i="25" a="1"/>
  <c r="I375" i="25" a="1"/>
  <c r="S455" i="25" a="1"/>
  <c r="Y317" i="25" a="1"/>
  <c r="P459" i="25" a="1"/>
  <c r="BO281" i="25" a="1"/>
  <c r="AQ141" i="25" a="1"/>
  <c r="BB437" i="25" a="1"/>
  <c r="BE203" i="25" a="1"/>
  <c r="AW277" i="25" a="1"/>
  <c r="BE217" i="25" a="1"/>
  <c r="AB483" i="25" a="1"/>
  <c r="AZ187" i="25" a="1"/>
  <c r="O413" i="25" a="1"/>
  <c r="BL117" i="25" a="1"/>
  <c r="BL339" i="25" a="1"/>
  <c r="BJ221" i="25" a="1"/>
  <c r="AA461" i="25" a="1"/>
  <c r="AO193" i="25" a="1"/>
  <c r="BB125" i="25" a="1"/>
  <c r="W159" i="25" a="1"/>
  <c r="V311" i="25" a="1"/>
  <c r="AC113" i="25" a="1"/>
  <c r="BM431" i="25" a="1"/>
  <c r="AV295" i="25" a="1"/>
  <c r="BH413" i="25" a="1"/>
  <c r="AF351" i="25" a="1"/>
  <c r="I283" i="25" a="1"/>
  <c r="BG371" i="25" a="1"/>
  <c r="M243" i="25" a="1"/>
  <c r="AS143" i="25" a="1"/>
  <c r="BN147" i="25" a="1"/>
  <c r="AJ439" i="25" a="1"/>
  <c r="BN245" i="25" a="1"/>
  <c r="BE399" i="25" a="1"/>
  <c r="AR139" i="25" a="1"/>
  <c r="AE477" i="25" a="1"/>
  <c r="BM191" i="25" a="1"/>
  <c r="AL513" i="25" a="1"/>
  <c r="L359" i="25" a="1"/>
  <c r="AF289" i="25" a="1"/>
  <c r="AS253" i="25" a="1"/>
  <c r="BO495" i="25" a="1"/>
  <c r="AY435" i="25" a="1"/>
  <c r="AY297" i="25" a="1"/>
  <c r="AA327" i="25" a="1"/>
  <c r="BF235" i="25" a="1"/>
  <c r="BE459" i="25" a="1"/>
  <c r="AQ293" i="25" a="1"/>
  <c r="AK207" i="25" a="1"/>
  <c r="BL141" i="25" a="1"/>
  <c r="BB271" i="25" a="1"/>
  <c r="W267" i="25" a="1"/>
  <c r="BH365" i="25" a="1"/>
  <c r="AV223" i="25" a="1"/>
  <c r="BB181" i="25" a="1"/>
  <c r="AK329" i="25" a="1"/>
  <c r="I359" i="25" a="1"/>
  <c r="Q153" i="25" a="1"/>
  <c r="AL303" i="25" a="1"/>
  <c r="BG225" i="25" a="1"/>
  <c r="AT403" i="25" a="1"/>
  <c r="AO281" i="25" a="1"/>
  <c r="BH435" i="25" a="1"/>
  <c r="BJ291" i="25" a="1"/>
  <c r="BD369" i="25" a="1"/>
  <c r="O149" i="25" a="1"/>
  <c r="AL193" i="25" a="1"/>
  <c r="AD163" i="25" a="1"/>
  <c r="BB313" i="25" a="1"/>
  <c r="N187" i="25" a="1"/>
  <c r="AI451" i="25" a="1"/>
  <c r="L143" i="25" a="1"/>
  <c r="BK245" i="25" a="1"/>
  <c r="Y401" i="25" a="1"/>
  <c r="BD157" i="25" a="1"/>
  <c r="AT181" i="25" a="1"/>
  <c r="BH441" i="25" a="1"/>
  <c r="BN509" i="25" a="1"/>
  <c r="I155" i="25" a="1"/>
  <c r="BE123" i="25" a="1"/>
  <c r="AU185" i="25" a="1"/>
  <c r="U131" i="25" a="1"/>
  <c r="AO519" i="25" a="1"/>
  <c r="AA217" i="25" a="1"/>
  <c r="BC113" i="25" a="1"/>
  <c r="AA239" i="25" a="1"/>
  <c r="AS245" i="25" a="1"/>
  <c r="Q487" i="25" a="1"/>
  <c r="BP419" i="25" a="1"/>
  <c r="BF415" i="25" a="1"/>
  <c r="BN327" i="25" a="1"/>
  <c r="BN471" i="25" a="1"/>
  <c r="AR143" i="25" a="1"/>
  <c r="O259" i="25" a="1"/>
  <c r="I227" i="25" a="1"/>
  <c r="U283" i="25" a="1"/>
  <c r="BJ179" i="25" a="1"/>
  <c r="BK335" i="25" a="1"/>
  <c r="Y121" i="25" a="1"/>
  <c r="BK131" i="25" a="1"/>
  <c r="BC499" i="25" a="1"/>
  <c r="J323" i="25" a="1"/>
  <c r="AC163" i="25" a="1"/>
  <c r="Z527" i="25" a="1"/>
  <c r="AB323" i="25" a="1"/>
  <c r="AK183" i="25" a="1"/>
  <c r="V207" i="25" a="1"/>
  <c r="AO349" i="25" a="1"/>
  <c r="BJ413" i="25" a="1"/>
  <c r="BH387" i="25" a="1"/>
  <c r="AZ247" i="25" a="1"/>
  <c r="Q521" i="25" a="1"/>
  <c r="AV277" i="25" a="1"/>
  <c r="AR473" i="25" a="1"/>
  <c r="AK359" i="25" a="1"/>
  <c r="AE273" i="25" a="1"/>
  <c r="AC211" i="25" a="1"/>
  <c r="Q271" i="25" a="1"/>
  <c r="V171" i="25" a="1"/>
  <c r="BB227" i="25" a="1"/>
  <c r="BO345" i="25" a="1"/>
  <c r="AR269" i="25" a="1"/>
  <c r="AU237" i="25" a="1"/>
  <c r="BD153" i="25" a="1"/>
  <c r="AD303" i="25" a="1"/>
  <c r="Z479" i="25" a="1"/>
  <c r="AF531" i="25" a="1"/>
  <c r="AN323" i="25" a="1"/>
  <c r="BJ365" i="25" a="1"/>
  <c r="BB421" i="25" a="1"/>
  <c r="AJ211" i="25" a="1"/>
  <c r="AO507" i="25" a="1"/>
  <c r="BJ519" i="25" a="1"/>
  <c r="AV391" i="25" a="1"/>
  <c r="BI225" i="25" a="1"/>
  <c r="AS493" i="25" a="1"/>
  <c r="S411" i="25" a="1"/>
  <c r="S291" i="25" a="1"/>
  <c r="BE469" i="25" a="1"/>
  <c r="AZ223" i="25" a="1"/>
  <c r="AJ489" i="25" a="1"/>
  <c r="AE323" i="25" a="1"/>
  <c r="Y519" i="25" a="1"/>
  <c r="Z373" i="25" a="1"/>
  <c r="BC529" i="25" a="1"/>
  <c r="AG425" i="25" a="1"/>
  <c r="AQ279" i="25" a="1"/>
  <c r="F335" i="25" a="1"/>
  <c r="AM459" i="25" a="1"/>
  <c r="AN403" i="25" a="1"/>
  <c r="AM411" i="25" a="1"/>
  <c r="AH463" i="25" a="1"/>
  <c r="Y533" i="25" a="1"/>
  <c r="Y513" i="25" a="1"/>
  <c r="H275" i="25" a="1"/>
  <c r="Q141" i="25" a="1"/>
  <c r="BF391" i="25" a="1"/>
  <c r="BB445" i="25" a="1"/>
  <c r="L419" i="25" a="1"/>
  <c r="Y165" i="25" a="1"/>
  <c r="L275" i="25" a="1"/>
  <c r="Y527" i="25" a="1"/>
  <c r="V299" i="25" a="1"/>
  <c r="AB117" i="25" a="1"/>
  <c r="S147" i="25" a="1"/>
  <c r="BP305" i="25" a="1"/>
  <c r="R387" i="25" a="1"/>
  <c r="AQ465" i="25" a="1"/>
  <c r="AV433" i="25" a="1"/>
  <c r="O135" i="25" a="1"/>
  <c r="AL241" i="25" a="1"/>
  <c r="Z481" i="25" a="1"/>
  <c r="AW173" i="25" a="1"/>
  <c r="I431" i="25" a="1"/>
  <c r="AB427" i="25" a="1"/>
  <c r="BE279" i="25" a="1"/>
  <c r="BC509" i="25" a="1"/>
  <c r="BK499" i="25" a="1"/>
  <c r="AY179" i="25" a="1"/>
  <c r="BM149" i="25" a="1"/>
  <c r="AC355" i="25" a="1"/>
  <c r="AU449" i="25" a="1"/>
  <c r="AQ215" i="25" a="1"/>
  <c r="AU265" i="25" a="1"/>
  <c r="AR183" i="25" a="1"/>
  <c r="AT393" i="25" a="1"/>
  <c r="BO297" i="25" a="1"/>
  <c r="AX229" i="25" a="1"/>
  <c r="Q245" i="25" a="1"/>
  <c r="N523" i="25" a="1"/>
  <c r="BO531" i="25" a="1"/>
  <c r="BD469" i="25" a="1"/>
  <c r="BC221" i="25" a="1"/>
  <c r="AI213" i="25" a="1"/>
  <c r="AH179" i="25" a="1"/>
  <c r="BL513" i="25" a="1"/>
  <c r="AE389" i="25" a="1"/>
  <c r="AY361" i="25" a="1"/>
  <c r="AB485" i="25" a="1"/>
  <c r="AR297" i="25" a="1"/>
  <c r="BF395" i="25" a="1"/>
  <c r="AZ485" i="25" a="1"/>
  <c r="H303" i="25" a="1"/>
  <c r="AY449" i="25" a="1"/>
  <c r="AY323" i="25" a="1"/>
  <c r="L487" i="25" a="1"/>
  <c r="Q399" i="25" a="1"/>
  <c r="AZ425" i="25" a="1"/>
  <c r="BH167" i="25" a="1"/>
  <c r="BB459" i="25" a="1"/>
  <c r="AC521" i="25" a="1"/>
  <c r="AM177" i="25" a="1"/>
  <c r="AD289" i="25" a="1"/>
  <c r="W299" i="25" a="1"/>
  <c r="I183" i="25" a="1"/>
  <c r="BL333" i="25" a="1"/>
  <c r="AW159" i="25" a="1"/>
  <c r="AE197" i="25" a="1"/>
  <c r="BP181" i="25" a="1"/>
  <c r="AQ235" i="25" a="1"/>
  <c r="BJ115" i="25" a="1"/>
  <c r="AS127" i="25" a="1"/>
  <c r="AB509" i="25" a="1"/>
  <c r="AH361" i="25" a="1"/>
  <c r="H227" i="25" a="1"/>
  <c r="AU425" i="25" a="1"/>
  <c r="BE327" i="25" a="1"/>
  <c r="AM127" i="25" a="1"/>
  <c r="AV519" i="25" a="1"/>
  <c r="AO235" i="25" a="1"/>
  <c r="BC201" i="25" a="1"/>
  <c r="D239" i="25" a="1"/>
  <c r="P353" i="25" a="1"/>
  <c r="AK309" i="25" a="1"/>
  <c r="U179" i="25" a="1"/>
  <c r="R511" i="25" a="1"/>
  <c r="S487" i="25" a="1"/>
  <c r="AU313" i="25" a="1"/>
  <c r="AK297" i="25" a="1"/>
  <c r="AB171" i="25" a="1"/>
  <c r="W371" i="25" a="1"/>
  <c r="AJ149" i="25" a="1"/>
  <c r="W527" i="25" a="1"/>
  <c r="P507" i="25" a="1"/>
  <c r="AK249" i="25" a="1"/>
  <c r="BI469" i="25" a="1"/>
  <c r="Q393" i="25" a="1"/>
  <c r="BC173" i="25" a="1"/>
  <c r="M127" i="25" a="1"/>
  <c r="AS373" i="25" a="1"/>
  <c r="AA445" i="25" a="1"/>
  <c r="AO181" i="25" a="1"/>
  <c r="O535" i="25" a="1"/>
  <c r="AC219" i="25" a="1"/>
  <c r="D291" i="25" a="1"/>
  <c r="O251" i="25" a="1"/>
  <c r="O341" i="25" a="1"/>
  <c r="O235" i="25" a="1"/>
  <c r="BJ473" i="25" a="1"/>
  <c r="G123" i="25" a="1"/>
  <c r="G335" i="25" a="1"/>
  <c r="Q353" i="25" a="1"/>
  <c r="O345" i="25" a="1"/>
  <c r="BJ121" i="25" a="1"/>
  <c r="AI463" i="25" a="1"/>
  <c r="AI375" i="25" a="1"/>
  <c r="H267" i="25" a="1"/>
  <c r="AU293" i="25" a="1"/>
  <c r="AO357" i="25" a="1"/>
  <c r="AR495" i="25" a="1"/>
  <c r="AK401" i="25" a="1"/>
  <c r="AE513" i="25" a="1"/>
  <c r="BB209" i="25" a="1"/>
  <c r="O231" i="25" a="1"/>
  <c r="AK389" i="25" a="1"/>
  <c r="AH479" i="25" a="1"/>
  <c r="Z215" i="25" a="1"/>
  <c r="BD207" i="25" a="1"/>
  <c r="Z293" i="25" a="1"/>
  <c r="AY123" i="25" a="1"/>
  <c r="Y413" i="25" a="1"/>
  <c r="AU141" i="25" a="1"/>
  <c r="AJ399" i="25" a="1"/>
  <c r="AI249" i="25" a="1"/>
  <c r="AZ283" i="25" a="1"/>
  <c r="Q451" i="25" a="1"/>
  <c r="AJ137" i="25" a="1"/>
  <c r="AE281" i="25" a="1"/>
  <c r="AW391" i="25" a="1"/>
  <c r="BG329" i="25" a="1"/>
  <c r="BM281" i="25" a="1"/>
  <c r="AW341" i="25" a="1"/>
  <c r="AY371" i="25" a="1"/>
  <c r="AE519" i="25" a="1"/>
  <c r="G343" i="25" a="1"/>
  <c r="BM463" i="25" a="1"/>
  <c r="BC249" i="25" a="1"/>
  <c r="AS167" i="25" a="1"/>
  <c r="AL219" i="25" a="1"/>
  <c r="AG505" i="25" a="1"/>
  <c r="AT149" i="25" a="1"/>
  <c r="AC515" i="25" a="1"/>
  <c r="AY227" i="25" a="1"/>
  <c r="AE175" i="25" a="1"/>
  <c r="W315" i="25" a="1"/>
  <c r="AJ467" i="25" a="1"/>
  <c r="AV449" i="25" a="1"/>
  <c r="AI305" i="25" a="1"/>
  <c r="BG149" i="25" a="1"/>
  <c r="AQ199" i="25" a="1"/>
  <c r="F323" i="25" a="1"/>
  <c r="BB339" i="25" a="1"/>
  <c r="T415" i="25" a="1"/>
  <c r="BW113" i="25" a="1"/>
  <c r="AY533" i="25" a="1"/>
  <c r="AD357" i="25" a="1"/>
  <c r="AO137" i="25" a="1"/>
  <c r="AB307" i="25" a="1"/>
  <c r="AR287" i="25" a="1"/>
  <c r="AR515" i="25" a="1"/>
  <c r="AQ375" i="25" a="1"/>
  <c r="BI139" i="25" a="1"/>
  <c r="Q493" i="25" a="1"/>
  <c r="AX523" i="25" a="1"/>
  <c r="BE363" i="25" a="1"/>
  <c r="AV493" i="25" a="1"/>
  <c r="Z361" i="25" a="1"/>
  <c r="BM255" i="25" a="1"/>
  <c r="BG135" i="25" a="1"/>
  <c r="S199" i="25" a="1"/>
  <c r="BJ509" i="25" a="1"/>
  <c r="AB497" i="25" a="1"/>
  <c r="BL457" i="25" a="1"/>
  <c r="AC385" i="25" a="1"/>
  <c r="BG461" i="25" a="1"/>
  <c r="BK185" i="25" a="1"/>
  <c r="AX129" i="25" a="1"/>
  <c r="AR359" i="25" a="1"/>
  <c r="BI453" i="25" a="1"/>
  <c r="AY295" i="25" a="1"/>
  <c r="AI287" i="25" a="1"/>
  <c r="F247" i="25" a="1"/>
  <c r="AT533" i="25" a="1"/>
  <c r="AU491" i="25" a="1"/>
  <c r="V303" i="25" a="1"/>
  <c r="BO333" i="25" a="1"/>
  <c r="AG319" i="25" a="1"/>
  <c r="BM227" i="25" a="1"/>
  <c r="AE387" i="25" a="1"/>
  <c r="AB219" i="25" a="1"/>
  <c r="AB431" i="25" a="1"/>
  <c r="BM351" i="25" a="1"/>
  <c r="BN333" i="25" a="1"/>
  <c r="AL281" i="25" a="1"/>
  <c r="AQ117" i="25" a="1"/>
  <c r="AL405" i="25" a="1"/>
  <c r="BK225" i="25" a="1"/>
  <c r="J115" i="25" a="1"/>
  <c r="AG263" i="25" a="1"/>
  <c r="BO213" i="25" a="1"/>
  <c r="BM273" i="25" a="1"/>
  <c r="BK381" i="25" a="1"/>
  <c r="BH271" i="25" a="1"/>
  <c r="I239" i="25" a="1"/>
  <c r="J487" i="25" a="1"/>
  <c r="D411" i="25" a="1"/>
  <c r="BF149" i="25" a="1"/>
  <c r="W411" i="25" a="1"/>
  <c r="BU114" i="25" a="1"/>
  <c r="AO301" i="25" a="1"/>
  <c r="BM491" i="25" a="1"/>
  <c r="BH223" i="25" a="1"/>
  <c r="BE115" i="25" a="1"/>
  <c r="BJ389" i="25" a="1"/>
  <c r="AS423" i="25" a="1"/>
  <c r="AX277" i="25" a="1"/>
  <c r="Z485" i="25" a="1"/>
  <c r="R159" i="25" a="1"/>
  <c r="AF269" i="25" a="1"/>
  <c r="L207" i="25" a="1"/>
  <c r="BO291" i="25" a="1"/>
  <c r="AA373" i="25" a="1"/>
  <c r="BD497" i="25" a="1"/>
  <c r="BL165" i="25" a="1"/>
  <c r="BD285" i="25" a="1"/>
  <c r="M427" i="25" a="1"/>
  <c r="AI473" i="25" a="1"/>
  <c r="AB135" i="25" a="1"/>
  <c r="BI491" i="25" a="1"/>
  <c r="AI387" i="25" a="1"/>
  <c r="BE343" i="25" a="1"/>
  <c r="BI253" i="25" a="1"/>
  <c r="U175" i="25" a="1"/>
  <c r="S459" i="25" a="1"/>
  <c r="BD299" i="25" a="1"/>
  <c r="AC439" i="25" a="1"/>
  <c r="BL281" i="25" a="1"/>
  <c r="K191" i="25" a="1"/>
  <c r="BG301" i="25" a="1"/>
  <c r="AY141" i="25" a="1"/>
  <c r="I287" i="25" a="1"/>
  <c r="Q157" i="25" a="1"/>
  <c r="AX133" i="25" a="1"/>
  <c r="BL503" i="25" a="1"/>
  <c r="AS277" i="25" a="1"/>
  <c r="AD317" i="25" a="1"/>
  <c r="BG471" i="25" a="1"/>
  <c r="AX261" i="25" a="1"/>
  <c r="AR347" i="25" a="1"/>
  <c r="R239" i="25" a="1"/>
  <c r="AV533" i="25" a="1"/>
  <c r="AK293" i="25" a="1"/>
  <c r="AR353" i="25" a="1"/>
  <c r="Q243" i="25" a="1"/>
  <c r="BE511" i="25" a="1"/>
  <c r="AG285" i="25" a="1"/>
  <c r="O179" i="25" a="1"/>
  <c r="BH187" i="25" a="1"/>
  <c r="V163" i="25" a="1"/>
  <c r="AE257" i="25" a="1"/>
  <c r="BH233" i="25" a="1"/>
  <c r="Q145" i="25" a="1"/>
  <c r="AR243" i="25" a="1"/>
  <c r="AF261" i="25" a="1"/>
  <c r="AS443" i="25" a="1"/>
  <c r="BB157" i="25" a="1"/>
  <c r="BL477" i="25" a="1"/>
  <c r="BM479" i="25" a="1"/>
  <c r="V295" i="25" a="1"/>
  <c r="AL429" i="25" a="1"/>
  <c r="AB255" i="25" a="1"/>
  <c r="AF331" i="25" a="1"/>
  <c r="BG265" i="25" a="1"/>
  <c r="R123" i="25" a="1"/>
  <c r="BD361" i="25" a="1"/>
  <c r="AI257" i="25" a="1"/>
  <c r="D407" i="25" a="1"/>
  <c r="K199" i="25" a="1"/>
  <c r="AY205" i="25" a="1"/>
  <c r="AL435" i="25" a="1"/>
  <c r="BM387" i="25" a="1"/>
  <c r="L159" i="25" a="1"/>
  <c r="AI409" i="25" a="1"/>
  <c r="AZ203" i="25" a="1"/>
  <c r="AJ423" i="25" a="1"/>
  <c r="AV409" i="25" a="1"/>
  <c r="AA307" i="25" a="1"/>
  <c r="AC261" i="25" a="1"/>
  <c r="K471" i="25" a="1"/>
  <c r="AE143" i="25" a="1"/>
  <c r="BO509" i="25" a="1"/>
  <c r="R451" i="25" a="1"/>
  <c r="BM319" i="25" a="1"/>
  <c r="O497" i="25" a="1"/>
  <c r="AH511" i="25" a="1"/>
  <c r="G251" i="25" a="1"/>
  <c r="AL383" i="25" a="1"/>
  <c r="BB139" i="25" a="1"/>
  <c r="Q473" i="25" a="1"/>
  <c r="BC253" i="25" a="1"/>
  <c r="AC185" i="25" a="1"/>
  <c r="AT171" i="25" a="1"/>
  <c r="K259" i="25" a="1"/>
  <c r="Q213" i="25" a="1"/>
  <c r="AF427" i="25" a="1"/>
  <c r="AD495" i="25" a="1"/>
  <c r="BL499" i="25" a="1"/>
  <c r="K143" i="25" a="1"/>
  <c r="Z381" i="25" a="1"/>
  <c r="AA279" i="25" a="1"/>
  <c r="AN527" i="25" a="1"/>
  <c r="AU481" i="25" a="1"/>
  <c r="AQ333" i="25" a="1"/>
  <c r="L203" i="25" a="1"/>
  <c r="BM499" i="25" a="1"/>
  <c r="P449" i="25" a="1"/>
  <c r="Y119" i="25" a="1"/>
  <c r="BD501" i="25" a="1"/>
  <c r="AL463" i="25" a="1"/>
  <c r="V511" i="25" a="1"/>
  <c r="AV253" i="25" a="1"/>
  <c r="AN493" i="25" a="1"/>
  <c r="BC259" i="25" a="1"/>
  <c r="BE535" i="25" a="1"/>
  <c r="U379" i="25" a="1"/>
  <c r="AU419" i="25" a="1"/>
  <c r="AS197" i="25" a="1"/>
  <c r="AO495" i="25" a="1"/>
  <c r="AY191" i="25" a="1"/>
  <c r="AD205" i="25" a="1"/>
  <c r="AW255" i="25" a="1"/>
  <c r="D451" i="25" a="1"/>
  <c r="AS449" i="25" a="1"/>
  <c r="AR245" i="25" a="1"/>
  <c r="BD191" i="25" a="1"/>
  <c r="BM207" i="25" a="1"/>
  <c r="AL197" i="25" a="1"/>
  <c r="AY137" i="25" a="1"/>
  <c r="AC131" i="25" a="1"/>
  <c r="AY125" i="25" a="1"/>
  <c r="BO227" i="25" a="1"/>
  <c r="AR397" i="25" a="1"/>
  <c r="M275" i="25" a="1"/>
  <c r="BE179" i="25" a="1"/>
  <c r="AH419" i="25" a="1"/>
  <c r="AY427" i="25" a="1"/>
  <c r="AC409" i="25" a="1"/>
  <c r="BC513" i="25" a="1"/>
  <c r="AW515" i="25" a="1"/>
  <c r="BO149" i="25" a="1"/>
  <c r="BH285" i="25" a="1"/>
  <c r="AA511" i="25" a="1"/>
  <c r="D463" i="25" a="1"/>
  <c r="AJ183" i="25" a="1"/>
  <c r="AN277" i="25" a="1"/>
  <c r="AY347" i="25" a="1"/>
  <c r="BM271" i="25" a="1"/>
  <c r="J279" i="25" a="1"/>
  <c r="BD529" i="25" a="1"/>
  <c r="AV455" i="25" a="1"/>
  <c r="AE401" i="25" a="1"/>
  <c r="AE523" i="25" a="1"/>
  <c r="BI217" i="25" a="1"/>
  <c r="S511" i="25" a="1"/>
  <c r="AG113" i="25" a="1"/>
  <c r="L371" i="25" a="1"/>
  <c r="AZ121" i="25" a="1"/>
  <c r="Z355" i="25" a="1"/>
  <c r="AS223" i="25" a="1"/>
  <c r="BN447" i="25" a="1"/>
  <c r="BP325" i="25" a="1"/>
  <c r="AJ495" i="25" a="1"/>
  <c r="AI533" i="25" a="1"/>
  <c r="AI281" i="25" a="1"/>
  <c r="BK535" i="25" a="1"/>
  <c r="AO345" i="25" a="1"/>
  <c r="T335" i="25" a="1"/>
  <c r="BD169" i="25" a="1"/>
  <c r="AK245" i="25" a="1"/>
  <c r="D499" i="25" a="1"/>
  <c r="H219" i="25" a="1"/>
  <c r="M531" i="25" a="1"/>
  <c r="BK199" i="25" a="1"/>
  <c r="AM455" i="25" a="1"/>
  <c r="H503" i="25" a="1"/>
  <c r="BF289" i="25" a="1"/>
  <c r="AB125" i="25" a="1"/>
  <c r="T423" i="25" a="1"/>
  <c r="Z521" i="25" a="1"/>
  <c r="BJ379" i="25" a="1"/>
  <c r="D171" i="25" a="1"/>
  <c r="AF341" i="25" a="1"/>
  <c r="D143" i="25" a="1"/>
  <c r="BC283" i="25" a="1"/>
  <c r="AR333" i="25" a="1"/>
  <c r="R363" i="25" a="1"/>
  <c r="BG251" i="25" a="1"/>
  <c r="U463" i="25" a="1"/>
  <c r="AM429" i="25" a="1"/>
  <c r="N431" i="25" a="1"/>
  <c r="AJ299" i="25" a="1"/>
  <c r="BD315" i="25" a="1"/>
  <c r="BG501" i="25" a="1"/>
  <c r="AZ127" i="25" a="1"/>
  <c r="BK277" i="25" a="1"/>
  <c r="BO425" i="25" a="1"/>
  <c r="AY441" i="25" a="1"/>
  <c r="BI145" i="25" a="1"/>
  <c r="R531" i="25" a="1"/>
  <c r="S323" i="25" a="1"/>
  <c r="AF237" i="25" a="1"/>
  <c r="D443" i="25" a="1"/>
  <c r="G215" i="25" a="1"/>
  <c r="S239" i="25" a="1"/>
  <c r="W259" i="25" a="1"/>
  <c r="F171" i="25" a="1"/>
  <c r="O513" i="25" a="1"/>
  <c r="BO203" i="25" a="1"/>
  <c r="BI355" i="25" a="1"/>
  <c r="BG277" i="25" a="1"/>
  <c r="BO135" i="25" a="1"/>
  <c r="K387" i="25" a="1"/>
  <c r="BK207" i="25" a="1"/>
  <c r="AW345" i="25" a="1"/>
  <c r="BF335" i="25" a="1"/>
  <c r="AT505" i="25" a="1"/>
  <c r="AG477" i="25" a="1"/>
  <c r="BD223" i="25" a="1"/>
  <c r="AN419" i="25" a="1"/>
  <c r="D283" i="25" a="1"/>
  <c r="BO191" i="25" a="1"/>
  <c r="AO427" i="25" a="1"/>
  <c r="BM297" i="25" a="1"/>
  <c r="BH437" i="25" a="1"/>
  <c r="BH391" i="25" a="1"/>
  <c r="AK305" i="25" a="1"/>
  <c r="BI349" i="25" a="1"/>
  <c r="AX359" i="25" a="1"/>
  <c r="AB341" i="25" a="1"/>
  <c r="BD367" i="25" a="1"/>
  <c r="AZ341" i="25" a="1"/>
  <c r="AN167" i="25" a="1"/>
  <c r="AG235" i="25" a="1"/>
  <c r="BL277" i="25" a="1"/>
  <c r="I483" i="25" a="1"/>
  <c r="AN415" i="25" a="1"/>
  <c r="AA381" i="25" a="1"/>
  <c r="V427" i="25" a="1"/>
  <c r="AK267" i="25" a="1"/>
  <c r="AQ303" i="25" a="1"/>
  <c r="T327" i="25" a="1"/>
  <c r="AM511" i="25" a="1"/>
  <c r="BD335" i="25" a="1"/>
  <c r="AI139" i="25" a="1"/>
  <c r="AY439" i="25" a="1"/>
  <c r="BJ349" i="25" a="1"/>
  <c r="AI507" i="25" a="1"/>
  <c r="AW227" i="25" a="1"/>
  <c r="BD337" i="25" a="1"/>
  <c r="BF499" i="25" a="1"/>
  <c r="BK411" i="25" a="1"/>
  <c r="AJ285" i="25" a="1"/>
  <c r="AQ177" i="25" a="1"/>
  <c r="N295" i="25" a="1"/>
  <c r="AJ273" i="25" a="1"/>
  <c r="Z281" i="25" a="1"/>
  <c r="Y197" i="25" a="1"/>
  <c r="AK423" i="25" a="1"/>
  <c r="AK235" i="25" a="1"/>
  <c r="BJ533" i="25" a="1"/>
  <c r="AT213" i="25" a="1"/>
  <c r="AZ359" i="25" a="1"/>
  <c r="D483" i="25" a="1"/>
  <c r="BH127" i="25" a="1"/>
  <c r="AX405" i="25" a="1"/>
  <c r="BH123" i="25" a="1"/>
  <c r="AM165" i="25" a="1"/>
  <c r="BD227" i="25" a="1"/>
  <c r="AS347" i="25" a="1"/>
  <c r="AW223" i="25" a="1"/>
  <c r="BO411" i="25" a="1"/>
  <c r="AA469" i="25" a="1"/>
  <c r="AR129" i="25" a="1"/>
  <c r="AX147" i="25" a="1"/>
  <c r="BD181" i="25" a="1"/>
  <c r="AB521" i="25" a="1"/>
  <c r="BL319" i="25" a="1"/>
  <c r="BC245" i="25" a="1"/>
  <c r="W523" i="25" a="1"/>
  <c r="J143" i="25" a="1"/>
  <c r="AZ347" i="25" a="1"/>
  <c r="AG487" i="25" a="1"/>
  <c r="V231" i="25" a="1"/>
  <c r="BF251" i="25" a="1"/>
  <c r="AC507" i="25" a="1"/>
  <c r="AD381" i="25" a="1"/>
  <c r="BP413" i="25" a="1"/>
  <c r="AE295" i="25" a="1"/>
  <c r="AT475" i="25" a="1"/>
  <c r="W499" i="25" a="1"/>
  <c r="Z391" i="25" a="1"/>
  <c r="AT295" i="25" a="1"/>
  <c r="BK429" i="25" a="1"/>
  <c r="AS519" i="25" a="1"/>
  <c r="BB187" i="25" a="1"/>
  <c r="O307" i="25" a="1"/>
  <c r="AZ463" i="25" a="1"/>
  <c r="R427" i="25" a="1"/>
  <c r="BI467" i="25" a="1"/>
  <c r="AG471" i="25" a="1"/>
  <c r="F339" i="25" a="1"/>
  <c r="BO137" i="25" a="1"/>
  <c r="AV133" i="25" a="1"/>
  <c r="AO525" i="25" a="1"/>
  <c r="BO165" i="25" a="1"/>
  <c r="AI315" i="25" a="1"/>
  <c r="AN533" i="25" a="1"/>
  <c r="AT361" i="25" a="1"/>
  <c r="BB155" i="25" a="1"/>
  <c r="AB535" i="25" a="1"/>
  <c r="F147" i="25" a="1"/>
  <c r="BH467" i="25" a="1"/>
  <c r="AI233" i="25" a="1"/>
  <c r="R431" i="25" a="1"/>
  <c r="AY113" i="25" a="1"/>
  <c r="P371" i="25" a="1"/>
  <c r="AQ221" i="25" a="1"/>
  <c r="AO261" i="25" a="1"/>
  <c r="AM147" i="25" a="1"/>
  <c r="Y227" i="25" a="1"/>
  <c r="BG217" i="25" a="1"/>
  <c r="BJ373" i="25" a="1"/>
  <c r="AF273" i="25" a="1"/>
  <c r="BI267" i="25" a="1"/>
  <c r="BM325" i="25" a="1"/>
  <c r="AU179" i="25" a="1"/>
  <c r="J227" i="25" a="1"/>
  <c r="O287" i="25" a="1"/>
  <c r="U467" i="25" a="1"/>
  <c r="T331" i="25" a="1"/>
  <c r="AU119" i="25" a="1"/>
  <c r="AM139" i="25" a="1"/>
  <c r="AC403" i="25" a="1"/>
  <c r="AW289" i="25" a="1"/>
  <c r="M403" i="25" a="1"/>
  <c r="AG223" i="25" a="1"/>
  <c r="AV121" i="25" a="1"/>
  <c r="BO443" i="25" a="1"/>
  <c r="BL347" i="25" a="1"/>
  <c r="BO429" i="25" a="1"/>
  <c r="AJ251" i="25" a="1"/>
  <c r="BH239" i="25" a="1"/>
  <c r="AR365" i="25" a="1"/>
  <c r="AL347" i="25" a="1"/>
  <c r="BO185" i="25" a="1"/>
  <c r="BK525" i="25" a="1"/>
  <c r="AW429" i="25" a="1"/>
  <c r="AB149" i="25" a="1"/>
  <c r="BB119" i="25" a="1"/>
  <c r="I151" i="25" a="1"/>
  <c r="BH171" i="25" a="1"/>
  <c r="AH191" i="25" a="1"/>
  <c r="AZ449" i="25" a="1"/>
  <c r="W335" i="25" a="1"/>
  <c r="L175" i="25" a="1"/>
  <c r="AL263" i="25" a="1"/>
  <c r="AK393" i="25" a="1"/>
  <c r="AL363" i="25" a="1"/>
  <c r="AD131" i="25" a="1"/>
  <c r="BH321" i="25" a="1"/>
  <c r="AZ215" i="25" a="1"/>
  <c r="AO199" i="25" a="1"/>
  <c r="AW463" i="25" a="1"/>
  <c r="AH289" i="25" a="1"/>
  <c r="AD191" i="25" a="1"/>
  <c r="AG415" i="25" a="1"/>
  <c r="AQ113" i="25" a="1"/>
  <c r="R115" i="25" a="1"/>
  <c r="F295" i="25" a="1"/>
  <c r="F423" i="25" a="1"/>
  <c r="BN529" i="25" a="1"/>
  <c r="BM419" i="25" a="1"/>
  <c r="AE313" i="25" a="1"/>
  <c r="AJ479" i="25" a="1"/>
  <c r="AN231" i="25" a="1"/>
  <c r="AE245" i="25" a="1"/>
  <c r="AH165" i="25" a="1"/>
  <c r="N471" i="25" a="1"/>
  <c r="AE511" i="25" a="1"/>
  <c r="AJ431" i="25" a="1"/>
  <c r="AC489" i="25" a="1"/>
  <c r="AQ247" i="25" a="1"/>
  <c r="AU331" i="25" a="1"/>
  <c r="O297" i="25" a="1"/>
  <c r="T171" i="25" a="1"/>
  <c r="BH217" i="25" a="1"/>
  <c r="AY477" i="25" a="1"/>
  <c r="O353" i="25" a="1"/>
  <c r="BC181" i="25" a="1"/>
  <c r="AW469" i="25" a="1"/>
  <c r="BM247" i="25" a="1"/>
  <c r="AS315" i="25" a="1"/>
  <c r="AE127" i="25" a="1"/>
  <c r="AD165" i="25" a="1"/>
  <c r="AM403" i="25" a="1"/>
  <c r="N131" i="25" a="1"/>
  <c r="BB345" i="25" a="1"/>
  <c r="AU521" i="25" a="1"/>
  <c r="BH343" i="25" a="1"/>
  <c r="AO269" i="25" a="1"/>
  <c r="BZ118" i="25" a="1"/>
  <c r="M359" i="25" a="1"/>
  <c r="I339" i="25" a="1"/>
  <c r="AC199" i="25" a="1"/>
  <c r="AS333" i="25" a="1"/>
  <c r="BI459" i="25" a="1"/>
  <c r="BJ217" i="25" a="1"/>
  <c r="AX161" i="25" a="1"/>
  <c r="I471" i="25" a="1"/>
  <c r="BL257" i="25" a="1"/>
  <c r="BK215" i="25" a="1"/>
  <c r="AQ291" i="25" a="1"/>
  <c r="AC495" i="25" a="1"/>
  <c r="BD145" i="25" a="1"/>
  <c r="AR369" i="25" a="1"/>
  <c r="BD395" i="25" a="1"/>
  <c r="BE385" i="25" a="1"/>
  <c r="BG309" i="25" a="1"/>
  <c r="M287" i="25" a="1"/>
  <c r="BO209" i="25" a="1"/>
  <c r="AZ373" i="25" a="1"/>
  <c r="AK525" i="25" a="1"/>
  <c r="BD325" i="25" a="1"/>
  <c r="BB147" i="25" a="1"/>
  <c r="Y159" i="25" a="1"/>
  <c r="O221" i="25" a="1"/>
  <c r="AE299" i="25" a="1"/>
  <c r="Q365" i="25" a="1"/>
  <c r="AM503" i="25" a="1"/>
  <c r="AJ225" i="25" a="1"/>
  <c r="BI223" i="25" a="1"/>
  <c r="O399" i="25" a="1"/>
  <c r="BH517" i="25" a="1"/>
  <c r="AG173" i="25" a="1"/>
  <c r="AI361" i="25" a="1"/>
  <c r="AH245" i="25" a="1"/>
  <c r="AA379" i="25" a="1"/>
  <c r="Q285" i="25" a="1"/>
  <c r="AF487" i="25" a="1"/>
  <c r="K195" i="25" a="1"/>
  <c r="Z121" i="25" a="1"/>
  <c r="AZ301" i="25" a="1"/>
  <c r="AA207" i="25" a="1"/>
  <c r="O279" i="25" a="1"/>
  <c r="AK301" i="25" a="1"/>
  <c r="AK447" i="25" a="1"/>
  <c r="AC273" i="25" a="1"/>
  <c r="G311" i="25" a="1"/>
  <c r="AF475" i="25" a="1"/>
  <c r="D467" i="25" a="1"/>
  <c r="V423" i="25" a="1"/>
  <c r="AK399" i="25" a="1"/>
  <c r="BB257" i="25" a="1"/>
  <c r="AO175" i="25" a="1"/>
  <c r="Z443" i="25" a="1"/>
  <c r="J127" i="25" a="1"/>
  <c r="Y531" i="25" a="1"/>
  <c r="AD265" i="25" a="1"/>
  <c r="T163" i="25" a="1"/>
  <c r="AI209" i="25" a="1"/>
  <c r="Q289" i="25" a="1"/>
  <c r="AJ393" i="25" a="1"/>
  <c r="BR118" i="25" a="1"/>
  <c r="AF395" i="25" a="1"/>
  <c r="N483" i="25" a="1"/>
  <c r="AG489" i="25" a="1"/>
  <c r="BC139" i="25" a="1"/>
  <c r="BC151" i="25" a="1"/>
  <c r="AR387" i="25" a="1"/>
  <c r="AC323" i="25" a="1"/>
  <c r="P227" i="25" a="1"/>
  <c r="Q351" i="25" a="1"/>
  <c r="AM245" i="25" a="1"/>
  <c r="J319" i="25" a="1"/>
  <c r="AT233" i="25" a="1"/>
  <c r="BN259" i="25" a="1"/>
  <c r="BH521" i="25" a="1"/>
  <c r="O351" i="25" a="1"/>
  <c r="Y427" i="25" a="1"/>
  <c r="BD213" i="25" a="1"/>
  <c r="BJ403" i="25" a="1"/>
  <c r="BM243" i="25" a="1"/>
  <c r="AV329" i="25" a="1"/>
  <c r="P519" i="25" a="1"/>
  <c r="AN297" i="25" a="1"/>
  <c r="BE333" i="25" a="1"/>
  <c r="AQ171" i="25" a="1"/>
  <c r="AV235" i="25" a="1"/>
  <c r="BE303" i="25" a="1"/>
  <c r="Q237" i="25" a="1"/>
  <c r="G431" i="25" a="1"/>
  <c r="AU165" i="25" a="1"/>
  <c r="BN275" i="25" a="1"/>
  <c r="BH423" i="25" a="1"/>
  <c r="AI429" i="25" a="1"/>
  <c r="U515" i="25" a="1"/>
  <c r="P463" i="25" a="1"/>
  <c r="AR191" i="25" a="1"/>
  <c r="L507" i="25" a="1"/>
  <c r="AE365" i="25" a="1"/>
  <c r="AQ341" i="25" a="1"/>
  <c r="AN329" i="25" a="1"/>
  <c r="S187" i="25" a="1"/>
  <c r="AR337" i="25" a="1"/>
  <c r="AJ245" i="25" a="1"/>
  <c r="AR403" i="25" a="1"/>
  <c r="AA223" i="25" a="1"/>
  <c r="AD377" i="25" a="1"/>
  <c r="AF199" i="25" a="1"/>
  <c r="AS183" i="25" a="1"/>
  <c r="AX309" i="25" a="1"/>
  <c r="J151" i="25" a="1"/>
  <c r="N147" i="25" a="1"/>
  <c r="AW375" i="25" a="1"/>
  <c r="M147" i="25" a="1"/>
  <c r="BH195" i="25" a="1"/>
  <c r="AC393" i="25" a="1"/>
  <c r="AW369" i="25" a="1"/>
  <c r="AL273" i="25" a="1"/>
  <c r="AM207" i="25" a="1"/>
  <c r="AF355" i="25" a="1"/>
  <c r="J259" i="25" a="1"/>
  <c r="AD119" i="25" a="1"/>
  <c r="AH281" i="25" a="1"/>
  <c r="AT121" i="25" a="1"/>
  <c r="AV315" i="25" a="1"/>
  <c r="Z251" i="25" a="1"/>
  <c r="BN129" i="25" a="1"/>
  <c r="BJ405" i="25" a="1"/>
  <c r="BH259" i="25" a="1"/>
  <c r="BE223" i="25" a="1"/>
  <c r="AB191" i="25" a="1"/>
  <c r="AZ265" i="25" a="1"/>
  <c r="AJ353" i="25" a="1"/>
  <c r="BH289" i="25" a="1"/>
  <c r="BC351" i="25" a="1"/>
  <c r="AZ409" i="25" a="1"/>
  <c r="AS273" i="25" a="1"/>
  <c r="BC357" i="25" a="1"/>
  <c r="V519" i="25" a="1"/>
  <c r="BF525" i="25" a="1"/>
  <c r="Q439" i="25" a="1"/>
  <c r="AI311" i="25" a="1"/>
  <c r="BI183" i="25" a="1"/>
  <c r="AB179" i="25" a="1"/>
  <c r="Z129" i="25" a="1"/>
  <c r="AC281" i="25" a="1"/>
  <c r="BJ209" i="25" a="1"/>
  <c r="AZ235" i="25" a="1"/>
  <c r="BE489" i="25" a="1"/>
  <c r="AX379" i="25" a="1"/>
  <c r="AD285" i="25" a="1"/>
  <c r="BL217" i="25" a="1"/>
  <c r="D151" i="25" a="1"/>
  <c r="AF493" i="25" a="1"/>
  <c r="J387" i="25" a="1"/>
  <c r="AU447" i="25" a="1"/>
  <c r="BB197" i="25" a="1"/>
  <c r="AY355" i="25" a="1"/>
  <c r="Y267" i="25" a="1"/>
  <c r="BC295" i="25" a="1"/>
  <c r="AK521" i="25" a="1"/>
  <c r="BG317" i="25" a="1"/>
  <c r="AJ291" i="25" a="1"/>
  <c r="AK455" i="25" a="1"/>
  <c r="O275" i="25" a="1"/>
  <c r="AX189" i="25" a="1"/>
  <c r="BO501" i="25" a="1"/>
  <c r="Y409" i="25" a="1"/>
  <c r="AW417" i="25" a="1"/>
  <c r="V451" i="25" a="1"/>
  <c r="BE383" i="25" a="1"/>
  <c r="AC299" i="25" a="1"/>
  <c r="BD167" i="25" a="1"/>
  <c r="AV179" i="25" a="1"/>
  <c r="BM219" i="25" a="1"/>
  <c r="AZ189" i="25" a="1"/>
  <c r="AC329" i="25" a="1"/>
  <c r="AA527" i="25" a="1"/>
  <c r="H287" i="25" a="1"/>
  <c r="F195" i="25" a="1"/>
  <c r="BE493" i="25" a="1"/>
  <c r="V455" i="25" a="1"/>
  <c r="AX395" i="25" a="1"/>
  <c r="AA151" i="25" a="1"/>
  <c r="AC251" i="25" a="1"/>
  <c r="BP525" i="25" a="1"/>
  <c r="BE497" i="25" a="1"/>
  <c r="BF217" i="25" a="1"/>
  <c r="BP409" i="25" a="1"/>
  <c r="AN389" i="25" a="1"/>
  <c r="AM189" i="25" a="1"/>
  <c r="BM535" i="25" a="1"/>
  <c r="AU357" i="25" a="1"/>
  <c r="AI131" i="25" a="1"/>
  <c r="AY167" i="25" a="1"/>
  <c r="Y295" i="25" a="1"/>
  <c r="AJ417" i="25" a="1"/>
  <c r="AY311" i="25" a="1"/>
  <c r="AL327" i="25" a="1"/>
  <c r="AJ497" i="25" a="1"/>
  <c r="P373" i="25" a="1"/>
  <c r="AO273" i="25" a="1"/>
  <c r="AU279" i="25" a="1"/>
  <c r="AF511" i="25" a="1"/>
  <c r="G467" i="25" a="1"/>
  <c r="BF441" i="25" a="1"/>
  <c r="AW477" i="25" a="1"/>
  <c r="AF255" i="25" a="1"/>
  <c r="BE143" i="25" a="1"/>
  <c r="BD163" i="25" a="1"/>
  <c r="BG445" i="25" a="1"/>
  <c r="AU241" i="25" a="1"/>
  <c r="AF189" i="25" a="1"/>
  <c r="BF347" i="25" a="1"/>
  <c r="AK193" i="25" a="1"/>
  <c r="BS118" i="25" a="1"/>
  <c r="N155" i="25" a="1"/>
  <c r="BL523" i="25" a="1"/>
  <c r="AM345" i="25" a="1"/>
  <c r="BM383" i="25" a="1"/>
  <c r="W163" i="25" a="1"/>
  <c r="AM419" i="25" a="1"/>
  <c r="BH353" i="25" a="1"/>
  <c r="AB531" i="25" a="1"/>
  <c r="AW387" i="25" a="1"/>
  <c r="W383" i="25" a="1"/>
  <c r="AN395" i="25" a="1"/>
  <c r="Z371" i="25" a="1"/>
  <c r="BN177" i="25" a="1"/>
  <c r="AS185" i="25" a="1"/>
  <c r="BO205" i="25" a="1"/>
  <c r="T251" i="25" a="1"/>
  <c r="AM271" i="25" a="1"/>
  <c r="BB495" i="25" a="1"/>
  <c r="AN159" i="25" a="1"/>
  <c r="AM517" i="25" a="1"/>
  <c r="AH447" i="25" a="1"/>
  <c r="AJ501" i="25" a="1"/>
  <c r="I495" i="25" a="1"/>
  <c r="AQ183" i="25" a="1"/>
  <c r="AF279" i="25" a="1"/>
  <c r="AK371" i="25" a="1"/>
  <c r="Z367" i="25" a="1"/>
  <c r="AG241" i="25" a="1"/>
  <c r="BI331" i="25" a="1"/>
  <c r="AY181" i="25" a="1"/>
  <c r="BI143" i="25" a="1"/>
  <c r="R231" i="25" a="1"/>
  <c r="K251" i="25" a="1"/>
  <c r="BI163" i="25" a="1"/>
  <c r="AH459" i="25" a="1"/>
  <c r="AU127" i="25" a="1"/>
  <c r="Z147" i="25" a="1"/>
  <c r="AF151" i="25" a="1"/>
  <c r="AG187" i="25" a="1"/>
  <c r="AA139" i="25" a="1"/>
  <c r="AG407" i="25" a="1"/>
  <c r="V467" i="25" a="1"/>
  <c r="BG119" i="25" a="1"/>
  <c r="L315" i="25" a="1"/>
  <c r="AM275" i="25" a="1"/>
  <c r="BG429" i="25" a="1"/>
  <c r="AJ279" i="25" a="1"/>
  <c r="AU403" i="25" a="1"/>
  <c r="BP251" i="25" a="1"/>
  <c r="AI177" i="25" a="1"/>
  <c r="P379" i="25" a="1"/>
  <c r="O431" i="25" a="1"/>
  <c r="AB281" i="25" a="1"/>
  <c r="L119" i="25" a="1"/>
  <c r="BO233" i="25" a="1"/>
  <c r="AE393" i="25" a="1"/>
  <c r="BK305" i="25" a="1"/>
  <c r="D459" i="25" a="1"/>
  <c r="R119" i="25" a="1"/>
  <c r="AC463" i="25" a="1"/>
  <c r="AW243" i="25" a="1"/>
  <c r="BK237" i="25" a="1"/>
  <c r="Y451" i="25" a="1"/>
  <c r="AN177" i="25" a="1"/>
  <c r="AB433" i="25" a="1"/>
  <c r="AM303" i="25" a="1"/>
  <c r="BP319" i="25" a="1"/>
  <c r="AZ155" i="25" a="1"/>
  <c r="AR211" i="25" a="1"/>
  <c r="BG261" i="25" a="1"/>
  <c r="AH535" i="25" a="1"/>
  <c r="BN407" i="25" a="1"/>
  <c r="AK153" i="25" a="1"/>
  <c r="BD143" i="25" a="1"/>
  <c r="Z197" i="25" a="1"/>
  <c r="Z151" i="25" a="1"/>
  <c r="S283" i="25" a="1"/>
  <c r="BJ141" i="25" a="1"/>
  <c r="Y385" i="25" a="1"/>
  <c r="BI191" i="25" a="1"/>
  <c r="AO419" i="25" a="1"/>
  <c r="AT265" i="25" a="1"/>
  <c r="BJ163" i="25" a="1"/>
  <c r="D243" i="25" a="1"/>
  <c r="P503" i="25" a="1"/>
  <c r="BC411" i="25" a="1"/>
  <c r="AH525" i="25" a="1"/>
  <c r="BO313" i="25" a="1"/>
  <c r="AK415" i="25" a="1"/>
  <c r="BE305" i="25" a="1"/>
  <c r="BD465" i="25" a="1"/>
  <c r="AL305" i="25" a="1"/>
  <c r="AI153" i="25" a="1"/>
  <c r="BJ521" i="25" a="1"/>
  <c r="Z253" i="25" a="1"/>
  <c r="AE445" i="25" a="1"/>
  <c r="AU285" i="25" a="1"/>
  <c r="AC115" i="25" a="1"/>
  <c r="BO325" i="25" a="1"/>
  <c r="M263" i="25" a="1"/>
  <c r="AY459" i="25" a="1"/>
  <c r="BL143" i="25" a="1"/>
  <c r="AN215" i="25" a="1"/>
  <c r="AO283" i="25" a="1"/>
  <c r="AL195" i="25" a="1"/>
  <c r="AK495" i="25" a="1"/>
  <c r="BO265" i="25" a="1"/>
  <c r="AO517" i="25" a="1"/>
  <c r="BP463" i="25" a="1"/>
  <c r="T359" i="25" a="1"/>
  <c r="F219" i="25" a="1"/>
  <c r="G359" i="25" a="1"/>
  <c r="AK357" i="25" a="1"/>
  <c r="AU319" i="25" a="1"/>
  <c r="Z177" i="25" a="1"/>
  <c r="AM485" i="25" a="1"/>
  <c r="Q247" i="25" a="1"/>
  <c r="AG125" i="25" a="1"/>
  <c r="BN419" i="25" a="1"/>
  <c r="AS375" i="25" a="1"/>
  <c r="O249" i="25" a="1"/>
  <c r="Q355" i="25" a="1"/>
  <c r="BK171" i="25" a="1"/>
  <c r="BB211" i="25" a="1"/>
  <c r="R367" i="25" a="1"/>
  <c r="AU143" i="25" a="1"/>
  <c r="AD497" i="25" a="1"/>
  <c r="AV521" i="25" a="1"/>
  <c r="AR513" i="25" a="1"/>
  <c r="I219" i="25" a="1"/>
  <c r="K215" i="25" a="1"/>
  <c r="Y441" i="25" a="1"/>
  <c r="AE255" i="25" a="1"/>
  <c r="AJ441" i="25" a="1"/>
  <c r="BU118" i="25" a="1"/>
  <c r="F387" i="25" a="1"/>
  <c r="AA375" i="25" a="1"/>
  <c r="M247" i="25" a="1"/>
  <c r="R171" i="25" a="1"/>
  <c r="O177" i="25" a="1"/>
  <c r="AU303" i="25" a="1"/>
  <c r="AO429" i="25" a="1"/>
  <c r="BD363" i="25" a="1"/>
  <c r="AY133" i="25" a="1"/>
  <c r="AA305" i="25" a="1"/>
  <c r="BE275" i="25" a="1"/>
  <c r="AL381" i="25" a="1"/>
  <c r="AO477" i="25" a="1"/>
  <c r="P451" i="25" a="1"/>
  <c r="BI509" i="25" a="1"/>
  <c r="AS199" i="25" a="1"/>
  <c r="O477" i="25" a="1"/>
  <c r="AJ181" i="25" a="1"/>
  <c r="AV453" i="25" a="1"/>
  <c r="J359" i="25" a="1"/>
  <c r="BP327" i="25" a="1"/>
  <c r="T267" i="25" a="1"/>
  <c r="BK197" i="25" a="1"/>
  <c r="AC237" i="25" a="1"/>
  <c r="AJ385" i="25" a="1"/>
  <c r="W207" i="25" a="1"/>
  <c r="AY443" i="25" a="1"/>
  <c r="BI377" i="25" a="1"/>
  <c r="AO453" i="25" a="1"/>
  <c r="BB135" i="25" a="1"/>
  <c r="AK491" i="25" a="1"/>
  <c r="BF497" i="25" a="1"/>
  <c r="AR237" i="25" a="1"/>
  <c r="AZ357" i="25" a="1"/>
  <c r="AD503" i="25" a="1"/>
  <c r="AT259" i="25" a="1"/>
  <c r="AI313" i="25" a="1"/>
  <c r="T139" i="25" a="1"/>
  <c r="BG219" i="25" a="1"/>
  <c r="BD489" i="25" a="1"/>
  <c r="AU117" i="25" a="1"/>
  <c r="AL345" i="25" a="1"/>
  <c r="AL361" i="25" a="1"/>
  <c r="AH291" i="25" a="1"/>
  <c r="U327" i="25" a="1"/>
  <c r="AN229" i="25" a="1"/>
  <c r="AT155" i="25" a="1"/>
  <c r="BC183" i="25" a="1"/>
  <c r="AD167" i="25" a="1"/>
  <c r="D179" i="25" a="1"/>
  <c r="BN311" i="25" a="1"/>
  <c r="BG311" i="25" a="1"/>
  <c r="BD151" i="25" a="1"/>
  <c r="AI391" i="25" a="1"/>
  <c r="M491" i="25" a="1"/>
  <c r="Z441" i="25" a="1"/>
  <c r="AI211" i="25" a="1"/>
  <c r="AH331" i="25" a="1"/>
  <c r="AG299" i="25" a="1"/>
  <c r="Q239" i="25" a="1"/>
  <c r="K339" i="25" a="1"/>
  <c r="AK163" i="25" a="1"/>
  <c r="AX311" i="25" a="1"/>
  <c r="AH283" i="25" a="1"/>
  <c r="BJ407" i="25" a="1"/>
  <c r="AJ355" i="25" a="1"/>
  <c r="BF527" i="25" a="1"/>
  <c r="W151" i="25" a="1"/>
  <c r="BI289" i="25" a="1"/>
  <c r="BB199" i="25" a="1"/>
  <c r="T491" i="25" a="1"/>
  <c r="AW179" i="25" a="1"/>
  <c r="AI493" i="25" a="1"/>
  <c r="AJ419" i="25" a="1"/>
  <c r="BM529" i="25" a="1"/>
  <c r="AK195" i="25" a="1"/>
  <c r="AN327" i="25" a="1"/>
  <c r="AM519" i="25" a="1"/>
  <c r="AJ327" i="25" a="1"/>
  <c r="AQ175" i="25" a="1"/>
  <c r="AV301" i="25" a="1"/>
  <c r="AZ333" i="25" a="1"/>
  <c r="AU401" i="25" a="1"/>
  <c r="AS169" i="25" a="1"/>
  <c r="AB525" i="25" a="1"/>
  <c r="AZ315" i="25" a="1"/>
  <c r="N359" i="25" a="1"/>
  <c r="AH513" i="25" a="1"/>
  <c r="BK217" i="25" a="1"/>
  <c r="BE477" i="25" a="1"/>
  <c r="L463" i="25" a="1"/>
  <c r="BJ347" i="25" a="1"/>
  <c r="N151" i="25" a="1"/>
  <c r="P321" i="25" a="1"/>
  <c r="AO363" i="25" a="1"/>
  <c r="AX495" i="25" a="1"/>
  <c r="AJ347" i="25" a="1"/>
  <c r="BJ411" i="25" a="1"/>
  <c r="BM447" i="25" a="1"/>
  <c r="O331" i="25" a="1"/>
  <c r="AS465" i="25" a="1"/>
  <c r="BP295" i="25" a="1"/>
  <c r="BP521" i="25" a="1"/>
  <c r="AE291" i="25" a="1"/>
  <c r="BF161" i="25" a="1"/>
  <c r="AZ391" i="25" a="1"/>
  <c r="AC445" i="25" a="1"/>
  <c r="AY373" i="25" a="1"/>
  <c r="AH301" i="25" a="1"/>
  <c r="BF383" i="25" a="1"/>
  <c r="G231" i="25" a="1"/>
  <c r="BK231" i="25" a="1"/>
  <c r="D419" i="25" a="1"/>
  <c r="BM449" i="25" a="1"/>
  <c r="BD429" i="25" a="1"/>
  <c r="AF461" i="25" a="1"/>
  <c r="AD337" i="25" a="1"/>
  <c r="P445" i="25" a="1"/>
  <c r="S155" i="25" a="1"/>
  <c r="AW439" i="25" a="1"/>
  <c r="BH231" i="25" a="1"/>
  <c r="AD371" i="25" a="1"/>
  <c r="BH295" i="25" a="1"/>
  <c r="BI129" i="25" a="1"/>
  <c r="BC331" i="25" a="1"/>
  <c r="AO143" i="25" a="1"/>
  <c r="BF221" i="25" a="1"/>
  <c r="BE271" i="25" a="1"/>
  <c r="BD175" i="25" a="1"/>
  <c r="Q405" i="25" a="1"/>
  <c r="BJ265" i="25" a="1"/>
  <c r="AA475" i="25" a="1"/>
  <c r="AJ407" i="25" a="1"/>
  <c r="AS179" i="25" a="1"/>
  <c r="AY393" i="25" a="1"/>
  <c r="AU529" i="25" a="1"/>
  <c r="K511" i="25" a="1"/>
  <c r="G411" i="25" a="1"/>
  <c r="BI461" i="25" a="1"/>
  <c r="P119" i="25" a="1"/>
  <c r="R207" i="25" a="1"/>
  <c r="AE223" i="25" a="1"/>
  <c r="BL387" i="25" a="1"/>
  <c r="AF223" i="25" a="1"/>
  <c r="S235" i="25" a="1"/>
  <c r="AZ383" i="25" a="1"/>
  <c r="AF491" i="25" a="1"/>
  <c r="BB511" i="25" a="1"/>
  <c r="AR415" i="25" a="1"/>
  <c r="AE493" i="25" a="1"/>
  <c r="BD417" i="25" a="1"/>
  <c r="BM403" i="25" a="1"/>
  <c r="F155" i="25" a="1"/>
  <c r="AT305" i="25" a="1"/>
  <c r="AI225" i="25" a="1"/>
  <c r="R227" i="25" a="1"/>
  <c r="N479" i="25" a="1"/>
  <c r="P365" i="25" a="1"/>
  <c r="S499" i="25" a="1"/>
  <c r="T239" i="25" a="1"/>
  <c r="BO193" i="25" a="1"/>
  <c r="AN483" i="25" a="1"/>
  <c r="BF165" i="25" a="1"/>
  <c r="BN137" i="25" a="1"/>
  <c r="BK191" i="25" a="1"/>
  <c r="BD475" i="25" a="1"/>
  <c r="Y181" i="25" a="1"/>
  <c r="AZ361" i="25" a="1"/>
  <c r="I511" i="25" a="1"/>
  <c r="BN289" i="25" a="1"/>
  <c r="I343" i="25" a="1"/>
  <c r="Y127" i="25" a="1"/>
  <c r="AA411" i="25" a="1"/>
  <c r="AA259" i="25" a="1"/>
  <c r="BN203" i="25" a="1"/>
  <c r="AD517" i="25" a="1"/>
  <c r="AQ437" i="25" a="1"/>
  <c r="O263" i="25" a="1"/>
  <c r="AY351" i="25" a="1"/>
  <c r="AZ133" i="25" a="1"/>
  <c r="BJ201" i="25" a="1"/>
  <c r="AI273" i="25" a="1"/>
  <c r="AF389" i="25" a="1"/>
  <c r="AZ279" i="25" a="1"/>
  <c r="AJ533" i="25" a="1"/>
  <c r="AB311" i="25" a="1"/>
  <c r="BP471" i="25" a="1"/>
  <c r="AR505" i="25" a="1"/>
  <c r="BJ147" i="25" a="1"/>
  <c r="AV487" i="25" a="1"/>
  <c r="BP201" i="25" a="1"/>
  <c r="BG509" i="25" a="1"/>
  <c r="BH359" i="25" a="1"/>
  <c r="AK365" i="25" a="1"/>
  <c r="BN251" i="25" a="1"/>
  <c r="AG431" i="25" a="1"/>
  <c r="AW259" i="25" a="1"/>
  <c r="AD123" i="25" a="1"/>
  <c r="BO385" i="25" a="1"/>
  <c r="W223" i="25" a="1"/>
  <c r="BE531" i="25" a="1"/>
  <c r="T379" i="25" a="1"/>
  <c r="BN535" i="25" a="1"/>
  <c r="BB261" i="25" a="1"/>
  <c r="O197" i="25" a="1"/>
  <c r="BM487" i="25" a="1"/>
  <c r="AW405" i="25" a="1"/>
  <c r="AE361" i="25" a="1"/>
  <c r="AG219" i="25" a="1"/>
  <c r="AG257" i="25" a="1"/>
  <c r="AG295" i="25" a="1"/>
  <c r="AA153" i="25" a="1"/>
  <c r="W291" i="25" a="1"/>
  <c r="BC451" i="25" a="1"/>
  <c r="BI495" i="25" a="1"/>
  <c r="Y337" i="25" a="1"/>
  <c r="BG239" i="25" a="1"/>
  <c r="Q329" i="25" a="1"/>
  <c r="AE231" i="25" a="1"/>
  <c r="AW281" i="25" a="1"/>
  <c r="AX321" i="25" a="1"/>
  <c r="BO499" i="25" a="1"/>
  <c r="BJ329" i="25" a="1"/>
  <c r="W275" i="25" a="1"/>
  <c r="AT485" i="25" a="1"/>
  <c r="AT303" i="25" a="1"/>
  <c r="BH453" i="25" a="1"/>
  <c r="BP287" i="25" a="1"/>
  <c r="K407" i="25" a="1"/>
  <c r="BN479" i="25" a="1"/>
  <c r="P237" i="25" a="1"/>
  <c r="AD195" i="25" a="1"/>
  <c r="AU411" i="25" a="1"/>
  <c r="AD373" i="25" a="1"/>
  <c r="AV339" i="25" a="1"/>
  <c r="AY265" i="25" a="1"/>
  <c r="AD139" i="25" a="1"/>
  <c r="AK217" i="25" a="1"/>
  <c r="Q427" i="25" a="1"/>
  <c r="AM469" i="25" a="1"/>
  <c r="Y375" i="25" a="1"/>
  <c r="BF529" i="25" a="1"/>
  <c r="AM321" i="25" a="1"/>
  <c r="BI323" i="25" a="1"/>
  <c r="AC205" i="25" a="1"/>
  <c r="AE487" i="25" a="1"/>
  <c r="BK299" i="25" a="1"/>
  <c r="BB231" i="25" a="1"/>
  <c r="AM393" i="25" a="1"/>
  <c r="AZ185" i="25" a="1"/>
  <c r="AO195" i="25" a="1"/>
  <c r="AK287" i="25" a="1"/>
  <c r="BG369" i="25" a="1"/>
  <c r="BE397" i="25" a="1"/>
  <c r="BL305" i="25" a="1"/>
  <c r="BH433" i="25" a="1"/>
  <c r="BE121" i="25" a="1"/>
  <c r="AR379" i="25" a="1"/>
  <c r="W127" i="25" a="1"/>
  <c r="BB441" i="25" a="1"/>
  <c r="BM423" i="25" a="1"/>
  <c r="AM163" i="25" a="1"/>
  <c r="AU239" i="25" a="1"/>
  <c r="BJ367" i="25" a="1"/>
  <c r="BI227" i="25" a="1"/>
  <c r="AE321" i="25" a="1"/>
  <c r="AH461" i="25" a="1"/>
  <c r="BF501" i="25" a="1"/>
  <c r="BE323" i="25" a="1"/>
  <c r="Z483" i="25" a="1"/>
  <c r="AY177" i="25" a="1"/>
  <c r="AE167" i="25" a="1"/>
  <c r="BO125" i="25" a="1"/>
  <c r="AE391" i="25" a="1"/>
  <c r="AC523" i="25" a="1"/>
  <c r="BL401" i="25" a="1"/>
  <c r="AB511" i="25" a="1"/>
  <c r="AM125" i="25" a="1"/>
  <c r="BJ469" i="25" a="1"/>
  <c r="J159" i="25" a="1"/>
  <c r="AR229" i="25" a="1"/>
  <c r="R519" i="25" a="1"/>
  <c r="N515" i="25" a="1"/>
  <c r="AO359" i="25" a="1"/>
  <c r="O229" i="25" a="1"/>
  <c r="BD205" i="25" a="1"/>
  <c r="AV247" i="25" a="1"/>
  <c r="AY369" i="25" a="1"/>
  <c r="AT219" i="25" a="1"/>
  <c r="AT381" i="25" a="1"/>
  <c r="V307" i="25" a="1"/>
  <c r="BJ511" i="25" a="1"/>
  <c r="BK187" i="25" a="1"/>
  <c r="AN149" i="25" a="1"/>
  <c r="AG317" i="25" a="1"/>
  <c r="Z487" i="25" a="1"/>
  <c r="K431" i="25" a="1"/>
  <c r="AB247" i="25" a="1"/>
  <c r="BI255" i="25" a="1"/>
  <c r="BG303" i="25" a="1"/>
  <c r="BF471" i="25" a="1"/>
  <c r="AJ337" i="25" a="1"/>
  <c r="D431" i="25" a="1"/>
  <c r="AF263" i="25" a="1"/>
  <c r="AN443" i="25" a="1"/>
  <c r="BI319" i="25" a="1"/>
  <c r="S195" i="25" a="1"/>
  <c r="AH449" i="25" a="1"/>
  <c r="BM313" i="25" a="1"/>
  <c r="AS201" i="25" a="1"/>
  <c r="AO493" i="25" a="1"/>
  <c r="AL199" i="25" a="1"/>
  <c r="AA499" i="25" a="1"/>
  <c r="AE261" i="25" a="1"/>
  <c r="AZ123" i="25" a="1"/>
  <c r="BJ455" i="25" a="1"/>
  <c r="AN463" i="25" a="1"/>
  <c r="BG249" i="25" a="1"/>
  <c r="AF217" i="25" a="1"/>
  <c r="Y203" i="25" a="1"/>
  <c r="Z517" i="25" a="1"/>
  <c r="AT507" i="25" a="1"/>
  <c r="AA415" i="25" a="1"/>
  <c r="J351" i="25" a="1"/>
  <c r="AX145" i="25" a="1"/>
  <c r="L271" i="25" a="1"/>
  <c r="AF233" i="25" a="1"/>
  <c r="AS517" i="25" a="1"/>
  <c r="AG469" i="25" a="1"/>
  <c r="AN535" i="25" a="1"/>
  <c r="BH465" i="25" a="1"/>
  <c r="AO263" i="25" a="1"/>
  <c r="AG455" i="25" a="1"/>
  <c r="AU177" i="25" a="1"/>
  <c r="AL417" i="25" a="1"/>
  <c r="AY515" i="25" a="1"/>
  <c r="AH189" i="25" a="1"/>
  <c r="AH437" i="25" a="1"/>
  <c r="AA197" i="25" a="1"/>
  <c r="AE247" i="25" a="1"/>
  <c r="T363" i="25" a="1"/>
  <c r="BJ219" i="25" a="1"/>
  <c r="AC493" i="25" a="1"/>
  <c r="AH441" i="25" a="1"/>
  <c r="BD327" i="25" a="1"/>
  <c r="AJ227" i="25" a="1"/>
  <c r="I503" i="25" a="1"/>
  <c r="Z123" i="25" a="1"/>
  <c r="AF469" i="25" a="1"/>
  <c r="AD223" i="25" a="1"/>
  <c r="BC289" i="25" a="1"/>
  <c r="BC137" i="25" a="1"/>
  <c r="R303" i="25" a="1"/>
  <c r="P517" i="25" a="1"/>
  <c r="G327" i="25" a="1"/>
  <c r="AI453" i="25" a="1"/>
  <c r="O503" i="25" a="1"/>
  <c r="AE157" i="25" a="1"/>
  <c r="R475" i="25" a="1"/>
  <c r="BH257" i="25" a="1"/>
  <c r="AO339" i="25" a="1"/>
  <c r="AC283" i="25" a="1"/>
  <c r="L219" i="25" a="1"/>
  <c r="BK417" i="25" a="1"/>
  <c r="BO503" i="25" a="1"/>
  <c r="BP527" i="25" a="1"/>
  <c r="BM533" i="25" a="1"/>
  <c r="AJ301" i="25" a="1"/>
  <c r="BH355" i="25" a="1"/>
  <c r="K475" i="25" a="1"/>
  <c r="AX225" i="25" a="1"/>
  <c r="AM521" i="25" a="1"/>
  <c r="AA137" i="25" a="1"/>
  <c r="AI295" i="25" a="1"/>
  <c r="V327" i="25" a="1"/>
  <c r="BP249" i="25" a="1"/>
  <c r="O429" i="25" a="1"/>
  <c r="BO235" i="25" a="1"/>
  <c r="J371" i="25" a="1"/>
  <c r="AC135" i="25" a="1"/>
  <c r="AN179" i="25" a="1"/>
  <c r="AS527" i="25" a="1"/>
  <c r="AH515" i="25" a="1"/>
  <c r="F131" i="25" a="1"/>
  <c r="BE479" i="25" a="1"/>
  <c r="BC435" i="25" a="1"/>
  <c r="P315" i="25" a="1"/>
  <c r="Y363" i="25" a="1"/>
  <c r="BE401" i="25" a="1"/>
  <c r="AJ345" i="25" a="1"/>
  <c r="BC277" i="25" a="1"/>
  <c r="BG321" i="25" a="1"/>
  <c r="AQ263" i="25" a="1"/>
  <c r="AJ511" i="25" a="1"/>
  <c r="BP523" i="25" a="1"/>
  <c r="BF163" i="25" a="1"/>
  <c r="AZ389" i="25" a="1"/>
  <c r="AM381" i="25" a="1"/>
  <c r="D251" i="25" a="1"/>
  <c r="AY375" i="25" a="1"/>
  <c r="AS485" i="25" a="1"/>
  <c r="AJ127" i="25" a="1"/>
  <c r="BK229" i="25" a="1"/>
  <c r="T339" i="25" a="1"/>
  <c r="N255" i="25" a="1"/>
  <c r="M511" i="25" a="1"/>
  <c r="I323" i="25" a="1"/>
  <c r="BM451" i="25" a="1"/>
  <c r="AF463" i="25" a="1"/>
  <c r="I243" i="25" a="1"/>
  <c r="P447" i="25" a="1"/>
  <c r="AI173" i="25" a="1"/>
  <c r="BH229" i="25" a="1"/>
  <c r="AX457" i="25" a="1"/>
  <c r="BH293" i="25" a="1"/>
  <c r="S319" i="25" a="1"/>
  <c r="BI131" i="25" a="1"/>
  <c r="AO141" i="25" a="1"/>
  <c r="BF223" i="25" a="1"/>
  <c r="BE269" i="25" a="1"/>
  <c r="AY525" i="25" a="1"/>
  <c r="BD173" i="25" a="1"/>
  <c r="AU347" i="25" a="1"/>
  <c r="BH447" i="25" a="1"/>
  <c r="AJ405" i="25" a="1"/>
  <c r="AS177" i="25" a="1"/>
  <c r="G523" i="25" a="1"/>
  <c r="AY395" i="25" a="1"/>
  <c r="BE521" i="25" a="1"/>
  <c r="AB147" i="25" a="1"/>
  <c r="P117" i="25" a="1"/>
  <c r="AY499" i="25" a="1"/>
  <c r="S251" i="25" a="1"/>
  <c r="AW353" i="25" a="1"/>
  <c r="BB509" i="25" a="1"/>
  <c r="AE495" i="25" a="1"/>
  <c r="BD419" i="25" a="1"/>
  <c r="AE325" i="25" a="1"/>
  <c r="AU391" i="25" a="1"/>
  <c r="AI227" i="25" a="1"/>
  <c r="J519" i="25" a="1"/>
  <c r="U191" i="25" a="1"/>
  <c r="BB131" i="25" a="1"/>
  <c r="BD399" i="25" a="1"/>
  <c r="AX249" i="25" a="1"/>
  <c r="BI241" i="25" a="1"/>
  <c r="M515" i="25" a="1"/>
  <c r="AN481" i="25" a="1"/>
  <c r="AY401" i="25" a="1"/>
  <c r="BN139" i="25" a="1"/>
  <c r="BK189" i="25" a="1"/>
  <c r="Y183" i="25" a="1"/>
  <c r="AT229" i="25" a="1"/>
  <c r="AB233" i="25" a="1"/>
  <c r="R523" i="25" a="1"/>
  <c r="AR163" i="25" a="1"/>
  <c r="AA257" i="25" a="1"/>
  <c r="P337" i="25" a="1"/>
  <c r="L163" i="25" a="1"/>
  <c r="AD519" i="25" a="1"/>
  <c r="BM221" i="25" a="1"/>
  <c r="AW409" i="25" a="1"/>
  <c r="AJ471" i="25" a="1"/>
  <c r="AO497" i="25" a="1"/>
  <c r="AO253" i="25" a="1"/>
  <c r="AQ133" i="25" a="1"/>
  <c r="AZ135" i="25" a="1"/>
  <c r="BG395" i="25" a="1"/>
  <c r="AF391" i="25" a="1"/>
  <c r="AD271" i="25" a="1"/>
  <c r="AY473" i="25" a="1"/>
  <c r="AJ535" i="25" a="1"/>
  <c r="AB309" i="25" a="1"/>
  <c r="BF425" i="25" a="1"/>
  <c r="AR507" i="25" a="1"/>
  <c r="BC377" i="25" a="1"/>
  <c r="BL443" i="25" a="1"/>
  <c r="AV485" i="25" a="1"/>
  <c r="BG511" i="25" a="1"/>
  <c r="BM507" i="25" a="1"/>
  <c r="BH357" i="25" a="1"/>
  <c r="AW185" i="25" a="1"/>
  <c r="K535" i="25" a="1"/>
  <c r="AI255" i="25" a="1"/>
  <c r="AX325" i="25" a="1"/>
  <c r="BN249" i="25" a="1"/>
  <c r="AW257" i="25" a="1"/>
  <c r="AD121" i="25" a="1"/>
  <c r="T247" i="25" a="1"/>
  <c r="AI303" i="25" a="1"/>
  <c r="AJ195" i="25" a="1"/>
  <c r="AK253" i="25" a="1"/>
  <c r="AX473" i="25" a="1"/>
  <c r="BN533" i="25" a="1"/>
  <c r="BD487" i="25" a="1"/>
  <c r="T347" i="25" a="1"/>
  <c r="R291" i="25" a="1"/>
  <c r="S351" i="25" a="1"/>
  <c r="BM485" i="25" a="1"/>
  <c r="BE415" i="25" a="1"/>
  <c r="AE363" i="25" a="1"/>
  <c r="AS269" i="25" a="1"/>
  <c r="AG259" i="25" a="1"/>
  <c r="R463" i="25" a="1"/>
  <c r="AG293" i="25" a="1"/>
  <c r="AA155" i="25" a="1"/>
  <c r="AE131" i="25" a="1"/>
  <c r="BI493" i="25" a="1"/>
  <c r="L339" i="25" a="1"/>
  <c r="Z463" i="25" a="1"/>
  <c r="AM231" i="25" a="1"/>
  <c r="Y315" i="25" a="1"/>
  <c r="Q409" i="25" a="1"/>
  <c r="M387" i="25" a="1"/>
  <c r="AX449" i="25" a="1"/>
  <c r="BB425" i="25" a="1"/>
  <c r="O481" i="25" a="1"/>
  <c r="S483" i="25" a="1"/>
  <c r="BG529" i="25" a="1"/>
  <c r="BI247" i="25" a="1"/>
  <c r="BK211" i="25" a="1"/>
  <c r="AW493" i="25" a="1"/>
  <c r="Q279" i="25" a="1"/>
  <c r="BE405" i="25" a="1"/>
  <c r="P301" i="25" a="1"/>
  <c r="AL141" i="25" a="1"/>
  <c r="Y475" i="25" a="1"/>
  <c r="AI497" i="25" a="1"/>
  <c r="AQ131" i="25" a="1"/>
  <c r="AC519" i="25" a="1"/>
  <c r="AX339" i="25" a="1"/>
  <c r="N299" i="25" a="1"/>
  <c r="BJ237" i="25" a="1"/>
  <c r="U259" i="25" a="1"/>
  <c r="AY389" i="25" a="1"/>
  <c r="AV271" i="25" a="1"/>
  <c r="AL391" i="25" a="1"/>
  <c r="AK465" i="25" a="1"/>
  <c r="W511" i="25" a="1"/>
  <c r="BH505" i="25" a="1"/>
  <c r="BF233" i="25" a="1"/>
  <c r="G131" i="25" a="1"/>
  <c r="AO323" i="25" a="1"/>
  <c r="Y403" i="25" a="1"/>
  <c r="AN313" i="25" a="1"/>
  <c r="BF413" i="25" a="1"/>
  <c r="H499" i="25" a="1"/>
  <c r="AC209" i="25" a="1"/>
  <c r="AT289" i="25" a="1"/>
  <c r="O405" i="25" a="1"/>
  <c r="AR253" i="25" a="1"/>
  <c r="BM151" i="25" a="1"/>
  <c r="BO529" i="25" a="1"/>
  <c r="R383" i="25" a="1"/>
  <c r="AM179" i="25" a="1"/>
  <c r="R443" i="25" a="1"/>
  <c r="AK311" i="25" a="1"/>
  <c r="BI471" i="25" a="1"/>
  <c r="J183" i="25" a="1"/>
  <c r="BJ123" i="25" a="1"/>
  <c r="AN363" i="25" a="1"/>
  <c r="AJ475" i="25" a="1"/>
  <c r="BJ297" i="25" a="1"/>
  <c r="AW197" i="25" a="1"/>
  <c r="AV495" i="25" a="1"/>
  <c r="AA265" i="25" a="1"/>
  <c r="G199" i="25" a="1"/>
  <c r="O441" i="25" a="1"/>
  <c r="BD499" i="25" a="1"/>
  <c r="S355" i="25" a="1"/>
  <c r="AS441" i="25" a="1"/>
  <c r="AB253" i="25" a="1"/>
  <c r="M231" i="25" a="1"/>
  <c r="BB137" i="25" a="1"/>
  <c r="AU483" i="25" a="1"/>
  <c r="Y117" i="25" a="1"/>
  <c r="AN495" i="25" a="1"/>
  <c r="AU465" i="25" a="1"/>
  <c r="AS451" i="25" a="1"/>
  <c r="AA347" i="25" a="1"/>
  <c r="BO151" i="25" a="1"/>
  <c r="H159" i="25" a="1"/>
  <c r="I371" i="25" a="1"/>
  <c r="BN301" i="25" a="1"/>
  <c r="T119" i="25" a="1"/>
  <c r="M139" i="25" a="1"/>
  <c r="BF287" i="25" a="1"/>
  <c r="BD247" i="25" a="1"/>
  <c r="AG479" i="25" a="1"/>
  <c r="AO425" i="25" a="1"/>
  <c r="BI351" i="25" a="1"/>
  <c r="BH511" i="25" a="1"/>
  <c r="AQ301" i="25" a="1"/>
  <c r="BJ351" i="25" a="1"/>
  <c r="AJ287" i="25" a="1"/>
  <c r="BH125" i="25" a="1"/>
  <c r="Y365" i="25" a="1"/>
  <c r="BC247" i="25" a="1"/>
  <c r="AE293" i="25" a="1"/>
  <c r="AE219" i="25" a="1"/>
  <c r="AQ331" i="25" a="1"/>
  <c r="AM529" i="25" a="1"/>
  <c r="I383" i="25" a="1"/>
  <c r="Q459" i="25" a="1"/>
  <c r="O299" i="25" a="1"/>
  <c r="BC521" i="25" a="1"/>
  <c r="W311" i="25" a="1"/>
  <c r="I203" i="25" a="1"/>
  <c r="BJ153" i="25" a="1"/>
  <c r="BK505" i="25" a="1"/>
  <c r="AY385" i="25" a="1"/>
  <c r="BB383" i="25" a="1"/>
  <c r="BK487" i="25" a="1"/>
  <c r="S443" i="25" a="1"/>
  <c r="BM513" i="25" a="1"/>
  <c r="BC199" i="25" a="1"/>
  <c r="O349" i="25" a="1"/>
  <c r="AU167" i="25" a="1"/>
  <c r="AG247" i="25" a="1"/>
  <c r="N435" i="25" a="1"/>
  <c r="BM379" i="25" a="1"/>
  <c r="H259" i="25" a="1"/>
  <c r="N115" i="25" a="1"/>
  <c r="AT123" i="25" a="1"/>
  <c r="BO163" i="25" a="1"/>
  <c r="BC349" i="25" a="1"/>
  <c r="AT409" i="25" a="1"/>
  <c r="W319" i="25" a="1"/>
  <c r="AV177" i="25" a="1"/>
  <c r="AY219" i="25" a="1"/>
  <c r="AL325" i="25" a="1"/>
  <c r="F203" i="25" a="1"/>
  <c r="AX247" i="25" a="1"/>
  <c r="BX113" i="25" a="1"/>
  <c r="BC415" i="25" a="1"/>
  <c r="AK369" i="25" a="1"/>
  <c r="AY183" i="25" a="1"/>
  <c r="U407" i="25" a="1"/>
  <c r="AE139" i="25" a="1"/>
  <c r="BL233" i="25" a="1"/>
  <c r="AT165" i="25" a="1"/>
  <c r="AM273" i="25" a="1"/>
  <c r="BB237" i="25" a="1"/>
  <c r="BJ325" i="25" a="1"/>
  <c r="BD463" i="25" a="1"/>
  <c r="BP317" i="25" a="1"/>
  <c r="BE173" i="25" a="1"/>
  <c r="AS525" i="25" a="1"/>
  <c r="P327" i="25" a="1"/>
  <c r="BH377" i="25" a="1"/>
  <c r="BC433" i="25" a="1"/>
  <c r="P313" i="25" a="1"/>
  <c r="AR329" i="25" a="1"/>
  <c r="Y361" i="25" a="1"/>
  <c r="BE403" i="25" a="1"/>
  <c r="BN497" i="25" a="1"/>
  <c r="BP255" i="25" a="1"/>
  <c r="R295" i="25" a="1"/>
  <c r="P405" i="25" a="1"/>
  <c r="BC279" i="25" a="1"/>
  <c r="BG323" i="25" a="1"/>
  <c r="AQ261" i="25" a="1"/>
  <c r="AO307" i="25" a="1"/>
  <c r="AJ509" i="25" a="1"/>
  <c r="AT345" i="25" a="1"/>
  <c r="AM151" i="25" a="1"/>
  <c r="AM383" i="25" a="1"/>
  <c r="V199" i="25" a="1"/>
  <c r="AS487" i="25" a="1"/>
  <c r="O449" i="25" a="1"/>
  <c r="BL315" i="25" a="1"/>
  <c r="AJ125" i="25" a="1"/>
  <c r="H335" i="25" a="1"/>
  <c r="I535" i="25" a="1"/>
  <c r="AF245" i="25" a="1"/>
  <c r="AX137" i="25" a="1"/>
  <c r="AT287" i="25" a="1"/>
  <c r="BP377" i="25" a="1"/>
  <c r="AC221" i="25" a="1"/>
  <c r="AY381" i="25" a="1"/>
  <c r="AF377" i="25" a="1"/>
  <c r="AI175" i="25" a="1"/>
  <c r="AG177" i="25" a="1"/>
  <c r="AX459" i="25" a="1"/>
  <c r="BM163" i="25" a="1"/>
  <c r="BJ287" i="25" a="1"/>
  <c r="J451" i="25" a="1"/>
  <c r="AY527" i="25" a="1"/>
  <c r="AU345" i="25" a="1"/>
  <c r="BH445" i="25" a="1"/>
  <c r="P271" i="25" a="1"/>
  <c r="AS429" i="25" a="1"/>
  <c r="Q375" i="25" a="1"/>
  <c r="V439" i="25" a="1"/>
  <c r="BE523" i="25" a="1"/>
  <c r="AB145" i="25" a="1"/>
  <c r="BP397" i="25" a="1"/>
  <c r="BN449" i="25" a="1"/>
  <c r="AY497" i="25" a="1"/>
  <c r="AS217" i="25" a="1"/>
  <c r="AT405" i="25" a="1"/>
  <c r="BD447" i="25" a="1"/>
  <c r="AG523" i="25" a="1"/>
  <c r="AW355" i="25" a="1"/>
  <c r="D231" i="25" a="1"/>
  <c r="AA505" i="25" a="1"/>
  <c r="AC451" i="25" a="1"/>
  <c r="AX305" i="25" a="1"/>
  <c r="AE327" i="25" a="1"/>
  <c r="AU389" i="25" a="1"/>
  <c r="AB339" i="25" a="1"/>
  <c r="BE391" i="25" a="1"/>
  <c r="BN299" i="25" a="1"/>
  <c r="BB129" i="25" a="1"/>
  <c r="BD397" i="25" a="1"/>
  <c r="AX251" i="25" a="1"/>
  <c r="BI243" i="25" a="1"/>
  <c r="AK121" i="25" a="1"/>
  <c r="AN397" i="25" a="1"/>
  <c r="AY403" i="25" a="1"/>
  <c r="AQ367" i="25" a="1"/>
  <c r="AH255" i="25" a="1"/>
  <c r="AT231" i="25" a="1"/>
  <c r="Z423" i="25" a="1"/>
  <c r="AB235" i="25" a="1"/>
  <c r="D247" i="25" a="1"/>
  <c r="AI347" i="25" a="1"/>
  <c r="AR161" i="25" a="1"/>
  <c r="P121" i="25" a="1"/>
  <c r="BC483" i="25" a="1"/>
  <c r="P339" i="25" a="1"/>
  <c r="F483" i="25" a="1"/>
  <c r="AR125" i="25" a="1"/>
  <c r="BM223" i="25" a="1"/>
  <c r="AW411" i="25" a="1"/>
  <c r="AJ469" i="25" a="1"/>
  <c r="AI135" i="25" a="1"/>
  <c r="AO499" i="25" a="1"/>
  <c r="AO255" i="25" a="1"/>
  <c r="BI421" i="25" a="1"/>
  <c r="AQ135" i="25" a="1"/>
  <c r="BG393" i="25" a="1"/>
  <c r="D215" i="25" a="1"/>
  <c r="BL169" i="25" a="1"/>
  <c r="AD269" i="25" a="1"/>
  <c r="AY475" i="25" a="1"/>
  <c r="D299" i="25" a="1"/>
  <c r="BF427" i="25" a="1"/>
  <c r="AX527" i="25" a="1"/>
  <c r="BC379" i="25" a="1"/>
  <c r="BL441" i="25" a="1"/>
  <c r="Y163" i="25" a="1"/>
  <c r="AC267" i="25" a="1"/>
  <c r="BM505" i="25" a="1"/>
  <c r="AW187" i="25" a="1"/>
  <c r="T195" i="25" a="1"/>
  <c r="AI253" i="25" a="1"/>
  <c r="AR405" i="25" a="1"/>
  <c r="AX327" i="25" a="1"/>
  <c r="G471" i="25" a="1"/>
  <c r="K499" i="25" a="1"/>
  <c r="Z219" i="25" a="1"/>
  <c r="AI301" i="25" a="1"/>
  <c r="AJ193" i="25" a="1"/>
  <c r="H523" i="25" a="1"/>
  <c r="AK255" i="25" a="1"/>
  <c r="AX475" i="25" a="1"/>
  <c r="BD485" i="25" a="1"/>
  <c r="BL127" i="25" a="1"/>
  <c r="K267" i="25" a="1"/>
  <c r="BO341" i="25" a="1"/>
  <c r="AD535" i="25" a="1"/>
  <c r="BE413" i="25" a="1"/>
  <c r="P475" i="25" a="1"/>
  <c r="AS271" i="25" a="1"/>
  <c r="G423" i="25" a="1"/>
  <c r="BB519" i="25" a="1"/>
  <c r="AE129" i="25" a="1"/>
  <c r="AE187" i="25" a="1"/>
  <c r="BJ321" i="25" a="1"/>
  <c r="P491" i="25" a="1"/>
  <c r="AH351" i="25" a="1"/>
  <c r="BP347" i="25" a="1"/>
  <c r="AB203" i="25" a="1"/>
  <c r="BP335" i="25" a="1"/>
  <c r="K263" i="25" a="1"/>
  <c r="AH127" i="25" a="1"/>
  <c r="BP301" i="25" a="1"/>
  <c r="AL427" i="25" a="1"/>
  <c r="AQ531" i="25" a="1"/>
  <c r="AY239" i="25" a="1"/>
  <c r="BB385" i="25" a="1"/>
  <c r="AS149" i="25" a="1"/>
  <c r="Y189" i="25" a="1"/>
  <c r="BB207" i="25" a="1"/>
  <c r="L211" i="25" a="1"/>
  <c r="BH497" i="25" a="1"/>
  <c r="O295" i="25" a="1"/>
  <c r="AW137" i="25" a="1"/>
  <c r="F287" i="25" a="1"/>
  <c r="BD493" i="25" a="1"/>
  <c r="H139" i="25" a="1"/>
  <c r="AK511" i="25" a="1"/>
  <c r="AO405" i="25" a="1"/>
  <c r="Z405" i="25" a="1"/>
  <c r="AG439" i="25" a="1"/>
  <c r="F123" i="25" a="1"/>
  <c r="AM467" i="25" a="1"/>
  <c r="Q251" i="25" a="1"/>
  <c r="V223" i="25" a="1"/>
  <c r="AQ143" i="25" a="1"/>
  <c r="AE411" i="25" a="1"/>
  <c r="AV293" i="25" a="1"/>
  <c r="P215" i="25" a="1"/>
  <c r="AL523" i="25" a="1"/>
  <c r="BC233" i="25" a="1"/>
  <c r="Q155" i="25" a="1"/>
  <c r="L307" i="25" a="1"/>
  <c r="J199" i="25" a="1"/>
  <c r="BC115" i="25" a="1"/>
  <c r="BN325" i="25" a="1"/>
  <c r="BJ177" i="25" a="1"/>
  <c r="Z525" i="25" a="1"/>
  <c r="Y435" i="25" a="1"/>
  <c r="Q523" i="25" a="1"/>
  <c r="Q269" i="25" a="1"/>
  <c r="AJ209" i="25" a="1"/>
  <c r="H263" i="25" a="1"/>
  <c r="AM457" i="25" a="1"/>
  <c r="AG283" i="25" a="1"/>
  <c r="J475" i="25" a="1"/>
  <c r="BJ131" i="25" a="1"/>
  <c r="AY163" i="25" a="1"/>
  <c r="Z497" i="25" a="1"/>
  <c r="BD471" i="25" a="1"/>
  <c r="AB487" i="25" a="1"/>
  <c r="AY321" i="25" a="1"/>
  <c r="AU221" i="25" a="1"/>
  <c r="AE199" i="25" a="1"/>
  <c r="K175" i="25" a="1"/>
  <c r="AV517" i="25" a="1"/>
  <c r="N139" i="25" a="1"/>
  <c r="AB169" i="25" a="1"/>
  <c r="N303" i="25" a="1"/>
  <c r="AO183" i="25" a="1"/>
  <c r="AB345" i="25" a="1"/>
  <c r="BH331" i="25" a="1"/>
  <c r="W519" i="25" a="1"/>
  <c r="AO203" i="25" a="1"/>
  <c r="AF169" i="25" a="1"/>
  <c r="AD359" i="25" a="1"/>
  <c r="BI137" i="25" a="1"/>
  <c r="Z363" i="25" a="1"/>
  <c r="BL459" i="25" a="1"/>
  <c r="AM153" i="25" a="1"/>
  <c r="AD469" i="25" a="1"/>
  <c r="BM225" i="25" a="1"/>
  <c r="BM275" i="25" a="1"/>
  <c r="AF363" i="25" a="1"/>
  <c r="BH221" i="25" a="1"/>
  <c r="AZ475" i="25" a="1"/>
  <c r="BI489" i="25" a="1"/>
  <c r="AW269" i="25" a="1"/>
  <c r="BG385" i="25" a="1"/>
  <c r="P137" i="25" a="1"/>
  <c r="AR355" i="25" a="1"/>
  <c r="BO285" i="25" a="1"/>
  <c r="U227" i="25" a="1"/>
  <c r="AF329" i="25" a="1"/>
  <c r="AZ201" i="25" a="1"/>
  <c r="I411" i="25" a="1"/>
  <c r="T303" i="25" a="1"/>
  <c r="AV165" i="25" a="1"/>
  <c r="AE425" i="25" a="1"/>
  <c r="BD503" i="25" a="1"/>
  <c r="AN283" i="25" a="1"/>
  <c r="W491" i="25" a="1"/>
  <c r="AH417" i="25" a="1"/>
  <c r="BL473" i="25" a="1"/>
  <c r="AY345" i="25" a="1"/>
  <c r="AE521" i="25" a="1"/>
  <c r="AV323" i="25" a="1"/>
  <c r="AI535" i="25" a="1"/>
  <c r="AK247" i="25" a="1"/>
  <c r="R471" i="25" a="1"/>
  <c r="AN269" i="25" a="1"/>
  <c r="AS147" i="25" a="1"/>
  <c r="J479" i="25" a="1"/>
  <c r="AO501" i="25" a="1"/>
  <c r="AZ429" i="25" a="1"/>
  <c r="AX357" i="25" a="1"/>
  <c r="AN413" i="25" a="1"/>
  <c r="BE437" i="25" a="1"/>
  <c r="AI505" i="25" a="1"/>
  <c r="AG239" i="25" a="1"/>
  <c r="AK421" i="25" a="1"/>
  <c r="AL251" i="25" a="1"/>
  <c r="BF253" i="25" a="1"/>
  <c r="L355" i="25" a="1"/>
  <c r="AH181" i="25" a="1"/>
  <c r="L435" i="25" a="1"/>
  <c r="AT363" i="25" a="1"/>
  <c r="M155" i="25" a="1"/>
  <c r="AF275" i="25" a="1"/>
  <c r="O285" i="25" a="1"/>
  <c r="AC401" i="25" a="1"/>
  <c r="BO431" i="25" a="1"/>
  <c r="BK527" i="25" a="1"/>
  <c r="AY301" i="25" a="1"/>
  <c r="BH323" i="25" a="1"/>
  <c r="AQ115" i="25" a="1"/>
  <c r="BM417" i="25" a="1"/>
  <c r="BL243" i="25" a="1"/>
  <c r="U491" i="25" a="1"/>
  <c r="BB347" i="25" a="1"/>
  <c r="D375" i="25" a="1"/>
  <c r="I491" i="25" a="1"/>
  <c r="AR371" i="25" a="1"/>
  <c r="AH247" i="25" a="1"/>
  <c r="BB115" i="25" a="1"/>
  <c r="AJ395" i="25" a="1"/>
  <c r="BN441" i="25" a="1"/>
  <c r="Y425" i="25" a="1"/>
  <c r="BE335" i="25" a="1"/>
  <c r="AQ207" i="25" a="1"/>
  <c r="AR339" i="25" a="1"/>
  <c r="AW373" i="25" a="1"/>
  <c r="AM205" i="25" a="1"/>
  <c r="AV313" i="25" a="1"/>
  <c r="BI181" i="25" a="1"/>
  <c r="AZ233" i="25" a="1"/>
  <c r="AE249" i="25" a="1"/>
  <c r="O239" i="25" a="1"/>
  <c r="Y411" i="25" a="1"/>
  <c r="AZ261" i="25" a="1"/>
  <c r="AQ453" i="25" a="1"/>
  <c r="AF509" i="25" a="1"/>
  <c r="AW385" i="25" a="1"/>
  <c r="AT515" i="25" a="1"/>
  <c r="D163" i="25" a="1"/>
  <c r="P167" i="25" a="1"/>
  <c r="L515" i="25" a="1"/>
  <c r="BI161" i="25" a="1"/>
  <c r="AU125" i="25" a="1"/>
  <c r="AF149" i="25" a="1"/>
  <c r="J243" i="25" a="1"/>
  <c r="BG431" i="25" a="1"/>
  <c r="AB283" i="25" a="1"/>
  <c r="AC461" i="25" a="1"/>
  <c r="BK239" i="25" a="1"/>
  <c r="BL311" i="25" a="1"/>
  <c r="T463" i="25" a="1"/>
  <c r="BE175" i="25" a="1"/>
  <c r="AS215" i="25" a="1"/>
  <c r="P325" i="25" a="1"/>
  <c r="BH379" i="25" a="1"/>
  <c r="AE345" i="25" a="1"/>
  <c r="BO241" i="25" a="1"/>
  <c r="AR331" i="25" a="1"/>
  <c r="BN499" i="25" a="1"/>
  <c r="BP253" i="25" a="1"/>
  <c r="AT433" i="25" a="1"/>
  <c r="AX425" i="25" a="1"/>
  <c r="P407" i="25" a="1"/>
  <c r="AO305" i="25" a="1"/>
  <c r="AT347" i="25" a="1"/>
  <c r="BE449" i="25" a="1"/>
  <c r="AM149" i="25" a="1"/>
  <c r="BM341" i="25" a="1"/>
  <c r="AJ231" i="25" a="1"/>
  <c r="AZ129" i="25" a="1"/>
  <c r="BE281" i="25" a="1"/>
  <c r="BP269" i="25" a="1"/>
  <c r="O451" i="25" a="1"/>
  <c r="BL313" i="25" a="1"/>
  <c r="Z155" i="25" a="1"/>
  <c r="AV227" i="25" a="1"/>
  <c r="BH273" i="25" a="1"/>
  <c r="AF247" i="25" a="1"/>
  <c r="AX139" i="25" a="1"/>
  <c r="AT285" i="25" a="1"/>
  <c r="S159" i="25" a="1"/>
  <c r="BP379" i="25" a="1"/>
  <c r="AI433" i="25" a="1"/>
  <c r="AC223" i="25" a="1"/>
  <c r="AY383" i="25" a="1"/>
  <c r="AF379" i="25" a="1"/>
  <c r="AG179" i="25" a="1"/>
  <c r="AV163" i="25" a="1"/>
  <c r="BM161" i="25" a="1"/>
  <c r="AG529" i="25" a="1"/>
  <c r="BJ285" i="25" a="1"/>
  <c r="AL385" i="25" a="1"/>
  <c r="Y259" i="25" a="1"/>
  <c r="AH243" i="25" a="1"/>
  <c r="V187" i="25" a="1"/>
  <c r="AC341" i="25" a="1"/>
  <c r="AN517" i="25" a="1"/>
  <c r="P269" i="25" a="1"/>
  <c r="AS431" i="25" a="1"/>
  <c r="AT315" i="25" a="1"/>
  <c r="AD179" i="25" a="1"/>
  <c r="Q373" i="25" a="1"/>
  <c r="L375" i="25" a="1"/>
  <c r="AD231" i="25" a="1"/>
  <c r="BP399" i="25" a="1"/>
  <c r="BN451" i="25" a="1"/>
  <c r="AS219" i="25" a="1"/>
  <c r="AT407" i="25" a="1"/>
  <c r="BD445" i="25" a="1"/>
  <c r="AG521" i="25" a="1"/>
  <c r="AA507" i="25" a="1"/>
  <c r="AG533" i="25" a="1"/>
  <c r="AC449" i="25" a="1"/>
  <c r="U195" i="25" a="1"/>
  <c r="L491" i="25" a="1"/>
  <c r="AX307" i="25" a="1"/>
  <c r="AB337" i="25" a="1"/>
  <c r="AL343" i="25" a="1"/>
  <c r="BE389" i="25" a="1"/>
  <c r="BN297" i="25" a="1"/>
  <c r="AK123" i="25" a="1"/>
  <c r="AN399" i="25" a="1"/>
  <c r="BC455" i="25" a="1"/>
  <c r="AQ365" i="25" a="1"/>
  <c r="I279" i="25" a="1"/>
  <c r="S363" i="25" a="1"/>
  <c r="AH253" i="25" a="1"/>
  <c r="I143" i="25" a="1"/>
  <c r="Z421" i="25" a="1"/>
  <c r="AI345" i="25" a="1"/>
  <c r="P123" i="25" a="1"/>
  <c r="BC481" i="25" a="1"/>
  <c r="AY517" i="25" a="1"/>
  <c r="AM277" i="25" a="1"/>
  <c r="V167" i="25" a="1"/>
  <c r="AR127" i="25" a="1"/>
  <c r="J423" i="25" a="1"/>
  <c r="AI133" i="25" a="1"/>
  <c r="BI423" i="25" a="1"/>
  <c r="AA529" i="25" a="1"/>
  <c r="BL171" i="25" a="1"/>
  <c r="BL375" i="25" a="1"/>
  <c r="T155" i="25" a="1"/>
  <c r="AX185" i="25" a="1"/>
  <c r="AX525" i="25" a="1"/>
  <c r="AS331" i="25" a="1"/>
  <c r="Y161" i="25" a="1"/>
  <c r="S523" i="25" a="1"/>
  <c r="AC265" i="25" a="1"/>
  <c r="BF117" i="25" a="1"/>
  <c r="O253" i="25" a="1"/>
  <c r="AZ219" i="25" a="1"/>
  <c r="AR407" i="25" a="1"/>
  <c r="K171" i="25" a="1"/>
  <c r="AD441" i="25" a="1"/>
  <c r="J455" i="25" a="1"/>
  <c r="S387" i="25" a="1"/>
  <c r="AO469" i="25" a="1"/>
  <c r="Z217" i="25" a="1"/>
  <c r="AG503" i="25" a="1"/>
  <c r="BC321" i="25" a="1"/>
  <c r="BL125" i="25" a="1"/>
  <c r="AA159" i="25" a="1"/>
  <c r="BO343" i="25" a="1"/>
  <c r="AD533" i="25" a="1"/>
  <c r="AY501" i="25" a="1"/>
  <c r="P473" i="25" a="1"/>
  <c r="AH315" i="25" a="1"/>
  <c r="AK433" i="25" a="1"/>
  <c r="BJ259" i="25" a="1"/>
  <c r="BB517" i="25" a="1"/>
  <c r="M291" i="25" a="1"/>
  <c r="M207" i="25" a="1"/>
  <c r="AE185" i="25" a="1"/>
  <c r="BJ497" i="25" a="1"/>
  <c r="J495" i="25" a="1"/>
  <c r="AU433" i="25" a="1"/>
  <c r="K151" i="25" a="1"/>
  <c r="AU299" i="25" a="1"/>
  <c r="T203" i="25" a="1"/>
  <c r="BJ363" i="25" a="1"/>
  <c r="Y399" i="25" a="1"/>
  <c r="AZ377" i="25" a="1"/>
  <c r="BE197" i="25" a="1"/>
  <c r="AQ259" i="25" a="1"/>
  <c r="BP137" i="25" a="1"/>
  <c r="BK435" i="25" a="1"/>
  <c r="AQ357" i="25" a="1"/>
  <c r="BF337" i="25" a="1"/>
  <c r="Z269" i="25" a="1"/>
  <c r="G371" i="25" a="1"/>
  <c r="S327" i="25" a="1"/>
  <c r="G347" i="25" a="1"/>
  <c r="AV267" i="25" a="1"/>
  <c r="AK385" i="25" a="1"/>
  <c r="AT365" i="25" a="1"/>
  <c r="BF309" i="25" a="1"/>
  <c r="BF211" i="25" a="1"/>
  <c r="AR157" i="25" a="1"/>
  <c r="BE485" i="25" a="1"/>
  <c r="BH347" i="25" a="1"/>
  <c r="AZ529" i="25" a="1"/>
  <c r="AX301" i="25" a="1"/>
  <c r="BD127" i="25" a="1"/>
  <c r="AS229" i="25" a="1"/>
  <c r="Q401" i="25" a="1"/>
  <c r="P311" i="25" a="1"/>
  <c r="BB439" i="25" a="1"/>
  <c r="BL337" i="25" a="1"/>
  <c r="AB505" i="25" a="1"/>
  <c r="AS141" i="25" a="1"/>
  <c r="N463" i="25" a="1"/>
  <c r="BN521" i="25" a="1"/>
  <c r="AL301" i="25" a="1"/>
  <c r="BD371" i="25" a="1"/>
  <c r="AG463" i="25" a="1"/>
  <c r="AJ529" i="25" a="1"/>
  <c r="AI491" i="25" a="1"/>
  <c r="BN469" i="25" a="1"/>
  <c r="F283" i="25" a="1"/>
  <c r="G295" i="25" a="1"/>
  <c r="AF449" i="25" a="1"/>
  <c r="AD301" i="25" a="1"/>
  <c r="AK383" i="25" a="1"/>
  <c r="P147" i="25" a="1"/>
  <c r="AM359" i="25" a="1"/>
  <c r="BP337" i="25" a="1"/>
  <c r="V239" i="25" a="1"/>
  <c r="AB425" i="25" a="1"/>
  <c r="AC353" i="25" a="1"/>
  <c r="AL161" i="25" a="1"/>
  <c r="BO323" i="25" a="1"/>
  <c r="BP183" i="25" a="1"/>
  <c r="O359" i="25" a="1"/>
  <c r="BK313" i="25" a="1"/>
  <c r="BE183" i="25" a="1"/>
  <c r="W323" i="25" a="1"/>
  <c r="AV207" i="25" a="1"/>
  <c r="BC237" i="25" a="1"/>
  <c r="BG479" i="25" a="1"/>
  <c r="AI373" i="25" a="1"/>
  <c r="AH477" i="25" a="1"/>
  <c r="O209" i="25" a="1"/>
  <c r="AC513" i="25" a="1"/>
  <c r="Y241" i="25" a="1"/>
  <c r="BG307" i="25" a="1"/>
  <c r="BM359" i="25" a="1"/>
  <c r="AA185" i="25" a="1"/>
  <c r="AR357" i="25" a="1"/>
  <c r="AS193" i="25" a="1"/>
  <c r="AQ119" i="25" a="1"/>
  <c r="BG413" i="25" a="1"/>
  <c r="BE113" i="25" a="1"/>
  <c r="BE319" i="25" a="1"/>
  <c r="AN475" i="25" a="1"/>
  <c r="U415" i="25" a="1"/>
  <c r="BG177" i="25" a="1"/>
  <c r="Q241" i="25" a="1"/>
  <c r="AE259" i="25" a="1"/>
  <c r="BB159" i="25" a="1"/>
  <c r="BG267" i="25" a="1"/>
  <c r="AH135" i="25" a="1"/>
  <c r="BG299" i="25" a="1"/>
  <c r="Q183" i="25" a="1"/>
  <c r="O499" i="25" a="1"/>
  <c r="AU469" i="25" a="1"/>
  <c r="AF387" i="25" a="1"/>
  <c r="AX435" i="25" a="1"/>
  <c r="AX369" i="25" a="1"/>
  <c r="AR247" i="25" a="1"/>
  <c r="AC129" i="25" a="1"/>
  <c r="BL511" i="25" a="1"/>
  <c r="BN475" i="25" a="1"/>
  <c r="AC177" i="25" a="1"/>
  <c r="AI283" i="25" a="1"/>
  <c r="M259" i="25" a="1"/>
  <c r="AB127" i="25" a="1"/>
  <c r="AU351" i="25" a="1"/>
  <c r="AM261" i="25" a="1"/>
  <c r="J407" i="25" a="1"/>
  <c r="BD221" i="25" a="1"/>
  <c r="BM299" i="25" a="1"/>
  <c r="BH337" i="25" a="1"/>
  <c r="AS133" i="25" a="1"/>
  <c r="BH197" i="25" a="1"/>
  <c r="AQ179" i="25" a="1"/>
  <c r="BC195" i="25" a="1"/>
  <c r="AX407" i="25" a="1"/>
  <c r="BO409" i="25" a="1"/>
  <c r="BG355" i="25" a="1"/>
  <c r="BG147" i="25" a="1"/>
  <c r="AX381" i="25" a="1"/>
  <c r="BF403" i="25" a="1"/>
  <c r="AA535" i="25" a="1"/>
  <c r="BO139" i="25" a="1"/>
  <c r="AT175" i="25" a="1"/>
  <c r="AM145" i="25" a="1"/>
  <c r="D271" i="25" a="1"/>
  <c r="J131" i="25" a="1"/>
  <c r="R379" i="25" a="1"/>
  <c r="F435" i="25" a="1"/>
  <c r="BL133" i="25" a="1"/>
  <c r="M535" i="25" a="1"/>
  <c r="AE509" i="25" a="1"/>
  <c r="AI355" i="25" a="1"/>
  <c r="AS313" i="25" a="1"/>
  <c r="AU523" i="25" a="1"/>
  <c r="AK159" i="25" a="1"/>
  <c r="BH227" i="25" a="1"/>
  <c r="BP513" i="25" a="1"/>
  <c r="AZ375" i="25" a="1"/>
  <c r="Y157" i="25" a="1"/>
  <c r="O397" i="25" a="1"/>
  <c r="AG193" i="25" a="1"/>
  <c r="AB329" i="25" a="1"/>
  <c r="AJ487" i="25" a="1"/>
  <c r="Y529" i="25" a="1"/>
  <c r="Z505" i="25" a="1"/>
  <c r="BE393" i="25" a="1"/>
  <c r="AX295" i="25" a="1"/>
  <c r="BI239" i="25" a="1"/>
  <c r="AA393" i="25" a="1"/>
  <c r="O283" i="25" a="1"/>
  <c r="N443" i="25" a="1"/>
  <c r="AV489" i="25" a="1"/>
  <c r="AS275" i="25" a="1"/>
  <c r="Q133" i="25" a="1"/>
  <c r="BO437" i="25" a="1"/>
  <c r="AF495" i="25" a="1"/>
  <c r="AW247" i="25" a="1"/>
  <c r="AJ289" i="25" a="1"/>
  <c r="BE235" i="25" a="1"/>
  <c r="BE495" i="25" a="1"/>
  <c r="BP207" i="25" a="1"/>
  <c r="M467" i="25" a="1"/>
  <c r="AJ499" i="25" a="1"/>
  <c r="L511" i="25" a="1"/>
  <c r="BG447" i="25" a="1"/>
  <c r="D335" i="25" a="1"/>
  <c r="BO467" i="25" a="1"/>
  <c r="Z365" i="25" a="1"/>
  <c r="BI141" i="25" a="1"/>
  <c r="AG405" i="25" a="1"/>
  <c r="BG117" i="25" a="1"/>
  <c r="AI179" i="25" a="1"/>
  <c r="AE395" i="25" a="1"/>
  <c r="BN355" i="25" a="1"/>
  <c r="AZ153" i="25" a="1"/>
  <c r="L439" i="25" a="1"/>
  <c r="AS213" i="25" a="1"/>
  <c r="AZ515" i="25" a="1"/>
  <c r="AE347" i="25" a="1"/>
  <c r="I507" i="25" a="1"/>
  <c r="BO243" i="25" a="1"/>
  <c r="BO457" i="25" a="1"/>
  <c r="AF507" i="25" a="1"/>
  <c r="AT435" i="25" a="1"/>
  <c r="AX427" i="25" a="1"/>
  <c r="BP227" i="25" a="1"/>
  <c r="Z173" i="25" a="1"/>
  <c r="V195" i="25" a="1"/>
  <c r="BD119" i="25" a="1"/>
  <c r="BK465" i="25" a="1"/>
  <c r="BE451" i="25" a="1"/>
  <c r="BM343" i="25" a="1"/>
  <c r="AJ229" i="25" a="1"/>
  <c r="AK317" i="25" a="1"/>
  <c r="AZ131" i="25" a="1"/>
  <c r="BE283" i="25" a="1"/>
  <c r="BP271" i="25" a="1"/>
  <c r="BE153" i="25" a="1"/>
  <c r="BG275" i="25" a="1"/>
  <c r="BM129" i="25" a="1"/>
  <c r="Z153" i="25" a="1"/>
  <c r="AV225" i="25" a="1"/>
  <c r="BH275" i="25" a="1"/>
  <c r="AK279" i="25" a="1"/>
  <c r="AI435" i="25" a="1"/>
  <c r="AZ209" i="25" a="1"/>
  <c r="AV161" i="25" a="1"/>
  <c r="BB251" i="25" a="1"/>
  <c r="AG531" i="25" a="1"/>
  <c r="AL387" i="25" a="1"/>
  <c r="Y257" i="25" a="1"/>
  <c r="AH241" i="25" a="1"/>
  <c r="N363" i="25" a="1"/>
  <c r="AC343" i="25" a="1"/>
  <c r="W447" i="25" a="1"/>
  <c r="AN519" i="25" a="1"/>
  <c r="BJ531" i="25" a="1"/>
  <c r="BH535" i="25" a="1"/>
  <c r="AG189" i="25" a="1"/>
  <c r="AT313" i="25" a="1"/>
  <c r="AD177" i="25" a="1"/>
  <c r="N331" i="25" a="1"/>
  <c r="D403" i="25" a="1"/>
  <c r="AD229" i="25" a="1"/>
  <c r="I395" i="25" a="1"/>
  <c r="BN525" i="25" a="1"/>
  <c r="W483" i="25" a="1"/>
  <c r="Y505" i="25" a="1"/>
  <c r="BE267" i="25" a="1"/>
  <c r="AG535" i="25" a="1"/>
  <c r="AO409" i="25" a="1"/>
  <c r="BP149" i="25" a="1"/>
  <c r="AO189" i="25" a="1"/>
  <c r="BG457" i="25" a="1"/>
  <c r="AL341" i="25" a="1"/>
  <c r="BL329" i="25" a="1"/>
  <c r="P383" i="25" a="1"/>
  <c r="M343" i="25" a="1"/>
  <c r="K223" i="25" a="1"/>
  <c r="BC453" i="25" a="1"/>
  <c r="AK407" i="25" a="1"/>
  <c r="AG397" i="25" a="1"/>
  <c r="AD475" i="25" a="1"/>
  <c r="D471" i="25" a="1"/>
  <c r="BH409" i="25" a="1"/>
  <c r="T243" i="25" a="1"/>
  <c r="AD399" i="25" a="1"/>
  <c r="AV333" i="25" a="1"/>
  <c r="AB251" i="25" a="1"/>
  <c r="AY519" i="25" a="1"/>
  <c r="AM279" i="25" a="1"/>
  <c r="AX151" i="25" a="1"/>
  <c r="P143" i="25" a="1"/>
  <c r="Q223" i="25" a="1"/>
  <c r="H419" i="25" a="1"/>
  <c r="AS323" i="25" a="1"/>
  <c r="AL437" i="25" a="1"/>
  <c r="AV169" i="25" a="1"/>
  <c r="M235" i="25" a="1"/>
  <c r="AA531" i="25" a="1"/>
  <c r="AF397" i="25" a="1"/>
  <c r="O317" i="25" a="1"/>
  <c r="BL373" i="25" a="1"/>
  <c r="P267" i="25" a="1"/>
  <c r="AM309" i="25" a="1"/>
  <c r="BN157" i="25" a="1"/>
  <c r="I275" i="25" a="1"/>
  <c r="AX187" i="25" a="1"/>
  <c r="W435" i="25" a="1"/>
  <c r="AS329" i="25" a="1"/>
  <c r="D511" i="25" a="1"/>
  <c r="AX179" i="25" a="1"/>
  <c r="AU385" i="25" a="1"/>
  <c r="BF119" i="25" a="1"/>
  <c r="AZ205" i="25" a="1"/>
  <c r="O255" i="25" a="1"/>
  <c r="BB367" i="25" a="1"/>
  <c r="AZ217" i="25" a="1"/>
  <c r="AK269" i="25" a="1"/>
  <c r="AQ265" i="25" a="1"/>
  <c r="Y169" i="25" a="1"/>
  <c r="AD443" i="25" a="1"/>
  <c r="BB449" i="25" a="1"/>
  <c r="AF175" i="25" a="1"/>
  <c r="AO471" i="25" a="1"/>
  <c r="O145" i="25" a="1"/>
  <c r="BB289" i="25" a="1"/>
  <c r="AG501" i="25" a="1"/>
  <c r="BK177" i="25" a="1"/>
  <c r="M415" i="25" a="1"/>
  <c r="BC323" i="25" a="1"/>
  <c r="AC383" i="25" a="1"/>
  <c r="AA157" i="25" a="1"/>
  <c r="AY503" i="25" a="1"/>
  <c r="AQ241" i="25" a="1"/>
  <c r="V431" i="25" a="1"/>
  <c r="AH313" i="25" a="1"/>
  <c r="BP297" i="25" a="1"/>
  <c r="AK435" i="25" a="1"/>
  <c r="BJ257" i="25" a="1"/>
  <c r="S271" i="25" a="1"/>
  <c r="G239" i="25" a="1"/>
  <c r="AL491" i="25" a="1"/>
  <c r="BJ499" i="25" a="1"/>
  <c r="D199" i="25" a="1"/>
  <c r="BF269" i="25" a="1"/>
  <c r="AY461" i="25" a="1"/>
  <c r="S223" i="25" a="1"/>
  <c r="AK473" i="25" a="1"/>
  <c r="BG241" i="25" a="1"/>
  <c r="AV229" i="25" a="1"/>
  <c r="AY131" i="25" a="1"/>
  <c r="BB349" i="25" a="1"/>
  <c r="AR221" i="25" a="1"/>
  <c r="F183" i="25" a="1"/>
  <c r="AB237" i="25" a="1"/>
  <c r="AN291" i="25" a="1"/>
  <c r="T411" i="25" a="1"/>
  <c r="BE425" i="25" a="1"/>
  <c r="AO157" i="25" a="1"/>
  <c r="BF277" i="25" a="1"/>
  <c r="AM449" i="25" a="1"/>
  <c r="AZ503" i="25" a="1"/>
  <c r="BI535" i="25" a="1"/>
  <c r="V443" i="25" a="1"/>
  <c r="BG283" i="25" a="1"/>
  <c r="AQ481" i="25" a="1"/>
  <c r="BF363" i="25" a="1"/>
  <c r="AA451" i="25" a="1"/>
  <c r="AJ313" i="25" a="1"/>
  <c r="AN143" i="25" a="1"/>
  <c r="BF159" i="25" a="1"/>
  <c r="AO483" i="25" a="1"/>
  <c r="I251" i="25" a="1"/>
  <c r="AT221" i="25" a="1"/>
  <c r="AF349" i="25" a="1"/>
  <c r="Y343" i="25" a="1"/>
  <c r="AC183" i="25" a="1"/>
  <c r="BO493" i="25" a="1"/>
  <c r="AQ295" i="25" a="1"/>
  <c r="BH367" i="25" a="1"/>
  <c r="AG291" i="25" a="1"/>
  <c r="BD135" i="25" a="1"/>
  <c r="AI449" i="25" a="1"/>
  <c r="AE375" i="25" a="1"/>
  <c r="BM373" i="25" a="1"/>
  <c r="AB321" i="25" a="1"/>
  <c r="AL123" i="25" a="1"/>
  <c r="AB185" i="25" a="1"/>
  <c r="AQ489" i="25" a="1"/>
  <c r="AN401" i="25" a="1"/>
  <c r="Y255" i="25" a="1"/>
  <c r="Y209" i="25" a="1"/>
  <c r="D359" i="25" a="1"/>
  <c r="BE277" i="25" a="1"/>
  <c r="BE117" i="25" a="1"/>
  <c r="O127" i="25" a="1"/>
  <c r="Q347" i="25" a="1"/>
  <c r="BK463" i="25" a="1"/>
  <c r="AE469" i="25" a="1"/>
  <c r="AH209" i="25" a="1"/>
  <c r="AW133" i="25" a="1"/>
  <c r="N143" i="25" a="1"/>
  <c r="BH265" i="25" a="1"/>
  <c r="T371" i="25" a="1"/>
  <c r="Q313" i="25" a="1"/>
  <c r="AY121" i="25" a="1"/>
  <c r="Q449" i="25" a="1"/>
  <c r="I419" i="25" a="1"/>
  <c r="BC251" i="25" a="1"/>
  <c r="AY225" i="25" a="1"/>
  <c r="AQ197" i="25" a="1"/>
  <c r="AH471" i="25" a="1"/>
  <c r="AI427" i="25" a="1"/>
  <c r="AJ455" i="25" a="1"/>
  <c r="AO447" i="25" a="1"/>
  <c r="AL407" i="25" a="1"/>
  <c r="BK383" i="25" a="1"/>
  <c r="BF151" i="25" a="1"/>
  <c r="AO397" i="25" a="1"/>
  <c r="Y275" i="25" a="1"/>
  <c r="BD297" i="25" a="1"/>
  <c r="AX263" i="25" a="1"/>
  <c r="BG397" i="25" a="1"/>
  <c r="AY207" i="25" a="1"/>
  <c r="AJ421" i="25" a="1"/>
  <c r="AE141" i="25" a="1"/>
  <c r="Z429" i="25" a="1"/>
  <c r="BC255" i="25" a="1"/>
  <c r="V263" i="25" a="1"/>
  <c r="V271" i="25" a="1"/>
  <c r="D415" i="25" a="1"/>
  <c r="AD147" i="25" a="1"/>
  <c r="AY425" i="25" a="1"/>
  <c r="AA509" i="25" a="1"/>
  <c r="BM235" i="25" a="1"/>
  <c r="AV183" i="25" a="1"/>
  <c r="AQ463" i="25" a="1"/>
  <c r="BK279" i="25" a="1"/>
  <c r="O515" i="25" a="1"/>
  <c r="AR319" i="25" a="1"/>
  <c r="AJ523" i="25" a="1"/>
  <c r="BD365" i="25" a="1"/>
  <c r="AW225" i="25" a="1"/>
  <c r="BC467" i="25" a="1"/>
  <c r="AK233" i="25" a="1"/>
  <c r="BH121" i="25" a="1"/>
  <c r="AL335" i="25" a="1"/>
  <c r="AL215" i="25" a="1"/>
  <c r="Z389" i="25" a="1"/>
  <c r="N123" i="25" a="1"/>
  <c r="AY115" i="25" a="1"/>
  <c r="V415" i="25" a="1"/>
  <c r="BB293" i="25" a="1"/>
  <c r="AI341" i="25" a="1"/>
  <c r="BH237" i="25" a="1"/>
  <c r="AL261" i="25" a="1"/>
  <c r="AO197" i="25" a="1"/>
  <c r="AM413" i="25" a="1"/>
  <c r="AE315" i="25" a="1"/>
  <c r="BH219" i="25" a="1"/>
  <c r="BF487" i="25" a="1"/>
  <c r="BC327" i="25" a="1"/>
  <c r="AC197" i="25" a="1"/>
  <c r="BG521" i="25" a="1"/>
  <c r="AO435" i="25" a="1"/>
  <c r="BH519" i="25" a="1"/>
  <c r="O277" i="25" a="1"/>
  <c r="AK397" i="25" a="1"/>
  <c r="AD267" i="25" a="1"/>
  <c r="BR114" i="25" a="1"/>
  <c r="AR385" i="25" a="1"/>
  <c r="AK409" i="25" a="1"/>
  <c r="BJ401" i="25" a="1"/>
  <c r="AV233" i="25" a="1"/>
  <c r="AL459" i="25" a="1"/>
  <c r="F251" i="25" a="1"/>
  <c r="P131" i="25" a="1"/>
  <c r="AI197" i="25" a="1"/>
  <c r="O129" i="25" a="1"/>
  <c r="Z249" i="25" a="1"/>
  <c r="Z451" i="25" a="1"/>
  <c r="AB231" i="25" a="1"/>
  <c r="BE289" i="25" a="1"/>
  <c r="BM203" i="25" a="1"/>
  <c r="AD513" i="25" a="1"/>
  <c r="O461" i="25" a="1"/>
  <c r="Z319" i="25" a="1"/>
  <c r="J447" i="25" a="1"/>
  <c r="BF443" i="25" a="1"/>
  <c r="BM381" i="25" a="1"/>
  <c r="BB493" i="25" a="1"/>
  <c r="AB271" i="25" a="1"/>
  <c r="BE309" i="25" a="1"/>
  <c r="BN227" i="25" a="1"/>
  <c r="AF459" i="25" a="1"/>
  <c r="AG383" i="25" a="1"/>
  <c r="AJ277" i="25" a="1"/>
  <c r="Z119" i="25" a="1"/>
  <c r="BK307" i="25" a="1"/>
  <c r="BF353" i="25" a="1"/>
  <c r="AX531" i="25" a="1"/>
  <c r="AR209" i="25" a="1"/>
  <c r="AC225" i="25" a="1"/>
  <c r="AA231" i="25" a="1"/>
  <c r="AZ513" i="25" a="1"/>
  <c r="BL405" i="25" a="1"/>
  <c r="BE351" i="25" a="1"/>
  <c r="BM171" i="25" a="1"/>
  <c r="BO459" i="25" a="1"/>
  <c r="AF505" i="25" a="1"/>
  <c r="O439" i="25" a="1"/>
  <c r="AG201" i="25" a="1"/>
  <c r="BP225" i="25" a="1"/>
  <c r="Z175" i="25" a="1"/>
  <c r="W379" i="25" a="1"/>
  <c r="BD117" i="25" a="1"/>
  <c r="K147" i="25" a="1"/>
  <c r="BK467" i="25" a="1"/>
  <c r="AE431" i="25" a="1"/>
  <c r="BM143" i="25" a="1"/>
  <c r="AK319" i="25" a="1"/>
  <c r="BE155" i="25" a="1"/>
  <c r="BG273" i="25" a="1"/>
  <c r="AE177" i="25" a="1"/>
  <c r="BM131" i="25" a="1"/>
  <c r="AJ449" i="25" a="1"/>
  <c r="J291" i="25" a="1"/>
  <c r="BM509" i="25" a="1"/>
  <c r="AK277" i="25" a="1"/>
  <c r="BD267" i="25" a="1"/>
  <c r="L215" i="25" a="1"/>
  <c r="AR135" i="25" a="1"/>
  <c r="BB311" i="25" a="1"/>
  <c r="AZ211" i="25" a="1"/>
  <c r="AV311" i="25" a="1"/>
  <c r="BB249" i="25" a="1"/>
  <c r="AN435" i="25" a="1"/>
  <c r="AL359" i="25" a="1"/>
  <c r="AY269" i="25" a="1"/>
  <c r="AB261" i="25" a="1"/>
  <c r="BJ529" i="25" a="1"/>
  <c r="BH533" i="25" a="1"/>
  <c r="AG191" i="25" a="1"/>
  <c r="AK327" i="25" a="1"/>
  <c r="BP211" i="25" a="1"/>
  <c r="AU263" i="25" a="1"/>
  <c r="BN527" i="25" a="1"/>
  <c r="AH279" i="25" a="1"/>
  <c r="AF125" i="25" a="1"/>
  <c r="N283" i="25" a="1"/>
  <c r="U427" i="25" a="1"/>
  <c r="P387" i="25" a="1"/>
  <c r="T475" i="25" a="1"/>
  <c r="BJ435" i="25" a="1"/>
  <c r="Y507" i="25" a="1"/>
  <c r="BE265" i="25" a="1"/>
  <c r="AF309" i="25" a="1"/>
  <c r="AT523" i="25" a="1"/>
  <c r="AO411" i="25" a="1"/>
  <c r="BP151" i="25" a="1"/>
  <c r="R339" i="25" a="1"/>
  <c r="AO191" i="25" a="1"/>
  <c r="BG459" i="25" a="1"/>
  <c r="AT491" i="25" a="1"/>
  <c r="BJ301" i="25" a="1"/>
  <c r="AZ239" i="25" a="1"/>
  <c r="BL331" i="25" a="1"/>
  <c r="P381" i="25" a="1"/>
  <c r="D155" i="25" a="1"/>
  <c r="BB409" i="25" a="1"/>
  <c r="G259" i="25" a="1"/>
  <c r="BM321" i="25" a="1"/>
  <c r="AK405" i="25" a="1"/>
  <c r="AW233" i="25" a="1"/>
  <c r="AG399" i="25" a="1"/>
  <c r="AD473" i="25" a="1"/>
  <c r="AQ429" i="25" a="1"/>
  <c r="BH411" i="25" a="1"/>
  <c r="BM335" i="25" a="1"/>
  <c r="U167" i="25" a="1"/>
  <c r="AD397" i="25" a="1"/>
  <c r="AH239" i="25" a="1"/>
  <c r="AV335" i="25" a="1"/>
  <c r="AB249" i="25" a="1"/>
  <c r="AK191" i="25" a="1"/>
  <c r="AX149" i="25" a="1"/>
  <c r="BH315" i="25" a="1"/>
  <c r="P141" i="25" a="1"/>
  <c r="Q221" i="25" a="1"/>
  <c r="W251" i="25" a="1"/>
  <c r="AS321" i="25" a="1"/>
  <c r="I439" i="25" a="1"/>
  <c r="AL439" i="25" a="1"/>
  <c r="AV171" i="25" a="1"/>
  <c r="V119" i="25" a="1"/>
  <c r="BB415" i="25" a="1"/>
  <c r="AF399" i="25" a="1"/>
  <c r="O319" i="25" a="1"/>
  <c r="AD277" i="25" a="1"/>
  <c r="P265" i="25" a="1"/>
  <c r="AM311" i="25" a="1"/>
  <c r="BN159" i="25" a="1"/>
  <c r="BC443" i="25" a="1"/>
  <c r="N135" i="25" a="1"/>
  <c r="AL129" i="25" a="1"/>
  <c r="AX177" i="25" a="1"/>
  <c r="AI231" i="25" a="1"/>
  <c r="AU387" i="25" a="1"/>
  <c r="BV114" i="25" a="1"/>
  <c r="AZ207" i="25" a="1"/>
  <c r="R455" i="25" a="1"/>
  <c r="BB365" i="25" a="1"/>
  <c r="AK271" i="25" a="1"/>
  <c r="W327" i="25" a="1"/>
  <c r="AQ267" i="25" a="1"/>
  <c r="Y171" i="25" a="1"/>
  <c r="BB451" i="25" a="1"/>
  <c r="AF173" i="25" a="1"/>
  <c r="AU459" i="25" a="1"/>
  <c r="O147" i="25" a="1"/>
  <c r="BB291" i="25" a="1"/>
  <c r="BK179" i="25" a="1"/>
  <c r="AH229" i="25" a="1"/>
  <c r="AC381" i="25" a="1"/>
  <c r="W279" i="25" a="1"/>
  <c r="L455" i="25" a="1"/>
  <c r="AR469" i="25" a="1"/>
  <c r="AQ243" i="25" a="1"/>
  <c r="AD505" i="25" a="1"/>
  <c r="BP299" i="25" a="1"/>
  <c r="BG233" i="25" a="1"/>
  <c r="M455" i="25" a="1"/>
  <c r="AC305" i="25" a="1"/>
  <c r="AL489" i="25" a="1"/>
  <c r="AN497" i="25" a="1"/>
  <c r="Y423" i="25" a="1"/>
  <c r="AE415" i="25" a="1"/>
  <c r="G163" i="25" a="1"/>
  <c r="BG367" i="25" a="1"/>
  <c r="I379" i="25" a="1"/>
  <c r="BJ207" i="25" a="1"/>
  <c r="Y355" i="25" a="1"/>
  <c r="AS455" i="25" a="1"/>
  <c r="Y395" i="25" a="1"/>
  <c r="AO491" i="25" a="1"/>
  <c r="AA299" i="25" a="1"/>
  <c r="BF483" i="25" a="1"/>
  <c r="AY367" i="25" a="1"/>
  <c r="BO373" i="25" a="1"/>
  <c r="AB519" i="25" a="1"/>
  <c r="W123" i="25" a="1"/>
  <c r="AX331" i="25" a="1"/>
  <c r="BH501" i="25" a="1"/>
  <c r="P257" i="25" a="1"/>
  <c r="BK363" i="25" a="1"/>
  <c r="AT387" i="25" a="1"/>
  <c r="BM115" i="25" a="1"/>
  <c r="J511" i="25" a="1"/>
  <c r="BJ481" i="25" a="1"/>
  <c r="BP381" i="25" a="1"/>
  <c r="BE417" i="25" a="1"/>
  <c r="BG485" i="25" a="1"/>
  <c r="BP375" i="25" a="1"/>
  <c r="F399" i="25" a="1"/>
  <c r="W475" i="25" a="1"/>
  <c r="AW279" i="25" a="1"/>
  <c r="AH415" i="25" a="1"/>
  <c r="L459" i="25" a="1"/>
  <c r="I211" i="25" a="1"/>
  <c r="AE479" i="25" a="1"/>
  <c r="AY433" i="25" a="1"/>
  <c r="BB123" i="25" a="1"/>
  <c r="O151" i="25" a="1"/>
  <c r="D475" i="25" a="1"/>
  <c r="BH443" i="25" a="1"/>
  <c r="BK337" i="25" a="1"/>
  <c r="Q485" i="25" a="1"/>
  <c r="BI165" i="25" a="1"/>
  <c r="BJ415" i="25" a="1"/>
  <c r="AR475" i="25" a="1"/>
  <c r="BO347" i="25" a="1"/>
  <c r="AF529" i="25" a="1"/>
  <c r="BJ517" i="25" a="1"/>
  <c r="Y459" i="25" a="1"/>
  <c r="BD459" i="25" a="1"/>
  <c r="AE279" i="25" a="1"/>
  <c r="BF417" i="25" a="1"/>
  <c r="AU451" i="25" a="1"/>
  <c r="BO299" i="25" a="1"/>
  <c r="BF393" i="25" a="1"/>
  <c r="M479" i="25" a="1"/>
  <c r="AQ233" i="25" a="1"/>
  <c r="AO227" i="25" a="1"/>
  <c r="BH349" i="25" a="1"/>
  <c r="W167" i="25" a="1"/>
  <c r="AS477" i="25" a="1"/>
  <c r="BG425" i="25" a="1"/>
  <c r="AQ299" i="25" a="1"/>
  <c r="AZ477" i="25" a="1"/>
  <c r="AR233" i="25" a="1"/>
  <c r="BM283" i="25" a="1"/>
  <c r="T451" i="25" a="1"/>
  <c r="AB305" i="25" a="1"/>
  <c r="BG133" i="25" a="1"/>
  <c r="AC387" i="25" a="1"/>
  <c r="AB217" i="25" a="1"/>
  <c r="BJ317" i="25" a="1"/>
  <c r="O155" i="25" a="1"/>
  <c r="AW121" i="25" a="1"/>
  <c r="BO289" i="25" a="1"/>
  <c r="S171" i="25" a="1"/>
  <c r="AI385" i="25" a="1"/>
  <c r="AW313" i="25" a="1"/>
  <c r="Q147" i="25" a="1"/>
  <c r="BP261" i="25" a="1"/>
  <c r="O471" i="25" a="1"/>
  <c r="H347" i="25" a="1"/>
  <c r="BC211" i="25" a="1"/>
  <c r="AH509" i="25" a="1"/>
  <c r="AF163" i="25" a="1"/>
  <c r="Y359" i="25" a="1"/>
  <c r="AG495" i="25" a="1"/>
  <c r="AR121" i="25" a="1"/>
  <c r="BO311" i="25" a="1"/>
  <c r="AQ405" i="25" a="1"/>
  <c r="AC411" i="25" a="1"/>
  <c r="R203" i="25" a="1"/>
  <c r="AB241" i="25" a="1"/>
  <c r="BB331" i="25" a="1"/>
  <c r="BN445" i="25" a="1"/>
  <c r="AV465" i="25" a="1"/>
  <c r="AK215" i="25" a="1"/>
  <c r="AJ297" i="25" a="1"/>
  <c r="L227" i="25" a="1"/>
  <c r="BO201" i="25" a="1"/>
  <c r="AW347" i="25" a="1"/>
  <c r="AZ343" i="25" a="1"/>
  <c r="AF147" i="25" a="1"/>
  <c r="BD339" i="25" a="1"/>
  <c r="AA471" i="25" a="1"/>
  <c r="BC459" i="25" a="1"/>
  <c r="O247" i="25" a="1"/>
  <c r="BG403" i="25" a="1"/>
  <c r="K323" i="25" a="1"/>
  <c r="AO527" i="25" a="1"/>
  <c r="AB533" i="25" a="1"/>
  <c r="J235" i="25" a="1"/>
  <c r="BN437" i="25" a="1"/>
  <c r="T375" i="25" a="1"/>
  <c r="BF343" i="25" a="1"/>
  <c r="AX121" i="25" a="1"/>
  <c r="BC215" i="25" a="1"/>
  <c r="AX275" i="25" a="1"/>
  <c r="AG367" i="25" a="1"/>
  <c r="Z343" i="25" a="1"/>
  <c r="AE125" i="25" a="1"/>
  <c r="AA491" i="25" a="1"/>
  <c r="AK527" i="25" a="1"/>
  <c r="Q287" i="25" a="1"/>
  <c r="AS379" i="25" a="1"/>
  <c r="AV251" i="25" a="1"/>
  <c r="W459" i="25" a="1"/>
  <c r="BE301" i="25" a="1"/>
  <c r="BH421" i="25" a="1"/>
  <c r="BD383" i="25" a="1"/>
  <c r="BH193" i="25" a="1"/>
  <c r="J391" i="25" a="1"/>
  <c r="AI205" i="25" a="1"/>
  <c r="AZ267" i="25" a="1"/>
  <c r="BC359" i="25" a="1"/>
  <c r="AU445" i="25" a="1"/>
  <c r="BC293" i="25" a="1"/>
  <c r="BE381" i="25" a="1"/>
  <c r="AC331" i="25" a="1"/>
  <c r="AN391" i="25" a="1"/>
  <c r="P375" i="25" a="1"/>
  <c r="W439" i="25" a="1"/>
  <c r="Z369" i="25" a="1"/>
  <c r="AN157" i="25" a="1"/>
  <c r="BD477" i="25" a="1"/>
  <c r="AG243" i="25" a="1"/>
  <c r="BJ273" i="25" a="1"/>
  <c r="AY339" i="25" a="1"/>
  <c r="AW527" i="25" a="1"/>
  <c r="AG185" i="25" a="1"/>
  <c r="BP193" i="25" a="1"/>
  <c r="AO401" i="25" a="1"/>
  <c r="AO523" i="25" a="1"/>
  <c r="P395" i="25" a="1"/>
  <c r="BO199" i="25" a="1"/>
  <c r="BF463" i="25" a="1"/>
  <c r="AB435" i="25" a="1"/>
  <c r="AC227" i="25" a="1"/>
  <c r="AA229" i="25" a="1"/>
  <c r="AI269" i="25" a="1"/>
  <c r="BL407" i="25" a="1"/>
  <c r="AC453" i="25" a="1"/>
  <c r="BE349" i="25" a="1"/>
  <c r="H339" i="25" a="1"/>
  <c r="BM169" i="25" a="1"/>
  <c r="O437" i="25" a="1"/>
  <c r="AG203" i="25" a="1"/>
  <c r="F355" i="25" a="1"/>
  <c r="F395" i="25" a="1"/>
  <c r="BM453" i="25" a="1"/>
  <c r="BH205" i="25" a="1"/>
  <c r="AE429" i="25" a="1"/>
  <c r="M347" i="25" a="1"/>
  <c r="BM141" i="25" a="1"/>
  <c r="U127" i="25" a="1"/>
  <c r="BI403" i="25" a="1"/>
  <c r="AE505" i="25" a="1"/>
  <c r="M355" i="25" a="1"/>
  <c r="AZ401" i="25" a="1"/>
  <c r="AE179" i="25" a="1"/>
  <c r="AV217" i="25" a="1"/>
  <c r="AI117" i="25" a="1"/>
  <c r="AD295" i="25" a="1"/>
  <c r="AJ451" i="25" a="1"/>
  <c r="BM355" i="25" a="1"/>
  <c r="BM511" i="25" a="1"/>
  <c r="BD265" i="25" a="1"/>
  <c r="H515" i="25" a="1"/>
  <c r="AA387" i="25" a="1"/>
  <c r="AR133" i="25" a="1"/>
  <c r="BB309" i="25" a="1"/>
  <c r="AV309" i="25" a="1"/>
  <c r="BG115" i="25" a="1"/>
  <c r="AN433" i="25" a="1"/>
  <c r="BD329" i="25" a="1"/>
  <c r="AL357" i="25" a="1"/>
  <c r="I139" i="25" a="1"/>
  <c r="I195" i="25" a="1"/>
  <c r="U151" i="25" a="1"/>
  <c r="AY271" i="25" a="1"/>
  <c r="AE215" i="25" a="1"/>
  <c r="AB263" i="25" a="1"/>
  <c r="BH305" i="25" a="1"/>
  <c r="AK325" i="25" a="1"/>
  <c r="P531" i="25" a="1"/>
  <c r="AB449" i="25" a="1"/>
  <c r="BP209" i="25" a="1"/>
  <c r="W147" i="25" a="1"/>
  <c r="T151" i="25" a="1"/>
  <c r="AU261" i="25" a="1"/>
  <c r="AH277" i="25" a="1"/>
  <c r="AF127" i="25" a="1"/>
  <c r="U115" i="25" a="1"/>
  <c r="G511" i="25" a="1"/>
  <c r="P385" i="25" a="1"/>
  <c r="BL487" i="25" a="1"/>
  <c r="BJ433" i="25" a="1"/>
  <c r="AF311" i="25" a="1"/>
  <c r="R167" i="25" a="1"/>
  <c r="AT521" i="25" a="1"/>
  <c r="BG515" i="25" a="1"/>
  <c r="AT489" i="25" a="1"/>
  <c r="Z297" i="25" a="1"/>
  <c r="BJ303" i="25" a="1"/>
  <c r="AZ237" i="25" a="1"/>
  <c r="BJ417" i="25" a="1"/>
  <c r="BB411" i="25" a="1"/>
  <c r="H127" i="25" a="1"/>
  <c r="BM323" i="25" a="1"/>
  <c r="BE461" i="25" a="1"/>
  <c r="AW235" i="25" a="1"/>
  <c r="AQ431" i="25" a="1"/>
  <c r="BM135" i="25" a="1"/>
  <c r="BM333" i="25" a="1"/>
  <c r="AA191" i="25" a="1"/>
  <c r="AH237" i="25" a="1"/>
  <c r="AK189" i="25" a="1"/>
  <c r="AG197" i="25" a="1"/>
  <c r="AD325" i="25" a="1"/>
  <c r="BH313" i="25" a="1"/>
  <c r="BH173" i="25" a="1"/>
  <c r="AZ493" i="25" a="1"/>
  <c r="Z221" i="25" a="1"/>
  <c r="AG343" i="25" a="1"/>
  <c r="AS325" i="25" a="1"/>
  <c r="BB413" i="25" a="1"/>
  <c r="AD199" i="25" a="1"/>
  <c r="F307" i="25" a="1"/>
  <c r="AD279" i="25" a="1"/>
  <c r="AV401" i="25" a="1"/>
  <c r="BC273" i="25" a="1"/>
  <c r="BC441" i="25" a="1"/>
  <c r="AB207" i="25" a="1"/>
  <c r="I415" i="25" a="1"/>
  <c r="AL131" i="25" a="1"/>
  <c r="AQ387" i="25" a="1"/>
  <c r="AM421" i="25" a="1"/>
  <c r="AI229" i="25" a="1"/>
  <c r="BV113" i="25" a="1"/>
  <c r="BC231" i="25" a="1"/>
  <c r="AR225" i="25" a="1"/>
  <c r="AQ389" i="25" a="1"/>
  <c r="AX199" i="25" a="1"/>
  <c r="P419" i="25" a="1"/>
  <c r="BL157" i="25" a="1"/>
  <c r="AU457" i="25" a="1"/>
  <c r="BJ505" i="25" a="1"/>
  <c r="AS287" i="25" a="1"/>
  <c r="AH231" i="25" a="1"/>
  <c r="AV187" i="25" a="1"/>
  <c r="AQ347" i="25" a="1"/>
  <c r="U451" i="25" a="1"/>
  <c r="AX345" i="25" a="1"/>
  <c r="AR471" i="25" a="1"/>
  <c r="AS435" i="25" a="1"/>
  <c r="AD507" i="25" a="1"/>
  <c r="BC503" i="25" a="1"/>
  <c r="O459" i="25" a="1"/>
  <c r="AZ369" i="25" a="1"/>
  <c r="BG235" i="25" a="1"/>
  <c r="U275" i="25" a="1"/>
  <c r="AC307" i="25" a="1"/>
  <c r="AN499" i="25" a="1"/>
  <c r="AE5" i="25" a="1"/>
  <c r="W29" i="25" a="1"/>
  <c r="AB5" i="25" a="1"/>
  <c r="AT24" i="25" a="1"/>
  <c r="AR5" i="25" a="1"/>
  <c r="AF7" i="25" a="1"/>
  <c r="AK6" i="25" a="1"/>
  <c r="K523" i="25" a="1"/>
  <c r="AU415" i="25" a="1"/>
  <c r="AC377" i="25" a="1"/>
  <c r="AU405" i="25" a="1"/>
  <c r="BJ441" i="25" a="1"/>
  <c r="AA141" i="25" a="1"/>
  <c r="BH135" i="25" a="1"/>
  <c r="BG423" i="25" a="1"/>
  <c r="AA181" i="25" a="1"/>
  <c r="Q217" i="25" a="1"/>
  <c r="I443" i="25" a="1"/>
  <c r="AZ481" i="25" a="1"/>
  <c r="J431" i="25" a="1"/>
  <c r="BM523" i="25" a="1"/>
  <c r="AX513" i="25" a="1"/>
  <c r="Y335" i="25" a="1"/>
  <c r="BK471" i="25" a="1"/>
  <c r="AZ355" i="25" a="1"/>
  <c r="AJ323" i="25" a="1"/>
  <c r="BK265" i="25" a="1"/>
  <c r="V247" i="25" a="1"/>
  <c r="AE353" i="25" a="1"/>
  <c r="AB439" i="25" a="1"/>
  <c r="T499" i="25" a="1"/>
  <c r="N415" i="25" a="1"/>
  <c r="F471" i="25" a="1"/>
  <c r="AS249" i="25" a="1"/>
  <c r="AF401" i="25" a="1"/>
  <c r="D363" i="25" a="1"/>
  <c r="D219" i="25" a="1"/>
  <c r="U387" i="25" a="1"/>
  <c r="BE189" i="25" a="1"/>
  <c r="AL237" i="25" a="1"/>
  <c r="Y319" i="25" a="1"/>
  <c r="BE219" i="25" a="1"/>
  <c r="BJ491" i="25" a="1"/>
  <c r="P191" i="25" a="1"/>
  <c r="J503" i="25" a="1"/>
  <c r="AJ437" i="25" a="1"/>
  <c r="BM189" i="25" a="1"/>
  <c r="AK205" i="25" a="1"/>
  <c r="AT401" i="25" a="1"/>
  <c r="BI207" i="25" a="1"/>
  <c r="K455" i="25" a="1"/>
  <c r="AD347" i="25" a="1"/>
  <c r="P329" i="25" a="1"/>
  <c r="BF467" i="25" a="1"/>
  <c r="BK129" i="25" a="1"/>
  <c r="AK181" i="25" a="1"/>
  <c r="BH385" i="25" a="1"/>
  <c r="N423" i="25" a="1"/>
  <c r="AR271" i="25" a="1"/>
  <c r="AW211" i="25" a="1"/>
  <c r="AY261" i="25" a="1"/>
  <c r="AZ221" i="25" a="1"/>
  <c r="BC531" i="25" a="1"/>
  <c r="BB447" i="25" a="1"/>
  <c r="AV473" i="25" a="1"/>
  <c r="Y129" i="25" a="1"/>
  <c r="F303" i="25" a="1"/>
  <c r="AX231" i="25" a="1"/>
  <c r="AH177" i="25" a="1"/>
  <c r="AZ487" i="25" a="1"/>
  <c r="BH165" i="25" a="1"/>
  <c r="AN489" i="25" a="1"/>
  <c r="BJ113" i="25" a="1"/>
  <c r="AU427" i="25" a="1"/>
  <c r="AO379" i="25" a="1"/>
  <c r="AS233" i="25" a="1"/>
  <c r="L479" i="25" a="1"/>
  <c r="T135" i="25" a="1"/>
  <c r="I459" i="25" a="1"/>
  <c r="AU295" i="25" a="1"/>
  <c r="Z213" i="25" a="1"/>
  <c r="F443" i="25" a="1"/>
  <c r="AE283" i="25" a="1"/>
  <c r="AY307" i="25" a="1"/>
  <c r="BI365" i="25" a="1"/>
  <c r="W183" i="25" a="1"/>
  <c r="AL443" i="25" a="1"/>
  <c r="Z327" i="25" a="1"/>
  <c r="AC149" i="25" a="1"/>
  <c r="AS503" i="25" a="1"/>
  <c r="AA211" i="25" a="1"/>
  <c r="BM495" i="25" a="1"/>
  <c r="AX279" i="25" a="1"/>
  <c r="AA123" i="25" a="1"/>
  <c r="AR311" i="25" a="1"/>
  <c r="AR341" i="25" a="1"/>
  <c r="BL283" i="25" a="1"/>
  <c r="AS279" i="25" a="1"/>
  <c r="AN241" i="25" a="1"/>
  <c r="AR241" i="25" a="1"/>
  <c r="AF299" i="25" a="1"/>
  <c r="BM385" i="25" a="1"/>
  <c r="O335" i="25" a="1"/>
  <c r="Z383" i="25" a="1"/>
  <c r="Y497" i="25" a="1"/>
  <c r="AD207" i="25" a="1"/>
  <c r="BD189" i="25" a="1"/>
  <c r="BO225" i="25" a="1"/>
  <c r="BK371" i="25" a="1"/>
  <c r="AO347" i="25" a="1"/>
  <c r="K139" i="25" a="1"/>
  <c r="AR335" i="25" a="1"/>
  <c r="Q359" i="25" a="1"/>
  <c r="L451" i="25" a="1"/>
  <c r="BH389" i="25" a="1"/>
  <c r="F407" i="25" a="1"/>
  <c r="Y261" i="25" a="1"/>
  <c r="W203" i="25" a="1"/>
  <c r="AF203" i="25" a="1"/>
  <c r="AT215" i="25" a="1"/>
  <c r="G167" i="25" a="1"/>
  <c r="BO395" i="25" a="1"/>
  <c r="BL317" i="25" a="1"/>
  <c r="BP481" i="25" a="1"/>
  <c r="AT293" i="25" a="1"/>
  <c r="AU429" i="25" a="1"/>
  <c r="W339" i="25" a="1"/>
  <c r="P369" i="25" a="1"/>
  <c r="Y225" i="25" a="1"/>
  <c r="BI211" i="25" a="1"/>
  <c r="AG221" i="25" a="1"/>
  <c r="AB313" i="25" a="1"/>
  <c r="AK503" i="25" a="1"/>
  <c r="AJ477" i="25" a="1"/>
  <c r="N391" i="25" a="1"/>
  <c r="BF313" i="25" a="1"/>
  <c r="AO271" i="25" a="1"/>
  <c r="BI457" i="25" a="1"/>
  <c r="P351" i="25" a="1"/>
  <c r="Q113" i="25" a="1"/>
  <c r="AN373" i="25" a="1"/>
  <c r="AI363" i="25" a="1"/>
  <c r="AF485" i="25" a="1"/>
  <c r="AK445" i="25" a="1"/>
  <c r="AO173" i="25" a="1"/>
  <c r="N279" i="25" a="1"/>
  <c r="AT275" i="25" a="1"/>
  <c r="BN257" i="25" a="1"/>
  <c r="BM241" i="25" a="1"/>
  <c r="AT269" i="25" a="1"/>
  <c r="AI431" i="25" a="1"/>
  <c r="AQ343" i="25" a="1"/>
  <c r="AA221" i="25" a="1"/>
  <c r="AC395" i="25" a="1"/>
  <c r="AD117" i="25" a="1"/>
  <c r="AA333" i="25" a="1"/>
  <c r="BE255" i="25" a="1"/>
  <c r="Z131" i="25" a="1"/>
  <c r="AD287" i="25" a="1"/>
  <c r="AT227" i="25" a="1"/>
  <c r="O273" i="25" a="1"/>
  <c r="AC297" i="25" a="1"/>
  <c r="BM293" i="25" a="1"/>
  <c r="AA149" i="25" a="1"/>
  <c r="BL489" i="25" a="1"/>
  <c r="AO275" i="25" a="1"/>
  <c r="AZ535" i="25" a="1"/>
  <c r="BF345" i="25" a="1"/>
  <c r="Q207" i="25" a="1"/>
  <c r="N207" i="25" a="1"/>
  <c r="AQ181" i="25" a="1"/>
  <c r="BI329" i="25" a="1"/>
  <c r="M315" i="25" a="1"/>
  <c r="AH457" i="25" a="1"/>
  <c r="Z145" i="25" a="1"/>
  <c r="AJ253" i="25" a="1"/>
  <c r="U263" i="25" a="1"/>
  <c r="P425" i="25" a="1"/>
  <c r="P377" i="25" a="1"/>
  <c r="BH131" i="25" a="1"/>
  <c r="AW241" i="25" a="1"/>
  <c r="Y449" i="25" a="1"/>
  <c r="AM301" i="25" a="1"/>
  <c r="BH399" i="25" a="1"/>
  <c r="AI271" i="25" a="1"/>
  <c r="BK219" i="25" a="1"/>
  <c r="AC455" i="25" a="1"/>
  <c r="BJ345" i="25" a="1"/>
  <c r="P323" i="25" a="1"/>
  <c r="AO361" i="25" a="1"/>
  <c r="AX493" i="25" a="1"/>
  <c r="BJ409" i="25" a="1"/>
  <c r="BM445" i="25" a="1"/>
  <c r="D311" i="25" a="1"/>
  <c r="O329" i="25" a="1"/>
  <c r="BM455" i="25" a="1"/>
  <c r="AS467" i="25" a="1"/>
  <c r="BH207" i="25" a="1"/>
  <c r="BP293" i="25" a="1"/>
  <c r="AE289" i="25" a="1"/>
  <c r="F263" i="25" a="1"/>
  <c r="BI401" i="25" a="1"/>
  <c r="AC447" i="25" a="1"/>
  <c r="AE507" i="25" a="1"/>
  <c r="I135" i="25" a="1"/>
  <c r="AZ403" i="25" a="1"/>
  <c r="AH303" i="25" a="1"/>
  <c r="BF381" i="25" a="1"/>
  <c r="G267" i="25" a="1"/>
  <c r="AV219" i="25" a="1"/>
  <c r="AI119" i="25" a="1"/>
  <c r="AD293" i="25" a="1"/>
  <c r="BM353" i="25" a="1"/>
  <c r="BD431" i="25" a="1"/>
  <c r="AD339" i="25" a="1"/>
  <c r="AA385" i="25" a="1"/>
  <c r="AW437" i="25" a="1"/>
  <c r="BG113" i="25" a="1"/>
  <c r="AD369" i="25" a="1"/>
  <c r="BD331" i="25" a="1"/>
  <c r="BC329" i="25" a="1"/>
  <c r="T535" i="25" a="1"/>
  <c r="F187" i="25" a="1"/>
  <c r="AE213" i="25" a="1"/>
  <c r="BH307" i="25" a="1"/>
  <c r="Q407" i="25" a="1"/>
  <c r="BJ267" i="25" a="1"/>
  <c r="AA473" i="25" a="1"/>
  <c r="P529" i="25" a="1"/>
  <c r="AB451" i="25" a="1"/>
  <c r="AU531" i="25" a="1"/>
  <c r="L395" i="25" a="1"/>
  <c r="BI463" i="25" a="1"/>
  <c r="AE221" i="25" a="1"/>
  <c r="BL385" i="25" a="1"/>
  <c r="AF221" i="25" a="1"/>
  <c r="BL485" i="25" a="1"/>
  <c r="AZ381" i="25" a="1"/>
  <c r="AF489" i="25" a="1"/>
  <c r="AR413" i="25" a="1"/>
  <c r="R143" i="25" a="1"/>
  <c r="BM401" i="25" a="1"/>
  <c r="BG513" i="25" a="1"/>
  <c r="U323" i="25" a="1"/>
  <c r="AT307" i="25" a="1"/>
  <c r="Z299" i="25" a="1"/>
  <c r="P367" i="25" a="1"/>
  <c r="BJ419" i="25" a="1"/>
  <c r="N535" i="25" a="1"/>
  <c r="BO195" i="25" a="1"/>
  <c r="BE463" i="25" a="1"/>
  <c r="BF167" i="25" a="1"/>
  <c r="L279" i="25" a="1"/>
  <c r="BD473" i="25" a="1"/>
  <c r="BM133" i="25" a="1"/>
  <c r="AZ363" i="25" a="1"/>
  <c r="AA189" i="25" a="1"/>
  <c r="BN291" i="25" a="1"/>
  <c r="Y125" i="25" a="1"/>
  <c r="AA409" i="25" a="1"/>
  <c r="AG199" i="25" a="1"/>
  <c r="AD327" i="25" a="1"/>
  <c r="BN201" i="25" a="1"/>
  <c r="BH175" i="25" a="1"/>
  <c r="AZ495" i="25" a="1"/>
  <c r="Z223" i="25" a="1"/>
  <c r="AQ439" i="25" a="1"/>
  <c r="AG341" i="25" a="1"/>
  <c r="O261" i="25" a="1"/>
  <c r="AY349" i="25" a="1"/>
  <c r="AS327" i="25" a="1"/>
  <c r="AD197" i="25" a="1"/>
  <c r="BJ203" i="25" a="1"/>
  <c r="AI275" i="25" a="1"/>
  <c r="AV403" i="25" a="1"/>
  <c r="BC275" i="25" a="1"/>
  <c r="AZ277" i="25" a="1"/>
  <c r="S151" i="25" a="1"/>
  <c r="AB205" i="25" a="1"/>
  <c r="BP469" i="25" a="1"/>
  <c r="AQ385" i="25" a="1"/>
  <c r="AM423" i="25" a="1"/>
  <c r="BJ145" i="25" a="1"/>
  <c r="BP203" i="25" a="1"/>
  <c r="CB5" i="25" a="1"/>
  <c r="BC229" i="25" a="1"/>
  <c r="G151" i="25" a="1"/>
  <c r="AR227" i="25" a="1"/>
  <c r="D255" i="25" a="1"/>
  <c r="AQ391" i="25" a="1"/>
  <c r="AK367" i="25" a="1"/>
  <c r="AX197" i="25" a="1"/>
  <c r="S395" i="25" a="1"/>
  <c r="AG429" i="25" a="1"/>
  <c r="P417" i="25" a="1"/>
  <c r="J207" i="25" a="1"/>
  <c r="BO387" i="25" a="1"/>
  <c r="BL159" i="25" a="1"/>
  <c r="BJ507" i="25" a="1"/>
  <c r="BE529" i="25" a="1"/>
  <c r="AS285" i="25" a="1"/>
  <c r="G331" i="25" a="1"/>
  <c r="AV185" i="25" a="1"/>
  <c r="BB263" i="25" a="1"/>
  <c r="AQ345" i="25" a="1"/>
  <c r="O199" i="25" a="1"/>
  <c r="AX347" i="25" a="1"/>
  <c r="AS433" i="25" a="1"/>
  <c r="AW407" i="25" a="1"/>
  <c r="BC501" i="25" a="1"/>
  <c r="AG217" i="25" a="1"/>
  <c r="O457" i="25" a="1"/>
  <c r="AZ371" i="25" a="1"/>
  <c r="R271" i="25" a="1"/>
  <c r="BC449" i="25" a="1"/>
  <c r="BC449" i="25" l="1"/>
  <c r="R271" i="25"/>
  <c r="AZ371" i="25"/>
  <c r="O457" i="25"/>
  <c r="AG217" i="25"/>
  <c r="BC501" i="25"/>
  <c r="AW407" i="25"/>
  <c r="AS433" i="25"/>
  <c r="AX347" i="25"/>
  <c r="O199" i="25"/>
  <c r="AQ345" i="25"/>
  <c r="BB263" i="25"/>
  <c r="AV185" i="25"/>
  <c r="G331" i="25"/>
  <c r="AS285" i="25"/>
  <c r="BE529" i="25"/>
  <c r="BJ507" i="25"/>
  <c r="BL159" i="25"/>
  <c r="BO387" i="25"/>
  <c r="J207" i="25"/>
  <c r="P417" i="25"/>
  <c r="AG429" i="25"/>
  <c r="S395" i="25"/>
  <c r="AX197" i="25"/>
  <c r="AK367" i="25"/>
  <c r="AQ391" i="25"/>
  <c r="D255" i="25"/>
  <c r="AR227" i="25"/>
  <c r="G151" i="25"/>
  <c r="BC229" i="25"/>
  <c r="CB5" i="25"/>
  <c r="BP203" i="25"/>
  <c r="BJ145" i="25"/>
  <c r="AM423" i="25"/>
  <c r="AQ385" i="25"/>
  <c r="BP469" i="25"/>
  <c r="AB205" i="25"/>
  <c r="S151" i="25"/>
  <c r="AZ277" i="25"/>
  <c r="BC275" i="25"/>
  <c r="AV403" i="25"/>
  <c r="AI275" i="25"/>
  <c r="BJ203" i="25"/>
  <c r="AD197" i="25"/>
  <c r="AS327" i="25"/>
  <c r="AY349" i="25"/>
  <c r="O261" i="25"/>
  <c r="AG341" i="25"/>
  <c r="AQ439" i="25"/>
  <c r="Z223" i="25"/>
  <c r="AZ495" i="25"/>
  <c r="BH175" i="25"/>
  <c r="BN201" i="25"/>
  <c r="AD327" i="25"/>
  <c r="AG199" i="25"/>
  <c r="AA409" i="25"/>
  <c r="Y125" i="25"/>
  <c r="BN291" i="25"/>
  <c r="AA189" i="25"/>
  <c r="AZ363" i="25"/>
  <c r="BM133" i="25"/>
  <c r="BD473" i="25"/>
  <c r="L279" i="25"/>
  <c r="BF167" i="25"/>
  <c r="BE463" i="25"/>
  <c r="BO195" i="25"/>
  <c r="N535" i="25"/>
  <c r="BJ419" i="25"/>
  <c r="P367" i="25"/>
  <c r="Z299" i="25"/>
  <c r="AT307" i="25"/>
  <c r="U323" i="25"/>
  <c r="BG513" i="25"/>
  <c r="BM401" i="25"/>
  <c r="R143" i="25"/>
  <c r="AR413" i="25"/>
  <c r="AF489" i="25"/>
  <c r="AZ381" i="25"/>
  <c r="BL485" i="25"/>
  <c r="AF221" i="25"/>
  <c r="BL385" i="25"/>
  <c r="AE221" i="25"/>
  <c r="BI463" i="25"/>
  <c r="L395" i="25"/>
  <c r="AU531" i="25"/>
  <c r="AB451" i="25"/>
  <c r="P529" i="25"/>
  <c r="AA473" i="25"/>
  <c r="BJ267" i="25"/>
  <c r="Q407" i="25"/>
  <c r="BH307" i="25"/>
  <c r="AE213" i="25"/>
  <c r="F187" i="25"/>
  <c r="T535" i="25"/>
  <c r="BC329" i="25"/>
  <c r="BD331" i="25"/>
  <c r="AD369" i="25"/>
  <c r="BG113" i="25"/>
  <c r="AW437" i="25"/>
  <c r="AA385" i="25"/>
  <c r="AD339" i="25"/>
  <c r="BD431" i="25"/>
  <c r="BM353" i="25"/>
  <c r="AD293" i="25"/>
  <c r="AI119" i="25"/>
  <c r="AV219" i="25"/>
  <c r="G267" i="25"/>
  <c r="BF381" i="25"/>
  <c r="AH303" i="25"/>
  <c r="AZ403" i="25"/>
  <c r="I135" i="25"/>
  <c r="AE507" i="25"/>
  <c r="AC447" i="25"/>
  <c r="BI401" i="25"/>
  <c r="F263" i="25"/>
  <c r="AE289" i="25"/>
  <c r="BP293" i="25"/>
  <c r="BH207" i="25"/>
  <c r="AS467" i="25"/>
  <c r="BM455" i="25"/>
  <c r="O329" i="25"/>
  <c r="D311" i="25"/>
  <c r="BM445" i="25"/>
  <c r="BJ409" i="25"/>
  <c r="AX493" i="25"/>
  <c r="AO361" i="25"/>
  <c r="P323" i="25"/>
  <c r="BJ345" i="25"/>
  <c r="AC455" i="25"/>
  <c r="BK219" i="25"/>
  <c r="AI271" i="25"/>
  <c r="BH399" i="25"/>
  <c r="AM301" i="25"/>
  <c r="Y449" i="25"/>
  <c r="AW241" i="25"/>
  <c r="BH131" i="25"/>
  <c r="P377" i="25"/>
  <c r="P425" i="25"/>
  <c r="U263" i="25"/>
  <c r="AJ253" i="25"/>
  <c r="Z145" i="25"/>
  <c r="AH457" i="25"/>
  <c r="M315" i="25"/>
  <c r="BI329" i="25"/>
  <c r="AQ181" i="25"/>
  <c r="N207" i="25"/>
  <c r="Q207" i="25"/>
  <c r="BF345" i="25"/>
  <c r="AZ535" i="25"/>
  <c r="AO275" i="25"/>
  <c r="BL489" i="25"/>
  <c r="AA149" i="25"/>
  <c r="BM293" i="25"/>
  <c r="AC297" i="25"/>
  <c r="O273" i="25"/>
  <c r="AT227" i="25"/>
  <c r="AD287" i="25"/>
  <c r="Z131" i="25"/>
  <c r="BE255" i="25"/>
  <c r="AA333" i="25"/>
  <c r="AD117" i="25"/>
  <c r="AC395" i="25"/>
  <c r="AA221" i="25"/>
  <c r="AQ343" i="25"/>
  <c r="AI431" i="25"/>
  <c r="AT269" i="25"/>
  <c r="BM241" i="25"/>
  <c r="BN257" i="25"/>
  <c r="AT275" i="25"/>
  <c r="N279" i="25"/>
  <c r="AO173" i="25"/>
  <c r="AK445" i="25"/>
  <c r="AF485" i="25"/>
  <c r="AI363" i="25"/>
  <c r="AN373" i="25"/>
  <c r="Q113" i="25"/>
  <c r="P351" i="25"/>
  <c r="BI457" i="25"/>
  <c r="AO271" i="25"/>
  <c r="BF313" i="25"/>
  <c r="N391" i="25"/>
  <c r="AJ477" i="25"/>
  <c r="AK503" i="25"/>
  <c r="AB313" i="25"/>
  <c r="AG221" i="25"/>
  <c r="BI211" i="25"/>
  <c r="Y225" i="25"/>
  <c r="P369" i="25"/>
  <c r="W339" i="25"/>
  <c r="AU429" i="25"/>
  <c r="AT293" i="25"/>
  <c r="BP481" i="25"/>
  <c r="BL317" i="25"/>
  <c r="BO395" i="25"/>
  <c r="G167" i="25"/>
  <c r="AT215" i="25"/>
  <c r="AF203" i="25"/>
  <c r="W203" i="25"/>
  <c r="Y261" i="25"/>
  <c r="F407" i="25"/>
  <c r="BH389" i="25"/>
  <c r="L451" i="25"/>
  <c r="Q359" i="25"/>
  <c r="AR335" i="25"/>
  <c r="K139" i="25"/>
  <c r="AO347" i="25"/>
  <c r="BK371" i="25"/>
  <c r="BO225" i="25"/>
  <c r="BD189" i="25"/>
  <c r="AD207" i="25"/>
  <c r="Y497" i="25"/>
  <c r="Z383" i="25"/>
  <c r="O335" i="25"/>
  <c r="BM385" i="25"/>
  <c r="AF299" i="25"/>
  <c r="AR241" i="25"/>
  <c r="AN241" i="25"/>
  <c r="AS279" i="25"/>
  <c r="BL283" i="25"/>
  <c r="AR341" i="25"/>
  <c r="AR311" i="25"/>
  <c r="AA123" i="25"/>
  <c r="AX279" i="25"/>
  <c r="BM495" i="25"/>
  <c r="AA211" i="25"/>
  <c r="AS503" i="25"/>
  <c r="AC149" i="25"/>
  <c r="Z327" i="25"/>
  <c r="AL443" i="25"/>
  <c r="W183" i="25"/>
  <c r="BI365" i="25"/>
  <c r="AY307" i="25"/>
  <c r="AE283" i="25"/>
  <c r="F443" i="25"/>
  <c r="Z213" i="25"/>
  <c r="AU295" i="25"/>
  <c r="I459" i="25"/>
  <c r="T135" i="25"/>
  <c r="L479" i="25"/>
  <c r="AS233" i="25"/>
  <c r="AO379" i="25"/>
  <c r="AU427" i="25"/>
  <c r="BJ113" i="25"/>
  <c r="AN489" i="25"/>
  <c r="BH165" i="25"/>
  <c r="AZ487" i="25"/>
  <c r="AH177" i="25"/>
  <c r="AX231" i="25"/>
  <c r="F303" i="25"/>
  <c r="Y129" i="25"/>
  <c r="AV473" i="25"/>
  <c r="BB447" i="25"/>
  <c r="BC531" i="25"/>
  <c r="AZ221" i="25"/>
  <c r="AY261" i="25"/>
  <c r="AW211" i="25"/>
  <c r="AR271" i="25"/>
  <c r="N423" i="25"/>
  <c r="BH385" i="25"/>
  <c r="AK181" i="25"/>
  <c r="BK129" i="25"/>
  <c r="BF467" i="25"/>
  <c r="P329" i="25"/>
  <c r="AD347" i="25"/>
  <c r="K455" i="25"/>
  <c r="BI207" i="25"/>
  <c r="AT401" i="25"/>
  <c r="AK205" i="25"/>
  <c r="BM189" i="25"/>
  <c r="AJ437" i="25"/>
  <c r="J503" i="25"/>
  <c r="P191" i="25"/>
  <c r="BJ491" i="25"/>
  <c r="BE219" i="25"/>
  <c r="Y319" i="25"/>
  <c r="AL237" i="25"/>
  <c r="BE189" i="25"/>
  <c r="U387" i="25"/>
  <c r="D219" i="25"/>
  <c r="D363" i="25"/>
  <c r="AF401" i="25"/>
  <c r="AS249" i="25"/>
  <c r="F471" i="25"/>
  <c r="N415" i="25"/>
  <c r="T499" i="25"/>
  <c r="AB439" i="25"/>
  <c r="AE353" i="25"/>
  <c r="V247" i="25"/>
  <c r="BK265" i="25"/>
  <c r="AJ323" i="25"/>
  <c r="AZ355" i="25"/>
  <c r="BK471" i="25"/>
  <c r="Y335" i="25"/>
  <c r="AX513" i="25"/>
  <c r="BM523" i="25"/>
  <c r="J431" i="25"/>
  <c r="AZ481" i="25"/>
  <c r="I443" i="25"/>
  <c r="Q217" i="25"/>
  <c r="AA181" i="25"/>
  <c r="BG423" i="25"/>
  <c r="BH135" i="25"/>
  <c r="AA141" i="25"/>
  <c r="BJ441" i="25"/>
  <c r="AU405" i="25"/>
  <c r="AC377" i="25"/>
  <c r="AU415" i="25"/>
  <c r="K523" i="25"/>
  <c r="AK6" i="25"/>
  <c r="AF7" i="25"/>
  <c r="AR5" i="25"/>
  <c r="AT24" i="25"/>
  <c r="AB5" i="25"/>
  <c r="W29" i="25"/>
  <c r="AE5" i="25"/>
  <c r="AN499" i="25"/>
  <c r="AC307" i="25"/>
  <c r="U275" i="25"/>
  <c r="BG235" i="25"/>
  <c r="AZ369" i="25"/>
  <c r="O459" i="25"/>
  <c r="BC503" i="25"/>
  <c r="AD507" i="25"/>
  <c r="AS435" i="25"/>
  <c r="AR471" i="25"/>
  <c r="AX345" i="25"/>
  <c r="U451" i="25"/>
  <c r="AQ347" i="25"/>
  <c r="AV187" i="25"/>
  <c r="AH231" i="25"/>
  <c r="AS287" i="25"/>
  <c r="BJ505" i="25"/>
  <c r="AU457" i="25"/>
  <c r="BL157" i="25"/>
  <c r="P419" i="25"/>
  <c r="AX199" i="25"/>
  <c r="AQ389" i="25"/>
  <c r="AR225" i="25"/>
  <c r="BC231" i="25"/>
  <c r="BV113" i="25"/>
  <c r="AI229" i="25"/>
  <c r="AM421" i="25"/>
  <c r="AQ387" i="25"/>
  <c r="AL131" i="25"/>
  <c r="I415" i="25"/>
  <c r="AB207" i="25"/>
  <c r="BC441" i="25"/>
  <c r="BC273" i="25"/>
  <c r="AV401" i="25"/>
  <c r="AD279" i="25"/>
  <c r="F307" i="25"/>
  <c r="AD199" i="25"/>
  <c r="BB413" i="25"/>
  <c r="AS325" i="25"/>
  <c r="AG343" i="25"/>
  <c r="Z221" i="25"/>
  <c r="AZ493" i="25"/>
  <c r="BH173" i="25"/>
  <c r="BH313" i="25"/>
  <c r="AD325" i="25"/>
  <c r="AG197" i="25"/>
  <c r="AK189" i="25"/>
  <c r="AH237" i="25"/>
  <c r="AA191" i="25"/>
  <c r="BM333" i="25"/>
  <c r="BM135" i="25"/>
  <c r="AQ431" i="25"/>
  <c r="AW235" i="25"/>
  <c r="BE461" i="25"/>
  <c r="BM323" i="25"/>
  <c r="H127" i="25"/>
  <c r="BB411" i="25"/>
  <c r="BJ417" i="25"/>
  <c r="AZ237" i="25"/>
  <c r="BJ303" i="25"/>
  <c r="Z297" i="25"/>
  <c r="AT489" i="25"/>
  <c r="BG515" i="25"/>
  <c r="AT521" i="25"/>
  <c r="R167" i="25"/>
  <c r="AF311" i="25"/>
  <c r="BJ433" i="25"/>
  <c r="BL487" i="25"/>
  <c r="P385" i="25"/>
  <c r="G511" i="25"/>
  <c r="U115" i="25"/>
  <c r="AF127" i="25"/>
  <c r="AH277" i="25"/>
  <c r="AU261" i="25"/>
  <c r="T151" i="25"/>
  <c r="W147" i="25"/>
  <c r="BP209" i="25"/>
  <c r="AB449" i="25"/>
  <c r="P531" i="25"/>
  <c r="AK325" i="25"/>
  <c r="BH305" i="25"/>
  <c r="AB263" i="25"/>
  <c r="AE215" i="25"/>
  <c r="AY271" i="25"/>
  <c r="U151" i="25"/>
  <c r="I195" i="25"/>
  <c r="I139" i="25"/>
  <c r="AL357" i="25"/>
  <c r="BD329" i="25"/>
  <c r="AN433" i="25"/>
  <c r="BG115" i="25"/>
  <c r="AV309" i="25"/>
  <c r="BB309" i="25"/>
  <c r="AR133" i="25"/>
  <c r="AA387" i="25"/>
  <c r="H515" i="25"/>
  <c r="BD265" i="25"/>
  <c r="BM511" i="25"/>
  <c r="BM355" i="25"/>
  <c r="AJ451" i="25"/>
  <c r="AD295" i="25"/>
  <c r="AI117" i="25"/>
  <c r="AV217" i="25"/>
  <c r="AE179" i="25"/>
  <c r="AZ401" i="25"/>
  <c r="M355" i="25"/>
  <c r="AE505" i="25"/>
  <c r="BI403" i="25"/>
  <c r="U127" i="25"/>
  <c r="BM141" i="25"/>
  <c r="M347" i="25"/>
  <c r="AE429" i="25"/>
  <c r="BH205" i="25"/>
  <c r="BM453" i="25"/>
  <c r="F395" i="25"/>
  <c r="F355" i="25"/>
  <c r="AG203" i="25"/>
  <c r="O437" i="25"/>
  <c r="BM169" i="25"/>
  <c r="H339" i="25"/>
  <c r="BE349" i="25"/>
  <c r="AC453" i="25"/>
  <c r="BL407" i="25"/>
  <c r="AI269" i="25"/>
  <c r="AA229" i="25"/>
  <c r="AC227" i="25"/>
  <c r="AB435" i="25"/>
  <c r="BF463" i="25"/>
  <c r="BO199" i="25"/>
  <c r="P395" i="25"/>
  <c r="AO523" i="25"/>
  <c r="AO401" i="25"/>
  <c r="BP193" i="25"/>
  <c r="AG185" i="25"/>
  <c r="AW527" i="25"/>
  <c r="AY339" i="25"/>
  <c r="BJ273" i="25"/>
  <c r="AG243" i="25"/>
  <c r="BD477" i="25"/>
  <c r="AN157" i="25"/>
  <c r="Z369" i="25"/>
  <c r="W439" i="25"/>
  <c r="P375" i="25"/>
  <c r="AN391" i="25"/>
  <c r="AC331" i="25"/>
  <c r="BE381" i="25"/>
  <c r="BC293" i="25"/>
  <c r="AU445" i="25"/>
  <c r="BC359" i="25"/>
  <c r="AZ267" i="25"/>
  <c r="AI205" i="25"/>
  <c r="J391" i="25"/>
  <c r="BH193" i="25"/>
  <c r="BD383" i="25"/>
  <c r="BH421" i="25"/>
  <c r="BE301" i="25"/>
  <c r="W459" i="25"/>
  <c r="AV251" i="25"/>
  <c r="AS379" i="25"/>
  <c r="Q287" i="25"/>
  <c r="AK527" i="25"/>
  <c r="AA491" i="25"/>
  <c r="AE125" i="25"/>
  <c r="Z343" i="25"/>
  <c r="AG367" i="25"/>
  <c r="AX275" i="25"/>
  <c r="BC215" i="25"/>
  <c r="AX121" i="25"/>
  <c r="BF343" i="25"/>
  <c r="T375" i="25"/>
  <c r="BN437" i="25"/>
  <c r="J235" i="25"/>
  <c r="AB533" i="25"/>
  <c r="AO527" i="25"/>
  <c r="K323" i="25"/>
  <c r="BG403" i="25"/>
  <c r="O247" i="25"/>
  <c r="BC459" i="25"/>
  <c r="AA471" i="25"/>
  <c r="BD339" i="25"/>
  <c r="AF147" i="25"/>
  <c r="AZ343" i="25"/>
  <c r="AW347" i="25"/>
  <c r="BO201" i="25"/>
  <c r="L227" i="25"/>
  <c r="AJ297" i="25"/>
  <c r="AK215" i="25"/>
  <c r="AV465" i="25"/>
  <c r="BN445" i="25"/>
  <c r="BB331" i="25"/>
  <c r="AB241" i="25"/>
  <c r="R203" i="25"/>
  <c r="AC411" i="25"/>
  <c r="AQ405" i="25"/>
  <c r="BO311" i="25"/>
  <c r="AR121" i="25"/>
  <c r="AG495" i="25"/>
  <c r="Y359" i="25"/>
  <c r="AF163" i="25"/>
  <c r="AH509" i="25"/>
  <c r="BC211" i="25"/>
  <c r="H347" i="25"/>
  <c r="O471" i="25"/>
  <c r="BP261" i="25"/>
  <c r="Q147" i="25"/>
  <c r="AW313" i="25"/>
  <c r="AI385" i="25"/>
  <c r="S171" i="25"/>
  <c r="BO289" i="25"/>
  <c r="AW121" i="25"/>
  <c r="O155" i="25"/>
  <c r="BJ317" i="25"/>
  <c r="AB217" i="25"/>
  <c r="AC387" i="25"/>
  <c r="BG133" i="25"/>
  <c r="AB305" i="25"/>
  <c r="T451" i="25"/>
  <c r="BM283" i="25"/>
  <c r="AR233" i="25"/>
  <c r="AZ477" i="25"/>
  <c r="AQ299" i="25"/>
  <c r="BG425" i="25"/>
  <c r="AS477" i="25"/>
  <c r="W167" i="25"/>
  <c r="BH349" i="25"/>
  <c r="AO227" i="25"/>
  <c r="AQ233" i="25"/>
  <c r="M479" i="25"/>
  <c r="BF393" i="25"/>
  <c r="BO299" i="25"/>
  <c r="AU451" i="25"/>
  <c r="BF417" i="25"/>
  <c r="AE279" i="25"/>
  <c r="BD459" i="25"/>
  <c r="Y459" i="25"/>
  <c r="BJ517" i="25"/>
  <c r="AF529" i="25"/>
  <c r="BO347" i="25"/>
  <c r="AR475" i="25"/>
  <c r="BJ415" i="25"/>
  <c r="BI165" i="25"/>
  <c r="Q485" i="25"/>
  <c r="BK337" i="25"/>
  <c r="BH443" i="25"/>
  <c r="D475" i="25"/>
  <c r="O151" i="25"/>
  <c r="BB123" i="25"/>
  <c r="AY433" i="25"/>
  <c r="AE479" i="25"/>
  <c r="I211" i="25"/>
  <c r="L459" i="25"/>
  <c r="AH415" i="25"/>
  <c r="AW279" i="25"/>
  <c r="W475" i="25"/>
  <c r="F399" i="25"/>
  <c r="BP375" i="25"/>
  <c r="BG485" i="25"/>
  <c r="BE417" i="25"/>
  <c r="BP381" i="25"/>
  <c r="BJ481" i="25"/>
  <c r="J511" i="25"/>
  <c r="BM115" i="25"/>
  <c r="AT387" i="25"/>
  <c r="BK363" i="25"/>
  <c r="P257" i="25"/>
  <c r="BH501" i="25"/>
  <c r="AX331" i="25"/>
  <c r="W123" i="25"/>
  <c r="AB519" i="25"/>
  <c r="BO373" i="25"/>
  <c r="AY367" i="25"/>
  <c r="BF483" i="25"/>
  <c r="AA299" i="25"/>
  <c r="AO491" i="25"/>
  <c r="Y395" i="25"/>
  <c r="AS455" i="25"/>
  <c r="Y355" i="25"/>
  <c r="BJ207" i="25"/>
  <c r="I379" i="25"/>
  <c r="BG367" i="25"/>
  <c r="G163" i="25"/>
  <c r="AE415" i="25"/>
  <c r="Y423" i="25"/>
  <c r="AN497" i="25"/>
  <c r="AL489" i="25"/>
  <c r="AC305" i="25"/>
  <c r="M455" i="25"/>
  <c r="BG233" i="25"/>
  <c r="BP299" i="25"/>
  <c r="AD505" i="25"/>
  <c r="AQ243" i="25"/>
  <c r="AR469" i="25"/>
  <c r="L455" i="25"/>
  <c r="W279" i="25"/>
  <c r="AC381" i="25"/>
  <c r="AH229" i="25"/>
  <c r="BK179" i="25"/>
  <c r="BB291" i="25"/>
  <c r="O147" i="25"/>
  <c r="AU459" i="25"/>
  <c r="AF173" i="25"/>
  <c r="BB451" i="25"/>
  <c r="Y171" i="25"/>
  <c r="AQ267" i="25"/>
  <c r="W327" i="25"/>
  <c r="AK271" i="25"/>
  <c r="BB365" i="25"/>
  <c r="R455" i="25"/>
  <c r="AZ207" i="25"/>
  <c r="BV114" i="25"/>
  <c r="AU387" i="25"/>
  <c r="AI231" i="25"/>
  <c r="AX177" i="25"/>
  <c r="AL129" i="25"/>
  <c r="N135" i="25"/>
  <c r="BC443" i="25"/>
  <c r="BN159" i="25"/>
  <c r="AM311" i="25"/>
  <c r="P265" i="25"/>
  <c r="AD277" i="25"/>
  <c r="O319" i="25"/>
  <c r="AF399" i="25"/>
  <c r="BB415" i="25"/>
  <c r="V119" i="25"/>
  <c r="AV171" i="25"/>
  <c r="AL439" i="25"/>
  <c r="I439" i="25"/>
  <c r="AS321" i="25"/>
  <c r="W251" i="25"/>
  <c r="Q221" i="25"/>
  <c r="P141" i="25"/>
  <c r="BH315" i="25"/>
  <c r="AX149" i="25"/>
  <c r="AK191" i="25"/>
  <c r="AB249" i="25"/>
  <c r="AV335" i="25"/>
  <c r="AH239" i="25"/>
  <c r="AD397" i="25"/>
  <c r="U167" i="25"/>
  <c r="BM335" i="25"/>
  <c r="BH411" i="25"/>
  <c r="AQ429" i="25"/>
  <c r="AD473" i="25"/>
  <c r="AG399" i="25"/>
  <c r="AW233" i="25"/>
  <c r="AK405" i="25"/>
  <c r="BM321" i="25"/>
  <c r="G259" i="25"/>
  <c r="BB409" i="25"/>
  <c r="D155" i="25"/>
  <c r="P381" i="25"/>
  <c r="BL331" i="25"/>
  <c r="AZ239" i="25"/>
  <c r="BJ301" i="25"/>
  <c r="AT491" i="25"/>
  <c r="BG459" i="25"/>
  <c r="AO191" i="25"/>
  <c r="R339" i="25"/>
  <c r="BP151" i="25"/>
  <c r="AO411" i="25"/>
  <c r="AT523" i="25"/>
  <c r="AF309" i="25"/>
  <c r="BE265" i="25"/>
  <c r="Y507" i="25"/>
  <c r="BJ435" i="25"/>
  <c r="T475" i="25"/>
  <c r="P387" i="25"/>
  <c r="U427" i="25"/>
  <c r="N283" i="25"/>
  <c r="AF125" i="25"/>
  <c r="AH279" i="25"/>
  <c r="BN527" i="25"/>
  <c r="AU263" i="25"/>
  <c r="BP211" i="25"/>
  <c r="AK327" i="25"/>
  <c r="AG191" i="25"/>
  <c r="BH533" i="25"/>
  <c r="BJ529" i="25"/>
  <c r="AB261" i="25"/>
  <c r="AY269" i="25"/>
  <c r="AL359" i="25"/>
  <c r="AN435" i="25"/>
  <c r="BB249" i="25"/>
  <c r="AV311" i="25"/>
  <c r="AZ211" i="25"/>
  <c r="BB311" i="25"/>
  <c r="AR135" i="25"/>
  <c r="L215" i="25"/>
  <c r="BD267" i="25"/>
  <c r="AK277" i="25"/>
  <c r="BM509" i="25"/>
  <c r="J291" i="25"/>
  <c r="AJ449" i="25"/>
  <c r="BM131" i="25"/>
  <c r="AE177" i="25"/>
  <c r="BG273" i="25"/>
  <c r="BE155" i="25"/>
  <c r="AK319" i="25"/>
  <c r="BM143" i="25"/>
  <c r="AE431" i="25"/>
  <c r="BK467" i="25"/>
  <c r="K147" i="25"/>
  <c r="BD117" i="25"/>
  <c r="W379" i="25"/>
  <c r="Z175" i="25"/>
  <c r="BP225" i="25"/>
  <c r="AG201" i="25"/>
  <c r="O439" i="25"/>
  <c r="AF505" i="25"/>
  <c r="BO459" i="25"/>
  <c r="BM171" i="25"/>
  <c r="BE351" i="25"/>
  <c r="BL405" i="25"/>
  <c r="AZ513" i="25"/>
  <c r="AA231" i="25"/>
  <c r="AC225" i="25"/>
  <c r="AR209" i="25"/>
  <c r="AX531" i="25"/>
  <c r="BF353" i="25"/>
  <c r="BK307" i="25"/>
  <c r="Z119" i="25"/>
  <c r="AJ277" i="25"/>
  <c r="AG383" i="25"/>
  <c r="AF459" i="25"/>
  <c r="BN227" i="25"/>
  <c r="BE309" i="25"/>
  <c r="AB271" i="25"/>
  <c r="BB493" i="25"/>
  <c r="BM381" i="25"/>
  <c r="BF443" i="25"/>
  <c r="J447" i="25"/>
  <c r="Z319" i="25"/>
  <c r="O461" i="25"/>
  <c r="AD513" i="25"/>
  <c r="BM203" i="25"/>
  <c r="BE289" i="25"/>
  <c r="AB231" i="25"/>
  <c r="Z451" i="25"/>
  <c r="Z249" i="25"/>
  <c r="O129" i="25"/>
  <c r="AI197" i="25"/>
  <c r="P131" i="25"/>
  <c r="F251" i="25"/>
  <c r="AL459" i="25"/>
  <c r="AV233" i="25"/>
  <c r="BJ401" i="25"/>
  <c r="AK409" i="25"/>
  <c r="AR385" i="25"/>
  <c r="BR114" i="25"/>
  <c r="AD267" i="25"/>
  <c r="AK397" i="25"/>
  <c r="O277" i="25"/>
  <c r="BH519" i="25"/>
  <c r="AO435" i="25"/>
  <c r="BG521" i="25"/>
  <c r="AC197" i="25"/>
  <c r="BC327" i="25"/>
  <c r="BF487" i="25"/>
  <c r="BH219" i="25"/>
  <c r="AE315" i="25"/>
  <c r="AM413" i="25"/>
  <c r="AO197" i="25"/>
  <c r="AL261" i="25"/>
  <c r="BH237" i="25"/>
  <c r="AI341" i="25"/>
  <c r="BB293" i="25"/>
  <c r="V415" i="25"/>
  <c r="AY115" i="25"/>
  <c r="N123" i="25"/>
  <c r="Z389" i="25"/>
  <c r="AL215" i="25"/>
  <c r="AL335" i="25"/>
  <c r="BH121" i="25"/>
  <c r="AK233" i="25"/>
  <c r="BC467" i="25"/>
  <c r="AW225" i="25"/>
  <c r="BD365" i="25"/>
  <c r="AJ523" i="25"/>
  <c r="AR319" i="25"/>
  <c r="O515" i="25"/>
  <c r="BK279" i="25"/>
  <c r="AQ463" i="25"/>
  <c r="AV183" i="25"/>
  <c r="BM235" i="25"/>
  <c r="AA509" i="25"/>
  <c r="AY425" i="25"/>
  <c r="AD147" i="25"/>
  <c r="D415" i="25"/>
  <c r="V271" i="25"/>
  <c r="V263" i="25"/>
  <c r="BC255" i="25"/>
  <c r="Z429" i="25"/>
  <c r="AE141" i="25"/>
  <c r="AJ421" i="25"/>
  <c r="AY207" i="25"/>
  <c r="BG397" i="25"/>
  <c r="AX263" i="25"/>
  <c r="BD297" i="25"/>
  <c r="Y275" i="25"/>
  <c r="AO397" i="25"/>
  <c r="BF151" i="25"/>
  <c r="BK383" i="25"/>
  <c r="AL407" i="25"/>
  <c r="AO447" i="25"/>
  <c r="AJ455" i="25"/>
  <c r="AI427" i="25"/>
  <c r="AH471" i="25"/>
  <c r="AQ197" i="25"/>
  <c r="AY225" i="25"/>
  <c r="BC251" i="25"/>
  <c r="I419" i="25"/>
  <c r="Q449" i="25"/>
  <c r="AY121" i="25"/>
  <c r="Q313" i="25"/>
  <c r="T371" i="25"/>
  <c r="BH265" i="25"/>
  <c r="N143" i="25"/>
  <c r="AW133" i="25"/>
  <c r="AH209" i="25"/>
  <c r="AE469" i="25"/>
  <c r="BK463" i="25"/>
  <c r="Q347" i="25"/>
  <c r="O127" i="25"/>
  <c r="BE117" i="25"/>
  <c r="BE277" i="25"/>
  <c r="D359" i="25"/>
  <c r="Y209" i="25"/>
  <c r="Y255" i="25"/>
  <c r="AN401" i="25"/>
  <c r="AQ489" i="25"/>
  <c r="AB185" i="25"/>
  <c r="AL123" i="25"/>
  <c r="AB321" i="25"/>
  <c r="BM373" i="25"/>
  <c r="AE375" i="25"/>
  <c r="AI449" i="25"/>
  <c r="BD135" i="25"/>
  <c r="AG291" i="25"/>
  <c r="BH367" i="25"/>
  <c r="AQ295" i="25"/>
  <c r="BO493" i="25"/>
  <c r="AC183" i="25"/>
  <c r="Y343" i="25"/>
  <c r="AF349" i="25"/>
  <c r="AT221" i="25"/>
  <c r="I251" i="25"/>
  <c r="AO483" i="25"/>
  <c r="BF159" i="25"/>
  <c r="AN143" i="25"/>
  <c r="AJ313" i="25"/>
  <c r="AA451" i="25"/>
  <c r="BF363" i="25"/>
  <c r="AQ481" i="25"/>
  <c r="BG283" i="25"/>
  <c r="V443" i="25"/>
  <c r="BI535" i="25"/>
  <c r="AZ503" i="25"/>
  <c r="AM449" i="25"/>
  <c r="BF277" i="25"/>
  <c r="AO157" i="25"/>
  <c r="BE425" i="25"/>
  <c r="T411" i="25"/>
  <c r="AN291" i="25"/>
  <c r="AB237" i="25"/>
  <c r="F183" i="25"/>
  <c r="AR221" i="25"/>
  <c r="BB349" i="25"/>
  <c r="AY131" i="25"/>
  <c r="AV229" i="25"/>
  <c r="BG241" i="25"/>
  <c r="AK473" i="25"/>
  <c r="S223" i="25"/>
  <c r="AY461" i="25"/>
  <c r="BF269" i="25"/>
  <c r="D199" i="25"/>
  <c r="BJ499" i="25"/>
  <c r="AL491" i="25"/>
  <c r="G239" i="25"/>
  <c r="S271" i="25"/>
  <c r="BJ257" i="25"/>
  <c r="AK435" i="25"/>
  <c r="BP297" i="25"/>
  <c r="AH313" i="25"/>
  <c r="V431" i="25"/>
  <c r="AQ241" i="25"/>
  <c r="AY503" i="25"/>
  <c r="AA157" i="25"/>
  <c r="AC383" i="25"/>
  <c r="BC323" i="25"/>
  <c r="M415" i="25"/>
  <c r="BK177" i="25"/>
  <c r="AG501" i="25"/>
  <c r="BB289" i="25"/>
  <c r="O145" i="25"/>
  <c r="AO471" i="25"/>
  <c r="AF175" i="25"/>
  <c r="BB449" i="25"/>
  <c r="AD443" i="25"/>
  <c r="Y169" i="25"/>
  <c r="AQ265" i="25"/>
  <c r="AK269" i="25"/>
  <c r="AZ217" i="25"/>
  <c r="BB367" i="25"/>
  <c r="O255" i="25"/>
  <c r="AZ205" i="25"/>
  <c r="BF119" i="25"/>
  <c r="AU385" i="25"/>
  <c r="AX179" i="25"/>
  <c r="D511" i="25"/>
  <c r="AS329" i="25"/>
  <c r="W435" i="25"/>
  <c r="AX187" i="25"/>
  <c r="I275" i="25"/>
  <c r="BN157" i="25"/>
  <c r="AM309" i="25"/>
  <c r="P267" i="25"/>
  <c r="BL373" i="25"/>
  <c r="O317" i="25"/>
  <c r="AF397" i="25"/>
  <c r="AA531" i="25"/>
  <c r="M235" i="25"/>
  <c r="AV169" i="25"/>
  <c r="AL437" i="25"/>
  <c r="AS323" i="25"/>
  <c r="H419" i="25"/>
  <c r="Q223" i="25"/>
  <c r="P143" i="25"/>
  <c r="AX151" i="25"/>
  <c r="AM279" i="25"/>
  <c r="AY519" i="25"/>
  <c r="AB251" i="25"/>
  <c r="AV333" i="25"/>
  <c r="AD399" i="25"/>
  <c r="T243" i="25"/>
  <c r="BH409" i="25"/>
  <c r="D471" i="25"/>
  <c r="AD475" i="25"/>
  <c r="AG397" i="25"/>
  <c r="AK407" i="25"/>
  <c r="BC453" i="25"/>
  <c r="K223" i="25"/>
  <c r="M343" i="25"/>
  <c r="P383" i="25"/>
  <c r="BL329" i="25"/>
  <c r="AL341" i="25"/>
  <c r="BG457" i="25"/>
  <c r="AO189" i="25"/>
  <c r="BP149" i="25"/>
  <c r="AO409" i="25"/>
  <c r="AG535" i="25"/>
  <c r="BE267" i="25"/>
  <c r="Y505" i="25"/>
  <c r="W483" i="25"/>
  <c r="BN525" i="25"/>
  <c r="I395" i="25"/>
  <c r="AD229" i="25"/>
  <c r="D403" i="25"/>
  <c r="N331" i="25"/>
  <c r="AD177" i="25"/>
  <c r="AT313" i="25"/>
  <c r="AG189" i="25"/>
  <c r="BH535" i="25"/>
  <c r="BJ531" i="25"/>
  <c r="AN519" i="25"/>
  <c r="W447" i="25"/>
  <c r="AC343" i="25"/>
  <c r="N363" i="25"/>
  <c r="AH241" i="25"/>
  <c r="Y257" i="25"/>
  <c r="AL387" i="25"/>
  <c r="AG531" i="25"/>
  <c r="BB251" i="25"/>
  <c r="AV161" i="25"/>
  <c r="AZ209" i="25"/>
  <c r="AI435" i="25"/>
  <c r="AK279" i="25"/>
  <c r="BH275" i="25"/>
  <c r="AV225" i="25"/>
  <c r="Z153" i="25"/>
  <c r="BM129" i="25"/>
  <c r="BG275" i="25"/>
  <c r="BE153" i="25"/>
  <c r="BP271" i="25"/>
  <c r="BE283" i="25"/>
  <c r="AZ131" i="25"/>
  <c r="AK317" i="25"/>
  <c r="AJ229" i="25"/>
  <c r="BM343" i="25"/>
  <c r="BE451" i="25"/>
  <c r="BK465" i="25"/>
  <c r="BD119" i="25"/>
  <c r="V195" i="25"/>
  <c r="Z173" i="25"/>
  <c r="BP227" i="25"/>
  <c r="AX427" i="25"/>
  <c r="AT435" i="25"/>
  <c r="AF507" i="25"/>
  <c r="BO457" i="25"/>
  <c r="BO243" i="25"/>
  <c r="I507" i="25"/>
  <c r="AE347" i="25"/>
  <c r="AZ515" i="25"/>
  <c r="AS213" i="25"/>
  <c r="L439" i="25"/>
  <c r="AZ153" i="25"/>
  <c r="BN355" i="25"/>
  <c r="AE395" i="25"/>
  <c r="AI179" i="25"/>
  <c r="BG117" i="25"/>
  <c r="AG405" i="25"/>
  <c r="BI141" i="25"/>
  <c r="Z365" i="25"/>
  <c r="BO467" i="25"/>
  <c r="D335" i="25"/>
  <c r="BG447" i="25"/>
  <c r="L511" i="25"/>
  <c r="AJ499" i="25"/>
  <c r="M467" i="25"/>
  <c r="BP207" i="25"/>
  <c r="BE495" i="25"/>
  <c r="BE235" i="25"/>
  <c r="AJ289" i="25"/>
  <c r="AW247" i="25"/>
  <c r="AF495" i="25"/>
  <c r="BO437" i="25"/>
  <c r="Q133" i="25"/>
  <c r="AS275" i="25"/>
  <c r="AV489" i="25"/>
  <c r="N443" i="25"/>
  <c r="O283" i="25"/>
  <c r="AA393" i="25"/>
  <c r="BI239" i="25"/>
  <c r="AX295" i="25"/>
  <c r="BE393" i="25"/>
  <c r="Z505" i="25"/>
  <c r="Y529" i="25"/>
  <c r="AJ487" i="25"/>
  <c r="AB329" i="25"/>
  <c r="AG193" i="25"/>
  <c r="O397" i="25"/>
  <c r="Y157" i="25"/>
  <c r="AZ375" i="25"/>
  <c r="BP513" i="25"/>
  <c r="BH227" i="25"/>
  <c r="AK159" i="25"/>
  <c r="AU523" i="25"/>
  <c r="AS313" i="25"/>
  <c r="AI355" i="25"/>
  <c r="AE509" i="25"/>
  <c r="M535" i="25"/>
  <c r="BL133" i="25"/>
  <c r="F435" i="25"/>
  <c r="R379" i="25"/>
  <c r="J131" i="25"/>
  <c r="D271" i="25"/>
  <c r="AM145" i="25"/>
  <c r="AT175" i="25"/>
  <c r="BO139" i="25"/>
  <c r="AA535" i="25"/>
  <c r="BF403" i="25"/>
  <c r="AX381" i="25"/>
  <c r="BG147" i="25"/>
  <c r="BG355" i="25"/>
  <c r="BO409" i="25"/>
  <c r="AX407" i="25"/>
  <c r="BC195" i="25"/>
  <c r="AQ179" i="25"/>
  <c r="BH197" i="25"/>
  <c r="AS133" i="25"/>
  <c r="BH337" i="25"/>
  <c r="BM299" i="25"/>
  <c r="BD221" i="25"/>
  <c r="J407" i="25"/>
  <c r="AM261" i="25"/>
  <c r="AU351" i="25"/>
  <c r="AB127" i="25"/>
  <c r="M259" i="25"/>
  <c r="AI283" i="25"/>
  <c r="AC177" i="25"/>
  <c r="BN475" i="25"/>
  <c r="BL511" i="25"/>
  <c r="AC129" i="25"/>
  <c r="AR247" i="25"/>
  <c r="AX369" i="25"/>
  <c r="AX435" i="25"/>
  <c r="AF387" i="25"/>
  <c r="AU469" i="25"/>
  <c r="O499" i="25"/>
  <c r="Q183" i="25"/>
  <c r="BG299" i="25"/>
  <c r="AH135" i="25"/>
  <c r="BG267" i="25"/>
  <c r="BB159" i="25"/>
  <c r="AE259" i="25"/>
  <c r="Q241" i="25"/>
  <c r="BG177" i="25"/>
  <c r="U415" i="25"/>
  <c r="AN475" i="25"/>
  <c r="BE319" i="25"/>
  <c r="BE113" i="25"/>
  <c r="BG413" i="25"/>
  <c r="AQ119" i="25"/>
  <c r="AS193" i="25"/>
  <c r="AR357" i="25"/>
  <c r="AA185" i="25"/>
  <c r="BM359" i="25"/>
  <c r="BG307" i="25"/>
  <c r="Y241" i="25"/>
  <c r="AC513" i="25"/>
  <c r="O209" i="25"/>
  <c r="AH477" i="25"/>
  <c r="AI373" i="25"/>
  <c r="BG479" i="25"/>
  <c r="BC237" i="25"/>
  <c r="AV207" i="25"/>
  <c r="W323" i="25"/>
  <c r="BE183" i="25"/>
  <c r="BK313" i="25"/>
  <c r="O359" i="25"/>
  <c r="BP183" i="25"/>
  <c r="BO323" i="25"/>
  <c r="AL161" i="25"/>
  <c r="AC353" i="25"/>
  <c r="AB425" i="25"/>
  <c r="V239" i="25"/>
  <c r="BP337" i="25"/>
  <c r="AM359" i="25"/>
  <c r="P147" i="25"/>
  <c r="AK383" i="25"/>
  <c r="AD301" i="25"/>
  <c r="AF449" i="25"/>
  <c r="G295" i="25"/>
  <c r="F283" i="25"/>
  <c r="BN469" i="25"/>
  <c r="AI491" i="25"/>
  <c r="AJ529" i="25"/>
  <c r="AG463" i="25"/>
  <c r="BD371" i="25"/>
  <c r="AL301" i="25"/>
  <c r="BN521" i="25"/>
  <c r="N463" i="25"/>
  <c r="AS141" i="25"/>
  <c r="AB505" i="25"/>
  <c r="BL337" i="25"/>
  <c r="BB439" i="25"/>
  <c r="P311" i="25"/>
  <c r="Q401" i="25"/>
  <c r="AS229" i="25"/>
  <c r="BD127" i="25"/>
  <c r="AX301" i="25"/>
  <c r="AZ529" i="25"/>
  <c r="BH347" i="25"/>
  <c r="BE485" i="25"/>
  <c r="AR157" i="25"/>
  <c r="BF211" i="25"/>
  <c r="BF309" i="25"/>
  <c r="AT365" i="25"/>
  <c r="AK385" i="25"/>
  <c r="AV267" i="25"/>
  <c r="G347" i="25"/>
  <c r="S327" i="25"/>
  <c r="G371" i="25"/>
  <c r="Z269" i="25"/>
  <c r="BF337" i="25"/>
  <c r="AQ357" i="25"/>
  <c r="BK435" i="25"/>
  <c r="BP137" i="25"/>
  <c r="AQ259" i="25"/>
  <c r="BE197" i="25"/>
  <c r="AZ377" i="25"/>
  <c r="Y399" i="25"/>
  <c r="BJ363" i="25"/>
  <c r="T203" i="25"/>
  <c r="AU299" i="25"/>
  <c r="K151" i="25"/>
  <c r="AU433" i="25"/>
  <c r="J495" i="25"/>
  <c r="BJ497" i="25"/>
  <c r="AE185" i="25"/>
  <c r="M207" i="25"/>
  <c r="M291" i="25"/>
  <c r="BB517" i="25"/>
  <c r="BJ259" i="25"/>
  <c r="AK433" i="25"/>
  <c r="AH315" i="25"/>
  <c r="P473" i="25"/>
  <c r="AY501" i="25"/>
  <c r="AD533" i="25"/>
  <c r="BO343" i="25"/>
  <c r="AA159" i="25"/>
  <c r="BL125" i="25"/>
  <c r="BC321" i="25"/>
  <c r="AG503" i="25"/>
  <c r="Z217" i="25"/>
  <c r="AO469" i="25"/>
  <c r="S387" i="25"/>
  <c r="J455" i="25"/>
  <c r="AD441" i="25"/>
  <c r="K171" i="25"/>
  <c r="AR407" i="25"/>
  <c r="AZ219" i="25"/>
  <c r="O253" i="25"/>
  <c r="BF117" i="25"/>
  <c r="AC265" i="25"/>
  <c r="S523" i="25"/>
  <c r="Y161" i="25"/>
  <c r="AS331" i="25"/>
  <c r="AX525" i="25"/>
  <c r="AX185" i="25"/>
  <c r="T155" i="25"/>
  <c r="BL375" i="25"/>
  <c r="BL171" i="25"/>
  <c r="AA529" i="25"/>
  <c r="BI423" i="25"/>
  <c r="AI133" i="25"/>
  <c r="J423" i="25"/>
  <c r="AR127" i="25"/>
  <c r="V167" i="25"/>
  <c r="AM277" i="25"/>
  <c r="AY517" i="25"/>
  <c r="BC481" i="25"/>
  <c r="P123" i="25"/>
  <c r="AI345" i="25"/>
  <c r="Z421" i="25"/>
  <c r="I143" i="25"/>
  <c r="AH253" i="25"/>
  <c r="S363" i="25"/>
  <c r="I279" i="25"/>
  <c r="AQ365" i="25"/>
  <c r="BC455" i="25"/>
  <c r="AN399" i="25"/>
  <c r="AK123" i="25"/>
  <c r="BN297" i="25"/>
  <c r="BE389" i="25"/>
  <c r="AL343" i="25"/>
  <c r="AB337" i="25"/>
  <c r="AX307" i="25"/>
  <c r="L491" i="25"/>
  <c r="U195" i="25"/>
  <c r="AC449" i="25"/>
  <c r="AG533" i="25"/>
  <c r="AA507" i="25"/>
  <c r="AG521" i="25"/>
  <c r="BD445" i="25"/>
  <c r="AT407" i="25"/>
  <c r="AS219" i="25"/>
  <c r="BN451" i="25"/>
  <c r="BP399" i="25"/>
  <c r="AD231" i="25"/>
  <c r="L375" i="25"/>
  <c r="Q373" i="25"/>
  <c r="AD179" i="25"/>
  <c r="AT315" i="25"/>
  <c r="AS431" i="25"/>
  <c r="P269" i="25"/>
  <c r="AN517" i="25"/>
  <c r="AC341" i="25"/>
  <c r="V187" i="25"/>
  <c r="AH243" i="25"/>
  <c r="Y259" i="25"/>
  <c r="AL385" i="25"/>
  <c r="BJ285" i="25"/>
  <c r="AG529" i="25"/>
  <c r="BM161" i="25"/>
  <c r="AV163" i="25"/>
  <c r="AG179" i="25"/>
  <c r="AF379" i="25"/>
  <c r="AY383" i="25"/>
  <c r="AC223" i="25"/>
  <c r="AI433" i="25"/>
  <c r="BP379" i="25"/>
  <c r="S159" i="25"/>
  <c r="AT285" i="25"/>
  <c r="AX139" i="25"/>
  <c r="AF247" i="25"/>
  <c r="BH273" i="25"/>
  <c r="AV227" i="25"/>
  <c r="Z155" i="25"/>
  <c r="BL313" i="25"/>
  <c r="O451" i="25"/>
  <c r="BP269" i="25"/>
  <c r="BE281" i="25"/>
  <c r="AZ129" i="25"/>
  <c r="AJ231" i="25"/>
  <c r="BM341" i="25"/>
  <c r="AM149" i="25"/>
  <c r="BE449" i="25"/>
  <c r="AT347" i="25"/>
  <c r="AO305" i="25"/>
  <c r="P407" i="25"/>
  <c r="AX425" i="25"/>
  <c r="AT433" i="25"/>
  <c r="BP253" i="25"/>
  <c r="BN499" i="25"/>
  <c r="AR331" i="25"/>
  <c r="BO241" i="25"/>
  <c r="AE345" i="25"/>
  <c r="BH379" i="25"/>
  <c r="P325" i="25"/>
  <c r="AS215" i="25"/>
  <c r="BE175" i="25"/>
  <c r="T463" i="25"/>
  <c r="BL311" i="25"/>
  <c r="BK239" i="25"/>
  <c r="AC461" i="25"/>
  <c r="AB283" i="25"/>
  <c r="BG431" i="25"/>
  <c r="J243" i="25"/>
  <c r="AF149" i="25"/>
  <c r="AU125" i="25"/>
  <c r="BI161" i="25"/>
  <c r="L515" i="25"/>
  <c r="P167" i="25"/>
  <c r="D163" i="25"/>
  <c r="AT515" i="25"/>
  <c r="AW385" i="25"/>
  <c r="AF509" i="25"/>
  <c r="AQ453" i="25"/>
  <c r="AZ261" i="25"/>
  <c r="Y411" i="25"/>
  <c r="O239" i="25"/>
  <c r="AE249" i="25"/>
  <c r="AZ233" i="25"/>
  <c r="BI181" i="25"/>
  <c r="AV313" i="25"/>
  <c r="AM205" i="25"/>
  <c r="AW373" i="25"/>
  <c r="AR339" i="25"/>
  <c r="AQ207" i="25"/>
  <c r="BE335" i="25"/>
  <c r="Y425" i="25"/>
  <c r="BN441" i="25"/>
  <c r="AJ395" i="25"/>
  <c r="BB115" i="25"/>
  <c r="AH247" i="25"/>
  <c r="AR371" i="25"/>
  <c r="I491" i="25"/>
  <c r="D375" i="25"/>
  <c r="BB347" i="25"/>
  <c r="U491" i="25"/>
  <c r="BL243" i="25"/>
  <c r="BM417" i="25"/>
  <c r="AQ115" i="25"/>
  <c r="BH323" i="25"/>
  <c r="AY301" i="25"/>
  <c r="BK527" i="25"/>
  <c r="BO431" i="25"/>
  <c r="AC401" i="25"/>
  <c r="O285" i="25"/>
  <c r="AF275" i="25"/>
  <c r="M155" i="25"/>
  <c r="AT363" i="25"/>
  <c r="L435" i="25"/>
  <c r="AH181" i="25"/>
  <c r="L355" i="25"/>
  <c r="BF253" i="25"/>
  <c r="AL251" i="25"/>
  <c r="AK421" i="25"/>
  <c r="AG239" i="25"/>
  <c r="AI505" i="25"/>
  <c r="BE437" i="25"/>
  <c r="AN413" i="25"/>
  <c r="AX357" i="25"/>
  <c r="AZ429" i="25"/>
  <c r="AO501" i="25"/>
  <c r="J479" i="25"/>
  <c r="AS147" i="25"/>
  <c r="AN269" i="25"/>
  <c r="R471" i="25"/>
  <c r="AK247" i="25"/>
  <c r="AI535" i="25"/>
  <c r="AV323" i="25"/>
  <c r="AE521" i="25"/>
  <c r="AY345" i="25"/>
  <c r="BL473" i="25"/>
  <c r="AH417" i="25"/>
  <c r="W491" i="25"/>
  <c r="AN283" i="25"/>
  <c r="BD503" i="25"/>
  <c r="AE425" i="25"/>
  <c r="AV165" i="25"/>
  <c r="T303" i="25"/>
  <c r="I411" i="25"/>
  <c r="AZ201" i="25"/>
  <c r="AF329" i="25"/>
  <c r="U227" i="25"/>
  <c r="BO285" i="25"/>
  <c r="AR355" i="25"/>
  <c r="P137" i="25"/>
  <c r="BG385" i="25"/>
  <c r="AW269" i="25"/>
  <c r="BI489" i="25"/>
  <c r="AZ475" i="25"/>
  <c r="BH221" i="25"/>
  <c r="AF363" i="25"/>
  <c r="BM275" i="25"/>
  <c r="BM225" i="25"/>
  <c r="AD469" i="25"/>
  <c r="AM153" i="25"/>
  <c r="BL459" i="25"/>
  <c r="Z363" i="25"/>
  <c r="BI137" i="25"/>
  <c r="AD359" i="25"/>
  <c r="AF169" i="25"/>
  <c r="AO203" i="25"/>
  <c r="W519" i="25"/>
  <c r="BH331" i="25"/>
  <c r="AB345" i="25"/>
  <c r="AO183" i="25"/>
  <c r="N303" i="25"/>
  <c r="AB169" i="25"/>
  <c r="N139" i="25"/>
  <c r="AV517" i="25"/>
  <c r="K175" i="25"/>
  <c r="AE199" i="25"/>
  <c r="AU221" i="25"/>
  <c r="AY321" i="25"/>
  <c r="AB487" i="25"/>
  <c r="BD471" i="25"/>
  <c r="Z497" i="25"/>
  <c r="AY163" i="25"/>
  <c r="BJ131" i="25"/>
  <c r="J475" i="25"/>
  <c r="AG283" i="25"/>
  <c r="AM457" i="25"/>
  <c r="H263" i="25"/>
  <c r="AJ209" i="25"/>
  <c r="Q269" i="25"/>
  <c r="Q523" i="25"/>
  <c r="Y435" i="25"/>
  <c r="Z525" i="25"/>
  <c r="BJ177" i="25"/>
  <c r="BN325" i="25"/>
  <c r="BC115" i="25"/>
  <c r="J199" i="25"/>
  <c r="L307" i="25"/>
  <c r="Q155" i="25"/>
  <c r="BC233" i="25"/>
  <c r="AL523" i="25"/>
  <c r="P215" i="25"/>
  <c r="AV293" i="25"/>
  <c r="AE411" i="25"/>
  <c r="AQ143" i="25"/>
  <c r="V223" i="25"/>
  <c r="Q251" i="25"/>
  <c r="AM467" i="25"/>
  <c r="F123" i="25"/>
  <c r="AG439" i="25"/>
  <c r="Z405" i="25"/>
  <c r="AO405" i="25"/>
  <c r="AK511" i="25"/>
  <c r="H139" i="25"/>
  <c r="BD493" i="25"/>
  <c r="F287" i="25"/>
  <c r="AW137" i="25"/>
  <c r="O295" i="25"/>
  <c r="BH497" i="25"/>
  <c r="L211" i="25"/>
  <c r="BB207" i="25"/>
  <c r="Y189" i="25"/>
  <c r="AS149" i="25"/>
  <c r="BB385" i="25"/>
  <c r="AY239" i="25"/>
  <c r="AQ531" i="25"/>
  <c r="AL427" i="25"/>
  <c r="BP301" i="25"/>
  <c r="AH127" i="25"/>
  <c r="K263" i="25"/>
  <c r="BP335" i="25"/>
  <c r="AB203" i="25"/>
  <c r="BP347" i="25"/>
  <c r="AH351" i="25"/>
  <c r="P491" i="25"/>
  <c r="BJ321" i="25"/>
  <c r="AE187" i="25"/>
  <c r="AE129" i="25"/>
  <c r="BB519" i="25"/>
  <c r="G423" i="25"/>
  <c r="AS271" i="25"/>
  <c r="P475" i="25"/>
  <c r="BE413" i="25"/>
  <c r="AD535" i="25"/>
  <c r="BO341" i="25"/>
  <c r="K267" i="25"/>
  <c r="BL127" i="25"/>
  <c r="BD485" i="25"/>
  <c r="AX475" i="25"/>
  <c r="AK255" i="25"/>
  <c r="H523" i="25"/>
  <c r="AJ193" i="25"/>
  <c r="AI301" i="25"/>
  <c r="Z219" i="25"/>
  <c r="K499" i="25"/>
  <c r="G471" i="25"/>
  <c r="AX327" i="25"/>
  <c r="AR405" i="25"/>
  <c r="AI253" i="25"/>
  <c r="T195" i="25"/>
  <c r="AW187" i="25"/>
  <c r="BM505" i="25"/>
  <c r="AC267" i="25"/>
  <c r="Y163" i="25"/>
  <c r="BL441" i="25"/>
  <c r="BC379" i="25"/>
  <c r="AX527" i="25"/>
  <c r="BF427" i="25"/>
  <c r="D299" i="25"/>
  <c r="AY475" i="25"/>
  <c r="AD269" i="25"/>
  <c r="BL169" i="25"/>
  <c r="D215" i="25"/>
  <c r="BG393" i="25"/>
  <c r="AQ135" i="25"/>
  <c r="BI421" i="25"/>
  <c r="AO255" i="25"/>
  <c r="AO499" i="25"/>
  <c r="AI135" i="25"/>
  <c r="AJ469" i="25"/>
  <c r="AW411" i="25"/>
  <c r="BM223" i="25"/>
  <c r="AR125" i="25"/>
  <c r="F483" i="25"/>
  <c r="P339" i="25"/>
  <c r="BC483" i="25"/>
  <c r="P121" i="25"/>
  <c r="AR161" i="25"/>
  <c r="AI347" i="25"/>
  <c r="D247" i="25"/>
  <c r="AB235" i="25"/>
  <c r="Z423" i="25"/>
  <c r="AT231" i="25"/>
  <c r="AH255" i="25"/>
  <c r="AQ367" i="25"/>
  <c r="AY403" i="25"/>
  <c r="AN397" i="25"/>
  <c r="AK121" i="25"/>
  <c r="BI243" i="25"/>
  <c r="AX251" i="25"/>
  <c r="BD397" i="25"/>
  <c r="BB129" i="25"/>
  <c r="BN299" i="25"/>
  <c r="BE391" i="25"/>
  <c r="AB339" i="25"/>
  <c r="AU389" i="25"/>
  <c r="AE327" i="25"/>
  <c r="AX305" i="25"/>
  <c r="AC451" i="25"/>
  <c r="AA505" i="25"/>
  <c r="D231" i="25"/>
  <c r="AW355" i="25"/>
  <c r="AG523" i="25"/>
  <c r="BD447" i="25"/>
  <c r="AT405" i="25"/>
  <c r="AS217" i="25"/>
  <c r="AY497" i="25"/>
  <c r="BN449" i="25"/>
  <c r="BP397" i="25"/>
  <c r="AB145" i="25"/>
  <c r="BE523" i="25"/>
  <c r="V439" i="25"/>
  <c r="Q375" i="25"/>
  <c r="AS429" i="25"/>
  <c r="P271" i="25"/>
  <c r="BH445" i="25"/>
  <c r="AU345" i="25"/>
  <c r="AY527" i="25"/>
  <c r="J451" i="25"/>
  <c r="BJ287" i="25"/>
  <c r="BM163" i="25"/>
  <c r="AX459" i="25"/>
  <c r="AG177" i="25"/>
  <c r="AI175" i="25"/>
  <c r="AF377" i="25"/>
  <c r="AY381" i="25"/>
  <c r="AC221" i="25"/>
  <c r="BP377" i="25"/>
  <c r="AT287" i="25"/>
  <c r="AX137" i="25"/>
  <c r="AF245" i="25"/>
  <c r="I535" i="25"/>
  <c r="H335" i="25"/>
  <c r="AJ125" i="25"/>
  <c r="BL315" i="25"/>
  <c r="O449" i="25"/>
  <c r="AS487" i="25"/>
  <c r="V199" i="25"/>
  <c r="AM383" i="25"/>
  <c r="AM151" i="25"/>
  <c r="AT345" i="25"/>
  <c r="AJ509" i="25"/>
  <c r="AO307" i="25"/>
  <c r="AQ261" i="25"/>
  <c r="BG323" i="25"/>
  <c r="BC279" i="25"/>
  <c r="P405" i="25"/>
  <c r="R295" i="25"/>
  <c r="BP255" i="25"/>
  <c r="BN497" i="25"/>
  <c r="BE403" i="25"/>
  <c r="Y361" i="25"/>
  <c r="AR329" i="25"/>
  <c r="P313" i="25"/>
  <c r="BC433" i="25"/>
  <c r="BH377" i="25"/>
  <c r="P327" i="25"/>
  <c r="AS525" i="25"/>
  <c r="BE173" i="25"/>
  <c r="BP317" i="25"/>
  <c r="BD463" i="25"/>
  <c r="BJ325" i="25"/>
  <c r="BB237" i="25"/>
  <c r="AM273" i="25"/>
  <c r="AT165" i="25"/>
  <c r="BL233" i="25"/>
  <c r="AE139" i="25"/>
  <c r="U407" i="25"/>
  <c r="AY183" i="25"/>
  <c r="AK369" i="25"/>
  <c r="BC415" i="25"/>
  <c r="BX113" i="25"/>
  <c r="AX247" i="25"/>
  <c r="F203" i="25"/>
  <c r="AL325" i="25"/>
  <c r="AY219" i="25"/>
  <c r="AV177" i="25"/>
  <c r="W319" i="25"/>
  <c r="AT409" i="25"/>
  <c r="BC349" i="25"/>
  <c r="BO163" i="25"/>
  <c r="AT123" i="25"/>
  <c r="N115" i="25"/>
  <c r="H259" i="25"/>
  <c r="BM379" i="25"/>
  <c r="N435" i="25"/>
  <c r="AG247" i="25"/>
  <c r="AU167" i="25"/>
  <c r="O349" i="25"/>
  <c r="BC199" i="25"/>
  <c r="BM513" i="25"/>
  <c r="S443" i="25"/>
  <c r="BK487" i="25"/>
  <c r="BB383" i="25"/>
  <c r="AY385" i="25"/>
  <c r="BK505" i="25"/>
  <c r="BJ153" i="25"/>
  <c r="I203" i="25"/>
  <c r="W311" i="25"/>
  <c r="BC521" i="25"/>
  <c r="O299" i="25"/>
  <c r="Q459" i="25"/>
  <c r="I383" i="25"/>
  <c r="AM529" i="25"/>
  <c r="AQ331" i="25"/>
  <c r="AE219" i="25"/>
  <c r="AE293" i="25"/>
  <c r="BC247" i="25"/>
  <c r="Y365" i="25"/>
  <c r="BH125" i="25"/>
  <c r="AJ287" i="25"/>
  <c r="BJ351" i="25"/>
  <c r="AQ301" i="25"/>
  <c r="BH511" i="25"/>
  <c r="BI351" i="25"/>
  <c r="AO425" i="25"/>
  <c r="AG479" i="25"/>
  <c r="BD247" i="25"/>
  <c r="BF287" i="25"/>
  <c r="M139" i="25"/>
  <c r="T119" i="25"/>
  <c r="BN301" i="25"/>
  <c r="I371" i="25"/>
  <c r="H159" i="25"/>
  <c r="BO151" i="25"/>
  <c r="AA347" i="25"/>
  <c r="AS451" i="25"/>
  <c r="AU465" i="25"/>
  <c r="AN495" i="25"/>
  <c r="Y117" i="25"/>
  <c r="AU483" i="25"/>
  <c r="BB137" i="25"/>
  <c r="M231" i="25"/>
  <c r="AB253" i="25"/>
  <c r="AS441" i="25"/>
  <c r="S355" i="25"/>
  <c r="BD499" i="25"/>
  <c r="O441" i="25"/>
  <c r="G199" i="25"/>
  <c r="AA265" i="25"/>
  <c r="AV495" i="25"/>
  <c r="AW197" i="25"/>
  <c r="BJ297" i="25"/>
  <c r="AJ475" i="25"/>
  <c r="AN363" i="25"/>
  <c r="BJ123" i="25"/>
  <c r="J183" i="25"/>
  <c r="BI471" i="25"/>
  <c r="AK311" i="25"/>
  <c r="R443" i="25"/>
  <c r="AM179" i="25"/>
  <c r="R383" i="25"/>
  <c r="BO529" i="25"/>
  <c r="BM151" i="25"/>
  <c r="AR253" i="25"/>
  <c r="O405" i="25"/>
  <c r="AT289" i="25"/>
  <c r="AC209" i="25"/>
  <c r="H499" i="25"/>
  <c r="BF413" i="25"/>
  <c r="AN313" i="25"/>
  <c r="Y403" i="25"/>
  <c r="AO323" i="25"/>
  <c r="G131" i="25"/>
  <c r="BF233" i="25"/>
  <c r="BH505" i="25"/>
  <c r="W511" i="25"/>
  <c r="AK465" i="25"/>
  <c r="AL391" i="25"/>
  <c r="AV271" i="25"/>
  <c r="AY389" i="25"/>
  <c r="U259" i="25"/>
  <c r="BJ237" i="25"/>
  <c r="N299" i="25"/>
  <c r="AX339" i="25"/>
  <c r="AC519" i="25"/>
  <c r="AQ131" i="25"/>
  <c r="AI497" i="25"/>
  <c r="Y475" i="25"/>
  <c r="AL141" i="25"/>
  <c r="P301" i="25"/>
  <c r="BE405" i="25"/>
  <c r="Q279" i="25"/>
  <c r="AW493" i="25"/>
  <c r="BK211" i="25"/>
  <c r="BI247" i="25"/>
  <c r="BG529" i="25"/>
  <c r="S483" i="25"/>
  <c r="O481" i="25"/>
  <c r="BB425" i="25"/>
  <c r="AX449" i="25"/>
  <c r="M387" i="25"/>
  <c r="Q409" i="25"/>
  <c r="Y315" i="25"/>
  <c r="AM231" i="25"/>
  <c r="Z463" i="25"/>
  <c r="L339" i="25"/>
  <c r="BI493" i="25"/>
  <c r="AE131" i="25"/>
  <c r="AA155" i="25"/>
  <c r="AG293" i="25"/>
  <c r="R463" i="25"/>
  <c r="AG259" i="25"/>
  <c r="AS269" i="25"/>
  <c r="AE363" i="25"/>
  <c r="BE415" i="25"/>
  <c r="BM485" i="25"/>
  <c r="S351" i="25"/>
  <c r="R291" i="25"/>
  <c r="T347" i="25"/>
  <c r="BD487" i="25"/>
  <c r="BN533" i="25"/>
  <c r="AX473" i="25"/>
  <c r="AK253" i="25"/>
  <c r="AJ195" i="25"/>
  <c r="AI303" i="25"/>
  <c r="T247" i="25"/>
  <c r="AD121" i="25"/>
  <c r="AW257" i="25"/>
  <c r="BN249" i="25"/>
  <c r="AX325" i="25"/>
  <c r="AI255" i="25"/>
  <c r="K535" i="25"/>
  <c r="AW185" i="25"/>
  <c r="BH357" i="25"/>
  <c r="BM507" i="25"/>
  <c r="BG511" i="25"/>
  <c r="AV485" i="25"/>
  <c r="BL443" i="25"/>
  <c r="BC377" i="25"/>
  <c r="AR507" i="25"/>
  <c r="BF425" i="25"/>
  <c r="AB309" i="25"/>
  <c r="AJ535" i="25"/>
  <c r="AY473" i="25"/>
  <c r="AD271" i="25"/>
  <c r="AF391" i="25"/>
  <c r="BG395" i="25"/>
  <c r="AZ135" i="25"/>
  <c r="AQ133" i="25"/>
  <c r="AO253" i="25"/>
  <c r="AO497" i="25"/>
  <c r="AJ471" i="25"/>
  <c r="AW409" i="25"/>
  <c r="BM221" i="25"/>
  <c r="AD519" i="25"/>
  <c r="L163" i="25"/>
  <c r="P337" i="25"/>
  <c r="AA257" i="25"/>
  <c r="AR163" i="25"/>
  <c r="R523" i="25"/>
  <c r="AB233" i="25"/>
  <c r="AT229" i="25"/>
  <c r="Y183" i="25"/>
  <c r="BK189" i="25"/>
  <c r="BN139" i="25"/>
  <c r="AY401" i="25"/>
  <c r="AN481" i="25"/>
  <c r="M515" i="25"/>
  <c r="BI241" i="25"/>
  <c r="AX249" i="25"/>
  <c r="BD399" i="25"/>
  <c r="BB131" i="25"/>
  <c r="U191" i="25"/>
  <c r="J519" i="25"/>
  <c r="AI227" i="25"/>
  <c r="AU391" i="25"/>
  <c r="AE325" i="25"/>
  <c r="BD419" i="25"/>
  <c r="AE495" i="25"/>
  <c r="BB509" i="25"/>
  <c r="AW353" i="25"/>
  <c r="S251" i="25"/>
  <c r="AY499" i="25"/>
  <c r="P117" i="25"/>
  <c r="AB147" i="25"/>
  <c r="BE521" i="25"/>
  <c r="AY395" i="25"/>
  <c r="G523" i="25"/>
  <c r="AS177" i="25"/>
  <c r="AJ405" i="25"/>
  <c r="BH447" i="25"/>
  <c r="AU347" i="25"/>
  <c r="BD173" i="25"/>
  <c r="AY525" i="25"/>
  <c r="BE269" i="25"/>
  <c r="BF223" i="25"/>
  <c r="AO141" i="25"/>
  <c r="BI131" i="25"/>
  <c r="S319" i="25"/>
  <c r="BH293" i="25"/>
  <c r="AX457" i="25"/>
  <c r="BH229" i="25"/>
  <c r="AI173" i="25"/>
  <c r="P447" i="25"/>
  <c r="I243" i="25"/>
  <c r="AF463" i="25"/>
  <c r="BM451" i="25"/>
  <c r="I323" i="25"/>
  <c r="M511" i="25"/>
  <c r="N255" i="25"/>
  <c r="T339" i="25"/>
  <c r="BK229" i="25"/>
  <c r="AJ127" i="25"/>
  <c r="AS485" i="25"/>
  <c r="AY375" i="25"/>
  <c r="D251" i="25"/>
  <c r="AM381" i="25"/>
  <c r="AZ389" i="25"/>
  <c r="BF163" i="25"/>
  <c r="BP523" i="25"/>
  <c r="AJ511" i="25"/>
  <c r="AQ263" i="25"/>
  <c r="BG321" i="25"/>
  <c r="BC277" i="25"/>
  <c r="AJ345" i="25"/>
  <c r="BE401" i="25"/>
  <c r="Y363" i="25"/>
  <c r="P315" i="25"/>
  <c r="BC435" i="25"/>
  <c r="BE479" i="25"/>
  <c r="F131" i="25"/>
  <c r="AH515" i="25"/>
  <c r="AS527" i="25"/>
  <c r="AN179" i="25"/>
  <c r="AC135" i="25"/>
  <c r="J371" i="25"/>
  <c r="BO235" i="25"/>
  <c r="O429" i="25"/>
  <c r="BP249" i="25"/>
  <c r="V327" i="25"/>
  <c r="AI295" i="25"/>
  <c r="AA137" i="25"/>
  <c r="AM521" i="25"/>
  <c r="AX225" i="25"/>
  <c r="K475" i="25"/>
  <c r="BH355" i="25"/>
  <c r="AJ301" i="25"/>
  <c r="BM533" i="25"/>
  <c r="BP527" i="25"/>
  <c r="BO503" i="25"/>
  <c r="BK417" i="25"/>
  <c r="L219" i="25"/>
  <c r="AC283" i="25"/>
  <c r="AO339" i="25"/>
  <c r="BH257" i="25"/>
  <c r="R475" i="25"/>
  <c r="AE157" i="25"/>
  <c r="O503" i="25"/>
  <c r="AI453" i="25"/>
  <c r="G327" i="25"/>
  <c r="P517" i="25"/>
  <c r="R303" i="25"/>
  <c r="BC137" i="25"/>
  <c r="BC289" i="25"/>
  <c r="AD223" i="25"/>
  <c r="AF469" i="25"/>
  <c r="Z123" i="25"/>
  <c r="I503" i="25"/>
  <c r="AJ227" i="25"/>
  <c r="BD327" i="25"/>
  <c r="AH441" i="25"/>
  <c r="AC493" i="25"/>
  <c r="BJ219" i="25"/>
  <c r="T363" i="25"/>
  <c r="AE247" i="25"/>
  <c r="AA197" i="25"/>
  <c r="AH437" i="25"/>
  <c r="AH189" i="25"/>
  <c r="AY515" i="25"/>
  <c r="AL417" i="25"/>
  <c r="AU177" i="25"/>
  <c r="AG455" i="25"/>
  <c r="AO263" i="25"/>
  <c r="BH465" i="25"/>
  <c r="AN535" i="25"/>
  <c r="AG469" i="25"/>
  <c r="AS517" i="25"/>
  <c r="AF233" i="25"/>
  <c r="L271" i="25"/>
  <c r="AX145" i="25"/>
  <c r="J351" i="25"/>
  <c r="AA415" i="25"/>
  <c r="AT507" i="25"/>
  <c r="Z517" i="25"/>
  <c r="Y203" i="25"/>
  <c r="AF217" i="25"/>
  <c r="BG249" i="25"/>
  <c r="AN463" i="25"/>
  <c r="BJ455" i="25"/>
  <c r="AZ123" i="25"/>
  <c r="AE261" i="25"/>
  <c r="AA499" i="25"/>
  <c r="AL199" i="25"/>
  <c r="AO493" i="25"/>
  <c r="AS201" i="25"/>
  <c r="BM313" i="25"/>
  <c r="AH449" i="25"/>
  <c r="S195" i="25"/>
  <c r="BI319" i="25"/>
  <c r="AN443" i="25"/>
  <c r="AF263" i="25"/>
  <c r="D431" i="25"/>
  <c r="AJ337" i="25"/>
  <c r="BF471" i="25"/>
  <c r="BG303" i="25"/>
  <c r="BI255" i="25"/>
  <c r="AB247" i="25"/>
  <c r="K431" i="25"/>
  <c r="Z487" i="25"/>
  <c r="AG317" i="25"/>
  <c r="AN149" i="25"/>
  <c r="BK187" i="25"/>
  <c r="BJ511" i="25"/>
  <c r="V307" i="25"/>
  <c r="AT381" i="25"/>
  <c r="AT219" i="25"/>
  <c r="AY369" i="25"/>
  <c r="AV247" i="25"/>
  <c r="BD205" i="25"/>
  <c r="O229" i="25"/>
  <c r="AO359" i="25"/>
  <c r="N515" i="25"/>
  <c r="R519" i="25"/>
  <c r="AR229" i="25"/>
  <c r="J159" i="25"/>
  <c r="BJ469" i="25"/>
  <c r="AM125" i="25"/>
  <c r="AB511" i="25"/>
  <c r="BL401" i="25"/>
  <c r="AC523" i="25"/>
  <c r="AE391" i="25"/>
  <c r="BO125" i="25"/>
  <c r="AE167" i="25"/>
  <c r="AY177" i="25"/>
  <c r="Z483" i="25"/>
  <c r="BE323" i="25"/>
  <c r="BF501" i="25"/>
  <c r="AH461" i="25"/>
  <c r="AE321" i="25"/>
  <c r="BI227" i="25"/>
  <c r="BJ367" i="25"/>
  <c r="AU239" i="25"/>
  <c r="AM163" i="25"/>
  <c r="BM423" i="25"/>
  <c r="BB441" i="25"/>
  <c r="W127" i="25"/>
  <c r="AR379" i="25"/>
  <c r="BE121" i="25"/>
  <c r="BH433" i="25"/>
  <c r="BL305" i="25"/>
  <c r="BE397" i="25"/>
  <c r="BG369" i="25"/>
  <c r="AK287" i="25"/>
  <c r="AO195" i="25"/>
  <c r="AZ185" i="25"/>
  <c r="AM393" i="25"/>
  <c r="BB231" i="25"/>
  <c r="BK299" i="25"/>
  <c r="AE487" i="25"/>
  <c r="AC205" i="25"/>
  <c r="BI323" i="25"/>
  <c r="AM321" i="25"/>
  <c r="BF529" i="25"/>
  <c r="Y375" i="25"/>
  <c r="AM469" i="25"/>
  <c r="Q427" i="25"/>
  <c r="AK217" i="25"/>
  <c r="AD139" i="25"/>
  <c r="AY265" i="25"/>
  <c r="AV339" i="25"/>
  <c r="AD373" i="25"/>
  <c r="AU411" i="25"/>
  <c r="AD195" i="25"/>
  <c r="P237" i="25"/>
  <c r="BN479" i="25"/>
  <c r="K407" i="25"/>
  <c r="BP287" i="25"/>
  <c r="BH453" i="25"/>
  <c r="AT303" i="25"/>
  <c r="AT485" i="25"/>
  <c r="W275" i="25"/>
  <c r="BJ329" i="25"/>
  <c r="BO499" i="25"/>
  <c r="AX321" i="25"/>
  <c r="AW281" i="25"/>
  <c r="AE231" i="25"/>
  <c r="Q329" i="25"/>
  <c r="BG239" i="25"/>
  <c r="Y337" i="25"/>
  <c r="BI495" i="25"/>
  <c r="BC451" i="25"/>
  <c r="W291" i="25"/>
  <c r="AA153" i="25"/>
  <c r="AG295" i="25"/>
  <c r="AG257" i="25"/>
  <c r="AG219" i="25"/>
  <c r="AE361" i="25"/>
  <c r="AW405" i="25"/>
  <c r="BM487" i="25"/>
  <c r="O197" i="25"/>
  <c r="BB261" i="25"/>
  <c r="BN535" i="25"/>
  <c r="T379" i="25"/>
  <c r="BE531" i="25"/>
  <c r="W223" i="25"/>
  <c r="BO385" i="25"/>
  <c r="AD123" i="25"/>
  <c r="AW259" i="25"/>
  <c r="AG431" i="25"/>
  <c r="BN251" i="25"/>
  <c r="AK365" i="25"/>
  <c r="BH359" i="25"/>
  <c r="BG509" i="25"/>
  <c r="BP201" i="25"/>
  <c r="AV487" i="25"/>
  <c r="BJ147" i="25"/>
  <c r="AR505" i="25"/>
  <c r="BP471" i="25"/>
  <c r="AB311" i="25"/>
  <c r="AJ533" i="25"/>
  <c r="AZ279" i="25"/>
  <c r="AF389" i="25"/>
  <c r="AI273" i="25"/>
  <c r="BJ201" i="25"/>
  <c r="AZ133" i="25"/>
  <c r="AY351" i="25"/>
  <c r="O263" i="25"/>
  <c r="AQ437" i="25"/>
  <c r="AD517" i="25"/>
  <c r="BN203" i="25"/>
  <c r="AA259" i="25"/>
  <c r="AA411" i="25"/>
  <c r="Y127" i="25"/>
  <c r="I343" i="25"/>
  <c r="BN289" i="25"/>
  <c r="I511" i="25"/>
  <c r="AZ361" i="25"/>
  <c r="Y181" i="25"/>
  <c r="BD475" i="25"/>
  <c r="BK191" i="25"/>
  <c r="BN137" i="25"/>
  <c r="BF165" i="25"/>
  <c r="AN483" i="25"/>
  <c r="BO193" i="25"/>
  <c r="T239" i="25"/>
  <c r="S499" i="25"/>
  <c r="P365" i="25"/>
  <c r="N479" i="25"/>
  <c r="R227" i="25"/>
  <c r="AI225" i="25"/>
  <c r="AT305" i="25"/>
  <c r="F155" i="25"/>
  <c r="BM403" i="25"/>
  <c r="BD417" i="25"/>
  <c r="AE493" i="25"/>
  <c r="AR415" i="25"/>
  <c r="BB511" i="25"/>
  <c r="AF491" i="25"/>
  <c r="AZ383" i="25"/>
  <c r="S235" i="25"/>
  <c r="AF223" i="25"/>
  <c r="BL387" i="25"/>
  <c r="AE223" i="25"/>
  <c r="R207" i="25"/>
  <c r="P119" i="25"/>
  <c r="BI461" i="25"/>
  <c r="G411" i="25"/>
  <c r="K511" i="25"/>
  <c r="AU529" i="25"/>
  <c r="AY393" i="25"/>
  <c r="AS179" i="25"/>
  <c r="AJ407" i="25"/>
  <c r="AA475" i="25"/>
  <c r="BJ265" i="25"/>
  <c r="Q405" i="25"/>
  <c r="BD175" i="25"/>
  <c r="BE271" i="25"/>
  <c r="BF221" i="25"/>
  <c r="AO143" i="25"/>
  <c r="BC331" i="25"/>
  <c r="BI129" i="25"/>
  <c r="BH295" i="25"/>
  <c r="AD371" i="25"/>
  <c r="BH231" i="25"/>
  <c r="AW439" i="25"/>
  <c r="S155" i="25"/>
  <c r="P445" i="25"/>
  <c r="AD337" i="25"/>
  <c r="AF461" i="25"/>
  <c r="BD429" i="25"/>
  <c r="BM449" i="25"/>
  <c r="D419" i="25"/>
  <c r="BK231" i="25"/>
  <c r="G231" i="25"/>
  <c r="BF383" i="25"/>
  <c r="AH301" i="25"/>
  <c r="AY373" i="25"/>
  <c r="AC445" i="25"/>
  <c r="AZ391" i="25"/>
  <c r="BF161" i="25"/>
  <c r="AE291" i="25"/>
  <c r="BP521" i="25"/>
  <c r="BP295" i="25"/>
  <c r="AS465" i="25"/>
  <c r="O331" i="25"/>
  <c r="BM447" i="25"/>
  <c r="BJ411" i="25"/>
  <c r="AJ347" i="25"/>
  <c r="AX495" i="25"/>
  <c r="AO363" i="25"/>
  <c r="P321" i="25"/>
  <c r="N151" i="25"/>
  <c r="BJ347" i="25"/>
  <c r="L463" i="25"/>
  <c r="BE477" i="25"/>
  <c r="BK217" i="25"/>
  <c r="AH513" i="25"/>
  <c r="N359" i="25"/>
  <c r="AZ315" i="25"/>
  <c r="AB525" i="25"/>
  <c r="AS169" i="25"/>
  <c r="AU401" i="25"/>
  <c r="AZ333" i="25"/>
  <c r="AV301" i="25"/>
  <c r="AQ175" i="25"/>
  <c r="AJ327" i="25"/>
  <c r="AM519" i="25"/>
  <c r="AN327" i="25"/>
  <c r="AK195" i="25"/>
  <c r="BM529" i="25"/>
  <c r="AJ419" i="25"/>
  <c r="AI493" i="25"/>
  <c r="AW179" i="25"/>
  <c r="T491" i="25"/>
  <c r="BB199" i="25"/>
  <c r="BI289" i="25"/>
  <c r="W151" i="25"/>
  <c r="BF527" i="25"/>
  <c r="AJ355" i="25"/>
  <c r="BJ407" i="25"/>
  <c r="AH283" i="25"/>
  <c r="AX311" i="25"/>
  <c r="AK163" i="25"/>
  <c r="K339" i="25"/>
  <c r="Q239" i="25"/>
  <c r="AG299" i="25"/>
  <c r="AH331" i="25"/>
  <c r="AI211" i="25"/>
  <c r="Z441" i="25"/>
  <c r="M491" i="25"/>
  <c r="AI391" i="25"/>
  <c r="BD151" i="25"/>
  <c r="BG311" i="25"/>
  <c r="BN311" i="25"/>
  <c r="D179" i="25"/>
  <c r="AD167" i="25"/>
  <c r="BC183" i="25"/>
  <c r="AT155" i="25"/>
  <c r="AN229" i="25"/>
  <c r="U327" i="25"/>
  <c r="AH291" i="25"/>
  <c r="AL361" i="25"/>
  <c r="AL345" i="25"/>
  <c r="AU117" i="25"/>
  <c r="BD489" i="25"/>
  <c r="BG219" i="25"/>
  <c r="T139" i="25"/>
  <c r="AI313" i="25"/>
  <c r="AT259" i="25"/>
  <c r="AD503" i="25"/>
  <c r="AZ357" i="25"/>
  <c r="AR237" i="25"/>
  <c r="BF497" i="25"/>
  <c r="AK491" i="25"/>
  <c r="BB135" i="25"/>
  <c r="AO453" i="25"/>
  <c r="BI377" i="25"/>
  <c r="AY443" i="25"/>
  <c r="W207" i="25"/>
  <c r="AJ385" i="25"/>
  <c r="AC237" i="25"/>
  <c r="BK197" i="25"/>
  <c r="T267" i="25"/>
  <c r="BP327" i="25"/>
  <c r="J359" i="25"/>
  <c r="AV453" i="25"/>
  <c r="AJ181" i="25"/>
  <c r="O477" i="25"/>
  <c r="AS199" i="25"/>
  <c r="BI509" i="25"/>
  <c r="P451" i="25"/>
  <c r="AO477" i="25"/>
  <c r="AL381" i="25"/>
  <c r="BE275" i="25"/>
  <c r="AA305" i="25"/>
  <c r="AY133" i="25"/>
  <c r="BD363" i="25"/>
  <c r="AO429" i="25"/>
  <c r="AU303" i="25"/>
  <c r="O177" i="25"/>
  <c r="R171" i="25"/>
  <c r="M247" i="25"/>
  <c r="AA375" i="25"/>
  <c r="F387" i="25"/>
  <c r="BU118" i="25"/>
  <c r="AJ441" i="25"/>
  <c r="AE255" i="25"/>
  <c r="Y441" i="25"/>
  <c r="K215" i="25"/>
  <c r="I219" i="25"/>
  <c r="AR513" i="25"/>
  <c r="AV521" i="25"/>
  <c r="AD497" i="25"/>
  <c r="AU143" i="25"/>
  <c r="R367" i="25"/>
  <c r="BB211" i="25"/>
  <c r="BK171" i="25"/>
  <c r="Q355" i="25"/>
  <c r="O249" i="25"/>
  <c r="AS375" i="25"/>
  <c r="BN419" i="25"/>
  <c r="AG125" i="25"/>
  <c r="Q247" i="25"/>
  <c r="AM485" i="25"/>
  <c r="Z177" i="25"/>
  <c r="AU319" i="25"/>
  <c r="AK357" i="25"/>
  <c r="G359" i="25"/>
  <c r="F219" i="25"/>
  <c r="T359" i="25"/>
  <c r="BP463" i="25"/>
  <c r="AO517" i="25"/>
  <c r="BO265" i="25"/>
  <c r="AK495" i="25"/>
  <c r="AL195" i="25"/>
  <c r="AO283" i="25"/>
  <c r="AN215" i="25"/>
  <c r="BL143" i="25"/>
  <c r="AY459" i="25"/>
  <c r="M263" i="25"/>
  <c r="BO325" i="25"/>
  <c r="AC115" i="25"/>
  <c r="AU285" i="25"/>
  <c r="AE445" i="25"/>
  <c r="Z253" i="25"/>
  <c r="BJ521" i="25"/>
  <c r="AI153" i="25"/>
  <c r="AL305" i="25"/>
  <c r="BD465" i="25"/>
  <c r="BE305" i="25"/>
  <c r="AK415" i="25"/>
  <c r="BO313" i="25"/>
  <c r="AH525" i="25"/>
  <c r="BC411" i="25"/>
  <c r="P503" i="25"/>
  <c r="D243" i="25"/>
  <c r="BJ163" i="25"/>
  <c r="AT265" i="25"/>
  <c r="AO419" i="25"/>
  <c r="BI191" i="25"/>
  <c r="Y385" i="25"/>
  <c r="BJ141" i="25"/>
  <c r="S283" i="25"/>
  <c r="Z151" i="25"/>
  <c r="Z197" i="25"/>
  <c r="BD143" i="25"/>
  <c r="AK153" i="25"/>
  <c r="BN407" i="25"/>
  <c r="AH535" i="25"/>
  <c r="BG261" i="25"/>
  <c r="AR211" i="25"/>
  <c r="AZ155" i="25"/>
  <c r="BP319" i="25"/>
  <c r="AM303" i="25"/>
  <c r="AB433" i="25"/>
  <c r="AN177" i="25"/>
  <c r="Y451" i="25"/>
  <c r="BK237" i="25"/>
  <c r="AW243" i="25"/>
  <c r="AC463" i="25"/>
  <c r="R119" i="25"/>
  <c r="D459" i="25"/>
  <c r="BK305" i="25"/>
  <c r="AE393" i="25"/>
  <c r="BO233" i="25"/>
  <c r="L119" i="25"/>
  <c r="AB281" i="25"/>
  <c r="O431" i="25"/>
  <c r="P379" i="25"/>
  <c r="AI177" i="25"/>
  <c r="BP251" i="25"/>
  <c r="AU403" i="25"/>
  <c r="AJ279" i="25"/>
  <c r="BG429" i="25"/>
  <c r="AM275" i="25"/>
  <c r="L315" i="25"/>
  <c r="BG119" i="25"/>
  <c r="V467" i="25"/>
  <c r="AG407" i="25"/>
  <c r="AA139" i="25"/>
  <c r="AG187" i="25"/>
  <c r="AF151" i="25"/>
  <c r="Z147" i="25"/>
  <c r="AU127" i="25"/>
  <c r="AH459" i="25"/>
  <c r="BI163" i="25"/>
  <c r="K251" i="25"/>
  <c r="R231" i="25"/>
  <c r="BI143" i="25"/>
  <c r="AY181" i="25"/>
  <c r="BI331" i="25"/>
  <c r="AG241" i="25"/>
  <c r="Z367" i="25"/>
  <c r="AK371" i="25"/>
  <c r="AF279" i="25"/>
  <c r="AQ183" i="25"/>
  <c r="I495" i="25"/>
  <c r="AJ501" i="25"/>
  <c r="AH447" i="25"/>
  <c r="AM517" i="25"/>
  <c r="AN159" i="25"/>
  <c r="BB495" i="25"/>
  <c r="AM271" i="25"/>
  <c r="T251" i="25"/>
  <c r="BO205" i="25"/>
  <c r="AS185" i="25"/>
  <c r="BN177" i="25"/>
  <c r="Z371" i="25"/>
  <c r="AN395" i="25"/>
  <c r="W383" i="25"/>
  <c r="AW387" i="25"/>
  <c r="AB531" i="25"/>
  <c r="BH353" i="25"/>
  <c r="AM419" i="25"/>
  <c r="W163" i="25"/>
  <c r="BM383" i="25"/>
  <c r="AM345" i="25"/>
  <c r="BL523" i="25"/>
  <c r="N155" i="25"/>
  <c r="BS118" i="25"/>
  <c r="AK193" i="25"/>
  <c r="BF347" i="25"/>
  <c r="AF189" i="25"/>
  <c r="AU241" i="25"/>
  <c r="BG445" i="25"/>
  <c r="BD163" i="25"/>
  <c r="BE143" i="25"/>
  <c r="AF255" i="25"/>
  <c r="AW477" i="25"/>
  <c r="BF441" i="25"/>
  <c r="G467" i="25"/>
  <c r="AF511" i="25"/>
  <c r="AU279" i="25"/>
  <c r="AO273" i="25"/>
  <c r="P373" i="25"/>
  <c r="AJ497" i="25"/>
  <c r="AL327" i="25"/>
  <c r="AY311" i="25"/>
  <c r="AJ417" i="25"/>
  <c r="Y295" i="25"/>
  <c r="AY167" i="25"/>
  <c r="AI131" i="25"/>
  <c r="AU357" i="25"/>
  <c r="BM535" i="25"/>
  <c r="AM189" i="25"/>
  <c r="AN389" i="25"/>
  <c r="BP409" i="25"/>
  <c r="BF217" i="25"/>
  <c r="BE497" i="25"/>
  <c r="BP525" i="25"/>
  <c r="AC251" i="25"/>
  <c r="AA151" i="25"/>
  <c r="AX395" i="25"/>
  <c r="V455" i="25"/>
  <c r="BE493" i="25"/>
  <c r="F195" i="25"/>
  <c r="H287" i="25"/>
  <c r="AA527" i="25"/>
  <c r="AC329" i="25"/>
  <c r="AZ189" i="25"/>
  <c r="BM219" i="25"/>
  <c r="AV179" i="25"/>
  <c r="BD167" i="25"/>
  <c r="AC299" i="25"/>
  <c r="BE383" i="25"/>
  <c r="V451" i="25"/>
  <c r="AW417" i="25"/>
  <c r="Y409" i="25"/>
  <c r="BO501" i="25"/>
  <c r="AX189" i="25"/>
  <c r="O275" i="25"/>
  <c r="AK455" i="25"/>
  <c r="AJ291" i="25"/>
  <c r="BG317" i="25"/>
  <c r="AK521" i="25"/>
  <c r="BC295" i="25"/>
  <c r="Y267" i="25"/>
  <c r="AY355" i="25"/>
  <c r="BB197" i="25"/>
  <c r="AU447" i="25"/>
  <c r="J387" i="25"/>
  <c r="AF493" i="25"/>
  <c r="D151" i="25"/>
  <c r="BL217" i="25"/>
  <c r="AD285" i="25"/>
  <c r="AX379" i="25"/>
  <c r="BE489" i="25"/>
  <c r="AZ235" i="25"/>
  <c r="BJ209" i="25"/>
  <c r="AC281" i="25"/>
  <c r="Z129" i="25"/>
  <c r="AB179" i="25"/>
  <c r="BI183" i="25"/>
  <c r="AI311" i="25"/>
  <c r="Q439" i="25"/>
  <c r="BF525" i="25"/>
  <c r="V519" i="25"/>
  <c r="BC357" i="25"/>
  <c r="AS273" i="25"/>
  <c r="AZ409" i="25"/>
  <c r="BC351" i="25"/>
  <c r="BH289" i="25"/>
  <c r="AJ353" i="25"/>
  <c r="AZ265" i="25"/>
  <c r="AB191" i="25"/>
  <c r="BE223" i="25"/>
  <c r="BH259" i="25"/>
  <c r="BJ405" i="25"/>
  <c r="BN129" i="25"/>
  <c r="Z251" i="25"/>
  <c r="AV315" i="25"/>
  <c r="AT121" i="25"/>
  <c r="AH281" i="25"/>
  <c r="AD119" i="25"/>
  <c r="J259" i="25"/>
  <c r="AF355" i="25"/>
  <c r="AM207" i="25"/>
  <c r="AL273" i="25"/>
  <c r="AW369" i="25"/>
  <c r="AC393" i="25"/>
  <c r="BH195" i="25"/>
  <c r="M147" i="25"/>
  <c r="AW375" i="25"/>
  <c r="N147" i="25"/>
  <c r="J151" i="25"/>
  <c r="AX309" i="25"/>
  <c r="AS183" i="25"/>
  <c r="AF199" i="25"/>
  <c r="AD377" i="25"/>
  <c r="AA223" i="25"/>
  <c r="AR403" i="25"/>
  <c r="AJ245" i="25"/>
  <c r="AR337" i="25"/>
  <c r="S187" i="25"/>
  <c r="AN329" i="25"/>
  <c r="AQ341" i="25"/>
  <c r="AE365" i="25"/>
  <c r="L507" i="25"/>
  <c r="AR191" i="25"/>
  <c r="P463" i="25"/>
  <c r="U515" i="25"/>
  <c r="AI429" i="25"/>
  <c r="BH423" i="25"/>
  <c r="BN275" i="25"/>
  <c r="AU165" i="25"/>
  <c r="G431" i="25"/>
  <c r="Q237" i="25"/>
  <c r="BE303" i="25"/>
  <c r="AV235" i="25"/>
  <c r="AQ171" i="25"/>
  <c r="BE333" i="25"/>
  <c r="AN297" i="25"/>
  <c r="P519" i="25"/>
  <c r="AV329" i="25"/>
  <c r="BM243" i="25"/>
  <c r="BJ403" i="25"/>
  <c r="BD213" i="25"/>
  <c r="Y427" i="25"/>
  <c r="O351" i="25"/>
  <c r="BH521" i="25"/>
  <c r="BN259" i="25"/>
  <c r="AT233" i="25"/>
  <c r="J319" i="25"/>
  <c r="AM245" i="25"/>
  <c r="Q351" i="25"/>
  <c r="P227" i="25"/>
  <c r="AC323" i="25"/>
  <c r="AR387" i="25"/>
  <c r="BC151" i="25"/>
  <c r="BC139" i="25"/>
  <c r="AG489" i="25"/>
  <c r="N483" i="25"/>
  <c r="AF395" i="25"/>
  <c r="BR118" i="25"/>
  <c r="AJ393" i="25"/>
  <c r="Q289" i="25"/>
  <c r="AI209" i="25"/>
  <c r="T163" i="25"/>
  <c r="AD265" i="25"/>
  <c r="Y531" i="25"/>
  <c r="J127" i="25"/>
  <c r="Z443" i="25"/>
  <c r="AO175" i="25"/>
  <c r="BB257" i="25"/>
  <c r="AK399" i="25"/>
  <c r="V423" i="25"/>
  <c r="D467" i="25"/>
  <c r="AF475" i="25"/>
  <c r="G311" i="25"/>
  <c r="AC273" i="25"/>
  <c r="AK447" i="25"/>
  <c r="AK301" i="25"/>
  <c r="O279" i="25"/>
  <c r="AA207" i="25"/>
  <c r="AZ301" i="25"/>
  <c r="Z121" i="25"/>
  <c r="K195" i="25"/>
  <c r="AF487" i="25"/>
  <c r="Q285" i="25"/>
  <c r="AA379" i="25"/>
  <c r="AH245" i="25"/>
  <c r="AI361" i="25"/>
  <c r="AG173" i="25"/>
  <c r="BH517" i="25"/>
  <c r="O399" i="25"/>
  <c r="BI223" i="25"/>
  <c r="AJ225" i="25"/>
  <c r="AM503" i="25"/>
  <c r="Q365" i="25"/>
  <c r="AE299" i="25"/>
  <c r="O221" i="25"/>
  <c r="Y159" i="25"/>
  <c r="BB147" i="25"/>
  <c r="BD325" i="25"/>
  <c r="AK525" i="25"/>
  <c r="AZ373" i="25"/>
  <c r="BO209" i="25"/>
  <c r="M287" i="25"/>
  <c r="BG309" i="25"/>
  <c r="BE385" i="25"/>
  <c r="BD395" i="25"/>
  <c r="AR369" i="25"/>
  <c r="BD145" i="25"/>
  <c r="AC495" i="25"/>
  <c r="AQ291" i="25"/>
  <c r="BK215" i="25"/>
  <c r="BL257" i="25"/>
  <c r="I471" i="25"/>
  <c r="AX161" i="25"/>
  <c r="BJ217" i="25"/>
  <c r="BI459" i="25"/>
  <c r="AS333" i="25"/>
  <c r="AC199" i="25"/>
  <c r="I339" i="25"/>
  <c r="M359" i="25"/>
  <c r="BZ118" i="25"/>
  <c r="AO269" i="25"/>
  <c r="BH343" i="25"/>
  <c r="AU521" i="25"/>
  <c r="BB345" i="25"/>
  <c r="N131" i="25"/>
  <c r="AM403" i="25"/>
  <c r="AD165" i="25"/>
  <c r="AE127" i="25"/>
  <c r="AS315" i="25"/>
  <c r="BM247" i="25"/>
  <c r="AW469" i="25"/>
  <c r="BC181" i="25"/>
  <c r="O353" i="25"/>
  <c r="AY477" i="25"/>
  <c r="BH217" i="25"/>
  <c r="T171" i="25"/>
  <c r="O297" i="25"/>
  <c r="AU331" i="25"/>
  <c r="AQ247" i="25"/>
  <c r="AC489" i="25"/>
  <c r="AJ431" i="25"/>
  <c r="AE511" i="25"/>
  <c r="N471" i="25"/>
  <c r="AH165" i="25"/>
  <c r="AE245" i="25"/>
  <c r="AN231" i="25"/>
  <c r="AJ479" i="25"/>
  <c r="AE313" i="25"/>
  <c r="BM419" i="25"/>
  <c r="BN529" i="25"/>
  <c r="F423" i="25"/>
  <c r="F295" i="25"/>
  <c r="R115" i="25"/>
  <c r="AQ113" i="25"/>
  <c r="AG415" i="25"/>
  <c r="AD191" i="25"/>
  <c r="AH289" i="25"/>
  <c r="AW463" i="25"/>
  <c r="AO199" i="25"/>
  <c r="AZ215" i="25"/>
  <c r="BH321" i="25"/>
  <c r="AD131" i="25"/>
  <c r="AL363" i="25"/>
  <c r="AK393" i="25"/>
  <c r="AL263" i="25"/>
  <c r="L175" i="25"/>
  <c r="W335" i="25"/>
  <c r="AZ449" i="25"/>
  <c r="AH191" i="25"/>
  <c r="BH171" i="25"/>
  <c r="I151" i="25"/>
  <c r="BB119" i="25"/>
  <c r="AB149" i="25"/>
  <c r="AW429" i="25"/>
  <c r="BK525" i="25"/>
  <c r="BO185" i="25"/>
  <c r="AL347" i="25"/>
  <c r="AR365" i="25"/>
  <c r="BH239" i="25"/>
  <c r="AJ251" i="25"/>
  <c r="BO429" i="25"/>
  <c r="BL347" i="25"/>
  <c r="BO443" i="25"/>
  <c r="AV121" i="25"/>
  <c r="AG223" i="25"/>
  <c r="M403" i="25"/>
  <c r="AW289" i="25"/>
  <c r="AC403" i="25"/>
  <c r="AM139" i="25"/>
  <c r="AU119" i="25"/>
  <c r="T331" i="25"/>
  <c r="U467" i="25"/>
  <c r="O287" i="25"/>
  <c r="J227" i="25"/>
  <c r="AU179" i="25"/>
  <c r="BM325" i="25"/>
  <c r="BI267" i="25"/>
  <c r="AF273" i="25"/>
  <c r="BJ373" i="25"/>
  <c r="BG217" i="25"/>
  <c r="Y227" i="25"/>
  <c r="AM147" i="25"/>
  <c r="AO261" i="25"/>
  <c r="AQ221" i="25"/>
  <c r="P371" i="25"/>
  <c r="AY113" i="25"/>
  <c r="R431" i="25"/>
  <c r="AI233" i="25"/>
  <c r="BH467" i="25"/>
  <c r="F147" i="25"/>
  <c r="AB535" i="25"/>
  <c r="BB155" i="25"/>
  <c r="AT361" i="25"/>
  <c r="AN533" i="25"/>
  <c r="AI315" i="25"/>
  <c r="BO165" i="25"/>
  <c r="AO525" i="25"/>
  <c r="AV133" i="25"/>
  <c r="BO137" i="25"/>
  <c r="F339" i="25"/>
  <c r="AG471" i="25"/>
  <c r="BI467" i="25"/>
  <c r="R427" i="25"/>
  <c r="AZ463" i="25"/>
  <c r="O307" i="25"/>
  <c r="BB187" i="25"/>
  <c r="AS519" i="25"/>
  <c r="BK429" i="25"/>
  <c r="AT295" i="25"/>
  <c r="Z391" i="25"/>
  <c r="W499" i="25"/>
  <c r="AT475" i="25"/>
  <c r="AE295" i="25"/>
  <c r="BP413" i="25"/>
  <c r="AD381" i="25"/>
  <c r="AC507" i="25"/>
  <c r="BF251" i="25"/>
  <c r="V231" i="25"/>
  <c r="AG487" i="25"/>
  <c r="AZ347" i="25"/>
  <c r="J143" i="25"/>
  <c r="W523" i="25"/>
  <c r="BC245" i="25"/>
  <c r="BL319" i="25"/>
  <c r="AB521" i="25"/>
  <c r="BD181" i="25"/>
  <c r="AX147" i="25"/>
  <c r="AR129" i="25"/>
  <c r="AA469" i="25"/>
  <c r="BO411" i="25"/>
  <c r="AW223" i="25"/>
  <c r="AS347" i="25"/>
  <c r="BD227" i="25"/>
  <c r="AM165" i="25"/>
  <c r="BH123" i="25"/>
  <c r="AX405" i="25"/>
  <c r="BH127" i="25"/>
  <c r="D483" i="25"/>
  <c r="AZ359" i="25"/>
  <c r="AT213" i="25"/>
  <c r="BJ533" i="25"/>
  <c r="AK235" i="25"/>
  <c r="AK423" i="25"/>
  <c r="Y197" i="25"/>
  <c r="Z281" i="25"/>
  <c r="AJ273" i="25"/>
  <c r="N295" i="25"/>
  <c r="AQ177" i="25"/>
  <c r="AJ285" i="25"/>
  <c r="BK411" i="25"/>
  <c r="BF499" i="25"/>
  <c r="BD337" i="25"/>
  <c r="AW227" i="25"/>
  <c r="AI507" i="25"/>
  <c r="BJ349" i="25"/>
  <c r="AY439" i="25"/>
  <c r="AI139" i="25"/>
  <c r="BD335" i="25"/>
  <c r="AM511" i="25"/>
  <c r="T327" i="25"/>
  <c r="AQ303" i="25"/>
  <c r="AK267" i="25"/>
  <c r="V427" i="25"/>
  <c r="AA381" i="25"/>
  <c r="AN415" i="25"/>
  <c r="I483" i="25"/>
  <c r="BL277" i="25"/>
  <c r="AG235" i="25"/>
  <c r="AN167" i="25"/>
  <c r="AZ341" i="25"/>
  <c r="BD367" i="25"/>
  <c r="AB341" i="25"/>
  <c r="AX359" i="25"/>
  <c r="BI349" i="25"/>
  <c r="AK305" i="25"/>
  <c r="BH391" i="25"/>
  <c r="BH437" i="25"/>
  <c r="BM297" i="25"/>
  <c r="AO427" i="25"/>
  <c r="BO191" i="25"/>
  <c r="D283" i="25"/>
  <c r="AN419" i="25"/>
  <c r="BD223" i="25"/>
  <c r="AG477" i="25"/>
  <c r="AT505" i="25"/>
  <c r="BF335" i="25"/>
  <c r="AW345" i="25"/>
  <c r="BK207" i="25"/>
  <c r="K387" i="25"/>
  <c r="BO135" i="25"/>
  <c r="BG277" i="25"/>
  <c r="BI355" i="25"/>
  <c r="BO203" i="25"/>
  <c r="O513" i="25"/>
  <c r="F171" i="25"/>
  <c r="W259" i="25"/>
  <c r="S239" i="25"/>
  <c r="G215" i="25"/>
  <c r="D443" i="25"/>
  <c r="AF237" i="25"/>
  <c r="S323" i="25"/>
  <c r="R531" i="25"/>
  <c r="BI145" i="25"/>
  <c r="AY441" i="25"/>
  <c r="BO425" i="25"/>
  <c r="BK277" i="25"/>
  <c r="AZ127" i="25"/>
  <c r="BG501" i="25"/>
  <c r="BD315" i="25"/>
  <c r="AJ299" i="25"/>
  <c r="N431" i="25"/>
  <c r="AM429" i="25"/>
  <c r="U463" i="25"/>
  <c r="BG251" i="25"/>
  <c r="R363" i="25"/>
  <c r="AR333" i="25"/>
  <c r="BC283" i="25"/>
  <c r="D143" i="25"/>
  <c r="AF341" i="25"/>
  <c r="D171" i="25"/>
  <c r="BJ379" i="25"/>
  <c r="Z521" i="25"/>
  <c r="T423" i="25"/>
  <c r="AB125" i="25"/>
  <c r="BF289" i="25"/>
  <c r="H503" i="25"/>
  <c r="AM455" i="25"/>
  <c r="BK199" i="25"/>
  <c r="M531" i="25"/>
  <c r="H219" i="25"/>
  <c r="D499" i="25"/>
  <c r="AK245" i="25"/>
  <c r="BD169" i="25"/>
  <c r="T335" i="25"/>
  <c r="AO345" i="25"/>
  <c r="BK535" i="25"/>
  <c r="AI281" i="25"/>
  <c r="AI533" i="25"/>
  <c r="AJ495" i="25"/>
  <c r="BP325" i="25"/>
  <c r="BN447" i="25"/>
  <c r="AS223" i="25"/>
  <c r="Z355" i="25"/>
  <c r="AZ121" i="25"/>
  <c r="L371" i="25"/>
  <c r="AG113" i="25"/>
  <c r="S511" i="25"/>
  <c r="BI217" i="25"/>
  <c r="AE523" i="25"/>
  <c r="AE401" i="25"/>
  <c r="AV455" i="25"/>
  <c r="BD529" i="25"/>
  <c r="J279" i="25"/>
  <c r="BM271" i="25"/>
  <c r="AY347" i="25"/>
  <c r="AN277" i="25"/>
  <c r="AJ183" i="25"/>
  <c r="D463" i="25"/>
  <c r="AA511" i="25"/>
  <c r="BH285" i="25"/>
  <c r="BO149" i="25"/>
  <c r="AW515" i="25"/>
  <c r="BC513" i="25"/>
  <c r="AC409" i="25"/>
  <c r="AY427" i="25"/>
  <c r="AH419" i="25"/>
  <c r="BE179" i="25"/>
  <c r="M275" i="25"/>
  <c r="AR397" i="25"/>
  <c r="BO227" i="25"/>
  <c r="AY125" i="25"/>
  <c r="AC131" i="25"/>
  <c r="AY137" i="25"/>
  <c r="AL197" i="25"/>
  <c r="BM207" i="25"/>
  <c r="BD191" i="25"/>
  <c r="AR245" i="25"/>
  <c r="AS449" i="25"/>
  <c r="D451" i="25"/>
  <c r="AW255" i="25"/>
  <c r="AD205" i="25"/>
  <c r="AY191" i="25"/>
  <c r="AO495" i="25"/>
  <c r="AS197" i="25"/>
  <c r="AU419" i="25"/>
  <c r="U379" i="25"/>
  <c r="BE535" i="25"/>
  <c r="BC259" i="25"/>
  <c r="AN493" i="25"/>
  <c r="AV253" i="25"/>
  <c r="V511" i="25"/>
  <c r="AL463" i="25"/>
  <c r="BD501" i="25"/>
  <c r="Y119" i="25"/>
  <c r="P449" i="25"/>
  <c r="BM499" i="25"/>
  <c r="L203" i="25"/>
  <c r="AQ333" i="25"/>
  <c r="AU481" i="25"/>
  <c r="AN527" i="25"/>
  <c r="AA279" i="25"/>
  <c r="Z381" i="25"/>
  <c r="K143" i="25"/>
  <c r="BL499" i="25"/>
  <c r="AD495" i="25"/>
  <c r="AF427" i="25"/>
  <c r="Q213" i="25"/>
  <c r="K259" i="25"/>
  <c r="AT171" i="25"/>
  <c r="AC185" i="25"/>
  <c r="BC253" i="25"/>
  <c r="Q473" i="25"/>
  <c r="BB139" i="25"/>
  <c r="AL383" i="25"/>
  <c r="G251" i="25"/>
  <c r="AH511" i="25"/>
  <c r="O497" i="25"/>
  <c r="BM319" i="25"/>
  <c r="R451" i="25"/>
  <c r="BO509" i="25"/>
  <c r="AE143" i="25"/>
  <c r="K471" i="25"/>
  <c r="AC261" i="25"/>
  <c r="AA307" i="25"/>
  <c r="AV409" i="25"/>
  <c r="AJ423" i="25"/>
  <c r="AZ203" i="25"/>
  <c r="AI409" i="25"/>
  <c r="L159" i="25"/>
  <c r="BM387" i="25"/>
  <c r="AL435" i="25"/>
  <c r="AY205" i="25"/>
  <c r="K199" i="25"/>
  <c r="D407" i="25"/>
  <c r="AI257" i="25"/>
  <c r="BD361" i="25"/>
  <c r="R123" i="25"/>
  <c r="BG265" i="25"/>
  <c r="AF331" i="25"/>
  <c r="AB255" i="25"/>
  <c r="AL429" i="25"/>
  <c r="V295" i="25"/>
  <c r="BM479" i="25"/>
  <c r="BL477" i="25"/>
  <c r="BB157" i="25"/>
  <c r="AS443" i="25"/>
  <c r="AF261" i="25"/>
  <c r="AR243" i="25"/>
  <c r="Q145" i="25"/>
  <c r="BH233" i="25"/>
  <c r="AE257" i="25"/>
  <c r="V163" i="25"/>
  <c r="BH187" i="25"/>
  <c r="O179" i="25"/>
  <c r="AG285" i="25"/>
  <c r="BE511" i="25"/>
  <c r="Q243" i="25"/>
  <c r="AR353" i="25"/>
  <c r="AK293" i="25"/>
  <c r="AV533" i="25"/>
  <c r="R239" i="25"/>
  <c r="AR347" i="25"/>
  <c r="AX261" i="25"/>
  <c r="BG471" i="25"/>
  <c r="AD317" i="25"/>
  <c r="AS277" i="25"/>
  <c r="BL503" i="25"/>
  <c r="AX133" i="25"/>
  <c r="Q157" i="25"/>
  <c r="I287" i="25"/>
  <c r="AY141" i="25"/>
  <c r="BG301" i="25"/>
  <c r="K191" i="25"/>
  <c r="BL281" i="25"/>
  <c r="AC439" i="25"/>
  <c r="BD299" i="25"/>
  <c r="S459" i="25"/>
  <c r="U175" i="25"/>
  <c r="BI253" i="25"/>
  <c r="BE343" i="25"/>
  <c r="AI387" i="25"/>
  <c r="BI491" i="25"/>
  <c r="AB135" i="25"/>
  <c r="AI473" i="25"/>
  <c r="M427" i="25"/>
  <c r="BD285" i="25"/>
  <c r="BL165" i="25"/>
  <c r="BD497" i="25"/>
  <c r="AA373" i="25"/>
  <c r="BO291" i="25"/>
  <c r="L207" i="25"/>
  <c r="AF269" i="25"/>
  <c r="R159" i="25"/>
  <c r="Z485" i="25"/>
  <c r="AX277" i="25"/>
  <c r="AS423" i="25"/>
  <c r="BJ389" i="25"/>
  <c r="BE115" i="25"/>
  <c r="BH223" i="25"/>
  <c r="BM491" i="25"/>
  <c r="AO301" i="25"/>
  <c r="BU114" i="25"/>
  <c r="W411" i="25"/>
  <c r="BF149" i="25"/>
  <c r="D411" i="25"/>
  <c r="J487" i="25"/>
  <c r="I239" i="25"/>
  <c r="BH271" i="25"/>
  <c r="BK381" i="25"/>
  <c r="BM273" i="25"/>
  <c r="BO213" i="25"/>
  <c r="AG263" i="25"/>
  <c r="J115" i="25"/>
  <c r="BK225" i="25"/>
  <c r="AL405" i="25"/>
  <c r="AQ117" i="25"/>
  <c r="AL281" i="25"/>
  <c r="BN333" i="25"/>
  <c r="BM351" i="25"/>
  <c r="AB431" i="25"/>
  <c r="AB219" i="25"/>
  <c r="AE387" i="25"/>
  <c r="BM227" i="25"/>
  <c r="AG319" i="25"/>
  <c r="BO333" i="25"/>
  <c r="V303" i="25"/>
  <c r="AU491" i="25"/>
  <c r="AT533" i="25"/>
  <c r="F247" i="25"/>
  <c r="AI287" i="25"/>
  <c r="AY295" i="25"/>
  <c r="BI453" i="25"/>
  <c r="AR359" i="25"/>
  <c r="AX129" i="25"/>
  <c r="BK185" i="25"/>
  <c r="BG461" i="25"/>
  <c r="AC385" i="25"/>
  <c r="BL457" i="25"/>
  <c r="AB497" i="25"/>
  <c r="BJ509" i="25"/>
  <c r="S199" i="25"/>
  <c r="BG135" i="25"/>
  <c r="BM255" i="25"/>
  <c r="Z361" i="25"/>
  <c r="AV493" i="25"/>
  <c r="BE363" i="25"/>
  <c r="AX523" i="25"/>
  <c r="Q493" i="25"/>
  <c r="BI139" i="25"/>
  <c r="AQ375" i="25"/>
  <c r="AR515" i="25"/>
  <c r="AR287" i="25"/>
  <c r="AB307" i="25"/>
  <c r="AO137" i="25"/>
  <c r="AD357" i="25"/>
  <c r="AY533" i="25"/>
  <c r="BW113" i="25"/>
  <c r="T415" i="25"/>
  <c r="BB339" i="25"/>
  <c r="F323" i="25"/>
  <c r="AQ199" i="25"/>
  <c r="BG149" i="25"/>
  <c r="AI305" i="25"/>
  <c r="AV449" i="25"/>
  <c r="AJ467" i="25"/>
  <c r="W315" i="25"/>
  <c r="AE175" i="25"/>
  <c r="AY227" i="25"/>
  <c r="AC515" i="25"/>
  <c r="AT149" i="25"/>
  <c r="AG505" i="25"/>
  <c r="AL219" i="25"/>
  <c r="AS167" i="25"/>
  <c r="BC249" i="25"/>
  <c r="BM463" i="25"/>
  <c r="G343" i="25"/>
  <c r="AE519" i="25"/>
  <c r="AY371" i="25"/>
  <c r="AW341" i="25"/>
  <c r="BM281" i="25"/>
  <c r="BG329" i="25"/>
  <c r="AW391" i="25"/>
  <c r="AE281" i="25"/>
  <c r="AJ137" i="25"/>
  <c r="Q451" i="25"/>
  <c r="AZ283" i="25"/>
  <c r="AI249" i="25"/>
  <c r="AJ399" i="25"/>
  <c r="AU141" i="25"/>
  <c r="Y413" i="25"/>
  <c r="AY123" i="25"/>
  <c r="Z293" i="25"/>
  <c r="BD207" i="25"/>
  <c r="Z215" i="25"/>
  <c r="AH479" i="25"/>
  <c r="AK389" i="25"/>
  <c r="O231" i="25"/>
  <c r="BB209" i="25"/>
  <c r="AE513" i="25"/>
  <c r="AK401" i="25"/>
  <c r="AR495" i="25"/>
  <c r="AO357" i="25"/>
  <c r="AU293" i="25"/>
  <c r="H267" i="25"/>
  <c r="AI375" i="25"/>
  <c r="AI463" i="25"/>
  <c r="BJ121" i="25"/>
  <c r="O345" i="25"/>
  <c r="Q353" i="25"/>
  <c r="G335" i="25"/>
  <c r="G123" i="25"/>
  <c r="BJ473" i="25"/>
  <c r="O235" i="25"/>
  <c r="O341" i="25"/>
  <c r="O251" i="25"/>
  <c r="D291" i="25"/>
  <c r="AC219" i="25"/>
  <c r="O535" i="25"/>
  <c r="AO181" i="25"/>
  <c r="AA445" i="25"/>
  <c r="AS373" i="25"/>
  <c r="M127" i="25"/>
  <c r="BC173" i="25"/>
  <c r="Q393" i="25"/>
  <c r="BI469" i="25"/>
  <c r="AK249" i="25"/>
  <c r="P507" i="25"/>
  <c r="W527" i="25"/>
  <c r="AJ149" i="25"/>
  <c r="W371" i="25"/>
  <c r="AB171" i="25"/>
  <c r="AK297" i="25"/>
  <c r="AU313" i="25"/>
  <c r="S487" i="25"/>
  <c r="R511" i="25"/>
  <c r="U179" i="25"/>
  <c r="AK309" i="25"/>
  <c r="P353" i="25"/>
  <c r="D239" i="25"/>
  <c r="BC201" i="25"/>
  <c r="AO235" i="25"/>
  <c r="AV519" i="25"/>
  <c r="AM127" i="25"/>
  <c r="BE327" i="25"/>
  <c r="AU425" i="25"/>
  <c r="H227" i="25"/>
  <c r="AH361" i="25"/>
  <c r="AB509" i="25"/>
  <c r="AS127" i="25"/>
  <c r="BJ115" i="25"/>
  <c r="AQ235" i="25"/>
  <c r="BP181" i="25"/>
  <c r="AE197" i="25"/>
  <c r="AW159" i="25"/>
  <c r="BL333" i="25"/>
  <c r="I183" i="25"/>
  <c r="W299" i="25"/>
  <c r="AD289" i="25"/>
  <c r="AM177" i="25"/>
  <c r="AC521" i="25"/>
  <c r="BB459" i="25"/>
  <c r="BH167" i="25"/>
  <c r="AZ425" i="25"/>
  <c r="Q399" i="25"/>
  <c r="L487" i="25"/>
  <c r="AY323" i="25"/>
  <c r="AY449" i="25"/>
  <c r="H303" i="25"/>
  <c r="AZ485" i="25"/>
  <c r="BF395" i="25"/>
  <c r="AR297" i="25"/>
  <c r="AB485" i="25"/>
  <c r="AY361" i="25"/>
  <c r="AE389" i="25"/>
  <c r="BL513" i="25"/>
  <c r="AH179" i="25"/>
  <c r="AI213" i="25"/>
  <c r="BC221" i="25"/>
  <c r="BD469" i="25"/>
  <c r="BO531" i="25"/>
  <c r="N523" i="25"/>
  <c r="Q245" i="25"/>
  <c r="AX229" i="25"/>
  <c r="BO297" i="25"/>
  <c r="AT393" i="25"/>
  <c r="AR183" i="25"/>
  <c r="AU265" i="25"/>
  <c r="AQ215" i="25"/>
  <c r="AU449" i="25"/>
  <c r="AC355" i="25"/>
  <c r="BM149" i="25"/>
  <c r="AY179" i="25"/>
  <c r="BK499" i="25"/>
  <c r="BC509" i="25"/>
  <c r="BE279" i="25"/>
  <c r="AB427" i="25"/>
  <c r="I431" i="25"/>
  <c r="AW173" i="25"/>
  <c r="Z481" i="25"/>
  <c r="AL241" i="25"/>
  <c r="O135" i="25"/>
  <c r="AV433" i="25"/>
  <c r="AQ465" i="25"/>
  <c r="R387" i="25"/>
  <c r="BP305" i="25"/>
  <c r="S147" i="25"/>
  <c r="AB117" i="25"/>
  <c r="V299" i="25"/>
  <c r="Y527" i="25"/>
  <c r="L275" i="25"/>
  <c r="Y165" i="25"/>
  <c r="L419" i="25"/>
  <c r="BB445" i="25"/>
  <c r="BF391" i="25"/>
  <c r="Q141" i="25"/>
  <c r="H275" i="25"/>
  <c r="Y513" i="25"/>
  <c r="Y533" i="25"/>
  <c r="AH463" i="25"/>
  <c r="AM411" i="25"/>
  <c r="AN403" i="25"/>
  <c r="AM459" i="25"/>
  <c r="F335" i="25"/>
  <c r="AQ279" i="25"/>
  <c r="AG425" i="25"/>
  <c r="BC529" i="25"/>
  <c r="Z373" i="25"/>
  <c r="Y519" i="25"/>
  <c r="AE323" i="25"/>
  <c r="AJ489" i="25"/>
  <c r="AZ223" i="25"/>
  <c r="BE469" i="25"/>
  <c r="S291" i="25"/>
  <c r="S411" i="25"/>
  <c r="AS493" i="25"/>
  <c r="BI225" i="25"/>
  <c r="AV391" i="25"/>
  <c r="BJ519" i="25"/>
  <c r="AO507" i="25"/>
  <c r="AJ211" i="25"/>
  <c r="BB421" i="25"/>
  <c r="BJ365" i="25"/>
  <c r="AN323" i="25"/>
  <c r="AF531" i="25"/>
  <c r="Z479" i="25"/>
  <c r="AD303" i="25"/>
  <c r="BD153" i="25"/>
  <c r="AU237" i="25"/>
  <c r="AR269" i="25"/>
  <c r="BO345" i="25"/>
  <c r="BB227" i="25"/>
  <c r="V171" i="25"/>
  <c r="Q271" i="25"/>
  <c r="AC211" i="25"/>
  <c r="AE273" i="25"/>
  <c r="AK359" i="25"/>
  <c r="AR473" i="25"/>
  <c r="AV277" i="25"/>
  <c r="Q521" i="25"/>
  <c r="AZ247" i="25"/>
  <c r="BH387" i="25"/>
  <c r="BJ413" i="25"/>
  <c r="AO349" i="25"/>
  <c r="V207" i="25"/>
  <c r="AK183" i="25"/>
  <c r="AB323" i="25"/>
  <c r="Z527" i="25"/>
  <c r="AC163" i="25"/>
  <c r="J323" i="25"/>
  <c r="BC499" i="25"/>
  <c r="BK131" i="25"/>
  <c r="Y121" i="25"/>
  <c r="BK335" i="25"/>
  <c r="BJ179" i="25"/>
  <c r="U283" i="25"/>
  <c r="I227" i="25"/>
  <c r="O259" i="25"/>
  <c r="AR143" i="25"/>
  <c r="BN471" i="25"/>
  <c r="BN327" i="25"/>
  <c r="BF415" i="25"/>
  <c r="BP419" i="25"/>
  <c r="Q487" i="25"/>
  <c r="AS245" i="25"/>
  <c r="AA239" i="25"/>
  <c r="BC113" i="25"/>
  <c r="AA217" i="25"/>
  <c r="AO519" i="25"/>
  <c r="U131" i="25"/>
  <c r="AU185" i="25"/>
  <c r="BE123" i="25"/>
  <c r="I155" i="25"/>
  <c r="BN509" i="25"/>
  <c r="BH441" i="25"/>
  <c r="AT181" i="25"/>
  <c r="BD157" i="25"/>
  <c r="Y401" i="25"/>
  <c r="BK245" i="25"/>
  <c r="L143" i="25"/>
  <c r="AI451" i="25"/>
  <c r="N187" i="25"/>
  <c r="BB313" i="25"/>
  <c r="AD163" i="25"/>
  <c r="AL193" i="25"/>
  <c r="O149" i="25"/>
  <c r="BD369" i="25"/>
  <c r="BJ291" i="25"/>
  <c r="BH435" i="25"/>
  <c r="AO281" i="25"/>
  <c r="AT403" i="25"/>
  <c r="BG225" i="25"/>
  <c r="AL303" i="25"/>
  <c r="Q153" i="25"/>
  <c r="I359" i="25"/>
  <c r="AK329" i="25"/>
  <c r="BB181" i="25"/>
  <c r="AV223" i="25"/>
  <c r="BH365" i="25"/>
  <c r="W267" i="25"/>
  <c r="BB271" i="25"/>
  <c r="BL141" i="25"/>
  <c r="AK207" i="25"/>
  <c r="AQ293" i="25"/>
  <c r="BE459" i="25"/>
  <c r="BF235" i="25"/>
  <c r="AA327" i="25"/>
  <c r="AY297" i="25"/>
  <c r="AY435" i="25"/>
  <c r="BO495" i="25"/>
  <c r="AS253" i="25"/>
  <c r="AF289" i="25"/>
  <c r="L359" i="25"/>
  <c r="AL513" i="25"/>
  <c r="BM191" i="25"/>
  <c r="AE477" i="25"/>
  <c r="AR139" i="25"/>
  <c r="BE399" i="25"/>
  <c r="BN245" i="25"/>
  <c r="AJ439" i="25"/>
  <c r="BN147" i="25"/>
  <c r="AS143" i="25"/>
  <c r="M243" i="25"/>
  <c r="BG371" i="25"/>
  <c r="I283" i="25"/>
  <c r="AF351" i="25"/>
  <c r="BH413" i="25"/>
  <c r="AV295" i="25"/>
  <c r="BM431" i="25"/>
  <c r="AC113" i="25"/>
  <c r="V311" i="25"/>
  <c r="W159" i="25"/>
  <c r="BB125" i="25"/>
  <c r="AO193" i="25"/>
  <c r="AA461" i="25"/>
  <c r="BJ221" i="25"/>
  <c r="BL339" i="25"/>
  <c r="BL117" i="25"/>
  <c r="O413" i="25"/>
  <c r="AZ187" i="25"/>
  <c r="AB483" i="25"/>
  <c r="BE217" i="25"/>
  <c r="AW277" i="25"/>
  <c r="BE203" i="25"/>
  <c r="BB437" i="25"/>
  <c r="AQ141" i="25"/>
  <c r="BO281" i="25"/>
  <c r="P459" i="25"/>
  <c r="Y317" i="25"/>
  <c r="S455" i="25"/>
  <c r="I375" i="25"/>
  <c r="AN521" i="25"/>
  <c r="AV269" i="25"/>
  <c r="N271" i="25"/>
  <c r="AE447" i="25"/>
  <c r="AO481" i="25"/>
  <c r="BD357" i="25"/>
  <c r="BK311" i="25"/>
  <c r="AY391" i="25"/>
  <c r="BK297" i="25"/>
  <c r="AO383" i="25"/>
  <c r="BE191" i="25"/>
  <c r="Z275" i="25"/>
  <c r="P229" i="25"/>
  <c r="AE485" i="25"/>
  <c r="Q423" i="25"/>
  <c r="BP373" i="25"/>
  <c r="AM465" i="25"/>
  <c r="BG161" i="25"/>
  <c r="BJ523" i="25"/>
  <c r="U171" i="25"/>
  <c r="BG487" i="25"/>
  <c r="AO533" i="25"/>
  <c r="U215" i="25"/>
  <c r="BJ239" i="25"/>
  <c r="BP467" i="25"/>
  <c r="BN265" i="25"/>
  <c r="AM187" i="25"/>
  <c r="N379" i="25"/>
  <c r="AK353" i="25"/>
  <c r="AF403" i="25"/>
  <c r="AM495" i="25"/>
  <c r="T471" i="25"/>
  <c r="O203" i="25"/>
  <c r="BP127" i="25"/>
  <c r="BP383" i="25"/>
  <c r="H487" i="25"/>
  <c r="AZ531" i="25"/>
  <c r="BC471" i="25"/>
  <c r="AL307" i="25"/>
  <c r="BJ483" i="25"/>
  <c r="P183" i="25"/>
  <c r="AK509" i="25"/>
  <c r="AX337" i="25"/>
  <c r="Y373" i="25"/>
  <c r="AI519" i="25"/>
  <c r="AQ361" i="25"/>
  <c r="BL455" i="25"/>
  <c r="BE487" i="25"/>
  <c r="AC517" i="25"/>
  <c r="BD279" i="25"/>
  <c r="F199" i="25"/>
  <c r="V255" i="25"/>
  <c r="AX157" i="25"/>
  <c r="AM341" i="25"/>
  <c r="AF251" i="25"/>
  <c r="O369" i="25"/>
  <c r="AB437" i="25"/>
  <c r="BM113" i="25"/>
  <c r="BG281" i="25"/>
  <c r="BH249" i="25"/>
  <c r="BL465" i="25"/>
  <c r="BN317" i="25"/>
  <c r="AK413" i="25"/>
  <c r="J375" i="25"/>
  <c r="AT385" i="25"/>
  <c r="AR159" i="25"/>
  <c r="AI499" i="25"/>
  <c r="BO315" i="25"/>
  <c r="K127" i="25"/>
  <c r="BG439" i="25"/>
  <c r="AE377" i="25"/>
  <c r="AW139" i="25"/>
  <c r="BD291" i="25"/>
  <c r="BK267" i="25"/>
  <c r="BL205" i="25"/>
  <c r="S435" i="25"/>
  <c r="AO237" i="25"/>
  <c r="Y473" i="25"/>
  <c r="Q391" i="25"/>
  <c r="BC409" i="25"/>
  <c r="AJ321" i="25"/>
  <c r="AO147" i="25"/>
  <c r="BF209" i="25"/>
  <c r="BH499" i="25"/>
  <c r="AL143" i="25"/>
  <c r="AD137" i="25"/>
  <c r="P501" i="25"/>
  <c r="AM451" i="25"/>
  <c r="BF311" i="25"/>
  <c r="N163" i="25"/>
  <c r="P303" i="25"/>
  <c r="G395" i="25"/>
  <c r="BC347" i="25"/>
  <c r="AG269" i="25"/>
  <c r="BC159" i="25"/>
  <c r="BB205" i="25"/>
  <c r="BE407" i="25"/>
  <c r="F351" i="25"/>
  <c r="J255" i="25"/>
  <c r="BH503" i="25"/>
  <c r="Y187" i="25"/>
  <c r="Y191" i="25"/>
  <c r="Q277" i="25"/>
  <c r="AD375" i="25"/>
  <c r="AX515" i="25"/>
  <c r="AX329" i="25"/>
  <c r="AV265" i="25"/>
  <c r="AS175" i="25"/>
  <c r="I475" i="25"/>
  <c r="AH507" i="25"/>
  <c r="O207" i="25"/>
  <c r="AO159" i="25"/>
  <c r="AS151" i="25"/>
  <c r="AB139" i="25"/>
  <c r="AO417" i="25"/>
  <c r="AN369" i="25"/>
  <c r="M175" i="25"/>
  <c r="AI221" i="25"/>
  <c r="AZ323" i="25"/>
  <c r="BK209" i="25"/>
  <c r="V347" i="25"/>
  <c r="S219" i="25"/>
  <c r="BO375" i="25"/>
  <c r="BB387" i="25"/>
  <c r="K507" i="25"/>
  <c r="BL123" i="25"/>
  <c r="AZ483" i="25"/>
  <c r="AY365" i="25"/>
  <c r="Z271" i="25"/>
  <c r="AY237" i="25"/>
  <c r="H215" i="25"/>
  <c r="G139" i="25"/>
  <c r="AT417" i="25"/>
  <c r="BM409" i="25"/>
  <c r="W191" i="25"/>
  <c r="AO211" i="25"/>
  <c r="BC369" i="25"/>
  <c r="AQ161" i="25"/>
  <c r="Q219" i="25"/>
  <c r="BF481" i="25"/>
  <c r="AG131" i="25"/>
  <c r="AA247" i="25"/>
  <c r="AY359" i="25"/>
  <c r="BP285" i="25"/>
  <c r="AA183" i="25"/>
  <c r="AA297" i="25"/>
  <c r="AU195" i="25"/>
  <c r="AQ359" i="25"/>
  <c r="BC225" i="25"/>
  <c r="BH327" i="25"/>
  <c r="P149" i="25"/>
  <c r="AM483" i="25"/>
  <c r="Q517" i="25"/>
  <c r="AB239" i="25"/>
  <c r="Y179" i="25"/>
  <c r="O483" i="25"/>
  <c r="BL389" i="25"/>
  <c r="M319" i="25"/>
  <c r="AO231" i="25"/>
  <c r="BJ243" i="25"/>
  <c r="AT487" i="25"/>
  <c r="F227" i="25"/>
  <c r="AY507" i="25"/>
  <c r="H399" i="25"/>
  <c r="AL425" i="25"/>
  <c r="F375" i="25"/>
  <c r="I335" i="25"/>
  <c r="BO491" i="25"/>
  <c r="BG421" i="25"/>
  <c r="Y353" i="25"/>
  <c r="AR223" i="25"/>
  <c r="BF405" i="25"/>
  <c r="Y479" i="25"/>
  <c r="G187" i="25"/>
  <c r="AD143" i="25"/>
  <c r="AY287" i="25"/>
  <c r="BB351" i="25"/>
  <c r="AH125" i="25"/>
  <c r="Y311" i="25"/>
  <c r="BN253" i="25"/>
  <c r="W367" i="25"/>
  <c r="AF499" i="25"/>
  <c r="AY249" i="25"/>
  <c r="Q383" i="25"/>
  <c r="AZ379" i="25"/>
  <c r="BE131" i="25"/>
  <c r="AW283" i="25"/>
  <c r="BE337" i="25"/>
  <c r="F151" i="25"/>
  <c r="BG243" i="25"/>
  <c r="Y397" i="25"/>
  <c r="AE229" i="25"/>
  <c r="AT237" i="25"/>
  <c r="BG365" i="25"/>
  <c r="BJ361" i="25"/>
  <c r="AB201" i="25"/>
  <c r="AK155" i="25"/>
  <c r="AA171" i="25"/>
  <c r="L235" i="25"/>
  <c r="Q467" i="25"/>
  <c r="BP345" i="25"/>
  <c r="AM229" i="25"/>
  <c r="BB253" i="25"/>
  <c r="K367" i="25"/>
  <c r="BC405" i="25"/>
  <c r="AI405" i="25"/>
  <c r="D275" i="25"/>
  <c r="AR193" i="25"/>
  <c r="AH349" i="25"/>
  <c r="AM291" i="25"/>
  <c r="BJ119" i="25"/>
  <c r="AC379" i="25"/>
  <c r="AN405" i="25"/>
  <c r="AY463" i="25"/>
  <c r="AO515" i="25"/>
  <c r="Z461" i="25"/>
  <c r="AN249" i="25"/>
  <c r="AU413" i="25"/>
  <c r="AE413" i="25"/>
  <c r="AG209" i="25"/>
  <c r="V499" i="25"/>
  <c r="AM195" i="25"/>
  <c r="AA403" i="25"/>
  <c r="BB453" i="25"/>
  <c r="AU435" i="25"/>
  <c r="J331" i="25"/>
  <c r="AR249" i="25"/>
  <c r="T467" i="25"/>
  <c r="BK529" i="25"/>
  <c r="AF11" i="25"/>
  <c r="BM13" i="25"/>
  <c r="BE13" i="25"/>
  <c r="S6" i="25"/>
  <c r="AZ6" i="25"/>
  <c r="AF277" i="25"/>
  <c r="R311" i="25"/>
  <c r="AJ503" i="25"/>
  <c r="AF313" i="25"/>
  <c r="BM415" i="25"/>
  <c r="AA293" i="25"/>
  <c r="AH445" i="25"/>
  <c r="AX411" i="25"/>
  <c r="AM269" i="25"/>
  <c r="BO207" i="25"/>
  <c r="AS187" i="25"/>
  <c r="AD331" i="25"/>
  <c r="BN179" i="25"/>
  <c r="AN393" i="25"/>
  <c r="AB529" i="25"/>
  <c r="AM417" i="25"/>
  <c r="BP169" i="25"/>
  <c r="J123" i="25"/>
  <c r="AM347" i="25"/>
  <c r="BL521" i="25"/>
  <c r="L519" i="25"/>
  <c r="BS113" i="25"/>
  <c r="AF191" i="25"/>
  <c r="AU243" i="25"/>
  <c r="U303" i="25"/>
  <c r="BD161" i="25"/>
  <c r="AJ433" i="25"/>
  <c r="BE141" i="25"/>
  <c r="AF253" i="25"/>
  <c r="Y303" i="25"/>
  <c r="AW479" i="25"/>
  <c r="Q507" i="25"/>
  <c r="D535" i="25"/>
  <c r="AU277" i="25"/>
  <c r="BG519" i="25"/>
  <c r="K275" i="25"/>
  <c r="AF159" i="25"/>
  <c r="AD435" i="25"/>
  <c r="AY309" i="25"/>
  <c r="Y293" i="25"/>
  <c r="AY165" i="25"/>
  <c r="AM243" i="25"/>
  <c r="AD459" i="25"/>
  <c r="AI129" i="25"/>
  <c r="AU359" i="25"/>
  <c r="AM191" i="25"/>
  <c r="BK159" i="25"/>
  <c r="BP411" i="25"/>
  <c r="AH267" i="25"/>
  <c r="BF219" i="25"/>
  <c r="BE499" i="25"/>
  <c r="AC249" i="25"/>
  <c r="AX393" i="25"/>
  <c r="F459" i="25"/>
  <c r="G503" i="25"/>
  <c r="AA525" i="25"/>
  <c r="D495" i="25"/>
  <c r="BF457" i="25"/>
  <c r="AZ191" i="25"/>
  <c r="BG131" i="25"/>
  <c r="BM217" i="25"/>
  <c r="BD165" i="25"/>
  <c r="BE149" i="25"/>
  <c r="P409" i="25"/>
  <c r="AW419" i="25"/>
  <c r="BN151" i="25"/>
  <c r="AX191" i="25"/>
  <c r="F507" i="25"/>
  <c r="AK453" i="25"/>
  <c r="AY509" i="25"/>
  <c r="BF491" i="25"/>
  <c r="BG319" i="25"/>
  <c r="BN491" i="25"/>
  <c r="BL437" i="25"/>
  <c r="AK523" i="25"/>
  <c r="Y265" i="25"/>
  <c r="BO517" i="25"/>
  <c r="AY353" i="25"/>
  <c r="BB321" i="25"/>
  <c r="AL271" i="25"/>
  <c r="W247" i="25"/>
  <c r="AX283" i="25"/>
  <c r="AE501" i="25"/>
  <c r="BL219" i="25"/>
  <c r="AJ159" i="25"/>
  <c r="AX377" i="25"/>
  <c r="BE491" i="25"/>
  <c r="AS355" i="25"/>
  <c r="BJ211" i="25"/>
  <c r="AI147" i="25"/>
  <c r="AB177" i="25"/>
  <c r="AR325" i="25"/>
  <c r="BI515" i="25"/>
  <c r="AI309" i="25"/>
  <c r="Q437" i="25"/>
  <c r="F535" i="25"/>
  <c r="BN413" i="25"/>
  <c r="J439" i="25"/>
  <c r="AZ411" i="25"/>
  <c r="BH291" i="25"/>
  <c r="F495" i="25"/>
  <c r="AE135" i="25"/>
  <c r="AB189" i="25"/>
  <c r="AF181" i="25"/>
  <c r="BE221" i="25"/>
  <c r="AD387" i="25"/>
  <c r="L399" i="25"/>
  <c r="G527" i="25"/>
  <c r="BN131" i="25"/>
  <c r="BE517" i="25"/>
  <c r="AW457" i="25"/>
  <c r="K379" i="25"/>
  <c r="BM267" i="25"/>
  <c r="Q177" i="25"/>
  <c r="BO399" i="25"/>
  <c r="AF353" i="25"/>
  <c r="AD445" i="25"/>
  <c r="AL275" i="25"/>
  <c r="AW371" i="25"/>
  <c r="L331" i="25"/>
  <c r="G315" i="25"/>
  <c r="BI269" i="25"/>
  <c r="R495" i="25"/>
  <c r="AS181" i="25"/>
  <c r="AC189" i="25"/>
  <c r="D267" i="25"/>
  <c r="AT343" i="25"/>
  <c r="AF197" i="25"/>
  <c r="AR439" i="25"/>
  <c r="Z413" i="25"/>
  <c r="AD379" i="25"/>
  <c r="AR401" i="25"/>
  <c r="AU121" i="25"/>
  <c r="AJ247" i="25"/>
  <c r="AN331" i="25"/>
  <c r="AS267" i="25"/>
  <c r="AE367" i="25"/>
  <c r="AC315" i="25"/>
  <c r="AR189" i="25"/>
  <c r="P461" i="25"/>
  <c r="BI229" i="25"/>
  <c r="BN273" i="25"/>
  <c r="AA519" i="25"/>
  <c r="AA503" i="25"/>
  <c r="U431" i="25"/>
  <c r="AH117" i="25"/>
  <c r="AQ169" i="25"/>
  <c r="AN299" i="25"/>
  <c r="AV331" i="25"/>
  <c r="BC263" i="25"/>
  <c r="BD215" i="25"/>
  <c r="BH523" i="25"/>
  <c r="AU135" i="25"/>
  <c r="AT235" i="25"/>
  <c r="AM247" i="25"/>
  <c r="Q349" i="25"/>
  <c r="BH253" i="25"/>
  <c r="P225" i="25"/>
  <c r="BN127" i="25"/>
  <c r="AC321" i="25"/>
  <c r="BD193" i="25"/>
  <c r="AK187" i="25"/>
  <c r="BC149" i="25"/>
  <c r="AE339" i="25"/>
  <c r="AG491" i="25"/>
  <c r="AF393" i="25"/>
  <c r="BD535" i="25"/>
  <c r="Q291" i="25"/>
  <c r="AN479" i="25"/>
  <c r="AV145" i="25"/>
  <c r="U255" i="25"/>
  <c r="T211" i="25"/>
  <c r="BB177" i="25"/>
  <c r="Z133" i="25"/>
  <c r="F235" i="25"/>
  <c r="BB259" i="25"/>
  <c r="G459" i="25"/>
  <c r="AF473" i="25"/>
  <c r="AC275" i="25"/>
  <c r="AK303" i="25"/>
  <c r="AV385" i="25"/>
  <c r="AA205" i="25"/>
  <c r="AZ303" i="25"/>
  <c r="T387" i="25"/>
  <c r="AA377" i="25"/>
  <c r="AR265" i="25"/>
  <c r="BO483" i="25"/>
  <c r="BP283" i="25"/>
  <c r="BD439" i="25"/>
  <c r="AG175" i="25"/>
  <c r="BI221" i="25"/>
  <c r="AI369" i="25"/>
  <c r="AM501" i="25"/>
  <c r="Q367" i="25"/>
  <c r="AE297" i="25"/>
  <c r="O223" i="25"/>
  <c r="BB145" i="25"/>
  <c r="BD203" i="25"/>
  <c r="U499" i="25"/>
  <c r="AQ251" i="25"/>
  <c r="AZ183" i="25"/>
  <c r="H459" i="25"/>
  <c r="AZ199" i="25"/>
  <c r="H327" i="25"/>
  <c r="BO211" i="25"/>
  <c r="W287" i="25"/>
  <c r="BE445" i="25"/>
  <c r="BE387" i="25"/>
  <c r="AL377" i="25"/>
  <c r="BD393" i="25"/>
  <c r="BM345" i="25"/>
  <c r="BD147" i="25"/>
  <c r="AQ289" i="25"/>
  <c r="AW265" i="25"/>
  <c r="BK213" i="25"/>
  <c r="BL259" i="25"/>
  <c r="H367" i="25"/>
  <c r="AD461" i="25"/>
  <c r="AX163" i="25"/>
  <c r="I403" i="25"/>
  <c r="AB409" i="25"/>
  <c r="AS335" i="25"/>
  <c r="Q319" i="25"/>
  <c r="BK367" i="25"/>
  <c r="AY445" i="25"/>
  <c r="BZ114" i="25"/>
  <c r="BH341" i="25"/>
  <c r="Y347" i="25"/>
  <c r="O289" i="25"/>
  <c r="AM401" i="25"/>
  <c r="AA255" i="25"/>
  <c r="K315" i="25"/>
  <c r="AK115" i="25"/>
  <c r="BM245" i="25"/>
  <c r="AZ227" i="25"/>
  <c r="AW471" i="25"/>
  <c r="O355" i="25"/>
  <c r="AY479" i="25"/>
  <c r="AX343" i="25"/>
  <c r="AU329" i="25"/>
  <c r="AM353" i="25"/>
  <c r="AQ245" i="25"/>
  <c r="AC491" i="25"/>
  <c r="AJ429" i="25"/>
  <c r="S503" i="25"/>
  <c r="AH167" i="25"/>
  <c r="T527" i="25"/>
  <c r="T395" i="25"/>
  <c r="V279" i="25"/>
  <c r="AS489" i="25"/>
  <c r="BJ197" i="25"/>
  <c r="BN531" i="25"/>
  <c r="N199" i="25"/>
  <c r="D371" i="25"/>
  <c r="Z377" i="25"/>
  <c r="AW119" i="25"/>
  <c r="AG413" i="25"/>
  <c r="AD189" i="25"/>
  <c r="AW461" i="25"/>
  <c r="AC483" i="25"/>
  <c r="AZ213" i="25"/>
  <c r="AD129" i="25"/>
  <c r="BK503" i="25"/>
  <c r="AK395" i="25"/>
  <c r="BO505" i="25"/>
  <c r="AZ451" i="25"/>
  <c r="BH169" i="25"/>
  <c r="BB117" i="25"/>
  <c r="AB151" i="25"/>
  <c r="AW431" i="25"/>
  <c r="P317" i="25"/>
  <c r="BO187" i="25"/>
  <c r="AR363" i="25"/>
  <c r="AR367" i="25"/>
  <c r="AV483" i="25"/>
  <c r="AJ249" i="25"/>
  <c r="BL345" i="25"/>
  <c r="BO441" i="25"/>
  <c r="AV123" i="25"/>
  <c r="U219" i="25"/>
  <c r="F319" i="25"/>
  <c r="AW291" i="25"/>
  <c r="BN345" i="25"/>
  <c r="AM137" i="25"/>
  <c r="BE359" i="25"/>
  <c r="U291" i="25"/>
  <c r="AN117" i="25"/>
  <c r="BN481" i="25"/>
  <c r="J179" i="25"/>
  <c r="T399" i="25"/>
  <c r="AR207" i="25"/>
  <c r="BM327" i="25"/>
  <c r="BI265" i="25"/>
  <c r="BH485" i="25"/>
  <c r="AC155" i="25"/>
  <c r="BJ375" i="25"/>
  <c r="AI219" i="25"/>
  <c r="V339" i="25"/>
  <c r="H403" i="25"/>
  <c r="AS463" i="25"/>
  <c r="BG295" i="25"/>
  <c r="BG363" i="25"/>
  <c r="AC425" i="25"/>
  <c r="U479" i="25"/>
  <c r="AQ223" i="25"/>
  <c r="P219" i="25"/>
  <c r="AM477" i="25"/>
  <c r="R331" i="25"/>
  <c r="AI235" i="25"/>
  <c r="AQ445" i="25"/>
  <c r="AV357" i="25"/>
  <c r="AS359" i="25"/>
  <c r="BB153" i="25"/>
  <c r="L379" i="25"/>
  <c r="AG419" i="25"/>
  <c r="BO167" i="25"/>
  <c r="V379" i="25"/>
  <c r="AV135" i="25"/>
  <c r="BP273" i="25"/>
  <c r="BI465" i="25"/>
  <c r="BJ151" i="25"/>
  <c r="AZ461" i="25"/>
  <c r="O305" i="25"/>
  <c r="AL421" i="25"/>
  <c r="BB185" i="25"/>
  <c r="BK431" i="25"/>
  <c r="T299" i="25"/>
  <c r="AG515" i="25"/>
  <c r="Q513" i="25"/>
  <c r="AT473" i="25"/>
  <c r="H271" i="25"/>
  <c r="AE371" i="25"/>
  <c r="BP415" i="25"/>
  <c r="D523" i="25"/>
  <c r="AX505" i="25"/>
  <c r="AD383" i="25"/>
  <c r="AW505" i="25"/>
  <c r="AN341" i="25"/>
  <c r="AC505" i="25"/>
  <c r="BF249" i="25"/>
  <c r="AG485" i="25"/>
  <c r="AZ345" i="25"/>
  <c r="W407" i="25"/>
  <c r="U535" i="25"/>
  <c r="BB399" i="25"/>
  <c r="Z529" i="25"/>
  <c r="AW325" i="25"/>
  <c r="AW167" i="25"/>
  <c r="AB523" i="25"/>
  <c r="AL355" i="25"/>
  <c r="BD183" i="25"/>
  <c r="BG165" i="25"/>
  <c r="AR131" i="25"/>
  <c r="BI249" i="25"/>
  <c r="J483" i="25"/>
  <c r="AE307" i="25"/>
  <c r="M507" i="25"/>
  <c r="AW221" i="25"/>
  <c r="AS345" i="25"/>
  <c r="AY411" i="25"/>
  <c r="BD225" i="25"/>
  <c r="BN191" i="25"/>
  <c r="AM167" i="25"/>
  <c r="AL309" i="25"/>
  <c r="W187" i="25"/>
  <c r="BJ535" i="25"/>
  <c r="F291" i="25"/>
  <c r="BO119" i="25"/>
  <c r="Y199" i="25"/>
  <c r="Z283" i="25"/>
  <c r="BC533" i="25"/>
  <c r="AT323" i="25"/>
  <c r="AJ275" i="25"/>
  <c r="U507" i="25"/>
  <c r="AT339" i="25"/>
  <c r="BK409" i="25"/>
  <c r="Y351" i="25"/>
  <c r="AH275" i="25"/>
  <c r="AY437" i="25"/>
  <c r="AI137" i="25"/>
  <c r="AT481" i="25"/>
  <c r="BD333" i="25"/>
  <c r="AM509" i="25"/>
  <c r="BF175" i="25"/>
  <c r="AK265" i="25"/>
  <c r="AQ515" i="25"/>
  <c r="I215" i="25"/>
  <c r="AL507" i="25"/>
  <c r="AA383" i="25"/>
  <c r="AU509" i="25"/>
  <c r="S143" i="25"/>
  <c r="BL279" i="25"/>
  <c r="AG233" i="25"/>
  <c r="AN165" i="25"/>
  <c r="Q535" i="25"/>
  <c r="AB343" i="25"/>
  <c r="O447" i="25"/>
  <c r="AK307" i="25"/>
  <c r="AM461" i="25"/>
  <c r="BH439" i="25"/>
  <c r="AI501" i="25"/>
  <c r="M223" i="25"/>
  <c r="BC317" i="25"/>
  <c r="I223" i="25"/>
  <c r="D303" i="25"/>
  <c r="BO189" i="25"/>
  <c r="AN417" i="25"/>
  <c r="AL299" i="25"/>
  <c r="BJ463" i="25"/>
  <c r="N511" i="25"/>
  <c r="BF333" i="25"/>
  <c r="AD419" i="25"/>
  <c r="BK205" i="25"/>
  <c r="BO133" i="25"/>
  <c r="AZ497" i="25"/>
  <c r="BG279" i="25"/>
  <c r="AL453" i="25"/>
  <c r="BI353" i="25"/>
  <c r="V367" i="25"/>
  <c r="T403" i="25"/>
  <c r="BN323" i="25"/>
  <c r="BG491" i="25"/>
  <c r="AF239" i="25"/>
  <c r="H279" i="25"/>
  <c r="BI147" i="25"/>
  <c r="AV261" i="25"/>
  <c r="Q429" i="25"/>
  <c r="BO427" i="25"/>
  <c r="AL185" i="25"/>
  <c r="AZ125" i="25"/>
  <c r="AC203" i="25"/>
  <c r="BG503" i="25"/>
  <c r="AB387" i="25"/>
  <c r="BP259" i="25"/>
  <c r="BD313" i="25"/>
  <c r="W135" i="25"/>
  <c r="AM431" i="25"/>
  <c r="AY483" i="25"/>
  <c r="V391" i="25"/>
  <c r="Q361" i="25"/>
  <c r="BC281" i="25"/>
  <c r="M215" i="25"/>
  <c r="AF343" i="25"/>
  <c r="AC485" i="25"/>
  <c r="BJ377" i="25"/>
  <c r="AT493" i="25"/>
  <c r="Z523" i="25"/>
  <c r="AB377" i="25"/>
  <c r="BF291" i="25"/>
  <c r="AM453" i="25"/>
  <c r="V267" i="25"/>
  <c r="BB287" i="25"/>
  <c r="P495" i="25"/>
  <c r="BD171" i="25"/>
  <c r="AI151" i="25"/>
  <c r="BK533" i="25"/>
  <c r="BK493" i="25"/>
  <c r="AJ493" i="25"/>
  <c r="AE193" i="25"/>
  <c r="AX363" i="25"/>
  <c r="AS221" i="25"/>
  <c r="Z353" i="25"/>
  <c r="BP117" i="25"/>
  <c r="BI427" i="25"/>
  <c r="AG115" i="25"/>
  <c r="BI219" i="25"/>
  <c r="AT519" i="25"/>
  <c r="BH515" i="25"/>
  <c r="AE403" i="25"/>
  <c r="BD531" i="25"/>
  <c r="BM269" i="25"/>
  <c r="BH299" i="25"/>
  <c r="AN279" i="25"/>
  <c r="AG327" i="25"/>
  <c r="BE435" i="25"/>
  <c r="BH287" i="25"/>
  <c r="BN359" i="25"/>
  <c r="AW513" i="25"/>
  <c r="BH189" i="25"/>
  <c r="BC515" i="25"/>
  <c r="AU207" i="25"/>
  <c r="H415" i="25"/>
  <c r="BE177" i="25"/>
  <c r="AR399" i="25"/>
  <c r="AY127" i="25"/>
  <c r="Z165" i="25"/>
  <c r="AY139" i="25"/>
  <c r="BK515" i="25"/>
  <c r="BM205" i="25"/>
  <c r="AA441" i="25"/>
  <c r="AQ313" i="25"/>
  <c r="AG385" i="25"/>
  <c r="AW253" i="25"/>
  <c r="K335" i="25"/>
  <c r="BF207" i="25"/>
  <c r="AN235" i="25"/>
  <c r="AT139" i="25"/>
  <c r="AY189" i="25"/>
  <c r="AQ321" i="25"/>
  <c r="W395" i="25"/>
  <c r="AU417" i="25"/>
  <c r="W243" i="25"/>
  <c r="BE533" i="25"/>
  <c r="BC257" i="25"/>
  <c r="AU113" i="25"/>
  <c r="L255" i="25"/>
  <c r="AV255" i="25"/>
  <c r="H407" i="25"/>
  <c r="BD385" i="25"/>
  <c r="AT349" i="25"/>
  <c r="AL461" i="25"/>
  <c r="BP237" i="25"/>
  <c r="J367" i="25"/>
  <c r="BN461" i="25"/>
  <c r="BM497" i="25"/>
  <c r="BP491" i="25"/>
  <c r="AQ335" i="25"/>
  <c r="BM179" i="25"/>
  <c r="AN525" i="25"/>
  <c r="AA277" i="25"/>
  <c r="BL497" i="25"/>
  <c r="AS303" i="25"/>
  <c r="AD493" i="25"/>
  <c r="AF425" i="25"/>
  <c r="Q215" i="25"/>
  <c r="K363" i="25"/>
  <c r="AT169" i="25"/>
  <c r="AC187" i="25"/>
  <c r="S299" i="25"/>
  <c r="Q475" i="25"/>
  <c r="AQ399" i="25"/>
  <c r="AM499" i="25"/>
  <c r="I331" i="25"/>
  <c r="M447" i="25"/>
  <c r="H359" i="25"/>
  <c r="BE171" i="25"/>
  <c r="BP353" i="25"/>
  <c r="BM317" i="25"/>
  <c r="Z261" i="25"/>
  <c r="BO511" i="25"/>
  <c r="AT247" i="25"/>
  <c r="O409" i="25"/>
  <c r="AB391" i="25"/>
  <c r="AN267" i="25"/>
  <c r="AC263" i="25"/>
  <c r="AV411" i="25"/>
  <c r="BJ305" i="25"/>
  <c r="I159" i="25"/>
  <c r="AK225" i="25"/>
  <c r="AI411" i="25"/>
  <c r="BI497" i="25"/>
  <c r="K299" i="25"/>
  <c r="AL433" i="25"/>
  <c r="L503" i="25"/>
  <c r="AI259" i="25"/>
  <c r="AT115" i="25"/>
  <c r="S183" i="25"/>
  <c r="AU423" i="25"/>
  <c r="J119" i="25"/>
  <c r="BI203" i="25"/>
  <c r="H179" i="25"/>
  <c r="AL431" i="25"/>
  <c r="BM477" i="25"/>
  <c r="AR323" i="25"/>
  <c r="BL479" i="25"/>
  <c r="AA117" i="25"/>
  <c r="V483" i="25"/>
  <c r="BH471" i="25"/>
  <c r="G375" i="25"/>
  <c r="BH235" i="25"/>
  <c r="L483" i="25"/>
  <c r="BH185" i="25"/>
  <c r="AC247" i="25"/>
  <c r="AG287" i="25"/>
  <c r="BE195" i="25"/>
  <c r="BE509" i="25"/>
  <c r="AK295" i="25"/>
  <c r="BD273" i="25"/>
  <c r="AV535" i="25"/>
  <c r="AR345" i="25"/>
  <c r="T439" i="25"/>
  <c r="BG469" i="25"/>
  <c r="BF239" i="25"/>
  <c r="AD319" i="25"/>
  <c r="BG483" i="25"/>
  <c r="AZ319" i="25"/>
  <c r="BL501" i="25"/>
  <c r="AX135" i="25"/>
  <c r="Q159" i="25"/>
  <c r="AY143" i="25"/>
  <c r="AC437" i="25"/>
  <c r="AQ485" i="25"/>
  <c r="BE341" i="25"/>
  <c r="BJ477" i="25"/>
  <c r="H115" i="25"/>
  <c r="AE205" i="25"/>
  <c r="AD227" i="25"/>
  <c r="AB133" i="25"/>
  <c r="AH397" i="25"/>
  <c r="AI475" i="25"/>
  <c r="AG377" i="25"/>
  <c r="BD287" i="25"/>
  <c r="BE209" i="25"/>
  <c r="BL167" i="25"/>
  <c r="BI199" i="25"/>
  <c r="H199" i="25"/>
  <c r="AB413" i="25"/>
  <c r="U147" i="25"/>
  <c r="AF271" i="25"/>
  <c r="AA241" i="25"/>
  <c r="T307" i="25"/>
  <c r="AF325" i="25"/>
  <c r="AS421" i="25"/>
  <c r="BJ391" i="25"/>
  <c r="I267" i="25"/>
  <c r="O375" i="25"/>
  <c r="BM489" i="25"/>
  <c r="AO303" i="25"/>
  <c r="BU113" i="25"/>
  <c r="G271" i="25"/>
  <c r="AK241" i="25"/>
  <c r="BH269" i="25"/>
  <c r="AW191" i="25"/>
  <c r="BD527" i="25"/>
  <c r="AN139" i="25"/>
  <c r="H319" i="25"/>
  <c r="BF509" i="25"/>
  <c r="BO215" i="25"/>
  <c r="AG261" i="25"/>
  <c r="BK227" i="25"/>
  <c r="AD521" i="25"/>
  <c r="AL283" i="25"/>
  <c r="BN335" i="25"/>
  <c r="BM349" i="25"/>
  <c r="AB443" i="25"/>
  <c r="AB429" i="25"/>
  <c r="AE385" i="25"/>
  <c r="AN125" i="25"/>
  <c r="M179" i="25"/>
  <c r="BM331" i="25"/>
  <c r="BO335" i="25"/>
  <c r="AU489" i="25"/>
  <c r="AW309" i="25"/>
  <c r="AT535" i="25"/>
  <c r="P281" i="25"/>
  <c r="AI285" i="25"/>
  <c r="AM227" i="25"/>
  <c r="AY293" i="25"/>
  <c r="BG229" i="25"/>
  <c r="BI455" i="25"/>
  <c r="BF331" i="25"/>
  <c r="U511" i="25"/>
  <c r="AK533" i="25"/>
  <c r="AX131" i="25"/>
  <c r="BG463" i="25"/>
  <c r="AW533" i="25"/>
  <c r="K207" i="25"/>
  <c r="BL393" i="25"/>
  <c r="AG157" i="25"/>
  <c r="AB499" i="25"/>
  <c r="N219" i="25"/>
  <c r="BE453" i="25"/>
  <c r="BM253" i="25"/>
  <c r="Z291" i="25"/>
  <c r="N167" i="25"/>
  <c r="AH233" i="25"/>
  <c r="AU377" i="25"/>
  <c r="BE361" i="25"/>
  <c r="AX521" i="25"/>
  <c r="Q495" i="25"/>
  <c r="AS159" i="25"/>
  <c r="AQ373" i="25"/>
  <c r="Z509" i="25"/>
  <c r="J287" i="25"/>
  <c r="AR285" i="25"/>
  <c r="AO139" i="25"/>
  <c r="AN253" i="25"/>
  <c r="AY535" i="25"/>
  <c r="BW118" i="25"/>
  <c r="BB337" i="25"/>
  <c r="BG151" i="25"/>
  <c r="AZ151" i="25"/>
  <c r="AI307" i="25"/>
  <c r="AV451" i="25"/>
  <c r="AJ465" i="25"/>
  <c r="AE173" i="25"/>
  <c r="V147" i="25"/>
  <c r="AT151" i="25"/>
  <c r="BH383" i="25"/>
  <c r="AG507" i="25"/>
  <c r="AL217" i="25"/>
  <c r="BD341" i="25"/>
  <c r="AS165" i="25"/>
  <c r="BM461" i="25"/>
  <c r="G223" i="25"/>
  <c r="AE517" i="25"/>
  <c r="AW343" i="25"/>
  <c r="BB479" i="25"/>
  <c r="AC457" i="25"/>
  <c r="BG331" i="25"/>
  <c r="BM237" i="25"/>
  <c r="AW389" i="25"/>
  <c r="AR481" i="25"/>
  <c r="AD453" i="25"/>
  <c r="AJ139" i="25"/>
  <c r="AZ281" i="25"/>
  <c r="AO451" i="25"/>
  <c r="AI251" i="25"/>
  <c r="AJ397" i="25"/>
  <c r="AN245" i="25"/>
  <c r="Y415" i="25"/>
  <c r="AO371" i="25"/>
  <c r="Z295" i="25"/>
  <c r="AU361" i="25"/>
  <c r="AB129" i="25"/>
  <c r="U299" i="25"/>
  <c r="BN487" i="25"/>
  <c r="AL175" i="25"/>
  <c r="AK391" i="25"/>
  <c r="BF303" i="25"/>
  <c r="AE515" i="25"/>
  <c r="AM515" i="25"/>
  <c r="AW481" i="25"/>
  <c r="AK403" i="25"/>
  <c r="AR493" i="25"/>
  <c r="AF113" i="25"/>
  <c r="BJ159" i="25"/>
  <c r="BJ337" i="25"/>
  <c r="O435" i="25"/>
  <c r="AI461" i="25"/>
  <c r="O347" i="25"/>
  <c r="O379" i="25"/>
  <c r="BJ475" i="25"/>
  <c r="O233" i="25"/>
  <c r="D507" i="25"/>
  <c r="BO263" i="25"/>
  <c r="O343" i="25"/>
  <c r="AH371" i="25"/>
  <c r="AC217" i="25"/>
  <c r="O533" i="25"/>
  <c r="AA447" i="25"/>
  <c r="AB495" i="25"/>
  <c r="AM307" i="25"/>
  <c r="BC175" i="25"/>
  <c r="AA361" i="25"/>
  <c r="Q395" i="25"/>
  <c r="AK251" i="25"/>
  <c r="P505" i="25"/>
  <c r="AJ151" i="25"/>
  <c r="BC447" i="25"/>
  <c r="AK299" i="25"/>
  <c r="AH311" i="25"/>
  <c r="AU315" i="25"/>
  <c r="G475" i="25"/>
  <c r="AR277" i="25"/>
  <c r="AJ425" i="25"/>
  <c r="P355" i="25"/>
  <c r="BC203" i="25"/>
  <c r="BJ427" i="25"/>
  <c r="AO233" i="25"/>
  <c r="AX441" i="25"/>
  <c r="AV459" i="25"/>
  <c r="BE325" i="25"/>
  <c r="AW155" i="25"/>
  <c r="BH495" i="25"/>
  <c r="BG455" i="25"/>
  <c r="AH363" i="25"/>
  <c r="W391" i="25"/>
  <c r="AS125" i="25"/>
  <c r="T187" i="25"/>
  <c r="AN511" i="25"/>
  <c r="AW157" i="25"/>
  <c r="BJ135" i="25"/>
  <c r="BL335" i="25"/>
  <c r="BC129" i="25"/>
  <c r="AD291" i="25"/>
  <c r="BI397" i="25"/>
  <c r="Q445" i="25"/>
  <c r="R199" i="25"/>
  <c r="BB457" i="25"/>
  <c r="AZ427" i="25"/>
  <c r="Q397" i="25"/>
  <c r="T143" i="25"/>
  <c r="L251" i="25"/>
  <c r="AF131" i="25"/>
  <c r="AY451" i="25"/>
  <c r="G195" i="25"/>
  <c r="AR299" i="25"/>
  <c r="AJ413" i="25"/>
  <c r="AY363" i="25"/>
  <c r="BL515" i="25"/>
  <c r="R259" i="25"/>
  <c r="AI215" i="25"/>
  <c r="BM527" i="25"/>
  <c r="BC223" i="25"/>
  <c r="P415" i="25"/>
  <c r="T455" i="25"/>
  <c r="K343" i="25"/>
  <c r="P391" i="25"/>
  <c r="AT395" i="25"/>
  <c r="AR181" i="25"/>
  <c r="AD353" i="25"/>
  <c r="AU267" i="25"/>
  <c r="BC517" i="25"/>
  <c r="AQ213" i="25"/>
  <c r="BH147" i="25"/>
  <c r="AW455" i="25"/>
  <c r="G407" i="25"/>
  <c r="BJ191" i="25"/>
  <c r="BY113" i="25"/>
  <c r="BK497" i="25"/>
  <c r="BC511" i="25"/>
  <c r="AN319" i="25"/>
  <c r="S379" i="25"/>
  <c r="M331" i="25"/>
  <c r="AW175" i="25"/>
  <c r="AL243" i="25"/>
  <c r="O133" i="25"/>
  <c r="BP145" i="25"/>
  <c r="BF257" i="25"/>
  <c r="AV435" i="25"/>
  <c r="AS239" i="25"/>
  <c r="AQ467" i="25"/>
  <c r="BP307" i="25"/>
  <c r="AB119" i="25"/>
  <c r="Y525" i="25"/>
  <c r="Y167" i="25"/>
  <c r="G263" i="25"/>
  <c r="AL465" i="25"/>
  <c r="BF389" i="25"/>
  <c r="Q143" i="25"/>
  <c r="Y515" i="25"/>
  <c r="Y535" i="25"/>
  <c r="Z163" i="25"/>
  <c r="AM409" i="25"/>
  <c r="BK201" i="25"/>
  <c r="M383" i="25"/>
  <c r="AW379" i="25"/>
  <c r="AQ277" i="25"/>
  <c r="AG427" i="25"/>
  <c r="H527" i="25"/>
  <c r="AC121" i="25"/>
  <c r="Z375" i="25"/>
  <c r="AE201" i="25"/>
  <c r="BF121" i="25"/>
  <c r="Y517" i="25"/>
  <c r="AJ491" i="25"/>
  <c r="O161" i="25"/>
  <c r="BE471" i="25"/>
  <c r="AS495" i="25"/>
  <c r="BB241" i="25"/>
  <c r="AV389" i="25"/>
  <c r="BK327" i="25"/>
  <c r="AO505" i="25"/>
  <c r="BO417" i="25"/>
  <c r="BB423" i="25"/>
  <c r="AN321" i="25"/>
  <c r="AE399" i="25"/>
  <c r="Z477" i="25"/>
  <c r="BD155" i="25"/>
  <c r="AW317" i="25"/>
  <c r="G307" i="25"/>
  <c r="BH157" i="25"/>
  <c r="BB225" i="25"/>
  <c r="AE275" i="25"/>
  <c r="AF415" i="25"/>
  <c r="AX115" i="25"/>
  <c r="AV279" i="25"/>
  <c r="AZ245" i="25"/>
  <c r="AX491" i="25"/>
  <c r="BP241" i="25"/>
  <c r="S191" i="25"/>
  <c r="AI159" i="25"/>
  <c r="BF367" i="25"/>
  <c r="AW203" i="25"/>
  <c r="AO351" i="25"/>
  <c r="AV419" i="25"/>
  <c r="AV153" i="25"/>
  <c r="AA389" i="25"/>
  <c r="P435" i="25"/>
  <c r="AC161" i="25"/>
  <c r="BC497" i="25"/>
  <c r="Y123" i="25"/>
  <c r="BF397" i="25"/>
  <c r="BK333" i="25"/>
  <c r="O257" i="25"/>
  <c r="AY489" i="25"/>
  <c r="AR141" i="25"/>
  <c r="BK479" i="25"/>
  <c r="M451" i="25"/>
  <c r="H203" i="25"/>
  <c r="BP417" i="25"/>
  <c r="AI181" i="25"/>
  <c r="AW433" i="25"/>
  <c r="AS247" i="25"/>
  <c r="AA237" i="25"/>
  <c r="AA219" i="25"/>
  <c r="AH491" i="25"/>
  <c r="BE331" i="25"/>
  <c r="AU187" i="25"/>
  <c r="BH479" i="25"/>
  <c r="D139" i="25"/>
  <c r="BC367" i="25"/>
  <c r="BN511" i="25"/>
  <c r="AT183" i="25"/>
  <c r="BP233" i="25"/>
  <c r="BD159" i="25"/>
  <c r="BK247" i="25"/>
  <c r="BK323" i="25"/>
  <c r="AX453" i="25"/>
  <c r="BB315" i="25"/>
  <c r="AQ469" i="25"/>
  <c r="AD161" i="25"/>
  <c r="T283" i="25"/>
  <c r="BM393" i="25"/>
  <c r="I303" i="25"/>
  <c r="AB393" i="25"/>
  <c r="AE357" i="25"/>
  <c r="BJ289" i="25"/>
  <c r="O327" i="25"/>
  <c r="N371" i="25"/>
  <c r="BG227" i="25"/>
  <c r="BG221" i="25"/>
  <c r="I447" i="25"/>
  <c r="AK331" i="25"/>
  <c r="Y453" i="25"/>
  <c r="BB183" i="25"/>
  <c r="AV221" i="25"/>
  <c r="S295" i="25"/>
  <c r="S207" i="25"/>
  <c r="AC479" i="25"/>
  <c r="BB269" i="25"/>
  <c r="BJ173" i="25"/>
  <c r="V155" i="25"/>
  <c r="BD293" i="25"/>
  <c r="BE457" i="25"/>
  <c r="AY455" i="25"/>
  <c r="AA325" i="25"/>
  <c r="AH455" i="25"/>
  <c r="AY299" i="25"/>
  <c r="V323" i="25"/>
  <c r="AS255" i="25"/>
  <c r="AF291" i="25"/>
  <c r="AL515" i="25"/>
  <c r="BE139" i="25"/>
  <c r="K211" i="25"/>
  <c r="U347" i="25"/>
  <c r="AH379" i="25"/>
  <c r="BK253" i="25"/>
  <c r="AR137" i="25"/>
  <c r="AG459" i="25"/>
  <c r="BN247" i="25"/>
  <c r="BN145" i="25"/>
  <c r="AM475" i="25"/>
  <c r="R219" i="25"/>
  <c r="AM129" i="25"/>
  <c r="J311" i="25"/>
  <c r="AT499" i="25"/>
  <c r="AI263" i="25"/>
  <c r="BH415" i="25"/>
  <c r="BM429" i="25"/>
  <c r="AW517" i="25"/>
  <c r="U523" i="25"/>
  <c r="BN211" i="25"/>
  <c r="BJ271" i="25"/>
  <c r="BP445" i="25"/>
  <c r="BB127" i="25"/>
  <c r="AA463" i="25"/>
  <c r="AG483" i="25"/>
  <c r="BI505" i="25"/>
  <c r="BJ223" i="25"/>
  <c r="BL119" i="25"/>
  <c r="O415" i="25"/>
  <c r="AB481" i="25"/>
  <c r="BE201" i="25"/>
  <c r="K255" i="25"/>
  <c r="BO283" i="25"/>
  <c r="P457" i="25"/>
  <c r="AQ523" i="25"/>
  <c r="AN523" i="25"/>
  <c r="AZ137" i="25"/>
  <c r="T431" i="25"/>
  <c r="T519" i="25"/>
  <c r="AI277" i="25"/>
  <c r="AG345" i="25"/>
  <c r="BD359" i="25"/>
  <c r="BK309" i="25"/>
  <c r="O115" i="25"/>
  <c r="AO381" i="25"/>
  <c r="Z273" i="25"/>
  <c r="P231" i="25"/>
  <c r="BC353" i="25"/>
  <c r="AR461" i="25"/>
  <c r="Z475" i="25"/>
  <c r="V407" i="25"/>
  <c r="Q421" i="25"/>
  <c r="AT431" i="25"/>
  <c r="BP427" i="25"/>
  <c r="AY231" i="25"/>
  <c r="R275" i="25"/>
  <c r="BG163" i="25"/>
  <c r="AW297" i="25"/>
  <c r="AO535" i="25"/>
  <c r="O455" i="25"/>
  <c r="AQ149" i="25"/>
  <c r="BP465" i="25"/>
  <c r="BN267" i="25"/>
  <c r="BE367" i="25"/>
  <c r="AF281" i="25"/>
  <c r="AM185" i="25"/>
  <c r="I263" i="25"/>
  <c r="AN287" i="25"/>
  <c r="AK355" i="25"/>
  <c r="AC319" i="25"/>
  <c r="AN113" i="25"/>
  <c r="AM493" i="25"/>
  <c r="R507" i="25"/>
  <c r="AA337" i="25"/>
  <c r="BF135" i="25"/>
  <c r="O201" i="25"/>
  <c r="AR145" i="25"/>
  <c r="BP125" i="25"/>
  <c r="AC291" i="25"/>
  <c r="P527" i="25"/>
  <c r="Z435" i="25"/>
  <c r="BC469" i="25"/>
  <c r="AN383" i="25"/>
  <c r="AQ309" i="25"/>
  <c r="P181" i="25"/>
  <c r="AC509" i="25"/>
  <c r="Q491" i="25"/>
  <c r="U483" i="25"/>
  <c r="AI517" i="25"/>
  <c r="BD199" i="25"/>
  <c r="AQ363" i="25"/>
  <c r="BL453" i="25"/>
  <c r="Y307" i="25"/>
  <c r="BD277" i="25"/>
  <c r="BO361" i="25"/>
  <c r="I171" i="25"/>
  <c r="BH361" i="25"/>
  <c r="AX159" i="25"/>
  <c r="BG391" i="25"/>
  <c r="AM343" i="25"/>
  <c r="AF249" i="25"/>
  <c r="O371" i="25"/>
  <c r="T315" i="25"/>
  <c r="BH251" i="25"/>
  <c r="BL467" i="25"/>
  <c r="BF299" i="25"/>
  <c r="BN319" i="25"/>
  <c r="AH387" i="25"/>
  <c r="BF323" i="25"/>
  <c r="O421" i="25"/>
  <c r="AZ519" i="25"/>
  <c r="AW361" i="25"/>
  <c r="BG437" i="25"/>
  <c r="AE379" i="25"/>
  <c r="BD289" i="25"/>
  <c r="AU381" i="25"/>
  <c r="BD415" i="25"/>
  <c r="BL207" i="25"/>
  <c r="AO239" i="25"/>
  <c r="AV193" i="25"/>
  <c r="O169" i="25"/>
  <c r="Q389" i="25"/>
  <c r="H343" i="25"/>
  <c r="AO145" i="25"/>
  <c r="AX317" i="25"/>
  <c r="BL237" i="25"/>
  <c r="AV499" i="25"/>
  <c r="K447" i="25"/>
  <c r="BC345" i="25"/>
  <c r="BB535" i="25"/>
  <c r="AG271" i="25"/>
  <c r="BC157" i="25"/>
  <c r="BL231" i="25"/>
  <c r="W387" i="25"/>
  <c r="AZ309" i="25"/>
  <c r="Y185" i="25"/>
  <c r="BD405" i="25"/>
  <c r="O393" i="25"/>
  <c r="K487" i="25"/>
  <c r="AD415" i="25"/>
  <c r="Q311" i="25"/>
  <c r="T503" i="25"/>
  <c r="AB143" i="25"/>
  <c r="AS173" i="25"/>
  <c r="AH505" i="25"/>
  <c r="O205" i="25"/>
  <c r="AC531" i="25"/>
  <c r="AD481" i="25"/>
  <c r="AR489" i="25"/>
  <c r="AB137" i="25"/>
  <c r="AJ483" i="25"/>
  <c r="AN371" i="25"/>
  <c r="AI223" i="25"/>
  <c r="AW531" i="25"/>
  <c r="AZ321" i="25"/>
  <c r="M431" i="25"/>
  <c r="AJ519" i="25"/>
  <c r="S431" i="25"/>
  <c r="AA163" i="25"/>
  <c r="BD139" i="25"/>
  <c r="BH279" i="25"/>
  <c r="BL121" i="25"/>
  <c r="I131" i="25"/>
  <c r="BK273" i="25"/>
  <c r="H507" i="25"/>
  <c r="T343" i="25"/>
  <c r="S227" i="25"/>
  <c r="AT419" i="25"/>
  <c r="BJ293" i="25"/>
  <c r="BM411" i="25"/>
  <c r="AO209" i="25"/>
  <c r="BC371" i="25"/>
  <c r="AQ305" i="25"/>
  <c r="Z329" i="25"/>
  <c r="AQ163" i="25"/>
  <c r="N383" i="25"/>
  <c r="H291" i="25"/>
  <c r="AG129" i="25"/>
  <c r="BB219" i="25"/>
  <c r="AA245" i="25"/>
  <c r="AY357" i="25"/>
  <c r="AL265" i="25"/>
  <c r="O265" i="25"/>
  <c r="AU193" i="25"/>
  <c r="BC227" i="25"/>
  <c r="BH325" i="25"/>
  <c r="P151" i="25"/>
  <c r="BF505" i="25"/>
  <c r="AM481" i="25"/>
  <c r="Q519" i="25"/>
  <c r="Y177" i="25"/>
  <c r="BI283" i="25"/>
  <c r="AZ269" i="25"/>
  <c r="BJ383" i="25"/>
  <c r="BL391" i="25"/>
  <c r="S403" i="25"/>
  <c r="AO229" i="25"/>
  <c r="AU269" i="25"/>
  <c r="BJ241" i="25"/>
  <c r="AW237" i="25"/>
  <c r="L179" i="25"/>
  <c r="AY505" i="25"/>
  <c r="BK345" i="25"/>
  <c r="Z335" i="25"/>
  <c r="W487" i="25"/>
  <c r="BO489" i="25"/>
  <c r="W503" i="25"/>
  <c r="BF407" i="25"/>
  <c r="AS415" i="25"/>
  <c r="Y477" i="25"/>
  <c r="AC137" i="25"/>
  <c r="AD141" i="25"/>
  <c r="AY285" i="25"/>
  <c r="AY203" i="25"/>
  <c r="Y309" i="25"/>
  <c r="AG509" i="25"/>
  <c r="BN255" i="25"/>
  <c r="W195" i="25"/>
  <c r="AF497" i="25"/>
  <c r="AY341" i="25"/>
  <c r="Z303" i="25"/>
  <c r="BC135" i="25"/>
  <c r="AY251" i="25"/>
  <c r="BC163" i="25"/>
  <c r="Y113" i="25"/>
  <c r="AB293" i="25"/>
  <c r="Q381" i="25"/>
  <c r="AS511" i="25"/>
  <c r="BE129" i="25"/>
  <c r="BI337" i="25"/>
  <c r="V135" i="25"/>
  <c r="BE339" i="25"/>
  <c r="CC5" i="25"/>
  <c r="BF145" i="25"/>
  <c r="O517" i="25"/>
  <c r="R479" i="25"/>
  <c r="BD517" i="25"/>
  <c r="AN445" i="25"/>
  <c r="AT239" i="25"/>
  <c r="AZ441" i="25"/>
  <c r="F311" i="25"/>
  <c r="AO165" i="25"/>
  <c r="Z351" i="25"/>
  <c r="AO415" i="25"/>
  <c r="AA169" i="25"/>
  <c r="AQ427" i="25"/>
  <c r="Q465" i="25"/>
  <c r="BB255" i="25"/>
  <c r="BC407" i="25"/>
  <c r="AI407" i="25"/>
  <c r="AR195" i="25"/>
  <c r="AM289" i="25"/>
  <c r="AY423" i="25"/>
  <c r="BJ117" i="25"/>
  <c r="AN407" i="25"/>
  <c r="BC303" i="25"/>
  <c r="AO513" i="25"/>
  <c r="AN251" i="25"/>
  <c r="BE257" i="25"/>
  <c r="H375" i="25"/>
  <c r="W347" i="25"/>
  <c r="AQ319" i="25"/>
  <c r="AL527" i="25"/>
  <c r="AY257" i="25"/>
  <c r="AG211" i="25"/>
  <c r="AM193" i="25"/>
  <c r="AA401" i="25"/>
  <c r="AX169" i="25"/>
  <c r="BB455" i="25"/>
  <c r="AK429" i="25"/>
  <c r="AR251" i="25"/>
  <c r="AF285" i="25"/>
  <c r="BK531" i="25"/>
  <c r="AE211" i="25"/>
  <c r="AU157" i="25"/>
  <c r="O6" i="25"/>
  <c r="BM15" i="25"/>
  <c r="BH5" i="25"/>
  <c r="BP5" i="25"/>
  <c r="AW5" i="25"/>
  <c r="AN17" i="25"/>
  <c r="AL8" i="25"/>
  <c r="AZ313" i="25"/>
  <c r="V507" i="25"/>
  <c r="AB423" i="25"/>
  <c r="I235" i="25"/>
  <c r="AN367" i="25"/>
  <c r="BL309" i="25"/>
  <c r="W451" i="25"/>
  <c r="AX529" i="25"/>
  <c r="AC133" i="25"/>
  <c r="BF355" i="25"/>
  <c r="M307" i="25"/>
  <c r="BG199" i="25"/>
  <c r="BO469" i="25"/>
  <c r="H195" i="25"/>
  <c r="BH129" i="25"/>
  <c r="AQ353" i="25"/>
  <c r="Z117" i="25"/>
  <c r="BN519" i="25"/>
  <c r="P427" i="25"/>
  <c r="W283" i="25"/>
  <c r="M195" i="25"/>
  <c r="AT177" i="25"/>
  <c r="AG381" i="25"/>
  <c r="AI293" i="25"/>
  <c r="AF457" i="25"/>
  <c r="AX437" i="25"/>
  <c r="AJ255" i="25"/>
  <c r="BD483" i="25"/>
  <c r="AM523" i="25"/>
  <c r="BN225" i="25"/>
  <c r="AX227" i="25"/>
  <c r="W271" i="25"/>
  <c r="BE311" i="25"/>
  <c r="N291" i="25"/>
  <c r="AB269" i="25"/>
  <c r="BP505" i="25"/>
  <c r="I311" i="25"/>
  <c r="BD219" i="25"/>
  <c r="P165" i="25"/>
  <c r="AU253" i="25"/>
  <c r="U403" i="25"/>
  <c r="P497" i="25"/>
  <c r="AU333" i="25"/>
  <c r="AF315" i="25"/>
  <c r="BM413" i="25"/>
  <c r="AA295" i="25"/>
  <c r="H131" i="25"/>
  <c r="BB195" i="25"/>
  <c r="AX409" i="25"/>
  <c r="AQ371" i="25"/>
  <c r="BF169" i="25"/>
  <c r="AO251" i="25"/>
  <c r="Q167" i="25"/>
  <c r="AD329" i="25"/>
  <c r="AU191" i="25"/>
  <c r="AT131" i="25"/>
  <c r="AY119" i="25"/>
  <c r="R395" i="25"/>
  <c r="AD247" i="25"/>
  <c r="N215" i="25"/>
  <c r="BP171" i="25"/>
  <c r="AH287" i="25"/>
  <c r="J167" i="25"/>
  <c r="BS114" i="25"/>
  <c r="BE229" i="25"/>
  <c r="AT379" i="25"/>
  <c r="N263" i="25"/>
  <c r="W239" i="25"/>
  <c r="AJ435" i="25"/>
  <c r="Y301" i="25"/>
  <c r="BB363" i="25"/>
  <c r="Q505" i="25"/>
  <c r="AV527" i="25"/>
  <c r="J427" i="25"/>
  <c r="BG517" i="25"/>
  <c r="AZ339" i="25"/>
  <c r="AF157" i="25"/>
  <c r="AS211" i="25"/>
  <c r="AD433" i="25"/>
  <c r="D395" i="25"/>
  <c r="I147" i="25"/>
  <c r="AY495" i="25"/>
  <c r="AM241" i="25"/>
  <c r="AD457" i="25"/>
  <c r="W363" i="25"/>
  <c r="N503" i="25"/>
  <c r="BN199" i="25"/>
  <c r="BK157" i="25"/>
  <c r="BC299" i="25"/>
  <c r="AH265" i="25"/>
  <c r="BG497" i="25"/>
  <c r="AU373" i="25"/>
  <c r="U331" i="25"/>
  <c r="K391" i="25"/>
  <c r="BK385" i="25"/>
  <c r="AC497" i="25"/>
  <c r="BF459" i="25"/>
  <c r="AR517" i="25"/>
  <c r="BG129" i="25"/>
  <c r="U187" i="25"/>
  <c r="BK413" i="25"/>
  <c r="BE151" i="25"/>
  <c r="P411" i="25"/>
  <c r="AY209" i="25"/>
  <c r="BH417" i="25"/>
  <c r="BK453" i="25"/>
  <c r="BN149" i="25"/>
  <c r="AK211" i="25"/>
  <c r="O159" i="25"/>
  <c r="N527" i="25"/>
  <c r="AY511" i="25"/>
  <c r="BH301" i="25"/>
  <c r="BF489" i="25"/>
  <c r="BN489" i="25"/>
  <c r="BL439" i="25"/>
  <c r="BD323" i="25"/>
  <c r="BO519" i="25"/>
  <c r="BB323" i="25"/>
  <c r="AL269" i="25"/>
  <c r="AX281" i="25"/>
  <c r="BB487" i="25"/>
  <c r="AT207" i="25"/>
  <c r="BF409" i="25"/>
  <c r="AE503" i="25"/>
  <c r="AM491" i="25"/>
  <c r="AJ157" i="25"/>
  <c r="AE329" i="25"/>
  <c r="H247" i="25"/>
  <c r="AS353" i="25"/>
  <c r="BJ229" i="25"/>
  <c r="AK485" i="25"/>
  <c r="AI145" i="25"/>
  <c r="BH489" i="25"/>
  <c r="AR327" i="25"/>
  <c r="BI513" i="25"/>
  <c r="AS457" i="25"/>
  <c r="G363" i="25"/>
  <c r="AX201" i="25"/>
  <c r="BN153" i="25"/>
  <c r="BN415" i="25"/>
  <c r="AO457" i="25"/>
  <c r="Q199" i="25"/>
  <c r="AE133" i="25"/>
  <c r="AW147" i="25"/>
  <c r="AF183" i="25"/>
  <c r="AD385" i="25"/>
  <c r="G351" i="25"/>
  <c r="BE519" i="25"/>
  <c r="AW491" i="25"/>
  <c r="AW459" i="25"/>
  <c r="BK375" i="25"/>
  <c r="O217" i="25"/>
  <c r="BM265" i="25"/>
  <c r="Z171" i="25"/>
  <c r="Q179" i="25"/>
  <c r="BO397" i="25"/>
  <c r="Y271" i="25"/>
  <c r="F143" i="25"/>
  <c r="BL381" i="25"/>
  <c r="AD447" i="25"/>
  <c r="D187" i="25"/>
  <c r="BI271" i="25"/>
  <c r="AO355" i="25"/>
  <c r="AF323" i="25"/>
  <c r="S131" i="25"/>
  <c r="AD315" i="25"/>
  <c r="AC191" i="25"/>
  <c r="AT341" i="25"/>
  <c r="AR437" i="25"/>
  <c r="Z415" i="25"/>
  <c r="N475" i="25"/>
  <c r="AA349" i="25"/>
  <c r="H123" i="25"/>
  <c r="AU123" i="25"/>
  <c r="W531" i="25"/>
  <c r="AE309" i="25"/>
  <c r="AX243" i="25"/>
  <c r="AS265" i="25"/>
  <c r="AT439" i="25"/>
  <c r="AC313" i="25"/>
  <c r="BP159" i="25"/>
  <c r="BI231" i="25"/>
  <c r="BF231" i="25"/>
  <c r="AT195" i="25"/>
  <c r="AI299" i="25"/>
  <c r="AA517" i="25"/>
  <c r="AA501" i="25"/>
  <c r="BB303" i="25"/>
  <c r="BH529" i="25"/>
  <c r="AH119" i="25"/>
  <c r="AL189" i="25"/>
  <c r="AM437" i="25"/>
  <c r="H391" i="25"/>
  <c r="BP403" i="25"/>
  <c r="Q131" i="25"/>
  <c r="BM443" i="25"/>
  <c r="T199" i="25"/>
  <c r="AM217" i="25"/>
  <c r="BC261" i="25"/>
  <c r="AX235" i="25"/>
  <c r="AI203" i="25"/>
  <c r="AZ229" i="25"/>
  <c r="Q169" i="25"/>
  <c r="AU133" i="25"/>
  <c r="AL469" i="25"/>
  <c r="BJ449" i="25"/>
  <c r="Q297" i="25"/>
  <c r="BH255" i="25"/>
  <c r="BN125" i="25"/>
  <c r="BD195" i="25"/>
  <c r="BN403" i="25"/>
  <c r="AK185" i="25"/>
  <c r="AE337" i="25"/>
  <c r="AS405" i="25"/>
  <c r="BC269" i="25"/>
  <c r="U527" i="25"/>
  <c r="BP473" i="25"/>
  <c r="BD533" i="25"/>
  <c r="BG533" i="25"/>
  <c r="R403" i="25"/>
  <c r="AN477" i="25"/>
  <c r="AY319" i="25"/>
  <c r="BB375" i="25"/>
  <c r="AV147" i="25"/>
  <c r="D307" i="25"/>
  <c r="BB179" i="25"/>
  <c r="Z135" i="25"/>
  <c r="BK483" i="25"/>
  <c r="AK333" i="25"/>
  <c r="AG421" i="25"/>
  <c r="AZ491" i="25"/>
  <c r="BB521" i="25"/>
  <c r="R459" i="25"/>
  <c r="BI125" i="25"/>
  <c r="AV387" i="25"/>
  <c r="P439" i="25"/>
  <c r="AZ307" i="25"/>
  <c r="AK199" i="25"/>
  <c r="BC361" i="25"/>
  <c r="AR267" i="25"/>
  <c r="BM303" i="25"/>
  <c r="BO481" i="25"/>
  <c r="BP281" i="25"/>
  <c r="BD437" i="25"/>
  <c r="AH405" i="25"/>
  <c r="M475" i="25"/>
  <c r="AL531" i="25"/>
  <c r="AJ507" i="25"/>
  <c r="Q525" i="25"/>
  <c r="AI371" i="25"/>
  <c r="BL265" i="25"/>
  <c r="K239" i="25"/>
  <c r="BC437" i="25"/>
  <c r="BD201" i="25"/>
  <c r="AQ249" i="25"/>
  <c r="AZ181" i="25"/>
  <c r="AZ197" i="25"/>
  <c r="BE447" i="25"/>
  <c r="AU477" i="25"/>
  <c r="AL379" i="25"/>
  <c r="BM347" i="25"/>
  <c r="BO445" i="25"/>
  <c r="J219" i="25"/>
  <c r="BK391" i="25"/>
  <c r="R195" i="25"/>
  <c r="AW267" i="25"/>
  <c r="P345" i="25"/>
  <c r="W471" i="25"/>
  <c r="AD463" i="25"/>
  <c r="M267" i="25"/>
  <c r="AB411" i="25"/>
  <c r="BJ167" i="25"/>
  <c r="K515" i="25"/>
  <c r="Q317" i="25"/>
  <c r="BL149" i="25"/>
  <c r="AH147" i="25"/>
  <c r="BK365" i="25"/>
  <c r="AY447" i="25"/>
  <c r="BZ113" i="25"/>
  <c r="AW499" i="25"/>
  <c r="Y345" i="25"/>
  <c r="O291" i="25"/>
  <c r="BJ393" i="25"/>
  <c r="Y431" i="25"/>
  <c r="BE245" i="25"/>
  <c r="AA253" i="25"/>
  <c r="AK113" i="25"/>
  <c r="AG499" i="25"/>
  <c r="AZ225" i="25"/>
  <c r="AK427" i="25"/>
  <c r="Y523" i="25"/>
  <c r="AX341" i="25"/>
  <c r="BP497" i="25"/>
  <c r="BK353" i="25"/>
  <c r="AM355" i="25"/>
  <c r="M251" i="25"/>
  <c r="G495" i="25"/>
  <c r="F491" i="25"/>
  <c r="BP153" i="25"/>
  <c r="R323" i="25"/>
  <c r="AS491" i="25"/>
  <c r="Z209" i="25"/>
  <c r="BJ199" i="25"/>
  <c r="AO171" i="25"/>
  <c r="AA251" i="25"/>
  <c r="AA523" i="25"/>
  <c r="Z379" i="25"/>
  <c r="AW117" i="25"/>
  <c r="BB507" i="25"/>
  <c r="W415" i="25"/>
  <c r="AX195" i="25"/>
  <c r="AC481" i="25"/>
  <c r="BH407" i="25"/>
  <c r="BC335" i="25"/>
  <c r="BK501" i="25"/>
  <c r="AG279" i="25"/>
  <c r="BO507" i="25"/>
  <c r="BO177" i="25"/>
  <c r="AR373" i="25"/>
  <c r="AH317" i="25"/>
  <c r="BC189" i="25"/>
  <c r="AS123" i="25"/>
  <c r="O213" i="25"/>
  <c r="P319" i="25"/>
  <c r="AR361" i="25"/>
  <c r="AZ159" i="25"/>
  <c r="AV481" i="25"/>
  <c r="BN457" i="25"/>
  <c r="BC337" i="25"/>
  <c r="I127" i="25"/>
  <c r="M327" i="25"/>
  <c r="T271" i="25"/>
  <c r="BN347" i="25"/>
  <c r="AR349" i="25"/>
  <c r="BE357" i="25"/>
  <c r="AN119" i="25"/>
  <c r="BN483" i="25"/>
  <c r="AJ185" i="25"/>
  <c r="BD443" i="25"/>
  <c r="N203" i="25"/>
  <c r="D427" i="25"/>
  <c r="AR205" i="25"/>
  <c r="F215" i="25"/>
  <c r="Q195" i="25"/>
  <c r="BH487" i="25"/>
  <c r="AC153" i="25"/>
  <c r="AZ329" i="25"/>
  <c r="AI217" i="25"/>
  <c r="AS461" i="25"/>
  <c r="BG293" i="25"/>
  <c r="AS523" i="25"/>
  <c r="BG361" i="25"/>
  <c r="AC427" i="25"/>
  <c r="P217" i="25"/>
  <c r="AM479" i="25"/>
  <c r="S307" i="25"/>
  <c r="AI185" i="25"/>
  <c r="AQ447" i="25"/>
  <c r="AQ269" i="25"/>
  <c r="AS337" i="25"/>
  <c r="AV359" i="25"/>
  <c r="BH181" i="25"/>
  <c r="AS357" i="25"/>
  <c r="AG417" i="25"/>
  <c r="AN197" i="25"/>
  <c r="AH321" i="25"/>
  <c r="J527" i="25"/>
  <c r="G415" i="25"/>
  <c r="BD435" i="25"/>
  <c r="BM277" i="25"/>
  <c r="BP275" i="25"/>
  <c r="D295" i="25"/>
  <c r="AB371" i="25"/>
  <c r="BJ149" i="25"/>
  <c r="AL423" i="25"/>
  <c r="BL359" i="25"/>
  <c r="F439" i="25"/>
  <c r="AG513" i="25"/>
  <c r="BI195" i="25"/>
  <c r="Q515" i="25"/>
  <c r="R263" i="25"/>
  <c r="AE369" i="25"/>
  <c r="T279" i="25"/>
  <c r="AX507" i="25"/>
  <c r="AW507" i="25"/>
  <c r="AN343" i="25"/>
  <c r="H447" i="25"/>
  <c r="AT209" i="25"/>
  <c r="I523" i="25"/>
  <c r="BB397" i="25"/>
  <c r="BB369" i="25"/>
  <c r="Z531" i="25"/>
  <c r="AW327" i="25"/>
  <c r="AS529" i="25"/>
  <c r="AW165" i="25"/>
  <c r="AL353" i="25"/>
  <c r="BG167" i="25"/>
  <c r="AX165" i="25"/>
  <c r="BI251" i="25"/>
  <c r="AE305" i="25"/>
  <c r="U135" i="25"/>
  <c r="T275" i="25"/>
  <c r="AY409" i="25"/>
  <c r="BN189" i="25"/>
  <c r="Y279" i="25"/>
  <c r="AB375" i="25"/>
  <c r="AL311" i="25"/>
  <c r="BK251" i="25"/>
  <c r="BO401" i="25"/>
  <c r="AL115" i="25"/>
  <c r="F475" i="25"/>
  <c r="BO117" i="25"/>
  <c r="AE171" i="25"/>
  <c r="BC535" i="25"/>
  <c r="AT321" i="25"/>
  <c r="Y485" i="25"/>
  <c r="AT337" i="25"/>
  <c r="BM127" i="25"/>
  <c r="K399" i="25"/>
  <c r="AM121" i="25"/>
  <c r="Y349" i="25"/>
  <c r="D531" i="25"/>
  <c r="AG119" i="25"/>
  <c r="AH273" i="25"/>
  <c r="AJ403" i="25"/>
  <c r="AL277" i="25"/>
  <c r="M123" i="25"/>
  <c r="AT483" i="25"/>
  <c r="AV287" i="25"/>
  <c r="BF173" i="25"/>
  <c r="BJ437" i="25"/>
  <c r="H379" i="25"/>
  <c r="AQ513" i="25"/>
  <c r="AL505" i="25"/>
  <c r="AU511" i="25"/>
  <c r="W351" i="25"/>
  <c r="AW403" i="25"/>
  <c r="BN261" i="25"/>
  <c r="Q533" i="25"/>
  <c r="O445" i="25"/>
  <c r="AW447" i="25"/>
  <c r="AM463" i="25"/>
  <c r="AB455" i="25"/>
  <c r="AI503" i="25"/>
  <c r="BC319" i="25"/>
  <c r="P297" i="25"/>
  <c r="I347" i="25"/>
  <c r="BE213" i="25"/>
  <c r="AL297" i="25"/>
  <c r="BO175" i="25"/>
  <c r="BJ461" i="25"/>
  <c r="AV361" i="25"/>
  <c r="V531" i="25"/>
  <c r="AD417" i="25"/>
  <c r="BF431" i="25"/>
  <c r="AN531" i="25"/>
  <c r="Q151" i="25"/>
  <c r="AZ499" i="25"/>
  <c r="AL455" i="25"/>
  <c r="Z235" i="25"/>
  <c r="BP221" i="25"/>
  <c r="BE379" i="25"/>
  <c r="BG269" i="25"/>
  <c r="BN321" i="25"/>
  <c r="BG489" i="25"/>
  <c r="BB215" i="25"/>
  <c r="AL119" i="25"/>
  <c r="AV263" i="25"/>
  <c r="Q431" i="25"/>
  <c r="N159" i="25"/>
  <c r="AL187" i="25"/>
  <c r="AM329" i="25"/>
  <c r="AC201" i="25"/>
  <c r="AB385" i="25"/>
  <c r="BP257" i="25"/>
  <c r="AS427" i="25"/>
  <c r="AT353" i="25"/>
  <c r="AY481" i="25"/>
  <c r="Q363" i="25"/>
  <c r="AD411" i="25"/>
  <c r="M199" i="25"/>
  <c r="AH207" i="25"/>
  <c r="AC487" i="25"/>
  <c r="AT495" i="25"/>
  <c r="BG359" i="25"/>
  <c r="AB379" i="25"/>
  <c r="BF139" i="25"/>
  <c r="AS155" i="25"/>
  <c r="V479" i="25"/>
  <c r="AV425" i="25"/>
  <c r="AD437" i="25"/>
  <c r="F223" i="25"/>
  <c r="AH131" i="25"/>
  <c r="BB285" i="25"/>
  <c r="P493" i="25"/>
  <c r="AM267" i="25"/>
  <c r="AI149" i="25"/>
  <c r="AJ175" i="25"/>
  <c r="BK495" i="25"/>
  <c r="BC121" i="25"/>
  <c r="AK169" i="25"/>
  <c r="AE195" i="25"/>
  <c r="AG441" i="25"/>
  <c r="AX361" i="25"/>
  <c r="AC429" i="25"/>
  <c r="G283" i="25"/>
  <c r="BP119" i="25"/>
  <c r="BI425" i="25"/>
  <c r="BO339" i="25"/>
  <c r="BH281" i="25"/>
  <c r="AF533" i="25"/>
  <c r="AT517" i="25"/>
  <c r="AJ263" i="25"/>
  <c r="BH513" i="25"/>
  <c r="BB433" i="25"/>
  <c r="BN141" i="25"/>
  <c r="BH297" i="25"/>
  <c r="AB223" i="25"/>
  <c r="AG325" i="25"/>
  <c r="BO293" i="25"/>
  <c r="BI373" i="25"/>
  <c r="BE433" i="25"/>
  <c r="AN123" i="25"/>
  <c r="BN357" i="25"/>
  <c r="AL495" i="25"/>
  <c r="K519" i="25"/>
  <c r="BH191" i="25"/>
  <c r="AO131" i="25"/>
  <c r="AH325" i="25"/>
  <c r="AU205" i="25"/>
  <c r="AC417" i="25"/>
  <c r="AT455" i="25"/>
  <c r="Z167" i="25"/>
  <c r="AN211" i="25"/>
  <c r="BK513" i="25"/>
  <c r="AO257" i="25"/>
  <c r="AM171" i="25"/>
  <c r="AA443" i="25"/>
  <c r="AQ315" i="25"/>
  <c r="BE515" i="25"/>
  <c r="AG387" i="25"/>
  <c r="AX215" i="25"/>
  <c r="AS243" i="25"/>
  <c r="U359" i="25"/>
  <c r="BF205" i="25"/>
  <c r="AN233" i="25"/>
  <c r="AT137" i="25"/>
  <c r="AQ323" i="25"/>
  <c r="AQ153" i="25"/>
  <c r="Q121" i="25"/>
  <c r="H387" i="25"/>
  <c r="AU115" i="25"/>
  <c r="BD387" i="25"/>
  <c r="AT351" i="25"/>
  <c r="BP239" i="25"/>
  <c r="BG187" i="25"/>
  <c r="BN463" i="25"/>
  <c r="AJ383" i="25"/>
  <c r="BP489" i="25"/>
  <c r="BI441" i="25"/>
  <c r="BM177" i="25"/>
  <c r="AF357" i="25"/>
  <c r="Q463" i="25"/>
  <c r="L367" i="25"/>
  <c r="Y511" i="25"/>
  <c r="AW393" i="25"/>
  <c r="AS301" i="25"/>
  <c r="J303" i="25"/>
  <c r="U399" i="25"/>
  <c r="AQ397" i="25"/>
  <c r="AD341" i="25"/>
  <c r="AM497" i="25"/>
  <c r="R131" i="25"/>
  <c r="I175" i="25"/>
  <c r="BE169" i="25"/>
  <c r="BE505" i="25"/>
  <c r="BP355" i="25"/>
  <c r="Q161" i="25"/>
  <c r="Y173" i="25"/>
  <c r="Z263" i="25"/>
  <c r="AT245" i="25"/>
  <c r="O411" i="25"/>
  <c r="AK141" i="25"/>
  <c r="AB389" i="25"/>
  <c r="AN265" i="25"/>
  <c r="N355" i="25"/>
  <c r="AV239" i="25"/>
  <c r="N119" i="25"/>
  <c r="BJ307" i="25"/>
  <c r="AK227" i="25"/>
  <c r="AI523" i="25"/>
  <c r="BI499" i="25"/>
  <c r="AL373" i="25"/>
  <c r="V375" i="25"/>
  <c r="G427" i="25"/>
  <c r="AQ413" i="25"/>
  <c r="AU131" i="25"/>
  <c r="AT113" i="25"/>
  <c r="AU421" i="25"/>
  <c r="BI201" i="25"/>
  <c r="BD373" i="25"/>
  <c r="AW143" i="25"/>
  <c r="AA493" i="25"/>
  <c r="AR321" i="25"/>
  <c r="AG519" i="25"/>
  <c r="AA119" i="25"/>
  <c r="AI325" i="25"/>
  <c r="BH469" i="25"/>
  <c r="BB277" i="25"/>
  <c r="AJ131" i="25"/>
  <c r="H299" i="25"/>
  <c r="AC245" i="25"/>
  <c r="AN311" i="25"/>
  <c r="BE193" i="25"/>
  <c r="J251" i="25"/>
  <c r="AQ239" i="25"/>
  <c r="AC471" i="25"/>
  <c r="BD275" i="25"/>
  <c r="AV289" i="25"/>
  <c r="O139" i="25"/>
  <c r="W479" i="25"/>
  <c r="BF237" i="25"/>
  <c r="BG481" i="25"/>
  <c r="AZ317" i="25"/>
  <c r="AG333" i="25"/>
  <c r="BF325" i="25"/>
  <c r="AL509" i="25"/>
  <c r="BJ309" i="25"/>
  <c r="BO307" i="25"/>
  <c r="H155" i="25"/>
  <c r="BB355" i="25"/>
  <c r="AA145" i="25"/>
  <c r="BK119" i="25"/>
  <c r="AQ487" i="25"/>
  <c r="BK449" i="25"/>
  <c r="BJ479" i="25"/>
  <c r="AE207" i="25"/>
  <c r="AD225" i="25"/>
  <c r="BL451" i="25"/>
  <c r="AH399" i="25"/>
  <c r="AG379" i="25"/>
  <c r="BP529" i="25"/>
  <c r="BE211" i="25"/>
  <c r="V387" i="25"/>
  <c r="AV241" i="25"/>
  <c r="BI197" i="25"/>
  <c r="AB415" i="25"/>
  <c r="AK125" i="25"/>
  <c r="V495" i="25"/>
  <c r="AA243" i="25"/>
  <c r="K371" i="25"/>
  <c r="AE155" i="25"/>
  <c r="AF327" i="25"/>
  <c r="AF307" i="25"/>
  <c r="T231" i="25"/>
  <c r="M143" i="25"/>
  <c r="O373" i="25"/>
  <c r="AK243" i="25"/>
  <c r="AW183" i="25"/>
  <c r="BP519" i="25"/>
  <c r="AV393" i="25"/>
  <c r="BH373" i="25"/>
  <c r="AW189" i="25"/>
  <c r="BD525" i="25"/>
  <c r="AN137" i="25"/>
  <c r="BF511" i="25"/>
  <c r="BD377" i="25"/>
  <c r="Q259" i="25"/>
  <c r="BE481" i="25"/>
  <c r="AD523" i="25"/>
  <c r="BP423" i="25"/>
  <c r="BK441" i="25"/>
  <c r="J339" i="25"/>
  <c r="J231" i="25"/>
  <c r="AB441" i="25"/>
  <c r="AY169" i="25"/>
  <c r="AN127" i="25"/>
  <c r="BM329" i="25"/>
  <c r="AN261" i="25"/>
  <c r="AF447" i="25"/>
  <c r="AW311" i="25"/>
  <c r="P283" i="25"/>
  <c r="V527" i="25"/>
  <c r="AM225" i="25"/>
  <c r="BG231" i="25"/>
  <c r="BF329" i="25"/>
  <c r="AK535" i="25"/>
  <c r="M271" i="25"/>
  <c r="AT529" i="25"/>
  <c r="AW535" i="25"/>
  <c r="BL395" i="25"/>
  <c r="AG159" i="25"/>
  <c r="AR527" i="25"/>
  <c r="M159" i="25"/>
  <c r="S339" i="25"/>
  <c r="AL285" i="25"/>
  <c r="BE455" i="25"/>
  <c r="BB431" i="25"/>
  <c r="Z289" i="25"/>
  <c r="I207" i="25"/>
  <c r="BO355" i="25"/>
  <c r="AH235" i="25"/>
  <c r="AU379" i="25"/>
  <c r="AS157" i="25"/>
  <c r="BO141" i="25"/>
  <c r="Z511" i="25"/>
  <c r="AQ121" i="25"/>
  <c r="AN255" i="25"/>
  <c r="AG313" i="25"/>
  <c r="BW114" i="25"/>
  <c r="AG169" i="25"/>
  <c r="K123" i="25"/>
  <c r="BF281" i="25"/>
  <c r="BB175" i="25"/>
  <c r="AZ149" i="25"/>
  <c r="O381" i="25"/>
  <c r="AG275" i="25"/>
  <c r="N507" i="25"/>
  <c r="F451" i="25"/>
  <c r="BF423" i="25"/>
  <c r="BH381" i="25"/>
  <c r="O141" i="25"/>
  <c r="BD343" i="25"/>
  <c r="AM281" i="25"/>
  <c r="L407" i="25"/>
  <c r="I255" i="25"/>
  <c r="BK437" i="25"/>
  <c r="BB477" i="25"/>
  <c r="AN221" i="25"/>
  <c r="AC459" i="25"/>
  <c r="G227" i="25"/>
  <c r="BM239" i="25"/>
  <c r="AR483" i="25"/>
  <c r="AD455" i="25"/>
  <c r="AT421" i="25"/>
  <c r="H479" i="25"/>
  <c r="AS401" i="25"/>
  <c r="AO449" i="25"/>
  <c r="Q273" i="25"/>
  <c r="U443" i="25"/>
  <c r="AB471" i="25"/>
  <c r="AN247" i="25"/>
  <c r="R235" i="25"/>
  <c r="AL231" i="25"/>
  <c r="AO369" i="25"/>
  <c r="AU363" i="25"/>
  <c r="BD211" i="25"/>
  <c r="AB131" i="25"/>
  <c r="BN485" i="25"/>
  <c r="AL173" i="25"/>
  <c r="AC375" i="25"/>
  <c r="BF301" i="25"/>
  <c r="AV307" i="25"/>
  <c r="BC343" i="25"/>
  <c r="U243" i="25"/>
  <c r="AM513" i="25"/>
  <c r="AW483" i="25"/>
  <c r="AF115" i="25"/>
  <c r="BP323" i="25"/>
  <c r="BJ157" i="25"/>
  <c r="AQ137" i="25"/>
  <c r="BJ339" i="25"/>
  <c r="O433" i="25"/>
  <c r="AV341" i="25"/>
  <c r="S315" i="25"/>
  <c r="AZ367" i="25"/>
  <c r="O377" i="25"/>
  <c r="AT335" i="25"/>
  <c r="AI169" i="25"/>
  <c r="F503" i="25"/>
  <c r="BO261" i="25"/>
  <c r="AF429" i="25"/>
  <c r="AH369" i="25"/>
  <c r="AQ435" i="25"/>
  <c r="BO515" i="25"/>
  <c r="AB493" i="25"/>
  <c r="BD345" i="25"/>
  <c r="BN409" i="25"/>
  <c r="AM305" i="25"/>
  <c r="T263" i="25"/>
  <c r="AA363" i="25"/>
  <c r="V203" i="25"/>
  <c r="BG409" i="25"/>
  <c r="BM433" i="25"/>
  <c r="AK499" i="25"/>
  <c r="BC445" i="25"/>
  <c r="AK417" i="25"/>
  <c r="AH309" i="25"/>
  <c r="Z287" i="25"/>
  <c r="D447" i="25"/>
  <c r="AR279" i="25"/>
  <c r="AJ427" i="25"/>
  <c r="BG195" i="25"/>
  <c r="U439" i="25"/>
  <c r="BI305" i="25"/>
  <c r="BJ425" i="25"/>
  <c r="AX443" i="25"/>
  <c r="AN357" i="25"/>
  <c r="AV457" i="25"/>
  <c r="BN117" i="25"/>
  <c r="R527" i="25"/>
  <c r="BE261" i="25"/>
  <c r="AW153" i="25"/>
  <c r="BH493" i="25"/>
  <c r="BG453" i="25"/>
  <c r="BD423" i="25"/>
  <c r="U383" i="25"/>
  <c r="D323" i="25"/>
  <c r="AN509" i="25"/>
  <c r="AJ445" i="25"/>
  <c r="BK329" i="25"/>
  <c r="BJ133" i="25"/>
  <c r="AL313" i="25"/>
  <c r="BC131" i="25"/>
  <c r="AU325" i="25"/>
  <c r="BI399" i="25"/>
  <c r="Q447" i="25"/>
  <c r="AS341" i="25"/>
  <c r="R223" i="25"/>
  <c r="H427" i="25"/>
  <c r="AF129" i="25"/>
  <c r="BG443" i="25"/>
  <c r="AQ219" i="25"/>
  <c r="AJ415" i="25"/>
  <c r="AL221" i="25"/>
  <c r="BM289" i="25"/>
  <c r="N347" i="25"/>
  <c r="M351" i="25"/>
  <c r="BM525" i="25"/>
  <c r="W231" i="25"/>
  <c r="P413" i="25"/>
  <c r="AI121" i="25"/>
  <c r="P389" i="25"/>
  <c r="BE127" i="25"/>
  <c r="R343" i="25"/>
  <c r="AD355" i="25"/>
  <c r="BC519" i="25"/>
  <c r="BH145" i="25"/>
  <c r="BM249" i="25"/>
  <c r="AW453" i="25"/>
  <c r="BJ189" i="25"/>
  <c r="BY118" i="25"/>
  <c r="AD297" i="25"/>
  <c r="P511" i="25"/>
  <c r="AN317" i="25"/>
  <c r="R439" i="25"/>
  <c r="AA355" i="25"/>
  <c r="AA133" i="25"/>
  <c r="BP147" i="25"/>
  <c r="BF259" i="25"/>
  <c r="P163" i="25"/>
  <c r="AS237" i="25"/>
  <c r="AC501" i="25"/>
  <c r="BE207" i="25"/>
  <c r="AV461" i="25"/>
  <c r="AN257" i="25"/>
  <c r="AL467" i="25"/>
  <c r="BC431" i="25"/>
  <c r="V287" i="25"/>
  <c r="Z277" i="25"/>
  <c r="G203" i="25"/>
  <c r="AG267" i="25"/>
  <c r="Z161" i="25"/>
  <c r="L131" i="25"/>
  <c r="BK203" i="25"/>
  <c r="AW377" i="25"/>
  <c r="BH117" i="25"/>
  <c r="BP217" i="25"/>
  <c r="S439" i="25"/>
  <c r="AC123" i="25"/>
  <c r="AE203" i="25"/>
  <c r="BF123" i="25"/>
  <c r="AH433" i="25"/>
  <c r="O163" i="25"/>
  <c r="AB163" i="25"/>
  <c r="AL497" i="25"/>
  <c r="BB243" i="25"/>
  <c r="BG285" i="25"/>
  <c r="BK325" i="25"/>
  <c r="AF167" i="25"/>
  <c r="BO419" i="25"/>
  <c r="AU275" i="25"/>
  <c r="G435" i="25"/>
  <c r="AI349" i="25"/>
  <c r="AE397" i="25"/>
  <c r="AM425" i="25"/>
  <c r="BE441" i="25"/>
  <c r="AW319" i="25"/>
  <c r="BH159" i="25"/>
  <c r="D487" i="25"/>
  <c r="Z141" i="25"/>
  <c r="BJ283" i="25"/>
  <c r="AI377" i="25"/>
  <c r="AJ525" i="25"/>
  <c r="AB213" i="25"/>
  <c r="AF413" i="25"/>
  <c r="BG121" i="25"/>
  <c r="AX113" i="25"/>
  <c r="U339" i="25"/>
  <c r="AU513" i="25"/>
  <c r="AX489" i="25"/>
  <c r="BP243" i="25"/>
  <c r="R415" i="25"/>
  <c r="AT447" i="25"/>
  <c r="AI157" i="25"/>
  <c r="BF365" i="25"/>
  <c r="AW201" i="25"/>
  <c r="BJ353" i="25"/>
  <c r="AV417" i="25"/>
  <c r="AJ241" i="25"/>
  <c r="AV155" i="25"/>
  <c r="AZ175" i="25"/>
  <c r="AA391" i="25"/>
  <c r="P433" i="25"/>
  <c r="AY255" i="25"/>
  <c r="F359" i="25"/>
  <c r="BF375" i="25"/>
  <c r="BF399" i="25"/>
  <c r="S127" i="25"/>
  <c r="AU475" i="25"/>
  <c r="AH345" i="25"/>
  <c r="AG337" i="25"/>
  <c r="AY491" i="25"/>
  <c r="BK477" i="25"/>
  <c r="R139" i="25"/>
  <c r="D263" i="25"/>
  <c r="Q253" i="25"/>
  <c r="AI183" i="25"/>
  <c r="AW435" i="25"/>
  <c r="AU525" i="25"/>
  <c r="AW365" i="25"/>
  <c r="AH489" i="25"/>
  <c r="AH215" i="25"/>
  <c r="AA317" i="25"/>
  <c r="BE329" i="25"/>
  <c r="BH477" i="25"/>
  <c r="BC365" i="25"/>
  <c r="AQ209" i="25"/>
  <c r="BC153" i="25"/>
  <c r="G507" i="25"/>
  <c r="AS471" i="25"/>
  <c r="BP235" i="25"/>
  <c r="AS311" i="25"/>
  <c r="AY415" i="25"/>
  <c r="BK321" i="25"/>
  <c r="AX455" i="25"/>
  <c r="AO487" i="25"/>
  <c r="AH503" i="25"/>
  <c r="AQ471" i="25"/>
  <c r="R215" i="25"/>
  <c r="BM395" i="25"/>
  <c r="AB395" i="25"/>
  <c r="BO525" i="25"/>
  <c r="AE359" i="25"/>
  <c r="O325" i="25"/>
  <c r="G383" i="25"/>
  <c r="AI397" i="25"/>
  <c r="BG223" i="25"/>
  <c r="Y205" i="25"/>
  <c r="AK477" i="25"/>
  <c r="F367" i="25"/>
  <c r="Y455" i="25"/>
  <c r="T479" i="25"/>
  <c r="AC477" i="25"/>
  <c r="BJ175" i="25"/>
  <c r="AZ421" i="25"/>
  <c r="BD295" i="25"/>
  <c r="AI393" i="25"/>
  <c r="AY453" i="25"/>
  <c r="AF211" i="25"/>
  <c r="AH453" i="25"/>
  <c r="T435" i="25"/>
  <c r="AF423" i="25"/>
  <c r="AV157" i="25"/>
  <c r="K247" i="25"/>
  <c r="BE137" i="25"/>
  <c r="AH377" i="25"/>
  <c r="BK255" i="25"/>
  <c r="AG457" i="25"/>
  <c r="D383" i="25"/>
  <c r="Z315" i="25"/>
  <c r="AM473" i="25"/>
  <c r="BH335" i="25"/>
  <c r="AM131" i="25"/>
  <c r="AE451" i="25"/>
  <c r="AT497" i="25"/>
  <c r="AI261" i="25"/>
  <c r="AU455" i="25"/>
  <c r="BM407" i="25"/>
  <c r="AW519" i="25"/>
  <c r="J395" i="25"/>
  <c r="AG249" i="25"/>
  <c r="BN209" i="25"/>
  <c r="AC271" i="25"/>
  <c r="BJ269" i="25"/>
  <c r="BP447" i="25"/>
  <c r="N327" i="25"/>
  <c r="AX479" i="25"/>
  <c r="AG481" i="25"/>
  <c r="BI507" i="25"/>
  <c r="G451" i="25"/>
  <c r="Y445" i="25"/>
  <c r="AQ409" i="25"/>
  <c r="BB221" i="25"/>
  <c r="BD401" i="25"/>
  <c r="F515" i="25"/>
  <c r="AI337" i="25"/>
  <c r="AQ521" i="25"/>
  <c r="AE491" i="25"/>
  <c r="Z205" i="25"/>
  <c r="BM503" i="25"/>
  <c r="M335" i="25"/>
  <c r="AZ139" i="25"/>
  <c r="AU307" i="25"/>
  <c r="AI279" i="25"/>
  <c r="AG347" i="25"/>
  <c r="BL269" i="25"/>
  <c r="K435" i="25"/>
  <c r="O113" i="25"/>
  <c r="BO147" i="25"/>
  <c r="S287" i="25"/>
  <c r="BD305" i="25"/>
  <c r="T515" i="25"/>
  <c r="BC355" i="25"/>
  <c r="AR463" i="25"/>
  <c r="Z473" i="25"/>
  <c r="S419" i="25"/>
  <c r="AT429" i="25"/>
  <c r="BP389" i="25"/>
  <c r="BP425" i="25"/>
  <c r="AY229" i="25"/>
  <c r="AW299" i="25"/>
  <c r="AG467" i="25"/>
  <c r="BF349" i="25"/>
  <c r="AN219" i="25"/>
  <c r="P341" i="25"/>
  <c r="O453" i="25"/>
  <c r="AQ151" i="25"/>
  <c r="BL293" i="25"/>
  <c r="K287" i="25"/>
  <c r="H163" i="25"/>
  <c r="BE365" i="25"/>
  <c r="AF283" i="25"/>
  <c r="F467" i="25"/>
  <c r="AN285" i="25"/>
  <c r="U343" i="25"/>
  <c r="AC317" i="25"/>
  <c r="AN115" i="25"/>
  <c r="BC311" i="25"/>
  <c r="AA339" i="25"/>
  <c r="BF133" i="25"/>
  <c r="AR147" i="25"/>
  <c r="AC289" i="25"/>
  <c r="AB407" i="25"/>
  <c r="P525" i="25"/>
  <c r="AW501" i="25"/>
  <c r="Z433" i="25"/>
  <c r="AN381" i="25"/>
  <c r="AL323" i="25"/>
  <c r="AQ311" i="25"/>
  <c r="AZ393" i="25"/>
  <c r="AC511" i="25"/>
  <c r="Q489" i="25"/>
  <c r="J135" i="25"/>
  <c r="AM363" i="25"/>
  <c r="BD197" i="25"/>
  <c r="L431" i="25"/>
  <c r="BI259" i="25"/>
  <c r="Y305" i="25"/>
  <c r="AQ419" i="25"/>
  <c r="AK221" i="25"/>
  <c r="BO363" i="25"/>
  <c r="BH363" i="25"/>
  <c r="BG389" i="25"/>
  <c r="M443" i="25"/>
  <c r="BI309" i="25"/>
  <c r="BO487" i="25"/>
  <c r="I387" i="25"/>
  <c r="BF297" i="25"/>
  <c r="H395" i="25"/>
  <c r="AA273" i="25"/>
  <c r="AH389" i="25"/>
  <c r="AD259" i="25"/>
  <c r="AH385" i="25"/>
  <c r="AM447" i="25"/>
  <c r="BF321" i="25"/>
  <c r="O423" i="25"/>
  <c r="AZ517" i="25"/>
  <c r="AQ187" i="25"/>
  <c r="AW363" i="25"/>
  <c r="AQ351" i="25"/>
  <c r="AO179" i="25"/>
  <c r="V183" i="25"/>
  <c r="AU383" i="25"/>
  <c r="BD413" i="25"/>
  <c r="BC383" i="25"/>
  <c r="BL327" i="25"/>
  <c r="AV195" i="25"/>
  <c r="O171" i="25"/>
  <c r="P201" i="25"/>
  <c r="AX265" i="25"/>
  <c r="AX319" i="25"/>
  <c r="BM121" i="25"/>
  <c r="AZ523" i="25"/>
  <c r="D527" i="25"/>
  <c r="AU437" i="25"/>
  <c r="AQ147" i="25"/>
  <c r="BL239" i="25"/>
  <c r="AV497" i="25"/>
  <c r="AM133" i="25"/>
  <c r="BL191" i="25"/>
  <c r="AH365" i="25"/>
  <c r="AV209" i="25"/>
  <c r="BB533" i="25"/>
  <c r="P247" i="25"/>
  <c r="BL229" i="25"/>
  <c r="W427" i="25"/>
  <c r="BF155" i="25"/>
  <c r="BB149" i="25"/>
  <c r="AZ311" i="25"/>
  <c r="BF369" i="25"/>
  <c r="AN467" i="25"/>
  <c r="BD407" i="25"/>
  <c r="BN331" i="25"/>
  <c r="O395" i="25"/>
  <c r="AD413" i="25"/>
  <c r="Q309" i="25"/>
  <c r="AB141" i="25"/>
  <c r="AF443" i="25"/>
  <c r="BJ467" i="25"/>
  <c r="AC529" i="25"/>
  <c r="AD483" i="25"/>
  <c r="BG141" i="25"/>
  <c r="AR491" i="25"/>
  <c r="BN277" i="25"/>
  <c r="AJ481" i="25"/>
  <c r="BG191" i="25"/>
  <c r="BF515" i="25"/>
  <c r="O389" i="25"/>
  <c r="AW529" i="25"/>
  <c r="W199" i="25"/>
  <c r="AT441" i="25"/>
  <c r="AA453" i="25"/>
  <c r="AJ517" i="25"/>
  <c r="AA161" i="25"/>
  <c r="BD137" i="25"/>
  <c r="Y463" i="25"/>
  <c r="BH277" i="25"/>
  <c r="AE301" i="25"/>
  <c r="BE225" i="25"/>
  <c r="BK275" i="25"/>
  <c r="K463" i="25"/>
  <c r="F523" i="25"/>
  <c r="AX403" i="25"/>
  <c r="M323" i="25"/>
  <c r="BJ295" i="25"/>
  <c r="AH257" i="25"/>
  <c r="Q419" i="25"/>
  <c r="AQ307" i="25"/>
  <c r="Z331" i="25"/>
  <c r="K235" i="25"/>
  <c r="O175" i="25"/>
  <c r="BB217" i="25"/>
  <c r="BH179" i="25"/>
  <c r="AL267" i="25"/>
  <c r="O267" i="25"/>
  <c r="AW335" i="25"/>
  <c r="AD185" i="25"/>
  <c r="F527" i="25"/>
  <c r="BF507" i="25"/>
  <c r="F207" i="25"/>
  <c r="AV471" i="25"/>
  <c r="BI281" i="25"/>
  <c r="AX153" i="25"/>
  <c r="AZ271" i="25"/>
  <c r="BJ381" i="25"/>
  <c r="AU271" i="25"/>
  <c r="AW239" i="25"/>
  <c r="AF265" i="25"/>
  <c r="BK347" i="25"/>
  <c r="AO293" i="25"/>
  <c r="Z333" i="25"/>
  <c r="AU371" i="25"/>
  <c r="AM527" i="25"/>
  <c r="P261" i="25"/>
  <c r="AA193" i="25"/>
  <c r="Z501" i="25"/>
  <c r="AS413" i="25"/>
  <c r="AC139" i="25"/>
  <c r="BC165" i="25"/>
  <c r="K219" i="25"/>
  <c r="I519" i="25"/>
  <c r="BN169" i="25"/>
  <c r="AY201" i="25"/>
  <c r="BL297" i="25"/>
  <c r="AG511" i="25"/>
  <c r="S463" i="25"/>
  <c r="AY343" i="25"/>
  <c r="Z301" i="25"/>
  <c r="BC133" i="25"/>
  <c r="BC161" i="25"/>
  <c r="Y115" i="25"/>
  <c r="AB295" i="25"/>
  <c r="AS509" i="25"/>
  <c r="AB327" i="25"/>
  <c r="K243" i="25"/>
  <c r="BI339" i="25"/>
  <c r="U391" i="25"/>
  <c r="CA113" i="25"/>
  <c r="BF147" i="25"/>
  <c r="O519" i="25"/>
  <c r="BD519" i="25"/>
  <c r="AN447" i="25"/>
  <c r="AH299" i="25"/>
  <c r="AZ443" i="25"/>
  <c r="AO167" i="25"/>
  <c r="AX373" i="25"/>
  <c r="AK517" i="25"/>
  <c r="Z349" i="25"/>
  <c r="AO413" i="25"/>
  <c r="BO115" i="25"/>
  <c r="W295" i="25"/>
  <c r="AG475" i="25"/>
  <c r="AQ425" i="25"/>
  <c r="D387" i="25"/>
  <c r="AR459" i="25"/>
  <c r="BC461" i="25"/>
  <c r="L467" i="25"/>
  <c r="AO437" i="25"/>
  <c r="Z237" i="25"/>
  <c r="AY421" i="25"/>
  <c r="H147" i="25"/>
  <c r="AE227" i="25"/>
  <c r="U155" i="25"/>
  <c r="D183" i="25"/>
  <c r="BC301" i="25"/>
  <c r="J275" i="25"/>
  <c r="AZ453" i="25"/>
  <c r="BE259" i="25"/>
  <c r="AQ317" i="25"/>
  <c r="AL525" i="25"/>
  <c r="AY259" i="25"/>
  <c r="AA175" i="25"/>
  <c r="Q203" i="25"/>
  <c r="AX171" i="25"/>
  <c r="AK289" i="25"/>
  <c r="BD409" i="25"/>
  <c r="AK431" i="25"/>
  <c r="BP189" i="25"/>
  <c r="AF287" i="25"/>
  <c r="G247" i="25"/>
  <c r="AE209" i="25"/>
  <c r="AU159" i="25"/>
  <c r="AJ5" i="25"/>
  <c r="BK14" i="25"/>
  <c r="T5" i="25"/>
  <c r="AD10" i="25"/>
  <c r="AV6" i="25"/>
  <c r="AJ7" i="25"/>
  <c r="AS6" i="25"/>
  <c r="CE6" i="25" s="1" a="1"/>
  <c r="CE6" i="25" s="1"/>
  <c r="BP385" i="25"/>
  <c r="AB421" i="25"/>
  <c r="AN365" i="25"/>
  <c r="F315" i="25"/>
  <c r="AK283" i="25"/>
  <c r="M279" i="25"/>
  <c r="AF439" i="25"/>
  <c r="G303" i="25"/>
  <c r="BK379" i="25"/>
  <c r="AD243" i="25"/>
  <c r="L523" i="25"/>
  <c r="BG197" i="25"/>
  <c r="AG143" i="25"/>
  <c r="BO471" i="25"/>
  <c r="P471" i="25"/>
  <c r="AQ355" i="25"/>
  <c r="BK121" i="25"/>
  <c r="AG329" i="25"/>
  <c r="BN421" i="25"/>
  <c r="BN517" i="25"/>
  <c r="AL207" i="25"/>
  <c r="H323" i="25"/>
  <c r="AI515" i="25"/>
  <c r="AT179" i="25"/>
  <c r="AX209" i="25"/>
  <c r="V523" i="25"/>
  <c r="AT525" i="25"/>
  <c r="AX439" i="25"/>
  <c r="AR529" i="25"/>
  <c r="BD481" i="25"/>
  <c r="BI417" i="25"/>
  <c r="H511" i="25"/>
  <c r="Z311" i="25"/>
  <c r="AS513" i="25"/>
  <c r="U231" i="25"/>
  <c r="J535" i="25"/>
  <c r="AL477" i="25"/>
  <c r="AL501" i="25"/>
  <c r="I191" i="25"/>
  <c r="BL363" i="25"/>
  <c r="BP507" i="25"/>
  <c r="BD217" i="25"/>
  <c r="AU255" i="25"/>
  <c r="P499" i="25"/>
  <c r="AU335" i="25"/>
  <c r="BP395" i="25"/>
  <c r="I295" i="25"/>
  <c r="BB193" i="25"/>
  <c r="AQ369" i="25"/>
  <c r="BF171" i="25"/>
  <c r="BB341" i="25"/>
  <c r="AO249" i="25"/>
  <c r="Q165" i="25"/>
  <c r="BF181" i="25"/>
  <c r="AH475" i="25"/>
  <c r="AU189" i="25"/>
  <c r="BD301" i="25"/>
  <c r="AT129" i="25"/>
  <c r="AY117" i="25"/>
  <c r="AD245" i="25"/>
  <c r="BD389" i="25"/>
  <c r="AH285" i="25"/>
  <c r="BO331" i="25"/>
  <c r="AS419" i="25"/>
  <c r="BE231" i="25"/>
  <c r="AT377" i="25"/>
  <c r="S383" i="25"/>
  <c r="AJ309" i="25"/>
  <c r="AM335" i="25"/>
  <c r="V291" i="25"/>
  <c r="AY417" i="25"/>
  <c r="AG359" i="25"/>
  <c r="S415" i="25"/>
  <c r="BK509" i="25"/>
  <c r="BB361" i="25"/>
  <c r="AV525" i="25"/>
  <c r="BE237" i="25"/>
  <c r="AC473" i="25"/>
  <c r="AZ337" i="25"/>
  <c r="AS209" i="25"/>
  <c r="AY493" i="25"/>
  <c r="AL201" i="25"/>
  <c r="AX463" i="25"/>
  <c r="F479" i="25"/>
  <c r="BN197" i="25"/>
  <c r="AX511" i="25"/>
  <c r="BC297" i="25"/>
  <c r="BI527" i="25"/>
  <c r="AW487" i="25"/>
  <c r="BI521" i="25"/>
  <c r="BG499" i="25"/>
  <c r="AX181" i="25"/>
  <c r="AU375" i="25"/>
  <c r="AI481" i="25"/>
  <c r="BK387" i="25"/>
  <c r="AC499" i="25"/>
  <c r="BL377" i="25"/>
  <c r="BI473" i="25"/>
  <c r="AR519" i="25"/>
  <c r="Z245" i="25"/>
  <c r="G143" i="25"/>
  <c r="BK415" i="25"/>
  <c r="AU173" i="25"/>
  <c r="AY211" i="25"/>
  <c r="BH419" i="25"/>
  <c r="Z231" i="25"/>
  <c r="BK455" i="25"/>
  <c r="AK209" i="25"/>
  <c r="O157" i="25"/>
  <c r="N531" i="25"/>
  <c r="AE121" i="25"/>
  <c r="BH303" i="25"/>
  <c r="U447" i="25"/>
  <c r="BG435" i="25"/>
  <c r="G323" i="25"/>
  <c r="AR201" i="25"/>
  <c r="BD321" i="25"/>
  <c r="BH459" i="25"/>
  <c r="BD319" i="25"/>
  <c r="R279" i="25"/>
  <c r="BG375" i="25"/>
  <c r="BB485" i="25"/>
  <c r="AT205" i="25"/>
  <c r="BF411" i="25"/>
  <c r="L199" i="25"/>
  <c r="AM489" i="25"/>
  <c r="AX223" i="25"/>
  <c r="AE331" i="25"/>
  <c r="I115" i="25"/>
  <c r="AN175" i="25"/>
  <c r="BJ231" i="25"/>
  <c r="AR151" i="25"/>
  <c r="AK487" i="25"/>
  <c r="BH491" i="25"/>
  <c r="BF359" i="25"/>
  <c r="AS459" i="25"/>
  <c r="AE405" i="25"/>
  <c r="W263" i="25"/>
  <c r="AX203" i="25"/>
  <c r="BN155" i="25"/>
  <c r="AS381" i="25"/>
  <c r="AE151" i="25"/>
  <c r="BK475" i="25"/>
  <c r="AO459" i="25"/>
  <c r="Q197" i="25"/>
  <c r="BB319" i="25"/>
  <c r="K423" i="25"/>
  <c r="AW145" i="25"/>
  <c r="BJ215" i="25"/>
  <c r="I247" i="25"/>
  <c r="AD249" i="25"/>
  <c r="BL525" i="25"/>
  <c r="L247" i="25"/>
  <c r="AD479" i="25"/>
  <c r="AW489" i="25"/>
  <c r="BK373" i="25"/>
  <c r="O219" i="25"/>
  <c r="Z169" i="25"/>
  <c r="Y269" i="25"/>
  <c r="K355" i="25"/>
  <c r="BL383" i="25"/>
  <c r="K231" i="25"/>
  <c r="BK457" i="25"/>
  <c r="AR175" i="25"/>
  <c r="AD531" i="25"/>
  <c r="BM199" i="25"/>
  <c r="AO353" i="25"/>
  <c r="AF321" i="25"/>
  <c r="AD313" i="25"/>
  <c r="AN301" i="25"/>
  <c r="AE453" i="25"/>
  <c r="U143" i="25"/>
  <c r="AW425" i="25"/>
  <c r="R147" i="25"/>
  <c r="AA351" i="25"/>
  <c r="N227" i="25"/>
  <c r="H211" i="25"/>
  <c r="AE311" i="25"/>
  <c r="AX241" i="25"/>
  <c r="AG525" i="25"/>
  <c r="AT437" i="25"/>
  <c r="AB227" i="25"/>
  <c r="O225" i="25"/>
  <c r="BP157" i="25"/>
  <c r="BL129" i="25"/>
  <c r="AC195" i="25"/>
  <c r="BF229" i="25"/>
  <c r="AT193" i="25"/>
  <c r="AI297" i="25"/>
  <c r="AF371" i="25"/>
  <c r="S467" i="25"/>
  <c r="BB301" i="25"/>
  <c r="BH531" i="25"/>
  <c r="AM533" i="25"/>
  <c r="AL191" i="25"/>
  <c r="AM439" i="25"/>
  <c r="BP401" i="25"/>
  <c r="Q129" i="25"/>
  <c r="BM441" i="25"/>
  <c r="AM219" i="25"/>
  <c r="AX233" i="25"/>
  <c r="BG325" i="25"/>
  <c r="AI201" i="25"/>
  <c r="AZ231" i="25"/>
  <c r="Q171" i="25"/>
  <c r="AL471" i="25"/>
  <c r="AV445" i="25"/>
  <c r="BJ451" i="25"/>
  <c r="Q299" i="25"/>
  <c r="AF301" i="25"/>
  <c r="G403" i="25"/>
  <c r="BO371" i="25"/>
  <c r="S335" i="25"/>
  <c r="AN275" i="25"/>
  <c r="F391" i="25"/>
  <c r="BN401" i="25"/>
  <c r="H119" i="25"/>
  <c r="AK451" i="25"/>
  <c r="AS407" i="25"/>
  <c r="BI169" i="25"/>
  <c r="BC271" i="25"/>
  <c r="BP475" i="25"/>
  <c r="BG535" i="25"/>
  <c r="F299" i="25"/>
  <c r="V355" i="25"/>
  <c r="AY317" i="25"/>
  <c r="BB373" i="25"/>
  <c r="BH151" i="25"/>
  <c r="AX117" i="25"/>
  <c r="R483" i="25"/>
  <c r="AI239" i="25"/>
  <c r="BK481" i="25"/>
  <c r="AW161" i="25"/>
  <c r="BH527" i="25"/>
  <c r="AK335" i="25"/>
  <c r="AG423" i="25"/>
  <c r="AD305" i="25"/>
  <c r="AZ489" i="25"/>
  <c r="AT399" i="25"/>
  <c r="BB523" i="25"/>
  <c r="I123" i="25"/>
  <c r="BI127" i="25"/>
  <c r="L243" i="25"/>
  <c r="P437" i="25"/>
  <c r="AZ387" i="25"/>
  <c r="AZ305" i="25"/>
  <c r="Z409" i="25"/>
  <c r="AK197" i="25"/>
  <c r="BC363" i="25"/>
  <c r="AS371" i="25"/>
  <c r="BM301" i="25"/>
  <c r="U139" i="25"/>
  <c r="Q415" i="25"/>
  <c r="AH407" i="25"/>
  <c r="AL529" i="25"/>
  <c r="AJ505" i="25"/>
  <c r="Q527" i="25"/>
  <c r="BL267" i="25"/>
  <c r="BL517" i="25"/>
  <c r="BK523" i="25"/>
  <c r="BL253" i="25"/>
  <c r="BC439" i="25"/>
  <c r="AD125" i="25"/>
  <c r="K227" i="25"/>
  <c r="BO535" i="25"/>
  <c r="BO473" i="25"/>
  <c r="BH475" i="25"/>
  <c r="AC143" i="25"/>
  <c r="AF523" i="25"/>
  <c r="AU479" i="25"/>
  <c r="BF479" i="25"/>
  <c r="BK243" i="25"/>
  <c r="BO447" i="25"/>
  <c r="BK389" i="25"/>
  <c r="H283" i="25"/>
  <c r="P347" i="25"/>
  <c r="AV377" i="25"/>
  <c r="AJ281" i="25"/>
  <c r="BJ165" i="25"/>
  <c r="R503" i="25"/>
  <c r="BL151" i="25"/>
  <c r="AH145" i="25"/>
  <c r="G419" i="25"/>
  <c r="AW497" i="25"/>
  <c r="AX127" i="25"/>
  <c r="BJ395" i="25"/>
  <c r="Y429" i="25"/>
  <c r="AY467" i="25"/>
  <c r="BE247" i="25"/>
  <c r="AX469" i="25"/>
  <c r="AG497" i="25"/>
  <c r="AB357" i="25"/>
  <c r="W419" i="25"/>
  <c r="BD123" i="25"/>
  <c r="AK425" i="25"/>
  <c r="AE341" i="25"/>
  <c r="BE161" i="25"/>
  <c r="Y521" i="25"/>
  <c r="BP499" i="25"/>
  <c r="BK355" i="25"/>
  <c r="AU153" i="25"/>
  <c r="G439" i="25"/>
  <c r="BK193" i="25"/>
  <c r="BP155" i="25"/>
  <c r="BM439" i="25"/>
  <c r="BK407" i="25"/>
  <c r="AF467" i="25"/>
  <c r="Z211" i="25"/>
  <c r="AO169" i="25"/>
  <c r="AS289" i="25"/>
  <c r="AA249" i="25"/>
  <c r="AJ271" i="25"/>
  <c r="AM377" i="25"/>
  <c r="AA521" i="25"/>
  <c r="T227" i="25"/>
  <c r="BB505" i="25"/>
  <c r="AO531" i="25"/>
  <c r="AX193" i="25"/>
  <c r="BG351" i="25"/>
  <c r="BH405" i="25"/>
  <c r="BN237" i="25"/>
  <c r="BC333" i="25"/>
  <c r="AY233" i="25"/>
  <c r="AG277" i="25"/>
  <c r="BB405" i="25"/>
  <c r="BO179" i="25"/>
  <c r="AR375" i="25"/>
  <c r="AH319" i="25"/>
  <c r="Z403" i="25"/>
  <c r="BC191" i="25"/>
  <c r="AT283" i="25"/>
  <c r="AS121" i="25"/>
  <c r="Y437" i="25"/>
  <c r="O215" i="25"/>
  <c r="AA329" i="25"/>
  <c r="AZ299" i="25"/>
  <c r="AZ157" i="25"/>
  <c r="BI435" i="25"/>
  <c r="BN459" i="25"/>
  <c r="BB475" i="25"/>
  <c r="BC339" i="25"/>
  <c r="BK235" i="25"/>
  <c r="AS129" i="25"/>
  <c r="AM441" i="25"/>
  <c r="J459" i="25"/>
  <c r="AR351" i="25"/>
  <c r="BI113" i="25"/>
  <c r="AT201" i="25"/>
  <c r="K271" i="25"/>
  <c r="P359" i="25"/>
  <c r="AJ187" i="25"/>
  <c r="BD441" i="25"/>
  <c r="BC493" i="25"/>
  <c r="V411" i="25"/>
  <c r="Q193" i="25"/>
  <c r="J531" i="25"/>
  <c r="AZ331" i="25"/>
  <c r="AN469" i="25"/>
  <c r="AG121" i="25"/>
  <c r="BI313" i="25"/>
  <c r="AS521" i="25"/>
  <c r="N447" i="25"/>
  <c r="AL533" i="25"/>
  <c r="BP509" i="25"/>
  <c r="F383" i="25"/>
  <c r="AI187" i="25"/>
  <c r="AL401" i="25"/>
  <c r="AQ271" i="25"/>
  <c r="AS339" i="25"/>
  <c r="BH183" i="25"/>
  <c r="F415" i="25"/>
  <c r="BO349" i="25"/>
  <c r="BK445" i="25"/>
  <c r="AN199" i="25"/>
  <c r="AH323" i="25"/>
  <c r="BK175" i="25"/>
  <c r="BD433" i="25"/>
  <c r="BM279" i="25"/>
  <c r="T207" i="25"/>
  <c r="AJ305" i="25"/>
  <c r="AB369" i="25"/>
  <c r="BN383" i="25"/>
  <c r="AJ239" i="25"/>
  <c r="G515" i="25"/>
  <c r="AC361" i="25"/>
  <c r="BL357" i="25"/>
  <c r="BF215" i="25"/>
  <c r="BI193" i="25"/>
  <c r="I231" i="25"/>
  <c r="AV505" i="25"/>
  <c r="K383" i="25"/>
  <c r="BN399" i="25"/>
  <c r="BL481" i="25"/>
  <c r="H143" i="25"/>
  <c r="F139" i="25"/>
  <c r="BE185" i="25"/>
  <c r="AT211" i="25"/>
  <c r="N195" i="25"/>
  <c r="AB291" i="25"/>
  <c r="BK343" i="25"/>
  <c r="AF141" i="25"/>
  <c r="BB371" i="25"/>
  <c r="O315" i="25"/>
  <c r="AS531" i="25"/>
  <c r="AB447" i="25"/>
  <c r="K179" i="25"/>
  <c r="AZ287" i="25"/>
  <c r="AX167" i="25"/>
  <c r="AY159" i="25"/>
  <c r="AD465" i="25"/>
  <c r="AQ189" i="25"/>
  <c r="R307" i="25"/>
  <c r="P221" i="25"/>
  <c r="AA129" i="25"/>
  <c r="N171" i="25"/>
  <c r="AF435" i="25"/>
  <c r="Y277" i="25"/>
  <c r="AB373" i="25"/>
  <c r="BK249" i="25"/>
  <c r="AK259" i="25"/>
  <c r="BO403" i="25"/>
  <c r="AL113" i="25"/>
  <c r="AX389" i="25"/>
  <c r="AE169" i="25"/>
  <c r="BI357" i="25"/>
  <c r="AX141" i="25"/>
  <c r="Q191" i="25"/>
  <c r="H251" i="25"/>
  <c r="BG405" i="25"/>
  <c r="Y151" i="25"/>
  <c r="Y487" i="25"/>
  <c r="BM125" i="25"/>
  <c r="AM123" i="25"/>
  <c r="AG117" i="25"/>
  <c r="AJ401" i="25"/>
  <c r="AL279" i="25"/>
  <c r="H231" i="25"/>
  <c r="BF377" i="25"/>
  <c r="BD513" i="25"/>
  <c r="BB335" i="25"/>
  <c r="AV285" i="25"/>
  <c r="BJ439" i="25"/>
  <c r="V419" i="25"/>
  <c r="T511" i="25"/>
  <c r="AX465" i="25"/>
  <c r="AF319" i="25"/>
  <c r="Q127" i="25"/>
  <c r="AW401" i="25"/>
  <c r="BN505" i="25"/>
  <c r="D331" i="25"/>
  <c r="BI187" i="25"/>
  <c r="BN263" i="25"/>
  <c r="T159" i="25"/>
  <c r="AE119" i="25"/>
  <c r="AW445" i="25"/>
  <c r="Z195" i="25"/>
  <c r="AB453" i="25"/>
  <c r="AJ217" i="25"/>
  <c r="AS113" i="25"/>
  <c r="K479" i="25"/>
  <c r="AH357" i="25"/>
  <c r="P299" i="25"/>
  <c r="V403" i="25"/>
  <c r="BE215" i="25"/>
  <c r="BP313" i="25"/>
  <c r="BO173" i="25"/>
  <c r="AV363" i="25"/>
  <c r="D211" i="25"/>
  <c r="BF429" i="25"/>
  <c r="AT477" i="25"/>
  <c r="AN529" i="25"/>
  <c r="Q149" i="25"/>
  <c r="S331" i="25"/>
  <c r="AF187" i="25"/>
  <c r="S375" i="25"/>
  <c r="BI363" i="25"/>
  <c r="Z233" i="25"/>
  <c r="BP223" i="25"/>
  <c r="BE377" i="25"/>
  <c r="BG271" i="25"/>
  <c r="AA515" i="25"/>
  <c r="AH427" i="25"/>
  <c r="BB213" i="25"/>
  <c r="Y283" i="25"/>
  <c r="BO455" i="25"/>
  <c r="AL117" i="25"/>
  <c r="BO523" i="25"/>
  <c r="AM331" i="25"/>
  <c r="BB467" i="25"/>
  <c r="G219" i="25"/>
  <c r="AL351" i="25"/>
  <c r="U419" i="25"/>
  <c r="BO123" i="25"/>
  <c r="AO299" i="25"/>
  <c r="AS425" i="25"/>
  <c r="AH529" i="25"/>
  <c r="AT355" i="25"/>
  <c r="AV283" i="25"/>
  <c r="AD409" i="25"/>
  <c r="AR295" i="25"/>
  <c r="AU145" i="25"/>
  <c r="R175" i="25"/>
  <c r="AH205" i="25"/>
  <c r="L295" i="25"/>
  <c r="AR257" i="25"/>
  <c r="AO245" i="25"/>
  <c r="BG357" i="25"/>
  <c r="T219" i="25"/>
  <c r="BF137" i="25"/>
  <c r="AR393" i="25"/>
  <c r="AS153" i="25"/>
  <c r="AV427" i="25"/>
  <c r="AD439" i="25"/>
  <c r="M115" i="25"/>
  <c r="AH129" i="25"/>
  <c r="W467" i="25"/>
  <c r="AO187" i="25"/>
  <c r="AM265" i="25"/>
  <c r="AJ173" i="25"/>
  <c r="AC365" i="25"/>
  <c r="BC123" i="25"/>
  <c r="AK171" i="25"/>
  <c r="AO309" i="25"/>
  <c r="AG443" i="25"/>
  <c r="AC431" i="25"/>
  <c r="AV257" i="25"/>
  <c r="H535" i="25"/>
  <c r="BO337" i="25"/>
  <c r="BH283" i="25"/>
  <c r="AQ337" i="25"/>
  <c r="AF535" i="25"/>
  <c r="D279" i="25"/>
  <c r="AJ261" i="25"/>
  <c r="S243" i="25"/>
  <c r="BN393" i="25"/>
  <c r="BB435" i="25"/>
  <c r="AC235" i="25"/>
  <c r="BN143" i="25"/>
  <c r="AV173" i="25"/>
  <c r="AB221" i="25"/>
  <c r="AO287" i="25"/>
  <c r="BO295" i="25"/>
  <c r="BI375" i="25"/>
  <c r="AN121" i="25"/>
  <c r="Y251" i="25"/>
  <c r="AL493" i="25"/>
  <c r="Z419" i="25"/>
  <c r="AO129" i="25"/>
  <c r="AH327" i="25"/>
  <c r="AX499" i="25"/>
  <c r="AF117" i="25"/>
  <c r="AC419" i="25"/>
  <c r="BK281" i="25"/>
  <c r="AT453" i="25"/>
  <c r="BG257" i="25"/>
  <c r="AN209" i="25"/>
  <c r="AY329" i="25"/>
  <c r="AO259" i="25"/>
  <c r="BH137" i="25"/>
  <c r="AM169" i="25"/>
  <c r="BE513" i="25"/>
  <c r="AX213" i="25"/>
  <c r="AS241" i="25"/>
  <c r="AE333" i="25"/>
  <c r="S255" i="25"/>
  <c r="G235" i="25"/>
  <c r="O507" i="25"/>
  <c r="AU443" i="25"/>
  <c r="AG375" i="25"/>
  <c r="AQ155" i="25"/>
  <c r="Q123" i="25"/>
  <c r="BB189" i="25"/>
  <c r="N311" i="25"/>
  <c r="AB399" i="25"/>
  <c r="V143" i="25"/>
  <c r="AD237" i="25"/>
  <c r="BK291" i="25"/>
  <c r="AX269" i="25"/>
  <c r="R407" i="25"/>
  <c r="U279" i="25"/>
  <c r="AW329" i="25"/>
  <c r="BG185" i="25"/>
  <c r="AA287" i="25"/>
  <c r="AJ381" i="25"/>
  <c r="AW357" i="25"/>
  <c r="BI443" i="25"/>
  <c r="AY335" i="25"/>
  <c r="AF359" i="25"/>
  <c r="Q461" i="25"/>
  <c r="Y509" i="25"/>
  <c r="AW395" i="25"/>
  <c r="BK301" i="25"/>
  <c r="AT255" i="25"/>
  <c r="AE349" i="25"/>
  <c r="D203" i="25"/>
  <c r="BP449" i="25"/>
  <c r="AI143" i="25"/>
  <c r="BG383" i="25"/>
  <c r="AD343" i="25"/>
  <c r="AD363" i="25"/>
  <c r="G183" i="25"/>
  <c r="BE507" i="25"/>
  <c r="F191" i="25"/>
  <c r="Q163" i="25"/>
  <c r="Y175" i="25"/>
  <c r="U311" i="25"/>
  <c r="BI503" i="25"/>
  <c r="AK143" i="25"/>
  <c r="I515" i="25"/>
  <c r="G207" i="25"/>
  <c r="AV237" i="25"/>
  <c r="BP501" i="25"/>
  <c r="AI521" i="25"/>
  <c r="AI319" i="25"/>
  <c r="O521" i="25"/>
  <c r="AL375" i="25"/>
  <c r="W179" i="25"/>
  <c r="Z321" i="25"/>
  <c r="AQ415" i="25"/>
  <c r="AU129" i="25"/>
  <c r="AW509" i="25"/>
  <c r="BG465" i="25"/>
  <c r="AY241" i="25"/>
  <c r="AL293" i="25"/>
  <c r="BD375" i="25"/>
  <c r="AW141" i="25"/>
  <c r="BF225" i="25"/>
  <c r="AA495" i="25"/>
  <c r="BC527" i="25"/>
  <c r="AO115" i="25"/>
  <c r="AG517" i="25"/>
  <c r="AI327" i="25"/>
  <c r="AY223" i="25"/>
  <c r="BB279" i="25"/>
  <c r="AH517" i="25"/>
  <c r="BL195" i="25"/>
  <c r="AN353" i="25"/>
  <c r="AJ129" i="25"/>
  <c r="AN309" i="25"/>
  <c r="BH319" i="25"/>
  <c r="AQ237" i="25"/>
  <c r="AC469" i="25"/>
  <c r="BJ445" i="25"/>
  <c r="BD425" i="25"/>
  <c r="AV291" i="25"/>
  <c r="BH261" i="25"/>
  <c r="O137" i="25"/>
  <c r="AG183" i="25"/>
  <c r="AG335" i="25"/>
  <c r="BC169" i="25"/>
  <c r="AH307" i="25"/>
  <c r="D455" i="25"/>
  <c r="BF327" i="25"/>
  <c r="AT461" i="25"/>
  <c r="AL511" i="25"/>
  <c r="BJ311" i="25"/>
  <c r="BO305" i="25"/>
  <c r="BB353" i="25"/>
  <c r="AA147" i="25"/>
  <c r="BK117" i="25"/>
  <c r="BK451" i="25"/>
  <c r="AV415" i="25"/>
  <c r="AH293" i="25"/>
  <c r="J403" i="25"/>
  <c r="BL449" i="25"/>
  <c r="AH141" i="25"/>
  <c r="AH375" i="25"/>
  <c r="Q295" i="25"/>
  <c r="BP531" i="25"/>
  <c r="AX483" i="25"/>
  <c r="I463" i="25"/>
  <c r="Q377" i="25"/>
  <c r="AV243" i="25"/>
  <c r="AJ119" i="25"/>
  <c r="AK127" i="25"/>
  <c r="N315" i="25"/>
  <c r="AS351" i="25"/>
  <c r="T507" i="25"/>
  <c r="AE153" i="25"/>
  <c r="AF305" i="25"/>
  <c r="AG371" i="25"/>
  <c r="AG161" i="25"/>
  <c r="AS227" i="25"/>
  <c r="AL177" i="25"/>
  <c r="BM473" i="25"/>
  <c r="AW181" i="25"/>
  <c r="BP517" i="25"/>
  <c r="AV395" i="25"/>
  <c r="BH375" i="25"/>
  <c r="AR301" i="25"/>
  <c r="O425" i="25"/>
  <c r="AJ143" i="25"/>
  <c r="BD379" i="25"/>
  <c r="Q257" i="25"/>
  <c r="AR283" i="25"/>
  <c r="BE483" i="25"/>
  <c r="AJ515" i="25"/>
  <c r="BP421" i="25"/>
  <c r="BK443" i="25"/>
  <c r="K503" i="25"/>
  <c r="AO461" i="25"/>
  <c r="V159" i="25"/>
  <c r="AU507" i="25"/>
  <c r="AY171" i="25"/>
  <c r="AH353" i="25"/>
  <c r="BH483" i="25"/>
  <c r="AN263" i="25"/>
  <c r="AI525" i="25"/>
  <c r="AF445" i="25"/>
  <c r="AJ409" i="25"/>
  <c r="M171" i="25"/>
  <c r="AV125" i="25"/>
  <c r="H443" i="25"/>
  <c r="K527" i="25"/>
  <c r="AY275" i="25"/>
  <c r="BI413" i="25"/>
  <c r="BH155" i="25"/>
  <c r="K311" i="25"/>
  <c r="AT531" i="25"/>
  <c r="AA311" i="25"/>
  <c r="BF435" i="25"/>
  <c r="S347" i="25"/>
  <c r="AR525" i="25"/>
  <c r="T131" i="25"/>
  <c r="AL287" i="25"/>
  <c r="BB429" i="25"/>
  <c r="BN453" i="25"/>
  <c r="BO353" i="25"/>
  <c r="V151" i="25"/>
  <c r="BE287" i="25"/>
  <c r="BN205" i="25"/>
  <c r="BK395" i="25"/>
  <c r="BO143" i="25"/>
  <c r="AM233" i="25"/>
  <c r="AA429" i="25"/>
  <c r="AD261" i="25"/>
  <c r="AQ123" i="25"/>
  <c r="BL181" i="25"/>
  <c r="AG315" i="25"/>
  <c r="AK323" i="25"/>
  <c r="W443" i="25"/>
  <c r="AG171" i="25"/>
  <c r="L319" i="25"/>
  <c r="BF283" i="25"/>
  <c r="BB173" i="25"/>
  <c r="AD113" i="25"/>
  <c r="R411" i="25"/>
  <c r="AF259" i="25"/>
  <c r="O383" i="25"/>
  <c r="BN349" i="25"/>
  <c r="AG273" i="25"/>
  <c r="BF421" i="25"/>
  <c r="AG355" i="25"/>
  <c r="O143" i="25"/>
  <c r="AL365" i="25"/>
  <c r="BI333" i="25"/>
  <c r="AM283" i="25"/>
  <c r="AE475" i="25"/>
  <c r="I435" i="25"/>
  <c r="BK439" i="25"/>
  <c r="AR497" i="25"/>
  <c r="AN223" i="25"/>
  <c r="N191" i="25"/>
  <c r="W535" i="25"/>
  <c r="AV383" i="25"/>
  <c r="L283" i="25"/>
  <c r="AT423" i="25"/>
  <c r="AS403" i="25"/>
  <c r="BN305" i="25"/>
  <c r="G147" i="25"/>
  <c r="Q275" i="25"/>
  <c r="AB469" i="25"/>
  <c r="AL229" i="25"/>
  <c r="BJ127" i="25"/>
  <c r="BD209" i="25"/>
  <c r="AV131" i="25"/>
  <c r="AC373" i="25"/>
  <c r="BK317" i="25"/>
  <c r="L263" i="25"/>
  <c r="AV305" i="25"/>
  <c r="BC341" i="25"/>
  <c r="K395" i="25"/>
  <c r="U163" i="25"/>
  <c r="AB333" i="25"/>
  <c r="BP247" i="25"/>
  <c r="G211" i="25"/>
  <c r="BP321" i="25"/>
  <c r="AQ139" i="25"/>
  <c r="T447" i="25"/>
  <c r="AV343" i="25"/>
  <c r="AZ365" i="25"/>
  <c r="AY523" i="25"/>
  <c r="H331" i="25"/>
  <c r="AT333" i="25"/>
  <c r="AI171" i="25"/>
  <c r="AX253" i="25"/>
  <c r="BF189" i="25"/>
  <c r="N419" i="25"/>
  <c r="H235" i="25"/>
  <c r="AO217" i="25"/>
  <c r="AF431" i="25"/>
  <c r="H411" i="25"/>
  <c r="AQ433" i="25"/>
  <c r="AN457" i="25"/>
  <c r="AB197" i="25"/>
  <c r="BO513" i="25"/>
  <c r="AJ179" i="25"/>
  <c r="BD347" i="25"/>
  <c r="BN411" i="25"/>
  <c r="Q511" i="25"/>
  <c r="O417" i="25"/>
  <c r="T419" i="25"/>
  <c r="BG411" i="25"/>
  <c r="AA269" i="25"/>
  <c r="AW169" i="25"/>
  <c r="BM435" i="25"/>
  <c r="AF519" i="25"/>
  <c r="AK497" i="25"/>
  <c r="AK419" i="25"/>
  <c r="D147" i="25"/>
  <c r="AJ155" i="25"/>
  <c r="Z285" i="25"/>
  <c r="P523" i="25"/>
  <c r="AV365" i="25"/>
  <c r="K327" i="25"/>
  <c r="BG193" i="25"/>
  <c r="M519" i="25"/>
  <c r="BI307" i="25"/>
  <c r="BM427" i="25"/>
  <c r="BB171" i="25"/>
  <c r="AN359" i="25"/>
  <c r="BN119" i="25"/>
  <c r="BE263" i="25"/>
  <c r="P205" i="25"/>
  <c r="BD421" i="25"/>
  <c r="BB483" i="25"/>
  <c r="Z185" i="25"/>
  <c r="AQ449" i="25"/>
  <c r="AJ447" i="25"/>
  <c r="BK331" i="25"/>
  <c r="AT373" i="25"/>
  <c r="AW263" i="25"/>
  <c r="AL315" i="25"/>
  <c r="P443" i="25"/>
  <c r="AU327" i="25"/>
  <c r="AB285" i="25"/>
  <c r="BN195" i="25"/>
  <c r="AH429" i="25"/>
  <c r="AS343" i="25"/>
  <c r="AC279" i="25"/>
  <c r="BK349" i="25"/>
  <c r="H491" i="25"/>
  <c r="G319" i="25"/>
  <c r="BO269" i="25"/>
  <c r="BG441" i="25"/>
  <c r="AT329" i="25"/>
  <c r="AQ217" i="25"/>
  <c r="AD351" i="25"/>
  <c r="AL223" i="25"/>
  <c r="AV297" i="25"/>
  <c r="BM291" i="25"/>
  <c r="AT357" i="25"/>
  <c r="K303" i="25"/>
  <c r="AM389" i="25"/>
  <c r="AI123" i="25"/>
  <c r="AV141" i="25"/>
  <c r="BE125" i="25"/>
  <c r="BH395" i="25"/>
  <c r="V447" i="25"/>
  <c r="AF295" i="25"/>
  <c r="S491" i="25"/>
  <c r="AS367" i="25"/>
  <c r="BM251" i="25"/>
  <c r="AU283" i="25"/>
  <c r="BY114" i="25"/>
  <c r="AD299" i="25"/>
  <c r="P509" i="25"/>
  <c r="AW193" i="25"/>
  <c r="AX447" i="25"/>
  <c r="I455" i="25"/>
  <c r="AA353" i="25"/>
  <c r="AC535" i="25"/>
  <c r="AA135" i="25"/>
  <c r="AB479" i="25"/>
  <c r="BP289" i="25"/>
  <c r="F427" i="25"/>
  <c r="P161" i="25"/>
  <c r="BK257" i="25"/>
  <c r="AC503" i="25"/>
  <c r="BL221" i="25"/>
  <c r="BE205" i="25"/>
  <c r="BO231" i="25"/>
  <c r="AV463" i="25"/>
  <c r="BI233" i="25"/>
  <c r="AN259" i="25"/>
  <c r="AI359" i="25"/>
  <c r="BM369" i="25"/>
  <c r="BC429" i="25"/>
  <c r="AM209" i="25"/>
  <c r="Z279" i="25"/>
  <c r="F371" i="25"/>
  <c r="AG349" i="25"/>
  <c r="AG265" i="25"/>
  <c r="O269" i="25"/>
  <c r="AK339" i="25"/>
  <c r="BH119" i="25"/>
  <c r="BP219" i="25"/>
  <c r="BJ245" i="25"/>
  <c r="AZ145" i="25"/>
  <c r="BB463" i="25"/>
  <c r="V399" i="25"/>
  <c r="AY407" i="25"/>
  <c r="AH435" i="25"/>
  <c r="AN133" i="25"/>
  <c r="V275" i="25"/>
  <c r="AH169" i="25"/>
  <c r="AB161" i="25"/>
  <c r="AL499" i="25"/>
  <c r="BI151" i="25"/>
  <c r="BG287" i="25"/>
  <c r="AZ465" i="25"/>
  <c r="AF165" i="25"/>
  <c r="AD273" i="25"/>
  <c r="AU273" i="25"/>
  <c r="AI351" i="25"/>
  <c r="BN161" i="25"/>
  <c r="AM427" i="25"/>
  <c r="AE463" i="25"/>
  <c r="BE443" i="25"/>
  <c r="BH309" i="25"/>
  <c r="AK457" i="25"/>
  <c r="Z143" i="25"/>
  <c r="BJ227" i="25"/>
  <c r="BJ281" i="25"/>
  <c r="AI379" i="25"/>
  <c r="AJ527" i="25"/>
  <c r="AN453" i="25"/>
  <c r="AB215" i="25"/>
  <c r="BG123" i="25"/>
  <c r="AU515" i="25"/>
  <c r="BP407" i="25"/>
  <c r="K167" i="25"/>
  <c r="AT445" i="25"/>
  <c r="S203" i="25"/>
  <c r="H167" i="25"/>
  <c r="BG291" i="25"/>
  <c r="BJ355" i="25"/>
  <c r="AJ243" i="25"/>
  <c r="AZ173" i="25"/>
  <c r="G275" i="25"/>
  <c r="BO221" i="25"/>
  <c r="AY253" i="25"/>
  <c r="BF373" i="25"/>
  <c r="AC255" i="25"/>
  <c r="AU473" i="25"/>
  <c r="AH347" i="25"/>
  <c r="AG339" i="25"/>
  <c r="AI421" i="25"/>
  <c r="BC313" i="25"/>
  <c r="Q255" i="25"/>
  <c r="BL493" i="25"/>
  <c r="G135" i="25"/>
  <c r="AU527" i="25"/>
  <c r="BO303" i="25"/>
  <c r="BP369" i="25"/>
  <c r="AW367" i="25"/>
  <c r="AN131" i="25"/>
  <c r="AH213" i="25"/>
  <c r="AA319" i="25"/>
  <c r="AB181" i="25"/>
  <c r="AN425" i="25"/>
  <c r="AQ211" i="25"/>
  <c r="BC155" i="25"/>
  <c r="AS469" i="25"/>
  <c r="AB159" i="25"/>
  <c r="I423" i="25"/>
  <c r="BL409" i="25"/>
  <c r="AS309" i="25"/>
  <c r="BL355" i="25"/>
  <c r="AY413" i="25"/>
  <c r="AO485" i="25"/>
  <c r="AH501" i="25"/>
  <c r="AO125" i="25"/>
  <c r="AQ273" i="25"/>
  <c r="BM287" i="25"/>
  <c r="BO527" i="25"/>
  <c r="AL253" i="25"/>
  <c r="AI399" i="25"/>
  <c r="BD257" i="25"/>
  <c r="Y207" i="25"/>
  <c r="AK479" i="25"/>
  <c r="L171" i="25"/>
  <c r="AZ195" i="25"/>
  <c r="M419" i="25"/>
  <c r="AL259" i="25"/>
  <c r="AD427" i="25"/>
  <c r="BO359" i="25"/>
  <c r="BL399" i="25"/>
  <c r="AZ423" i="25"/>
  <c r="AE237" i="25"/>
  <c r="AI395" i="25"/>
  <c r="AF513" i="25"/>
  <c r="S531" i="25"/>
  <c r="AF209" i="25"/>
  <c r="AN295" i="25"/>
  <c r="R127" i="25"/>
  <c r="D491" i="25"/>
  <c r="AF421" i="25"/>
  <c r="AZ141" i="25"/>
  <c r="AG149" i="25"/>
  <c r="AV159" i="25"/>
  <c r="N459" i="25"/>
  <c r="AF179" i="25"/>
  <c r="AW229" i="25"/>
  <c r="M495" i="25"/>
  <c r="AD173" i="25"/>
  <c r="U455" i="25"/>
  <c r="BJ369" i="25"/>
  <c r="Z313" i="25"/>
  <c r="BK397" i="25"/>
  <c r="BH333" i="25"/>
  <c r="AL415" i="25"/>
  <c r="AU395" i="25"/>
  <c r="AE449" i="25"/>
  <c r="T319" i="25"/>
  <c r="AU453" i="25"/>
  <c r="AX423" i="25"/>
  <c r="BM405" i="25"/>
  <c r="AB417" i="25"/>
  <c r="AG251" i="25"/>
  <c r="AC269" i="25"/>
  <c r="M303" i="25"/>
  <c r="N403" i="25"/>
  <c r="AX477" i="25"/>
  <c r="AB457" i="25"/>
  <c r="Q231" i="25"/>
  <c r="R319" i="25"/>
  <c r="Y447" i="25"/>
  <c r="AW213" i="25"/>
  <c r="BF451" i="25"/>
  <c r="AQ411" i="25"/>
  <c r="AI365" i="25"/>
  <c r="BB223" i="25"/>
  <c r="BD403" i="25"/>
  <c r="BJ235" i="25"/>
  <c r="AI339" i="25"/>
  <c r="AY199" i="25"/>
  <c r="AY399" i="25"/>
  <c r="AE489" i="25"/>
  <c r="Z207" i="25"/>
  <c r="BM501" i="25"/>
  <c r="J419" i="25"/>
  <c r="AD407" i="25"/>
  <c r="AU305" i="25"/>
  <c r="AA283" i="25"/>
  <c r="BL271" i="25"/>
  <c r="BM173" i="25"/>
  <c r="BO145" i="25"/>
  <c r="BD307" i="25"/>
  <c r="AL409" i="25"/>
  <c r="AE145" i="25"/>
  <c r="BP391" i="25"/>
  <c r="BN271" i="25"/>
  <c r="AN335" i="25"/>
  <c r="AG465" i="25"/>
  <c r="BF351" i="25"/>
  <c r="AN217" i="25"/>
  <c r="P343" i="25"/>
  <c r="W507" i="25"/>
  <c r="BL295" i="25"/>
  <c r="N267" i="25"/>
  <c r="F419" i="25"/>
  <c r="P115" i="25"/>
  <c r="AC467" i="25"/>
  <c r="H239" i="25"/>
  <c r="O185" i="25"/>
  <c r="BC309" i="25"/>
  <c r="AA479" i="25"/>
  <c r="AU257" i="25"/>
  <c r="BN341" i="25"/>
  <c r="AK203" i="25"/>
  <c r="AB405" i="25"/>
  <c r="AW503" i="25"/>
  <c r="S211" i="25"/>
  <c r="BJ137" i="25"/>
  <c r="AL321" i="25"/>
  <c r="AZ395" i="25"/>
  <c r="AY155" i="25"/>
  <c r="AM361" i="25"/>
  <c r="AB473" i="25"/>
  <c r="V383" i="25"/>
  <c r="AW423" i="25"/>
  <c r="BI257" i="25"/>
  <c r="AQ417" i="25"/>
  <c r="BD177" i="25"/>
  <c r="AK223" i="25"/>
  <c r="H295" i="25"/>
  <c r="AX289" i="25"/>
  <c r="I487" i="25"/>
  <c r="AK483" i="25"/>
  <c r="AM385" i="25"/>
  <c r="AZ459" i="25"/>
  <c r="BF293" i="25"/>
  <c r="BI311" i="25"/>
  <c r="BO485" i="25"/>
  <c r="AD203" i="25"/>
  <c r="L327" i="25"/>
  <c r="AA275" i="25"/>
  <c r="AH391" i="25"/>
  <c r="AD257" i="25"/>
  <c r="AM445" i="25"/>
  <c r="R179" i="25"/>
  <c r="AQ185" i="25"/>
  <c r="S535" i="25"/>
  <c r="AQ349" i="25"/>
  <c r="BH215" i="25"/>
  <c r="BG155" i="25"/>
  <c r="AO177" i="25"/>
  <c r="Q235" i="25"/>
  <c r="BC381" i="25"/>
  <c r="AS445" i="25"/>
  <c r="BL325" i="25"/>
  <c r="BP435" i="25"/>
  <c r="G391" i="25"/>
  <c r="P255" i="25"/>
  <c r="P203" i="25"/>
  <c r="AG435" i="25"/>
  <c r="AX267" i="25"/>
  <c r="AB301" i="25"/>
  <c r="U267" i="25"/>
  <c r="BM123" i="25"/>
  <c r="AZ521" i="25"/>
  <c r="AU439" i="25"/>
  <c r="AQ145" i="25"/>
  <c r="AM135" i="25"/>
  <c r="BL189" i="25"/>
  <c r="AH367" i="25"/>
  <c r="AA125" i="25"/>
  <c r="AV211" i="25"/>
  <c r="BE421" i="25"/>
  <c r="W303" i="25"/>
  <c r="P245" i="25"/>
  <c r="BO407" i="25"/>
  <c r="BF153" i="25"/>
  <c r="BB151" i="25"/>
  <c r="P195" i="25"/>
  <c r="BF371" i="25"/>
  <c r="AN465" i="25"/>
  <c r="AF333" i="25"/>
  <c r="BN329" i="25"/>
  <c r="BL275" i="25"/>
  <c r="AU309" i="25"/>
  <c r="AF441" i="25"/>
  <c r="BG527" i="25"/>
  <c r="BJ465" i="25"/>
  <c r="BB393" i="25"/>
  <c r="AX503" i="25"/>
  <c r="BG143" i="25"/>
  <c r="BN279" i="25"/>
  <c r="AM257" i="25"/>
  <c r="BG189" i="25"/>
  <c r="BE157" i="25"/>
  <c r="BF513" i="25"/>
  <c r="O391" i="25"/>
  <c r="T127" i="25"/>
  <c r="AT443" i="25"/>
  <c r="BN241" i="25"/>
  <c r="AA455" i="25"/>
  <c r="BO451" i="25"/>
  <c r="F159" i="25"/>
  <c r="Y461" i="25"/>
  <c r="AE303" i="25"/>
  <c r="AJ191" i="25"/>
  <c r="Y147" i="25"/>
  <c r="BE227" i="25"/>
  <c r="AK135" i="25"/>
  <c r="P333" i="25"/>
  <c r="AX401" i="25"/>
  <c r="T523" i="25"/>
  <c r="V219" i="25"/>
  <c r="BN215" i="25"/>
  <c r="AH259" i="25"/>
  <c r="Q417" i="25"/>
  <c r="Z387" i="25"/>
  <c r="L527" i="25"/>
  <c r="O173" i="25"/>
  <c r="BN181" i="25"/>
  <c r="BC391" i="25"/>
  <c r="AR533" i="25"/>
  <c r="Y467" i="25"/>
  <c r="BH177" i="25"/>
  <c r="AW333" i="25"/>
  <c r="BI343" i="25"/>
  <c r="AD187" i="25"/>
  <c r="BG125" i="25"/>
  <c r="BH449" i="25"/>
  <c r="BF245" i="25"/>
  <c r="O529" i="25"/>
  <c r="AV469" i="25"/>
  <c r="BE371" i="25"/>
  <c r="S263" i="25"/>
  <c r="AX155" i="25"/>
  <c r="R299" i="25"/>
  <c r="Z267" i="25"/>
  <c r="D167" i="25"/>
  <c r="BI369" i="25"/>
  <c r="AB365" i="25"/>
  <c r="AZ397" i="25"/>
  <c r="AF267" i="25"/>
  <c r="BG215" i="25"/>
  <c r="AO295" i="25"/>
  <c r="AT509" i="25"/>
  <c r="AU369" i="25"/>
  <c r="AM525" i="25"/>
  <c r="AD171" i="25"/>
  <c r="P263" i="25"/>
  <c r="AA195" i="25"/>
  <c r="Z503" i="25"/>
  <c r="BK147" i="25"/>
  <c r="AW303" i="25"/>
  <c r="P127" i="25"/>
  <c r="BC167" i="25"/>
  <c r="G159" i="25"/>
  <c r="BN171" i="25"/>
  <c r="BL299" i="25"/>
  <c r="AG147" i="25"/>
  <c r="J267" i="25"/>
  <c r="BN221" i="25"/>
  <c r="K467" i="25"/>
  <c r="BP331" i="25"/>
  <c r="O525" i="25"/>
  <c r="H187" i="25"/>
  <c r="AB361" i="25"/>
  <c r="Q441" i="25"/>
  <c r="O165" i="25"/>
  <c r="J443" i="25"/>
  <c r="BP359" i="25"/>
  <c r="AB325" i="25"/>
  <c r="H467" i="25"/>
  <c r="L427" i="25"/>
  <c r="AW475" i="25"/>
  <c r="CA114" i="25"/>
  <c r="Z459" i="25"/>
  <c r="AH297" i="25"/>
  <c r="AV439" i="25"/>
  <c r="S367" i="25"/>
  <c r="Z465" i="25"/>
  <c r="AX375" i="25"/>
  <c r="AK519" i="25"/>
  <c r="O311" i="25"/>
  <c r="BO113" i="25"/>
  <c r="I187" i="25"/>
  <c r="AG473" i="25"/>
  <c r="I119" i="25"/>
  <c r="BD261" i="25"/>
  <c r="AR457" i="25"/>
  <c r="AU321" i="25"/>
  <c r="BC463" i="25"/>
  <c r="AC215" i="25"/>
  <c r="M219" i="25"/>
  <c r="AO439" i="25"/>
  <c r="AR421" i="25"/>
  <c r="Z239" i="25"/>
  <c r="BD185" i="25"/>
  <c r="AE225" i="25"/>
  <c r="AZ455" i="25"/>
  <c r="BC375" i="25"/>
  <c r="BB377" i="25"/>
  <c r="AF207" i="25"/>
  <c r="U123" i="25"/>
  <c r="T167" i="25"/>
  <c r="BJ187" i="25"/>
  <c r="AA173" i="25"/>
  <c r="Q201" i="25"/>
  <c r="AM253" i="25"/>
  <c r="J163" i="25"/>
  <c r="AW413" i="25"/>
  <c r="AK291" i="25"/>
  <c r="BD411" i="25"/>
  <c r="AM319" i="25"/>
  <c r="BP191" i="25"/>
  <c r="F267" i="25"/>
  <c r="AL14" i="25"/>
  <c r="U6" i="25"/>
  <c r="AI5" i="25"/>
  <c r="D173" i="25"/>
  <c r="BM11" i="25"/>
  <c r="BN5" i="25"/>
  <c r="AD16" i="25"/>
  <c r="BL17" i="25"/>
  <c r="BP387" i="25"/>
  <c r="AT147" i="25"/>
  <c r="AQ381" i="25"/>
  <c r="V515" i="25"/>
  <c r="BO377" i="25"/>
  <c r="AK281" i="25"/>
  <c r="AF437" i="25"/>
  <c r="BK377" i="25"/>
  <c r="AL369" i="25"/>
  <c r="AD241" i="25"/>
  <c r="AG141" i="25"/>
  <c r="M339" i="25"/>
  <c r="P469" i="25"/>
  <c r="AW287" i="25"/>
  <c r="BK123" i="25"/>
  <c r="AG331" i="25"/>
  <c r="BN423" i="25"/>
  <c r="AJ223" i="25"/>
  <c r="AL205" i="25"/>
  <c r="AF373" i="25"/>
  <c r="AJ365" i="25"/>
  <c r="AI513" i="25"/>
  <c r="H355" i="25"/>
  <c r="BK263" i="25"/>
  <c r="AX211" i="25"/>
  <c r="L223" i="25"/>
  <c r="AT527" i="25"/>
  <c r="AG409" i="25"/>
  <c r="AR531" i="25"/>
  <c r="BP131" i="25"/>
  <c r="BI419" i="25"/>
  <c r="Z309" i="25"/>
  <c r="AI401" i="25"/>
  <c r="AS515" i="25"/>
  <c r="BO463" i="25"/>
  <c r="L495" i="25"/>
  <c r="AL479" i="25"/>
  <c r="AL503" i="25"/>
  <c r="N499" i="25"/>
  <c r="AI241" i="25"/>
  <c r="BL361" i="25"/>
  <c r="AO207" i="25"/>
  <c r="R447" i="25"/>
  <c r="AC369" i="25"/>
  <c r="AE497" i="25"/>
  <c r="F119" i="25"/>
  <c r="BP393" i="25"/>
  <c r="AG133" i="25"/>
  <c r="H431" i="25"/>
  <c r="Y371" i="25"/>
  <c r="AH263" i="25"/>
  <c r="AL319" i="25"/>
  <c r="P175" i="25"/>
  <c r="BB343" i="25"/>
  <c r="BF183" i="25"/>
  <c r="BF267" i="25"/>
  <c r="AH473" i="25"/>
  <c r="M203" i="25"/>
  <c r="BD303" i="25"/>
  <c r="H243" i="25"/>
  <c r="BD235" i="25"/>
  <c r="AL339" i="25"/>
  <c r="AT391" i="25"/>
  <c r="BD391" i="25"/>
  <c r="AM351" i="25"/>
  <c r="BO329" i="25"/>
  <c r="AS417" i="25"/>
  <c r="AS389" i="25"/>
  <c r="Q455" i="25"/>
  <c r="AV423" i="25"/>
  <c r="AJ311" i="25"/>
  <c r="AM333" i="25"/>
  <c r="AY419" i="25"/>
  <c r="AG357" i="25"/>
  <c r="BK511" i="25"/>
  <c r="AA487" i="25"/>
  <c r="AC407" i="25"/>
  <c r="BE239" i="25"/>
  <c r="AI321" i="25"/>
  <c r="AC475" i="25"/>
  <c r="Y321" i="25"/>
  <c r="J343" i="25"/>
  <c r="AD183" i="25"/>
  <c r="AK531" i="25"/>
  <c r="BK269" i="25"/>
  <c r="AL203" i="25"/>
  <c r="AX461" i="25"/>
  <c r="BM231" i="25"/>
  <c r="AY187" i="25"/>
  <c r="AR411" i="25"/>
  <c r="AX509" i="25"/>
  <c r="AQ493" i="25"/>
  <c r="T495" i="25"/>
  <c r="BI525" i="25"/>
  <c r="AZ435" i="25"/>
  <c r="AW485" i="25"/>
  <c r="BI523" i="25"/>
  <c r="AX183" i="25"/>
  <c r="AV325" i="25"/>
  <c r="AN225" i="25"/>
  <c r="AI483" i="25"/>
  <c r="H483" i="25"/>
  <c r="L195" i="25"/>
  <c r="BL379" i="25"/>
  <c r="BI475" i="25"/>
  <c r="AN201" i="25"/>
  <c r="Z247" i="25"/>
  <c r="BL417" i="25"/>
  <c r="AU175" i="25"/>
  <c r="AV431" i="25"/>
  <c r="BB201" i="25"/>
  <c r="J435" i="25"/>
  <c r="Z229" i="25"/>
  <c r="BB283" i="25"/>
  <c r="AE123" i="25"/>
  <c r="AA371" i="25"/>
  <c r="O121" i="25"/>
  <c r="BG433" i="25"/>
  <c r="BK163" i="25"/>
  <c r="AR203" i="25"/>
  <c r="BH457" i="25"/>
  <c r="BL323" i="25"/>
  <c r="BD317" i="25"/>
  <c r="Y245" i="25"/>
  <c r="BG373" i="25"/>
  <c r="BL289" i="25"/>
  <c r="L403" i="25"/>
  <c r="N323" i="25"/>
  <c r="AX221" i="25"/>
  <c r="AG309" i="25"/>
  <c r="AN173" i="25"/>
  <c r="AD403" i="25"/>
  <c r="AR149" i="25"/>
  <c r="AA423" i="25"/>
  <c r="BF357" i="25"/>
  <c r="BL341" i="25"/>
  <c r="AS409" i="25"/>
  <c r="AE407" i="25"/>
  <c r="T287" i="25"/>
  <c r="G531" i="25"/>
  <c r="M187" i="25"/>
  <c r="AS383" i="25"/>
  <c r="AR291" i="25"/>
  <c r="AE149" i="25"/>
  <c r="BK473" i="25"/>
  <c r="T443" i="25"/>
  <c r="BB317" i="25"/>
  <c r="P177" i="25"/>
  <c r="BJ213" i="25"/>
  <c r="AD251" i="25"/>
  <c r="AO343" i="25"/>
  <c r="BL527" i="25"/>
  <c r="AD477" i="25"/>
  <c r="AG363" i="25"/>
  <c r="AD233" i="25"/>
  <c r="J471" i="25"/>
  <c r="AA419" i="25"/>
  <c r="P159" i="25"/>
  <c r="BN167" i="25"/>
  <c r="AZ469" i="25"/>
  <c r="F255" i="25"/>
  <c r="BK459" i="25"/>
  <c r="AR173" i="25"/>
  <c r="AD529" i="25"/>
  <c r="BM197" i="25"/>
  <c r="AR391" i="25"/>
  <c r="AJ163" i="25"/>
  <c r="R491" i="25"/>
  <c r="AH497" i="25"/>
  <c r="H439" i="25"/>
  <c r="AN303" i="25"/>
  <c r="BK491" i="25"/>
  <c r="AE455" i="25"/>
  <c r="AW427" i="25"/>
  <c r="AK231" i="25"/>
  <c r="AI479" i="25"/>
  <c r="BP265" i="25"/>
  <c r="AG527" i="25"/>
  <c r="AB259" i="25"/>
  <c r="AB225" i="25"/>
  <c r="O227" i="25"/>
  <c r="BL131" i="25"/>
  <c r="AC193" i="25"/>
  <c r="AD155" i="25"/>
  <c r="W219" i="25"/>
  <c r="Q283" i="25"/>
  <c r="AF369" i="25"/>
  <c r="L447" i="25"/>
  <c r="BJ515" i="25"/>
  <c r="AM535" i="25"/>
  <c r="AJ207" i="25"/>
  <c r="M255" i="25"/>
  <c r="BJ457" i="25"/>
  <c r="AR261" i="25"/>
  <c r="AY327" i="25"/>
  <c r="BG327" i="25"/>
  <c r="L155" i="25"/>
  <c r="AC167" i="25"/>
  <c r="L183" i="25"/>
  <c r="AV447" i="25"/>
  <c r="W463" i="25"/>
  <c r="AF303" i="25"/>
  <c r="BO369" i="25"/>
  <c r="AN273" i="25"/>
  <c r="H383" i="25"/>
  <c r="K459" i="25"/>
  <c r="AK449" i="25"/>
  <c r="BF179" i="25"/>
  <c r="BI171" i="25"/>
  <c r="AS475" i="25"/>
  <c r="N427" i="25"/>
  <c r="AR485" i="25"/>
  <c r="F531" i="25"/>
  <c r="N231" i="25"/>
  <c r="G487" i="25"/>
  <c r="AV215" i="25"/>
  <c r="BC147" i="25"/>
  <c r="BH149" i="25"/>
  <c r="AX119" i="25"/>
  <c r="L499" i="25"/>
  <c r="AG449" i="25"/>
  <c r="AI237" i="25"/>
  <c r="AW163" i="25"/>
  <c r="BH525" i="25"/>
  <c r="AD307" i="25"/>
  <c r="AT397" i="25"/>
  <c r="S135" i="25"/>
  <c r="AZ385" i="25"/>
  <c r="Z411" i="25"/>
  <c r="AS369" i="25"/>
  <c r="AW351" i="25"/>
  <c r="R347" i="25"/>
  <c r="Q413" i="25"/>
  <c r="AV199" i="25"/>
  <c r="AE419" i="25"/>
  <c r="G443" i="25"/>
  <c r="BH369" i="25"/>
  <c r="BL519" i="25"/>
  <c r="AB465" i="25"/>
  <c r="BK521" i="25"/>
  <c r="BL255" i="25"/>
  <c r="AD127" i="25"/>
  <c r="P169" i="25"/>
  <c r="BO533" i="25"/>
  <c r="AZ255" i="25"/>
  <c r="AO509" i="25"/>
  <c r="BO475" i="25"/>
  <c r="BO277" i="25"/>
  <c r="BH473" i="25"/>
  <c r="AC141" i="25"/>
  <c r="AF521" i="25"/>
  <c r="BE373" i="25"/>
  <c r="BF477" i="25"/>
  <c r="BN287" i="25"/>
  <c r="BK241" i="25"/>
  <c r="AK151" i="25"/>
  <c r="BK183" i="25"/>
  <c r="BG493" i="25"/>
  <c r="AV379" i="25"/>
  <c r="AD511" i="25"/>
  <c r="AE183" i="25"/>
  <c r="BE297" i="25"/>
  <c r="AJ283" i="25"/>
  <c r="AL157" i="25"/>
  <c r="AI487" i="25"/>
  <c r="S231" i="25"/>
  <c r="O339" i="25"/>
  <c r="BC427" i="25"/>
  <c r="AU365" i="25"/>
  <c r="AX125" i="25"/>
  <c r="AL211" i="25"/>
  <c r="BM215" i="25"/>
  <c r="AY465" i="25"/>
  <c r="M167" i="25"/>
  <c r="AU249" i="25"/>
  <c r="AX471" i="25"/>
  <c r="BE503" i="25"/>
  <c r="Q343" i="25"/>
  <c r="AB359" i="25"/>
  <c r="Q265" i="25"/>
  <c r="BD121" i="25"/>
  <c r="AE343" i="25"/>
  <c r="BE163" i="25"/>
  <c r="L127" i="25"/>
  <c r="AS385" i="25"/>
  <c r="AU155" i="25"/>
  <c r="AI167" i="25"/>
  <c r="AE265" i="25"/>
  <c r="AW465" i="25"/>
  <c r="BK195" i="25"/>
  <c r="BM437" i="25"/>
  <c r="AA425" i="25"/>
  <c r="BK405" i="25"/>
  <c r="AF465" i="25"/>
  <c r="BB417" i="25"/>
  <c r="AU163" i="25"/>
  <c r="AS291" i="25"/>
  <c r="AJ269" i="25"/>
  <c r="AM379" i="25"/>
  <c r="M399" i="25"/>
  <c r="H175" i="25"/>
  <c r="AA465" i="25"/>
  <c r="AV371" i="25"/>
  <c r="AO529" i="25"/>
  <c r="M439" i="25"/>
  <c r="BG349" i="25"/>
  <c r="AN153" i="25"/>
  <c r="BN239" i="25"/>
  <c r="AY235" i="25"/>
  <c r="AZ165" i="25"/>
  <c r="BB407" i="25"/>
  <c r="AJ329" i="25"/>
  <c r="N439" i="25"/>
  <c r="Z401" i="25"/>
  <c r="AT281" i="25"/>
  <c r="Y439" i="25"/>
  <c r="AA331" i="25"/>
  <c r="BI123" i="25"/>
  <c r="AZ297" i="25"/>
  <c r="AF527" i="25"/>
  <c r="BI433" i="25"/>
  <c r="AK179" i="25"/>
  <c r="BB473" i="25"/>
  <c r="BK233" i="25"/>
  <c r="AQ203" i="25"/>
  <c r="AD429" i="25"/>
  <c r="AS131" i="25"/>
  <c r="AY429" i="25"/>
  <c r="AM443" i="25"/>
  <c r="S359" i="25"/>
  <c r="BI115" i="25"/>
  <c r="AR455" i="25"/>
  <c r="AT203" i="25"/>
  <c r="P357" i="25"/>
  <c r="AQ195" i="25"/>
  <c r="Y239" i="25"/>
  <c r="BC495" i="25"/>
  <c r="BI327" i="25"/>
  <c r="G155" i="25"/>
  <c r="BC285" i="25"/>
  <c r="G339" i="25"/>
  <c r="AN471" i="25"/>
  <c r="BJ501" i="25"/>
  <c r="AG123" i="25"/>
  <c r="BI315" i="25"/>
  <c r="BD505" i="25"/>
  <c r="BL261" i="25"/>
  <c r="AA291" i="25"/>
  <c r="AL535" i="25"/>
  <c r="BP511" i="25"/>
  <c r="BK295" i="25"/>
  <c r="AS137" i="25"/>
  <c r="L147" i="25"/>
  <c r="AL403" i="25"/>
  <c r="AE435" i="25"/>
  <c r="AW293" i="25"/>
  <c r="BO351" i="25"/>
  <c r="BK447" i="25"/>
  <c r="AH193" i="25"/>
  <c r="P133" i="25"/>
  <c r="BE313" i="25"/>
  <c r="BK173" i="25"/>
  <c r="AH187" i="25"/>
  <c r="R359" i="25"/>
  <c r="BN187" i="25"/>
  <c r="AJ307" i="25"/>
  <c r="BF185" i="25"/>
  <c r="BN381" i="25"/>
  <c r="AJ237" i="25"/>
  <c r="AC363" i="25"/>
  <c r="P305" i="25"/>
  <c r="AB401" i="25"/>
  <c r="BF213" i="25"/>
  <c r="BP363" i="25"/>
  <c r="J147" i="25"/>
  <c r="I291" i="25"/>
  <c r="AT427" i="25"/>
  <c r="AV507" i="25"/>
  <c r="BN397" i="25"/>
  <c r="AN305" i="25"/>
  <c r="AE459" i="25"/>
  <c r="BL483" i="25"/>
  <c r="AO223" i="25"/>
  <c r="BE187" i="25"/>
  <c r="AB289" i="25"/>
  <c r="BK341" i="25"/>
  <c r="AF143" i="25"/>
  <c r="AG403" i="25"/>
  <c r="O313" i="25"/>
  <c r="BN365" i="25"/>
  <c r="N307" i="25"/>
  <c r="AX397" i="25"/>
  <c r="AB445" i="25"/>
  <c r="AZ285" i="25"/>
  <c r="AW337" i="25"/>
  <c r="AY157" i="25"/>
  <c r="BF129" i="25"/>
  <c r="AD467" i="25"/>
  <c r="AL329" i="25"/>
  <c r="AQ191" i="25"/>
  <c r="AC325" i="25"/>
  <c r="P223" i="25"/>
  <c r="AA131" i="25"/>
  <c r="AF433" i="25"/>
  <c r="P465" i="25"/>
  <c r="N175" i="25"/>
  <c r="AW381" i="25"/>
  <c r="AK257" i="25"/>
  <c r="Q187" i="25"/>
  <c r="AS533" i="25"/>
  <c r="AX391" i="25"/>
  <c r="AD395" i="25"/>
  <c r="BI359" i="25"/>
  <c r="AX143" i="25"/>
  <c r="Q189" i="25"/>
  <c r="J307" i="25"/>
  <c r="BG407" i="25"/>
  <c r="Y149" i="25"/>
  <c r="W375" i="25"/>
  <c r="AB349" i="25"/>
  <c r="AU397" i="25"/>
  <c r="BC489" i="25"/>
  <c r="BL507" i="25"/>
  <c r="R155" i="25"/>
  <c r="BE473" i="25"/>
  <c r="V351" i="25"/>
  <c r="BF379" i="25"/>
  <c r="AX175" i="25"/>
  <c r="BD515" i="25"/>
  <c r="BB333" i="25"/>
  <c r="R487" i="25"/>
  <c r="AR155" i="25"/>
  <c r="J155" i="25"/>
  <c r="AX467" i="25"/>
  <c r="AT119" i="25"/>
  <c r="AF317" i="25"/>
  <c r="AV443" i="25"/>
  <c r="Q125" i="25"/>
  <c r="BN507" i="25"/>
  <c r="BI185" i="25"/>
  <c r="N487" i="25"/>
  <c r="AE117" i="25"/>
  <c r="AB355" i="25"/>
  <c r="Z193" i="25"/>
  <c r="AL133" i="25"/>
  <c r="AJ219" i="25"/>
  <c r="AN181" i="25"/>
  <c r="AS115" i="25"/>
  <c r="P481" i="25"/>
  <c r="AH359" i="25"/>
  <c r="BP315" i="25"/>
  <c r="AR187" i="25"/>
  <c r="I531" i="25"/>
  <c r="AT501" i="25"/>
  <c r="L475" i="25"/>
  <c r="AZ251" i="25"/>
  <c r="AA261" i="25"/>
  <c r="AT479" i="25"/>
  <c r="U211" i="25"/>
  <c r="AF185" i="25"/>
  <c r="BI361" i="25"/>
  <c r="G483" i="25"/>
  <c r="V131" i="25"/>
  <c r="AA513" i="25"/>
  <c r="AH425" i="25"/>
  <c r="AB175" i="25"/>
  <c r="AA357" i="25"/>
  <c r="Y281" i="25"/>
  <c r="BO453" i="25"/>
  <c r="BO521" i="25"/>
  <c r="AT251" i="25"/>
  <c r="AB461" i="25"/>
  <c r="AE319" i="25"/>
  <c r="Y285" i="25"/>
  <c r="BB465" i="25"/>
  <c r="AL349" i="25"/>
  <c r="BI393" i="25"/>
  <c r="BO121" i="25"/>
  <c r="AO297" i="25"/>
  <c r="AH531" i="25"/>
  <c r="AR431" i="25"/>
  <c r="AV281" i="25"/>
  <c r="AM173" i="25"/>
  <c r="AR293" i="25"/>
  <c r="AU147" i="25"/>
  <c r="AR259" i="25"/>
  <c r="AQ457" i="25"/>
  <c r="AO247" i="25"/>
  <c r="L415" i="25"/>
  <c r="K291" i="25"/>
  <c r="AR395" i="25"/>
  <c r="P533" i="25"/>
  <c r="AZ511" i="25"/>
  <c r="K183" i="25"/>
  <c r="Z139" i="25"/>
  <c r="AO185" i="25"/>
  <c r="AU183" i="25"/>
  <c r="AC367" i="25"/>
  <c r="AJ133" i="25"/>
  <c r="O387" i="25"/>
  <c r="AO311" i="25"/>
  <c r="BD241" i="25"/>
  <c r="L151" i="25"/>
  <c r="AS189" i="25"/>
  <c r="AR215" i="25"/>
  <c r="AV259" i="25"/>
  <c r="L323" i="25"/>
  <c r="AX413" i="25"/>
  <c r="AQ339" i="25"/>
  <c r="V191" i="25"/>
  <c r="AE483" i="25"/>
  <c r="BT113" i="25"/>
  <c r="BN395" i="25"/>
  <c r="AC233" i="25"/>
  <c r="AV175" i="25"/>
  <c r="BJ357" i="25"/>
  <c r="AO285" i="25"/>
  <c r="Y195" i="25"/>
  <c r="BP493" i="25"/>
  <c r="Y249" i="25"/>
  <c r="AQ525" i="25"/>
  <c r="BP163" i="25"/>
  <c r="AY173" i="25"/>
  <c r="Z417" i="25"/>
  <c r="J295" i="25"/>
  <c r="N451" i="25"/>
  <c r="AE439" i="25"/>
  <c r="AX497" i="25"/>
  <c r="AF119" i="25"/>
  <c r="BK283" i="25"/>
  <c r="BG259" i="25"/>
  <c r="BG333" i="25"/>
  <c r="J191" i="25"/>
  <c r="AY331" i="25"/>
  <c r="AH155" i="25"/>
  <c r="BH139" i="25"/>
  <c r="R283" i="25"/>
  <c r="AW207" i="25"/>
  <c r="AR477" i="25"/>
  <c r="BH163" i="25"/>
  <c r="AH521" i="25"/>
  <c r="AE335" i="25"/>
  <c r="K451" i="25"/>
  <c r="O505" i="25"/>
  <c r="AU441" i="25"/>
  <c r="AD365" i="25"/>
  <c r="AG373" i="25"/>
  <c r="L191" i="25"/>
  <c r="BB191" i="25"/>
  <c r="AB397" i="25"/>
  <c r="L267" i="25"/>
  <c r="AD239" i="25"/>
  <c r="BK289" i="25"/>
  <c r="AX271" i="25"/>
  <c r="I319" i="25"/>
  <c r="AW331" i="25"/>
  <c r="AZ289" i="25"/>
  <c r="O473" i="25"/>
  <c r="AA285" i="25"/>
  <c r="BK115" i="25"/>
  <c r="AW359" i="25"/>
  <c r="AK361" i="25"/>
  <c r="AY333" i="25"/>
  <c r="BP487" i="25"/>
  <c r="BL175" i="25"/>
  <c r="I499" i="25"/>
  <c r="BK303" i="25"/>
  <c r="AB275" i="25"/>
  <c r="BD131" i="25"/>
  <c r="AT253" i="25"/>
  <c r="AE351" i="25"/>
  <c r="BP451" i="25"/>
  <c r="AB381" i="25"/>
  <c r="AI141" i="25"/>
  <c r="BG381" i="25"/>
  <c r="AE191" i="25"/>
  <c r="H519" i="25"/>
  <c r="AM299" i="25"/>
  <c r="AO385" i="25"/>
  <c r="BI389" i="25"/>
  <c r="AD361" i="25"/>
  <c r="L139" i="25"/>
  <c r="BI501" i="25"/>
  <c r="AH221" i="25"/>
  <c r="AS395" i="25"/>
  <c r="O401" i="25"/>
  <c r="S343" i="25"/>
  <c r="AX429" i="25"/>
  <c r="H363" i="25"/>
  <c r="AX237" i="25"/>
  <c r="BO389" i="25"/>
  <c r="BP503" i="25"/>
  <c r="Z159" i="25"/>
  <c r="AI317" i="25"/>
  <c r="O523" i="25"/>
  <c r="P197" i="25"/>
  <c r="Z183" i="25"/>
  <c r="Z323" i="25"/>
  <c r="AW511" i="25"/>
  <c r="AK373" i="25"/>
  <c r="BG467" i="25"/>
  <c r="AS295" i="25"/>
  <c r="AY243" i="25"/>
  <c r="AU199" i="25"/>
  <c r="AL295" i="25"/>
  <c r="P295" i="25"/>
  <c r="BF227" i="25"/>
  <c r="BC525" i="25"/>
  <c r="BN431" i="25"/>
  <c r="AO113" i="25"/>
  <c r="BH401" i="25"/>
  <c r="P477" i="25"/>
  <c r="AY221" i="25"/>
  <c r="AK351" i="25"/>
  <c r="AH519" i="25"/>
  <c r="BL193" i="25"/>
  <c r="AN355" i="25"/>
  <c r="AG447" i="25"/>
  <c r="AB209" i="25"/>
  <c r="BH317" i="25"/>
  <c r="AT371" i="25"/>
  <c r="AK261" i="25"/>
  <c r="U495" i="25"/>
  <c r="BJ447" i="25"/>
  <c r="AO467" i="25"/>
  <c r="BD427" i="25"/>
  <c r="BH263" i="25"/>
  <c r="BB503" i="25"/>
  <c r="BG347" i="25"/>
  <c r="AG181" i="25"/>
  <c r="BB327" i="25"/>
  <c r="AO265" i="25"/>
  <c r="BC171" i="25"/>
  <c r="AH305" i="25"/>
  <c r="M499" i="25"/>
  <c r="AT463" i="25"/>
  <c r="N259" i="25"/>
  <c r="AO289" i="25"/>
  <c r="R467" i="25"/>
  <c r="AN431" i="25"/>
  <c r="AV413" i="25"/>
  <c r="BI295" i="25"/>
  <c r="AH295" i="25"/>
  <c r="K283" i="25"/>
  <c r="AX259" i="25"/>
  <c r="AH143" i="25"/>
  <c r="AA341" i="25"/>
  <c r="AH373" i="25"/>
  <c r="Q293" i="25"/>
  <c r="AX481" i="25"/>
  <c r="Q379" i="25"/>
  <c r="AR501" i="25"/>
  <c r="AJ117" i="25"/>
  <c r="AQ533" i="25"/>
  <c r="R535" i="25"/>
  <c r="AS349" i="25"/>
  <c r="AN349" i="25"/>
  <c r="V175" i="25"/>
  <c r="AU497" i="25"/>
  <c r="AI447" i="25"/>
  <c r="AK345" i="25"/>
  <c r="AG369" i="25"/>
  <c r="AX335" i="25"/>
  <c r="AG163" i="25"/>
  <c r="AS225" i="25"/>
  <c r="AL179" i="25"/>
  <c r="BM475" i="25"/>
  <c r="AT157" i="25"/>
  <c r="U503" i="25"/>
  <c r="AR303" i="25"/>
  <c r="O427" i="25"/>
  <c r="AK139" i="25"/>
  <c r="AY193" i="25"/>
  <c r="AJ141" i="25"/>
  <c r="BO477" i="25"/>
  <c r="AR281" i="25"/>
  <c r="AJ513" i="25"/>
  <c r="Y291" i="25"/>
  <c r="M131" i="25"/>
  <c r="AD209" i="25"/>
  <c r="AO463" i="25"/>
  <c r="AU505" i="25"/>
  <c r="AH355" i="25"/>
  <c r="AH401" i="25"/>
  <c r="BH481" i="25"/>
  <c r="BH425" i="25"/>
  <c r="AI527" i="25"/>
  <c r="AJ411" i="25"/>
  <c r="AV127" i="25"/>
  <c r="L239" i="25"/>
  <c r="AH269" i="25"/>
  <c r="AY273" i="25"/>
  <c r="BO131" i="25"/>
  <c r="BI415" i="25"/>
  <c r="BC479" i="25"/>
  <c r="BH153" i="25"/>
  <c r="AW151" i="25"/>
  <c r="AA309" i="25"/>
  <c r="AM197" i="25"/>
  <c r="BF433" i="25"/>
  <c r="H307" i="25"/>
  <c r="AC145" i="25"/>
  <c r="BP365" i="25"/>
  <c r="S163" i="25"/>
  <c r="W235" i="25"/>
  <c r="AM399" i="25"/>
  <c r="BN455" i="25"/>
  <c r="AV515" i="25"/>
  <c r="BE133" i="25"/>
  <c r="BM471" i="25"/>
  <c r="BE285" i="25"/>
  <c r="BN207" i="25"/>
  <c r="BK393" i="25"/>
  <c r="BB359" i="25"/>
  <c r="H495" i="25"/>
  <c r="AM235" i="25"/>
  <c r="AC399" i="25"/>
  <c r="AA431" i="25"/>
  <c r="AD263" i="25"/>
  <c r="BL183" i="25"/>
  <c r="BF143" i="25"/>
  <c r="AK321" i="25"/>
  <c r="U199" i="25"/>
  <c r="Q119" i="25"/>
  <c r="AD115" i="25"/>
  <c r="AF257" i="25"/>
  <c r="BN351" i="25"/>
  <c r="BI179" i="25"/>
  <c r="AV345" i="25"/>
  <c r="AG353" i="25"/>
  <c r="AM375" i="25"/>
  <c r="AL367" i="25"/>
  <c r="Y221" i="25"/>
  <c r="BI335" i="25"/>
  <c r="AE473" i="25"/>
  <c r="AW219" i="25"/>
  <c r="AR499" i="25"/>
  <c r="BC473" i="25"/>
  <c r="AA407" i="25"/>
  <c r="AV381" i="25"/>
  <c r="M211" i="25"/>
  <c r="AH197" i="25"/>
  <c r="BN369" i="25"/>
  <c r="BN307" i="25"/>
  <c r="AF243" i="25"/>
  <c r="BD249" i="25"/>
  <c r="BD355" i="25"/>
  <c r="Q307" i="25"/>
  <c r="BJ255" i="25"/>
  <c r="BJ125" i="25"/>
  <c r="AH487" i="25"/>
  <c r="BI275" i="25"/>
  <c r="AV129" i="25"/>
  <c r="Y219" i="25"/>
  <c r="BO319" i="25"/>
  <c r="BK319" i="25"/>
  <c r="H475" i="25"/>
  <c r="Q227" i="25"/>
  <c r="G455" i="25"/>
  <c r="AC349" i="25"/>
  <c r="AB335" i="25"/>
  <c r="BP245" i="25"/>
  <c r="F447" i="25"/>
  <c r="R327" i="25"/>
  <c r="BE353" i="25"/>
  <c r="M311" i="25"/>
  <c r="S215" i="25"/>
  <c r="AM371" i="25"/>
  <c r="AX355" i="25"/>
  <c r="AY521" i="25"/>
  <c r="L383" i="25"/>
  <c r="AX255" i="25"/>
  <c r="BF191" i="25"/>
  <c r="AO219" i="25"/>
  <c r="AN459" i="25"/>
  <c r="AB199" i="25"/>
  <c r="AJ177" i="25"/>
  <c r="AN513" i="25"/>
  <c r="R191" i="25"/>
  <c r="Q509" i="25"/>
  <c r="O419" i="25"/>
  <c r="BG159" i="25"/>
  <c r="AA271" i="25"/>
  <c r="AW171" i="25"/>
  <c r="AF517" i="25"/>
  <c r="AJ265" i="25"/>
  <c r="BC187" i="25"/>
  <c r="AJ153" i="25"/>
  <c r="P521" i="25"/>
  <c r="AV367" i="25"/>
  <c r="AY151" i="25"/>
  <c r="G299" i="25"/>
  <c r="BM425" i="25"/>
  <c r="AA201" i="25"/>
  <c r="BB169" i="25"/>
  <c r="BL137" i="25"/>
  <c r="AO155" i="25"/>
  <c r="AG253" i="25"/>
  <c r="L443" i="25"/>
  <c r="P207" i="25"/>
  <c r="AI381" i="25"/>
  <c r="BB515" i="25"/>
  <c r="BB481" i="25"/>
  <c r="Z187" i="25"/>
  <c r="Z201" i="25"/>
  <c r="BC125" i="25"/>
  <c r="AQ451" i="25"/>
  <c r="BM389" i="25"/>
  <c r="J355" i="25"/>
  <c r="AT375" i="25"/>
  <c r="BL213" i="25"/>
  <c r="AW261" i="25"/>
  <c r="P441" i="25"/>
  <c r="AB287" i="25"/>
  <c r="BH209" i="25"/>
  <c r="AH251" i="25"/>
  <c r="BN193" i="25"/>
  <c r="AH431" i="25"/>
  <c r="AC277" i="25"/>
  <c r="BK351" i="25"/>
  <c r="BN293" i="25"/>
  <c r="BO271" i="25"/>
  <c r="AT331" i="25"/>
  <c r="AD349" i="25"/>
  <c r="AL399" i="25"/>
  <c r="AV299" i="25"/>
  <c r="AT359" i="25"/>
  <c r="AK507" i="25"/>
  <c r="AI469" i="25"/>
  <c r="Y405" i="25"/>
  <c r="Z491" i="25"/>
  <c r="AM391" i="25"/>
  <c r="AV143" i="25"/>
  <c r="AN347" i="25"/>
  <c r="BP459" i="25"/>
  <c r="BH393" i="25"/>
  <c r="AF293" i="25"/>
  <c r="AS365" i="25"/>
  <c r="BF473" i="25"/>
  <c r="V463" i="25"/>
  <c r="AL167" i="25"/>
  <c r="AU281" i="25"/>
  <c r="AO313" i="25"/>
  <c r="AW195" i="25"/>
  <c r="AZ419" i="25"/>
  <c r="AX445" i="25"/>
  <c r="H255" i="25"/>
  <c r="AC533" i="25"/>
  <c r="AB477" i="25"/>
  <c r="BP291" i="25"/>
  <c r="AX287" i="25"/>
  <c r="V123" i="25"/>
  <c r="AL445" i="25"/>
  <c r="BK259" i="25"/>
  <c r="BL223" i="25"/>
  <c r="BO229" i="25"/>
  <c r="BI235" i="25"/>
  <c r="AI357" i="25"/>
  <c r="BM371" i="25"/>
  <c r="BC205" i="25"/>
  <c r="AM211" i="25"/>
  <c r="AR523" i="25"/>
  <c r="AG351" i="25"/>
  <c r="U335" i="25"/>
  <c r="BI153" i="25"/>
  <c r="O271" i="25"/>
  <c r="BN515" i="25"/>
  <c r="AK337" i="25"/>
  <c r="AN171" i="25"/>
  <c r="K203" i="25"/>
  <c r="AJ335" i="25"/>
  <c r="BJ247" i="25"/>
  <c r="AZ147" i="25"/>
  <c r="BP343" i="25"/>
  <c r="BB461" i="25"/>
  <c r="Q261" i="25"/>
  <c r="BL197" i="25"/>
  <c r="AY405" i="25"/>
  <c r="AN135" i="25"/>
  <c r="K187" i="25"/>
  <c r="AH171" i="25"/>
  <c r="O181" i="25"/>
  <c r="BI149" i="25"/>
  <c r="Z241" i="25"/>
  <c r="AZ467" i="25"/>
  <c r="AK315" i="25"/>
  <c r="AD275" i="25"/>
  <c r="AK437" i="25"/>
  <c r="AI417" i="25"/>
  <c r="BN163" i="25"/>
  <c r="BF533" i="25"/>
  <c r="AE461" i="25"/>
  <c r="BH311" i="25"/>
  <c r="BJ421" i="25"/>
  <c r="AK459" i="25"/>
  <c r="AY471" i="25"/>
  <c r="BN229" i="25"/>
  <c r="BJ225" i="25"/>
  <c r="AN455" i="25"/>
  <c r="Z227" i="25"/>
  <c r="T459" i="25"/>
  <c r="AQ287" i="25"/>
  <c r="AM201" i="25"/>
  <c r="BP405" i="25"/>
  <c r="BI157" i="25"/>
  <c r="AW275" i="25"/>
  <c r="I327" i="25"/>
  <c r="D319" i="25"/>
  <c r="BG289" i="25"/>
  <c r="BL425" i="25"/>
  <c r="T191" i="25"/>
  <c r="AH161" i="25"/>
  <c r="BO413" i="25"/>
  <c r="BO223" i="25"/>
  <c r="BL225" i="25"/>
  <c r="AC253" i="25"/>
  <c r="AZ351" i="25"/>
  <c r="AR273" i="25"/>
  <c r="P275" i="25"/>
  <c r="AI423" i="25"/>
  <c r="AJ167" i="25"/>
  <c r="BC315" i="25"/>
  <c r="AE163" i="25"/>
  <c r="AG207" i="25"/>
  <c r="AY315" i="25"/>
  <c r="BL495" i="25"/>
  <c r="AC359" i="25"/>
  <c r="BO301" i="25"/>
  <c r="BP371" i="25"/>
  <c r="AN129" i="25"/>
  <c r="AO277" i="25"/>
  <c r="S527" i="25"/>
  <c r="S267" i="25"/>
  <c r="AM325" i="25"/>
  <c r="AB183" i="25"/>
  <c r="BF203" i="25"/>
  <c r="AN427" i="25"/>
  <c r="AN207" i="25"/>
  <c r="K319" i="25"/>
  <c r="BJ251" i="25"/>
  <c r="S175" i="25"/>
  <c r="AB157" i="25"/>
  <c r="BL411" i="25"/>
  <c r="BL353" i="25"/>
  <c r="P401" i="25"/>
  <c r="BH143" i="25"/>
  <c r="BM257" i="25"/>
  <c r="J263" i="25"/>
  <c r="AO127" i="25"/>
  <c r="BB245" i="25"/>
  <c r="AI437" i="25"/>
  <c r="AQ275" i="25"/>
  <c r="AS437" i="25"/>
  <c r="BM285" i="25"/>
  <c r="BJ527" i="25"/>
  <c r="AZ325" i="25"/>
  <c r="AL255" i="25"/>
  <c r="BO251" i="25"/>
  <c r="AW307" i="25"/>
  <c r="BD259" i="25"/>
  <c r="AW127" i="25"/>
  <c r="U411" i="25"/>
  <c r="AZ193" i="25"/>
  <c r="AL257" i="25"/>
  <c r="BF439" i="25"/>
  <c r="AD425" i="25"/>
  <c r="BO357" i="25"/>
  <c r="AC421" i="25"/>
  <c r="BL397" i="25"/>
  <c r="BI387" i="25"/>
  <c r="P289" i="25"/>
  <c r="AE239" i="25"/>
  <c r="AU337" i="25"/>
  <c r="AF515" i="25"/>
  <c r="M483" i="25"/>
  <c r="AN293" i="25"/>
  <c r="AA301" i="25"/>
  <c r="AZ143" i="25"/>
  <c r="AG151" i="25"/>
  <c r="AH481" i="25"/>
  <c r="AF177" i="25"/>
  <c r="AW231" i="25"/>
  <c r="AN449" i="25"/>
  <c r="AD175" i="25"/>
  <c r="BJ341" i="25"/>
  <c r="BJ371" i="25"/>
  <c r="BK399" i="25"/>
  <c r="BL147" i="25"/>
  <c r="F243" i="25"/>
  <c r="AL413" i="25"/>
  <c r="BG449" i="25"/>
  <c r="AU393" i="25"/>
  <c r="AU217" i="25"/>
  <c r="AX421" i="25"/>
  <c r="AB419" i="25"/>
  <c r="Y389" i="25"/>
  <c r="AA227" i="25"/>
  <c r="D351" i="25"/>
  <c r="F347" i="25"/>
  <c r="R251" i="25"/>
  <c r="AU343" i="25"/>
  <c r="AB459" i="25"/>
  <c r="Q229" i="25"/>
  <c r="AQ503" i="25"/>
  <c r="AW215" i="25"/>
  <c r="BF449" i="25"/>
  <c r="AI367" i="25"/>
  <c r="AK463" i="25"/>
  <c r="BJ233" i="25"/>
  <c r="AY197" i="25"/>
  <c r="AY397" i="25"/>
  <c r="AO375" i="25"/>
  <c r="I527" i="25"/>
  <c r="AC243" i="25"/>
  <c r="AD405" i="25"/>
  <c r="U371" i="25"/>
  <c r="AA281" i="25"/>
  <c r="BC265" i="25"/>
  <c r="BB391" i="25"/>
  <c r="BM175" i="25"/>
  <c r="BE167" i="25"/>
  <c r="AH495" i="25"/>
  <c r="AK377" i="25"/>
  <c r="AL411" i="25"/>
  <c r="Y327" i="25"/>
  <c r="AL155" i="25"/>
  <c r="AI509" i="25"/>
  <c r="BF241" i="25"/>
  <c r="AE147" i="25"/>
  <c r="AU235" i="25"/>
  <c r="Z307" i="25"/>
  <c r="S311" i="25"/>
  <c r="AJ233" i="25"/>
  <c r="AJ377" i="25"/>
  <c r="BN269" i="25"/>
  <c r="AN333" i="25"/>
  <c r="BL471" i="25"/>
  <c r="P421" i="25"/>
  <c r="T291" i="25"/>
  <c r="BP185" i="25"/>
  <c r="D439" i="25"/>
  <c r="K359" i="25"/>
  <c r="BL245" i="25"/>
  <c r="P113" i="25"/>
  <c r="AC465" i="25"/>
  <c r="AG389" i="25"/>
  <c r="W115" i="25"/>
  <c r="O187" i="25"/>
  <c r="AB165" i="25"/>
  <c r="AA477" i="25"/>
  <c r="AU259" i="25"/>
  <c r="D379" i="25"/>
  <c r="BC487" i="25"/>
  <c r="BN343" i="25"/>
  <c r="Z445" i="25"/>
  <c r="AK201" i="25"/>
  <c r="BO237" i="25"/>
  <c r="I399" i="25"/>
  <c r="AF367" i="25"/>
  <c r="M295" i="25"/>
  <c r="BJ139" i="25"/>
  <c r="AQ157" i="25"/>
  <c r="BC119" i="25"/>
  <c r="J399" i="25"/>
  <c r="AY153" i="25"/>
  <c r="AH123" i="25"/>
  <c r="AJ295" i="25"/>
  <c r="BE409" i="25"/>
  <c r="AB475" i="25"/>
  <c r="AW421" i="25"/>
  <c r="AT185" i="25"/>
  <c r="Z347" i="25"/>
  <c r="BD179" i="25"/>
  <c r="AX291" i="25"/>
  <c r="AK481" i="25"/>
  <c r="BL371" i="25"/>
  <c r="AC435" i="25"/>
  <c r="AM387" i="25"/>
  <c r="AZ457" i="25"/>
  <c r="BF295" i="25"/>
  <c r="Q471" i="25"/>
  <c r="AQ507" i="25"/>
  <c r="AD201" i="25"/>
  <c r="BL413" i="25"/>
  <c r="H471" i="25"/>
  <c r="Q477" i="25"/>
  <c r="BI383" i="25"/>
  <c r="BK403" i="25"/>
  <c r="V319" i="25"/>
  <c r="BF447" i="25"/>
  <c r="F463" i="25"/>
  <c r="W403" i="25"/>
  <c r="BH213" i="25"/>
  <c r="BG153" i="25"/>
  <c r="BI431" i="25"/>
  <c r="Q233" i="25"/>
  <c r="AU227" i="25"/>
  <c r="AS447" i="25"/>
  <c r="BP433" i="25"/>
  <c r="P253" i="25"/>
  <c r="AG433" i="25"/>
  <c r="AB303" i="25"/>
  <c r="P487" i="25"/>
  <c r="N335" i="25"/>
  <c r="G387" i="25"/>
  <c r="AL393" i="25"/>
  <c r="S303" i="25"/>
  <c r="Y137" i="25"/>
  <c r="AD525" i="25"/>
  <c r="M459" i="25"/>
  <c r="AA127" i="25"/>
  <c r="BE423" i="25"/>
  <c r="BO405" i="25"/>
  <c r="AM215" i="25"/>
  <c r="BJ335" i="25"/>
  <c r="V475" i="25"/>
  <c r="J171" i="25"/>
  <c r="P193" i="25"/>
  <c r="T175" i="25"/>
  <c r="AF335" i="25"/>
  <c r="AL487" i="25"/>
  <c r="BD229" i="25"/>
  <c r="BL273" i="25"/>
  <c r="BH241" i="25"/>
  <c r="AQ229" i="25"/>
  <c r="AU311" i="25"/>
  <c r="BJ315" i="25"/>
  <c r="BG525" i="25"/>
  <c r="BB395" i="25"/>
  <c r="AX501" i="25"/>
  <c r="AA315" i="25"/>
  <c r="AV405" i="25"/>
  <c r="AX351" i="25"/>
  <c r="AM259" i="25"/>
  <c r="BO365" i="25"/>
  <c r="BE159" i="25"/>
  <c r="BE295" i="25"/>
  <c r="H351" i="25"/>
  <c r="BN243" i="25"/>
  <c r="AL483" i="25"/>
  <c r="BO449" i="25"/>
  <c r="AE285" i="25"/>
  <c r="U351" i="25"/>
  <c r="AC415" i="25"/>
  <c r="AJ189" i="25"/>
  <c r="Y145" i="25"/>
  <c r="AR433" i="25"/>
  <c r="AI289" i="25"/>
  <c r="AK133" i="25"/>
  <c r="P335" i="25"/>
  <c r="BN213" i="25"/>
  <c r="Z385" i="25"/>
  <c r="BM183" i="25"/>
  <c r="BN361" i="25"/>
  <c r="N243" i="25"/>
  <c r="BN183" i="25"/>
  <c r="BC389" i="25"/>
  <c r="AK167" i="25"/>
  <c r="AR535" i="25"/>
  <c r="Y465" i="25"/>
  <c r="F279" i="25"/>
  <c r="AU229" i="25"/>
  <c r="BO421" i="25"/>
  <c r="BI341" i="25"/>
  <c r="AQ283" i="25"/>
  <c r="BG127" i="25"/>
  <c r="BH451" i="25"/>
  <c r="Z359" i="25"/>
  <c r="BF247" i="25"/>
  <c r="O531" i="25"/>
  <c r="BE369" i="25"/>
  <c r="I355" i="25"/>
  <c r="BD253" i="25"/>
  <c r="Z265" i="25"/>
  <c r="BI371" i="25"/>
  <c r="BF387" i="25"/>
  <c r="AB367" i="25"/>
  <c r="AO327" i="25"/>
  <c r="AZ399" i="25"/>
  <c r="BG213" i="25"/>
  <c r="AZ525" i="25"/>
  <c r="S507" i="25"/>
  <c r="AV139" i="25"/>
  <c r="AT511" i="25"/>
  <c r="AD169" i="25"/>
  <c r="R435" i="25"/>
  <c r="H191" i="25"/>
  <c r="BK145" i="25"/>
  <c r="AV397" i="25"/>
  <c r="AW301" i="25"/>
  <c r="P125" i="25"/>
  <c r="AV375" i="25"/>
  <c r="L299" i="25"/>
  <c r="AO365" i="25"/>
  <c r="AG145" i="25"/>
  <c r="BN223" i="25"/>
  <c r="BP329" i="25"/>
  <c r="O527" i="25"/>
  <c r="AX207" i="25"/>
  <c r="AB363" i="25"/>
  <c r="Q443" i="25"/>
  <c r="O167" i="25"/>
  <c r="W143" i="25"/>
  <c r="BP357" i="25"/>
  <c r="AV275" i="25"/>
  <c r="AX385" i="25"/>
  <c r="AW473" i="25"/>
  <c r="BP535" i="25"/>
  <c r="AV477" i="25"/>
  <c r="Z457" i="25"/>
  <c r="BB491" i="25"/>
  <c r="AF381" i="25"/>
  <c r="AV437" i="25"/>
  <c r="K279" i="25"/>
  <c r="Z467" i="25"/>
  <c r="AF417" i="25"/>
  <c r="O243" i="25"/>
  <c r="I299" i="25"/>
  <c r="O309" i="25"/>
  <c r="BN339" i="25"/>
  <c r="BD263" i="25"/>
  <c r="AI163" i="25"/>
  <c r="AU323" i="25"/>
  <c r="AC213" i="25"/>
  <c r="AR423" i="25"/>
  <c r="BD187" i="25"/>
  <c r="AS305" i="25"/>
  <c r="BM195" i="25"/>
  <c r="Z439" i="25"/>
  <c r="D191" i="25"/>
  <c r="AA483" i="25"/>
  <c r="AT327" i="25"/>
  <c r="BC373" i="25"/>
  <c r="BG473" i="25"/>
  <c r="BB379" i="25"/>
  <c r="AF205" i="25"/>
  <c r="Y233" i="25"/>
  <c r="BJ185" i="25"/>
  <c r="AM255" i="25"/>
  <c r="U423" i="25"/>
  <c r="AW415" i="25"/>
  <c r="J271" i="25"/>
  <c r="AZ505" i="25"/>
  <c r="AM317" i="25"/>
  <c r="BI487" i="25"/>
  <c r="BC387" i="25"/>
  <c r="AA5" i="25"/>
  <c r="AZ17" i="25"/>
  <c r="W6" i="25"/>
  <c r="BK10" i="25"/>
  <c r="O25" i="25"/>
  <c r="L113" i="25"/>
  <c r="BF5" i="25"/>
  <c r="K113" i="25"/>
  <c r="BH397" i="25"/>
  <c r="N275" i="25"/>
  <c r="AT145" i="25"/>
  <c r="AL225" i="25"/>
  <c r="AQ383" i="25"/>
  <c r="AF227" i="25"/>
  <c r="BO379" i="25"/>
  <c r="AT297" i="25"/>
  <c r="AZ273" i="25"/>
  <c r="AL371" i="25"/>
  <c r="BO433" i="25"/>
  <c r="BM187" i="25"/>
  <c r="I479" i="25"/>
  <c r="AW285" i="25"/>
  <c r="AU203" i="25"/>
  <c r="AJ221" i="25"/>
  <c r="AI465" i="25"/>
  <c r="K159" i="25"/>
  <c r="AJ389" i="25"/>
  <c r="AF375" i="25"/>
  <c r="AJ367" i="25"/>
  <c r="BK261" i="25"/>
  <c r="AG411" i="25"/>
  <c r="AR169" i="25"/>
  <c r="BP129" i="25"/>
  <c r="Y383" i="25"/>
  <c r="AC169" i="25"/>
  <c r="AI403" i="25"/>
  <c r="BO461" i="25"/>
  <c r="BI303" i="25"/>
  <c r="O511" i="25"/>
  <c r="AI243" i="25"/>
  <c r="G191" i="25"/>
  <c r="AR451" i="25"/>
  <c r="AO205" i="25"/>
  <c r="R135" i="25"/>
  <c r="AC371" i="25"/>
  <c r="BF195" i="25"/>
  <c r="AE499" i="25"/>
  <c r="Z337" i="25"/>
  <c r="AG135" i="25"/>
  <c r="Y369" i="25"/>
  <c r="AH261" i="25"/>
  <c r="AB155" i="25"/>
  <c r="AL317" i="25"/>
  <c r="P173" i="25"/>
  <c r="AL139" i="25"/>
  <c r="BN425" i="25"/>
  <c r="AD485" i="25"/>
  <c r="BF265" i="25"/>
  <c r="F231" i="25"/>
  <c r="G175" i="25"/>
  <c r="W175" i="25"/>
  <c r="M371" i="25"/>
  <c r="AJ373" i="25"/>
  <c r="BD233" i="25"/>
  <c r="BH431" i="25"/>
  <c r="AL337" i="25"/>
  <c r="AT389" i="25"/>
  <c r="V343" i="25"/>
  <c r="BF493" i="25"/>
  <c r="AM349" i="25"/>
  <c r="BX118" i="25"/>
  <c r="AS391" i="25"/>
  <c r="Q453" i="25"/>
  <c r="AN411" i="25"/>
  <c r="BL351" i="25"/>
  <c r="AV421" i="25"/>
  <c r="P249" i="25"/>
  <c r="BG139" i="25"/>
  <c r="H223" i="25"/>
  <c r="BB305" i="25"/>
  <c r="T383" i="25"/>
  <c r="AO149" i="25"/>
  <c r="AA485" i="25"/>
  <c r="AF195" i="25"/>
  <c r="AC405" i="25"/>
  <c r="AI323" i="25"/>
  <c r="AW323" i="25"/>
  <c r="Y323" i="25"/>
  <c r="AD181" i="25"/>
  <c r="AK529" i="25"/>
  <c r="BK271" i="25"/>
  <c r="AT471" i="25"/>
  <c r="P455" i="25"/>
  <c r="BM229" i="25"/>
  <c r="AB193" i="25"/>
  <c r="AY185" i="25"/>
  <c r="AR409" i="25"/>
  <c r="AQ167" i="25"/>
  <c r="AQ495" i="25"/>
  <c r="F239" i="25"/>
  <c r="AZ433" i="25"/>
  <c r="K419" i="25"/>
  <c r="R151" i="25"/>
  <c r="AN485" i="25"/>
  <c r="K331" i="25"/>
  <c r="BP175" i="25"/>
  <c r="AV327" i="25"/>
  <c r="AN227" i="25"/>
  <c r="N407" i="25"/>
  <c r="AN203" i="25"/>
  <c r="AA167" i="25"/>
  <c r="AZ439" i="25"/>
  <c r="BL419" i="25"/>
  <c r="BP179" i="25"/>
  <c r="AV429" i="25"/>
  <c r="BB203" i="25"/>
  <c r="AO329" i="25"/>
  <c r="U363" i="25"/>
  <c r="AT197" i="25"/>
  <c r="BB281" i="25"/>
  <c r="BM337" i="25"/>
  <c r="AI329" i="25"/>
  <c r="AA437" i="25"/>
  <c r="AA369" i="25"/>
  <c r="O123" i="25"/>
  <c r="BD351" i="25"/>
  <c r="AN503" i="25"/>
  <c r="BK161" i="25"/>
  <c r="V127" i="25"/>
  <c r="BK421" i="25"/>
  <c r="BL321" i="25"/>
  <c r="Y417" i="25"/>
  <c r="Y247" i="25"/>
  <c r="BL291" i="25"/>
  <c r="D343" i="25"/>
  <c r="BI449" i="25"/>
  <c r="AV351" i="25"/>
  <c r="AG311" i="25"/>
  <c r="BB529" i="25"/>
  <c r="BF517" i="25"/>
  <c r="AD401" i="25"/>
  <c r="BI213" i="25"/>
  <c r="G379" i="25"/>
  <c r="AI443" i="25"/>
  <c r="AA421" i="25"/>
  <c r="AO441" i="25"/>
  <c r="BL343" i="25"/>
  <c r="AS411" i="25"/>
  <c r="BB233" i="25"/>
  <c r="M135" i="25"/>
  <c r="V435" i="25"/>
  <c r="AR289" i="25"/>
  <c r="O485" i="25"/>
  <c r="U395" i="25"/>
  <c r="AQ497" i="25"/>
  <c r="S451" i="25"/>
  <c r="P179" i="25"/>
  <c r="AS397" i="25"/>
  <c r="AU213" i="25"/>
  <c r="AO341" i="25"/>
  <c r="M227" i="25"/>
  <c r="AY277" i="25"/>
  <c r="AG361" i="25"/>
  <c r="AU211" i="25"/>
  <c r="AD235" i="25"/>
  <c r="T235" i="25"/>
  <c r="AK341" i="25"/>
  <c r="AA417" i="25"/>
  <c r="P157" i="25"/>
  <c r="BN165" i="25"/>
  <c r="AZ471" i="25"/>
  <c r="AL145" i="25"/>
  <c r="D435" i="25"/>
  <c r="AS299" i="25"/>
  <c r="H435" i="25"/>
  <c r="U319" i="25"/>
  <c r="M407" i="25"/>
  <c r="AR389" i="25"/>
  <c r="AJ161" i="25"/>
  <c r="AC295" i="25"/>
  <c r="AH499" i="25"/>
  <c r="Q387" i="25"/>
  <c r="BK489" i="25"/>
  <c r="AH383" i="25"/>
  <c r="AK229" i="25"/>
  <c r="AM295" i="25"/>
  <c r="AI477" i="25"/>
  <c r="AS259" i="25"/>
  <c r="BO169" i="25"/>
  <c r="Y377" i="25"/>
  <c r="BP267" i="25"/>
  <c r="AI245" i="25"/>
  <c r="AY213" i="25"/>
  <c r="AB257" i="25"/>
  <c r="BB273" i="25"/>
  <c r="AS263" i="25"/>
  <c r="AD153" i="25"/>
  <c r="V179" i="25"/>
  <c r="Q281" i="25"/>
  <c r="BL431" i="25"/>
  <c r="BJ513" i="25"/>
  <c r="AD255" i="25"/>
  <c r="AU463" i="25"/>
  <c r="AJ205" i="25"/>
  <c r="L343" i="25"/>
  <c r="AV151" i="25"/>
  <c r="BJ459" i="25"/>
  <c r="BE249" i="25"/>
  <c r="BP141" i="25"/>
  <c r="BJ399" i="25"/>
  <c r="AR263" i="25"/>
  <c r="AA233" i="25"/>
  <c r="AY325" i="25"/>
  <c r="AJ457" i="25"/>
  <c r="J195" i="25"/>
  <c r="AR447" i="25"/>
  <c r="AB503" i="25"/>
  <c r="AC165" i="25"/>
  <c r="R355" i="25"/>
  <c r="BG343" i="25"/>
  <c r="AJ213" i="25"/>
  <c r="AJ363" i="25"/>
  <c r="F411" i="25"/>
  <c r="BM263" i="25"/>
  <c r="BF177" i="25"/>
  <c r="AO391" i="25"/>
  <c r="AT309" i="25"/>
  <c r="AS473" i="25"/>
  <c r="AR487" i="25"/>
  <c r="BF125" i="25"/>
  <c r="W515" i="25"/>
  <c r="AW451" i="25"/>
  <c r="AV213" i="25"/>
  <c r="BC145" i="25"/>
  <c r="AG451" i="25"/>
  <c r="M487" i="25"/>
  <c r="BD239" i="25"/>
  <c r="L535" i="25"/>
  <c r="BP437" i="25"/>
  <c r="AL451" i="25"/>
  <c r="AK441" i="25"/>
  <c r="T351" i="25"/>
  <c r="BG247" i="25"/>
  <c r="BM119" i="25"/>
  <c r="AN387" i="25"/>
  <c r="BI277" i="25"/>
  <c r="M411" i="25"/>
  <c r="AU151" i="25"/>
  <c r="J247" i="25"/>
  <c r="AO119" i="25"/>
  <c r="BL367" i="25"/>
  <c r="AW349" i="25"/>
  <c r="BB297" i="25"/>
  <c r="AV197" i="25"/>
  <c r="AS499" i="25"/>
  <c r="AE417" i="25"/>
  <c r="AC345" i="25"/>
  <c r="BG207" i="25"/>
  <c r="BH371" i="25"/>
  <c r="AJ199" i="25"/>
  <c r="AB467" i="25"/>
  <c r="T427" i="25"/>
  <c r="AD391" i="25"/>
  <c r="P171" i="25"/>
  <c r="AZ253" i="25"/>
  <c r="AO511" i="25"/>
  <c r="BO279" i="25"/>
  <c r="P153" i="25"/>
  <c r="BE375" i="25"/>
  <c r="Y153" i="25"/>
  <c r="BN285" i="25"/>
  <c r="AK149" i="25"/>
  <c r="AB489" i="25"/>
  <c r="BK181" i="25"/>
  <c r="AV203" i="25"/>
  <c r="BG495" i="25"/>
  <c r="AZ415" i="25"/>
  <c r="AH217" i="25"/>
  <c r="AD509" i="25"/>
  <c r="AE181" i="25"/>
  <c r="BE299" i="25"/>
  <c r="AL159" i="25"/>
  <c r="BJ279" i="25"/>
  <c r="AI485" i="25"/>
  <c r="O337" i="25"/>
  <c r="BL177" i="25"/>
  <c r="AR425" i="25"/>
  <c r="BC425" i="25"/>
  <c r="AU367" i="25"/>
  <c r="AC287" i="25"/>
  <c r="AL209" i="25"/>
  <c r="BM213" i="25"/>
  <c r="AU495" i="25"/>
  <c r="AI333" i="25"/>
  <c r="J139" i="25"/>
  <c r="AU251" i="25"/>
  <c r="BE501" i="25"/>
  <c r="Q341" i="25"/>
  <c r="Q267" i="25"/>
  <c r="K403" i="25"/>
  <c r="AH411" i="25"/>
  <c r="K439" i="25"/>
  <c r="K163" i="25"/>
  <c r="AS387" i="25"/>
  <c r="AA457" i="25"/>
  <c r="AS319" i="25"/>
  <c r="AI165" i="25"/>
  <c r="AE267" i="25"/>
  <c r="AE465" i="25"/>
  <c r="AW467" i="25"/>
  <c r="BH463" i="25"/>
  <c r="M363" i="25"/>
  <c r="AA427" i="25"/>
  <c r="U203" i="25"/>
  <c r="BB419" i="25"/>
  <c r="AZ407" i="25"/>
  <c r="AU161" i="25"/>
  <c r="AG227" i="25"/>
  <c r="AY147" i="25"/>
  <c r="AA467" i="25"/>
  <c r="AY289" i="25"/>
  <c r="AV369" i="25"/>
  <c r="F163" i="25"/>
  <c r="Q323" i="25"/>
  <c r="AN155" i="25"/>
  <c r="AI125" i="25"/>
  <c r="M183" i="25"/>
  <c r="AS205" i="25"/>
  <c r="AZ167" i="25"/>
  <c r="BM159" i="25"/>
  <c r="AJ331" i="25"/>
  <c r="BB267" i="25"/>
  <c r="AC337" i="25"/>
  <c r="I271" i="25"/>
  <c r="BM397" i="25"/>
  <c r="AF407" i="25"/>
  <c r="L167" i="25"/>
  <c r="BL423" i="25"/>
  <c r="S475" i="25"/>
  <c r="BI121" i="25"/>
  <c r="AF525" i="25"/>
  <c r="AC125" i="25"/>
  <c r="AK177" i="25"/>
  <c r="AM315" i="25"/>
  <c r="V395" i="25"/>
  <c r="AC441" i="25"/>
  <c r="P187" i="25"/>
  <c r="AQ201" i="25"/>
  <c r="AD431" i="25"/>
  <c r="AY431" i="25"/>
  <c r="Q137" i="25"/>
  <c r="V503" i="25"/>
  <c r="AG167" i="25"/>
  <c r="AR453" i="25"/>
  <c r="AU353" i="25"/>
  <c r="AM119" i="25"/>
  <c r="BI297" i="25"/>
  <c r="AQ193" i="25"/>
  <c r="Y237" i="25"/>
  <c r="Y133" i="25"/>
  <c r="BI325" i="25"/>
  <c r="BC287" i="25"/>
  <c r="U475" i="25"/>
  <c r="BK127" i="25"/>
  <c r="BJ503" i="25"/>
  <c r="H423" i="25"/>
  <c r="BD507" i="25"/>
  <c r="BL263" i="25"/>
  <c r="BP231" i="25"/>
  <c r="AH203" i="25"/>
  <c r="AA289" i="25"/>
  <c r="T255" i="25"/>
  <c r="P287" i="25"/>
  <c r="BK293" i="25"/>
  <c r="AS139" i="25"/>
  <c r="AQ403" i="25"/>
  <c r="AE433" i="25"/>
  <c r="AY247" i="25"/>
  <c r="AM367" i="25"/>
  <c r="AW295" i="25"/>
  <c r="BO219" i="25"/>
  <c r="AJ169" i="25"/>
  <c r="G491" i="25"/>
  <c r="AH195" i="25"/>
  <c r="P135" i="25"/>
  <c r="BB497" i="25"/>
  <c r="BE315" i="25"/>
  <c r="T531" i="25"/>
  <c r="AH185" i="25"/>
  <c r="BH247" i="25"/>
  <c r="BN185" i="25"/>
  <c r="BD283" i="25"/>
  <c r="AM251" i="25"/>
  <c r="BF187" i="25"/>
  <c r="AM223" i="25"/>
  <c r="V459" i="25"/>
  <c r="P307" i="25"/>
  <c r="AB403" i="25"/>
  <c r="BP361" i="25"/>
  <c r="S495" i="25"/>
  <c r="AT425" i="25"/>
  <c r="BP199" i="25"/>
  <c r="AN307" i="25"/>
  <c r="AE457" i="25"/>
  <c r="AO221" i="25"/>
  <c r="AK131" i="25"/>
  <c r="AQ255" i="25"/>
  <c r="BE467" i="25"/>
  <c r="AE233" i="25"/>
  <c r="AG401" i="25"/>
  <c r="AL289" i="25"/>
  <c r="BN367" i="25"/>
  <c r="AX399" i="25"/>
  <c r="AI459" i="25"/>
  <c r="AW339" i="25"/>
  <c r="AF411" i="25"/>
  <c r="BF131" i="25"/>
  <c r="AL331" i="25"/>
  <c r="K135" i="25"/>
  <c r="AC327" i="25"/>
  <c r="AZ113" i="25"/>
  <c r="P397" i="25"/>
  <c r="Q497" i="25"/>
  <c r="BJ195" i="25"/>
  <c r="U471" i="25"/>
  <c r="P467" i="25"/>
  <c r="AW383" i="25"/>
  <c r="AQ127" i="25"/>
  <c r="G535" i="25"/>
  <c r="Q185" i="25"/>
  <c r="AE525" i="25"/>
  <c r="AS535" i="25"/>
  <c r="AD393" i="25"/>
  <c r="AK471" i="25"/>
  <c r="O361" i="25"/>
  <c r="N495" i="25"/>
  <c r="N183" i="25"/>
  <c r="AB351" i="25"/>
  <c r="AC229" i="25"/>
  <c r="AU399" i="25"/>
  <c r="BG417" i="25"/>
  <c r="BC491" i="25"/>
  <c r="BL505" i="25"/>
  <c r="BE475" i="25"/>
  <c r="S179" i="25"/>
  <c r="AV353" i="25"/>
  <c r="BK517" i="25"/>
  <c r="AX173" i="25"/>
  <c r="U295" i="25"/>
  <c r="AR153" i="25"/>
  <c r="AY283" i="25"/>
  <c r="Y231" i="25"/>
  <c r="AT117" i="25"/>
  <c r="AV441" i="25"/>
  <c r="BN495" i="25"/>
  <c r="Q339" i="25"/>
  <c r="AN185" i="25"/>
  <c r="I351" i="25"/>
  <c r="M239" i="25"/>
  <c r="AH421" i="25"/>
  <c r="T147" i="25"/>
  <c r="AB353" i="25"/>
  <c r="AJ341" i="25"/>
  <c r="AL135" i="25"/>
  <c r="BG339" i="25"/>
  <c r="AN183" i="25"/>
  <c r="P483" i="25"/>
  <c r="AT465" i="25"/>
  <c r="BC423" i="25"/>
  <c r="AJ461" i="25"/>
  <c r="AR185" i="25"/>
  <c r="AT503" i="25"/>
  <c r="U247" i="25"/>
  <c r="Y297" i="25"/>
  <c r="AZ249" i="25"/>
  <c r="AA263" i="25"/>
  <c r="AT163" i="25"/>
  <c r="S471" i="25"/>
  <c r="BN433" i="25"/>
  <c r="AH151" i="25"/>
  <c r="AT317" i="25"/>
  <c r="I259" i="25"/>
  <c r="BN379" i="25"/>
  <c r="AH395" i="25"/>
  <c r="AB173" i="25"/>
  <c r="AA359" i="25"/>
  <c r="BN217" i="25"/>
  <c r="AH137" i="25"/>
  <c r="AT249" i="25"/>
  <c r="AB463" i="25"/>
  <c r="AE317" i="25"/>
  <c r="Y287" i="25"/>
  <c r="AV503" i="25"/>
  <c r="BL251" i="25"/>
  <c r="BI395" i="25"/>
  <c r="BD453" i="25"/>
  <c r="N467" i="25"/>
  <c r="AN189" i="25"/>
  <c r="Q303" i="25"/>
  <c r="BK427" i="25"/>
  <c r="AR429" i="25"/>
  <c r="AM175" i="25"/>
  <c r="AC259" i="25"/>
  <c r="Q211" i="25"/>
  <c r="AS505" i="25"/>
  <c r="BG313" i="25"/>
  <c r="BB525" i="25"/>
  <c r="AQ459" i="25"/>
  <c r="V363" i="25"/>
  <c r="AA321" i="25"/>
  <c r="P535" i="25"/>
  <c r="AZ509" i="25"/>
  <c r="BI411" i="25"/>
  <c r="AM285" i="25"/>
  <c r="BG201" i="25"/>
  <c r="Z137" i="25"/>
  <c r="BN313" i="25"/>
  <c r="AL519" i="25"/>
  <c r="AU181" i="25"/>
  <c r="AX517" i="25"/>
  <c r="AJ135" i="25"/>
  <c r="O385" i="25"/>
  <c r="BO275" i="25"/>
  <c r="BD243" i="25"/>
  <c r="AS191" i="25"/>
  <c r="BH203" i="25"/>
  <c r="AR213" i="25"/>
  <c r="G171" i="25"/>
  <c r="AX415" i="25"/>
  <c r="BM365" i="25"/>
  <c r="AE535" i="25"/>
  <c r="AA435" i="25"/>
  <c r="AE481" i="25"/>
  <c r="BI345" i="25"/>
  <c r="BT118" i="25"/>
  <c r="H135" i="25"/>
  <c r="BF275" i="25"/>
  <c r="AK275" i="25"/>
  <c r="BJ359" i="25"/>
  <c r="BF523" i="25"/>
  <c r="Y193" i="25"/>
  <c r="AT243" i="25"/>
  <c r="BI405" i="25"/>
  <c r="BP495" i="25"/>
  <c r="BO255" i="25"/>
  <c r="AQ527" i="25"/>
  <c r="BK165" i="25"/>
  <c r="BP161" i="25"/>
  <c r="AY175" i="25"/>
  <c r="F487" i="25"/>
  <c r="L471" i="25"/>
  <c r="AE437" i="25"/>
  <c r="P363" i="25"/>
  <c r="AD309" i="25"/>
  <c r="F115" i="25"/>
  <c r="AK237" i="25"/>
  <c r="BG335" i="25"/>
  <c r="V243" i="25"/>
  <c r="AH153" i="25"/>
  <c r="Y489" i="25"/>
  <c r="U519" i="25"/>
  <c r="AW205" i="25"/>
  <c r="AR479" i="25"/>
  <c r="AQ227" i="25"/>
  <c r="BH161" i="25"/>
  <c r="AG393" i="25"/>
  <c r="AH173" i="25"/>
  <c r="AH523" i="25"/>
  <c r="AO319" i="25"/>
  <c r="O491" i="25"/>
  <c r="AD367" i="25"/>
  <c r="U531" i="25"/>
  <c r="Z515" i="25"/>
  <c r="N287" i="25"/>
  <c r="AR217" i="25"/>
  <c r="N319" i="25"/>
  <c r="K443" i="25"/>
  <c r="AR313" i="25"/>
  <c r="AZ291" i="25"/>
  <c r="O475" i="25"/>
  <c r="BK113" i="25"/>
  <c r="AD283" i="25"/>
  <c r="AK363" i="25"/>
  <c r="AF455" i="25"/>
  <c r="BP485" i="25"/>
  <c r="AD323" i="25"/>
  <c r="BL287" i="25"/>
  <c r="BL173" i="25"/>
  <c r="BN375" i="25"/>
  <c r="AB273" i="25"/>
  <c r="BD129" i="25"/>
  <c r="AF345" i="25"/>
  <c r="U159" i="25"/>
  <c r="AB383" i="25"/>
  <c r="AE189" i="25"/>
  <c r="AM297" i="25"/>
  <c r="AO387" i="25"/>
  <c r="BI391" i="25"/>
  <c r="BJ431" i="25"/>
  <c r="BG181" i="25"/>
  <c r="AL169" i="25"/>
  <c r="AQ377" i="25"/>
  <c r="BI477" i="25"/>
  <c r="AH223" i="25"/>
  <c r="AS393" i="25"/>
  <c r="O403" i="25"/>
  <c r="AG303" i="25"/>
  <c r="AX431" i="25"/>
  <c r="Q173" i="25"/>
  <c r="AX239" i="25"/>
  <c r="BO391" i="25"/>
  <c r="Z157" i="25"/>
  <c r="AE269" i="25"/>
  <c r="P199" i="25"/>
  <c r="BM361" i="25"/>
  <c r="Z181" i="25"/>
  <c r="AX217" i="25"/>
  <c r="AS361" i="25"/>
  <c r="AK375" i="25"/>
  <c r="AS293" i="25"/>
  <c r="AU197" i="25"/>
  <c r="R371" i="25"/>
  <c r="P293" i="25"/>
  <c r="BP479" i="25"/>
  <c r="BD521" i="25"/>
  <c r="BN429" i="25"/>
  <c r="R287" i="25"/>
  <c r="Z471" i="25"/>
  <c r="BH403" i="25"/>
  <c r="P479" i="25"/>
  <c r="AK349" i="25"/>
  <c r="BM481" i="25"/>
  <c r="N251" i="25"/>
  <c r="T295" i="25"/>
  <c r="AT141" i="25"/>
  <c r="AG445" i="25"/>
  <c r="AB211" i="25"/>
  <c r="AN439" i="25"/>
  <c r="AT369" i="25"/>
  <c r="AK263" i="25"/>
  <c r="M503" i="25"/>
  <c r="AQ519" i="25"/>
  <c r="AO465" i="25"/>
  <c r="BD511" i="25"/>
  <c r="J211" i="25"/>
  <c r="AF133" i="25"/>
  <c r="BB501" i="25"/>
  <c r="BG345" i="25"/>
  <c r="BB325" i="25"/>
  <c r="AO267" i="25"/>
  <c r="AL233" i="25"/>
  <c r="Q529" i="25"/>
  <c r="BP277" i="25"/>
  <c r="N179" i="25"/>
  <c r="AL473" i="25"/>
  <c r="F167" i="25"/>
  <c r="BL153" i="25"/>
  <c r="AO291" i="25"/>
  <c r="AK513" i="25"/>
  <c r="AX417" i="25"/>
  <c r="AN429" i="25"/>
  <c r="AH467" i="25"/>
  <c r="BI293" i="25"/>
  <c r="AX257" i="25"/>
  <c r="AC175" i="25"/>
  <c r="AA343" i="25"/>
  <c r="BF305" i="25"/>
  <c r="AU137" i="25"/>
  <c r="F519" i="25"/>
  <c r="AQ327" i="25"/>
  <c r="AR503" i="25"/>
  <c r="AQ535" i="25"/>
  <c r="BM517" i="25"/>
  <c r="AN351" i="25"/>
  <c r="S259" i="25"/>
  <c r="BL185" i="25"/>
  <c r="AU499" i="25"/>
  <c r="AI191" i="25"/>
  <c r="AI445" i="25"/>
  <c r="AK347" i="25"/>
  <c r="W331" i="25"/>
  <c r="AX333" i="25"/>
  <c r="P211" i="25"/>
  <c r="J463" i="25"/>
  <c r="AT159" i="25"/>
  <c r="AO163" i="25"/>
  <c r="AF229" i="25"/>
  <c r="BN465" i="25"/>
  <c r="AK137" i="25"/>
  <c r="AY195" i="25"/>
  <c r="BO479" i="25"/>
  <c r="BO383" i="25"/>
  <c r="Y503" i="25"/>
  <c r="BN503" i="25"/>
  <c r="Y289" i="25"/>
  <c r="S275" i="25"/>
  <c r="AC157" i="25"/>
  <c r="AF477" i="25"/>
  <c r="AD211" i="25"/>
  <c r="BC403" i="25"/>
  <c r="K495" i="25"/>
  <c r="Z259" i="25"/>
  <c r="AH403" i="25"/>
  <c r="BH427" i="25"/>
  <c r="BJ385" i="25"/>
  <c r="AG231" i="25"/>
  <c r="AD423" i="25"/>
  <c r="AH115" i="25"/>
  <c r="AH271" i="25"/>
  <c r="BO129" i="25"/>
  <c r="BC477" i="25"/>
  <c r="Z535" i="25"/>
  <c r="AW149" i="25"/>
  <c r="AJ317" i="25"/>
  <c r="AM199" i="25"/>
  <c r="AC147" i="25"/>
  <c r="AK147" i="25"/>
  <c r="BP367" i="25"/>
  <c r="Q433" i="25"/>
  <c r="AM397" i="25"/>
  <c r="AJ351" i="25"/>
  <c r="AV513" i="25"/>
  <c r="BE135" i="25"/>
  <c r="AQ509" i="25"/>
  <c r="BM469" i="25"/>
  <c r="BL201" i="25"/>
  <c r="L423" i="25"/>
  <c r="BB357" i="25"/>
  <c r="P277" i="25"/>
  <c r="AC397" i="25"/>
  <c r="Q333" i="25"/>
  <c r="S391" i="25"/>
  <c r="BI481" i="25"/>
  <c r="BF141" i="25"/>
  <c r="AF213" i="25"/>
  <c r="AR417" i="25"/>
  <c r="AQ395" i="25"/>
  <c r="Q117" i="25"/>
  <c r="AE529" i="25"/>
  <c r="AZ295" i="25"/>
  <c r="H371" i="25"/>
  <c r="AD451" i="25"/>
  <c r="P243" i="25"/>
  <c r="AL181" i="25"/>
  <c r="BI177" i="25"/>
  <c r="AV347" i="25"/>
  <c r="AB121" i="25"/>
  <c r="AM373" i="25"/>
  <c r="AS161" i="25"/>
  <c r="Y223" i="25"/>
  <c r="G499" i="25"/>
  <c r="AO121" i="25"/>
  <c r="AC311" i="25"/>
  <c r="AW217" i="25"/>
  <c r="BF317" i="25"/>
  <c r="BC475" i="25"/>
  <c r="AO241" i="25"/>
  <c r="BF263" i="25"/>
  <c r="AA405" i="25"/>
  <c r="BK223" i="25"/>
  <c r="AH199" i="25"/>
  <c r="BI447" i="25"/>
  <c r="BN371" i="25"/>
  <c r="BB167" i="25"/>
  <c r="BO153" i="25"/>
  <c r="AH341" i="25"/>
  <c r="AF241" i="25"/>
  <c r="BI517" i="25"/>
  <c r="BD251" i="25"/>
  <c r="BD353" i="25"/>
  <c r="Q305" i="25"/>
  <c r="BJ253" i="25"/>
  <c r="AH485" i="25"/>
  <c r="BF197" i="25"/>
  <c r="BI273" i="25"/>
  <c r="Y217" i="25"/>
  <c r="BO317" i="25"/>
  <c r="AD333" i="25"/>
  <c r="Q325" i="25"/>
  <c r="Q225" i="25"/>
  <c r="BK155" i="25"/>
  <c r="AC351" i="25"/>
  <c r="BN121" i="25"/>
  <c r="T391" i="25"/>
  <c r="BE355" i="25"/>
  <c r="AM369" i="25"/>
  <c r="AE443" i="25"/>
  <c r="AX353" i="25"/>
  <c r="Z191" i="25"/>
  <c r="P429" i="25"/>
  <c r="BN391" i="25"/>
  <c r="AR179" i="25"/>
  <c r="D347" i="25"/>
  <c r="AG307" i="25"/>
  <c r="O367" i="25"/>
  <c r="BO257" i="25"/>
  <c r="Y481" i="25"/>
  <c r="AT263" i="25"/>
  <c r="V259" i="25"/>
  <c r="AG155" i="25"/>
  <c r="AN515" i="25"/>
  <c r="AJ201" i="25"/>
  <c r="I199" i="25"/>
  <c r="AM433" i="25"/>
  <c r="BG157" i="25"/>
  <c r="BP441" i="25"/>
  <c r="BE527" i="25"/>
  <c r="M299" i="25"/>
  <c r="AX365" i="25"/>
  <c r="AJ267" i="25"/>
  <c r="Z393" i="25"/>
  <c r="BL445" i="25"/>
  <c r="BC185" i="25"/>
  <c r="BE345" i="25"/>
  <c r="BP123" i="25"/>
  <c r="AY149" i="25"/>
  <c r="BB471" i="25"/>
  <c r="BP429" i="25"/>
  <c r="AA203" i="25"/>
  <c r="BL139" i="25"/>
  <c r="AB299" i="25"/>
  <c r="AO153" i="25"/>
  <c r="BI173" i="25"/>
  <c r="AG255" i="25"/>
  <c r="AI383" i="25"/>
  <c r="BB513" i="25"/>
  <c r="AN195" i="25"/>
  <c r="J215" i="25"/>
  <c r="O323" i="25"/>
  <c r="Z203" i="25"/>
  <c r="BC127" i="25"/>
  <c r="BM391" i="25"/>
  <c r="N387" i="25"/>
  <c r="AC335" i="25"/>
  <c r="BL215" i="25"/>
  <c r="BG379" i="25"/>
  <c r="AC389" i="25"/>
  <c r="BH211" i="25"/>
  <c r="AH249" i="25"/>
  <c r="L311" i="25"/>
  <c r="W131" i="25"/>
  <c r="AE423" i="25"/>
  <c r="F259" i="25"/>
  <c r="BN295" i="25"/>
  <c r="AY485" i="25"/>
  <c r="BC419" i="25"/>
  <c r="D391" i="25"/>
  <c r="G399" i="25"/>
  <c r="BN385" i="25"/>
  <c r="AL397" i="25"/>
  <c r="AU487" i="25"/>
  <c r="V215" i="25"/>
  <c r="AN239" i="25"/>
  <c r="G279" i="25"/>
  <c r="AT125" i="25"/>
  <c r="AK505" i="25"/>
  <c r="AI471" i="25"/>
  <c r="Y407" i="25"/>
  <c r="Z489" i="25"/>
  <c r="AT133" i="25"/>
  <c r="H183" i="25"/>
  <c r="AN345" i="25"/>
  <c r="AE381" i="25"/>
  <c r="BP457" i="25"/>
  <c r="AQ477" i="25"/>
  <c r="AO333" i="25"/>
  <c r="O495" i="25"/>
  <c r="BF475" i="25"/>
  <c r="AL165" i="25"/>
  <c r="AO315" i="25"/>
  <c r="D259" i="25"/>
  <c r="BC241" i="25"/>
  <c r="AZ171" i="25"/>
  <c r="AZ417" i="25"/>
  <c r="H451" i="25"/>
  <c r="BP455" i="25"/>
  <c r="R399" i="25"/>
  <c r="AO423" i="25"/>
  <c r="AX285" i="25"/>
  <c r="BC177" i="25"/>
  <c r="Q501" i="25"/>
  <c r="AL447" i="25"/>
  <c r="BP309" i="25"/>
  <c r="BL535" i="25"/>
  <c r="BB161" i="25"/>
  <c r="AQ421" i="25"/>
  <c r="BC207" i="25"/>
  <c r="AJ145" i="25"/>
  <c r="AR521" i="25"/>
  <c r="Y495" i="25"/>
  <c r="BB141" i="25"/>
  <c r="M471" i="25"/>
  <c r="BI155" i="25"/>
  <c r="BN513" i="25"/>
  <c r="AN169" i="25"/>
  <c r="BJ495" i="25"/>
  <c r="AJ333" i="25"/>
  <c r="F363" i="25"/>
  <c r="BP341" i="25"/>
  <c r="Q263" i="25"/>
  <c r="BL199" i="25"/>
  <c r="J411" i="25"/>
  <c r="BN235" i="25"/>
  <c r="J523" i="25"/>
  <c r="M367" i="25"/>
  <c r="O183" i="25"/>
  <c r="BO247" i="25"/>
  <c r="T311" i="25"/>
  <c r="Z243" i="25"/>
  <c r="AA365" i="25"/>
  <c r="AK313" i="25"/>
  <c r="AF501" i="25"/>
  <c r="AK439" i="25"/>
  <c r="AN339" i="25"/>
  <c r="AI419" i="25"/>
  <c r="AN423" i="25"/>
  <c r="BF535" i="25"/>
  <c r="AE243" i="25"/>
  <c r="N223" i="25"/>
  <c r="BE431" i="25"/>
  <c r="BJ423" i="25"/>
  <c r="AY469" i="25"/>
  <c r="BN231" i="25"/>
  <c r="AX315" i="25"/>
  <c r="BM465" i="25"/>
  <c r="D479" i="25"/>
  <c r="BE243" i="25"/>
  <c r="U271" i="25"/>
  <c r="Z425" i="25"/>
  <c r="Z225" i="25"/>
  <c r="AQ285" i="25"/>
  <c r="AM203" i="25"/>
  <c r="AY379" i="25"/>
  <c r="AI195" i="25"/>
  <c r="BI159" i="25"/>
  <c r="AW273" i="25"/>
  <c r="BD449" i="25"/>
  <c r="BF453" i="25"/>
  <c r="AV529" i="25"/>
  <c r="BL427" i="25"/>
  <c r="AH163" i="25"/>
  <c r="Z125" i="25"/>
  <c r="BO415" i="25"/>
  <c r="AD215" i="25"/>
  <c r="AZ257" i="25"/>
  <c r="BL227" i="25"/>
  <c r="BC307" i="25"/>
  <c r="AZ349" i="25"/>
  <c r="AR275" i="25"/>
  <c r="BM165" i="25"/>
  <c r="BK285" i="25"/>
  <c r="P273" i="25"/>
  <c r="AJ165" i="25"/>
  <c r="AE161" i="25"/>
  <c r="AG205" i="25"/>
  <c r="AY313" i="25"/>
  <c r="AK173" i="25"/>
  <c r="AC357" i="25"/>
  <c r="AJ259" i="25"/>
  <c r="D355" i="25"/>
  <c r="Q371" i="25"/>
  <c r="T215" i="25"/>
  <c r="AL245" i="25"/>
  <c r="AO279" i="25"/>
  <c r="AM327" i="25"/>
  <c r="BF201" i="25"/>
  <c r="AN205" i="25"/>
  <c r="Z399" i="25"/>
  <c r="BJ249" i="25"/>
  <c r="P233" i="25"/>
  <c r="AM505" i="25"/>
  <c r="M283" i="25"/>
  <c r="BG211" i="25"/>
  <c r="P403" i="25"/>
  <c r="BH141" i="25"/>
  <c r="BM259" i="25"/>
  <c r="AO475" i="25"/>
  <c r="BB247" i="25"/>
  <c r="AI439" i="25"/>
  <c r="AS439" i="25"/>
  <c r="BJ525" i="25"/>
  <c r="AC303" i="25"/>
  <c r="AZ327" i="25"/>
  <c r="S123" i="25"/>
  <c r="BO249" i="25"/>
  <c r="AW305" i="25"/>
  <c r="BC217" i="25"/>
  <c r="AW125" i="25"/>
  <c r="BK143" i="25"/>
  <c r="Z455" i="25"/>
  <c r="AS481" i="25"/>
  <c r="BF437" i="25"/>
  <c r="AC423" i="25"/>
  <c r="BI385" i="25"/>
  <c r="P291" i="25"/>
  <c r="AU339" i="25"/>
  <c r="BN175" i="25"/>
  <c r="I179" i="25"/>
  <c r="BI529" i="25"/>
  <c r="AY529" i="25"/>
  <c r="AA303" i="25"/>
  <c r="D207" i="25"/>
  <c r="BG255" i="25"/>
  <c r="P515" i="25"/>
  <c r="AH157" i="25"/>
  <c r="BG169" i="25"/>
  <c r="AH483" i="25"/>
  <c r="J347" i="25"/>
  <c r="AN451" i="25"/>
  <c r="AT413" i="25"/>
  <c r="W343" i="25"/>
  <c r="BJ343" i="25"/>
  <c r="AD217" i="25"/>
  <c r="G519" i="25"/>
  <c r="BM305" i="25"/>
  <c r="BL145" i="25"/>
  <c r="V251" i="25"/>
  <c r="BG451" i="25"/>
  <c r="AU171" i="25"/>
  <c r="BJ181" i="25"/>
  <c r="AU219" i="25"/>
  <c r="AJ357" i="25"/>
  <c r="K295" i="25"/>
  <c r="AB267" i="25"/>
  <c r="Y391" i="25"/>
  <c r="AA225" i="25"/>
  <c r="AW131" i="25"/>
  <c r="AB513" i="25"/>
  <c r="AU341" i="25"/>
  <c r="BN283" i="25"/>
  <c r="AF481" i="25"/>
  <c r="AQ501" i="25"/>
  <c r="AI529" i="25"/>
  <c r="T367" i="25"/>
  <c r="AM143" i="25"/>
  <c r="J223" i="25"/>
  <c r="D223" i="25"/>
  <c r="BI133" i="25"/>
  <c r="AK461" i="25"/>
  <c r="F455" i="25"/>
  <c r="AB319" i="25"/>
  <c r="AO373" i="25"/>
  <c r="AQ473" i="25"/>
  <c r="AN507" i="25"/>
  <c r="M375" i="25"/>
  <c r="AM239" i="25"/>
  <c r="AC241" i="25"/>
  <c r="J507" i="25"/>
  <c r="BC267" i="25"/>
  <c r="BB389" i="25"/>
  <c r="AR307" i="25"/>
  <c r="BE165" i="25"/>
  <c r="AH493" i="25"/>
  <c r="AZ447" i="25"/>
  <c r="AK379" i="25"/>
  <c r="AZ179" i="25"/>
  <c r="Y325" i="25"/>
  <c r="AL153" i="25"/>
  <c r="AI511" i="25"/>
  <c r="BF243" i="25"/>
  <c r="AU233" i="25"/>
  <c r="Z305" i="25"/>
  <c r="AJ235" i="25"/>
  <c r="AJ379" i="25"/>
  <c r="M163" i="25"/>
  <c r="BL469" i="25"/>
  <c r="P423" i="25"/>
  <c r="D287" i="25"/>
  <c r="AI265" i="25"/>
  <c r="AR509" i="25"/>
  <c r="BP187" i="25"/>
  <c r="AU535" i="25"/>
  <c r="AD489" i="25"/>
  <c r="G291" i="25"/>
  <c r="BL247" i="25"/>
  <c r="AG391" i="25"/>
  <c r="AB167" i="25"/>
  <c r="AR443" i="25"/>
  <c r="BC485" i="25"/>
  <c r="Z447" i="25"/>
  <c r="BO239" i="25"/>
  <c r="AF365" i="25"/>
  <c r="AS283" i="25"/>
  <c r="AQ159" i="25"/>
  <c r="BM211" i="25"/>
  <c r="BC117" i="25"/>
  <c r="AH121" i="25"/>
  <c r="AJ293" i="25"/>
  <c r="BE411" i="25"/>
  <c r="AV511" i="25"/>
  <c r="I467" i="25"/>
  <c r="BC397" i="25"/>
  <c r="L531" i="25"/>
  <c r="AT187" i="25"/>
  <c r="AB279" i="25"/>
  <c r="Z345" i="25"/>
  <c r="BL303" i="25"/>
  <c r="AT277" i="25"/>
  <c r="BM309" i="25"/>
  <c r="AR381" i="25"/>
  <c r="BL369" i="25"/>
  <c r="AC433" i="25"/>
  <c r="K483" i="25"/>
  <c r="I315" i="25"/>
  <c r="Q469" i="25"/>
  <c r="AX299" i="25"/>
  <c r="AQ505" i="25"/>
  <c r="BK359" i="25"/>
  <c r="BL415" i="25"/>
  <c r="Q479" i="25"/>
  <c r="BP133" i="25"/>
  <c r="BI381" i="25"/>
  <c r="AM337" i="25"/>
  <c r="BK401" i="25"/>
  <c r="BF445" i="25"/>
  <c r="BI437" i="25"/>
  <c r="O189" i="25"/>
  <c r="J203" i="25"/>
  <c r="I167" i="25"/>
  <c r="AH335" i="25"/>
  <c r="BI429" i="25"/>
  <c r="AU225" i="25"/>
  <c r="BC505" i="25"/>
  <c r="BI261" i="25"/>
  <c r="J499" i="25"/>
  <c r="D195" i="25"/>
  <c r="D159" i="25"/>
  <c r="I367" i="25"/>
  <c r="AO135" i="25"/>
  <c r="P485" i="25"/>
  <c r="K375" i="25"/>
  <c r="V359" i="25"/>
  <c r="AL395" i="25"/>
  <c r="BL529" i="25"/>
  <c r="Y139" i="25"/>
  <c r="AD527" i="25"/>
  <c r="K531" i="25"/>
  <c r="BJ485" i="25"/>
  <c r="AH225" i="25"/>
  <c r="BL461" i="25"/>
  <c r="BD309" i="25"/>
  <c r="AM181" i="25"/>
  <c r="AM213" i="25"/>
  <c r="BJ333" i="25"/>
  <c r="U315" i="25"/>
  <c r="R423" i="25"/>
  <c r="AA213" i="25"/>
  <c r="AL485" i="25"/>
  <c r="AM159" i="25"/>
  <c r="BD231" i="25"/>
  <c r="BH243" i="25"/>
  <c r="AQ231" i="25"/>
  <c r="BJ313" i="25"/>
  <c r="BB401" i="25"/>
  <c r="AA179" i="25"/>
  <c r="AA313" i="25"/>
  <c r="AV407" i="25"/>
  <c r="BN135" i="25"/>
  <c r="AX349" i="25"/>
  <c r="Y213" i="25"/>
  <c r="BO367" i="25"/>
  <c r="BP165" i="25"/>
  <c r="AW399" i="25"/>
  <c r="AR467" i="25"/>
  <c r="AU291" i="25"/>
  <c r="BE293" i="25"/>
  <c r="AW251" i="25"/>
  <c r="AL481" i="25"/>
  <c r="AU519" i="25"/>
  <c r="AE287" i="25"/>
  <c r="AC413" i="25"/>
  <c r="BL433" i="25"/>
  <c r="U207" i="25"/>
  <c r="S519" i="25"/>
  <c r="AU503" i="25"/>
  <c r="AR435" i="25"/>
  <c r="AI291" i="25"/>
  <c r="BI287" i="25"/>
  <c r="Z495" i="25"/>
  <c r="AH337" i="25"/>
  <c r="BP213" i="25"/>
  <c r="AI415" i="25"/>
  <c r="M391" i="25"/>
  <c r="BJ171" i="25"/>
  <c r="BM181" i="25"/>
  <c r="BN363" i="25"/>
  <c r="U459" i="25"/>
  <c r="Q481" i="25"/>
  <c r="AK165" i="25"/>
  <c r="J315" i="25"/>
  <c r="AU231" i="25"/>
  <c r="BO423" i="25"/>
  <c r="Y331" i="25"/>
  <c r="U239" i="25"/>
  <c r="AO395" i="25"/>
  <c r="AQ281" i="25"/>
  <c r="Z357" i="25"/>
  <c r="F211" i="25"/>
  <c r="BG175" i="25"/>
  <c r="AC525" i="25"/>
  <c r="BD255" i="25"/>
  <c r="AX535" i="25"/>
  <c r="AT451" i="25"/>
  <c r="BF385" i="25"/>
  <c r="AO325" i="25"/>
  <c r="AR167" i="25"/>
  <c r="AZ527" i="25"/>
  <c r="AV137" i="25"/>
  <c r="AG323" i="25"/>
  <c r="BP351" i="25"/>
  <c r="U235" i="25"/>
  <c r="R351" i="25"/>
  <c r="V139" i="25"/>
  <c r="BO157" i="25"/>
  <c r="AV399" i="25"/>
  <c r="AW443" i="25"/>
  <c r="BC393" i="25"/>
  <c r="AV373" i="25"/>
  <c r="AO367" i="25"/>
  <c r="AQ441" i="25"/>
  <c r="Y143" i="25"/>
  <c r="AV317" i="25"/>
  <c r="BD269" i="25"/>
  <c r="AX205" i="25"/>
  <c r="AV273" i="25"/>
  <c r="AW521" i="25"/>
  <c r="AJ371" i="25"/>
  <c r="AX387" i="25"/>
  <c r="BO183" i="25"/>
  <c r="BJ261" i="25"/>
  <c r="BP533" i="25"/>
  <c r="AV479" i="25"/>
  <c r="BB489" i="25"/>
  <c r="AF383" i="25"/>
  <c r="Z113" i="25"/>
  <c r="J299" i="25"/>
  <c r="AF419" i="25"/>
  <c r="O241" i="25"/>
  <c r="V331" i="25"/>
  <c r="BN337" i="25"/>
  <c r="AN379" i="25"/>
  <c r="AG137" i="25"/>
  <c r="AZ243" i="25"/>
  <c r="AX487" i="25"/>
  <c r="I427" i="25"/>
  <c r="AI161" i="25"/>
  <c r="BK139" i="25"/>
  <c r="BG505" i="25"/>
  <c r="O303" i="25"/>
  <c r="AM407" i="25"/>
  <c r="Y469" i="25"/>
  <c r="H315" i="25"/>
  <c r="AU247" i="25"/>
  <c r="AS307" i="25"/>
  <c r="BM193" i="25"/>
  <c r="AT459" i="25"/>
  <c r="Z437" i="25"/>
  <c r="AA481" i="25"/>
  <c r="AT325" i="25"/>
  <c r="AG213" i="25"/>
  <c r="BG475" i="25"/>
  <c r="M379" i="25"/>
  <c r="BM459" i="25"/>
  <c r="Y235" i="25"/>
  <c r="AA399" i="25"/>
  <c r="BL209" i="25"/>
  <c r="AF337" i="25"/>
  <c r="O465" i="25"/>
  <c r="I363" i="25"/>
  <c r="AV191" i="25"/>
  <c r="AZ507" i="25"/>
  <c r="AO215" i="25"/>
  <c r="AR197" i="25"/>
  <c r="BI485" i="25"/>
  <c r="BC385" i="25"/>
  <c r="AN13" i="25"/>
  <c r="AR6" i="25"/>
  <c r="AV5" i="25"/>
  <c r="BI6" i="25"/>
  <c r="BL5" i="25"/>
  <c r="K117" i="25"/>
  <c r="N8" i="25"/>
  <c r="H311" i="25"/>
  <c r="AL227" i="25"/>
  <c r="BN353" i="25"/>
  <c r="AF225" i="25"/>
  <c r="W431" i="25"/>
  <c r="BF461" i="25"/>
  <c r="AT299" i="25"/>
  <c r="BD461" i="25"/>
  <c r="AZ275" i="25"/>
  <c r="BO197" i="25"/>
  <c r="M423" i="25"/>
  <c r="BJ327" i="25"/>
  <c r="BO435" i="25"/>
  <c r="BM185" i="25"/>
  <c r="D367" i="25"/>
  <c r="AB527" i="25"/>
  <c r="P393" i="25"/>
  <c r="AU201" i="25"/>
  <c r="BB239" i="25"/>
  <c r="AS171" i="25"/>
  <c r="AO521" i="25"/>
  <c r="AI467" i="25"/>
  <c r="AJ391" i="25"/>
  <c r="R315" i="25"/>
  <c r="AZ335" i="25"/>
  <c r="AO403" i="25"/>
  <c r="AT167" i="25"/>
  <c r="AV303" i="25"/>
  <c r="BP195" i="25"/>
  <c r="AR171" i="25"/>
  <c r="AQ173" i="25"/>
  <c r="Y381" i="25"/>
  <c r="BL235" i="25"/>
  <c r="AC171" i="25"/>
  <c r="AW525" i="25"/>
  <c r="R391" i="25"/>
  <c r="AE137" i="25"/>
  <c r="K491" i="25"/>
  <c r="AY337" i="25"/>
  <c r="BI301" i="25"/>
  <c r="O509" i="25"/>
  <c r="AJ325" i="25"/>
  <c r="BJ275" i="25"/>
  <c r="AR449" i="25"/>
  <c r="BF193" i="25"/>
  <c r="BD479" i="25"/>
  <c r="Z339" i="25"/>
  <c r="BO465" i="25"/>
  <c r="BC413" i="25"/>
  <c r="J175" i="25"/>
  <c r="AB153" i="25"/>
  <c r="AL137" i="25"/>
  <c r="AT513" i="25"/>
  <c r="BN427" i="25"/>
  <c r="AD487" i="25"/>
  <c r="AN325" i="25"/>
  <c r="N519" i="25"/>
  <c r="R243" i="25"/>
  <c r="AJ375" i="25"/>
  <c r="BH429" i="25"/>
  <c r="Q205" i="25"/>
  <c r="W227" i="25"/>
  <c r="BF495" i="25"/>
  <c r="L335" i="25"/>
  <c r="BX114" i="25"/>
  <c r="AJ303" i="25"/>
  <c r="AN409" i="25"/>
  <c r="BL349" i="25"/>
  <c r="P251" i="25"/>
  <c r="AX245" i="25"/>
  <c r="BG137" i="25"/>
  <c r="W355" i="25"/>
  <c r="AZ533" i="25"/>
  <c r="BB307" i="25"/>
  <c r="AO151" i="25"/>
  <c r="AF193" i="25"/>
  <c r="R515" i="25"/>
  <c r="BM531" i="25"/>
  <c r="D235" i="25"/>
  <c r="AW321" i="25"/>
  <c r="AQ455" i="25"/>
  <c r="F179" i="25"/>
  <c r="AT469" i="25"/>
  <c r="P453" i="25"/>
  <c r="Z317" i="25"/>
  <c r="J327" i="25"/>
  <c r="AB195" i="25"/>
  <c r="S423" i="25"/>
  <c r="AQ165" i="25"/>
  <c r="BL491" i="25"/>
  <c r="U287" i="25"/>
  <c r="BP205" i="25"/>
  <c r="G463" i="25"/>
  <c r="V283" i="25"/>
  <c r="AN487" i="25"/>
  <c r="BP173" i="25"/>
  <c r="O463" i="25"/>
  <c r="AZ263" i="25"/>
  <c r="AY217" i="25"/>
  <c r="N343" i="25"/>
  <c r="AI495" i="25"/>
  <c r="BM295" i="25"/>
  <c r="AA165" i="25"/>
  <c r="BE233" i="25"/>
  <c r="AZ437" i="25"/>
  <c r="BP177" i="25"/>
  <c r="AW177" i="25"/>
  <c r="AD515" i="25"/>
  <c r="AO331" i="25"/>
  <c r="AT199" i="25"/>
  <c r="BM339" i="25"/>
  <c r="AI331" i="25"/>
  <c r="AA439" i="25"/>
  <c r="BM201" i="25"/>
  <c r="O237" i="25"/>
  <c r="BD349" i="25"/>
  <c r="BK419" i="25"/>
  <c r="AN501" i="25"/>
  <c r="U183" i="25"/>
  <c r="BK423" i="25"/>
  <c r="AW245" i="25"/>
  <c r="H531" i="25"/>
  <c r="AT411" i="25"/>
  <c r="Y419" i="25"/>
  <c r="AT225" i="25"/>
  <c r="BE291" i="25"/>
  <c r="AE251" i="25"/>
  <c r="BI451" i="25"/>
  <c r="AV349" i="25"/>
  <c r="BI291" i="25"/>
  <c r="BB531" i="25"/>
  <c r="BF519" i="25"/>
  <c r="BO439" i="25"/>
  <c r="BI215" i="25"/>
  <c r="AI441" i="25"/>
  <c r="AO443" i="25"/>
  <c r="AB229" i="25"/>
  <c r="Q135" i="25"/>
  <c r="BB235" i="25"/>
  <c r="AO337" i="25"/>
  <c r="BE253" i="25"/>
  <c r="Z449" i="25"/>
  <c r="O487" i="25"/>
  <c r="AQ499" i="25"/>
  <c r="AA335" i="25"/>
  <c r="AS399" i="25"/>
  <c r="AV491" i="25"/>
  <c r="AU215" i="25"/>
  <c r="BO161" i="25"/>
  <c r="AY279" i="25"/>
  <c r="AI207" i="25"/>
  <c r="AU209" i="25"/>
  <c r="AK343" i="25"/>
  <c r="V211" i="25"/>
  <c r="O131" i="25"/>
  <c r="AL147" i="25"/>
  <c r="D227" i="25"/>
  <c r="AS297" i="25"/>
  <c r="S279" i="25"/>
  <c r="AI199" i="25"/>
  <c r="O281" i="25"/>
  <c r="AC293" i="25"/>
  <c r="AE159" i="25"/>
  <c r="Q385" i="25"/>
  <c r="BD381" i="25"/>
  <c r="P129" i="25"/>
  <c r="AA395" i="25"/>
  <c r="AH381" i="25"/>
  <c r="BM377" i="25"/>
  <c r="O501" i="25"/>
  <c r="AM293" i="25"/>
  <c r="AS257" i="25"/>
  <c r="BO171" i="25"/>
  <c r="Y379" i="25"/>
  <c r="AI247" i="25"/>
  <c r="AY215" i="25"/>
  <c r="AK161" i="25"/>
  <c r="BB275" i="25"/>
  <c r="AL457" i="25"/>
  <c r="BI237" i="25"/>
  <c r="AS261" i="25"/>
  <c r="AG245" i="25"/>
  <c r="AI455" i="25"/>
  <c r="L347" i="25"/>
  <c r="BL429" i="25"/>
  <c r="AX293" i="25"/>
  <c r="AQ205" i="25"/>
  <c r="AD253" i="25"/>
  <c r="AU461" i="25"/>
  <c r="AT271" i="25"/>
  <c r="AV149" i="25"/>
  <c r="BE251" i="25"/>
  <c r="BP143" i="25"/>
  <c r="BJ397" i="25"/>
  <c r="AA235" i="25"/>
  <c r="AJ459" i="25"/>
  <c r="AR445" i="25"/>
  <c r="AB501" i="25"/>
  <c r="AG297" i="25"/>
  <c r="T259" i="25"/>
  <c r="AK411" i="25"/>
  <c r="BG341" i="25"/>
  <c r="BN443" i="25"/>
  <c r="BC197" i="25"/>
  <c r="AJ215" i="25"/>
  <c r="AH329" i="25"/>
  <c r="AJ361" i="25"/>
  <c r="AV249" i="25"/>
  <c r="BE395" i="25"/>
  <c r="BM261" i="25"/>
  <c r="BM515" i="25"/>
  <c r="AO389" i="25"/>
  <c r="AT273" i="25"/>
  <c r="AT311" i="25"/>
  <c r="BR113" i="25"/>
  <c r="Z507" i="25"/>
  <c r="BF127" i="25"/>
  <c r="BC291" i="25"/>
  <c r="AW449" i="25"/>
  <c r="AS377" i="25"/>
  <c r="BB113" i="25"/>
  <c r="BK485" i="25"/>
  <c r="AD221" i="25"/>
  <c r="BD237" i="25"/>
  <c r="AJ485" i="25"/>
  <c r="BP439" i="25"/>
  <c r="AL449" i="25"/>
  <c r="AF471" i="25"/>
  <c r="AK443" i="25"/>
  <c r="BG245" i="25"/>
  <c r="BM117" i="25"/>
  <c r="AB331" i="25"/>
  <c r="AN385" i="25"/>
  <c r="BI279" i="25"/>
  <c r="AU149" i="25"/>
  <c r="AO117" i="25"/>
  <c r="BL365" i="25"/>
  <c r="AG195" i="25"/>
  <c r="BB381" i="25"/>
  <c r="BB299" i="25"/>
  <c r="AI389" i="25"/>
  <c r="AS497" i="25"/>
  <c r="AC347" i="25"/>
  <c r="BG205" i="25"/>
  <c r="AY387" i="25"/>
  <c r="AJ197" i="25"/>
  <c r="AN375" i="25"/>
  <c r="G127" i="25"/>
  <c r="AO433" i="25"/>
  <c r="AD389" i="25"/>
  <c r="BK507" i="25"/>
  <c r="BD149" i="25"/>
  <c r="Q115" i="25"/>
  <c r="BG523" i="25"/>
  <c r="P155" i="25"/>
  <c r="BJ155" i="25"/>
  <c r="AH443" i="25"/>
  <c r="Y155" i="25"/>
  <c r="AA489" i="25"/>
  <c r="W359" i="25"/>
  <c r="BP515" i="25"/>
  <c r="AB491" i="25"/>
  <c r="AV201" i="25"/>
  <c r="P349" i="25"/>
  <c r="AZ413" i="25"/>
  <c r="AH219" i="25"/>
  <c r="BH225" i="25"/>
  <c r="F379" i="25"/>
  <c r="V335" i="25"/>
  <c r="BN309" i="25"/>
  <c r="BJ277" i="25"/>
  <c r="AK157" i="25"/>
  <c r="BL179" i="25"/>
  <c r="AR427" i="25"/>
  <c r="AC285" i="25"/>
  <c r="BC325" i="25"/>
  <c r="AU493" i="25"/>
  <c r="AI335" i="25"/>
  <c r="BF315" i="25"/>
  <c r="BF485" i="25"/>
  <c r="S399" i="25"/>
  <c r="BC523" i="25"/>
  <c r="G287" i="25"/>
  <c r="AH409" i="25"/>
  <c r="F175" i="25"/>
  <c r="AI353" i="25"/>
  <c r="R183" i="25"/>
  <c r="AA459" i="25"/>
  <c r="AS317" i="25"/>
  <c r="AT153" i="25"/>
  <c r="R375" i="25"/>
  <c r="J415" i="25"/>
  <c r="AE467" i="25"/>
  <c r="BL241" i="25"/>
  <c r="BH461" i="25"/>
  <c r="Z341" i="25"/>
  <c r="AZ405" i="25"/>
  <c r="AG225" i="25"/>
  <c r="AA199" i="25"/>
  <c r="AY145" i="25"/>
  <c r="AK501" i="25"/>
  <c r="AG365" i="25"/>
  <c r="AM415" i="25"/>
  <c r="BL135" i="25"/>
  <c r="AY291" i="25"/>
  <c r="U355" i="25"/>
  <c r="Q321" i="25"/>
  <c r="AX273" i="25"/>
  <c r="AI127" i="25"/>
  <c r="AS207" i="25"/>
  <c r="AH439" i="25"/>
  <c r="BM157" i="25"/>
  <c r="BC213" i="25"/>
  <c r="BB265" i="25"/>
  <c r="AY303" i="25"/>
  <c r="AC339" i="25"/>
  <c r="BM399" i="25"/>
  <c r="AB315" i="25"/>
  <c r="AF405" i="25"/>
  <c r="W215" i="25"/>
  <c r="BL421" i="25"/>
  <c r="L259" i="25"/>
  <c r="AY513" i="25"/>
  <c r="AC127" i="25"/>
  <c r="AX123" i="25"/>
  <c r="AM313" i="25"/>
  <c r="AC443" i="25"/>
  <c r="P185" i="25"/>
  <c r="R163" i="25"/>
  <c r="BF341" i="25"/>
  <c r="T179" i="25"/>
  <c r="Q139" i="25"/>
  <c r="AG165" i="25"/>
  <c r="AL419" i="25"/>
  <c r="BI209" i="25"/>
  <c r="AU355" i="25"/>
  <c r="AI343" i="25"/>
  <c r="AM117" i="25"/>
  <c r="BI299" i="25"/>
  <c r="Q457" i="25"/>
  <c r="BD491" i="25"/>
  <c r="Y135" i="25"/>
  <c r="I451" i="25"/>
  <c r="BB295" i="25"/>
  <c r="BK125" i="25"/>
  <c r="AG453" i="25"/>
  <c r="BN439" i="25"/>
  <c r="T223" i="25"/>
  <c r="BP229" i="25"/>
  <c r="AH201" i="25"/>
  <c r="J383" i="25"/>
  <c r="P285" i="25"/>
  <c r="V115" i="25"/>
  <c r="AT173" i="25"/>
  <c r="AQ401" i="25"/>
  <c r="AM531" i="25"/>
  <c r="AY245" i="25"/>
  <c r="AM365" i="25"/>
  <c r="BO217" i="25"/>
  <c r="AJ171" i="25"/>
  <c r="AQ329" i="25"/>
  <c r="BB499" i="25"/>
  <c r="T407" i="25"/>
  <c r="BH245" i="25"/>
  <c r="AE217" i="25"/>
  <c r="BD281" i="25"/>
  <c r="AU431" i="25"/>
  <c r="AM249" i="25"/>
  <c r="F403" i="25"/>
  <c r="AA533" i="25"/>
  <c r="AH183" i="25"/>
  <c r="AM221" i="25"/>
  <c r="I391" i="25"/>
  <c r="BG401" i="25"/>
  <c r="BF401" i="25"/>
  <c r="J467" i="25"/>
  <c r="AF235" i="25"/>
  <c r="BP197" i="25"/>
  <c r="BP483" i="25"/>
  <c r="O245" i="25"/>
  <c r="J363" i="25"/>
  <c r="AX383" i="25"/>
  <c r="R499" i="25"/>
  <c r="AK129" i="25"/>
  <c r="AQ253" i="25"/>
  <c r="AT257" i="25"/>
  <c r="BE465" i="25"/>
  <c r="AE235" i="25"/>
  <c r="AL213" i="25"/>
  <c r="BG145" i="25"/>
  <c r="BF255" i="25"/>
  <c r="AL291" i="25"/>
  <c r="AD501" i="25"/>
  <c r="BC457" i="25"/>
  <c r="U367" i="25"/>
  <c r="BG353" i="25"/>
  <c r="AI457" i="25"/>
  <c r="Y367" i="25"/>
  <c r="AF409" i="25"/>
  <c r="BO393" i="25"/>
  <c r="AL333" i="25"/>
  <c r="M523" i="25"/>
  <c r="J515" i="25"/>
  <c r="AZ115" i="25"/>
  <c r="P399" i="25"/>
  <c r="Q499" i="25"/>
  <c r="BJ193" i="25"/>
  <c r="AL249" i="25"/>
  <c r="AQ125" i="25"/>
  <c r="AE527" i="25"/>
  <c r="BC193" i="25"/>
  <c r="AK469" i="25"/>
  <c r="O363" i="25"/>
  <c r="AR239" i="25"/>
  <c r="AF201" i="25"/>
  <c r="L123" i="25"/>
  <c r="BC465" i="25"/>
  <c r="AG237" i="25"/>
  <c r="AC231" i="25"/>
  <c r="BG419" i="25"/>
  <c r="BH199" i="25"/>
  <c r="AV355" i="25"/>
  <c r="BK519" i="25"/>
  <c r="Y263" i="25"/>
  <c r="L231" i="25"/>
  <c r="I163" i="25"/>
  <c r="AS135" i="25"/>
  <c r="BE439" i="25"/>
  <c r="AY281" i="25"/>
  <c r="AK489" i="25"/>
  <c r="Y229" i="25"/>
  <c r="AF145" i="25"/>
  <c r="M435" i="25"/>
  <c r="BH339" i="25"/>
  <c r="BH509" i="25"/>
  <c r="BN493" i="25"/>
  <c r="Q337" i="25"/>
  <c r="AN187" i="25"/>
  <c r="AH423" i="25"/>
  <c r="AJ343" i="25"/>
  <c r="BB133" i="25"/>
  <c r="BG337" i="25"/>
  <c r="AJ521" i="25"/>
  <c r="AZ431" i="25"/>
  <c r="AA413" i="25"/>
  <c r="AT467" i="25"/>
  <c r="BC421" i="25"/>
  <c r="AJ463" i="25"/>
  <c r="AR317" i="25"/>
  <c r="AO503" i="25"/>
  <c r="Y299" i="25"/>
  <c r="N375" i="25"/>
  <c r="AT161" i="25"/>
  <c r="S407" i="25"/>
  <c r="BN435" i="25"/>
  <c r="BD245" i="25"/>
  <c r="AH149" i="25"/>
  <c r="AO455" i="25"/>
  <c r="AT319" i="25"/>
  <c r="BN377" i="25"/>
  <c r="AM263" i="25"/>
  <c r="AH393" i="25"/>
  <c r="BF285" i="25"/>
  <c r="Z519" i="25"/>
  <c r="BI379" i="25"/>
  <c r="Q357" i="25"/>
  <c r="T355" i="25"/>
  <c r="BN219" i="25"/>
  <c r="AU349" i="25"/>
  <c r="AS145" i="25"/>
  <c r="AH139" i="25"/>
  <c r="Y201" i="25"/>
  <c r="K155" i="25"/>
  <c r="R255" i="25"/>
  <c r="AV501" i="25"/>
  <c r="AN271" i="25"/>
  <c r="BL249" i="25"/>
  <c r="AF219" i="25"/>
  <c r="T123" i="25"/>
  <c r="BD455" i="25"/>
  <c r="AQ461" i="25"/>
  <c r="AN191" i="25"/>
  <c r="Q301" i="25"/>
  <c r="BK425" i="25"/>
  <c r="AJ387" i="25"/>
  <c r="AC257" i="25"/>
  <c r="Q209" i="25"/>
  <c r="D503" i="25"/>
  <c r="AS507" i="25"/>
  <c r="BG315" i="25"/>
  <c r="BB527" i="25"/>
  <c r="AC239" i="25"/>
  <c r="N351" i="25"/>
  <c r="AK213" i="25"/>
  <c r="AV181" i="25"/>
  <c r="AA323" i="25"/>
  <c r="BN303" i="25"/>
  <c r="V491" i="25"/>
  <c r="BI409" i="25"/>
  <c r="AV467" i="25"/>
  <c r="AM287" i="25"/>
  <c r="BG203" i="25"/>
  <c r="BN315" i="25"/>
  <c r="AN461" i="25"/>
  <c r="AL517" i="25"/>
  <c r="AX519" i="25"/>
  <c r="BM233" i="25"/>
  <c r="BO273" i="25"/>
  <c r="BJ453" i="25"/>
  <c r="BK369" i="25"/>
  <c r="BH201" i="25"/>
  <c r="T483" i="25"/>
  <c r="AV321" i="25"/>
  <c r="N239" i="25"/>
  <c r="BM367" i="25"/>
  <c r="AE533" i="25"/>
  <c r="BB329" i="25"/>
  <c r="AA433" i="25"/>
  <c r="AC179" i="25"/>
  <c r="BI347" i="25"/>
  <c r="BT114" i="25"/>
  <c r="BF273" i="25"/>
  <c r="AB243" i="25"/>
  <c r="AK273" i="25"/>
  <c r="BN473" i="25"/>
  <c r="BF521" i="25"/>
  <c r="AE263" i="25"/>
  <c r="AT241" i="25"/>
  <c r="BI407" i="25"/>
  <c r="BO253" i="25"/>
  <c r="BL475" i="25"/>
  <c r="BK167" i="25"/>
  <c r="O479" i="25"/>
  <c r="N367" i="25"/>
  <c r="BL509" i="25"/>
  <c r="P361" i="25"/>
  <c r="AA497" i="25"/>
  <c r="AD311" i="25"/>
  <c r="AK239" i="25"/>
  <c r="AD145" i="25"/>
  <c r="L351" i="25"/>
  <c r="AA345" i="25"/>
  <c r="Y491" i="25"/>
  <c r="AQ407" i="25"/>
  <c r="AQ225" i="25"/>
  <c r="AG395" i="25"/>
  <c r="AH175" i="25"/>
  <c r="BO309" i="25"/>
  <c r="AO317" i="25"/>
  <c r="AX371" i="25"/>
  <c r="O489" i="25"/>
  <c r="AU467" i="25"/>
  <c r="Z513" i="25"/>
  <c r="AR123" i="25"/>
  <c r="J379" i="25"/>
  <c r="AR219" i="25"/>
  <c r="AN281" i="25"/>
  <c r="L287" i="25"/>
  <c r="BI511" i="25"/>
  <c r="Y499" i="25"/>
  <c r="AG493" i="25"/>
  <c r="AR315" i="25"/>
  <c r="AX433" i="25"/>
  <c r="AS203" i="25"/>
  <c r="W255" i="25"/>
  <c r="AD281" i="25"/>
  <c r="Y357" i="25"/>
  <c r="K411" i="25"/>
  <c r="AF453" i="25"/>
  <c r="AE427" i="25"/>
  <c r="AD321" i="25"/>
  <c r="BL285" i="25"/>
  <c r="AF161" i="25"/>
  <c r="BN373" i="25"/>
  <c r="AF385" i="25"/>
  <c r="G115" i="25"/>
  <c r="L411" i="25"/>
  <c r="BM315" i="25"/>
  <c r="AO479" i="25"/>
  <c r="AF347" i="25"/>
  <c r="F135" i="25"/>
  <c r="AU471" i="25"/>
  <c r="AV167" i="25"/>
  <c r="AH451" i="25"/>
  <c r="O333" i="25"/>
  <c r="Z431" i="25"/>
  <c r="BJ429" i="25"/>
  <c r="BG183" i="25"/>
  <c r="AL171" i="25"/>
  <c r="AQ379" i="25"/>
  <c r="BE273" i="25"/>
  <c r="BI479" i="25"/>
  <c r="BC209" i="25"/>
  <c r="Q181" i="25"/>
  <c r="W399" i="25"/>
  <c r="AG301" i="25"/>
  <c r="D519" i="25"/>
  <c r="Q175" i="25"/>
  <c r="U307" i="25"/>
  <c r="BG297" i="25"/>
  <c r="AE271" i="25"/>
  <c r="BI317" i="25"/>
  <c r="AY135" i="25"/>
  <c r="BM363" i="25"/>
  <c r="AH133" i="25"/>
  <c r="AX219" i="25"/>
  <c r="AS363" i="25"/>
  <c r="AN441" i="25"/>
  <c r="AF297" i="25"/>
  <c r="O469" i="25"/>
  <c r="BG399" i="25"/>
  <c r="BP477" i="25"/>
  <c r="AO431" i="25"/>
  <c r="BD523" i="25"/>
  <c r="BP263" i="25"/>
  <c r="K351" i="25"/>
  <c r="Z469" i="25"/>
  <c r="AU301" i="25"/>
  <c r="BM483" i="25"/>
  <c r="R187" i="25"/>
  <c r="BO287" i="25"/>
  <c r="AT143" i="25"/>
  <c r="H455" i="25"/>
  <c r="AN437" i="25"/>
  <c r="AW315" i="25"/>
  <c r="F327" i="25"/>
  <c r="M151" i="25"/>
  <c r="AQ517" i="25"/>
  <c r="AJ339" i="25"/>
  <c r="J491" i="25"/>
  <c r="AN243" i="25"/>
  <c r="BD509" i="25"/>
  <c r="AF135" i="25"/>
  <c r="P139" i="25"/>
  <c r="M395" i="25"/>
  <c r="BF469" i="25"/>
  <c r="M463" i="25"/>
  <c r="AL235" i="25"/>
  <c r="Q531" i="25"/>
  <c r="BG179" i="25"/>
  <c r="BG387" i="25"/>
  <c r="BP279" i="25"/>
  <c r="AL475" i="25"/>
  <c r="BL155" i="25"/>
  <c r="AK515" i="25"/>
  <c r="AW271" i="25"/>
  <c r="AX419" i="25"/>
  <c r="AH465" i="25"/>
  <c r="AR343" i="25"/>
  <c r="Y273" i="25"/>
  <c r="AN473" i="25"/>
  <c r="AC173" i="25"/>
  <c r="AB245" i="25"/>
  <c r="V227" i="25"/>
  <c r="AR309" i="25"/>
  <c r="D339" i="25"/>
  <c r="BF307" i="25"/>
  <c r="BE317" i="25"/>
  <c r="AU139" i="25"/>
  <c r="AQ325" i="25"/>
  <c r="AA121" i="25"/>
  <c r="AO399" i="25"/>
  <c r="BM519" i="25"/>
  <c r="AZ473" i="25"/>
  <c r="O443" i="25"/>
  <c r="BL187" i="25"/>
  <c r="AI189" i="25"/>
  <c r="R211" i="25"/>
  <c r="N247" i="25"/>
  <c r="P209" i="25"/>
  <c r="J335" i="25"/>
  <c r="BM493" i="25"/>
  <c r="AW123" i="25"/>
  <c r="AO161" i="25"/>
  <c r="AF361" i="25"/>
  <c r="AF231" i="25"/>
  <c r="BN467" i="25"/>
  <c r="AJ443" i="25"/>
  <c r="AA209" i="25"/>
  <c r="O153" i="25"/>
  <c r="BG415" i="25"/>
  <c r="BO381" i="25"/>
  <c r="Y501" i="25"/>
  <c r="AE253" i="25"/>
  <c r="BN501" i="25"/>
  <c r="BJ319" i="25"/>
  <c r="AC159" i="25"/>
  <c r="AF479" i="25"/>
  <c r="W155" i="25"/>
  <c r="Y443" i="25"/>
  <c r="BC401" i="25"/>
  <c r="Z257" i="25"/>
  <c r="AS195" i="25"/>
  <c r="AA267" i="25"/>
  <c r="BJ387" i="25"/>
  <c r="AS501" i="25"/>
  <c r="AG229" i="25"/>
  <c r="AO445" i="25"/>
  <c r="AD421" i="25"/>
  <c r="AD471" i="25"/>
  <c r="AH113" i="25"/>
  <c r="AN151" i="25"/>
  <c r="R247" i="25"/>
  <c r="AC151" i="25"/>
  <c r="K427" i="25"/>
  <c r="AJ453" i="25"/>
  <c r="AM155" i="25"/>
  <c r="Z533" i="25"/>
  <c r="AJ319" i="25"/>
  <c r="Z325" i="25"/>
  <c r="AI425" i="25"/>
  <c r="AA187" i="25"/>
  <c r="AK145" i="25"/>
  <c r="Q435" i="25"/>
  <c r="AL441" i="25"/>
  <c r="AJ349" i="25"/>
  <c r="BM357" i="25"/>
  <c r="AQ511" i="25"/>
  <c r="G255" i="25"/>
  <c r="BL203" i="25"/>
  <c r="L187" i="25"/>
  <c r="AH469" i="25"/>
  <c r="BG305" i="25"/>
  <c r="P279" i="25"/>
  <c r="AT383" i="25"/>
  <c r="Q335" i="25"/>
  <c r="BI483" i="25"/>
  <c r="Y243" i="25"/>
  <c r="AF215" i="25"/>
  <c r="AT217" i="25"/>
  <c r="AV523" i="25"/>
  <c r="AR419" i="25"/>
  <c r="AQ393" i="25"/>
  <c r="AE531" i="25"/>
  <c r="AF171" i="25"/>
  <c r="AZ293" i="25"/>
  <c r="T183" i="25"/>
  <c r="AD449" i="25"/>
  <c r="P241" i="25"/>
  <c r="AL183" i="25"/>
  <c r="AB123" i="25"/>
  <c r="AW199" i="25"/>
  <c r="S371" i="25"/>
  <c r="AS163" i="25"/>
  <c r="BI367" i="25"/>
  <c r="H207" i="25"/>
  <c r="AO123" i="25"/>
  <c r="AO201" i="25"/>
  <c r="AC309" i="25"/>
  <c r="BF319" i="25"/>
  <c r="AY305" i="25"/>
  <c r="AO243" i="25"/>
  <c r="BF261" i="25"/>
  <c r="R419" i="25"/>
  <c r="BK221" i="25"/>
  <c r="AV245" i="25"/>
  <c r="AD499" i="25"/>
  <c r="BI445" i="25"/>
  <c r="H151" i="25"/>
  <c r="BB165" i="25"/>
  <c r="BH329" i="25"/>
  <c r="BO155" i="25"/>
  <c r="AH343" i="25"/>
  <c r="BI519" i="25"/>
  <c r="S167" i="25"/>
  <c r="O211" i="25"/>
  <c r="N395" i="25"/>
  <c r="BJ299" i="25"/>
  <c r="BF199" i="25"/>
  <c r="AR235" i="25"/>
  <c r="Q315" i="25"/>
  <c r="AD335" i="25"/>
  <c r="AJ473" i="25"/>
  <c r="Q327" i="25"/>
  <c r="BK153" i="25"/>
  <c r="AZ479" i="25"/>
  <c r="L387" i="25"/>
  <c r="BN123" i="25"/>
  <c r="D423" i="25"/>
  <c r="AN361" i="25"/>
  <c r="BK169" i="25"/>
  <c r="AQ297" i="25"/>
  <c r="BH267" i="25"/>
  <c r="AE441" i="25"/>
  <c r="Z189" i="25"/>
  <c r="P431" i="25"/>
  <c r="BN389" i="25"/>
  <c r="BG427" i="25"/>
  <c r="AR177" i="25"/>
  <c r="BG477" i="25"/>
  <c r="AB347" i="25"/>
  <c r="I407" i="25"/>
  <c r="AG305" i="25"/>
  <c r="O365" i="25"/>
  <c r="BO259" i="25"/>
  <c r="Y483" i="25"/>
  <c r="AT261" i="25"/>
  <c r="BC239" i="25"/>
  <c r="AG153" i="25"/>
  <c r="AR231" i="25"/>
  <c r="AJ203" i="25"/>
  <c r="AS479" i="25"/>
  <c r="G447" i="25"/>
  <c r="AV205" i="25"/>
  <c r="AM435" i="25"/>
  <c r="BP443" i="25"/>
  <c r="BN417" i="25"/>
  <c r="AS235" i="25"/>
  <c r="BE525" i="25"/>
  <c r="N399" i="25"/>
  <c r="AX367" i="25"/>
  <c r="Z395" i="25"/>
  <c r="BL447" i="25"/>
  <c r="U487" i="25"/>
  <c r="AO377" i="25"/>
  <c r="BE347" i="25"/>
  <c r="AW135" i="25"/>
  <c r="BE181" i="25"/>
  <c r="BP121" i="25"/>
  <c r="BJ471" i="25"/>
  <c r="BB469" i="25"/>
  <c r="BP431" i="25"/>
  <c r="BH351" i="25"/>
  <c r="N491" i="25"/>
  <c r="BK315" i="25"/>
  <c r="AB297" i="25"/>
  <c r="BI175" i="25"/>
  <c r="AO225" i="25"/>
  <c r="AH211" i="25"/>
  <c r="O357" i="25"/>
  <c r="K415" i="25"/>
  <c r="AN193" i="25"/>
  <c r="O321" i="25"/>
  <c r="AE471" i="25"/>
  <c r="AC333" i="25"/>
  <c r="BL403" i="25"/>
  <c r="S515" i="25"/>
  <c r="AN491" i="25"/>
  <c r="BG377" i="25"/>
  <c r="BK461" i="25"/>
  <c r="AC391" i="25"/>
  <c r="AU223" i="25"/>
  <c r="U251" i="25"/>
  <c r="AE421" i="25"/>
  <c r="Q345" i="25"/>
  <c r="BO321" i="25"/>
  <c r="AY487" i="25"/>
  <c r="BC417" i="25"/>
  <c r="AG127" i="25"/>
  <c r="BN387" i="25"/>
  <c r="AL163" i="25"/>
  <c r="AU485" i="25"/>
  <c r="AN237" i="25"/>
  <c r="AT127" i="25"/>
  <c r="O125" i="25"/>
  <c r="W307" i="25"/>
  <c r="BO127" i="25"/>
  <c r="AT135" i="25"/>
  <c r="AE383" i="25"/>
  <c r="F499" i="25"/>
  <c r="Z499" i="25"/>
  <c r="AQ479" i="25"/>
  <c r="AE165" i="25"/>
  <c r="AO335" i="25"/>
  <c r="O493" i="25"/>
  <c r="BE119" i="25"/>
  <c r="AY161" i="25"/>
  <c r="BC243" i="25"/>
  <c r="AZ169" i="25"/>
  <c r="BF419" i="25"/>
  <c r="BJ129" i="25"/>
  <c r="BP453" i="25"/>
  <c r="AO421" i="25"/>
  <c r="Y131" i="25"/>
  <c r="AE277" i="25"/>
  <c r="BC179" i="25"/>
  <c r="Q503" i="25"/>
  <c r="S479" i="25"/>
  <c r="BE321" i="25"/>
  <c r="BP311" i="25"/>
  <c r="AV475" i="25"/>
  <c r="BL533" i="25"/>
  <c r="Y211" i="25"/>
  <c r="BB163" i="25"/>
  <c r="AG281" i="25"/>
  <c r="AQ423" i="25"/>
  <c r="BF503" i="25"/>
  <c r="AM487" i="25"/>
  <c r="AJ147" i="25"/>
  <c r="Y253" i="25"/>
  <c r="V235" i="25"/>
  <c r="Y493" i="25"/>
  <c r="BB143" i="25"/>
  <c r="Z179" i="25"/>
  <c r="J187" i="25"/>
  <c r="BD457" i="25"/>
  <c r="BP339" i="25"/>
  <c r="AR255" i="25"/>
  <c r="BJ493" i="25"/>
  <c r="F271" i="25"/>
  <c r="Y457" i="25"/>
  <c r="T487" i="25"/>
  <c r="AM357" i="25"/>
  <c r="U435" i="25"/>
  <c r="S139" i="25"/>
  <c r="BN233" i="25"/>
  <c r="N211" i="25"/>
  <c r="AQ491" i="25"/>
  <c r="P145" i="25"/>
  <c r="BO245" i="25"/>
  <c r="O407" i="25"/>
  <c r="AA367" i="25"/>
  <c r="AY263" i="25"/>
  <c r="AF503" i="25"/>
  <c r="AK381" i="25"/>
  <c r="AN337" i="25"/>
  <c r="AN421" i="25"/>
  <c r="AW209" i="25"/>
  <c r="AE241" i="25"/>
  <c r="BE429" i="25"/>
  <c r="AT291" i="25"/>
  <c r="AU317" i="25"/>
  <c r="AX313" i="25"/>
  <c r="AF451" i="25"/>
  <c r="BM467" i="25"/>
  <c r="BE241" i="25"/>
  <c r="Z427" i="25"/>
  <c r="AB187" i="25"/>
  <c r="V371" i="25"/>
  <c r="U375" i="25"/>
  <c r="AY377" i="25"/>
  <c r="AM161" i="25"/>
  <c r="AI193" i="25"/>
  <c r="AL121" i="25"/>
  <c r="BD451" i="25"/>
  <c r="Y433" i="25"/>
  <c r="BF455" i="25"/>
  <c r="BM421" i="25"/>
  <c r="AV531" i="25"/>
  <c r="BI167" i="25"/>
  <c r="Z127" i="25"/>
  <c r="AD213" i="25"/>
  <c r="BB443" i="25"/>
  <c r="AZ259" i="25"/>
  <c r="BC305" i="25"/>
  <c r="BM375" i="25"/>
  <c r="J239" i="25"/>
  <c r="BM167" i="25"/>
  <c r="BK287" i="25"/>
  <c r="F511" i="25"/>
  <c r="BF465" i="25"/>
  <c r="G367" i="25"/>
  <c r="AE373" i="25"/>
  <c r="AK175" i="25"/>
  <c r="BP461" i="25"/>
  <c r="P331" i="25"/>
  <c r="AJ257" i="25"/>
  <c r="S447" i="25"/>
  <c r="Q369" i="25"/>
  <c r="AL247" i="25"/>
  <c r="AR377" i="25"/>
  <c r="AD345" i="25"/>
  <c r="BK339" i="25"/>
  <c r="W139" i="25"/>
  <c r="AI489" i="25"/>
  <c r="H463" i="25"/>
  <c r="AN315" i="25"/>
  <c r="BO267" i="25"/>
  <c r="Z397" i="25"/>
  <c r="P235" i="25"/>
  <c r="AJ531" i="25"/>
  <c r="AM507" i="25"/>
  <c r="BG209" i="25"/>
  <c r="AK493" i="25"/>
  <c r="M191" i="25"/>
  <c r="AG461" i="25"/>
  <c r="AO473" i="25"/>
  <c r="AO321" i="25"/>
  <c r="T323" i="25"/>
  <c r="BI205" i="25"/>
  <c r="W171" i="25"/>
  <c r="BD133" i="25"/>
  <c r="AC301" i="25"/>
  <c r="N455" i="25"/>
  <c r="BC219" i="25"/>
  <c r="AG289" i="25"/>
  <c r="BK141" i="25"/>
  <c r="D399" i="25"/>
  <c r="Z453" i="25"/>
  <c r="AN213" i="25"/>
  <c r="AS483" i="25"/>
  <c r="D327" i="25"/>
  <c r="BN523" i="25"/>
  <c r="BC235" i="25"/>
  <c r="G243" i="25"/>
  <c r="BL307" i="25"/>
  <c r="BB121" i="25"/>
  <c r="BN173" i="25"/>
  <c r="AL521" i="25"/>
  <c r="BI531" i="25"/>
  <c r="AY457" i="25"/>
  <c r="AY531" i="25"/>
  <c r="BG253" i="25"/>
  <c r="P513" i="25"/>
  <c r="BH507" i="25"/>
  <c r="AH159" i="25"/>
  <c r="BG171" i="25"/>
  <c r="AC181" i="25"/>
  <c r="V535" i="25"/>
  <c r="AT415" i="25"/>
  <c r="F331" i="25"/>
  <c r="AD219" i="25"/>
  <c r="BM307" i="25"/>
  <c r="Y341" i="25"/>
  <c r="P213" i="25"/>
  <c r="AK467" i="25"/>
  <c r="BO327" i="25"/>
  <c r="AU169" i="25"/>
  <c r="BJ183" i="25"/>
  <c r="AJ359" i="25"/>
  <c r="AB265" i="25"/>
  <c r="AK285" i="25"/>
  <c r="P189" i="25"/>
  <c r="AW129" i="25"/>
  <c r="AT223" i="25"/>
  <c r="AB507" i="25"/>
  <c r="AE409" i="25"/>
  <c r="AB515" i="25"/>
  <c r="BN281" i="25"/>
  <c r="BJ489" i="25"/>
  <c r="AH413" i="25"/>
  <c r="AF483" i="25"/>
  <c r="AI531" i="25"/>
  <c r="AL389" i="25"/>
  <c r="AM141" i="25"/>
  <c r="BI135" i="25"/>
  <c r="AB317" i="25"/>
  <c r="AM395" i="25"/>
  <c r="AU287" i="25"/>
  <c r="AQ475" i="25"/>
  <c r="AN505" i="25"/>
  <c r="L135" i="25"/>
  <c r="AM237" i="25"/>
  <c r="BB229" i="25"/>
  <c r="AL239" i="25"/>
  <c r="U223" i="25"/>
  <c r="AR305" i="25"/>
  <c r="D515" i="25"/>
  <c r="AZ445" i="25"/>
  <c r="AZ177" i="25"/>
  <c r="BF157" i="25"/>
  <c r="P309" i="25"/>
  <c r="Q249" i="25"/>
  <c r="V315" i="25"/>
  <c r="Z255" i="25"/>
  <c r="V487" i="25"/>
  <c r="AN141" i="25"/>
  <c r="Q403" i="25"/>
  <c r="R267" i="25"/>
  <c r="AC207" i="25"/>
  <c r="AI267" i="25"/>
  <c r="AS231" i="25"/>
  <c r="AR511" i="25"/>
  <c r="AU533" i="25"/>
  <c r="AD491" i="25"/>
  <c r="BE419" i="25"/>
  <c r="K347" i="25"/>
  <c r="BD125" i="25"/>
  <c r="AG437" i="25"/>
  <c r="R335" i="25"/>
  <c r="BI321" i="25"/>
  <c r="AI155" i="25"/>
  <c r="AR441" i="25"/>
  <c r="AJ315" i="25"/>
  <c r="AX303" i="25"/>
  <c r="Z407" i="25"/>
  <c r="I307" i="25"/>
  <c r="AM323" i="25"/>
  <c r="V471" i="25"/>
  <c r="AS251" i="25"/>
  <c r="AA449" i="25"/>
  <c r="AO407" i="25"/>
  <c r="AS281" i="25"/>
  <c r="BF531" i="25"/>
  <c r="BM209" i="25"/>
  <c r="BF361" i="25"/>
  <c r="BH345" i="25"/>
  <c r="AV509" i="25"/>
  <c r="L303" i="25"/>
  <c r="BC399" i="25"/>
  <c r="G479" i="25"/>
  <c r="AB277" i="25"/>
  <c r="BL301" i="25"/>
  <c r="BD467" i="25"/>
  <c r="AT279" i="25"/>
  <c r="BM311" i="25"/>
  <c r="AQ483" i="25"/>
  <c r="AR383" i="25"/>
  <c r="BD495" i="25"/>
  <c r="M527" i="25"/>
  <c r="G355" i="25"/>
  <c r="BE307" i="25"/>
  <c r="AX297" i="25"/>
  <c r="L291" i="25"/>
  <c r="AQ129" i="25"/>
  <c r="BK357" i="25"/>
  <c r="AE355" i="25"/>
  <c r="BP135" i="25"/>
  <c r="AM339" i="25"/>
  <c r="AM471" i="25"/>
  <c r="BI439" i="25"/>
  <c r="BK361" i="25"/>
  <c r="O191" i="25"/>
  <c r="H171" i="25"/>
  <c r="AH333" i="25"/>
  <c r="Q425" i="25"/>
  <c r="AH527" i="25"/>
  <c r="BC507" i="25"/>
  <c r="BI533" i="25"/>
  <c r="BI263" i="25"/>
  <c r="O293" i="25"/>
  <c r="AK219" i="25"/>
  <c r="AO133" i="25"/>
  <c r="AZ501" i="25"/>
  <c r="BL531" i="25"/>
  <c r="AZ353" i="25"/>
  <c r="P259" i="25"/>
  <c r="BJ487" i="25"/>
  <c r="AH227" i="25"/>
  <c r="AY267" i="25"/>
  <c r="BL463" i="25"/>
  <c r="BK469" i="25"/>
  <c r="BD311" i="25"/>
  <c r="AM183" i="25"/>
  <c r="AT367" i="25"/>
  <c r="AV337" i="25"/>
  <c r="Y333" i="25"/>
  <c r="AA215" i="25"/>
  <c r="AK387" i="25"/>
  <c r="AM157" i="25"/>
  <c r="BJ161" i="25"/>
  <c r="BF279" i="25"/>
  <c r="BB403" i="25"/>
  <c r="AW495" i="25"/>
  <c r="AA177" i="25"/>
  <c r="AT267" i="25"/>
  <c r="BM521" i="25"/>
  <c r="S427" i="25"/>
  <c r="BN133" i="25"/>
  <c r="Y215" i="25"/>
  <c r="AU409" i="25"/>
  <c r="BP167" i="25"/>
  <c r="AB517" i="25"/>
  <c r="AW397" i="25"/>
  <c r="AR465" i="25"/>
  <c r="AU289" i="25"/>
  <c r="AD193" i="25"/>
  <c r="BI189" i="25"/>
  <c r="AW249" i="25"/>
  <c r="BE427" i="25"/>
  <c r="AU517" i="25"/>
  <c r="BI245" i="25"/>
  <c r="P239" i="25"/>
  <c r="BL435" i="25"/>
  <c r="AU501" i="25"/>
  <c r="BG531" i="25"/>
  <c r="BN477" i="25"/>
  <c r="BI285" i="25"/>
  <c r="Z493" i="25"/>
  <c r="AH339" i="25"/>
  <c r="AN289" i="25"/>
  <c r="BP215" i="25"/>
  <c r="AI413" i="25"/>
  <c r="N235" i="25"/>
  <c r="BJ169" i="25"/>
  <c r="K307" i="25"/>
  <c r="F343" i="25"/>
  <c r="Q483" i="25"/>
  <c r="BF339" i="25"/>
  <c r="S247" i="25"/>
  <c r="D315" i="25"/>
  <c r="Y387" i="25"/>
  <c r="Y329" i="25"/>
  <c r="AO393" i="25"/>
  <c r="W495" i="25"/>
  <c r="BH455" i="25"/>
  <c r="BJ143" i="25"/>
  <c r="N339" i="25"/>
  <c r="AO489" i="25"/>
  <c r="BG173" i="25"/>
  <c r="AQ529" i="25"/>
  <c r="AC527" i="25"/>
  <c r="AT301" i="25"/>
  <c r="L391" i="25"/>
  <c r="AX533" i="25"/>
  <c r="Y393" i="25"/>
  <c r="AT449" i="25"/>
  <c r="BK433" i="25"/>
  <c r="F431" i="25"/>
  <c r="BB427" i="25"/>
  <c r="Z149" i="25"/>
  <c r="AR165" i="25"/>
  <c r="AS453" i="25"/>
  <c r="W455" i="25"/>
  <c r="BP139" i="25"/>
  <c r="AX451" i="25"/>
  <c r="AG321" i="25"/>
  <c r="BP349" i="25"/>
  <c r="BO159" i="25"/>
  <c r="BP303" i="25"/>
  <c r="W423" i="25"/>
  <c r="BJ331" i="25"/>
  <c r="Z199" i="25"/>
  <c r="AW441" i="25"/>
  <c r="BC395" i="25"/>
  <c r="AQ257" i="25"/>
  <c r="AQ443" i="25"/>
  <c r="BO497" i="25"/>
  <c r="Y141" i="25"/>
  <c r="BH133" i="25"/>
  <c r="AV319" i="25"/>
  <c r="AY129" i="25"/>
  <c r="BE199" i="25"/>
  <c r="BD271" i="25"/>
  <c r="N411" i="25"/>
  <c r="AX323" i="25"/>
  <c r="BD141" i="25"/>
  <c r="AA143" i="25"/>
  <c r="BJ205" i="25"/>
  <c r="AV231" i="25"/>
  <c r="AW523" i="25"/>
  <c r="AJ369" i="25"/>
  <c r="BO181" i="25"/>
  <c r="BJ443" i="25"/>
  <c r="BJ263" i="25"/>
  <c r="BP333" i="25"/>
  <c r="Q411" i="25"/>
  <c r="Z115" i="25"/>
  <c r="AU407" i="25"/>
  <c r="AK475" i="25"/>
  <c r="Y313" i="25"/>
  <c r="Q331" i="25"/>
  <c r="AN377" i="25"/>
  <c r="AG139" i="25"/>
  <c r="AZ241" i="25"/>
  <c r="AX485" i="25"/>
  <c r="BK137" i="25"/>
  <c r="BN405" i="25"/>
  <c r="BG507" i="25"/>
  <c r="O301" i="25"/>
  <c r="AM405" i="25"/>
  <c r="Y471" i="25"/>
  <c r="AU245" i="25"/>
  <c r="BG237" i="25"/>
  <c r="J283" i="25"/>
  <c r="AT457" i="25"/>
  <c r="AU297" i="25"/>
  <c r="F275" i="25"/>
  <c r="AG215" i="25"/>
  <c r="AH533" i="25"/>
  <c r="BF271" i="25"/>
  <c r="BM457" i="25"/>
  <c r="P489" i="25"/>
  <c r="AA397" i="25"/>
  <c r="Y339" i="25"/>
  <c r="BL211" i="25"/>
  <c r="AF339" i="25"/>
  <c r="Y421" i="25"/>
  <c r="O467" i="25"/>
  <c r="BJ323" i="25"/>
  <c r="AV189" i="25"/>
  <c r="L363" i="25"/>
  <c r="BG263" i="25"/>
  <c r="AO213" i="25"/>
  <c r="AR199" i="25"/>
  <c r="K131" i="25"/>
  <c r="AF15" i="25"/>
  <c r="AD14" i="25"/>
  <c r="S5" i="25"/>
  <c r="BC12" i="25"/>
  <c r="M6" i="25"/>
  <c r="AC6" i="25"/>
  <c r="AM5" i="25"/>
  <c r="BD5" i="25"/>
  <c r="AX346" i="25" a="1"/>
  <c r="BJ506" i="25" a="1"/>
  <c r="AK366" i="25" a="1"/>
  <c r="AV402" i="25" a="1"/>
  <c r="BE462" i="25" a="1"/>
  <c r="BJ266" i="25" a="1"/>
  <c r="AI118" i="25" a="1"/>
  <c r="AC446" i="25" a="1"/>
  <c r="AC454" i="25" a="1"/>
  <c r="AT274" i="25" a="1"/>
  <c r="P350" i="25" a="1"/>
  <c r="AA210" i="25" a="1"/>
  <c r="AE282" i="25" a="1"/>
  <c r="AO378" i="25" a="1"/>
  <c r="F52" i="25" a="1"/>
  <c r="AR270" i="25" a="1"/>
  <c r="K454" i="25" a="1"/>
  <c r="BJ490" i="25" a="1"/>
  <c r="O458" i="25" a="1"/>
  <c r="AV186" i="25" a="1"/>
  <c r="I414" i="25" a="1"/>
  <c r="G104" i="25" a="1"/>
  <c r="I194" i="25" a="1"/>
  <c r="AC226" i="25" a="1"/>
  <c r="W438" i="25" a="1"/>
  <c r="AZ266" i="25" a="1"/>
  <c r="AV250" i="25" a="1"/>
  <c r="AX274" i="25" a="1"/>
  <c r="AO526" i="25" a="1"/>
  <c r="AZ342" i="25" a="1"/>
  <c r="AC386" i="25" a="1"/>
  <c r="BO298" i="25" a="1"/>
  <c r="BO346" i="25" a="1"/>
  <c r="O150" i="25" a="1"/>
  <c r="W474" i="25" a="1"/>
  <c r="BM114" i="25" a="1"/>
  <c r="BJ206" i="25" a="1"/>
  <c r="W278" i="25" a="1"/>
  <c r="AM310" i="25" a="1"/>
  <c r="AL438" i="25" a="1"/>
  <c r="AK190" i="25" a="1"/>
  <c r="D154" i="25" a="1"/>
  <c r="R338" i="25" a="1"/>
  <c r="T474" i="25" a="1"/>
  <c r="BP210" i="25" a="1"/>
  <c r="AN434" i="25" a="1"/>
  <c r="AK318" i="25" a="1"/>
  <c r="BF442" i="25" a="1"/>
  <c r="Z450" i="25" a="1"/>
  <c r="AO434" i="25" a="1"/>
  <c r="AJ522" i="25" a="1"/>
  <c r="BK382" i="25" a="1"/>
  <c r="BC250" i="25" a="1"/>
  <c r="D358" i="25" a="1"/>
  <c r="AC182" i="25" a="1"/>
  <c r="M414" i="25" a="1"/>
  <c r="AD442" i="25" a="1"/>
  <c r="BF118" i="25" a="1"/>
  <c r="AY518" i="25" a="1"/>
  <c r="BH534" i="25" a="1"/>
  <c r="AL386" i="25" a="1"/>
  <c r="BP226" i="25" a="1"/>
  <c r="AZ514" i="25" a="1"/>
  <c r="M466" i="25" a="1"/>
  <c r="AZ374" i="25" a="1"/>
  <c r="M534" i="25" a="1"/>
  <c r="BO138" i="25" a="1"/>
  <c r="BC194" i="25" a="1"/>
  <c r="BG298" i="25" a="1"/>
  <c r="AN474" i="25" a="1"/>
  <c r="BM358" i="25" a="1"/>
  <c r="BD370" i="25" a="1"/>
  <c r="P310" i="25" a="1"/>
  <c r="G69" i="25" a="1"/>
  <c r="T154" i="25" a="1"/>
  <c r="V166" i="25" a="1"/>
  <c r="AA506" i="25" a="1"/>
  <c r="L374" i="25" a="1"/>
  <c r="V186" i="25" a="1"/>
  <c r="AG178" i="25" a="1"/>
  <c r="AX138" i="25" a="1"/>
  <c r="P406" i="25" a="1"/>
  <c r="BH378" i="25" a="1"/>
  <c r="AB282" i="25" a="1"/>
  <c r="D162" i="25" a="1"/>
  <c r="BE334" i="25" a="1"/>
  <c r="D374" i="25" a="1"/>
  <c r="BK526" i="25" a="1"/>
  <c r="AK246" i="25" a="1"/>
  <c r="AN282" i="25" a="1"/>
  <c r="U226" i="25" a="1"/>
  <c r="N302" i="25" a="1"/>
  <c r="AB486" i="25" a="1"/>
  <c r="H42" i="25" a="1"/>
  <c r="BC114" i="25" a="1"/>
  <c r="AE410" i="25" a="1"/>
  <c r="L210" i="25" a="1"/>
  <c r="AD534" i="25" a="1"/>
  <c r="T194" i="25" a="1"/>
  <c r="BF426" i="25" a="1"/>
  <c r="F97" i="25" a="1"/>
  <c r="Z422" i="25" a="1"/>
  <c r="AX250" i="25" a="1"/>
  <c r="AX458" i="25" a="1"/>
  <c r="V198" i="25" a="1"/>
  <c r="BC278" i="25" a="1"/>
  <c r="W318" i="25" a="1"/>
  <c r="N434" i="25" a="1"/>
  <c r="Q458" i="25" a="1"/>
  <c r="BD246" i="25" a="1"/>
  <c r="AA346" i="25" a="1"/>
  <c r="R442" i="25" a="1"/>
  <c r="N298" i="25" a="1"/>
  <c r="BE414" i="25" a="1"/>
  <c r="AI254" i="25" a="1"/>
  <c r="BG394" i="25" a="1"/>
  <c r="AD518" i="25" a="1"/>
  <c r="BD398" i="25" a="1"/>
  <c r="AE494" i="25" a="1"/>
  <c r="AY394" i="25" a="1"/>
  <c r="T338" i="25" a="1"/>
  <c r="BF162" i="25" a="1"/>
  <c r="AC134" i="25" a="1"/>
  <c r="Z122" i="25" a="1"/>
  <c r="AE246" i="25" a="1"/>
  <c r="AO262" i="25" a="1"/>
  <c r="J350" i="25" a="1"/>
  <c r="BJ454" i="25" a="1"/>
  <c r="BG302" i="25" a="1"/>
  <c r="BJ510" i="25" a="1"/>
  <c r="AO358" i="25" a="1"/>
  <c r="AK286" i="25" a="1"/>
  <c r="BI322" i="25" a="1"/>
  <c r="BP286" i="25" a="1"/>
  <c r="AG430" i="25" a="1"/>
  <c r="R226" i="25" a="1"/>
  <c r="P118" i="25" a="1"/>
  <c r="AA474" i="25" a="1"/>
  <c r="O330" i="25" a="1"/>
  <c r="BJ346" i="25" a="1"/>
  <c r="AK194" i="25" a="1"/>
  <c r="W150" i="25" a="1"/>
  <c r="Q238" i="25" a="1"/>
  <c r="BG310" i="25" a="1"/>
  <c r="AH290" i="25" a="1"/>
  <c r="AT258" i="25" a="1"/>
  <c r="J358" i="25" a="1"/>
  <c r="R170" i="25" a="1"/>
  <c r="K214" i="25" a="1"/>
  <c r="BK170" i="25" a="1"/>
  <c r="BJ162" i="25" a="1"/>
  <c r="BP318" i="25" a="1"/>
  <c r="R118" i="25" a="1"/>
  <c r="P378" i="25" a="1"/>
  <c r="BG118" i="25" a="1"/>
  <c r="AH458" i="25" a="1"/>
  <c r="Z366" i="25" a="1"/>
  <c r="AN158" i="25" a="1"/>
  <c r="AN394" i="25" a="1"/>
  <c r="AU278" i="25" a="1"/>
  <c r="AY166" i="25" a="1"/>
  <c r="H48" i="25" a="1"/>
  <c r="BE382" i="25" a="1"/>
  <c r="AJ290" i="25" a="1"/>
  <c r="J386" i="25" a="1"/>
  <c r="V518" i="25" a="1"/>
  <c r="AB190" i="25" a="1"/>
  <c r="BH194" i="25" a="1"/>
  <c r="P518" i="25" a="1"/>
  <c r="BN258" i="25" a="1"/>
  <c r="BC150" i="25" a="1"/>
  <c r="AK398" i="25" a="1"/>
  <c r="O278" i="25" a="1"/>
  <c r="AC198" i="25" a="1"/>
  <c r="N130" i="25" a="1"/>
  <c r="AJ430" i="25" a="1"/>
  <c r="BM418" i="25" a="1"/>
  <c r="AL262" i="25" a="1"/>
  <c r="AM138" i="25" a="1"/>
  <c r="BI266" i="25" a="1"/>
  <c r="P370" i="25" a="1"/>
  <c r="AG470" i="25" a="1"/>
  <c r="AT294" i="25" a="1"/>
  <c r="BF250" i="25" a="1"/>
  <c r="BD226" i="25" a="1"/>
  <c r="AI138" i="25" a="1"/>
  <c r="AN414" i="25" a="1"/>
  <c r="AX358" i="25" a="1"/>
  <c r="D282" i="25" a="1"/>
  <c r="K386" i="25" a="1"/>
  <c r="S238" i="25" a="1"/>
  <c r="U462" i="25" a="1"/>
  <c r="BJ378" i="25" a="1"/>
  <c r="M530" i="25" a="1"/>
  <c r="L370" i="25" a="1"/>
  <c r="J278" i="25" a="1"/>
  <c r="AU418" i="25" a="1"/>
  <c r="AA278" i="25" a="1"/>
  <c r="AT170" i="25" a="1"/>
  <c r="K198" i="25" a="1"/>
  <c r="Q242" i="25" a="1"/>
  <c r="K190" i="25" a="1"/>
  <c r="AI386" i="25" a="1"/>
  <c r="D410" i="25" a="1"/>
  <c r="J114" i="25" a="1"/>
  <c r="AB218" i="25" a="1"/>
  <c r="F38" i="25" a="1"/>
  <c r="AB306" i="25" a="1"/>
  <c r="AC514" i="25" a="1"/>
  <c r="AE518" i="25" a="1"/>
  <c r="Q450" i="25" a="1"/>
  <c r="BD206" i="25" a="1"/>
  <c r="AR494" i="25" a="1"/>
  <c r="AC218" i="25" a="1"/>
  <c r="AO234" i="25" a="1"/>
  <c r="AS126" i="25" a="1"/>
  <c r="W298" i="25" a="1"/>
  <c r="L486" i="25" a="1"/>
  <c r="N522" i="25" a="1"/>
  <c r="I430" i="25" a="1"/>
  <c r="AN402" i="25" a="1"/>
  <c r="AE322" i="25" a="1"/>
  <c r="AV390" i="25" a="1"/>
  <c r="Z478" i="25" a="1"/>
  <c r="Q270" i="25" a="1"/>
  <c r="BH386" i="25" a="1"/>
  <c r="J322" i="25" a="1"/>
  <c r="O258" i="25" a="1"/>
  <c r="AA238" i="25" a="1"/>
  <c r="N186" i="25" a="1"/>
  <c r="AV222" i="25" a="1"/>
  <c r="BF234" i="25" a="1"/>
  <c r="AS142" i="25" a="1"/>
  <c r="N270" i="25" a="1"/>
  <c r="BE190" i="25" a="1"/>
  <c r="BJ522" i="25" a="1"/>
  <c r="AM186" i="25" a="1"/>
  <c r="BP382" i="25" a="1"/>
  <c r="F26" i="25" a="1"/>
  <c r="AI498" i="25" a="1"/>
  <c r="P302" i="25" a="1"/>
  <c r="J254" i="25" a="1"/>
  <c r="BO374" i="25" a="1"/>
  <c r="H30" i="25" a="1"/>
  <c r="Q218" i="25" a="1"/>
  <c r="AU194" i="25" a="1"/>
  <c r="AY506" i="25" a="1"/>
  <c r="AR222" i="25" a="1"/>
  <c r="AW282" i="25" a="1"/>
  <c r="BJ118" i="25" a="1"/>
  <c r="U302" i="25" a="1"/>
  <c r="D534" i="25" a="1"/>
  <c r="AH266" i="25" a="1"/>
  <c r="D494" i="25" a="1"/>
  <c r="AW418" i="25" a="1"/>
  <c r="BN490" i="25" a="1"/>
  <c r="W246" i="25" a="1"/>
  <c r="BJ210" i="25" a="1"/>
  <c r="BM266" i="25" a="1"/>
  <c r="G55" i="25" a="1"/>
  <c r="AR438" i="25" a="1"/>
  <c r="AE366" i="25" a="1"/>
  <c r="U430" i="25" a="1"/>
  <c r="AU134" i="25" a="1"/>
  <c r="AN478" i="25" a="1"/>
  <c r="G91" i="25" a="1"/>
  <c r="AZ182" i="25" a="1"/>
  <c r="H68" i="25" a="1"/>
  <c r="AK114" i="25" a="1"/>
  <c r="V278" i="25" a="1"/>
  <c r="AR362" i="25" a="1"/>
  <c r="F56" i="25" a="1"/>
  <c r="J178" i="25" a="1"/>
  <c r="AI218" i="25" a="1"/>
  <c r="BJ150" i="25" a="1"/>
  <c r="AR130" i="25" a="1"/>
  <c r="BJ462" i="25" a="1"/>
  <c r="BI146" i="25" a="1"/>
  <c r="AB386" i="25" a="1"/>
  <c r="BF290" i="25" a="1"/>
  <c r="AG114" i="25" a="1"/>
  <c r="AN278" i="25" a="1"/>
  <c r="AU206" i="25" a="1"/>
  <c r="AT138" i="25" a="1"/>
  <c r="J366" i="25" a="1"/>
  <c r="S298" i="25" a="1"/>
  <c r="AC262" i="25" a="1"/>
  <c r="H21" i="25" a="1"/>
  <c r="G70" i="25" a="1"/>
  <c r="AK294" i="25" a="1"/>
  <c r="BG482" i="25" a="1"/>
  <c r="AF270" i="25" a="1"/>
  <c r="AN138" i="25" a="1"/>
  <c r="BN334" i="25" a="1"/>
  <c r="BO334" i="25" a="1"/>
  <c r="K206" i="25" a="1"/>
  <c r="N166" i="25" a="1"/>
  <c r="BG150" i="25" a="1"/>
  <c r="BH382" i="25" a="1"/>
  <c r="AW342" i="25" a="1"/>
  <c r="AJ138" i="25" a="1"/>
  <c r="Z294" i="25" a="1"/>
  <c r="AE514" i="25" a="1"/>
  <c r="O434" i="25" a="1"/>
  <c r="O342" i="25" a="1"/>
  <c r="AU314" i="25" a="1"/>
  <c r="AF130" i="25" a="1"/>
  <c r="AI214" i="25" a="1"/>
  <c r="BJ190" i="25" a="1"/>
  <c r="AL242" i="25" a="1"/>
  <c r="AB118" i="25" a="1"/>
  <c r="H108" i="25" a="1"/>
  <c r="BE470" i="25" a="1"/>
  <c r="AE274" i="25" a="1"/>
  <c r="AI158" i="25" a="1"/>
  <c r="BK478" i="25" a="1"/>
  <c r="AA218" i="25" a="1"/>
  <c r="AT182" i="25" a="1"/>
  <c r="N370" i="25" a="1"/>
  <c r="S294" i="25" a="1"/>
  <c r="AY454" i="25" a="1"/>
  <c r="BE138" i="25" a="1"/>
  <c r="AG482" i="25" a="1"/>
  <c r="BO282" i="25" a="1"/>
  <c r="BG162" i="25" a="1"/>
  <c r="R506" i="25" a="1"/>
  <c r="Z434" i="25" a="1"/>
  <c r="BL466" i="25" a="1"/>
  <c r="AI222" i="25" a="1"/>
  <c r="BH278" i="25" a="1"/>
  <c r="H49" i="25" a="1"/>
  <c r="BC226" i="25" a="1"/>
  <c r="L178" i="25" a="1"/>
  <c r="AS414" i="25" a="1"/>
  <c r="BN254" i="25" a="1"/>
  <c r="F54" i="25" a="1"/>
  <c r="BC406" i="25" a="1"/>
  <c r="AG210" i="25" a="1"/>
  <c r="BK530" i="25" a="1"/>
  <c r="W450" i="25" a="1"/>
  <c r="AX226" i="25" a="1"/>
  <c r="H9" i="25" a="1"/>
  <c r="AU190" i="25" a="1"/>
  <c r="J166" i="25" a="1"/>
  <c r="BN198" i="25" a="1"/>
  <c r="P410" i="25" a="1"/>
  <c r="AY510" i="25" a="1"/>
  <c r="BK374" i="25" a="1"/>
  <c r="AC190" i="25" a="1"/>
  <c r="W530" i="25" a="1"/>
  <c r="BF230" i="25" a="1"/>
  <c r="AZ490" i="25" a="1"/>
  <c r="AL530" i="25" a="1"/>
  <c r="J218" i="25" a="1"/>
  <c r="AB410" i="25" a="1"/>
  <c r="BZ5" i="25" a="1"/>
  <c r="AM354" i="25" a="1"/>
  <c r="BJ198" i="25" a="1"/>
  <c r="AX194" i="25" a="1"/>
  <c r="F30" i="25" a="1"/>
  <c r="AS522" i="25" a="1"/>
  <c r="J526" i="25" a="1"/>
  <c r="AL422" i="25" a="1"/>
  <c r="T278" i="25" a="1"/>
  <c r="BI250" i="25" a="1"/>
  <c r="AL310" i="25" a="1"/>
  <c r="AG118" i="25" a="1"/>
  <c r="I346" i="25" a="1"/>
  <c r="BF430" i="25" a="1"/>
  <c r="AL186" i="25" a="1"/>
  <c r="Q362" i="25" a="1"/>
  <c r="BF138" i="25" a="1"/>
  <c r="BH190" i="25" a="1"/>
  <c r="AS242" i="25" a="1"/>
  <c r="H73" i="25" a="1"/>
  <c r="AI522" i="25" a="1"/>
  <c r="J250" i="25" a="1"/>
  <c r="BL450" i="25" a="1"/>
  <c r="AB414" i="25" a="1"/>
  <c r="T230" i="25" a="1"/>
  <c r="BP422" i="25" a="1"/>
  <c r="AK534" i="25" a="1"/>
  <c r="S338" i="25" a="1"/>
  <c r="AU378" i="25" a="1"/>
  <c r="F89" i="25" a="1"/>
  <c r="R234" i="25" a="1"/>
  <c r="AC374" i="25" a="1"/>
  <c r="BP322" i="25" a="1"/>
  <c r="BO514" i="25" a="1"/>
  <c r="AR278" i="25" a="1"/>
  <c r="U382" i="25" a="1"/>
  <c r="AA354" i="25" a="1"/>
  <c r="AE202" i="25" a="1"/>
  <c r="R414" i="25" a="1"/>
  <c r="AV154" i="25" a="1"/>
  <c r="S126" i="25" a="1"/>
  <c r="AS310" i="25" a="1"/>
  <c r="BM394" i="25" a="1"/>
  <c r="BD294" i="25" a="1"/>
  <c r="K246" i="25" a="1"/>
  <c r="BH334" i="25" a="1"/>
  <c r="J394" i="25" a="1"/>
  <c r="AI278" i="25" a="1"/>
  <c r="T514" i="25" a="1"/>
  <c r="O422" i="25" a="1"/>
  <c r="BL190" i="25" a="1"/>
  <c r="BK274" i="25" a="1"/>
  <c r="AW334" i="25" a="1"/>
  <c r="AZ270" i="25" a="1"/>
  <c r="AU370" i="25" a="1"/>
  <c r="K218" i="25" a="1"/>
  <c r="BI338" i="25" a="1"/>
  <c r="AZ442" i="25" a="1"/>
  <c r="AG474" i="25" a="1"/>
  <c r="BE258" i="25" a="1"/>
  <c r="L522" i="25" a="1"/>
  <c r="U230" i="25" a="1"/>
  <c r="AU254" i="25" a="1"/>
  <c r="S382" i="25" a="1"/>
  <c r="AX462" i="25" a="1"/>
  <c r="BG498" i="25" a="1"/>
  <c r="AR518" i="25" a="1"/>
  <c r="BK454" i="25" a="1"/>
  <c r="G57" i="25" a="1"/>
  <c r="BJ230" i="25" a="1"/>
  <c r="AX202" i="25" a="1"/>
  <c r="K422" i="25" a="1"/>
  <c r="AL190" i="25" a="1"/>
  <c r="G77" i="25" a="1"/>
  <c r="AS406" i="25" a="1"/>
  <c r="AK334" i="25" a="1"/>
  <c r="L242" i="25" a="1"/>
  <c r="BH474" i="25" a="1"/>
  <c r="H47" i="25" a="1"/>
  <c r="G81" i="25" a="1"/>
  <c r="BP498" i="25" a="1"/>
  <c r="AF466" i="25" a="1"/>
  <c r="T226" i="25" a="1"/>
  <c r="AT282" i="25" a="1"/>
  <c r="BN458" i="25" a="1"/>
  <c r="F80" i="25" a="1"/>
  <c r="T206" i="25" a="1"/>
  <c r="BF214" i="25" a="1"/>
  <c r="F11" i="25" a="1"/>
  <c r="O314" i="25" a="1"/>
  <c r="Q190" i="25" a="1"/>
  <c r="V418" i="25" a="1"/>
  <c r="BI186" i="25" a="1"/>
  <c r="AV362" i="25" a="1"/>
  <c r="S374" i="25" a="1"/>
  <c r="AL350" i="25" a="1"/>
  <c r="AF534" i="25" a="1"/>
  <c r="Z418" i="25" a="1"/>
  <c r="Q122" i="25" a="1"/>
  <c r="R406" i="25" a="1"/>
  <c r="AY334" i="25" a="1"/>
  <c r="D202" i="25" a="1"/>
  <c r="F24" i="25" a="1"/>
  <c r="AH306" i="25" a="1"/>
  <c r="AA146" i="25" a="1"/>
  <c r="AH374" i="25" a="1"/>
  <c r="AK126" i="25" a="1"/>
  <c r="AS226" i="25" a="1"/>
  <c r="BK442" i="25" a="1"/>
  <c r="AN262" i="25" a="1"/>
  <c r="AY274" i="25" a="1"/>
  <c r="AG314" i="25" a="1"/>
  <c r="R410" i="25" a="1"/>
  <c r="N190" i="25" a="1"/>
  <c r="Q274" i="25" a="1"/>
  <c r="L262" i="25" a="1"/>
  <c r="AI170" i="25" a="1"/>
  <c r="AK418" i="25" a="1"/>
  <c r="M518" i="25" a="1"/>
  <c r="AL314" i="25" a="1"/>
  <c r="AL222" i="25" a="1"/>
  <c r="AA134" i="25" a="1"/>
  <c r="BP218" i="25" a="1"/>
  <c r="V274" i="25" a="1"/>
  <c r="BG122" i="25" a="1"/>
  <c r="BJ354" i="25" a="1"/>
  <c r="AU526" i="25" a="1"/>
  <c r="BL354" i="25" a="1"/>
  <c r="AL258" i="25" a="1"/>
  <c r="S530" i="25" a="1"/>
  <c r="AV158" i="25" a="1"/>
  <c r="AX422" i="25" a="1"/>
  <c r="BD306" i="25" a="1"/>
  <c r="H36" i="25" a="1"/>
  <c r="AW502" i="25" a="1"/>
  <c r="V382" i="25" a="1"/>
  <c r="I486" i="25" a="1"/>
  <c r="L326" i="25" a="1"/>
  <c r="BP434" i="25" a="1"/>
  <c r="BM122" i="25" a="1"/>
  <c r="AV210" i="25" a="1"/>
  <c r="BF370" i="25" a="1"/>
  <c r="T522" i="25" a="1"/>
  <c r="R298" i="25" a="1"/>
  <c r="AO294" i="25" a="1"/>
  <c r="BK146" i="25" a="1"/>
  <c r="J266" i="25" a="1"/>
  <c r="Z458" i="25" a="1"/>
  <c r="AC214" i="25" a="1"/>
  <c r="BC374" i="25" a="1"/>
  <c r="BP386" i="25" a="1"/>
  <c r="BN422" i="25" a="1"/>
  <c r="AX210" i="25" a="1"/>
  <c r="H84" i="25" a="1"/>
  <c r="AM350" i="25" a="1"/>
  <c r="AY418" i="25" a="1"/>
  <c r="AY186" i="25" a="1"/>
  <c r="BI522" i="25" a="1"/>
  <c r="BI474" i="25" a="1"/>
  <c r="F40" i="25" a="1"/>
  <c r="W218" i="25" a="1"/>
  <c r="W462" i="25" a="1"/>
  <c r="BI170" i="25" a="1"/>
  <c r="BC146" i="25" a="1"/>
  <c r="AD306" i="25" a="1"/>
  <c r="BL254" i="25" a="1"/>
  <c r="BK182" i="25" a="1"/>
  <c r="AI486" i="25" a="1"/>
  <c r="AS290" i="25" a="1"/>
  <c r="M438" i="25" a="1"/>
  <c r="N438" i="25" a="1"/>
  <c r="AM442" i="25" a="1"/>
  <c r="BC494" i="25" a="1"/>
  <c r="BI314" i="25" a="1"/>
  <c r="L146" i="25" a="1"/>
  <c r="AT426" i="25" a="1"/>
  <c r="Q186" i="25" a="1"/>
  <c r="BG406" i="25" a="1"/>
  <c r="J154" i="25" a="1"/>
  <c r="N486" i="25" a="1"/>
  <c r="AE318" i="25" a="1"/>
  <c r="AR430" i="25" a="1"/>
  <c r="L414" i="25" a="1"/>
  <c r="AU182" i="25" a="1"/>
  <c r="AR214" i="25" a="1"/>
  <c r="BN394" i="25" a="1"/>
  <c r="AF118" i="25" a="1"/>
  <c r="R282" i="25" a="1"/>
  <c r="AW358" i="25" a="1"/>
  <c r="BD130" i="25" a="1"/>
  <c r="H106" i="25" a="1"/>
  <c r="AS394" i="25" a="1"/>
  <c r="Z158" i="25" a="1"/>
  <c r="BG466" i="25" a="1"/>
  <c r="BN430" i="25" a="1"/>
  <c r="AN354" i="25" a="1"/>
  <c r="AO466" i="25" a="1"/>
  <c r="BC170" i="25" a="1"/>
  <c r="AO462" i="25" a="1"/>
  <c r="AV126" i="25" a="1"/>
  <c r="AW150" i="25" a="1"/>
  <c r="W234" i="25" a="1"/>
  <c r="BF142" i="25" a="1"/>
  <c r="AR498" i="25" a="1"/>
  <c r="AF242" i="25" a="1"/>
  <c r="AB334" i="25" a="1"/>
  <c r="AX354" i="25" a="1"/>
  <c r="J354" i="25" a="1"/>
  <c r="AL398" i="25" a="1"/>
  <c r="AV142" i="25" a="1"/>
  <c r="AL166" i="25" a="1"/>
  <c r="BI234" i="25" a="1"/>
  <c r="AZ146" i="25" a="1"/>
  <c r="AH170" i="25" a="1"/>
  <c r="AJ166" i="25" a="1"/>
  <c r="BP370" i="25" a="1"/>
  <c r="AN426" i="25" a="1"/>
  <c r="AW126" i="25" a="1"/>
  <c r="AU342" i="25" a="1"/>
  <c r="D438" i="25" a="1"/>
  <c r="BD178" i="25" a="1"/>
  <c r="Q470" i="25" a="1"/>
  <c r="V318" i="25" a="1"/>
  <c r="AU226" i="25" a="1"/>
  <c r="G73" i="25" a="1"/>
  <c r="AL486" i="25" a="1"/>
  <c r="R270" i="25" a="1"/>
  <c r="O198" i="25" a="1"/>
  <c r="BL158" i="25" a="1"/>
  <c r="AM422" i="25" a="1"/>
  <c r="AI274" i="25" a="1"/>
  <c r="Z222" i="25" a="1"/>
  <c r="BN290" i="25" a="1"/>
  <c r="BO194" i="25" a="1"/>
  <c r="Q406" i="25" a="1"/>
  <c r="AV218" i="25" a="1"/>
  <c r="D310" i="25" a="1"/>
  <c r="BK218" i="25" a="1"/>
  <c r="N206" i="25" a="1"/>
  <c r="AC394" i="25" a="1"/>
  <c r="N278" i="25" a="1"/>
  <c r="BI210" i="25" a="1"/>
  <c r="BO394" i="25" a="1"/>
  <c r="L450" i="25" a="1"/>
  <c r="AD206" i="25" a="1"/>
  <c r="AS278" i="25" a="1"/>
  <c r="AS502" i="25" a="1"/>
  <c r="F87" i="25" a="1"/>
  <c r="AU426" i="25" a="1"/>
  <c r="N422" i="25" a="1"/>
  <c r="BI206" i="25" a="1"/>
  <c r="BE218" i="25" a="1"/>
  <c r="AJ322" i="25" a="1"/>
  <c r="I442" i="25" a="1"/>
  <c r="BC502" i="25" a="1"/>
  <c r="AH230" i="25" a="1"/>
  <c r="AB206" i="25" a="1"/>
  <c r="BM322" i="25" a="1"/>
  <c r="BG514" i="25" a="1"/>
  <c r="U114" i="25" a="1"/>
  <c r="P530" i="25" a="1"/>
  <c r="I138" i="25" a="1"/>
  <c r="AA386" i="25" a="1"/>
  <c r="M346" i="25" a="1"/>
  <c r="AB434" i="25" a="1"/>
  <c r="AW526" i="25" a="1"/>
  <c r="P374" i="25" a="1"/>
  <c r="AS378" i="25" a="1"/>
  <c r="BC214" i="25" a="1"/>
  <c r="K322" i="25" a="1"/>
  <c r="AW346" i="25" a="1"/>
  <c r="AF162" i="25" a="1"/>
  <c r="AU450" i="25" a="1"/>
  <c r="AR474" i="25" a="1"/>
  <c r="F76" i="25" a="1"/>
  <c r="AT386" i="25" a="1"/>
  <c r="AY366" i="25" a="1"/>
  <c r="I378" i="25" a="1"/>
  <c r="M454" i="25" a="1"/>
  <c r="AU386" i="25" a="1"/>
  <c r="I438" i="25" a="1"/>
  <c r="BP150" i="25" a="1"/>
  <c r="P386" i="25" a="1"/>
  <c r="AK326" i="25" a="1"/>
  <c r="BM142" i="25" a="1"/>
  <c r="AA230" i="25" a="1"/>
  <c r="AG382" i="25" a="1"/>
  <c r="J446" i="25" a="1"/>
  <c r="AL214" i="25" a="1"/>
  <c r="AR318" i="25" a="1"/>
  <c r="AD146" i="25" a="1"/>
  <c r="AY206" i="25" a="1"/>
  <c r="AL406" i="25" a="1"/>
  <c r="I418" i="25" a="1"/>
  <c r="AE374" i="25" a="1"/>
  <c r="AA450" i="25" a="1"/>
  <c r="D198" i="25" a="1"/>
  <c r="AB250" i="25" a="1"/>
  <c r="AK406" i="25" a="1"/>
  <c r="I394" i="25" a="1"/>
  <c r="BJ530" i="25" a="1"/>
  <c r="AG530" i="25" a="1"/>
  <c r="AX426" i="25" a="1"/>
  <c r="BP206" i="25" a="1"/>
  <c r="AS274" i="25" a="1"/>
  <c r="AA534" i="25" a="1"/>
  <c r="AU350" i="25" a="1"/>
  <c r="AR246" i="25" a="1"/>
  <c r="AH134" i="25" a="1"/>
  <c r="BE318" i="25" a="1"/>
  <c r="BG306" i="25" a="1"/>
  <c r="AV206" i="25" a="1"/>
  <c r="BF210" i="25" a="1"/>
  <c r="BL374" i="25" a="1"/>
  <c r="S362" i="25" a="1"/>
  <c r="AL342" i="25" a="1"/>
  <c r="AH242" i="25" a="1"/>
  <c r="AF378" i="25" a="1"/>
  <c r="AF246" i="25" a="1"/>
  <c r="BG430" i="25" a="1"/>
  <c r="AT514" i="25" a="1"/>
  <c r="BO430" i="25" a="1"/>
  <c r="L354" i="25" a="1"/>
  <c r="AI534" i="25" a="1"/>
  <c r="BD502" i="25" a="1"/>
  <c r="AF362" i="25" a="1"/>
  <c r="AD358" i="25" a="1"/>
  <c r="BD470" i="25" a="1"/>
  <c r="J198" i="25" a="1"/>
  <c r="AK510" i="25" a="1"/>
  <c r="AH126" i="25" a="1"/>
  <c r="AE186" i="25" a="1"/>
  <c r="AW186" i="25" a="1"/>
  <c r="D298" i="25" a="1"/>
  <c r="AO254" i="25" a="1"/>
  <c r="P338" i="25" a="1"/>
  <c r="AT230" i="25" a="1"/>
  <c r="AC450" i="25" a="1"/>
  <c r="P270" i="25" a="1"/>
  <c r="AM382" i="25" a="1"/>
  <c r="BC414" i="25" a="1"/>
  <c r="AG246" i="25" a="1"/>
  <c r="I382" i="25" a="1"/>
  <c r="AJ286" i="25" a="1"/>
  <c r="BF286" i="25" a="1"/>
  <c r="AS450" i="25" a="1"/>
  <c r="AM178" i="25" a="1"/>
  <c r="H101" i="25" a="1"/>
  <c r="W510" i="25" a="1"/>
  <c r="AX338" i="25" a="1"/>
  <c r="Q278" i="25" a="1"/>
  <c r="AE130" i="25" a="1"/>
  <c r="AJ194" i="25" a="1"/>
  <c r="K534" i="25" a="1"/>
  <c r="AR506" i="25" a="1"/>
  <c r="AZ134" i="25" a="1"/>
  <c r="L162" i="25" a="1"/>
  <c r="G107" i="25" a="1"/>
  <c r="BF222" i="25" a="1"/>
  <c r="P446" i="25" a="1"/>
  <c r="BP522" i="25" a="1"/>
  <c r="P314" i="25" a="1"/>
  <c r="J370" i="25" a="1"/>
  <c r="L218" i="25" a="1"/>
  <c r="G58" i="25" a="1"/>
  <c r="I502" i="25" a="1"/>
  <c r="AA414" i="25" a="1"/>
  <c r="AZ122" i="25" a="1"/>
  <c r="S194" i="25" a="1"/>
  <c r="BI254" i="25" a="1"/>
  <c r="V306" i="25" a="1"/>
  <c r="N514" i="25" a="1"/>
  <c r="AC522" i="25" a="1"/>
  <c r="W126" i="25" a="1"/>
  <c r="AO194" i="25" a="1"/>
  <c r="AV338" i="25" a="1"/>
  <c r="AE230" i="25" a="1"/>
  <c r="AG294" i="25" a="1"/>
  <c r="BN534" i="25" a="1"/>
  <c r="BN250" i="25" a="1"/>
  <c r="BP470" i="25" a="1"/>
  <c r="AY350" i="25" a="1"/>
  <c r="I342" i="25" a="1"/>
  <c r="AF490" i="25" a="1"/>
  <c r="BH294" i="25" a="1"/>
  <c r="BM446" i="25" a="1"/>
  <c r="L462" i="25" a="1"/>
  <c r="BF526" i="25" a="1"/>
  <c r="AG298" i="25" a="1"/>
  <c r="BN310" i="25" a="1"/>
  <c r="AD502" i="25" a="1"/>
  <c r="AY442" i="25" a="1"/>
  <c r="BE274" i="25" a="1"/>
  <c r="M246" i="25" a="1"/>
  <c r="I218" i="25" a="1"/>
  <c r="Q354" i="25" a="1"/>
  <c r="AU318" i="25" a="1"/>
  <c r="AK494" i="25" a="1"/>
  <c r="AC114" i="25" a="1"/>
  <c r="BD142" i="25" a="1"/>
  <c r="AM302" i="25" a="1"/>
  <c r="D458" i="25" a="1"/>
  <c r="V466" i="25" a="1"/>
  <c r="BI162" i="25" a="1"/>
  <c r="AK370" i="25" a="1"/>
  <c r="W382" i="25" a="1"/>
  <c r="BL522" i="25" a="1"/>
  <c r="BD162" i="25" a="1"/>
  <c r="AI130" i="25" a="1"/>
  <c r="AA526" i="25" a="1"/>
  <c r="V450" i="25" a="1"/>
  <c r="BE222" i="25" a="1"/>
  <c r="AD118" i="25" a="1"/>
  <c r="M146" i="25" a="1"/>
  <c r="AA222" i="25" a="1"/>
  <c r="L506" i="25" a="1"/>
  <c r="G84" i="25" a="1"/>
  <c r="BC138" i="25" a="1"/>
  <c r="T162" i="25" a="1"/>
  <c r="V422" i="25" a="1"/>
  <c r="AA206" i="25" a="1"/>
  <c r="AE298" i="25" a="1"/>
  <c r="M286" i="25" a="1"/>
  <c r="BK214" i="25" a="1"/>
  <c r="I338" i="25" a="1"/>
  <c r="AM402" i="25" a="1"/>
  <c r="AE510" i="25" a="1"/>
  <c r="AW462" i="25" a="1"/>
  <c r="L174" i="25" a="1"/>
  <c r="BL346" i="25" a="1"/>
  <c r="AU118" i="25" a="1"/>
  <c r="BI466" i="25" a="1"/>
  <c r="Z390" i="25" a="1"/>
  <c r="V230" i="25" a="1"/>
  <c r="AK234" i="25" a="1"/>
  <c r="BK410" i="25" a="1"/>
  <c r="BD334" i="25" a="1"/>
  <c r="I482" i="25" a="1"/>
  <c r="AN418" i="25" a="1"/>
  <c r="BO134" i="25" a="1"/>
  <c r="G30" i="25" a="1"/>
  <c r="BG250" i="25" a="1"/>
  <c r="H31" i="25" a="1"/>
  <c r="BM270" i="25" a="1"/>
  <c r="AW514" i="25" a="1"/>
  <c r="BO226" i="25" a="1"/>
  <c r="U378" i="25" a="1"/>
  <c r="BM318" i="25" a="1"/>
  <c r="AJ422" i="25" a="1"/>
  <c r="D406" i="25" a="1"/>
  <c r="V294" i="25" a="1"/>
  <c r="BI490" i="25" a="1"/>
  <c r="BO290" i="25" a="1"/>
  <c r="BE114" i="25" a="1"/>
  <c r="J486" i="25" a="1"/>
  <c r="AE386" i="25" a="1"/>
  <c r="AI286" i="25" a="1"/>
  <c r="BE362" i="25" a="1"/>
  <c r="AY370" i="25" a="1"/>
  <c r="AZ282" i="25" a="1"/>
  <c r="Z214" i="25" a="1"/>
  <c r="G60" i="25" a="1"/>
  <c r="O534" i="25" a="1"/>
  <c r="S486" i="25" a="1"/>
  <c r="AV518" i="25" a="1"/>
  <c r="BJ114" i="25" a="1"/>
  <c r="AY322" i="25" a="1"/>
  <c r="AC354" i="25" a="1"/>
  <c r="S146" i="25" a="1"/>
  <c r="BF390" i="25" a="1"/>
  <c r="AM458" i="25" a="1"/>
  <c r="BJ518" i="25" a="1"/>
  <c r="AD302" i="25" a="1"/>
  <c r="AC210" i="25" a="1"/>
  <c r="BC498" i="25" a="1"/>
  <c r="AR142" i="25" a="1"/>
  <c r="AT402" i="25" a="1"/>
  <c r="AA326" i="25" a="1"/>
  <c r="BM190" i="25" a="1"/>
  <c r="M242" i="25" a="1"/>
  <c r="V310" i="25" a="1"/>
  <c r="AE446" i="25" a="1"/>
  <c r="Z274" i="25" a="1"/>
  <c r="U170" i="25" a="1"/>
  <c r="N378" i="25" a="1"/>
  <c r="H98" i="25" a="1"/>
  <c r="V254" i="25" a="1"/>
  <c r="BO314" i="25" a="1"/>
  <c r="S434" i="25" a="1"/>
  <c r="BH498" i="25" a="1"/>
  <c r="G75" i="25" a="1"/>
  <c r="BH502" i="25" a="1"/>
  <c r="AS174" i="25" a="1"/>
  <c r="G11" i="25" a="1"/>
  <c r="O482" i="25" a="1"/>
  <c r="H76" i="25" a="1"/>
  <c r="K366" i="25" a="1"/>
  <c r="AC378" i="25" a="1"/>
  <c r="T466" i="25" a="1"/>
  <c r="R310" i="25" a="1"/>
  <c r="BO206" i="25" a="1"/>
  <c r="J122" i="25" a="1"/>
  <c r="AM242" i="25" a="1"/>
  <c r="BF218" i="25" a="1"/>
  <c r="BN150" i="25" a="1"/>
  <c r="AX282" i="25" a="1"/>
  <c r="AI146" i="25" a="1"/>
  <c r="J438" i="25" a="1"/>
  <c r="AD386" i="25" a="1"/>
  <c r="AC314" i="25" a="1"/>
  <c r="AT234" i="25" a="1"/>
  <c r="AK186" i="25" a="1"/>
  <c r="Q366" i="25" a="1"/>
  <c r="H91" i="25" a="1"/>
  <c r="AZ450" i="25" a="1"/>
  <c r="AR366" i="25" a="1"/>
  <c r="AW290" i="25" a="1"/>
  <c r="T398" i="25" a="1"/>
  <c r="V338" i="25" a="1"/>
  <c r="P218" i="25" a="1"/>
  <c r="L378" i="25" a="1"/>
  <c r="BN190" i="25" a="1"/>
  <c r="Z282" i="25" a="1"/>
  <c r="AH274" i="25" a="1"/>
  <c r="M222" i="25" a="1"/>
  <c r="N510" i="25" a="1"/>
  <c r="BP258" i="25" a="1"/>
  <c r="M214" i="25" a="1"/>
  <c r="BI218" i="25" a="1"/>
  <c r="AG326" i="25" a="1"/>
  <c r="H80" i="25" a="1"/>
  <c r="L254" i="25" a="1"/>
  <c r="AS302" i="25" a="1"/>
  <c r="Q474" i="25" a="1"/>
  <c r="AV410" i="25" a="1"/>
  <c r="L502" i="25" a="1"/>
  <c r="AL430" i="25" a="1"/>
  <c r="BH234" i="25" a="1"/>
  <c r="AZ318" i="25" a="1"/>
  <c r="BD286" i="25" a="1"/>
  <c r="AO302" i="25" a="1"/>
  <c r="H56" i="25" a="1"/>
  <c r="BI454" i="25" a="1"/>
  <c r="J286" i="25" a="1"/>
  <c r="AZ150" i="25" a="1"/>
  <c r="AG506" i="25" a="1"/>
  <c r="AM514" i="25" a="1"/>
  <c r="AH370" i="25" a="1"/>
  <c r="Q394" i="25" a="1"/>
  <c r="G95" i="25" a="1"/>
  <c r="AV458" i="25" a="1"/>
  <c r="T186" i="25" a="1"/>
  <c r="AY450" i="25" a="1"/>
  <c r="BM526" i="25" a="1"/>
  <c r="BY5" i="25" a="1"/>
  <c r="Z162" i="25" a="1"/>
  <c r="AS494" i="25" a="1"/>
  <c r="AE398" i="25" a="1"/>
  <c r="AF414" i="25" a="1"/>
  <c r="BF366" i="25" a="1"/>
  <c r="M450" i="25" a="1"/>
  <c r="AH490" i="25" a="1"/>
  <c r="T282" i="25" a="1"/>
  <c r="BG226" i="25" a="1"/>
  <c r="S206" i="25" a="1"/>
  <c r="K210" i="25" a="1"/>
  <c r="AM474" i="25" a="1"/>
  <c r="BD358" i="25" a="1"/>
  <c r="Z474" i="25" a="1"/>
  <c r="BD198" i="25" a="1"/>
  <c r="AX158" i="25" a="1"/>
  <c r="BF298" i="25" a="1"/>
  <c r="AE378" i="25" a="1"/>
  <c r="AW530" i="25" a="1"/>
  <c r="BM410" i="25" a="1"/>
  <c r="BJ382" i="25" a="1"/>
  <c r="W194" i="25" a="1"/>
  <c r="AI406" i="25" a="1"/>
  <c r="AN250" i="25" a="1"/>
  <c r="AE210" i="25" a="1"/>
  <c r="W270" i="25" a="1"/>
  <c r="AT130" i="25" a="1"/>
  <c r="D394" i="25" a="1"/>
  <c r="H38" i="25" a="1"/>
  <c r="AW146" i="25" a="1"/>
  <c r="AD446" i="25" a="1"/>
  <c r="AT194" i="25" a="1"/>
  <c r="AX234" i="25" a="1"/>
  <c r="BH254" i="25" a="1"/>
  <c r="U526" i="25" a="1"/>
  <c r="AV146" i="25" a="1"/>
  <c r="AR266" i="25" a="1"/>
  <c r="AJ506" i="25" a="1"/>
  <c r="BK390" i="25" a="1"/>
  <c r="BJ166" i="25" a="1"/>
  <c r="AW498" i="25" a="1"/>
  <c r="AG498" i="25" a="1"/>
  <c r="M250" i="25" a="1"/>
  <c r="AO170" i="25" a="1"/>
  <c r="AN118" i="25" a="1"/>
  <c r="Q194" i="25" a="1"/>
  <c r="G80" i="25" a="1"/>
  <c r="BL358" i="25" a="1"/>
  <c r="AX506" i="25" a="1"/>
  <c r="Z530" i="25" a="1"/>
  <c r="BK250" i="25" a="1"/>
  <c r="H71" i="25" a="1"/>
  <c r="AN530" i="25" a="1"/>
  <c r="AD410" i="25" a="1"/>
  <c r="AS154" i="25" a="1"/>
  <c r="AM266" i="25" a="1"/>
  <c r="AO130" i="25" a="1"/>
  <c r="U358" i="25" a="1"/>
  <c r="AU114" i="25" a="1"/>
  <c r="J302" i="25" a="1"/>
  <c r="BI498" i="25" a="1"/>
  <c r="AH398" i="25" a="1"/>
  <c r="M142" i="25" a="1"/>
  <c r="AF446" i="25" a="1"/>
  <c r="M270" i="25" a="1"/>
  <c r="K122" i="25" a="1"/>
  <c r="BF422" i="25" a="1"/>
  <c r="H96" i="25" a="1"/>
  <c r="AL230" i="25" a="1"/>
  <c r="AT334" i="25" a="1"/>
  <c r="AJ426" i="25" a="1"/>
  <c r="D322" i="25" a="1"/>
  <c r="BI398" i="25" a="1"/>
  <c r="AJ414" i="25" a="1"/>
  <c r="L130" i="25" a="1"/>
  <c r="BF122" i="25" a="1"/>
  <c r="AF166" i="25" a="1"/>
  <c r="AW318" i="25" a="1"/>
  <c r="AT446" i="25" a="1"/>
  <c r="AZ174" i="25" a="1"/>
  <c r="AU474" i="25" a="1"/>
  <c r="AI182" i="25" a="1"/>
  <c r="AY414" i="25" a="1"/>
  <c r="AB394" i="25" a="1"/>
  <c r="AM130" i="25" a="1"/>
  <c r="BI506" i="25" a="1"/>
  <c r="AG346" i="25" a="1"/>
  <c r="BC354" i="25" a="1"/>
  <c r="AW298" i="25" a="1"/>
  <c r="K286" i="25" a="1"/>
  <c r="AN114" i="25" a="1"/>
  <c r="J134" i="25" a="1"/>
  <c r="BO362" i="25" a="1"/>
  <c r="H75" i="25" a="1"/>
  <c r="BC382" i="25" a="1"/>
  <c r="AZ522" i="25" a="1"/>
  <c r="AZ310" i="25" a="1"/>
  <c r="K462" i="25" a="1"/>
  <c r="Z330" i="25" a="1"/>
  <c r="AM526" i="25" a="1"/>
  <c r="I518" i="25" a="1"/>
  <c r="U390" i="25" a="1"/>
  <c r="AO166" i="25" a="1"/>
  <c r="H13" i="25" a="1"/>
  <c r="AK430" i="25" a="1"/>
  <c r="F55" i="25" a="1"/>
  <c r="AX438" i="25" a="1"/>
  <c r="J534" i="25" a="1"/>
  <c r="P498" i="25" a="1"/>
  <c r="F96" i="25" a="1"/>
  <c r="BF410" i="25" a="1"/>
  <c r="AR150" i="25" a="1"/>
  <c r="BN154" i="25" a="1"/>
  <c r="AR174" i="25" a="1"/>
  <c r="U142" i="25" a="1"/>
  <c r="AM438" i="25" a="1"/>
  <c r="AZ230" i="25" a="1"/>
  <c r="BO370" i="25" a="1"/>
  <c r="BH150" i="25" a="1"/>
  <c r="AG422" i="25" a="1"/>
  <c r="U138" i="25" a="1"/>
  <c r="BK522" i="25" a="1"/>
  <c r="AC142" i="25" a="1"/>
  <c r="P346" i="25" a="1"/>
  <c r="BK354" i="25" a="1"/>
  <c r="Z210" i="25" a="1"/>
  <c r="J530" i="25" a="1"/>
  <c r="AS530" i="25" a="1"/>
  <c r="R306" i="25" a="1"/>
  <c r="AK258" i="25" a="1"/>
  <c r="H39" i="25" a="1"/>
  <c r="AL278" i="25" a="1"/>
  <c r="T510" i="25" a="1"/>
  <c r="BN262" i="25" a="1"/>
  <c r="K478" i="25" a="1"/>
  <c r="D210" i="25" a="1"/>
  <c r="BI362" i="25" a="1"/>
  <c r="U418" i="25" a="1"/>
  <c r="AR294" i="25" a="1"/>
  <c r="T218" i="25" a="1"/>
  <c r="W466" i="25" a="1"/>
  <c r="AG442" i="25" a="1"/>
  <c r="D278" i="25" a="1"/>
  <c r="U278" i="25" a="1"/>
  <c r="AF358" i="25" a="1"/>
  <c r="Q162" i="25" a="1"/>
  <c r="AA494" i="25" a="1"/>
  <c r="BL194" i="25" a="1"/>
  <c r="D454" i="25" a="1"/>
  <c r="Q294" i="25" a="1"/>
  <c r="N314" i="25" a="1"/>
  <c r="AJ142" i="25" a="1"/>
  <c r="K502" i="25" a="1"/>
  <c r="T130" i="25" a="1"/>
  <c r="BK394" i="25" a="1"/>
  <c r="AK322" i="25" a="1"/>
  <c r="AF258" i="25" a="1"/>
  <c r="W534" i="25" a="1"/>
  <c r="T418" i="25" a="1"/>
  <c r="D146" i="25" a="1"/>
  <c r="BI306" i="25" a="1"/>
  <c r="P442" i="25" a="1"/>
  <c r="H99" i="25" a="1"/>
  <c r="BH394" i="25" a="1"/>
  <c r="AD298" i="25" a="1"/>
  <c r="AB478" i="25" a="1"/>
  <c r="BO230" i="25" a="1"/>
  <c r="Z278" i="25" a="1"/>
  <c r="Z142" i="25" a="1"/>
  <c r="AU514" i="25" a="1"/>
  <c r="AJ242" i="25" a="1"/>
  <c r="AH346" i="25" a="1"/>
  <c r="BO302" i="25" a="1"/>
  <c r="AI398" i="25" a="1"/>
  <c r="AD426" i="25" a="1"/>
  <c r="N458" i="25" a="1"/>
  <c r="Q230" i="25" a="1"/>
  <c r="BD402" i="25" a="1"/>
  <c r="J418" i="25" a="1"/>
  <c r="P342" i="25" a="1"/>
  <c r="S210" i="25" a="1"/>
  <c r="AW422" i="25" a="1"/>
  <c r="AK482" i="25" a="1"/>
  <c r="AA274" i="25" a="1"/>
  <c r="BH214" i="25" a="1"/>
  <c r="G74" i="25" a="1"/>
  <c r="O390" i="25" a="1"/>
  <c r="AE302" i="25" a="1"/>
  <c r="V218" i="25" a="1"/>
  <c r="BC390" i="25" a="1"/>
  <c r="Z266" i="25" a="1"/>
  <c r="AW302" i="25" a="1"/>
  <c r="J442" i="25" a="1"/>
  <c r="I186" i="25" a="1"/>
  <c r="M218" i="25" a="1"/>
  <c r="J162" i="25" a="1"/>
  <c r="AT146" i="25" a="1"/>
  <c r="AJ222" i="25" a="1"/>
  <c r="L222" i="25" a="1"/>
  <c r="AS514" i="25" a="1"/>
  <c r="AO206" i="25" a="1"/>
  <c r="M202" i="25" a="1"/>
  <c r="J342" i="25" a="1"/>
  <c r="AR410" i="25" a="1"/>
  <c r="AX182" i="25" a="1"/>
  <c r="BL322" i="25" a="1"/>
  <c r="AE406" i="25" a="1"/>
  <c r="T442" i="25" a="1"/>
  <c r="AG362" i="25" a="1"/>
  <c r="BK458" i="25" a="1"/>
  <c r="H86" i="25" a="1"/>
  <c r="AG526" i="25" a="1"/>
  <c r="Q282" i="25" a="1"/>
  <c r="AF302" i="25" a="1"/>
  <c r="AS474" i="25" a="1"/>
  <c r="AV198" i="25" a="1"/>
  <c r="AD126" i="25" a="1"/>
  <c r="S230" i="25" a="1"/>
  <c r="M166" i="25" a="1"/>
  <c r="AE342" i="25" a="1"/>
  <c r="BK194" i="25" a="1"/>
  <c r="AK178" i="25" a="1"/>
  <c r="S358" i="25" a="1"/>
  <c r="BI326" i="25" a="1"/>
  <c r="AL402" i="25" a="1"/>
  <c r="AC362" i="25" a="1"/>
  <c r="AV506" i="25" a="1"/>
  <c r="P222" i="25" a="1"/>
  <c r="V350" i="25" a="1"/>
  <c r="AX466" i="25" a="1"/>
  <c r="AH358" i="25" a="1"/>
  <c r="AT478" i="25" a="1"/>
  <c r="AB174" i="25" a="1"/>
  <c r="K290" i="25" a="1"/>
  <c r="AC366" i="25" a="1"/>
  <c r="AV258" i="25" a="1"/>
  <c r="BP162" i="25" a="1"/>
  <c r="BK282" i="25" a="1"/>
  <c r="AW206" i="25" a="1"/>
  <c r="AX270" i="25" a="1"/>
  <c r="AM298" i="25" a="1"/>
  <c r="AS294" i="25" a="1"/>
  <c r="AG446" i="25" a="1"/>
  <c r="BD426" i="25" a="1"/>
  <c r="BI294" i="25" a="1"/>
  <c r="V174" i="25" a="1"/>
  <c r="AL178" i="25" a="1"/>
  <c r="L238" i="25" a="1"/>
  <c r="AM398" i="25" a="1"/>
  <c r="AT374" i="25" a="1"/>
  <c r="AH430" i="25" a="1"/>
  <c r="AV298" i="25" a="1"/>
  <c r="AN346" i="25" a="1"/>
  <c r="BP290" i="25" a="1"/>
  <c r="O270" i="25" a="1"/>
  <c r="BP342" i="25" a="1"/>
  <c r="BN162" i="25" a="1"/>
  <c r="AW274" i="25" a="1"/>
  <c r="BO222" i="25" a="1"/>
  <c r="BC314" i="25" a="1"/>
  <c r="AN206" i="25" a="1"/>
  <c r="BH142" i="25" a="1"/>
  <c r="U410" i="25" a="1"/>
  <c r="BI386" i="25" a="1"/>
  <c r="AZ142" i="25" a="1"/>
  <c r="BJ370" i="25" a="1"/>
  <c r="AB458" i="25" a="1"/>
  <c r="AL154" i="25" a="1"/>
  <c r="K358" i="25" a="1"/>
  <c r="I398" i="25" a="1"/>
  <c r="AH122" i="25" a="1"/>
  <c r="AX290" i="25" a="1"/>
  <c r="BF446" i="25" a="1"/>
  <c r="AS446" i="25" a="1"/>
  <c r="AM214" i="25" a="1"/>
  <c r="AZ370" i="25" a="1"/>
  <c r="BO386" i="25" a="1"/>
  <c r="D254" i="25" a="1"/>
  <c r="BJ202" i="25" a="1"/>
  <c r="AZ494" i="25" a="1"/>
  <c r="N534" i="25" a="1"/>
  <c r="R142" i="25" a="1"/>
  <c r="BI462" i="25" a="1"/>
  <c r="BH306" i="25" a="1"/>
  <c r="G43" i="25" a="1"/>
  <c r="F42" i="25" a="1"/>
  <c r="AI270" i="25" a="1"/>
  <c r="U262" i="25" a="1"/>
  <c r="Q206" i="25" a="1"/>
  <c r="AO270" i="25" a="1"/>
  <c r="G18" i="25" a="1"/>
  <c r="Q358" i="25" a="1"/>
  <c r="BL282" i="25" a="1"/>
  <c r="F94" i="25" a="1"/>
  <c r="AZ354" i="25" a="1"/>
  <c r="AU414" i="25" a="1"/>
  <c r="AD506" i="25" a="1"/>
  <c r="AS286" i="25" a="1"/>
  <c r="BC230" i="25" a="1"/>
  <c r="AG342" i="25" a="1"/>
  <c r="H8" i="25" a="1"/>
  <c r="AF126" i="25" a="1"/>
  <c r="H105" i="25" a="1"/>
  <c r="AE178" i="25" a="1"/>
  <c r="H61" i="25" a="1"/>
  <c r="BF462" i="25" a="1"/>
  <c r="AY338" i="25" a="1"/>
  <c r="AN390" i="25" a="1"/>
  <c r="J390" i="25" a="1"/>
  <c r="Q286" i="25" a="1"/>
  <c r="BG402" i="25" a="1"/>
  <c r="R202" i="25" a="1"/>
  <c r="S170" i="25" a="1"/>
  <c r="W166" i="25" a="1"/>
  <c r="BJ414" i="25" a="1"/>
  <c r="BP374" i="25" a="1"/>
  <c r="BK362" i="25" a="1"/>
  <c r="BF482" i="25" a="1"/>
  <c r="BG366" i="25" a="1"/>
  <c r="AI230" i="25" a="1"/>
  <c r="AV334" i="25" a="1"/>
  <c r="AG398" i="25" a="1"/>
  <c r="BL330" i="25" a="1"/>
  <c r="AO410" i="25" a="1"/>
  <c r="U426" i="25" a="1"/>
  <c r="AG190" i="25" a="1"/>
  <c r="AV310" i="25" a="1"/>
  <c r="J290" i="25" a="1"/>
  <c r="AE430" i="25" a="1"/>
  <c r="O438" i="25" a="1"/>
  <c r="AF458" i="25" a="1"/>
  <c r="Z318" i="25" a="1"/>
  <c r="AL334" i="25" a="1"/>
  <c r="O514" i="25" a="1"/>
  <c r="D414" i="25" a="1"/>
  <c r="AO446" i="25" a="1"/>
  <c r="BF362" i="25" a="1"/>
  <c r="AY130" i="25" a="1"/>
  <c r="BJ498" i="25" a="1"/>
  <c r="V430" i="25" a="1"/>
  <c r="AX178" i="25" a="1"/>
  <c r="P266" i="25" a="1"/>
  <c r="AS322" i="25" a="1"/>
  <c r="AN518" i="25" a="1"/>
  <c r="BM342" i="25" a="1"/>
  <c r="AT434" i="25" a="1"/>
  <c r="L438" i="25" a="1"/>
  <c r="BE494" i="25" a="1"/>
  <c r="BH226" i="25" a="1"/>
  <c r="F85" i="25" a="1"/>
  <c r="BF402" i="25" a="1"/>
  <c r="AB126" i="25" a="1"/>
  <c r="BG266" i="25" a="1"/>
  <c r="W322" i="25" a="1"/>
  <c r="G50" i="25" a="1"/>
  <c r="BJ362" i="25" a="1"/>
  <c r="M206" i="25" a="1"/>
  <c r="S386" i="25" a="1"/>
  <c r="BL170" i="25" a="1"/>
  <c r="I278" i="25" a="1"/>
  <c r="AD178" i="25" a="1"/>
  <c r="AY382" i="25" a="1"/>
  <c r="AJ230" i="25" a="1"/>
  <c r="AS214" i="25" a="1"/>
  <c r="J242" i="25" a="1"/>
  <c r="U490" i="25" a="1"/>
  <c r="AV322" i="25" a="1"/>
  <c r="AR354" i="25" a="1"/>
  <c r="BM274" i="25" a="1"/>
  <c r="N138" i="25" a="1"/>
  <c r="L306" i="25" a="1"/>
  <c r="V222" i="25" a="1"/>
  <c r="H11" i="25" a="1"/>
  <c r="K262" i="25" a="1"/>
  <c r="K266" i="25" a="1"/>
  <c r="Z218" i="25" a="1"/>
  <c r="AY474" i="25" a="1"/>
  <c r="AO498" i="25" a="1"/>
  <c r="BC482" i="25" a="1"/>
  <c r="AH254" i="25" a="1"/>
  <c r="AI174" i="25" a="1"/>
  <c r="I534" i="25" a="1"/>
  <c r="AM150" i="25" a="1"/>
  <c r="R294" i="25" a="1"/>
  <c r="BX5" i="25" a="1"/>
  <c r="AU166" i="25" a="1"/>
  <c r="BJ350" i="25" a="1"/>
  <c r="M138" i="25" a="1"/>
  <c r="S354" i="25" a="1"/>
  <c r="AJ474" i="25" a="1"/>
  <c r="R382" i="25" a="1"/>
  <c r="AC518" i="25" a="1"/>
  <c r="M386" i="25" a="1"/>
  <c r="AA154" i="25" a="1"/>
  <c r="S350" i="25" a="1"/>
  <c r="AI302" i="25" a="1"/>
  <c r="BN138" i="25" a="1"/>
  <c r="U190" i="25" a="1"/>
  <c r="I242" i="25" a="1"/>
  <c r="AJ126" i="25" a="1"/>
  <c r="AJ510" i="25" a="1"/>
  <c r="BC434" i="25" a="1"/>
  <c r="BO234" i="25" a="1"/>
  <c r="K474" i="25" a="1"/>
  <c r="AC282" i="25" a="1"/>
  <c r="AJ226" i="25" a="1"/>
  <c r="AN534" i="25" a="1"/>
  <c r="AT506" i="25" a="1"/>
  <c r="BI318" i="25" a="1"/>
  <c r="AB246" i="25" a="1"/>
  <c r="R518" i="25" a="1"/>
  <c r="AE390" i="25" a="1"/>
  <c r="AR378" i="25" a="1"/>
  <c r="AT302" i="25" a="1"/>
  <c r="T378" i="25" a="1"/>
  <c r="AB310" i="25" a="1"/>
  <c r="O262" i="25" a="1"/>
  <c r="AN482" i="25" a="1"/>
  <c r="AZ382" i="25" a="1"/>
  <c r="G79" i="25" a="1"/>
  <c r="AD370" i="25" a="1"/>
  <c r="AZ390" i="25" a="1"/>
  <c r="BJ410" i="25" a="1"/>
  <c r="AJ418" i="25" a="1"/>
  <c r="AJ354" i="25" a="1"/>
  <c r="AH330" i="25" a="1"/>
  <c r="D178" i="25" a="1"/>
  <c r="W206" i="25" a="1"/>
  <c r="AA374" i="25" a="1"/>
  <c r="AL194" i="25" a="1"/>
  <c r="AK414" i="25" a="1"/>
  <c r="AO418" i="25" a="1"/>
  <c r="BP250" i="25" a="1"/>
  <c r="AG406" i="25" a="1"/>
  <c r="K250" i="25" a="1"/>
  <c r="AF278" i="25" a="1"/>
  <c r="AM270" i="25" a="1"/>
  <c r="AW386" i="25" a="1"/>
  <c r="N154" i="25" a="1"/>
  <c r="BE142" i="25" a="1"/>
  <c r="AC250" i="25" a="1"/>
  <c r="D150" i="25" a="1"/>
  <c r="BH258" i="25" a="1"/>
  <c r="J258" i="25" a="1"/>
  <c r="AW374" i="25" a="1"/>
  <c r="AR402" i="25" a="1"/>
  <c r="AR190" i="25" a="1"/>
  <c r="BM242" i="25" a="1"/>
  <c r="J318" i="25" a="1"/>
  <c r="D466" i="25" a="1"/>
  <c r="M358" i="25" a="1"/>
  <c r="N470" i="25" a="1"/>
  <c r="F82" i="25" a="1"/>
  <c r="AO198" i="25" a="1"/>
  <c r="W334" i="25" a="1"/>
  <c r="BO442" i="25" a="1"/>
  <c r="T330" i="25" a="1"/>
  <c r="R430" i="25" a="1"/>
  <c r="AI314" i="25" a="1"/>
  <c r="R426" i="25" a="1"/>
  <c r="W498" i="25" a="1"/>
  <c r="AG486" i="25" a="1"/>
  <c r="AX146" i="25" a="1"/>
  <c r="BH122" i="25" a="1"/>
  <c r="AK422" i="25" a="1"/>
  <c r="BF498" i="25" a="1"/>
  <c r="AM510" i="25" a="1"/>
  <c r="BD222" i="25" a="1"/>
  <c r="D442" i="25" a="1"/>
  <c r="AZ126" i="25" a="1"/>
  <c r="R362" i="25" a="1"/>
  <c r="T422" i="25" a="1"/>
  <c r="D498" i="25" a="1"/>
  <c r="AJ494" i="25" a="1"/>
  <c r="S510" i="25" a="1"/>
  <c r="AY346" i="25" a="1"/>
  <c r="D450" i="25" a="1"/>
  <c r="BE534" i="25" a="1"/>
  <c r="K142" i="25" a="1"/>
  <c r="R450" i="25" a="1"/>
  <c r="AZ202" i="25" a="1"/>
  <c r="BM478" i="25" a="1"/>
  <c r="BL502" i="25" a="1"/>
  <c r="AC438" i="25" a="1"/>
  <c r="AB134" i="25" a="1"/>
  <c r="L206" i="25" a="1"/>
  <c r="BH222" i="25" a="1"/>
  <c r="I238" i="25" a="1"/>
  <c r="BM226" i="25" a="1"/>
  <c r="AY294" i="25" a="1"/>
  <c r="AX522" i="25" a="1"/>
  <c r="AH478" i="25" a="1"/>
  <c r="G7" i="25" a="1"/>
  <c r="P506" i="25" a="1"/>
  <c r="R510" i="25" a="1"/>
  <c r="AM126" i="25" a="1"/>
  <c r="F60" i="25" a="1"/>
  <c r="AZ222" i="25" a="1"/>
  <c r="AO506" i="25" a="1"/>
  <c r="BK130" i="25" a="1"/>
  <c r="BN470" i="25" a="1"/>
  <c r="AD162" i="25" a="1"/>
  <c r="W266" i="25" a="1"/>
  <c r="BG370" i="25" a="1"/>
  <c r="W158" i="25" a="1"/>
  <c r="AZ186" i="25" a="1"/>
  <c r="P458" i="25" a="1"/>
  <c r="BG486" i="25" a="1"/>
  <c r="AZ530" i="25" a="1"/>
  <c r="AI518" i="25" a="1"/>
  <c r="K126" i="25" a="1"/>
  <c r="AL142" i="25" a="1"/>
  <c r="BC346" i="25" a="1"/>
  <c r="I474" i="25" a="1"/>
  <c r="M174" i="25" a="1"/>
  <c r="K506" i="25" a="1"/>
  <c r="AG130" i="25" a="1"/>
  <c r="W366" i="25" a="1"/>
  <c r="F14" i="25" a="1"/>
  <c r="AK154" i="25" a="1"/>
  <c r="V498" i="25" a="1"/>
  <c r="AJ502" i="25" a="1"/>
  <c r="AS186" i="25" a="1"/>
  <c r="AM346" i="25" a="1"/>
  <c r="BG518" i="25" a="1"/>
  <c r="AD458" i="25" a="1"/>
  <c r="BE498" i="25" a="1"/>
  <c r="AZ190" i="25" a="1"/>
  <c r="AX190" i="25" a="1"/>
  <c r="AK522" i="25" a="1"/>
  <c r="AZ410" i="25" a="1"/>
  <c r="L398" i="25" a="1"/>
  <c r="BO398" i="25" a="1"/>
  <c r="R494" i="25" a="1"/>
  <c r="AD378" i="25" a="1"/>
  <c r="AM246" i="25" a="1"/>
  <c r="U254" i="25" a="1"/>
  <c r="AC274" i="25" a="1"/>
  <c r="BO482" i="25" a="1"/>
  <c r="AZ198" i="25" a="1"/>
  <c r="AX162" i="25" a="1"/>
  <c r="AZ226" i="25" a="1"/>
  <c r="AC490" i="25" a="1"/>
  <c r="AV482" i="25" a="1"/>
  <c r="AR206" i="25" a="1"/>
  <c r="H77" i="25" a="1"/>
  <c r="AG418" i="25" a="1"/>
  <c r="H44" i="25" a="1"/>
  <c r="J482" i="25" a="1"/>
  <c r="AM166" i="25" a="1"/>
  <c r="I214" i="25" a="1"/>
  <c r="Q534" i="25" a="1"/>
  <c r="V366" i="25" a="1"/>
  <c r="AF342" i="25" a="1"/>
  <c r="V266" i="25" a="1"/>
  <c r="AT518" i="25" a="1"/>
  <c r="BE434" i="25" a="1"/>
  <c r="AV254" i="25" a="1"/>
  <c r="AI258" i="25" a="1"/>
  <c r="L482" i="25" a="1"/>
  <c r="AV534" i="25" a="1"/>
  <c r="H5" i="25" a="1"/>
  <c r="T306" i="25" a="1"/>
  <c r="BU5" i="25" a="1"/>
  <c r="AB442" i="25" a="1"/>
  <c r="BF330" i="25" a="1"/>
  <c r="AI306" i="25" a="1"/>
  <c r="AO450" i="25" a="1"/>
  <c r="O346" i="25" a="1"/>
  <c r="AK250" i="25" a="1"/>
  <c r="AN510" i="25" a="1"/>
  <c r="R198" i="25" a="1"/>
  <c r="G25" i="25" a="1"/>
  <c r="BC222" i="25" a="1"/>
  <c r="AU266" i="25" a="1"/>
  <c r="Z374" i="25" a="1"/>
  <c r="AX114" i="25" a="1"/>
  <c r="AW202" i="25" a="1"/>
  <c r="H27" i="25" a="1"/>
  <c r="BE330" i="25" a="1"/>
  <c r="BD158" i="25" a="1"/>
  <c r="AC478" i="25" a="1"/>
  <c r="AH454" i="25" a="1"/>
  <c r="U346" i="25" a="1"/>
  <c r="R218" i="25" a="1"/>
  <c r="U522" i="25" a="1"/>
  <c r="BJ222" i="25" a="1"/>
  <c r="V406" i="25" a="1"/>
  <c r="AO534" i="25" a="1"/>
  <c r="I262" i="25" a="1"/>
  <c r="BF134" i="25" a="1"/>
  <c r="AN382" i="25" a="1"/>
  <c r="BG390" i="25" a="1"/>
  <c r="BN318" i="25" a="1"/>
  <c r="H62" i="25" a="1"/>
  <c r="AG270" i="25" a="1"/>
  <c r="K486" i="25" a="1"/>
  <c r="AC530" i="25" a="1"/>
  <c r="I130" i="25" a="1"/>
  <c r="P150" i="25" a="1"/>
  <c r="BL390" i="25" a="1"/>
  <c r="Z350" i="25" a="1"/>
  <c r="AR194" i="25" a="1"/>
  <c r="BE310" i="25" a="1"/>
  <c r="U402" i="25" a="1"/>
  <c r="AY118" i="25" a="1"/>
  <c r="AV526" i="25" a="1"/>
  <c r="I146" i="25" a="1"/>
  <c r="BC298" i="25" a="1"/>
  <c r="BF458" i="25" a="1"/>
  <c r="G67" i="25" a="1"/>
  <c r="AF182" i="25" a="1"/>
  <c r="D186" i="25" a="1"/>
  <c r="AX242" i="25" a="1"/>
  <c r="AI298" i="25" a="1"/>
  <c r="H74" i="25" a="1"/>
  <c r="AI202" i="25" a="1"/>
  <c r="D306" i="25" a="1"/>
  <c r="R458" i="25" a="1"/>
  <c r="BM302" i="25" a="1"/>
  <c r="R194" i="25" a="1"/>
  <c r="K514" i="25" a="1"/>
  <c r="G100" i="25" a="1"/>
  <c r="AA250" i="25" a="1"/>
  <c r="BH406" i="25" a="1"/>
  <c r="BN482" i="25" a="1"/>
  <c r="BH486" i="25" a="1"/>
  <c r="AC426" i="25" a="1"/>
  <c r="AV358" i="25" a="1"/>
  <c r="BD434" i="25" a="1"/>
  <c r="F86" i="25" a="1"/>
  <c r="AW506" i="25" a="1"/>
  <c r="AW326" i="25" a="1"/>
  <c r="U134" i="25" a="1"/>
  <c r="AJ402" i="25" a="1"/>
  <c r="AW446" i="25" a="1"/>
  <c r="Q150" i="25" a="1"/>
  <c r="M198" i="25" a="1"/>
  <c r="V478" i="25" a="1"/>
  <c r="AJ262" i="25" a="1"/>
  <c r="AM170" i="25" a="1"/>
  <c r="BD386" i="25" a="1"/>
  <c r="U398" i="25" a="1"/>
  <c r="BP354" i="25" a="1"/>
  <c r="AC470" i="25" a="1"/>
  <c r="BK118" i="25" a="1"/>
  <c r="AG378" i="25" a="1"/>
  <c r="V494" i="25" a="1"/>
  <c r="J338" i="25" a="1"/>
  <c r="AW310" i="25" a="1"/>
  <c r="BE454" i="25" a="1"/>
  <c r="AV306" i="25" a="1"/>
  <c r="AK498" i="25" a="1"/>
  <c r="BG194" i="25" a="1"/>
  <c r="R526" i="25" a="1"/>
  <c r="Q446" i="25" a="1"/>
  <c r="BP146" i="25" a="1"/>
  <c r="AL466" i="25" a="1"/>
  <c r="BK202" i="25" a="1"/>
  <c r="BO418" i="25" a="1"/>
  <c r="BH158" i="25" a="1"/>
  <c r="AA390" i="25" a="1"/>
  <c r="AW434" i="25" a="1"/>
  <c r="F68" i="25" a="1"/>
  <c r="AE450" i="25" a="1"/>
  <c r="G89" i="25" a="1"/>
  <c r="AE490" i="25" a="1"/>
  <c r="AR462" i="25" a="1"/>
  <c r="AG466" i="25" a="1"/>
  <c r="H17" i="25" a="1"/>
  <c r="BC310" i="25" a="1"/>
  <c r="AM362" i="25" a="1"/>
  <c r="BH362" i="25" a="1"/>
  <c r="BL326" i="25" a="1"/>
  <c r="D526" i="25" a="1"/>
  <c r="AF442" i="25" a="1"/>
  <c r="BG190" i="25" a="1"/>
  <c r="F107" i="25" a="1"/>
  <c r="K234" i="25" a="1"/>
  <c r="F108" i="25" a="1"/>
  <c r="AU270" i="25" a="1"/>
  <c r="CA5" i="25" a="1"/>
  <c r="D386" i="25" a="1"/>
  <c r="AE226" i="25" a="1"/>
  <c r="AK282" i="25" a="1"/>
  <c r="AG142" i="25" a="1"/>
  <c r="AL206" i="25" a="1"/>
  <c r="AU334" i="25" a="1"/>
  <c r="AM334" i="25" a="1"/>
  <c r="AU374" i="25" a="1"/>
  <c r="G12" i="25" a="1"/>
  <c r="L198" i="25" a="1"/>
  <c r="AK486" i="25" a="1"/>
  <c r="BJ214" i="25" a="1"/>
  <c r="O218" i="25" a="1"/>
  <c r="AD530" i="25" a="1"/>
  <c r="Q170" i="25" a="1"/>
  <c r="S334" i="25" a="1"/>
  <c r="BC270" i="25" a="1"/>
  <c r="AZ386" i="25" a="1"/>
  <c r="Q414" i="25" a="1"/>
  <c r="AF522" i="25" a="1"/>
  <c r="AX126" i="25" a="1"/>
  <c r="W418" i="25" a="1"/>
  <c r="AO530" i="25" a="1"/>
  <c r="BC338" i="25" a="1"/>
  <c r="K270" i="25" a="1"/>
  <c r="AZ330" i="25" a="1"/>
  <c r="F72" i="25" a="1"/>
  <c r="I230" i="25" a="1"/>
  <c r="AT210" i="25" a="1"/>
  <c r="AB446" i="25" a="1"/>
  <c r="BO402" i="25" a="1"/>
  <c r="H34" i="25" a="1"/>
  <c r="T158" i="25" a="1"/>
  <c r="BO454" i="25" a="1"/>
  <c r="BO122" i="25" a="1"/>
  <c r="AO186" i="25" a="1"/>
  <c r="AC430" i="25" a="1"/>
  <c r="AO286" i="25" a="1"/>
  <c r="AH326" i="25" a="1"/>
  <c r="S254" i="25" a="1"/>
  <c r="N310" i="25" a="1"/>
  <c r="AI142" i="25" a="1"/>
  <c r="BC526" i="25" a="1"/>
  <c r="AV290" i="25" a="1"/>
  <c r="BF326" i="25" a="1"/>
  <c r="BK450" i="25" a="1"/>
  <c r="BP530" i="25" a="1"/>
  <c r="AS350" i="25" a="1"/>
  <c r="BD378" i="25" a="1"/>
  <c r="BH154" i="25" a="1"/>
  <c r="AL286" i="25" a="1"/>
  <c r="BO142" i="25" a="1"/>
  <c r="W442" i="25" a="1"/>
  <c r="O382" i="25" a="1"/>
  <c r="AM282" i="25" a="1"/>
  <c r="AV382" i="25" a="1"/>
  <c r="T446" i="25" a="1"/>
  <c r="BG410" i="25" a="1"/>
  <c r="AJ154" i="25" a="1"/>
  <c r="BM426" i="25" a="1"/>
  <c r="AU326" i="25" a="1"/>
  <c r="G56" i="25" a="1"/>
  <c r="BM290" i="25" a="1"/>
  <c r="V446" i="25" a="1"/>
  <c r="AV462" i="25" a="1"/>
  <c r="F69" i="25" a="1"/>
  <c r="AI350" i="25" a="1"/>
  <c r="BJ226" i="25" a="1"/>
  <c r="BP406" i="25" a="1"/>
  <c r="AG338" i="25" a="1"/>
  <c r="BC154" i="25" a="1"/>
  <c r="BO358" i="25" a="1"/>
  <c r="AN294" i="25" a="1"/>
  <c r="AF178" i="25" a="1"/>
  <c r="R318" i="25" a="1"/>
  <c r="BJ234" i="25" a="1"/>
  <c r="AD406" i="25" a="1"/>
  <c r="W506" i="25" a="1"/>
  <c r="AH390" i="25" a="1"/>
  <c r="BG154" i="25" a="1"/>
  <c r="P254" i="25" a="1"/>
  <c r="AU438" i="25" a="1"/>
  <c r="W302" i="25" a="1"/>
  <c r="AX502" i="25" a="1"/>
  <c r="T126" i="25" a="1"/>
  <c r="AJ190" i="25" a="1"/>
  <c r="BN214" i="25" a="1"/>
  <c r="D166" i="25" a="1"/>
  <c r="P126" i="25" a="1"/>
  <c r="K466" i="25" a="1"/>
  <c r="BP358" i="25" a="1"/>
  <c r="AV438" i="25" a="1"/>
  <c r="AO438" i="25" a="1"/>
  <c r="AF206" i="25" a="1"/>
  <c r="AT526" i="25" a="1"/>
  <c r="BO462" i="25" a="1"/>
  <c r="R446" i="25" a="1"/>
  <c r="AH262" i="25" a="1"/>
  <c r="BD302" i="25" a="1"/>
  <c r="BK510" i="25" a="1"/>
  <c r="AD182" i="25" a="1"/>
  <c r="Z246" i="25" a="1"/>
  <c r="AE122" i="25" a="1"/>
  <c r="T286" i="25" a="1"/>
  <c r="AN302" i="25" a="1"/>
  <c r="AB258" i="25" a="1"/>
  <c r="AY326" i="25" a="1"/>
  <c r="N426" i="25" a="1"/>
  <c r="AX118" i="25" a="1"/>
  <c r="S134" i="25" a="1"/>
  <c r="AE418" i="25" a="1"/>
  <c r="AV378" i="25" a="1"/>
  <c r="O338" i="25" a="1"/>
  <c r="BE162" i="25" a="1"/>
  <c r="AM378" i="25" a="1"/>
  <c r="BI114" i="25" a="1"/>
  <c r="G15" i="25" a="1"/>
  <c r="AE434" i="25" a="1"/>
  <c r="AH186" i="25" a="1"/>
  <c r="AF142" i="25" a="1"/>
  <c r="AA130" i="25" a="1"/>
  <c r="AX390" i="25" a="1"/>
  <c r="W374" i="25" a="1"/>
  <c r="BF378" i="25" a="1"/>
  <c r="AT118" i="25" a="1"/>
  <c r="AB354" i="25" a="1"/>
  <c r="BP314" i="25" a="1"/>
  <c r="U210" i="25" a="1"/>
  <c r="AR394" i="25" a="1"/>
  <c r="L322" i="25" a="1"/>
  <c r="AV174" i="25" a="1"/>
  <c r="BG258" i="25" a="1"/>
  <c r="I318" i="25" a="1"/>
  <c r="AE350" i="25" a="1"/>
  <c r="S342" i="25" a="1"/>
  <c r="O522" i="25" a="1"/>
  <c r="AY242" i="25" a="1"/>
  <c r="BH262" i="25" a="1"/>
  <c r="M498" i="25" a="1"/>
  <c r="AH294" i="25" a="1"/>
  <c r="Q378" i="25" a="1"/>
  <c r="BM474" i="25" a="1"/>
  <c r="AH354" i="25" a="1"/>
  <c r="BN454" i="25" a="1"/>
  <c r="H100" i="25" a="1"/>
  <c r="U198" i="25" a="1"/>
  <c r="AM374" i="25" a="1"/>
  <c r="AA406" i="25" a="1"/>
  <c r="BD354" i="25" a="1"/>
  <c r="BO318" i="25" a="1"/>
  <c r="F88" i="25" a="1"/>
  <c r="L382" i="25" a="1"/>
  <c r="R190" i="25" a="1"/>
  <c r="BC186" i="25" a="1"/>
  <c r="AT358" i="25" a="1"/>
  <c r="BP458" i="25" a="1"/>
  <c r="AX286" i="25" a="1"/>
  <c r="BM370" i="25" a="1"/>
  <c r="BN514" i="25" a="1"/>
  <c r="AN454" i="25" a="1"/>
  <c r="I326" i="25" a="1"/>
  <c r="AE162" i="25" a="1"/>
  <c r="J206" i="25" a="1"/>
  <c r="AR226" i="25" a="1"/>
  <c r="BH174" i="25" a="1"/>
  <c r="AZ362" i="25" a="1"/>
  <c r="BJ418" i="25" a="1"/>
  <c r="L394" i="25" a="1"/>
  <c r="BH398" i="25" a="1"/>
  <c r="AT226" i="25" a="1"/>
  <c r="AT214" i="25" a="1"/>
  <c r="AR334" i="25" a="1"/>
  <c r="Z382" i="25" a="1"/>
  <c r="Z326" i="25" a="1"/>
  <c r="AU294" i="25" a="1"/>
  <c r="N414" i="25" a="1"/>
  <c r="BK470" i="25" a="1"/>
  <c r="K522" i="25" a="1"/>
  <c r="AN498" i="25" a="1"/>
  <c r="AS434" i="25" a="1"/>
  <c r="BV5" i="25" a="1"/>
  <c r="AA190" i="25" a="1"/>
  <c r="R166" i="25" a="1"/>
  <c r="BO198" i="25" a="1"/>
  <c r="AC330" i="25" a="1"/>
  <c r="AK526" i="25" a="1"/>
  <c r="BF342" i="25" a="1"/>
  <c r="O246" i="25" a="1"/>
  <c r="L226" i="25" a="1"/>
  <c r="AC410" i="25" a="1"/>
  <c r="BC210" i="25" a="1"/>
  <c r="T450" i="25" a="1"/>
  <c r="AE278" i="25" a="1"/>
  <c r="AE478" i="25" a="1"/>
  <c r="AA298" i="25" a="1"/>
  <c r="G17" i="25" a="1"/>
  <c r="BP298" i="25" a="1"/>
  <c r="BK178" i="25" a="1"/>
  <c r="W326" i="25" a="1"/>
  <c r="O318" i="25" a="1"/>
  <c r="W250" i="25" a="1"/>
  <c r="AH238" i="25" a="1"/>
  <c r="AZ238" i="25" a="1"/>
  <c r="AT522" i="25" a="1"/>
  <c r="N282" i="25" a="1"/>
  <c r="AZ210" i="25" a="1"/>
  <c r="BK466" i="25" a="1"/>
  <c r="BN226" i="25" a="1"/>
  <c r="BC326" i="25" a="1"/>
  <c r="BK278" i="25" a="1"/>
  <c r="V270" i="25" a="1"/>
  <c r="AX262" i="25" a="1"/>
  <c r="AJ454" i="25" a="1"/>
  <c r="BK462" i="25" a="1"/>
  <c r="BD134" i="25" a="1"/>
  <c r="AL490" i="25" a="1"/>
  <c r="D510" i="25" a="1"/>
  <c r="H81" i="25" a="1"/>
  <c r="AD398" i="25" a="1"/>
  <c r="K222" i="25" a="1"/>
  <c r="D402" i="25" a="1"/>
  <c r="W446" i="25" a="1"/>
  <c r="BG274" i="25" a="1"/>
  <c r="BE450" i="25" a="1"/>
  <c r="AF506" i="25" a="1"/>
  <c r="BO466" i="25" a="1"/>
  <c r="BE234" i="25" a="1"/>
  <c r="N442" i="25" a="1"/>
  <c r="AJ486" i="25" a="1"/>
  <c r="AK158" i="25" a="1"/>
  <c r="R378" i="25" a="1"/>
  <c r="M258" i="25" a="1"/>
  <c r="AX434" i="25" a="1"/>
  <c r="BE182" i="25" a="1"/>
  <c r="V238" i="25" a="1"/>
  <c r="F47" i="25" a="1"/>
  <c r="N462" i="25" a="1"/>
  <c r="BD126" i="25" a="1"/>
  <c r="T202" i="25" a="1"/>
  <c r="M290" i="25" a="1"/>
  <c r="BO342" i="25" a="1"/>
  <c r="J454" i="25" a="1"/>
  <c r="S522" i="25" a="1"/>
  <c r="AX306" i="25" a="1"/>
  <c r="AT406" i="25" a="1"/>
  <c r="AT314" i="25" a="1"/>
  <c r="AC222" i="25" a="1"/>
  <c r="AV226" i="25" a="1"/>
  <c r="BE174" i="25" a="1"/>
  <c r="AJ394" i="25" a="1"/>
  <c r="BL242" i="25" a="1"/>
  <c r="AL250" i="25" a="1"/>
  <c r="AO202" i="25" a="1"/>
  <c r="AY162" i="25" a="1"/>
  <c r="Q522" i="25" a="1"/>
  <c r="Q154" i="25" a="1"/>
  <c r="Q250" i="25" a="1"/>
  <c r="BP334" i="25" a="1"/>
  <c r="BL126" i="25" a="1"/>
  <c r="K498" i="25" a="1"/>
  <c r="AC266" i="25" a="1"/>
  <c r="AI134" i="25" a="1"/>
  <c r="BN298" i="25" a="1"/>
  <c r="D230" i="25" a="1"/>
  <c r="H60" i="25" a="1"/>
  <c r="BP254" i="25" a="1"/>
  <c r="P326" i="25" a="1"/>
  <c r="AX246" i="25" a="1"/>
  <c r="BO162" i="25" a="1"/>
  <c r="T118" i="25" a="1"/>
  <c r="AN494" i="25" a="1"/>
  <c r="BD498" i="25" a="1"/>
  <c r="AN362" i="25" a="1"/>
  <c r="AL390" i="25" a="1"/>
  <c r="BK210" i="25" a="1"/>
  <c r="R290" i="25" a="1"/>
  <c r="T246" i="25" a="1"/>
  <c r="J518" i="25" a="1"/>
  <c r="S250" i="25" a="1"/>
  <c r="BI130" i="25" a="1"/>
  <c r="AF462" i="25" a="1"/>
  <c r="BE478" i="25" a="1"/>
  <c r="BH354" i="25" a="1"/>
  <c r="AO338" i="25" a="1"/>
  <c r="R302" i="25" a="1"/>
  <c r="BD326" i="25" a="1"/>
  <c r="AA498" i="25" a="1"/>
  <c r="AN442" i="25" a="1"/>
  <c r="K430" i="25" a="1"/>
  <c r="AT218" i="25" a="1"/>
  <c r="BI226" i="25" a="1"/>
  <c r="AU410" i="25" a="1"/>
  <c r="BG238" i="25" a="1"/>
  <c r="AG218" i="25" a="1"/>
  <c r="BE530" i="25" a="1"/>
  <c r="BH358" i="25" a="1"/>
  <c r="I510" i="25" a="1"/>
  <c r="F15" i="25" a="1"/>
  <c r="S234" i="25" a="1"/>
  <c r="K510" i="25" a="1"/>
  <c r="BD174" i="25" a="1"/>
  <c r="BH230" i="25" a="1"/>
  <c r="D418" i="25" a="1"/>
  <c r="AJ346" i="25" a="1"/>
  <c r="BJ406" i="25" a="1"/>
  <c r="AI210" i="25" a="1"/>
  <c r="AD166" i="25" a="1"/>
  <c r="F73" i="25" a="1"/>
  <c r="AS374" i="25" a="1"/>
  <c r="G66" i="25" a="1"/>
  <c r="AO282" i="25" a="1"/>
  <c r="BI190" i="25" a="1"/>
  <c r="BN406" i="25" a="1"/>
  <c r="AU402" i="25" a="1"/>
  <c r="AA138" i="25" a="1"/>
  <c r="R230" i="25" a="1"/>
  <c r="T250" i="25" a="1"/>
  <c r="AB530" i="25" a="1"/>
  <c r="AF254" i="25" a="1"/>
  <c r="BM534" i="25" a="1"/>
  <c r="AA150" i="25" a="1"/>
  <c r="BC294" i="25" a="1"/>
  <c r="AB178" i="25" a="1"/>
  <c r="AF354" i="25" a="1"/>
  <c r="N146" i="25" a="1"/>
  <c r="P462" i="25" a="1"/>
  <c r="BE302" i="25" a="1"/>
  <c r="BJ402" i="25" a="1"/>
  <c r="N482" i="25" a="1"/>
  <c r="AF474" i="25" a="1"/>
  <c r="I470" i="25" a="1"/>
  <c r="AE126" i="25" a="1"/>
  <c r="T170" i="25" a="1"/>
  <c r="F50" i="25" a="1"/>
  <c r="AZ214" i="25" a="1"/>
  <c r="U466" i="25" a="1"/>
  <c r="AZ462" i="25" a="1"/>
  <c r="AT474" i="25" a="1"/>
  <c r="AZ346" i="25" a="1"/>
  <c r="T326" i="25" a="1"/>
  <c r="AG234" i="25" a="1"/>
  <c r="BH390" i="25" a="1"/>
  <c r="BI354" i="25" a="1"/>
  <c r="AC130" i="25" a="1"/>
  <c r="AW254" i="25" a="1"/>
  <c r="BC258" i="25" a="1"/>
  <c r="BM498" i="25" a="1"/>
  <c r="BL498" i="25" a="1"/>
  <c r="V162" i="25" a="1"/>
  <c r="BD298" i="25" a="1"/>
  <c r="BM490" i="25" a="1"/>
  <c r="BH270" i="25" a="1"/>
  <c r="AG318" i="25" a="1"/>
  <c r="AL218" i="25" a="1"/>
  <c r="AJ398" i="25" a="1"/>
  <c r="H43" i="25" a="1"/>
  <c r="W526" i="25" a="1"/>
  <c r="U178" i="25" a="1"/>
  <c r="BE326" i="25" a="1"/>
  <c r="H52" i="25" a="1"/>
  <c r="AH178" i="25" a="1"/>
  <c r="AY178" i="25" a="1"/>
  <c r="V298" i="25" a="1"/>
  <c r="H45" i="25" a="1"/>
  <c r="AJ210" i="25" a="1"/>
  <c r="AK358" i="25" a="1"/>
  <c r="V206" i="25" a="1"/>
  <c r="BN326" i="25" a="1"/>
  <c r="AO518" i="25" a="1"/>
  <c r="AL302" i="25" a="1"/>
  <c r="AY434" i="25" a="1"/>
  <c r="AR138" i="25" a="1"/>
  <c r="I282" i="25" a="1"/>
  <c r="AB482" i="25" a="1"/>
  <c r="AF402" i="25" a="1"/>
  <c r="BC470" i="25" a="1"/>
  <c r="BG438" i="25" a="1"/>
  <c r="AH506" i="25" a="1"/>
  <c r="BL122" i="25" a="1"/>
  <c r="AA246" i="25" a="1"/>
  <c r="BH326" i="25" a="1"/>
  <c r="M318" i="25" a="1"/>
  <c r="F70" i="25" a="1"/>
  <c r="G23" i="25" a="1"/>
  <c r="AF498" i="25" a="1"/>
  <c r="BG242" i="25" a="1"/>
  <c r="AA170" i="25" a="1"/>
  <c r="AY462" i="25" a="1"/>
  <c r="AM194" i="25" a="1"/>
  <c r="AD330" i="25" a="1"/>
  <c r="K274" i="25" a="1"/>
  <c r="BG130" i="25" a="1"/>
  <c r="F103" i="25" a="1"/>
  <c r="BL218" i="25" a="1"/>
  <c r="BH290" i="25" a="1"/>
  <c r="G108" i="25" a="1"/>
  <c r="AN298" i="25" a="1"/>
  <c r="AE338" i="25" a="1"/>
  <c r="T210" i="25" a="1"/>
  <c r="AK302" i="25" a="1"/>
  <c r="BP282" i="25" a="1"/>
  <c r="O222" i="25" a="1"/>
  <c r="H58" i="25" a="1"/>
  <c r="BD146" i="25" a="1"/>
  <c r="I402" i="25" a="1"/>
  <c r="AW470" i="25" a="1"/>
  <c r="BN530" i="25" a="1"/>
  <c r="AC482" i="25" a="1"/>
  <c r="BM326" i="25" a="1"/>
  <c r="AS462" i="25" a="1"/>
  <c r="R330" i="25" a="1"/>
  <c r="BO166" i="25" a="1"/>
  <c r="AE370" i="25" a="1"/>
  <c r="AW166" i="25" a="1"/>
  <c r="AE306" i="25" a="1"/>
  <c r="AT322" i="25" a="1"/>
  <c r="AL506" i="25" a="1"/>
  <c r="AB342" i="25" a="1"/>
  <c r="I222" i="25" a="1"/>
  <c r="AD418" i="25" a="1"/>
  <c r="T402" i="25" a="1"/>
  <c r="BO426" i="25" a="1"/>
  <c r="W134" i="25" a="1"/>
  <c r="AX362" i="25" a="1"/>
  <c r="BH514" i="25" a="1"/>
  <c r="BH286" i="25" a="1"/>
  <c r="AR398" i="25" a="1"/>
  <c r="W394" i="25" a="1"/>
  <c r="H78" i="25" a="1"/>
  <c r="BP490" i="25" a="1"/>
  <c r="AM498" i="25" a="1"/>
  <c r="BO510" i="25" a="1"/>
  <c r="I158" i="25" a="1"/>
  <c r="AT114" i="25" a="1"/>
  <c r="AR322" i="25" a="1"/>
  <c r="AX134" i="25" a="1"/>
  <c r="BL166" i="25" a="1"/>
  <c r="G44" i="25" a="1"/>
  <c r="BO214" i="25" a="1"/>
  <c r="AT534" i="25" a="1"/>
  <c r="U510" i="25" a="1"/>
  <c r="AB498" i="25" a="1"/>
  <c r="AO138" i="25" a="1"/>
  <c r="AV450" i="25" a="1"/>
  <c r="BG330" i="25" a="1"/>
  <c r="AI250" i="25" a="1"/>
  <c r="U298" i="25" a="1"/>
  <c r="AK402" i="25" a="1"/>
  <c r="O378" i="25" a="1"/>
  <c r="AW154" i="25" a="1"/>
  <c r="AR298" i="25" a="1"/>
  <c r="P414" i="25" a="1"/>
  <c r="BC510" i="25" a="1"/>
  <c r="G42" i="25" a="1"/>
  <c r="BD154" i="25" a="1"/>
  <c r="AV278" i="25" a="1"/>
  <c r="AO350" i="25" a="1"/>
  <c r="AU186" i="25" a="1"/>
  <c r="BK246" i="25" a="1"/>
  <c r="I302" i="25" a="1"/>
  <c r="I446" i="25" a="1"/>
  <c r="AY298" i="25" a="1"/>
  <c r="AH378" i="25" a="1"/>
  <c r="BN210" i="25" a="1"/>
  <c r="BL118" i="25" a="1"/>
  <c r="AN522" i="25" a="1"/>
  <c r="O114" i="25" a="1"/>
  <c r="O454" i="25" a="1"/>
  <c r="AN286" i="25" a="1"/>
  <c r="AM342" i="25" a="1"/>
  <c r="AH386" i="25" a="1"/>
  <c r="AD414" i="25" a="1"/>
  <c r="M430" i="25" a="1"/>
  <c r="BC370" i="25" a="1"/>
  <c r="S402" i="25" a="1"/>
  <c r="Z334" i="25" a="1"/>
  <c r="AS510" i="25" a="1"/>
  <c r="R478" i="25" a="1"/>
  <c r="AO414" i="25" a="1"/>
  <c r="H70" i="25" a="1"/>
  <c r="V506" i="25" a="1"/>
  <c r="BF354" i="25" a="1"/>
  <c r="BN518" i="25" a="1"/>
  <c r="N290" i="25" a="1"/>
  <c r="R394" i="25" a="1"/>
  <c r="AT378" i="25" a="1"/>
  <c r="J426" i="25" a="1"/>
  <c r="AY494" i="25" a="1"/>
  <c r="AT206" i="25" a="1"/>
  <c r="Z170" i="25" a="1"/>
  <c r="BI270" i="25" a="1"/>
  <c r="Z414" i="25" a="1"/>
  <c r="BP402" i="25" a="1"/>
  <c r="BD194" i="25" a="1"/>
  <c r="AI370" i="25" a="1"/>
  <c r="BE446" i="25" a="1"/>
  <c r="AW266" i="25" a="1"/>
  <c r="O290" i="25" a="1"/>
  <c r="AK426" i="25" a="1"/>
  <c r="F99" i="25" a="1"/>
  <c r="AA522" i="25" a="1"/>
  <c r="BC334" i="25" a="1"/>
  <c r="AS122" i="25" a="1"/>
  <c r="I126" i="25" a="1"/>
  <c r="AN342" i="25" a="1"/>
  <c r="T274" i="25" a="1"/>
  <c r="AL114" i="25" a="1"/>
  <c r="BM126" i="25" a="1"/>
  <c r="AM462" i="25" a="1"/>
  <c r="BO174" i="25" a="1"/>
  <c r="AZ498" i="25" a="1"/>
  <c r="AH206" i="25" a="1"/>
  <c r="AJ174" i="25" a="1"/>
  <c r="G47" i="25" a="1"/>
  <c r="AA442" i="25" a="1"/>
  <c r="AT350" i="25" a="1"/>
  <c r="N354" i="25" a="1"/>
  <c r="V374" i="25" a="1"/>
  <c r="AW142" i="25" a="1"/>
  <c r="AJ130" i="25" a="1"/>
  <c r="BD274" i="25" a="1"/>
  <c r="AA242" i="25" a="1"/>
  <c r="AK242" i="25" a="1"/>
  <c r="BF510" i="25" a="1"/>
  <c r="J230" i="25" a="1"/>
  <c r="P282" i="25" a="1"/>
  <c r="AW534" i="25" a="1"/>
  <c r="Z510" i="25" a="1"/>
  <c r="AC458" i="25" a="1"/>
  <c r="AU362" i="25" a="1"/>
  <c r="BC342" i="25" a="1"/>
  <c r="BJ338" i="25" a="1"/>
  <c r="F102" i="25" a="1"/>
  <c r="U438" i="25" a="1"/>
  <c r="BE126" i="25" a="1"/>
  <c r="BF258" i="25" a="1"/>
  <c r="BC430" i="25" a="1"/>
  <c r="O162" i="25" a="1"/>
  <c r="AU274" i="25" a="1"/>
  <c r="D486" i="25" a="1"/>
  <c r="AX454" i="25" a="1"/>
  <c r="AE358" i="25" a="1"/>
  <c r="AF210" i="25" a="1"/>
  <c r="BK254" i="25" a="1"/>
  <c r="AC270" i="25" a="1"/>
  <c r="K434" i="25" a="1"/>
  <c r="AA338" i="25" a="1"/>
  <c r="AW362" i="25" a="1"/>
  <c r="AV194" i="25" a="1"/>
  <c r="AN466" i="25" a="1"/>
  <c r="BJ466" i="25" a="1"/>
  <c r="BF514" i="25" a="1"/>
  <c r="AX402" i="25" a="1"/>
  <c r="O174" i="25" a="1"/>
  <c r="BF506" i="25" a="1"/>
  <c r="AW238" i="25" a="1"/>
  <c r="BF146" i="25" a="1"/>
  <c r="AR458" i="25" a="1"/>
  <c r="U154" i="25" a="1"/>
  <c r="AY258" i="25" a="1"/>
  <c r="AF286" i="25" a="1"/>
  <c r="M278" i="25" a="1"/>
  <c r="BO470" i="25" a="1"/>
  <c r="H57" i="25" a="1"/>
  <c r="BP394" i="25" a="1"/>
  <c r="V290" i="25" a="1"/>
  <c r="AX510" i="25" a="1"/>
  <c r="BK414" i="25" a="1"/>
  <c r="N530" i="25" a="1"/>
  <c r="BH458" i="25" a="1"/>
  <c r="BH490" i="25" a="1"/>
  <c r="AE150" i="25" a="1"/>
  <c r="I246" i="25" a="1"/>
  <c r="BM198" i="25" a="1"/>
  <c r="R146" i="25" a="1"/>
  <c r="AB226" i="25" a="1"/>
  <c r="AF370" i="25" a="1"/>
  <c r="AL470" i="25" a="1"/>
  <c r="AN274" i="25" a="1"/>
  <c r="BP474" i="25" a="1"/>
  <c r="R482" i="25" a="1"/>
  <c r="AH406" i="25" a="1"/>
  <c r="BC438" i="25" a="1"/>
  <c r="AU478" i="25" a="1"/>
  <c r="BJ394" i="25" a="1"/>
  <c r="BD122" i="25" a="1"/>
  <c r="G86" i="25" a="1"/>
  <c r="BO178" i="25" a="1"/>
  <c r="O214" i="25" a="1"/>
  <c r="BK234" i="25" a="1"/>
  <c r="P358" i="25" a="1"/>
  <c r="AI186" i="25" a="1"/>
  <c r="AN198" i="25" a="1"/>
  <c r="BN382" i="25" a="1"/>
  <c r="N194" i="25" a="1"/>
  <c r="K178" i="25" a="1"/>
  <c r="AF318" i="25" a="1"/>
  <c r="AE118" i="25" a="1"/>
  <c r="P298" i="25" a="1"/>
  <c r="BP222" i="25" a="1"/>
  <c r="AO298" i="25" a="1"/>
  <c r="R174" i="25" a="1"/>
  <c r="S242" i="25" a="1"/>
  <c r="BO294" i="25" a="1"/>
  <c r="AX498" i="25" a="1"/>
  <c r="AO258" i="25" a="1"/>
  <c r="G35" i="25" a="1"/>
  <c r="AB398" i="25" a="1"/>
  <c r="BG382" i="25" a="1"/>
  <c r="U310" i="25" a="1"/>
  <c r="AI318" i="25" a="1"/>
  <c r="AO114" i="25" a="1"/>
  <c r="AV414" i="25" a="1"/>
  <c r="AX482" i="25" a="1"/>
  <c r="T506" i="25" a="1"/>
  <c r="V158" i="25" a="1"/>
  <c r="K310" i="25" a="1"/>
  <c r="AG170" i="25" a="1"/>
  <c r="AE474" i="25" a="1"/>
  <c r="L282" i="25" a="1"/>
  <c r="BJ126" i="25" a="1"/>
  <c r="K394" i="25" a="1"/>
  <c r="AV342" i="25" a="1"/>
  <c r="N418" i="25" a="1"/>
  <c r="AF294" i="25" a="1"/>
  <c r="F83" i="25" a="1"/>
  <c r="AL498" i="25" a="1"/>
  <c r="K166" i="25" a="1"/>
  <c r="G45" i="25" a="1"/>
  <c r="AW366" i="25" a="1"/>
  <c r="BL398" i="25" a="1"/>
  <c r="R126" i="25" a="1"/>
  <c r="AL414" i="25" a="1"/>
  <c r="AG250" i="25" a="1"/>
  <c r="AI338" i="25" a="1"/>
  <c r="BP390" i="25" a="1"/>
  <c r="BL294" i="25" a="1"/>
  <c r="AA478" i="25" a="1"/>
  <c r="AZ458" i="25" a="1"/>
  <c r="P202" i="25" a="1"/>
  <c r="BG142" i="25" a="1"/>
  <c r="AT442" i="25" a="1"/>
  <c r="AH258" i="25" a="1"/>
  <c r="BC166" i="25" a="1"/>
  <c r="BP330" i="25" a="1"/>
  <c r="S366" i="25" a="1"/>
  <c r="I118" i="25" a="1"/>
  <c r="U122" i="25" a="1"/>
  <c r="AK290" i="25" a="1"/>
  <c r="D20" i="25" a="1"/>
  <c r="V514" i="25" a="1"/>
  <c r="M338" i="25" a="1"/>
  <c r="L494" i="25" a="1"/>
  <c r="AL318" i="25" a="1"/>
  <c r="H37" i="25" a="1"/>
  <c r="AA486" i="25" a="1"/>
  <c r="AK530" i="25" a="1"/>
  <c r="AA370" i="25" a="1"/>
  <c r="AD402" i="25" a="1"/>
  <c r="G109" i="25" a="1"/>
  <c r="J470" i="25" a="1"/>
  <c r="BK490" i="25" a="1"/>
  <c r="L446" i="25" a="1"/>
  <c r="BG326" i="25" a="1"/>
  <c r="L498" i="25" a="1"/>
  <c r="G87" i="25" a="1"/>
  <c r="AD510" i="25" a="1"/>
  <c r="BC426" i="25" a="1"/>
  <c r="AX470" i="25" a="1"/>
  <c r="L126" i="25" a="1"/>
  <c r="M398" i="25" a="1"/>
  <c r="BN238" i="25" a="1"/>
  <c r="AR454" i="25" a="1"/>
  <c r="AA290" i="25" a="1"/>
  <c r="R358" i="25" a="1"/>
  <c r="AG402" i="25" a="1"/>
  <c r="AD394" i="25" a="1"/>
  <c r="AX174" i="25" a="1"/>
  <c r="AR186" i="25" a="1"/>
  <c r="O386" i="25" a="1"/>
  <c r="BH162" i="25" a="1"/>
  <c r="L190" i="25" a="1"/>
  <c r="AW330" i="25" a="1"/>
  <c r="BP486" i="25" a="1"/>
  <c r="BP450" i="25" a="1"/>
  <c r="AU198" i="25" a="1"/>
  <c r="AT462" i="25" a="1"/>
  <c r="K282" i="25" a="1"/>
  <c r="AI446" i="25" a="1"/>
  <c r="AV514" i="25" a="1"/>
  <c r="AM234" i="25" a="1"/>
  <c r="Q118" i="25" a="1"/>
  <c r="AL366" i="25" a="1"/>
  <c r="Q306" i="25" a="1"/>
  <c r="BK318" i="25" a="1"/>
  <c r="R326" i="25" a="1"/>
  <c r="AX254" i="25" a="1"/>
  <c r="Z186" i="25" a="1"/>
  <c r="BK350" i="25" a="1"/>
  <c r="AK506" i="25" a="1"/>
  <c r="AW194" i="25" a="1"/>
  <c r="V122" i="25" a="1"/>
  <c r="Z226" i="25" a="1"/>
  <c r="D318" i="25" a="1"/>
  <c r="AG206" i="25" a="1"/>
  <c r="S526" i="25" a="1"/>
  <c r="BJ250" i="25" a="1"/>
  <c r="J262" i="25" a="1"/>
  <c r="AE238" i="25" a="1"/>
  <c r="BL146" i="25" a="1"/>
  <c r="AO374" i="25" a="1"/>
  <c r="BM174" i="25" a="1"/>
  <c r="D378" i="25" a="1"/>
  <c r="M294" i="25" a="1"/>
  <c r="BL370" i="25" a="1"/>
  <c r="W402" i="25" a="1"/>
  <c r="V474" i="25" a="1"/>
  <c r="G14" i="25" a="1"/>
  <c r="AS326" i="25" a="1"/>
  <c r="P366" i="25" a="1"/>
  <c r="AU530" i="25" a="1"/>
  <c r="F23" i="25" a="1"/>
  <c r="AD338" i="25" a="1"/>
  <c r="AH302" i="25" a="1"/>
  <c r="AZ534" i="25" a="1"/>
  <c r="AD286" i="25" a="1"/>
  <c r="AI430" i="25" a="1"/>
  <c r="N390" i="25" a="1"/>
  <c r="W338" i="25" a="1"/>
  <c r="AF202" i="25" a="1"/>
  <c r="K138" i="25" a="1"/>
  <c r="O334" i="25" a="1"/>
  <c r="AR310" i="25" a="1"/>
  <c r="AL442" i="25" a="1"/>
  <c r="I458" i="25" a="1"/>
  <c r="BC530" i="25" a="1"/>
  <c r="T498" i="25" a="1"/>
  <c r="BG422" i="25" a="1"/>
  <c r="AC306" i="25" a="1"/>
  <c r="AR470" i="25" a="1"/>
  <c r="AF310" i="25" a="1"/>
  <c r="AB262" i="25" a="1"/>
  <c r="BM510" i="25" a="1"/>
  <c r="M354" i="25" a="1"/>
  <c r="P394" i="25" a="1"/>
  <c r="AG242" i="25" a="1"/>
  <c r="BD382" i="25" a="1"/>
  <c r="AA490" i="25" a="1"/>
  <c r="T374" i="25" a="1"/>
  <c r="BC458" i="25" a="1"/>
  <c r="H63" i="25" a="1"/>
  <c r="BM282" i="25" a="1"/>
  <c r="AO226" i="25" a="1"/>
  <c r="BD458" i="25" a="1"/>
  <c r="I210" i="25" a="1"/>
  <c r="AO490" i="25" a="1"/>
  <c r="AE414" i="25" a="1"/>
  <c r="AK270" i="25" a="1"/>
  <c r="AF398" i="25" a="1"/>
  <c r="BM130" i="25" a="1"/>
  <c r="K146" i="25" a="1"/>
  <c r="BO458" i="25" a="1"/>
  <c r="AX530" i="25" a="1"/>
  <c r="P130" i="25" a="1"/>
  <c r="AD266" i="25" a="1"/>
  <c r="BF486" i="25" a="1"/>
  <c r="V262" i="25" a="1"/>
  <c r="AI426" i="25" a="1"/>
  <c r="Q346" i="25" a="1"/>
  <c r="AG290" i="25" a="1"/>
  <c r="I250" i="25" a="1"/>
  <c r="BG282" i="25" a="1"/>
  <c r="T410" i="25" a="1"/>
  <c r="G36" i="25" a="1"/>
  <c r="AY502" i="25" a="1"/>
  <c r="Q222" i="25" a="1"/>
  <c r="T242" i="25" a="1"/>
  <c r="M342" i="25" a="1"/>
  <c r="AG534" i="25" a="1"/>
  <c r="N330" i="25" a="1"/>
  <c r="AC342" i="25" a="1"/>
  <c r="BN354" i="25" a="1"/>
  <c r="D334" i="25" a="1"/>
  <c r="O282" i="25" a="1"/>
  <c r="AU522" i="25" a="1"/>
  <c r="J130" i="25" a="1"/>
  <c r="BG146" i="25" a="1"/>
  <c r="AI282" i="25" a="1"/>
  <c r="AF386" i="25" a="1"/>
  <c r="AE258" i="25" a="1"/>
  <c r="BK434" i="25" a="1"/>
  <c r="AU298" i="25" a="1"/>
  <c r="AA158" i="25" a="1"/>
  <c r="BI422" i="25" a="1"/>
  <c r="P122" i="25" a="1"/>
  <c r="BC454" i="25" a="1"/>
  <c r="L490" i="25" a="1"/>
  <c r="AS218" i="25" a="1"/>
  <c r="AS430" i="25" a="1"/>
  <c r="Z154" i="25" a="1"/>
  <c r="BN498" i="25" a="1"/>
  <c r="T462" i="25" a="1"/>
  <c r="AF274" i="25" a="1"/>
  <c r="J478" i="25" a="1"/>
  <c r="T302" i="25" a="1"/>
  <c r="W518" i="25" a="1"/>
  <c r="K174" i="25" a="1"/>
  <c r="BJ130" i="25" a="1"/>
  <c r="AM466" i="25" a="1"/>
  <c r="F48" i="25" a="1"/>
  <c r="AB202" i="25" a="1"/>
  <c r="G82" i="25" a="1"/>
  <c r="G94" i="25" a="1"/>
  <c r="AY402" i="25" a="1"/>
  <c r="BE390" i="25" a="1"/>
  <c r="AW354" i="25" a="1"/>
  <c r="AY526" i="25" a="1"/>
  <c r="F27" i="25" a="1"/>
  <c r="AT122" i="25" a="1"/>
  <c r="BC198" i="25" a="1"/>
  <c r="I202" i="25" a="1"/>
  <c r="AE218" i="25" a="1"/>
  <c r="BH510" i="25" a="1"/>
  <c r="BJ122" i="25" a="1"/>
  <c r="BM150" i="25" a="1"/>
  <c r="AV270" i="25" a="1"/>
  <c r="BI246" i="25" a="1"/>
  <c r="R462" i="25" a="1"/>
  <c r="T346" i="25" a="1"/>
  <c r="BM506" i="25" a="1"/>
  <c r="AJ534" i="25" a="1"/>
  <c r="AR162" i="25" a="1"/>
  <c r="AI226" i="25" a="1"/>
  <c r="AY498" i="25" a="1"/>
  <c r="BH446" i="25" a="1"/>
  <c r="S318" i="25" a="1"/>
  <c r="BM450" i="25" a="1"/>
  <c r="AY374" i="25" a="1"/>
  <c r="F9" i="25" a="1"/>
  <c r="AY514" i="25" a="1"/>
  <c r="AL198" i="25" a="1"/>
  <c r="AF262" i="25" a="1"/>
  <c r="Z486" i="25" a="1"/>
  <c r="J158" i="25" a="1"/>
  <c r="AE166" i="25" a="1"/>
  <c r="BJ366" i="25" a="1"/>
  <c r="AD194" i="25" a="1"/>
  <c r="W274" i="25" a="1"/>
  <c r="W222" i="25" a="1"/>
  <c r="AZ278" i="25" a="1"/>
  <c r="T238" i="25" a="1"/>
  <c r="BM402" i="25" a="1"/>
  <c r="AF222" i="25" a="1"/>
  <c r="BE270" i="25" a="1"/>
  <c r="AW438" i="25" a="1"/>
  <c r="BK230" i="25" a="1"/>
  <c r="AE290" i="25" a="1"/>
  <c r="AX494" i="25" a="1"/>
  <c r="AW178" i="25" a="1"/>
  <c r="AH282" i="25" a="1"/>
  <c r="BC182" i="25" a="1"/>
  <c r="AS198" i="25" a="1"/>
  <c r="BD362" i="25" a="1"/>
  <c r="BN418" i="25" a="1"/>
  <c r="F31" i="25" a="1"/>
  <c r="AN214" i="25" a="1"/>
  <c r="AH534" i="25" a="1"/>
  <c r="AJ278" i="25" a="1"/>
  <c r="AG186" i="25" a="1"/>
  <c r="BI142" i="25" a="1"/>
  <c r="I494" i="25" a="1"/>
  <c r="AL326" i="25" a="1"/>
  <c r="AX394" i="25" a="1"/>
  <c r="BM218" i="25" a="1"/>
  <c r="BI182" i="25" a="1"/>
  <c r="BC350" i="25" a="1"/>
  <c r="AM206" i="25" a="1"/>
  <c r="J150" i="25" a="1"/>
  <c r="U514" i="25" a="1"/>
  <c r="AV234" i="25" a="1"/>
  <c r="Q350" i="25" a="1"/>
  <c r="AF394" i="25" a="1"/>
  <c r="J126" i="25" a="1"/>
  <c r="G54" i="25" a="1"/>
  <c r="K194" i="25" a="1"/>
  <c r="O398" i="25" a="1"/>
  <c r="BD394" i="25" a="1"/>
  <c r="AS314" i="25" a="1"/>
  <c r="R114" i="25" a="1"/>
  <c r="AH190" i="25" a="1"/>
  <c r="AL346" i="25" a="1"/>
  <c r="AG222" i="25" a="1"/>
  <c r="O286" i="25" a="1"/>
  <c r="BH466" i="25" a="1"/>
  <c r="O306" i="25" a="1"/>
  <c r="AE294" i="25" a="1"/>
  <c r="J142" i="25" a="1"/>
  <c r="BH126" i="25" a="1"/>
  <c r="AW226" i="25" a="1"/>
  <c r="AN166" i="25" a="1"/>
  <c r="BO202" i="25" a="1"/>
  <c r="S322" i="25" a="1"/>
  <c r="BD314" i="25" a="1"/>
  <c r="BC282" i="25" a="1"/>
  <c r="BN446" i="25" a="1"/>
  <c r="AE522" i="25" a="1"/>
  <c r="AJ182" i="25" a="1"/>
  <c r="AY426" i="25" a="1"/>
  <c r="L202" i="25" a="1"/>
  <c r="AD494" i="25" a="1"/>
  <c r="AE142" i="25" a="1"/>
  <c r="L158" i="25" a="1"/>
  <c r="R122" i="25" a="1"/>
  <c r="BH186" i="25" a="1"/>
  <c r="R238" i="25" a="1"/>
  <c r="S458" i="25" a="1"/>
  <c r="M426" i="25" a="1"/>
  <c r="R158" i="25" a="1"/>
  <c r="AR358" i="25" a="1"/>
  <c r="S198" i="25" a="1"/>
  <c r="BI138" i="25" a="1"/>
  <c r="BW5" i="25" a="1"/>
  <c r="AJ466" i="25" a="1"/>
  <c r="AS166" i="25" a="1"/>
  <c r="O230" i="25" a="1"/>
  <c r="AI374" i="25" a="1"/>
  <c r="O234" i="25" a="1"/>
  <c r="BK498" i="25" a="1"/>
  <c r="O134" i="25" a="1"/>
  <c r="S290" i="25" a="1"/>
  <c r="AK182" i="25" a="1"/>
  <c r="BK334" i="25" a="1"/>
  <c r="BF414" i="25" a="1"/>
  <c r="U130" i="25" a="1"/>
  <c r="BO494" i="25" a="1"/>
  <c r="BE398" i="25" a="1"/>
  <c r="AF350" i="25" a="1"/>
  <c r="S454" i="25" a="1"/>
  <c r="BK310" i="25" a="1"/>
  <c r="Q422" i="25" a="1"/>
  <c r="U214" i="25" a="1"/>
  <c r="AM494" i="25" a="1"/>
  <c r="AL306" i="25" a="1"/>
  <c r="BL454" i="25" a="1"/>
  <c r="AF250" i="25" a="1"/>
  <c r="Q390" i="25" a="1"/>
  <c r="BC158" i="25" a="1"/>
  <c r="O206" i="25" a="1"/>
  <c r="AZ322" i="25" a="1"/>
  <c r="AZ482" i="25" a="1"/>
  <c r="W190" i="25" a="1"/>
  <c r="AY358" i="25" a="1"/>
  <c r="AO230" i="25" a="1"/>
  <c r="I334" i="25" a="1"/>
  <c r="AD142" i="25" a="1"/>
  <c r="L234" i="25" a="1"/>
  <c r="D274" i="25" a="1"/>
  <c r="AO514" i="25" a="1"/>
  <c r="AA402" i="25" a="1"/>
  <c r="BM414" i="25" a="1"/>
  <c r="BN178" i="25" a="1"/>
  <c r="L518" i="25" a="1"/>
  <c r="AF158" i="25" a="1"/>
  <c r="AU358" i="25" a="1"/>
  <c r="AJ158" i="25" a="1"/>
  <c r="BI514" i="25" a="1"/>
  <c r="F100" i="25" a="1"/>
  <c r="BN130" i="25" a="1"/>
  <c r="AV330" i="25" a="1"/>
  <c r="AG490" i="25" a="1"/>
  <c r="BD438" i="25" a="1"/>
  <c r="BO210" i="25" a="1"/>
  <c r="O354" i="25" a="1"/>
  <c r="S502" i="25" a="1"/>
  <c r="N198" i="25" a="1"/>
  <c r="AB150" i="25" a="1"/>
  <c r="BE358" i="25" a="1"/>
  <c r="BG294" i="25" a="1"/>
  <c r="AI234" i="25" a="1"/>
  <c r="V378" i="25" a="1"/>
  <c r="BP414" i="25" a="1"/>
  <c r="AB522" i="25" a="1"/>
  <c r="M506" i="25" a="1"/>
  <c r="W186" i="25" a="1"/>
  <c r="AJ274" i="25" a="1"/>
  <c r="AA382" i="25" a="1"/>
  <c r="O446" i="25" a="1"/>
  <c r="D302" i="25" a="1"/>
  <c r="BN322" i="25" a="1"/>
  <c r="AM430" i="25" a="1"/>
  <c r="P494" i="25" a="1"/>
  <c r="AE402" i="25" a="1"/>
  <c r="BN358" i="25" a="1"/>
  <c r="AY126" i="25" a="1"/>
  <c r="Q214" i="25" a="1"/>
  <c r="I330" i="25" a="1"/>
  <c r="AT246" i="25" a="1"/>
  <c r="S182" i="25" a="1"/>
  <c r="BL478" i="25" a="1"/>
  <c r="AC246" i="25" a="1"/>
  <c r="T438" i="25" a="1"/>
  <c r="Q158" i="25" a="1"/>
  <c r="AD226" i="25" a="1"/>
  <c r="BI198" i="25" a="1"/>
  <c r="N218" i="25" a="1"/>
  <c r="BN486" i="25" a="1"/>
  <c r="BJ474" i="25" a="1"/>
  <c r="AA446" i="25" a="1"/>
  <c r="AJ150" i="25" a="1"/>
  <c r="P354" i="25" a="1"/>
  <c r="BH494" i="25" a="1"/>
  <c r="BJ134" i="25" a="1"/>
  <c r="AZ426" i="25" a="1"/>
  <c r="T454" i="25" a="1"/>
  <c r="AN318" i="25" a="1"/>
  <c r="AV434" i="25" a="1"/>
  <c r="M382" i="25" a="1"/>
  <c r="BK326" i="25" a="1"/>
  <c r="AV418" i="25" a="1"/>
  <c r="BH478" i="25" a="1"/>
  <c r="BK322" i="25" a="1"/>
  <c r="AK330" i="25" a="1"/>
  <c r="V322" i="25" a="1"/>
  <c r="J310" i="25" a="1"/>
  <c r="BJ270" i="25" a="1"/>
  <c r="O414" i="25" a="1"/>
  <c r="AT430" i="25" a="1"/>
  <c r="AK354" i="25" a="1"/>
  <c r="BF322" i="25" a="1"/>
  <c r="BD414" i="25" a="1"/>
  <c r="BL230" i="25" a="1"/>
  <c r="Q310" i="25" a="1"/>
  <c r="AJ518" i="25" a="1"/>
  <c r="H103" i="25" a="1"/>
  <c r="W486" i="25" a="1"/>
  <c r="Z302" i="25" a="1"/>
  <c r="AY422" i="25" a="1"/>
  <c r="W346" i="25" a="1"/>
  <c r="AB422" i="25" a="1"/>
  <c r="M306" i="25" a="1"/>
  <c r="P426" i="25" a="1"/>
  <c r="AJ254" i="25" a="1"/>
  <c r="AD246" i="25" a="1"/>
  <c r="N262" i="25" a="1"/>
  <c r="BL438" i="25" a="1"/>
  <c r="G64" i="25" a="1"/>
  <c r="Q178" i="25" a="1"/>
  <c r="AO354" i="25" a="1"/>
  <c r="N474" i="25" a="1"/>
  <c r="AT438" i="25" a="1"/>
  <c r="Q130" i="25" a="1"/>
  <c r="BN402" i="25" a="1"/>
  <c r="Z134" i="25" a="1"/>
  <c r="AV386" i="25" a="1"/>
  <c r="Z378" i="25" a="1"/>
  <c r="M326" i="25" a="1"/>
  <c r="BD442" i="25" a="1"/>
  <c r="AM478" i="25" a="1"/>
  <c r="BP274" i="25" a="1"/>
  <c r="BI194" i="25" a="1"/>
  <c r="H88" i="25" a="1"/>
  <c r="F95" i="25" a="1"/>
  <c r="K398" i="25" a="1"/>
  <c r="M122" i="25" a="1"/>
  <c r="AU510" i="25" a="1"/>
  <c r="AB454" i="25" a="1"/>
  <c r="AL454" i="25" a="1"/>
  <c r="AL118" i="25" a="1"/>
  <c r="AC486" i="25" a="1"/>
  <c r="BK494" i="25" a="1"/>
  <c r="BP118" i="25" a="1"/>
  <c r="AN122" i="25" a="1"/>
  <c r="BP238" i="25" a="1"/>
  <c r="Q462" i="25" a="1"/>
  <c r="AV238" i="25" a="1"/>
  <c r="G83" i="25" a="1"/>
  <c r="H51" i="25" a="1"/>
  <c r="BE210" i="25" a="1"/>
  <c r="K370" i="25" a="1"/>
  <c r="AW182" i="25" a="1"/>
  <c r="V526" i="25" a="1"/>
  <c r="BL394" i="25" a="1"/>
  <c r="BD342" i="25" a="1"/>
  <c r="G33" i="25" a="1"/>
  <c r="BD210" i="25" a="1"/>
  <c r="U242" i="25" a="1"/>
  <c r="R222" i="25" a="1"/>
  <c r="N346" i="25" a="1"/>
  <c r="R342" i="25" a="1"/>
  <c r="P162" i="25" a="1"/>
  <c r="V286" i="25" a="1"/>
  <c r="AB162" i="25" a="1"/>
  <c r="G85" i="25" a="1"/>
  <c r="U338" i="25" a="1"/>
  <c r="AY254" i="25" a="1"/>
  <c r="AY490" i="25" a="1"/>
  <c r="AO486" i="25" a="1"/>
  <c r="T478" i="25" a="1"/>
  <c r="BM502" i="25" a="1"/>
  <c r="S418" i="25" a="1"/>
  <c r="AN218" i="25" a="1"/>
  <c r="AF282" i="25" a="1"/>
  <c r="AL322" i="25" a="1"/>
  <c r="L430" i="25" a="1"/>
  <c r="M442" i="25" a="1"/>
  <c r="AD258" i="25" a="1"/>
  <c r="O170" i="25" a="1"/>
  <c r="P246" i="25" a="1"/>
  <c r="BD406" i="25" a="1"/>
  <c r="M322" i="25" a="1"/>
  <c r="F28" i="25" a="1"/>
  <c r="AB294" i="25" a="1"/>
  <c r="O518" i="25" a="1"/>
  <c r="D182" i="25" a="1"/>
  <c r="AA174" i="25" a="1"/>
  <c r="G38" i="25" a="1"/>
  <c r="AF438" i="25" a="1"/>
  <c r="P470" i="25" a="1"/>
  <c r="AI514" i="25" a="1"/>
  <c r="I190" i="25" a="1"/>
  <c r="I294" i="25" a="1"/>
  <c r="AH474" i="25" a="1"/>
  <c r="BO330" i="25" a="1"/>
  <c r="BK386" i="25" a="1"/>
  <c r="BD318" i="25" a="1"/>
  <c r="AX222" i="25" a="1"/>
  <c r="BF358" i="25" a="1"/>
  <c r="BK474" i="25" a="1"/>
  <c r="AA350" i="25" a="1"/>
  <c r="S466" i="25" a="1"/>
  <c r="F74" i="25" a="1"/>
  <c r="BG534" i="25" a="1"/>
  <c r="AI238" i="25" a="1"/>
  <c r="AT398" i="25" a="1"/>
  <c r="BF478" i="25" a="1"/>
  <c r="BG350" i="25" a="1"/>
  <c r="AR374" i="25" a="1"/>
  <c r="AJ186" i="25" a="1"/>
  <c r="AH322" i="25" a="1"/>
  <c r="AJ238" i="25" a="1"/>
  <c r="K382" i="25" a="1"/>
  <c r="AB290" i="25" a="1"/>
  <c r="AZ286" i="25" a="1"/>
  <c r="N170" i="25" a="1"/>
  <c r="Q126" i="25" a="1"/>
  <c r="V402" i="25" a="1"/>
  <c r="BO522" i="25" a="1"/>
  <c r="H110" i="25" a="1"/>
  <c r="BI374" i="25" a="1"/>
  <c r="O506" i="25" a="1"/>
  <c r="V142" i="25" a="1"/>
  <c r="AA286" i="25" a="1"/>
  <c r="AW394" i="25" a="1"/>
  <c r="AD342" i="25" a="1"/>
  <c r="BI502" i="25" a="1"/>
  <c r="AL510" i="25" a="1"/>
  <c r="I462" i="25" a="1"/>
  <c r="AR282" i="25" a="1"/>
  <c r="AU506" i="25" a="1"/>
  <c r="M170" i="25" a="1"/>
  <c r="AT530" i="25" a="1"/>
  <c r="L318" i="25" a="1"/>
  <c r="I434" i="25" a="1"/>
  <c r="AT422" i="25" a="1"/>
  <c r="U162" i="25" a="1"/>
  <c r="H35" i="25" a="1"/>
  <c r="AJ178" i="25" a="1"/>
  <c r="P522" i="25" a="1"/>
  <c r="AN358" i="25" a="1"/>
  <c r="AJ446" i="25" a="1"/>
  <c r="BN194" i="25" a="1"/>
  <c r="K302" i="25" a="1"/>
  <c r="S490" i="25" a="1"/>
  <c r="AX446" i="25" a="1"/>
  <c r="AN258" i="25" a="1"/>
  <c r="V398" i="25" a="1"/>
  <c r="BI150" i="25" a="1"/>
  <c r="AM426" i="25" a="1"/>
  <c r="AI378" i="25" a="1"/>
  <c r="AN130" i="25" a="1"/>
  <c r="AB158" i="25" a="1"/>
  <c r="AK478" i="25" a="1"/>
  <c r="AZ422" i="25" a="1"/>
  <c r="D490" i="25" a="1"/>
  <c r="M494" i="25" a="1"/>
  <c r="AU394" i="25" a="1"/>
  <c r="AY198" i="25" a="1"/>
  <c r="AA282" i="25" a="1"/>
  <c r="BN270" i="25" a="1"/>
  <c r="N266" i="25" a="1"/>
  <c r="AZ394" i="25" a="1"/>
  <c r="Q234" i="25" a="1"/>
  <c r="AG434" i="25" a="1"/>
  <c r="AM134" i="25" a="1"/>
  <c r="BO406" i="25" a="1"/>
  <c r="BL274" i="25" a="1"/>
  <c r="BN278" i="25" a="1"/>
  <c r="BE226" i="25" a="1"/>
  <c r="AD170" i="25" a="1"/>
  <c r="G16" i="25" a="1"/>
  <c r="H93" i="25" a="1"/>
  <c r="Z238" i="25" a="1"/>
  <c r="T166" i="25" a="1"/>
  <c r="BD410" i="25" a="1"/>
  <c r="AR530" i="25" a="1"/>
  <c r="AL478" i="25" a="1"/>
  <c r="P174" i="25" a="1"/>
  <c r="BD234" i="25" a="1"/>
  <c r="Q454" i="25" a="1"/>
  <c r="AC406" i="25" a="1"/>
  <c r="T494" i="25" a="1"/>
  <c r="AI482" i="25" a="1"/>
  <c r="AU174" i="25" a="1"/>
  <c r="M186" i="25" a="1"/>
  <c r="AA418" i="25" a="1"/>
  <c r="AE454" i="25" a="1"/>
  <c r="O226" i="25" a="1"/>
  <c r="BJ514" i="25" a="1"/>
  <c r="L154" i="25" a="1"/>
  <c r="H72" i="25" a="1"/>
  <c r="F109" i="25" a="1"/>
  <c r="Z410" i="25" a="1"/>
  <c r="AZ254" i="25" a="1"/>
  <c r="AE182" i="25" a="1"/>
  <c r="BE502" i="25" a="1"/>
  <c r="H20" i="25" a="1"/>
  <c r="AY234" i="25" a="1"/>
  <c r="AA330" i="25" a="1"/>
  <c r="AT202" i="25" a="1"/>
  <c r="G61" i="25" a="1"/>
  <c r="AL534" i="25" a="1"/>
  <c r="BO350" i="25" a="1"/>
  <c r="BN186" i="25" a="1"/>
  <c r="AE458" i="25" a="1"/>
  <c r="BI358" i="25" a="1"/>
  <c r="BD514" i="25" a="1"/>
  <c r="AV442" i="25" a="1"/>
  <c r="I530" i="25" a="1"/>
  <c r="AU146" i="25" a="1"/>
  <c r="AZ510" i="25" a="1"/>
  <c r="AO310" i="25" a="1"/>
  <c r="J294" i="25" a="1"/>
  <c r="J190" i="25" a="1"/>
  <c r="BL174" i="25" a="1"/>
  <c r="H67" i="25" a="1"/>
  <c r="Z182" i="25" a="1"/>
  <c r="AL294" i="25" a="1"/>
  <c r="AT370" i="25" a="1"/>
  <c r="BG346" i="25" a="1"/>
  <c r="N258" i="25" a="1"/>
  <c r="AX258" i="25" a="1"/>
  <c r="U502" i="25" a="1"/>
  <c r="BO130" i="25" a="1"/>
  <c r="H53" i="25" a="1"/>
  <c r="AC398" i="25" a="1"/>
  <c r="AD114" i="25" a="1"/>
  <c r="M210" i="25" a="1"/>
  <c r="BJ254" i="25" a="1"/>
  <c r="H95" i="25" a="1"/>
  <c r="BF190" i="25" a="1"/>
  <c r="O418" i="25" a="1"/>
  <c r="AO154" i="25" a="1"/>
  <c r="AZ418" i="25" a="1"/>
  <c r="AM210" i="25" a="1"/>
  <c r="AN170" i="25" a="1"/>
  <c r="AZ466" i="25" a="1"/>
  <c r="BH310" i="25" a="1"/>
  <c r="T458" i="25" a="1"/>
  <c r="AZ350" i="25" a="1"/>
  <c r="AY314" i="25" a="1"/>
  <c r="S266" i="25" a="1"/>
  <c r="S174" i="25" a="1"/>
  <c r="AO126" i="25" a="1"/>
  <c r="AL254" i="25" a="1"/>
  <c r="BF438" i="25" a="1"/>
  <c r="F37" i="25" a="1"/>
  <c r="AA226" i="25" a="1"/>
  <c r="AW214" i="25" a="1"/>
  <c r="I526" i="25" a="1"/>
  <c r="BE166" i="25" a="1"/>
  <c r="AE146" i="25" a="1"/>
  <c r="BL470" i="25" a="1"/>
  <c r="BC486" i="25" a="1"/>
  <c r="BJ138" i="25" a="1"/>
  <c r="AB474" i="25" a="1"/>
  <c r="AC434" i="25" a="1"/>
  <c r="G59" i="25" a="1"/>
  <c r="S150" i="25" a="1"/>
  <c r="AD326" i="25" a="1"/>
  <c r="Z298" i="25" a="1"/>
  <c r="AB450" i="25" a="1"/>
  <c r="T534" i="25" a="1"/>
  <c r="BD430" i="25" a="1"/>
  <c r="AZ402" i="25" a="1"/>
  <c r="BH206" i="25" a="1"/>
  <c r="AO274" i="25" a="1"/>
  <c r="Z130" i="25" a="1"/>
  <c r="AI362" i="25" a="1"/>
  <c r="W202" i="25" a="1"/>
  <c r="AO346" i="25" a="1"/>
  <c r="AA122" i="25" a="1"/>
  <c r="W182" i="25" a="1"/>
  <c r="T134" i="25" a="1"/>
  <c r="AZ486" i="25" a="1"/>
  <c r="BF466" i="25" a="1"/>
  <c r="U386" i="25" a="1"/>
  <c r="AB438" i="25" a="1"/>
  <c r="BH134" i="25" a="1"/>
  <c r="U274" i="25" a="1"/>
  <c r="AD278" i="25" a="1"/>
  <c r="BM134" i="25" a="1"/>
  <c r="T150" i="25" a="1"/>
  <c r="AE214" i="25" a="1"/>
  <c r="BG114" i="25" a="1"/>
  <c r="BM354" i="25" a="1"/>
  <c r="F75" i="25" a="1"/>
  <c r="BL406" i="25" a="1"/>
  <c r="AO522" i="25" a="1"/>
  <c r="AA470" i="25" a="1"/>
  <c r="AK214" i="25" a="1"/>
  <c r="BO310" i="25" a="1"/>
  <c r="O470" i="25" a="1"/>
  <c r="O154" i="25" a="1"/>
  <c r="L458" i="25" a="1"/>
  <c r="AX330" i="25" a="1"/>
  <c r="O146" i="25" a="1"/>
  <c r="N134" i="25" a="1"/>
  <c r="U166" i="25" a="1"/>
  <c r="AT490" i="25" a="1"/>
  <c r="AH278" i="25" a="1"/>
  <c r="AR134" i="25" a="1"/>
  <c r="BM170" i="25" a="1"/>
  <c r="AB270" i="25" a="1"/>
  <c r="BM202" i="25" a="1"/>
  <c r="F39" i="25" a="1"/>
  <c r="BH218" i="25" a="1"/>
  <c r="V414" i="25" a="1"/>
  <c r="BC466" i="25" a="1"/>
  <c r="AV182" i="25" a="1"/>
  <c r="BC254" i="25" a="1"/>
  <c r="AH470" i="25" a="1"/>
  <c r="T370" i="25" a="1"/>
  <c r="O126" i="25" a="1"/>
  <c r="BH366" i="25" a="1"/>
  <c r="AO482" i="25" a="1"/>
  <c r="V442" i="25" a="1"/>
  <c r="AN290" i="25" a="1"/>
  <c r="S270" i="25" a="1"/>
  <c r="AO470" i="25" a="1"/>
  <c r="W434" i="25" a="1"/>
  <c r="P142" i="25" a="1"/>
  <c r="P382" i="25" a="1"/>
  <c r="BE266" i="25" a="1"/>
  <c r="N362" i="25" a="1"/>
  <c r="AI434" i="25" a="1"/>
  <c r="BP270" i="25" a="1"/>
  <c r="BD118" i="25" a="1"/>
  <c r="BO242" i="25" a="1"/>
  <c r="AE394" i="25" a="1"/>
  <c r="BG446" i="25" a="1"/>
  <c r="AW246" i="25" a="1"/>
  <c r="D270" i="25" a="1"/>
  <c r="BG354" i="25" a="1"/>
  <c r="BM298" i="25" a="1"/>
  <c r="O358" i="25" a="1"/>
  <c r="AM358" i="25" a="1"/>
  <c r="AI490" i="25" a="1"/>
  <c r="AV266" i="25" a="1"/>
  <c r="K150" i="25" a="1"/>
  <c r="BJ258" i="25" a="1"/>
  <c r="K170" i="25" a="1"/>
  <c r="AS330" i="25" a="1"/>
  <c r="AN398" i="25" a="1"/>
  <c r="U194" i="25" a="1"/>
  <c r="BN450" i="25" a="1"/>
  <c r="BP378" i="25" a="1"/>
  <c r="AR330" i="25" a="1"/>
  <c r="BL310" i="25" a="1"/>
  <c r="AH246" i="25" a="1"/>
  <c r="M154" i="25" a="1"/>
  <c r="AG238" i="25" a="1"/>
  <c r="AS146" i="25" a="1"/>
  <c r="I410" i="25" a="1"/>
  <c r="BH330" i="25" a="1"/>
  <c r="AE198" i="25" a="1"/>
  <c r="J474" i="25" a="1"/>
  <c r="AL522" i="25" a="1"/>
  <c r="F7" i="25" a="1"/>
  <c r="AY238" i="25" a="1"/>
  <c r="BP346" i="25" a="1"/>
  <c r="AS270" i="25" a="1"/>
  <c r="AX474" i="25" a="1"/>
  <c r="AX326" i="25" a="1"/>
  <c r="D214" i="25" a="1"/>
  <c r="AW410" i="25" a="1"/>
  <c r="AI346" i="25" a="1"/>
  <c r="AB338" i="25" a="1"/>
  <c r="AG522" i="25" a="1"/>
  <c r="BE522" i="25" a="1"/>
  <c r="J450" i="25" a="1"/>
  <c r="BL314" i="25" a="1"/>
  <c r="AO306" i="25" a="1"/>
  <c r="BE402" i="25" a="1"/>
  <c r="AE138" i="25" a="1"/>
  <c r="N114" i="25" a="1"/>
  <c r="W310" i="25" a="1"/>
  <c r="BI350" i="25" a="1"/>
  <c r="I370" i="25" a="1"/>
  <c r="AU482" i="25" a="1"/>
  <c r="G26" i="25" a="1"/>
  <c r="J182" i="25" a="1"/>
  <c r="AO322" i="25" a="1"/>
  <c r="AM230" i="25" a="1"/>
  <c r="AG258" i="25" a="1"/>
  <c r="BD486" i="25" a="1"/>
  <c r="BG510" i="25" a="1"/>
  <c r="AJ470" i="25" a="1"/>
  <c r="R522" i="25" a="1"/>
  <c r="M514" i="25" a="1"/>
  <c r="AU390" i="25" a="1"/>
  <c r="AU346" i="25" a="1"/>
  <c r="I322" i="25" a="1"/>
  <c r="D250" i="25" a="1"/>
  <c r="AH514" i="25" a="1"/>
  <c r="V326" i="25" a="1"/>
  <c r="R474" i="25" a="1"/>
  <c r="D430" i="25" a="1"/>
  <c r="AV246" i="25" a="1"/>
  <c r="AU238" i="25" a="1"/>
  <c r="BK298" i="25" a="1"/>
  <c r="Q426" i="25" a="1"/>
  <c r="BI494" i="25" a="1"/>
  <c r="BN202" i="25" a="1"/>
  <c r="S498" i="25" a="1"/>
  <c r="BL386" i="25" a="1"/>
  <c r="S154" i="25" a="1"/>
  <c r="G34" i="25" a="1"/>
  <c r="AO362" i="25" a="1"/>
  <c r="N358" i="25" a="1"/>
  <c r="AJ326" i="25" a="1"/>
  <c r="T490" i="25" a="1"/>
  <c r="AX310" i="25" a="1"/>
  <c r="M490" i="25" a="1"/>
  <c r="AT154" i="25" a="1"/>
  <c r="BG218" i="25" a="1"/>
  <c r="AK490" i="25" a="1"/>
  <c r="AU142" i="25" a="1"/>
  <c r="T358" i="25" a="1"/>
  <c r="BL142" i="25" a="1"/>
  <c r="BC410" i="25" a="1"/>
  <c r="L118" i="25" a="1"/>
  <c r="AF150" i="25" a="1"/>
  <c r="AM418" i="25" a="1"/>
  <c r="BF346" i="25" a="1"/>
  <c r="AY310" i="25" a="1"/>
  <c r="V454" i="25" a="1"/>
  <c r="AV178" i="25" a="1"/>
  <c r="AY354" i="25" a="1"/>
  <c r="AX378" i="25" a="1"/>
  <c r="AI310" i="25" a="1"/>
  <c r="Z250" i="25" a="1"/>
  <c r="S186" i="25" a="1"/>
  <c r="P226" i="25" a="1"/>
  <c r="Z442" i="25" a="1"/>
  <c r="AF486" i="25" a="1"/>
  <c r="BI222" i="25" a="1"/>
  <c r="BH342" i="25" a="1"/>
  <c r="BM246" i="25" a="1"/>
  <c r="AU330" i="25" a="1"/>
  <c r="AN230" i="25" a="1"/>
  <c r="AD130" i="25" a="1"/>
  <c r="BH170" i="25" a="1"/>
  <c r="M402" i="25" a="1"/>
  <c r="J226" i="25" a="1"/>
  <c r="AM146" i="25" a="1"/>
  <c r="F13" i="25" a="1"/>
  <c r="W522" i="25" a="1"/>
  <c r="BO410" i="25" a="1"/>
  <c r="D482" i="25" a="1"/>
  <c r="AI506" i="25" a="1"/>
  <c r="AK266" i="25" a="1"/>
  <c r="BF334" i="25" a="1"/>
  <c r="R530" i="25" a="1"/>
  <c r="AJ298" i="25" a="1"/>
  <c r="D142" i="25" a="1"/>
  <c r="H102" i="25" a="1"/>
  <c r="T334" i="25" a="1"/>
  <c r="AS222" i="25" a="1"/>
  <c r="D462" i="25" a="1"/>
  <c r="AH418" i="25" a="1"/>
  <c r="AY190" i="25" a="1"/>
  <c r="AF426" i="25" a="1"/>
  <c r="AL382" i="25" a="1"/>
  <c r="K470" i="25" a="1"/>
  <c r="BM386" i="25" a="1"/>
  <c r="AS442" i="25" a="1"/>
  <c r="O178" i="25" a="1"/>
  <c r="AR346" i="25" a="1"/>
  <c r="I286" i="25" a="1"/>
  <c r="U174" i="25" a="1"/>
  <c r="V302" i="25" a="1"/>
  <c r="BG134" i="25" a="1"/>
  <c r="T414" i="25" a="1"/>
  <c r="W314" i="25" a="1"/>
  <c r="AW390" i="25" a="1"/>
  <c r="AI462" i="25" a="1"/>
  <c r="M126" i="25" a="1"/>
  <c r="W370" i="25" a="1"/>
  <c r="H33" i="25" a="1"/>
  <c r="AW158" i="25" a="1"/>
  <c r="BH166" i="25" a="1"/>
  <c r="BF394" i="25" a="1"/>
  <c r="AR182" i="25" a="1"/>
  <c r="L274" i="25" a="1"/>
  <c r="S410" i="25" a="1"/>
  <c r="AB322" i="25" a="1"/>
  <c r="BJ178" i="25" a="1"/>
  <c r="BP418" i="25" a="1"/>
  <c r="I358" i="25" a="1"/>
  <c r="AK206" i="25" a="1"/>
  <c r="I374" i="25" a="1"/>
  <c r="AY390" i="25" a="1"/>
  <c r="BJ238" i="25" a="1"/>
  <c r="T470" i="25" a="1"/>
  <c r="BJ482" i="25" a="1"/>
  <c r="BE486" i="25" a="1"/>
  <c r="J374" i="25" a="1"/>
  <c r="AW138" i="25" a="1"/>
  <c r="AM450" i="25" a="1"/>
  <c r="AD374" i="25" a="1"/>
  <c r="AO158" i="25" a="1"/>
  <c r="AO210" i="25" a="1"/>
  <c r="AM482" i="25" a="1"/>
  <c r="BJ242" i="25" a="1"/>
  <c r="BO490" i="25" a="1"/>
  <c r="AY286" i="25" a="1"/>
  <c r="Q382" i="25" a="1"/>
  <c r="Q466" i="25" a="1"/>
  <c r="BS5" i="25" a="1"/>
  <c r="AD434" i="25" a="1"/>
  <c r="AM190" i="25" a="1"/>
  <c r="F91" i="25" a="1"/>
  <c r="AE134" i="25" a="1"/>
  <c r="AL274" i="25" a="1"/>
  <c r="D266" i="25" a="1"/>
  <c r="AJ246" i="25" a="1"/>
  <c r="BC262" i="25" a="1"/>
  <c r="AG174" i="25" a="1"/>
  <c r="BD202" i="25" a="1"/>
  <c r="W286" i="25" a="1"/>
  <c r="AS334" i="25" a="1"/>
  <c r="AY478" i="25" a="1"/>
  <c r="AH166" i="25" a="1"/>
  <c r="D370" i="25" a="1"/>
  <c r="AW430" i="25" a="1"/>
  <c r="U290" i="25" a="1"/>
  <c r="BG362" i="25" a="1"/>
  <c r="AV134" i="25" a="1"/>
  <c r="BK430" i="25" a="1"/>
  <c r="D522" i="25" a="1"/>
  <c r="AL354" i="25" a="1"/>
  <c r="BJ534" i="25" a="1"/>
  <c r="U506" i="25" a="1"/>
  <c r="AK306" i="25" a="1"/>
  <c r="BG490" i="25" a="1"/>
  <c r="AY482" i="25" a="1"/>
  <c r="BD170" i="25" a="1"/>
  <c r="BD530" i="25" a="1"/>
  <c r="K334" i="25" a="1"/>
  <c r="W242" i="25" a="1"/>
  <c r="BM178" i="25" a="1"/>
  <c r="K362" i="25" a="1"/>
  <c r="M446" i="25" a="1"/>
  <c r="AI410" i="25" a="1"/>
  <c r="AU422" i="25" a="1"/>
  <c r="AG286" i="25" a="1"/>
  <c r="AY142" i="25" a="1"/>
  <c r="H26" i="25" a="1"/>
  <c r="BJ390" i="25" a="1"/>
  <c r="BK226" i="25" a="1"/>
  <c r="AX130" i="25" a="1"/>
  <c r="Q494" i="25" a="1"/>
  <c r="AY534" i="25" a="1"/>
  <c r="AL174" i="25" a="1"/>
  <c r="AB494" i="25" a="1"/>
  <c r="BC446" i="25" a="1"/>
  <c r="BC202" i="25" a="1"/>
  <c r="BG454" i="25" a="1"/>
  <c r="BL334" i="25" a="1"/>
  <c r="AY362" i="25" a="1"/>
  <c r="K342" i="25" a="1"/>
  <c r="BH146" i="25" a="1"/>
  <c r="S378" i="25" a="1"/>
  <c r="AS238" i="25" a="1"/>
  <c r="AW378" i="25" a="1"/>
  <c r="G53" i="25" a="1"/>
  <c r="AX490" i="25" a="1"/>
  <c r="D138" i="25" a="1"/>
  <c r="V154" i="25" a="1"/>
  <c r="AS254" i="25" a="1"/>
  <c r="AT498" i="25" a="1"/>
  <c r="T430" i="25" a="1"/>
  <c r="BP426" i="25" a="1"/>
  <c r="AC318" i="25" a="1"/>
  <c r="O370" i="25" a="1"/>
  <c r="BL206" i="25" a="1"/>
  <c r="W386" i="25" a="1"/>
  <c r="T502" i="25" a="1"/>
  <c r="S430" i="25" a="1"/>
  <c r="T342" i="25" a="1"/>
  <c r="Q518" i="25" a="1"/>
  <c r="AY202" i="25" a="1"/>
  <c r="BC134" i="25" a="1"/>
  <c r="I234" i="25" a="1"/>
  <c r="BG198" i="25" a="1"/>
  <c r="W282" i="25" a="1"/>
  <c r="BD482" i="25" a="1"/>
  <c r="AF314" i="25" a="1"/>
  <c r="AO250" i="25" a="1"/>
  <c r="N214" i="25" a="1"/>
  <c r="W238" i="25" a="1"/>
  <c r="AZ338" i="25" a="1"/>
  <c r="U186" i="25" a="1"/>
  <c r="AK210" i="25" a="1"/>
  <c r="BD322" i="25" a="1"/>
  <c r="AE502" i="25" a="1"/>
  <c r="BN414" i="25" a="1"/>
  <c r="BE518" i="25" a="1"/>
  <c r="AF322" i="25" a="1"/>
  <c r="BM442" i="25" a="1"/>
  <c r="R402" i="25" a="1"/>
  <c r="BK482" i="25" a="1"/>
  <c r="P438" i="25" a="1"/>
  <c r="K238" i="25" a="1"/>
  <c r="AL378" i="25" a="1"/>
  <c r="W470" i="25" a="1"/>
  <c r="AH146" i="25" a="1"/>
  <c r="R322" i="25" a="1"/>
  <c r="AG278" i="25" a="1"/>
  <c r="P318" i="25" a="1"/>
  <c r="T270" i="25" a="1"/>
  <c r="N202" i="25" a="1"/>
  <c r="S306" i="25" a="1"/>
  <c r="D294" i="25" a="1"/>
  <c r="Q514" i="25" a="1"/>
  <c r="AT482" i="25" a="1"/>
  <c r="W350" i="25" a="1"/>
  <c r="AI502" i="25" a="1"/>
  <c r="Z234" i="25" a="1"/>
  <c r="AV262" i="25" a="1"/>
  <c r="AS426" i="25" a="1"/>
  <c r="AT494" i="25" a="1"/>
  <c r="F32" i="25" a="1"/>
  <c r="AT454" i="25" a="1"/>
  <c r="BE514" i="25" a="1"/>
  <c r="BG186" i="25" a="1"/>
  <c r="L366" i="25" a="1"/>
  <c r="Z262" i="25" a="1"/>
  <c r="N118" i="25" a="1"/>
  <c r="O138" i="25" a="1"/>
  <c r="BJ478" i="25" a="1"/>
  <c r="V386" i="25" a="1"/>
  <c r="AE154" i="25" a="1"/>
  <c r="BP518" i="25" a="1"/>
  <c r="Q258" i="25" a="1"/>
  <c r="AG158" i="25" a="1"/>
  <c r="I206" i="25" a="1"/>
  <c r="AN254" i="25" a="1"/>
  <c r="BM238" i="25" a="1"/>
  <c r="U442" i="25" a="1"/>
  <c r="AB130" i="25" a="1"/>
  <c r="T262" i="25" a="1"/>
  <c r="H83" i="25" a="1"/>
  <c r="M350" i="25" a="1"/>
  <c r="AD354" i="25" a="1"/>
  <c r="P510" i="25" a="1"/>
  <c r="BJ282" i="25" a="1"/>
  <c r="F66" i="25" a="1"/>
  <c r="G103" i="25" a="1"/>
  <c r="AH502" i="25" a="1"/>
  <c r="G72" i="25" a="1"/>
  <c r="T434" i="25" a="1"/>
  <c r="D382" i="25" a="1"/>
  <c r="AU454" i="25" a="1"/>
  <c r="BP446" i="25" a="1"/>
  <c r="M334" i="25" a="1"/>
  <c r="BO146" i="25" a="1"/>
  <c r="F93" i="25" a="1"/>
  <c r="AR146" i="25" a="1"/>
  <c r="BI258" i="25" a="1"/>
  <c r="AO178" i="25" a="1"/>
  <c r="BL238" i="25" a="1"/>
  <c r="BN330" i="25" a="1"/>
  <c r="AD482" i="25" a="1"/>
  <c r="BJ294" i="25" a="1"/>
  <c r="BH178" i="25" a="1"/>
  <c r="AV470" i="25" a="1"/>
  <c r="BK346" i="25" a="1"/>
  <c r="AG510" i="25" a="1"/>
  <c r="BD518" i="25" a="1"/>
  <c r="L466" i="25" a="1"/>
  <c r="Q202" i="25" a="1"/>
  <c r="G52" i="25" a="1"/>
  <c r="AT178" i="25" a="1"/>
  <c r="H104" i="25" a="1"/>
  <c r="BL362" i="25" a="1"/>
  <c r="AS418" i="25" a="1"/>
  <c r="AG358" i="25" a="1"/>
  <c r="BI526" i="25" a="1"/>
  <c r="AC498" i="25" a="1"/>
  <c r="AY210" i="25" a="1"/>
  <c r="BH302" i="25" a="1"/>
  <c r="R278" i="25" a="1"/>
  <c r="AE330" i="25" a="1"/>
  <c r="AS458" i="25" a="1"/>
  <c r="AO458" i="25" a="1"/>
  <c r="K354" i="25" a="1"/>
  <c r="N226" i="25" a="1"/>
  <c r="AM218" i="25" a="1"/>
  <c r="BJ450" i="25" a="1"/>
  <c r="F51" i="25" a="1"/>
  <c r="K226" i="25" a="1"/>
  <c r="BK242" i="25" a="1"/>
  <c r="R502" i="25" a="1"/>
  <c r="AY466" i="25" a="1"/>
  <c r="BP154" i="25" a="1"/>
  <c r="AJ270" i="25" a="1"/>
  <c r="AH318" i="25" a="1"/>
  <c r="AZ298" i="25" a="1"/>
  <c r="BK174" i="25" a="1"/>
  <c r="G105" i="25" a="1"/>
  <c r="BN398" i="25" a="1"/>
  <c r="BK342" i="25" a="1"/>
  <c r="AX166" i="25" a="1"/>
  <c r="AF434" i="25" a="1"/>
  <c r="Z194" i="25" a="1"/>
  <c r="BE214" i="25" a="1"/>
  <c r="BG270" i="25" a="1"/>
  <c r="AM330" i="25" a="1"/>
  <c r="L294" i="25" a="1"/>
  <c r="AV426" i="25" a="1"/>
  <c r="AC418" i="25" a="1"/>
  <c r="AU442" i="25" a="1"/>
  <c r="AD362" i="25" a="1"/>
  <c r="AK142" i="25" a="1"/>
  <c r="AL374" i="25" a="1"/>
  <c r="AI326" i="25" a="1"/>
  <c r="BH318" i="25" a="1"/>
  <c r="AG182" i="25" a="1"/>
  <c r="BJ310" i="25" a="1"/>
  <c r="J402" i="25" a="1"/>
  <c r="AV394" i="25" a="1"/>
  <c r="BE482" i="25" a="1"/>
  <c r="AY170" i="25" a="1"/>
  <c r="AA310" i="25" a="1"/>
  <c r="BF282" i="25" a="1"/>
  <c r="BK438" i="25" a="1"/>
  <c r="AS402" i="25" a="1"/>
  <c r="AV130" i="25" a="1"/>
  <c r="AY522" i="25" a="1"/>
  <c r="BD346" i="25" a="1"/>
  <c r="BM434" i="25" a="1"/>
  <c r="BN118" i="25" a="1"/>
  <c r="BK330" i="25" a="1"/>
  <c r="AS366" i="25" a="1"/>
  <c r="I454" i="25" a="1"/>
  <c r="AI358" i="25" a="1"/>
  <c r="AY406" i="25" a="1"/>
  <c r="BG286" i="25" a="1"/>
  <c r="AE462" i="25" a="1"/>
  <c r="AJ526" i="25" a="1"/>
  <c r="S202" i="25" a="1"/>
  <c r="Q254" i="25" a="1"/>
  <c r="I422" i="25" a="1"/>
  <c r="L170" i="25" a="1"/>
  <c r="M302" i="25" a="1"/>
  <c r="BF450" i="25" a="1"/>
  <c r="AY398" i="25" a="1"/>
  <c r="BL270" i="25" a="1"/>
  <c r="AN334" i="25" a="1"/>
  <c r="F81" i="25" a="1"/>
  <c r="AY154" i="25" a="1"/>
  <c r="AK222" i="25" a="1"/>
  <c r="BI310" i="25" a="1"/>
  <c r="R178" i="25" a="1"/>
  <c r="AX266" i="25" a="1"/>
  <c r="AA454" i="25" a="1"/>
  <c r="AK134" i="25" a="1"/>
  <c r="Z386" i="25" a="1"/>
  <c r="BE370" i="25" a="1"/>
  <c r="P262" i="25" a="1"/>
  <c r="BN170" i="25" a="1"/>
  <c r="H23" i="25" a="1"/>
  <c r="L426" i="25" a="1"/>
  <c r="AX374" i="25" a="1"/>
  <c r="BJ186" i="25" a="1"/>
  <c r="AM318" i="25" a="1"/>
  <c r="AW286" i="25" a="1"/>
  <c r="BP130" i="25" a="1"/>
  <c r="AL502" i="25" a="1"/>
  <c r="F6" i="25" a="1"/>
  <c r="AL338" i="25" a="1"/>
  <c r="AV422" i="25" a="1"/>
  <c r="BE238" i="25" a="1"/>
  <c r="AL202" i="25" a="1"/>
  <c r="H97" i="25" a="1"/>
  <c r="AV430" i="25" a="1"/>
  <c r="AA422" i="25" a="1"/>
  <c r="AS382" i="25" a="1"/>
  <c r="AD250" i="25" a="1"/>
  <c r="P158" i="25" a="1"/>
  <c r="AR390" i="25" a="1"/>
  <c r="AW426" i="25" a="1"/>
  <c r="BL130" i="25" a="1"/>
  <c r="AM534" i="25" a="1"/>
  <c r="AC166" i="25" a="1"/>
  <c r="K458" i="25" a="1"/>
  <c r="N230" i="25" a="1"/>
  <c r="BL518" i="25" a="1"/>
  <c r="BN286" i="25" a="1"/>
  <c r="Q342" i="25" a="1"/>
  <c r="AU154" i="25" a="1"/>
  <c r="BI122" i="25" a="1"/>
  <c r="AN470" i="25" a="1"/>
  <c r="BP510" i="25" a="1"/>
  <c r="BK446" i="25" a="1"/>
  <c r="AJ306" i="25" a="1"/>
  <c r="BP362" i="25" a="1"/>
  <c r="BL482" i="25" a="1"/>
  <c r="AD466" i="25" a="1"/>
  <c r="N174" i="25" a="1"/>
  <c r="AX142" i="25" a="1"/>
  <c r="AJ218" i="25" a="1"/>
  <c r="G97" i="25" a="1"/>
  <c r="AR258" i="25" a="1"/>
  <c r="K182" i="25" a="1"/>
  <c r="V190" i="25" a="1"/>
  <c r="N450" i="25" a="1"/>
  <c r="AY330" i="25" a="1"/>
  <c r="AE334" i="25" a="1"/>
  <c r="I498" i="25" a="1"/>
  <c r="L138" i="25" a="1"/>
  <c r="Z322" i="25" a="1"/>
  <c r="P294" i="25" a="1"/>
  <c r="AK350" i="25" a="1"/>
  <c r="AH142" i="25" a="1"/>
  <c r="AR302" i="25" a="1"/>
  <c r="BI414" i="25" a="1"/>
  <c r="BM470" i="25" a="1"/>
  <c r="AA430" i="25" a="1"/>
  <c r="BI334" i="25" a="1"/>
  <c r="Q226" i="25" a="1"/>
  <c r="M310" i="25" a="1"/>
  <c r="AO218" i="25" a="1"/>
  <c r="BG158" i="25" a="1"/>
  <c r="AV366" i="25" a="1"/>
  <c r="AB286" i="25" a="1"/>
  <c r="BO270" i="25" a="1"/>
  <c r="BK258" i="25" a="1"/>
  <c r="AR522" i="25" a="1"/>
  <c r="K202" i="25" a="1"/>
  <c r="AK314" i="25" a="1"/>
  <c r="BL494" i="25" a="1"/>
  <c r="BO250" i="25" a="1"/>
  <c r="AF514" i="25" a="1"/>
  <c r="AW230" i="25" a="1"/>
  <c r="D350" i="25" a="1"/>
  <c r="AC242" i="25" a="1"/>
  <c r="AH494" i="25" a="1"/>
  <c r="AU234" i="25" a="1"/>
  <c r="BN342" i="25" a="1"/>
  <c r="AM386" i="25" a="1"/>
  <c r="AB302" i="25" a="1"/>
  <c r="M458" i="25" a="1"/>
  <c r="AW406" i="25" a="1"/>
  <c r="S394" i="25" a="1"/>
  <c r="AG198" i="25" a="1"/>
  <c r="L278" i="25" a="1"/>
  <c r="AT306" i="25" a="1"/>
  <c r="I134" i="25" a="1"/>
  <c r="AS466" i="25" a="1"/>
  <c r="P322" i="25" a="1"/>
  <c r="M314" i="25" a="1"/>
  <c r="BE254" i="25" a="1"/>
  <c r="AK502" i="25" a="1"/>
  <c r="BK370" i="25" a="1"/>
  <c r="AF298" i="25" a="1"/>
  <c r="AX278" i="25" a="1"/>
  <c r="L478" i="25" a="1"/>
  <c r="J502" i="25" a="1"/>
  <c r="D218" i="25" a="1"/>
  <c r="BM522" i="25" a="1"/>
  <c r="BG234" i="25" a="1"/>
  <c r="U450" i="25" a="1"/>
  <c r="P418" i="25" a="1"/>
  <c r="F53" i="25" a="1"/>
  <c r="BJ302" i="25" a="1"/>
  <c r="BL486" i="25" a="1"/>
  <c r="W146" i="25" a="1"/>
  <c r="AY270" i="25" a="1"/>
  <c r="AJ450" i="25" a="1"/>
  <c r="BI402" i="25" a="1"/>
  <c r="F65" i="25" a="1"/>
  <c r="Z342" i="25" a="1"/>
  <c r="J234" i="25" a="1"/>
  <c r="BD338" i="25" a="1"/>
  <c r="M478" i="25" a="1"/>
  <c r="BH442" i="25" a="1"/>
  <c r="AH414" i="25" a="1"/>
  <c r="W122" i="25" a="1"/>
  <c r="AS454" i="25" a="1"/>
  <c r="AU458" i="25" a="1"/>
  <c r="R454" i="25" a="1"/>
  <c r="BC442" i="25" a="1"/>
  <c r="V118" i="25" a="1"/>
  <c r="BH314" i="25" a="1"/>
  <c r="BM334" i="25" a="1"/>
  <c r="G41" i="25" a="1"/>
  <c r="BG458" i="25" a="1"/>
  <c r="BN526" i="25" a="1"/>
  <c r="L214" i="25" a="1"/>
  <c r="W378" i="25" a="1"/>
  <c r="BE350" i="25" a="1"/>
  <c r="BK306" i="25" a="1"/>
  <c r="AL458" i="25" a="1"/>
  <c r="AE314" i="25" a="1"/>
  <c r="AY114" i="25" a="1"/>
  <c r="BM234" i="25" a="1"/>
  <c r="AL122" i="25" a="1"/>
  <c r="BF158" i="25" a="1"/>
  <c r="BI534" i="25" a="1"/>
  <c r="S222" i="25" a="1"/>
  <c r="AC382" i="25" a="1"/>
  <c r="AF174" i="25" a="1"/>
  <c r="O254" i="25" a="1"/>
  <c r="AX186" i="25" a="1"/>
  <c r="AA530" i="25" a="1"/>
  <c r="AX150" i="25" a="1"/>
  <c r="D470" i="25" a="1"/>
  <c r="AK278" i="25" a="1"/>
  <c r="BE282" i="25" a="1"/>
  <c r="V194" i="25" a="1"/>
  <c r="I506" i="25" a="1"/>
  <c r="AI178" i="25" a="1"/>
  <c r="L510" i="25" a="1"/>
  <c r="AF494" i="25" a="1"/>
  <c r="BI238" i="25" a="1"/>
  <c r="AI354" i="25" a="1"/>
  <c r="BN474" i="25" a="1"/>
  <c r="O498" i="25" a="1"/>
  <c r="BP182" i="25" a="1"/>
  <c r="P146" i="25" a="1"/>
  <c r="BH346" i="25" a="1"/>
  <c r="G63" i="25" a="1"/>
  <c r="AR406" i="25" a="1"/>
  <c r="J422" i="25" a="1"/>
  <c r="AK122" i="25" a="1"/>
  <c r="BP398" i="25" a="1"/>
  <c r="S158" i="25" a="1"/>
  <c r="O450" i="25" a="1"/>
  <c r="AT346" i="25" a="1"/>
  <c r="BK238" i="25" a="1"/>
  <c r="L514" i="25" a="1"/>
  <c r="AR338" i="25" a="1"/>
  <c r="AR370" i="25" a="1"/>
  <c r="BH322" i="25" a="1"/>
  <c r="AT362" i="25" a="1"/>
  <c r="BL458" i="25" a="1"/>
  <c r="AG282" i="25" a="1"/>
  <c r="P214" i="25" a="1"/>
  <c r="AG438" i="25" a="1"/>
  <c r="O294" i="25" a="1"/>
  <c r="AH350" i="25" a="1"/>
  <c r="P474" i="25" a="1"/>
  <c r="AK254" i="25" a="1"/>
  <c r="BC378" i="25" a="1"/>
  <c r="BM222" i="25" a="1"/>
  <c r="D246" i="25" a="1"/>
  <c r="BD446" i="25" a="1"/>
  <c r="V438" i="25" a="1"/>
  <c r="BJ286" i="25" a="1"/>
  <c r="U406" i="25" a="1"/>
  <c r="AY218" i="25" a="1"/>
  <c r="H41" i="25" a="1"/>
  <c r="S442" i="25" a="1"/>
  <c r="BC246" i="25" a="1"/>
  <c r="H16" i="25" a="1"/>
  <c r="BI470" i="25" a="1"/>
  <c r="G9" i="25" a="1"/>
  <c r="U258" i="25" a="1"/>
  <c r="S482" i="25" a="1"/>
  <c r="Z462" i="25" a="1"/>
  <c r="AD270" i="25" a="1"/>
  <c r="AB146" i="25" a="1"/>
  <c r="M510" i="25" a="1"/>
  <c r="AS526" i="25" a="1"/>
  <c r="AI294" i="25" a="1"/>
  <c r="BP526" i="25" a="1"/>
  <c r="AD222" i="25" a="1"/>
  <c r="BJ218" i="25" a="1"/>
  <c r="L270" i="25" a="1"/>
  <c r="Z482" i="25" a="1"/>
  <c r="AM162" i="25" a="1"/>
  <c r="AE486" i="25" a="1"/>
  <c r="BN478" i="25" a="1"/>
  <c r="BO498" i="25" a="1"/>
  <c r="BC450" i="25" a="1"/>
  <c r="BM486" i="25" a="1"/>
  <c r="AD122" i="25" a="1"/>
  <c r="AV486" i="25" a="1"/>
  <c r="AA258" i="25" a="1"/>
  <c r="BD474" i="25" a="1"/>
  <c r="AE222" i="25" a="1"/>
  <c r="AS178" i="25" a="1"/>
  <c r="AO142" i="25" a="1"/>
  <c r="BF382" i="25" a="1"/>
  <c r="BP294" i="25" a="1"/>
  <c r="AZ314" i="25" a="1"/>
  <c r="AM518" i="25" a="1"/>
  <c r="AK162" i="25" a="1"/>
  <c r="AI390" i="25" a="1"/>
  <c r="T138" i="25" a="1"/>
  <c r="T266" i="25" a="1"/>
  <c r="P450" i="25" a="1"/>
  <c r="AU302" i="25" a="1"/>
  <c r="AE254" i="25" a="1"/>
  <c r="R366" i="25" a="1"/>
  <c r="Q246" i="25" a="1"/>
  <c r="BP462" i="25" a="1"/>
  <c r="AY458" i="25" a="1"/>
  <c r="P502" i="25" a="1"/>
  <c r="S282" i="25" a="1"/>
  <c r="AR210" i="25" a="1"/>
  <c r="AW242" i="25" a="1"/>
  <c r="AM274" i="25" a="1"/>
  <c r="Z146" i="25" a="1"/>
  <c r="BI330" i="25" a="1"/>
  <c r="AH446" i="25" a="1"/>
  <c r="W162" i="25" a="1"/>
  <c r="G93" i="25" a="1"/>
  <c r="BD166" i="25" a="1"/>
  <c r="O274" i="25" a="1"/>
  <c r="Q438" i="25" a="1"/>
  <c r="AV314" i="25" a="1"/>
  <c r="AS182" i="25" a="1"/>
  <c r="BH422" i="25" a="1"/>
  <c r="O350" i="25" a="1"/>
  <c r="AC322" i="25" a="1"/>
  <c r="AO174" i="25" a="1"/>
  <c r="AK446" i="25" a="1"/>
  <c r="BI458" i="25" a="1"/>
  <c r="AJ478" i="25" a="1"/>
  <c r="AG414" i="25" a="1"/>
  <c r="AL362" i="25" a="1"/>
  <c r="I150" i="25" a="1"/>
  <c r="BH238" i="25" a="1"/>
  <c r="AU178" i="25" a="1"/>
  <c r="AB534" i="25" a="1"/>
  <c r="AS518" i="25" a="1"/>
  <c r="AW222" i="25" a="1"/>
  <c r="AZ358" i="25" a="1"/>
  <c r="N294" i="25" a="1"/>
  <c r="V426" i="25" a="1"/>
  <c r="BD366" i="25" a="1"/>
  <c r="AO426" i="25" a="1"/>
  <c r="F19" i="25" a="1"/>
  <c r="N430" i="25" a="1"/>
  <c r="AM454" i="25" a="1"/>
  <c r="Z354" i="25" a="1"/>
  <c r="AV454" i="25" a="1"/>
  <c r="AA510" i="25" a="1"/>
  <c r="BE178" i="25" a="1"/>
  <c r="BM206" i="25" a="1"/>
  <c r="AO494" i="25" a="1"/>
  <c r="V510" i="25" a="1"/>
  <c r="G39" i="25" a="1"/>
  <c r="AL434" i="25" a="1"/>
  <c r="AF330" i="25" a="1"/>
  <c r="W410" i="25" a="1"/>
  <c r="BM350" i="25" a="1"/>
  <c r="AU490" i="25" a="1"/>
  <c r="BM254" i="25" a="1"/>
  <c r="AR514" i="25" a="1"/>
  <c r="AE174" i="25" a="1"/>
  <c r="BM462" i="25" a="1"/>
  <c r="AY122" i="25" a="1"/>
  <c r="O250" i="25" a="1"/>
  <c r="AB170" i="25" a="1"/>
  <c r="D238" i="25" a="1"/>
  <c r="BE278" i="25" a="1"/>
  <c r="AH462" i="25" a="1"/>
  <c r="AN322" i="25" a="1"/>
  <c r="Z526" i="25" a="1"/>
  <c r="U282" i="25" a="1"/>
  <c r="Q486" i="25" a="1"/>
  <c r="BE122" i="25" a="1"/>
  <c r="L142" i="25" a="1"/>
  <c r="BJ290" i="25" a="1"/>
  <c r="AJ438" i="25" a="1"/>
  <c r="AV294" i="25" a="1"/>
  <c r="BE202" i="25" a="1"/>
  <c r="BP466" i="25" a="1"/>
  <c r="O202" i="25" a="1"/>
  <c r="P182" i="25" a="1"/>
  <c r="BD290" i="25" a="1"/>
  <c r="BF310" i="25" a="1"/>
  <c r="BE406" i="25" a="1"/>
  <c r="AX514" i="25" a="1"/>
  <c r="AS150" i="25" a="1"/>
  <c r="V346" i="25" a="1"/>
  <c r="Z270" i="25" a="1"/>
  <c r="AA182" i="25" a="1"/>
  <c r="AT486" i="25" a="1"/>
  <c r="AZ378" i="25" a="1"/>
  <c r="AU434" i="25" a="1"/>
  <c r="AF190" i="25" a="1"/>
  <c r="AW478" i="25" a="1"/>
  <c r="BK158" i="25" a="1"/>
  <c r="G102" i="25" a="1"/>
  <c r="BF490" i="25" a="1"/>
  <c r="BE490" i="25" a="1"/>
  <c r="AW370" i="25" a="1"/>
  <c r="AT342" i="25" a="1"/>
  <c r="AN330" i="25" a="1"/>
  <c r="AA518" i="25" a="1"/>
  <c r="BD214" i="25" a="1"/>
  <c r="BN126" i="25" a="1"/>
  <c r="BD534" i="25" a="1"/>
  <c r="F35" i="25" a="1"/>
  <c r="AZ302" i="25" a="1"/>
  <c r="U498" i="25" a="1"/>
  <c r="Q318" i="25" a="1"/>
  <c r="AA254" i="25" a="1"/>
  <c r="AX342" i="25" a="1"/>
  <c r="T526" i="25" a="1"/>
  <c r="BK502" i="25" a="1"/>
  <c r="AV122" i="25" a="1"/>
  <c r="AC154" i="25" a="1"/>
  <c r="T298" i="25" a="1"/>
  <c r="W406" i="25" a="1"/>
  <c r="BD182" i="25" a="1"/>
  <c r="F49" i="25" a="1"/>
  <c r="AT338" i="25" a="1"/>
  <c r="S142" i="25" a="1"/>
  <c r="AF238" i="25" a="1"/>
  <c r="AC202" i="25" a="1"/>
  <c r="V390" i="25" a="1"/>
  <c r="Z522" i="25" a="1"/>
  <c r="AI150" i="25" a="1"/>
  <c r="AY138" i="25" a="1"/>
  <c r="BF206" i="25" a="1"/>
  <c r="H66" i="25" a="1"/>
  <c r="AB390" i="25" a="1"/>
  <c r="J118" i="25" a="1"/>
  <c r="V482" i="25" a="1"/>
  <c r="BE194" i="25" a="1"/>
  <c r="BF238" i="25" a="1"/>
  <c r="I266" i="25" a="1"/>
  <c r="AW190" i="25" a="1"/>
  <c r="M178" i="25" a="1"/>
  <c r="AM226" i="25" a="1"/>
  <c r="BG462" i="25" a="1"/>
  <c r="AS158" i="25" a="1"/>
  <c r="V146" i="25" a="1"/>
  <c r="G32" i="25" a="1"/>
  <c r="AK390" i="25" a="1"/>
  <c r="BJ158" i="25" a="1"/>
  <c r="D506" i="25" a="1"/>
  <c r="AM306" i="25" a="1"/>
  <c r="AK298" i="25" a="1"/>
  <c r="BJ426" i="25" a="1"/>
  <c r="AH362" i="25" a="1"/>
  <c r="T142" i="25" a="1"/>
  <c r="BL514" i="25" a="1"/>
  <c r="P390" i="25" a="1"/>
  <c r="AW454" i="25" a="1"/>
  <c r="M330" i="25" a="1"/>
  <c r="Q142" i="25" a="1"/>
  <c r="AJ490" i="25" a="1"/>
  <c r="AS246" i="25" a="1"/>
  <c r="BC366" i="25" a="1"/>
  <c r="AF290" i="25" a="1"/>
  <c r="AG458" i="25" a="1"/>
  <c r="AI262" i="25" a="1"/>
  <c r="T518" i="25" a="1"/>
  <c r="P230" i="25" a="1"/>
  <c r="AY230" i="25" a="1"/>
  <c r="BN266" i="25" a="1"/>
  <c r="AC290" i="25" a="1"/>
  <c r="Q490" i="25" a="1"/>
  <c r="T314" i="25" a="1"/>
  <c r="AZ518" i="25" a="1"/>
  <c r="AO238" i="25" a="1"/>
  <c r="AV498" i="25" a="1"/>
  <c r="AB142" i="25" a="1"/>
  <c r="AJ482" i="25" a="1"/>
  <c r="AA162" i="25" a="1"/>
  <c r="S226" i="25" a="1"/>
  <c r="W502" i="25" a="1"/>
  <c r="AY250" i="25" a="1"/>
  <c r="V134" i="25" a="1"/>
  <c r="AT238" i="25" a="1"/>
  <c r="AN406" i="25" a="1"/>
  <c r="AL526" i="25" a="1"/>
  <c r="AR250" i="25" a="1"/>
  <c r="AN366" i="25" a="1"/>
  <c r="M194" i="25" a="1"/>
  <c r="AM522" i="25" a="1"/>
  <c r="I310" i="25" a="1"/>
  <c r="Q166" i="25" a="1"/>
  <c r="BP170" i="25" a="1"/>
  <c r="AJ434" i="25" a="1"/>
  <c r="W362" i="25" a="1"/>
  <c r="U330" i="25" a="1"/>
  <c r="O158" i="25" a="1"/>
  <c r="BO518" i="25" a="1"/>
  <c r="AM490" i="25" a="1"/>
  <c r="AW490" i="25" a="1"/>
  <c r="S130" i="25" a="1"/>
  <c r="H7" i="25" a="1"/>
  <c r="BP158" i="25" a="1"/>
  <c r="T198" i="25" a="1"/>
  <c r="AZ306" i="25" a="1"/>
  <c r="BM346" i="25" a="1"/>
  <c r="AD462" i="25" a="1"/>
  <c r="AS490" i="25" a="1"/>
  <c r="BO506" i="25" a="1"/>
  <c r="BN346" i="25" a="1"/>
  <c r="D426" i="25" a="1"/>
  <c r="AB370" i="25" a="1"/>
  <c r="R262" i="25" a="1"/>
  <c r="I522" i="25" a="1"/>
  <c r="BG166" i="25" a="1"/>
  <c r="AE170" i="25" a="1"/>
  <c r="AV286" i="25" a="1"/>
  <c r="AW402" i="25" a="1"/>
  <c r="BC318" i="25" a="1"/>
  <c r="V530" i="25" a="1"/>
  <c r="Q430" i="25" a="1"/>
  <c r="BG358" i="25" a="1"/>
  <c r="AH130" i="25" a="1"/>
  <c r="BO338" i="25" a="1"/>
  <c r="AL494" i="25" a="1"/>
  <c r="Z166" i="25" a="1"/>
  <c r="AG386" i="25" a="1"/>
  <c r="BN462" i="25" a="1"/>
  <c r="R130" i="25" a="1"/>
  <c r="BJ306" i="25" a="1"/>
  <c r="AU130" i="25" a="1"/>
  <c r="AG518" i="25" a="1"/>
  <c r="AN310" i="25" a="1"/>
  <c r="W478" i="25" a="1"/>
  <c r="BO306" i="25" a="1"/>
  <c r="AE206" i="25" a="1"/>
  <c r="AF326" i="25" a="1"/>
  <c r="AN126" i="25" a="1"/>
  <c r="BG230" i="25" a="1"/>
  <c r="AR526" i="25" a="1"/>
  <c r="BO354" i="25" a="1"/>
  <c r="AG274" i="25" a="1"/>
  <c r="L406" i="25" a="1"/>
  <c r="AR482" i="25" a="1"/>
  <c r="AB470" i="25" a="1"/>
  <c r="AW482" i="25" a="1"/>
  <c r="S314" i="25" a="1"/>
  <c r="AA362" i="25" a="1"/>
  <c r="Z286" i="25" a="1"/>
  <c r="AX442" i="25" a="1"/>
  <c r="BC518" i="25" a="1"/>
  <c r="G27" i="25" a="1"/>
  <c r="S438" i="25" a="1"/>
  <c r="BF374" i="25" a="1"/>
  <c r="R138" i="25" a="1"/>
  <c r="AH214" i="25" a="1"/>
  <c r="AS470" i="25" a="1"/>
  <c r="BJ174" i="25" a="1"/>
  <c r="AF422" i="25" a="1"/>
  <c r="Z314" i="25" a="1"/>
  <c r="BM406" i="25" a="1"/>
  <c r="N326" i="25" a="1"/>
  <c r="AZ138" i="25" a="1"/>
  <c r="S286" i="25" a="1"/>
  <c r="BO486" i="25" a="1"/>
  <c r="AM446" i="25" a="1"/>
  <c r="V182" i="25" a="1"/>
  <c r="W426" i="25" a="1"/>
  <c r="O394" i="25" a="1"/>
  <c r="W198" i="25" a="1"/>
  <c r="AL266" i="25" a="1"/>
  <c r="AC138" i="25" a="1"/>
  <c r="S462" i="25" a="1"/>
  <c r="AB326" i="25" a="1"/>
  <c r="AN446" i="25" a="1"/>
  <c r="BO114" i="25" a="1"/>
  <c r="J274" i="25" a="1"/>
  <c r="AX170" i="25" a="1"/>
  <c r="AU158" i="25" a="1"/>
  <c r="BK378" i="25" a="1"/>
  <c r="Z310" i="25" a="1"/>
  <c r="BP506" i="25" a="1"/>
  <c r="BE230" i="25" a="1"/>
  <c r="S414" i="25" a="1"/>
  <c r="AW486" i="25" a="1"/>
  <c r="BH418" i="25" a="1"/>
  <c r="U446" i="25" a="1"/>
  <c r="BG374" i="25" a="1"/>
  <c r="I114" i="25" a="1"/>
  <c r="L246" i="25" a="1"/>
  <c r="BL382" i="25" a="1"/>
  <c r="H29" i="25" a="1"/>
  <c r="BH530" i="25" a="1"/>
  <c r="Q298" i="25" a="1"/>
  <c r="H6" i="25" a="1"/>
  <c r="V354" i="25" a="1"/>
  <c r="I122" i="25" a="1"/>
  <c r="BC362" i="25" a="1"/>
  <c r="Q526" i="25" a="1"/>
  <c r="BO534" i="25" a="1"/>
  <c r="BO446" i="25" a="1"/>
  <c r="BL150" i="25" a="1"/>
  <c r="BE246" i="25" a="1"/>
  <c r="BM438" i="25" a="1"/>
  <c r="Z402" i="25" a="1"/>
  <c r="J458" i="25" a="1"/>
  <c r="AS338" i="25" a="1"/>
  <c r="AY158" i="25" a="1"/>
  <c r="AM122" i="25" a="1"/>
  <c r="S330" i="25" a="1"/>
  <c r="AA514" i="25" a="1"/>
  <c r="AT354" i="25" a="1"/>
  <c r="AD438" i="25" a="1"/>
  <c r="BC122" i="25" a="1"/>
  <c r="BH282" i="25" a="1"/>
  <c r="AC234" i="25" a="1"/>
  <c r="AG374" i="25" a="1"/>
  <c r="BK290" i="25" a="1"/>
  <c r="AT254" i="25" a="1"/>
  <c r="G22" i="25" a="1"/>
  <c r="I514" i="25" a="1"/>
  <c r="W178" i="25" a="1"/>
  <c r="BD374" i="25" a="1"/>
  <c r="AY222" i="25" a="1"/>
  <c r="AG334" i="25" a="1"/>
  <c r="AV242" i="25" a="1"/>
  <c r="AG370" i="25" a="1"/>
  <c r="BH374" i="25" a="1"/>
  <c r="AJ514" i="25" a="1"/>
  <c r="H87" i="25" a="1"/>
  <c r="BF434" i="25" a="1"/>
  <c r="V150" i="25" a="1"/>
  <c r="AG354" i="25" a="1"/>
  <c r="BP246" i="25" a="1"/>
  <c r="H59" i="25" a="1"/>
  <c r="AF430" i="25" a="1"/>
  <c r="BN410" i="25" a="1"/>
  <c r="AF518" i="25" a="1"/>
  <c r="K326" i="25" a="1"/>
  <c r="BE262" i="25" a="1"/>
  <c r="AS342" i="25" a="1"/>
  <c r="AI122" i="25" a="1"/>
  <c r="BM250" i="25" a="1"/>
  <c r="AC502" i="25" a="1"/>
  <c r="AK338" i="25" a="1"/>
  <c r="AH434" i="25" a="1"/>
  <c r="BE442" i="25" a="1"/>
  <c r="H18" i="25" a="1"/>
  <c r="AA318" i="25" a="1"/>
  <c r="BM286" i="25" a="1"/>
  <c r="AZ194" i="25" a="1"/>
  <c r="AI394" i="25" a="1"/>
  <c r="U454" i="25" a="1"/>
  <c r="T318" i="25" a="1"/>
  <c r="N402" i="25" a="1"/>
  <c r="P114" i="25" a="1"/>
  <c r="AK202" i="25" a="1"/>
  <c r="H50" i="25" a="1"/>
  <c r="AH366" i="25" a="1"/>
  <c r="BO450" i="25" a="1"/>
  <c r="L526" i="25" a="1"/>
  <c r="BI342" i="25" a="1"/>
  <c r="S262" i="25" a="1"/>
  <c r="AF266" i="25" a="1"/>
  <c r="AA194" i="25" a="1"/>
  <c r="BL298" i="25" a="1"/>
  <c r="AW474" i="25" a="1"/>
  <c r="AK518" i="25" a="1"/>
  <c r="BP190" i="25" a="1"/>
  <c r="BK122" i="25" a="1"/>
  <c r="H65" i="25" a="1"/>
  <c r="BI418" i="25" a="1"/>
  <c r="N498" i="25" a="1"/>
  <c r="BF182" i="25" a="1"/>
  <c r="AT390" i="25" a="1"/>
  <c r="AJ310" i="25" a="1"/>
  <c r="AZ434" i="25" a="1"/>
  <c r="L194" i="25" a="1"/>
  <c r="BK162" i="25" a="1"/>
  <c r="L402" i="25" a="1"/>
  <c r="AR290" i="25" a="1"/>
  <c r="AO342" i="25" a="1"/>
  <c r="BN166" i="25" a="1"/>
  <c r="AJ162" i="25" a="1"/>
  <c r="AK230" i="25" a="1"/>
  <c r="AJ206" i="25" a="1"/>
  <c r="L182" i="25" a="1"/>
  <c r="G98" i="25" a="1"/>
  <c r="AW162" i="25" a="1"/>
  <c r="AW350" i="25" a="1"/>
  <c r="BO474" i="25" a="1"/>
  <c r="AJ282" i="25" a="1"/>
  <c r="AL210" i="25" a="1"/>
  <c r="AB358" i="25" a="1"/>
  <c r="AI166" i="25" a="1"/>
  <c r="AV370" i="25" a="1"/>
  <c r="AS130" i="25" a="1"/>
  <c r="BK294" i="25" a="1"/>
  <c r="J146" i="25" a="1"/>
  <c r="AO222" i="25" a="1"/>
  <c r="N306" i="25" a="1"/>
  <c r="BL506" i="25" a="1"/>
  <c r="R486" i="25" a="1"/>
  <c r="BN506" i="25" a="1"/>
  <c r="L474" i="25" a="1"/>
  <c r="V130" i="25" a="1"/>
  <c r="AT250" i="25" a="1"/>
  <c r="Z138" i="25" a="1"/>
  <c r="L150" i="25" a="1"/>
  <c r="AE482" i="25" a="1"/>
  <c r="AE438" i="25" a="1"/>
  <c r="AH154" i="25" a="1"/>
  <c r="K450" i="25" a="1"/>
  <c r="L266" i="25" a="1"/>
  <c r="BK302" i="25" a="1"/>
  <c r="AW510" i="25" a="1"/>
  <c r="BF226" i="25" a="1"/>
  <c r="AH518" i="25" a="1"/>
  <c r="U494" i="25" a="1"/>
  <c r="R466" i="25" a="1"/>
  <c r="R534" i="25" a="1"/>
  <c r="AX334" i="25" a="1"/>
  <c r="O426" i="25" a="1"/>
  <c r="M130" i="25" a="1"/>
  <c r="AI526" i="25" a="1"/>
  <c r="BC478" i="25" a="1"/>
  <c r="AD262" i="25" a="1"/>
  <c r="BN350" i="25" a="1"/>
  <c r="AH486" i="25" a="1"/>
  <c r="G90" i="25" a="1"/>
  <c r="S214" i="25" a="1"/>
  <c r="AN458" i="25" a="1"/>
  <c r="AA270" i="25" a="1"/>
  <c r="AY150" i="25" a="1"/>
  <c r="L442" i="25" a="1"/>
  <c r="AT330" i="25" a="1"/>
  <c r="Z490" i="25" a="1"/>
  <c r="H40" i="25" a="1"/>
  <c r="BL222" i="25" a="1"/>
  <c r="AG350" i="25" a="1"/>
  <c r="AJ334" i="25" a="1"/>
  <c r="AN134" i="25" a="1"/>
  <c r="AD274" i="25" a="1"/>
  <c r="AK458" i="25" a="1"/>
  <c r="T190" i="25" a="1"/>
  <c r="P274" i="25" a="1"/>
  <c r="BP202" i="25" a="1"/>
  <c r="BC274" i="25" a="1"/>
  <c r="BF166" i="25" a="1"/>
  <c r="U322" i="25" a="1"/>
  <c r="BD330" i="25" a="1"/>
  <c r="AE506" i="25" a="1"/>
  <c r="BM454" i="25" a="1"/>
  <c r="BH130" i="25" a="1"/>
  <c r="F78" i="25" a="1"/>
  <c r="BM494" i="25" a="1"/>
  <c r="AY306" i="25" a="1"/>
  <c r="AX230" i="25" a="1"/>
  <c r="AW210" i="25" a="1"/>
  <c r="AD346" i="25" a="1"/>
  <c r="P190" i="25" a="1"/>
  <c r="D362" i="25" a="1"/>
  <c r="V246" i="25" a="1"/>
  <c r="J430" i="25" a="1"/>
  <c r="AX198" i="25" a="1"/>
  <c r="AL130" i="25" a="1"/>
  <c r="AD198" i="25" a="1"/>
  <c r="AW234" i="25" a="1"/>
  <c r="U150" i="25" a="1"/>
  <c r="AD294" i="25" a="1"/>
  <c r="U126" i="25" a="1"/>
  <c r="AG202" i="25" a="1"/>
  <c r="BC358" i="25" a="1"/>
  <c r="W458" i="25" a="1"/>
  <c r="AG366" i="25" a="1"/>
  <c r="AF146" i="25" a="1"/>
  <c r="AG494" i="25" a="1"/>
  <c r="Q146" i="25" a="1"/>
  <c r="D474" i="25" a="1"/>
  <c r="AW278" i="25" a="1"/>
  <c r="J510" i="25" a="1"/>
  <c r="AB518" i="25" a="1"/>
  <c r="L454" i="25" a="1"/>
  <c r="AZ206" i="25" a="1"/>
  <c r="BN158" i="25" a="1"/>
  <c r="AV170" i="25" a="1"/>
  <c r="BH410" i="25" a="1"/>
  <c r="AO190" i="25" a="1"/>
  <c r="BJ434" i="25" a="1"/>
  <c r="AU262" i="25" a="1"/>
  <c r="AL358" i="25" a="1"/>
  <c r="BD266" i="25" a="1"/>
  <c r="BE154" i="25" a="1"/>
  <c r="Z174" i="25" a="1"/>
  <c r="Z118" i="25" a="1"/>
  <c r="AB230" i="25" a="1"/>
  <c r="BH518" i="25" a="1"/>
  <c r="N122" i="25" a="1"/>
  <c r="BF150" i="25" a="1"/>
  <c r="N142" i="25" a="1"/>
  <c r="AN142" i="25" a="1"/>
  <c r="AZ502" i="25" a="1"/>
  <c r="F22" i="25" a="1"/>
  <c r="AK434" i="25" a="1"/>
  <c r="BC322" i="25" a="1"/>
  <c r="I274" i="25" a="1"/>
  <c r="M234" i="25" a="1"/>
  <c r="AM278" i="25" a="1"/>
  <c r="AD474" i="25" a="1"/>
  <c r="W482" i="25" a="1"/>
  <c r="BH274" i="25" a="1"/>
  <c r="AZ130" i="25" a="1"/>
  <c r="AE346" i="25" a="1"/>
  <c r="AJ498" i="25" a="1"/>
  <c r="AX294" i="25" a="1"/>
  <c r="AT174" i="25" a="1"/>
  <c r="AX406" i="25" a="1"/>
  <c r="J406" i="25" a="1"/>
  <c r="BL510" i="25" a="1"/>
  <c r="Q182" i="25" a="1"/>
  <c r="U414" i="25" a="1"/>
  <c r="BG478" i="25" a="1"/>
  <c r="BO322" i="25" a="1"/>
  <c r="AK382" i="25" a="1"/>
  <c r="AG462" i="25" a="1"/>
  <c r="S326" i="25" a="1"/>
  <c r="J494" i="25" a="1"/>
  <c r="AH314" i="25" a="1"/>
  <c r="AG502" i="25" a="1"/>
  <c r="AZ218" i="25" a="1"/>
  <c r="AR126" i="25" a="1"/>
  <c r="I142" i="25" a="1"/>
  <c r="AD230" i="25" a="1"/>
  <c r="AV162" i="25" a="1"/>
  <c r="P166" i="25" a="1"/>
  <c r="O238" i="25" a="1"/>
  <c r="I490" i="25" a="1"/>
  <c r="L434" i="25" a="1"/>
  <c r="R470" i="25" a="1"/>
  <c r="W490" i="25" a="1"/>
  <c r="AZ474" i="25" a="1"/>
  <c r="Z362" i="25" a="1"/>
  <c r="AO182" i="25" a="1"/>
  <c r="AL426" i="25" a="1"/>
  <c r="P490" i="25" a="1"/>
  <c r="H107" i="25" a="1"/>
  <c r="AX526" i="25" a="1"/>
  <c r="AB234" i="25" a="1"/>
  <c r="BI242" i="25" a="1"/>
  <c r="AE326" i="25" a="1"/>
  <c r="Q374" i="25" a="1"/>
  <c r="BM162" i="25" a="1"/>
  <c r="AT286" i="25" a="1"/>
  <c r="AS486" i="25" a="1"/>
  <c r="BG322" i="25" a="1"/>
  <c r="BD462" i="25" a="1"/>
  <c r="AY182" i="25" a="1"/>
  <c r="BM378" i="25" a="1"/>
  <c r="BK486" i="25" a="1"/>
  <c r="O298" i="25" a="1"/>
  <c r="AG478" i="25" a="1"/>
  <c r="BO150" i="25" a="1"/>
  <c r="M230" i="25" a="1"/>
  <c r="AV494" i="25" a="1"/>
  <c r="AK310" i="25" a="1"/>
  <c r="L338" i="25" a="1"/>
  <c r="AE362" i="25" a="1"/>
  <c r="BL442" i="25" a="1"/>
  <c r="AF390" i="25" a="1"/>
  <c r="BD418" i="25" a="1"/>
  <c r="N254" i="25" a="1"/>
  <c r="AN178" i="25" a="1"/>
  <c r="BO502" i="25" a="1"/>
  <c r="O502" i="25" a="1"/>
  <c r="T362" i="25" a="1"/>
  <c r="AG454" i="25" a="1"/>
  <c r="AN462" i="25" a="1"/>
  <c r="BF470" i="25" a="1"/>
  <c r="BK186" i="25" a="1"/>
  <c r="AB510" i="25" a="1"/>
  <c r="BE322" i="25" a="1"/>
  <c r="BM422" i="25" a="1"/>
  <c r="AD138" i="25" a="1"/>
  <c r="K406" i="25" a="1"/>
  <c r="W290" i="25" a="1"/>
  <c r="AW258" i="25" a="1"/>
  <c r="BJ146" i="25" a="1"/>
  <c r="AA410" i="25" a="1"/>
  <c r="BK190" i="25" a="1"/>
  <c r="N478" i="25" a="1"/>
  <c r="AR414" i="25" a="1"/>
  <c r="R206" i="25" a="1"/>
  <c r="AJ406" i="25" a="1"/>
  <c r="BC330" i="25" a="1"/>
  <c r="N150" i="25" a="1"/>
  <c r="AN326" i="25" a="1"/>
  <c r="K338" i="25" a="1"/>
  <c r="BD150" i="25" a="1"/>
  <c r="U326" i="25" a="1"/>
  <c r="BP326" i="25" a="1"/>
  <c r="M262" i="25" a="1"/>
  <c r="D242" i="25" a="1"/>
  <c r="Z150" i="25" a="1"/>
  <c r="AZ154" i="25" a="1"/>
  <c r="AC462" i="25" a="1"/>
  <c r="O430" i="25" a="1"/>
  <c r="L314" i="25" a="1"/>
  <c r="AU126" i="25" a="1"/>
  <c r="Z370" i="25" a="1"/>
  <c r="BM382" i="25" a="1"/>
  <c r="AF510" i="25" a="1"/>
  <c r="F25" i="25" a="1"/>
  <c r="AC298" i="25" a="1"/>
  <c r="AK454" i="25" a="1"/>
  <c r="AU446" i="25" a="1"/>
  <c r="AZ234" i="25" a="1"/>
  <c r="AF198" i="25" a="1"/>
  <c r="BN274" i="25" a="1"/>
  <c r="AR386" i="25" a="1"/>
  <c r="AA378" i="25" a="1"/>
  <c r="AM502" i="25" a="1"/>
  <c r="AC494" i="25" a="1"/>
  <c r="AD190" i="25" a="1"/>
  <c r="AJ250" i="25" a="1"/>
  <c r="AC402" i="25" a="1"/>
  <c r="F61" i="25" a="1"/>
  <c r="AC506" i="25" a="1"/>
  <c r="BL318" i="25" a="1"/>
  <c r="AS346" i="25" a="1"/>
  <c r="AY438" i="25" a="1"/>
  <c r="BO190" i="25" a="1"/>
  <c r="BK206" i="25" a="1"/>
  <c r="W258" i="25" a="1"/>
  <c r="D170" i="25" a="1"/>
  <c r="BK198" i="25" a="1"/>
  <c r="BK534" i="25" a="1"/>
  <c r="M274" i="25" a="1"/>
  <c r="BD190" i="25" a="1"/>
  <c r="AL462" i="25" a="1"/>
  <c r="AN526" i="25" a="1"/>
  <c r="K258" i="25" a="1"/>
  <c r="AH510" i="25" a="1"/>
  <c r="AA306" i="25" a="1"/>
  <c r="AB254" i="25" a="1"/>
  <c r="AR242" i="25" a="1"/>
  <c r="BE510" i="25" a="1"/>
  <c r="BG470" i="25" a="1"/>
  <c r="BE342" i="25" a="1"/>
  <c r="AS422" i="25" a="1"/>
  <c r="AG262" i="25" a="1"/>
  <c r="AB430" i="25" a="1"/>
  <c r="AR286" i="25" a="1"/>
  <c r="F57" i="25" a="1"/>
  <c r="AY226" i="25" a="1"/>
  <c r="G62" i="25" a="1"/>
  <c r="D290" i="25" a="1"/>
  <c r="I182" i="25" a="1"/>
  <c r="Q398" i="25" a="1"/>
  <c r="BO530" i="25" a="1"/>
  <c r="AB426" i="25" a="1"/>
  <c r="R386" i="25" a="1"/>
  <c r="L418" i="25" a="1"/>
  <c r="AM410" i="25" a="1"/>
  <c r="AF530" i="25" a="1"/>
  <c r="V170" i="25" a="1"/>
  <c r="AZ246" i="25" a="1"/>
  <c r="AC162" i="25" a="1"/>
  <c r="I226" i="25" a="1"/>
  <c r="I154" i="25" a="1"/>
  <c r="AI450" i="25" a="1"/>
  <c r="BH434" i="25" a="1"/>
  <c r="BE458" i="25" a="1"/>
  <c r="L358" i="25" a="1"/>
  <c r="BN146" i="25" a="1"/>
  <c r="BM430" i="25" a="1"/>
  <c r="BL338" i="25" a="1"/>
  <c r="AO382" i="25" a="1"/>
  <c r="BP126" i="25" a="1"/>
  <c r="BD278" i="25" a="1"/>
  <c r="AR158" i="25" a="1"/>
  <c r="BK266" i="25" a="1"/>
  <c r="AO146" i="25" a="1"/>
  <c r="N162" i="25" a="1"/>
  <c r="F64" i="25" a="1"/>
  <c r="AB138" i="25" a="1"/>
  <c r="S218" i="25" a="1"/>
  <c r="AB238" i="25" a="1"/>
  <c r="F33" i="25" a="1"/>
  <c r="BE130" i="25" a="1"/>
  <c r="AM290" i="25" a="1"/>
  <c r="J330" i="25" a="1"/>
  <c r="AX410" i="25" a="1"/>
  <c r="AU242" i="25" a="1"/>
  <c r="Q506" i="25" a="1"/>
  <c r="BP410" i="25" a="1"/>
  <c r="BG318" i="25" a="1"/>
  <c r="AL270" i="25" a="1"/>
  <c r="AS354" i="25" a="1"/>
  <c r="F110" i="25" a="1"/>
  <c r="K378" i="25" a="1"/>
  <c r="L330" i="25" a="1"/>
  <c r="AS266" i="25" a="1"/>
  <c r="AA502" i="25" a="1"/>
  <c r="BH522" i="25" a="1"/>
  <c r="Q290" i="25" a="1"/>
  <c r="T386" i="25" a="1"/>
  <c r="BE386" i="25" a="1"/>
  <c r="BL258" i="25" a="1"/>
  <c r="BK366" i="25" a="1"/>
  <c r="K314" i="25" a="1"/>
  <c r="T394" i="25" a="1"/>
  <c r="AW118" i="25" a="1"/>
  <c r="AK394" i="25" a="1"/>
  <c r="BO186" i="25" a="1"/>
  <c r="U218" i="25" a="1"/>
  <c r="BJ374" i="25" a="1"/>
  <c r="U478" i="25" a="1"/>
  <c r="AS358" i="25" a="1"/>
  <c r="AG514" i="25" a="1"/>
  <c r="AD382" i="25" a="1"/>
  <c r="U534" i="25" a="1"/>
  <c r="AY410" i="25" a="1"/>
  <c r="BO118" i="25" a="1"/>
  <c r="BF174" i="25" a="1"/>
  <c r="BL278" i="25" a="1"/>
  <c r="BH438" i="25" a="1"/>
  <c r="AL298" i="25" a="1"/>
  <c r="BG278" i="25" a="1"/>
  <c r="H46" i="25" a="1"/>
  <c r="BG502" i="25" a="1"/>
  <c r="BI426" i="25" a="1"/>
  <c r="BH298" i="25" a="1"/>
  <c r="BC514" i="25" a="1"/>
  <c r="BK514" i="25" a="1"/>
  <c r="AN234" i="25" a="1"/>
  <c r="AC186" i="25" a="1"/>
  <c r="BE170" i="25" a="1"/>
  <c r="AN266" i="25" a="1"/>
  <c r="K298" i="25" a="1"/>
  <c r="BI202" i="25" a="1"/>
  <c r="BH470" i="25" a="1"/>
  <c r="AD318" i="25" a="1"/>
  <c r="AI474" i="25" a="1"/>
  <c r="U146" i="25" a="1"/>
  <c r="O374" i="25" a="1"/>
  <c r="BD526" i="25" a="1"/>
  <c r="AL282" i="25" a="1"/>
  <c r="BM330" i="25" a="1"/>
  <c r="Z290" i="25" a="1"/>
  <c r="AT150" i="25" a="1"/>
  <c r="AO370" i="25" a="1"/>
  <c r="BF302" i="25" a="1"/>
  <c r="BO262" i="25" a="1"/>
  <c r="BC174" i="25" a="1"/>
  <c r="AH310" i="25" a="1"/>
  <c r="W390" i="25" a="1"/>
  <c r="AD290" i="25" a="1"/>
  <c r="L250" i="25" a="1"/>
  <c r="R258" i="25" a="1"/>
  <c r="AT394" i="25" a="1"/>
  <c r="G78" i="25" a="1"/>
  <c r="AW174" i="25" a="1"/>
  <c r="BP306" i="25" a="1"/>
  <c r="AG426" i="25" a="1"/>
  <c r="S190" i="25" a="1"/>
  <c r="P434" i="25" a="1"/>
  <c r="BN510" i="25" a="1"/>
  <c r="O326" i="25" a="1"/>
  <c r="AL514" i="25" a="1"/>
  <c r="BN246" i="25" a="1"/>
  <c r="BH414" i="25" a="1"/>
  <c r="AA462" i="25" a="1"/>
  <c r="K254" i="25" a="1"/>
  <c r="R274" i="25" a="1"/>
  <c r="BE366" i="25" a="1"/>
  <c r="P526" i="25" a="1"/>
  <c r="U482" i="25" a="1"/>
  <c r="I170" i="25" a="1"/>
  <c r="BH250" i="25" a="1"/>
  <c r="K446" i="25" a="1"/>
  <c r="AN370" i="25" a="1"/>
  <c r="BD138" i="25" a="1"/>
  <c r="AT418" i="25" a="1"/>
  <c r="N382" i="25" a="1"/>
  <c r="BI282" i="25" a="1"/>
  <c r="BF406" i="25" a="1"/>
  <c r="BC162" i="25" a="1"/>
  <c r="BE338" i="25" a="1"/>
  <c r="BC302" i="25" a="1"/>
  <c r="H25" i="25" a="1"/>
  <c r="BD218" i="25" a="1"/>
  <c r="AA294" i="25" a="1"/>
  <c r="AH286" i="25" a="1"/>
  <c r="AS210" i="25" a="1"/>
  <c r="N502" i="25" a="1"/>
  <c r="K390" i="25" a="1"/>
  <c r="BE150" i="25" a="1"/>
  <c r="N526" i="25" a="1"/>
  <c r="AR326" i="25" a="1"/>
  <c r="Q198" i="25" a="1"/>
  <c r="AW458" i="25" a="1"/>
  <c r="F12" i="25" a="1"/>
  <c r="AD314" i="25" a="1"/>
  <c r="AU122" i="25" a="1"/>
  <c r="BI230" i="25" a="1"/>
  <c r="AH118" i="25" a="1"/>
  <c r="AY318" i="25" a="1"/>
  <c r="AK198" i="25" a="1"/>
  <c r="M474" i="25" a="1"/>
  <c r="M266" i="25" a="1"/>
  <c r="AY446" i="25" a="1"/>
  <c r="W414" i="25" a="1"/>
  <c r="AZ158" i="25" a="1"/>
  <c r="AB374" i="25" a="1"/>
  <c r="BC534" i="25" a="1"/>
  <c r="D530" i="25" a="1"/>
  <c r="BE378" i="25" a="1"/>
  <c r="N158" i="25" a="1"/>
  <c r="AB378" i="25" a="1"/>
  <c r="AE194" i="25" a="1"/>
  <c r="AB222" i="25" a="1"/>
  <c r="K518" i="25" a="1"/>
  <c r="AN210" i="25" a="1"/>
  <c r="AX214" i="25" a="1"/>
  <c r="AJ382" i="25" a="1"/>
  <c r="I174" i="25" a="1"/>
  <c r="O410" i="25" a="1"/>
  <c r="AK226" i="25" a="1"/>
  <c r="AA118" i="25" a="1"/>
  <c r="H15" i="25" a="1"/>
  <c r="AF306" i="25" a="1"/>
  <c r="AD522" i="25" a="1"/>
  <c r="M158" i="25" a="1"/>
  <c r="AH234" i="25" a="1"/>
  <c r="N506" i="25" a="1"/>
  <c r="I254" i="25" a="1"/>
  <c r="AD454" i="25" a="1"/>
  <c r="AN246" i="25" a="1"/>
  <c r="AF114" i="25" a="1"/>
  <c r="AZ366" i="25" a="1"/>
  <c r="V202" i="25" a="1"/>
  <c r="D446" i="25" a="1"/>
  <c r="BD422" i="25" a="1"/>
  <c r="BC130" i="25" a="1"/>
  <c r="BG442" i="25" a="1"/>
  <c r="W230" i="25" a="1"/>
  <c r="R438" i="25" a="1"/>
  <c r="BE206" i="25" a="1"/>
  <c r="AG266" i="25" a="1"/>
  <c r="AC122" i="25" a="1"/>
  <c r="BP242" i="25" a="1"/>
  <c r="BF398" i="25" a="1"/>
  <c r="D262" i="25" a="1"/>
  <c r="BP234" i="25" a="1"/>
  <c r="R214" i="25" a="1"/>
  <c r="BG222" i="25" a="1"/>
  <c r="AW518" i="25" a="1"/>
  <c r="AX478" i="25" a="1"/>
  <c r="F105" i="25" a="1"/>
  <c r="AU306" i="25" a="1"/>
  <c r="U342" i="25" a="1"/>
  <c r="AB406" i="25" a="1"/>
  <c r="AC510" i="25" a="1"/>
  <c r="I386" i="25" a="1"/>
  <c r="AU382" i="25" a="1"/>
  <c r="AX318" i="25" a="1"/>
  <c r="BF154" i="25" a="1"/>
  <c r="AR490" i="25" a="1"/>
  <c r="Q418" i="25" a="1"/>
  <c r="O266" i="25" a="1"/>
  <c r="AY342" i="25" a="1"/>
  <c r="K242" i="25" a="1"/>
  <c r="AH298" i="25" a="1"/>
  <c r="W294" i="25" a="1"/>
  <c r="AD242" i="25" a="1"/>
  <c r="V522" i="25" a="1"/>
  <c r="BF170" i="25" a="1"/>
  <c r="Z230" i="25" a="1"/>
  <c r="BG434" i="25" a="1"/>
  <c r="AN174" i="25" a="1"/>
  <c r="W262" i="25" a="1"/>
  <c r="AD478" i="25" a="1"/>
  <c r="K230" i="25" a="1"/>
  <c r="AE310" i="25" a="1"/>
  <c r="AC194" i="25" a="1"/>
  <c r="AK450" i="25" a="1"/>
  <c r="BH526" i="25" a="1"/>
  <c r="BI126" i="25" a="1"/>
  <c r="AS370" i="25" a="1"/>
  <c r="BL266" i="25" a="1"/>
  <c r="BK406" i="25" a="1"/>
  <c r="BC190" i="25" a="1"/>
  <c r="BI434" i="25" a="1"/>
  <c r="AR350" i="25" a="1"/>
  <c r="V410" i="25" a="1"/>
  <c r="N446" i="25" a="1"/>
  <c r="BH182" i="25" a="1"/>
  <c r="BM278" i="25" a="1"/>
  <c r="H12" i="25" a="1"/>
  <c r="BJ438" i="25" a="1"/>
  <c r="D330" i="25" a="1"/>
  <c r="AF186" i="25" a="1"/>
  <c r="AH426" i="25" a="1"/>
  <c r="G31" i="25" a="1"/>
  <c r="AV282" i="25" a="1"/>
  <c r="M114" i="25" a="1"/>
  <c r="AK170" i="25" a="1"/>
  <c r="BN142" i="25" a="1"/>
  <c r="BI442" i="25" a="1"/>
  <c r="BE506" i="25" a="1"/>
  <c r="G28" i="25" a="1"/>
  <c r="AJ118" i="25" a="1"/>
  <c r="BH482" i="25" a="1"/>
  <c r="K526" i="25" a="1"/>
  <c r="S346" i="25" a="1"/>
  <c r="BE286" i="25" a="1"/>
  <c r="O142" i="25" a="1"/>
  <c r="AN222" i="25" a="1"/>
  <c r="G13" i="25" a="1"/>
  <c r="G29" i="25" a="1"/>
  <c r="H79" i="25" a="1"/>
  <c r="Q510" i="25" a="1"/>
  <c r="AW262" i="25" a="1"/>
  <c r="AC278" i="25" a="1"/>
  <c r="AD350" i="25" a="1"/>
  <c r="AU282" i="25" a="1"/>
  <c r="AC534" i="25" a="1"/>
  <c r="BH118" i="25" a="1"/>
  <c r="AB214" i="25" a="1"/>
  <c r="BG290" i="25" a="1"/>
  <c r="AC254" i="25" a="1"/>
  <c r="G10" i="25" a="1"/>
  <c r="BO526" i="25" a="1"/>
  <c r="M418" i="25" a="1"/>
  <c r="Z206" i="25" a="1"/>
  <c r="BF350" i="25" a="1"/>
  <c r="AC466" i="25" a="1"/>
  <c r="AD202" i="25" a="1"/>
  <c r="S534" i="25" a="1"/>
  <c r="U266" i="25" a="1"/>
  <c r="P194" i="25" a="1"/>
  <c r="BG526" i="25" a="1"/>
  <c r="F16" i="25" a="1"/>
  <c r="AD186" i="25" a="1"/>
  <c r="AX154" i="25" a="1"/>
  <c r="BG214" i="25" a="1"/>
  <c r="Z502" i="25" a="1"/>
  <c r="AG146" i="25" a="1"/>
  <c r="O310" i="25" a="1"/>
  <c r="BC462" i="25" a="1"/>
  <c r="AZ454" i="25" a="1"/>
  <c r="F43" i="25" a="1"/>
  <c r="AG330" i="25" a="1"/>
  <c r="BK262" i="25" a="1"/>
  <c r="BF266" i="25" a="1"/>
  <c r="BD390" i="25" a="1"/>
  <c r="AC474" i="25" a="1"/>
  <c r="BM230" i="25" a="1"/>
  <c r="BL378" i="25" a="1"/>
  <c r="J434" i="25" a="1"/>
  <c r="AR202" i="25" a="1"/>
  <c r="N322" i="25" a="1"/>
  <c r="BL526" i="25" a="1"/>
  <c r="R490" i="25" a="1"/>
  <c r="AI478" i="25" a="1"/>
  <c r="AD154" i="25" a="1"/>
  <c r="M254" i="25" a="1"/>
  <c r="AV446" i="25" a="1"/>
  <c r="BF178" i="25" a="1"/>
  <c r="AV214" i="25" a="1"/>
  <c r="R346" i="25" a="1"/>
  <c r="AK150" i="25" a="1"/>
  <c r="BM214" i="25" a="1"/>
  <c r="AU162" i="25" a="1"/>
  <c r="AF526" i="25" a="1"/>
  <c r="AG122" i="25" a="1"/>
  <c r="I290" i="25" a="1"/>
  <c r="BE186" i="25" a="1"/>
  <c r="J306" i="25" a="1"/>
  <c r="R154" i="25" a="1"/>
  <c r="AR154" i="25" a="1"/>
  <c r="AS114" i="25" a="1"/>
  <c r="AZ250" i="25" a="1"/>
  <c r="AH530" i="25" a="1"/>
  <c r="AO246" i="25" a="1"/>
  <c r="BT5" i="25" a="1"/>
  <c r="BH138" i="25" a="1"/>
  <c r="AD238" i="25" a="1"/>
  <c r="BK114" i="25" a="1"/>
  <c r="AB274" i="25" a="1"/>
  <c r="AE190" i="25" a="1"/>
  <c r="BP502" i="25" a="1"/>
  <c r="BJ446" i="25" a="1"/>
  <c r="AN430" i="25" a="1"/>
  <c r="AG162" i="25" a="1"/>
  <c r="AK138" i="25" a="1"/>
  <c r="AJ410" i="25" a="1"/>
  <c r="S162" i="25" a="1"/>
  <c r="BN206" i="25" a="1"/>
  <c r="BL182" i="25" a="1"/>
  <c r="BI178" i="25" a="1"/>
  <c r="AW218" i="25" a="1"/>
  <c r="BN306" i="25" a="1"/>
  <c r="BI274" i="25" a="1"/>
  <c r="AM370" i="25" a="1"/>
  <c r="AB198" i="25" a="1"/>
  <c r="AW170" i="25" a="1"/>
  <c r="G51" i="25" a="1"/>
  <c r="P206" i="25" a="1"/>
  <c r="AH250" i="25" a="1"/>
  <c r="AM390" i="25" a="1"/>
  <c r="V462" i="25" a="1"/>
  <c r="U334" i="25" a="1"/>
  <c r="BJ246" i="25" a="1"/>
  <c r="K186" i="25" a="1"/>
  <c r="AY470" i="25" a="1"/>
  <c r="AI422" i="25" a="1"/>
  <c r="BF202" i="25" a="1"/>
  <c r="BD258" i="25" a="1"/>
  <c r="AD174" i="25" a="1"/>
  <c r="R250" i="25" a="1"/>
  <c r="AK462" i="25" a="1"/>
  <c r="U370" i="25" a="1"/>
  <c r="AL410" i="25" a="1"/>
  <c r="S310" i="25" a="1"/>
  <c r="O186" i="25" a="1"/>
  <c r="J398" i="25" a="1"/>
  <c r="Z346" i="25" a="1"/>
  <c r="BF294" i="25" a="1"/>
  <c r="BE294" i="25" a="1"/>
  <c r="BM182" i="25" a="1"/>
  <c r="F46" i="25" a="1"/>
  <c r="BF246" i="25" a="1"/>
  <c r="AB366" i="25" a="1"/>
  <c r="L298" i="25" a="1"/>
  <c r="Q442" i="25" a="1"/>
  <c r="O242" i="25" a="1"/>
  <c r="AR422" i="25" a="1"/>
  <c r="AW414" i="25" a="1"/>
  <c r="F34" i="25" a="1"/>
  <c r="BL350" i="25" a="1"/>
  <c r="BK270" i="25" a="1"/>
  <c r="AV326" i="25" a="1"/>
  <c r="BL342" i="25" a="1"/>
  <c r="AZ470" i="25" a="1"/>
  <c r="AU462" i="25" a="1"/>
  <c r="AR262" i="25" a="1"/>
  <c r="R354" i="25" a="1"/>
  <c r="AG450" i="25" a="1"/>
  <c r="BG246" i="25" a="1"/>
  <c r="BL366" i="25" a="1"/>
  <c r="BH370" i="25" a="1"/>
  <c r="BO278" i="25" a="1"/>
  <c r="AV202" i="25" a="1"/>
  <c r="BJ278" i="25" a="1"/>
  <c r="Q266" i="25" a="1"/>
  <c r="F17" i="25" a="1"/>
  <c r="AJ330" i="25" a="1"/>
  <c r="S474" i="25" a="1"/>
  <c r="P186" i="25" a="1"/>
  <c r="U474" i="25" a="1"/>
  <c r="AM366" i="25" a="1"/>
  <c r="BE314" i="25" a="1"/>
  <c r="AM222" i="25" a="1"/>
  <c r="AN306" i="25" a="1"/>
  <c r="K134" i="25" a="1"/>
  <c r="AW382" i="25" a="1"/>
  <c r="AY282" i="25" a="1"/>
  <c r="M238" i="25" a="1"/>
  <c r="P482" i="25" a="1"/>
  <c r="BN378" i="25" a="1"/>
  <c r="Q302" i="25" a="1"/>
  <c r="BO274" i="25" a="1"/>
  <c r="AE534" i="25" a="1"/>
  <c r="BJ358" i="25" a="1"/>
  <c r="F5" i="25" a="1"/>
  <c r="AR478" i="25" a="1"/>
  <c r="AD366" i="25" a="1"/>
  <c r="AZ290" i="25" a="1"/>
  <c r="BL286" i="25" a="1"/>
  <c r="BO390" i="25" a="1"/>
  <c r="AK374" i="25" a="1"/>
  <c r="R286" i="25" a="1"/>
  <c r="S258" i="25" a="1"/>
  <c r="P210" i="25" a="1"/>
  <c r="BO478" i="25" a="1"/>
  <c r="AD210" i="25" a="1"/>
  <c r="AD422" i="25" a="1"/>
  <c r="AM198" i="25" a="1"/>
  <c r="BE134" i="25" a="1"/>
  <c r="BN370" i="25" a="1"/>
  <c r="AE442" i="25" a="1"/>
  <c r="O366" i="25" a="1"/>
  <c r="I198" i="25" a="1"/>
  <c r="AA202" i="25" a="1"/>
  <c r="AN194" i="25" a="1"/>
  <c r="BL214" i="25" a="1"/>
  <c r="F41" i="25" a="1"/>
  <c r="AU486" i="25" a="1"/>
  <c r="O494" i="25" a="1"/>
  <c r="H89" i="25" a="1"/>
  <c r="BO246" i="25" a="1"/>
  <c r="AI418" i="25" a="1"/>
  <c r="BN230" i="25" a="1"/>
  <c r="BC306" i="25" a="1"/>
  <c r="AI438" i="25" a="1"/>
  <c r="P290" i="25" a="1"/>
  <c r="BG254" i="25" a="1"/>
  <c r="W342" i="25" a="1"/>
  <c r="AU170" i="25" a="1"/>
  <c r="AW130" i="25" a="1"/>
  <c r="AM142" i="25" a="1"/>
  <c r="AR306" i="25" a="1"/>
  <c r="AI510" i="25" a="1"/>
  <c r="P422" i="25" a="1"/>
  <c r="BL246" i="25" a="1"/>
  <c r="AS282" i="25" a="1"/>
  <c r="I466" i="25" a="1"/>
  <c r="K374" i="25" a="1"/>
  <c r="AA178" i="25" a="1"/>
  <c r="AW398" i="25" a="1"/>
  <c r="Z494" i="25" a="1"/>
  <c r="U458" i="25" a="1"/>
  <c r="AO394" i="25" a="1"/>
  <c r="AT450" i="25" a="1"/>
  <c r="U234" i="25" a="1"/>
  <c r="AO366" i="25" a="1"/>
  <c r="AJ370" i="25" a="1"/>
  <c r="AZ242" i="25" a="1"/>
  <c r="H54" i="25" a="1"/>
  <c r="AZ274" i="25" a="1"/>
  <c r="AZ334" i="25" a="1"/>
  <c r="BL234" i="25" a="1"/>
  <c r="N518" i="25" a="1"/>
  <c r="O462" i="25" a="1"/>
  <c r="AA438" i="25" a="1"/>
  <c r="AA334" i="25" a="1"/>
  <c r="AK342" i="25" a="1"/>
  <c r="BP142" i="25" a="1"/>
  <c r="AK410" i="25" a="1"/>
  <c r="BE394" i="25" a="1"/>
  <c r="BF126" i="25" a="1"/>
  <c r="AH442" i="25" a="1"/>
  <c r="BL178" i="25" a="1"/>
  <c r="S398" i="25" a="1"/>
  <c r="AY290" i="25" a="1"/>
  <c r="R162" i="25" a="1"/>
  <c r="AI342" i="25" a="1"/>
  <c r="V114" i="25" a="1"/>
  <c r="F77" i="25" a="1"/>
  <c r="AF234" i="25" a="1"/>
  <c r="L230" i="25" a="1"/>
  <c r="M434" i="25" a="1"/>
  <c r="BI378" i="25" a="1"/>
  <c r="K154" i="25" a="1"/>
  <c r="AS506" i="25" a="1"/>
  <c r="BN302" i="25" a="1"/>
  <c r="BI406" i="25" a="1"/>
  <c r="L410" i="25" a="1"/>
  <c r="AE270" i="25" a="1"/>
  <c r="AW314" i="25" a="1"/>
  <c r="AF134" i="25" a="1"/>
  <c r="BG386" i="25" a="1"/>
  <c r="AR342" i="25" a="1"/>
  <c r="BF306" i="25" a="1"/>
  <c r="O442" i="25" a="1"/>
  <c r="AW122" i="25" a="1"/>
  <c r="BG414" i="25" a="1"/>
  <c r="W154" i="25" a="1"/>
  <c r="K426" i="25" a="1"/>
  <c r="L186" i="25" a="1"/>
  <c r="AF214" i="25" a="1"/>
  <c r="T182" i="25" a="1"/>
  <c r="BI366" i="25" a="1"/>
  <c r="BF198" i="25" a="1"/>
  <c r="L386" i="25" a="1"/>
  <c r="AJ202" i="25" a="1"/>
  <c r="AW134" i="25" a="1"/>
  <c r="BK314" i="25" a="1"/>
  <c r="AC390" i="25" a="1"/>
  <c r="AG126" i="25" a="1"/>
  <c r="BO126" i="25" a="1"/>
  <c r="AV474" i="25" a="1"/>
  <c r="AJ146" i="25" a="1"/>
  <c r="BP338" i="25" a="1"/>
  <c r="S138" i="25" a="1"/>
  <c r="AY262" i="25" a="1"/>
  <c r="AT290" i="25" a="1"/>
  <c r="V370" i="25" a="1"/>
  <c r="BF454" i="25" a="1"/>
  <c r="BC218" i="25" a="1"/>
  <c r="BN522" i="25" a="1"/>
  <c r="V534" i="25" a="1"/>
  <c r="BO326" i="25" a="1"/>
  <c r="AT222" i="25" a="1"/>
  <c r="AI530" i="25" a="1"/>
  <c r="AD490" i="25" a="1"/>
  <c r="L302" i="25" a="1"/>
  <c r="O190" i="25" a="1"/>
  <c r="AH226" i="25" a="1"/>
  <c r="F62" i="25" a="1"/>
  <c r="W494" i="25" a="1"/>
  <c r="BO158" i="25" a="1"/>
  <c r="N410" i="25" a="1"/>
  <c r="BG506" i="25" a="1"/>
  <c r="BG262" i="25" a="1"/>
  <c r="BL534" i="25" a="1"/>
  <c r="T310" i="25" a="1"/>
  <c r="AN422" i="25" a="1"/>
  <c r="AX314" i="25" a="1"/>
  <c r="AM202" i="25" a="1"/>
  <c r="BL426" i="25" a="1"/>
  <c r="AO278" i="25" a="1"/>
  <c r="M282" i="25" a="1"/>
  <c r="AU338" i="25" a="1"/>
  <c r="P514" i="25" a="1"/>
  <c r="J222" i="25" a="1"/>
  <c r="AN506" i="25" a="1"/>
  <c r="BF242" i="25" a="1"/>
  <c r="D286" i="25" a="1"/>
  <c r="AG390" i="25" a="1"/>
  <c r="BK358" i="25" a="1"/>
  <c r="AR466" i="25" a="1"/>
  <c r="AX386" i="25" a="1"/>
  <c r="H55" i="25" a="1"/>
  <c r="AO402" i="25" a="1"/>
  <c r="J174" i="25" a="1"/>
  <c r="AZ262" i="25" a="1"/>
  <c r="AR426" i="25" a="1"/>
  <c r="AO454" i="25" a="1"/>
  <c r="N238" i="25" a="1"/>
  <c r="BM314" i="25" a="1"/>
  <c r="F58" i="25" a="1"/>
  <c r="Q434" i="25" a="1"/>
  <c r="P430" i="25" a="1"/>
  <c r="BN386" i="25" a="1"/>
  <c r="AK174" i="25" a="1"/>
  <c r="L134" i="25" a="1"/>
  <c r="H19" i="25" a="1"/>
  <c r="Q482" i="25" a="1"/>
  <c r="BJ442" i="25" a="1"/>
  <c r="H64" i="25" a="1"/>
  <c r="O530" i="25" a="1"/>
  <c r="AO326" i="25" a="1"/>
  <c r="R434" i="25" a="1"/>
  <c r="O166" i="25" a="1"/>
  <c r="I298" i="25" a="1"/>
  <c r="BD186" i="25" a="1"/>
  <c r="J270" i="25" a="1"/>
  <c r="BM186" i="25" a="1"/>
  <c r="AF374" i="25" a="1"/>
  <c r="AI402" i="25" a="1"/>
  <c r="R134" i="25" a="1"/>
  <c r="AB154" i="25" a="1"/>
  <c r="G20" i="25" a="1"/>
  <c r="V342" i="25" a="1"/>
  <c r="AF194" i="25" a="1"/>
  <c r="AT470" i="25" a="1"/>
  <c r="F36" i="25" a="1"/>
  <c r="AN226" i="25" a="1"/>
  <c r="AS410" i="25" a="1"/>
  <c r="S450" i="25" a="1"/>
  <c r="AU210" i="25" a="1"/>
  <c r="AC294" i="25" a="1"/>
  <c r="AS258" i="25" a="1"/>
  <c r="AS262" i="25" a="1"/>
  <c r="BG342" i="25" a="1"/>
  <c r="M486" i="25" a="1"/>
  <c r="BM118" i="25" a="1"/>
  <c r="AJ198" i="25" a="1"/>
  <c r="BG494" i="25" a="1"/>
  <c r="K402" i="25" a="1"/>
  <c r="AE266" i="25" a="1"/>
  <c r="AZ406" i="25" a="1"/>
  <c r="Q322" i="25" a="1"/>
  <c r="AM118" i="25" a="1"/>
  <c r="BK126" i="25" a="1"/>
  <c r="T254" i="25" a="1"/>
  <c r="AW294" i="25" a="1"/>
  <c r="T530" i="25" a="1"/>
  <c r="V458" i="25" a="1"/>
  <c r="BN366" i="25" a="1"/>
  <c r="AC326" i="25" a="1"/>
  <c r="N494" i="25" a="1"/>
  <c r="BE474" i="25" a="1"/>
  <c r="AA262" i="25" a="1"/>
  <c r="AH394" i="25" a="1"/>
  <c r="BK426" i="25" a="1"/>
  <c r="BD242" i="25" a="1"/>
  <c r="AA434" i="25" a="1"/>
  <c r="BF522" i="25" a="1"/>
  <c r="U530" i="25" a="1"/>
  <c r="O474" i="25" a="1"/>
  <c r="AH222" i="25" a="1"/>
  <c r="Z470" i="25" a="1"/>
  <c r="BD510" i="25" a="1"/>
  <c r="J462" i="25" a="1"/>
  <c r="BO382" i="25" a="1"/>
  <c r="BC402" i="25" a="1"/>
  <c r="AH114" i="25" a="1"/>
  <c r="AC146" i="25" a="1"/>
  <c r="S390" i="25" a="1"/>
  <c r="AZ294" i="25" a="1"/>
  <c r="BC474" i="25" a="1"/>
  <c r="BL138" i="25" a="1"/>
  <c r="J214" i="25" a="1"/>
  <c r="BG378" i="25" a="1"/>
  <c r="BN294" i="25" a="1"/>
  <c r="V214" i="25" a="1"/>
  <c r="BF474" i="25" a="1"/>
  <c r="BP454" i="25" a="1"/>
  <c r="K318" i="25" a="1"/>
  <c r="BJ526" i="25" a="1"/>
  <c r="AG150" i="25" a="1"/>
  <c r="BK398" i="25" a="1"/>
  <c r="AB418" i="25" a="1"/>
  <c r="AU258" i="25" a="1"/>
  <c r="AF366" i="25" a="1"/>
  <c r="AJ294" i="25" a="1"/>
  <c r="F92" i="25" a="1"/>
  <c r="S302" i="25" a="1"/>
  <c r="BJ334" i="25" a="1"/>
  <c r="AA314" i="25" a="1"/>
  <c r="BN242" i="25" a="1"/>
  <c r="N242" i="25" a="1"/>
  <c r="AZ398" i="25" a="1"/>
  <c r="H24" i="25" a="1"/>
  <c r="W142" i="25" a="1"/>
  <c r="I478" i="25" a="1"/>
  <c r="AJ366" i="25" a="1"/>
  <c r="AC370" i="25" a="1"/>
  <c r="W174" i="25" a="1"/>
  <c r="P454" i="25" a="1"/>
  <c r="N406" i="25" a="1"/>
  <c r="O122" i="25" a="1"/>
  <c r="P178" i="25" a="1"/>
  <c r="AD234" i="25" a="1"/>
  <c r="D434" i="25" a="1"/>
  <c r="AH498" i="25" a="1"/>
  <c r="L342" i="25" a="1"/>
  <c r="AR486" i="25" a="1"/>
  <c r="BD238" i="25" a="1"/>
  <c r="AN386" i="25" a="1"/>
  <c r="AB466" i="25" a="1"/>
  <c r="BE374" i="25" a="1"/>
  <c r="AZ414" i="25" a="1"/>
  <c r="AU494" i="25" a="1"/>
  <c r="AH410" i="25" a="1"/>
  <c r="AN154" i="25" a="1"/>
  <c r="AD430" i="25" a="1"/>
  <c r="BJ502" i="25" a="1"/>
  <c r="P286" i="25" a="1"/>
  <c r="BO218" i="25" a="1"/>
  <c r="P306" i="25" a="1"/>
  <c r="AX398" i="25" a="1"/>
  <c r="G110" i="25" a="1"/>
  <c r="N182" i="25" a="1"/>
  <c r="S178" i="25" a="1"/>
  <c r="T146" i="25" a="1"/>
  <c r="BC422" i="25" a="1"/>
  <c r="AT162" i="25" a="1"/>
  <c r="AV502" i="25" a="1"/>
  <c r="V362" i="25" a="1"/>
  <c r="AS190" i="25" a="1"/>
  <c r="AY174" i="25" a="1"/>
  <c r="BG334" i="25" a="1"/>
  <c r="Z514" i="25" a="1"/>
  <c r="BN374" i="25" a="1"/>
  <c r="AO386" i="25" a="1"/>
  <c r="BH402" i="25" a="1"/>
  <c r="AB210" i="25" a="1"/>
  <c r="J210" i="25" a="1"/>
  <c r="F106" i="25" a="1"/>
  <c r="AU498" i="25" a="1"/>
  <c r="AT158" i="25" a="1"/>
  <c r="K494" i="25" a="1"/>
  <c r="AH270" i="25" a="1"/>
  <c r="AK146" i="25" a="1"/>
  <c r="H69" i="25" a="1"/>
  <c r="BK154" i="25" a="1"/>
  <c r="Z190" i="25" a="1"/>
  <c r="AB298" i="25" a="1"/>
  <c r="O322" i="25" a="1"/>
  <c r="AN238" i="25" a="1"/>
  <c r="H22" i="25" a="1"/>
  <c r="R398" i="25" a="1"/>
  <c r="BI154" i="25" a="1"/>
  <c r="BL198" i="25" a="1"/>
  <c r="Z242" i="25" a="1"/>
  <c r="BF534" i="25" a="1"/>
  <c r="AY378" i="25" a="1"/>
  <c r="AH162" i="25" a="1"/>
  <c r="AR274" i="25" a="1"/>
  <c r="AM326" i="25" a="1"/>
  <c r="BG210" i="25" a="1"/>
  <c r="BK142" i="25" a="1"/>
  <c r="BN174" i="25" a="1"/>
  <c r="AU218" i="25" a="1"/>
  <c r="D222" i="25" a="1"/>
  <c r="M374" i="25" a="1"/>
  <c r="AB166" i="25" a="1"/>
  <c r="BM210" i="25" a="1"/>
  <c r="L530" i="25" a="1"/>
  <c r="BL414" i="25" a="1"/>
  <c r="J498" i="25" a="1"/>
  <c r="AL394" i="25" a="1"/>
  <c r="AM158" i="25" a="1"/>
  <c r="AV406" i="25" a="1"/>
  <c r="AU290" i="25" a="1"/>
  <c r="U206" i="25" a="1"/>
  <c r="V138" i="25" a="1"/>
  <c r="BO182" i="25" a="1"/>
  <c r="AF418" i="25" a="1"/>
  <c r="I426" i="25" a="1"/>
  <c r="AU246" i="25" a="1"/>
  <c r="BG474" i="25" a="1"/>
  <c r="I362" i="25" a="1"/>
  <c r="M422" i="25" a="1"/>
  <c r="AT166" i="25" a="1"/>
  <c r="BJ274" i="25" a="1"/>
  <c r="AJ374" i="25" a="1"/>
  <c r="AO150" i="25" a="1"/>
  <c r="U286" i="25" a="1"/>
  <c r="AT410" i="25" a="1"/>
  <c r="AV490" i="25" a="1"/>
  <c r="O130" i="25" a="1"/>
  <c r="AE158" i="25" a="1"/>
  <c r="AA234" i="25" a="1"/>
  <c r="BN442" i="25" a="1"/>
  <c r="BM514" i="25" a="1"/>
  <c r="AC346" i="25" a="1"/>
  <c r="BK506" i="25" a="1"/>
  <c r="G48" i="25" a="1"/>
  <c r="R374" i="25" a="1"/>
  <c r="AA198" i="25" a="1"/>
  <c r="AY302" i="25" a="1"/>
  <c r="T178" i="25" a="1"/>
  <c r="BI298" i="25" a="1"/>
  <c r="BN438" i="25" a="1"/>
  <c r="T406" i="25" a="1"/>
  <c r="AH182" i="25" a="1"/>
  <c r="BP482" i="25" a="1"/>
  <c r="U366" i="25" a="1"/>
  <c r="J514" i="25" a="1"/>
  <c r="AC230" i="25" a="1"/>
  <c r="AS134" i="25" a="1"/>
  <c r="AT318" i="25" a="1"/>
  <c r="T354" i="25" a="1"/>
  <c r="BM366" i="25" a="1"/>
  <c r="AB242" i="25" a="1"/>
  <c r="BL474" i="25" a="1"/>
  <c r="AK238" i="25" a="1"/>
  <c r="AH174" i="25" a="1"/>
  <c r="J378" i="25" a="1"/>
  <c r="AO478" i="25" a="1"/>
  <c r="W398" i="25" a="1"/>
  <c r="AY134" i="25" a="1"/>
  <c r="BG398" i="25" a="1"/>
  <c r="BM482" i="25" a="1"/>
  <c r="M150" i="25" a="1"/>
  <c r="M394" i="25" a="1"/>
  <c r="AL474" i="25" a="1"/>
  <c r="AU138" i="25" a="1"/>
  <c r="AM154" i="25" a="1"/>
  <c r="AV522" i="25" a="1"/>
  <c r="AO122" i="25" a="1"/>
  <c r="AH342" i="25" a="1"/>
  <c r="Q314" i="25" a="1"/>
  <c r="D422" i="25" a="1"/>
  <c r="BO258" i="25" a="1"/>
  <c r="G88" i="25" a="1"/>
  <c r="AX366" i="25" a="1"/>
  <c r="BI174" i="25" a="1"/>
  <c r="U250" i="25" a="1"/>
  <c r="AL162" i="25" a="1"/>
  <c r="AE382" i="25" a="1"/>
  <c r="V234" i="25" a="1"/>
  <c r="N210" i="25" a="1"/>
  <c r="AV530" i="25" a="1"/>
  <c r="J238" i="25" a="1"/>
  <c r="BK338" i="25" a="1"/>
  <c r="AJ530" i="25" a="1"/>
  <c r="T322" i="25" a="1"/>
  <c r="G37" i="25" a="1"/>
  <c r="F59" i="25" a="1"/>
  <c r="BJ182" i="25" a="1"/>
  <c r="R266" i="25" a="1"/>
  <c r="K346" i="25" a="1"/>
  <c r="AX302" i="25" a="1"/>
  <c r="G96" i="25" a="1"/>
  <c r="BD494" i="25" a="1"/>
  <c r="AE354" i="25" a="1"/>
  <c r="BL462" i="25" a="1"/>
  <c r="AK386" i="25" a="1"/>
  <c r="P238" i="25" a="1"/>
  <c r="BF338" i="25" a="1"/>
  <c r="BJ142" i="25" a="1"/>
  <c r="W422" i="25" a="1"/>
  <c r="BJ262" i="25" a="1"/>
  <c r="AG214" i="25" a="1"/>
  <c r="AF338" i="25" a="1"/>
  <c r="AR198" i="25" a="1"/>
  <c r="J490" i="25" a="1"/>
  <c r="AN490" i="25" a="1"/>
  <c r="T486" i="25" a="1"/>
  <c r="AH158" i="25" a="1"/>
  <c r="V314" i="25" a="1"/>
  <c r="BE306" i="25" a="1"/>
  <c r="BC506" i="25" a="1"/>
  <c r="N234" i="25" a="1"/>
  <c r="AV230" i="25" a="1"/>
  <c r="AS438" i="25" a="1"/>
  <c r="R350" i="25" a="1"/>
  <c r="AC170" i="25" a="1"/>
  <c r="AS398" i="25" a="1"/>
  <c r="BC522" i="25" a="1"/>
  <c r="AE526" i="25" a="1"/>
  <c r="AN190" i="25" a="1"/>
  <c r="AG394" i="25" a="1"/>
  <c r="BL186" i="25" a="1"/>
  <c r="N398" i="25" a="1"/>
  <c r="AU222" i="25" a="1"/>
  <c r="AF502" i="25" a="1"/>
  <c r="BC234" i="25" a="1"/>
  <c r="AJ314" i="25" a="1"/>
  <c r="AT266" i="25" a="1"/>
  <c r="BP302" i="25" a="1"/>
  <c r="AL482" i="25" a="1"/>
  <c r="BN182" i="25" a="1"/>
  <c r="I354" i="25" a="1"/>
  <c r="BN222" i="25" a="1"/>
  <c r="BN338" i="25" a="1"/>
  <c r="BM194" i="25" a="1"/>
  <c r="L5" i="25" a="1"/>
  <c r="AF226" i="25" a="1"/>
  <c r="BI302" i="25" a="1"/>
  <c r="BF194" i="25" a="1"/>
  <c r="M370" i="25" a="1"/>
  <c r="BG138" i="25" a="1"/>
  <c r="AI322" i="25" a="1"/>
  <c r="K418" i="25" a="1"/>
  <c r="AN202" i="25" a="1"/>
  <c r="U362" i="25" a="1"/>
  <c r="BD350" i="25" a="1"/>
  <c r="BL290" i="25" a="1"/>
  <c r="M134" i="25" a="1"/>
  <c r="T234" i="25" a="1"/>
  <c r="AS298" i="25" a="1"/>
  <c r="Q386" i="25" a="1"/>
  <c r="V178" i="25" a="1"/>
  <c r="AV150" i="25" a="1"/>
  <c r="AJ362" i="25" a="1"/>
  <c r="L534" i="25" a="1"/>
  <c r="T426" i="25" a="1"/>
  <c r="K438" i="25" a="1"/>
  <c r="AW466" i="25" a="1"/>
  <c r="AG226" i="25" a="1"/>
  <c r="I270" i="25" a="1"/>
  <c r="AY430" i="25" a="1"/>
  <c r="H82" i="25" a="1"/>
  <c r="BH246" i="25" a="1"/>
  <c r="AB402" i="25" a="1"/>
  <c r="AK130" i="25" a="1"/>
  <c r="AI458" i="25" a="1"/>
  <c r="AB350" i="25" a="1"/>
  <c r="S470" i="25" a="1"/>
  <c r="AA358" i="25" a="1"/>
  <c r="BL250" i="25" a="1"/>
  <c r="AM174" i="25" a="1"/>
  <c r="AL518" i="25" a="1"/>
  <c r="BH202" i="25" a="1"/>
  <c r="AT242" i="25" a="1"/>
  <c r="F98" i="25" a="1"/>
  <c r="V242" i="25" a="1"/>
  <c r="N286" i="25" a="1"/>
  <c r="AD282" i="25" a="1"/>
  <c r="BI390" i="25" a="1"/>
  <c r="O402" i="25" a="1"/>
  <c r="P198" i="25" a="1"/>
  <c r="R370" i="25" a="1"/>
  <c r="P478" i="25" a="1"/>
  <c r="AN438" i="25" a="1"/>
  <c r="N178" i="25" a="1"/>
  <c r="AH466" i="25" a="1"/>
  <c r="AI190" i="25" a="1"/>
  <c r="AO162" i="25" a="1"/>
  <c r="BN502" i="25" a="1"/>
  <c r="Z258" i="25" a="1"/>
  <c r="BP366" i="25" a="1"/>
  <c r="AD450" i="25" a="1"/>
  <c r="BF262" i="25" a="1"/>
  <c r="AC350" i="25" a="1"/>
  <c r="AT262" i="25" a="1"/>
  <c r="Z202" i="25" a="1"/>
  <c r="BH210" i="25" a="1"/>
  <c r="BC418" i="25" a="1"/>
  <c r="G46" i="25" a="1"/>
  <c r="AO314" i="25" a="1"/>
  <c r="AO422" i="25" a="1"/>
  <c r="J410" i="25" a="1"/>
  <c r="AE242" i="25" a="1"/>
  <c r="D478" i="25" a="1"/>
  <c r="AI194" i="25" a="1"/>
  <c r="P402" i="25" a="1"/>
  <c r="AC302" i="25" a="1"/>
  <c r="Z454" i="25" a="1"/>
  <c r="I178" i="25" a="1"/>
  <c r="G106" i="25" a="1"/>
  <c r="BN282" i="25" a="1"/>
  <c r="AM238" i="25" a="1"/>
  <c r="AZ446" i="25" a="1"/>
  <c r="AR442" i="25" a="1"/>
  <c r="AT186" i="25" a="1"/>
  <c r="Q478" i="25" a="1"/>
  <c r="J202" i="25" a="1"/>
  <c r="D194" i="25" a="1"/>
  <c r="BD230" i="25" a="1"/>
  <c r="BN134" i="25" a="1"/>
  <c r="S518" i="25" a="1"/>
  <c r="AI414" i="25" a="1"/>
  <c r="J314" i="25" a="1"/>
  <c r="F29" i="25" a="1"/>
  <c r="AR166" i="25" a="1"/>
  <c r="AS306" i="25" a="1"/>
  <c r="M378" i="25" a="1"/>
  <c r="AV190" i="25" a="1"/>
  <c r="BJ326" i="25" a="1"/>
  <c r="AS170" i="25" a="1"/>
  <c r="AV302" i="25" a="1"/>
  <c r="R390" i="25" a="1"/>
  <c r="N342" i="25" a="1"/>
  <c r="AD514" i="25" a="1"/>
  <c r="BF518" i="25" a="1"/>
  <c r="AU214" i="25" a="1"/>
  <c r="AL146" i="25" a="1"/>
  <c r="AJ458" i="25" a="1"/>
  <c r="AF470" i="25" a="1"/>
  <c r="W358" i="25" a="1"/>
  <c r="F71" i="25" a="1"/>
  <c r="J414" i="25" a="1"/>
  <c r="AC338" i="25" a="1"/>
  <c r="AC126" i="25" a="1"/>
  <c r="Q138" i="25" a="1"/>
  <c r="T222" i="25" a="1"/>
  <c r="AM530" i="25" a="1"/>
  <c r="AE234" i="25" a="1"/>
  <c r="AZ114" i="25" a="1"/>
  <c r="BG418" i="25" a="1"/>
  <c r="BE438" i="25" a="1"/>
  <c r="AZ430" i="25" a="1"/>
  <c r="N374" i="25" a="1"/>
  <c r="BN218" i="25" a="1"/>
  <c r="AN270" i="25" a="1"/>
  <c r="AC238" i="25" a="1"/>
  <c r="AV466" i="25" a="1"/>
  <c r="BK166" i="25" a="1"/>
  <c r="AR218" i="25" a="1"/>
  <c r="AS202" i="25" a="1"/>
  <c r="AF346" i="25" a="1"/>
  <c r="BG182" i="25" a="1"/>
  <c r="BM362" i="25" a="1"/>
  <c r="R186" i="25" a="1"/>
  <c r="BL154" i="25" a="1"/>
  <c r="R210" i="25" a="1"/>
  <c r="AF230" i="25" a="1"/>
  <c r="AD470" i="25" a="1"/>
  <c r="P278" i="25" a="1"/>
  <c r="AR418" i="25" a="1"/>
  <c r="AL182" i="25" a="1"/>
  <c r="BI518" i="25" a="1"/>
  <c r="AD334" i="25" a="1"/>
  <c r="BG426" i="25" a="1"/>
  <c r="Z394" i="25" a="1"/>
  <c r="BJ470" i="25" a="1"/>
  <c r="BL402" i="25" a="1"/>
  <c r="F101" i="25" a="1"/>
  <c r="BC242" i="25" a="1"/>
  <c r="BC178" i="25" a="1"/>
  <c r="F44" i="25" a="1"/>
  <c r="AF450" i="25" a="1"/>
  <c r="BI166" i="25" a="1"/>
  <c r="BM166" i="25" a="1"/>
  <c r="P330" i="25" a="1"/>
  <c r="W138" i="25" a="1"/>
  <c r="AM506" i="25" a="1"/>
  <c r="D398" i="25" a="1"/>
  <c r="BL306" i="25" a="1"/>
  <c r="AD218" i="25" a="1"/>
  <c r="AJ358" i="25" a="1"/>
  <c r="AB514" i="25" a="1"/>
  <c r="BI134" i="25" a="1"/>
  <c r="AC206" i="25" a="1"/>
  <c r="Z406" i="25" a="1"/>
  <c r="BF530" i="25" a="1"/>
  <c r="M526" i="25" a="1"/>
  <c r="BP134" i="25" a="1"/>
  <c r="S426" i="25" a="1"/>
  <c r="BL434" i="25" a="1"/>
  <c r="BP214" i="25" a="1"/>
  <c r="S246" i="25" a="1"/>
  <c r="N338" i="25" a="1"/>
  <c r="W454" i="25" a="1"/>
  <c r="BJ330" i="25" a="1"/>
  <c r="AA142" i="25" a="1"/>
  <c r="AG138" i="25" a="1"/>
  <c r="K130" i="25" a="1"/>
  <c r="Z198" i="25" a="1"/>
  <c r="Q410" i="25" a="1"/>
  <c r="BF270" i="25" a="1"/>
  <c r="AT142" i="25" a="1"/>
  <c r="AO398" i="25" a="1"/>
  <c r="AA266" i="25" a="1"/>
  <c r="AE530" i="25" a="1"/>
  <c r="O210" i="25" a="1"/>
  <c r="BC238" i="25" a="1"/>
  <c r="BP430" i="25" a="1"/>
  <c r="S478" i="25" a="1"/>
  <c r="Z178" i="25" a="1"/>
  <c r="H92" i="25" a="1"/>
  <c r="U222" i="25" a="1"/>
  <c r="AM322" i="25" a="1"/>
  <c r="AM470" i="25" a="1"/>
  <c r="BF278" i="25" a="1"/>
  <c r="Z114" i="25" a="1"/>
  <c r="BJ342" i="25" a="1"/>
  <c r="AJ302" i="25" a="1"/>
  <c r="H109" i="25" a="1"/>
  <c r="BP438" i="25" a="1"/>
  <c r="L258" i="25" a="1"/>
  <c r="M522" i="25" a="1"/>
  <c r="R254" i="25" a="1"/>
  <c r="AR122" i="25" a="1"/>
  <c r="H28" i="25" a="1"/>
  <c r="BN122" i="25" a="1"/>
  <c r="BE118" i="25" a="1"/>
  <c r="BM374" i="25" a="1"/>
  <c r="AO406" i="25" a="1"/>
  <c r="AK218" i="25" a="1"/>
  <c r="BH454" i="25" a="1"/>
  <c r="F45" i="25" a="1"/>
  <c r="H94" i="25" a="1"/>
  <c r="J170" i="25" a="1"/>
  <c r="AX350" i="25" a="1"/>
  <c r="AV274" i="25" a="1"/>
  <c r="BD262" i="25" a="1"/>
  <c r="Z438" i="25" a="1"/>
  <c r="BI486" i="25" a="1"/>
  <c r="BO378" i="25" a="1"/>
  <c r="AU202" i="25" a="1"/>
  <c r="AG410" i="25" a="1"/>
  <c r="O510" i="25" a="1"/>
  <c r="AE498" i="25" a="1"/>
  <c r="AL138" i="25" a="1"/>
  <c r="H32" i="25" a="1"/>
  <c r="AW322" i="25" a="1"/>
  <c r="R150" i="25" a="1"/>
  <c r="AA166" i="25" a="1"/>
  <c r="AN502" i="25" a="1"/>
  <c r="D342" i="25" a="1"/>
  <c r="G71" i="25" a="1"/>
  <c r="V434" i="25" a="1"/>
  <c r="H85" i="25" a="1"/>
  <c r="BP266" i="25" a="1"/>
  <c r="BJ458" i="25" a="1"/>
  <c r="J194" i="25" a="1"/>
  <c r="F79" i="25" a="1"/>
  <c r="W514" i="25" a="1"/>
  <c r="M410" i="25" a="1"/>
  <c r="AS498" i="25" a="1"/>
  <c r="AD390" i="25" a="1"/>
  <c r="J138" i="25" a="1"/>
  <c r="K162" i="25" a="1"/>
  <c r="BH462" i="25" a="1"/>
  <c r="AY146" i="25" a="1"/>
  <c r="M182" i="25" a="1"/>
  <c r="BD506" i="25" a="1"/>
  <c r="AS138" i="25" a="1"/>
  <c r="G99" i="25" a="1"/>
  <c r="AW338" i="25" a="1"/>
  <c r="BN494" i="25" a="1"/>
  <c r="BI394" i="25" a="1"/>
  <c r="AC258" i="25" a="1"/>
  <c r="P534" i="25" a="1"/>
  <c r="L470" i="25" a="1"/>
  <c r="AK362" i="25" a="1"/>
  <c r="BJ430" i="25" a="1"/>
  <c r="AG302" i="25" a="1"/>
  <c r="AR502" i="25" a="1"/>
  <c r="AH402" i="25" a="1"/>
  <c r="L422" i="25" a="1"/>
  <c r="P242" i="25" a="1"/>
  <c r="G101" i="25" a="1"/>
  <c r="BN390" i="25" a="1"/>
  <c r="V258" i="25" a="1"/>
  <c r="BE526" i="25" a="1"/>
  <c r="BP122" i="25" a="1"/>
  <c r="BC126" i="25" a="1"/>
  <c r="D390" i="25" a="1"/>
  <c r="D258" i="25" a="1"/>
  <c r="BC206" i="25" a="1"/>
  <c r="BN234" i="25" a="1"/>
  <c r="N222" i="25" a="1"/>
  <c r="BE242" i="25" a="1"/>
  <c r="BI158" i="25" a="1"/>
  <c r="BO414" i="25" a="1"/>
  <c r="AJ258" i="25" a="1"/>
  <c r="AZ326" i="25" a="1"/>
  <c r="AH482" i="25" a="1"/>
  <c r="K294" i="25" a="1"/>
  <c r="AK378" i="25" a="1"/>
  <c r="AJ234" i="25" a="1"/>
  <c r="BP186" i="25" a="1"/>
  <c r="AB278" i="25" a="1"/>
  <c r="K482" i="25" a="1"/>
  <c r="I166" i="25" a="1"/>
  <c r="D158" i="25" a="1"/>
  <c r="BH242" i="25" a="1"/>
  <c r="AW250" i="25" a="1"/>
  <c r="AU502" i="25" a="1"/>
  <c r="M390" i="25" a="1"/>
  <c r="AU230" i="25" a="1"/>
  <c r="BG174" i="25" a="1"/>
  <c r="AZ526" i="25" a="1"/>
  <c r="AV398" i="25" a="1"/>
  <c r="V330" i="25" a="1"/>
  <c r="BK138" i="25" a="1"/>
  <c r="BM458" i="25" a="1"/>
  <c r="AZ506" i="25" a="1"/>
  <c r="W430" i="25" a="1"/>
  <c r="BO434" i="25" a="1"/>
  <c r="BP194" i="25" a="1"/>
  <c r="P250" i="25" a="1"/>
  <c r="R514" i="25" a="1"/>
  <c r="G92" i="25" a="1"/>
  <c r="AI494" i="25" a="1"/>
  <c r="AO330" i="25" a="1"/>
  <c r="BK418" i="25" a="1"/>
  <c r="BO438" i="25" a="1"/>
  <c r="D226" i="25" a="1"/>
  <c r="BO170" i="25" a="1"/>
  <c r="AJ214" i="25" a="1"/>
  <c r="AK442" i="25" a="1"/>
  <c r="AY386" i="25" a="1"/>
  <c r="Q114" i="25" a="1"/>
  <c r="BP514" i="25" a="1"/>
  <c r="V334" i="25" a="1"/>
  <c r="F20" i="25" a="1"/>
  <c r="AE466" i="25" a="1"/>
  <c r="AI126" i="25" a="1"/>
  <c r="BM398" i="25" a="1"/>
  <c r="AX122" i="25" a="1"/>
  <c r="BD490" i="25" a="1"/>
  <c r="I390" i="25" a="1"/>
  <c r="J362" i="25" a="1"/>
  <c r="P398" i="25" a="1"/>
  <c r="O362" i="25" a="1"/>
  <c r="BH198" i="25" a="1"/>
  <c r="AM262" i="25" a="1"/>
  <c r="AJ386" i="25" a="1"/>
  <c r="N350" i="25" a="1"/>
  <c r="AM286" i="25" a="1"/>
  <c r="O478" i="25" a="1"/>
  <c r="L350" i="25" a="1"/>
  <c r="W254" i="25" a="1"/>
  <c r="F10" i="25" a="1"/>
  <c r="AL170" i="25" a="1"/>
  <c r="D518" i="25" a="1"/>
  <c r="AO430" i="25" a="1"/>
  <c r="BO286" i="25" a="1"/>
  <c r="AJ338" i="25" a="1"/>
  <c r="M462" i="25" a="1"/>
  <c r="AK514" i="25" a="1"/>
  <c r="N246" i="25" a="1"/>
  <c r="BN466" i="25" a="1"/>
  <c r="AS194" i="25" a="1"/>
  <c r="AJ318" i="25" a="1"/>
  <c r="AT382" i="25" a="1"/>
  <c r="AB122" i="25" a="1"/>
  <c r="AD498" i="25" a="1"/>
  <c r="S166" i="25" a="1"/>
  <c r="AM434" i="25" a="1"/>
  <c r="BL446" i="25" a="1"/>
  <c r="AH210" i="25" a="1"/>
  <c r="S514" i="25" a="1"/>
  <c r="Z498" i="25" a="1"/>
  <c r="Q502" i="25" a="1"/>
  <c r="BM466" i="25" a="1"/>
  <c r="Z126" i="25" a="1"/>
  <c r="BK286" i="25" a="1"/>
  <c r="W170" i="25" a="1"/>
  <c r="BH506" i="25" a="1"/>
  <c r="BM306" i="25" a="1"/>
  <c r="AL238" i="25" a="1"/>
  <c r="AI266" i="25" a="1"/>
  <c r="I306" i="25" a="1"/>
  <c r="G65" i="25" a="1"/>
  <c r="AM338" i="25" a="1"/>
  <c r="AH526" i="25" a="1"/>
  <c r="BL530" i="25" a="1"/>
  <c r="BD310" i="25" a="1"/>
  <c r="D314" i="25" a="1"/>
  <c r="BP138" i="25" a="1"/>
  <c r="AV318" i="25" a="1"/>
  <c r="O466" i="25" a="1"/>
  <c r="AN186" i="25" a="1"/>
  <c r="L286" i="25" a="1"/>
  <c r="Q174" i="25" a="1"/>
  <c r="BD522" i="25" a="1"/>
  <c r="AL234" i="25" a="1"/>
  <c r="V226" i="25" a="1"/>
  <c r="BJ318" i="25" a="1"/>
  <c r="AN150" i="25" a="1"/>
  <c r="Q334" i="25" a="1"/>
  <c r="BF318" i="25" a="1"/>
  <c r="Q326" i="25" a="1"/>
  <c r="BP442" i="25" a="1"/>
  <c r="AT126" i="25" a="1"/>
  <c r="F104" i="25" a="1"/>
  <c r="S446" i="25" a="1"/>
  <c r="AM394" i="25" a="1"/>
  <c r="AS230" i="25" a="1"/>
  <c r="BD466" i="25" a="1"/>
  <c r="AM182" i="25" a="1"/>
  <c r="BG530" i="25" a="1"/>
  <c r="AX450" i="25" a="1"/>
  <c r="V358" i="25" a="1"/>
  <c r="J298" i="25" a="1"/>
  <c r="AL226" i="25" a="1"/>
  <c r="R242" i="25" a="1"/>
  <c r="BL490" i="25" a="1"/>
  <c r="V210" i="25" a="1"/>
  <c r="U354" i="25" a="1"/>
  <c r="BH338" i="25" a="1"/>
  <c r="AD310" i="25" a="1"/>
  <c r="Z430" i="25" a="1"/>
  <c r="AR234" i="25" a="1"/>
  <c r="AR254" i="25" a="1"/>
  <c r="AY530" i="25" a="1"/>
  <c r="BC398" i="25" a="1"/>
  <c r="AH338" i="25" a="1"/>
  <c r="AX322" i="25" a="1"/>
  <c r="AU310" i="25" a="1"/>
  <c r="AM258" i="25" a="1"/>
  <c r="P334" i="25" a="1"/>
  <c r="AK166" i="25" a="1"/>
  <c r="BG126" i="25" a="1"/>
  <c r="S506" i="25" a="1"/>
  <c r="O526" i="25" a="1"/>
  <c r="K278" i="25" a="1"/>
  <c r="AI162" i="25" a="1"/>
  <c r="D190" i="25" a="1"/>
  <c r="BC386" i="25" a="1"/>
  <c r="K5" i="25" a="1"/>
  <c r="AI242" i="25" a="1"/>
  <c r="AS390" i="25" a="1"/>
  <c r="AZ438" i="25" a="1"/>
  <c r="AI442" i="25" a="1"/>
  <c r="U318" i="25" a="1"/>
  <c r="AH382" i="25" a="1"/>
  <c r="BL430" i="25" a="1"/>
  <c r="AR446" i="25" a="1"/>
  <c r="BM262" i="25" a="1"/>
  <c r="AW450" i="25" a="1"/>
  <c r="AL450" i="25" a="1"/>
  <c r="AU150" i="25" a="1"/>
  <c r="P170" i="25" a="1"/>
  <c r="AU250" i="25" a="1"/>
  <c r="AS386" i="25" a="1"/>
  <c r="M362" i="25" a="1"/>
  <c r="AA466" i="25" a="1"/>
  <c r="AF406" i="25" a="1"/>
  <c r="AM314" i="25" a="1"/>
  <c r="V502" i="25" a="1"/>
  <c r="BL262" i="25" a="1"/>
  <c r="AH194" i="25" a="1"/>
  <c r="BD282" i="25" a="1"/>
  <c r="S494" i="25" a="1"/>
  <c r="BE466" i="25" a="1"/>
  <c r="AF410" i="25" a="1"/>
  <c r="BJ194" i="25" a="1"/>
  <c r="AS534" i="25" a="1"/>
  <c r="AU398" i="25" a="1"/>
  <c r="Q338" i="25" a="1"/>
  <c r="AL134" i="25" a="1"/>
  <c r="AT502" i="25" a="1"/>
  <c r="AH150" i="25" a="1"/>
  <c r="Q210" i="25" a="1"/>
  <c r="G19" i="25" a="1"/>
  <c r="H10" i="25" a="1"/>
  <c r="BP494" i="25" a="1"/>
  <c r="AH522" i="25" a="1"/>
  <c r="N318" i="25" a="1"/>
  <c r="AF454" i="25" a="1"/>
  <c r="AX430" i="25" a="1"/>
  <c r="BP478" i="25" a="1"/>
  <c r="AK262" i="25" a="1"/>
  <c r="F18" i="25" a="1"/>
  <c r="AK346" i="25" a="1"/>
  <c r="S274" i="25" a="1"/>
  <c r="BH426" i="25" a="1"/>
  <c r="Z534" i="25" a="1"/>
  <c r="BK222" i="25" a="1"/>
  <c r="T390" i="25" a="1"/>
  <c r="AR178" i="25" a="1"/>
  <c r="AG154" i="25" a="1"/>
  <c r="M298" i="25" a="1"/>
  <c r="AG254" i="25" a="1"/>
  <c r="BM390" i="25" a="1"/>
  <c r="L310" i="25" a="1"/>
  <c r="G76" i="25" a="1"/>
  <c r="BJ494" i="25" a="1"/>
  <c r="J522" i="25" a="1"/>
  <c r="BE430" i="25" a="1"/>
  <c r="U270" i="25" a="1"/>
  <c r="AD214" i="25" a="1"/>
  <c r="D354" i="25" a="1"/>
  <c r="Z398" i="25" a="1"/>
  <c r="BM258" i="25" a="1"/>
  <c r="S122" i="25" a="1"/>
  <c r="J346" i="25" a="1"/>
  <c r="AB266" i="25" a="1"/>
  <c r="F90" i="25" a="1"/>
  <c r="J506" i="25" a="1"/>
  <c r="AZ178" i="25" a="1"/>
  <c r="AJ378" i="25" a="1"/>
  <c r="AU534" i="25" a="1"/>
  <c r="Z446" i="25" a="1"/>
  <c r="I314" i="25" a="1"/>
  <c r="AH334" i="25" a="1"/>
  <c r="I366" i="25" a="1"/>
  <c r="AD526" i="25" a="1"/>
  <c r="AR434" i="25" a="1"/>
  <c r="BJ170" i="25" a="1"/>
  <c r="BO422" i="25" a="1"/>
  <c r="AW442" i="25" a="1"/>
  <c r="AV478" i="25" a="1"/>
  <c r="AT458" i="25" a="1"/>
  <c r="AO214" i="25" a="1"/>
  <c r="AI466" i="25" a="1"/>
  <c r="AR170" i="25" a="1"/>
  <c r="K490" i="25" a="1"/>
  <c r="BD478" i="25" a="1"/>
  <c r="BN426" i="25" a="1"/>
  <c r="W226" i="25" a="1"/>
  <c r="BM530" i="25" a="1"/>
  <c r="J326" i="25" a="1"/>
  <c r="V282" i="25" a="1"/>
  <c r="BM294" i="25" a="1"/>
  <c r="AT198" i="25" a="1"/>
  <c r="BE290" i="25" a="1"/>
  <c r="BI214" i="25" a="1"/>
  <c r="AY278" i="25" a="1"/>
  <c r="AT270" i="25" a="1"/>
  <c r="AT310" i="25" a="1"/>
  <c r="AG194" i="25" a="1"/>
  <c r="BG522" i="25" a="1"/>
  <c r="AB490" i="25" a="1"/>
  <c r="AI334" i="25" a="1"/>
  <c r="AS206" i="25" a="1"/>
  <c r="AB314" i="25" a="1"/>
  <c r="AL418" i="25" a="1"/>
  <c r="AX382" i="25" a="1"/>
  <c r="Q498" i="25" a="1"/>
  <c r="AR238" i="25" a="1"/>
  <c r="AV354" i="25" a="1"/>
  <c r="AT466" i="25" a="1"/>
  <c r="S406" i="25" a="1"/>
  <c r="AF218" i="25" a="1"/>
  <c r="BG202" i="25" a="1"/>
  <c r="N366" i="25" a="1"/>
  <c r="AX370" i="25" a="1"/>
  <c r="AU470" i="25" a="1"/>
  <c r="AX218" i="25" a="1"/>
  <c r="AW270" i="25" a="1"/>
  <c r="AJ442" i="25" a="1"/>
  <c r="AW198" i="25" a="1"/>
  <c r="U486" i="25" a="1"/>
  <c r="BF418" i="25" a="1"/>
  <c r="R334" i="25" a="1"/>
  <c r="BJ322" i="25" a="1"/>
  <c r="AH218" i="25" a="1"/>
  <c r="V490" i="25" a="1"/>
  <c r="BO154" i="25" a="1"/>
  <c r="AT134" i="25" a="1"/>
  <c r="AB506" i="25" a="1"/>
  <c r="AR382" i="25" a="1"/>
  <c r="L390" i="25" a="1"/>
  <c r="AC358" i="25" a="1"/>
  <c r="AB182" i="25" a="1"/>
  <c r="BL410" i="25" a="1"/>
  <c r="AW306" i="25" a="1"/>
  <c r="M482" i="25" a="1"/>
  <c r="F63" i="25" a="1"/>
  <c r="AI366" i="25" a="1"/>
  <c r="Z306" i="25" a="1"/>
  <c r="T290" i="25" a="1"/>
  <c r="W114" i="25" a="1"/>
  <c r="BC118" i="25" a="1"/>
  <c r="BI382" i="25" a="1"/>
  <c r="BI430" i="25" a="1"/>
  <c r="P486" i="25" a="1"/>
  <c r="AA126" i="25" a="1"/>
  <c r="T174" i="25" a="1"/>
  <c r="BJ314" i="25" a="1"/>
  <c r="U350" i="25" a="1"/>
  <c r="AR534" i="25" a="1"/>
  <c r="BH450" i="25" a="1"/>
  <c r="BI370" i="25" a="1"/>
  <c r="AV138" i="25" a="1"/>
  <c r="AX206" i="25" a="1"/>
  <c r="Z466" i="25" a="1"/>
  <c r="AU322" i="25" a="1"/>
  <c r="AA482" i="25" a="1"/>
  <c r="AM254" i="25" a="1"/>
  <c r="G24" i="25" a="1"/>
  <c r="AG134" i="25" a="1"/>
  <c r="BH430" i="25" a="1"/>
  <c r="T382" i="25" a="1"/>
  <c r="K330" i="25" a="1"/>
  <c r="BL418" i="25" a="1"/>
  <c r="V126" i="25" a="1"/>
  <c r="AV350" i="25" a="1"/>
  <c r="M226" i="25" a="1"/>
  <c r="M406" i="25" a="1"/>
  <c r="AB502" i="25" a="1"/>
  <c r="J246" i="25" a="1"/>
  <c r="BE298" i="25" a="1"/>
  <c r="AU366" i="25" a="1"/>
  <c r="AA426" i="25" a="1"/>
  <c r="AZ166" i="25" a="1"/>
  <c r="L166" i="25" a="1"/>
  <c r="V394" i="25" a="1"/>
  <c r="AG166" i="25" a="1"/>
  <c r="BP230" i="25" a="1"/>
  <c r="P134" i="25" a="1"/>
  <c r="AM250" i="25" a="1"/>
  <c r="BF130" i="25" a="1"/>
  <c r="U470" i="25" a="1"/>
  <c r="U294" i="25" a="1"/>
  <c r="BG338" i="25" a="1"/>
  <c r="U246" i="25" a="1"/>
  <c r="N466" i="25" a="1"/>
  <c r="BI410" i="25" a="1"/>
  <c r="AJ134" i="25" a="1"/>
  <c r="AX414" i="25" a="1"/>
  <c r="BF274" i="25" a="1"/>
  <c r="BO254" i="25" a="1"/>
  <c r="P362" i="25" a="1"/>
  <c r="U518" i="25" a="1"/>
  <c r="AO318" i="25" a="1"/>
  <c r="K442" i="25" a="1"/>
  <c r="U158" i="25" a="1"/>
  <c r="N250" i="25" a="1"/>
  <c r="M502" i="25" a="1"/>
  <c r="AC174" i="25" a="1"/>
  <c r="W330" i="25" a="1"/>
  <c r="AJ350" i="25" a="1"/>
  <c r="AC310" i="25" a="1"/>
  <c r="AH198" i="25" a="1"/>
  <c r="BD250" i="25" a="1"/>
  <c r="BE354" i="25" a="1"/>
  <c r="D346" i="25" a="1"/>
  <c r="AN514" i="25" a="1"/>
  <c r="AI382" i="25" a="1"/>
  <c r="N386" i="25" a="1"/>
  <c r="W130" i="25" a="1"/>
  <c r="AI470" i="25" a="1"/>
  <c r="AZ170" i="25" a="1"/>
  <c r="M366" i="25" a="1"/>
  <c r="AK438" i="25" a="1"/>
  <c r="BJ422" i="25" a="1"/>
  <c r="Q370" i="25" a="1"/>
  <c r="AO474" i="25" a="1"/>
  <c r="AC422" i="25" a="1"/>
  <c r="AA302" i="25" a="1"/>
  <c r="AN450" i="25" a="1"/>
  <c r="V250" i="25" a="1"/>
  <c r="AB318" i="25" a="1"/>
  <c r="BC266" i="25" a="1"/>
  <c r="M162" i="25" a="1"/>
  <c r="BO238" i="25" a="1"/>
  <c r="BE410" i="25" a="1"/>
  <c r="BL302" i="25" a="1"/>
  <c r="AO134" i="25" a="1"/>
  <c r="K530" i="25" a="1"/>
  <c r="U314" i="25" a="1"/>
  <c r="BO366" i="25" a="1"/>
  <c r="AU518" i="25" a="1"/>
  <c r="AI290" i="25" a="1"/>
  <c r="BD254" i="25" a="1"/>
  <c r="AG322" i="25" a="1"/>
  <c r="AN378" i="25" a="1"/>
  <c r="O302" i="25" a="1"/>
  <c r="AA398" i="25" a="1"/>
  <c r="K6" i="25" a="1"/>
  <c r="AT298" i="25" a="1"/>
  <c r="D366" i="25" a="1"/>
  <c r="AJ390" i="25" a="1"/>
  <c r="Z338" i="25" a="1"/>
  <c r="AD486" i="25" a="1"/>
  <c r="BF494" i="25" a="1"/>
  <c r="D234" i="25" a="1"/>
  <c r="AB194" i="25" a="1"/>
  <c r="AN486" i="25" a="1"/>
  <c r="BM338" i="25" a="1"/>
  <c r="U182" i="25" a="1"/>
  <c r="AE250" i="25" a="1"/>
  <c r="O486" i="25" a="1"/>
  <c r="AI206" i="25" a="1"/>
  <c r="S278" i="25" a="1"/>
  <c r="AA394" i="25" a="1"/>
  <c r="AI246" i="25" a="1"/>
  <c r="AI454" i="25" a="1"/>
  <c r="BR5" i="25" a="1"/>
  <c r="AN374" i="25" a="1"/>
  <c r="P154" i="25" a="1"/>
  <c r="BF314" i="25" a="1"/>
  <c r="R182" i="25" a="1"/>
  <c r="AM414" i="25" a="1"/>
  <c r="AH438" i="25" a="1"/>
  <c r="AC442" i="25" a="1"/>
  <c r="I450" i="25" a="1"/>
  <c r="J382" i="25" a="1"/>
  <c r="AU430" i="25" a="1"/>
  <c r="R498" i="25" a="1"/>
  <c r="BF254" i="25" a="1"/>
  <c r="BK518" i="25" a="1"/>
  <c r="AH422" i="25" a="1"/>
  <c r="BN434" i="25" a="1"/>
  <c r="AH138" i="25" a="1"/>
  <c r="T122" i="25" a="1"/>
  <c r="BN314" i="25" a="1"/>
  <c r="AC178" i="25" a="1"/>
  <c r="AE262" i="25" a="1"/>
  <c r="BI510" i="25" a="1"/>
  <c r="AV166" i="25" a="1"/>
  <c r="U306" i="25" a="1"/>
  <c r="AS362" i="25" a="1"/>
  <c r="BP262" i="25" a="1"/>
  <c r="H90" i="25" a="1"/>
  <c r="AN242" i="25" a="1"/>
  <c r="Q530" i="25" a="1"/>
  <c r="AX418" i="25" a="1"/>
  <c r="BM518" i="25" a="1"/>
  <c r="J334" i="25" a="1"/>
  <c r="AC158" i="25" a="1"/>
  <c r="BJ386" i="25" a="1"/>
  <c r="R246" i="25" a="1"/>
  <c r="G40" i="25" a="1"/>
  <c r="BI482" i="25" a="1"/>
  <c r="AF170" i="25" a="1"/>
  <c r="S370" i="25" a="1"/>
  <c r="H14" i="25" a="1"/>
  <c r="N394" i="25" a="1"/>
  <c r="BH266" i="25" a="1"/>
  <c r="AB346" i="25" a="1"/>
  <c r="BH350" i="25" a="1"/>
  <c r="K414" i="25" a="1"/>
  <c r="AY486" i="25" a="1"/>
  <c r="BF502" i="25" a="1"/>
  <c r="J186" i="25" a="1"/>
  <c r="O406" i="25" a="1"/>
  <c r="Z426" i="25" a="1"/>
  <c r="BD450" i="25" a="1"/>
  <c r="AN314" i="25" a="1"/>
  <c r="M190" i="25" a="1"/>
  <c r="AS482" i="25" a="1"/>
  <c r="BG170" i="25" a="1"/>
  <c r="AU286" i="25" a="1"/>
  <c r="Z254" i="25" a="1"/>
  <c r="AR510" i="25" a="1"/>
  <c r="V470" i="25" a="1"/>
  <c r="AT278" i="25" a="1"/>
  <c r="BI438" i="25" a="1"/>
  <c r="P258" i="25" a="1"/>
  <c r="AT366" i="25" a="1"/>
  <c r="F84" i="25" a="1"/>
  <c r="BC394" i="25" a="1"/>
  <c r="BE198" i="25" a="1"/>
  <c r="AW522" i="25" a="1"/>
  <c r="AU406" i="25" a="1"/>
  <c r="J282" i="25" a="1"/>
  <c r="AF482" i="25" a="1"/>
  <c r="V486" i="25" a="1"/>
  <c r="AS250" i="25" a="1"/>
  <c r="L290" i="25" a="1"/>
  <c r="BJ486" i="25" a="1"/>
  <c r="AW494" i="25" a="1"/>
  <c r="BE426" i="25" a="1"/>
  <c r="AC526" i="25" a="1"/>
  <c r="AK474" i="25" a="1"/>
  <c r="M470" i="25" a="1"/>
  <c r="Q134" i="25" a="1"/>
  <c r="BI278" i="25" a="1"/>
  <c r="I162" i="25" a="1"/>
  <c r="BG314" i="25" a="1"/>
  <c r="AR314" i="25" a="1"/>
  <c r="P138" i="25" a="1"/>
  <c r="AS478" i="25" a="1"/>
  <c r="P234" i="25" a="1"/>
  <c r="AT414" i="25" a="1"/>
  <c r="Q402" i="25" a="1"/>
  <c r="AA214" i="25" a="1"/>
  <c r="Q330" i="25" a="1"/>
  <c r="BK402" i="25" a="1"/>
  <c r="N334" i="25" a="1"/>
  <c r="BE422" i="25" a="1"/>
  <c r="AF334" i="25" a="1"/>
  <c r="BE158" i="25" a="1"/>
  <c r="AC414" i="25" a="1"/>
  <c r="Z358" i="25" a="1"/>
  <c r="BF386" i="25" a="1"/>
  <c r="AT510" i="25" a="1"/>
  <c r="AV374" i="25" a="1"/>
  <c r="AB362" i="25" a="1"/>
  <c r="BP534" i="25" a="1"/>
  <c r="AT326" i="25" a="1"/>
  <c r="U422" i="25" a="1"/>
  <c r="N274" i="25" a="1"/>
  <c r="AL370" i="25" a="1"/>
  <c r="K158" i="25" a="1"/>
  <c r="AR450" i="25" a="1"/>
  <c r="AN410" i="25" a="1"/>
  <c r="BP174" i="25" a="1"/>
  <c r="BP178" i="25" a="1"/>
  <c r="AG310" i="25" a="1"/>
  <c r="U394" i="25" a="1"/>
  <c r="AM294" i="25" a="1"/>
  <c r="AD254" i="25" a="1"/>
  <c r="BJ398" i="25" a="1"/>
  <c r="AO390" i="25" a="1"/>
  <c r="T350" i="25" a="1"/>
  <c r="AO118" i="25" a="1"/>
  <c r="BG206" i="25" a="1"/>
  <c r="AO510" i="25" a="1"/>
  <c r="AL158" i="25" a="1"/>
  <c r="AC286" i="25" a="1"/>
  <c r="AS318" i="25" a="1"/>
  <c r="U202" i="25" a="1"/>
  <c r="BM158" i="25" a="1"/>
  <c r="BL422" i="25" a="1"/>
  <c r="BC286" i="25" a="1"/>
  <c r="AH202" i="25" a="1"/>
  <c r="AY246" i="25" a="1"/>
  <c r="BF186" i="25" a="1"/>
  <c r="BP198" i="25" a="1"/>
  <c r="AL330" i="25" a="1"/>
  <c r="P466" i="25" a="1"/>
  <c r="AK470" i="25" a="1"/>
  <c r="BC490" i="25" a="1"/>
  <c r="I350" i="25" a="1"/>
  <c r="AN182" i="25" a="1"/>
  <c r="I258" i="25" a="1"/>
  <c r="AB462" i="25" a="1"/>
  <c r="AK274" i="25" a="1"/>
  <c r="O490" i="25" a="1"/>
  <c r="AD322" i="25" a="1"/>
  <c r="AB382" i="25" a="1"/>
  <c r="AX238" i="25" a="1"/>
  <c r="T294" i="25" a="1"/>
  <c r="AO266" i="25" a="1"/>
  <c r="AO290" i="25" a="1"/>
  <c r="AA342" i="25" a="1"/>
  <c r="AN350" i="25" a="1"/>
  <c r="AY194" i="25" a="1"/>
  <c r="AG230" i="25" a="1"/>
  <c r="AV346" i="25" a="1"/>
  <c r="BI446" i="25" a="1"/>
  <c r="AG306" i="25" a="1"/>
  <c r="AJ266" i="25" a="1"/>
  <c r="AC334" i="25" a="1"/>
  <c r="AE422" i="25" a="1"/>
  <c r="AL446" i="25" a="1"/>
  <c r="F67" i="25" a="1"/>
  <c r="O182" i="25" a="1"/>
  <c r="AN338" i="25" a="1"/>
  <c r="BL226" i="25" a="1"/>
  <c r="T214" i="25" a="1"/>
  <c r="D206" i="25" a="1"/>
  <c r="BG450" i="25" a="1"/>
  <c r="T366" i="25" a="1"/>
  <c r="G49" i="25" a="1"/>
  <c r="AV510" i="25" a="1"/>
  <c r="AX298" i="25" a="1"/>
  <c r="R422" i="25" a="1"/>
  <c r="AE286" i="25" a="1"/>
  <c r="BI286" i="25" a="1"/>
  <c r="BN362" i="25" a="1"/>
  <c r="U238" i="25" a="1"/>
  <c r="AX534" i="25" a="1"/>
  <c r="BP350" i="25" a="1"/>
  <c r="AF382" i="25" a="1"/>
  <c r="AM406" i="25" a="1"/>
  <c r="AB526" i="25" a="1"/>
  <c r="R314" i="25" a="1"/>
  <c r="L334" i="25" a="1"/>
  <c r="W354" i="25" a="1"/>
  <c r="S422" i="25" a="1"/>
  <c r="AI330" i="25" a="1"/>
  <c r="BK422" i="25" a="1"/>
  <c r="BI450" i="25" a="1"/>
  <c r="AO442" i="25" a="1"/>
  <c r="AI198" i="25" a="1"/>
  <c r="AY214" i="25" a="1"/>
  <c r="L346" i="25" a="1"/>
  <c r="BE250" i="25" a="1"/>
  <c r="T258" i="25" a="1"/>
  <c r="Z506" i="25" a="1"/>
  <c r="AB330" i="25" a="1"/>
  <c r="G8" i="25" a="1"/>
  <c r="BJ154" i="25" a="1"/>
  <c r="AA458" i="25" a="1"/>
  <c r="BL134" i="25" a="1"/>
  <c r="W214" i="25" a="1"/>
  <c r="AU354" i="25" a="1"/>
  <c r="AJ170" i="25" a="1"/>
  <c r="J466" i="25" a="1"/>
  <c r="AL290" i="25" a="1"/>
  <c r="L122" i="25" a="1"/>
  <c r="AJ342" i="25" a="1"/>
  <c r="AJ462" i="25" a="1"/>
  <c r="Z518" i="25" a="1"/>
  <c r="BD454" i="25" a="1"/>
  <c r="D502" i="25" a="1"/>
  <c r="AA322" i="25" a="1"/>
  <c r="T482" i="25" a="1"/>
  <c r="BI346" i="25" a="1"/>
  <c r="AU466" i="25" a="1"/>
  <c r="K410" i="25" a="1"/>
  <c r="G5" i="25" a="1"/>
  <c r="AH450" i="25" a="1"/>
  <c r="BI478" i="25" a="1"/>
  <c r="K350" i="25" a="1"/>
  <c r="BG178" i="25" a="1"/>
  <c r="D338" i="25" a="1"/>
  <c r="AF478" i="25" a="1"/>
  <c r="AC150" i="25" a="1"/>
  <c r="AA186" i="25" a="1"/>
  <c r="BL202" i="25" a="1"/>
  <c r="AS162" i="25" a="1"/>
  <c r="AO242" i="25" a="1"/>
  <c r="BJ298" i="25" a="1"/>
  <c r="AZ478" i="25" a="1"/>
  <c r="I406" i="25" a="1"/>
  <c r="AR230" i="25" a="1"/>
  <c r="AS234" i="25" a="1"/>
  <c r="BE346" i="25" a="1"/>
  <c r="N490" i="25" a="1"/>
  <c r="W306" i="25" a="1"/>
  <c r="AO334" i="25" a="1"/>
  <c r="BP310" i="25" a="1"/>
  <c r="AM486" i="25" a="1"/>
  <c r="U434" i="25" a="1"/>
  <c r="AA366" i="25" a="1"/>
  <c r="AB186" i="25" a="1"/>
  <c r="AZ258" i="25" a="1"/>
  <c r="G68" i="25" a="1"/>
  <c r="AL246" i="25" a="1"/>
  <c r="BO266" i="25" a="1"/>
  <c r="N454" i="25" a="1"/>
  <c r="D326" i="25" a="1"/>
  <c r="BI530" i="25" a="1"/>
  <c r="AK466" i="25" a="1"/>
  <c r="D514" i="25" a="1"/>
  <c r="AI154" i="25" a="1"/>
  <c r="BM310" i="25" a="1"/>
  <c r="BI262" i="25" a="1"/>
  <c r="BP166" i="25" a="1"/>
  <c r="K306" i="25" a="1"/>
  <c r="BD270" i="25" a="1"/>
  <c r="L362" i="25" a="1"/>
  <c r="Q262" i="25" a="1"/>
  <c r="AX486" i="25" a="1"/>
  <c r="F21" i="25" a="1"/>
  <c r="BI290" i="25" a="1"/>
  <c r="BC290" i="25" a="1"/>
  <c r="AO502" i="25" a="1"/>
  <c r="AX518" i="25" a="1"/>
  <c r="AE426" i="25" a="1"/>
  <c r="BP278" i="25" a="1"/>
  <c r="R418" i="25" a="1"/>
  <c r="AE470" i="25" a="1"/>
  <c r="U374" i="25" a="1"/>
  <c r="BE418" i="25" a="1"/>
  <c r="AY266" i="25" a="1"/>
  <c r="BL210" i="25" a="1"/>
  <c r="BL210" i="25" l="1"/>
  <c r="AY266" i="25"/>
  <c r="BE418" i="25"/>
  <c r="U374" i="25"/>
  <c r="AE470" i="25"/>
  <c r="R418" i="25"/>
  <c r="BP278" i="25"/>
  <c r="AE426" i="25"/>
  <c r="AX518" i="25"/>
  <c r="AO502" i="25"/>
  <c r="BC290" i="25"/>
  <c r="BI290" i="25"/>
  <c r="F21" i="25"/>
  <c r="AX486" i="25"/>
  <c r="Q262" i="25"/>
  <c r="L362" i="25"/>
  <c r="BD270" i="25"/>
  <c r="K306" i="25"/>
  <c r="BP166" i="25"/>
  <c r="BI262" i="25"/>
  <c r="BM310" i="25"/>
  <c r="AI154" i="25"/>
  <c r="D514" i="25"/>
  <c r="AK466" i="25"/>
  <c r="BI530" i="25"/>
  <c r="D326" i="25"/>
  <c r="N454" i="25"/>
  <c r="BO266" i="25"/>
  <c r="AL246" i="25"/>
  <c r="G68" i="25"/>
  <c r="AZ258" i="25"/>
  <c r="AB186" i="25"/>
  <c r="AA366" i="25"/>
  <c r="U434" i="25"/>
  <c r="AM486" i="25"/>
  <c r="BP310" i="25"/>
  <c r="AO334" i="25"/>
  <c r="W306" i="25"/>
  <c r="N490" i="25"/>
  <c r="BE346" i="25"/>
  <c r="AS234" i="25"/>
  <c r="AR230" i="25"/>
  <c r="I406" i="25"/>
  <c r="AZ478" i="25"/>
  <c r="BJ298" i="25"/>
  <c r="AO242" i="25"/>
  <c r="AS162" i="25"/>
  <c r="BL202" i="25"/>
  <c r="AA186" i="25"/>
  <c r="AC150" i="25"/>
  <c r="AF478" i="25"/>
  <c r="D338" i="25"/>
  <c r="BG178" i="25"/>
  <c r="K350" i="25"/>
  <c r="BI478" i="25"/>
  <c r="AH450" i="25"/>
  <c r="G5" i="25"/>
  <c r="K410" i="25"/>
  <c r="AU466" i="25"/>
  <c r="BI346" i="25"/>
  <c r="T482" i="25"/>
  <c r="AA322" i="25"/>
  <c r="D502" i="25"/>
  <c r="BD454" i="25"/>
  <c r="Z518" i="25"/>
  <c r="AJ462" i="25"/>
  <c r="AJ342" i="25"/>
  <c r="L122" i="25"/>
  <c r="AL290" i="25"/>
  <c r="J466" i="25"/>
  <c r="AJ170" i="25"/>
  <c r="AU354" i="25"/>
  <c r="W214" i="25"/>
  <c r="BL134" i="25"/>
  <c r="AA458" i="25"/>
  <c r="BJ154" i="25"/>
  <c r="G8" i="25"/>
  <c r="AB330" i="25"/>
  <c r="Z506" i="25"/>
  <c r="T258" i="25"/>
  <c r="BE250" i="25"/>
  <c r="L346" i="25"/>
  <c r="AY214" i="25"/>
  <c r="AI198" i="25"/>
  <c r="AO442" i="25"/>
  <c r="BI450" i="25"/>
  <c r="BK422" i="25"/>
  <c r="AI330" i="25"/>
  <c r="S422" i="25"/>
  <c r="W354" i="25"/>
  <c r="L334" i="25"/>
  <c r="R314" i="25"/>
  <c r="AB526" i="25"/>
  <c r="AM406" i="25"/>
  <c r="AF382" i="25"/>
  <c r="BP350" i="25"/>
  <c r="AX534" i="25"/>
  <c r="U238" i="25"/>
  <c r="BN362" i="25"/>
  <c r="BI286" i="25"/>
  <c r="AE286" i="25"/>
  <c r="R422" i="25"/>
  <c r="AX298" i="25"/>
  <c r="AV510" i="25"/>
  <c r="G49" i="25"/>
  <c r="T366" i="25"/>
  <c r="BG450" i="25"/>
  <c r="D206" i="25"/>
  <c r="T214" i="25"/>
  <c r="BL226" i="25"/>
  <c r="AN338" i="25"/>
  <c r="O182" i="25"/>
  <c r="F67" i="25"/>
  <c r="AL446" i="25"/>
  <c r="AE422" i="25"/>
  <c r="AC334" i="25"/>
  <c r="AJ266" i="25"/>
  <c r="AG306" i="25"/>
  <c r="BI446" i="25"/>
  <c r="AV346" i="25"/>
  <c r="AG230" i="25"/>
  <c r="AY194" i="25"/>
  <c r="AN350" i="25"/>
  <c r="AA342" i="25"/>
  <c r="AO290" i="25"/>
  <c r="AO266" i="25"/>
  <c r="T294" i="25"/>
  <c r="AX238" i="25"/>
  <c r="AB382" i="25"/>
  <c r="AD322" i="25"/>
  <c r="O490" i="25"/>
  <c r="AK274" i="25"/>
  <c r="AB462" i="25"/>
  <c r="I258" i="25"/>
  <c r="AN182" i="25"/>
  <c r="I350" i="25"/>
  <c r="BC490" i="25"/>
  <c r="AK470" i="25"/>
  <c r="P466" i="25"/>
  <c r="AL330" i="25"/>
  <c r="BP198" i="25"/>
  <c r="BF186" i="25"/>
  <c r="AY246" i="25"/>
  <c r="AH202" i="25"/>
  <c r="BC286" i="25"/>
  <c r="BL422" i="25"/>
  <c r="BM158" i="25"/>
  <c r="U202" i="25"/>
  <c r="AS318" i="25"/>
  <c r="AC286" i="25"/>
  <c r="AL158" i="25"/>
  <c r="AO510" i="25"/>
  <c r="BG206" i="25"/>
  <c r="AO118" i="25"/>
  <c r="T350" i="25"/>
  <c r="AO390" i="25"/>
  <c r="BJ398" i="25"/>
  <c r="AD254" i="25"/>
  <c r="AM294" i="25"/>
  <c r="U394" i="25"/>
  <c r="AG310" i="25"/>
  <c r="BP178" i="25"/>
  <c r="BP174" i="25"/>
  <c r="AN410" i="25"/>
  <c r="AR450" i="25"/>
  <c r="K158" i="25"/>
  <c r="AL370" i="25"/>
  <c r="N274" i="25"/>
  <c r="U422" i="25"/>
  <c r="AT326" i="25"/>
  <c r="BP534" i="25"/>
  <c r="AB362" i="25"/>
  <c r="AV374" i="25"/>
  <c r="AT510" i="25"/>
  <c r="BF386" i="25"/>
  <c r="Z358" i="25"/>
  <c r="AC414" i="25"/>
  <c r="BE158" i="25"/>
  <c r="AF334" i="25"/>
  <c r="BE422" i="25"/>
  <c r="N334" i="25"/>
  <c r="BK402" i="25"/>
  <c r="Q330" i="25"/>
  <c r="AA214" i="25"/>
  <c r="Q402" i="25"/>
  <c r="AT414" i="25"/>
  <c r="P234" i="25"/>
  <c r="AS478" i="25"/>
  <c r="P138" i="25"/>
  <c r="AR314" i="25"/>
  <c r="BG314" i="25"/>
  <c r="I162" i="25"/>
  <c r="BI278" i="25"/>
  <c r="Q134" i="25"/>
  <c r="M470" i="25"/>
  <c r="AK474" i="25"/>
  <c r="AC526" i="25"/>
  <c r="BE426" i="25"/>
  <c r="AW494" i="25"/>
  <c r="BJ486" i="25"/>
  <c r="L290" i="25"/>
  <c r="AS250" i="25"/>
  <c r="V486" i="25"/>
  <c r="AF482" i="25"/>
  <c r="J282" i="25"/>
  <c r="AU406" i="25"/>
  <c r="AW522" i="25"/>
  <c r="BE198" i="25"/>
  <c r="BC394" i="25"/>
  <c r="F84" i="25"/>
  <c r="AT366" i="25"/>
  <c r="P258" i="25"/>
  <c r="BI438" i="25"/>
  <c r="AT278" i="25"/>
  <c r="V470" i="25"/>
  <c r="AR510" i="25"/>
  <c r="Z254" i="25"/>
  <c r="AU286" i="25"/>
  <c r="BG170" i="25"/>
  <c r="AS482" i="25"/>
  <c r="M190" i="25"/>
  <c r="AN314" i="25"/>
  <c r="BD450" i="25"/>
  <c r="Z426" i="25"/>
  <c r="O406" i="25"/>
  <c r="J186" i="25"/>
  <c r="BF502" i="25"/>
  <c r="AY486" i="25"/>
  <c r="K414" i="25"/>
  <c r="BH350" i="25"/>
  <c r="AB346" i="25"/>
  <c r="BH266" i="25"/>
  <c r="N394" i="25"/>
  <c r="H14" i="25"/>
  <c r="S370" i="25"/>
  <c r="AF170" i="25"/>
  <c r="BI482" i="25"/>
  <c r="G40" i="25"/>
  <c r="R246" i="25"/>
  <c r="BJ386" i="25"/>
  <c r="AC158" i="25"/>
  <c r="J334" i="25"/>
  <c r="BM518" i="25"/>
  <c r="AX418" i="25"/>
  <c r="Q530" i="25"/>
  <c r="AN242" i="25"/>
  <c r="H90" i="25"/>
  <c r="BP262" i="25"/>
  <c r="AS362" i="25"/>
  <c r="U306" i="25"/>
  <c r="AV166" i="25"/>
  <c r="BI510" i="25"/>
  <c r="AE262" i="25"/>
  <c r="AC178" i="25"/>
  <c r="BN314" i="25"/>
  <c r="T122" i="25"/>
  <c r="AH138" i="25"/>
  <c r="BN434" i="25"/>
  <c r="AH422" i="25"/>
  <c r="BK518" i="25"/>
  <c r="BF254" i="25"/>
  <c r="R498" i="25"/>
  <c r="AU430" i="25"/>
  <c r="J382" i="25"/>
  <c r="I450" i="25"/>
  <c r="AC442" i="25"/>
  <c r="AH438" i="25"/>
  <c r="AM414" i="25"/>
  <c r="R182" i="25"/>
  <c r="BF314" i="25"/>
  <c r="P154" i="25"/>
  <c r="AN374" i="25"/>
  <c r="BR5" i="25"/>
  <c r="AI454" i="25"/>
  <c r="AI246" i="25"/>
  <c r="AA394" i="25"/>
  <c r="S278" i="25"/>
  <c r="AI206" i="25"/>
  <c r="O486" i="25"/>
  <c r="AE250" i="25"/>
  <c r="U182" i="25"/>
  <c r="BM338" i="25"/>
  <c r="AN486" i="25"/>
  <c r="AB194" i="25"/>
  <c r="D234" i="25"/>
  <c r="BF494" i="25"/>
  <c r="AD486" i="25"/>
  <c r="Z338" i="25"/>
  <c r="AJ390" i="25"/>
  <c r="D366" i="25"/>
  <c r="AT298" i="25"/>
  <c r="K6" i="25"/>
  <c r="AA398" i="25"/>
  <c r="O302" i="25"/>
  <c r="AN378" i="25"/>
  <c r="AG322" i="25"/>
  <c r="BD254" i="25"/>
  <c r="AI290" i="25"/>
  <c r="AU518" i="25"/>
  <c r="BO366" i="25"/>
  <c r="U314" i="25"/>
  <c r="K530" i="25"/>
  <c r="AO134" i="25"/>
  <c r="BL302" i="25"/>
  <c r="BE410" i="25"/>
  <c r="BO238" i="25"/>
  <c r="M162" i="25"/>
  <c r="BC266" i="25"/>
  <c r="AB318" i="25"/>
  <c r="V250" i="25"/>
  <c r="AN450" i="25"/>
  <c r="AA302" i="25"/>
  <c r="AC422" i="25"/>
  <c r="AO474" i="25"/>
  <c r="Q370" i="25"/>
  <c r="BJ422" i="25"/>
  <c r="AK438" i="25"/>
  <c r="M366" i="25"/>
  <c r="AZ170" i="25"/>
  <c r="AI470" i="25"/>
  <c r="W130" i="25"/>
  <c r="N386" i="25"/>
  <c r="AI382" i="25"/>
  <c r="AN514" i="25"/>
  <c r="D346" i="25"/>
  <c r="BE354" i="25"/>
  <c r="BD250" i="25"/>
  <c r="AH198" i="25"/>
  <c r="AC310" i="25"/>
  <c r="AJ350" i="25"/>
  <c r="W330" i="25"/>
  <c r="AC174" i="25"/>
  <c r="M502" i="25"/>
  <c r="N250" i="25"/>
  <c r="U158" i="25"/>
  <c r="K442" i="25"/>
  <c r="AO318" i="25"/>
  <c r="U518" i="25"/>
  <c r="P362" i="25"/>
  <c r="BO254" i="25"/>
  <c r="BF274" i="25"/>
  <c r="AX414" i="25"/>
  <c r="AJ134" i="25"/>
  <c r="BI410" i="25"/>
  <c r="N466" i="25"/>
  <c r="U246" i="25"/>
  <c r="BG338" i="25"/>
  <c r="U294" i="25"/>
  <c r="U470" i="25"/>
  <c r="BF130" i="25"/>
  <c r="AM250" i="25"/>
  <c r="P134" i="25"/>
  <c r="BP230" i="25"/>
  <c r="AG166" i="25"/>
  <c r="V394" i="25"/>
  <c r="L166" i="25"/>
  <c r="AZ166" i="25"/>
  <c r="AA426" i="25"/>
  <c r="AU366" i="25"/>
  <c r="BE298" i="25"/>
  <c r="J246" i="25"/>
  <c r="AB502" i="25"/>
  <c r="M406" i="25"/>
  <c r="M226" i="25"/>
  <c r="AV350" i="25"/>
  <c r="V126" i="25"/>
  <c r="BL418" i="25"/>
  <c r="K330" i="25"/>
  <c r="T382" i="25"/>
  <c r="BH430" i="25"/>
  <c r="AG134" i="25"/>
  <c r="G24" i="25"/>
  <c r="AM254" i="25"/>
  <c r="AA482" i="25"/>
  <c r="AU322" i="25"/>
  <c r="Z466" i="25"/>
  <c r="AX206" i="25"/>
  <c r="AV138" i="25"/>
  <c r="BI370" i="25"/>
  <c r="BH450" i="25"/>
  <c r="AR534" i="25"/>
  <c r="U350" i="25"/>
  <c r="BJ314" i="25"/>
  <c r="T174" i="25"/>
  <c r="AA126" i="25"/>
  <c r="P486" i="25"/>
  <c r="BI430" i="25"/>
  <c r="BI382" i="25"/>
  <c r="BC118" i="25"/>
  <c r="W114" i="25"/>
  <c r="T290" i="25"/>
  <c r="Z306" i="25"/>
  <c r="AI366" i="25"/>
  <c r="F63" i="25"/>
  <c r="M482" i="25"/>
  <c r="AW306" i="25"/>
  <c r="BL410" i="25"/>
  <c r="AB182" i="25"/>
  <c r="AC358" i="25"/>
  <c r="L390" i="25"/>
  <c r="AR382" i="25"/>
  <c r="AB506" i="25"/>
  <c r="AT134" i="25"/>
  <c r="BO154" i="25"/>
  <c r="V490" i="25"/>
  <c r="AH218" i="25"/>
  <c r="BJ322" i="25"/>
  <c r="R334" i="25"/>
  <c r="BF418" i="25"/>
  <c r="U486" i="25"/>
  <c r="AW198" i="25"/>
  <c r="AJ442" i="25"/>
  <c r="AW270" i="25"/>
  <c r="AX218" i="25"/>
  <c r="AU470" i="25"/>
  <c r="AX370" i="25"/>
  <c r="N366" i="25"/>
  <c r="BG202" i="25"/>
  <c r="AF218" i="25"/>
  <c r="S406" i="25"/>
  <c r="AT466" i="25"/>
  <c r="AV354" i="25"/>
  <c r="AR238" i="25"/>
  <c r="Q498" i="25"/>
  <c r="AX382" i="25"/>
  <c r="AL418" i="25"/>
  <c r="AB314" i="25"/>
  <c r="AS206" i="25"/>
  <c r="AI334" i="25"/>
  <c r="AB490" i="25"/>
  <c r="BG522" i="25"/>
  <c r="AG194" i="25"/>
  <c r="AT310" i="25"/>
  <c r="AT270" i="25"/>
  <c r="AY278" i="25"/>
  <c r="BI214" i="25"/>
  <c r="BE290" i="25"/>
  <c r="AT198" i="25"/>
  <c r="BM294" i="25"/>
  <c r="V282" i="25"/>
  <c r="J326" i="25"/>
  <c r="BM530" i="25"/>
  <c r="W226" i="25"/>
  <c r="BN426" i="25"/>
  <c r="BD478" i="25"/>
  <c r="K490" i="25"/>
  <c r="AR170" i="25"/>
  <c r="AI466" i="25"/>
  <c r="AO214" i="25"/>
  <c r="AT458" i="25"/>
  <c r="AV478" i="25"/>
  <c r="AW442" i="25"/>
  <c r="BO422" i="25"/>
  <c r="BJ170" i="25"/>
  <c r="AR434" i="25"/>
  <c r="AD526" i="25"/>
  <c r="I366" i="25"/>
  <c r="AH334" i="25"/>
  <c r="I314" i="25"/>
  <c r="Z446" i="25"/>
  <c r="AU534" i="25"/>
  <c r="AJ378" i="25"/>
  <c r="AZ178" i="25"/>
  <c r="J506" i="25"/>
  <c r="F90" i="25"/>
  <c r="AB266" i="25"/>
  <c r="J346" i="25"/>
  <c r="S122" i="25"/>
  <c r="BM258" i="25"/>
  <c r="Z398" i="25"/>
  <c r="D354" i="25"/>
  <c r="AD214" i="25"/>
  <c r="U270" i="25"/>
  <c r="BE430" i="25"/>
  <c r="J522" i="25"/>
  <c r="BJ494" i="25"/>
  <c r="G76" i="25"/>
  <c r="L310" i="25"/>
  <c r="BM390" i="25"/>
  <c r="AG254" i="25"/>
  <c r="M298" i="25"/>
  <c r="AG154" i="25"/>
  <c r="AR178" i="25"/>
  <c r="T390" i="25"/>
  <c r="BK222" i="25"/>
  <c r="Z534" i="25"/>
  <c r="BH426" i="25"/>
  <c r="S274" i="25"/>
  <c r="AK346" i="25"/>
  <c r="F18" i="25"/>
  <c r="AK262" i="25"/>
  <c r="BP478" i="25"/>
  <c r="AX430" i="25"/>
  <c r="AF454" i="25"/>
  <c r="N318" i="25"/>
  <c r="AH522" i="25"/>
  <c r="BP494" i="25"/>
  <c r="H10" i="25"/>
  <c r="G19" i="25"/>
  <c r="Q210" i="25"/>
  <c r="AH150" i="25"/>
  <c r="AT502" i="25"/>
  <c r="AL134" i="25"/>
  <c r="Q338" i="25"/>
  <c r="AU398" i="25"/>
  <c r="AS534" i="25"/>
  <c r="BJ194" i="25"/>
  <c r="AF410" i="25"/>
  <c r="BE466" i="25"/>
  <c r="S494" i="25"/>
  <c r="BD282" i="25"/>
  <c r="AH194" i="25"/>
  <c r="BL262" i="25"/>
  <c r="V502" i="25"/>
  <c r="AM314" i="25"/>
  <c r="AF406" i="25"/>
  <c r="AA466" i="25"/>
  <c r="M362" i="25"/>
  <c r="AS386" i="25"/>
  <c r="AU250" i="25"/>
  <c r="P170" i="25"/>
  <c r="AU150" i="25"/>
  <c r="AL450" i="25"/>
  <c r="AW450" i="25"/>
  <c r="BM262" i="25"/>
  <c r="AR446" i="25"/>
  <c r="BL430" i="25"/>
  <c r="AH382" i="25"/>
  <c r="U318" i="25"/>
  <c r="AI442" i="25"/>
  <c r="AZ438" i="25"/>
  <c r="AS390" i="25"/>
  <c r="AI242" i="25"/>
  <c r="K5" i="25"/>
  <c r="BC386" i="25"/>
  <c r="D190" i="25"/>
  <c r="AI162" i="25"/>
  <c r="K278" i="25"/>
  <c r="O526" i="25"/>
  <c r="S506" i="25"/>
  <c r="BG126" i="25"/>
  <c r="AK166" i="25"/>
  <c r="P334" i="25"/>
  <c r="AM258" i="25"/>
  <c r="AU310" i="25"/>
  <c r="AX322" i="25"/>
  <c r="AH338" i="25"/>
  <c r="BC398" i="25"/>
  <c r="AY530" i="25"/>
  <c r="AR254" i="25"/>
  <c r="AR234" i="25"/>
  <c r="Z430" i="25"/>
  <c r="AD310" i="25"/>
  <c r="BH338" i="25"/>
  <c r="U354" i="25"/>
  <c r="V210" i="25"/>
  <c r="BL490" i="25"/>
  <c r="R242" i="25"/>
  <c r="AL226" i="25"/>
  <c r="J298" i="25"/>
  <c r="V358" i="25"/>
  <c r="AX450" i="25"/>
  <c r="BG530" i="25"/>
  <c r="AM182" i="25"/>
  <c r="BD466" i="25"/>
  <c r="AS230" i="25"/>
  <c r="AM394" i="25"/>
  <c r="S446" i="25"/>
  <c r="F104" i="25"/>
  <c r="AT126" i="25"/>
  <c r="BP442" i="25"/>
  <c r="Q326" i="25"/>
  <c r="BF318" i="25"/>
  <c r="Q334" i="25"/>
  <c r="AN150" i="25"/>
  <c r="BJ318" i="25"/>
  <c r="V226" i="25"/>
  <c r="AL234" i="25"/>
  <c r="BD522" i="25"/>
  <c r="Q174" i="25"/>
  <c r="L286" i="25"/>
  <c r="AN186" i="25"/>
  <c r="O466" i="25"/>
  <c r="AV318" i="25"/>
  <c r="BP138" i="25"/>
  <c r="D314" i="25"/>
  <c r="BD310" i="25"/>
  <c r="BL530" i="25"/>
  <c r="AH526" i="25"/>
  <c r="AM338" i="25"/>
  <c r="G65" i="25"/>
  <c r="I306" i="25"/>
  <c r="AI266" i="25"/>
  <c r="AL238" i="25"/>
  <c r="BM306" i="25"/>
  <c r="BH506" i="25"/>
  <c r="W170" i="25"/>
  <c r="BK286" i="25"/>
  <c r="Z126" i="25"/>
  <c r="BM466" i="25"/>
  <c r="Q502" i="25"/>
  <c r="Z498" i="25"/>
  <c r="S514" i="25"/>
  <c r="AH210" i="25"/>
  <c r="BL446" i="25"/>
  <c r="AM434" i="25"/>
  <c r="S166" i="25"/>
  <c r="AD498" i="25"/>
  <c r="AB122" i="25"/>
  <c r="AT382" i="25"/>
  <c r="AJ318" i="25"/>
  <c r="AS194" i="25"/>
  <c r="BN466" i="25"/>
  <c r="N246" i="25"/>
  <c r="AK514" i="25"/>
  <c r="M462" i="25"/>
  <c r="AJ338" i="25"/>
  <c r="BO286" i="25"/>
  <c r="AO430" i="25"/>
  <c r="D518" i="25"/>
  <c r="AL170" i="25"/>
  <c r="F10" i="25"/>
  <c r="W254" i="25"/>
  <c r="L350" i="25"/>
  <c r="O478" i="25"/>
  <c r="AM286" i="25"/>
  <c r="N350" i="25"/>
  <c r="AJ386" i="25"/>
  <c r="AM262" i="25"/>
  <c r="BH198" i="25"/>
  <c r="O362" i="25"/>
  <c r="P398" i="25"/>
  <c r="J362" i="25"/>
  <c r="I390" i="25"/>
  <c r="BD490" i="25"/>
  <c r="AX122" i="25"/>
  <c r="BM398" i="25"/>
  <c r="AI126" i="25"/>
  <c r="AE466" i="25"/>
  <c r="F20" i="25"/>
  <c r="V334" i="25"/>
  <c r="BP514" i="25"/>
  <c r="Q114" i="25"/>
  <c r="AY386" i="25"/>
  <c r="AK442" i="25"/>
  <c r="AJ214" i="25"/>
  <c r="BO170" i="25"/>
  <c r="D226" i="25"/>
  <c r="BO438" i="25"/>
  <c r="BK418" i="25"/>
  <c r="AO330" i="25"/>
  <c r="AI494" i="25"/>
  <c r="G92" i="25"/>
  <c r="R514" i="25"/>
  <c r="P250" i="25"/>
  <c r="BP194" i="25"/>
  <c r="BO434" i="25"/>
  <c r="W430" i="25"/>
  <c r="AZ506" i="25"/>
  <c r="BM458" i="25"/>
  <c r="BK138" i="25"/>
  <c r="V330" i="25"/>
  <c r="AV398" i="25"/>
  <c r="AZ526" i="25"/>
  <c r="BG174" i="25"/>
  <c r="AU230" i="25"/>
  <c r="M390" i="25"/>
  <c r="AU502" i="25"/>
  <c r="AW250" i="25"/>
  <c r="BH242" i="25"/>
  <c r="D158" i="25"/>
  <c r="I166" i="25"/>
  <c r="K482" i="25"/>
  <c r="AB278" i="25"/>
  <c r="BP186" i="25"/>
  <c r="AJ234" i="25"/>
  <c r="AK378" i="25"/>
  <c r="K294" i="25"/>
  <c r="AH482" i="25"/>
  <c r="AZ326" i="25"/>
  <c r="AJ258" i="25"/>
  <c r="BO414" i="25"/>
  <c r="BI158" i="25"/>
  <c r="BE242" i="25"/>
  <c r="N222" i="25"/>
  <c r="BN234" i="25"/>
  <c r="BC206" i="25"/>
  <c r="D258" i="25"/>
  <c r="D390" i="25"/>
  <c r="BC126" i="25"/>
  <c r="BP122" i="25"/>
  <c r="BE526" i="25"/>
  <c r="V258" i="25"/>
  <c r="BN390" i="25"/>
  <c r="G101" i="25"/>
  <c r="P242" i="25"/>
  <c r="L422" i="25"/>
  <c r="AH402" i="25"/>
  <c r="AR502" i="25"/>
  <c r="AG302" i="25"/>
  <c r="BJ430" i="25"/>
  <c r="AK362" i="25"/>
  <c r="L470" i="25"/>
  <c r="P534" i="25"/>
  <c r="AC258" i="25"/>
  <c r="BI394" i="25"/>
  <c r="BN494" i="25"/>
  <c r="AW338" i="25"/>
  <c r="G99" i="25"/>
  <c r="AS138" i="25"/>
  <c r="BD506" i="25"/>
  <c r="M182" i="25"/>
  <c r="AY146" i="25"/>
  <c r="BH462" i="25"/>
  <c r="K162" i="25"/>
  <c r="J138" i="25"/>
  <c r="AD390" i="25"/>
  <c r="AS498" i="25"/>
  <c r="M410" i="25"/>
  <c r="W514" i="25"/>
  <c r="F79" i="25"/>
  <c r="J194" i="25"/>
  <c r="BJ458" i="25"/>
  <c r="BP266" i="25"/>
  <c r="H85" i="25"/>
  <c r="V434" i="25"/>
  <c r="G71" i="25"/>
  <c r="D342" i="25"/>
  <c r="AN502" i="25"/>
  <c r="AA166" i="25"/>
  <c r="R150" i="25"/>
  <c r="AW322" i="25"/>
  <c r="H32" i="25"/>
  <c r="AL138" i="25"/>
  <c r="AE498" i="25"/>
  <c r="O510" i="25"/>
  <c r="AG410" i="25"/>
  <c r="AU202" i="25"/>
  <c r="BO378" i="25"/>
  <c r="BI486" i="25"/>
  <c r="Z438" i="25"/>
  <c r="BD262" i="25"/>
  <c r="AV274" i="25"/>
  <c r="AX350" i="25"/>
  <c r="J170" i="25"/>
  <c r="H94" i="25"/>
  <c r="F45" i="25"/>
  <c r="BH454" i="25"/>
  <c r="AK218" i="25"/>
  <c r="AO406" i="25"/>
  <c r="BM374" i="25"/>
  <c r="BE118" i="25"/>
  <c r="BN122" i="25"/>
  <c r="H28" i="25"/>
  <c r="AR122" i="25"/>
  <c r="R254" i="25"/>
  <c r="M522" i="25"/>
  <c r="L258" i="25"/>
  <c r="BP438" i="25"/>
  <c r="H109" i="25"/>
  <c r="AJ302" i="25"/>
  <c r="BJ342" i="25"/>
  <c r="Z114" i="25"/>
  <c r="BF278" i="25"/>
  <c r="AM470" i="25"/>
  <c r="AM322" i="25"/>
  <c r="U222" i="25"/>
  <c r="H92" i="25"/>
  <c r="Z178" i="25"/>
  <c r="S478" i="25"/>
  <c r="BP430" i="25"/>
  <c r="BC238" i="25"/>
  <c r="O210" i="25"/>
  <c r="AE530" i="25"/>
  <c r="AA266" i="25"/>
  <c r="AO398" i="25"/>
  <c r="AT142" i="25"/>
  <c r="BF270" i="25"/>
  <c r="Q410" i="25"/>
  <c r="Z198" i="25"/>
  <c r="K130" i="25"/>
  <c r="AG138" i="25"/>
  <c r="AA142" i="25"/>
  <c r="BJ330" i="25"/>
  <c r="W454" i="25"/>
  <c r="N338" i="25"/>
  <c r="S246" i="25"/>
  <c r="BP214" i="25"/>
  <c r="BL434" i="25"/>
  <c r="S426" i="25"/>
  <c r="BP134" i="25"/>
  <c r="M526" i="25"/>
  <c r="BF530" i="25"/>
  <c r="Z406" i="25"/>
  <c r="AC206" i="25"/>
  <c r="BI134" i="25"/>
  <c r="AB514" i="25"/>
  <c r="AJ358" i="25"/>
  <c r="AD218" i="25"/>
  <c r="BL306" i="25"/>
  <c r="D398" i="25"/>
  <c r="AM506" i="25"/>
  <c r="W138" i="25"/>
  <c r="P330" i="25"/>
  <c r="BM166" i="25"/>
  <c r="BI166" i="25"/>
  <c r="AF450" i="25"/>
  <c r="F44" i="25"/>
  <c r="BC178" i="25"/>
  <c r="BC242" i="25"/>
  <c r="F101" i="25"/>
  <c r="BL402" i="25"/>
  <c r="BJ470" i="25"/>
  <c r="Z394" i="25"/>
  <c r="BG426" i="25"/>
  <c r="AD334" i="25"/>
  <c r="BI518" i="25"/>
  <c r="AL182" i="25"/>
  <c r="AR418" i="25"/>
  <c r="P278" i="25"/>
  <c r="AD470" i="25"/>
  <c r="AF230" i="25"/>
  <c r="R210" i="25"/>
  <c r="BL154" i="25"/>
  <c r="R186" i="25"/>
  <c r="BM362" i="25"/>
  <c r="BG182" i="25"/>
  <c r="AF346" i="25"/>
  <c r="AS202" i="25"/>
  <c r="AR218" i="25"/>
  <c r="BK166" i="25"/>
  <c r="AV466" i="25"/>
  <c r="AC238" i="25"/>
  <c r="AN270" i="25"/>
  <c r="BN218" i="25"/>
  <c r="N374" i="25"/>
  <c r="AZ430" i="25"/>
  <c r="BE438" i="25"/>
  <c r="BG418" i="25"/>
  <c r="AZ114" i="25"/>
  <c r="AE234" i="25"/>
  <c r="AM530" i="25"/>
  <c r="T222" i="25"/>
  <c r="Q138" i="25"/>
  <c r="AC126" i="25"/>
  <c r="AC338" i="25"/>
  <c r="J414" i="25"/>
  <c r="F71" i="25"/>
  <c r="W358" i="25"/>
  <c r="AF470" i="25"/>
  <c r="AJ458" i="25"/>
  <c r="AL146" i="25"/>
  <c r="AU214" i="25"/>
  <c r="BF518" i="25"/>
  <c r="AD514" i="25"/>
  <c r="N342" i="25"/>
  <c r="R390" i="25"/>
  <c r="AV302" i="25"/>
  <c r="AS170" i="25"/>
  <c r="BJ326" i="25"/>
  <c r="AV190" i="25"/>
  <c r="M378" i="25"/>
  <c r="AS306" i="25"/>
  <c r="AR166" i="25"/>
  <c r="F29" i="25"/>
  <c r="J314" i="25"/>
  <c r="AI414" i="25"/>
  <c r="S518" i="25"/>
  <c r="BN134" i="25"/>
  <c r="BD230" i="25"/>
  <c r="D194" i="25"/>
  <c r="J202" i="25"/>
  <c r="Q478" i="25"/>
  <c r="AT186" i="25"/>
  <c r="AR442" i="25"/>
  <c r="AZ446" i="25"/>
  <c r="AM238" i="25"/>
  <c r="BN282" i="25"/>
  <c r="G106" i="25"/>
  <c r="I178" i="25"/>
  <c r="Z454" i="25"/>
  <c r="AC302" i="25"/>
  <c r="P402" i="25"/>
  <c r="AI194" i="25"/>
  <c r="D478" i="25"/>
  <c r="AE242" i="25"/>
  <c r="J410" i="25"/>
  <c r="AO422" i="25"/>
  <c r="AO314" i="25"/>
  <c r="G46" i="25"/>
  <c r="BC418" i="25"/>
  <c r="BH210" i="25"/>
  <c r="Z202" i="25"/>
  <c r="AT262" i="25"/>
  <c r="AC350" i="25"/>
  <c r="BF262" i="25"/>
  <c r="AD450" i="25"/>
  <c r="BP366" i="25"/>
  <c r="Z258" i="25"/>
  <c r="BN502" i="25"/>
  <c r="AO162" i="25"/>
  <c r="AI190" i="25"/>
  <c r="AH466" i="25"/>
  <c r="N178" i="25"/>
  <c r="AN438" i="25"/>
  <c r="P478" i="25"/>
  <c r="R370" i="25"/>
  <c r="P198" i="25"/>
  <c r="O402" i="25"/>
  <c r="BI390" i="25"/>
  <c r="AD282" i="25"/>
  <c r="N286" i="25"/>
  <c r="V242" i="25"/>
  <c r="F98" i="25"/>
  <c r="AT242" i="25"/>
  <c r="BH202" i="25"/>
  <c r="AL518" i="25"/>
  <c r="AM174" i="25"/>
  <c r="BL250" i="25"/>
  <c r="AA358" i="25"/>
  <c r="S470" i="25"/>
  <c r="AB350" i="25"/>
  <c r="AI458" i="25"/>
  <c r="AK130" i="25"/>
  <c r="AB402" i="25"/>
  <c r="BH246" i="25"/>
  <c r="H82" i="25"/>
  <c r="AY430" i="25"/>
  <c r="I270" i="25"/>
  <c r="AG226" i="25"/>
  <c r="AW466" i="25"/>
  <c r="K438" i="25"/>
  <c r="T426" i="25"/>
  <c r="L534" i="25"/>
  <c r="AJ362" i="25"/>
  <c r="AV150" i="25"/>
  <c r="V178" i="25"/>
  <c r="Q386" i="25"/>
  <c r="AS298" i="25"/>
  <c r="T234" i="25"/>
  <c r="M134" i="25"/>
  <c r="BL290" i="25"/>
  <c r="BD350" i="25"/>
  <c r="U362" i="25"/>
  <c r="AN202" i="25"/>
  <c r="K418" i="25"/>
  <c r="AI322" i="25"/>
  <c r="BG138" i="25"/>
  <c r="M370" i="25"/>
  <c r="BF194" i="25"/>
  <c r="BI302" i="25"/>
  <c r="AF226" i="25"/>
  <c r="L5" i="25"/>
  <c r="BM194" i="25"/>
  <c r="BN338" i="25"/>
  <c r="BN222" i="25"/>
  <c r="I354" i="25"/>
  <c r="BN182" i="25"/>
  <c r="AL482" i="25"/>
  <c r="BP302" i="25"/>
  <c r="AT266" i="25"/>
  <c r="AJ314" i="25"/>
  <c r="BC234" i="25"/>
  <c r="AF502" i="25"/>
  <c r="AU222" i="25"/>
  <c r="N398" i="25"/>
  <c r="BL186" i="25"/>
  <c r="AG394" i="25"/>
  <c r="AN190" i="25"/>
  <c r="AE526" i="25"/>
  <c r="BC522" i="25"/>
  <c r="AS398" i="25"/>
  <c r="AC170" i="25"/>
  <c r="R350" i="25"/>
  <c r="AS438" i="25"/>
  <c r="AV230" i="25"/>
  <c r="N234" i="25"/>
  <c r="BC506" i="25"/>
  <c r="BE306" i="25"/>
  <c r="V314" i="25"/>
  <c r="AH158" i="25"/>
  <c r="T486" i="25"/>
  <c r="AN490" i="25"/>
  <c r="J490" i="25"/>
  <c r="AR198" i="25"/>
  <c r="AF338" i="25"/>
  <c r="AG214" i="25"/>
  <c r="BJ262" i="25"/>
  <c r="W422" i="25"/>
  <c r="BJ142" i="25"/>
  <c r="BF338" i="25"/>
  <c r="P238" i="25"/>
  <c r="AK386" i="25"/>
  <c r="BL462" i="25"/>
  <c r="AE354" i="25"/>
  <c r="BD494" i="25"/>
  <c r="G96" i="25"/>
  <c r="AX302" i="25"/>
  <c r="K346" i="25"/>
  <c r="R266" i="25"/>
  <c r="BJ182" i="25"/>
  <c r="F59" i="25"/>
  <c r="G37" i="25"/>
  <c r="T322" i="25"/>
  <c r="AJ530" i="25"/>
  <c r="BK338" i="25"/>
  <c r="J238" i="25"/>
  <c r="AV530" i="25"/>
  <c r="N210" i="25"/>
  <c r="V234" i="25"/>
  <c r="AE382" i="25"/>
  <c r="AL162" i="25"/>
  <c r="U250" i="25"/>
  <c r="BI174" i="25"/>
  <c r="AX366" i="25"/>
  <c r="G88" i="25"/>
  <c r="BO258" i="25"/>
  <c r="D422" i="25"/>
  <c r="Q314" i="25"/>
  <c r="AH342" i="25"/>
  <c r="AO122" i="25"/>
  <c r="AV522" i="25"/>
  <c r="AM154" i="25"/>
  <c r="AU138" i="25"/>
  <c r="AL474" i="25"/>
  <c r="M394" i="25"/>
  <c r="M150" i="25"/>
  <c r="BM482" i="25"/>
  <c r="BG398" i="25"/>
  <c r="AY134" i="25"/>
  <c r="W398" i="25"/>
  <c r="AO478" i="25"/>
  <c r="J378" i="25"/>
  <c r="AH174" i="25"/>
  <c r="AK238" i="25"/>
  <c r="BL474" i="25"/>
  <c r="AB242" i="25"/>
  <c r="BM366" i="25"/>
  <c r="T354" i="25"/>
  <c r="AT318" i="25"/>
  <c r="AS134" i="25"/>
  <c r="AC230" i="25"/>
  <c r="J514" i="25"/>
  <c r="U366" i="25"/>
  <c r="BP482" i="25"/>
  <c r="AH182" i="25"/>
  <c r="T406" i="25"/>
  <c r="BN438" i="25"/>
  <c r="BI298" i="25"/>
  <c r="T178" i="25"/>
  <c r="AY302" i="25"/>
  <c r="AA198" i="25"/>
  <c r="R374" i="25"/>
  <c r="G48" i="25"/>
  <c r="BK506" i="25"/>
  <c r="AC346" i="25"/>
  <c r="BM514" i="25"/>
  <c r="BN442" i="25"/>
  <c r="AA234" i="25"/>
  <c r="AE158" i="25"/>
  <c r="O130" i="25"/>
  <c r="AV490" i="25"/>
  <c r="AT410" i="25"/>
  <c r="U286" i="25"/>
  <c r="AO150" i="25"/>
  <c r="AJ374" i="25"/>
  <c r="BJ274" i="25"/>
  <c r="AT166" i="25"/>
  <c r="M422" i="25"/>
  <c r="I362" i="25"/>
  <c r="BG474" i="25"/>
  <c r="AU246" i="25"/>
  <c r="I426" i="25"/>
  <c r="AF418" i="25"/>
  <c r="BO182" i="25"/>
  <c r="V138" i="25"/>
  <c r="U206" i="25"/>
  <c r="AU290" i="25"/>
  <c r="AV406" i="25"/>
  <c r="AM158" i="25"/>
  <c r="AL394" i="25"/>
  <c r="J498" i="25"/>
  <c r="BL414" i="25"/>
  <c r="L530" i="25"/>
  <c r="BM210" i="25"/>
  <c r="AB166" i="25"/>
  <c r="M374" i="25"/>
  <c r="D222" i="25"/>
  <c r="AU218" i="25"/>
  <c r="BN174" i="25"/>
  <c r="BK142" i="25"/>
  <c r="BG210" i="25"/>
  <c r="AM326" i="25"/>
  <c r="AR274" i="25"/>
  <c r="AH162" i="25"/>
  <c r="AY378" i="25"/>
  <c r="BF534" i="25"/>
  <c r="Z242" i="25"/>
  <c r="BL198" i="25"/>
  <c r="BI154" i="25"/>
  <c r="R398" i="25"/>
  <c r="H22" i="25"/>
  <c r="AN238" i="25"/>
  <c r="O322" i="25"/>
  <c r="AB298" i="25"/>
  <c r="Z190" i="25"/>
  <c r="BK154" i="25"/>
  <c r="H69" i="25"/>
  <c r="AK146" i="25"/>
  <c r="AH270" i="25"/>
  <c r="K494" i="25"/>
  <c r="AT158" i="25"/>
  <c r="AU498" i="25"/>
  <c r="F106" i="25"/>
  <c r="J210" i="25"/>
  <c r="AB210" i="25"/>
  <c r="BH402" i="25"/>
  <c r="AO386" i="25"/>
  <c r="BN374" i="25"/>
  <c r="Z514" i="25"/>
  <c r="BG334" i="25"/>
  <c r="AY174" i="25"/>
  <c r="AS190" i="25"/>
  <c r="V362" i="25"/>
  <c r="AV502" i="25"/>
  <c r="AT162" i="25"/>
  <c r="BC422" i="25"/>
  <c r="T146" i="25"/>
  <c r="S178" i="25"/>
  <c r="N182" i="25"/>
  <c r="G110" i="25"/>
  <c r="AX398" i="25"/>
  <c r="P306" i="25"/>
  <c r="BO218" i="25"/>
  <c r="P286" i="25"/>
  <c r="BJ502" i="25"/>
  <c r="AD430" i="25"/>
  <c r="AN154" i="25"/>
  <c r="AH410" i="25"/>
  <c r="AU494" i="25"/>
  <c r="AZ414" i="25"/>
  <c r="BE374" i="25"/>
  <c r="AB466" i="25"/>
  <c r="AN386" i="25"/>
  <c r="BD238" i="25"/>
  <c r="AR486" i="25"/>
  <c r="L342" i="25"/>
  <c r="AH498" i="25"/>
  <c r="D434" i="25"/>
  <c r="AD234" i="25"/>
  <c r="P178" i="25"/>
  <c r="O122" i="25"/>
  <c r="N406" i="25"/>
  <c r="P454" i="25"/>
  <c r="W174" i="25"/>
  <c r="AC370" i="25"/>
  <c r="AJ366" i="25"/>
  <c r="I478" i="25"/>
  <c r="W142" i="25"/>
  <c r="H24" i="25"/>
  <c r="AZ398" i="25"/>
  <c r="N242" i="25"/>
  <c r="BN242" i="25"/>
  <c r="AA314" i="25"/>
  <c r="BJ334" i="25"/>
  <c r="S302" i="25"/>
  <c r="F92" i="25"/>
  <c r="AJ294" i="25"/>
  <c r="AF366" i="25"/>
  <c r="AU258" i="25"/>
  <c r="AB418" i="25"/>
  <c r="BK398" i="25"/>
  <c r="AG150" i="25"/>
  <c r="BJ526" i="25"/>
  <c r="K318" i="25"/>
  <c r="BP454" i="25"/>
  <c r="BF474" i="25"/>
  <c r="V214" i="25"/>
  <c r="BN294" i="25"/>
  <c r="BG378" i="25"/>
  <c r="J214" i="25"/>
  <c r="BL138" i="25"/>
  <c r="BC474" i="25"/>
  <c r="AZ294" i="25"/>
  <c r="S390" i="25"/>
  <c r="AC146" i="25"/>
  <c r="AH114" i="25"/>
  <c r="BC402" i="25"/>
  <c r="BO382" i="25"/>
  <c r="J462" i="25"/>
  <c r="BD510" i="25"/>
  <c r="Z470" i="25"/>
  <c r="AH222" i="25"/>
  <c r="O474" i="25"/>
  <c r="U530" i="25"/>
  <c r="BF522" i="25"/>
  <c r="AA434" i="25"/>
  <c r="BD242" i="25"/>
  <c r="BK426" i="25"/>
  <c r="AH394" i="25"/>
  <c r="AA262" i="25"/>
  <c r="BE474" i="25"/>
  <c r="N494" i="25"/>
  <c r="AC326" i="25"/>
  <c r="BN366" i="25"/>
  <c r="V458" i="25"/>
  <c r="T530" i="25"/>
  <c r="AW294" i="25"/>
  <c r="T254" i="25"/>
  <c r="BK126" i="25"/>
  <c r="AM118" i="25"/>
  <c r="Q322" i="25"/>
  <c r="AZ406" i="25"/>
  <c r="AE266" i="25"/>
  <c r="K402" i="25"/>
  <c r="BG494" i="25"/>
  <c r="AJ198" i="25"/>
  <c r="BM118" i="25"/>
  <c r="M486" i="25"/>
  <c r="BG342" i="25"/>
  <c r="AS262" i="25"/>
  <c r="AS258" i="25"/>
  <c r="AC294" i="25"/>
  <c r="AU210" i="25"/>
  <c r="S450" i="25"/>
  <c r="AS410" i="25"/>
  <c r="AN226" i="25"/>
  <c r="F36" i="25"/>
  <c r="AT470" i="25"/>
  <c r="AF194" i="25"/>
  <c r="V342" i="25"/>
  <c r="G20" i="25"/>
  <c r="AB154" i="25"/>
  <c r="R134" i="25"/>
  <c r="AI402" i="25"/>
  <c r="AF374" i="25"/>
  <c r="BM186" i="25"/>
  <c r="J270" i="25"/>
  <c r="BD186" i="25"/>
  <c r="I298" i="25"/>
  <c r="O166" i="25"/>
  <c r="R434" i="25"/>
  <c r="AO326" i="25"/>
  <c r="O530" i="25"/>
  <c r="H64" i="25"/>
  <c r="BJ442" i="25"/>
  <c r="Q482" i="25"/>
  <c r="H19" i="25"/>
  <c r="L134" i="25"/>
  <c r="AK174" i="25"/>
  <c r="BN386" i="25"/>
  <c r="P430" i="25"/>
  <c r="Q434" i="25"/>
  <c r="F58" i="25"/>
  <c r="BM314" i="25"/>
  <c r="N238" i="25"/>
  <c r="AO454" i="25"/>
  <c r="AR426" i="25"/>
  <c r="AZ262" i="25"/>
  <c r="J174" i="25"/>
  <c r="AO402" i="25"/>
  <c r="H55" i="25"/>
  <c r="AX386" i="25"/>
  <c r="AR466" i="25"/>
  <c r="BK358" i="25"/>
  <c r="AG390" i="25"/>
  <c r="D286" i="25"/>
  <c r="BF242" i="25"/>
  <c r="AN506" i="25"/>
  <c r="J222" i="25"/>
  <c r="P514" i="25"/>
  <c r="AU338" i="25"/>
  <c r="M282" i="25"/>
  <c r="AO278" i="25"/>
  <c r="BL426" i="25"/>
  <c r="AM202" i="25"/>
  <c r="AX314" i="25"/>
  <c r="AN422" i="25"/>
  <c r="T310" i="25"/>
  <c r="BL534" i="25"/>
  <c r="BG262" i="25"/>
  <c r="BG506" i="25"/>
  <c r="N410" i="25"/>
  <c r="BO158" i="25"/>
  <c r="W494" i="25"/>
  <c r="F62" i="25"/>
  <c r="AH226" i="25"/>
  <c r="O190" i="25"/>
  <c r="L302" i="25"/>
  <c r="AD490" i="25"/>
  <c r="AI530" i="25"/>
  <c r="AT222" i="25"/>
  <c r="BO326" i="25"/>
  <c r="V534" i="25"/>
  <c r="BN522" i="25"/>
  <c r="BC218" i="25"/>
  <c r="BF454" i="25"/>
  <c r="V370" i="25"/>
  <c r="AT290" i="25"/>
  <c r="AY262" i="25"/>
  <c r="S138" i="25"/>
  <c r="BP338" i="25"/>
  <c r="AJ146" i="25"/>
  <c r="AV474" i="25"/>
  <c r="BO126" i="25"/>
  <c r="AG126" i="25"/>
  <c r="AC390" i="25"/>
  <c r="BK314" i="25"/>
  <c r="AW134" i="25"/>
  <c r="AJ202" i="25"/>
  <c r="L386" i="25"/>
  <c r="BF198" i="25"/>
  <c r="BI366" i="25"/>
  <c r="T182" i="25"/>
  <c r="AF214" i="25"/>
  <c r="L186" i="25"/>
  <c r="K426" i="25"/>
  <c r="W154" i="25"/>
  <c r="BG414" i="25"/>
  <c r="AW122" i="25"/>
  <c r="O442" i="25"/>
  <c r="BF306" i="25"/>
  <c r="AR342" i="25"/>
  <c r="BG386" i="25"/>
  <c r="AF134" i="25"/>
  <c r="AW314" i="25"/>
  <c r="AE270" i="25"/>
  <c r="L410" i="25"/>
  <c r="BI406" i="25"/>
  <c r="BN302" i="25"/>
  <c r="AS506" i="25"/>
  <c r="K154" i="25"/>
  <c r="BI378" i="25"/>
  <c r="M434" i="25"/>
  <c r="L230" i="25"/>
  <c r="AF234" i="25"/>
  <c r="F77" i="25"/>
  <c r="V114" i="25"/>
  <c r="AI342" i="25"/>
  <c r="R162" i="25"/>
  <c r="AY290" i="25"/>
  <c r="S398" i="25"/>
  <c r="BL178" i="25"/>
  <c r="AH442" i="25"/>
  <c r="BF126" i="25"/>
  <c r="BE394" i="25"/>
  <c r="AK410" i="25"/>
  <c r="BP142" i="25"/>
  <c r="AK342" i="25"/>
  <c r="AA334" i="25"/>
  <c r="AA438" i="25"/>
  <c r="O462" i="25"/>
  <c r="N518" i="25"/>
  <c r="BL234" i="25"/>
  <c r="AZ334" i="25"/>
  <c r="AZ274" i="25"/>
  <c r="H54" i="25"/>
  <c r="AZ242" i="25"/>
  <c r="AJ370" i="25"/>
  <c r="AO366" i="25"/>
  <c r="U234" i="25"/>
  <c r="AT450" i="25"/>
  <c r="AO394" i="25"/>
  <c r="U458" i="25"/>
  <c r="Z494" i="25"/>
  <c r="AW398" i="25"/>
  <c r="AA178" i="25"/>
  <c r="K374" i="25"/>
  <c r="I466" i="25"/>
  <c r="AS282" i="25"/>
  <c r="BL246" i="25"/>
  <c r="P422" i="25"/>
  <c r="AI510" i="25"/>
  <c r="AR306" i="25"/>
  <c r="AM142" i="25"/>
  <c r="AW130" i="25"/>
  <c r="AU170" i="25"/>
  <c r="W342" i="25"/>
  <c r="BG254" i="25"/>
  <c r="P290" i="25"/>
  <c r="AI438" i="25"/>
  <c r="BC306" i="25"/>
  <c r="BN230" i="25"/>
  <c r="AI418" i="25"/>
  <c r="BO246" i="25"/>
  <c r="H89" i="25"/>
  <c r="O494" i="25"/>
  <c r="AU486" i="25"/>
  <c r="F41" i="25"/>
  <c r="BL214" i="25"/>
  <c r="AN194" i="25"/>
  <c r="AA202" i="25"/>
  <c r="I198" i="25"/>
  <c r="O366" i="25"/>
  <c r="AE442" i="25"/>
  <c r="BN370" i="25"/>
  <c r="BE134" i="25"/>
  <c r="AM198" i="25"/>
  <c r="AD422" i="25"/>
  <c r="AD210" i="25"/>
  <c r="BO478" i="25"/>
  <c r="P210" i="25"/>
  <c r="S258" i="25"/>
  <c r="R286" i="25"/>
  <c r="AK374" i="25"/>
  <c r="BO390" i="25"/>
  <c r="BL286" i="25"/>
  <c r="AZ290" i="25"/>
  <c r="AD366" i="25"/>
  <c r="AR478" i="25"/>
  <c r="F5" i="25"/>
  <c r="BJ358" i="25"/>
  <c r="AE534" i="25"/>
  <c r="BO274" i="25"/>
  <c r="Q302" i="25"/>
  <c r="BN378" i="25"/>
  <c r="P482" i="25"/>
  <c r="M238" i="25"/>
  <c r="AY282" i="25"/>
  <c r="AW382" i="25"/>
  <c r="K134" i="25"/>
  <c r="AN306" i="25"/>
  <c r="AM222" i="25"/>
  <c r="BE314" i="25"/>
  <c r="AM366" i="25"/>
  <c r="U474" i="25"/>
  <c r="P186" i="25"/>
  <c r="S474" i="25"/>
  <c r="AJ330" i="25"/>
  <c r="F17" i="25"/>
  <c r="Q266" i="25"/>
  <c r="BJ278" i="25"/>
  <c r="AV202" i="25"/>
  <c r="BO278" i="25"/>
  <c r="BH370" i="25"/>
  <c r="BL366" i="25"/>
  <c r="BG246" i="25"/>
  <c r="AG450" i="25"/>
  <c r="R354" i="25"/>
  <c r="AR262" i="25"/>
  <c r="AU462" i="25"/>
  <c r="AZ470" i="25"/>
  <c r="BL342" i="25"/>
  <c r="AV326" i="25"/>
  <c r="BK270" i="25"/>
  <c r="BL350" i="25"/>
  <c r="F34" i="25"/>
  <c r="AW414" i="25"/>
  <c r="AR422" i="25"/>
  <c r="O242" i="25"/>
  <c r="Q442" i="25"/>
  <c r="L298" i="25"/>
  <c r="AB366" i="25"/>
  <c r="BF246" i="25"/>
  <c r="F46" i="25"/>
  <c r="BM182" i="25"/>
  <c r="BE294" i="25"/>
  <c r="BF294" i="25"/>
  <c r="Z346" i="25"/>
  <c r="J398" i="25"/>
  <c r="O186" i="25"/>
  <c r="S310" i="25"/>
  <c r="AL410" i="25"/>
  <c r="U370" i="25"/>
  <c r="AK462" i="25"/>
  <c r="R250" i="25"/>
  <c r="AD174" i="25"/>
  <c r="BD258" i="25"/>
  <c r="BF202" i="25"/>
  <c r="AI422" i="25"/>
  <c r="AY470" i="25"/>
  <c r="K186" i="25"/>
  <c r="BJ246" i="25"/>
  <c r="U334" i="25"/>
  <c r="V462" i="25"/>
  <c r="AM390" i="25"/>
  <c r="AH250" i="25"/>
  <c r="P206" i="25"/>
  <c r="G51" i="25"/>
  <c r="AW170" i="25"/>
  <c r="AB198" i="25"/>
  <c r="AM370" i="25"/>
  <c r="BI274" i="25"/>
  <c r="BN306" i="25"/>
  <c r="AW218" i="25"/>
  <c r="BI178" i="25"/>
  <c r="BL182" i="25"/>
  <c r="BN206" i="25"/>
  <c r="S162" i="25"/>
  <c r="AJ410" i="25"/>
  <c r="AK138" i="25"/>
  <c r="AG162" i="25"/>
  <c r="AN430" i="25"/>
  <c r="BJ446" i="25"/>
  <c r="BP502" i="25"/>
  <c r="AE190" i="25"/>
  <c r="AB274" i="25"/>
  <c r="BK114" i="25"/>
  <c r="AD238" i="25"/>
  <c r="BH138" i="25"/>
  <c r="BT5" i="25"/>
  <c r="AO246" i="25"/>
  <c r="AH530" i="25"/>
  <c r="AZ250" i="25"/>
  <c r="AS114" i="25"/>
  <c r="AR154" i="25"/>
  <c r="R154" i="25"/>
  <c r="J306" i="25"/>
  <c r="BE186" i="25"/>
  <c r="I290" i="25"/>
  <c r="AG122" i="25"/>
  <c r="AF526" i="25"/>
  <c r="AU162" i="25"/>
  <c r="BM214" i="25"/>
  <c r="AK150" i="25"/>
  <c r="R346" i="25"/>
  <c r="AV214" i="25"/>
  <c r="BF178" i="25"/>
  <c r="AV446" i="25"/>
  <c r="M254" i="25"/>
  <c r="AD154" i="25"/>
  <c r="AI478" i="25"/>
  <c r="R490" i="25"/>
  <c r="BL526" i="25"/>
  <c r="N322" i="25"/>
  <c r="AR202" i="25"/>
  <c r="J434" i="25"/>
  <c r="BL378" i="25"/>
  <c r="BM230" i="25"/>
  <c r="AC474" i="25"/>
  <c r="BD390" i="25"/>
  <c r="BF266" i="25"/>
  <c r="BK262" i="25"/>
  <c r="AG330" i="25"/>
  <c r="F43" i="25"/>
  <c r="AZ454" i="25"/>
  <c r="BC462" i="25"/>
  <c r="O310" i="25"/>
  <c r="AG146" i="25"/>
  <c r="Z502" i="25"/>
  <c r="BG214" i="25"/>
  <c r="AX154" i="25"/>
  <c r="AD186" i="25"/>
  <c r="F16" i="25"/>
  <c r="BG526" i="25"/>
  <c r="P194" i="25"/>
  <c r="U266" i="25"/>
  <c r="S534" i="25"/>
  <c r="AD202" i="25"/>
  <c r="AC466" i="25"/>
  <c r="BF350" i="25"/>
  <c r="Z206" i="25"/>
  <c r="M418" i="25"/>
  <c r="BO526" i="25"/>
  <c r="G10" i="25"/>
  <c r="AC254" i="25"/>
  <c r="BG290" i="25"/>
  <c r="AB214" i="25"/>
  <c r="BH118" i="25"/>
  <c r="AC534" i="25"/>
  <c r="AU282" i="25"/>
  <c r="AD350" i="25"/>
  <c r="AC278" i="25"/>
  <c r="AW262" i="25"/>
  <c r="Q510" i="25"/>
  <c r="H79" i="25"/>
  <c r="G29" i="25"/>
  <c r="G13" i="25"/>
  <c r="AN222" i="25"/>
  <c r="O142" i="25"/>
  <c r="BE286" i="25"/>
  <c r="S346" i="25"/>
  <c r="K526" i="25"/>
  <c r="BH482" i="25"/>
  <c r="AJ118" i="25"/>
  <c r="G28" i="25"/>
  <c r="BE506" i="25"/>
  <c r="BI442" i="25"/>
  <c r="BN142" i="25"/>
  <c r="AK170" i="25"/>
  <c r="M114" i="25"/>
  <c r="AV282" i="25"/>
  <c r="G31" i="25"/>
  <c r="AH426" i="25"/>
  <c r="AF186" i="25"/>
  <c r="D330" i="25"/>
  <c r="BJ438" i="25"/>
  <c r="H12" i="25"/>
  <c r="BM278" i="25"/>
  <c r="BH182" i="25"/>
  <c r="N446" i="25"/>
  <c r="V410" i="25"/>
  <c r="AR350" i="25"/>
  <c r="BI434" i="25"/>
  <c r="BC190" i="25"/>
  <c r="BK406" i="25"/>
  <c r="BL266" i="25"/>
  <c r="AS370" i="25"/>
  <c r="BI126" i="25"/>
  <c r="BH526" i="25"/>
  <c r="AK450" i="25"/>
  <c r="AC194" i="25"/>
  <c r="AE310" i="25"/>
  <c r="K230" i="25"/>
  <c r="AD478" i="25"/>
  <c r="W262" i="25"/>
  <c r="AN174" i="25"/>
  <c r="BG434" i="25"/>
  <c r="Z230" i="25"/>
  <c r="BF170" i="25"/>
  <c r="V522" i="25"/>
  <c r="AD242" i="25"/>
  <c r="W294" i="25"/>
  <c r="AH298" i="25"/>
  <c r="K242" i="25"/>
  <c r="AY342" i="25"/>
  <c r="O266" i="25"/>
  <c r="Q418" i="25"/>
  <c r="AR490" i="25"/>
  <c r="BF154" i="25"/>
  <c r="AX318" i="25"/>
  <c r="AU382" i="25"/>
  <c r="I386" i="25"/>
  <c r="AC510" i="25"/>
  <c r="AB406" i="25"/>
  <c r="U342" i="25"/>
  <c r="AU306" i="25"/>
  <c r="F105" i="25"/>
  <c r="AX478" i="25"/>
  <c r="AW518" i="25"/>
  <c r="BG222" i="25"/>
  <c r="R214" i="25"/>
  <c r="BP234" i="25"/>
  <c r="D262" i="25"/>
  <c r="BF398" i="25"/>
  <c r="BP242" i="25"/>
  <c r="AC122" i="25"/>
  <c r="AG266" i="25"/>
  <c r="BE206" i="25"/>
  <c r="R438" i="25"/>
  <c r="W230" i="25"/>
  <c r="BG442" i="25"/>
  <c r="BC130" i="25"/>
  <c r="BD422" i="25"/>
  <c r="D446" i="25"/>
  <c r="V202" i="25"/>
  <c r="AZ366" i="25"/>
  <c r="AF114" i="25"/>
  <c r="AN246" i="25"/>
  <c r="AD454" i="25"/>
  <c r="I254" i="25"/>
  <c r="N506" i="25"/>
  <c r="AH234" i="25"/>
  <c r="M158" i="25"/>
  <c r="AD522" i="25"/>
  <c r="AF306" i="25"/>
  <c r="H15" i="25"/>
  <c r="AA118" i="25"/>
  <c r="AK226" i="25"/>
  <c r="O410" i="25"/>
  <c r="I174" i="25"/>
  <c r="AJ382" i="25"/>
  <c r="AX214" i="25"/>
  <c r="AN210" i="25"/>
  <c r="K518" i="25"/>
  <c r="AB222" i="25"/>
  <c r="AE194" i="25"/>
  <c r="AB378" i="25"/>
  <c r="N158" i="25"/>
  <c r="BE378" i="25"/>
  <c r="D530" i="25"/>
  <c r="BC534" i="25"/>
  <c r="AB374" i="25"/>
  <c r="AZ158" i="25"/>
  <c r="W414" i="25"/>
  <c r="AY446" i="25"/>
  <c r="M266" i="25"/>
  <c r="M474" i="25"/>
  <c r="AK198" i="25"/>
  <c r="AY318" i="25"/>
  <c r="AH118" i="25"/>
  <c r="BI230" i="25"/>
  <c r="AU122" i="25"/>
  <c r="AD314" i="25"/>
  <c r="F12" i="25"/>
  <c r="AW458" i="25"/>
  <c r="Q198" i="25"/>
  <c r="AR326" i="25"/>
  <c r="N526" i="25"/>
  <c r="BE150" i="25"/>
  <c r="K390" i="25"/>
  <c r="N502" i="25"/>
  <c r="AS210" i="25"/>
  <c r="AH286" i="25"/>
  <c r="AA294" i="25"/>
  <c r="BD218" i="25"/>
  <c r="H25" i="25"/>
  <c r="BC302" i="25"/>
  <c r="BE338" i="25"/>
  <c r="BC162" i="25"/>
  <c r="BF406" i="25"/>
  <c r="BI282" i="25"/>
  <c r="N382" i="25"/>
  <c r="AT418" i="25"/>
  <c r="BD138" i="25"/>
  <c r="AN370" i="25"/>
  <c r="K446" i="25"/>
  <c r="BH250" i="25"/>
  <c r="I170" i="25"/>
  <c r="U482" i="25"/>
  <c r="P526" i="25"/>
  <c r="BE366" i="25"/>
  <c r="R274" i="25"/>
  <c r="K254" i="25"/>
  <c r="AA462" i="25"/>
  <c r="BH414" i="25"/>
  <c r="BN246" i="25"/>
  <c r="AL514" i="25"/>
  <c r="O326" i="25"/>
  <c r="BN510" i="25"/>
  <c r="P434" i="25"/>
  <c r="S190" i="25"/>
  <c r="AG426" i="25"/>
  <c r="BP306" i="25"/>
  <c r="AW174" i="25"/>
  <c r="G78" i="25"/>
  <c r="AT394" i="25"/>
  <c r="R258" i="25"/>
  <c r="L250" i="25"/>
  <c r="AD290" i="25"/>
  <c r="W390" i="25"/>
  <c r="AH310" i="25"/>
  <c r="BC174" i="25"/>
  <c r="BO262" i="25"/>
  <c r="BF302" i="25"/>
  <c r="AO370" i="25"/>
  <c r="AT150" i="25"/>
  <c r="Z290" i="25"/>
  <c r="BM330" i="25"/>
  <c r="AL282" i="25"/>
  <c r="BD526" i="25"/>
  <c r="O374" i="25"/>
  <c r="U146" i="25"/>
  <c r="AI474" i="25"/>
  <c r="AD318" i="25"/>
  <c r="BH470" i="25"/>
  <c r="BI202" i="25"/>
  <c r="K298" i="25"/>
  <c r="AN266" i="25"/>
  <c r="BE170" i="25"/>
  <c r="AC186" i="25"/>
  <c r="AN234" i="25"/>
  <c r="BK514" i="25"/>
  <c r="BC514" i="25"/>
  <c r="BH298" i="25"/>
  <c r="BI426" i="25"/>
  <c r="BG502" i="25"/>
  <c r="H46" i="25"/>
  <c r="BG278" i="25"/>
  <c r="AL298" i="25"/>
  <c r="BH438" i="25"/>
  <c r="BL278" i="25"/>
  <c r="BF174" i="25"/>
  <c r="BO118" i="25"/>
  <c r="AY410" i="25"/>
  <c r="U534" i="25"/>
  <c r="AD382" i="25"/>
  <c r="AG514" i="25"/>
  <c r="AS358" i="25"/>
  <c r="U478" i="25"/>
  <c r="BJ374" i="25"/>
  <c r="U218" i="25"/>
  <c r="BO186" i="25"/>
  <c r="AK394" i="25"/>
  <c r="AW118" i="25"/>
  <c r="T394" i="25"/>
  <c r="K314" i="25"/>
  <c r="BK366" i="25"/>
  <c r="BL258" i="25"/>
  <c r="BE386" i="25"/>
  <c r="T386" i="25"/>
  <c r="Q290" i="25"/>
  <c r="BH522" i="25"/>
  <c r="AA502" i="25"/>
  <c r="AS266" i="25"/>
  <c r="L330" i="25"/>
  <c r="K378" i="25"/>
  <c r="F110" i="25"/>
  <c r="AS354" i="25"/>
  <c r="AL270" i="25"/>
  <c r="BG318" i="25"/>
  <c r="BP410" i="25"/>
  <c r="Q506" i="25"/>
  <c r="AU242" i="25"/>
  <c r="AX410" i="25"/>
  <c r="J330" i="25"/>
  <c r="AM290" i="25"/>
  <c r="BE130" i="25"/>
  <c r="F33" i="25"/>
  <c r="AB238" i="25"/>
  <c r="S218" i="25"/>
  <c r="AB138" i="25"/>
  <c r="F64" i="25"/>
  <c r="N162" i="25"/>
  <c r="AO146" i="25"/>
  <c r="BK266" i="25"/>
  <c r="AR158" i="25"/>
  <c r="BD278" i="25"/>
  <c r="BP126" i="25"/>
  <c r="AO382" i="25"/>
  <c r="BL338" i="25"/>
  <c r="BM430" i="25"/>
  <c r="BN146" i="25"/>
  <c r="L358" i="25"/>
  <c r="BE458" i="25"/>
  <c r="BH434" i="25"/>
  <c r="AI450" i="25"/>
  <c r="I154" i="25"/>
  <c r="I226" i="25"/>
  <c r="AC162" i="25"/>
  <c r="AZ246" i="25"/>
  <c r="V170" i="25"/>
  <c r="AF530" i="25"/>
  <c r="AM410" i="25"/>
  <c r="L418" i="25"/>
  <c r="R386" i="25"/>
  <c r="AB426" i="25"/>
  <c r="BO530" i="25"/>
  <c r="Q398" i="25"/>
  <c r="I182" i="25"/>
  <c r="D290" i="25"/>
  <c r="G62" i="25"/>
  <c r="AY226" i="25"/>
  <c r="F57" i="25"/>
  <c r="AR286" i="25"/>
  <c r="AB430" i="25"/>
  <c r="AG262" i="25"/>
  <c r="AS422" i="25"/>
  <c r="BE342" i="25"/>
  <c r="BG470" i="25"/>
  <c r="BE510" i="25"/>
  <c r="AR242" i="25"/>
  <c r="AB254" i="25"/>
  <c r="AA306" i="25"/>
  <c r="AH510" i="25"/>
  <c r="K258" i="25"/>
  <c r="AN526" i="25"/>
  <c r="AL462" i="25"/>
  <c r="BD190" i="25"/>
  <c r="M274" i="25"/>
  <c r="BK534" i="25"/>
  <c r="BK198" i="25"/>
  <c r="D170" i="25"/>
  <c r="W258" i="25"/>
  <c r="BK206" i="25"/>
  <c r="BO190" i="25"/>
  <c r="AY438" i="25"/>
  <c r="AS346" i="25"/>
  <c r="BL318" i="25"/>
  <c r="AC506" i="25"/>
  <c r="F61" i="25"/>
  <c r="AC402" i="25"/>
  <c r="AJ250" i="25"/>
  <c r="AD190" i="25"/>
  <c r="AC494" i="25"/>
  <c r="AM502" i="25"/>
  <c r="AA378" i="25"/>
  <c r="AR386" i="25"/>
  <c r="BN274" i="25"/>
  <c r="AF198" i="25"/>
  <c r="AZ234" i="25"/>
  <c r="AU446" i="25"/>
  <c r="AK454" i="25"/>
  <c r="AC298" i="25"/>
  <c r="F25" i="25"/>
  <c r="AF510" i="25"/>
  <c r="BM382" i="25"/>
  <c r="Z370" i="25"/>
  <c r="AU126" i="25"/>
  <c r="L314" i="25"/>
  <c r="O430" i="25"/>
  <c r="AC462" i="25"/>
  <c r="AZ154" i="25"/>
  <c r="Z150" i="25"/>
  <c r="D242" i="25"/>
  <c r="M262" i="25"/>
  <c r="BP326" i="25"/>
  <c r="U326" i="25"/>
  <c r="BD150" i="25"/>
  <c r="K338" i="25"/>
  <c r="AN326" i="25"/>
  <c r="N150" i="25"/>
  <c r="BC330" i="25"/>
  <c r="AJ406" i="25"/>
  <c r="R206" i="25"/>
  <c r="AR414" i="25"/>
  <c r="N478" i="25"/>
  <c r="BK190" i="25"/>
  <c r="AA410" i="25"/>
  <c r="BJ146" i="25"/>
  <c r="AW258" i="25"/>
  <c r="W290" i="25"/>
  <c r="K406" i="25"/>
  <c r="AD138" i="25"/>
  <c r="BM422" i="25"/>
  <c r="BE322" i="25"/>
  <c r="AB510" i="25"/>
  <c r="BK186" i="25"/>
  <c r="BF470" i="25"/>
  <c r="AN462" i="25"/>
  <c r="AG454" i="25"/>
  <c r="T362" i="25"/>
  <c r="O502" i="25"/>
  <c r="BO502" i="25"/>
  <c r="AN178" i="25"/>
  <c r="N254" i="25"/>
  <c r="BD418" i="25"/>
  <c r="AF390" i="25"/>
  <c r="BL442" i="25"/>
  <c r="AE362" i="25"/>
  <c r="L338" i="25"/>
  <c r="AK310" i="25"/>
  <c r="AV494" i="25"/>
  <c r="M230" i="25"/>
  <c r="BO150" i="25"/>
  <c r="AG478" i="25"/>
  <c r="O298" i="25"/>
  <c r="BK486" i="25"/>
  <c r="BM378" i="25"/>
  <c r="AY182" i="25"/>
  <c r="BD462" i="25"/>
  <c r="BG322" i="25"/>
  <c r="AS486" i="25"/>
  <c r="AT286" i="25"/>
  <c r="BM162" i="25"/>
  <c r="Q374" i="25"/>
  <c r="AE326" i="25"/>
  <c r="BI242" i="25"/>
  <c r="AB234" i="25"/>
  <c r="AX526" i="25"/>
  <c r="H107" i="25"/>
  <c r="P490" i="25"/>
  <c r="AL426" i="25"/>
  <c r="AO182" i="25"/>
  <c r="Z362" i="25"/>
  <c r="AZ474" i="25"/>
  <c r="W490" i="25"/>
  <c r="R470" i="25"/>
  <c r="L434" i="25"/>
  <c r="I490" i="25"/>
  <c r="O238" i="25"/>
  <c r="P166" i="25"/>
  <c r="AV162" i="25"/>
  <c r="AD230" i="25"/>
  <c r="I142" i="25"/>
  <c r="AR126" i="25"/>
  <c r="AZ218" i="25"/>
  <c r="AG502" i="25"/>
  <c r="AH314" i="25"/>
  <c r="J494" i="25"/>
  <c r="S326" i="25"/>
  <c r="AG462" i="25"/>
  <c r="AK382" i="25"/>
  <c r="BO322" i="25"/>
  <c r="BG478" i="25"/>
  <c r="U414" i="25"/>
  <c r="Q182" i="25"/>
  <c r="BL510" i="25"/>
  <c r="J406" i="25"/>
  <c r="AX406" i="25"/>
  <c r="AT174" i="25"/>
  <c r="AX294" i="25"/>
  <c r="AJ498" i="25"/>
  <c r="AE346" i="25"/>
  <c r="AZ130" i="25"/>
  <c r="BH274" i="25"/>
  <c r="W482" i="25"/>
  <c r="AD474" i="25"/>
  <c r="AM278" i="25"/>
  <c r="M234" i="25"/>
  <c r="I274" i="25"/>
  <c r="BC322" i="25"/>
  <c r="AK434" i="25"/>
  <c r="F22" i="25"/>
  <c r="AZ502" i="25"/>
  <c r="AN142" i="25"/>
  <c r="N142" i="25"/>
  <c r="BF150" i="25"/>
  <c r="N122" i="25"/>
  <c r="BH518" i="25"/>
  <c r="AB230" i="25"/>
  <c r="Z118" i="25"/>
  <c r="Z174" i="25"/>
  <c r="BE154" i="25"/>
  <c r="BD266" i="25"/>
  <c r="AL358" i="25"/>
  <c r="AU262" i="25"/>
  <c r="BJ434" i="25"/>
  <c r="AO190" i="25"/>
  <c r="BH410" i="25"/>
  <c r="AV170" i="25"/>
  <c r="BN158" i="25"/>
  <c r="AZ206" i="25"/>
  <c r="L454" i="25"/>
  <c r="AB518" i="25"/>
  <c r="J510" i="25"/>
  <c r="AW278" i="25"/>
  <c r="D474" i="25"/>
  <c r="Q146" i="25"/>
  <c r="AG494" i="25"/>
  <c r="AF146" i="25"/>
  <c r="AG366" i="25"/>
  <c r="W458" i="25"/>
  <c r="BC358" i="25"/>
  <c r="AG202" i="25"/>
  <c r="U126" i="25"/>
  <c r="AD294" i="25"/>
  <c r="U150" i="25"/>
  <c r="AW234" i="25"/>
  <c r="AD198" i="25"/>
  <c r="AL130" i="25"/>
  <c r="AX198" i="25"/>
  <c r="J430" i="25"/>
  <c r="V246" i="25"/>
  <c r="D362" i="25"/>
  <c r="P190" i="25"/>
  <c r="AD346" i="25"/>
  <c r="AW210" i="25"/>
  <c r="AX230" i="25"/>
  <c r="AY306" i="25"/>
  <c r="BM494" i="25"/>
  <c r="F78" i="25"/>
  <c r="BH130" i="25"/>
  <c r="BM454" i="25"/>
  <c r="AE506" i="25"/>
  <c r="BD330" i="25"/>
  <c r="U322" i="25"/>
  <c r="BF166" i="25"/>
  <c r="BC274" i="25"/>
  <c r="BP202" i="25"/>
  <c r="P274" i="25"/>
  <c r="T190" i="25"/>
  <c r="AK458" i="25"/>
  <c r="AD274" i="25"/>
  <c r="AN134" i="25"/>
  <c r="AJ334" i="25"/>
  <c r="AG350" i="25"/>
  <c r="BL222" i="25"/>
  <c r="H40" i="25"/>
  <c r="Z490" i="25"/>
  <c r="AT330" i="25"/>
  <c r="L442" i="25"/>
  <c r="AY150" i="25"/>
  <c r="AA270" i="25"/>
  <c r="AN458" i="25"/>
  <c r="S214" i="25"/>
  <c r="G90" i="25"/>
  <c r="AH486" i="25"/>
  <c r="BN350" i="25"/>
  <c r="AD262" i="25"/>
  <c r="BC478" i="25"/>
  <c r="AI526" i="25"/>
  <c r="M130" i="25"/>
  <c r="O426" i="25"/>
  <c r="AX334" i="25"/>
  <c r="R534" i="25"/>
  <c r="R466" i="25"/>
  <c r="U494" i="25"/>
  <c r="AH518" i="25"/>
  <c r="BF226" i="25"/>
  <c r="AW510" i="25"/>
  <c r="BK302" i="25"/>
  <c r="L266" i="25"/>
  <c r="K450" i="25"/>
  <c r="AH154" i="25"/>
  <c r="AE438" i="25"/>
  <c r="AE482" i="25"/>
  <c r="L150" i="25"/>
  <c r="Z138" i="25"/>
  <c r="AT250" i="25"/>
  <c r="V130" i="25"/>
  <c r="L474" i="25"/>
  <c r="BN506" i="25"/>
  <c r="R486" i="25"/>
  <c r="BL506" i="25"/>
  <c r="N306" i="25"/>
  <c r="AO222" i="25"/>
  <c r="J146" i="25"/>
  <c r="BK294" i="25"/>
  <c r="AS130" i="25"/>
  <c r="AV370" i="25"/>
  <c r="AI166" i="25"/>
  <c r="AB358" i="25"/>
  <c r="AL210" i="25"/>
  <c r="AJ282" i="25"/>
  <c r="BO474" i="25"/>
  <c r="AW350" i="25"/>
  <c r="AW162" i="25"/>
  <c r="G98" i="25"/>
  <c r="L182" i="25"/>
  <c r="AJ206" i="25"/>
  <c r="AK230" i="25"/>
  <c r="AJ162" i="25"/>
  <c r="BN166" i="25"/>
  <c r="AO342" i="25"/>
  <c r="AR290" i="25"/>
  <c r="L402" i="25"/>
  <c r="BK162" i="25"/>
  <c r="L194" i="25"/>
  <c r="AZ434" i="25"/>
  <c r="AJ310" i="25"/>
  <c r="AT390" i="25"/>
  <c r="BF182" i="25"/>
  <c r="N498" i="25"/>
  <c r="BI418" i="25"/>
  <c r="H65" i="25"/>
  <c r="BK122" i="25"/>
  <c r="BP190" i="25"/>
  <c r="AK518" i="25"/>
  <c r="AW474" i="25"/>
  <c r="BL298" i="25"/>
  <c r="AA194" i="25"/>
  <c r="AF266" i="25"/>
  <c r="S262" i="25"/>
  <c r="BI342" i="25"/>
  <c r="L526" i="25"/>
  <c r="BO450" i="25"/>
  <c r="AH366" i="25"/>
  <c r="H50" i="25"/>
  <c r="AK202" i="25"/>
  <c r="P114" i="25"/>
  <c r="N402" i="25"/>
  <c r="T318" i="25"/>
  <c r="U454" i="25"/>
  <c r="AI394" i="25"/>
  <c r="AZ194" i="25"/>
  <c r="BM286" i="25"/>
  <c r="AA318" i="25"/>
  <c r="H18" i="25"/>
  <c r="BE442" i="25"/>
  <c r="AH434" i="25"/>
  <c r="AK338" i="25"/>
  <c r="AC502" i="25"/>
  <c r="BM250" i="25"/>
  <c r="AI122" i="25"/>
  <c r="AS342" i="25"/>
  <c r="BE262" i="25"/>
  <c r="K326" i="25"/>
  <c r="AF518" i="25"/>
  <c r="BN410" i="25"/>
  <c r="AF430" i="25"/>
  <c r="H59" i="25"/>
  <c r="BP246" i="25"/>
  <c r="AG354" i="25"/>
  <c r="V150" i="25"/>
  <c r="BF434" i="25"/>
  <c r="H87" i="25"/>
  <c r="AJ514" i="25"/>
  <c r="BH374" i="25"/>
  <c r="AG370" i="25"/>
  <c r="AV242" i="25"/>
  <c r="AG334" i="25"/>
  <c r="AY222" i="25"/>
  <c r="BD374" i="25"/>
  <c r="W178" i="25"/>
  <c r="I514" i="25"/>
  <c r="G22" i="25"/>
  <c r="AT254" i="25"/>
  <c r="BK290" i="25"/>
  <c r="AG374" i="25"/>
  <c r="AC234" i="25"/>
  <c r="BH282" i="25"/>
  <c r="BC122" i="25"/>
  <c r="AD438" i="25"/>
  <c r="AT354" i="25"/>
  <c r="AA514" i="25"/>
  <c r="S330" i="25"/>
  <c r="AM122" i="25"/>
  <c r="AY158" i="25"/>
  <c r="AS338" i="25"/>
  <c r="J458" i="25"/>
  <c r="Z402" i="25"/>
  <c r="BM438" i="25"/>
  <c r="BE246" i="25"/>
  <c r="BL150" i="25"/>
  <c r="BO446" i="25"/>
  <c r="BO534" i="25"/>
  <c r="Q526" i="25"/>
  <c r="BC362" i="25"/>
  <c r="I122" i="25"/>
  <c r="V354" i="25"/>
  <c r="H6" i="25"/>
  <c r="Q298" i="25"/>
  <c r="BH530" i="25"/>
  <c r="H29" i="25"/>
  <c r="BL382" i="25"/>
  <c r="L246" i="25"/>
  <c r="I114" i="25"/>
  <c r="BG374" i="25"/>
  <c r="U446" i="25"/>
  <c r="BH418" i="25"/>
  <c r="AW486" i="25"/>
  <c r="S414" i="25"/>
  <c r="BE230" i="25"/>
  <c r="BP506" i="25"/>
  <c r="Z310" i="25"/>
  <c r="BK378" i="25"/>
  <c r="AU158" i="25"/>
  <c r="AX170" i="25"/>
  <c r="J274" i="25"/>
  <c r="BO114" i="25"/>
  <c r="AN446" i="25"/>
  <c r="AB326" i="25"/>
  <c r="S462" i="25"/>
  <c r="AC138" i="25"/>
  <c r="AL266" i="25"/>
  <c r="W198" i="25"/>
  <c r="O394" i="25"/>
  <c r="W426" i="25"/>
  <c r="V182" i="25"/>
  <c r="AM446" i="25"/>
  <c r="BO486" i="25"/>
  <c r="S286" i="25"/>
  <c r="AZ138" i="25"/>
  <c r="N326" i="25"/>
  <c r="BM406" i="25"/>
  <c r="Z314" i="25"/>
  <c r="AF422" i="25"/>
  <c r="BJ174" i="25"/>
  <c r="AS470" i="25"/>
  <c r="AH214" i="25"/>
  <c r="R138" i="25"/>
  <c r="BF374" i="25"/>
  <c r="S438" i="25"/>
  <c r="G27" i="25"/>
  <c r="BC518" i="25"/>
  <c r="AX442" i="25"/>
  <c r="Z286" i="25"/>
  <c r="AA362" i="25"/>
  <c r="S314" i="25"/>
  <c r="AW482" i="25"/>
  <c r="AB470" i="25"/>
  <c r="AR482" i="25"/>
  <c r="L406" i="25"/>
  <c r="AG274" i="25"/>
  <c r="BO354" i="25"/>
  <c r="AR526" i="25"/>
  <c r="BG230" i="25"/>
  <c r="AN126" i="25"/>
  <c r="AF326" i="25"/>
  <c r="AE206" i="25"/>
  <c r="BO306" i="25"/>
  <c r="W478" i="25"/>
  <c r="AN310" i="25"/>
  <c r="AG518" i="25"/>
  <c r="AU130" i="25"/>
  <c r="BJ306" i="25"/>
  <c r="R130" i="25"/>
  <c r="BN462" i="25"/>
  <c r="AG386" i="25"/>
  <c r="Z166" i="25"/>
  <c r="AL494" i="25"/>
  <c r="BO338" i="25"/>
  <c r="AH130" i="25"/>
  <c r="BG358" i="25"/>
  <c r="Q430" i="25"/>
  <c r="V530" i="25"/>
  <c r="BC318" i="25"/>
  <c r="AW402" i="25"/>
  <c r="AV286" i="25"/>
  <c r="AE170" i="25"/>
  <c r="BG166" i="25"/>
  <c r="I522" i="25"/>
  <c r="R262" i="25"/>
  <c r="AB370" i="25"/>
  <c r="D426" i="25"/>
  <c r="BN346" i="25"/>
  <c r="BO506" i="25"/>
  <c r="AS490" i="25"/>
  <c r="AD462" i="25"/>
  <c r="BM346" i="25"/>
  <c r="AZ306" i="25"/>
  <c r="T198" i="25"/>
  <c r="BP158" i="25"/>
  <c r="H7" i="25"/>
  <c r="S130" i="25"/>
  <c r="AW490" i="25"/>
  <c r="AM490" i="25"/>
  <c r="BO518" i="25"/>
  <c r="O158" i="25"/>
  <c r="U330" i="25"/>
  <c r="W362" i="25"/>
  <c r="AJ434" i="25"/>
  <c r="BP170" i="25"/>
  <c r="Q166" i="25"/>
  <c r="I310" i="25"/>
  <c r="AM522" i="25"/>
  <c r="M194" i="25"/>
  <c r="AN366" i="25"/>
  <c r="AR250" i="25"/>
  <c r="AL526" i="25"/>
  <c r="AN406" i="25"/>
  <c r="AT238" i="25"/>
  <c r="V134" i="25"/>
  <c r="AY250" i="25"/>
  <c r="W502" i="25"/>
  <c r="S226" i="25"/>
  <c r="AA162" i="25"/>
  <c r="AJ482" i="25"/>
  <c r="AB142" i="25"/>
  <c r="AV498" i="25"/>
  <c r="AO238" i="25"/>
  <c r="AZ518" i="25"/>
  <c r="T314" i="25"/>
  <c r="Q490" i="25"/>
  <c r="AC290" i="25"/>
  <c r="BN266" i="25"/>
  <c r="AY230" i="25"/>
  <c r="P230" i="25"/>
  <c r="T518" i="25"/>
  <c r="AI262" i="25"/>
  <c r="AG458" i="25"/>
  <c r="AF290" i="25"/>
  <c r="BC366" i="25"/>
  <c r="AS246" i="25"/>
  <c r="AJ490" i="25"/>
  <c r="Q142" i="25"/>
  <c r="M330" i="25"/>
  <c r="AW454" i="25"/>
  <c r="P390" i="25"/>
  <c r="BL514" i="25"/>
  <c r="T142" i="25"/>
  <c r="AH362" i="25"/>
  <c r="BJ426" i="25"/>
  <c r="AK298" i="25"/>
  <c r="AM306" i="25"/>
  <c r="D506" i="25"/>
  <c r="BJ158" i="25"/>
  <c r="AK390" i="25"/>
  <c r="G32" i="25"/>
  <c r="V146" i="25"/>
  <c r="AS158" i="25"/>
  <c r="BG462" i="25"/>
  <c r="AM226" i="25"/>
  <c r="M178" i="25"/>
  <c r="AW190" i="25"/>
  <c r="I266" i="25"/>
  <c r="BF238" i="25"/>
  <c r="BE194" i="25"/>
  <c r="V482" i="25"/>
  <c r="J118" i="25"/>
  <c r="AB390" i="25"/>
  <c r="H66" i="25"/>
  <c r="BF206" i="25"/>
  <c r="AY138" i="25"/>
  <c r="AI150" i="25"/>
  <c r="Z522" i="25"/>
  <c r="V390" i="25"/>
  <c r="AC202" i="25"/>
  <c r="AF238" i="25"/>
  <c r="S142" i="25"/>
  <c r="AT338" i="25"/>
  <c r="F49" i="25"/>
  <c r="BD182" i="25"/>
  <c r="W406" i="25"/>
  <c r="T298" i="25"/>
  <c r="AC154" i="25"/>
  <c r="AV122" i="25"/>
  <c r="BK502" i="25"/>
  <c r="T526" i="25"/>
  <c r="AX342" i="25"/>
  <c r="AA254" i="25"/>
  <c r="Q318" i="25"/>
  <c r="U498" i="25"/>
  <c r="AZ302" i="25"/>
  <c r="F35" i="25"/>
  <c r="BD534" i="25"/>
  <c r="BN126" i="25"/>
  <c r="BD214" i="25"/>
  <c r="AA518" i="25"/>
  <c r="AN330" i="25"/>
  <c r="AT342" i="25"/>
  <c r="AW370" i="25"/>
  <c r="BE490" i="25"/>
  <c r="BF490" i="25"/>
  <c r="G102" i="25"/>
  <c r="BK158" i="25"/>
  <c r="AW478" i="25"/>
  <c r="AF190" i="25"/>
  <c r="AU434" i="25"/>
  <c r="AZ378" i="25"/>
  <c r="AT486" i="25"/>
  <c r="AA182" i="25"/>
  <c r="Z270" i="25"/>
  <c r="V346" i="25"/>
  <c r="AS150" i="25"/>
  <c r="AX514" i="25"/>
  <c r="BE406" i="25"/>
  <c r="BF310" i="25"/>
  <c r="BD290" i="25"/>
  <c r="P182" i="25"/>
  <c r="O202" i="25"/>
  <c r="BP466" i="25"/>
  <c r="BE202" i="25"/>
  <c r="AV294" i="25"/>
  <c r="AJ438" i="25"/>
  <c r="BJ290" i="25"/>
  <c r="L142" i="25"/>
  <c r="BE122" i="25"/>
  <c r="Q486" i="25"/>
  <c r="U282" i="25"/>
  <c r="Z526" i="25"/>
  <c r="AN322" i="25"/>
  <c r="AH462" i="25"/>
  <c r="BE278" i="25"/>
  <c r="D238" i="25"/>
  <c r="AB170" i="25"/>
  <c r="O250" i="25"/>
  <c r="AY122" i="25"/>
  <c r="BM462" i="25"/>
  <c r="AE174" i="25"/>
  <c r="AR514" i="25"/>
  <c r="BM254" i="25"/>
  <c r="AU490" i="25"/>
  <c r="BM350" i="25"/>
  <c r="W410" i="25"/>
  <c r="AF330" i="25"/>
  <c r="AL434" i="25"/>
  <c r="G39" i="25"/>
  <c r="V510" i="25"/>
  <c r="AO494" i="25"/>
  <c r="BM206" i="25"/>
  <c r="BE178" i="25"/>
  <c r="AA510" i="25"/>
  <c r="AV454" i="25"/>
  <c r="Z354" i="25"/>
  <c r="AM454" i="25"/>
  <c r="N430" i="25"/>
  <c r="F19" i="25"/>
  <c r="AO426" i="25"/>
  <c r="BD366" i="25"/>
  <c r="V426" i="25"/>
  <c r="N294" i="25"/>
  <c r="AZ358" i="25"/>
  <c r="AW222" i="25"/>
  <c r="AS518" i="25"/>
  <c r="AB534" i="25"/>
  <c r="AU178" i="25"/>
  <c r="BH238" i="25"/>
  <c r="I150" i="25"/>
  <c r="AL362" i="25"/>
  <c r="AG414" i="25"/>
  <c r="AJ478" i="25"/>
  <c r="BI458" i="25"/>
  <c r="AK446" i="25"/>
  <c r="AO174" i="25"/>
  <c r="AC322" i="25"/>
  <c r="O350" i="25"/>
  <c r="BH422" i="25"/>
  <c r="AS182" i="25"/>
  <c r="AV314" i="25"/>
  <c r="Q438" i="25"/>
  <c r="O274" i="25"/>
  <c r="BD166" i="25"/>
  <c r="G93" i="25"/>
  <c r="W162" i="25"/>
  <c r="AH446" i="25"/>
  <c r="BI330" i="25"/>
  <c r="Z146" i="25"/>
  <c r="AM274" i="25"/>
  <c r="AW242" i="25"/>
  <c r="AR210" i="25"/>
  <c r="S282" i="25"/>
  <c r="P502" i="25"/>
  <c r="AY458" i="25"/>
  <c r="BP462" i="25"/>
  <c r="Q246" i="25"/>
  <c r="R366" i="25"/>
  <c r="AE254" i="25"/>
  <c r="AU302" i="25"/>
  <c r="P450" i="25"/>
  <c r="T266" i="25"/>
  <c r="T138" i="25"/>
  <c r="AI390" i="25"/>
  <c r="AK162" i="25"/>
  <c r="AM518" i="25"/>
  <c r="AZ314" i="25"/>
  <c r="BP294" i="25"/>
  <c r="BF382" i="25"/>
  <c r="AO142" i="25"/>
  <c r="AS178" i="25"/>
  <c r="AE222" i="25"/>
  <c r="BD474" i="25"/>
  <c r="AA258" i="25"/>
  <c r="AV486" i="25"/>
  <c r="AD122" i="25"/>
  <c r="BM486" i="25"/>
  <c r="BC450" i="25"/>
  <c r="BO498" i="25"/>
  <c r="BN478" i="25"/>
  <c r="AE486" i="25"/>
  <c r="AM162" i="25"/>
  <c r="Z482" i="25"/>
  <c r="L270" i="25"/>
  <c r="BJ218" i="25"/>
  <c r="AD222" i="25"/>
  <c r="BP526" i="25"/>
  <c r="AI294" i="25"/>
  <c r="AS526" i="25"/>
  <c r="M510" i="25"/>
  <c r="AB146" i="25"/>
  <c r="AD270" i="25"/>
  <c r="Z462" i="25"/>
  <c r="S482" i="25"/>
  <c r="U258" i="25"/>
  <c r="G9" i="25"/>
  <c r="BI470" i="25"/>
  <c r="H16" i="25"/>
  <c r="BC246" i="25"/>
  <c r="S442" i="25"/>
  <c r="H41" i="25"/>
  <c r="AY218" i="25"/>
  <c r="U406" i="25"/>
  <c r="BJ286" i="25"/>
  <c r="V438" i="25"/>
  <c r="BD446" i="25"/>
  <c r="D246" i="25"/>
  <c r="BM222" i="25"/>
  <c r="BC378" i="25"/>
  <c r="AK254" i="25"/>
  <c r="P474" i="25"/>
  <c r="AH350" i="25"/>
  <c r="O294" i="25"/>
  <c r="AG438" i="25"/>
  <c r="P214" i="25"/>
  <c r="AG282" i="25"/>
  <c r="BL458" i="25"/>
  <c r="AT362" i="25"/>
  <c r="BH322" i="25"/>
  <c r="AR370" i="25"/>
  <c r="AR338" i="25"/>
  <c r="L514" i="25"/>
  <c r="BK238" i="25"/>
  <c r="AT346" i="25"/>
  <c r="O450" i="25"/>
  <c r="S158" i="25"/>
  <c r="BP398" i="25"/>
  <c r="AK122" i="25"/>
  <c r="J422" i="25"/>
  <c r="AR406" i="25"/>
  <c r="G63" i="25"/>
  <c r="BH346" i="25"/>
  <c r="P146" i="25"/>
  <c r="BP182" i="25"/>
  <c r="O498" i="25"/>
  <c r="BN474" i="25"/>
  <c r="AI354" i="25"/>
  <c r="BI238" i="25"/>
  <c r="AF494" i="25"/>
  <c r="L510" i="25"/>
  <c r="AI178" i="25"/>
  <c r="I506" i="25"/>
  <c r="V194" i="25"/>
  <c r="BE282" i="25"/>
  <c r="AK278" i="25"/>
  <c r="D470" i="25"/>
  <c r="AX150" i="25"/>
  <c r="AA530" i="25"/>
  <c r="AX186" i="25"/>
  <c r="O254" i="25"/>
  <c r="AF174" i="25"/>
  <c r="AC382" i="25"/>
  <c r="S222" i="25"/>
  <c r="BI534" i="25"/>
  <c r="BF158" i="25"/>
  <c r="AL122" i="25"/>
  <c r="BM234" i="25"/>
  <c r="AY114" i="25"/>
  <c r="AE314" i="25"/>
  <c r="AL458" i="25"/>
  <c r="BK306" i="25"/>
  <c r="BE350" i="25"/>
  <c r="W378" i="25"/>
  <c r="L214" i="25"/>
  <c r="BN526" i="25"/>
  <c r="BG458" i="25"/>
  <c r="G41" i="25"/>
  <c r="BM334" i="25"/>
  <c r="BH314" i="25"/>
  <c r="V118" i="25"/>
  <c r="BC442" i="25"/>
  <c r="R454" i="25"/>
  <c r="AU458" i="25"/>
  <c r="AS454" i="25"/>
  <c r="W122" i="25"/>
  <c r="AH414" i="25"/>
  <c r="BH442" i="25"/>
  <c r="M478" i="25"/>
  <c r="BD338" i="25"/>
  <c r="J234" i="25"/>
  <c r="Z342" i="25"/>
  <c r="F65" i="25"/>
  <c r="BI402" i="25"/>
  <c r="AJ450" i="25"/>
  <c r="AY270" i="25"/>
  <c r="W146" i="25"/>
  <c r="BL486" i="25"/>
  <c r="BJ302" i="25"/>
  <c r="F53" i="25"/>
  <c r="P418" i="25"/>
  <c r="U450" i="25"/>
  <c r="BG234" i="25"/>
  <c r="BM522" i="25"/>
  <c r="D218" i="25"/>
  <c r="J502" i="25"/>
  <c r="L478" i="25"/>
  <c r="AX278" i="25"/>
  <c r="AF298" i="25"/>
  <c r="BK370" i="25"/>
  <c r="AK502" i="25"/>
  <c r="BE254" i="25"/>
  <c r="M314" i="25"/>
  <c r="P322" i="25"/>
  <c r="AS466" i="25"/>
  <c r="I134" i="25"/>
  <c r="AT306" i="25"/>
  <c r="L278" i="25"/>
  <c r="AG198" i="25"/>
  <c r="S394" i="25"/>
  <c r="AW406" i="25"/>
  <c r="M458" i="25"/>
  <c r="AB302" i="25"/>
  <c r="AM386" i="25"/>
  <c r="BN342" i="25"/>
  <c r="AU234" i="25"/>
  <c r="AH494" i="25"/>
  <c r="AC242" i="25"/>
  <c r="D350" i="25"/>
  <c r="AW230" i="25"/>
  <c r="AF514" i="25"/>
  <c r="BO250" i="25"/>
  <c r="BL494" i="25"/>
  <c r="AK314" i="25"/>
  <c r="K202" i="25"/>
  <c r="AR522" i="25"/>
  <c r="BK258" i="25"/>
  <c r="BO270" i="25"/>
  <c r="AB286" i="25"/>
  <c r="AV366" i="25"/>
  <c r="BG158" i="25"/>
  <c r="AO218" i="25"/>
  <c r="M310" i="25"/>
  <c r="Q226" i="25"/>
  <c r="BI334" i="25"/>
  <c r="AA430" i="25"/>
  <c r="BM470" i="25"/>
  <c r="BI414" i="25"/>
  <c r="AR302" i="25"/>
  <c r="AH142" i="25"/>
  <c r="AK350" i="25"/>
  <c r="P294" i="25"/>
  <c r="Z322" i="25"/>
  <c r="L138" i="25"/>
  <c r="I498" i="25"/>
  <c r="AE334" i="25"/>
  <c r="AY330" i="25"/>
  <c r="N450" i="25"/>
  <c r="V190" i="25"/>
  <c r="K182" i="25"/>
  <c r="AR258" i="25"/>
  <c r="G97" i="25"/>
  <c r="AJ218" i="25"/>
  <c r="AX142" i="25"/>
  <c r="N174" i="25"/>
  <c r="AD466" i="25"/>
  <c r="BL482" i="25"/>
  <c r="BP362" i="25"/>
  <c r="AJ306" i="25"/>
  <c r="BK446" i="25"/>
  <c r="BP510" i="25"/>
  <c r="AN470" i="25"/>
  <c r="BI122" i="25"/>
  <c r="AU154" i="25"/>
  <c r="Q342" i="25"/>
  <c r="BN286" i="25"/>
  <c r="BL518" i="25"/>
  <c r="N230" i="25"/>
  <c r="K458" i="25"/>
  <c r="AC166" i="25"/>
  <c r="AM534" i="25"/>
  <c r="BL130" i="25"/>
  <c r="AW426" i="25"/>
  <c r="AR390" i="25"/>
  <c r="P158" i="25"/>
  <c r="AD250" i="25"/>
  <c r="AS382" i="25"/>
  <c r="AA422" i="25"/>
  <c r="AV430" i="25"/>
  <c r="H97" i="25"/>
  <c r="AL202" i="25"/>
  <c r="BE238" i="25"/>
  <c r="AV422" i="25"/>
  <c r="AL338" i="25"/>
  <c r="F6" i="25"/>
  <c r="AL502" i="25"/>
  <c r="BP130" i="25"/>
  <c r="AW286" i="25"/>
  <c r="AM318" i="25"/>
  <c r="BJ186" i="25"/>
  <c r="AX374" i="25"/>
  <c r="L426" i="25"/>
  <c r="H23" i="25"/>
  <c r="BN170" i="25"/>
  <c r="P262" i="25"/>
  <c r="BE370" i="25"/>
  <c r="Z386" i="25"/>
  <c r="AK134" i="25"/>
  <c r="AA454" i="25"/>
  <c r="AX266" i="25"/>
  <c r="R178" i="25"/>
  <c r="BI310" i="25"/>
  <c r="AK222" i="25"/>
  <c r="AY154" i="25"/>
  <c r="F81" i="25"/>
  <c r="AN334" i="25"/>
  <c r="BL270" i="25"/>
  <c r="AY398" i="25"/>
  <c r="BF450" i="25"/>
  <c r="M302" i="25"/>
  <c r="L170" i="25"/>
  <c r="I422" i="25"/>
  <c r="Q254" i="25"/>
  <c r="S202" i="25"/>
  <c r="AJ526" i="25"/>
  <c r="AE462" i="25"/>
  <c r="BG286" i="25"/>
  <c r="AY406" i="25"/>
  <c r="AI358" i="25"/>
  <c r="I454" i="25"/>
  <c r="AS366" i="25"/>
  <c r="BK330" i="25"/>
  <c r="BN118" i="25"/>
  <c r="BM434" i="25"/>
  <c r="BD346" i="25"/>
  <c r="AY522" i="25"/>
  <c r="AV130" i="25"/>
  <c r="AS402" i="25"/>
  <c r="BK438" i="25"/>
  <c r="BF282" i="25"/>
  <c r="AA310" i="25"/>
  <c r="AY170" i="25"/>
  <c r="BE482" i="25"/>
  <c r="AV394" i="25"/>
  <c r="J402" i="25"/>
  <c r="BJ310" i="25"/>
  <c r="AG182" i="25"/>
  <c r="BH318" i="25"/>
  <c r="AI326" i="25"/>
  <c r="AL374" i="25"/>
  <c r="AK142" i="25"/>
  <c r="AD362" i="25"/>
  <c r="AU442" i="25"/>
  <c r="AC418" i="25"/>
  <c r="AV426" i="25"/>
  <c r="L294" i="25"/>
  <c r="AM330" i="25"/>
  <c r="BG270" i="25"/>
  <c r="BE214" i="25"/>
  <c r="Z194" i="25"/>
  <c r="AF434" i="25"/>
  <c r="AX166" i="25"/>
  <c r="BK342" i="25"/>
  <c r="BN398" i="25"/>
  <c r="G105" i="25"/>
  <c r="BK174" i="25"/>
  <c r="AZ298" i="25"/>
  <c r="AH318" i="25"/>
  <c r="AJ270" i="25"/>
  <c r="BP154" i="25"/>
  <c r="AY466" i="25"/>
  <c r="R502" i="25"/>
  <c r="BK242" i="25"/>
  <c r="K226" i="25"/>
  <c r="F51" i="25"/>
  <c r="BJ450" i="25"/>
  <c r="AM218" i="25"/>
  <c r="N226" i="25"/>
  <c r="K354" i="25"/>
  <c r="AO458" i="25"/>
  <c r="AS458" i="25"/>
  <c r="AE330" i="25"/>
  <c r="R278" i="25"/>
  <c r="BH302" i="25"/>
  <c r="AY210" i="25"/>
  <c r="AC498" i="25"/>
  <c r="BI526" i="25"/>
  <c r="AG358" i="25"/>
  <c r="AS418" i="25"/>
  <c r="BL362" i="25"/>
  <c r="H104" i="25"/>
  <c r="AT178" i="25"/>
  <c r="G52" i="25"/>
  <c r="Q202" i="25"/>
  <c r="L466" i="25"/>
  <c r="BD518" i="25"/>
  <c r="AG510" i="25"/>
  <c r="BK346" i="25"/>
  <c r="AV470" i="25"/>
  <c r="BH178" i="25"/>
  <c r="BJ294" i="25"/>
  <c r="AD482" i="25"/>
  <c r="BN330" i="25"/>
  <c r="BL238" i="25"/>
  <c r="AO178" i="25"/>
  <c r="BI258" i="25"/>
  <c r="AR146" i="25"/>
  <c r="F93" i="25"/>
  <c r="BO146" i="25"/>
  <c r="M334" i="25"/>
  <c r="BP446" i="25"/>
  <c r="AU454" i="25"/>
  <c r="D382" i="25"/>
  <c r="T434" i="25"/>
  <c r="G72" i="25"/>
  <c r="AH502" i="25"/>
  <c r="G103" i="25"/>
  <c r="F66" i="25"/>
  <c r="BJ282" i="25"/>
  <c r="P510" i="25"/>
  <c r="AD354" i="25"/>
  <c r="M350" i="25"/>
  <c r="H83" i="25"/>
  <c r="T262" i="25"/>
  <c r="AB130" i="25"/>
  <c r="U442" i="25"/>
  <c r="BM238" i="25"/>
  <c r="AN254" i="25"/>
  <c r="I206" i="25"/>
  <c r="AG158" i="25"/>
  <c r="Q258" i="25"/>
  <c r="BP518" i="25"/>
  <c r="AE154" i="25"/>
  <c r="V386" i="25"/>
  <c r="BJ478" i="25"/>
  <c r="O138" i="25"/>
  <c r="N118" i="25"/>
  <c r="Z262" i="25"/>
  <c r="L366" i="25"/>
  <c r="BG186" i="25"/>
  <c r="BE514" i="25"/>
  <c r="AT454" i="25"/>
  <c r="F32" i="25"/>
  <c r="AT494" i="25"/>
  <c r="AS426" i="25"/>
  <c r="AV262" i="25"/>
  <c r="Z234" i="25"/>
  <c r="AI502" i="25"/>
  <c r="W350" i="25"/>
  <c r="AT482" i="25"/>
  <c r="Q514" i="25"/>
  <c r="D294" i="25"/>
  <c r="S306" i="25"/>
  <c r="N202" i="25"/>
  <c r="T270" i="25"/>
  <c r="P318" i="25"/>
  <c r="AG278" i="25"/>
  <c r="R322" i="25"/>
  <c r="AH146" i="25"/>
  <c r="W470" i="25"/>
  <c r="AL378" i="25"/>
  <c r="K238" i="25"/>
  <c r="P438" i="25"/>
  <c r="BK482" i="25"/>
  <c r="R402" i="25"/>
  <c r="BM442" i="25"/>
  <c r="AF322" i="25"/>
  <c r="BE518" i="25"/>
  <c r="BN414" i="25"/>
  <c r="AE502" i="25"/>
  <c r="BD322" i="25"/>
  <c r="AK210" i="25"/>
  <c r="U186" i="25"/>
  <c r="AZ338" i="25"/>
  <c r="W238" i="25"/>
  <c r="N214" i="25"/>
  <c r="AO250" i="25"/>
  <c r="AF314" i="25"/>
  <c r="BD482" i="25"/>
  <c r="W282" i="25"/>
  <c r="BG198" i="25"/>
  <c r="I234" i="25"/>
  <c r="BC134" i="25"/>
  <c r="AY202" i="25"/>
  <c r="Q518" i="25"/>
  <c r="T342" i="25"/>
  <c r="S430" i="25"/>
  <c r="T502" i="25"/>
  <c r="W386" i="25"/>
  <c r="BL206" i="25"/>
  <c r="O370" i="25"/>
  <c r="AC318" i="25"/>
  <c r="BP426" i="25"/>
  <c r="T430" i="25"/>
  <c r="AT498" i="25"/>
  <c r="AS254" i="25"/>
  <c r="V154" i="25"/>
  <c r="D138" i="25"/>
  <c r="AX490" i="25"/>
  <c r="G53" i="25"/>
  <c r="AW378" i="25"/>
  <c r="AS238" i="25"/>
  <c r="S378" i="25"/>
  <c r="BH146" i="25"/>
  <c r="K342" i="25"/>
  <c r="AY362" i="25"/>
  <c r="BL334" i="25"/>
  <c r="BG454" i="25"/>
  <c r="BC202" i="25"/>
  <c r="BC446" i="25"/>
  <c r="AB494" i="25"/>
  <c r="AL174" i="25"/>
  <c r="AY534" i="25"/>
  <c r="Q494" i="25"/>
  <c r="AX130" i="25"/>
  <c r="BK226" i="25"/>
  <c r="BJ390" i="25"/>
  <c r="H26" i="25"/>
  <c r="AY142" i="25"/>
  <c r="AG286" i="25"/>
  <c r="AU422" i="25"/>
  <c r="AI410" i="25"/>
  <c r="M446" i="25"/>
  <c r="K362" i="25"/>
  <c r="BM178" i="25"/>
  <c r="W242" i="25"/>
  <c r="K334" i="25"/>
  <c r="BD530" i="25"/>
  <c r="BD170" i="25"/>
  <c r="AY482" i="25"/>
  <c r="BG490" i="25"/>
  <c r="AK306" i="25"/>
  <c r="U506" i="25"/>
  <c r="BJ534" i="25"/>
  <c r="AL354" i="25"/>
  <c r="D522" i="25"/>
  <c r="BK430" i="25"/>
  <c r="AV134" i="25"/>
  <c r="BG362" i="25"/>
  <c r="U290" i="25"/>
  <c r="AW430" i="25"/>
  <c r="D370" i="25"/>
  <c r="AH166" i="25"/>
  <c r="AY478" i="25"/>
  <c r="AS334" i="25"/>
  <c r="W286" i="25"/>
  <c r="BD202" i="25"/>
  <c r="AG174" i="25"/>
  <c r="BC262" i="25"/>
  <c r="AJ246" i="25"/>
  <c r="D266" i="25"/>
  <c r="AL274" i="25"/>
  <c r="AE134" i="25"/>
  <c r="F91" i="25"/>
  <c r="AM190" i="25"/>
  <c r="AD434" i="25"/>
  <c r="BS5" i="25"/>
  <c r="Q466" i="25"/>
  <c r="Q382" i="25"/>
  <c r="AY286" i="25"/>
  <c r="BO490" i="25"/>
  <c r="BJ242" i="25"/>
  <c r="AM482" i="25"/>
  <c r="AO210" i="25"/>
  <c r="AO158" i="25"/>
  <c r="AD374" i="25"/>
  <c r="AM450" i="25"/>
  <c r="AW138" i="25"/>
  <c r="J374" i="25"/>
  <c r="BE486" i="25"/>
  <c r="BJ482" i="25"/>
  <c r="T470" i="25"/>
  <c r="BJ238" i="25"/>
  <c r="AY390" i="25"/>
  <c r="I374" i="25"/>
  <c r="AK206" i="25"/>
  <c r="I358" i="25"/>
  <c r="BP418" i="25"/>
  <c r="BJ178" i="25"/>
  <c r="AB322" i="25"/>
  <c r="S410" i="25"/>
  <c r="L274" i="25"/>
  <c r="AR182" i="25"/>
  <c r="BF394" i="25"/>
  <c r="BH166" i="25"/>
  <c r="AW158" i="25"/>
  <c r="H33" i="25"/>
  <c r="W370" i="25"/>
  <c r="M126" i="25"/>
  <c r="AI462" i="25"/>
  <c r="AW390" i="25"/>
  <c r="W314" i="25"/>
  <c r="T414" i="25"/>
  <c r="BG134" i="25"/>
  <c r="V302" i="25"/>
  <c r="U174" i="25"/>
  <c r="I286" i="25"/>
  <c r="AR346" i="25"/>
  <c r="O178" i="25"/>
  <c r="AS442" i="25"/>
  <c r="BM386" i="25"/>
  <c r="K470" i="25"/>
  <c r="AL382" i="25"/>
  <c r="AF426" i="25"/>
  <c r="AY190" i="25"/>
  <c r="AH418" i="25"/>
  <c r="D462" i="25"/>
  <c r="AS222" i="25"/>
  <c r="T334" i="25"/>
  <c r="H102" i="25"/>
  <c r="D142" i="25"/>
  <c r="AJ298" i="25"/>
  <c r="R530" i="25"/>
  <c r="BF334" i="25"/>
  <c r="AK266" i="25"/>
  <c r="AI506" i="25"/>
  <c r="D482" i="25"/>
  <c r="BO410" i="25"/>
  <c r="W522" i="25"/>
  <c r="F13" i="25"/>
  <c r="AM146" i="25"/>
  <c r="J226" i="25"/>
  <c r="M402" i="25"/>
  <c r="BH170" i="25"/>
  <c r="AD130" i="25"/>
  <c r="AN230" i="25"/>
  <c r="AU330" i="25"/>
  <c r="BM246" i="25"/>
  <c r="BH342" i="25"/>
  <c r="BI222" i="25"/>
  <c r="AF486" i="25"/>
  <c r="Z442" i="25"/>
  <c r="P226" i="25"/>
  <c r="S186" i="25"/>
  <c r="Z250" i="25"/>
  <c r="AI310" i="25"/>
  <c r="AX378" i="25"/>
  <c r="AY354" i="25"/>
  <c r="AV178" i="25"/>
  <c r="V454" i="25"/>
  <c r="AY310" i="25"/>
  <c r="BF346" i="25"/>
  <c r="AM418" i="25"/>
  <c r="AF150" i="25"/>
  <c r="L118" i="25"/>
  <c r="BC410" i="25"/>
  <c r="BL142" i="25"/>
  <c r="T358" i="25"/>
  <c r="AU142" i="25"/>
  <c r="AK490" i="25"/>
  <c r="BG218" i="25"/>
  <c r="AT154" i="25"/>
  <c r="M490" i="25"/>
  <c r="AX310" i="25"/>
  <c r="T490" i="25"/>
  <c r="AJ326" i="25"/>
  <c r="N358" i="25"/>
  <c r="AO362" i="25"/>
  <c r="G34" i="25"/>
  <c r="S154" i="25"/>
  <c r="BL386" i="25"/>
  <c r="S498" i="25"/>
  <c r="BN202" i="25"/>
  <c r="BI494" i="25"/>
  <c r="Q426" i="25"/>
  <c r="BK298" i="25"/>
  <c r="AU238" i="25"/>
  <c r="AV246" i="25"/>
  <c r="D430" i="25"/>
  <c r="R474" i="25"/>
  <c r="V326" i="25"/>
  <c r="AH514" i="25"/>
  <c r="D250" i="25"/>
  <c r="I322" i="25"/>
  <c r="AU346" i="25"/>
  <c r="AU390" i="25"/>
  <c r="M514" i="25"/>
  <c r="R522" i="25"/>
  <c r="AJ470" i="25"/>
  <c r="BG510" i="25"/>
  <c r="BD486" i="25"/>
  <c r="AG258" i="25"/>
  <c r="AM230" i="25"/>
  <c r="AO322" i="25"/>
  <c r="J182" i="25"/>
  <c r="G26" i="25"/>
  <c r="AU482" i="25"/>
  <c r="I370" i="25"/>
  <c r="BI350" i="25"/>
  <c r="W310" i="25"/>
  <c r="N114" i="25"/>
  <c r="AE138" i="25"/>
  <c r="BE402" i="25"/>
  <c r="AO306" i="25"/>
  <c r="BL314" i="25"/>
  <c r="J450" i="25"/>
  <c r="BE522" i="25"/>
  <c r="AG522" i="25"/>
  <c r="AB338" i="25"/>
  <c r="AI346" i="25"/>
  <c r="AW410" i="25"/>
  <c r="D214" i="25"/>
  <c r="AX326" i="25"/>
  <c r="AX474" i="25"/>
  <c r="AS270" i="25"/>
  <c r="BP346" i="25"/>
  <c r="AY238" i="25"/>
  <c r="F7" i="25"/>
  <c r="AL522" i="25"/>
  <c r="J474" i="25"/>
  <c r="AE198" i="25"/>
  <c r="BH330" i="25"/>
  <c r="I410" i="25"/>
  <c r="AS146" i="25"/>
  <c r="AG238" i="25"/>
  <c r="M154" i="25"/>
  <c r="AH246" i="25"/>
  <c r="BL310" i="25"/>
  <c r="AR330" i="25"/>
  <c r="BP378" i="25"/>
  <c r="BN450" i="25"/>
  <c r="U194" i="25"/>
  <c r="AN398" i="25"/>
  <c r="AS330" i="25"/>
  <c r="K170" i="25"/>
  <c r="BJ258" i="25"/>
  <c r="K150" i="25"/>
  <c r="AV266" i="25"/>
  <c r="AI490" i="25"/>
  <c r="AM358" i="25"/>
  <c r="O358" i="25"/>
  <c r="BM298" i="25"/>
  <c r="BG354" i="25"/>
  <c r="D270" i="25"/>
  <c r="AW246" i="25"/>
  <c r="BG446" i="25"/>
  <c r="AE394" i="25"/>
  <c r="BO242" i="25"/>
  <c r="BD118" i="25"/>
  <c r="BP270" i="25"/>
  <c r="AI434" i="25"/>
  <c r="N362" i="25"/>
  <c r="BE266" i="25"/>
  <c r="P382" i="25"/>
  <c r="P142" i="25"/>
  <c r="W434" i="25"/>
  <c r="AO470" i="25"/>
  <c r="S270" i="25"/>
  <c r="AN290" i="25"/>
  <c r="V442" i="25"/>
  <c r="AO482" i="25"/>
  <c r="BH366" i="25"/>
  <c r="O126" i="25"/>
  <c r="T370" i="25"/>
  <c r="AH470" i="25"/>
  <c r="BC254" i="25"/>
  <c r="AV182" i="25"/>
  <c r="BC466" i="25"/>
  <c r="V414" i="25"/>
  <c r="BH218" i="25"/>
  <c r="F39" i="25"/>
  <c r="BM202" i="25"/>
  <c r="AB270" i="25"/>
  <c r="BM170" i="25"/>
  <c r="AR134" i="25"/>
  <c r="AH278" i="25"/>
  <c r="AT490" i="25"/>
  <c r="U166" i="25"/>
  <c r="N134" i="25"/>
  <c r="O146" i="25"/>
  <c r="AX330" i="25"/>
  <c r="L458" i="25"/>
  <c r="O154" i="25"/>
  <c r="O470" i="25"/>
  <c r="BO310" i="25"/>
  <c r="AK214" i="25"/>
  <c r="AA470" i="25"/>
  <c r="AO522" i="25"/>
  <c r="BL406" i="25"/>
  <c r="F75" i="25"/>
  <c r="BM354" i="25"/>
  <c r="BG114" i="25"/>
  <c r="AE214" i="25"/>
  <c r="T150" i="25"/>
  <c r="BM134" i="25"/>
  <c r="AD278" i="25"/>
  <c r="U274" i="25"/>
  <c r="BH134" i="25"/>
  <c r="AB438" i="25"/>
  <c r="U386" i="25"/>
  <c r="BF466" i="25"/>
  <c r="AZ486" i="25"/>
  <c r="T134" i="25"/>
  <c r="W182" i="25"/>
  <c r="AA122" i="25"/>
  <c r="AO346" i="25"/>
  <c r="W202" i="25"/>
  <c r="AI362" i="25"/>
  <c r="Z130" i="25"/>
  <c r="AO274" i="25"/>
  <c r="BH206" i="25"/>
  <c r="AZ402" i="25"/>
  <c r="BD430" i="25"/>
  <c r="T534" i="25"/>
  <c r="AB450" i="25"/>
  <c r="Z298" i="25"/>
  <c r="AD326" i="25"/>
  <c r="S150" i="25"/>
  <c r="G59" i="25"/>
  <c r="AC434" i="25"/>
  <c r="AB474" i="25"/>
  <c r="BJ138" i="25"/>
  <c r="BC486" i="25"/>
  <c r="BL470" i="25"/>
  <c r="AE146" i="25"/>
  <c r="BE166" i="25"/>
  <c r="I526" i="25"/>
  <c r="AW214" i="25"/>
  <c r="AA226" i="25"/>
  <c r="F37" i="25"/>
  <c r="BF438" i="25"/>
  <c r="AL254" i="25"/>
  <c r="AO126" i="25"/>
  <c r="S174" i="25"/>
  <c r="S266" i="25"/>
  <c r="AY314" i="25"/>
  <c r="AZ350" i="25"/>
  <c r="T458" i="25"/>
  <c r="BH310" i="25"/>
  <c r="AZ466" i="25"/>
  <c r="AN170" i="25"/>
  <c r="AM210" i="25"/>
  <c r="AZ418" i="25"/>
  <c r="AO154" i="25"/>
  <c r="O418" i="25"/>
  <c r="BF190" i="25"/>
  <c r="H95" i="25"/>
  <c r="BJ254" i="25"/>
  <c r="M210" i="25"/>
  <c r="AD114" i="25"/>
  <c r="AC398" i="25"/>
  <c r="H53" i="25"/>
  <c r="BO130" i="25"/>
  <c r="U502" i="25"/>
  <c r="AX258" i="25"/>
  <c r="N258" i="25"/>
  <c r="BG346" i="25"/>
  <c r="AT370" i="25"/>
  <c r="AL294" i="25"/>
  <c r="Z182" i="25"/>
  <c r="H67" i="25"/>
  <c r="BL174" i="25"/>
  <c r="J190" i="25"/>
  <c r="J294" i="25"/>
  <c r="AO310" i="25"/>
  <c r="AZ510" i="25"/>
  <c r="AU146" i="25"/>
  <c r="I530" i="25"/>
  <c r="AV442" i="25"/>
  <c r="BD514" i="25"/>
  <c r="BI358" i="25"/>
  <c r="AE458" i="25"/>
  <c r="BN186" i="25"/>
  <c r="BO350" i="25"/>
  <c r="AL534" i="25"/>
  <c r="G61" i="25"/>
  <c r="AT202" i="25"/>
  <c r="AA330" i="25"/>
  <c r="AY234" i="25"/>
  <c r="H20" i="25"/>
  <c r="BE502" i="25"/>
  <c r="AE182" i="25"/>
  <c r="AZ254" i="25"/>
  <c r="Z410" i="25"/>
  <c r="F109" i="25"/>
  <c r="H72" i="25"/>
  <c r="L154" i="25"/>
  <c r="BJ514" i="25"/>
  <c r="O226" i="25"/>
  <c r="AE454" i="25"/>
  <c r="AA418" i="25"/>
  <c r="M186" i="25"/>
  <c r="AU174" i="25"/>
  <c r="AI482" i="25"/>
  <c r="T494" i="25"/>
  <c r="AC406" i="25"/>
  <c r="Q454" i="25"/>
  <c r="BD234" i="25"/>
  <c r="P174" i="25"/>
  <c r="AL478" i="25"/>
  <c r="AR530" i="25"/>
  <c r="BD410" i="25"/>
  <c r="T166" i="25"/>
  <c r="Z238" i="25"/>
  <c r="H93" i="25"/>
  <c r="G16" i="25"/>
  <c r="AD170" i="25"/>
  <c r="BE226" i="25"/>
  <c r="BN278" i="25"/>
  <c r="BL274" i="25"/>
  <c r="BO406" i="25"/>
  <c r="AM134" i="25"/>
  <c r="AG434" i="25"/>
  <c r="Q234" i="25"/>
  <c r="AZ394" i="25"/>
  <c r="N266" i="25"/>
  <c r="BN270" i="25"/>
  <c r="AA282" i="25"/>
  <c r="AY198" i="25"/>
  <c r="AU394" i="25"/>
  <c r="M494" i="25"/>
  <c r="D490" i="25"/>
  <c r="AZ422" i="25"/>
  <c r="AK478" i="25"/>
  <c r="AB158" i="25"/>
  <c r="AN130" i="25"/>
  <c r="AI378" i="25"/>
  <c r="AM426" i="25"/>
  <c r="BI150" i="25"/>
  <c r="V398" i="25"/>
  <c r="AN258" i="25"/>
  <c r="AX446" i="25"/>
  <c r="S490" i="25"/>
  <c r="K302" i="25"/>
  <c r="BN194" i="25"/>
  <c r="AJ446" i="25"/>
  <c r="AN358" i="25"/>
  <c r="P522" i="25"/>
  <c r="AJ178" i="25"/>
  <c r="H35" i="25"/>
  <c r="U162" i="25"/>
  <c r="AT422" i="25"/>
  <c r="I434" i="25"/>
  <c r="L318" i="25"/>
  <c r="AT530" i="25"/>
  <c r="M170" i="25"/>
  <c r="AU506" i="25"/>
  <c r="AR282" i="25"/>
  <c r="I462" i="25"/>
  <c r="AL510" i="25"/>
  <c r="BI502" i="25"/>
  <c r="AD342" i="25"/>
  <c r="AW394" i="25"/>
  <c r="AA286" i="25"/>
  <c r="V142" i="25"/>
  <c r="O506" i="25"/>
  <c r="BI374" i="25"/>
  <c r="H110" i="25"/>
  <c r="BO522" i="25"/>
  <c r="V402" i="25"/>
  <c r="Q126" i="25"/>
  <c r="N170" i="25"/>
  <c r="AZ286" i="25"/>
  <c r="AB290" i="25"/>
  <c r="K382" i="25"/>
  <c r="AJ238" i="25"/>
  <c r="AH322" i="25"/>
  <c r="AJ186" i="25"/>
  <c r="AR374" i="25"/>
  <c r="BG350" i="25"/>
  <c r="BF478" i="25"/>
  <c r="AT398" i="25"/>
  <c r="AI238" i="25"/>
  <c r="BG534" i="25"/>
  <c r="F74" i="25"/>
  <c r="S466" i="25"/>
  <c r="AA350" i="25"/>
  <c r="BK474" i="25"/>
  <c r="BF358" i="25"/>
  <c r="AX222" i="25"/>
  <c r="BD318" i="25"/>
  <c r="BK386" i="25"/>
  <c r="BO330" i="25"/>
  <c r="AH474" i="25"/>
  <c r="I294" i="25"/>
  <c r="I190" i="25"/>
  <c r="AI514" i="25"/>
  <c r="P470" i="25"/>
  <c r="AF438" i="25"/>
  <c r="G38" i="25"/>
  <c r="AA174" i="25"/>
  <c r="D182" i="25"/>
  <c r="O518" i="25"/>
  <c r="AB294" i="25"/>
  <c r="F28" i="25"/>
  <c r="M322" i="25"/>
  <c r="BD406" i="25"/>
  <c r="P246" i="25"/>
  <c r="O170" i="25"/>
  <c r="AD258" i="25"/>
  <c r="M442" i="25"/>
  <c r="L430" i="25"/>
  <c r="AL322" i="25"/>
  <c r="AF282" i="25"/>
  <c r="AN218" i="25"/>
  <c r="S418" i="25"/>
  <c r="BM502" i="25"/>
  <c r="T478" i="25"/>
  <c r="AO486" i="25"/>
  <c r="AY490" i="25"/>
  <c r="AY254" i="25"/>
  <c r="U338" i="25"/>
  <c r="G85" i="25"/>
  <c r="AB162" i="25"/>
  <c r="V286" i="25"/>
  <c r="P162" i="25"/>
  <c r="R342" i="25"/>
  <c r="N346" i="25"/>
  <c r="R222" i="25"/>
  <c r="U242" i="25"/>
  <c r="BD210" i="25"/>
  <c r="G33" i="25"/>
  <c r="BD342" i="25"/>
  <c r="BL394" i="25"/>
  <c r="V526" i="25"/>
  <c r="AW182" i="25"/>
  <c r="K370" i="25"/>
  <c r="BE210" i="25"/>
  <c r="H51" i="25"/>
  <c r="G83" i="25"/>
  <c r="AV238" i="25"/>
  <c r="Q462" i="25"/>
  <c r="BP238" i="25"/>
  <c r="AN122" i="25"/>
  <c r="BP118" i="25"/>
  <c r="BK494" i="25"/>
  <c r="AC486" i="25"/>
  <c r="AL118" i="25"/>
  <c r="AL454" i="25"/>
  <c r="AB454" i="25"/>
  <c r="AU510" i="25"/>
  <c r="M122" i="25"/>
  <c r="K398" i="25"/>
  <c r="F95" i="25"/>
  <c r="H88" i="25"/>
  <c r="BI194" i="25"/>
  <c r="BP274" i="25"/>
  <c r="AM478" i="25"/>
  <c r="BD442" i="25"/>
  <c r="M326" i="25"/>
  <c r="Z378" i="25"/>
  <c r="AV386" i="25"/>
  <c r="Z134" i="25"/>
  <c r="BN402" i="25"/>
  <c r="Q130" i="25"/>
  <c r="AT438" i="25"/>
  <c r="N474" i="25"/>
  <c r="AO354" i="25"/>
  <c r="Q178" i="25"/>
  <c r="G64" i="25"/>
  <c r="BL438" i="25"/>
  <c r="N262" i="25"/>
  <c r="AD246" i="25"/>
  <c r="AJ254" i="25"/>
  <c r="P426" i="25"/>
  <c r="M306" i="25"/>
  <c r="AB422" i="25"/>
  <c r="W346" i="25"/>
  <c r="AY422" i="25"/>
  <c r="Z302" i="25"/>
  <c r="W486" i="25"/>
  <c r="H103" i="25"/>
  <c r="AJ518" i="25"/>
  <c r="Q310" i="25"/>
  <c r="BL230" i="25"/>
  <c r="BD414" i="25"/>
  <c r="BF322" i="25"/>
  <c r="AK354" i="25"/>
  <c r="AT430" i="25"/>
  <c r="O414" i="25"/>
  <c r="BJ270" i="25"/>
  <c r="J310" i="25"/>
  <c r="V322" i="25"/>
  <c r="AK330" i="25"/>
  <c r="BK322" i="25"/>
  <c r="BH478" i="25"/>
  <c r="AV418" i="25"/>
  <c r="BK326" i="25"/>
  <c r="M382" i="25"/>
  <c r="AV434" i="25"/>
  <c r="AN318" i="25"/>
  <c r="T454" i="25"/>
  <c r="AZ426" i="25"/>
  <c r="BJ134" i="25"/>
  <c r="BH494" i="25"/>
  <c r="P354" i="25"/>
  <c r="AJ150" i="25"/>
  <c r="AA446" i="25"/>
  <c r="BJ474" i="25"/>
  <c r="BN486" i="25"/>
  <c r="N218" i="25"/>
  <c r="BI198" i="25"/>
  <c r="AD226" i="25"/>
  <c r="Q158" i="25"/>
  <c r="T438" i="25"/>
  <c r="AC246" i="25"/>
  <c r="BL478" i="25"/>
  <c r="S182" i="25"/>
  <c r="AT246" i="25"/>
  <c r="I330" i="25"/>
  <c r="Q214" i="25"/>
  <c r="AY126" i="25"/>
  <c r="BN358" i="25"/>
  <c r="AE402" i="25"/>
  <c r="P494" i="25"/>
  <c r="AM430" i="25"/>
  <c r="BN322" i="25"/>
  <c r="D302" i="25"/>
  <c r="O446" i="25"/>
  <c r="AA382" i="25"/>
  <c r="AJ274" i="25"/>
  <c r="W186" i="25"/>
  <c r="M506" i="25"/>
  <c r="AB522" i="25"/>
  <c r="BP414" i="25"/>
  <c r="V378" i="25"/>
  <c r="AI234" i="25"/>
  <c r="BG294" i="25"/>
  <c r="BE358" i="25"/>
  <c r="AB150" i="25"/>
  <c r="N198" i="25"/>
  <c r="S502" i="25"/>
  <c r="O354" i="25"/>
  <c r="BO210" i="25"/>
  <c r="BD438" i="25"/>
  <c r="AG490" i="25"/>
  <c r="AV330" i="25"/>
  <c r="BN130" i="25"/>
  <c r="F100" i="25"/>
  <c r="BI514" i="25"/>
  <c r="AJ158" i="25"/>
  <c r="AU358" i="25"/>
  <c r="AF158" i="25"/>
  <c r="L518" i="25"/>
  <c r="BN178" i="25"/>
  <c r="BM414" i="25"/>
  <c r="AA402" i="25"/>
  <c r="AO514" i="25"/>
  <c r="D274" i="25"/>
  <c r="L234" i="25"/>
  <c r="AD142" i="25"/>
  <c r="I334" i="25"/>
  <c r="AO230" i="25"/>
  <c r="AY358" i="25"/>
  <c r="W190" i="25"/>
  <c r="AZ482" i="25"/>
  <c r="AZ322" i="25"/>
  <c r="O206" i="25"/>
  <c r="BC158" i="25"/>
  <c r="Q390" i="25"/>
  <c r="AF250" i="25"/>
  <c r="BL454" i="25"/>
  <c r="AL306" i="25"/>
  <c r="AM494" i="25"/>
  <c r="U214" i="25"/>
  <c r="Q422" i="25"/>
  <c r="BK310" i="25"/>
  <c r="S454" i="25"/>
  <c r="AF350" i="25"/>
  <c r="BE398" i="25"/>
  <c r="BO494" i="25"/>
  <c r="U130" i="25"/>
  <c r="BF414" i="25"/>
  <c r="BK334" i="25"/>
  <c r="AK182" i="25"/>
  <c r="S290" i="25"/>
  <c r="O134" i="25"/>
  <c r="BK498" i="25"/>
  <c r="O234" i="25"/>
  <c r="AI374" i="25"/>
  <c r="O230" i="25"/>
  <c r="AS166" i="25"/>
  <c r="AJ466" i="25"/>
  <c r="BW5" i="25"/>
  <c r="BI138" i="25"/>
  <c r="S198" i="25"/>
  <c r="AR358" i="25"/>
  <c r="R158" i="25"/>
  <c r="M426" i="25"/>
  <c r="S458" i="25"/>
  <c r="R238" i="25"/>
  <c r="BH186" i="25"/>
  <c r="R122" i="25"/>
  <c r="L158" i="25"/>
  <c r="AE142" i="25"/>
  <c r="AD494" i="25"/>
  <c r="L202" i="25"/>
  <c r="AY426" i="25"/>
  <c r="AJ182" i="25"/>
  <c r="AE522" i="25"/>
  <c r="BN446" i="25"/>
  <c r="BC282" i="25"/>
  <c r="BD314" i="25"/>
  <c r="S322" i="25"/>
  <c r="BO202" i="25"/>
  <c r="AN166" i="25"/>
  <c r="AW226" i="25"/>
  <c r="BH126" i="25"/>
  <c r="J142" i="25"/>
  <c r="AE294" i="25"/>
  <c r="O306" i="25"/>
  <c r="BH466" i="25"/>
  <c r="O286" i="25"/>
  <c r="AG222" i="25"/>
  <c r="AL346" i="25"/>
  <c r="AH190" i="25"/>
  <c r="R114" i="25"/>
  <c r="AS314" i="25"/>
  <c r="BD394" i="25"/>
  <c r="O398" i="25"/>
  <c r="K194" i="25"/>
  <c r="G54" i="25"/>
  <c r="J126" i="25"/>
  <c r="AF394" i="25"/>
  <c r="Q350" i="25"/>
  <c r="AV234" i="25"/>
  <c r="U514" i="25"/>
  <c r="J150" i="25"/>
  <c r="AM206" i="25"/>
  <c r="BC350" i="25"/>
  <c r="BI182" i="25"/>
  <c r="BM218" i="25"/>
  <c r="AX394" i="25"/>
  <c r="AL326" i="25"/>
  <c r="I494" i="25"/>
  <c r="BI142" i="25"/>
  <c r="AG186" i="25"/>
  <c r="AJ278" i="25"/>
  <c r="AH534" i="25"/>
  <c r="AN214" i="25"/>
  <c r="F31" i="25"/>
  <c r="BN418" i="25"/>
  <c r="BD362" i="25"/>
  <c r="AS198" i="25"/>
  <c r="BC182" i="25"/>
  <c r="AH282" i="25"/>
  <c r="AW178" i="25"/>
  <c r="AX494" i="25"/>
  <c r="AE290" i="25"/>
  <c r="BK230" i="25"/>
  <c r="AW438" i="25"/>
  <c r="BE270" i="25"/>
  <c r="AF222" i="25"/>
  <c r="BM402" i="25"/>
  <c r="T238" i="25"/>
  <c r="AZ278" i="25"/>
  <c r="W222" i="25"/>
  <c r="W274" i="25"/>
  <c r="AD194" i="25"/>
  <c r="BJ366" i="25"/>
  <c r="AE166" i="25"/>
  <c r="J158" i="25"/>
  <c r="Z486" i="25"/>
  <c r="AF262" i="25"/>
  <c r="AL198" i="25"/>
  <c r="AY514" i="25"/>
  <c r="F9" i="25"/>
  <c r="AY374" i="25"/>
  <c r="BM450" i="25"/>
  <c r="S318" i="25"/>
  <c r="BH446" i="25"/>
  <c r="AY498" i="25"/>
  <c r="AI226" i="25"/>
  <c r="AR162" i="25"/>
  <c r="AJ534" i="25"/>
  <c r="BM506" i="25"/>
  <c r="T346" i="25"/>
  <c r="R462" i="25"/>
  <c r="BI246" i="25"/>
  <c r="AV270" i="25"/>
  <c r="BM150" i="25"/>
  <c r="BJ122" i="25"/>
  <c r="BH510" i="25"/>
  <c r="AE218" i="25"/>
  <c r="I202" i="25"/>
  <c r="BC198" i="25"/>
  <c r="AT122" i="25"/>
  <c r="F27" i="25"/>
  <c r="AY526" i="25"/>
  <c r="AW354" i="25"/>
  <c r="BE390" i="25"/>
  <c r="AY402" i="25"/>
  <c r="G94" i="25"/>
  <c r="G82" i="25"/>
  <c r="AB202" i="25"/>
  <c r="F48" i="25"/>
  <c r="AM466" i="25"/>
  <c r="BJ130" i="25"/>
  <c r="K174" i="25"/>
  <c r="W518" i="25"/>
  <c r="T302" i="25"/>
  <c r="J478" i="25"/>
  <c r="AF274" i="25"/>
  <c r="T462" i="25"/>
  <c r="BN498" i="25"/>
  <c r="Z154" i="25"/>
  <c r="AS430" i="25"/>
  <c r="AS218" i="25"/>
  <c r="L490" i="25"/>
  <c r="BC454" i="25"/>
  <c r="P122" i="25"/>
  <c r="BI422" i="25"/>
  <c r="AA158" i="25"/>
  <c r="AU298" i="25"/>
  <c r="BK434" i="25"/>
  <c r="AE258" i="25"/>
  <c r="AF386" i="25"/>
  <c r="AI282" i="25"/>
  <c r="BG146" i="25"/>
  <c r="J130" i="25"/>
  <c r="AU522" i="25"/>
  <c r="O282" i="25"/>
  <c r="D334" i="25"/>
  <c r="BN354" i="25"/>
  <c r="AC342" i="25"/>
  <c r="N330" i="25"/>
  <c r="AG534" i="25"/>
  <c r="M342" i="25"/>
  <c r="T242" i="25"/>
  <c r="Q222" i="25"/>
  <c r="AY502" i="25"/>
  <c r="G36" i="25"/>
  <c r="T410" i="25"/>
  <c r="BG282" i="25"/>
  <c r="I250" i="25"/>
  <c r="AG290" i="25"/>
  <c r="Q346" i="25"/>
  <c r="AI426" i="25"/>
  <c r="V262" i="25"/>
  <c r="BF486" i="25"/>
  <c r="AD266" i="25"/>
  <c r="P130" i="25"/>
  <c r="AX530" i="25"/>
  <c r="BO458" i="25"/>
  <c r="K146" i="25"/>
  <c r="BM130" i="25"/>
  <c r="AF398" i="25"/>
  <c r="AK270" i="25"/>
  <c r="AE414" i="25"/>
  <c r="AO490" i="25"/>
  <c r="I210" i="25"/>
  <c r="BD458" i="25"/>
  <c r="AO226" i="25"/>
  <c r="BM282" i="25"/>
  <c r="H63" i="25"/>
  <c r="BC458" i="25"/>
  <c r="T374" i="25"/>
  <c r="AA490" i="25"/>
  <c r="BD382" i="25"/>
  <c r="AG242" i="25"/>
  <c r="P394" i="25"/>
  <c r="M354" i="25"/>
  <c r="BM510" i="25"/>
  <c r="AB262" i="25"/>
  <c r="AF310" i="25"/>
  <c r="AR470" i="25"/>
  <c r="AC306" i="25"/>
  <c r="BG422" i="25"/>
  <c r="T498" i="25"/>
  <c r="BC530" i="25"/>
  <c r="I458" i="25"/>
  <c r="AL442" i="25"/>
  <c r="AR310" i="25"/>
  <c r="O334" i="25"/>
  <c r="K138" i="25"/>
  <c r="AF202" i="25"/>
  <c r="W338" i="25"/>
  <c r="N390" i="25"/>
  <c r="AI430" i="25"/>
  <c r="AD286" i="25"/>
  <c r="AZ534" i="25"/>
  <c r="AH302" i="25"/>
  <c r="AD338" i="25"/>
  <c r="F23" i="25"/>
  <c r="AU530" i="25"/>
  <c r="P366" i="25"/>
  <c r="AS326" i="25"/>
  <c r="G14" i="25"/>
  <c r="V474" i="25"/>
  <c r="W402" i="25"/>
  <c r="BL370" i="25"/>
  <c r="M294" i="25"/>
  <c r="D378" i="25"/>
  <c r="BM174" i="25"/>
  <c r="AO374" i="25"/>
  <c r="BL146" i="25"/>
  <c r="AE238" i="25"/>
  <c r="J262" i="25"/>
  <c r="BJ250" i="25"/>
  <c r="S526" i="25"/>
  <c r="AG206" i="25"/>
  <c r="D318" i="25"/>
  <c r="Z226" i="25"/>
  <c r="V122" i="25"/>
  <c r="AW194" i="25"/>
  <c r="AK506" i="25"/>
  <c r="BK350" i="25"/>
  <c r="Z186" i="25"/>
  <c r="AX254" i="25"/>
  <c r="R326" i="25"/>
  <c r="BK318" i="25"/>
  <c r="Q306" i="25"/>
  <c r="AL366" i="25"/>
  <c r="Q118" i="25"/>
  <c r="AM234" i="25"/>
  <c r="AV514" i="25"/>
  <c r="AI446" i="25"/>
  <c r="K282" i="25"/>
  <c r="AT462" i="25"/>
  <c r="AU198" i="25"/>
  <c r="BP450" i="25"/>
  <c r="BP486" i="25"/>
  <c r="AW330" i="25"/>
  <c r="L190" i="25"/>
  <c r="BH162" i="25"/>
  <c r="O386" i="25"/>
  <c r="AR186" i="25"/>
  <c r="AX174" i="25"/>
  <c r="AD394" i="25"/>
  <c r="AG402" i="25"/>
  <c r="R358" i="25"/>
  <c r="AA290" i="25"/>
  <c r="AR454" i="25"/>
  <c r="BN238" i="25"/>
  <c r="M398" i="25"/>
  <c r="L126" i="25"/>
  <c r="AX470" i="25"/>
  <c r="BC426" i="25"/>
  <c r="AD510" i="25"/>
  <c r="G87" i="25"/>
  <c r="L498" i="25"/>
  <c r="BG326" i="25"/>
  <c r="L446" i="25"/>
  <c r="BK490" i="25"/>
  <c r="J470" i="25"/>
  <c r="G109" i="25"/>
  <c r="AD402" i="25"/>
  <c r="AA370" i="25"/>
  <c r="AK530" i="25"/>
  <c r="AA486" i="25"/>
  <c r="H37" i="25"/>
  <c r="AL318" i="25"/>
  <c r="L494" i="25"/>
  <c r="M338" i="25"/>
  <c r="V514" i="25"/>
  <c r="D20" i="25"/>
  <c r="AK290" i="25"/>
  <c r="U122" i="25"/>
  <c r="I118" i="25"/>
  <c r="S366" i="25"/>
  <c r="BP330" i="25"/>
  <c r="BC166" i="25"/>
  <c r="AH258" i="25"/>
  <c r="AT442" i="25"/>
  <c r="BG142" i="25"/>
  <c r="P202" i="25"/>
  <c r="AZ458" i="25"/>
  <c r="AA478" i="25"/>
  <c r="BL294" i="25"/>
  <c r="BP390" i="25"/>
  <c r="AI338" i="25"/>
  <c r="AG250" i="25"/>
  <c r="AL414" i="25"/>
  <c r="R126" i="25"/>
  <c r="BL398" i="25"/>
  <c r="AW366" i="25"/>
  <c r="G45" i="25"/>
  <c r="K166" i="25"/>
  <c r="AL498" i="25"/>
  <c r="F83" i="25"/>
  <c r="AF294" i="25"/>
  <c r="N418" i="25"/>
  <c r="AV342" i="25"/>
  <c r="K394" i="25"/>
  <c r="BJ126" i="25"/>
  <c r="L282" i="25"/>
  <c r="AE474" i="25"/>
  <c r="AG170" i="25"/>
  <c r="K310" i="25"/>
  <c r="V158" i="25"/>
  <c r="T506" i="25"/>
  <c r="AX482" i="25"/>
  <c r="AV414" i="25"/>
  <c r="AO114" i="25"/>
  <c r="AI318" i="25"/>
  <c r="U310" i="25"/>
  <c r="BG382" i="25"/>
  <c r="AB398" i="25"/>
  <c r="G35" i="25"/>
  <c r="AO258" i="25"/>
  <c r="AX498" i="25"/>
  <c r="BO294" i="25"/>
  <c r="S242" i="25"/>
  <c r="R174" i="25"/>
  <c r="AO298" i="25"/>
  <c r="BP222" i="25"/>
  <c r="P298" i="25"/>
  <c r="AE118" i="25"/>
  <c r="AF318" i="25"/>
  <c r="K178" i="25"/>
  <c r="N194" i="25"/>
  <c r="BN382" i="25"/>
  <c r="AN198" i="25"/>
  <c r="AI186" i="25"/>
  <c r="P358" i="25"/>
  <c r="BK234" i="25"/>
  <c r="O214" i="25"/>
  <c r="BO178" i="25"/>
  <c r="G86" i="25"/>
  <c r="BD122" i="25"/>
  <c r="BJ394" i="25"/>
  <c r="AU478" i="25"/>
  <c r="BC438" i="25"/>
  <c r="AH406" i="25"/>
  <c r="R482" i="25"/>
  <c r="BP474" i="25"/>
  <c r="AN274" i="25"/>
  <c r="AL470" i="25"/>
  <c r="AF370" i="25"/>
  <c r="AB226" i="25"/>
  <c r="R146" i="25"/>
  <c r="BM198" i="25"/>
  <c r="I246" i="25"/>
  <c r="AE150" i="25"/>
  <c r="BH490" i="25"/>
  <c r="BH458" i="25"/>
  <c r="N530" i="25"/>
  <c r="BK414" i="25"/>
  <c r="AX510" i="25"/>
  <c r="V290" i="25"/>
  <c r="BP394" i="25"/>
  <c r="H57" i="25"/>
  <c r="BO470" i="25"/>
  <c r="M278" i="25"/>
  <c r="AF286" i="25"/>
  <c r="AY258" i="25"/>
  <c r="U154" i="25"/>
  <c r="AR458" i="25"/>
  <c r="BF146" i="25"/>
  <c r="AW238" i="25"/>
  <c r="BF506" i="25"/>
  <c r="O174" i="25"/>
  <c r="AX402" i="25"/>
  <c r="BF514" i="25"/>
  <c r="BJ466" i="25"/>
  <c r="AN466" i="25"/>
  <c r="AV194" i="25"/>
  <c r="AW362" i="25"/>
  <c r="AA338" i="25"/>
  <c r="K434" i="25"/>
  <c r="AC270" i="25"/>
  <c r="BK254" i="25"/>
  <c r="AF210" i="25"/>
  <c r="AE358" i="25"/>
  <c r="AX454" i="25"/>
  <c r="D486" i="25"/>
  <c r="AU274" i="25"/>
  <c r="O162" i="25"/>
  <c r="BC430" i="25"/>
  <c r="BF258" i="25"/>
  <c r="BE126" i="25"/>
  <c r="U438" i="25"/>
  <c r="F102" i="25"/>
  <c r="BJ338" i="25"/>
  <c r="BC342" i="25"/>
  <c r="AU362" i="25"/>
  <c r="AC458" i="25"/>
  <c r="Z510" i="25"/>
  <c r="AW534" i="25"/>
  <c r="P282" i="25"/>
  <c r="J230" i="25"/>
  <c r="BF510" i="25"/>
  <c r="AK242" i="25"/>
  <c r="AA242" i="25"/>
  <c r="BD274" i="25"/>
  <c r="AJ130" i="25"/>
  <c r="AW142" i="25"/>
  <c r="V374" i="25"/>
  <c r="N354" i="25"/>
  <c r="AT350" i="25"/>
  <c r="AA442" i="25"/>
  <c r="G47" i="25"/>
  <c r="AJ174" i="25"/>
  <c r="AH206" i="25"/>
  <c r="AZ498" i="25"/>
  <c r="BO174" i="25"/>
  <c r="AM462" i="25"/>
  <c r="BM126" i="25"/>
  <c r="AL114" i="25"/>
  <c r="T274" i="25"/>
  <c r="AN342" i="25"/>
  <c r="I126" i="25"/>
  <c r="AS122" i="25"/>
  <c r="BC334" i="25"/>
  <c r="AA522" i="25"/>
  <c r="F99" i="25"/>
  <c r="AK426" i="25"/>
  <c r="O290" i="25"/>
  <c r="AW266" i="25"/>
  <c r="BE446" i="25"/>
  <c r="AI370" i="25"/>
  <c r="BD194" i="25"/>
  <c r="BP402" i="25"/>
  <c r="Z414" i="25"/>
  <c r="BI270" i="25"/>
  <c r="Z170" i="25"/>
  <c r="AT206" i="25"/>
  <c r="AY494" i="25"/>
  <c r="J426" i="25"/>
  <c r="AT378" i="25"/>
  <c r="R394" i="25"/>
  <c r="N290" i="25"/>
  <c r="BN518" i="25"/>
  <c r="BF354" i="25"/>
  <c r="V506" i="25"/>
  <c r="H70" i="25"/>
  <c r="AO414" i="25"/>
  <c r="R478" i="25"/>
  <c r="AS510" i="25"/>
  <c r="Z334" i="25"/>
  <c r="S402" i="25"/>
  <c r="BC370" i="25"/>
  <c r="M430" i="25"/>
  <c r="AD414" i="25"/>
  <c r="AH386" i="25"/>
  <c r="AM342" i="25"/>
  <c r="AN286" i="25"/>
  <c r="O454" i="25"/>
  <c r="O114" i="25"/>
  <c r="AN522" i="25"/>
  <c r="BL118" i="25"/>
  <c r="BN210" i="25"/>
  <c r="AH378" i="25"/>
  <c r="AY298" i="25"/>
  <c r="I446" i="25"/>
  <c r="I302" i="25"/>
  <c r="BK246" i="25"/>
  <c r="AU186" i="25"/>
  <c r="AO350" i="25"/>
  <c r="AV278" i="25"/>
  <c r="BD154" i="25"/>
  <c r="G42" i="25"/>
  <c r="BC510" i="25"/>
  <c r="P414" i="25"/>
  <c r="AR298" i="25"/>
  <c r="AW154" i="25"/>
  <c r="O378" i="25"/>
  <c r="AK402" i="25"/>
  <c r="U298" i="25"/>
  <c r="AI250" i="25"/>
  <c r="BG330" i="25"/>
  <c r="AV450" i="25"/>
  <c r="AO138" i="25"/>
  <c r="AB498" i="25"/>
  <c r="U510" i="25"/>
  <c r="AT534" i="25"/>
  <c r="BO214" i="25"/>
  <c r="G44" i="25"/>
  <c r="BL166" i="25"/>
  <c r="AX134" i="25"/>
  <c r="AR322" i="25"/>
  <c r="AT114" i="25"/>
  <c r="I158" i="25"/>
  <c r="BO510" i="25"/>
  <c r="AM498" i="25"/>
  <c r="BP490" i="25"/>
  <c r="H78" i="25"/>
  <c r="W394" i="25"/>
  <c r="AR398" i="25"/>
  <c r="BH286" i="25"/>
  <c r="BH514" i="25"/>
  <c r="AX362" i="25"/>
  <c r="W134" i="25"/>
  <c r="BO426" i="25"/>
  <c r="T402" i="25"/>
  <c r="AD418" i="25"/>
  <c r="I222" i="25"/>
  <c r="AB342" i="25"/>
  <c r="AL506" i="25"/>
  <c r="AT322" i="25"/>
  <c r="AE306" i="25"/>
  <c r="AW166" i="25"/>
  <c r="AE370" i="25"/>
  <c r="BO166" i="25"/>
  <c r="R330" i="25"/>
  <c r="AS462" i="25"/>
  <c r="BM326" i="25"/>
  <c r="AC482" i="25"/>
  <c r="BN530" i="25"/>
  <c r="AW470" i="25"/>
  <c r="I402" i="25"/>
  <c r="BD146" i="25"/>
  <c r="H58" i="25"/>
  <c r="O222" i="25"/>
  <c r="BP282" i="25"/>
  <c r="AK302" i="25"/>
  <c r="T210" i="25"/>
  <c r="AE338" i="25"/>
  <c r="AN298" i="25"/>
  <c r="G108" i="25"/>
  <c r="BH290" i="25"/>
  <c r="BL218" i="25"/>
  <c r="F103" i="25"/>
  <c r="BG130" i="25"/>
  <c r="K274" i="25"/>
  <c r="AD330" i="25"/>
  <c r="AM194" i="25"/>
  <c r="AY462" i="25"/>
  <c r="AA170" i="25"/>
  <c r="BG242" i="25"/>
  <c r="AF498" i="25"/>
  <c r="G23" i="25"/>
  <c r="F70" i="25"/>
  <c r="M318" i="25"/>
  <c r="BH326" i="25"/>
  <c r="AA246" i="25"/>
  <c r="BL122" i="25"/>
  <c r="AH506" i="25"/>
  <c r="BG438" i="25"/>
  <c r="BC470" i="25"/>
  <c r="AF402" i="25"/>
  <c r="AB482" i="25"/>
  <c r="I282" i="25"/>
  <c r="AR138" i="25"/>
  <c r="AY434" i="25"/>
  <c r="AL302" i="25"/>
  <c r="AO518" i="25"/>
  <c r="BN326" i="25"/>
  <c r="V206" i="25"/>
  <c r="AK358" i="25"/>
  <c r="AJ210" i="25"/>
  <c r="H45" i="25"/>
  <c r="V298" i="25"/>
  <c r="AY178" i="25"/>
  <c r="AH178" i="25"/>
  <c r="H52" i="25"/>
  <c r="BE326" i="25"/>
  <c r="U178" i="25"/>
  <c r="W526" i="25"/>
  <c r="H43" i="25"/>
  <c r="AJ398" i="25"/>
  <c r="AL218" i="25"/>
  <c r="AG318" i="25"/>
  <c r="BH270" i="25"/>
  <c r="BM490" i="25"/>
  <c r="BD298" i="25"/>
  <c r="V162" i="25"/>
  <c r="BL498" i="25"/>
  <c r="BM498" i="25"/>
  <c r="BC258" i="25"/>
  <c r="AW254" i="25"/>
  <c r="AC130" i="25"/>
  <c r="BI354" i="25"/>
  <c r="BH390" i="25"/>
  <c r="AG234" i="25"/>
  <c r="T326" i="25"/>
  <c r="AZ346" i="25"/>
  <c r="AT474" i="25"/>
  <c r="AZ462" i="25"/>
  <c r="U466" i="25"/>
  <c r="AZ214" i="25"/>
  <c r="F50" i="25"/>
  <c r="T170" i="25"/>
  <c r="AE126" i="25"/>
  <c r="I470" i="25"/>
  <c r="AF474" i="25"/>
  <c r="N482" i="25"/>
  <c r="BJ402" i="25"/>
  <c r="BE302" i="25"/>
  <c r="P462" i="25"/>
  <c r="N146" i="25"/>
  <c r="AF354" i="25"/>
  <c r="AB178" i="25"/>
  <c r="BC294" i="25"/>
  <c r="AA150" i="25"/>
  <c r="BM534" i="25"/>
  <c r="AF254" i="25"/>
  <c r="AB530" i="25"/>
  <c r="T250" i="25"/>
  <c r="R230" i="25"/>
  <c r="AA138" i="25"/>
  <c r="AU402" i="25"/>
  <c r="BN406" i="25"/>
  <c r="BI190" i="25"/>
  <c r="AO282" i="25"/>
  <c r="G66" i="25"/>
  <c r="AS374" i="25"/>
  <c r="F73" i="25"/>
  <c r="AD166" i="25"/>
  <c r="AI210" i="25"/>
  <c r="BJ406" i="25"/>
  <c r="AJ346" i="25"/>
  <c r="D418" i="25"/>
  <c r="BH230" i="25"/>
  <c r="BD174" i="25"/>
  <c r="K510" i="25"/>
  <c r="S234" i="25"/>
  <c r="F15" i="25"/>
  <c r="I510" i="25"/>
  <c r="BH358" i="25"/>
  <c r="BE530" i="25"/>
  <c r="AG218" i="25"/>
  <c r="BG238" i="25"/>
  <c r="AU410" i="25"/>
  <c r="BI226" i="25"/>
  <c r="AT218" i="25"/>
  <c r="K430" i="25"/>
  <c r="AN442" i="25"/>
  <c r="AA498" i="25"/>
  <c r="BD326" i="25"/>
  <c r="R302" i="25"/>
  <c r="AO338" i="25"/>
  <c r="BH354" i="25"/>
  <c r="BE478" i="25"/>
  <c r="AF462" i="25"/>
  <c r="BI130" i="25"/>
  <c r="S250" i="25"/>
  <c r="J518" i="25"/>
  <c r="T246" i="25"/>
  <c r="R290" i="25"/>
  <c r="BK210" i="25"/>
  <c r="AL390" i="25"/>
  <c r="AN362" i="25"/>
  <c r="BD498" i="25"/>
  <c r="AN494" i="25"/>
  <c r="T118" i="25"/>
  <c r="BO162" i="25"/>
  <c r="AX246" i="25"/>
  <c r="P326" i="25"/>
  <c r="BP254" i="25"/>
  <c r="H60" i="25"/>
  <c r="D230" i="25"/>
  <c r="BN298" i="25"/>
  <c r="AI134" i="25"/>
  <c r="AC266" i="25"/>
  <c r="K498" i="25"/>
  <c r="BL126" i="25"/>
  <c r="BP334" i="25"/>
  <c r="Q250" i="25"/>
  <c r="Q154" i="25"/>
  <c r="Q522" i="25"/>
  <c r="AY162" i="25"/>
  <c r="AO202" i="25"/>
  <c r="AL250" i="25"/>
  <c r="BL242" i="25"/>
  <c r="AJ394" i="25"/>
  <c r="BE174" i="25"/>
  <c r="AV226" i="25"/>
  <c r="AC222" i="25"/>
  <c r="AT314" i="25"/>
  <c r="AT406" i="25"/>
  <c r="AX306" i="25"/>
  <c r="S522" i="25"/>
  <c r="J454" i="25"/>
  <c r="BO342" i="25"/>
  <c r="M290" i="25"/>
  <c r="T202" i="25"/>
  <c r="BD126" i="25"/>
  <c r="N462" i="25"/>
  <c r="F47" i="25"/>
  <c r="V238" i="25"/>
  <c r="BE182" i="25"/>
  <c r="AX434" i="25"/>
  <c r="M258" i="25"/>
  <c r="R378" i="25"/>
  <c r="AK158" i="25"/>
  <c r="AJ486" i="25"/>
  <c r="N442" i="25"/>
  <c r="BE234" i="25"/>
  <c r="BO466" i="25"/>
  <c r="AF506" i="25"/>
  <c r="BE450" i="25"/>
  <c r="BG274" i="25"/>
  <c r="W446" i="25"/>
  <c r="D402" i="25"/>
  <c r="K222" i="25"/>
  <c r="AD398" i="25"/>
  <c r="H81" i="25"/>
  <c r="D510" i="25"/>
  <c r="AL490" i="25"/>
  <c r="BD134" i="25"/>
  <c r="BK462" i="25"/>
  <c r="AJ454" i="25"/>
  <c r="AX262" i="25"/>
  <c r="V270" i="25"/>
  <c r="BK278" i="25"/>
  <c r="BC326" i="25"/>
  <c r="BN226" i="25"/>
  <c r="BK466" i="25"/>
  <c r="AZ210" i="25"/>
  <c r="N282" i="25"/>
  <c r="AT522" i="25"/>
  <c r="AZ238" i="25"/>
  <c r="AH238" i="25"/>
  <c r="W250" i="25"/>
  <c r="O318" i="25"/>
  <c r="W326" i="25"/>
  <c r="BK178" i="25"/>
  <c r="BP298" i="25"/>
  <c r="G17" i="25"/>
  <c r="AA298" i="25"/>
  <c r="AE478" i="25"/>
  <c r="AE278" i="25"/>
  <c r="T450" i="25"/>
  <c r="BC210" i="25"/>
  <c r="AC410" i="25"/>
  <c r="L226" i="25"/>
  <c r="O246" i="25"/>
  <c r="BF342" i="25"/>
  <c r="AK526" i="25"/>
  <c r="AC330" i="25"/>
  <c r="BO198" i="25"/>
  <c r="R166" i="25"/>
  <c r="AA190" i="25"/>
  <c r="BV5" i="25"/>
  <c r="AS434" i="25"/>
  <c r="AN498" i="25"/>
  <c r="K522" i="25"/>
  <c r="BK470" i="25"/>
  <c r="N414" i="25"/>
  <c r="AU294" i="25"/>
  <c r="Z326" i="25"/>
  <c r="Z382" i="25"/>
  <c r="AR334" i="25"/>
  <c r="AT214" i="25"/>
  <c r="AT226" i="25"/>
  <c r="BH398" i="25"/>
  <c r="L394" i="25"/>
  <c r="BJ418" i="25"/>
  <c r="AZ362" i="25"/>
  <c r="BH174" i="25"/>
  <c r="AR226" i="25"/>
  <c r="J206" i="25"/>
  <c r="AE162" i="25"/>
  <c r="I326" i="25"/>
  <c r="AN454" i="25"/>
  <c r="BN514" i="25"/>
  <c r="BM370" i="25"/>
  <c r="AX286" i="25"/>
  <c r="BP458" i="25"/>
  <c r="AT358" i="25"/>
  <c r="BC186" i="25"/>
  <c r="R190" i="25"/>
  <c r="L382" i="25"/>
  <c r="F88" i="25"/>
  <c r="BO318" i="25"/>
  <c r="BD354" i="25"/>
  <c r="AA406" i="25"/>
  <c r="AM374" i="25"/>
  <c r="U198" i="25"/>
  <c r="H100" i="25"/>
  <c r="BN454" i="25"/>
  <c r="AH354" i="25"/>
  <c r="BM474" i="25"/>
  <c r="Q378" i="25"/>
  <c r="AH294" i="25"/>
  <c r="M498" i="25"/>
  <c r="BH262" i="25"/>
  <c r="AY242" i="25"/>
  <c r="O522" i="25"/>
  <c r="S342" i="25"/>
  <c r="AE350" i="25"/>
  <c r="I318" i="25"/>
  <c r="BG258" i="25"/>
  <c r="AV174" i="25"/>
  <c r="L322" i="25"/>
  <c r="AR394" i="25"/>
  <c r="U210" i="25"/>
  <c r="BP314" i="25"/>
  <c r="AB354" i="25"/>
  <c r="AT118" i="25"/>
  <c r="BF378" i="25"/>
  <c r="W374" i="25"/>
  <c r="AX390" i="25"/>
  <c r="AA130" i="25"/>
  <c r="AF142" i="25"/>
  <c r="AH186" i="25"/>
  <c r="AE434" i="25"/>
  <c r="G15" i="25"/>
  <c r="BI114" i="25"/>
  <c r="AM378" i="25"/>
  <c r="BE162" i="25"/>
  <c r="O338" i="25"/>
  <c r="AV378" i="25"/>
  <c r="AE418" i="25"/>
  <c r="S134" i="25"/>
  <c r="AX118" i="25"/>
  <c r="N426" i="25"/>
  <c r="AY326" i="25"/>
  <c r="AB258" i="25"/>
  <c r="AN302" i="25"/>
  <c r="T286" i="25"/>
  <c r="AE122" i="25"/>
  <c r="Z246" i="25"/>
  <c r="AD182" i="25"/>
  <c r="BK510" i="25"/>
  <c r="BD302" i="25"/>
  <c r="AH262" i="25"/>
  <c r="R446" i="25"/>
  <c r="BO462" i="25"/>
  <c r="AT526" i="25"/>
  <c r="AF206" i="25"/>
  <c r="AO438" i="25"/>
  <c r="AV438" i="25"/>
  <c r="BP358" i="25"/>
  <c r="K466" i="25"/>
  <c r="P126" i="25"/>
  <c r="D166" i="25"/>
  <c r="BN214" i="25"/>
  <c r="AJ190" i="25"/>
  <c r="T126" i="25"/>
  <c r="AX502" i="25"/>
  <c r="W302" i="25"/>
  <c r="AU438" i="25"/>
  <c r="P254" i="25"/>
  <c r="BG154" i="25"/>
  <c r="AH390" i="25"/>
  <c r="W506" i="25"/>
  <c r="AD406" i="25"/>
  <c r="BJ234" i="25"/>
  <c r="R318" i="25"/>
  <c r="AF178" i="25"/>
  <c r="AN294" i="25"/>
  <c r="BO358" i="25"/>
  <c r="BC154" i="25"/>
  <c r="AG338" i="25"/>
  <c r="BP406" i="25"/>
  <c r="BJ226" i="25"/>
  <c r="AI350" i="25"/>
  <c r="F69" i="25"/>
  <c r="AV462" i="25"/>
  <c r="V446" i="25"/>
  <c r="BM290" i="25"/>
  <c r="G56" i="25"/>
  <c r="AU326" i="25"/>
  <c r="BM426" i="25"/>
  <c r="AJ154" i="25"/>
  <c r="BG410" i="25"/>
  <c r="T446" i="25"/>
  <c r="AV382" i="25"/>
  <c r="AM282" i="25"/>
  <c r="O382" i="25"/>
  <c r="W442" i="25"/>
  <c r="BO142" i="25"/>
  <c r="AL286" i="25"/>
  <c r="BH154" i="25"/>
  <c r="BD378" i="25"/>
  <c r="AS350" i="25"/>
  <c r="BP530" i="25"/>
  <c r="BK450" i="25"/>
  <c r="BF326" i="25"/>
  <c r="AV290" i="25"/>
  <c r="BC526" i="25"/>
  <c r="AI142" i="25"/>
  <c r="N310" i="25"/>
  <c r="S254" i="25"/>
  <c r="AH326" i="25"/>
  <c r="AO286" i="25"/>
  <c r="AC430" i="25"/>
  <c r="AO186" i="25"/>
  <c r="BO122" i="25"/>
  <c r="BO454" i="25"/>
  <c r="T158" i="25"/>
  <c r="H34" i="25"/>
  <c r="BO402" i="25"/>
  <c r="AB446" i="25"/>
  <c r="AT210" i="25"/>
  <c r="I230" i="25"/>
  <c r="F72" i="25"/>
  <c r="AZ330" i="25"/>
  <c r="K270" i="25"/>
  <c r="BC338" i="25"/>
  <c r="AO530" i="25"/>
  <c r="W418" i="25"/>
  <c r="AX126" i="25"/>
  <c r="AF522" i="25"/>
  <c r="Q414" i="25"/>
  <c r="AZ386" i="25"/>
  <c r="BC270" i="25"/>
  <c r="S334" i="25"/>
  <c r="Q170" i="25"/>
  <c r="AD530" i="25"/>
  <c r="O218" i="25"/>
  <c r="BJ214" i="25"/>
  <c r="AK486" i="25"/>
  <c r="L198" i="25"/>
  <c r="G12" i="25"/>
  <c r="AU374" i="25"/>
  <c r="AM334" i="25"/>
  <c r="AU334" i="25"/>
  <c r="AL206" i="25"/>
  <c r="AG142" i="25"/>
  <c r="AK282" i="25"/>
  <c r="AE226" i="25"/>
  <c r="D386" i="25"/>
  <c r="CA5" i="25"/>
  <c r="AU270" i="25"/>
  <c r="F108" i="25"/>
  <c r="K234" i="25"/>
  <c r="F107" i="25"/>
  <c r="BG190" i="25"/>
  <c r="AF442" i="25"/>
  <c r="D526" i="25"/>
  <c r="BL326" i="25"/>
  <c r="BH362" i="25"/>
  <c r="AM362" i="25"/>
  <c r="BC310" i="25"/>
  <c r="H17" i="25"/>
  <c r="AG466" i="25"/>
  <c r="AR462" i="25"/>
  <c r="AE490" i="25"/>
  <c r="G89" i="25"/>
  <c r="AE450" i="25"/>
  <c r="F68" i="25"/>
  <c r="AW434" i="25"/>
  <c r="AA390" i="25"/>
  <c r="BH158" i="25"/>
  <c r="BO418" i="25"/>
  <c r="BK202" i="25"/>
  <c r="AL466" i="25"/>
  <c r="BP146" i="25"/>
  <c r="Q446" i="25"/>
  <c r="R526" i="25"/>
  <c r="BG194" i="25"/>
  <c r="AK498" i="25"/>
  <c r="AV306" i="25"/>
  <c r="BE454" i="25"/>
  <c r="AW310" i="25"/>
  <c r="J338" i="25"/>
  <c r="V494" i="25"/>
  <c r="AG378" i="25"/>
  <c r="BK118" i="25"/>
  <c r="AC470" i="25"/>
  <c r="BP354" i="25"/>
  <c r="U398" i="25"/>
  <c r="BD386" i="25"/>
  <c r="AM170" i="25"/>
  <c r="AJ262" i="25"/>
  <c r="V478" i="25"/>
  <c r="M198" i="25"/>
  <c r="Q150" i="25"/>
  <c r="AW446" i="25"/>
  <c r="AJ402" i="25"/>
  <c r="U134" i="25"/>
  <c r="AW326" i="25"/>
  <c r="AW506" i="25"/>
  <c r="F86" i="25"/>
  <c r="BD434" i="25"/>
  <c r="AV358" i="25"/>
  <c r="AC426" i="25"/>
  <c r="BH486" i="25"/>
  <c r="BN482" i="25"/>
  <c r="BH406" i="25"/>
  <c r="AA250" i="25"/>
  <c r="G100" i="25"/>
  <c r="K514" i="25"/>
  <c r="R194" i="25"/>
  <c r="BM302" i="25"/>
  <c r="R458" i="25"/>
  <c r="D306" i="25"/>
  <c r="AI202" i="25"/>
  <c r="H74" i="25"/>
  <c r="AI298" i="25"/>
  <c r="AX242" i="25"/>
  <c r="D186" i="25"/>
  <c r="AF182" i="25"/>
  <c r="G67" i="25"/>
  <c r="BF458" i="25"/>
  <c r="BC298" i="25"/>
  <c r="I146" i="25"/>
  <c r="AV526" i="25"/>
  <c r="AY118" i="25"/>
  <c r="U402" i="25"/>
  <c r="BE310" i="25"/>
  <c r="AR194" i="25"/>
  <c r="Z350" i="25"/>
  <c r="BL390" i="25"/>
  <c r="P150" i="25"/>
  <c r="I130" i="25"/>
  <c r="AC530" i="25"/>
  <c r="K486" i="25"/>
  <c r="AG270" i="25"/>
  <c r="H62" i="25"/>
  <c r="BN318" i="25"/>
  <c r="BG390" i="25"/>
  <c r="AN382" i="25"/>
  <c r="BF134" i="25"/>
  <c r="I262" i="25"/>
  <c r="AO534" i="25"/>
  <c r="V406" i="25"/>
  <c r="BJ222" i="25"/>
  <c r="U522" i="25"/>
  <c r="R218" i="25"/>
  <c r="U346" i="25"/>
  <c r="AH454" i="25"/>
  <c r="AC478" i="25"/>
  <c r="BD158" i="25"/>
  <c r="BE330" i="25"/>
  <c r="H27" i="25"/>
  <c r="AW202" i="25"/>
  <c r="AX114" i="25"/>
  <c r="Z374" i="25"/>
  <c r="AU266" i="25"/>
  <c r="BC222" i="25"/>
  <c r="G25" i="25"/>
  <c r="R198" i="25"/>
  <c r="AN510" i="25"/>
  <c r="AK250" i="25"/>
  <c r="O346" i="25"/>
  <c r="AO450" i="25"/>
  <c r="AI306" i="25"/>
  <c r="BF330" i="25"/>
  <c r="AB442" i="25"/>
  <c r="BU5" i="25"/>
  <c r="T306" i="25"/>
  <c r="H5" i="25"/>
  <c r="AV534" i="25"/>
  <c r="L482" i="25"/>
  <c r="AI258" i="25"/>
  <c r="AV254" i="25"/>
  <c r="BE434" i="25"/>
  <c r="AT518" i="25"/>
  <c r="V266" i="25"/>
  <c r="AF342" i="25"/>
  <c r="V366" i="25"/>
  <c r="Q534" i="25"/>
  <c r="I214" i="25"/>
  <c r="AM166" i="25"/>
  <c r="J482" i="25"/>
  <c r="H44" i="25"/>
  <c r="AG418" i="25"/>
  <c r="H77" i="25"/>
  <c r="AR206" i="25"/>
  <c r="AV482" i="25"/>
  <c r="AC490" i="25"/>
  <c r="AZ226" i="25"/>
  <c r="AX162" i="25"/>
  <c r="AZ198" i="25"/>
  <c r="BO482" i="25"/>
  <c r="AC274" i="25"/>
  <c r="U254" i="25"/>
  <c r="AM246" i="25"/>
  <c r="AD378" i="25"/>
  <c r="R494" i="25"/>
  <c r="BO398" i="25"/>
  <c r="L398" i="25"/>
  <c r="AZ410" i="25"/>
  <c r="AK522" i="25"/>
  <c r="AX190" i="25"/>
  <c r="AZ190" i="25"/>
  <c r="BE498" i="25"/>
  <c r="AD458" i="25"/>
  <c r="BG518" i="25"/>
  <c r="AM346" i="25"/>
  <c r="AS186" i="25"/>
  <c r="AJ502" i="25"/>
  <c r="V498" i="25"/>
  <c r="AK154" i="25"/>
  <c r="F14" i="25"/>
  <c r="W366" i="25"/>
  <c r="AG130" i="25"/>
  <c r="K506" i="25"/>
  <c r="M174" i="25"/>
  <c r="I474" i="25"/>
  <c r="BC346" i="25"/>
  <c r="AL142" i="25"/>
  <c r="K126" i="25"/>
  <c r="AI518" i="25"/>
  <c r="AZ530" i="25"/>
  <c r="BG486" i="25"/>
  <c r="P458" i="25"/>
  <c r="AZ186" i="25"/>
  <c r="W158" i="25"/>
  <c r="BG370" i="25"/>
  <c r="W266" i="25"/>
  <c r="AD162" i="25"/>
  <c r="BN470" i="25"/>
  <c r="BK130" i="25"/>
  <c r="AO506" i="25"/>
  <c r="AZ222" i="25"/>
  <c r="F60" i="25"/>
  <c r="AM126" i="25"/>
  <c r="R510" i="25"/>
  <c r="P506" i="25"/>
  <c r="G7" i="25"/>
  <c r="AH478" i="25"/>
  <c r="AX522" i="25"/>
  <c r="AY294" i="25"/>
  <c r="BM226" i="25"/>
  <c r="I238" i="25"/>
  <c r="BH222" i="25"/>
  <c r="L206" i="25"/>
  <c r="AB134" i="25"/>
  <c r="AC438" i="25"/>
  <c r="BL502" i="25"/>
  <c r="BM478" i="25"/>
  <c r="AZ202" i="25"/>
  <c r="R450" i="25"/>
  <c r="K142" i="25"/>
  <c r="BE534" i="25"/>
  <c r="D450" i="25"/>
  <c r="AY346" i="25"/>
  <c r="S510" i="25"/>
  <c r="AJ494" i="25"/>
  <c r="D498" i="25"/>
  <c r="T422" i="25"/>
  <c r="R362" i="25"/>
  <c r="AZ126" i="25"/>
  <c r="D442" i="25"/>
  <c r="BD222" i="25"/>
  <c r="AM510" i="25"/>
  <c r="BF498" i="25"/>
  <c r="AK422" i="25"/>
  <c r="BH122" i="25"/>
  <c r="AX146" i="25"/>
  <c r="AG486" i="25"/>
  <c r="W498" i="25"/>
  <c r="R426" i="25"/>
  <c r="AI314" i="25"/>
  <c r="R430" i="25"/>
  <c r="T330" i="25"/>
  <c r="BO442" i="25"/>
  <c r="W334" i="25"/>
  <c r="AO198" i="25"/>
  <c r="F82" i="25"/>
  <c r="N470" i="25"/>
  <c r="M358" i="25"/>
  <c r="D466" i="25"/>
  <c r="J318" i="25"/>
  <c r="BM242" i="25"/>
  <c r="AR190" i="25"/>
  <c r="AR402" i="25"/>
  <c r="AW374" i="25"/>
  <c r="J258" i="25"/>
  <c r="BH258" i="25"/>
  <c r="D150" i="25"/>
  <c r="AC250" i="25"/>
  <c r="BE142" i="25"/>
  <c r="N154" i="25"/>
  <c r="AW386" i="25"/>
  <c r="AM270" i="25"/>
  <c r="AF278" i="25"/>
  <c r="K250" i="25"/>
  <c r="AG406" i="25"/>
  <c r="BP250" i="25"/>
  <c r="AO418" i="25"/>
  <c r="AK414" i="25"/>
  <c r="AL194" i="25"/>
  <c r="AA374" i="25"/>
  <c r="W206" i="25"/>
  <c r="D178" i="25"/>
  <c r="AH330" i="25"/>
  <c r="AJ354" i="25"/>
  <c r="AJ418" i="25"/>
  <c r="BJ410" i="25"/>
  <c r="AZ390" i="25"/>
  <c r="AD370" i="25"/>
  <c r="G79" i="25"/>
  <c r="AZ382" i="25"/>
  <c r="AN482" i="25"/>
  <c r="O262" i="25"/>
  <c r="AB310" i="25"/>
  <c r="T378" i="25"/>
  <c r="AT302" i="25"/>
  <c r="AR378" i="25"/>
  <c r="AE390" i="25"/>
  <c r="R518" i="25"/>
  <c r="AB246" i="25"/>
  <c r="BI318" i="25"/>
  <c r="AT506" i="25"/>
  <c r="AN534" i="25"/>
  <c r="AJ226" i="25"/>
  <c r="AC282" i="25"/>
  <c r="K474" i="25"/>
  <c r="BO234" i="25"/>
  <c r="BC434" i="25"/>
  <c r="AJ510" i="25"/>
  <c r="AJ126" i="25"/>
  <c r="I242" i="25"/>
  <c r="U190" i="25"/>
  <c r="BN138" i="25"/>
  <c r="AI302" i="25"/>
  <c r="S350" i="25"/>
  <c r="AA154" i="25"/>
  <c r="M386" i="25"/>
  <c r="AC518" i="25"/>
  <c r="R382" i="25"/>
  <c r="AJ474" i="25"/>
  <c r="S354" i="25"/>
  <c r="M138" i="25"/>
  <c r="BJ350" i="25"/>
  <c r="AU166" i="25"/>
  <c r="BX5" i="25"/>
  <c r="R294" i="25"/>
  <c r="AM150" i="25"/>
  <c r="I534" i="25"/>
  <c r="AI174" i="25"/>
  <c r="AH254" i="25"/>
  <c r="BC482" i="25"/>
  <c r="AO498" i="25"/>
  <c r="AY474" i="25"/>
  <c r="Z218" i="25"/>
  <c r="K266" i="25"/>
  <c r="K262" i="25"/>
  <c r="H11" i="25"/>
  <c r="V222" i="25"/>
  <c r="L306" i="25"/>
  <c r="N138" i="25"/>
  <c r="BM274" i="25"/>
  <c r="AR354" i="25"/>
  <c r="AV322" i="25"/>
  <c r="U490" i="25"/>
  <c r="J242" i="25"/>
  <c r="AS214" i="25"/>
  <c r="AJ230" i="25"/>
  <c r="AY382" i="25"/>
  <c r="AD178" i="25"/>
  <c r="I278" i="25"/>
  <c r="BL170" i="25"/>
  <c r="S386" i="25"/>
  <c r="M206" i="25"/>
  <c r="BJ362" i="25"/>
  <c r="G50" i="25"/>
  <c r="W322" i="25"/>
  <c r="BG266" i="25"/>
  <c r="AB126" i="25"/>
  <c r="BF402" i="25"/>
  <c r="F85" i="25"/>
  <c r="BH226" i="25"/>
  <c r="BE494" i="25"/>
  <c r="L438" i="25"/>
  <c r="AT434" i="25"/>
  <c r="BM342" i="25"/>
  <c r="AN518" i="25"/>
  <c r="AS322" i="25"/>
  <c r="P266" i="25"/>
  <c r="AX178" i="25"/>
  <c r="V430" i="25"/>
  <c r="BJ498" i="25"/>
  <c r="AY130" i="25"/>
  <c r="BF362" i="25"/>
  <c r="AO446" i="25"/>
  <c r="D414" i="25"/>
  <c r="O514" i="25"/>
  <c r="AL334" i="25"/>
  <c r="Z318" i="25"/>
  <c r="AF458" i="25"/>
  <c r="O438" i="25"/>
  <c r="AE430" i="25"/>
  <c r="J290" i="25"/>
  <c r="AV310" i="25"/>
  <c r="AG190" i="25"/>
  <c r="U426" i="25"/>
  <c r="AO410" i="25"/>
  <c r="BL330" i="25"/>
  <c r="AG398" i="25"/>
  <c r="AV334" i="25"/>
  <c r="AI230" i="25"/>
  <c r="BG366" i="25"/>
  <c r="BF482" i="25"/>
  <c r="BK362" i="25"/>
  <c r="BP374" i="25"/>
  <c r="BJ414" i="25"/>
  <c r="W166" i="25"/>
  <c r="S170" i="25"/>
  <c r="R202" i="25"/>
  <c r="BG402" i="25"/>
  <c r="Q286" i="25"/>
  <c r="J390" i="25"/>
  <c r="AN390" i="25"/>
  <c r="AY338" i="25"/>
  <c r="BF462" i="25"/>
  <c r="H61" i="25"/>
  <c r="AE178" i="25"/>
  <c r="H105" i="25"/>
  <c r="AF126" i="25"/>
  <c r="H8" i="25"/>
  <c r="AG342" i="25"/>
  <c r="BC230" i="25"/>
  <c r="AS286" i="25"/>
  <c r="AD506" i="25"/>
  <c r="AU414" i="25"/>
  <c r="AZ354" i="25"/>
  <c r="F94" i="25"/>
  <c r="BL282" i="25"/>
  <c r="Q358" i="25"/>
  <c r="G18" i="25"/>
  <c r="AO270" i="25"/>
  <c r="Q206" i="25"/>
  <c r="U262" i="25"/>
  <c r="AI270" i="25"/>
  <c r="F42" i="25"/>
  <c r="G43" i="25"/>
  <c r="BH306" i="25"/>
  <c r="BI462" i="25"/>
  <c r="R142" i="25"/>
  <c r="N534" i="25"/>
  <c r="AZ494" i="25"/>
  <c r="BJ202" i="25"/>
  <c r="D254" i="25"/>
  <c r="BO386" i="25"/>
  <c r="AZ370" i="25"/>
  <c r="AM214" i="25"/>
  <c r="AS446" i="25"/>
  <c r="BF446" i="25"/>
  <c r="AX290" i="25"/>
  <c r="AH122" i="25"/>
  <c r="I398" i="25"/>
  <c r="K358" i="25"/>
  <c r="AL154" i="25"/>
  <c r="AB458" i="25"/>
  <c r="BJ370" i="25"/>
  <c r="AZ142" i="25"/>
  <c r="BI386" i="25"/>
  <c r="U410" i="25"/>
  <c r="BH142" i="25"/>
  <c r="AN206" i="25"/>
  <c r="BC314" i="25"/>
  <c r="BO222" i="25"/>
  <c r="AW274" i="25"/>
  <c r="BN162" i="25"/>
  <c r="BP342" i="25"/>
  <c r="O270" i="25"/>
  <c r="BP290" i="25"/>
  <c r="AN346" i="25"/>
  <c r="AV298" i="25"/>
  <c r="AH430" i="25"/>
  <c r="AT374" i="25"/>
  <c r="AM398" i="25"/>
  <c r="L238" i="25"/>
  <c r="AL178" i="25"/>
  <c r="V174" i="25"/>
  <c r="BI294" i="25"/>
  <c r="BD426" i="25"/>
  <c r="AG446" i="25"/>
  <c r="AS294" i="25"/>
  <c r="AM298" i="25"/>
  <c r="AX270" i="25"/>
  <c r="AW206" i="25"/>
  <c r="BK282" i="25"/>
  <c r="BP162" i="25"/>
  <c r="AV258" i="25"/>
  <c r="AC366" i="25"/>
  <c r="K290" i="25"/>
  <c r="AB174" i="25"/>
  <c r="AT478" i="25"/>
  <c r="AH358" i="25"/>
  <c r="AX466" i="25"/>
  <c r="V350" i="25"/>
  <c r="P222" i="25"/>
  <c r="AV506" i="25"/>
  <c r="AC362" i="25"/>
  <c r="AL402" i="25"/>
  <c r="BI326" i="25"/>
  <c r="S358" i="25"/>
  <c r="AK178" i="25"/>
  <c r="BK194" i="25"/>
  <c r="AE342" i="25"/>
  <c r="M166" i="25"/>
  <c r="S230" i="25"/>
  <c r="AD126" i="25"/>
  <c r="AV198" i="25"/>
  <c r="AS474" i="25"/>
  <c r="AF302" i="25"/>
  <c r="Q282" i="25"/>
  <c r="AG526" i="25"/>
  <c r="H86" i="25"/>
  <c r="BK458" i="25"/>
  <c r="AG362" i="25"/>
  <c r="T442" i="25"/>
  <c r="AE406" i="25"/>
  <c r="BL322" i="25"/>
  <c r="AX182" i="25"/>
  <c r="AR410" i="25"/>
  <c r="J342" i="25"/>
  <c r="M202" i="25"/>
  <c r="AO206" i="25"/>
  <c r="AS514" i="25"/>
  <c r="L222" i="25"/>
  <c r="AJ222" i="25"/>
  <c r="AT146" i="25"/>
  <c r="J162" i="25"/>
  <c r="M218" i="25"/>
  <c r="I186" i="25"/>
  <c r="J442" i="25"/>
  <c r="AW302" i="25"/>
  <c r="Z266" i="25"/>
  <c r="BC390" i="25"/>
  <c r="V218" i="25"/>
  <c r="AE302" i="25"/>
  <c r="O390" i="25"/>
  <c r="G74" i="25"/>
  <c r="BH214" i="25"/>
  <c r="AA274" i="25"/>
  <c r="AK482" i="25"/>
  <c r="AW422" i="25"/>
  <c r="S210" i="25"/>
  <c r="P342" i="25"/>
  <c r="J418" i="25"/>
  <c r="BD402" i="25"/>
  <c r="Q230" i="25"/>
  <c r="N458" i="25"/>
  <c r="AD426" i="25"/>
  <c r="AI398" i="25"/>
  <c r="BO302" i="25"/>
  <c r="AH346" i="25"/>
  <c r="AJ242" i="25"/>
  <c r="AU514" i="25"/>
  <c r="Z142" i="25"/>
  <c r="Z278" i="25"/>
  <c r="BO230" i="25"/>
  <c r="AB478" i="25"/>
  <c r="AD298" i="25"/>
  <c r="BH394" i="25"/>
  <c r="H99" i="25"/>
  <c r="P442" i="25"/>
  <c r="BI306" i="25"/>
  <c r="D146" i="25"/>
  <c r="T418" i="25"/>
  <c r="W534" i="25"/>
  <c r="AF258" i="25"/>
  <c r="AK322" i="25"/>
  <c r="BK394" i="25"/>
  <c r="T130" i="25"/>
  <c r="K502" i="25"/>
  <c r="AJ142" i="25"/>
  <c r="N314" i="25"/>
  <c r="Q294" i="25"/>
  <c r="D454" i="25"/>
  <c r="BL194" i="25"/>
  <c r="AA494" i="25"/>
  <c r="Q162" i="25"/>
  <c r="AF358" i="25"/>
  <c r="U278" i="25"/>
  <c r="D278" i="25"/>
  <c r="AG442" i="25"/>
  <c r="W466" i="25"/>
  <c r="T218" i="25"/>
  <c r="AR294" i="25"/>
  <c r="U418" i="25"/>
  <c r="BI362" i="25"/>
  <c r="D210" i="25"/>
  <c r="K478" i="25"/>
  <c r="BN262" i="25"/>
  <c r="T510" i="25"/>
  <c r="AL278" i="25"/>
  <c r="H39" i="25"/>
  <c r="AK258" i="25"/>
  <c r="R306" i="25"/>
  <c r="AS530" i="25"/>
  <c r="J530" i="25"/>
  <c r="Z210" i="25"/>
  <c r="BK354" i="25"/>
  <c r="P346" i="25"/>
  <c r="AC142" i="25"/>
  <c r="BK522" i="25"/>
  <c r="U138" i="25"/>
  <c r="AG422" i="25"/>
  <c r="BH150" i="25"/>
  <c r="BO370" i="25"/>
  <c r="AZ230" i="25"/>
  <c r="AM438" i="25"/>
  <c r="U142" i="25"/>
  <c r="AR174" i="25"/>
  <c r="BN154" i="25"/>
  <c r="AR150" i="25"/>
  <c r="BF410" i="25"/>
  <c r="F96" i="25"/>
  <c r="P498" i="25"/>
  <c r="J534" i="25"/>
  <c r="AX438" i="25"/>
  <c r="F55" i="25"/>
  <c r="AK430" i="25"/>
  <c r="H13" i="25"/>
  <c r="AO166" i="25"/>
  <c r="U390" i="25"/>
  <c r="I518" i="25"/>
  <c r="AM526" i="25"/>
  <c r="Z330" i="25"/>
  <c r="K462" i="25"/>
  <c r="AZ310" i="25"/>
  <c r="AZ522" i="25"/>
  <c r="BC382" i="25"/>
  <c r="H75" i="25"/>
  <c r="BO362" i="25"/>
  <c r="J134" i="25"/>
  <c r="AN114" i="25"/>
  <c r="K286" i="25"/>
  <c r="AW298" i="25"/>
  <c r="BC354" i="25"/>
  <c r="AG346" i="25"/>
  <c r="BI506" i="25"/>
  <c r="AM130" i="25"/>
  <c r="AB394" i="25"/>
  <c r="AY414" i="25"/>
  <c r="AI182" i="25"/>
  <c r="AU474" i="25"/>
  <c r="AZ174" i="25"/>
  <c r="AT446" i="25"/>
  <c r="AW318" i="25"/>
  <c r="AF166" i="25"/>
  <c r="BF122" i="25"/>
  <c r="L130" i="25"/>
  <c r="AJ414" i="25"/>
  <c r="BI398" i="25"/>
  <c r="D322" i="25"/>
  <c r="AJ426" i="25"/>
  <c r="AT334" i="25"/>
  <c r="AL230" i="25"/>
  <c r="H96" i="25"/>
  <c r="BF422" i="25"/>
  <c r="K122" i="25"/>
  <c r="M270" i="25"/>
  <c r="AF446" i="25"/>
  <c r="M142" i="25"/>
  <c r="AH398" i="25"/>
  <c r="BI498" i="25"/>
  <c r="J302" i="25"/>
  <c r="AU114" i="25"/>
  <c r="U358" i="25"/>
  <c r="AO130" i="25"/>
  <c r="AM266" i="25"/>
  <c r="AS154" i="25"/>
  <c r="AD410" i="25"/>
  <c r="AN530" i="25"/>
  <c r="H71" i="25"/>
  <c r="BK250" i="25"/>
  <c r="Z530" i="25"/>
  <c r="AX506" i="25"/>
  <c r="BL358" i="25"/>
  <c r="G80" i="25"/>
  <c r="Q194" i="25"/>
  <c r="AN118" i="25"/>
  <c r="AO170" i="25"/>
  <c r="M250" i="25"/>
  <c r="AG498" i="25"/>
  <c r="AW498" i="25"/>
  <c r="BJ166" i="25"/>
  <c r="BK390" i="25"/>
  <c r="AJ506" i="25"/>
  <c r="AR266" i="25"/>
  <c r="AV146" i="25"/>
  <c r="U526" i="25"/>
  <c r="BH254" i="25"/>
  <c r="AX234" i="25"/>
  <c r="AT194" i="25"/>
  <c r="AD446" i="25"/>
  <c r="AW146" i="25"/>
  <c r="H38" i="25"/>
  <c r="D394" i="25"/>
  <c r="AT130" i="25"/>
  <c r="W270" i="25"/>
  <c r="AE210" i="25"/>
  <c r="AN250" i="25"/>
  <c r="AI406" i="25"/>
  <c r="W194" i="25"/>
  <c r="BJ382" i="25"/>
  <c r="BM410" i="25"/>
  <c r="AW530" i="25"/>
  <c r="AE378" i="25"/>
  <c r="BF298" i="25"/>
  <c r="AX158" i="25"/>
  <c r="BD198" i="25"/>
  <c r="Z474" i="25"/>
  <c r="BD358" i="25"/>
  <c r="AM474" i="25"/>
  <c r="K210" i="25"/>
  <c r="S206" i="25"/>
  <c r="BG226" i="25"/>
  <c r="T282" i="25"/>
  <c r="AH490" i="25"/>
  <c r="M450" i="25"/>
  <c r="BF366" i="25"/>
  <c r="AF414" i="25"/>
  <c r="AE398" i="25"/>
  <c r="AS494" i="25"/>
  <c r="Z162" i="25"/>
  <c r="BY5" i="25"/>
  <c r="BM526" i="25"/>
  <c r="AY450" i="25"/>
  <c r="T186" i="25"/>
  <c r="AV458" i="25"/>
  <c r="G95" i="25"/>
  <c r="Q394" i="25"/>
  <c r="AH370" i="25"/>
  <c r="AM514" i="25"/>
  <c r="AG506" i="25"/>
  <c r="AZ150" i="25"/>
  <c r="J286" i="25"/>
  <c r="BI454" i="25"/>
  <c r="H56" i="25"/>
  <c r="AO302" i="25"/>
  <c r="BD286" i="25"/>
  <c r="AZ318" i="25"/>
  <c r="BH234" i="25"/>
  <c r="AL430" i="25"/>
  <c r="L502" i="25"/>
  <c r="AV410" i="25"/>
  <c r="Q474" i="25"/>
  <c r="AS302" i="25"/>
  <c r="L254" i="25"/>
  <c r="H80" i="25"/>
  <c r="AG326" i="25"/>
  <c r="BI218" i="25"/>
  <c r="M214" i="25"/>
  <c r="BP258" i="25"/>
  <c r="N510" i="25"/>
  <c r="M222" i="25"/>
  <c r="AH274" i="25"/>
  <c r="Z282" i="25"/>
  <c r="BN190" i="25"/>
  <c r="L378" i="25"/>
  <c r="P218" i="25"/>
  <c r="V338" i="25"/>
  <c r="T398" i="25"/>
  <c r="AW290" i="25"/>
  <c r="AR366" i="25"/>
  <c r="AZ450" i="25"/>
  <c r="H91" i="25"/>
  <c r="Q366" i="25"/>
  <c r="AK186" i="25"/>
  <c r="AT234" i="25"/>
  <c r="AC314" i="25"/>
  <c r="AD386" i="25"/>
  <c r="J438" i="25"/>
  <c r="AI146" i="25"/>
  <c r="AX282" i="25"/>
  <c r="BN150" i="25"/>
  <c r="BF218" i="25"/>
  <c r="AM242" i="25"/>
  <c r="J122" i="25"/>
  <c r="BO206" i="25"/>
  <c r="R310" i="25"/>
  <c r="T466" i="25"/>
  <c r="AC378" i="25"/>
  <c r="K366" i="25"/>
  <c r="H76" i="25"/>
  <c r="O482" i="25"/>
  <c r="G11" i="25"/>
  <c r="AS174" i="25"/>
  <c r="BH502" i="25"/>
  <c r="G75" i="25"/>
  <c r="BH498" i="25"/>
  <c r="S434" i="25"/>
  <c r="BO314" i="25"/>
  <c r="V254" i="25"/>
  <c r="H98" i="25"/>
  <c r="N378" i="25"/>
  <c r="U170" i="25"/>
  <c r="Z274" i="25"/>
  <c r="AE446" i="25"/>
  <c r="V310" i="25"/>
  <c r="M242" i="25"/>
  <c r="BM190" i="25"/>
  <c r="AA326" i="25"/>
  <c r="AT402" i="25"/>
  <c r="AR142" i="25"/>
  <c r="BC498" i="25"/>
  <c r="AC210" i="25"/>
  <c r="AD302" i="25"/>
  <c r="BJ518" i="25"/>
  <c r="AM458" i="25"/>
  <c r="BF390" i="25"/>
  <c r="S146" i="25"/>
  <c r="AC354" i="25"/>
  <c r="AY322" i="25"/>
  <c r="BJ114" i="25"/>
  <c r="AV518" i="25"/>
  <c r="S486" i="25"/>
  <c r="O534" i="25"/>
  <c r="G60" i="25"/>
  <c r="Z214" i="25"/>
  <c r="AZ282" i="25"/>
  <c r="AY370" i="25"/>
  <c r="BE362" i="25"/>
  <c r="AI286" i="25"/>
  <c r="AE386" i="25"/>
  <c r="J486" i="25"/>
  <c r="BE114" i="25"/>
  <c r="BO290" i="25"/>
  <c r="BI490" i="25"/>
  <c r="V294" i="25"/>
  <c r="D406" i="25"/>
  <c r="AJ422" i="25"/>
  <c r="BM318" i="25"/>
  <c r="U378" i="25"/>
  <c r="BO226" i="25"/>
  <c r="AW514" i="25"/>
  <c r="BM270" i="25"/>
  <c r="H31" i="25"/>
  <c r="BG250" i="25"/>
  <c r="G30" i="25"/>
  <c r="BO134" i="25"/>
  <c r="AN418" i="25"/>
  <c r="I482" i="25"/>
  <c r="BD334" i="25"/>
  <c r="BK410" i="25"/>
  <c r="AK234" i="25"/>
  <c r="V230" i="25"/>
  <c r="Z390" i="25"/>
  <c r="BI466" i="25"/>
  <c r="AU118" i="25"/>
  <c r="BL346" i="25"/>
  <c r="L174" i="25"/>
  <c r="AW462" i="25"/>
  <c r="AE510" i="25"/>
  <c r="AM402" i="25"/>
  <c r="I338" i="25"/>
  <c r="BK214" i="25"/>
  <c r="M286" i="25"/>
  <c r="AE298" i="25"/>
  <c r="AA206" i="25"/>
  <c r="V422" i="25"/>
  <c r="T162" i="25"/>
  <c r="BC138" i="25"/>
  <c r="G84" i="25"/>
  <c r="L506" i="25"/>
  <c r="AA222" i="25"/>
  <c r="M146" i="25"/>
  <c r="AD118" i="25"/>
  <c r="BE222" i="25"/>
  <c r="V450" i="25"/>
  <c r="AA526" i="25"/>
  <c r="AI130" i="25"/>
  <c r="BD162" i="25"/>
  <c r="BL522" i="25"/>
  <c r="W382" i="25"/>
  <c r="AK370" i="25"/>
  <c r="BI162" i="25"/>
  <c r="V466" i="25"/>
  <c r="D458" i="25"/>
  <c r="AM302" i="25"/>
  <c r="BD142" i="25"/>
  <c r="AC114" i="25"/>
  <c r="AK494" i="25"/>
  <c r="AU318" i="25"/>
  <c r="Q354" i="25"/>
  <c r="I218" i="25"/>
  <c r="M246" i="25"/>
  <c r="BE274" i="25"/>
  <c r="AY442" i="25"/>
  <c r="AD502" i="25"/>
  <c r="BN310" i="25"/>
  <c r="AG298" i="25"/>
  <c r="BF526" i="25"/>
  <c r="L462" i="25"/>
  <c r="BM446" i="25"/>
  <c r="BH294" i="25"/>
  <c r="AF490" i="25"/>
  <c r="I342" i="25"/>
  <c r="AY350" i="25"/>
  <c r="BP470" i="25"/>
  <c r="BN250" i="25"/>
  <c r="BN534" i="25"/>
  <c r="AG294" i="25"/>
  <c r="AE230" i="25"/>
  <c r="AV338" i="25"/>
  <c r="AO194" i="25"/>
  <c r="W126" i="25"/>
  <c r="AC522" i="25"/>
  <c r="N514" i="25"/>
  <c r="V306" i="25"/>
  <c r="BI254" i="25"/>
  <c r="S194" i="25"/>
  <c r="AZ122" i="25"/>
  <c r="AA414" i="25"/>
  <c r="I502" i="25"/>
  <c r="G58" i="25"/>
  <c r="L218" i="25"/>
  <c r="J370" i="25"/>
  <c r="P314" i="25"/>
  <c r="BP522" i="25"/>
  <c r="P446" i="25"/>
  <c r="BF222" i="25"/>
  <c r="G107" i="25"/>
  <c r="L162" i="25"/>
  <c r="AZ134" i="25"/>
  <c r="AR506" i="25"/>
  <c r="K534" i="25"/>
  <c r="AJ194" i="25"/>
  <c r="AE130" i="25"/>
  <c r="Q278" i="25"/>
  <c r="AX338" i="25"/>
  <c r="W510" i="25"/>
  <c r="H101" i="25"/>
  <c r="AM178" i="25"/>
  <c r="AS450" i="25"/>
  <c r="BF286" i="25"/>
  <c r="AJ286" i="25"/>
  <c r="I382" i="25"/>
  <c r="AG246" i="25"/>
  <c r="BC414" i="25"/>
  <c r="AM382" i="25"/>
  <c r="P270" i="25"/>
  <c r="AC450" i="25"/>
  <c r="AT230" i="25"/>
  <c r="P338" i="25"/>
  <c r="AO254" i="25"/>
  <c r="D298" i="25"/>
  <c r="AW186" i="25"/>
  <c r="AE186" i="25"/>
  <c r="AH126" i="25"/>
  <c r="AK510" i="25"/>
  <c r="J198" i="25"/>
  <c r="BD470" i="25"/>
  <c r="AD358" i="25"/>
  <c r="AF362" i="25"/>
  <c r="BD502" i="25"/>
  <c r="AI534" i="25"/>
  <c r="L354" i="25"/>
  <c r="BO430" i="25"/>
  <c r="AT514" i="25"/>
  <c r="BG430" i="25"/>
  <c r="AF246" i="25"/>
  <c r="AF378" i="25"/>
  <c r="AH242" i="25"/>
  <c r="AL342" i="25"/>
  <c r="S362" i="25"/>
  <c r="BL374" i="25"/>
  <c r="BF210" i="25"/>
  <c r="AV206" i="25"/>
  <c r="BG306" i="25"/>
  <c r="BE318" i="25"/>
  <c r="AH134" i="25"/>
  <c r="AR246" i="25"/>
  <c r="AU350" i="25"/>
  <c r="AA534" i="25"/>
  <c r="AS274" i="25"/>
  <c r="BP206" i="25"/>
  <c r="AX426" i="25"/>
  <c r="AG530" i="25"/>
  <c r="BJ530" i="25"/>
  <c r="I394" i="25"/>
  <c r="AK406" i="25"/>
  <c r="AB250" i="25"/>
  <c r="D198" i="25"/>
  <c r="AA450" i="25"/>
  <c r="AE374" i="25"/>
  <c r="I418" i="25"/>
  <c r="AL406" i="25"/>
  <c r="AY206" i="25"/>
  <c r="AD146" i="25"/>
  <c r="AR318" i="25"/>
  <c r="AL214" i="25"/>
  <c r="J446" i="25"/>
  <c r="AG382" i="25"/>
  <c r="AA230" i="25"/>
  <c r="BM142" i="25"/>
  <c r="AK326" i="25"/>
  <c r="P386" i="25"/>
  <c r="BP150" i="25"/>
  <c r="I438" i="25"/>
  <c r="AU386" i="25"/>
  <c r="M454" i="25"/>
  <c r="I378" i="25"/>
  <c r="AY366" i="25"/>
  <c r="AT386" i="25"/>
  <c r="F76" i="25"/>
  <c r="AR474" i="25"/>
  <c r="AU450" i="25"/>
  <c r="AF162" i="25"/>
  <c r="AW346" i="25"/>
  <c r="K322" i="25"/>
  <c r="BC214" i="25"/>
  <c r="AS378" i="25"/>
  <c r="P374" i="25"/>
  <c r="AW526" i="25"/>
  <c r="AB434" i="25"/>
  <c r="M346" i="25"/>
  <c r="AA386" i="25"/>
  <c r="I138" i="25"/>
  <c r="P530" i="25"/>
  <c r="U114" i="25"/>
  <c r="BG514" i="25"/>
  <c r="BM322" i="25"/>
  <c r="AB206" i="25"/>
  <c r="AH230" i="25"/>
  <c r="BC502" i="25"/>
  <c r="I442" i="25"/>
  <c r="AJ322" i="25"/>
  <c r="BE218" i="25"/>
  <c r="BI206" i="25"/>
  <c r="N422" i="25"/>
  <c r="AU426" i="25"/>
  <c r="F87" i="25"/>
  <c r="AS502" i="25"/>
  <c r="AS278" i="25"/>
  <c r="AD206" i="25"/>
  <c r="L450" i="25"/>
  <c r="BO394" i="25"/>
  <c r="BI210" i="25"/>
  <c r="N278" i="25"/>
  <c r="AC394" i="25"/>
  <c r="N206" i="25"/>
  <c r="BK218" i="25"/>
  <c r="D310" i="25"/>
  <c r="AV218" i="25"/>
  <c r="Q406" i="25"/>
  <c r="BO194" i="25"/>
  <c r="BN290" i="25"/>
  <c r="Z222" i="25"/>
  <c r="AI274" i="25"/>
  <c r="AM422" i="25"/>
  <c r="BL158" i="25"/>
  <c r="O198" i="25"/>
  <c r="R270" i="25"/>
  <c r="AL486" i="25"/>
  <c r="G73" i="25"/>
  <c r="AU226" i="25"/>
  <c r="V318" i="25"/>
  <c r="Q470" i="25"/>
  <c r="BD178" i="25"/>
  <c r="D438" i="25"/>
  <c r="AU342" i="25"/>
  <c r="AW126" i="25"/>
  <c r="AN426" i="25"/>
  <c r="BP370" i="25"/>
  <c r="AJ166" i="25"/>
  <c r="AH170" i="25"/>
  <c r="AZ146" i="25"/>
  <c r="BI234" i="25"/>
  <c r="AL166" i="25"/>
  <c r="AV142" i="25"/>
  <c r="AL398" i="25"/>
  <c r="J354" i="25"/>
  <c r="AX354" i="25"/>
  <c r="AB334" i="25"/>
  <c r="AF242" i="25"/>
  <c r="AR498" i="25"/>
  <c r="BF142" i="25"/>
  <c r="W234" i="25"/>
  <c r="AW150" i="25"/>
  <c r="AV126" i="25"/>
  <c r="AO462" i="25"/>
  <c r="BC170" i="25"/>
  <c r="AO466" i="25"/>
  <c r="AN354" i="25"/>
  <c r="BN430" i="25"/>
  <c r="BG466" i="25"/>
  <c r="Z158" i="25"/>
  <c r="AS394" i="25"/>
  <c r="H106" i="25"/>
  <c r="BD130" i="25"/>
  <c r="AW358" i="25"/>
  <c r="R282" i="25"/>
  <c r="AF118" i="25"/>
  <c r="BN394" i="25"/>
  <c r="AR214" i="25"/>
  <c r="AU182" i="25"/>
  <c r="L414" i="25"/>
  <c r="AR430" i="25"/>
  <c r="AE318" i="25"/>
  <c r="N486" i="25"/>
  <c r="J154" i="25"/>
  <c r="BG406" i="25"/>
  <c r="Q186" i="25"/>
  <c r="AT426" i="25"/>
  <c r="L146" i="25"/>
  <c r="BI314" i="25"/>
  <c r="BC494" i="25"/>
  <c r="AM442" i="25"/>
  <c r="N438" i="25"/>
  <c r="M438" i="25"/>
  <c r="AS290" i="25"/>
  <c r="AI486" i="25"/>
  <c r="BK182" i="25"/>
  <c r="BL254" i="25"/>
  <c r="AD306" i="25"/>
  <c r="BC146" i="25"/>
  <c r="BI170" i="25"/>
  <c r="W462" i="25"/>
  <c r="W218" i="25"/>
  <c r="F40" i="25"/>
  <c r="BI474" i="25"/>
  <c r="BI522" i="25"/>
  <c r="AY186" i="25"/>
  <c r="AY418" i="25"/>
  <c r="AM350" i="25"/>
  <c r="H84" i="25"/>
  <c r="AX210" i="25"/>
  <c r="BN422" i="25"/>
  <c r="BP386" i="25"/>
  <c r="BC374" i="25"/>
  <c r="AC214" i="25"/>
  <c r="Z458" i="25"/>
  <c r="J266" i="25"/>
  <c r="BK146" i="25"/>
  <c r="AO294" i="25"/>
  <c r="R298" i="25"/>
  <c r="T522" i="25"/>
  <c r="BF370" i="25"/>
  <c r="AV210" i="25"/>
  <c r="BM122" i="25"/>
  <c r="BP434" i="25"/>
  <c r="L326" i="25"/>
  <c r="I486" i="25"/>
  <c r="V382" i="25"/>
  <c r="AW502" i="25"/>
  <c r="H36" i="25"/>
  <c r="BD306" i="25"/>
  <c r="AX422" i="25"/>
  <c r="AV158" i="25"/>
  <c r="S530" i="25"/>
  <c r="AL258" i="25"/>
  <c r="BL354" i="25"/>
  <c r="AU526" i="25"/>
  <c r="BJ354" i="25"/>
  <c r="BG122" i="25"/>
  <c r="V274" i="25"/>
  <c r="BP218" i="25"/>
  <c r="AA134" i="25"/>
  <c r="AL222" i="25"/>
  <c r="AL314" i="25"/>
  <c r="M518" i="25"/>
  <c r="AK418" i="25"/>
  <c r="AI170" i="25"/>
  <c r="L262" i="25"/>
  <c r="Q274" i="25"/>
  <c r="N190" i="25"/>
  <c r="R410" i="25"/>
  <c r="AG314" i="25"/>
  <c r="AY274" i="25"/>
  <c r="AN262" i="25"/>
  <c r="BK442" i="25"/>
  <c r="AS226" i="25"/>
  <c r="AK126" i="25"/>
  <c r="AH374" i="25"/>
  <c r="AA146" i="25"/>
  <c r="AH306" i="25"/>
  <c r="F24" i="25"/>
  <c r="D202" i="25"/>
  <c r="AY334" i="25"/>
  <c r="R406" i="25"/>
  <c r="Q122" i="25"/>
  <c r="Z418" i="25"/>
  <c r="AF534" i="25"/>
  <c r="AL350" i="25"/>
  <c r="S374" i="25"/>
  <c r="AV362" i="25"/>
  <c r="BI186" i="25"/>
  <c r="V418" i="25"/>
  <c r="Q190" i="25"/>
  <c r="O314" i="25"/>
  <c r="F11" i="25"/>
  <c r="BF214" i="25"/>
  <c r="T206" i="25"/>
  <c r="F80" i="25"/>
  <c r="BN458" i="25"/>
  <c r="AT282" i="25"/>
  <c r="T226" i="25"/>
  <c r="AF466" i="25"/>
  <c r="BP498" i="25"/>
  <c r="G81" i="25"/>
  <c r="H47" i="25"/>
  <c r="BH474" i="25"/>
  <c r="L242" i="25"/>
  <c r="AK334" i="25"/>
  <c r="AS406" i="25"/>
  <c r="G77" i="25"/>
  <c r="AL190" i="25"/>
  <c r="K422" i="25"/>
  <c r="AX202" i="25"/>
  <c r="BJ230" i="25"/>
  <c r="G57" i="25"/>
  <c r="BK454" i="25"/>
  <c r="AR518" i="25"/>
  <c r="BG498" i="25"/>
  <c r="AX462" i="25"/>
  <c r="S382" i="25"/>
  <c r="AU254" i="25"/>
  <c r="U230" i="25"/>
  <c r="L522" i="25"/>
  <c r="BE258" i="25"/>
  <c r="AG474" i="25"/>
  <c r="AZ442" i="25"/>
  <c r="BI338" i="25"/>
  <c r="K218" i="25"/>
  <c r="AU370" i="25"/>
  <c r="AZ270" i="25"/>
  <c r="AW334" i="25"/>
  <c r="BK274" i="25"/>
  <c r="BL190" i="25"/>
  <c r="O422" i="25"/>
  <c r="T514" i="25"/>
  <c r="AI278" i="25"/>
  <c r="J394" i="25"/>
  <c r="BH334" i="25"/>
  <c r="K246" i="25"/>
  <c r="BD294" i="25"/>
  <c r="BM394" i="25"/>
  <c r="AS310" i="25"/>
  <c r="S126" i="25"/>
  <c r="AV154" i="25"/>
  <c r="R414" i="25"/>
  <c r="AE202" i="25"/>
  <c r="AA354" i="25"/>
  <c r="U382" i="25"/>
  <c r="AR278" i="25"/>
  <c r="BO514" i="25"/>
  <c r="BP322" i="25"/>
  <c r="AC374" i="25"/>
  <c r="R234" i="25"/>
  <c r="F89" i="25"/>
  <c r="AU378" i="25"/>
  <c r="S338" i="25"/>
  <c r="AK534" i="25"/>
  <c r="BP422" i="25"/>
  <c r="T230" i="25"/>
  <c r="AB414" i="25"/>
  <c r="BL450" i="25"/>
  <c r="J250" i="25"/>
  <c r="AI522" i="25"/>
  <c r="H73" i="25"/>
  <c r="AS242" i="25"/>
  <c r="BH190" i="25"/>
  <c r="BF138" i="25"/>
  <c r="Q362" i="25"/>
  <c r="AL186" i="25"/>
  <c r="BF430" i="25"/>
  <c r="I346" i="25"/>
  <c r="AG118" i="25"/>
  <c r="AL310" i="25"/>
  <c r="BI250" i="25"/>
  <c r="T278" i="25"/>
  <c r="AL422" i="25"/>
  <c r="J526" i="25"/>
  <c r="AS522" i="25"/>
  <c r="F30" i="25"/>
  <c r="AX194" i="25"/>
  <c r="BJ198" i="25"/>
  <c r="AM354" i="25"/>
  <c r="BZ5" i="25"/>
  <c r="AB410" i="25"/>
  <c r="J218" i="25"/>
  <c r="AL530" i="25"/>
  <c r="AZ490" i="25"/>
  <c r="BF230" i="25"/>
  <c r="W530" i="25"/>
  <c r="AC190" i="25"/>
  <c r="BK374" i="25"/>
  <c r="AY510" i="25"/>
  <c r="P410" i="25"/>
  <c r="BN198" i="25"/>
  <c r="J166" i="25"/>
  <c r="AU190" i="25"/>
  <c r="H9" i="25"/>
  <c r="AX226" i="25"/>
  <c r="W450" i="25"/>
  <c r="BK530" i="25"/>
  <c r="AG210" i="25"/>
  <c r="BC406" i="25"/>
  <c r="F54" i="25"/>
  <c r="BN254" i="25"/>
  <c r="AS414" i="25"/>
  <c r="L178" i="25"/>
  <c r="BC226" i="25"/>
  <c r="H49" i="25"/>
  <c r="BH278" i="25"/>
  <c r="AI222" i="25"/>
  <c r="BL466" i="25"/>
  <c r="Z434" i="25"/>
  <c r="R506" i="25"/>
  <c r="BG162" i="25"/>
  <c r="BO282" i="25"/>
  <c r="AG482" i="25"/>
  <c r="BE138" i="25"/>
  <c r="AY454" i="25"/>
  <c r="S294" i="25"/>
  <c r="N370" i="25"/>
  <c r="AT182" i="25"/>
  <c r="AA218" i="25"/>
  <c r="BK478" i="25"/>
  <c r="AI158" i="25"/>
  <c r="AE274" i="25"/>
  <c r="BE470" i="25"/>
  <c r="H108" i="25"/>
  <c r="AB118" i="25"/>
  <c r="AL242" i="25"/>
  <c r="BJ190" i="25"/>
  <c r="AI214" i="25"/>
  <c r="AF130" i="25"/>
  <c r="AU314" i="25"/>
  <c r="O342" i="25"/>
  <c r="O434" i="25"/>
  <c r="AE514" i="25"/>
  <c r="Z294" i="25"/>
  <c r="AJ138" i="25"/>
  <c r="AW342" i="25"/>
  <c r="BH382" i="25"/>
  <c r="BG150" i="25"/>
  <c r="N166" i="25"/>
  <c r="K206" i="25"/>
  <c r="BO334" i="25"/>
  <c r="BN334" i="25"/>
  <c r="AN138" i="25"/>
  <c r="AF270" i="25"/>
  <c r="BG482" i="25"/>
  <c r="AK294" i="25"/>
  <c r="G70" i="25"/>
  <c r="H21" i="25"/>
  <c r="AC262" i="25"/>
  <c r="S298" i="25"/>
  <c r="J366" i="25"/>
  <c r="AT138" i="25"/>
  <c r="AU206" i="25"/>
  <c r="AN278" i="25"/>
  <c r="AG114" i="25"/>
  <c r="BF290" i="25"/>
  <c r="AB386" i="25"/>
  <c r="BI146" i="25"/>
  <c r="BJ462" i="25"/>
  <c r="AR130" i="25"/>
  <c r="BJ150" i="25"/>
  <c r="AI218" i="25"/>
  <c r="J178" i="25"/>
  <c r="F56" i="25"/>
  <c r="AR362" i="25"/>
  <c r="V278" i="25"/>
  <c r="AK114" i="25"/>
  <c r="H68" i="25"/>
  <c r="AZ182" i="25"/>
  <c r="G91" i="25"/>
  <c r="AN478" i="25"/>
  <c r="AU134" i="25"/>
  <c r="U430" i="25"/>
  <c r="AE366" i="25"/>
  <c r="AR438" i="25"/>
  <c r="G55" i="25"/>
  <c r="BM266" i="25"/>
  <c r="BJ210" i="25"/>
  <c r="W246" i="25"/>
  <c r="BN490" i="25"/>
  <c r="AW418" i="25"/>
  <c r="D494" i="25"/>
  <c r="AH266" i="25"/>
  <c r="D534" i="25"/>
  <c r="U302" i="25"/>
  <c r="BJ118" i="25"/>
  <c r="AW282" i="25"/>
  <c r="AR222" i="25"/>
  <c r="AY506" i="25"/>
  <c r="AU194" i="25"/>
  <c r="Q218" i="25"/>
  <c r="H30" i="25"/>
  <c r="BO374" i="25"/>
  <c r="J254" i="25"/>
  <c r="P302" i="25"/>
  <c r="AI498" i="25"/>
  <c r="F26" i="25"/>
  <c r="BP382" i="25"/>
  <c r="AM186" i="25"/>
  <c r="BJ522" i="25"/>
  <c r="BE190" i="25"/>
  <c r="N270" i="25"/>
  <c r="AS142" i="25"/>
  <c r="BF234" i="25"/>
  <c r="AV222" i="25"/>
  <c r="N186" i="25"/>
  <c r="AA238" i="25"/>
  <c r="O258" i="25"/>
  <c r="J322" i="25"/>
  <c r="BH386" i="25"/>
  <c r="Q270" i="25"/>
  <c r="Z478" i="25"/>
  <c r="AV390" i="25"/>
  <c r="AE322" i="25"/>
  <c r="AN402" i="25"/>
  <c r="I430" i="25"/>
  <c r="N522" i="25"/>
  <c r="L486" i="25"/>
  <c r="W298" i="25"/>
  <c r="AS126" i="25"/>
  <c r="AO234" i="25"/>
  <c r="AC218" i="25"/>
  <c r="AR494" i="25"/>
  <c r="BD206" i="25"/>
  <c r="Q450" i="25"/>
  <c r="AE518" i="25"/>
  <c r="AC514" i="25"/>
  <c r="AB306" i="25"/>
  <c r="F38" i="25"/>
  <c r="AB218" i="25"/>
  <c r="J114" i="25"/>
  <c r="D410" i="25"/>
  <c r="AI386" i="25"/>
  <c r="K190" i="25"/>
  <c r="Q242" i="25"/>
  <c r="K198" i="25"/>
  <c r="AT170" i="25"/>
  <c r="AA278" i="25"/>
  <c r="AU418" i="25"/>
  <c r="J278" i="25"/>
  <c r="L370" i="25"/>
  <c r="M530" i="25"/>
  <c r="BJ378" i="25"/>
  <c r="U462" i="25"/>
  <c r="S238" i="25"/>
  <c r="K386" i="25"/>
  <c r="D282" i="25"/>
  <c r="AX358" i="25"/>
  <c r="AN414" i="25"/>
  <c r="AI138" i="25"/>
  <c r="BD226" i="25"/>
  <c r="BF250" i="25"/>
  <c r="AT294" i="25"/>
  <c r="AG470" i="25"/>
  <c r="P370" i="25"/>
  <c r="BI266" i="25"/>
  <c r="AM138" i="25"/>
  <c r="AL262" i="25"/>
  <c r="BM418" i="25"/>
  <c r="AJ430" i="25"/>
  <c r="N130" i="25"/>
  <c r="AC198" i="25"/>
  <c r="O278" i="25"/>
  <c r="AK398" i="25"/>
  <c r="BC150" i="25"/>
  <c r="BN258" i="25"/>
  <c r="P518" i="25"/>
  <c r="BH194" i="25"/>
  <c r="AB190" i="25"/>
  <c r="V518" i="25"/>
  <c r="J386" i="25"/>
  <c r="AJ290" i="25"/>
  <c r="BE382" i="25"/>
  <c r="H48" i="25"/>
  <c r="AY166" i="25"/>
  <c r="AU278" i="25"/>
  <c r="AN394" i="25"/>
  <c r="AN158" i="25"/>
  <c r="Z366" i="25"/>
  <c r="AH458" i="25"/>
  <c r="BG118" i="25"/>
  <c r="P378" i="25"/>
  <c r="R118" i="25"/>
  <c r="BP318" i="25"/>
  <c r="BJ162" i="25"/>
  <c r="BK170" i="25"/>
  <c r="K214" i="25"/>
  <c r="R170" i="25"/>
  <c r="J358" i="25"/>
  <c r="AT258" i="25"/>
  <c r="AH290" i="25"/>
  <c r="BG310" i="25"/>
  <c r="Q238" i="25"/>
  <c r="W150" i="25"/>
  <c r="AK194" i="25"/>
  <c r="BJ346" i="25"/>
  <c r="O330" i="25"/>
  <c r="AA474" i="25"/>
  <c r="P118" i="25"/>
  <c r="R226" i="25"/>
  <c r="AG430" i="25"/>
  <c r="BP286" i="25"/>
  <c r="BI322" i="25"/>
  <c r="AK286" i="25"/>
  <c r="AO358" i="25"/>
  <c r="BJ510" i="25"/>
  <c r="BG302" i="25"/>
  <c r="BJ454" i="25"/>
  <c r="J350" i="25"/>
  <c r="AO262" i="25"/>
  <c r="AE246" i="25"/>
  <c r="Z122" i="25"/>
  <c r="AC134" i="25"/>
  <c r="BF162" i="25"/>
  <c r="T338" i="25"/>
  <c r="AY394" i="25"/>
  <c r="AE494" i="25"/>
  <c r="BD398" i="25"/>
  <c r="AD518" i="25"/>
  <c r="BG394" i="25"/>
  <c r="AI254" i="25"/>
  <c r="BE414" i="25"/>
  <c r="N298" i="25"/>
  <c r="R442" i="25"/>
  <c r="AA346" i="25"/>
  <c r="BD246" i="25"/>
  <c r="Q458" i="25"/>
  <c r="N434" i="25"/>
  <c r="W318" i="25"/>
  <c r="BC278" i="25"/>
  <c r="V198" i="25"/>
  <c r="AX458" i="25"/>
  <c r="AX250" i="25"/>
  <c r="Z422" i="25"/>
  <c r="F97" i="25"/>
  <c r="BF426" i="25"/>
  <c r="T194" i="25"/>
  <c r="AD534" i="25"/>
  <c r="L210" i="25"/>
  <c r="AE410" i="25"/>
  <c r="BC114" i="25"/>
  <c r="H42" i="25"/>
  <c r="AB486" i="25"/>
  <c r="N302" i="25"/>
  <c r="U226" i="25"/>
  <c r="AN282" i="25"/>
  <c r="AK246" i="25"/>
  <c r="BK526" i="25"/>
  <c r="D374" i="25"/>
  <c r="BE334" i="25"/>
  <c r="D162" i="25"/>
  <c r="AB282" i="25"/>
  <c r="BH378" i="25"/>
  <c r="P406" i="25"/>
  <c r="AX138" i="25"/>
  <c r="AG178" i="25"/>
  <c r="V186" i="25"/>
  <c r="L374" i="25"/>
  <c r="AA506" i="25"/>
  <c r="V166" i="25"/>
  <c r="T154" i="25"/>
  <c r="G69" i="25"/>
  <c r="P310" i="25"/>
  <c r="BD370" i="25"/>
  <c r="BM358" i="25"/>
  <c r="AN474" i="25"/>
  <c r="BG298" i="25"/>
  <c r="BC194" i="25"/>
  <c r="BO138" i="25"/>
  <c r="M534" i="25"/>
  <c r="AZ374" i="25"/>
  <c r="M466" i="25"/>
  <c r="AZ514" i="25"/>
  <c r="BP226" i="25"/>
  <c r="AL386" i="25"/>
  <c r="BH534" i="25"/>
  <c r="AY518" i="25"/>
  <c r="BF118" i="25"/>
  <c r="AD442" i="25"/>
  <c r="M414" i="25"/>
  <c r="AC182" i="25"/>
  <c r="D358" i="25"/>
  <c r="BC250" i="25"/>
  <c r="BK382" i="25"/>
  <c r="AJ522" i="25"/>
  <c r="AO434" i="25"/>
  <c r="Z450" i="25"/>
  <c r="BF442" i="25"/>
  <c r="AK318" i="25"/>
  <c r="AN434" i="25"/>
  <c r="BP210" i="25"/>
  <c r="T474" i="25"/>
  <c r="R338" i="25"/>
  <c r="D154" i="25"/>
  <c r="AK190" i="25"/>
  <c r="AL438" i="25"/>
  <c r="AM310" i="25"/>
  <c r="W278" i="25"/>
  <c r="BJ206" i="25"/>
  <c r="BM114" i="25"/>
  <c r="W474" i="25"/>
  <c r="O150" i="25"/>
  <c r="BO346" i="25"/>
  <c r="BO298" i="25"/>
  <c r="AC386" i="25"/>
  <c r="AZ342" i="25"/>
  <c r="AO526" i="25"/>
  <c r="AX274" i="25"/>
  <c r="AV250" i="25"/>
  <c r="AZ266" i="25"/>
  <c r="W438" i="25"/>
  <c r="AC226" i="25"/>
  <c r="I194" i="25"/>
  <c r="G104" i="25"/>
  <c r="I414" i="25"/>
  <c r="AV186" i="25"/>
  <c r="O458" i="25"/>
  <c r="BJ490" i="25"/>
  <c r="K454" i="25"/>
  <c r="AR270" i="25"/>
  <c r="F52" i="25"/>
  <c r="AO378" i="25"/>
  <c r="AE282" i="25"/>
  <c r="AA210" i="25"/>
  <c r="P350" i="25"/>
  <c r="AT274" i="25"/>
  <c r="AC454" i="25"/>
  <c r="AC446" i="25"/>
  <c r="AI118" i="25"/>
  <c r="BJ266" i="25"/>
  <c r="BE462" i="25"/>
  <c r="AV402" i="25"/>
  <c r="AK366" i="25"/>
  <c r="BJ506" i="25"/>
  <c r="AX346" i="25"/>
  <c r="BA266" i="25"/>
  <c r="BA265" i="25"/>
  <c r="BA427" i="25"/>
  <c r="AP475" i="25"/>
  <c r="X434" i="25"/>
  <c r="X433" i="25"/>
  <c r="BA166" i="25"/>
  <c r="BA165" i="25"/>
  <c r="X243" i="25"/>
  <c r="X499" i="25"/>
  <c r="AP407" i="25"/>
  <c r="X201" i="25"/>
  <c r="X202" i="25"/>
  <c r="X263" i="25"/>
  <c r="BA295" i="25"/>
  <c r="BA299" i="25"/>
  <c r="AP499" i="25"/>
  <c r="X382" i="25"/>
  <c r="X381" i="25"/>
  <c r="BA401" i="25"/>
  <c r="BA402" i="25"/>
  <c r="BA390" i="25"/>
  <c r="BA389" i="25"/>
  <c r="BA247" i="25"/>
  <c r="X495" i="25"/>
  <c r="X407" i="25"/>
  <c r="BA513" i="25"/>
  <c r="BA514" i="25"/>
  <c r="AP519" i="25"/>
  <c r="AP378" i="25"/>
  <c r="AP377" i="25"/>
  <c r="AP527" i="25"/>
  <c r="X297" i="25"/>
  <c r="X298" i="25"/>
  <c r="BA498" i="25"/>
  <c r="BA497" i="25"/>
  <c r="AP167" i="25"/>
  <c r="X370" i="25"/>
  <c r="X369" i="25"/>
  <c r="X383" i="25"/>
  <c r="X465" i="25"/>
  <c r="X466" i="25"/>
  <c r="BA275" i="25"/>
  <c r="BA307" i="25"/>
  <c r="AP258" i="25"/>
  <c r="AP257" i="25"/>
  <c r="AP529" i="25"/>
  <c r="AP530" i="25"/>
  <c r="X329" i="25"/>
  <c r="X330" i="25"/>
  <c r="BA403" i="25"/>
  <c r="BA443" i="25"/>
  <c r="X357" i="25"/>
  <c r="X358" i="25"/>
  <c r="X491" i="25"/>
  <c r="X229" i="25"/>
  <c r="X230" i="25"/>
  <c r="BA382" i="25"/>
  <c r="BA381" i="25"/>
  <c r="AP174" i="25"/>
  <c r="AP173" i="25"/>
  <c r="BA489" i="25"/>
  <c r="BA490" i="25"/>
  <c r="X331" i="25"/>
  <c r="X326" i="25"/>
  <c r="X325" i="25"/>
  <c r="X391" i="25"/>
  <c r="AP478" i="25"/>
  <c r="AP477" i="25"/>
  <c r="BA471" i="25"/>
  <c r="AP395" i="25"/>
  <c r="BA325" i="25"/>
  <c r="BA326" i="25"/>
  <c r="AP297" i="25"/>
  <c r="AP298" i="25"/>
  <c r="X367" i="25"/>
  <c r="X135" i="25"/>
  <c r="X379" i="25"/>
  <c r="X235" i="25"/>
  <c r="X213" i="25"/>
  <c r="X214" i="25"/>
  <c r="AP231" i="25"/>
  <c r="AP502" i="25"/>
  <c r="AP501" i="25"/>
  <c r="X217" i="25"/>
  <c r="X218" i="25"/>
  <c r="BA358" i="25"/>
  <c r="BA357" i="25"/>
  <c r="AP535" i="25"/>
  <c r="X490" i="25"/>
  <c r="X489" i="25"/>
  <c r="AP403" i="25"/>
  <c r="X134" i="25"/>
  <c r="X133" i="25"/>
  <c r="BA282" i="25"/>
  <c r="BA281" i="25"/>
  <c r="X323" i="25"/>
  <c r="BA306" i="25"/>
  <c r="BA305" i="25"/>
  <c r="X254" i="25"/>
  <c r="X253" i="25"/>
  <c r="X131" i="25"/>
  <c r="AP442" i="25"/>
  <c r="AP441" i="25"/>
  <c r="AP281" i="25"/>
  <c r="AP282" i="25"/>
  <c r="X342" i="25"/>
  <c r="X341" i="25"/>
  <c r="AP423" i="25"/>
  <c r="AP379" i="25"/>
  <c r="BA121" i="25"/>
  <c r="BA122" i="25"/>
  <c r="X457" i="25"/>
  <c r="X458" i="25"/>
  <c r="BA143" i="25"/>
  <c r="BA470" i="25"/>
  <c r="BA469" i="25"/>
  <c r="AP393" i="25"/>
  <c r="AP394" i="25"/>
  <c r="BA330" i="25"/>
  <c r="BA329" i="25"/>
  <c r="BA114" i="25"/>
  <c r="BA113" i="25"/>
  <c r="X139" i="25"/>
  <c r="X289" i="25"/>
  <c r="X290" i="25"/>
  <c r="BA502" i="25"/>
  <c r="BA501" i="25"/>
  <c r="AP255" i="25"/>
  <c r="X237" i="25"/>
  <c r="X238" i="25"/>
  <c r="X234" i="25"/>
  <c r="X233" i="25"/>
  <c r="AP283" i="25"/>
  <c r="AP229" i="25"/>
  <c r="AP230" i="25"/>
  <c r="X274" i="25"/>
  <c r="X273" i="25"/>
  <c r="AP479" i="25"/>
  <c r="AP511" i="25"/>
  <c r="X421" i="25"/>
  <c r="X422" i="25"/>
  <c r="X471" i="25"/>
  <c r="X394" i="25"/>
  <c r="X393" i="25"/>
  <c r="BA230" i="25"/>
  <c r="BA229" i="25"/>
  <c r="AP491" i="25"/>
  <c r="X493" i="25"/>
  <c r="X494" i="25"/>
  <c r="BA163" i="25"/>
  <c r="X483" i="25"/>
  <c r="AP325" i="25"/>
  <c r="AP326" i="25"/>
  <c r="AP517" i="25"/>
  <c r="AP518" i="25"/>
  <c r="X419" i="25"/>
  <c r="AP422" i="25"/>
  <c r="AP421" i="25"/>
  <c r="X223" i="25"/>
  <c r="AP327" i="25"/>
  <c r="AP193" i="25"/>
  <c r="AP194" i="25"/>
  <c r="X153" i="25"/>
  <c r="X154" i="25"/>
  <c r="X377" i="25"/>
  <c r="X378" i="25"/>
  <c r="BA499" i="25"/>
  <c r="X155" i="25"/>
  <c r="X387" i="25"/>
  <c r="X215" i="25"/>
  <c r="X141" i="25"/>
  <c r="X142" i="25"/>
  <c r="X211" i="25"/>
  <c r="X501" i="25"/>
  <c r="X502" i="25"/>
  <c r="BA527" i="25"/>
  <c r="X299" i="25"/>
  <c r="AP402" i="25"/>
  <c r="AP401" i="25"/>
  <c r="AP206" i="25"/>
  <c r="AP205" i="25"/>
  <c r="BA235" i="25"/>
  <c r="BA531" i="25"/>
  <c r="BA239" i="25"/>
  <c r="X143" i="25"/>
  <c r="BA162" i="25"/>
  <c r="BA161" i="25"/>
  <c r="X481" i="25"/>
  <c r="X482" i="25"/>
  <c r="X503" i="25"/>
  <c r="X194" i="25"/>
  <c r="X193" i="25"/>
  <c r="BA298" i="25"/>
  <c r="BA297" i="25"/>
  <c r="BA234" i="25"/>
  <c r="BA233" i="25"/>
  <c r="X247" i="25"/>
  <c r="AP383" i="25"/>
  <c r="BA379" i="25"/>
  <c r="BA491" i="25"/>
  <c r="BA391" i="25"/>
  <c r="BA167" i="25"/>
  <c r="AP509" i="25"/>
  <c r="AP510" i="25"/>
  <c r="AP227" i="25"/>
  <c r="AP459" i="25"/>
  <c r="X287" i="25"/>
  <c r="X231" i="25"/>
  <c r="AP127" i="25"/>
  <c r="AP202" i="25"/>
  <c r="AP201" i="25"/>
  <c r="BA267" i="25"/>
  <c r="X417" i="25"/>
  <c r="X418" i="25"/>
  <c r="BA203" i="25"/>
  <c r="X145" i="25"/>
  <c r="X146" i="25"/>
  <c r="X443" i="25"/>
  <c r="AP159" i="25"/>
  <c r="X339" i="25"/>
  <c r="X313" i="25"/>
  <c r="X314" i="25"/>
  <c r="AP443" i="25"/>
  <c r="X334" i="25"/>
  <c r="X333" i="25"/>
  <c r="AP129" i="25"/>
  <c r="AP130" i="25"/>
  <c r="AP483" i="25"/>
  <c r="AP225" i="25"/>
  <c r="AP226" i="25"/>
  <c r="AP462" i="25"/>
  <c r="AP461" i="25"/>
  <c r="BA134" i="25"/>
  <c r="BA133" i="25"/>
  <c r="AP126" i="25"/>
  <c r="AP125" i="25"/>
  <c r="AP253" i="25"/>
  <c r="AP254" i="25"/>
  <c r="AP330" i="25"/>
  <c r="AP329" i="25"/>
  <c r="AP166" i="25"/>
  <c r="AP165" i="25"/>
  <c r="AP455" i="25"/>
  <c r="X470" i="25"/>
  <c r="X469" i="25"/>
  <c r="AP506" i="25"/>
  <c r="AP505" i="25"/>
  <c r="AP473" i="25"/>
  <c r="AP474" i="25"/>
  <c r="AP286" i="25"/>
  <c r="AP285" i="25"/>
  <c r="BA142" i="25"/>
  <c r="BA141" i="25"/>
  <c r="BA525" i="25"/>
  <c r="BA526" i="25"/>
  <c r="BA419" i="25"/>
  <c r="BA273" i="25"/>
  <c r="BA274" i="25"/>
  <c r="AP497" i="25"/>
  <c r="AP498" i="25"/>
  <c r="BA530" i="25"/>
  <c r="BA529" i="25"/>
  <c r="AP495" i="25"/>
  <c r="BA395" i="25"/>
  <c r="AP275" i="25"/>
  <c r="X250" i="25"/>
  <c r="X249" i="25"/>
  <c r="AP191" i="25"/>
  <c r="X239" i="25"/>
  <c r="BA353" i="25"/>
  <c r="BA354" i="25"/>
  <c r="BA279" i="25"/>
  <c r="AP155" i="25"/>
  <c r="AP338" i="25"/>
  <c r="AP337" i="25"/>
  <c r="BA371" i="25"/>
  <c r="X522" i="25"/>
  <c r="X521" i="25"/>
  <c r="BA319" i="25"/>
  <c r="BA485" i="25"/>
  <c r="BA486" i="25"/>
  <c r="AP419" i="25"/>
  <c r="AP151" i="25"/>
  <c r="AP435" i="25"/>
  <c r="BA285" i="25"/>
  <c r="BA286" i="25"/>
  <c r="BA397" i="25"/>
  <c r="BA398" i="25"/>
  <c r="AP447" i="25"/>
  <c r="BA323" i="25"/>
  <c r="X302" i="25"/>
  <c r="X301" i="25"/>
  <c r="BA255" i="25"/>
  <c r="X185" i="25"/>
  <c r="X186" i="25"/>
  <c r="AP470" i="25"/>
  <c r="AP469" i="25"/>
  <c r="BA226" i="25"/>
  <c r="BA225" i="25"/>
  <c r="BA423" i="25"/>
  <c r="X515" i="25"/>
  <c r="BA338" i="25"/>
  <c r="BA337" i="25"/>
  <c r="AP374" i="25"/>
  <c r="AP373" i="25"/>
  <c r="AP485" i="25"/>
  <c r="AP486" i="25"/>
  <c r="AP251" i="25"/>
  <c r="BA259" i="25"/>
  <c r="X293" i="25"/>
  <c r="X294" i="25"/>
  <c r="X354" i="25"/>
  <c r="X353" i="25"/>
  <c r="AP162" i="25"/>
  <c r="AP161" i="25"/>
  <c r="BA437" i="25"/>
  <c r="BA438" i="25"/>
  <c r="BA181" i="25"/>
  <c r="BA182" i="25"/>
  <c r="X519" i="25"/>
  <c r="AP215" i="25"/>
  <c r="AP178" i="25"/>
  <c r="AP177" i="25"/>
  <c r="BA155" i="25"/>
  <c r="AP222" i="25"/>
  <c r="AP221" i="25"/>
  <c r="BA119" i="25"/>
  <c r="BA346" i="25"/>
  <c r="BA345" i="25"/>
  <c r="BA257" i="25"/>
  <c r="BA258" i="25"/>
  <c r="AP341" i="25"/>
  <c r="AP342" i="25"/>
  <c r="X295" i="25"/>
  <c r="BA211" i="25"/>
  <c r="X441" i="25"/>
  <c r="X442" i="25"/>
  <c r="X365" i="25"/>
  <c r="X366" i="25"/>
  <c r="AP135" i="25"/>
  <c r="AP207" i="25"/>
  <c r="BA439" i="25"/>
  <c r="X158" i="25"/>
  <c r="X157" i="25"/>
  <c r="X258" i="25"/>
  <c r="X257" i="25"/>
  <c r="BA449" i="25"/>
  <c r="BA450" i="25"/>
  <c r="BA409" i="25"/>
  <c r="BA410" i="25"/>
  <c r="X355" i="25"/>
  <c r="AP299" i="25"/>
  <c r="BA310" i="25"/>
  <c r="BA309" i="25"/>
  <c r="AP347" i="25"/>
  <c r="AP451" i="25"/>
  <c r="BA327" i="25"/>
  <c r="AP458" i="25"/>
  <c r="AP457" i="25"/>
  <c r="AP195" i="25"/>
  <c r="BA407" i="25"/>
  <c r="BA417" i="25"/>
  <c r="BA418" i="25"/>
  <c r="BA202" i="25"/>
  <c r="BA201" i="25"/>
  <c r="BA151" i="25"/>
  <c r="AP186" i="25"/>
  <c r="AP185" i="25"/>
  <c r="AP411" i="25"/>
  <c r="AP217" i="25"/>
  <c r="AP218" i="25"/>
  <c r="BA173" i="25"/>
  <c r="BA174" i="25"/>
  <c r="AP123" i="25"/>
  <c r="AP237" i="25"/>
  <c r="AP238" i="25"/>
  <c r="X251" i="25"/>
  <c r="BA467" i="25"/>
  <c r="X277" i="25"/>
  <c r="X278" i="25"/>
  <c r="AP369" i="25"/>
  <c r="AP370" i="25"/>
  <c r="X306" i="25"/>
  <c r="X305" i="25"/>
  <c r="AP471" i="25"/>
  <c r="BA243" i="25"/>
  <c r="X511" i="25"/>
  <c r="AP153" i="25"/>
  <c r="AP154" i="25"/>
  <c r="X349" i="25"/>
  <c r="X350" i="25"/>
  <c r="X279" i="25"/>
  <c r="BA507" i="25"/>
  <c r="X271" i="25"/>
  <c r="X309" i="25"/>
  <c r="X310" i="25"/>
  <c r="X177" i="25"/>
  <c r="X178" i="25"/>
  <c r="AP163" i="25"/>
  <c r="BA127" i="25"/>
  <c r="BA183" i="25"/>
  <c r="BA315" i="25"/>
  <c r="AP277" i="25"/>
  <c r="AP278" i="25"/>
  <c r="AP467" i="25"/>
  <c r="X415" i="25"/>
  <c r="BA322" i="25"/>
  <c r="BA321" i="25"/>
  <c r="BA351" i="25"/>
  <c r="AP294" i="25"/>
  <c r="AP293" i="25"/>
  <c r="BA227" i="25"/>
  <c r="X166" i="25"/>
  <c r="X165" i="25"/>
  <c r="AP465" i="25"/>
  <c r="AP466" i="25"/>
  <c r="BA339" i="25"/>
  <c r="AP247" i="25"/>
  <c r="BA197" i="25"/>
  <c r="BA198" i="25"/>
  <c r="BA135" i="25"/>
  <c r="BA199" i="25"/>
  <c r="BA137" i="25"/>
  <c r="BA138" i="25"/>
  <c r="X361" i="25"/>
  <c r="X362" i="25"/>
  <c r="AP261" i="25"/>
  <c r="AP262" i="25"/>
  <c r="AP531" i="25"/>
  <c r="X411" i="25"/>
  <c r="AP259" i="25"/>
  <c r="X505" i="25"/>
  <c r="X506" i="25"/>
  <c r="AP295" i="25"/>
  <c r="AP197" i="25"/>
  <c r="AP198" i="25"/>
  <c r="BA493" i="25"/>
  <c r="BA494" i="25"/>
  <c r="X507" i="25"/>
  <c r="AP431" i="25"/>
  <c r="AP387" i="25"/>
  <c r="X261" i="25"/>
  <c r="X262" i="25"/>
  <c r="AP157" i="25"/>
  <c r="AP158" i="25"/>
  <c r="BA246" i="25"/>
  <c r="BA245" i="25"/>
  <c r="AP287" i="25"/>
  <c r="X406" i="25"/>
  <c r="X405" i="25"/>
  <c r="X291" i="25"/>
  <c r="AP534" i="25"/>
  <c r="AP533" i="25"/>
  <c r="X195" i="25"/>
  <c r="BA333" i="25"/>
  <c r="BA334" i="25"/>
  <c r="BA343" i="25"/>
  <c r="AP274" i="25"/>
  <c r="AP273" i="25"/>
  <c r="BA435" i="25"/>
  <c r="BA335" i="25"/>
  <c r="AP271" i="25"/>
  <c r="BA523" i="25"/>
  <c r="BA302" i="25"/>
  <c r="BA301" i="25"/>
  <c r="BA194" i="25"/>
  <c r="BA193" i="25"/>
  <c r="AP355" i="25"/>
  <c r="AP311" i="25"/>
  <c r="BA221" i="25"/>
  <c r="BA222" i="25"/>
  <c r="AP413" i="25"/>
  <c r="AP414" i="25"/>
  <c r="AP323" i="25"/>
  <c r="X431" i="25"/>
  <c r="BA303" i="25"/>
  <c r="AP319" i="25"/>
  <c r="AP427" i="25"/>
  <c r="X454" i="25"/>
  <c r="X453" i="25"/>
  <c r="X517" i="25"/>
  <c r="X518" i="25"/>
  <c r="AP446" i="25"/>
  <c r="AP445" i="25"/>
  <c r="X303" i="25"/>
  <c r="BA454" i="25"/>
  <c r="BA453" i="25"/>
  <c r="BA206" i="25"/>
  <c r="BA205" i="25"/>
  <c r="X533" i="25"/>
  <c r="X534" i="25"/>
  <c r="BA209" i="25"/>
  <c r="BA210" i="25"/>
  <c r="X414" i="25"/>
  <c r="X413" i="25"/>
  <c r="AP375" i="25"/>
  <c r="AP333" i="25"/>
  <c r="AP334" i="25"/>
  <c r="BA187" i="25"/>
  <c r="AP113" i="25"/>
  <c r="AP114" i="25"/>
  <c r="X427" i="25"/>
  <c r="AP171" i="25"/>
  <c r="X182" i="25"/>
  <c r="X181" i="25"/>
  <c r="X475" i="25"/>
  <c r="AP115" i="25"/>
  <c r="BA367" i="25"/>
  <c r="X275" i="25"/>
  <c r="BA415" i="25"/>
  <c r="BA366" i="25"/>
  <c r="BA365" i="25"/>
  <c r="AP243" i="25"/>
  <c r="X423" i="25"/>
  <c r="X395" i="25"/>
  <c r="X459" i="25"/>
  <c r="AP233" i="25"/>
  <c r="AP234" i="25"/>
  <c r="X449" i="25"/>
  <c r="X450" i="25"/>
  <c r="X221" i="25"/>
  <c r="X222" i="25"/>
  <c r="BA191" i="25"/>
  <c r="AP339" i="25"/>
  <c r="AP203" i="25"/>
  <c r="X487" i="25"/>
  <c r="X429" i="25"/>
  <c r="X430" i="25"/>
  <c r="X270" i="25"/>
  <c r="X269" i="25"/>
  <c r="BA217" i="25"/>
  <c r="BA218" i="25"/>
  <c r="X463" i="25"/>
  <c r="AP147" i="25"/>
  <c r="AP351" i="25"/>
  <c r="AP410" i="25"/>
  <c r="AP409" i="25"/>
  <c r="AP122" i="25"/>
  <c r="AP121" i="25"/>
  <c r="X174" i="25"/>
  <c r="X173" i="25"/>
  <c r="AP315" i="25"/>
  <c r="BA433" i="25"/>
  <c r="BA434" i="25"/>
  <c r="X523" i="25"/>
  <c r="BA455" i="25"/>
  <c r="AP305" i="25"/>
  <c r="AP306" i="25"/>
  <c r="X307" i="25"/>
  <c r="AP150" i="25"/>
  <c r="AP149" i="25"/>
  <c r="AP214" i="25"/>
  <c r="AP213" i="25"/>
  <c r="AP335" i="25"/>
  <c r="BA185" i="25"/>
  <c r="BA186" i="25"/>
  <c r="AP290" i="25"/>
  <c r="AP289" i="25"/>
  <c r="BA146" i="25"/>
  <c r="BA145" i="25"/>
  <c r="BA178" i="25"/>
  <c r="BA177" i="25"/>
  <c r="X397" i="25"/>
  <c r="X398" i="25"/>
  <c r="X401" i="25"/>
  <c r="X402" i="25"/>
  <c r="BA422" i="25"/>
  <c r="BA421" i="25"/>
  <c r="X513" i="25"/>
  <c r="X514" i="25"/>
  <c r="X527" i="25"/>
  <c r="BA459" i="25"/>
  <c r="BA157" i="25"/>
  <c r="BA158" i="25"/>
  <c r="BA139" i="25"/>
  <c r="AP303" i="25"/>
  <c r="X227" i="25"/>
  <c r="BA147" i="25"/>
  <c r="X267" i="25"/>
  <c r="X451" i="25"/>
  <c r="X385" i="25"/>
  <c r="X386" i="25"/>
  <c r="AP175" i="25"/>
  <c r="X337" i="25"/>
  <c r="X338" i="25"/>
  <c r="BA231" i="25"/>
  <c r="X203" i="25"/>
  <c r="X315" i="25"/>
  <c r="X403" i="25"/>
  <c r="X118" i="25"/>
  <c r="X117" i="25"/>
  <c r="X163" i="25"/>
  <c r="BA385" i="25"/>
  <c r="BA386" i="25"/>
  <c r="X435" i="25"/>
  <c r="BA115" i="25"/>
  <c r="AP453" i="25"/>
  <c r="AP454" i="25"/>
  <c r="X162" i="25"/>
  <c r="X161" i="25"/>
  <c r="BA517" i="25"/>
  <c r="BA518" i="25"/>
  <c r="AP119" i="25"/>
  <c r="AP490" i="25"/>
  <c r="AP489" i="25"/>
  <c r="AP463" i="25"/>
  <c r="BA294" i="25"/>
  <c r="BA293" i="25"/>
  <c r="BA311" i="25"/>
  <c r="BA291" i="25"/>
  <c r="AP406" i="25"/>
  <c r="AP405" i="25"/>
  <c r="X335" i="25"/>
  <c r="X138" i="25"/>
  <c r="X137" i="25"/>
  <c r="AP503" i="25"/>
  <c r="X390" i="25"/>
  <c r="X389" i="25"/>
  <c r="BA503" i="25"/>
  <c r="X281" i="25"/>
  <c r="X282" i="25"/>
  <c r="X439" i="25"/>
  <c r="X246" i="25"/>
  <c r="X245" i="25"/>
  <c r="AP493" i="25"/>
  <c r="AP494" i="25"/>
  <c r="X467" i="25"/>
  <c r="X147" i="25"/>
  <c r="AP145" i="25"/>
  <c r="AP146" i="25"/>
  <c r="AP418" i="25"/>
  <c r="AP417" i="25"/>
  <c r="X447" i="25"/>
  <c r="X207" i="25"/>
  <c r="BA463" i="25"/>
  <c r="AP449" i="25"/>
  <c r="AP450" i="25"/>
  <c r="BA171" i="25"/>
  <c r="BA430" i="25"/>
  <c r="BA429" i="25"/>
  <c r="X510" i="25"/>
  <c r="X509" i="25"/>
  <c r="X151" i="25"/>
  <c r="X115" i="25"/>
  <c r="BA534" i="25"/>
  <c r="BA533" i="25"/>
  <c r="X445" i="25"/>
  <c r="X446" i="25"/>
  <c r="X455" i="25"/>
  <c r="AP209" i="25"/>
  <c r="AP210" i="25"/>
  <c r="BA175" i="25"/>
  <c r="BA431" i="25"/>
  <c r="AP487" i="25"/>
  <c r="AP398" i="25"/>
  <c r="AP397" i="25"/>
  <c r="BA215" i="25"/>
  <c r="BA179" i="25"/>
  <c r="AP371" i="25"/>
  <c r="AP310" i="25"/>
  <c r="AP309" i="25"/>
  <c r="BA269" i="25"/>
  <c r="BA270" i="25"/>
  <c r="BA458" i="25"/>
  <c r="BA457" i="25"/>
  <c r="BA287" i="25"/>
  <c r="BA117" i="25"/>
  <c r="BA118" i="25"/>
  <c r="X347" i="25"/>
  <c r="X265" i="25"/>
  <c r="X266" i="25"/>
  <c r="X191" i="25"/>
  <c r="X473" i="25"/>
  <c r="X474" i="25"/>
  <c r="AP361" i="25"/>
  <c r="AP362" i="25"/>
  <c r="X318" i="25"/>
  <c r="X317" i="25"/>
  <c r="BA126" i="25"/>
  <c r="BA125" i="25"/>
  <c r="BA271" i="25"/>
  <c r="X122" i="25"/>
  <c r="X121" i="25"/>
  <c r="AP279" i="25"/>
  <c r="AP117" i="25"/>
  <c r="AP118" i="25"/>
  <c r="X198" i="25"/>
  <c r="X197" i="25"/>
  <c r="X159" i="25"/>
  <c r="X531" i="25"/>
  <c r="X410" i="25"/>
  <c r="X409" i="25"/>
  <c r="AP183" i="25"/>
  <c r="AP438" i="25"/>
  <c r="AP437" i="25"/>
  <c r="X375" i="25"/>
  <c r="AP263" i="25"/>
  <c r="AP131" i="25"/>
  <c r="AP302" i="25"/>
  <c r="AP301" i="25"/>
  <c r="AP331" i="25"/>
  <c r="AP367" i="25"/>
  <c r="BA519" i="25"/>
  <c r="AP366" i="25"/>
  <c r="AP365" i="25"/>
  <c r="AP357" i="25"/>
  <c r="AP358" i="25"/>
  <c r="BA159" i="25"/>
  <c r="BA290" i="25"/>
  <c r="BA289" i="25"/>
  <c r="AP241" i="25"/>
  <c r="AP242" i="25"/>
  <c r="AP482" i="25"/>
  <c r="AP481" i="25"/>
  <c r="BA411" i="25"/>
  <c r="BA447" i="25"/>
  <c r="AP343" i="25"/>
  <c r="BA263" i="25"/>
  <c r="BA461" i="25"/>
  <c r="BA462" i="25"/>
  <c r="BA481" i="25"/>
  <c r="BA482" i="25"/>
  <c r="BA170" i="25"/>
  <c r="BA169" i="25"/>
  <c r="BA466" i="25"/>
  <c r="BA465" i="25"/>
  <c r="BA474" i="25"/>
  <c r="BA473" i="25"/>
  <c r="BA317" i="25"/>
  <c r="BA318" i="25"/>
  <c r="AP382" i="25"/>
  <c r="AP381" i="25"/>
  <c r="X175" i="25"/>
  <c r="X437" i="25"/>
  <c r="X438" i="25"/>
  <c r="BA405" i="25"/>
  <c r="BA406" i="25"/>
  <c r="AP187" i="25"/>
  <c r="AP138" i="25"/>
  <c r="AP137" i="25"/>
  <c r="BA278" i="25"/>
  <c r="BA277" i="25"/>
  <c r="AP513" i="25"/>
  <c r="AP514" i="25"/>
  <c r="X345" i="25"/>
  <c r="X346" i="25"/>
  <c r="BA487" i="25"/>
  <c r="BA219" i="25"/>
  <c r="AP363" i="25"/>
  <c r="AP523" i="25"/>
  <c r="X123" i="25"/>
  <c r="BA242" i="25"/>
  <c r="BA241" i="25"/>
  <c r="X167" i="25"/>
  <c r="AP399" i="25"/>
  <c r="AP321" i="25"/>
  <c r="AP322" i="25"/>
  <c r="AP314" i="25"/>
  <c r="AP313" i="25"/>
  <c r="AP169" i="25"/>
  <c r="AP170" i="25"/>
  <c r="X479" i="25"/>
  <c r="X187" i="25"/>
  <c r="AP235" i="25"/>
  <c r="AP134" i="25"/>
  <c r="AP133" i="25"/>
  <c r="BA130" i="25"/>
  <c r="BA129" i="25"/>
  <c r="X190" i="25"/>
  <c r="X189" i="25"/>
  <c r="X259" i="25"/>
  <c r="X242" i="25"/>
  <c r="X241" i="25"/>
  <c r="X530" i="25"/>
  <c r="X529" i="25"/>
  <c r="BA251" i="25"/>
  <c r="AP266" i="25"/>
  <c r="AP265" i="25"/>
  <c r="X255" i="25"/>
  <c r="AP267" i="25"/>
  <c r="X319" i="25"/>
  <c r="X498" i="25"/>
  <c r="X497" i="25"/>
  <c r="X226" i="25"/>
  <c r="X225" i="25"/>
  <c r="AP386" i="25"/>
  <c r="AP385" i="25"/>
  <c r="AP345" i="25"/>
  <c r="AP346" i="25"/>
  <c r="AP507" i="25"/>
  <c r="BA515" i="25"/>
  <c r="X219" i="25"/>
  <c r="BA359" i="25"/>
  <c r="X285" i="25"/>
  <c r="X286" i="25"/>
  <c r="X150" i="25"/>
  <c r="X149" i="25"/>
  <c r="BA283" i="25"/>
  <c r="X371" i="25"/>
  <c r="BA378" i="25"/>
  <c r="BA377" i="25"/>
  <c r="BA394" i="25"/>
  <c r="BA393" i="25"/>
  <c r="AP211" i="25"/>
  <c r="BA483" i="25"/>
  <c r="AP139" i="25"/>
  <c r="BA190" i="25"/>
  <c r="BA189" i="25"/>
  <c r="X283" i="25"/>
  <c r="BA475" i="25"/>
  <c r="BA505" i="25"/>
  <c r="BA506" i="25"/>
  <c r="AP317" i="25"/>
  <c r="AP318" i="25"/>
  <c r="AP426" i="25"/>
  <c r="AP425" i="25"/>
  <c r="AP521" i="25"/>
  <c r="AP522" i="25"/>
  <c r="BA477" i="25"/>
  <c r="BA478" i="25"/>
  <c r="AP239" i="25"/>
  <c r="X486" i="25"/>
  <c r="X485" i="25"/>
  <c r="BA521" i="25"/>
  <c r="BA522" i="25"/>
  <c r="BA195" i="25"/>
  <c r="AP353" i="25"/>
  <c r="AP354" i="25"/>
  <c r="X477" i="25"/>
  <c r="X478" i="25"/>
  <c r="BA535" i="25"/>
  <c r="X526" i="25"/>
  <c r="X525" i="25"/>
  <c r="BA479" i="25"/>
  <c r="AP515" i="25"/>
  <c r="AP246" i="25"/>
  <c r="AP245" i="25"/>
  <c r="AP359" i="25"/>
  <c r="BA387" i="25"/>
  <c r="X373" i="25"/>
  <c r="X374" i="25"/>
  <c r="BA313" i="25"/>
  <c r="BA314" i="25"/>
  <c r="X119" i="25"/>
  <c r="BA495" i="25"/>
  <c r="BA509" i="25"/>
  <c r="BA510" i="25"/>
  <c r="BA131" i="25"/>
  <c r="BA237" i="25"/>
  <c r="BA238" i="25"/>
  <c r="BA207" i="25"/>
  <c r="AP143" i="25"/>
  <c r="BA347" i="25"/>
  <c r="X426" i="25"/>
  <c r="X425" i="25"/>
  <c r="X399" i="25"/>
  <c r="AP179" i="25"/>
  <c r="X169" i="25"/>
  <c r="X170" i="25"/>
  <c r="BA350" i="25"/>
  <c r="BA349" i="25"/>
  <c r="X343" i="25"/>
  <c r="X210" i="25"/>
  <c r="X209" i="25"/>
  <c r="BA249" i="25"/>
  <c r="BA250" i="25"/>
  <c r="X171" i="25"/>
  <c r="BA123" i="25"/>
  <c r="X130" i="25"/>
  <c r="X129" i="25"/>
  <c r="AP391" i="25"/>
  <c r="X327" i="25"/>
  <c r="AP526" i="25"/>
  <c r="AP525" i="25"/>
  <c r="X322" i="25"/>
  <c r="X321" i="25"/>
  <c r="X461" i="25"/>
  <c r="X462" i="25"/>
  <c r="AP349" i="25"/>
  <c r="AP350" i="25"/>
  <c r="BA223" i="25"/>
  <c r="AP434" i="25"/>
  <c r="AP433" i="25"/>
  <c r="AP415" i="25"/>
  <c r="BA213" i="25"/>
  <c r="BA214" i="25"/>
  <c r="AP189" i="25"/>
  <c r="AP190" i="25"/>
  <c r="BA374" i="25"/>
  <c r="BA373" i="25"/>
  <c r="BA362" i="25"/>
  <c r="BA361" i="25"/>
  <c r="BA341" i="25"/>
  <c r="BA342" i="25"/>
  <c r="AP307" i="25"/>
  <c r="BA150" i="25"/>
  <c r="BA149" i="25"/>
  <c r="X205" i="25"/>
  <c r="X206" i="25"/>
  <c r="AP219" i="25"/>
  <c r="BA355" i="25"/>
  <c r="BA369" i="25"/>
  <c r="BA370" i="25"/>
  <c r="AP269" i="25"/>
  <c r="AP270" i="25"/>
  <c r="AP249" i="25"/>
  <c r="AP250" i="25"/>
  <c r="BA375" i="25"/>
  <c r="BA363" i="25"/>
  <c r="X113" i="25"/>
  <c r="X114" i="25"/>
  <c r="X535" i="25"/>
  <c r="X351" i="25"/>
  <c r="X199" i="25"/>
  <c r="BA399" i="25"/>
  <c r="BA153" i="25"/>
  <c r="BA154" i="25"/>
  <c r="AP223" i="25"/>
  <c r="BA254" i="25"/>
  <c r="BA253" i="25"/>
  <c r="X311" i="25"/>
  <c r="X179" i="25"/>
  <c r="AP142" i="25"/>
  <c r="AP141" i="25"/>
  <c r="BA446" i="25"/>
  <c r="BA445" i="25"/>
  <c r="AP199" i="25"/>
  <c r="AP291" i="25"/>
  <c r="BA511" i="25"/>
  <c r="X127" i="25"/>
  <c r="BA262" i="25"/>
  <c r="BA261" i="25"/>
  <c r="BA441" i="25"/>
  <c r="BA442" i="25"/>
  <c r="X363" i="25"/>
  <c r="X183" i="25"/>
  <c r="BA425" i="25"/>
  <c r="BA426" i="25"/>
  <c r="BA383" i="25"/>
  <c r="AP429" i="25"/>
  <c r="AP430" i="25"/>
  <c r="BA451" i="25"/>
  <c r="X359" i="25"/>
  <c r="BA331" i="25"/>
  <c r="BA413" i="25"/>
  <c r="BA414" i="25"/>
  <c r="AP390" i="25"/>
  <c r="AP389" i="25"/>
  <c r="AP181" i="25"/>
  <c r="AP182" i="25"/>
  <c r="X126" i="25"/>
  <c r="X125" i="25"/>
  <c r="AP439" i="25"/>
  <c r="BL29" i="25" a="1"/>
  <c r="AX106" i="25" a="1"/>
  <c r="BD44" i="25" a="1"/>
  <c r="BI109" i="25" a="1"/>
  <c r="AA68" i="25" a="1"/>
  <c r="AS35" i="25" a="1"/>
  <c r="AA23" i="25" a="1"/>
  <c r="Z106" i="25" a="1"/>
  <c r="W30" i="25" a="1"/>
  <c r="BE39" i="25" a="1"/>
  <c r="S82" i="25" a="1"/>
  <c r="AX110" i="25" a="1"/>
  <c r="AG34" i="25" a="1"/>
  <c r="AB72" i="25" a="1"/>
  <c r="BC99" i="25" a="1"/>
  <c r="BC48" i="25" a="1"/>
  <c r="BG28" i="25" a="1"/>
  <c r="AG54" i="25" a="1"/>
  <c r="U82" i="25" a="1"/>
  <c r="AC80" i="25" a="1"/>
  <c r="Q77" i="25" a="1"/>
  <c r="BI46" i="25" a="1"/>
  <c r="L289" i="25" a="1"/>
  <c r="BC75" i="25" a="1"/>
  <c r="Z40" i="25" a="1"/>
  <c r="O78" i="25" a="1"/>
  <c r="N75" i="25" a="1"/>
  <c r="AC16" i="25" a="1"/>
  <c r="AS67" i="25" a="1"/>
  <c r="AH11" i="25" a="1"/>
  <c r="I449" i="25" a="1"/>
  <c r="U22" i="25" a="1"/>
  <c r="AJ74" i="25" a="1"/>
  <c r="BD40" i="25" a="1"/>
  <c r="BE79" i="25" a="1"/>
  <c r="AC82" i="25" a="1"/>
  <c r="W9" i="25" a="1"/>
  <c r="AC54" i="25" a="1"/>
  <c r="AO56" i="25" a="1"/>
  <c r="N93" i="25" a="1"/>
  <c r="BP34" i="25" a="1"/>
  <c r="T72" i="25" a="1"/>
  <c r="AX28" i="25" a="1"/>
  <c r="AA8" i="25" a="1"/>
  <c r="AI68" i="25" a="1"/>
  <c r="AR72" i="25" a="1"/>
  <c r="BF81" i="25" a="1"/>
  <c r="N68" i="25" a="1"/>
  <c r="AX72" i="25" a="1"/>
  <c r="AT54" i="25" a="1"/>
  <c r="AO30" i="25" a="1"/>
  <c r="I365" i="25" a="1"/>
  <c r="U44" i="25" a="1"/>
  <c r="M51" i="25" a="1"/>
  <c r="AK63" i="25" a="1"/>
  <c r="BP100" i="25" a="1"/>
  <c r="AU76" i="25" a="1"/>
  <c r="BL42" i="25" a="1"/>
  <c r="P19" i="25" a="1"/>
  <c r="U56" i="25" a="1"/>
  <c r="AI17" i="25" a="1"/>
  <c r="AU54" i="25" a="1"/>
  <c r="AD54" i="25" a="1"/>
  <c r="V66" i="25" a="1"/>
  <c r="V33" i="25" a="1"/>
  <c r="BP11" i="25" a="1"/>
  <c r="AI43" i="25" a="1"/>
  <c r="Q102" i="25" a="1"/>
  <c r="AB7" i="25" a="1"/>
  <c r="AJ61" i="25" a="1"/>
  <c r="O96" i="25" a="1"/>
  <c r="V60" i="25" a="1"/>
  <c r="BO86" i="25" a="1"/>
  <c r="BO85" i="25" a="1"/>
  <c r="BG20" i="25" a="1"/>
  <c r="K481" i="25" a="1"/>
  <c r="AJ41" i="25" a="1"/>
  <c r="D389" i="25" a="1"/>
  <c r="L421" i="25" a="1"/>
  <c r="AC41" i="25" a="1"/>
  <c r="AY13" i="25" a="1"/>
  <c r="AN102" i="25" a="1"/>
  <c r="AG79" i="25" a="1"/>
  <c r="BN7" i="25" a="1"/>
  <c r="AJ52" i="25" a="1"/>
  <c r="Z21" i="25" a="1"/>
  <c r="AT12" i="25" a="1"/>
  <c r="W90" i="25" a="1"/>
  <c r="BF109" i="25" a="1"/>
  <c r="D397" i="25" a="1"/>
  <c r="BC21" i="25" a="1"/>
  <c r="BI106" i="25" a="1"/>
  <c r="R23" i="25" a="1"/>
  <c r="AC36" i="25" a="1"/>
  <c r="AE35" i="25" a="1"/>
  <c r="W66" i="25" a="1"/>
  <c r="R74" i="25" a="1"/>
  <c r="Q96" i="25" a="1"/>
  <c r="Z90" i="25" a="1"/>
  <c r="AO55" i="25" a="1"/>
  <c r="AD89" i="25" a="1"/>
  <c r="AN86" i="25" a="1"/>
  <c r="V37" i="25" a="1"/>
  <c r="S94" i="25" a="1"/>
  <c r="I269" i="25" a="1"/>
  <c r="V21" i="25" a="1"/>
  <c r="AN27" i="25" a="1"/>
  <c r="AT43" i="25" a="1"/>
  <c r="AN24" i="25" a="1"/>
  <c r="N35" i="25" a="1"/>
  <c r="AR26" i="25" a="1"/>
  <c r="AK73" i="25" a="1"/>
  <c r="BJ22" i="25" a="1"/>
  <c r="N29" i="25" a="1"/>
  <c r="BO41" i="25" a="1"/>
  <c r="AL95" i="25" a="1"/>
  <c r="AS10" i="25" a="1"/>
  <c r="BI51" i="25" a="1"/>
  <c r="BM105" i="25" a="1"/>
  <c r="AO14" i="25" a="1"/>
  <c r="I425" i="25" a="1"/>
  <c r="AL75" i="25" a="1"/>
  <c r="AU31" i="25" a="1"/>
  <c r="BF110" i="25" a="1"/>
  <c r="AB51" i="25" a="1"/>
  <c r="AU101" i="25" a="1"/>
  <c r="BG60" i="25" a="1"/>
  <c r="S21" i="25" a="1"/>
  <c r="AD84" i="25" a="1"/>
  <c r="BD36" i="25" a="1"/>
  <c r="N78" i="25" a="1"/>
  <c r="AZ76" i="25" a="1"/>
  <c r="AF68" i="25" a="1"/>
  <c r="BF95" i="25" a="1"/>
  <c r="S74" i="25" a="1"/>
  <c r="AH32" i="25" a="1"/>
  <c r="AA42" i="25" a="1"/>
  <c r="T40" i="25" a="1"/>
  <c r="AJ26" i="25" a="1"/>
  <c r="S89" i="25" a="1"/>
  <c r="AB15" i="25" a="1"/>
  <c r="O18" i="25" a="1"/>
  <c r="L133" i="25" a="1"/>
  <c r="AO90" i="25" a="1"/>
  <c r="BK66" i="25" a="1"/>
  <c r="M47" i="25" a="1"/>
  <c r="BG42" i="25" a="1"/>
  <c r="L301" i="25" a="1"/>
  <c r="BF90" i="25" a="1"/>
  <c r="BO8" i="25" a="1"/>
  <c r="BI68" i="25" a="1"/>
  <c r="O87" i="25" a="1"/>
  <c r="BI78" i="25" a="1"/>
  <c r="BF8" i="25" a="1"/>
  <c r="N106" i="25" a="1"/>
  <c r="U35" i="25" a="1"/>
  <c r="I465" i="25" a="1"/>
  <c r="AU19" i="25" a="1"/>
  <c r="BO38" i="25" a="1"/>
  <c r="I197" i="25" a="1"/>
  <c r="BO96" i="25" a="1"/>
  <c r="AD68" i="25" a="1"/>
  <c r="P97" i="25" a="1"/>
  <c r="AM68" i="25" a="1"/>
  <c r="AV27" i="25" a="1"/>
  <c r="AU92" i="25" a="1"/>
  <c r="AR82" i="25" a="1"/>
  <c r="BE50" i="25" a="1"/>
  <c r="AK92" i="25" a="1"/>
  <c r="BJ38" i="25" a="1"/>
  <c r="AB26" i="25" a="1"/>
  <c r="S17" i="25" a="1"/>
  <c r="AB45" i="25" a="1"/>
  <c r="AS5" i="25" a="1"/>
  <c r="AU17" i="25" a="1"/>
  <c r="AD15" i="25" a="1"/>
  <c r="BM34" i="25" a="1"/>
  <c r="BC92" i="25" a="1"/>
  <c r="BG108" i="25" a="1"/>
  <c r="M81" i="25" a="1"/>
  <c r="AU47" i="25" a="1"/>
  <c r="AN32" i="25" a="1"/>
  <c r="BE103" i="25" a="1"/>
  <c r="AF23" i="25" a="1"/>
  <c r="AR64" i="25" a="1"/>
  <c r="AK89" i="25" a="1"/>
  <c r="Z34" i="25" a="1"/>
  <c r="O43" i="25" a="1"/>
  <c r="AB78" i="25" a="1"/>
  <c r="BP35" i="25" a="1"/>
  <c r="W34" i="25" a="1"/>
  <c r="AN38" i="25" a="1"/>
  <c r="K517" i="25" a="1"/>
  <c r="AB70" i="25" a="1"/>
  <c r="AH6" i="25" a="1"/>
  <c r="N108" i="25" a="1"/>
  <c r="BD11" i="25" a="1"/>
  <c r="R45" i="25" a="1"/>
  <c r="P85" i="25" a="1"/>
  <c r="L249" i="25" a="1"/>
  <c r="AT14" i="25" a="1"/>
  <c r="AD56" i="25" a="1"/>
  <c r="BK105" i="25" a="1"/>
  <c r="BH86" i="25" a="1"/>
  <c r="AS66" i="25" a="1"/>
  <c r="K313" i="25" a="1"/>
  <c r="AS43" i="25" a="1"/>
  <c r="Q103" i="25" a="1"/>
  <c r="S31" i="25" a="1"/>
  <c r="BP8" i="25" a="1"/>
  <c r="AI89" i="25" a="1"/>
  <c r="L417" i="25" a="1"/>
  <c r="AY33" i="25" a="1"/>
  <c r="BE104" i="25" a="1"/>
  <c r="BD24" i="25" a="1"/>
  <c r="AY86" i="25" a="1"/>
  <c r="AC100" i="25" a="1"/>
  <c r="AK90" i="25" a="1"/>
  <c r="O84" i="25" a="1"/>
  <c r="BD14" i="25" a="1"/>
  <c r="N96" i="25" a="1"/>
  <c r="BM82" i="25" a="1"/>
  <c r="O102" i="25" a="1"/>
  <c r="L337" i="25" a="1"/>
  <c r="BM71" i="25" a="1"/>
  <c r="AE58" i="25" a="1"/>
  <c r="Z67" i="25" a="1"/>
  <c r="AV17" i="25" a="1"/>
  <c r="S58" i="25" a="1"/>
  <c r="W97" i="25" a="1"/>
  <c r="AZ102" i="25" a="1"/>
  <c r="Z20" i="25" a="1"/>
  <c r="AV19" i="25" a="1"/>
  <c r="Q13" i="25" a="1"/>
  <c r="AD50" i="25" a="1"/>
  <c r="D361" i="25" a="1"/>
  <c r="BH9" i="25" a="1"/>
  <c r="P45" i="25" a="1"/>
  <c r="AX60" i="25" a="1"/>
  <c r="L265" i="25" a="1"/>
  <c r="V9" i="25" a="1"/>
  <c r="BK50" i="25" a="1"/>
  <c r="AW64" i="25" a="1"/>
  <c r="AO62" i="25" a="1"/>
  <c r="BF22" i="25" a="1"/>
  <c r="BL51" i="25" a="1"/>
  <c r="BM48" i="25" a="1"/>
  <c r="AI7" i="25" a="1"/>
  <c r="BP38" i="25" a="1"/>
  <c r="AV37" i="25" a="1"/>
  <c r="BK49" i="25" a="1"/>
  <c r="S59" i="25" a="1"/>
  <c r="BL14" i="25" a="1"/>
  <c r="Q51" i="25" a="1"/>
  <c r="BH81" i="25" a="1"/>
  <c r="AX19" i="25" a="1"/>
  <c r="W26" i="25" a="1"/>
  <c r="N58" i="25" a="1"/>
  <c r="BF70" i="25" a="1"/>
  <c r="AW97" i="25" a="1"/>
  <c r="AN8" i="25" a="1"/>
  <c r="BJ53" i="25" a="1"/>
  <c r="BG66" i="25" a="1"/>
  <c r="I521" i="25" a="1"/>
  <c r="BM63" i="25" a="1"/>
  <c r="BO106" i="25" a="1"/>
  <c r="AM107" i="25" a="1"/>
  <c r="AY39" i="25" a="1"/>
  <c r="AZ106" i="25" a="1"/>
  <c r="AI42" i="25" a="1"/>
  <c r="AW90" i="25" a="1"/>
  <c r="D505" i="25" a="1"/>
  <c r="M21" i="25" a="1"/>
  <c r="S12" i="25" a="1"/>
  <c r="BK102" i="25" a="1"/>
  <c r="BD110" i="25" a="1"/>
  <c r="BF99" i="25" a="1"/>
  <c r="AA22" i="25" a="1"/>
  <c r="P22" i="25" a="1"/>
  <c r="BE7" i="25" a="1"/>
  <c r="AB19" i="25" a="1"/>
  <c r="BM64" i="25" a="1"/>
  <c r="BE21" i="25" a="1"/>
  <c r="BD68" i="25" a="1"/>
  <c r="BH36" i="25" a="1"/>
  <c r="AC57" i="25" a="1"/>
  <c r="S47" i="25" a="1"/>
  <c r="P89" i="25" a="1"/>
  <c r="BF72" i="25" a="1"/>
  <c r="BM98" i="25" a="1"/>
  <c r="BJ31" i="25" a="1"/>
  <c r="Z92" i="25" a="1"/>
  <c r="BC71" i="25" a="1"/>
  <c r="BL91" i="25" a="1"/>
  <c r="O89" i="25" a="1"/>
  <c r="P13" i="25" a="1"/>
  <c r="AI21" i="25" a="1"/>
  <c r="AX23" i="25" a="1"/>
  <c r="BM35" i="25" a="1"/>
  <c r="BN108" i="25" a="1"/>
  <c r="AU91" i="25" a="1"/>
  <c r="Z62" i="25" a="1"/>
  <c r="AX46" i="25" a="1"/>
  <c r="I133" i="25" a="1"/>
  <c r="AM73" i="25" a="1"/>
  <c r="BO39" i="25" a="1"/>
  <c r="AV68" i="25" a="1"/>
  <c r="BI80" i="25" a="1"/>
  <c r="AE60" i="25" a="1"/>
  <c r="AX12" i="25" a="1"/>
  <c r="AN94" i="25" a="1"/>
  <c r="AC18" i="25" a="1"/>
  <c r="AA82" i="25" a="1"/>
  <c r="AL102" i="25" a="1"/>
  <c r="BN19" i="25" a="1"/>
  <c r="BI54" i="25" a="1"/>
  <c r="M52" i="25" a="1"/>
  <c r="AY78" i="25" a="1"/>
  <c r="AY107" i="25" a="1"/>
  <c r="AV75" i="25" a="1"/>
  <c r="AD67" i="25" a="1"/>
  <c r="Z25" i="25" a="1"/>
  <c r="AH56" i="25" a="1"/>
  <c r="BJ89" i="25" a="1"/>
  <c r="BH52" i="25" a="1"/>
  <c r="AT21" i="25" a="1"/>
  <c r="BH21" i="25" a="1"/>
  <c r="AH102" i="25" a="1"/>
  <c r="T42" i="25" a="1"/>
  <c r="BP106" i="25" a="1"/>
  <c r="BG23" i="25" a="1"/>
  <c r="AI102" i="25" a="1"/>
  <c r="P56" i="25" a="1"/>
  <c r="BK97" i="25" a="1"/>
  <c r="AK29" i="25" a="1"/>
  <c r="W47" i="25" a="1"/>
  <c r="T102" i="25" a="1"/>
  <c r="AS40" i="25" a="1"/>
  <c r="BH13" i="25" a="1"/>
  <c r="AL20" i="25" a="1"/>
  <c r="AG48" i="25" a="1"/>
  <c r="BD109" i="25" a="1"/>
  <c r="D521" i="25" a="1"/>
  <c r="AY96" i="25" a="1"/>
  <c r="AL45" i="25" a="1"/>
  <c r="AY48" i="25" a="1"/>
  <c r="AW11" i="25" a="1"/>
  <c r="AK28" i="25" a="1"/>
  <c r="BF75" i="25" a="1"/>
  <c r="W55" i="25" a="1"/>
  <c r="AS87" i="25" a="1"/>
  <c r="AS32" i="25" a="1"/>
  <c r="AI103" i="25" a="1"/>
  <c r="BH19" i="25" a="1"/>
  <c r="Z87" i="25" a="1"/>
  <c r="V90" i="25" a="1"/>
  <c r="T66" i="25" a="1"/>
  <c r="AJ58" i="25" a="1"/>
  <c r="BI100" i="25" a="1"/>
  <c r="AH105" i="25" a="1"/>
  <c r="BG104" i="25" a="1"/>
  <c r="I369" i="25" a="1"/>
  <c r="AX95" i="25" a="1"/>
  <c r="BH59" i="25" a="1"/>
  <c r="BP71" i="25" a="1"/>
  <c r="AV43" i="25" a="1"/>
  <c r="BG88" i="25" a="1"/>
  <c r="P72" i="25" a="1"/>
  <c r="BH68" i="25" a="1"/>
  <c r="BH31" i="25" a="1"/>
  <c r="U18" i="25" a="1"/>
  <c r="AK30" i="25" a="1"/>
  <c r="T14" i="25" a="1"/>
  <c r="AZ98" i="25" a="1"/>
  <c r="AO45" i="25" a="1"/>
  <c r="S14" i="25" a="1"/>
  <c r="BE18" i="25" a="1"/>
  <c r="S20" i="25" a="1"/>
  <c r="AM29" i="25" a="1"/>
  <c r="AD5" i="25" a="1"/>
  <c r="AT69" i="25" a="1"/>
  <c r="AZ104" i="25" a="1"/>
  <c r="BO64" i="25" a="1"/>
  <c r="AE22" i="25" a="1"/>
  <c r="AE90" i="25" a="1"/>
  <c r="BD35" i="25" a="1"/>
  <c r="Q35" i="25" a="1"/>
  <c r="D489" i="25" a="1"/>
  <c r="V76" i="25" a="1"/>
  <c r="P107" i="25" a="1"/>
  <c r="M19" i="25" a="1"/>
  <c r="AA48" i="25" a="1"/>
  <c r="N19" i="25" a="1"/>
  <c r="BG64" i="25" a="1"/>
  <c r="BK95" i="25" a="1"/>
  <c r="I189" i="25" a="1"/>
  <c r="AB50" i="25" a="1"/>
  <c r="L429" i="25" a="1"/>
  <c r="AY99" i="25" a="1"/>
  <c r="N63" i="25" a="1"/>
  <c r="AW22" i="25" a="1"/>
  <c r="AN7" i="25" a="1"/>
  <c r="M7" i="25" a="1"/>
  <c r="M58" i="25" a="1"/>
  <c r="AO65" i="25" a="1"/>
  <c r="M53" i="25" a="1"/>
  <c r="Q54" i="25" a="1"/>
  <c r="AV85" i="25" a="1"/>
  <c r="AA88" i="25" a="1"/>
  <c r="AC38" i="25" a="1"/>
  <c r="AE77" i="25" a="1"/>
  <c r="W23" i="25" a="1"/>
  <c r="AB14" i="25" a="1"/>
  <c r="BN9" i="25" a="1"/>
  <c r="BM80" i="25" a="1"/>
  <c r="AY66" i="25" a="1"/>
  <c r="BL90" i="25" a="1"/>
  <c r="BE76" i="25" a="1"/>
  <c r="BK101" i="25" a="1"/>
  <c r="S26" i="25" a="1"/>
  <c r="L157" i="25" a="1"/>
  <c r="BC47" i="25" a="1"/>
  <c r="AE50" i="25" a="1"/>
  <c r="AS55" i="25" a="1"/>
  <c r="AV35" i="25" a="1"/>
  <c r="AL58" i="25" a="1"/>
  <c r="BN81" i="25" a="1"/>
  <c r="BK34" i="25" a="1"/>
  <c r="W45" i="25" a="1"/>
  <c r="AY105" i="25" a="1"/>
  <c r="AR17" i="25" a="1"/>
  <c r="BJ7" i="25" a="1"/>
  <c r="AW65" i="25" a="1"/>
  <c r="BJ9" i="25" a="1"/>
  <c r="Z15" i="25" a="1"/>
  <c r="AU51" i="25" a="1"/>
  <c r="O47" i="25" a="1"/>
  <c r="Q32" i="25" a="1"/>
  <c r="AI83" i="25" a="1"/>
  <c r="BM9" i="25" a="1"/>
  <c r="BM47" i="25" a="1"/>
  <c r="M65" i="25" a="1"/>
  <c r="BC109" i="25" a="1"/>
  <c r="N74" i="25" a="1"/>
  <c r="P68" i="25" a="1"/>
  <c r="BM20" i="25" a="1"/>
  <c r="D317" i="25" a="1"/>
  <c r="R58" i="25" a="1"/>
  <c r="K281" i="25" a="1"/>
  <c r="O73" i="25" a="1"/>
  <c r="BN36" i="25" a="1"/>
  <c r="BG58" i="25" a="1"/>
  <c r="AA98" i="25" a="1"/>
  <c r="U7" i="25" a="1"/>
  <c r="P27" i="25" a="1"/>
  <c r="R8" i="25" a="1"/>
  <c r="N81" i="25" a="1"/>
  <c r="V16" i="25" a="1"/>
  <c r="AB76" i="25" a="1"/>
  <c r="BP32" i="25" a="1"/>
  <c r="AI23" i="25" a="1"/>
  <c r="AU96" i="25" a="1"/>
  <c r="AB33" i="25" a="1"/>
  <c r="BK80" i="25" a="1"/>
  <c r="AY41" i="25" a="1"/>
  <c r="BF105" i="25" a="1"/>
  <c r="BK40" i="25" a="1"/>
  <c r="BF41" i="25" a="1"/>
  <c r="Z104" i="25" a="1"/>
  <c r="AJ9" i="25" a="1"/>
  <c r="AH28" i="25" a="1"/>
  <c r="I125" i="25" a="1"/>
  <c r="BE88" i="25" a="1"/>
  <c r="AY100" i="25" a="1"/>
  <c r="AD80" i="25" a="1"/>
  <c r="BN29" i="25" a="1"/>
  <c r="AV46" i="25" a="1"/>
  <c r="AK77" i="25" a="1"/>
  <c r="AT110" i="25" a="1"/>
  <c r="BO104" i="25" a="1"/>
  <c r="AX67" i="25" a="1"/>
  <c r="AT57" i="25" a="1"/>
  <c r="AC97" i="25" a="1"/>
  <c r="AK52" i="25" a="1"/>
  <c r="BG9" i="25" a="1"/>
  <c r="BC94" i="25" a="1"/>
  <c r="BN58" i="25" a="1"/>
  <c r="BH44" i="25" a="1"/>
  <c r="AC9" i="25" a="1"/>
  <c r="U93" i="25" a="1"/>
  <c r="BJ77" i="25" a="1"/>
  <c r="BM110" i="25" a="1"/>
  <c r="BI24" i="25" a="1"/>
  <c r="AJ63" i="25" a="1"/>
  <c r="BH66" i="25" a="1"/>
  <c r="AN87" i="25" a="1"/>
  <c r="BI9" i="25" a="1"/>
  <c r="BD101" i="25" a="1"/>
  <c r="D229" i="25" a="1"/>
  <c r="Q15" i="25" a="1"/>
  <c r="AV33" i="25" a="1"/>
  <c r="M49" i="25" a="1"/>
  <c r="M41" i="25" a="1"/>
  <c r="BE89" i="25" a="1"/>
  <c r="AL99" i="25" a="1"/>
  <c r="BN33" i="25" a="1"/>
  <c r="O56" i="25" a="1"/>
  <c r="T89" i="25" a="1"/>
  <c r="BO26" i="25" a="1"/>
  <c r="N80" i="25" a="1"/>
  <c r="L393" i="25" a="1"/>
  <c r="AN90" i="25" a="1"/>
  <c r="L381" i="25" a="1"/>
  <c r="BN90" i="25" a="1"/>
  <c r="O107" i="25" a="1"/>
  <c r="U29" i="25" a="1"/>
  <c r="AF12" i="25" a="1"/>
  <c r="AV71" i="25" a="1"/>
  <c r="T48" i="25" a="1"/>
  <c r="BO92" i="25" a="1"/>
  <c r="D165" i="25" a="1"/>
  <c r="BG15" i="25" a="1"/>
  <c r="BO66" i="25" a="1"/>
  <c r="V88" i="25" a="1"/>
  <c r="AV72" i="25" a="1"/>
  <c r="AS64" i="25" a="1"/>
  <c r="S40" i="25" a="1"/>
  <c r="BC61" i="25" a="1"/>
  <c r="S60" i="25" a="1"/>
  <c r="AU70" i="25" a="1"/>
  <c r="BL58" i="25" a="1"/>
  <c r="AL93" i="25" a="1"/>
  <c r="AW54" i="25" a="1"/>
  <c r="BD73" i="25" a="1"/>
  <c r="U10" i="25" a="1"/>
  <c r="BN97" i="25" a="1"/>
  <c r="D305" i="25" a="1"/>
  <c r="BF91" i="25" a="1"/>
  <c r="Z64" i="25" a="1"/>
  <c r="BN56" i="25" a="1"/>
  <c r="U107" i="25" a="1"/>
  <c r="AW27" i="25" a="1"/>
  <c r="AK39" i="25" a="1"/>
  <c r="AF62" i="25" a="1"/>
  <c r="AC45" i="25" a="1"/>
  <c r="AK107" i="25" a="1"/>
  <c r="AJ102" i="25" a="1"/>
  <c r="I473" i="25" a="1"/>
  <c r="AZ23" i="25" a="1"/>
  <c r="AZ32" i="25" a="1"/>
  <c r="AY50" i="25" a="1"/>
  <c r="BM96" i="25" a="1"/>
  <c r="AJ100" i="25" a="1"/>
  <c r="BF101" i="25" a="1"/>
  <c r="R84" i="25" a="1"/>
  <c r="D465" i="25" a="1"/>
  <c r="D149" i="25" a="1"/>
  <c r="AG78" i="25" a="1"/>
  <c r="AH59" i="25" a="1"/>
  <c r="AN97" i="25" a="1"/>
  <c r="AB38" i="25" a="1"/>
  <c r="BC85" i="25" a="1"/>
  <c r="AA15" i="25" a="1"/>
  <c r="AU18" i="25" a="1"/>
  <c r="AO101" i="25" a="1"/>
  <c r="N11" i="25" a="1"/>
  <c r="AY72" i="25" a="1"/>
  <c r="W57" i="25" a="1"/>
  <c r="AT85" i="25" a="1"/>
  <c r="AY9" i="25" a="1"/>
  <c r="O86" i="25" a="1"/>
  <c r="AG76" i="25" a="1"/>
  <c r="W18" i="25" a="1"/>
  <c r="BF92" i="25" a="1"/>
  <c r="AS48" i="25" a="1"/>
  <c r="AO44" i="25" a="1"/>
  <c r="R12" i="25" a="1"/>
  <c r="AS88" i="25" a="1"/>
  <c r="BJ69" i="25" a="1"/>
  <c r="AW45" i="25" a="1"/>
  <c r="AT70" i="25" a="1"/>
  <c r="AS50" i="25" a="1"/>
  <c r="K289" i="25" a="1"/>
  <c r="AC67" i="25" a="1"/>
  <c r="S34" i="25" a="1"/>
  <c r="BK91" i="25" a="1"/>
  <c r="M27" i="25" a="1"/>
  <c r="I185" i="25" a="1"/>
  <c r="BD77" i="25" a="1"/>
  <c r="AU105" i="25" a="1"/>
  <c r="P87" i="25" a="1"/>
  <c r="T9" i="25" a="1"/>
  <c r="Q17" i="25" a="1"/>
  <c r="U81" i="25" a="1"/>
  <c r="AK41" i="25" a="1"/>
  <c r="BK107" i="25" a="1"/>
  <c r="AR20" i="25" a="1"/>
  <c r="K461" i="25" a="1"/>
  <c r="K285" i="25" a="1"/>
  <c r="AI22" i="25" a="1"/>
  <c r="AJ80" i="25" a="1"/>
  <c r="K121" i="25" a="1"/>
  <c r="U66" i="25" a="1"/>
  <c r="Z109" i="25" a="1"/>
  <c r="AG101" i="25" a="1"/>
  <c r="BH40" i="25" a="1"/>
  <c r="W44" i="25" a="1"/>
  <c r="AE71" i="25" a="1"/>
  <c r="S28" i="25" a="1"/>
  <c r="AS100" i="25" a="1"/>
  <c r="Q75" i="25" a="1"/>
  <c r="AO52" i="25" a="1"/>
  <c r="AS52" i="25" a="1"/>
  <c r="M32" i="25" a="1"/>
  <c r="AW49" i="25" a="1"/>
  <c r="AD73" i="25" a="1"/>
  <c r="BO28" i="25" a="1"/>
  <c r="AS20" i="25" a="1"/>
  <c r="N71" i="25" a="1"/>
  <c r="AT77" i="25" a="1"/>
  <c r="S13" i="25" a="1"/>
  <c r="Z30" i="25" a="1"/>
  <c r="BO49" i="25" a="1"/>
  <c r="AW105" i="25" a="1"/>
  <c r="BD60" i="25" a="1"/>
  <c r="L173" i="25" a="1"/>
  <c r="AA28" i="25" a="1"/>
  <c r="AD6" i="25" a="1"/>
  <c r="AK69" i="25" a="1"/>
  <c r="AU56" i="25" a="1"/>
  <c r="AG51" i="25" a="1"/>
  <c r="BP94" i="25" a="1"/>
  <c r="AC107" i="25" a="1"/>
  <c r="L161" i="25" a="1"/>
  <c r="W104" i="25" a="1"/>
  <c r="BC80" i="25" a="1"/>
  <c r="AW23" i="25" a="1"/>
  <c r="BD102" i="25" a="1"/>
  <c r="AH37" i="25" a="1"/>
  <c r="AH10" i="25" a="1"/>
  <c r="BJ109" i="25" a="1"/>
  <c r="AL78" i="25" a="1"/>
  <c r="BM12" i="25" a="1"/>
  <c r="AY68" i="25" a="1"/>
  <c r="BC30" i="25" a="1"/>
  <c r="P109" i="25" a="1"/>
  <c r="AJ57" i="25" a="1"/>
  <c r="AD28" i="25" a="1"/>
  <c r="D309" i="25" a="1"/>
  <c r="BL16" i="25" a="1"/>
  <c r="BD21" i="25" a="1"/>
  <c r="AZ13" i="25" a="1"/>
  <c r="AF37" i="25" a="1"/>
  <c r="AO93" i="25" a="1"/>
  <c r="AW66" i="25" a="1"/>
  <c r="AE56" i="25" a="1"/>
  <c r="BC100" i="25" a="1"/>
  <c r="AD53" i="25" a="1"/>
  <c r="AY23" i="25" a="1"/>
  <c r="AC30" i="25" a="1"/>
  <c r="AV29" i="25" a="1"/>
  <c r="BD53" i="25" a="1"/>
  <c r="BG7" i="25" a="1"/>
  <c r="AI19" i="25" a="1"/>
  <c r="BK87" i="25" a="1"/>
  <c r="AY60" i="25" a="1"/>
  <c r="BI23" i="25" a="1"/>
  <c r="BN91" i="25" a="1"/>
  <c r="L241" i="25" a="1"/>
  <c r="L521" i="25" a="1"/>
  <c r="AW60" i="25" a="1"/>
  <c r="K245" i="25" a="1"/>
  <c r="AA65" i="25" a="1"/>
  <c r="AU71" i="25" a="1"/>
  <c r="AI107" i="25" a="1"/>
  <c r="I345" i="25" a="1"/>
  <c r="AZ99" i="25" a="1"/>
  <c r="BL93" i="25" a="1"/>
  <c r="S50" i="25" a="1"/>
  <c r="O85" i="25" a="1"/>
  <c r="K205" i="25" a="1"/>
  <c r="BF49" i="25" a="1"/>
  <c r="AU10" i="25" a="1"/>
  <c r="BN99" i="25" a="1"/>
  <c r="AR32" i="25" a="1"/>
  <c r="AI101" i="25" a="1"/>
  <c r="BF35" i="25" a="1"/>
  <c r="Z96" i="25" a="1"/>
  <c r="AS8" i="25" a="1"/>
  <c r="AB53" i="25" a="1"/>
  <c r="K197" i="25" a="1"/>
  <c r="U92" i="25" a="1"/>
  <c r="BF39" i="25" a="1"/>
  <c r="AJ84" i="25" a="1"/>
  <c r="BH25" i="25" a="1"/>
  <c r="AU46" i="25" a="1"/>
  <c r="BP56" i="25" a="1"/>
  <c r="BG54" i="25" a="1"/>
  <c r="R33" i="25" a="1"/>
  <c r="BJ90" i="25" a="1"/>
  <c r="AY75" i="25" a="1"/>
  <c r="R87" i="25" a="1"/>
  <c r="AX91" i="25" a="1"/>
  <c r="AE79" i="25" a="1"/>
  <c r="BK108" i="25" a="1"/>
  <c r="AG21" i="25" a="1"/>
  <c r="BD69" i="25" a="1"/>
  <c r="M93" i="25" a="1"/>
  <c r="M80" i="25" a="1"/>
  <c r="BF87" i="25" a="1"/>
  <c r="AL86" i="25" a="1"/>
  <c r="BO51" i="25" a="1"/>
  <c r="AC33" i="25" a="1"/>
  <c r="AR44" i="25" a="1"/>
  <c r="AC88" i="25" a="1"/>
  <c r="AY43" i="25" a="1"/>
  <c r="AO102" i="25" a="1"/>
  <c r="K305" i="25" a="1"/>
  <c r="D325" i="25" a="1"/>
  <c r="U85" i="25" a="1"/>
  <c r="AR34" i="25" a="1"/>
  <c r="AC14" i="25" a="1"/>
  <c r="K409" i="25" a="1"/>
  <c r="AJ92" i="25" a="1"/>
  <c r="BL10" i="25" a="1"/>
  <c r="L345" i="25" a="1"/>
  <c r="W65" i="25" a="1"/>
  <c r="U36" i="25" a="1"/>
  <c r="T68" i="25" a="1"/>
  <c r="AL88" i="25" a="1"/>
  <c r="AY25" i="25" a="1"/>
  <c r="AD57" i="25" a="1"/>
  <c r="AK94" i="25" a="1"/>
  <c r="BL82" i="25" a="1"/>
  <c r="AO6" i="25" a="1"/>
  <c r="BP21" i="25" a="1"/>
  <c r="AT58" i="25" a="1"/>
  <c r="BE16" i="25" a="1"/>
  <c r="AT80" i="25" a="1"/>
  <c r="Q10" i="25" a="1"/>
  <c r="AS39" i="25" a="1"/>
  <c r="AU48" i="25" a="1"/>
  <c r="U53" i="25" a="1"/>
  <c r="BN85" i="25" a="1"/>
  <c r="AC87" i="25" a="1"/>
  <c r="AI90" i="25" a="1"/>
  <c r="BM61" i="25" a="1"/>
  <c r="D365" i="25" a="1"/>
  <c r="AI49" i="25" a="1"/>
  <c r="BO36" i="25" a="1"/>
  <c r="AO95" i="25" a="1"/>
  <c r="N73" i="25" a="1"/>
  <c r="AJ64" i="25" a="1"/>
  <c r="U106" i="25" a="1"/>
  <c r="U38" i="25" a="1"/>
  <c r="AG18" i="25" a="1"/>
  <c r="AB102" i="25" a="1"/>
  <c r="BH84" i="25" a="1"/>
  <c r="AV11" i="25" a="1"/>
  <c r="P98" i="25" a="1"/>
  <c r="AB103" i="25" a="1"/>
  <c r="U98" i="25" a="1"/>
  <c r="BG27" i="25" a="1"/>
  <c r="AL81" i="25" a="1"/>
  <c r="AT44" i="25" a="1"/>
  <c r="BM109" i="25" a="1"/>
  <c r="AT91" i="25" a="1"/>
  <c r="AH60" i="25" a="1"/>
  <c r="AB43" i="25" a="1"/>
  <c r="BE84" i="25" a="1"/>
  <c r="AG15" i="25" a="1"/>
  <c r="AS110" i="25" a="1"/>
  <c r="V102" i="25" a="1"/>
  <c r="AU14" i="25" a="1"/>
  <c r="AI87" i="25" a="1"/>
  <c r="K277" i="25" a="1"/>
  <c r="AX57" i="25" a="1"/>
  <c r="BH61" i="25" a="1"/>
  <c r="AX89" i="25" a="1"/>
  <c r="AT8" i="25" a="1"/>
  <c r="AL35" i="25" a="1"/>
  <c r="D313" i="25" a="1"/>
  <c r="AL36" i="25" a="1"/>
  <c r="Z101" i="25" a="1"/>
  <c r="AT72" i="25" a="1"/>
  <c r="BO48" i="25" a="1"/>
  <c r="AM48" i="25" a="1"/>
  <c r="I389" i="25" a="1"/>
  <c r="BP105" i="25" a="1"/>
  <c r="BK81" i="25" a="1"/>
  <c r="W84" i="25" a="1"/>
  <c r="AU34" i="25" a="1"/>
  <c r="AB46" i="25" a="1"/>
  <c r="BO80" i="25" a="1"/>
  <c r="BC8" i="25" a="1"/>
  <c r="AH77" i="25" a="1"/>
  <c r="BI75" i="25" a="1"/>
  <c r="BH92" i="25" a="1"/>
  <c r="AA18" i="25" a="1"/>
  <c r="AU27" i="25" a="1"/>
  <c r="BJ62" i="25" a="1"/>
  <c r="S96" i="25" a="1"/>
  <c r="BF44" i="25" a="1"/>
  <c r="N61" i="25" a="1"/>
  <c r="Z78" i="25" a="1"/>
  <c r="AM103" i="25" a="1"/>
  <c r="BC37" i="25" a="1"/>
  <c r="AL22" i="25" a="1"/>
  <c r="BM67" i="25" a="1"/>
  <c r="AN44" i="25" a="1"/>
  <c r="AM109" i="25" a="1"/>
  <c r="AF94" i="25" a="1"/>
  <c r="AV52" i="25" a="1"/>
  <c r="AT23" i="25" a="1"/>
  <c r="AC52" i="25" a="1"/>
  <c r="BP68" i="25" a="1"/>
  <c r="P96" i="25" a="1"/>
  <c r="AB64" i="25" a="1"/>
  <c r="AG33" i="25" a="1"/>
  <c r="Q73" i="25" a="1"/>
  <c r="K417" i="25" a="1"/>
  <c r="BM25" i="25" a="1"/>
  <c r="AJ55" i="25" a="1"/>
  <c r="AE108" i="25" a="1"/>
  <c r="BC103" i="25" a="1"/>
  <c r="AF61" i="25" a="1"/>
  <c r="BL92" i="25" a="1"/>
  <c r="V35" i="25" a="1"/>
  <c r="D421" i="25" a="1"/>
  <c r="M75" i="25" a="1"/>
  <c r="AH20" i="25" a="1"/>
  <c r="AC34" i="25" a="1"/>
  <c r="T21" i="25" a="1"/>
  <c r="BN87" i="25" a="1"/>
  <c r="AJ70" i="25" a="1"/>
  <c r="AF81" i="25" a="1"/>
  <c r="BN20" i="25" a="1"/>
  <c r="Z37" i="25" a="1"/>
  <c r="Z24" i="25" a="1"/>
  <c r="AY20" i="25" a="1"/>
  <c r="N22" i="25" a="1"/>
  <c r="AN15" i="25" a="1"/>
  <c r="AR98" i="25" a="1"/>
  <c r="P90" i="25" a="1"/>
  <c r="N37" i="25" a="1"/>
  <c r="AU41" i="25" a="1"/>
  <c r="V30" i="25" a="1"/>
  <c r="AC13" i="25" a="1"/>
  <c r="O95" i="25" a="1"/>
  <c r="BE95" i="25" a="1"/>
  <c r="BK8" i="25" a="1"/>
  <c r="BM6" i="25" a="1"/>
  <c r="AS79" i="25" a="1"/>
  <c r="R10" i="25" a="1"/>
  <c r="R85" i="25" a="1"/>
  <c r="AK20" i="25" a="1"/>
  <c r="AR83" i="25" a="1"/>
  <c r="AG74" i="25" a="1"/>
  <c r="AO46" i="25" a="1"/>
  <c r="BG103" i="25" a="1"/>
  <c r="AD99" i="25" a="1"/>
  <c r="V69" i="25" a="1"/>
  <c r="AG8" i="25" a="1"/>
  <c r="T22" i="25" a="1"/>
  <c r="BF53" i="25" a="1"/>
  <c r="BN52" i="25" a="1"/>
  <c r="V5" i="25" a="1"/>
  <c r="BE75" i="25" a="1"/>
  <c r="BL35" i="25" a="1"/>
  <c r="AT89" i="25" a="1"/>
  <c r="AS47" i="25" a="1"/>
  <c r="W62" i="25" a="1"/>
  <c r="O68" i="25" a="1"/>
  <c r="P29" i="25" a="1"/>
  <c r="AR96" i="25" a="1"/>
  <c r="M36" i="25" a="1"/>
  <c r="U95" i="25" a="1"/>
  <c r="BO46" i="25" a="1"/>
  <c r="AZ94" i="25" a="1"/>
  <c r="O37" i="25" a="1"/>
  <c r="BF50" i="25" a="1"/>
  <c r="R39" i="25" a="1"/>
  <c r="U60" i="25" a="1"/>
  <c r="AM69" i="25" a="1"/>
  <c r="AJ79" i="25" a="1"/>
  <c r="BK5" i="25" a="1"/>
  <c r="AR15" i="25" a="1"/>
  <c r="BM30" i="25" a="1"/>
  <c r="AI96" i="25" a="1"/>
  <c r="AC95" i="25" a="1"/>
  <c r="O54" i="25" a="1"/>
  <c r="P25" i="25" a="1"/>
  <c r="BO108" i="25" a="1"/>
  <c r="AD64" i="25" a="1"/>
  <c r="O12" i="25" a="1"/>
  <c r="BI87" i="25" a="1"/>
  <c r="D329" i="25" a="1"/>
  <c r="BI85" i="25" a="1"/>
  <c r="AC25" i="25" a="1"/>
  <c r="BF19" i="25" a="1"/>
  <c r="Q81" i="25" a="1"/>
  <c r="U62" i="25" a="1"/>
  <c r="D261" i="25" a="1"/>
  <c r="BG87" i="25" a="1"/>
  <c r="AD90" i="25" a="1"/>
  <c r="AA6" i="25" a="1"/>
  <c r="AB32" i="25" a="1"/>
  <c r="AZ16" i="25" a="1"/>
  <c r="BI34" i="25" a="1"/>
  <c r="BE14" i="25" a="1"/>
  <c r="BC52" i="25" a="1"/>
  <c r="AN69" i="25" a="1"/>
  <c r="K253" i="25" a="1"/>
  <c r="S24" i="25" a="1"/>
  <c r="AD49" i="25" a="1"/>
  <c r="Z49" i="25" a="1"/>
  <c r="BH94" i="25" a="1"/>
  <c r="BC105" i="25" a="1"/>
  <c r="BL46" i="25" a="1"/>
  <c r="U96" i="25" a="1"/>
  <c r="BK68" i="25" a="1"/>
  <c r="L329" i="25" a="1"/>
  <c r="AU37" i="25" a="1"/>
  <c r="AB11" i="25" a="1"/>
  <c r="AO72" i="25" a="1"/>
  <c r="I153" i="25" a="1"/>
  <c r="R73" i="25" a="1"/>
  <c r="AR37" i="25" a="1"/>
  <c r="M45" i="25" a="1"/>
  <c r="AS63" i="25" a="1"/>
  <c r="AM102" i="25" a="1"/>
  <c r="AC51" i="25" a="1"/>
  <c r="AC92" i="25" a="1"/>
  <c r="K337" i="25" a="1"/>
  <c r="BK24" i="25" a="1"/>
  <c r="BE57" i="25" a="1"/>
  <c r="BO102" i="25" a="1"/>
  <c r="AK54" i="25" a="1"/>
  <c r="AY22" i="25" a="1"/>
  <c r="BI37" i="25" a="1"/>
  <c r="AZ95" i="25" a="1"/>
  <c r="AD34" i="25" a="1"/>
  <c r="AG92" i="25" a="1"/>
  <c r="AX78" i="25" a="1"/>
  <c r="AD95" i="25" a="1"/>
  <c r="AN12" i="25" a="1"/>
  <c r="BE15" i="25" a="1"/>
  <c r="BN16" i="25" a="1"/>
  <c r="AG100" i="25" a="1"/>
  <c r="U14" i="25" a="1"/>
  <c r="P24" i="25" a="1"/>
  <c r="BM90" i="25" a="1"/>
  <c r="T24" i="25" a="1"/>
  <c r="Z99" i="25" a="1"/>
  <c r="AH98" i="25" a="1"/>
  <c r="R110" i="25" a="1"/>
  <c r="K449" i="25" a="1"/>
  <c r="L473" i="25" a="1"/>
  <c r="AS9" i="25" a="1"/>
  <c r="AW17" i="25" a="1"/>
  <c r="AR49" i="25" a="1"/>
  <c r="N101" i="25" a="1"/>
  <c r="AA25" i="25" a="1"/>
  <c r="AK27" i="25" a="1"/>
  <c r="AA56" i="25" a="1"/>
  <c r="AS62" i="25" a="1"/>
  <c r="AG65" i="25" a="1"/>
  <c r="AG60" i="25" a="1"/>
  <c r="AG70" i="25" a="1"/>
  <c r="AM7" i="25" a="1"/>
  <c r="BO88" i="25" a="1"/>
  <c r="BH109" i="25" a="1"/>
  <c r="AW98" i="25" a="1"/>
  <c r="O75" i="25" a="1"/>
  <c r="BM78" i="25" a="1"/>
  <c r="S86" i="25" a="1"/>
  <c r="AB94" i="25" a="1"/>
  <c r="AF58" i="25" a="1"/>
  <c r="R9" i="25" a="1"/>
  <c r="Q84" i="25" a="1"/>
  <c r="R42" i="25" a="1"/>
  <c r="AZ53" i="25" a="1"/>
  <c r="O16" i="25" a="1"/>
  <c r="M25" i="25" a="1"/>
  <c r="W102" i="25" a="1"/>
  <c r="T55" i="25" a="1"/>
  <c r="AG91" i="25" a="1"/>
  <c r="P74" i="25" a="1"/>
  <c r="BJ16" i="25" a="1"/>
  <c r="AW24" i="25" a="1"/>
  <c r="BF28" i="25" a="1"/>
  <c r="AT61" i="25" a="1"/>
  <c r="T108" i="25" a="1"/>
  <c r="BN8" i="25" a="1"/>
  <c r="Z44" i="25" a="1"/>
  <c r="O27" i="25" a="1"/>
  <c r="Q98" i="25" a="1"/>
  <c r="O39" i="25" a="1"/>
  <c r="W79" i="25" a="1"/>
  <c r="AA104" i="25" a="1"/>
  <c r="V83" i="25" a="1"/>
  <c r="I149" i="25" a="1"/>
  <c r="O64" i="25" a="1"/>
  <c r="W17" i="25" a="1"/>
  <c r="P102" i="25" a="1"/>
  <c r="T43" i="25" a="1"/>
  <c r="AO12" i="25" a="1"/>
  <c r="BC89" i="25" a="1"/>
  <c r="AD32" i="25" a="1"/>
  <c r="S97" i="25" a="1"/>
  <c r="AY31" i="25" a="1"/>
  <c r="AK40" i="25" a="1"/>
  <c r="AT67" i="25" a="1"/>
  <c r="S16" i="25" a="1"/>
  <c r="BP22" i="25" a="1"/>
  <c r="I505" i="25" a="1"/>
  <c r="O40" i="25" a="1"/>
  <c r="AY5" i="25" a="1"/>
  <c r="BG91" i="25" a="1"/>
  <c r="AS90" i="25" a="1"/>
  <c r="P81" i="25" a="1"/>
  <c r="AF51" i="25" a="1"/>
  <c r="AT53" i="25" a="1"/>
  <c r="BN62" i="25" a="1"/>
  <c r="BL100" i="25" a="1"/>
  <c r="BG16" i="25" a="1"/>
  <c r="AR52" i="25" a="1"/>
  <c r="AY59" i="25" a="1"/>
  <c r="N20" i="25" a="1"/>
  <c r="BI7" i="25" a="1"/>
  <c r="AM110" i="25" a="1"/>
  <c r="AV84" i="25" a="1"/>
  <c r="BP9" i="25" a="1"/>
  <c r="P42" i="25" a="1"/>
  <c r="AK32" i="25" a="1"/>
  <c r="L169" i="25" a="1"/>
  <c r="AI66" i="25" a="1"/>
  <c r="AV9" i="25" a="1"/>
  <c r="AU87" i="25" a="1"/>
  <c r="AF85" i="25" a="1"/>
  <c r="AJ44" i="25" a="1"/>
  <c r="AM31" i="25" a="1"/>
  <c r="AY29" i="25" a="1"/>
  <c r="BJ50" i="25" a="1"/>
  <c r="BO13" i="25" a="1"/>
  <c r="AB9" i="25" a="1"/>
  <c r="AE15" i="25" a="1"/>
  <c r="BE105" i="25" a="1"/>
  <c r="W64" i="25" a="1"/>
  <c r="AG46" i="25" a="1"/>
  <c r="R77" i="25" a="1"/>
  <c r="U23" i="25" a="1"/>
  <c r="BG26" i="25" a="1"/>
  <c r="W73" i="25" a="1"/>
  <c r="V15" i="25" a="1"/>
  <c r="K341" i="25" a="1"/>
  <c r="AY110" i="25" a="1"/>
  <c r="AU82" i="25" a="1"/>
  <c r="BD19" i="25" a="1"/>
  <c r="BK84" i="25" a="1"/>
  <c r="AS60" i="25" a="1"/>
  <c r="AE10" i="25" a="1"/>
  <c r="BO99" i="25" a="1"/>
  <c r="I357" i="25" a="1"/>
  <c r="BH18" i="25" a="1"/>
  <c r="T80" i="25" a="1"/>
  <c r="BM73" i="25" a="1"/>
  <c r="T60" i="25" a="1"/>
  <c r="D481" i="25" a="1"/>
  <c r="AD9" i="25" a="1"/>
  <c r="P33" i="25" a="1"/>
  <c r="AY54" i="25" a="1"/>
  <c r="AU12" i="25" a="1"/>
  <c r="N66" i="25" a="1"/>
  <c r="Q83" i="25" a="1"/>
  <c r="D249" i="25" a="1"/>
  <c r="BD98" i="25" a="1"/>
  <c r="BI64" i="25" a="1"/>
  <c r="BE107" i="25" a="1"/>
  <c r="AS44" i="25" a="1"/>
  <c r="I409" i="25" a="1"/>
  <c r="BN89" i="25" a="1"/>
  <c r="AI99" i="25" a="1"/>
  <c r="AE75" i="25" a="1"/>
  <c r="P12" i="25" a="1"/>
  <c r="O8" i="25" a="1"/>
  <c r="N10" i="25" a="1"/>
  <c r="AA94" i="25" a="1"/>
  <c r="BM10" i="25" a="1"/>
  <c r="T10" i="25" a="1"/>
  <c r="BH28" i="25" a="1"/>
  <c r="I525" i="25" a="1"/>
  <c r="S43" i="25" a="1"/>
  <c r="AZ81" i="25" a="1"/>
  <c r="AC76" i="25" a="1"/>
  <c r="AL50" i="25" a="1"/>
  <c r="AU13" i="25" a="1"/>
  <c r="AL110" i="25" a="1"/>
  <c r="AZ40" i="25" a="1"/>
  <c r="AA81" i="25" a="1"/>
  <c r="P20" i="25" a="1"/>
  <c r="AD19" i="25" a="1"/>
  <c r="AZ75" i="25" a="1"/>
  <c r="AZ82" i="25" a="1"/>
  <c r="AN41" i="25" a="1"/>
  <c r="AJ21" i="25" a="1"/>
  <c r="AU103" i="25" a="1"/>
  <c r="V12" i="25" a="1"/>
  <c r="AZ48" i="25" a="1"/>
  <c r="BF96" i="25" a="1"/>
  <c r="BF66" i="25" a="1"/>
  <c r="AI105" i="25" a="1"/>
  <c r="AL57" i="25" a="1"/>
  <c r="AY40" i="25" a="1"/>
  <c r="R32" i="25" a="1"/>
  <c r="K369" i="25" a="1"/>
  <c r="BP6" i="25" a="1"/>
  <c r="K397" i="25" a="1"/>
  <c r="Z71" i="25" a="1"/>
  <c r="Q21" i="25" a="1"/>
  <c r="AB82" i="25" a="1"/>
  <c r="BL34" i="25" a="1"/>
  <c r="V57" i="25" a="1"/>
  <c r="AN56" i="25" a="1"/>
  <c r="BJ95" i="25" a="1"/>
  <c r="BL96" i="25" a="1"/>
  <c r="P100" i="25" a="1"/>
  <c r="M103" i="25" a="1"/>
  <c r="N26" i="25" a="1"/>
  <c r="AA77" i="25" a="1"/>
  <c r="W24" i="25" a="1"/>
  <c r="AL53" i="25" a="1"/>
  <c r="BO100" i="25" a="1"/>
  <c r="O35" i="25" a="1"/>
  <c r="AR66" i="25" a="1"/>
  <c r="AE12" i="25" a="1"/>
  <c r="BD55" i="25" a="1"/>
  <c r="O53" i="25" a="1"/>
  <c r="BD75" i="25" a="1"/>
  <c r="U105" i="25" a="1"/>
  <c r="I493" i="25" a="1"/>
  <c r="BD67" i="25" a="1"/>
  <c r="AW86" i="25" a="1"/>
  <c r="AD25" i="25" a="1"/>
  <c r="AJ110" i="25" a="1"/>
  <c r="BH104" i="25" a="1"/>
  <c r="BE74" i="25" a="1"/>
  <c r="K173" i="25" a="1"/>
  <c r="AS84" i="25" a="1"/>
  <c r="BK85" i="25" a="1"/>
  <c r="D333" i="25" a="1"/>
  <c r="AY102" i="25" a="1"/>
  <c r="V42" i="25" a="1"/>
  <c r="AF76" i="25" a="1"/>
  <c r="BM104" i="25" a="1"/>
  <c r="I457" i="25" a="1"/>
  <c r="AI84" i="25" a="1"/>
  <c r="AS58" i="25" a="1"/>
  <c r="AO70" i="25" a="1"/>
  <c r="Z33" i="25" a="1"/>
  <c r="BK56" i="25" a="1"/>
  <c r="AT92" i="25" a="1"/>
  <c r="AR23" i="25" a="1"/>
  <c r="M76" i="25" a="1"/>
  <c r="L445" i="25" a="1"/>
  <c r="I117" i="25" a="1"/>
  <c r="AZ91" i="25" a="1"/>
  <c r="BL76" i="25" a="1"/>
  <c r="AV62" i="25" a="1"/>
  <c r="T103" i="25" a="1"/>
  <c r="P51" i="25" a="1"/>
  <c r="P66" i="25" a="1"/>
  <c r="BC86" i="25" a="1"/>
  <c r="R13" i="25" a="1"/>
  <c r="AX104" i="25" a="1"/>
  <c r="U15" i="25" a="1"/>
  <c r="BJ93" i="25" a="1"/>
  <c r="AF29" i="25" a="1"/>
  <c r="BE8" i="25" a="1"/>
  <c r="AW110" i="25" a="1"/>
  <c r="AW12" i="25" a="1"/>
  <c r="AZ101" i="25" a="1"/>
  <c r="AS7" i="25" a="1"/>
  <c r="AI69" i="25" a="1"/>
  <c r="AO80" i="25" a="1"/>
  <c r="AH73" i="25" a="1"/>
  <c r="AH71" i="25" a="1"/>
  <c r="BD15" i="25" a="1"/>
  <c r="U51" i="25" a="1"/>
  <c r="BO30" i="25" a="1"/>
  <c r="AM101" i="25" a="1"/>
  <c r="W10" i="25" a="1"/>
  <c r="AE53" i="25" a="1"/>
  <c r="BN109" i="25" a="1"/>
  <c r="T29" i="25" a="1"/>
  <c r="K273" i="25" a="1"/>
  <c r="AF77" i="25" a="1"/>
  <c r="V28" i="25" a="1"/>
  <c r="BE58" i="25" a="1"/>
  <c r="BM99" i="25" a="1"/>
  <c r="BI65" i="25" a="1"/>
  <c r="AZ30" i="25" a="1"/>
  <c r="BE52" i="25" a="1"/>
  <c r="AF40" i="25" a="1"/>
  <c r="AO47" i="25" a="1"/>
  <c r="D417" i="25" a="1"/>
  <c r="BE109" i="25" a="1"/>
  <c r="AA101" i="25" a="1"/>
  <c r="S39" i="25" a="1"/>
  <c r="AN100" i="25" a="1"/>
  <c r="BN51" i="25" a="1"/>
  <c r="Q107" i="25" a="1"/>
  <c r="AC32" i="25" a="1"/>
  <c r="T27" i="25" a="1"/>
  <c r="R71" i="25" a="1"/>
  <c r="BG45" i="25" a="1"/>
  <c r="BD10" i="25" a="1"/>
  <c r="BK93" i="25" a="1"/>
  <c r="W58" i="25" a="1"/>
  <c r="BC29" i="25" a="1"/>
  <c r="R18" i="25" a="1"/>
  <c r="AU50" i="25" a="1"/>
  <c r="BJ81" i="25" a="1"/>
  <c r="BN105" i="25" a="1"/>
  <c r="AH65" i="25" a="1"/>
  <c r="S62" i="25" a="1"/>
  <c r="BP55" i="25" a="1"/>
  <c r="AH23" i="25" a="1"/>
  <c r="AE81" i="25" a="1"/>
  <c r="AE7" i="25" a="1"/>
  <c r="AT108" i="25" a="1"/>
  <c r="BN30" i="25" a="1"/>
  <c r="AH74" i="25" a="1"/>
  <c r="BC15" i="25" a="1"/>
  <c r="BM49" i="25" a="1"/>
  <c r="AM47" i="25" a="1"/>
  <c r="BP109" i="25" a="1"/>
  <c r="AH58" i="25" a="1"/>
  <c r="BO77" i="25" a="1"/>
  <c r="AO109" i="25" a="1"/>
  <c r="Q19" i="25" a="1"/>
  <c r="AM60" i="25" a="1"/>
  <c r="AU44" i="25" a="1"/>
  <c r="BH67" i="25" a="1"/>
  <c r="AE89" i="25" a="1"/>
  <c r="BP13" i="25" a="1"/>
  <c r="AM19" i="25" a="1"/>
  <c r="AW58" i="25" a="1"/>
  <c r="BH78" i="25" a="1"/>
  <c r="AI27" i="25" a="1"/>
  <c r="BC51" i="25" a="1"/>
  <c r="BL74" i="25" a="1"/>
  <c r="BG74" i="25" a="1"/>
  <c r="R31" i="25" a="1"/>
  <c r="AX5" i="25" a="1"/>
  <c r="O63" i="25" a="1"/>
  <c r="AV110" i="25" a="1"/>
  <c r="V68" i="25" a="1"/>
  <c r="AR28" i="25" a="1"/>
  <c r="U40" i="25" a="1"/>
  <c r="AX24" i="25" a="1"/>
  <c r="V101" i="25" a="1"/>
  <c r="BC63" i="25" a="1"/>
  <c r="W16" i="25" a="1"/>
  <c r="BM33" i="25" a="1"/>
  <c r="AZ27" i="25" a="1"/>
  <c r="D497" i="25" a="1"/>
  <c r="AK82" i="25" a="1"/>
  <c r="T59" i="25" a="1"/>
  <c r="AC39" i="25" a="1"/>
  <c r="BP39" i="25" a="1"/>
  <c r="AJ65" i="25" a="1"/>
  <c r="O42" i="25" a="1"/>
  <c r="BI56" i="25" a="1"/>
  <c r="AJ104" i="25" a="1"/>
  <c r="M73" i="25" a="1"/>
  <c r="AY95" i="25" a="1"/>
  <c r="BM45" i="25" a="1"/>
  <c r="AD21" i="25" a="1"/>
  <c r="BG43" i="25" a="1"/>
  <c r="BM62" i="25" a="1"/>
  <c r="BF67" i="25" a="1"/>
  <c r="AE84" i="25" a="1"/>
  <c r="AV60" i="25" a="1"/>
  <c r="S19" i="25" a="1"/>
  <c r="AD103" i="25" a="1"/>
  <c r="Q28" i="25" a="1"/>
  <c r="N110" i="25" a="1"/>
  <c r="BF88" i="25" a="1"/>
  <c r="AZ12" i="25" a="1"/>
  <c r="BN17" i="25" a="1"/>
  <c r="AM76" i="25" a="1"/>
  <c r="AM51" i="25" a="1"/>
  <c r="AB20" i="25" a="1"/>
  <c r="AL77" i="25" a="1"/>
  <c r="AD8" i="25" a="1"/>
  <c r="AG67" i="25" a="1"/>
  <c r="AO28" i="25" a="1"/>
  <c r="BH30" i="25" a="1"/>
  <c r="Q34" i="25" a="1"/>
  <c r="Z12" i="25" a="1"/>
  <c r="BI53" i="25" a="1"/>
  <c r="K501" i="25" a="1"/>
  <c r="AF66" i="25" a="1"/>
  <c r="BI67" i="25" a="1"/>
  <c r="R53" i="25" a="1"/>
  <c r="U11" i="25" a="1"/>
  <c r="BN15" i="25" a="1"/>
  <c r="AK84" i="25" a="1"/>
  <c r="AZ54" i="25" a="1"/>
  <c r="AW51" i="25" a="1"/>
  <c r="AU95" i="25" a="1"/>
  <c r="BI76" i="25" a="1"/>
  <c r="M44" i="25" a="1"/>
  <c r="AO9" i="25" a="1"/>
  <c r="AX103" i="25" a="1"/>
  <c r="AW101" i="25" a="1"/>
  <c r="AX35" i="25" a="1"/>
  <c r="AE29" i="25" a="1"/>
  <c r="BF51" i="25" a="1"/>
  <c r="BG33" i="25" a="1"/>
  <c r="Z17" i="25" a="1"/>
  <c r="AH69" i="25" a="1"/>
  <c r="BD48" i="25" a="1"/>
  <c r="L253" i="25" a="1"/>
  <c r="AH45" i="25" a="1"/>
  <c r="AR68" i="25" a="1"/>
  <c r="R54" i="25" a="1"/>
  <c r="BH102" i="25" a="1"/>
  <c r="U19" i="25" a="1"/>
  <c r="AR12" i="25" a="1"/>
  <c r="AC65" i="25" a="1"/>
  <c r="AZ47" i="25" a="1"/>
  <c r="BI99" i="25" a="1"/>
  <c r="BM44" i="25" a="1"/>
  <c r="BK79" i="25" a="1"/>
  <c r="AW92" i="25" a="1"/>
  <c r="V82" i="25" a="1"/>
  <c r="BE32" i="25" a="1"/>
  <c r="BI17" i="25" a="1"/>
  <c r="Q65" i="25" a="1"/>
  <c r="BF108" i="25" a="1"/>
  <c r="BN39" i="25" a="1"/>
  <c r="N105" i="25" a="1"/>
  <c r="L217" i="25" a="1"/>
  <c r="AZ10" i="25" a="1"/>
  <c r="AM72" i="25" a="1"/>
  <c r="AE23" i="25" a="1"/>
  <c r="AI110" i="25" a="1"/>
  <c r="AL62" i="25" a="1"/>
  <c r="AR38" i="25" a="1"/>
  <c r="I393" i="25" a="1"/>
  <c r="AY28" i="25" a="1"/>
  <c r="AK58" i="25" a="1"/>
  <c r="AT73" i="25" a="1"/>
  <c r="AS71" i="25" a="1"/>
  <c r="U5" i="25" a="1"/>
  <c r="BE31" i="25" a="1"/>
  <c r="L449" i="25" a="1"/>
  <c r="AV31" i="25" a="1"/>
  <c r="O26" i="25" a="1"/>
  <c r="D437" i="25" a="1"/>
  <c r="BI35" i="25" a="1"/>
  <c r="AR101" i="25" a="1"/>
  <c r="AN65" i="25" a="1"/>
  <c r="R47" i="25" a="1"/>
  <c r="N98" i="25" a="1"/>
  <c r="AM87" i="25" a="1"/>
  <c r="BC13" i="25" a="1"/>
  <c r="AY81" i="25" a="1"/>
  <c r="Z91" i="25" a="1"/>
  <c r="BM7" i="25" a="1"/>
  <c r="AX82" i="25" a="1"/>
  <c r="V45" i="25" a="1"/>
  <c r="L261" i="25" a="1"/>
  <c r="AS33" i="25" a="1"/>
  <c r="R78" i="25" a="1"/>
  <c r="V81" i="25" a="1"/>
  <c r="AT47" i="25" a="1"/>
  <c r="AK60" i="25" a="1"/>
  <c r="BK90" i="25" a="1"/>
  <c r="BE41" i="25" a="1"/>
  <c r="BK45" i="25" a="1"/>
  <c r="BD50" i="25" a="1"/>
  <c r="U72" i="25" a="1"/>
  <c r="S61" i="25" a="1"/>
  <c r="AG6" i="25" a="1"/>
  <c r="AX25" i="25" a="1"/>
  <c r="BF34" i="25" a="1"/>
  <c r="AU24" i="25" a="1"/>
  <c r="BN40" i="25" a="1"/>
  <c r="Z85" i="25" a="1"/>
  <c r="N69" i="25" a="1"/>
  <c r="AB6" i="25" a="1"/>
  <c r="AE105" i="25" a="1"/>
  <c r="BO60" i="25" a="1"/>
  <c r="AC42" i="25" a="1"/>
  <c r="AB73" i="25" a="1"/>
  <c r="AR67" i="25" a="1"/>
  <c r="U84" i="25" a="1"/>
  <c r="AW81" i="25" a="1"/>
  <c r="AY103" i="25" a="1"/>
  <c r="AV32" i="25" a="1"/>
  <c r="AV74" i="25" a="1"/>
  <c r="AO35" i="25" a="1"/>
  <c r="AT19" i="25" a="1"/>
  <c r="S36" i="25" a="1"/>
  <c r="AT50" i="25" a="1"/>
  <c r="N9" i="25" a="1"/>
  <c r="AB24" i="25" a="1"/>
  <c r="AN75" i="25" a="1"/>
  <c r="BJ17" i="25" a="1"/>
  <c r="Q36" i="25" a="1"/>
  <c r="AG84" i="25" a="1"/>
  <c r="AE100" i="25" a="1"/>
  <c r="AA63" i="25" a="1"/>
  <c r="AX39" i="25" a="1"/>
  <c r="BC5" i="25" a="1"/>
  <c r="D373" i="25" a="1"/>
  <c r="V23" i="25" a="1"/>
  <c r="BM66" i="25" a="1"/>
  <c r="AZ105" i="25" a="1"/>
  <c r="AC22" i="25" a="1"/>
  <c r="AK56" i="25" a="1"/>
  <c r="AM54" i="25" a="1"/>
  <c r="AC73" i="25" a="1"/>
  <c r="I193" i="25" a="1"/>
  <c r="AI6" i="25" a="1"/>
  <c r="AQ498" i="25" a="1"/>
  <c r="BB246" i="25" a="1"/>
  <c r="AQ518" i="25" a="1"/>
  <c r="Y390" i="25" a="1"/>
  <c r="Y378" i="25" a="1"/>
  <c r="Y322" i="25" a="1"/>
  <c r="AQ378" i="25" a="1"/>
  <c r="Y138" i="25" a="1"/>
  <c r="Y470" i="25" a="1"/>
  <c r="AQ326" i="25" a="1"/>
  <c r="BB498" i="25" a="1"/>
  <c r="Y298" i="25" a="1"/>
  <c r="BB530" i="25" a="1"/>
  <c r="BB490" i="25" a="1"/>
  <c r="AQ226" i="25" a="1"/>
  <c r="AQ126" i="25" a="1"/>
  <c r="BB202" i="25" a="1"/>
  <c r="Y338" i="25" a="1"/>
  <c r="BB418" i="25" a="1"/>
  <c r="AQ494" i="25" a="1"/>
  <c r="AQ190" i="25" a="1"/>
  <c r="AQ154" i="25" a="1"/>
  <c r="BB318" i="25" a="1"/>
  <c r="AQ434" i="25" a="1"/>
  <c r="BB322" i="25" a="1"/>
  <c r="BB258" i="25" a="1"/>
  <c r="BB210" i="25" a="1"/>
  <c r="AQ206" i="25" a="1"/>
  <c r="Y250" i="25" a="1"/>
  <c r="Y270" i="25" a="1"/>
  <c r="BB126" i="25" a="1"/>
  <c r="AQ466" i="25" a="1"/>
  <c r="BB338" i="25" a="1"/>
  <c r="BB198" i="25" a="1"/>
  <c r="AQ530" i="25" a="1"/>
  <c r="AQ294" i="25" a="1"/>
  <c r="AQ430" i="25" a="1"/>
  <c r="BB522" i="25" a="1"/>
  <c r="AQ310" i="25" a="1"/>
  <c r="Y430" i="25" a="1"/>
  <c r="Y474" i="25" a="1"/>
  <c r="BB414" i="25" a="1"/>
  <c r="Y394" i="25" a="1"/>
  <c r="Y486" i="25" a="1"/>
  <c r="Y462" i="25" a="1"/>
  <c r="Y522" i="25" a="1"/>
  <c r="BB458" i="25" a="1"/>
  <c r="Y226" i="25" a="1"/>
  <c r="Y202" i="25" a="1"/>
  <c r="Y162" i="25" a="1"/>
  <c r="BB290" i="25" a="1"/>
  <c r="AQ502" i="25" a="1"/>
  <c r="Y438" i="25" a="1"/>
  <c r="Y146" i="25" a="1"/>
  <c r="Y206" i="25" a="1"/>
  <c r="BB174" i="25" a="1"/>
  <c r="BB214" i="25" a="1"/>
  <c r="Y346" i="25" a="1"/>
  <c r="Y158" i="25" a="1"/>
  <c r="AQ342" i="25" a="1"/>
  <c r="AQ186" i="25" a="1"/>
  <c r="AQ522" i="25" a="1"/>
  <c r="AQ398" i="25" a="1"/>
  <c r="Y478" i="25" a="1"/>
  <c r="AQ266" i="25" a="1"/>
  <c r="Y218" i="25" a="1"/>
  <c r="BB282" i="25" a="1"/>
  <c r="AQ210" i="25" a="1"/>
  <c r="Y282" i="25" a="1"/>
  <c r="AQ514" i="25" a="1"/>
  <c r="AQ142" i="25" a="1"/>
  <c r="AQ178" i="25" a="1"/>
  <c r="BB362" i="25" a="1"/>
  <c r="Y198" i="25" a="1"/>
  <c r="Y126" i="25" a="1"/>
  <c r="Y182" i="25" a="1"/>
  <c r="BB450" i="25" a="1"/>
  <c r="BE81" i="25" a="1"/>
  <c r="BC49" i="25" a="1"/>
  <c r="BP18" i="25" a="1"/>
  <c r="N90" i="25" a="1"/>
  <c r="AM98" i="25" a="1"/>
  <c r="I405" i="25" a="1"/>
  <c r="AF96" i="25" a="1"/>
  <c r="AU93" i="25" a="1"/>
  <c r="AJ62" i="25" a="1"/>
  <c r="AA91" i="25" a="1"/>
  <c r="AY30" i="25" a="1"/>
  <c r="L333" i="25" a="1"/>
  <c r="BN67" i="25" a="1"/>
  <c r="BG89" i="25" a="1"/>
  <c r="AE82" i="25" a="1"/>
  <c r="AN64" i="25" a="1"/>
  <c r="O99" i="25" a="1"/>
  <c r="P93" i="25" a="1"/>
  <c r="BM16" i="25" a="1"/>
  <c r="T64" i="25" a="1"/>
  <c r="BP20" i="25" a="1"/>
  <c r="BP110" i="25" a="1"/>
  <c r="AF60" i="25" a="1"/>
  <c r="P35" i="25" a="1"/>
  <c r="M94" i="25" a="1"/>
  <c r="V98" i="25" a="1"/>
  <c r="AT68" i="25" a="1"/>
  <c r="BG19" i="25" a="1"/>
  <c r="BF102" i="25" a="1"/>
  <c r="S69" i="25" a="1"/>
  <c r="BM106" i="25" a="1"/>
  <c r="AV18" i="25" a="1"/>
  <c r="AH82" i="25" a="1"/>
  <c r="AH86" i="25" a="1"/>
  <c r="AI38" i="25" a="1"/>
  <c r="AN98" i="25" a="1"/>
  <c r="AT51" i="25" a="1"/>
  <c r="AU106" i="25" a="1"/>
  <c r="M17" i="25" a="1"/>
  <c r="Q69" i="25" a="1"/>
  <c r="AI72" i="25" a="1"/>
  <c r="W59" i="25" a="1"/>
  <c r="P67" i="25" a="1"/>
  <c r="BG61" i="25" a="1"/>
  <c r="V75" i="25" a="1"/>
  <c r="M78" i="25" a="1"/>
  <c r="AG10" i="25" a="1"/>
  <c r="BI69" i="25" a="1"/>
  <c r="BI84" i="25" a="1"/>
  <c r="M97" i="25" a="1"/>
  <c r="AT10" i="25" a="1"/>
  <c r="AW26" i="25" a="1"/>
  <c r="AF31" i="25" a="1"/>
  <c r="AB55" i="25" a="1"/>
  <c r="AY46" i="25" a="1"/>
  <c r="W33" i="25" a="1"/>
  <c r="AV96" i="25" a="1"/>
  <c r="I313" i="25" a="1"/>
  <c r="AR21" i="25" a="1"/>
  <c r="AK42" i="25" a="1"/>
  <c r="BJ25" i="25" a="1"/>
  <c r="AM55" i="25" a="1"/>
  <c r="AL89" i="25" a="1"/>
  <c r="AZ86" i="25" a="1"/>
  <c r="O108" i="25" a="1"/>
  <c r="AH61" i="25" a="1"/>
  <c r="U65" i="25" a="1"/>
  <c r="BG109" i="25" a="1"/>
  <c r="BP87" i="25" a="1"/>
  <c r="BD107" i="25" a="1"/>
  <c r="BD54" i="25" a="1"/>
  <c r="BM53" i="25" a="1"/>
  <c r="S105" i="25" a="1"/>
  <c r="AJ56" i="25" a="1"/>
  <c r="AO84" i="25" a="1"/>
  <c r="N64" i="25" a="1"/>
  <c r="BD99" i="25" a="1"/>
  <c r="Q5" i="25" a="1"/>
  <c r="AO59" i="25" a="1"/>
  <c r="AZ103" i="25" a="1"/>
  <c r="M74" i="25" a="1"/>
  <c r="BP23" i="25" a="1"/>
  <c r="BI16" i="25" a="1"/>
  <c r="BP7" i="25" a="1"/>
  <c r="AR102" i="25" a="1"/>
  <c r="BN100" i="25" a="1"/>
  <c r="K161" i="25" a="1"/>
  <c r="BJ91" i="25" a="1"/>
  <c r="R14" i="25" a="1"/>
  <c r="BO71" i="25" a="1"/>
  <c r="AR7" i="25" a="1"/>
  <c r="Z5" i="25" a="1"/>
  <c r="BP84" i="25" a="1"/>
  <c r="Q79" i="25" a="1"/>
  <c r="S38" i="25" a="1"/>
  <c r="AC28" i="25" a="1"/>
  <c r="W11" i="25" a="1"/>
  <c r="AR81" i="25" a="1"/>
  <c r="BG22" i="25" a="1"/>
  <c r="BN31" i="25" a="1"/>
  <c r="T32" i="25" a="1"/>
  <c r="AJ91" i="25" a="1"/>
  <c r="AS19" i="25" a="1"/>
  <c r="AI80" i="25" a="1"/>
  <c r="AR87" i="25" a="1"/>
  <c r="P77" i="25" a="1"/>
  <c r="BC81" i="25" a="1"/>
  <c r="Z41" i="25" a="1"/>
  <c r="R69" i="25" a="1"/>
  <c r="AT37" i="25" a="1"/>
  <c r="AI91" i="25" a="1"/>
  <c r="AW93" i="25" a="1"/>
  <c r="AS51" i="25" a="1"/>
  <c r="AI57" i="25" a="1"/>
  <c r="BN61" i="25" a="1"/>
  <c r="BC35" i="25" a="1"/>
  <c r="BC107" i="25" a="1"/>
  <c r="BE53" i="25" a="1"/>
  <c r="AG30" i="25" a="1"/>
  <c r="AE65" i="25" a="1"/>
  <c r="AE72" i="25" a="1"/>
  <c r="Q55" i="25" a="1"/>
  <c r="M14" i="25" a="1"/>
  <c r="AK36" i="25" a="1"/>
  <c r="AY52" i="25" a="1"/>
  <c r="AA35" i="25" a="1"/>
  <c r="BJ45" i="25" a="1"/>
  <c r="BO22" i="25" a="1"/>
  <c r="BL80" i="25" a="1"/>
  <c r="BK12" i="25" a="1"/>
  <c r="BL26" i="25" a="1"/>
  <c r="BK15" i="25" a="1"/>
  <c r="AS24" i="25" a="1"/>
  <c r="AH79" i="25" a="1"/>
  <c r="L341" i="25" a="1"/>
  <c r="W20" i="25" a="1"/>
  <c r="BN37" i="25" a="1"/>
  <c r="AB81" i="25" a="1"/>
  <c r="BN50" i="25" a="1"/>
  <c r="AH5" i="25" a="1"/>
  <c r="U109" i="25" a="1"/>
  <c r="N100" i="25" a="1"/>
  <c r="AM6" i="25" a="1"/>
  <c r="M98" i="25" a="1"/>
  <c r="AN33" i="25" a="1"/>
  <c r="AI77" i="25" a="1"/>
  <c r="AO58" i="25" a="1"/>
  <c r="BN73" i="25" a="1"/>
  <c r="AZ42" i="25" a="1"/>
  <c r="D285" i="25" a="1"/>
  <c r="BL83" i="25" a="1"/>
  <c r="N79" i="25" a="1"/>
  <c r="AI109" i="25" a="1"/>
  <c r="AT49" i="25" a="1"/>
  <c r="AC74" i="25" a="1"/>
  <c r="AF30" i="25" a="1"/>
  <c r="AR62" i="25" a="1"/>
  <c r="AS103" i="25" a="1"/>
  <c r="AI62" i="25" a="1"/>
  <c r="AK79" i="25" a="1"/>
  <c r="AZ60" i="25" a="1"/>
  <c r="AO75" i="25" a="1"/>
  <c r="BL38" i="25" a="1"/>
  <c r="BG40" i="25" a="1"/>
  <c r="O100" i="25" a="1"/>
  <c r="AE87" i="25" a="1"/>
  <c r="S41" i="25" a="1"/>
  <c r="AY47" i="25" a="1"/>
  <c r="P23" i="25" a="1"/>
  <c r="BH69" i="25" a="1"/>
  <c r="BL62" i="25" a="1"/>
  <c r="Q87" i="25" a="1"/>
  <c r="Z63" i="25" a="1"/>
  <c r="AD20" i="25" a="1"/>
  <c r="V92" i="25" a="1"/>
  <c r="BI45" i="25" a="1"/>
  <c r="AK11" i="25" a="1"/>
  <c r="AD36" i="25" a="1"/>
  <c r="R15" i="25" a="1"/>
  <c r="AK14" i="25" a="1"/>
  <c r="R99" i="25" a="1"/>
  <c r="BD74" i="25" a="1"/>
  <c r="AG13" i="25" a="1"/>
  <c r="U43" i="25" a="1"/>
  <c r="AC46" i="25" a="1"/>
  <c r="BE48" i="25" a="1"/>
  <c r="BN12" i="25" a="1"/>
  <c r="BJ86" i="25" a="1"/>
  <c r="BC24" i="25" a="1"/>
  <c r="AE54" i="25" a="1"/>
  <c r="V107" i="25" a="1"/>
  <c r="AR99" i="25" a="1"/>
  <c r="AU53" i="25" a="1"/>
  <c r="BF76" i="25" a="1"/>
  <c r="BC9" i="25" a="1"/>
  <c r="I253" i="25" a="1"/>
  <c r="AK33" i="25" a="1"/>
  <c r="AE25" i="25" a="1"/>
  <c r="W80" i="25" a="1"/>
  <c r="AU7" i="25" a="1"/>
  <c r="K389" i="25" a="1"/>
  <c r="BE61" i="25" a="1"/>
  <c r="K445" i="25" a="1"/>
  <c r="AA92" i="25" a="1"/>
  <c r="AG83" i="25" a="1"/>
  <c r="W74" i="25" a="1"/>
  <c r="BM59" i="25" a="1"/>
  <c r="BI27" i="25" a="1"/>
  <c r="BH51" i="25" a="1"/>
  <c r="BF20" i="25" a="1"/>
  <c r="BJ70" i="25" a="1"/>
  <c r="BL41" i="25" a="1"/>
  <c r="K377" i="25" a="1"/>
  <c r="AX79" i="25" a="1"/>
  <c r="BL61" i="25" a="1"/>
  <c r="I225" i="25" a="1"/>
  <c r="AB83" i="25" a="1"/>
  <c r="AR48" i="25" a="1"/>
  <c r="AB40" i="25" a="1"/>
  <c r="BK110" i="25" a="1"/>
  <c r="BL56" i="25" a="1"/>
  <c r="AA71" i="25" a="1"/>
  <c r="AZ15" i="25" a="1"/>
  <c r="AN58" i="25" a="1"/>
  <c r="AA79" i="25" a="1"/>
  <c r="AB104" i="25" a="1"/>
  <c r="AN21" i="25" a="1"/>
  <c r="AV100" i="25" a="1"/>
  <c r="BD92" i="25" a="1"/>
  <c r="AB35" i="25" a="1"/>
  <c r="W99" i="25" a="1"/>
  <c r="I141" i="25" a="1"/>
  <c r="AK72" i="25" a="1"/>
  <c r="AT20" i="25" a="1"/>
  <c r="AM46" i="25" a="1"/>
  <c r="N12" i="25" a="1"/>
  <c r="BD43" i="25" a="1"/>
  <c r="AZ28" i="25" a="1"/>
  <c r="AF13" i="25" a="1"/>
  <c r="AW35" i="25" a="1"/>
  <c r="AD63" i="25" a="1"/>
  <c r="AE103" i="25" a="1"/>
  <c r="AK91" i="25" a="1"/>
  <c r="AT59" i="25" a="1"/>
  <c r="BN64" i="25" a="1"/>
  <c r="R93" i="25" a="1"/>
  <c r="AH15" i="25" a="1"/>
  <c r="BN103" i="25" a="1"/>
  <c r="AV69" i="25" a="1"/>
  <c r="L401" i="25" a="1"/>
  <c r="BI81" i="25" a="1"/>
  <c r="AF43" i="25" a="1"/>
  <c r="P5" i="25" a="1"/>
  <c r="BE42" i="25" a="1"/>
  <c r="V14" i="25" a="1"/>
  <c r="AY32" i="25" a="1"/>
  <c r="AC35" i="25" a="1"/>
  <c r="AY16" i="25" a="1"/>
  <c r="BO110" i="25" a="1"/>
  <c r="S80" i="25" a="1"/>
  <c r="BO5" i="25" a="1"/>
  <c r="W83" i="25" a="1"/>
  <c r="Z55" i="25" a="1"/>
  <c r="AR97" i="25" a="1"/>
  <c r="AE28" i="25" a="1"/>
  <c r="BN92" i="25" a="1"/>
  <c r="V109" i="25" a="1"/>
  <c r="AB69" i="25" a="1"/>
  <c r="T26" i="25" a="1"/>
  <c r="U59" i="25" a="1"/>
  <c r="AN68" i="25" a="1"/>
  <c r="S33" i="25" a="1"/>
  <c r="Q99" i="25" a="1"/>
  <c r="AF49" i="25" a="1"/>
  <c r="BL105" i="25" a="1"/>
  <c r="AK74" i="25" a="1"/>
  <c r="I265" i="25" a="1"/>
  <c r="AY11" i="25" a="1"/>
  <c r="AX62" i="25" a="1"/>
  <c r="BD30" i="25" a="1"/>
  <c r="BK16" i="25" a="1"/>
  <c r="V63" i="25" a="1"/>
  <c r="BP93" i="25" a="1"/>
  <c r="U47" i="25" a="1"/>
  <c r="AY7" i="25" a="1"/>
  <c r="AF59" i="25" a="1"/>
  <c r="AV90" i="25" a="1"/>
  <c r="N50" i="25" a="1"/>
  <c r="AL67" i="25" a="1"/>
  <c r="BH82" i="25" a="1"/>
  <c r="AH88" i="25" a="1"/>
  <c r="AY91" i="25" a="1"/>
  <c r="T11" i="25" a="1"/>
  <c r="AS21" i="25" a="1"/>
  <c r="BO101" i="25" a="1"/>
  <c r="BP108" i="25" a="1"/>
  <c r="U41" i="25" a="1"/>
  <c r="U78" i="25" a="1"/>
  <c r="P95" i="25" a="1"/>
  <c r="BH57" i="25" a="1"/>
  <c r="BP76" i="25" a="1"/>
  <c r="O101" i="25" a="1"/>
  <c r="V25" i="25" a="1"/>
  <c r="AF20" i="25" a="1"/>
  <c r="AE55" i="25" a="1"/>
  <c r="W7" i="25" a="1"/>
  <c r="BI77" i="25" a="1"/>
  <c r="U89" i="25" a="1"/>
  <c r="BK69" i="25" a="1"/>
  <c r="L277" i="25" a="1"/>
  <c r="AU35" i="25" a="1"/>
  <c r="AK55" i="25" a="1"/>
  <c r="AO31" i="25" a="1"/>
  <c r="AH12" i="25" a="1"/>
  <c r="N89" i="25" a="1"/>
  <c r="AD93" i="25" a="1"/>
  <c r="AU15" i="25" a="1"/>
  <c r="BL9" i="25" a="1"/>
  <c r="AW48" i="25" a="1"/>
  <c r="BE69" i="25" a="1"/>
  <c r="AY15" i="25" a="1"/>
  <c r="I421" i="25" a="1"/>
  <c r="I453" i="25" a="1"/>
  <c r="AS77" i="25" a="1"/>
  <c r="BJ54" i="25" a="1"/>
  <c r="AC81" i="25" a="1"/>
  <c r="AX18" i="25" a="1"/>
  <c r="BP15" i="25" a="1"/>
  <c r="N33" i="25" a="1"/>
  <c r="AC101" i="25" a="1"/>
  <c r="Q27" i="25" a="1"/>
  <c r="AD97" i="25" a="1"/>
  <c r="M60" i="25" a="1"/>
  <c r="U87" i="25" a="1"/>
  <c r="V73" i="25" a="1"/>
  <c r="AT90" i="25" a="1"/>
  <c r="AT97" i="25" a="1"/>
  <c r="R57" i="25" a="1"/>
  <c r="BM87" i="25" a="1"/>
  <c r="AZ61" i="25" a="1"/>
  <c r="I233" i="25" a="1"/>
  <c r="BL28" i="25" a="1"/>
  <c r="D137" i="25" a="1"/>
  <c r="AY67" i="25" a="1"/>
  <c r="Q100" i="25" a="1"/>
  <c r="AI79" i="25" a="1"/>
  <c r="AY97" i="25" a="1"/>
  <c r="AV10" i="25" a="1"/>
  <c r="W48" i="25" a="1"/>
  <c r="BJ37" i="25" a="1"/>
  <c r="BE98" i="25" a="1"/>
  <c r="BP81" i="25" a="1"/>
  <c r="AW16" i="25" a="1"/>
  <c r="BG10" i="25" a="1"/>
  <c r="K469" i="25" a="1"/>
  <c r="BO79" i="25" a="1"/>
  <c r="AN34" i="25" a="1"/>
  <c r="S23" i="25" a="1"/>
  <c r="BF63" i="25" a="1"/>
  <c r="AK99" i="25" a="1"/>
  <c r="AO67" i="25" a="1"/>
  <c r="BK51" i="25" a="1"/>
  <c r="I321" i="25" a="1"/>
  <c r="AG41" i="25" a="1"/>
  <c r="W54" i="25" a="1"/>
  <c r="AG107" i="25" a="1"/>
  <c r="BP63" i="25" a="1"/>
  <c r="AS13" i="25" a="1"/>
  <c r="U25" i="25" a="1"/>
  <c r="AM66" i="25" a="1"/>
  <c r="BO37" i="25" a="1"/>
  <c r="W85" i="25" a="1"/>
  <c r="T69" i="25" a="1"/>
  <c r="BM27" i="25" a="1"/>
  <c r="O13" i="25" a="1"/>
  <c r="AO107" i="25" a="1"/>
  <c r="AD46" i="25" a="1"/>
  <c r="W22" i="25" a="1"/>
  <c r="AZ77" i="25" a="1"/>
  <c r="AC85" i="25" a="1"/>
  <c r="AW30" i="25" a="1"/>
  <c r="AY55" i="25" a="1"/>
  <c r="AO15" i="25" a="1"/>
  <c r="Z22" i="25" a="1"/>
  <c r="I529" i="25" a="1"/>
  <c r="Z79" i="25" a="1"/>
  <c r="M23" i="25" a="1"/>
  <c r="AL96" i="25" a="1"/>
  <c r="BE33" i="25" a="1"/>
  <c r="N43" i="25" a="1"/>
  <c r="AK96" i="25" a="1"/>
  <c r="AX88" i="25" a="1"/>
  <c r="AR47" i="25" a="1"/>
  <c r="O103" i="25" a="1"/>
  <c r="AB49" i="25" a="1"/>
  <c r="AT76" i="25" a="1"/>
  <c r="AX32" i="25" a="1"/>
  <c r="P94" i="25" a="1"/>
  <c r="M57" i="25" a="1"/>
  <c r="AF47" i="25" a="1"/>
  <c r="U61" i="25" a="1"/>
  <c r="U37" i="25" a="1"/>
  <c r="BE29" i="25" a="1"/>
  <c r="BK100" i="25" a="1"/>
  <c r="AV73" i="25" a="1"/>
  <c r="W63" i="25" a="1"/>
  <c r="BD80" i="25" a="1"/>
  <c r="AK59" i="25" a="1"/>
  <c r="T90" i="25" a="1"/>
  <c r="BN98" i="25" a="1"/>
  <c r="S22" i="25" a="1"/>
  <c r="AM84" i="25" a="1"/>
  <c r="AB107" i="25" a="1"/>
  <c r="S102" i="25" a="1"/>
  <c r="BI105" i="25" a="1"/>
  <c r="AO105" i="25" a="1"/>
  <c r="AZ97" i="25" a="1"/>
  <c r="AM100" i="25" a="1"/>
  <c r="U9" i="25" a="1"/>
  <c r="AI70" i="25" a="1"/>
  <c r="R16" i="25" a="1"/>
  <c r="AD100" i="25" a="1"/>
  <c r="S57" i="25" a="1"/>
  <c r="BH93" i="25" a="1"/>
  <c r="O76" i="25" a="1"/>
  <c r="BI12" i="25" a="1"/>
  <c r="AS26" i="25" a="1"/>
  <c r="BE44" i="25" a="1"/>
  <c r="BJ68" i="25" a="1"/>
  <c r="AY70" i="25" a="1"/>
  <c r="BM103" i="25" a="1"/>
  <c r="AE31" i="25" a="1"/>
  <c r="AY77" i="25" a="1"/>
  <c r="W106" i="25" a="1"/>
  <c r="AS31" i="25" a="1"/>
  <c r="AE41" i="25" a="1"/>
  <c r="BN65" i="25" a="1"/>
  <c r="BF98" i="25" a="1"/>
  <c r="AK44" i="25" a="1"/>
  <c r="BC91" i="25" a="1"/>
  <c r="AB42" i="25" a="1"/>
  <c r="AL87" i="25" a="1"/>
  <c r="AD48" i="25" a="1"/>
  <c r="BL13" i="25" a="1"/>
  <c r="V7" i="25" a="1"/>
  <c r="Q53" i="25" a="1"/>
  <c r="AU26" i="25" a="1"/>
  <c r="AX20" i="25" a="1"/>
  <c r="L125" i="25" a="1"/>
  <c r="BK99" i="25" a="1"/>
  <c r="AL56" i="25" a="1"/>
  <c r="S68" i="25" a="1"/>
  <c r="AA96" i="25" a="1"/>
  <c r="AW68" i="25" a="1"/>
  <c r="K393" i="25" a="1"/>
  <c r="AX97" i="25" a="1"/>
  <c r="AO41" i="25" a="1"/>
  <c r="AE6" i="25" a="1"/>
  <c r="BK35" i="25" a="1"/>
  <c r="AH78" i="25" a="1"/>
  <c r="BM26" i="25" a="1"/>
  <c r="V49" i="25" a="1"/>
  <c r="AR91" i="25" a="1"/>
  <c r="AN93" i="25" a="1"/>
  <c r="AE66" i="25" a="1"/>
  <c r="U86" i="25" a="1"/>
  <c r="P47" i="25" a="1"/>
  <c r="V70" i="25" a="1"/>
  <c r="BO20" i="25" a="1"/>
  <c r="BC60" i="25" a="1"/>
  <c r="BD25" i="25" a="1"/>
  <c r="AT71" i="25" a="1"/>
  <c r="R96" i="25" a="1"/>
  <c r="AM62" i="25" a="1"/>
  <c r="AY51" i="25" a="1"/>
  <c r="AI39" i="25" a="1"/>
  <c r="BP99" i="25" a="1"/>
  <c r="BO83" i="25" a="1"/>
  <c r="AW18" i="25" a="1"/>
  <c r="AW94" i="25" a="1"/>
  <c r="AE61" i="25" a="1"/>
  <c r="AD59" i="25" a="1"/>
  <c r="M56" i="25" a="1"/>
  <c r="AB97" i="25" a="1"/>
  <c r="AK66" i="25" a="1"/>
  <c r="U21" i="25" a="1"/>
  <c r="BD51" i="25" a="1"/>
  <c r="BH74" i="25" a="1"/>
  <c r="P92" i="25" a="1"/>
  <c r="AB109" i="25" a="1"/>
  <c r="BH34" i="25" a="1"/>
  <c r="AG31" i="25" a="1"/>
  <c r="BD58" i="25" a="1"/>
  <c r="T6" i="25" a="1"/>
  <c r="AI10" i="25" a="1"/>
  <c r="AY17" i="25" a="1"/>
  <c r="AT55" i="25" a="1"/>
  <c r="BD8" i="25" a="1"/>
  <c r="AK16" i="25" a="1"/>
  <c r="W88" i="25" a="1"/>
  <c r="BK92" i="25" a="1"/>
  <c r="AZ29" i="25" a="1"/>
  <c r="BK21" i="25" a="1"/>
  <c r="AC79" i="25" a="1"/>
  <c r="AA24" i="25" a="1"/>
  <c r="Z58" i="25" a="1"/>
  <c r="AZ67" i="25" a="1"/>
  <c r="BM69" i="25" a="1"/>
  <c r="BO56" i="25" a="1"/>
  <c r="BM95" i="25" a="1"/>
  <c r="AE64" i="25" a="1"/>
  <c r="AB65" i="25" a="1"/>
  <c r="AE85" i="25" a="1"/>
  <c r="S10" i="25" a="1"/>
  <c r="Z38" i="25" a="1"/>
  <c r="AF28" i="25" a="1"/>
  <c r="AJ24" i="25" a="1"/>
  <c r="W103" i="25" a="1"/>
  <c r="AG61" i="25" a="1"/>
  <c r="O72" i="25" a="1"/>
  <c r="BK89" i="25" a="1"/>
  <c r="AO48" i="25" a="1"/>
  <c r="AB88" i="25" a="1"/>
  <c r="W81" i="25" a="1"/>
  <c r="AD109" i="25" a="1"/>
  <c r="AU60" i="25" a="1"/>
  <c r="AM67" i="25" a="1"/>
  <c r="Q88" i="25" a="1"/>
  <c r="V100" i="25" a="1"/>
  <c r="AJ42" i="25" a="1"/>
  <c r="AW103" i="25" a="1"/>
  <c r="AA39" i="25" a="1"/>
  <c r="I145" i="25" a="1"/>
  <c r="P14" i="25" a="1"/>
  <c r="AN72" i="25" a="1"/>
  <c r="U63" i="25" a="1"/>
  <c r="Z70" i="25" a="1"/>
  <c r="AO89" i="25" a="1"/>
  <c r="L481" i="25" a="1"/>
  <c r="Q110" i="25" a="1"/>
  <c r="AV97" i="25" a="1"/>
  <c r="AM38" i="25" a="1"/>
  <c r="AZ24" i="25" a="1"/>
  <c r="AK15" i="25" a="1"/>
  <c r="AL12" i="25" a="1"/>
  <c r="BG69" i="25" a="1"/>
  <c r="AM8" i="25" a="1"/>
  <c r="I237" i="25" a="1"/>
  <c r="R89" i="25" a="1"/>
  <c r="T82" i="25" a="1"/>
  <c r="BH7" i="25" a="1"/>
  <c r="BO87" i="25" a="1"/>
  <c r="BM37" i="25" a="1"/>
  <c r="BE12" i="25" a="1"/>
  <c r="AO81" i="25" a="1"/>
  <c r="AJ81" i="25" a="1"/>
  <c r="AB54" i="25" a="1"/>
  <c r="AT103" i="25" a="1"/>
  <c r="AJ8" i="25" a="1"/>
  <c r="AC106" i="25" a="1"/>
  <c r="R50" i="25" a="1"/>
  <c r="Z31" i="25" a="1"/>
  <c r="AR65" i="25" a="1"/>
  <c r="I277" i="25" a="1"/>
  <c r="AB8" i="25" a="1"/>
  <c r="AN106" i="25" a="1"/>
  <c r="AO88" i="25" a="1"/>
  <c r="AI34" i="25" a="1"/>
  <c r="R27" i="25" a="1"/>
  <c r="AE21" i="25" a="1"/>
  <c r="AU80" i="25" a="1"/>
  <c r="U42" i="25" a="1"/>
  <c r="AZ100" i="25" a="1"/>
  <c r="AX49" i="25" a="1"/>
  <c r="BI73" i="25" a="1"/>
  <c r="BP62" i="25" a="1"/>
  <c r="L237" i="25" a="1"/>
  <c r="AX44" i="25" a="1"/>
  <c r="AT96" i="25" a="1"/>
  <c r="BI58" i="25" a="1"/>
  <c r="AV26" i="25" a="1"/>
  <c r="T87" i="25" a="1"/>
  <c r="AS105" i="25" a="1"/>
  <c r="AW52" i="25" a="1"/>
  <c r="AA45" i="25" a="1"/>
  <c r="N91" i="25" a="1"/>
  <c r="Z46" i="25" a="1"/>
  <c r="D145" i="25" a="1"/>
  <c r="AJ12" i="25" a="1"/>
  <c r="U46" i="25" a="1"/>
  <c r="D209" i="25" a="1"/>
  <c r="AS109" i="25" a="1"/>
  <c r="AG82" i="25" a="1"/>
  <c r="AR14" i="25" a="1"/>
  <c r="AZ107" i="25" a="1"/>
  <c r="BC65" i="25" a="1"/>
  <c r="AZ20" i="25" a="1"/>
  <c r="D321" i="25" a="1"/>
  <c r="AF88" i="25" a="1"/>
  <c r="AM43" i="25" a="1"/>
  <c r="BL66" i="25" a="1"/>
  <c r="BJ18" i="25" a="1"/>
  <c r="AT25" i="25" a="1"/>
  <c r="AN39" i="25" a="1"/>
  <c r="AX16" i="25" a="1"/>
  <c r="T47" i="25" a="1"/>
  <c r="AM105" i="25" a="1"/>
  <c r="AZ56" i="25" a="1"/>
  <c r="Z47" i="25" a="1"/>
  <c r="AZ89" i="25" a="1"/>
  <c r="AI13" i="25" a="1"/>
  <c r="T93" i="25" a="1"/>
  <c r="Z45" i="25" a="1"/>
  <c r="BC101" i="25" a="1"/>
  <c r="AY57" i="25" a="1"/>
  <c r="AY69" i="25" a="1"/>
  <c r="V50" i="25" a="1"/>
  <c r="AK35" i="25" a="1"/>
  <c r="AE104" i="25" a="1"/>
  <c r="T17" i="25" a="1"/>
  <c r="V89" i="25" a="1"/>
  <c r="V93" i="25" a="1"/>
  <c r="I217" i="25" a="1"/>
  <c r="L461" i="25" a="1"/>
  <c r="BN110" i="25" a="1"/>
  <c r="V53" i="25" a="1"/>
  <c r="AR103" i="25" a="1"/>
  <c r="AM21" i="25" a="1"/>
  <c r="P44" i="25" a="1"/>
  <c r="AH8" i="25" a="1"/>
  <c r="L353" i="25" a="1"/>
  <c r="S67" i="25" a="1"/>
  <c r="AU64" i="25" a="1"/>
  <c r="AK78" i="25" a="1"/>
  <c r="AD13" i="25" a="1"/>
  <c r="P73" i="25" a="1"/>
  <c r="P70" i="25" a="1"/>
  <c r="BG105" i="25" a="1"/>
  <c r="BI28" i="25" a="1"/>
  <c r="BO75" i="25" a="1"/>
  <c r="Q78" i="25" a="1"/>
  <c r="R44" i="25" a="1"/>
  <c r="AU62" i="25" a="1"/>
  <c r="AL18" i="25" a="1"/>
  <c r="BF12" i="25" a="1"/>
  <c r="BN84" i="25" a="1"/>
  <c r="AF6" i="25" a="1"/>
  <c r="N86" i="25" a="1"/>
  <c r="BI19" i="25" a="1"/>
  <c r="AM64" i="25" a="1"/>
  <c r="BP85" i="25" a="1"/>
  <c r="AV16" i="25" a="1"/>
  <c r="BP31" i="25" a="1"/>
  <c r="Q45" i="25" a="1"/>
  <c r="AK8" i="25" a="1"/>
  <c r="Q7" i="25" a="1"/>
  <c r="Q24" i="25" a="1"/>
  <c r="T33" i="25" a="1"/>
  <c r="AS78" i="25" a="1"/>
  <c r="AR106" i="25" a="1"/>
  <c r="AG95" i="25" a="1"/>
  <c r="BL24" i="25" a="1"/>
  <c r="BM75" i="25" a="1"/>
  <c r="AR46" i="25" a="1"/>
  <c r="AK110" i="25" a="1"/>
  <c r="AS37" i="25" a="1"/>
  <c r="AL54" i="25" a="1"/>
  <c r="BJ26" i="25" a="1"/>
  <c r="W109" i="25" a="1"/>
  <c r="AS80" i="25" a="1"/>
  <c r="R103" i="25" a="1"/>
  <c r="AT22" i="25" a="1"/>
  <c r="AL37" i="25" a="1"/>
  <c r="Z50" i="25" a="1"/>
  <c r="BN60" i="25" a="1"/>
  <c r="S51" i="25" a="1"/>
  <c r="BI13" i="25" a="1"/>
  <c r="V46" i="25" a="1"/>
  <c r="AE68" i="25" a="1"/>
  <c r="D493" i="25" a="1"/>
  <c r="AU25" i="25" a="1"/>
  <c r="BP72" i="25" a="1"/>
  <c r="N23" i="25" a="1"/>
  <c r="AE57" i="25" a="1"/>
  <c r="AC31" i="25" a="1"/>
  <c r="AB31" i="25" a="1"/>
  <c r="AA46" i="25" a="1"/>
  <c r="K385" i="25" a="1"/>
  <c r="AG94" i="25" a="1"/>
  <c r="AC26" i="25" a="1"/>
  <c r="V106" i="25" a="1"/>
  <c r="AN16" i="25" a="1"/>
  <c r="BK19" i="25" a="1"/>
  <c r="W14" i="25" a="1"/>
  <c r="BP48" i="25" a="1"/>
  <c r="AO42" i="25" a="1"/>
  <c r="BD76" i="25" a="1"/>
  <c r="BD38" i="25" a="1"/>
  <c r="Z82" i="25" a="1"/>
  <c r="BE60" i="25" a="1"/>
  <c r="L373" i="25" a="1"/>
  <c r="AN95" i="25" a="1"/>
  <c r="BP33" i="25" a="1"/>
  <c r="D357" i="25" a="1"/>
  <c r="AN85" i="25" a="1"/>
  <c r="W46" i="25" a="1"/>
  <c r="AZ62" i="25" a="1"/>
  <c r="AO71" i="25" a="1"/>
  <c r="BJ43" i="25" a="1"/>
  <c r="U70" i="25" a="1"/>
  <c r="BI49" i="25" a="1"/>
  <c r="BI42" i="25" a="1"/>
  <c r="BO43" i="25" a="1"/>
  <c r="BP54" i="25" a="1"/>
  <c r="AZ96" i="25" a="1"/>
  <c r="D337" i="25" a="1"/>
  <c r="BI63" i="25" a="1"/>
  <c r="L121" i="25" a="1"/>
  <c r="BJ15" i="25" a="1"/>
  <c r="AI26" i="25" a="1"/>
  <c r="R55" i="25" a="1"/>
  <c r="BI48" i="25" a="1"/>
  <c r="D205" i="25" a="1"/>
  <c r="AC60" i="25" a="1"/>
  <c r="AA62" i="25" a="1"/>
  <c r="AK45" i="25" a="1"/>
  <c r="AL59" i="25" a="1"/>
  <c r="U27" i="25" a="1"/>
  <c r="AO74" i="25" a="1"/>
  <c r="AN79" i="25" a="1"/>
  <c r="AB67" i="25" a="1"/>
  <c r="BE82" i="25" a="1"/>
  <c r="AS96" i="25" a="1"/>
  <c r="AK95" i="25" a="1"/>
  <c r="AF97" i="25" a="1"/>
  <c r="P41" i="25" a="1"/>
  <c r="AS97" i="25" a="1"/>
  <c r="AY98" i="25" a="1"/>
  <c r="AF19" i="25" a="1"/>
  <c r="AX81" i="25" a="1"/>
  <c r="BI104" i="25" a="1"/>
  <c r="BK106" i="25" a="1"/>
  <c r="AM80" i="25" a="1"/>
  <c r="AA75" i="25" a="1"/>
  <c r="AB25" i="25" a="1"/>
  <c r="BO68" i="25" a="1"/>
  <c r="BC43" i="25" a="1"/>
  <c r="BJ82" i="25" a="1"/>
  <c r="AN105" i="25" a="1"/>
  <c r="AC20" i="25" a="1"/>
  <c r="BO40" i="25" a="1"/>
  <c r="U50" i="25" a="1"/>
  <c r="L165" i="25" a="1"/>
  <c r="M33" i="25" a="1"/>
  <c r="BH89" i="25" a="1"/>
  <c r="BI72" i="25" a="1"/>
  <c r="AW53" i="25" a="1"/>
  <c r="BO15" i="25" a="1"/>
  <c r="AJ87" i="25" a="1"/>
  <c r="S78" i="25" a="1"/>
  <c r="AS28" i="25" a="1"/>
  <c r="BI30" i="25" a="1"/>
  <c r="BN83" i="25" a="1"/>
  <c r="AW87" i="25" a="1"/>
  <c r="Z88" i="25" a="1"/>
  <c r="S7" i="25" a="1"/>
  <c r="BJ100" i="25" a="1"/>
  <c r="T74" i="25" a="1"/>
  <c r="BP96" i="25" a="1"/>
  <c r="Q29" i="25" a="1"/>
  <c r="AF79" i="25" a="1"/>
  <c r="AF78" i="25" a="1"/>
  <c r="AW89" i="25" a="1"/>
  <c r="AS74" i="25" a="1"/>
  <c r="S103" i="25" a="1"/>
  <c r="BC76" i="25" a="1"/>
  <c r="V29" i="25" a="1"/>
  <c r="AM22" i="25" a="1"/>
  <c r="Q58" i="25" a="1"/>
  <c r="Q20" i="25" a="1"/>
  <c r="BL109" i="25" a="1"/>
  <c r="BH103" i="25" a="1"/>
  <c r="AH29" i="25" a="1"/>
  <c r="AS25" i="25" a="1"/>
  <c r="D517" i="25" a="1"/>
  <c r="AJ73" i="25" a="1"/>
  <c r="AX7" i="25" a="1"/>
  <c r="AY73" i="25" a="1"/>
  <c r="AI100" i="25" a="1"/>
  <c r="BM91" i="25" a="1"/>
  <c r="AU102" i="25" a="1"/>
  <c r="AJ35" i="25" a="1"/>
  <c r="BE37" i="25" a="1"/>
  <c r="BE108" i="25" a="1"/>
  <c r="AG52" i="25" a="1"/>
  <c r="AW61" i="25" a="1"/>
  <c r="BP43" i="25" a="1"/>
  <c r="AW57" i="25" a="1"/>
  <c r="BI98" i="25" a="1"/>
  <c r="BH90" i="25" a="1"/>
  <c r="R40" i="25" a="1"/>
  <c r="BF46" i="25" a="1"/>
  <c r="BC36" i="25" a="1"/>
  <c r="Z26" i="25" a="1"/>
  <c r="BP30" i="25" a="1"/>
  <c r="BI10" i="25" a="1"/>
  <c r="P59" i="25" a="1"/>
  <c r="BL77" i="25" a="1"/>
  <c r="P46" i="25" a="1"/>
  <c r="AF63" i="25" a="1"/>
  <c r="N70" i="25" a="1"/>
  <c r="Q11" i="25" a="1"/>
  <c r="AL13" i="25" a="1"/>
  <c r="BJ58" i="25" a="1"/>
  <c r="S106" i="25" a="1"/>
  <c r="AZ88" i="25" a="1"/>
  <c r="AI25" i="25" a="1"/>
  <c r="BH29" i="25" a="1"/>
  <c r="BN102" i="25" a="1"/>
  <c r="P26" i="25" a="1"/>
  <c r="BH27" i="25" a="1"/>
  <c r="AK9" i="25" a="1"/>
  <c r="K437" i="25" a="1"/>
  <c r="T35" i="25" a="1"/>
  <c r="BG11" i="25" a="1"/>
  <c r="BN32" i="25" a="1"/>
  <c r="AF102" i="25" a="1"/>
  <c r="AS76" i="25" a="1"/>
  <c r="V55" i="25" a="1"/>
  <c r="BJ42" i="25" a="1"/>
  <c r="BD100" i="25" a="1"/>
  <c r="T57" i="25" a="1"/>
  <c r="AL17" i="25" a="1"/>
  <c r="AH62" i="25" a="1"/>
  <c r="BM97" i="25" a="1"/>
  <c r="BL95" i="25" a="1"/>
  <c r="U68" i="25" a="1"/>
  <c r="AA26" i="25" a="1"/>
  <c r="AE16" i="25" a="1"/>
  <c r="AT18" i="25" a="1"/>
  <c r="V11" i="25" a="1"/>
  <c r="L529" i="25" a="1"/>
  <c r="BG29" i="25" a="1"/>
  <c r="BI15" i="25" a="1"/>
  <c r="AB29" i="25" a="1"/>
  <c r="V67" i="25" a="1"/>
  <c r="AX76" i="25" a="1"/>
  <c r="AU100" i="25" a="1"/>
  <c r="AH101" i="25" a="1"/>
  <c r="AC69" i="25" a="1"/>
  <c r="AA55" i="25" a="1"/>
  <c r="BK76" i="25" a="1"/>
  <c r="BG71" i="25" a="1"/>
  <c r="BC77" i="25" a="1"/>
  <c r="BF107" i="25" a="1"/>
  <c r="AC58" i="25" a="1"/>
  <c r="Q57" i="25" a="1"/>
  <c r="BG62" i="25" a="1"/>
  <c r="AF70" i="25" a="1"/>
  <c r="O109" i="25" a="1"/>
  <c r="P84" i="25" a="1"/>
  <c r="BF37" i="25" a="1"/>
  <c r="AM27" i="25" a="1"/>
  <c r="BO16" i="25" a="1"/>
  <c r="AT32" i="25" a="1"/>
  <c r="AY42" i="25" a="1"/>
  <c r="BK55" i="25" a="1"/>
  <c r="L185" i="25" a="1"/>
  <c r="BG73" i="25" a="1"/>
  <c r="K153" i="25" a="1"/>
  <c r="R17" i="25" a="1"/>
  <c r="BP12" i="25" a="1"/>
  <c r="AZ45" i="25" a="1"/>
  <c r="U91" i="25" a="1"/>
  <c r="P82" i="25" a="1"/>
  <c r="P49" i="25" a="1"/>
  <c r="AU98" i="25" a="1"/>
  <c r="BN69" i="25" a="1"/>
  <c r="R48" i="25" a="1"/>
  <c r="BJ66" i="25" a="1"/>
  <c r="AW72" i="25" a="1"/>
  <c r="S95" i="25" a="1"/>
  <c r="BL68" i="25" a="1"/>
  <c r="AV58" i="25" a="1"/>
  <c r="L297" i="25" a="1"/>
  <c r="BD41" i="25" a="1"/>
  <c r="AM74" i="25" a="1"/>
  <c r="BN53" i="25" a="1"/>
  <c r="AG17" i="25" a="1"/>
  <c r="BH11" i="25" a="1"/>
  <c r="R63" i="25" a="1"/>
  <c r="BL108" i="25" a="1"/>
  <c r="BF43" i="25" a="1"/>
  <c r="Z102" i="25" a="1"/>
  <c r="S110" i="25" a="1"/>
  <c r="AC40" i="25" a="1"/>
  <c r="AW42" i="25" a="1"/>
  <c r="S63" i="25" a="1"/>
  <c r="AK19" i="25" a="1"/>
  <c r="BK78" i="25" a="1"/>
  <c r="K229" i="25" a="1"/>
  <c r="AD37" i="25" a="1"/>
  <c r="BF15" i="25" a="1"/>
  <c r="BP37" i="25" a="1"/>
  <c r="BD82" i="25" a="1"/>
  <c r="N103" i="25" a="1"/>
  <c r="O79" i="25" a="1"/>
  <c r="AB71" i="25" a="1"/>
  <c r="AY88" i="25" a="1"/>
  <c r="AD55" i="25" a="1"/>
  <c r="N102" i="25" a="1"/>
  <c r="BC17" i="25" a="1"/>
  <c r="BH39" i="25" a="1"/>
  <c r="BH80" i="25" a="1"/>
  <c r="BP53" i="25" a="1"/>
  <c r="AH54" i="25" a="1"/>
  <c r="AL47" i="25" a="1"/>
  <c r="K297" i="25" a="1"/>
  <c r="BI83" i="25" a="1"/>
  <c r="BO6" i="25" a="1"/>
  <c r="U31" i="25" a="1"/>
  <c r="BE73" i="25" a="1"/>
  <c r="N17" i="25" a="1"/>
  <c r="BM84" i="25" a="1"/>
  <c r="AC17" i="25" a="1"/>
  <c r="BO109" i="25" a="1"/>
  <c r="AB84" i="25" a="1"/>
  <c r="AA53" i="25" a="1"/>
  <c r="BK26" i="25" a="1"/>
  <c r="AC103" i="25" a="1"/>
  <c r="AR73" i="25" a="1"/>
  <c r="AF104" i="25" a="1"/>
  <c r="Z14" i="25" a="1"/>
  <c r="N14" i="25" a="1"/>
  <c r="BJ13" i="25" a="1"/>
  <c r="BK23" i="25" a="1"/>
  <c r="N40" i="25" a="1"/>
  <c r="M34" i="25" a="1"/>
  <c r="BG57" i="25" a="1"/>
  <c r="AX108" i="25" a="1"/>
  <c r="R94" i="25" a="1"/>
  <c r="AR8" i="25" a="1"/>
  <c r="BO57" i="25" a="1"/>
  <c r="AX50" i="25" a="1"/>
  <c r="M35" i="25" a="1"/>
  <c r="BF14" i="25" a="1"/>
  <c r="AL66" i="25" a="1"/>
  <c r="L453" i="25" a="1"/>
  <c r="AG68" i="25" a="1"/>
  <c r="AD26" i="25" a="1"/>
  <c r="AW29" i="25" a="1"/>
  <c r="BD59" i="25" a="1"/>
  <c r="AD45" i="25" a="1"/>
  <c r="L441" i="25" a="1"/>
  <c r="AD42" i="25" a="1"/>
  <c r="U100" i="25" a="1"/>
  <c r="AE86" i="25" a="1"/>
  <c r="R98" i="25" a="1"/>
  <c r="AI18" i="25" a="1"/>
  <c r="L181" i="25" a="1"/>
  <c r="BK17" i="25" a="1"/>
  <c r="S42" i="25" a="1"/>
  <c r="N77" i="25" a="1"/>
  <c r="BE87" i="25" a="1"/>
  <c r="K325" i="25" a="1"/>
  <c r="BF85" i="25" a="1"/>
  <c r="BD70" i="25" a="1"/>
  <c r="BH47" i="25" a="1"/>
  <c r="AS61" i="25" a="1"/>
  <c r="Q108" i="25" a="1"/>
  <c r="BL72" i="25" a="1"/>
  <c r="BE34" i="25" a="1"/>
  <c r="AN88" i="25" a="1"/>
  <c r="V22" i="25" a="1"/>
  <c r="AF82" i="25" a="1"/>
  <c r="BC106" i="25" a="1"/>
  <c r="L405" i="25" a="1"/>
  <c r="BO53" i="25" a="1"/>
  <c r="AG73" i="25" a="1"/>
  <c r="BC56" i="25" a="1"/>
  <c r="D425" i="25" a="1"/>
  <c r="BP16" i="25" a="1"/>
  <c r="W67" i="25" a="1"/>
  <c r="AR39" i="25" a="1"/>
  <c r="AA17" i="25" a="1"/>
  <c r="AC49" i="25" a="1"/>
  <c r="BC68" i="25" a="1"/>
  <c r="T12" i="25" a="1"/>
  <c r="BF36" i="25" a="1"/>
  <c r="AI14" i="25" a="1"/>
  <c r="BD22" i="25" a="1"/>
  <c r="AA40" i="25" a="1"/>
  <c r="AA106" i="25" a="1"/>
  <c r="AW96" i="25" a="1"/>
  <c r="AS14" i="25" a="1"/>
  <c r="BE27" i="25" a="1"/>
  <c r="Z108" i="25" a="1"/>
  <c r="BM92" i="25" a="1"/>
  <c r="AL85" i="25" a="1"/>
  <c r="Z65" i="25" a="1"/>
  <c r="AZ66" i="25" a="1"/>
  <c r="AG80" i="25" a="1"/>
  <c r="AS22" i="25" a="1"/>
  <c r="BI59" i="25" a="1"/>
  <c r="BP92" i="25" a="1"/>
  <c r="AI74" i="25" a="1"/>
  <c r="AE32" i="25" a="1"/>
  <c r="BN96" i="25" a="1"/>
  <c r="AI50" i="25" a="1"/>
  <c r="BJ48" i="25" a="1"/>
  <c r="AH64" i="25" a="1"/>
  <c r="AR69" i="25" a="1"/>
  <c r="AK7" i="25" a="1"/>
  <c r="BN95" i="25" a="1"/>
  <c r="BE47" i="25" a="1"/>
  <c r="AC72" i="25" a="1"/>
  <c r="AL91" i="25" a="1"/>
  <c r="BM60" i="25" a="1"/>
  <c r="AH80" i="25" a="1"/>
  <c r="AJ89" i="25" a="1"/>
  <c r="BG35" i="25" a="1"/>
  <c r="AK102" i="25" a="1"/>
  <c r="AG26" i="25" a="1"/>
  <c r="AH100" i="25" a="1"/>
  <c r="K201" i="25" a="1"/>
  <c r="M54" i="25" a="1"/>
  <c r="AK64" i="25" a="1"/>
  <c r="V24" i="25" a="1"/>
  <c r="BL97" i="25" a="1"/>
  <c r="Q62" i="25" a="1"/>
  <c r="AW83" i="25" a="1"/>
  <c r="AL27" i="25" a="1"/>
  <c r="AM56" i="25" a="1"/>
  <c r="Z73" i="25" a="1"/>
  <c r="Q40" i="25" a="1"/>
  <c r="AS68" i="25" a="1"/>
  <c r="BK86" i="25" a="1"/>
  <c r="AG22" i="25" a="1"/>
  <c r="AV83" i="25" a="1"/>
  <c r="BK62" i="25" a="1"/>
  <c r="AY93" i="25" a="1"/>
  <c r="K353" i="25" a="1"/>
  <c r="BI108" i="25" a="1"/>
  <c r="L465" i="25" a="1"/>
  <c r="BN59" i="25" a="1"/>
  <c r="BP88" i="25" a="1"/>
  <c r="BJ47" i="25" a="1"/>
  <c r="BM36" i="25" a="1"/>
  <c r="BJ96" i="25" a="1"/>
  <c r="Q105" i="25" a="1"/>
  <c r="AH13" i="25" a="1"/>
  <c r="AF57" i="25" a="1"/>
  <c r="W36" i="25" a="1"/>
  <c r="BC10" i="25" a="1"/>
  <c r="O69" i="25" a="1"/>
  <c r="AX99" i="25" a="1"/>
  <c r="BL60" i="25" a="1"/>
  <c r="AX9" i="25" a="1"/>
  <c r="M88" i="25" a="1"/>
  <c r="BG99" i="25" a="1"/>
  <c r="BG67" i="25" a="1"/>
  <c r="BD27" i="25" a="1"/>
  <c r="AM24" i="25" a="1"/>
  <c r="AM97" i="25" a="1"/>
  <c r="BJ97" i="25" a="1"/>
  <c r="BJ21" i="25" a="1"/>
  <c r="V52" i="25" a="1"/>
  <c r="AL72" i="25" a="1"/>
  <c r="D141" i="25" a="1"/>
  <c r="W107" i="25" a="1"/>
  <c r="AU59" i="25" a="1"/>
  <c r="Z39" i="25" a="1"/>
  <c r="AM81" i="25" a="1"/>
  <c r="BG31" i="25" a="1"/>
  <c r="AU36" i="25" a="1"/>
  <c r="AU63" i="25" a="1"/>
  <c r="AM34" i="25" a="1"/>
  <c r="N5" i="25" a="1"/>
  <c r="AB61" i="25" a="1"/>
  <c r="AY36" i="25" a="1"/>
  <c r="AG36" i="25" a="1"/>
  <c r="AN76" i="25" a="1"/>
  <c r="O66" i="25" a="1"/>
  <c r="BD6" i="25" a="1"/>
  <c r="AO94" i="25" a="1"/>
  <c r="AH94" i="25" a="1"/>
  <c r="AB44" i="25" a="1"/>
  <c r="AX59" i="25" a="1"/>
  <c r="BL78" i="25" a="1"/>
  <c r="U45" i="25" a="1"/>
  <c r="AA7" i="25" a="1"/>
  <c r="BD84" i="25" a="1"/>
  <c r="AB95" i="25" a="1"/>
  <c r="AA33" i="25" a="1"/>
  <c r="AZ64" i="25" a="1"/>
  <c r="O81" i="25" a="1"/>
  <c r="BO9" i="25" a="1"/>
  <c r="AV87" i="25" a="1"/>
  <c r="AT27" i="25" a="1"/>
  <c r="AU20" i="25" a="1"/>
  <c r="AR109" i="25" a="1"/>
  <c r="BN46" i="25" a="1"/>
  <c r="BN44" i="25" a="1"/>
  <c r="AB16" i="25" a="1"/>
  <c r="S99" i="25" a="1"/>
  <c r="U17" i="25" a="1"/>
  <c r="I461" i="25" a="1"/>
  <c r="BI70" i="25" a="1"/>
  <c r="K381" i="25" a="1"/>
  <c r="AI36" i="25" a="1"/>
  <c r="BD56" i="25" a="1"/>
  <c r="AF86" i="25" a="1"/>
  <c r="BD78" i="25" a="1"/>
  <c r="AN31" i="25" a="1"/>
  <c r="BD29" i="25" a="1"/>
  <c r="AC98" i="25" a="1"/>
  <c r="Z10" i="25" a="1"/>
  <c r="BL86" i="25" a="1"/>
  <c r="AY82" i="25" a="1"/>
  <c r="BF57" i="25" a="1"/>
  <c r="BK57" i="25" a="1"/>
  <c r="AZ83" i="25" a="1"/>
  <c r="N31" i="25" a="1"/>
  <c r="AT38" i="25" a="1"/>
  <c r="BN57" i="25" a="1"/>
  <c r="BP80" i="25" a="1"/>
  <c r="O65" i="25" a="1"/>
  <c r="AJ16" i="25" a="1"/>
  <c r="D273" i="25" a="1"/>
  <c r="AZ57" i="25" a="1"/>
  <c r="U30" i="25" a="1"/>
  <c r="BF80" i="25" a="1"/>
  <c r="O34" i="25" a="1"/>
  <c r="M83" i="25" a="1"/>
  <c r="L201" i="25" a="1"/>
  <c r="BO27" i="25" a="1"/>
  <c r="O48" i="25" a="1"/>
  <c r="K193" i="25" a="1"/>
  <c r="AM28" i="25" a="1"/>
  <c r="AG23" i="25" a="1"/>
  <c r="BC22" i="25" a="1"/>
  <c r="AF32" i="25" a="1"/>
  <c r="AE18" i="25" a="1"/>
  <c r="BM89" i="25" a="1"/>
  <c r="T63" i="25" a="1"/>
  <c r="I201" i="25" a="1"/>
  <c r="T52" i="25" a="1"/>
  <c r="L489" i="25" a="1"/>
  <c r="AF73" i="25" a="1"/>
  <c r="AC62" i="25" a="1"/>
  <c r="T79" i="25" a="1"/>
  <c r="AD43" i="25" a="1"/>
  <c r="AE80" i="25" a="1"/>
  <c r="T70" i="25" a="1"/>
  <c r="AF54" i="25" a="1"/>
  <c r="AR54" i="25" a="1"/>
  <c r="AZ110" i="25" a="1"/>
  <c r="V95" i="25" a="1"/>
  <c r="AE36" i="25" a="1"/>
  <c r="AW25" i="25" a="1"/>
  <c r="AL68" i="25" a="1"/>
  <c r="BP89" i="25" a="1"/>
  <c r="AD75" i="25" a="1"/>
  <c r="AX94" i="25" a="1"/>
  <c r="L493" i="25" a="1"/>
  <c r="BP59" i="25" a="1"/>
  <c r="BL50" i="25" a="1"/>
  <c r="BJ8" i="25" a="1"/>
  <c r="AV80" i="25" a="1"/>
  <c r="AX101" i="25" a="1"/>
  <c r="AF56" i="25" a="1"/>
  <c r="O30" i="25" a="1"/>
  <c r="R97" i="25" a="1"/>
  <c r="I245" i="25" a="1"/>
  <c r="BP75" i="25" a="1"/>
  <c r="BF13" i="25" a="1"/>
  <c r="AV25" i="25" a="1"/>
  <c r="AX90" i="25" a="1"/>
  <c r="N65" i="25" a="1"/>
  <c r="AM92" i="25" a="1"/>
  <c r="AA107" i="25" a="1"/>
  <c r="BP77" i="25" a="1"/>
  <c r="R75" i="25" a="1"/>
  <c r="AS104" i="25" a="1"/>
  <c r="AN48" i="25" a="1"/>
  <c r="I445" i="25" a="1"/>
  <c r="BC104" i="25" a="1"/>
  <c r="BG59" i="25" a="1"/>
  <c r="BL18" i="25" a="1"/>
  <c r="T77" i="25" a="1"/>
  <c r="AE69" i="25" a="1"/>
  <c r="I401" i="25" a="1"/>
  <c r="AN51" i="25" a="1"/>
  <c r="AM25" i="25" a="1"/>
  <c r="BH58" i="25" a="1"/>
  <c r="I281" i="25" a="1"/>
  <c r="AJ29" i="25" a="1"/>
  <c r="W108" i="25" a="1"/>
  <c r="V17" i="25" a="1"/>
  <c r="AG35" i="25" a="1"/>
  <c r="T19" i="25" a="1"/>
  <c r="N13" i="25" a="1"/>
  <c r="T39" i="25" a="1"/>
  <c r="AS70" i="25" a="1"/>
  <c r="BD20" i="25" a="1"/>
  <c r="BG36" i="25" a="1"/>
  <c r="R52" i="25" a="1"/>
  <c r="T38" i="25" a="1"/>
  <c r="BO17" i="25" a="1"/>
  <c r="AC43" i="25" a="1"/>
  <c r="AO27" i="25" a="1"/>
  <c r="AT78" i="25" a="1"/>
  <c r="N92" i="25" a="1"/>
  <c r="AJ98" i="25" a="1"/>
  <c r="D401" i="25" a="1"/>
  <c r="AJ90" i="25" a="1"/>
  <c r="N47" i="25" a="1"/>
  <c r="BP51" i="25" a="1"/>
  <c r="L225" i="25" a="1"/>
  <c r="Z72" i="25" a="1"/>
  <c r="BH20" i="25" a="1"/>
  <c r="AX48" i="25" a="1"/>
  <c r="BD65" i="25" a="1"/>
  <c r="Q71" i="25" a="1"/>
  <c r="I317" i="25" a="1"/>
  <c r="AT6" i="25" a="1"/>
  <c r="AX6" i="25" a="1"/>
  <c r="AD22" i="25" a="1"/>
  <c r="AO86" i="25" a="1"/>
  <c r="T8" i="25" a="1"/>
  <c r="AD78" i="25" a="1"/>
  <c r="BP78" i="25" a="1"/>
  <c r="AU58" i="25" a="1"/>
  <c r="W87" i="25" a="1"/>
  <c r="BF58" i="25" a="1"/>
  <c r="AC84" i="25" a="1"/>
  <c r="AT29" i="25" a="1"/>
  <c r="AX8" i="25" a="1"/>
  <c r="O31" i="25" a="1"/>
  <c r="AL28" i="25" a="1"/>
  <c r="K233" i="25" a="1"/>
  <c r="BC54" i="25" a="1"/>
  <c r="AW85" i="25" a="1"/>
  <c r="R108" i="25" a="1"/>
  <c r="AG71" i="25" a="1"/>
  <c r="V96" i="25" a="1"/>
  <c r="AI51" i="25" a="1"/>
  <c r="AV108" i="25" a="1"/>
  <c r="I129" i="25" a="1"/>
  <c r="BF10" i="25" a="1"/>
  <c r="AH90" i="25" a="1"/>
  <c r="AU43" i="25" a="1"/>
  <c r="AI53" i="25" a="1"/>
  <c r="AI41" i="25" a="1"/>
  <c r="I213" i="25" a="1"/>
  <c r="AC99" i="25" a="1"/>
  <c r="AD71" i="25" a="1"/>
  <c r="BE101" i="25" a="1"/>
  <c r="K125" i="25" a="1"/>
  <c r="W43" i="25" a="1"/>
  <c r="R104" i="25" a="1"/>
  <c r="BH32" i="25" a="1"/>
  <c r="K141" i="25" a="1"/>
  <c r="R67" i="25" a="1"/>
  <c r="AX13" i="25" a="1"/>
  <c r="W60" i="25" a="1"/>
  <c r="AR24" i="25" a="1"/>
  <c r="N15" i="25" a="1"/>
  <c r="AK80" i="25" a="1"/>
  <c r="BJ79" i="25" a="1"/>
  <c r="T71" i="25" a="1"/>
  <c r="AN110" i="25" a="1"/>
  <c r="I241" i="25" a="1"/>
  <c r="R72" i="25" a="1"/>
  <c r="AM14" i="25" a="1"/>
  <c r="K265" i="25" a="1"/>
  <c r="AV57" i="25" a="1"/>
  <c r="BL19" i="25" a="1"/>
  <c r="BF77" i="25" a="1"/>
  <c r="AS57" i="25" a="1"/>
  <c r="D413" i="25" a="1"/>
  <c r="AV54" i="25" a="1"/>
  <c r="BG68" i="25" a="1"/>
  <c r="BG77" i="25" a="1"/>
  <c r="AZ65" i="25" a="1"/>
  <c r="AI44" i="25" a="1"/>
  <c r="BJ27" i="25" a="1"/>
  <c r="AH7" i="25" a="1"/>
  <c r="U79" i="25" a="1"/>
  <c r="O44" i="25" a="1"/>
  <c r="AL21" i="25" a="1"/>
  <c r="AW28" i="25" a="1"/>
  <c r="AH66" i="25" a="1"/>
  <c r="S66" i="25" a="1"/>
  <c r="AS95" i="25" a="1"/>
  <c r="AE78" i="25" a="1"/>
  <c r="L221" i="25" a="1"/>
  <c r="Z43" i="25" a="1"/>
  <c r="AK97" i="25" a="1"/>
  <c r="AD83" i="25" a="1"/>
  <c r="BO34" i="25" a="1"/>
  <c r="T81" i="25" a="1"/>
  <c r="N55" i="25" a="1"/>
  <c r="D277" i="25" a="1"/>
  <c r="K477" i="25" a="1"/>
  <c r="BH14" i="25" a="1"/>
  <c r="BF79" i="25" a="1"/>
  <c r="AO18" i="25" a="1"/>
  <c r="BC72" i="25" a="1"/>
  <c r="AG63" i="25" a="1"/>
  <c r="AT88" i="25" a="1"/>
  <c r="AJ83" i="25" a="1"/>
  <c r="M12" i="25" a="1"/>
  <c r="AS15" i="25" a="1"/>
  <c r="BK74" i="25" a="1"/>
  <c r="AD88" i="25" a="1"/>
  <c r="AI78" i="25" a="1"/>
  <c r="BD26" i="25" a="1"/>
  <c r="AH99" i="25" a="1"/>
  <c r="BM108" i="25" a="1"/>
  <c r="AG103" i="25" a="1"/>
  <c r="BH35" i="25" a="1"/>
  <c r="AG58" i="25" a="1"/>
  <c r="BN24" i="25" a="1"/>
  <c r="AX47" i="25" a="1"/>
  <c r="AC71" i="25" a="1"/>
  <c r="BH101" i="25" a="1"/>
  <c r="AE88" i="25" a="1"/>
  <c r="AC29" i="25" a="1"/>
  <c r="BJ5" i="25" a="1"/>
  <c r="BE67" i="25" a="1"/>
  <c r="D405" i="25" a="1"/>
  <c r="BG39" i="25" a="1"/>
  <c r="V34" i="25" a="1"/>
  <c r="AM77" i="25" a="1"/>
  <c r="BC11" i="25" a="1"/>
  <c r="AA108" i="25" a="1"/>
  <c r="D457" i="25" a="1"/>
  <c r="M38" i="25" a="1"/>
  <c r="BM88" i="25" a="1"/>
  <c r="AG50" i="25" a="1"/>
  <c r="BI40" i="25" a="1"/>
  <c r="P55" i="25" a="1"/>
  <c r="K533" i="25" a="1"/>
  <c r="AS89" i="25" a="1"/>
  <c r="AC89" i="25" a="1"/>
  <c r="AK104" i="25" a="1"/>
  <c r="BO84" i="25" a="1"/>
  <c r="BL70" i="25" a="1"/>
  <c r="AA110" i="25" a="1"/>
  <c r="AB39" i="25" a="1"/>
  <c r="AR56" i="25" a="1"/>
  <c r="BP14" i="25" a="1"/>
  <c r="AR95" i="25" a="1"/>
  <c r="AW108" i="25" a="1"/>
  <c r="BM57" i="25" a="1"/>
  <c r="N82" i="25" a="1"/>
  <c r="BI29" i="25" a="1"/>
  <c r="BO25" i="25" a="1"/>
  <c r="AL98" i="25" a="1"/>
  <c r="AW8" i="25" a="1"/>
  <c r="AV12" i="25" a="1"/>
  <c r="W35" i="25" a="1"/>
  <c r="BG93" i="25" a="1"/>
  <c r="BN75" i="25" a="1"/>
  <c r="BG78" i="25" a="1"/>
  <c r="M86" i="25" a="1"/>
  <c r="W92" i="25" a="1"/>
  <c r="BK13" i="25" a="1"/>
  <c r="L325" i="25" a="1"/>
  <c r="S109" i="25" a="1"/>
  <c r="AA10" i="25" a="1"/>
  <c r="N24" i="25" a="1"/>
  <c r="AH70" i="25" a="1"/>
  <c r="Z81" i="25" a="1"/>
  <c r="O55" i="25" a="1"/>
  <c r="AF93" i="25" a="1"/>
  <c r="BG101" i="25" a="1"/>
  <c r="AZ87" i="25" a="1"/>
  <c r="O82" i="25" a="1"/>
  <c r="AS54" i="25" a="1"/>
  <c r="BO105" i="25" a="1"/>
  <c r="BP82" i="25" a="1"/>
  <c r="BH24" i="25" a="1"/>
  <c r="BI39" i="25" a="1"/>
  <c r="AM65" i="25" a="1"/>
  <c r="AC24" i="25" a="1"/>
  <c r="AX33" i="25" a="1"/>
  <c r="L177" i="25" a="1"/>
  <c r="BG17" i="25" a="1"/>
  <c r="AA31" i="25" a="1"/>
  <c r="BJ24" i="25" a="1"/>
  <c r="AJ11" i="25" a="1"/>
  <c r="AN11" i="25" a="1"/>
  <c r="BJ92" i="25" a="1"/>
  <c r="AK5" i="25" a="1"/>
  <c r="AR86" i="25" a="1"/>
  <c r="AH43" i="25" a="1"/>
  <c r="Q31" i="25" a="1"/>
  <c r="AM23" i="25" a="1"/>
  <c r="AA36" i="25" a="1"/>
  <c r="AN77" i="25" a="1"/>
  <c r="AR100" i="25" a="1"/>
  <c r="AU81" i="25" a="1"/>
  <c r="D281" i="25" a="1"/>
  <c r="P69" i="25" a="1"/>
  <c r="O46" i="25" a="1"/>
  <c r="Z68" i="25" a="1"/>
  <c r="K213" i="25" a="1"/>
  <c r="AK25" i="25" a="1"/>
  <c r="BI57" i="25" a="1"/>
  <c r="AE38" i="25" a="1"/>
  <c r="AD106" i="25" a="1"/>
  <c r="Q91" i="25" a="1"/>
  <c r="AB98" i="25" a="1"/>
  <c r="D161" i="25" a="1"/>
  <c r="AA103" i="25" a="1"/>
  <c r="BG51" i="25" a="1"/>
  <c r="AL73" i="25" a="1"/>
  <c r="BC39" i="25" a="1"/>
  <c r="BP29" i="25" a="1"/>
  <c r="BJ28" i="25" a="1"/>
  <c r="AO108" i="25" a="1"/>
  <c r="I413" i="25" a="1"/>
  <c r="AE47" i="25" a="1"/>
  <c r="BE92" i="25" a="1"/>
  <c r="BB426" i="25" a="1"/>
  <c r="Y242" i="25" a="1"/>
  <c r="Y262" i="25" a="1"/>
  <c r="Y494" i="25" a="1"/>
  <c r="AQ166" i="25" a="1"/>
  <c r="BB274" i="25" a="1"/>
  <c r="Y490" i="25" a="1"/>
  <c r="Y234" i="25" a="1"/>
  <c r="AQ402" i="25" a="1"/>
  <c r="AQ478" i="25" a="1"/>
  <c r="BB162" i="25" a="1"/>
  <c r="Y418" i="25" a="1"/>
  <c r="Y154" i="25" a="1"/>
  <c r="Y210" i="25" a="1"/>
  <c r="BB238" i="25" a="1"/>
  <c r="Y502" i="25" a="1"/>
  <c r="Y246" i="25" a="1"/>
  <c r="BB390" i="25" a="1"/>
  <c r="AQ458" i="25" a="1"/>
  <c r="AQ482" i="25" a="1"/>
  <c r="AQ454" i="25" a="1"/>
  <c r="BB394" i="25" a="1"/>
  <c r="Y238" i="25" a="1"/>
  <c r="BB154" i="25" a="1"/>
  <c r="BB438" i="25" a="1"/>
  <c r="AQ346" i="25" a="1"/>
  <c r="AQ194" i="25" a="1"/>
  <c r="BB150" i="25" a="1"/>
  <c r="BB466" i="25" a="1"/>
  <c r="AQ470" i="25" a="1"/>
  <c r="BB182" i="25" a="1"/>
  <c r="Y414" i="25" a="1"/>
  <c r="BB226" i="25" a="1"/>
  <c r="AQ246" i="25" a="1"/>
  <c r="Y410" i="25" a="1"/>
  <c r="AQ386" i="25" a="1"/>
  <c r="AQ286" i="25" a="1"/>
  <c r="Y194" i="25" a="1"/>
  <c r="BB434" i="25" a="1"/>
  <c r="BB302" i="25" a="1"/>
  <c r="AQ374" i="25" a="1"/>
  <c r="Y426" i="25" a="1"/>
  <c r="AQ114" i="25" a="1"/>
  <c r="Y458" i="25" a="1"/>
  <c r="BB190" i="25" a="1"/>
  <c r="AQ146" i="25" a="1"/>
  <c r="BB454" i="25" a="1"/>
  <c r="BB146" i="25" a="1"/>
  <c r="AQ174" i="25" a="1"/>
  <c r="Y314" i="25" a="1"/>
  <c r="AQ462" i="25" a="1"/>
  <c r="BB462" i="25" a="1"/>
  <c r="BB430" i="25" a="1"/>
  <c r="BB178" i="25" a="1"/>
  <c r="AQ278" i="25" a="1"/>
  <c r="Y530" i="25" a="1"/>
  <c r="Y374" i="25" a="1"/>
  <c r="AQ330" i="25" a="1"/>
  <c r="BB262" i="25" a="1"/>
  <c r="Y174" i="25" a="1"/>
  <c r="BB486" i="25" a="1"/>
  <c r="Y122" i="25" a="1"/>
  <c r="Y186" i="25" a="1"/>
  <c r="BB250" i="25" a="1"/>
  <c r="Y318" i="25" a="1"/>
  <c r="BB358" i="25" a="1"/>
  <c r="Y370" i="25" a="1"/>
  <c r="BB482" i="25" a="1"/>
  <c r="BB474" i="25" a="1"/>
  <c r="BB534" i="25" a="1"/>
  <c r="BB130" i="25" a="1"/>
  <c r="BB346" i="25" a="1"/>
  <c r="AQ390" i="25" a="1"/>
  <c r="AQ414" i="25" a="1"/>
  <c r="BB398" i="25" a="1"/>
  <c r="Y310" i="25" a="1"/>
  <c r="AQ198" i="25" a="1"/>
  <c r="Y358" i="25" a="1"/>
  <c r="AE94" i="25" a="1"/>
  <c r="BM54" i="25" a="1"/>
  <c r="AL38" i="25" a="1"/>
  <c r="AO60" i="25" a="1"/>
  <c r="BJ51" i="25" a="1"/>
  <c r="BG21" i="25" a="1"/>
  <c r="T97" i="25" a="1"/>
  <c r="AL49" i="25" a="1"/>
  <c r="AO87" i="25" a="1"/>
  <c r="AB108" i="25" a="1"/>
  <c r="AE48" i="25" a="1"/>
  <c r="T30" i="25" a="1"/>
  <c r="AJ43" i="25" a="1"/>
  <c r="AO49" i="25" a="1"/>
  <c r="AB92" i="25" a="1"/>
  <c r="BP26" i="25" a="1"/>
  <c r="AS56" i="25" a="1"/>
  <c r="BJ76" i="25" a="1"/>
  <c r="AR89" i="25" a="1"/>
  <c r="AV70" i="25" a="1"/>
  <c r="N60" i="25" a="1"/>
  <c r="P11" i="25" a="1"/>
  <c r="AC108" i="25" a="1"/>
  <c r="BI86" i="25" a="1"/>
  <c r="M24" i="25" a="1"/>
  <c r="K413" i="25" a="1"/>
  <c r="BI97" i="25" a="1"/>
  <c r="Q109" i="25" a="1"/>
  <c r="AE42" i="25" a="1"/>
  <c r="BF40" i="25" a="1"/>
  <c r="R22" i="25" a="1"/>
  <c r="S46" i="25" a="1"/>
  <c r="D233" i="25" a="1"/>
  <c r="AA76" i="25" a="1"/>
  <c r="U55" i="25" a="1"/>
  <c r="AB56" i="25" a="1"/>
  <c r="AK86" i="25" a="1"/>
  <c r="D345" i="25" a="1"/>
  <c r="M102" i="25" a="1"/>
  <c r="BF45" i="25" a="1"/>
  <c r="U94" i="25" a="1"/>
  <c r="AZ18" i="25" a="1"/>
  <c r="AV64" i="25" a="1"/>
  <c r="AM40" i="25" a="1"/>
  <c r="AR110" i="25" a="1"/>
  <c r="BC6" i="25" a="1"/>
  <c r="BL79" i="25" a="1"/>
  <c r="V99" i="25" a="1"/>
  <c r="AW44" i="25" a="1"/>
  <c r="AT93" i="25" a="1"/>
  <c r="AI60" i="25" a="1"/>
  <c r="BE49" i="25" a="1"/>
  <c r="BD96" i="25" a="1"/>
  <c r="BO82" i="25" a="1"/>
  <c r="AU110" i="25" a="1"/>
  <c r="BM41" i="25" a="1"/>
  <c r="BK32" i="25" a="1"/>
  <c r="AX84" i="25" a="1"/>
  <c r="AH14" i="25" a="1"/>
  <c r="BE93" i="25" a="1"/>
  <c r="AA93" i="25" a="1"/>
  <c r="BM42" i="25" a="1"/>
  <c r="AI37" i="25" a="1"/>
  <c r="BG8" i="25" a="1"/>
  <c r="AY109" i="25" a="1"/>
  <c r="BL99" i="25" a="1"/>
  <c r="BD93" i="25" a="1"/>
  <c r="BF56" i="25" a="1"/>
  <c r="L285" i="25" a="1"/>
  <c r="AH108" i="25" a="1"/>
  <c r="W19" i="25" a="1"/>
  <c r="BL88" i="25" a="1"/>
  <c r="BN93" i="25" a="1"/>
  <c r="AL19" i="25" a="1"/>
  <c r="AM42" i="25" a="1"/>
  <c r="BM76" i="25" a="1"/>
  <c r="AK87" i="25" a="1"/>
  <c r="BK11" i="25" a="1"/>
  <c r="AW39" i="25" a="1"/>
  <c r="AK71" i="25" a="1"/>
  <c r="N32" i="25" a="1"/>
  <c r="V41" i="25" a="1"/>
  <c r="BJ84" i="25" a="1"/>
  <c r="AD74" i="25" a="1"/>
  <c r="Z86" i="25" a="1"/>
  <c r="AK31" i="25" a="1"/>
  <c r="M107" i="25" a="1"/>
  <c r="AM94" i="25" a="1"/>
  <c r="O29" i="25" a="1"/>
  <c r="K129" i="25" a="1"/>
  <c r="BL85" i="25" a="1"/>
  <c r="AB105" i="25" a="1"/>
  <c r="BM18" i="25" a="1"/>
  <c r="BJ94" i="25" a="1"/>
  <c r="AD94" i="25" a="1"/>
  <c r="AS27" i="25" a="1"/>
  <c r="AZ84" i="25" a="1"/>
  <c r="AC8" i="25" a="1"/>
  <c r="AU30" i="25" a="1"/>
  <c r="AV24" i="25" a="1"/>
  <c r="BN10" i="25" a="1"/>
  <c r="AM36" i="25" a="1"/>
  <c r="D477" i="25" a="1"/>
  <c r="Z27" i="25" a="1"/>
  <c r="AO17" i="25" a="1"/>
  <c r="O77" i="25" a="1"/>
  <c r="AL106" i="25" a="1"/>
  <c r="AB77" i="25" a="1"/>
  <c r="T83" i="25" a="1"/>
  <c r="M10" i="25" a="1"/>
  <c r="M69" i="25" a="1"/>
  <c r="I353" i="25" a="1"/>
  <c r="AU32" i="25" a="1"/>
  <c r="AC19" i="25" a="1"/>
  <c r="AH16" i="25" a="1"/>
  <c r="W82" i="25" a="1"/>
  <c r="AJ109" i="25" a="1"/>
  <c r="U39" i="25" a="1"/>
  <c r="AO7" i="25" a="1"/>
  <c r="BG76" i="25" a="1"/>
  <c r="AB37" i="25" a="1"/>
  <c r="BP97" i="25" a="1"/>
  <c r="R70" i="25" a="1"/>
  <c r="O9" i="25" a="1"/>
  <c r="M82" i="25" a="1"/>
  <c r="U28" i="25" a="1"/>
  <c r="BM29" i="25" a="1"/>
  <c r="AM58" i="25" a="1"/>
  <c r="R76" i="25" a="1"/>
  <c r="AK13" i="25" a="1"/>
  <c r="BH77" i="25" a="1"/>
  <c r="AV102" i="25" a="1"/>
  <c r="P53" i="25" a="1"/>
  <c r="AZ80" i="25" a="1"/>
  <c r="D433" i="25" a="1"/>
  <c r="AJ68" i="25" a="1"/>
  <c r="BJ60" i="25" a="1"/>
  <c r="AG14" i="25" a="1"/>
  <c r="BO72" i="25" a="1"/>
  <c r="AA85" i="25" a="1"/>
  <c r="BN68" i="25" a="1"/>
  <c r="AZ78" i="25" a="1"/>
  <c r="AS42" i="25" a="1"/>
  <c r="AT94" i="25" a="1"/>
  <c r="BM23" i="25" a="1"/>
  <c r="Q85" i="25" a="1"/>
  <c r="AO77" i="25" a="1"/>
  <c r="AN103" i="25" a="1"/>
  <c r="AX55" i="25" a="1"/>
  <c r="W100" i="25" a="1"/>
  <c r="BO58" i="25" a="1"/>
  <c r="S11" i="25" a="1"/>
  <c r="AW10" i="25" a="1"/>
  <c r="K425" i="25" a="1"/>
  <c r="AF10" i="25" a="1"/>
  <c r="BI71" i="25" a="1"/>
  <c r="AY49" i="25" a="1"/>
  <c r="AK62" i="25" a="1"/>
  <c r="Z100" i="25" a="1"/>
  <c r="AI104" i="25" a="1"/>
  <c r="AI86" i="25" a="1"/>
  <c r="BE10" i="25" a="1"/>
  <c r="AK70" i="25" a="1"/>
  <c r="AE110" i="25" a="1"/>
  <c r="K133" i="25" a="1"/>
  <c r="AJ59" i="25" a="1"/>
  <c r="BG38" i="25" a="1"/>
  <c r="BK44" i="25" a="1"/>
  <c r="AB68" i="25" a="1"/>
  <c r="O23" i="25" a="1"/>
  <c r="BF27" i="25" a="1"/>
  <c r="AH39" i="25" a="1"/>
  <c r="AW31" i="25" a="1"/>
  <c r="AN84" i="25" a="1"/>
  <c r="BE23" i="25" a="1"/>
  <c r="AV30" i="25" a="1"/>
  <c r="N57" i="25" a="1"/>
  <c r="BK42" i="25" a="1"/>
  <c r="BG30" i="25" a="1"/>
  <c r="AD27" i="25" a="1"/>
  <c r="BG49" i="25" a="1"/>
  <c r="Q104" i="25" a="1"/>
  <c r="K525" i="25" a="1"/>
  <c r="M5" i="25" a="1"/>
  <c r="BM46" i="25" a="1"/>
  <c r="BL43" i="25" a="1"/>
  <c r="AD96" i="25" a="1"/>
  <c r="W50" i="25" a="1"/>
  <c r="AX56" i="25" a="1"/>
  <c r="AX96" i="25" a="1"/>
  <c r="AC7" i="25" a="1"/>
  <c r="D445" i="25" a="1"/>
  <c r="AH35" i="25" a="1"/>
  <c r="I173" i="25" a="1"/>
  <c r="N16" i="25" a="1"/>
  <c r="M43" i="25" a="1"/>
  <c r="AS29" i="25" a="1"/>
  <c r="BF78" i="25" a="1"/>
  <c r="I169" i="25" a="1"/>
  <c r="BN38" i="25" a="1"/>
  <c r="AW20" i="25" a="1"/>
  <c r="BC20" i="25" a="1"/>
  <c r="BD108" i="25" a="1"/>
  <c r="AN43" i="25" a="1"/>
  <c r="BG102" i="25" a="1"/>
  <c r="AY79" i="25" a="1"/>
  <c r="BO23" i="25" a="1"/>
  <c r="T73" i="25" a="1"/>
  <c r="AS65" i="25" a="1"/>
  <c r="AM49" i="25" a="1"/>
  <c r="AO13" i="25" a="1"/>
  <c r="BN13" i="25" a="1"/>
  <c r="AZ38" i="25" a="1"/>
  <c r="Q76" i="25" a="1"/>
  <c r="AG42" i="25" a="1"/>
  <c r="AH104" i="25" a="1"/>
  <c r="D169" i="25" a="1"/>
  <c r="BN45" i="25" a="1"/>
  <c r="BM72" i="25" a="1"/>
  <c r="D241" i="25" a="1"/>
  <c r="BC59" i="25" a="1"/>
  <c r="AW41" i="25" a="1"/>
  <c r="BF94" i="25" a="1"/>
  <c r="BD81" i="25" a="1"/>
  <c r="BO14" i="25" a="1"/>
  <c r="AS98" i="25" a="1"/>
  <c r="L433" i="25" a="1"/>
  <c r="AZ31" i="25" a="1"/>
  <c r="BG96" i="25" a="1"/>
  <c r="AJ101" i="25" a="1"/>
  <c r="I273" i="25" a="1"/>
  <c r="N7" i="25" a="1"/>
  <c r="AU42" i="25" a="1"/>
  <c r="AB106" i="25" a="1"/>
  <c r="W91" i="25" a="1"/>
  <c r="AL9" i="25" a="1"/>
  <c r="AX34" i="25" a="1"/>
  <c r="U57" i="25" a="1"/>
  <c r="AN10" i="25" a="1"/>
  <c r="AY14" i="25" a="1"/>
  <c r="BC96" i="25" a="1"/>
  <c r="AH106" i="25" a="1"/>
  <c r="AE97" i="25" a="1"/>
  <c r="BL103" i="25" a="1"/>
  <c r="AB66" i="25" a="1"/>
  <c r="AJ28" i="25" a="1"/>
  <c r="L193" i="25" a="1"/>
  <c r="BK7" i="25" a="1"/>
  <c r="BI62" i="25" a="1"/>
  <c r="T56" i="25" a="1"/>
  <c r="AH85" i="25" a="1"/>
  <c r="AF106" i="25" a="1"/>
  <c r="W21" i="25" a="1"/>
  <c r="BC7" i="25" a="1"/>
  <c r="BC67" i="25" a="1"/>
  <c r="L245" i="25" a="1"/>
  <c r="BP103" i="25" a="1"/>
  <c r="AB58" i="25" a="1"/>
  <c r="AM88" i="25" a="1"/>
  <c r="BJ20" i="25" a="1"/>
  <c r="AX87" i="25" a="1"/>
  <c r="AG45" i="25" a="1"/>
  <c r="W96" i="25" a="1"/>
  <c r="Z18" i="25" a="1"/>
  <c r="AW77" i="25" a="1"/>
  <c r="BN63" i="25" a="1"/>
  <c r="AJ85" i="25" a="1"/>
  <c r="AL108" i="25" a="1"/>
  <c r="AJ97" i="25" a="1"/>
  <c r="BN43" i="25" a="1"/>
  <c r="AS38" i="25" a="1"/>
  <c r="AH67" i="25" a="1"/>
  <c r="V13" i="25" a="1"/>
  <c r="BE25" i="25" a="1"/>
  <c r="Z107" i="25" a="1"/>
  <c r="W78" i="25" a="1"/>
  <c r="Q56" i="25" a="1"/>
  <c r="AN59" i="25" a="1"/>
  <c r="AF24" i="25" a="1"/>
  <c r="AX105" i="25" a="1"/>
  <c r="AV50" i="25" a="1"/>
  <c r="AN57" i="25" a="1"/>
  <c r="AE20" i="25" a="1"/>
  <c r="AM90" i="25" a="1"/>
  <c r="AW32" i="25" a="1"/>
  <c r="AJ96" i="25" a="1"/>
  <c r="AV55" i="25" a="1"/>
  <c r="Z13" i="25" a="1"/>
  <c r="Q38" i="25" a="1"/>
  <c r="AK17" i="25" a="1"/>
  <c r="BD95" i="25" a="1"/>
  <c r="AE98" i="25" a="1"/>
  <c r="AS108" i="25" a="1"/>
  <c r="BI94" i="25" a="1"/>
  <c r="V86" i="25" a="1"/>
  <c r="O50" i="25" a="1"/>
  <c r="AR61" i="25" a="1"/>
  <c r="AI65" i="25" a="1"/>
  <c r="AK46" i="25" a="1"/>
  <c r="S32" i="25" a="1"/>
  <c r="BK53" i="25" a="1"/>
  <c r="BH55" i="25" a="1"/>
  <c r="BH87" i="25" a="1"/>
  <c r="AY44" i="25" a="1"/>
  <c r="BM107" i="25" a="1"/>
  <c r="BE40" i="25" a="1"/>
  <c r="S75" i="25" a="1"/>
  <c r="AC37" i="25" a="1"/>
  <c r="AR107" i="25" a="1"/>
  <c r="Q33" i="25" a="1"/>
  <c r="P50" i="25" a="1"/>
  <c r="K181" i="25" a="1"/>
  <c r="BP67" i="25" a="1"/>
  <c r="BN48" i="25" a="1"/>
  <c r="AR74" i="25" a="1"/>
  <c r="BE36" i="25" a="1"/>
  <c r="BJ23" i="25" a="1"/>
  <c r="AK10" i="25" a="1"/>
  <c r="AN60" i="25" a="1"/>
  <c r="S27" i="25" a="1"/>
  <c r="BK59" i="25" a="1"/>
  <c r="BF47" i="25" a="1"/>
  <c r="BH56" i="25" a="1"/>
  <c r="L293" i="25" a="1"/>
  <c r="BN76" i="25" a="1"/>
  <c r="R102" i="25" a="1"/>
  <c r="AO91" i="25" a="1"/>
  <c r="AG66" i="25" a="1"/>
  <c r="BD106" i="25" a="1"/>
  <c r="BL36" i="25" a="1"/>
  <c r="AU90" i="25" a="1"/>
  <c r="P104" i="25" a="1"/>
  <c r="AN40" i="25" a="1"/>
  <c r="O11" i="25" a="1"/>
  <c r="AT100" i="25" a="1"/>
  <c r="D293" i="25" a="1"/>
  <c r="W94" i="25" a="1"/>
  <c r="BE106" i="25" a="1"/>
  <c r="N30" i="25" a="1"/>
  <c r="AY27" i="25" a="1"/>
  <c r="AC56" i="25" a="1"/>
  <c r="BG90" i="25" a="1"/>
  <c r="BK33" i="25" a="1"/>
  <c r="K361" i="25" a="1"/>
  <c r="AK53" i="25" a="1"/>
  <c r="U49" i="25" a="1"/>
  <c r="AG20" i="25" a="1"/>
  <c r="AD85" i="25" a="1"/>
  <c r="AO29" i="25" a="1"/>
  <c r="T94" i="25" a="1"/>
  <c r="AB57" i="25" a="1"/>
  <c r="W69" i="25" a="1"/>
  <c r="U20" i="25" a="1"/>
  <c r="AF83" i="25" a="1"/>
  <c r="AJ51" i="25" a="1"/>
  <c r="BM38" i="25" a="1"/>
  <c r="AI54" i="25" a="1"/>
  <c r="AF14" i="25" a="1"/>
  <c r="AT15" i="25" a="1"/>
  <c r="S15" i="25" a="1"/>
  <c r="AV38" i="25" a="1"/>
  <c r="AU74" i="25" a="1"/>
  <c r="AO57" i="25" a="1"/>
  <c r="AE11" i="25" a="1"/>
  <c r="AI63" i="25" a="1"/>
  <c r="M15" i="25" a="1"/>
  <c r="AS59" i="25" a="1"/>
  <c r="BM51" i="25" a="1"/>
  <c r="BP44" i="25" a="1"/>
  <c r="S44" i="25" a="1"/>
  <c r="BC40" i="25" a="1"/>
  <c r="BM19" i="25" a="1"/>
  <c r="L457" i="25" a="1"/>
  <c r="BH10" i="25" a="1"/>
  <c r="AO63" i="25" a="1"/>
  <c r="T110" i="25" a="1"/>
  <c r="BJ11" i="25" a="1"/>
  <c r="T91" i="25" a="1"/>
  <c r="BF24" i="25" a="1"/>
  <c r="U102" i="25" a="1"/>
  <c r="BL20" i="25" a="1"/>
  <c r="BD105" i="25" a="1"/>
  <c r="AA59" i="25" a="1"/>
  <c r="AI97" i="25" a="1"/>
  <c r="BD79" i="25" a="1"/>
  <c r="BL45" i="25" a="1"/>
  <c r="AA47" i="25" a="1"/>
  <c r="AN9" i="25" a="1"/>
  <c r="K301" i="25" a="1"/>
  <c r="AT82" i="25" a="1"/>
  <c r="AL104" i="25" a="1"/>
  <c r="AJ36" i="25" a="1"/>
  <c r="BG110" i="25" a="1"/>
  <c r="BK73" i="25" a="1"/>
  <c r="P38" i="25" a="1"/>
  <c r="S81" i="25" a="1"/>
  <c r="AB17" i="25" a="1"/>
  <c r="AL6" i="25" a="1"/>
  <c r="BI25" i="25" a="1"/>
  <c r="BN77" i="25" a="1"/>
  <c r="N42" i="25" a="1"/>
  <c r="Z52" i="25" a="1"/>
  <c r="AK65" i="25" a="1"/>
  <c r="BH96" i="25" a="1"/>
  <c r="BJ10" i="25" a="1"/>
  <c r="BI26" i="25" a="1"/>
  <c r="I329" i="25" a="1"/>
  <c r="D301" i="25" a="1"/>
  <c r="V71" i="25" a="1"/>
  <c r="BO29" i="25" a="1"/>
  <c r="AU66" i="25" a="1"/>
  <c r="L233" i="25" a="1"/>
  <c r="O28" i="25" a="1"/>
  <c r="Q82" i="25" a="1"/>
  <c r="BK60" i="25" a="1"/>
  <c r="AS18" i="25" a="1"/>
  <c r="S91" i="25" a="1"/>
  <c r="AY83" i="25" a="1"/>
  <c r="AN18" i="25" a="1"/>
  <c r="AG32" i="25" a="1"/>
  <c r="BC64" i="25" a="1"/>
  <c r="AJ46" i="25" a="1"/>
  <c r="AH47" i="25" a="1"/>
  <c r="BM77" i="25" a="1"/>
  <c r="S56" i="25" a="1"/>
  <c r="R92" i="25" a="1"/>
  <c r="BC26" i="25" a="1"/>
  <c r="BC90" i="25" a="1"/>
  <c r="AI47" i="25" a="1"/>
  <c r="N59" i="25" a="1"/>
  <c r="BG47" i="25" a="1"/>
  <c r="P9" i="25" a="1"/>
  <c r="AO99" i="25" a="1"/>
  <c r="AA99" i="25" a="1"/>
  <c r="AR94" i="25" a="1"/>
  <c r="O60" i="25" a="1"/>
  <c r="AH52" i="25" a="1"/>
  <c r="W77" i="25" a="1"/>
  <c r="AK103" i="25" a="1"/>
  <c r="Q6" i="25" a="1"/>
  <c r="BP98" i="25" a="1"/>
  <c r="AG77" i="25" a="1"/>
  <c r="BC83" i="25" a="1"/>
  <c r="M61" i="25" a="1"/>
  <c r="BC18" i="25" a="1"/>
  <c r="BP74" i="25" a="1"/>
  <c r="K165" i="25" a="1"/>
  <c r="L281" i="25" a="1"/>
  <c r="AO5" i="25" a="1"/>
  <c r="BO50" i="25" a="1"/>
  <c r="K177" i="25" a="1"/>
  <c r="BO21" i="25" a="1"/>
  <c r="BP95" i="25" a="1"/>
  <c r="AE14" i="25" a="1"/>
  <c r="AW36" i="25" a="1"/>
  <c r="AW67" i="25" a="1"/>
  <c r="D485" i="25" a="1"/>
  <c r="BJ61" i="25" a="1"/>
  <c r="BF104" i="25" a="1"/>
  <c r="AT64" i="25" a="1"/>
  <c r="BM8" i="25" a="1"/>
  <c r="Z80" i="25" a="1"/>
  <c r="N49" i="25" a="1"/>
  <c r="Z60" i="25" a="1"/>
  <c r="O90" i="25" a="1"/>
  <c r="I301" i="25" a="1"/>
  <c r="P80" i="25" a="1"/>
  <c r="AV89" i="25" a="1"/>
  <c r="AX10" i="25" a="1"/>
  <c r="W75" i="25" a="1"/>
  <c r="AD81" i="25" a="1"/>
  <c r="BO18" i="25" a="1"/>
  <c r="BD13" i="25" a="1"/>
  <c r="AY92" i="25" a="1"/>
  <c r="AA38" i="25" a="1"/>
  <c r="AR11" i="25" a="1"/>
  <c r="BL101" i="25" a="1"/>
  <c r="T58" i="25" a="1"/>
  <c r="AE8" i="25" a="1"/>
  <c r="AF65" i="25" a="1"/>
  <c r="R34" i="25" a="1"/>
  <c r="K509" i="25" a="1"/>
  <c r="AU79" i="25" a="1"/>
  <c r="AO61" i="25" a="1"/>
  <c r="R49" i="25" a="1"/>
  <c r="AX38" i="25" a="1"/>
  <c r="K497" i="25" a="1"/>
  <c r="AL39" i="25" a="1"/>
  <c r="AX53" i="25" a="1"/>
  <c r="N87" i="25" a="1"/>
  <c r="K221" i="25" a="1"/>
  <c r="AX42" i="25" a="1"/>
  <c r="AT107" i="25" a="1"/>
  <c r="O38" i="25" a="1"/>
  <c r="AS85" i="25" a="1"/>
  <c r="AR60" i="25" a="1"/>
  <c r="AR33" i="25" a="1"/>
  <c r="BP91" i="25" a="1"/>
  <c r="AA78" i="25" a="1"/>
  <c r="AH50" i="25" a="1"/>
  <c r="BG41" i="25" a="1"/>
  <c r="BF71" i="25" a="1"/>
  <c r="BI5" i="25" a="1"/>
  <c r="N83" i="25" a="1"/>
  <c r="BK104" i="25" a="1"/>
  <c r="AV86" i="25" a="1"/>
  <c r="AX102" i="25" a="1"/>
  <c r="BJ35" i="25" a="1"/>
  <c r="BJ33" i="25" a="1"/>
  <c r="BM83" i="25" a="1"/>
  <c r="BO12" i="25" a="1"/>
  <c r="AV49" i="25" a="1"/>
  <c r="AO23" i="25" a="1"/>
  <c r="I229" i="25" a="1"/>
  <c r="AF107" i="25" a="1"/>
  <c r="BJ30" i="25" a="1"/>
  <c r="AG12" i="25" a="1"/>
  <c r="AA74" i="25" a="1"/>
  <c r="BG25" i="25" a="1"/>
  <c r="BK6" i="25" a="1"/>
  <c r="M26" i="25" a="1"/>
  <c r="BD85" i="25" a="1"/>
  <c r="K513" i="25" a="1"/>
  <c r="AX37" i="25" a="1"/>
  <c r="AY6" i="25" a="1"/>
  <c r="AC109" i="25" a="1"/>
  <c r="I261" i="25" a="1"/>
  <c r="AC96" i="25" a="1"/>
  <c r="BC32" i="25" a="1"/>
  <c r="BF59" i="25" a="1"/>
  <c r="AV40" i="25" a="1"/>
  <c r="AM18" i="25" a="1"/>
  <c r="AZ33" i="25" a="1"/>
  <c r="R100" i="25" a="1"/>
  <c r="AD91" i="25" a="1"/>
  <c r="W68" i="25" a="1"/>
  <c r="AI106" i="25" a="1"/>
  <c r="AD17" i="25" a="1"/>
  <c r="P103" i="25" a="1"/>
  <c r="L205" i="25" a="1"/>
  <c r="BE110" i="25" a="1"/>
  <c r="AZ8" i="25" a="1"/>
  <c r="AG98" i="25" a="1"/>
  <c r="AO26" i="25" a="1"/>
  <c r="AR77" i="25" a="1"/>
  <c r="AW73" i="25" a="1"/>
  <c r="AL25" i="25" a="1"/>
  <c r="AZ74" i="25" a="1"/>
  <c r="AT52" i="25" a="1"/>
  <c r="AJ33" i="25" a="1"/>
  <c r="U24" i="25" a="1"/>
  <c r="AJ95" i="25" a="1"/>
  <c r="I533" i="25" a="1"/>
  <c r="K261" i="25" a="1"/>
  <c r="U99" i="25" a="1"/>
  <c r="S73" i="25" a="1"/>
  <c r="P43" i="25" a="1"/>
  <c r="O105" i="25" a="1"/>
  <c r="AG24" i="25" a="1"/>
  <c r="BF97" i="25" a="1"/>
  <c r="Q48" i="25" a="1"/>
  <c r="AF8" i="25" a="1"/>
  <c r="D253" i="25" a="1"/>
  <c r="I397" i="25" a="1"/>
  <c r="BH12" i="25" a="1"/>
  <c r="BP49" i="25" a="1"/>
  <c r="V20" i="25" a="1"/>
  <c r="BK47" i="25" a="1"/>
  <c r="AX93" i="25" a="1"/>
  <c r="AK21" i="25" a="1"/>
  <c r="AF52" i="25" a="1"/>
  <c r="BL57" i="25" a="1"/>
  <c r="AJ32" i="25" a="1"/>
  <c r="BC74" i="25" a="1"/>
  <c r="AW82" i="25" a="1"/>
  <c r="AI76" i="25" a="1"/>
  <c r="AB96" i="25" a="1"/>
  <c r="W110" i="25" a="1"/>
  <c r="Q50" i="25" a="1"/>
  <c r="AG87" i="25" a="1"/>
  <c r="BN42" i="25" a="1"/>
  <c r="Z29" i="25" a="1"/>
  <c r="BO69" i="25" a="1"/>
  <c r="U74" i="25" a="1"/>
  <c r="BI103" i="25" a="1"/>
  <c r="AW56" i="25" a="1"/>
  <c r="AT60" i="25" a="1"/>
  <c r="AH76" i="25" a="1"/>
  <c r="AD79" i="25" a="1"/>
  <c r="Q25" i="25" a="1"/>
  <c r="AJ103" i="25" a="1"/>
  <c r="AW13" i="25" a="1"/>
  <c r="W25" i="25" a="1"/>
  <c r="Z95" i="25" a="1"/>
  <c r="M89" i="25" a="1"/>
  <c r="AY89" i="25" a="1"/>
  <c r="AZ14" i="25" a="1"/>
  <c r="AL84" i="25" a="1"/>
  <c r="BI31" i="25" a="1"/>
  <c r="L377" i="25" a="1"/>
  <c r="Q68" i="25" a="1"/>
  <c r="BN14" i="25" a="1"/>
  <c r="K365" i="25" a="1"/>
  <c r="S85" i="25" a="1"/>
  <c r="V54" i="25" a="1"/>
  <c r="AD52" i="25" a="1"/>
  <c r="AV106" i="25" a="1"/>
  <c r="AI48" i="25" a="1"/>
  <c r="AJ82" i="25" a="1"/>
  <c r="Z74" i="25" a="1"/>
  <c r="I337" i="25" a="1"/>
  <c r="AI9" i="25" a="1"/>
  <c r="AM52" i="25" a="1"/>
  <c r="BE45" i="25" a="1"/>
  <c r="BH50" i="25" a="1"/>
  <c r="AE34" i="25" a="1"/>
  <c r="S25" i="25" a="1"/>
  <c r="BP107" i="25" a="1"/>
  <c r="AJ25" i="25" a="1"/>
  <c r="BF48" i="25" a="1"/>
  <c r="AT34" i="25" a="1"/>
  <c r="AT105" i="25" a="1"/>
  <c r="BF29" i="25" a="1"/>
  <c r="AS45" i="25" a="1"/>
  <c r="D197" i="25" a="1"/>
  <c r="AL30" i="25" a="1"/>
  <c r="I437" i="25" a="1"/>
  <c r="AU89" i="25" a="1"/>
  <c r="AB85" i="25" a="1"/>
  <c r="AB28" i="25" a="1"/>
  <c r="AU83" i="25" a="1"/>
  <c r="N46" i="25" a="1"/>
  <c r="BN49" i="25" a="1"/>
  <c r="AN83" i="25" a="1"/>
  <c r="AL76" i="25" a="1"/>
  <c r="AW14" i="25" a="1"/>
  <c r="Z16" i="25" a="1"/>
  <c r="AR30" i="25" a="1"/>
  <c r="Q23" i="25" a="1"/>
  <c r="AS49" i="25" a="1"/>
  <c r="W31" i="25" a="1"/>
  <c r="AX29" i="25" a="1"/>
  <c r="AO50" i="25" a="1"/>
  <c r="I485" i="25" a="1"/>
  <c r="AL41" i="25" a="1"/>
  <c r="AL32" i="25" a="1"/>
  <c r="R79" i="25" a="1"/>
  <c r="AA13" i="25" a="1"/>
  <c r="AF110" i="25" a="1"/>
  <c r="BP101" i="25" a="1"/>
  <c r="AL24" i="25" a="1"/>
  <c r="AX92" i="25" a="1"/>
  <c r="BI61" i="25" a="1"/>
  <c r="T105" i="25" a="1"/>
  <c r="S8" i="25" a="1"/>
  <c r="BP57" i="25" a="1"/>
  <c r="T34" i="25" a="1"/>
  <c r="BF11" i="25" a="1"/>
  <c r="T46" i="25" a="1"/>
  <c r="BK70" i="25" a="1"/>
  <c r="W89" i="25" a="1"/>
  <c r="BC33" i="25" a="1"/>
  <c r="BO47" i="25" a="1"/>
  <c r="BK96" i="25" a="1"/>
  <c r="AI30" i="25" a="1"/>
  <c r="AW62" i="25" a="1"/>
  <c r="AF44" i="25" a="1"/>
  <c r="AT11" i="25" a="1"/>
  <c r="AR9" i="25" a="1"/>
  <c r="D533" i="25" a="1"/>
  <c r="BJ107" i="25" a="1"/>
  <c r="O41" i="25" a="1"/>
  <c r="I429" i="25" a="1"/>
  <c r="BD28" i="25" a="1"/>
  <c r="D409" i="25" a="1"/>
  <c r="AX66" i="25" a="1"/>
  <c r="BI43" i="25" a="1"/>
  <c r="AK76" i="25" a="1"/>
  <c r="AJ49" i="25" a="1"/>
  <c r="AH91" i="25" a="1"/>
  <c r="R19" i="25" a="1"/>
  <c r="BJ63" i="25" a="1"/>
  <c r="AK48" i="25" a="1"/>
  <c r="Z7" i="25" a="1"/>
  <c r="BG75" i="25" a="1"/>
  <c r="N85" i="25" a="1"/>
  <c r="BF83" i="25" a="1"/>
  <c r="N52" i="25" a="1"/>
  <c r="AB47" i="25" a="1"/>
  <c r="V18" i="25" a="1"/>
  <c r="BC25" i="25" a="1"/>
  <c r="BH110" i="25" a="1"/>
  <c r="BK72" i="25" a="1"/>
  <c r="T95" i="25" a="1"/>
  <c r="BM5" i="25" a="1"/>
  <c r="AX45" i="25" a="1"/>
  <c r="AV23" i="25" a="1"/>
  <c r="AA29" i="25" a="1"/>
  <c r="AV77" i="25" a="1"/>
  <c r="R81" i="25" a="1"/>
  <c r="AX98" i="25" a="1"/>
  <c r="AI15" i="25" a="1"/>
  <c r="W53" i="25" a="1"/>
  <c r="AO37" i="25" a="1"/>
  <c r="K349" i="25" a="1"/>
  <c r="AA57" i="25" a="1"/>
  <c r="AB59" i="25" a="1"/>
  <c r="BI89" i="25" a="1"/>
  <c r="AM78" i="25" a="1"/>
  <c r="R82" i="25" a="1"/>
  <c r="BL33" i="25" a="1"/>
  <c r="AG53" i="25" a="1"/>
  <c r="AO43" i="25" a="1"/>
  <c r="I257" i="25" a="1"/>
  <c r="BF23" i="25" a="1"/>
  <c r="AC48" i="25" a="1"/>
  <c r="AD40" i="25" a="1"/>
  <c r="K157" i="25" a="1"/>
  <c r="AT104" i="25" a="1"/>
  <c r="BK77" i="25" a="1"/>
  <c r="AR55" i="25" a="1"/>
  <c r="BE83" i="25" a="1"/>
  <c r="AU78" i="25" a="1"/>
  <c r="AT46" i="25" a="1"/>
  <c r="AN55" i="25" a="1"/>
  <c r="BH64" i="25" a="1"/>
  <c r="AN37" i="25" a="1"/>
  <c r="AC21" i="25" a="1"/>
  <c r="R101" i="25" a="1"/>
  <c r="BF55" i="25" a="1"/>
  <c r="AI28" i="25" a="1"/>
  <c r="BF100" i="25" a="1"/>
  <c r="O52" i="25" a="1"/>
  <c r="K529" i="25" a="1"/>
  <c r="V39" i="25" a="1"/>
  <c r="M68" i="25" a="1"/>
  <c r="BE65" i="25" a="1"/>
  <c r="N39" i="25" a="1"/>
  <c r="AX80" i="25" a="1"/>
  <c r="BF9" i="25" a="1"/>
  <c r="AA83" i="25" a="1"/>
  <c r="V8" i="25" a="1"/>
  <c r="AA97" i="25" a="1"/>
  <c r="U64" i="25" a="1"/>
  <c r="W5" i="25" a="1"/>
  <c r="AB22" i="25" a="1"/>
  <c r="AH31" i="25" a="1"/>
  <c r="AX31" i="25" a="1"/>
  <c r="AV65" i="25" a="1"/>
  <c r="AB99" i="25" a="1"/>
  <c r="AT26" i="25" a="1"/>
  <c r="K489" i="25" a="1"/>
  <c r="BJ19" i="25" a="1"/>
  <c r="AJ71" i="25" a="1"/>
  <c r="Z76" i="25" a="1"/>
  <c r="L309" i="25" a="1"/>
  <c r="Z110" i="25" a="1"/>
  <c r="AF90" i="25" a="1"/>
  <c r="AT102" i="25" a="1"/>
  <c r="S100" i="25" a="1"/>
  <c r="M67" i="25" a="1"/>
  <c r="AR88" i="25" a="1"/>
  <c r="AK18" i="25" a="1"/>
  <c r="AR40" i="25" a="1"/>
  <c r="R37" i="25" a="1"/>
  <c r="AS34" i="25" a="1"/>
  <c r="Q60" i="25" a="1"/>
  <c r="AN23" i="25" a="1"/>
  <c r="AM61" i="25" a="1"/>
  <c r="BK48" i="25" a="1"/>
  <c r="AM85" i="25" a="1"/>
  <c r="N38" i="25" a="1"/>
  <c r="BH26" i="25" a="1"/>
  <c r="AI8" i="25" a="1"/>
  <c r="AJ30" i="25" a="1"/>
  <c r="R105" i="25" a="1"/>
  <c r="V59" i="25" a="1"/>
  <c r="BH37" i="25" a="1"/>
  <c r="K293" i="25" a="1"/>
  <c r="BN35" i="25" a="1"/>
  <c r="BN74" i="25" a="1"/>
  <c r="AK67" i="25" a="1"/>
  <c r="AS11" i="25" a="1"/>
  <c r="AS101" i="25" a="1"/>
  <c r="V85" i="25" a="1"/>
  <c r="AL11" i="25" a="1"/>
  <c r="BD42" i="25" a="1"/>
  <c r="AO78" i="25" a="1"/>
  <c r="L257" i="25" a="1"/>
  <c r="AM57" i="25" a="1"/>
  <c r="AE109" i="25" a="1"/>
  <c r="AG11" i="25" a="1"/>
  <c r="S83" i="25" a="1"/>
  <c r="AJ66" i="25" a="1"/>
  <c r="BI18" i="25" a="1"/>
  <c r="Z75" i="25" a="1"/>
  <c r="AF34" i="25" a="1"/>
  <c r="AR31" i="25" a="1"/>
  <c r="BE86" i="25" a="1"/>
  <c r="AC61" i="25" a="1"/>
  <c r="BF106" i="25" a="1"/>
  <c r="M71" i="25" a="1"/>
  <c r="BD34" i="25" a="1"/>
  <c r="BN47" i="25" a="1"/>
  <c r="AE37" i="25" a="1"/>
  <c r="AT42" i="25" a="1"/>
  <c r="AI24" i="25" a="1"/>
  <c r="BI74" i="25" a="1"/>
  <c r="AM20" i="25" a="1"/>
  <c r="BH38" i="25" a="1"/>
  <c r="L533" i="25" a="1"/>
  <c r="BL49" i="25" a="1"/>
  <c r="BF25" i="25" a="1"/>
  <c r="BN22" i="25" a="1"/>
  <c r="N76" i="25" a="1"/>
  <c r="R64" i="25" a="1"/>
  <c r="T98" i="25" a="1"/>
  <c r="BJ12" i="25" a="1"/>
  <c r="AX52" i="25" a="1"/>
  <c r="BK61" i="25" a="1"/>
  <c r="BI20" i="25" a="1"/>
  <c r="AV107" i="25" a="1"/>
  <c r="AY10" i="25" a="1"/>
  <c r="BM68" i="25" a="1"/>
  <c r="AH22" i="25" a="1"/>
  <c r="AV99" i="25" a="1"/>
  <c r="I361" i="25" a="1"/>
  <c r="AU49" i="25" a="1"/>
  <c r="AB18" i="25" a="1"/>
  <c r="AR45" i="25" a="1"/>
  <c r="AH44" i="25" a="1"/>
  <c r="AO73" i="25" a="1"/>
  <c r="AT17" i="25" a="1"/>
  <c r="BO31" i="25" a="1"/>
  <c r="BE70" i="25" a="1"/>
  <c r="AD35" i="25" a="1"/>
  <c r="I477" i="25" a="1"/>
  <c r="S52" i="25" a="1"/>
  <c r="BJ108" i="25" a="1"/>
  <c r="BL11" i="25" a="1"/>
  <c r="BD37" i="25" a="1"/>
  <c r="V91" i="25" a="1"/>
  <c r="AE43" i="25" a="1"/>
  <c r="AS41" i="25" a="1"/>
  <c r="AF25" i="25" a="1"/>
  <c r="BJ87" i="25" a="1"/>
  <c r="AN82" i="25" a="1"/>
  <c r="V110" i="25" a="1"/>
  <c r="BP61" i="25" a="1"/>
  <c r="AJ27" i="25" a="1"/>
  <c r="W15" i="25" a="1"/>
  <c r="AW55" i="25" a="1"/>
  <c r="M85" i="25" a="1"/>
  <c r="S76" i="25" a="1"/>
  <c r="AA60" i="25" a="1"/>
  <c r="AZ37" i="25" a="1"/>
  <c r="AW76" i="25" a="1"/>
  <c r="AR53" i="25" a="1"/>
  <c r="BC53" i="25" a="1"/>
  <c r="BL30" i="25" a="1"/>
  <c r="AM26" i="25" a="1"/>
  <c r="BO74" i="25" a="1"/>
  <c r="BO45" i="25" a="1"/>
  <c r="AN53" i="25" a="1"/>
  <c r="AG89" i="25" a="1"/>
  <c r="BL64" i="25" a="1"/>
  <c r="BF38" i="25" a="1"/>
  <c r="S54" i="25" a="1"/>
  <c r="AI82" i="25" a="1"/>
  <c r="P28" i="25" a="1"/>
  <c r="BI21" i="25" a="1"/>
  <c r="BJ88" i="25" a="1"/>
  <c r="AO38" i="25" a="1"/>
  <c r="I289" i="25" a="1"/>
  <c r="BF21" i="25" a="1"/>
  <c r="AR27" i="25" a="1"/>
  <c r="AG59" i="25" a="1"/>
  <c r="AX15" i="25" a="1"/>
  <c r="AC93" i="25" a="1"/>
  <c r="AB30" i="25" a="1"/>
  <c r="BH97" i="25" a="1"/>
  <c r="AV47" i="25" a="1"/>
  <c r="BH22" i="25" a="1"/>
  <c r="AS69" i="25" a="1"/>
  <c r="W42" i="25" a="1"/>
  <c r="AH51" i="25" a="1"/>
  <c r="AU72" i="25" a="1"/>
  <c r="AW106" i="25" a="1"/>
  <c r="AG43" i="25" a="1"/>
  <c r="V27" i="25" a="1"/>
  <c r="M16" i="25" a="1"/>
  <c r="AJ72" i="25" a="1"/>
  <c r="BE71" i="25" a="1"/>
  <c r="M95" i="25" a="1"/>
  <c r="AW91" i="25" a="1"/>
  <c r="AH48" i="25" a="1"/>
  <c r="BI47" i="25" a="1"/>
  <c r="U97" i="25" a="1"/>
  <c r="AL105" i="25" a="1"/>
  <c r="BO42" i="25" a="1"/>
  <c r="O70" i="25" a="1"/>
  <c r="BE19" i="25" a="1"/>
  <c r="U110" i="25" a="1"/>
  <c r="AK75" i="25" a="1"/>
  <c r="Q49" i="25" a="1"/>
  <c r="AL44" i="25" a="1"/>
  <c r="BE9" i="25" a="1"/>
  <c r="BK43" i="25" a="1"/>
  <c r="L357" i="25" a="1"/>
  <c r="V19" i="25" a="1"/>
  <c r="I181" i="25" a="1"/>
  <c r="AS82" i="25" a="1"/>
  <c r="K257" i="25" a="1"/>
  <c r="W41" i="25" a="1"/>
  <c r="AC77" i="25" a="1"/>
  <c r="AF26" i="25" a="1"/>
  <c r="Z69" i="25" a="1"/>
  <c r="M42" i="25" a="1"/>
  <c r="AJ78" i="25" a="1"/>
  <c r="W49" i="25" a="1"/>
  <c r="AN92" i="25" a="1"/>
  <c r="AF74" i="25" a="1"/>
  <c r="AG96" i="25" a="1"/>
  <c r="AT48" i="25" a="1"/>
  <c r="P99" i="25" a="1"/>
  <c r="I489" i="25" a="1"/>
  <c r="AG102" i="25" a="1"/>
  <c r="U80" i="25" a="1"/>
  <c r="AE63" i="25" a="1"/>
  <c r="BC57" i="25" a="1"/>
  <c r="BH106" i="25" a="1"/>
  <c r="BJ85" i="25" a="1"/>
  <c r="BC66" i="25" a="1"/>
  <c r="AX26" i="25" a="1"/>
  <c r="AY53" i="25" a="1"/>
  <c r="BF18" i="25" a="1"/>
  <c r="AJ60" i="25" a="1"/>
  <c r="AA44" i="25" a="1"/>
  <c r="AI108" i="25" a="1"/>
  <c r="BF33" i="25" a="1"/>
  <c r="L149" i="25" a="1"/>
  <c r="N53" i="25" a="1"/>
  <c r="AL29" i="25" a="1"/>
  <c r="AK34" i="25" a="1"/>
  <c r="AZ85" i="25" a="1"/>
  <c r="BP24" i="25" a="1"/>
  <c r="L525" i="25" a="1"/>
  <c r="U90" i="25" a="1"/>
  <c r="AK61" i="25" a="1"/>
  <c r="BN79" i="25" a="1"/>
  <c r="AJ105" i="25" a="1"/>
  <c r="I513" i="25" a="1"/>
  <c r="AD86" i="25" a="1"/>
  <c r="Z77" i="25" a="1"/>
  <c r="I121" i="25" a="1"/>
  <c r="I113" i="25" a="1"/>
  <c r="Z54" i="25" a="1"/>
  <c r="S92" i="25" a="1"/>
  <c r="BO98" i="25" a="1"/>
  <c r="AS94" i="25" a="1"/>
  <c r="Z48" i="25" a="1"/>
  <c r="BO65" i="25" a="1"/>
  <c r="AN54" i="25" a="1"/>
  <c r="AL100" i="25" a="1"/>
  <c r="AV48" i="25" a="1"/>
  <c r="BO103" i="25" a="1"/>
  <c r="S9" i="25" a="1"/>
  <c r="BP19" i="25" a="1"/>
  <c r="AN78" i="25" a="1"/>
  <c r="AB12" i="25" a="1"/>
  <c r="AY34" i="25" a="1"/>
  <c r="AJ99" i="25" a="1"/>
  <c r="BJ83" i="25" a="1"/>
  <c r="AS16" i="25" a="1"/>
  <c r="V97" i="25" a="1"/>
  <c r="V74" i="25" a="1"/>
  <c r="T51" i="25" a="1"/>
  <c r="U101" i="25" a="1"/>
  <c r="AT62" i="25" a="1"/>
  <c r="AU85" i="25" a="1"/>
  <c r="BE78" i="25" a="1"/>
  <c r="AJ86" i="25" a="1"/>
  <c r="AH92" i="25" a="1"/>
  <c r="AR105" i="25" a="1"/>
  <c r="V104" i="25" a="1"/>
  <c r="N84" i="25" a="1"/>
  <c r="AS106" i="25" a="1"/>
  <c r="BI91" i="25" a="1"/>
  <c r="Q86" i="25" a="1"/>
  <c r="AM45" i="25" a="1"/>
  <c r="R68" i="25" a="1"/>
  <c r="AM106" i="25" a="1"/>
  <c r="AA41" i="25" a="1"/>
  <c r="AM17" i="25" a="1"/>
  <c r="M104" i="25" a="1"/>
  <c r="BD88" i="25" a="1"/>
  <c r="AG86" i="25" a="1"/>
  <c r="L513" i="25" a="1"/>
  <c r="AR78" i="25" a="1"/>
  <c r="BI36" i="25" a="1"/>
  <c r="D469" i="25" a="1"/>
  <c r="BI110" i="25" a="1"/>
  <c r="BE64" i="25" a="1"/>
  <c r="V6" i="25" a="1"/>
  <c r="M96" i="25" a="1"/>
  <c r="W13" i="25" a="1"/>
  <c r="D217" i="25" a="1"/>
  <c r="M55" i="25" a="1"/>
  <c r="AW78" i="25" a="1"/>
  <c r="D349" i="25" a="1"/>
  <c r="BK41" i="25" a="1"/>
  <c r="BI60" i="25" a="1"/>
  <c r="Z57" i="25" a="1"/>
  <c r="AR41" i="25" a="1"/>
  <c r="AJ53" i="25" a="1"/>
  <c r="BL106" i="25" a="1"/>
  <c r="P16" i="25" a="1"/>
  <c r="AV82" i="25" a="1"/>
  <c r="AX70" i="25" a="1"/>
  <c r="AA90" i="25" a="1"/>
  <c r="BL44" i="25" a="1"/>
  <c r="AJ108" i="25" a="1"/>
  <c r="BN6" i="25" a="1"/>
  <c r="AA54" i="25" a="1"/>
  <c r="AI58" i="25" a="1"/>
  <c r="AM59" i="25" a="1"/>
  <c r="BK37" i="25" a="1"/>
  <c r="AS91" i="25" a="1"/>
  <c r="AS81" i="25" a="1"/>
  <c r="AG104" i="25" a="1"/>
  <c r="AO21" i="25" a="1"/>
  <c r="D381" i="25" a="1"/>
  <c r="AD65" i="25" a="1"/>
  <c r="I205" i="25" a="1"/>
  <c r="N6" i="25" a="1"/>
  <c r="AS83" i="25" a="1"/>
  <c r="S53" i="25" a="1"/>
  <c r="AL71" i="25" a="1"/>
  <c r="BN80" i="25" a="1"/>
  <c r="AO39" i="25" a="1"/>
  <c r="Q106" i="25" a="1"/>
  <c r="BP83" i="25" a="1"/>
  <c r="AW71" i="25" a="1"/>
  <c r="BC27" i="25" a="1"/>
  <c r="BJ74" i="25" a="1"/>
  <c r="BM21" i="25" a="1"/>
  <c r="U103" i="25" a="1"/>
  <c r="AW84" i="25" a="1"/>
  <c r="BC42" i="25" a="1"/>
  <c r="AO16" i="25" a="1"/>
  <c r="BJ36" i="25" a="1"/>
  <c r="S79" i="25" a="1"/>
  <c r="M8" i="25" a="1"/>
  <c r="I285" i="25" a="1"/>
  <c r="AY24" i="25" a="1"/>
  <c r="R109" i="25" a="1"/>
  <c r="AM13" i="25" a="1"/>
  <c r="BH62" i="25" a="1"/>
  <c r="AX71" i="25" a="1"/>
  <c r="L117" i="25" a="1"/>
  <c r="M99" i="25" a="1"/>
  <c r="BL73" i="25" a="1"/>
  <c r="D429" i="25" a="1"/>
  <c r="M105" i="25" a="1"/>
  <c r="BE77" i="25" a="1"/>
  <c r="AW79" i="25" a="1"/>
  <c r="AL107" i="25" a="1"/>
  <c r="AH38" i="25" a="1"/>
  <c r="K169" i="25" a="1"/>
  <c r="BG65" i="25" a="1"/>
  <c r="AI85" i="25" a="1"/>
  <c r="AN49" i="25" a="1"/>
  <c r="AV22" i="25" a="1"/>
  <c r="AR10" i="25" a="1"/>
  <c r="O15" i="25" a="1"/>
  <c r="BM65" i="25" a="1"/>
  <c r="AB86" i="25" a="1"/>
  <c r="W27" i="25" a="1"/>
  <c r="AB89" i="25" a="1"/>
  <c r="BC98" i="25" a="1"/>
  <c r="BF86" i="25" a="1"/>
  <c r="BH54" i="25" a="1"/>
  <c r="AX41" i="25" a="1"/>
  <c r="BI66" i="25" a="1"/>
  <c r="AY35" i="25" a="1"/>
  <c r="L153" i="25" a="1"/>
  <c r="T100" i="25" a="1"/>
  <c r="T18" i="25" a="1"/>
  <c r="BO78" i="25" a="1"/>
  <c r="AY26" i="25" a="1"/>
  <c r="AI71" i="25" a="1"/>
  <c r="BN25" i="25" a="1"/>
  <c r="I433" i="25" a="1"/>
  <c r="BI102" i="25" a="1"/>
  <c r="BO107" i="25" a="1"/>
  <c r="AH57" i="25" a="1"/>
  <c r="BO59" i="25" a="1"/>
  <c r="AA20" i="25" a="1"/>
  <c r="O19" i="25" a="1"/>
  <c r="BM102" i="25" a="1"/>
  <c r="V48" i="25" a="1"/>
  <c r="BD62" i="25" a="1"/>
  <c r="AV36" i="25" a="1"/>
  <c r="AL90" i="25" a="1"/>
  <c r="BP45" i="25" a="1"/>
  <c r="Q9" i="25" a="1"/>
  <c r="AD38" i="25" a="1"/>
  <c r="W98" i="25" a="1"/>
  <c r="AT84" i="25" a="1"/>
  <c r="AV81" i="25" a="1"/>
  <c r="BH100" i="25" a="1"/>
  <c r="AD33" i="25" a="1"/>
  <c r="Q30" i="25" a="1"/>
  <c r="O88" i="25" a="1"/>
  <c r="AI35" i="25" a="1"/>
  <c r="BD86" i="25" a="1"/>
  <c r="AF16" i="25" a="1"/>
  <c r="AD12" i="25" a="1"/>
  <c r="BC16" i="25" a="1"/>
  <c r="BK54" i="25" a="1"/>
  <c r="AK22" i="25" a="1"/>
  <c r="AJ93" i="25" a="1"/>
  <c r="R36" i="25" a="1"/>
  <c r="AJ22" i="25" a="1"/>
  <c r="AW33" i="25" a="1"/>
  <c r="AL63" i="25" a="1"/>
  <c r="BI22" i="25" a="1"/>
  <c r="AH110" i="25" a="1"/>
  <c r="AW21" i="25" a="1"/>
  <c r="T36" i="25" a="1"/>
  <c r="Z98" i="25" a="1"/>
  <c r="BH88" i="25" a="1"/>
  <c r="BI38" i="25" a="1"/>
  <c r="AT7" i="25" a="1"/>
  <c r="AB27" i="25" a="1"/>
  <c r="AF45" i="25" a="1"/>
  <c r="P7" i="25" a="1"/>
  <c r="BG13" i="25" a="1"/>
  <c r="AG110" i="25" a="1"/>
  <c r="I249" i="25" a="1"/>
  <c r="AX109" i="25" a="1"/>
  <c r="I209" i="25" a="1"/>
  <c r="BD72" i="25" a="1"/>
  <c r="AC53" i="25" a="1"/>
  <c r="K137" i="25" a="1"/>
  <c r="AD61" i="25" a="1"/>
  <c r="BL69" i="25" a="1"/>
  <c r="BJ39" i="25" a="1"/>
  <c r="BK64" i="25" a="1"/>
  <c r="AM35" i="25" a="1"/>
  <c r="AW59" i="25" a="1"/>
  <c r="R66" i="25" a="1"/>
  <c r="AD104" i="25" a="1"/>
  <c r="AD77" i="25" a="1"/>
  <c r="V105" i="25" a="1"/>
  <c r="AH41" i="25" a="1"/>
  <c r="AI61" i="25" a="1"/>
  <c r="AL101" i="25" a="1"/>
  <c r="AE95" i="25" a="1"/>
  <c r="AI56" i="25" a="1"/>
  <c r="S37" i="25" a="1"/>
  <c r="N25" i="25" a="1"/>
  <c r="AN45" i="25" a="1"/>
  <c r="BH99" i="25" a="1"/>
  <c r="BO94" i="25" a="1"/>
  <c r="BF103" i="25" a="1"/>
  <c r="AA61" i="25" a="1"/>
  <c r="AU45" i="25" a="1"/>
  <c r="BC62" i="25" a="1"/>
  <c r="AK37" i="25" a="1"/>
  <c r="AA87" i="25" a="1"/>
  <c r="AL5" i="25" a="1"/>
  <c r="AK83" i="25" a="1"/>
  <c r="BI44" i="25" a="1"/>
  <c r="BN106" i="25" a="1"/>
  <c r="S77" i="25" a="1"/>
  <c r="O5" i="25" a="1"/>
  <c r="BK38" i="25" a="1"/>
  <c r="AR51" i="25" a="1"/>
  <c r="AO11" i="25" a="1"/>
  <c r="AR57" i="25" a="1"/>
  <c r="AR76" i="25" a="1"/>
  <c r="I221" i="25" a="1"/>
  <c r="R59" i="25" a="1"/>
  <c r="BH49" i="25" a="1"/>
  <c r="AA19" i="25" a="1"/>
  <c r="BL7" i="25" a="1"/>
  <c r="AY85" i="25" a="1"/>
  <c r="V51" i="25" a="1"/>
  <c r="AJ76" i="25" a="1"/>
  <c r="BM101" i="25" a="1"/>
  <c r="AZ63" i="25" a="1"/>
  <c r="I469" i="25" a="1"/>
  <c r="AB21" i="25" a="1"/>
  <c r="AA11" i="25" a="1"/>
  <c r="AD18" i="25" a="1"/>
  <c r="S35" i="25" a="1"/>
  <c r="BI33" i="25" a="1"/>
  <c r="BH65" i="25" a="1"/>
  <c r="BK29" i="25" a="1"/>
  <c r="P58" i="25" a="1"/>
  <c r="BL8" i="25" a="1"/>
  <c r="BL37" i="25" a="1"/>
  <c r="S107" i="25" a="1"/>
  <c r="V36" i="25" a="1"/>
  <c r="BE35" i="25" a="1"/>
  <c r="AD76" i="25" a="1"/>
  <c r="V44" i="25" a="1"/>
  <c r="AZ36" i="25" a="1"/>
  <c r="AA51" i="25" a="1"/>
  <c r="BF62" i="25" a="1"/>
  <c r="AN101" i="25" a="1"/>
  <c r="AT30" i="25" a="1"/>
  <c r="AT66" i="25" a="1"/>
  <c r="AM70" i="25" a="1"/>
  <c r="M101" i="25" a="1"/>
  <c r="AV20" i="25" a="1"/>
  <c r="W70" i="25" a="1"/>
  <c r="AM71" i="25" a="1"/>
  <c r="AY58" i="25" a="1"/>
  <c r="BD52" i="25" a="1"/>
  <c r="BP66" i="25" a="1"/>
  <c r="W52" i="25" a="1"/>
  <c r="R56" i="25" a="1"/>
  <c r="AI64" i="25" a="1"/>
  <c r="AJ15" i="25" a="1"/>
  <c r="AL48" i="25" a="1"/>
  <c r="BC108" i="25" a="1"/>
  <c r="BO7" i="25" a="1"/>
  <c r="Q80" i="25" a="1"/>
  <c r="AK98" i="25" a="1"/>
  <c r="AK47" i="25" a="1"/>
  <c r="BG24" i="25" a="1"/>
  <c r="AG93" i="25" a="1"/>
  <c r="BH16" i="25" a="1"/>
  <c r="AK101" i="25" a="1"/>
  <c r="AC94" i="25" a="1"/>
  <c r="Q14" i="25" a="1"/>
  <c r="AV66" i="25" a="1"/>
  <c r="R25" i="25" a="1"/>
  <c r="D185" i="25" a="1"/>
  <c r="U77" i="25" a="1"/>
  <c r="K485" i="25" a="1"/>
  <c r="AO110" i="25" a="1"/>
  <c r="BD16" i="25" a="1"/>
  <c r="AB87" i="25" a="1"/>
  <c r="BE85" i="25" a="1"/>
  <c r="AX17" i="25" a="1"/>
  <c r="BO76" i="25" a="1"/>
  <c r="BG106" i="25" a="1"/>
  <c r="AG9" i="25" a="1"/>
  <c r="AZ109" i="25" a="1"/>
  <c r="BN94" i="25" a="1"/>
  <c r="AB10" i="25" a="1"/>
  <c r="D449" i="25" a="1"/>
  <c r="D441" i="25" a="1"/>
  <c r="W101" i="25" a="1"/>
  <c r="AW70" i="25" a="1"/>
  <c r="AM44" i="25" a="1"/>
  <c r="AA70" i="25" a="1"/>
  <c r="AD69" i="25" a="1"/>
  <c r="AR71" i="25" a="1"/>
  <c r="AC47" i="25" a="1"/>
  <c r="BN11" i="25" a="1"/>
  <c r="S65" i="25" a="1"/>
  <c r="AI20" i="25" a="1"/>
  <c r="M28" i="25" a="1"/>
  <c r="BH33" i="25" a="1"/>
  <c r="AX21" i="25" a="1"/>
  <c r="AL60" i="25" a="1"/>
  <c r="U83" i="25" a="1"/>
  <c r="BK67" i="25" a="1"/>
  <c r="BL47" i="25" a="1"/>
  <c r="BO73" i="25" a="1"/>
  <c r="K357" i="25" a="1"/>
  <c r="AN28" i="25" a="1"/>
  <c r="AN63" i="25" a="1"/>
  <c r="BI50" i="25" a="1"/>
  <c r="BP17" i="25" a="1"/>
  <c r="V64" i="25" a="1"/>
  <c r="BK25" i="25" a="1"/>
  <c r="Q47" i="25" a="1"/>
  <c r="AX22" i="25" a="1"/>
  <c r="AT13" i="25" a="1"/>
  <c r="V31" i="25" a="1"/>
  <c r="S29" i="25" a="1"/>
  <c r="BO52" i="25" a="1"/>
  <c r="AD51" i="25" a="1"/>
  <c r="AF41" i="25" a="1"/>
  <c r="D453" i="25" a="1"/>
  <c r="W93" i="25" a="1"/>
  <c r="T104" i="25" a="1"/>
  <c r="BK65" i="25" a="1"/>
  <c r="AZ34" i="25" a="1"/>
  <c r="P101" i="25" a="1"/>
  <c r="I517" i="25" a="1"/>
  <c r="BO67" i="25" a="1"/>
  <c r="AM9" i="25" a="1"/>
  <c r="AF18" i="25" a="1"/>
  <c r="AL34" i="25" a="1"/>
  <c r="BI101" i="25" a="1"/>
  <c r="AN109" i="25" a="1"/>
  <c r="AN6" i="25" a="1"/>
  <c r="AR43" i="25" a="1"/>
  <c r="BJ72" i="25" a="1"/>
  <c r="BD66" i="25" a="1"/>
  <c r="BF68" i="25" a="1"/>
  <c r="T23" i="25" a="1"/>
  <c r="L501" i="25" a="1"/>
  <c r="M30" i="25" a="1"/>
  <c r="P31" i="25" a="1"/>
  <c r="AK23" i="25" a="1"/>
  <c r="BF31" i="25" a="1"/>
  <c r="BO55" i="25" a="1"/>
  <c r="M37" i="25" a="1"/>
  <c r="BJ106" i="25" a="1"/>
  <c r="S98" i="25" a="1"/>
  <c r="AE73" i="25" a="1"/>
  <c r="BM56" i="25" a="1"/>
  <c r="BO10" i="25" a="1"/>
  <c r="BI93" i="25" a="1"/>
  <c r="BK30" i="25" a="1"/>
  <c r="L505" i="25" a="1"/>
  <c r="BD17" i="25" a="1"/>
  <c r="BD12" i="25" a="1"/>
  <c r="AY87" i="25" a="1"/>
  <c r="AF99" i="25" a="1"/>
  <c r="AV61" i="25" a="1"/>
  <c r="AZ7" i="25" a="1"/>
  <c r="P88" i="25" a="1"/>
  <c r="AE9" i="25" a="1"/>
  <c r="AJ48" i="25" a="1"/>
  <c r="P61" i="25" a="1"/>
  <c r="BD94" i="25" a="1"/>
  <c r="BG84" i="25" a="1"/>
  <c r="AV28" i="25" a="1"/>
  <c r="BP28" i="25" a="1"/>
  <c r="AA89" i="25" a="1"/>
  <c r="AU73" i="25" a="1"/>
  <c r="AF17" i="25" a="1"/>
  <c r="M63" i="25" a="1"/>
  <c r="AH34" i="25" a="1"/>
  <c r="AC75" i="25" a="1"/>
  <c r="Z32" i="25" a="1"/>
  <c r="AU33" i="25" a="1"/>
  <c r="BP69" i="25" a="1"/>
  <c r="AV8" i="25" a="1"/>
  <c r="AS75" i="25" a="1"/>
  <c r="AU22" i="25" a="1"/>
  <c r="AT83" i="25" a="1"/>
  <c r="AI98" i="25" a="1"/>
  <c r="BN82" i="25" a="1"/>
  <c r="R51" i="25" a="1"/>
  <c r="V72" i="25" a="1"/>
  <c r="BL65" i="25" a="1"/>
  <c r="AL55" i="25" a="1"/>
  <c r="AG55" i="25" a="1"/>
  <c r="AH53" i="25" a="1"/>
  <c r="AL64" i="25" a="1"/>
  <c r="BF30" i="25" a="1"/>
  <c r="K421" i="25" a="1"/>
  <c r="S72" i="25" a="1"/>
  <c r="K217" i="25" a="1"/>
  <c r="AI46" i="25" a="1"/>
  <c r="AV15" i="25" a="1"/>
  <c r="AC70" i="25" a="1"/>
  <c r="AB80" i="25" a="1"/>
  <c r="Q67" i="25" a="1"/>
  <c r="AL82" i="25" a="1"/>
  <c r="AB79" i="25" a="1"/>
  <c r="AY104" i="25" a="1"/>
  <c r="BK109" i="25" a="1"/>
  <c r="AG97" i="25" a="1"/>
  <c r="AI16" i="25" a="1"/>
  <c r="AF9" i="25" a="1"/>
  <c r="BH72" i="25" a="1"/>
  <c r="BG97" i="25" a="1"/>
  <c r="AU28" i="25" a="1"/>
  <c r="BJ14" i="25" a="1"/>
  <c r="AZ22" i="25" a="1"/>
  <c r="BM43" i="25" a="1"/>
  <c r="U52" i="25" a="1"/>
  <c r="BO70" i="25" a="1"/>
  <c r="BE24" i="25" a="1"/>
  <c r="N107" i="25" a="1"/>
  <c r="Q89" i="25" a="1"/>
  <c r="AI73" i="25" a="1"/>
  <c r="L369" i="25" a="1"/>
  <c r="AN80" i="25" a="1"/>
  <c r="AM11" i="25" a="1"/>
  <c r="BC14" i="25" a="1"/>
  <c r="BE72" i="25" a="1"/>
  <c r="BG6" i="25" a="1"/>
  <c r="O59" i="25" a="1"/>
  <c r="AO66" i="25" a="1"/>
  <c r="AC10" i="25" a="1"/>
  <c r="AI40" i="25" a="1"/>
  <c r="W56" i="25" a="1"/>
  <c r="T25" i="25" a="1"/>
  <c r="U33" i="25" a="1"/>
  <c r="BH71" i="25" a="1"/>
  <c r="T15" i="25" a="1"/>
  <c r="BO11" i="25" a="1"/>
  <c r="AY106" i="25" a="1"/>
  <c r="AJ107" i="25" a="1"/>
  <c r="R61" i="25" a="1"/>
  <c r="W95" i="25" a="1"/>
  <c r="AV39" i="25" a="1"/>
  <c r="O91" i="25" a="1"/>
  <c r="P64" i="25" a="1"/>
  <c r="AK68" i="25" a="1"/>
  <c r="AQ474" i="25" a="1"/>
  <c r="Y498" i="25" a="1"/>
  <c r="BB294" i="25" a="1"/>
  <c r="Y406" i="25" a="1"/>
  <c r="AQ526" i="25" a="1"/>
  <c r="BB306" i="25" a="1"/>
  <c r="BB402" i="25" a="1"/>
  <c r="Y330" i="25" a="1"/>
  <c r="BB470" i="25" a="1"/>
  <c r="Y366" i="25" a="1"/>
  <c r="AQ282" i="25" a="1"/>
  <c r="AQ510" i="25" a="1"/>
  <c r="Y482" i="25" a="1"/>
  <c r="Y386" i="25" a="1"/>
  <c r="Y142" i="25" a="1"/>
  <c r="AQ382" i="25" a="1"/>
  <c r="BB166" i="25" a="1"/>
  <c r="Y286" i="25" a="1"/>
  <c r="BB266" i="25" a="1"/>
  <c r="Y442" i="25" a="1"/>
  <c r="AQ442" i="25" a="1"/>
  <c r="AQ274" i="25" a="1"/>
  <c r="BB370" i="25" a="1"/>
  <c r="AQ418" i="25" a="1"/>
  <c r="BB254" i="25" a="1"/>
  <c r="BB422" i="25" a="1"/>
  <c r="Y518" i="25" a="1"/>
  <c r="Y354" i="25" a="1"/>
  <c r="AQ450" i="25" a="1"/>
  <c r="BB406" i="25" a="1"/>
  <c r="AQ122" i="25" a="1"/>
  <c r="BB242" i="25" a="1"/>
  <c r="Y278" i="25" a="1"/>
  <c r="BB314" i="25" a="1"/>
  <c r="AQ258" i="25" a="1"/>
  <c r="BB334" i="25" a="1"/>
  <c r="AQ318" i="25" a="1"/>
  <c r="AQ170" i="25" a="1"/>
  <c r="BB366" i="25" a="1"/>
  <c r="AQ242" i="25" a="1"/>
  <c r="AQ338" i="25" a="1"/>
  <c r="AQ350" i="25" a="1"/>
  <c r="AQ314" i="25" a="1"/>
  <c r="AQ334" i="25" a="1"/>
  <c r="BB138" i="25" a="1"/>
  <c r="Y266" i="25" a="1"/>
  <c r="Y402" i="25" a="1"/>
  <c r="Y434" i="25" a="1"/>
  <c r="Y334" i="25" a="1"/>
  <c r="BB502" i="25" a="1"/>
  <c r="Y150" i="25" a="1"/>
  <c r="Y454" i="25" a="1"/>
  <c r="AQ486" i="25" a="1"/>
  <c r="AQ370" i="25" a="1"/>
  <c r="BB286" i="25" a="1"/>
  <c r="Y190" i="25" a="1"/>
  <c r="AQ262" i="25" a="1"/>
  <c r="AQ366" i="25" a="1"/>
  <c r="BB158" i="25" a="1"/>
  <c r="BB410" i="25" a="1"/>
  <c r="BB218" i="25" a="1"/>
  <c r="AQ234" i="25" a="1"/>
  <c r="Y258" i="25" a="1"/>
  <c r="AQ506" i="25" a="1"/>
  <c r="AQ138" i="25" a="1"/>
  <c r="BB194" i="25" a="1"/>
  <c r="AQ358" i="25" a="1"/>
  <c r="Y118" i="25" a="1"/>
  <c r="Y170" i="25" a="1"/>
  <c r="Y326" i="25" a="1"/>
  <c r="AQ218" i="25" a="1"/>
  <c r="Y534" i="25" a="1"/>
  <c r="Y178" i="25" a="1"/>
  <c r="AQ290" i="25" a="1"/>
  <c r="BB382" i="25" a="1"/>
  <c r="BB330" i="25" a="1"/>
  <c r="BP46" i="25" a="1"/>
  <c r="Q42" i="25" a="1"/>
  <c r="D513" i="25" a="1"/>
  <c r="AZ41" i="25" a="1"/>
  <c r="N99" i="25" a="1"/>
  <c r="AS17" i="25" a="1"/>
  <c r="BI96" i="25" a="1"/>
  <c r="D501" i="25" a="1"/>
  <c r="AJ19" i="25" a="1"/>
  <c r="Z103" i="25" a="1"/>
  <c r="BK82" i="25" a="1"/>
  <c r="AF72" i="25" a="1"/>
  <c r="AX51" i="25" a="1"/>
  <c r="AN61" i="25" a="1"/>
  <c r="BI88" i="25" a="1"/>
  <c r="T50" i="25" a="1"/>
  <c r="AN22" i="25" a="1"/>
  <c r="AY38" i="25" a="1"/>
  <c r="AL16" i="25" a="1"/>
  <c r="AM50" i="25" a="1"/>
  <c r="AL69" i="25" a="1"/>
  <c r="BF73" i="25" a="1"/>
  <c r="Q59" i="25" a="1"/>
  <c r="BG55" i="25" a="1"/>
  <c r="AW100" i="25" a="1"/>
  <c r="AW107" i="25" a="1"/>
  <c r="V94" i="25" a="1"/>
  <c r="BD89" i="25" a="1"/>
  <c r="AB63" i="25" a="1"/>
  <c r="R38" i="25" a="1"/>
  <c r="BN55" i="25" a="1"/>
  <c r="AU84" i="25" a="1"/>
  <c r="P15" i="25" a="1"/>
  <c r="O98" i="25" a="1"/>
  <c r="AD98" i="25" a="1"/>
  <c r="AN71" i="25" a="1"/>
  <c r="AO10" i="25" a="1"/>
  <c r="AN89" i="25" a="1"/>
  <c r="AZ19" i="25" a="1"/>
  <c r="BD39" i="25" a="1"/>
  <c r="U16" i="25" a="1"/>
  <c r="AJ10" i="25" a="1"/>
  <c r="AM39" i="25" a="1"/>
  <c r="AU68" i="25" a="1"/>
  <c r="BL81" i="25" a="1"/>
  <c r="AU57" i="25" a="1"/>
  <c r="BJ55" i="25" a="1"/>
  <c r="T49" i="25" a="1"/>
  <c r="AC66" i="25" a="1"/>
  <c r="BJ57" i="25" a="1"/>
  <c r="AU94" i="25" a="1"/>
  <c r="AR36" i="25" a="1"/>
  <c r="BG107" i="25" a="1"/>
  <c r="BM50" i="25" a="1"/>
  <c r="AR19" i="25" a="1"/>
  <c r="AR85" i="25" a="1"/>
  <c r="AZ21" i="25" a="1"/>
  <c r="D353" i="25" a="1"/>
  <c r="BM74" i="25" a="1"/>
  <c r="BH83" i="25" a="1"/>
  <c r="N56" i="25" a="1"/>
  <c r="AL10" i="25" a="1"/>
  <c r="BD47" i="25" a="1"/>
  <c r="AS73" i="25" a="1"/>
  <c r="BL84" i="25" a="1"/>
  <c r="BC73" i="25" a="1"/>
  <c r="P60" i="25" a="1"/>
  <c r="AR35" i="25" a="1"/>
  <c r="AL33" i="25" a="1"/>
  <c r="AM75" i="25" a="1"/>
  <c r="AN14" i="25" a="1"/>
  <c r="O93" i="25" a="1"/>
  <c r="Z8" i="25" a="1"/>
  <c r="S18" i="25" a="1"/>
  <c r="AK105" i="25" a="1"/>
  <c r="W40" i="25" a="1"/>
  <c r="O67" i="25" a="1"/>
  <c r="AE93" i="25" a="1"/>
  <c r="BO19" i="25" a="1"/>
  <c r="P39" i="25" a="1"/>
  <c r="AV76" i="25" a="1"/>
  <c r="D157" i="25" a="1"/>
  <c r="AH97" i="25" a="1"/>
  <c r="BC28" i="25" a="1"/>
  <c r="L469" i="25" a="1"/>
  <c r="BD103" i="25" a="1"/>
  <c r="M79" i="25" a="1"/>
  <c r="AE101" i="25" a="1"/>
  <c r="AV45" i="25" a="1"/>
  <c r="BM70" i="25" a="1"/>
  <c r="BP86" i="25" a="1"/>
  <c r="U32" i="25" a="1"/>
  <c r="AA43" i="25" a="1"/>
  <c r="AA12" i="25" a="1"/>
  <c r="BP10" i="25" a="1"/>
  <c r="AD31" i="25" a="1"/>
  <c r="AF89" i="25" a="1"/>
  <c r="BG83" i="25" a="1"/>
  <c r="R29" i="25" a="1"/>
  <c r="BK18" i="25" a="1"/>
  <c r="BG81" i="25" a="1"/>
  <c r="AD105" i="25" a="1"/>
  <c r="AS53" i="25" a="1"/>
  <c r="D193" i="25" a="1"/>
  <c r="AC64" i="25" a="1"/>
  <c r="AH93" i="25" a="1"/>
  <c r="AD47" i="25" a="1"/>
  <c r="BL39" i="25" a="1"/>
  <c r="AJ67" i="25" a="1"/>
  <c r="BD64" i="25" a="1"/>
  <c r="BI52" i="25" a="1"/>
  <c r="AL97" i="25" a="1"/>
  <c r="BL23" i="25" a="1"/>
  <c r="AS86" i="25" a="1"/>
  <c r="AN99" i="25" a="1"/>
  <c r="BF61" i="25" a="1"/>
  <c r="K345" i="25" a="1"/>
  <c r="AX68" i="25" a="1"/>
  <c r="AM15" i="25" a="1"/>
  <c r="W76" i="25" a="1"/>
  <c r="T65" i="25" a="1"/>
  <c r="T78" i="25" a="1"/>
  <c r="BK103" i="25" a="1"/>
  <c r="AT79" i="25" a="1"/>
  <c r="BG95" i="25" a="1"/>
  <c r="AV78" i="25" a="1"/>
  <c r="M70" i="25" a="1"/>
  <c r="AH17" i="25" a="1"/>
  <c r="AN36" i="25" a="1"/>
  <c r="K493" i="25" a="1"/>
  <c r="BN70" i="25" a="1"/>
  <c r="BC82" i="25" a="1"/>
  <c r="P48" i="25" a="1"/>
  <c r="AB93" i="25" a="1"/>
  <c r="P21" i="25" a="1"/>
  <c r="W12" i="25" a="1"/>
  <c r="K317" i="25" a="1"/>
  <c r="BC95" i="25" a="1"/>
  <c r="BD104" i="25" a="1"/>
  <c r="BK83" i="25" a="1"/>
  <c r="T109" i="25" a="1"/>
  <c r="K401" i="25" a="1"/>
  <c r="AC50" i="25" a="1"/>
  <c r="V62" i="25" a="1"/>
  <c r="BD23" i="25" a="1"/>
  <c r="Q97" i="25" a="1"/>
  <c r="BM55" i="25" a="1"/>
  <c r="AX73" i="25" a="1"/>
  <c r="P105" i="25" a="1"/>
  <c r="T54" i="25" a="1"/>
  <c r="AH33" i="25" a="1"/>
  <c r="BN107" i="25" a="1"/>
  <c r="AJ13" i="25" a="1"/>
  <c r="L385" i="25" a="1"/>
  <c r="BG80" i="25" a="1"/>
  <c r="AE44" i="25" a="1"/>
  <c r="L229" i="25" a="1"/>
  <c r="BL21" i="25" a="1"/>
  <c r="AA86" i="25" a="1"/>
  <c r="AJ69" i="25" a="1"/>
  <c r="AA21" i="25" a="1"/>
  <c r="AM12" i="25" a="1"/>
  <c r="BN34" i="25" a="1"/>
  <c r="AN25" i="25" a="1"/>
  <c r="AD82" i="25" a="1"/>
  <c r="BL48" i="25" a="1"/>
  <c r="Q52" i="25" a="1"/>
  <c r="AM32" i="25" a="1"/>
  <c r="Q43" i="25" a="1"/>
  <c r="R65" i="25" a="1"/>
  <c r="AL79" i="25" a="1"/>
  <c r="AY94" i="25" a="1"/>
  <c r="BL22" i="25" a="1"/>
  <c r="BP102" i="25" a="1"/>
  <c r="AH109" i="25" a="1"/>
  <c r="AG7" i="25" a="1"/>
  <c r="AV88" i="25" a="1"/>
  <c r="AD23" i="25" a="1"/>
  <c r="BF64" i="25" a="1"/>
  <c r="BH6" i="25" a="1"/>
  <c r="AJ6" i="25" a="1"/>
  <c r="N88" i="25" a="1"/>
  <c r="BI8" i="25" a="1"/>
  <c r="AN20" i="25" a="1"/>
  <c r="K241" i="25" a="1"/>
  <c r="I385" i="25" a="1"/>
  <c r="BG32" i="25" a="1"/>
  <c r="BE28" i="25" a="1"/>
  <c r="AZ68" i="25" a="1"/>
  <c r="AD107" i="25" a="1"/>
  <c r="AX30" i="25" a="1"/>
  <c r="D529" i="25" a="1"/>
  <c r="AK26" i="25" a="1"/>
  <c r="Q26" i="25" a="1"/>
  <c r="AA50" i="25" a="1"/>
  <c r="N72" i="25" a="1"/>
  <c r="P108" i="25" a="1"/>
  <c r="O58" i="25" a="1"/>
  <c r="AT75" i="25" a="1"/>
  <c r="BF52" i="25" a="1"/>
  <c r="U13" i="25" a="1"/>
  <c r="AC23" i="25" a="1"/>
  <c r="BG46" i="25" a="1"/>
  <c r="AD72" i="25" a="1"/>
  <c r="AW6" i="25" a="1"/>
  <c r="BH107" i="25" a="1"/>
  <c r="BG56" i="25" a="1"/>
  <c r="AR16" i="25" a="1"/>
  <c r="BE91" i="25" a="1"/>
  <c r="AF109" i="25" a="1"/>
  <c r="D289" i="25" a="1"/>
  <c r="BE62" i="25" a="1"/>
  <c r="AN108" i="25" a="1"/>
  <c r="BK28" i="25" a="1"/>
  <c r="AJ39" i="25" a="1"/>
  <c r="AZ35" i="25" a="1"/>
  <c r="AU8" i="25" a="1"/>
  <c r="BP58" i="25" a="1"/>
  <c r="R28" i="25" a="1"/>
  <c r="K405" i="25" a="1"/>
  <c r="AG90" i="25" a="1"/>
  <c r="BL87" i="25" a="1"/>
  <c r="O51" i="25" a="1"/>
  <c r="BM17" i="25" a="1"/>
  <c r="AL83" i="25" a="1"/>
  <c r="O36" i="25" a="1"/>
  <c r="AH55" i="25" a="1"/>
  <c r="Q22" i="25" a="1"/>
  <c r="AZ9" i="25" a="1"/>
  <c r="AK85" i="25" a="1"/>
  <c r="AB34" i="25" a="1"/>
  <c r="AO24" i="25" a="1"/>
  <c r="AW46" i="25" a="1"/>
  <c r="AG27" i="25" a="1"/>
  <c r="BM100" i="25" a="1"/>
  <c r="BC45" i="25" a="1"/>
  <c r="AG64" i="25" a="1"/>
  <c r="AN91" i="25" a="1"/>
  <c r="M9" i="25" a="1"/>
  <c r="AW104" i="25" a="1"/>
  <c r="Z11" i="25" a="1"/>
  <c r="AO32" i="25" a="1"/>
  <c r="AJ47" i="25" a="1"/>
  <c r="AJ17" i="25" a="1"/>
  <c r="AJ54" i="25" a="1"/>
  <c r="AK106" i="25" a="1"/>
  <c r="BO89" i="25" a="1"/>
  <c r="AI75" i="25" a="1"/>
  <c r="AC102" i="25" a="1"/>
  <c r="AF84" i="25" a="1"/>
  <c r="BH70" i="25" a="1"/>
  <c r="AT65" i="25" a="1"/>
  <c r="BM86" i="25" a="1"/>
  <c r="V65" i="25" a="1"/>
  <c r="BG70" i="25" a="1"/>
  <c r="BK71" i="25" a="1"/>
  <c r="AC11" i="25" a="1"/>
  <c r="S48" i="25" a="1"/>
  <c r="AH30" i="25" a="1"/>
  <c r="AA67" i="25" a="1"/>
  <c r="AR108" i="25" a="1"/>
  <c r="AG106" i="25" a="1"/>
  <c r="BO61" i="25" a="1"/>
  <c r="AE19" i="25" a="1"/>
  <c r="AS99" i="25" a="1"/>
  <c r="AW99" i="25" a="1"/>
  <c r="Q18" i="25" a="1"/>
  <c r="AT36" i="25" a="1"/>
  <c r="AV101" i="25" a="1"/>
  <c r="P34" i="25" a="1"/>
  <c r="Q12" i="25" a="1"/>
  <c r="AK51" i="25" a="1"/>
  <c r="BG92" i="25" a="1"/>
  <c r="AC27" i="25" a="1"/>
  <c r="AC15" i="25" a="1"/>
  <c r="AZ52" i="25" a="1"/>
  <c r="AW69" i="25" a="1"/>
  <c r="AZ71" i="25" a="1"/>
  <c r="BF54" i="25" a="1"/>
  <c r="BJ49" i="25" a="1"/>
  <c r="BE46" i="25" a="1"/>
  <c r="BM40" i="25" a="1"/>
  <c r="AO100" i="25" a="1"/>
  <c r="AB110" i="25" a="1"/>
  <c r="AK88" i="25" a="1"/>
  <c r="O45" i="25" a="1"/>
  <c r="AW37" i="25" a="1"/>
  <c r="AE40" i="25" a="1"/>
  <c r="AZ55" i="25" a="1"/>
  <c r="AV98" i="25" a="1"/>
  <c r="Z97" i="25" a="1"/>
  <c r="AB13" i="25" a="1"/>
  <c r="BC38" i="25" a="1"/>
  <c r="D245" i="25" a="1"/>
  <c r="P30" i="25" a="1"/>
  <c r="BK36" i="25" a="1"/>
  <c r="AF100" i="25" a="1"/>
  <c r="AX14" i="25" a="1"/>
  <c r="BF16" i="25" a="1"/>
  <c r="W71" i="25" a="1"/>
  <c r="BC87" i="25" a="1"/>
  <c r="BD61" i="25" a="1"/>
  <c r="BL98" i="25" a="1"/>
  <c r="P57" i="25" a="1"/>
  <c r="M91" i="25" a="1"/>
  <c r="AW34" i="25" a="1"/>
  <c r="BO44" i="25" a="1"/>
  <c r="AA84" i="25" a="1"/>
  <c r="L137" i="25" a="1"/>
  <c r="BK88" i="25" a="1"/>
  <c r="N34" i="25" a="1"/>
  <c r="AD39" i="25" a="1"/>
  <c r="AL61" i="25" a="1"/>
  <c r="L425" i="25" a="1"/>
  <c r="AX43" i="25" a="1"/>
  <c r="AY76" i="25" a="1"/>
  <c r="AE92" i="25" a="1"/>
  <c r="BM85" i="25" a="1"/>
  <c r="AY19" i="25" a="1"/>
  <c r="AL70" i="25" a="1"/>
  <c r="BG44" i="25" a="1"/>
  <c r="BK20" i="25" a="1"/>
  <c r="K225" i="25" a="1"/>
  <c r="AE59" i="25" a="1"/>
  <c r="BL67" i="25" a="1"/>
  <c r="BK63" i="25" a="1"/>
  <c r="BI41" i="25" a="1"/>
  <c r="T85" i="25" a="1"/>
  <c r="M64" i="25" a="1"/>
  <c r="AG16" i="25" a="1"/>
  <c r="Z42" i="25" a="1"/>
  <c r="AV42" i="25" a="1"/>
  <c r="N27" i="25" a="1"/>
  <c r="K237" i="25" a="1"/>
  <c r="AE102" i="25" a="1"/>
  <c r="AF55" i="25" a="1"/>
  <c r="T62" i="25" a="1"/>
  <c r="T84" i="25" a="1"/>
  <c r="AS36" i="25" a="1"/>
  <c r="BC88" i="25" a="1"/>
  <c r="W37" i="25" a="1"/>
  <c r="BJ110" i="25" a="1"/>
  <c r="D369" i="25" a="1"/>
  <c r="AJ38" i="25" a="1"/>
  <c r="Q93" i="25" a="1"/>
  <c r="AD70" i="25" a="1"/>
  <c r="AY74" i="25" a="1"/>
  <c r="L273" i="25" a="1"/>
  <c r="AI92" i="25" a="1"/>
  <c r="AR63" i="25" a="1"/>
  <c r="AH81" i="25" a="1"/>
  <c r="BF60" i="25" a="1"/>
  <c r="BI32" i="25" a="1"/>
  <c r="AY65" i="25" a="1"/>
  <c r="BC79" i="25" a="1"/>
  <c r="AX54" i="25" a="1"/>
  <c r="S101" i="25" a="1"/>
  <c r="R95" i="25" a="1"/>
  <c r="R107" i="25" a="1"/>
  <c r="AO53" i="25" a="1"/>
  <c r="D213" i="25" a="1"/>
  <c r="BL54" i="25" a="1"/>
  <c r="BJ41" i="25" a="1"/>
  <c r="D269" i="25" a="1"/>
  <c r="N67" i="25" a="1"/>
  <c r="V87" i="25" a="1"/>
  <c r="BC93" i="25" a="1"/>
  <c r="AH46" i="25" a="1"/>
  <c r="O94" i="25" a="1"/>
  <c r="BG5" i="25" a="1"/>
  <c r="U73" i="25" a="1"/>
  <c r="AI67" i="25" a="1"/>
  <c r="Z51" i="25" a="1"/>
  <c r="BL94" i="25" a="1"/>
  <c r="AL40" i="25" a="1"/>
  <c r="AZ93" i="25" a="1"/>
  <c r="BJ40" i="25" a="1"/>
  <c r="N41" i="25" a="1"/>
  <c r="AE91" i="25" a="1"/>
  <c r="BJ105" i="25" a="1"/>
  <c r="AC78" i="25" a="1"/>
  <c r="Z36" i="25" a="1"/>
  <c r="AM10" i="25" a="1"/>
  <c r="AU75" i="25" a="1"/>
  <c r="AM83" i="25" a="1"/>
  <c r="AJ88" i="25" a="1"/>
  <c r="L317" i="25" a="1"/>
  <c r="AD62" i="25" a="1"/>
  <c r="V77" i="25" a="1"/>
  <c r="AJ23" i="25" a="1"/>
  <c r="S93" i="25" a="1"/>
  <c r="AH95" i="25" a="1"/>
  <c r="D181" i="25" a="1"/>
  <c r="AD41" i="25" a="1"/>
  <c r="T96" i="25" a="1"/>
  <c r="P17" i="25" a="1"/>
  <c r="BL75" i="25" a="1"/>
  <c r="Q92" i="25" a="1"/>
  <c r="AB90" i="25" a="1"/>
  <c r="AM96" i="25" a="1"/>
  <c r="AT86" i="25" a="1"/>
  <c r="AJ40" i="25" a="1"/>
  <c r="O80" i="25" a="1"/>
  <c r="BK58" i="25" a="1"/>
  <c r="P65" i="25" a="1"/>
  <c r="Q16" i="25" a="1"/>
  <c r="AY8" i="25" a="1"/>
  <c r="AA72" i="25" a="1"/>
  <c r="BG50" i="25" a="1"/>
  <c r="AG99" i="25" a="1"/>
  <c r="L517" i="25" a="1"/>
  <c r="I333" i="25" a="1"/>
  <c r="Q74" i="25" a="1"/>
  <c r="S90" i="25" a="1"/>
  <c r="S49" i="25" a="1"/>
  <c r="BH23" i="25" a="1"/>
  <c r="AE107" i="25" a="1"/>
  <c r="BH8" i="25" a="1"/>
  <c r="AH24" i="25" a="1"/>
  <c r="AF75" i="25" a="1"/>
  <c r="BM31" i="25" a="1"/>
  <c r="AN30" i="25" a="1"/>
  <c r="AX100" i="25" a="1"/>
  <c r="AZ46" i="25" a="1"/>
  <c r="AF42" i="25" a="1"/>
  <c r="AY101" i="25" a="1"/>
  <c r="AV44" i="25" a="1"/>
  <c r="T92" i="25" a="1"/>
  <c r="BI82" i="25" a="1"/>
  <c r="M62" i="25" a="1"/>
  <c r="AG49" i="25" a="1"/>
  <c r="BO91" i="25" a="1"/>
  <c r="BD91" i="25" a="1"/>
  <c r="AG37" i="25" a="1"/>
  <c r="BG82" i="25" a="1"/>
  <c r="AF27" i="25" a="1"/>
  <c r="M50" i="25" a="1"/>
  <c r="S108" i="25" a="1"/>
  <c r="Z23" i="25" a="1"/>
  <c r="AV105" i="25" a="1"/>
  <c r="L189" i="25" a="1"/>
  <c r="AA49" i="25" a="1"/>
  <c r="AA69" i="25" a="1"/>
  <c r="AT87" i="25" a="1"/>
  <c r="AG39" i="25" a="1"/>
  <c r="AG19" i="25" a="1"/>
  <c r="U54" i="25" a="1"/>
  <c r="R20" i="25" a="1"/>
  <c r="BN72" i="25" a="1"/>
  <c r="BD7" i="25" a="1"/>
  <c r="AL94" i="25" a="1"/>
  <c r="BH91" i="25" a="1"/>
  <c r="M46" i="25" a="1"/>
  <c r="O20" i="25" a="1"/>
  <c r="K433" i="25" a="1"/>
  <c r="O17" i="25" a="1"/>
  <c r="AU67" i="25" a="1"/>
  <c r="AA37" i="25" a="1"/>
  <c r="T45" i="25" a="1"/>
  <c r="O49" i="25" a="1"/>
  <c r="Z19" i="25" a="1"/>
  <c r="BF65" i="25" a="1"/>
  <c r="BC69" i="25" a="1"/>
  <c r="AN107" i="25" a="1"/>
  <c r="AU23" i="25" a="1"/>
  <c r="AW15" i="25" a="1"/>
  <c r="AB101" i="25" a="1"/>
  <c r="AT5" i="25" a="1"/>
  <c r="BH48" i="25" a="1"/>
  <c r="AB62" i="25" a="1"/>
  <c r="AS92" i="25" a="1"/>
  <c r="O32" i="25" a="1"/>
  <c r="BL31" i="25" a="1"/>
  <c r="BG37" i="25" a="1"/>
  <c r="AH103" i="25" a="1"/>
  <c r="AL52" i="25" a="1"/>
  <c r="AY21" i="25" a="1"/>
  <c r="AL31" i="25" a="1"/>
  <c r="BC41" i="25" a="1"/>
  <c r="AT95" i="25" a="1"/>
  <c r="AF95" i="25" a="1"/>
  <c r="BC50" i="25" a="1"/>
  <c r="AU77" i="25" a="1"/>
  <c r="AI29" i="25" a="1"/>
  <c r="AT31" i="25" a="1"/>
  <c r="BE96" i="25" a="1"/>
  <c r="AL74" i="25" a="1"/>
  <c r="BP40" i="25" a="1"/>
  <c r="BP60" i="25" a="1"/>
  <c r="AJ75" i="25" a="1"/>
  <c r="BE22" i="25" a="1"/>
  <c r="BO93" i="25" a="1"/>
  <c r="BK46" i="25" a="1"/>
  <c r="AH36" i="25" a="1"/>
  <c r="AE96" i="25" a="1"/>
  <c r="AK108" i="25" a="1"/>
  <c r="K521" i="25" a="1"/>
  <c r="AT33" i="25" a="1"/>
  <c r="AE17" i="25" a="1"/>
  <c r="BC23" i="25" a="1"/>
  <c r="U26" i="25" a="1"/>
  <c r="BH42" i="25" a="1"/>
  <c r="L321" i="25" a="1"/>
  <c r="AX74" i="25" a="1"/>
  <c r="BE17" i="25" a="1"/>
  <c r="AB41" i="25" a="1"/>
  <c r="AH42" i="25" a="1"/>
  <c r="K465" i="25" a="1"/>
  <c r="AU86" i="25" a="1"/>
  <c r="AF21" i="25" a="1"/>
  <c r="BG79" i="25" a="1"/>
  <c r="BH15" i="25" a="1"/>
  <c r="AI12" i="25" a="1"/>
  <c r="BO90" i="25" a="1"/>
  <c r="AZ59" i="25" a="1"/>
  <c r="AZ73" i="25" a="1"/>
  <c r="L197" i="25" a="1"/>
  <c r="AE33" i="25" a="1"/>
  <c r="AF87" i="25" a="1"/>
  <c r="AR92" i="25" a="1"/>
  <c r="BO81" i="25" a="1"/>
  <c r="AV53" i="25" a="1"/>
  <c r="BP65" i="25" a="1"/>
  <c r="AW88" i="25" a="1"/>
  <c r="AC83" i="25" a="1"/>
  <c r="BM52" i="25" a="1"/>
  <c r="AF22" i="25" a="1"/>
  <c r="BE54" i="25" a="1"/>
  <c r="AG44" i="25" a="1"/>
  <c r="V78" i="25" a="1"/>
  <c r="BE59" i="25" a="1"/>
  <c r="R26" i="25" a="1"/>
  <c r="AT106" i="25" a="1"/>
  <c r="AZ26" i="25" a="1"/>
  <c r="L397" i="25" a="1"/>
  <c r="AM63" i="25" a="1"/>
  <c r="K505" i="25" a="1"/>
  <c r="BG98" i="25" a="1"/>
  <c r="BK9" i="25" a="1"/>
  <c r="AH96" i="25" a="1"/>
  <c r="AC86" i="25" a="1"/>
  <c r="AY63" i="25" a="1"/>
  <c r="BD32" i="25" a="1"/>
  <c r="R83" i="25" a="1"/>
  <c r="N94" i="25" a="1"/>
  <c r="AF46" i="25" a="1"/>
  <c r="W28" i="25" a="1"/>
  <c r="AE74" i="25" a="1"/>
  <c r="K473" i="25" a="1"/>
  <c r="AI52" i="25" a="1"/>
  <c r="M11" i="25" a="1"/>
  <c r="AH40" i="25" a="1"/>
  <c r="V32" i="25" a="1"/>
  <c r="AS30" i="25" a="1"/>
  <c r="BJ67" i="25" a="1"/>
  <c r="BE100" i="25" a="1"/>
  <c r="V84" i="25" a="1"/>
  <c r="Z56" i="25" a="1"/>
  <c r="AO79" i="25" a="1"/>
  <c r="BP70" i="25" a="1"/>
  <c r="AN74" i="25" a="1"/>
  <c r="AG62" i="25" a="1"/>
  <c r="Q66" i="25" a="1"/>
  <c r="BH53" i="25" a="1"/>
  <c r="AZ69" i="25" a="1"/>
  <c r="AL15" i="25" a="1"/>
  <c r="BC55" i="25" a="1"/>
  <c r="AV51" i="25" a="1"/>
  <c r="BD83" i="25" a="1"/>
  <c r="AV41" i="25" a="1"/>
  <c r="P32" i="25" a="1"/>
  <c r="AE62" i="25" a="1"/>
  <c r="AG108" i="25" a="1"/>
  <c r="AR79" i="25" a="1"/>
  <c r="AE52" i="25" a="1"/>
  <c r="P62" i="25" a="1"/>
  <c r="AH63" i="25" a="1"/>
  <c r="BH75" i="25" a="1"/>
  <c r="AK57" i="25" a="1"/>
  <c r="BL25" i="25" a="1"/>
  <c r="T31" i="25" a="1"/>
  <c r="AL46" i="25" a="1"/>
  <c r="P63" i="25" a="1"/>
  <c r="AM86" i="25" a="1"/>
  <c r="AM108" i="25" a="1"/>
  <c r="AB75" i="25" a="1"/>
  <c r="BF7" i="25" a="1"/>
  <c r="AO19" i="25" a="1"/>
  <c r="AV13" i="25" a="1"/>
  <c r="D393" i="25" a="1"/>
  <c r="BM79" i="25" a="1"/>
  <c r="AM95" i="25" a="1"/>
  <c r="AF80" i="25" a="1"/>
  <c r="AV91" i="25" a="1"/>
  <c r="BI90" i="25" a="1"/>
  <c r="AV79" i="25" a="1"/>
  <c r="BP41" i="25" a="1"/>
  <c r="V61" i="25" a="1"/>
  <c r="AT35" i="25" a="1"/>
  <c r="AM37" i="25" a="1"/>
  <c r="O97" i="25" a="1"/>
  <c r="V40" i="25" a="1"/>
  <c r="BM24" i="25" a="1"/>
  <c r="AM91" i="25" a="1"/>
  <c r="O110" i="25" a="1"/>
  <c r="U71" i="25" a="1"/>
  <c r="AN81" i="25" a="1"/>
  <c r="AU6" i="25" a="1"/>
  <c r="M48" i="25" a="1"/>
  <c r="AA32" i="25" a="1"/>
  <c r="BL107" i="25" a="1"/>
  <c r="AC5" i="25" a="1"/>
  <c r="AD102" i="25" a="1"/>
  <c r="I341" i="25" a="1"/>
  <c r="AO25" i="25" a="1"/>
  <c r="AA80" i="25" a="1"/>
  <c r="BF32" i="25" a="1"/>
  <c r="Q46" i="25" a="1"/>
  <c r="I381" i="25" a="1"/>
  <c r="AO40" i="25" a="1"/>
  <c r="AD66" i="25" a="1"/>
  <c r="AF38" i="25" a="1"/>
  <c r="BG53" i="25" a="1"/>
  <c r="AX83" i="25" a="1"/>
  <c r="AE70" i="25" a="1"/>
  <c r="AG72" i="25" a="1"/>
  <c r="M90" i="25" a="1"/>
  <c r="AW63" i="25" a="1"/>
  <c r="AA73" i="25" a="1"/>
  <c r="BC102" i="25" a="1"/>
  <c r="AS102" i="25" a="1"/>
  <c r="N28" i="25" a="1"/>
  <c r="AI45" i="25" a="1"/>
  <c r="V56" i="25" a="1"/>
  <c r="AJ18" i="25" a="1"/>
  <c r="AX65" i="25" a="1"/>
  <c r="AO92" i="25" a="1"/>
  <c r="L413" i="25" a="1"/>
  <c r="L145" i="25" a="1"/>
  <c r="BK22" i="25" a="1"/>
  <c r="BI95" i="25" a="1"/>
  <c r="BP73" i="25" a="1"/>
  <c r="T107" i="25" a="1"/>
  <c r="AW102" i="25" a="1"/>
  <c r="AU108" i="25" a="1"/>
  <c r="M106" i="25" a="1"/>
  <c r="AY45" i="25" a="1"/>
  <c r="S70" i="25" a="1"/>
  <c r="T28" i="25" a="1"/>
  <c r="AX27" i="25" a="1"/>
  <c r="AU40" i="25" a="1"/>
  <c r="AU69" i="25" a="1"/>
  <c r="R80" i="25" a="1"/>
  <c r="R35" i="25" a="1"/>
  <c r="BL89" i="25" a="1"/>
  <c r="AL23" i="25" a="1"/>
  <c r="P79" i="25" a="1"/>
  <c r="AG29" i="25" a="1"/>
  <c r="BH46" i="25" a="1"/>
  <c r="BE11" i="25" a="1"/>
  <c r="AE45" i="25" a="1"/>
  <c r="AU55" i="25" a="1"/>
  <c r="BG14" i="25" a="1"/>
  <c r="AK50" i="25" a="1"/>
  <c r="AN46" i="25" a="1"/>
  <c r="AI31" i="25" a="1"/>
  <c r="BJ29" i="25" a="1"/>
  <c r="BJ6" i="25" a="1"/>
  <c r="N44" i="25" a="1"/>
  <c r="BH73" i="25" a="1"/>
  <c r="L485" i="25" a="1"/>
  <c r="AE106" i="25" a="1"/>
  <c r="K189" i="25" a="1"/>
  <c r="M109" i="25" a="1"/>
  <c r="AI11" i="25" a="1"/>
  <c r="AL42" i="25" a="1"/>
  <c r="BN41" i="25" a="1"/>
  <c r="P71" i="25" a="1"/>
  <c r="AT41" i="25" a="1"/>
  <c r="AA95" i="25" a="1"/>
  <c r="BJ104" i="25" a="1"/>
  <c r="BF17" i="25" a="1"/>
  <c r="BE80" i="25" a="1"/>
  <c r="BC46" i="25" a="1"/>
  <c r="AD110" i="25" a="1"/>
  <c r="AN47" i="25" a="1"/>
  <c r="P78" i="25" a="1"/>
  <c r="M110" i="25" a="1"/>
  <c r="BF6" i="25" a="1"/>
  <c r="AO85" i="25" a="1"/>
  <c r="D153" i="25" a="1"/>
  <c r="O14" i="25" a="1"/>
  <c r="AZ43" i="25" a="1"/>
  <c r="BJ99" i="25" a="1"/>
  <c r="AT45" i="25" a="1"/>
  <c r="BJ103" i="25" a="1"/>
  <c r="AE83" i="25" a="1"/>
  <c r="L361" i="25" a="1"/>
  <c r="AK93" i="25" a="1"/>
  <c r="AB23" i="25" a="1"/>
  <c r="BE63" i="25" a="1"/>
  <c r="BL27" i="25" a="1"/>
  <c r="AH89" i="25" a="1"/>
  <c r="BD90" i="25" a="1"/>
  <c r="AU65" i="25" a="1"/>
  <c r="T41" i="25" a="1"/>
  <c r="AI59" i="25" a="1"/>
  <c r="BP64" i="25" a="1"/>
  <c r="AV104" i="25" a="1"/>
  <c r="O22" i="25" a="1"/>
  <c r="AV63" i="25" a="1"/>
  <c r="AX36" i="25" a="1"/>
  <c r="I349" i="25" a="1"/>
  <c r="AH27" i="25" a="1"/>
  <c r="AO104" i="25" a="1"/>
  <c r="U75" i="25" a="1"/>
  <c r="N45" i="25" a="1"/>
  <c r="Z66" i="25" a="1"/>
  <c r="AA30" i="25" a="1"/>
  <c r="I161" i="25" a="1"/>
  <c r="BJ98" i="25" a="1"/>
  <c r="BE26" i="25" a="1"/>
  <c r="AR104" i="25" a="1"/>
  <c r="Z83" i="25" a="1"/>
  <c r="BH43" i="25" a="1"/>
  <c r="BJ73" i="25" a="1"/>
  <c r="BP42" i="25" a="1"/>
  <c r="T7" i="25" a="1"/>
  <c r="AN70" i="25" a="1"/>
  <c r="AE39" i="25" a="1"/>
  <c r="Z61" i="25" a="1"/>
  <c r="AG57" i="25" a="1"/>
  <c r="BL52" i="25" a="1"/>
  <c r="AA52" i="25" a="1"/>
  <c r="AI94" i="25" a="1"/>
  <c r="AH26" i="25" a="1"/>
  <c r="K441" i="25" a="1"/>
  <c r="BI79" i="25" a="1"/>
  <c r="P10" i="25" a="1"/>
  <c r="BE51" i="25" a="1"/>
  <c r="K329" i="25" a="1"/>
  <c r="Z93" i="25" a="1"/>
  <c r="T20" i="25" a="1"/>
  <c r="Z53" i="25" a="1"/>
  <c r="L389" i="25" a="1"/>
  <c r="R60" i="25" a="1"/>
  <c r="AX69" i="25" a="1"/>
  <c r="Q101" i="25" a="1"/>
  <c r="AG25" i="25" a="1"/>
  <c r="V47" i="25" a="1"/>
  <c r="AI93" i="25" a="1"/>
  <c r="AD108" i="25" a="1"/>
  <c r="AD30" i="25" a="1"/>
  <c r="AG40" i="25" a="1"/>
  <c r="S45" i="25" a="1"/>
  <c r="AH107" i="25" a="1"/>
  <c r="Q61" i="25" a="1"/>
  <c r="AH25" i="25" a="1"/>
  <c r="AU39" i="25" a="1"/>
  <c r="AH72" i="25" a="1"/>
  <c r="D189" i="25" a="1"/>
  <c r="AM41" i="25" a="1"/>
  <c r="Z84" i="25" a="1"/>
  <c r="S88" i="25" a="1"/>
  <c r="BJ56" i="25" a="1"/>
  <c r="AV56" i="25" a="1"/>
  <c r="I305" i="25" a="1"/>
  <c r="BM93" i="25" a="1"/>
  <c r="AD101" i="25" a="1"/>
  <c r="M92" i="25" a="1"/>
  <c r="L349" i="25" a="1"/>
  <c r="P76" i="25" a="1"/>
  <c r="D225" i="25" a="1"/>
  <c r="BP25" i="25" a="1"/>
  <c r="AZ108" i="25" a="1"/>
  <c r="I165" i="25" a="1"/>
  <c r="AZ58" i="25" a="1"/>
  <c r="D257" i="25" a="1"/>
  <c r="P37" i="25" a="1"/>
  <c r="P110" i="25" a="1"/>
  <c r="M22" i="25" a="1"/>
  <c r="W105" i="25" a="1"/>
  <c r="D341" i="25" a="1"/>
  <c r="O104" i="25" a="1"/>
  <c r="AX64" i="25" a="1"/>
  <c r="BE6" i="25" a="1"/>
  <c r="AO76" i="25" a="1"/>
  <c r="BJ59" i="25" a="1"/>
  <c r="M108" i="25" a="1"/>
  <c r="BL53" i="25" a="1"/>
  <c r="AD60" i="25" a="1"/>
  <c r="BL15" i="25" a="1"/>
  <c r="AV93" i="25" a="1"/>
  <c r="AZ5" i="25" a="1"/>
  <c r="N62" i="25" a="1"/>
  <c r="AR18" i="25" a="1"/>
  <c r="I177" i="25" a="1"/>
  <c r="AO82" i="25" a="1"/>
  <c r="BF42" i="25" a="1"/>
  <c r="N21" i="25" a="1"/>
  <c r="N48" i="25" a="1"/>
  <c r="AA66" i="25" a="1"/>
  <c r="AY84" i="25" a="1"/>
  <c r="AV14" i="25" a="1"/>
  <c r="U67" i="25" a="1"/>
  <c r="AF33" i="25" a="1"/>
  <c r="BP52" i="25" a="1"/>
  <c r="AG75" i="25" a="1"/>
  <c r="AV34" i="25" a="1"/>
  <c r="P36" i="25" a="1"/>
  <c r="R43" i="25" a="1"/>
  <c r="AV109" i="25" a="1"/>
  <c r="AU11" i="25" a="1"/>
  <c r="AO96" i="25" a="1"/>
  <c r="AT56" i="25" a="1"/>
  <c r="BN86" i="25" a="1"/>
  <c r="AC63" i="25" a="1"/>
  <c r="U48" i="25" a="1"/>
  <c r="AU38" i="25" a="1"/>
  <c r="AM16" i="25" a="1"/>
  <c r="D221" i="25" a="1"/>
  <c r="AY71" i="25" a="1"/>
  <c r="O57" i="25" a="1"/>
  <c r="AT16" i="25" a="1"/>
  <c r="Z105" i="25" a="1"/>
  <c r="T13" i="25" a="1"/>
  <c r="BJ102" i="25" a="1"/>
  <c r="AN73" i="25" a="1"/>
  <c r="O7" i="25" a="1"/>
  <c r="AJ50" i="25" a="1"/>
  <c r="BP90" i="25" a="1"/>
  <c r="AZ50" i="25" a="1"/>
  <c r="Z94" i="25" a="1"/>
  <c r="AH75" i="25" a="1"/>
  <c r="AW50" i="25" a="1"/>
  <c r="BG100" i="25" a="1"/>
  <c r="AU29" i="25" a="1"/>
  <c r="I297" i="25" a="1"/>
  <c r="N36" i="25" a="1"/>
  <c r="AR93" i="25" a="1"/>
  <c r="AU61" i="25" a="1"/>
  <c r="BL110" i="25" a="1"/>
  <c r="O24" i="25" a="1"/>
  <c r="BC31" i="25" a="1"/>
  <c r="AV95" i="25" a="1"/>
  <c r="BF26" i="25" a="1"/>
  <c r="AW7" i="25" a="1"/>
  <c r="L409" i="25" a="1"/>
  <c r="AF35" i="25" a="1"/>
  <c r="AH87" i="25" a="1"/>
  <c r="O92" i="25" a="1"/>
  <c r="AO68" i="25" a="1"/>
  <c r="K373" i="25" a="1"/>
  <c r="AW9" i="25" a="1"/>
  <c r="AI81" i="25" a="1"/>
  <c r="AA27" i="25" a="1"/>
  <c r="AD29" i="25" a="1"/>
  <c r="AZ49" i="25" a="1"/>
  <c r="BN71" i="25" a="1"/>
  <c r="BE55" i="25" a="1"/>
  <c r="BJ46" i="25" a="1"/>
  <c r="AR42" i="25" a="1"/>
  <c r="AW80" i="25" a="1"/>
  <c r="BM22" i="25" a="1"/>
  <c r="U69" i="25" a="1"/>
  <c r="K185" i="25" a="1"/>
  <c r="AW19" i="25" a="1"/>
  <c r="BN28" i="25" a="1"/>
  <c r="AE24" i="25" a="1"/>
  <c r="AZ39" i="25" a="1"/>
  <c r="AF108" i="25" a="1"/>
  <c r="M40" i="25" a="1"/>
  <c r="BL71" i="25" a="1"/>
  <c r="AZ90" i="25" a="1"/>
  <c r="Z28" i="25" a="1"/>
  <c r="AC110" i="25" a="1"/>
  <c r="AH83" i="25" a="1"/>
  <c r="V79" i="25" a="1"/>
  <c r="BH108" i="25" a="1"/>
  <c r="BG85" i="25" a="1"/>
  <c r="AY62" i="25" a="1"/>
  <c r="AC104" i="25" a="1"/>
  <c r="R30" i="25" a="1"/>
  <c r="R86" i="25" a="1"/>
  <c r="AF5" i="25" a="1"/>
  <c r="AF53" i="25" a="1"/>
  <c r="AN29" i="25" a="1"/>
  <c r="BC110" i="25" a="1"/>
  <c r="AY56" i="25" a="1"/>
  <c r="AR58" i="25" a="1"/>
  <c r="BD31" i="25" a="1"/>
  <c r="AT81" i="25" a="1"/>
  <c r="BE68" i="25" a="1"/>
  <c r="BN104" i="25" a="1"/>
  <c r="R41" i="25" a="1"/>
  <c r="AO69" i="25" a="1"/>
  <c r="AI95" i="25" a="1"/>
  <c r="AN35" i="25" a="1"/>
  <c r="AL51" i="25" a="1"/>
  <c r="AG105" i="25" a="1"/>
  <c r="T75" i="25" a="1"/>
  <c r="AA102" i="25" a="1"/>
  <c r="BP79" i="25" a="1"/>
  <c r="AB36" i="25" a="1"/>
  <c r="BD46" i="25" a="1"/>
  <c r="BH85" i="25" a="1"/>
  <c r="AM79" i="25" a="1"/>
  <c r="BG94" i="25" a="1"/>
  <c r="AL92" i="25" a="1"/>
  <c r="BO24" i="25" a="1"/>
  <c r="AD24" i="25" a="1"/>
  <c r="AU88" i="25" a="1"/>
  <c r="L313" i="25" a="1"/>
  <c r="U58" i="25" a="1"/>
  <c r="AR80" i="25" a="1"/>
  <c r="AD11" i="25" a="1"/>
  <c r="T67" i="25" a="1"/>
  <c r="AE67" i="25" a="1"/>
  <c r="BK98" i="25" a="1"/>
  <c r="Q70" i="25" a="1"/>
  <c r="AO22" i="25" a="1"/>
  <c r="P18" i="25" a="1"/>
  <c r="BL104" i="25" a="1"/>
  <c r="BH45" i="25" a="1"/>
  <c r="Z6" i="25" a="1"/>
  <c r="BH79" i="25" a="1"/>
  <c r="D473" i="25" a="1"/>
  <c r="U8" i="25" a="1"/>
  <c r="V38" i="25" a="1"/>
  <c r="BP27" i="25" a="1"/>
  <c r="BL32" i="25" a="1"/>
  <c r="S30" i="25" a="1"/>
  <c r="O83" i="25" a="1"/>
  <c r="BK52" i="25" a="1"/>
  <c r="AT39" i="25" a="1"/>
  <c r="BO95" i="25" a="1"/>
  <c r="BN18" i="25" a="1"/>
  <c r="AT74" i="25" a="1"/>
  <c r="AW95" i="25" a="1"/>
  <c r="AH68" i="25" a="1"/>
  <c r="AZ25" i="25" a="1"/>
  <c r="BM39" i="25" a="1"/>
  <c r="AG69" i="25" a="1"/>
  <c r="AT40" i="25" a="1"/>
  <c r="AA105" i="25" a="1"/>
  <c r="BE38" i="25" a="1"/>
  <c r="U88" i="25" a="1"/>
  <c r="AU16" i="25" a="1"/>
  <c r="AL43" i="25" a="1"/>
  <c r="AZ11" i="25" a="1"/>
  <c r="R11" i="25" a="1"/>
  <c r="S55" i="25" a="1"/>
  <c r="BG34" i="25" a="1"/>
  <c r="AU9" i="25" a="1"/>
  <c r="AH9" i="25" a="1"/>
  <c r="BG18" i="25" a="1"/>
  <c r="AD92" i="25" a="1"/>
  <c r="AM99" i="25" a="1"/>
  <c r="I309" i="25" a="1"/>
  <c r="V10" i="25" a="1"/>
  <c r="AO36" i="25" a="1"/>
  <c r="T106" i="25" a="1"/>
  <c r="M59" i="25" a="1"/>
  <c r="AM53" i="25" a="1"/>
  <c r="AM33" i="25" a="1"/>
  <c r="AB74" i="25" a="1"/>
  <c r="AF36" i="25" a="1"/>
  <c r="AV7" i="25" a="1"/>
  <c r="BE99" i="25" a="1"/>
  <c r="AT98" i="25" a="1"/>
  <c r="BD49" i="25" a="1"/>
  <c r="L141" i="25" a="1"/>
  <c r="D237" i="25" a="1"/>
  <c r="AU99" i="25" a="1"/>
  <c r="BM28" i="25" a="1"/>
  <c r="AO83" i="25" a="1"/>
  <c r="AU21" i="25" a="1"/>
  <c r="AO20" i="25" a="1"/>
  <c r="BD18" i="25" a="1"/>
  <c r="AR29" i="25" a="1"/>
  <c r="AU52" i="25" a="1"/>
  <c r="BP50" i="25" a="1"/>
  <c r="AD7" i="25" a="1"/>
  <c r="L269" i="25" a="1"/>
  <c r="AD44" i="25" a="1"/>
  <c r="S87" i="25" a="1"/>
  <c r="BM32" i="25" a="1"/>
  <c r="AG47" i="25" a="1"/>
  <c r="AT63" i="25" a="1"/>
  <c r="BH63" i="25" a="1"/>
  <c r="L509" i="25" a="1"/>
  <c r="AA109" i="25" a="1"/>
  <c r="AL7" i="25" a="1"/>
  <c r="L213" i="25" a="1"/>
  <c r="R90" i="25" a="1"/>
  <c r="BJ52" i="25" a="1"/>
  <c r="L477" i="25" a="1"/>
  <c r="AS93" i="25" a="1"/>
  <c r="AB52" i="25" a="1"/>
  <c r="AF105" i="25" a="1"/>
  <c r="AB48" i="25" a="1"/>
  <c r="BM94" i="25" a="1"/>
  <c r="I497" i="25" a="1"/>
  <c r="AJ31" i="25" a="1"/>
  <c r="BP104" i="25" a="1"/>
  <c r="K457" i="25" a="1"/>
  <c r="AS72" i="25" a="1"/>
  <c r="R21" i="25" a="1"/>
  <c r="BF89" i="25" a="1"/>
  <c r="BG48" i="25" a="1"/>
  <c r="BD63" i="25" a="1"/>
  <c r="BE97" i="25" a="1"/>
  <c r="AK12" i="25" a="1"/>
  <c r="BE30" i="25" a="1"/>
  <c r="AZ51" i="25" a="1"/>
  <c r="R46" i="25" a="1"/>
  <c r="AV94" i="25" a="1"/>
  <c r="AR13" i="25" a="1"/>
  <c r="Q41" i="25" a="1"/>
  <c r="L365" i="25" a="1"/>
  <c r="Z35" i="25" a="1"/>
  <c r="T44" i="25" a="1"/>
  <c r="P86" i="25" a="1"/>
  <c r="BD57" i="25" a="1"/>
  <c r="BD97" i="25" a="1"/>
  <c r="S84" i="25" a="1"/>
  <c r="AT101" i="25" a="1"/>
  <c r="S71" i="25" a="1"/>
  <c r="AB100" i="25" a="1"/>
  <c r="AY12" i="25" a="1"/>
  <c r="K333" i="25" a="1"/>
  <c r="AL65" i="25" a="1"/>
  <c r="AH18" i="25" a="1"/>
  <c r="D265" i="25" a="1"/>
  <c r="Q72" i="25" a="1"/>
  <c r="AM89" i="25" a="1"/>
  <c r="I373" i="25" a="1"/>
  <c r="AR22" i="25" a="1"/>
  <c r="AW74" i="25" a="1"/>
  <c r="O21" i="25" a="1"/>
  <c r="D461" i="25" a="1"/>
  <c r="AK43" i="25" a="1"/>
  <c r="M77" i="25" a="1"/>
  <c r="AF98" i="25" a="1"/>
  <c r="AV21" i="25" a="1"/>
  <c r="BL12" i="25" a="1"/>
  <c r="T99" i="25" a="1"/>
  <c r="BN27" i="25" a="1"/>
  <c r="V58" i="25" a="1"/>
  <c r="AJ94" i="25" a="1"/>
  <c r="AU97" i="25" a="1"/>
  <c r="BL55" i="25" a="1"/>
  <c r="AX58" i="25" a="1"/>
  <c r="AE26" i="25" a="1"/>
  <c r="AR59" i="25" a="1"/>
  <c r="K149" i="25" a="1"/>
  <c r="AW38" i="25" a="1"/>
  <c r="BE43" i="25" a="1"/>
  <c r="AO97" i="25" a="1"/>
  <c r="V80" i="25" a="1"/>
  <c r="AT99" i="25" a="1"/>
  <c r="BO54" i="25" a="1"/>
  <c r="AE30" i="25" a="1"/>
  <c r="BF93" i="25" a="1"/>
  <c r="Z9" i="25" a="1"/>
  <c r="AD58" i="25" a="1"/>
  <c r="AE13" i="25" a="1"/>
  <c r="AO8" i="25" a="1"/>
  <c r="AN19" i="25" a="1"/>
  <c r="M29" i="25" a="1"/>
  <c r="BG63" i="25" a="1"/>
  <c r="AO54" i="25" a="1"/>
  <c r="BN23" i="25" a="1"/>
  <c r="BE102" i="25" a="1"/>
  <c r="O33" i="25" a="1"/>
  <c r="Q90" i="25" a="1"/>
  <c r="AG85" i="25" a="1"/>
  <c r="M100" i="25" a="1"/>
  <c r="BI14" i="25" a="1"/>
  <c r="AN66" i="25" a="1"/>
  <c r="AT109" i="25" a="1"/>
  <c r="AW75" i="25" a="1"/>
  <c r="Q8" i="25" a="1"/>
  <c r="AR70" i="25" a="1"/>
  <c r="AA64" i="25" a="1"/>
  <c r="I293" i="25" a="1"/>
  <c r="O106" i="25" a="1"/>
  <c r="M87" i="25" a="1"/>
  <c r="AO98" i="25" a="1"/>
  <c r="R62" i="25" a="1"/>
  <c r="V108" i="25" a="1"/>
  <c r="BP36" i="25" a="1"/>
  <c r="AU104" i="25" a="1"/>
  <c r="BD87" i="25" a="1"/>
  <c r="N95" i="25" a="1"/>
  <c r="P83" i="25" a="1"/>
  <c r="AJ106" i="25" a="1"/>
  <c r="BJ44" i="25" a="1"/>
  <c r="M72" i="25" a="1"/>
  <c r="AJ14" i="25" a="1"/>
  <c r="T86" i="25" a="1"/>
  <c r="BN66" i="25" a="1"/>
  <c r="AJ45" i="25" a="1"/>
  <c r="BE66" i="25" a="1"/>
  <c r="AV59" i="25" a="1"/>
  <c r="BN21" i="25" a="1"/>
  <c r="AO34" i="25" a="1"/>
  <c r="AF39" i="25" a="1"/>
  <c r="AF64" i="25" a="1"/>
  <c r="O10" i="25" a="1"/>
  <c r="BI11" i="25" a="1"/>
  <c r="R7" i="25" a="1"/>
  <c r="BN88" i="25" a="1"/>
  <c r="R5" i="25" a="1"/>
  <c r="Q64" i="25" a="1"/>
  <c r="AX75" i="25" a="1"/>
  <c r="AE49" i="25" a="1"/>
  <c r="W32" i="25" a="1"/>
  <c r="AL26" i="25" a="1"/>
  <c r="AI33" i="25" a="1"/>
  <c r="BM14" i="25" a="1"/>
  <c r="AY108" i="25" a="1"/>
  <c r="AM93" i="25" a="1"/>
  <c r="BN101" i="25" a="1"/>
  <c r="AA16" i="25" a="1"/>
  <c r="AU107" i="25" a="1"/>
  <c r="T37" i="25" a="1"/>
  <c r="Q63" i="25" a="1"/>
  <c r="K145" i="25" a="1"/>
  <c r="AO33" i="25" a="1"/>
  <c r="P75" i="25" a="1"/>
  <c r="T101" i="25" a="1"/>
  <c r="W61" i="25" a="1"/>
  <c r="AU109" i="25" a="1"/>
  <c r="D377" i="25" a="1"/>
  <c r="AG28" i="25" a="1"/>
  <c r="AX40" i="25" a="1"/>
  <c r="AI88" i="25" a="1"/>
  <c r="BH17" i="25" a="1"/>
  <c r="AR90" i="25" a="1"/>
  <c r="L497" i="25" a="1"/>
  <c r="AK109" i="25" a="1"/>
  <c r="AK49" i="25" a="1"/>
  <c r="BG12" i="25" a="1"/>
  <c r="AL80" i="25" a="1"/>
  <c r="AF50" i="25" a="1"/>
  <c r="K309" i="25" a="1"/>
  <c r="BG72" i="25" a="1"/>
  <c r="AO51" i="25" a="1"/>
  <c r="AN26" i="25" a="1"/>
  <c r="BJ75" i="25" a="1"/>
  <c r="AF69" i="25" a="1"/>
  <c r="N109" i="25" a="1"/>
  <c r="AF48" i="25" a="1"/>
  <c r="AX77" i="25" a="1"/>
  <c r="AC44" i="25" a="1"/>
  <c r="BC84" i="25" a="1"/>
  <c r="AC91" i="25" a="1"/>
  <c r="BD45" i="25" a="1"/>
  <c r="AJ20" i="25" a="1"/>
  <c r="AN62" i="25" a="1"/>
  <c r="AW43" i="25" a="1"/>
  <c r="AT28" i="25" a="1"/>
  <c r="V103" i="25" a="1"/>
  <c r="M84" i="25" a="1"/>
  <c r="BL6" i="25" a="1"/>
  <c r="AO64" i="25" a="1"/>
  <c r="O71" i="25" a="1"/>
  <c r="U104" i="25" a="1"/>
  <c r="I157" i="25" a="1"/>
  <c r="BH105" i="25" a="1"/>
  <c r="AL103" i="25" a="1"/>
  <c r="BM58" i="25" a="1"/>
  <c r="BP47" i="25" a="1"/>
  <c r="AF101" i="25" a="1"/>
  <c r="BG86" i="25" a="1"/>
  <c r="AO106" i="25" a="1"/>
  <c r="AH21" i="25" a="1"/>
  <c r="AG56" i="25" a="1"/>
  <c r="AW40" i="25" a="1"/>
  <c r="AZ92" i="25" a="1"/>
  <c r="N97" i="25" a="1"/>
  <c r="AA14" i="25" a="1"/>
  <c r="BN78" i="25" a="1"/>
  <c r="BJ78" i="25" a="1"/>
  <c r="I509" i="25" a="1"/>
  <c r="K429" i="25" a="1"/>
  <c r="AF92" i="25" a="1"/>
  <c r="AN67" i="25" a="1"/>
  <c r="Q39" i="25" a="1"/>
  <c r="BE20" i="25" a="1"/>
  <c r="BO62" i="25" a="1"/>
  <c r="AX85" i="25" a="1"/>
  <c r="AF103" i="25" a="1"/>
  <c r="D509" i="25" a="1"/>
  <c r="BC58" i="25" a="1"/>
  <c r="W39" i="25" a="1"/>
  <c r="AE46" i="25" a="1"/>
  <c r="AC59" i="25" a="1"/>
  <c r="BK94" i="25" a="1"/>
  <c r="BH76" i="25" a="1"/>
  <c r="I325" i="25" a="1"/>
  <c r="R24" i="25" a="1"/>
  <c r="AY37" i="25" a="1"/>
  <c r="AR75" i="25" a="1"/>
  <c r="AA9" i="25" a="1"/>
  <c r="O61" i="25" a="1"/>
  <c r="AN52" i="25" a="1"/>
  <c r="R88" i="25" a="1"/>
  <c r="P8" i="25" a="1"/>
  <c r="P40" i="25" a="1"/>
  <c r="AN50" i="25" a="1"/>
  <c r="AV92" i="25" a="1"/>
  <c r="T88" i="25" a="1"/>
  <c r="BD71" i="25" a="1"/>
  <c r="N54" i="25" a="1"/>
  <c r="T16" i="25" a="1"/>
  <c r="K269" i="25" a="1"/>
  <c r="BC44" i="25" a="1"/>
  <c r="D385" i="25" a="1"/>
  <c r="D525" i="25" a="1"/>
  <c r="AE99" i="25" a="1"/>
  <c r="BK27" i="25" a="1"/>
  <c r="BE90" i="25" a="1"/>
  <c r="U76" i="25" a="1"/>
  <c r="AJ77" i="25" a="1"/>
  <c r="BH98" i="25" a="1"/>
  <c r="R91" i="25" a="1"/>
  <c r="AR25" i="25" a="1"/>
  <c r="BJ32" i="25" a="1"/>
  <c r="AN104" i="25" a="1"/>
  <c r="T53" i="25" a="1"/>
  <c r="V43" i="25" a="1"/>
  <c r="AG81" i="25" a="1"/>
  <c r="BO97" i="25" a="1"/>
  <c r="AZ79" i="25" a="1"/>
  <c r="AS23" i="25" a="1"/>
  <c r="M20" i="25" a="1"/>
  <c r="P91" i="25" a="1"/>
  <c r="AO103" i="25" a="1"/>
  <c r="AX107" i="25" a="1"/>
  <c r="BL102" i="25" a="1"/>
  <c r="S104" i="25" a="1"/>
  <c r="AM104" i="25" a="1"/>
  <c r="AI55" i="25" a="1"/>
  <c r="M66" i="25" a="1"/>
  <c r="BH41" i="25" a="1"/>
  <c r="K249" i="25" a="1"/>
  <c r="D177" i="25" a="1"/>
  <c r="AZ72" i="25" a="1"/>
  <c r="R106" i="25" a="1"/>
  <c r="BO35" i="25" a="1"/>
  <c r="S64" i="25" a="1"/>
  <c r="BJ64" i="25" a="1"/>
  <c r="BC97" i="25" a="1"/>
  <c r="L305" i="25" a="1"/>
  <c r="AJ34" i="25" a="1"/>
  <c r="L437" i="25" a="1"/>
  <c r="BJ101" i="25" a="1"/>
  <c r="AF91" i="25" a="1"/>
  <c r="BL59" i="25" a="1"/>
  <c r="BJ80" i="25" a="1"/>
  <c r="AY61" i="25" a="1"/>
  <c r="BC34" i="25" a="1"/>
  <c r="BI92" i="25" a="1"/>
  <c r="AM30" i="25" a="1"/>
  <c r="AB91" i="25" a="1"/>
  <c r="BO32" i="25" a="1"/>
  <c r="AH84" i="25" a="1"/>
  <c r="AG88" i="25" a="1"/>
  <c r="AC68" i="25" a="1"/>
  <c r="AV103" i="25" a="1"/>
  <c r="M18" i="25" a="1"/>
  <c r="M31" i="25" a="1"/>
  <c r="O74" i="25" a="1"/>
  <c r="AJ37" i="25" a="1"/>
  <c r="BK75" i="25" a="1"/>
  <c r="AA100" i="25" a="1"/>
  <c r="AR50" i="25" a="1"/>
  <c r="AC12" i="25" a="1"/>
  <c r="U12" i="25" a="1"/>
  <c r="AX86" i="25" a="1"/>
  <c r="Z59" i="25" a="1"/>
  <c r="AN5" i="25" a="1"/>
  <c r="AY80" i="25" a="1"/>
  <c r="L129" i="25" a="1"/>
  <c r="BF82" i="25" a="1"/>
  <c r="AU5" i="25" a="1"/>
  <c r="BK39" i="25" a="1"/>
  <c r="M39" i="25" a="1"/>
  <c r="U108" i="25" a="1"/>
  <c r="AT9" i="25" a="1"/>
  <c r="AW109" i="25" a="1"/>
  <c r="K209" i="25" a="1"/>
  <c r="AE76" i="25" a="1"/>
  <c r="Q95" i="25" a="1"/>
  <c r="N104" i="25" a="1"/>
  <c r="T76" i="25" a="1"/>
  <c r="AC55" i="25" a="1"/>
  <c r="AA58" i="25" a="1"/>
  <c r="BF74" i="25" a="1"/>
  <c r="BE5" i="25" a="1"/>
  <c r="BO33" i="25" a="1"/>
  <c r="I481" i="25" a="1"/>
  <c r="BL63" i="25" a="1"/>
  <c r="AE51" i="25" a="1"/>
  <c r="M13" i="25" a="1"/>
  <c r="W72" i="25" a="1"/>
  <c r="AK100" i="25" a="1"/>
  <c r="BN54" i="25" a="1"/>
  <c r="AY64" i="25" a="1"/>
  <c r="W8" i="25" a="1"/>
  <c r="I501" i="25" a="1"/>
  <c r="AX61" i="25" a="1"/>
  <c r="AG38" i="25" a="1"/>
  <c r="D297" i="25" a="1"/>
  <c r="AF67" i="25" a="1"/>
  <c r="AF71" i="25" a="1"/>
  <c r="BE56" i="25" a="1"/>
  <c r="AG109" i="25" a="1"/>
  <c r="I417" i="25" a="1"/>
  <c r="AA34" i="25" a="1"/>
  <c r="I377" i="25" a="1"/>
  <c r="K321" i="25" a="1"/>
  <c r="I137" i="25" a="1"/>
  <c r="I441" i="25" a="1"/>
  <c r="AS46" i="25" a="1"/>
  <c r="BK31" i="25" a="1"/>
  <c r="AM82" i="25" a="1"/>
  <c r="Q94" i="25" a="1"/>
  <c r="AH19" i="25" a="1"/>
  <c r="AB60" i="25" a="1"/>
  <c r="BC19" i="25" a="1"/>
  <c r="BD9" i="25" a="1"/>
  <c r="AR84" i="25" a="1"/>
  <c r="BI55" i="25" a="1"/>
  <c r="BL40" i="25" a="1"/>
  <c r="BI107" i="25" a="1"/>
  <c r="BC70" i="25" a="1"/>
  <c r="BF69" i="25" a="1"/>
  <c r="BJ65" i="25" a="1"/>
  <c r="AK81" i="25" a="1"/>
  <c r="AN42" i="25" a="1"/>
  <c r="D201" i="25" a="1"/>
  <c r="AV67" i="25" a="1"/>
  <c r="BH95" i="25" a="1"/>
  <c r="BJ34" i="25" a="1"/>
  <c r="U34" i="25" a="1"/>
  <c r="AZ44" i="25" a="1"/>
  <c r="BH60" i="25" a="1"/>
  <c r="AE27" i="25" a="1"/>
  <c r="BF84" i="25" a="1"/>
  <c r="AS107" i="25" a="1"/>
  <c r="AL109" i="25" a="1"/>
  <c r="BN26" i="25" a="1"/>
  <c r="BC78" i="25" a="1"/>
  <c r="AI32" i="25" a="1"/>
  <c r="AY90" i="25" a="1"/>
  <c r="BE94" i="25" a="1"/>
  <c r="O62" i="25" a="1"/>
  <c r="N18" i="25" a="1"/>
  <c r="AG5" i="25" a="1"/>
  <c r="AN96" i="25" a="1"/>
  <c r="W38" i="25" a="1"/>
  <c r="AW47" i="25" a="1"/>
  <c r="P52" i="25" a="1"/>
  <c r="AS12" i="25" a="1"/>
  <c r="Q44" i="25" a="1"/>
  <c r="W51" i="25" a="1"/>
  <c r="AC105" i="25" a="1"/>
  <c r="Q37" i="25" a="1"/>
  <c r="BJ71" i="25" a="1"/>
  <c r="BD33" i="25" a="1"/>
  <c r="BM81" i="25" a="1"/>
  <c r="P106" i="25" a="1"/>
  <c r="AY18" i="25" a="1"/>
  <c r="R6" i="25" a="1"/>
  <c r="AH49" i="25" a="1"/>
  <c r="P6" i="25" a="1"/>
  <c r="BG52" i="25" a="1"/>
  <c r="T61" i="25" a="1"/>
  <c r="N51" i="25" a="1"/>
  <c r="V26" i="25" a="1"/>
  <c r="L209" i="25" a="1"/>
  <c r="AK38" i="25" a="1"/>
  <c r="AX11" i="25" a="1"/>
  <c r="P54" i="25" a="1"/>
  <c r="AZ70" i="25" a="1"/>
  <c r="AD87" i="25" a="1"/>
  <c r="Z89" i="25" a="1"/>
  <c r="AK24" i="25" a="1"/>
  <c r="BO63" i="25" a="1"/>
  <c r="W86" i="25" a="1"/>
  <c r="K453" i="25" a="1"/>
  <c r="AC90" i="25" a="1"/>
  <c r="AX63" i="25" a="1"/>
  <c r="AQ406" i="25" a="1"/>
  <c r="BB298" i="25" a="1"/>
  <c r="Y382" i="25" a="1"/>
  <c r="BB442" i="25" a="1"/>
  <c r="AQ394" i="25" a="1"/>
  <c r="Y134" i="25" a="1"/>
  <c r="AQ230" i="25" a="1"/>
  <c r="AQ534" i="25" a="1"/>
  <c r="Y130" i="25" a="1"/>
  <c r="AQ422" i="25" a="1"/>
  <c r="BB142" i="25" a="1"/>
  <c r="AQ254" i="25" a="1"/>
  <c r="AQ490" i="25" a="1"/>
  <c r="Y222" i="25" a="1"/>
  <c r="Y214" i="25" a="1"/>
  <c r="BB526" i="25" a="1"/>
  <c r="BB234" i="25" a="1"/>
  <c r="BB378" i="25" a="1"/>
  <c r="Y230" i="25" a="1"/>
  <c r="AQ158" i="25" a="1"/>
  <c r="BB278" i="25" a="1"/>
  <c r="AQ150" i="25" a="1"/>
  <c r="AQ446" i="25" a="1"/>
  <c r="Y514" i="25" a="1"/>
  <c r="AQ250" i="25" a="1"/>
  <c r="AQ214" i="25" a="1"/>
  <c r="BB118" i="25" a="1"/>
  <c r="Y294" i="25" a="1"/>
  <c r="AQ134" i="25" a="1"/>
  <c r="AQ298" i="25" a="1"/>
  <c r="BB326" i="25" a="1"/>
  <c r="AQ410" i="25" a="1"/>
  <c r="Y510" i="25" a="1"/>
  <c r="BB506" i="25" a="1"/>
  <c r="AQ162" i="25" a="1"/>
  <c r="BB350" i="25" a="1"/>
  <c r="BB134" i="25" a="1"/>
  <c r="Y506" i="25" a="1"/>
  <c r="Y290" i="25" a="1"/>
  <c r="BB342" i="25" a="1"/>
  <c r="AQ270" i="25" a="1"/>
  <c r="AQ354" i="25" a="1"/>
  <c r="AQ322" i="25" a="1"/>
  <c r="AQ426" i="25" a="1"/>
  <c r="Y302" i="25" a="1"/>
  <c r="BB186" i="25" a="1"/>
  <c r="Y274" i="25" a="1"/>
  <c r="Y422" i="25" a="1"/>
  <c r="AQ202" i="25" a="1"/>
  <c r="Y306" i="25" a="1"/>
  <c r="Y526" i="25" a="1"/>
  <c r="AQ302" i="25" a="1"/>
  <c r="Y450" i="25" a="1"/>
  <c r="BB230" i="25" a="1"/>
  <c r="BB114" i="25" a="1"/>
  <c r="AQ118" i="25" a="1"/>
  <c r="BB310" i="25" a="1"/>
  <c r="Y466" i="25" a="1"/>
  <c r="Y446" i="25" a="1"/>
  <c r="BB170" i="25" a="1"/>
  <c r="Y114" i="25" a="1"/>
  <c r="BB270" i="25" a="1"/>
  <c r="AQ182" i="25" a="1"/>
  <c r="AQ130" i="25" a="1"/>
  <c r="BB518" i="25" a="1"/>
  <c r="BB446" i="25" a="1"/>
  <c r="AQ362" i="25" a="1"/>
  <c r="Y166" i="25" a="1"/>
  <c r="Y254" i="25" a="1"/>
  <c r="BB514" i="25" a="1"/>
  <c r="AQ238" i="25" a="1"/>
  <c r="BB478" i="25" a="1"/>
  <c r="BB386" i="25" a="1"/>
  <c r="BB494" i="25" a="1"/>
  <c r="BB206" i="25" a="1"/>
  <c r="Y398" i="25" a="1"/>
  <c r="Y342" i="25" a="1"/>
  <c r="BB122" i="25" a="1"/>
  <c r="BB222" i="25" a="1"/>
  <c r="AQ306" i="25" a="1"/>
  <c r="BB354" i="25" a="1"/>
  <c r="BB374" i="25" a="1"/>
  <c r="Y350" i="25" a="1"/>
  <c r="AQ222" i="25" a="1"/>
  <c r="BB510" i="25" a="1"/>
  <c r="Y362" i="25" a="1"/>
  <c r="AQ438" i="25" a="1"/>
  <c r="AQ438" i="25" l="1"/>
  <c r="Y362" i="25"/>
  <c r="BB510" i="25"/>
  <c r="AQ222" i="25"/>
  <c r="Y350" i="25"/>
  <c r="BB374" i="25"/>
  <c r="BB354" i="25"/>
  <c r="AQ306" i="25"/>
  <c r="BB222" i="25"/>
  <c r="BB122" i="25"/>
  <c r="Y342" i="25"/>
  <c r="Y398" i="25"/>
  <c r="BB206" i="25"/>
  <c r="BB494" i="25"/>
  <c r="BB386" i="25"/>
  <c r="BB478" i="25"/>
  <c r="AQ238" i="25"/>
  <c r="BB514" i="25"/>
  <c r="Y254" i="25"/>
  <c r="Y166" i="25"/>
  <c r="AQ362" i="25"/>
  <c r="BB446" i="25"/>
  <c r="BB518" i="25"/>
  <c r="AQ130" i="25"/>
  <c r="AQ182" i="25"/>
  <c r="BB270" i="25"/>
  <c r="Y114" i="25"/>
  <c r="BB170" i="25"/>
  <c r="Y446" i="25"/>
  <c r="Y466" i="25"/>
  <c r="BB310" i="25"/>
  <c r="AQ118" i="25"/>
  <c r="BB114" i="25"/>
  <c r="BB230" i="25"/>
  <c r="Y450" i="25"/>
  <c r="AQ302" i="25"/>
  <c r="Y526" i="25"/>
  <c r="Y306" i="25"/>
  <c r="AQ202" i="25"/>
  <c r="Y422" i="25"/>
  <c r="Y274" i="25"/>
  <c r="BB186" i="25"/>
  <c r="Y302" i="25"/>
  <c r="AQ426" i="25"/>
  <c r="AQ322" i="25"/>
  <c r="AQ354" i="25"/>
  <c r="AQ270" i="25"/>
  <c r="BB342" i="25"/>
  <c r="Y290" i="25"/>
  <c r="Y506" i="25"/>
  <c r="BB134" i="25"/>
  <c r="BB350" i="25"/>
  <c r="AQ162" i="25"/>
  <c r="BB506" i="25"/>
  <c r="Y510" i="25"/>
  <c r="AQ410" i="25"/>
  <c r="BB326" i="25"/>
  <c r="AQ298" i="25"/>
  <c r="AQ134" i="25"/>
  <c r="Y294" i="25"/>
  <c r="BB118" i="25"/>
  <c r="AQ214" i="25"/>
  <c r="AQ250" i="25"/>
  <c r="Y514" i="25"/>
  <c r="AQ446" i="25"/>
  <c r="AQ150" i="25"/>
  <c r="BB278" i="25"/>
  <c r="AQ158" i="25"/>
  <c r="Y230" i="25"/>
  <c r="BB378" i="25"/>
  <c r="BB234" i="25"/>
  <c r="BB526" i="25"/>
  <c r="Y214" i="25"/>
  <c r="Y222" i="25"/>
  <c r="AQ490" i="25"/>
  <c r="AQ254" i="25"/>
  <c r="BB142" i="25"/>
  <c r="AQ422" i="25"/>
  <c r="Y130" i="25"/>
  <c r="AQ534" i="25"/>
  <c r="AQ230" i="25"/>
  <c r="Y134" i="25"/>
  <c r="AQ394" i="25"/>
  <c r="BB442" i="25"/>
  <c r="Y382" i="25"/>
  <c r="BB298" i="25"/>
  <c r="AQ406" i="25"/>
  <c r="AX63" i="25"/>
  <c r="AC90" i="25"/>
  <c r="K453" i="25"/>
  <c r="W86" i="25"/>
  <c r="BO63" i="25"/>
  <c r="AK24" i="25"/>
  <c r="Z89" i="25"/>
  <c r="AD87" i="25"/>
  <c r="AZ70" i="25"/>
  <c r="P54" i="25"/>
  <c r="AX11" i="25"/>
  <c r="AK38" i="25"/>
  <c r="L209" i="25"/>
  <c r="V26" i="25"/>
  <c r="CD26" i="25" s="1" a="1"/>
  <c r="CD26" i="25" s="1"/>
  <c r="N51" i="25"/>
  <c r="T61" i="25"/>
  <c r="BG52" i="25"/>
  <c r="P6" i="25"/>
  <c r="AH49" i="25"/>
  <c r="R6" i="25"/>
  <c r="AY18" i="25"/>
  <c r="P106" i="25"/>
  <c r="BM81" i="25"/>
  <c r="BD33" i="25"/>
  <c r="BJ71" i="25"/>
  <c r="Q37" i="25"/>
  <c r="AC105" i="25"/>
  <c r="W51" i="25"/>
  <c r="Q44" i="25"/>
  <c r="AS12" i="25"/>
  <c r="CE12" i="25" s="1" a="1"/>
  <c r="CE12" i="25" s="1"/>
  <c r="P52" i="25"/>
  <c r="AW47" i="25"/>
  <c r="W38" i="25"/>
  <c r="AN96" i="25"/>
  <c r="AG5" i="25"/>
  <c r="N18" i="25"/>
  <c r="O62" i="25"/>
  <c r="BE94" i="25"/>
  <c r="AY90" i="25"/>
  <c r="AI32" i="25"/>
  <c r="BC78" i="25"/>
  <c r="BN26" i="25"/>
  <c r="AL109" i="25"/>
  <c r="AS107" i="25"/>
  <c r="CE107" i="25" s="1" a="1"/>
  <c r="CE107" i="25" s="1"/>
  <c r="BF84" i="25"/>
  <c r="AE27" i="25"/>
  <c r="BH60" i="25"/>
  <c r="AZ44" i="25"/>
  <c r="U34" i="25"/>
  <c r="BJ34" i="25"/>
  <c r="BH95" i="25"/>
  <c r="AV67" i="25"/>
  <c r="D201" i="25"/>
  <c r="AN42" i="25"/>
  <c r="AK81" i="25"/>
  <c r="BJ65" i="25"/>
  <c r="BF69" i="25"/>
  <c r="BC70" i="25"/>
  <c r="BI107" i="25"/>
  <c r="BL40" i="25"/>
  <c r="BI55" i="25"/>
  <c r="AR84" i="25"/>
  <c r="BD9" i="25"/>
  <c r="BC19" i="25"/>
  <c r="AB60" i="25"/>
  <c r="AH19" i="25"/>
  <c r="Q94" i="25"/>
  <c r="AM82" i="25"/>
  <c r="BK31" i="25"/>
  <c r="AS46" i="25"/>
  <c r="CE46" i="25" s="1" a="1"/>
  <c r="CE46" i="25" s="1"/>
  <c r="I441" i="25"/>
  <c r="I137" i="25"/>
  <c r="K321" i="25"/>
  <c r="I377" i="25"/>
  <c r="AA34" i="25"/>
  <c r="I417" i="25"/>
  <c r="AG109" i="25"/>
  <c r="BE56" i="25"/>
  <c r="AF71" i="25"/>
  <c r="AF67" i="25"/>
  <c r="D297" i="25"/>
  <c r="AG38" i="25"/>
  <c r="AX61" i="25"/>
  <c r="I501" i="25"/>
  <c r="W8" i="25"/>
  <c r="AY64" i="25"/>
  <c r="BN54" i="25"/>
  <c r="AK100" i="25"/>
  <c r="W72" i="25"/>
  <c r="M13" i="25"/>
  <c r="AE51" i="25"/>
  <c r="BL63" i="25"/>
  <c r="I481" i="25"/>
  <c r="BO33" i="25"/>
  <c r="BE5" i="25"/>
  <c r="BF74" i="25"/>
  <c r="AA58" i="25"/>
  <c r="AC55" i="25"/>
  <c r="T76" i="25"/>
  <c r="N104" i="25"/>
  <c r="Q95" i="25"/>
  <c r="AE76" i="25"/>
  <c r="K209" i="25"/>
  <c r="AW109" i="25"/>
  <c r="AT9" i="25"/>
  <c r="U108" i="25"/>
  <c r="M39" i="25"/>
  <c r="BK39" i="25"/>
  <c r="AU5" i="25"/>
  <c r="BF82" i="25"/>
  <c r="L129" i="25"/>
  <c r="AY80" i="25"/>
  <c r="AN5" i="25"/>
  <c r="Z59" i="25"/>
  <c r="AX86" i="25"/>
  <c r="U12" i="25"/>
  <c r="AC12" i="25"/>
  <c r="AR50" i="25"/>
  <c r="AA100" i="25"/>
  <c r="BK75" i="25"/>
  <c r="AJ37" i="25"/>
  <c r="O74" i="25"/>
  <c r="M31" i="25"/>
  <c r="M18" i="25"/>
  <c r="AV103" i="25"/>
  <c r="AC68" i="25"/>
  <c r="AG88" i="25"/>
  <c r="AH84" i="25"/>
  <c r="BO32" i="25"/>
  <c r="AB91" i="25"/>
  <c r="AM30" i="25"/>
  <c r="BI92" i="25"/>
  <c r="BC34" i="25"/>
  <c r="AY61" i="25"/>
  <c r="BJ80" i="25"/>
  <c r="BL59" i="25"/>
  <c r="AF91" i="25"/>
  <c r="BJ101" i="25"/>
  <c r="L437" i="25"/>
  <c r="AJ34" i="25"/>
  <c r="L305" i="25"/>
  <c r="BC97" i="25"/>
  <c r="BJ64" i="25"/>
  <c r="S64" i="25"/>
  <c r="BO35" i="25"/>
  <c r="R106" i="25"/>
  <c r="AZ72" i="25"/>
  <c r="D177" i="25"/>
  <c r="K249" i="25"/>
  <c r="BH41" i="25"/>
  <c r="M66" i="25"/>
  <c r="AI55" i="25"/>
  <c r="AM104" i="25"/>
  <c r="S104" i="25"/>
  <c r="BL102" i="25"/>
  <c r="AX107" i="25"/>
  <c r="AO103" i="25"/>
  <c r="P91" i="25"/>
  <c r="M20" i="25"/>
  <c r="AS23" i="25"/>
  <c r="CE23" i="25" s="1" a="1"/>
  <c r="CE23" i="25" s="1"/>
  <c r="AZ79" i="25"/>
  <c r="BO97" i="25"/>
  <c r="AG81" i="25"/>
  <c r="V43" i="25"/>
  <c r="CD43" i="25" s="1" a="1"/>
  <c r="CD43" i="25" s="1"/>
  <c r="T53" i="25"/>
  <c r="AN104" i="25"/>
  <c r="BJ32" i="25"/>
  <c r="AR25" i="25"/>
  <c r="R91" i="25"/>
  <c r="BH98" i="25"/>
  <c r="AJ77" i="25"/>
  <c r="U76" i="25"/>
  <c r="BE90" i="25"/>
  <c r="BK27" i="25"/>
  <c r="AE99" i="25"/>
  <c r="D525" i="25"/>
  <c r="D385" i="25"/>
  <c r="BC44" i="25"/>
  <c r="K269" i="25"/>
  <c r="T16" i="25"/>
  <c r="N54" i="25"/>
  <c r="BD71" i="25"/>
  <c r="T88" i="25"/>
  <c r="AV92" i="25"/>
  <c r="AN50" i="25"/>
  <c r="P40" i="25"/>
  <c r="P8" i="25"/>
  <c r="R88" i="25"/>
  <c r="AN52" i="25"/>
  <c r="O61" i="25"/>
  <c r="AA9" i="25"/>
  <c r="AR75" i="25"/>
  <c r="AY37" i="25"/>
  <c r="R24" i="25"/>
  <c r="I325" i="25"/>
  <c r="BH76" i="25"/>
  <c r="BK94" i="25"/>
  <c r="AC59" i="25"/>
  <c r="AE46" i="25"/>
  <c r="W39" i="25"/>
  <c r="BC58" i="25"/>
  <c r="D509" i="25"/>
  <c r="AF103" i="25"/>
  <c r="AX85" i="25"/>
  <c r="BO62" i="25"/>
  <c r="BE20" i="25"/>
  <c r="Q39" i="25"/>
  <c r="AN67" i="25"/>
  <c r="AF92" i="25"/>
  <c r="K429" i="25"/>
  <c r="I509" i="25"/>
  <c r="BJ78" i="25"/>
  <c r="BN78" i="25"/>
  <c r="AA14" i="25"/>
  <c r="N97" i="25"/>
  <c r="AZ92" i="25"/>
  <c r="AW40" i="25"/>
  <c r="AG56" i="25"/>
  <c r="AH21" i="25"/>
  <c r="AO106" i="25"/>
  <c r="BG86" i="25"/>
  <c r="AF101" i="25"/>
  <c r="BP47" i="25"/>
  <c r="BM58" i="25"/>
  <c r="AL103" i="25"/>
  <c r="BH105" i="25"/>
  <c r="I157" i="25"/>
  <c r="U104" i="25"/>
  <c r="O71" i="25"/>
  <c r="AO64" i="25"/>
  <c r="BL6" i="25"/>
  <c r="M84" i="25"/>
  <c r="V103" i="25"/>
  <c r="CD103" i="25" s="1" a="1"/>
  <c r="CD103" i="25" s="1"/>
  <c r="AT28" i="25"/>
  <c r="AW43" i="25"/>
  <c r="AN62" i="25"/>
  <c r="AJ20" i="25"/>
  <c r="BD45" i="25"/>
  <c r="AC91" i="25"/>
  <c r="BC84" i="25"/>
  <c r="AC44" i="25"/>
  <c r="AX77" i="25"/>
  <c r="AF48" i="25"/>
  <c r="N109" i="25"/>
  <c r="AF69" i="25"/>
  <c r="BJ75" i="25"/>
  <c r="AN26" i="25"/>
  <c r="AO51" i="25"/>
  <c r="BG72" i="25"/>
  <c r="K309" i="25"/>
  <c r="AF50" i="25"/>
  <c r="AL80" i="25"/>
  <c r="BG12" i="25"/>
  <c r="AK49" i="25"/>
  <c r="AK109" i="25"/>
  <c r="L497" i="25"/>
  <c r="AR90" i="25"/>
  <c r="BH17" i="25"/>
  <c r="AI88" i="25"/>
  <c r="AX40" i="25"/>
  <c r="AG28" i="25"/>
  <c r="D377" i="25"/>
  <c r="AU109" i="25"/>
  <c r="W61" i="25"/>
  <c r="T101" i="25"/>
  <c r="P75" i="25"/>
  <c r="AO33" i="25"/>
  <c r="K145" i="25"/>
  <c r="Q63" i="25"/>
  <c r="T37" i="25"/>
  <c r="AU107" i="25"/>
  <c r="AA16" i="25"/>
  <c r="BN101" i="25"/>
  <c r="AM93" i="25"/>
  <c r="AY108" i="25"/>
  <c r="BM14" i="25"/>
  <c r="AI33" i="25"/>
  <c r="AL26" i="25"/>
  <c r="W32" i="25"/>
  <c r="AE49" i="25"/>
  <c r="AX75" i="25"/>
  <c r="Q64" i="25"/>
  <c r="R5" i="25"/>
  <c r="BN88" i="25"/>
  <c r="R7" i="25"/>
  <c r="BI11" i="25"/>
  <c r="O10" i="25"/>
  <c r="AF64" i="25"/>
  <c r="AF39" i="25"/>
  <c r="AO34" i="25"/>
  <c r="BN21" i="25"/>
  <c r="AV59" i="25"/>
  <c r="BE66" i="25"/>
  <c r="AJ45" i="25"/>
  <c r="BN66" i="25"/>
  <c r="T86" i="25"/>
  <c r="AJ14" i="25"/>
  <c r="M72" i="25"/>
  <c r="BJ44" i="25"/>
  <c r="AJ106" i="25"/>
  <c r="P83" i="25"/>
  <c r="N95" i="25"/>
  <c r="BD87" i="25"/>
  <c r="AU104" i="25"/>
  <c r="BP36" i="25"/>
  <c r="V108" i="25"/>
  <c r="CD108" i="25" s="1" a="1"/>
  <c r="CD108" i="25" s="1"/>
  <c r="R62" i="25"/>
  <c r="AO98" i="25"/>
  <c r="M87" i="25"/>
  <c r="O106" i="25"/>
  <c r="I293" i="25"/>
  <c r="AA64" i="25"/>
  <c r="AR70" i="25"/>
  <c r="Q8" i="25"/>
  <c r="AW75" i="25"/>
  <c r="AT109" i="25"/>
  <c r="AN66" i="25"/>
  <c r="BI14" i="25"/>
  <c r="M100" i="25"/>
  <c r="AG85" i="25"/>
  <c r="Q90" i="25"/>
  <c r="O33" i="25"/>
  <c r="BE102" i="25"/>
  <c r="BN23" i="25"/>
  <c r="AO54" i="25"/>
  <c r="BG63" i="25"/>
  <c r="M29" i="25"/>
  <c r="AN19" i="25"/>
  <c r="AO8" i="25"/>
  <c r="AE13" i="25"/>
  <c r="AD58" i="25"/>
  <c r="Z9" i="25"/>
  <c r="BF93" i="25"/>
  <c r="AE30" i="25"/>
  <c r="BO54" i="25"/>
  <c r="AT99" i="25"/>
  <c r="V80" i="25"/>
  <c r="CD80" i="25" s="1" a="1"/>
  <c r="CD80" i="25" s="1"/>
  <c r="AO97" i="25"/>
  <c r="BE43" i="25"/>
  <c r="AW38" i="25"/>
  <c r="K149" i="25"/>
  <c r="AR59" i="25"/>
  <c r="AE26" i="25"/>
  <c r="AX58" i="25"/>
  <c r="BL55" i="25"/>
  <c r="AU97" i="25"/>
  <c r="AJ94" i="25"/>
  <c r="V58" i="25"/>
  <c r="CD58" i="25" s="1" a="1"/>
  <c r="CD58" i="25" s="1"/>
  <c r="BN27" i="25"/>
  <c r="T99" i="25"/>
  <c r="BL12" i="25"/>
  <c r="AV21" i="25"/>
  <c r="AF98" i="25"/>
  <c r="M77" i="25"/>
  <c r="AK43" i="25"/>
  <c r="D461" i="25"/>
  <c r="O21" i="25"/>
  <c r="AW74" i="25"/>
  <c r="AR22" i="25"/>
  <c r="I373" i="25"/>
  <c r="AM89" i="25"/>
  <c r="Q72" i="25"/>
  <c r="D265" i="25"/>
  <c r="AH18" i="25"/>
  <c r="AL65" i="25"/>
  <c r="K333" i="25"/>
  <c r="AY12" i="25"/>
  <c r="AB100" i="25"/>
  <c r="S71" i="25"/>
  <c r="AT101" i="25"/>
  <c r="S84" i="25"/>
  <c r="BD97" i="25"/>
  <c r="BD57" i="25"/>
  <c r="P86" i="25"/>
  <c r="T44" i="25"/>
  <c r="Z35" i="25"/>
  <c r="L365" i="25"/>
  <c r="Q41" i="25"/>
  <c r="AR13" i="25"/>
  <c r="AV94" i="25"/>
  <c r="R46" i="25"/>
  <c r="AZ51" i="25"/>
  <c r="BE30" i="25"/>
  <c r="AK12" i="25"/>
  <c r="BE97" i="25"/>
  <c r="BD63" i="25"/>
  <c r="BG48" i="25"/>
  <c r="BF89" i="25"/>
  <c r="R21" i="25"/>
  <c r="AS72" i="25"/>
  <c r="CE72" i="25" s="1" a="1"/>
  <c r="CE72" i="25" s="1"/>
  <c r="K457" i="25"/>
  <c r="BP104" i="25"/>
  <c r="AJ31" i="25"/>
  <c r="I497" i="25"/>
  <c r="BM94" i="25"/>
  <c r="AB48" i="25"/>
  <c r="AF105" i="25"/>
  <c r="AB52" i="25"/>
  <c r="AS93" i="25"/>
  <c r="CE93" i="25" s="1" a="1"/>
  <c r="CE93" i="25" s="1"/>
  <c r="L477" i="25"/>
  <c r="BJ52" i="25"/>
  <c r="R90" i="25"/>
  <c r="L213" i="25"/>
  <c r="AL7" i="25"/>
  <c r="AA109" i="25"/>
  <c r="L509" i="25"/>
  <c r="BH63" i="25"/>
  <c r="AT63" i="25"/>
  <c r="AG47" i="25"/>
  <c r="BM32" i="25"/>
  <c r="S87" i="25"/>
  <c r="AD44" i="25"/>
  <c r="L269" i="25"/>
  <c r="AD7" i="25"/>
  <c r="BP50" i="25"/>
  <c r="AU52" i="25"/>
  <c r="AR29" i="25"/>
  <c r="BD18" i="25"/>
  <c r="AO20" i="25"/>
  <c r="AU21" i="25"/>
  <c r="AO83" i="25"/>
  <c r="BM28" i="25"/>
  <c r="AU99" i="25"/>
  <c r="D237" i="25"/>
  <c r="L141" i="25"/>
  <c r="BD49" i="25"/>
  <c r="AT98" i="25"/>
  <c r="BE99" i="25"/>
  <c r="AV7" i="25"/>
  <c r="AF36" i="25"/>
  <c r="AB74" i="25"/>
  <c r="AM33" i="25"/>
  <c r="AM53" i="25"/>
  <c r="M59" i="25"/>
  <c r="T106" i="25"/>
  <c r="AO36" i="25"/>
  <c r="V10" i="25"/>
  <c r="CD10" i="25" s="1" a="1"/>
  <c r="CD10" i="25" s="1"/>
  <c r="I309" i="25"/>
  <c r="AM99" i="25"/>
  <c r="AD92" i="25"/>
  <c r="BG18" i="25"/>
  <c r="AH9" i="25"/>
  <c r="AU9" i="25"/>
  <c r="BG34" i="25"/>
  <c r="S55" i="25"/>
  <c r="R11" i="25"/>
  <c r="AZ11" i="25"/>
  <c r="AL43" i="25"/>
  <c r="AU16" i="25"/>
  <c r="U88" i="25"/>
  <c r="BE38" i="25"/>
  <c r="AA105" i="25"/>
  <c r="AT40" i="25"/>
  <c r="AG69" i="25"/>
  <c r="BM39" i="25"/>
  <c r="AZ25" i="25"/>
  <c r="AH68" i="25"/>
  <c r="AW95" i="25"/>
  <c r="AT74" i="25"/>
  <c r="BN18" i="25"/>
  <c r="BO95" i="25"/>
  <c r="AT39" i="25"/>
  <c r="BK52" i="25"/>
  <c r="O83" i="25"/>
  <c r="S30" i="25"/>
  <c r="BL32" i="25"/>
  <c r="BP27" i="25"/>
  <c r="V38" i="25"/>
  <c r="CD38" i="25" s="1" a="1"/>
  <c r="CD38" i="25" s="1"/>
  <c r="U8" i="25"/>
  <c r="D473" i="25"/>
  <c r="BH79" i="25"/>
  <c r="Z6" i="25"/>
  <c r="BH45" i="25"/>
  <c r="BL104" i="25"/>
  <c r="P18" i="25"/>
  <c r="AO22" i="25"/>
  <c r="Q70" i="25"/>
  <c r="BK98" i="25"/>
  <c r="AE67" i="25"/>
  <c r="T67" i="25"/>
  <c r="AD11" i="25"/>
  <c r="AR80" i="25"/>
  <c r="U58" i="25"/>
  <c r="L313" i="25"/>
  <c r="AU88" i="25"/>
  <c r="AD24" i="25"/>
  <c r="BO24" i="25"/>
  <c r="AL92" i="25"/>
  <c r="BG94" i="25"/>
  <c r="AM79" i="25"/>
  <c r="BH85" i="25"/>
  <c r="BD46" i="25"/>
  <c r="AB36" i="25"/>
  <c r="BP79" i="25"/>
  <c r="AA102" i="25"/>
  <c r="T75" i="25"/>
  <c r="AG105" i="25"/>
  <c r="AL51" i="25"/>
  <c r="AN35" i="25"/>
  <c r="AI95" i="25"/>
  <c r="AO69" i="25"/>
  <c r="R41" i="25"/>
  <c r="BN104" i="25"/>
  <c r="BE68" i="25"/>
  <c r="AT81" i="25"/>
  <c r="BD31" i="25"/>
  <c r="AR58" i="25"/>
  <c r="AY56" i="25"/>
  <c r="BC110" i="25"/>
  <c r="AN29" i="25"/>
  <c r="AF53" i="25"/>
  <c r="AF5" i="25"/>
  <c r="R86" i="25"/>
  <c r="R30" i="25"/>
  <c r="AC104" i="25"/>
  <c r="AY62" i="25"/>
  <c r="BG85" i="25"/>
  <c r="BH108" i="25"/>
  <c r="V79" i="25"/>
  <c r="CD79" i="25" s="1" a="1"/>
  <c r="CD79" i="25" s="1"/>
  <c r="AH83" i="25"/>
  <c r="AC110" i="25"/>
  <c r="Z28" i="25"/>
  <c r="AZ90" i="25"/>
  <c r="BL71" i="25"/>
  <c r="M40" i="25"/>
  <c r="AF108" i="25"/>
  <c r="AZ39" i="25"/>
  <c r="AE24" i="25"/>
  <c r="BN28" i="25"/>
  <c r="AW19" i="25"/>
  <c r="K185" i="25"/>
  <c r="U69" i="25"/>
  <c r="BM22" i="25"/>
  <c r="AW80" i="25"/>
  <c r="AR42" i="25"/>
  <c r="BJ46" i="25"/>
  <c r="BE55" i="25"/>
  <c r="BN71" i="25"/>
  <c r="AZ49" i="25"/>
  <c r="AD29" i="25"/>
  <c r="AA27" i="25"/>
  <c r="AI81" i="25"/>
  <c r="AW9" i="25"/>
  <c r="K373" i="25"/>
  <c r="AO68" i="25"/>
  <c r="O92" i="25"/>
  <c r="AH87" i="25"/>
  <c r="AF35" i="25"/>
  <c r="L409" i="25"/>
  <c r="AW7" i="25"/>
  <c r="BF26" i="25"/>
  <c r="AV95" i="25"/>
  <c r="BC31" i="25"/>
  <c r="O24" i="25"/>
  <c r="BL110" i="25"/>
  <c r="AU61" i="25"/>
  <c r="AR93" i="25"/>
  <c r="N36" i="25"/>
  <c r="I297" i="25"/>
  <c r="AU29" i="25"/>
  <c r="BG100" i="25"/>
  <c r="AW50" i="25"/>
  <c r="AH75" i="25"/>
  <c r="Z94" i="25"/>
  <c r="AZ50" i="25"/>
  <c r="BP90" i="25"/>
  <c r="AJ50" i="25"/>
  <c r="O7" i="25"/>
  <c r="AN73" i="25"/>
  <c r="BJ102" i="25"/>
  <c r="T13" i="25"/>
  <c r="Z105" i="25"/>
  <c r="AT16" i="25"/>
  <c r="O57" i="25"/>
  <c r="AY71" i="25"/>
  <c r="D221" i="25"/>
  <c r="AM16" i="25"/>
  <c r="AU38" i="25"/>
  <c r="U48" i="25"/>
  <c r="AC63" i="25"/>
  <c r="BN86" i="25"/>
  <c r="AT56" i="25"/>
  <c r="AO96" i="25"/>
  <c r="AU11" i="25"/>
  <c r="AV109" i="25"/>
  <c r="R43" i="25"/>
  <c r="P36" i="25"/>
  <c r="AV34" i="25"/>
  <c r="AG75" i="25"/>
  <c r="BP52" i="25"/>
  <c r="AF33" i="25"/>
  <c r="U67" i="25"/>
  <c r="AV14" i="25"/>
  <c r="AY84" i="25"/>
  <c r="AA66" i="25"/>
  <c r="N48" i="25"/>
  <c r="N21" i="25"/>
  <c r="BF42" i="25"/>
  <c r="AO82" i="25"/>
  <c r="I177" i="25"/>
  <c r="AR18" i="25"/>
  <c r="N62" i="25"/>
  <c r="AZ5" i="25"/>
  <c r="AV93" i="25"/>
  <c r="BL15" i="25"/>
  <c r="AD60" i="25"/>
  <c r="BL53" i="25"/>
  <c r="M108" i="25"/>
  <c r="BJ59" i="25"/>
  <c r="AO76" i="25"/>
  <c r="BE6" i="25"/>
  <c r="AX64" i="25"/>
  <c r="O104" i="25"/>
  <c r="D341" i="25"/>
  <c r="W105" i="25"/>
  <c r="M22" i="25"/>
  <c r="P110" i="25"/>
  <c r="P37" i="25"/>
  <c r="D257" i="25"/>
  <c r="AZ58" i="25"/>
  <c r="I165" i="25"/>
  <c r="AZ108" i="25"/>
  <c r="BP25" i="25"/>
  <c r="D225" i="25"/>
  <c r="P76" i="25"/>
  <c r="L349" i="25"/>
  <c r="M92" i="25"/>
  <c r="AD101" i="25"/>
  <c r="BM93" i="25"/>
  <c r="I305" i="25"/>
  <c r="AV56" i="25"/>
  <c r="BJ56" i="25"/>
  <c r="S88" i="25"/>
  <c r="Z84" i="25"/>
  <c r="AM41" i="25"/>
  <c r="D189" i="25"/>
  <c r="AH72" i="25"/>
  <c r="AU39" i="25"/>
  <c r="AH25" i="25"/>
  <c r="Q61" i="25"/>
  <c r="AH107" i="25"/>
  <c r="S45" i="25"/>
  <c r="AG40" i="25"/>
  <c r="AD30" i="25"/>
  <c r="AD108" i="25"/>
  <c r="AI93" i="25"/>
  <c r="V47" i="25"/>
  <c r="CD47" i="25" s="1" a="1"/>
  <c r="CD47" i="25" s="1"/>
  <c r="AG25" i="25"/>
  <c r="Q101" i="25"/>
  <c r="AX69" i="25"/>
  <c r="R60" i="25"/>
  <c r="L389" i="25"/>
  <c r="Z53" i="25"/>
  <c r="T20" i="25"/>
  <c r="Z93" i="25"/>
  <c r="K329" i="25"/>
  <c r="BE51" i="25"/>
  <c r="P10" i="25"/>
  <c r="BI79" i="25"/>
  <c r="K441" i="25"/>
  <c r="AH26" i="25"/>
  <c r="AI94" i="25"/>
  <c r="AA52" i="25"/>
  <c r="BL52" i="25"/>
  <c r="AG57" i="25"/>
  <c r="Z61" i="25"/>
  <c r="AE39" i="25"/>
  <c r="AN70" i="25"/>
  <c r="T7" i="25"/>
  <c r="BP42" i="25"/>
  <c r="BJ73" i="25"/>
  <c r="BH43" i="25"/>
  <c r="Z83" i="25"/>
  <c r="AR104" i="25"/>
  <c r="BE26" i="25"/>
  <c r="BJ98" i="25"/>
  <c r="I161" i="25"/>
  <c r="AA30" i="25"/>
  <c r="Z66" i="25"/>
  <c r="N45" i="25"/>
  <c r="U75" i="25"/>
  <c r="AO104" i="25"/>
  <c r="AH27" i="25"/>
  <c r="I349" i="25"/>
  <c r="AX36" i="25"/>
  <c r="AV63" i="25"/>
  <c r="O22" i="25"/>
  <c r="AV104" i="25"/>
  <c r="BP64" i="25"/>
  <c r="AI59" i="25"/>
  <c r="T41" i="25"/>
  <c r="AU65" i="25"/>
  <c r="BD90" i="25"/>
  <c r="AH89" i="25"/>
  <c r="BL27" i="25"/>
  <c r="BE63" i="25"/>
  <c r="AB23" i="25"/>
  <c r="AK93" i="25"/>
  <c r="L361" i="25"/>
  <c r="AE83" i="25"/>
  <c r="BJ103" i="25"/>
  <c r="AT45" i="25"/>
  <c r="BJ99" i="25"/>
  <c r="AZ43" i="25"/>
  <c r="O14" i="25"/>
  <c r="D153" i="25"/>
  <c r="AO85" i="25"/>
  <c r="BF6" i="25"/>
  <c r="M110" i="25"/>
  <c r="P78" i="25"/>
  <c r="AN47" i="25"/>
  <c r="AD110" i="25"/>
  <c r="BC46" i="25"/>
  <c r="BE80" i="25"/>
  <c r="BF17" i="25"/>
  <c r="BJ104" i="25"/>
  <c r="AA95" i="25"/>
  <c r="AT41" i="25"/>
  <c r="P71" i="25"/>
  <c r="BN41" i="25"/>
  <c r="AL42" i="25"/>
  <c r="AI11" i="25"/>
  <c r="M109" i="25"/>
  <c r="K189" i="25"/>
  <c r="AE106" i="25"/>
  <c r="L485" i="25"/>
  <c r="BH73" i="25"/>
  <c r="N44" i="25"/>
  <c r="BJ6" i="25"/>
  <c r="BJ29" i="25"/>
  <c r="AI31" i="25"/>
  <c r="AN46" i="25"/>
  <c r="AK50" i="25"/>
  <c r="BG14" i="25"/>
  <c r="AU55" i="25"/>
  <c r="AE45" i="25"/>
  <c r="BE11" i="25"/>
  <c r="BH46" i="25"/>
  <c r="AG29" i="25"/>
  <c r="P79" i="25"/>
  <c r="AL23" i="25"/>
  <c r="BL89" i="25"/>
  <c r="R35" i="25"/>
  <c r="R80" i="25"/>
  <c r="AU69" i="25"/>
  <c r="AU40" i="25"/>
  <c r="AX27" i="25"/>
  <c r="T28" i="25"/>
  <c r="S70" i="25"/>
  <c r="AY45" i="25"/>
  <c r="M106" i="25"/>
  <c r="AU108" i="25"/>
  <c r="AW102" i="25"/>
  <c r="T107" i="25"/>
  <c r="BP73" i="25"/>
  <c r="BI95" i="25"/>
  <c r="BK22" i="25"/>
  <c r="L145" i="25"/>
  <c r="L413" i="25"/>
  <c r="AO92" i="25"/>
  <c r="AX65" i="25"/>
  <c r="AJ18" i="25"/>
  <c r="V56" i="25"/>
  <c r="CD56" i="25" s="1" a="1"/>
  <c r="CD56" i="25" s="1"/>
  <c r="AI45" i="25"/>
  <c r="N28" i="25"/>
  <c r="AS102" i="25"/>
  <c r="CE102" i="25" s="1" a="1"/>
  <c r="CE102" i="25" s="1"/>
  <c r="BC102" i="25"/>
  <c r="AA73" i="25"/>
  <c r="AW63" i="25"/>
  <c r="M90" i="25"/>
  <c r="AG72" i="25"/>
  <c r="AE70" i="25"/>
  <c r="AX83" i="25"/>
  <c r="BG53" i="25"/>
  <c r="AF38" i="25"/>
  <c r="AD66" i="25"/>
  <c r="AO40" i="25"/>
  <c r="I381" i="25"/>
  <c r="Q46" i="25"/>
  <c r="BF32" i="25"/>
  <c r="AA80" i="25"/>
  <c r="AO25" i="25"/>
  <c r="I341" i="25"/>
  <c r="AD102" i="25"/>
  <c r="AC5" i="25"/>
  <c r="BL107" i="25"/>
  <c r="AA32" i="25"/>
  <c r="M48" i="25"/>
  <c r="AU6" i="25"/>
  <c r="AN81" i="25"/>
  <c r="U71" i="25"/>
  <c r="O110" i="25"/>
  <c r="AM91" i="25"/>
  <c r="BM24" i="25"/>
  <c r="V40" i="25"/>
  <c r="CD40" i="25" s="1" a="1"/>
  <c r="CD40" i="25" s="1"/>
  <c r="O97" i="25"/>
  <c r="AM37" i="25"/>
  <c r="AT35" i="25"/>
  <c r="V61" i="25"/>
  <c r="CD61" i="25" s="1" a="1"/>
  <c r="CD61" i="25" s="1"/>
  <c r="BP41" i="25"/>
  <c r="AV79" i="25"/>
  <c r="BI90" i="25"/>
  <c r="AV91" i="25"/>
  <c r="AF80" i="25"/>
  <c r="AM95" i="25"/>
  <c r="BM79" i="25"/>
  <c r="D393" i="25"/>
  <c r="AV13" i="25"/>
  <c r="AO19" i="25"/>
  <c r="BF7" i="25"/>
  <c r="AB75" i="25"/>
  <c r="AM108" i="25"/>
  <c r="AM86" i="25"/>
  <c r="P63" i="25"/>
  <c r="AL46" i="25"/>
  <c r="T31" i="25"/>
  <c r="BL25" i="25"/>
  <c r="AK57" i="25"/>
  <c r="BH75" i="25"/>
  <c r="AH63" i="25"/>
  <c r="P62" i="25"/>
  <c r="AE52" i="25"/>
  <c r="AR79" i="25"/>
  <c r="AG108" i="25"/>
  <c r="AE62" i="25"/>
  <c r="P32" i="25"/>
  <c r="AV41" i="25"/>
  <c r="BD83" i="25"/>
  <c r="AV51" i="25"/>
  <c r="BC55" i="25"/>
  <c r="AL15" i="25"/>
  <c r="AZ69" i="25"/>
  <c r="BH53" i="25"/>
  <c r="Q66" i="25"/>
  <c r="AG62" i="25"/>
  <c r="AN74" i="25"/>
  <c r="BP70" i="25"/>
  <c r="AO79" i="25"/>
  <c r="Z56" i="25"/>
  <c r="V84" i="25"/>
  <c r="CD84" i="25" s="1" a="1"/>
  <c r="CD84" i="25" s="1"/>
  <c r="BE100" i="25"/>
  <c r="BJ67" i="25"/>
  <c r="AS30" i="25"/>
  <c r="CE30" i="25" s="1" a="1"/>
  <c r="CE30" i="25" s="1"/>
  <c r="V32" i="25"/>
  <c r="CD32" i="25" s="1" a="1"/>
  <c r="CD32" i="25" s="1"/>
  <c r="AH40" i="25"/>
  <c r="M11" i="25"/>
  <c r="AI52" i="25"/>
  <c r="K473" i="25"/>
  <c r="AE74" i="25"/>
  <c r="W28" i="25"/>
  <c r="AF46" i="25"/>
  <c r="N94" i="25"/>
  <c r="R83" i="25"/>
  <c r="BD32" i="25"/>
  <c r="AY63" i="25"/>
  <c r="AC86" i="25"/>
  <c r="AH96" i="25"/>
  <c r="BK9" i="25"/>
  <c r="BG98" i="25"/>
  <c r="K505" i="25"/>
  <c r="AM63" i="25"/>
  <c r="L397" i="25"/>
  <c r="AZ26" i="25"/>
  <c r="AT106" i="25"/>
  <c r="R26" i="25"/>
  <c r="BE59" i="25"/>
  <c r="V78" i="25"/>
  <c r="CD78" i="25" s="1" a="1"/>
  <c r="CD78" i="25" s="1"/>
  <c r="AG44" i="25"/>
  <c r="BE54" i="25"/>
  <c r="AF22" i="25"/>
  <c r="BM52" i="25"/>
  <c r="AC83" i="25"/>
  <c r="AW88" i="25"/>
  <c r="BP65" i="25"/>
  <c r="AV53" i="25"/>
  <c r="BO81" i="25"/>
  <c r="AR92" i="25"/>
  <c r="AF87" i="25"/>
  <c r="AE33" i="25"/>
  <c r="L197" i="25"/>
  <c r="AZ73" i="25"/>
  <c r="AZ59" i="25"/>
  <c r="BO90" i="25"/>
  <c r="AI12" i="25"/>
  <c r="BH15" i="25"/>
  <c r="BG79" i="25"/>
  <c r="AF21" i="25"/>
  <c r="AU86" i="25"/>
  <c r="K465" i="25"/>
  <c r="AH42" i="25"/>
  <c r="AB41" i="25"/>
  <c r="BE17" i="25"/>
  <c r="AX74" i="25"/>
  <c r="L321" i="25"/>
  <c r="BH42" i="25"/>
  <c r="U26" i="25"/>
  <c r="BC23" i="25"/>
  <c r="AE17" i="25"/>
  <c r="AT33" i="25"/>
  <c r="K521" i="25"/>
  <c r="AK108" i="25"/>
  <c r="AE96" i="25"/>
  <c r="AH36" i="25"/>
  <c r="BK46" i="25"/>
  <c r="BO93" i="25"/>
  <c r="BE22" i="25"/>
  <c r="AJ75" i="25"/>
  <c r="BP60" i="25"/>
  <c r="BP40" i="25"/>
  <c r="AL74" i="25"/>
  <c r="BE96" i="25"/>
  <c r="AT31" i="25"/>
  <c r="AI29" i="25"/>
  <c r="AU77" i="25"/>
  <c r="BC50" i="25"/>
  <c r="AF95" i="25"/>
  <c r="AT95" i="25"/>
  <c r="BC41" i="25"/>
  <c r="AL31" i="25"/>
  <c r="AY21" i="25"/>
  <c r="AL52" i="25"/>
  <c r="AH103" i="25"/>
  <c r="BG37" i="25"/>
  <c r="BL31" i="25"/>
  <c r="O32" i="25"/>
  <c r="AS92" i="25"/>
  <c r="CE92" i="25" s="1" a="1"/>
  <c r="CE92" i="25" s="1"/>
  <c r="AB62" i="25"/>
  <c r="BH48" i="25"/>
  <c r="AT5" i="25"/>
  <c r="AB101" i="25"/>
  <c r="AW15" i="25"/>
  <c r="AU23" i="25"/>
  <c r="AN107" i="25"/>
  <c r="BC69" i="25"/>
  <c r="BF65" i="25"/>
  <c r="Z19" i="25"/>
  <c r="O49" i="25"/>
  <c r="T45" i="25"/>
  <c r="AA37" i="25"/>
  <c r="AU67" i="25"/>
  <c r="O17" i="25"/>
  <c r="K433" i="25"/>
  <c r="O20" i="25"/>
  <c r="M46" i="25"/>
  <c r="BH91" i="25"/>
  <c r="AL94" i="25"/>
  <c r="BD7" i="25"/>
  <c r="BN72" i="25"/>
  <c r="R20" i="25"/>
  <c r="U54" i="25"/>
  <c r="AG19" i="25"/>
  <c r="AG39" i="25"/>
  <c r="AT87" i="25"/>
  <c r="AA69" i="25"/>
  <c r="AA49" i="25"/>
  <c r="L189" i="25"/>
  <c r="AV105" i="25"/>
  <c r="Z23" i="25"/>
  <c r="S108" i="25"/>
  <c r="M50" i="25"/>
  <c r="AF27" i="25"/>
  <c r="BG82" i="25"/>
  <c r="AG37" i="25"/>
  <c r="BD91" i="25"/>
  <c r="BO91" i="25"/>
  <c r="AG49" i="25"/>
  <c r="M62" i="25"/>
  <c r="BI82" i="25"/>
  <c r="T92" i="25"/>
  <c r="AV44" i="25"/>
  <c r="AY101" i="25"/>
  <c r="AF42" i="25"/>
  <c r="AZ46" i="25"/>
  <c r="AX100" i="25"/>
  <c r="AN30" i="25"/>
  <c r="BM31" i="25"/>
  <c r="AF75" i="25"/>
  <c r="AH24" i="25"/>
  <c r="BH8" i="25"/>
  <c r="AE107" i="25"/>
  <c r="BH23" i="25"/>
  <c r="S49" i="25"/>
  <c r="S90" i="25"/>
  <c r="Q74" i="25"/>
  <c r="I333" i="25"/>
  <c r="L517" i="25"/>
  <c r="AG99" i="25"/>
  <c r="BG50" i="25"/>
  <c r="AA72" i="25"/>
  <c r="AY8" i="25"/>
  <c r="Q16" i="25"/>
  <c r="P65" i="25"/>
  <c r="BK58" i="25"/>
  <c r="O80" i="25"/>
  <c r="AJ40" i="25"/>
  <c r="AT86" i="25"/>
  <c r="AM96" i="25"/>
  <c r="AB90" i="25"/>
  <c r="Q92" i="25"/>
  <c r="BL75" i="25"/>
  <c r="P17" i="25"/>
  <c r="T96" i="25"/>
  <c r="AD41" i="25"/>
  <c r="D181" i="25"/>
  <c r="AH95" i="25"/>
  <c r="S93" i="25"/>
  <c r="AJ23" i="25"/>
  <c r="V77" i="25"/>
  <c r="CD77" i="25" s="1" a="1"/>
  <c r="CD77" i="25" s="1"/>
  <c r="AD62" i="25"/>
  <c r="L317" i="25"/>
  <c r="AJ88" i="25"/>
  <c r="AM83" i="25"/>
  <c r="AU75" i="25"/>
  <c r="AM10" i="25"/>
  <c r="Z36" i="25"/>
  <c r="AC78" i="25"/>
  <c r="BJ105" i="25"/>
  <c r="AE91" i="25"/>
  <c r="N41" i="25"/>
  <c r="BJ40" i="25"/>
  <c r="AZ93" i="25"/>
  <c r="AL40" i="25"/>
  <c r="BL94" i="25"/>
  <c r="Z51" i="25"/>
  <c r="AI67" i="25"/>
  <c r="U73" i="25"/>
  <c r="BG5" i="25"/>
  <c r="O94" i="25"/>
  <c r="AH46" i="25"/>
  <c r="BC93" i="25"/>
  <c r="V87" i="25"/>
  <c r="CD87" i="25" s="1" a="1"/>
  <c r="CD87" i="25" s="1"/>
  <c r="N67" i="25"/>
  <c r="D269" i="25"/>
  <c r="BJ41" i="25"/>
  <c r="BL54" i="25"/>
  <c r="D213" i="25"/>
  <c r="AO53" i="25"/>
  <c r="R107" i="25"/>
  <c r="R95" i="25"/>
  <c r="S101" i="25"/>
  <c r="AX54" i="25"/>
  <c r="BC79" i="25"/>
  <c r="AY65" i="25"/>
  <c r="BI32" i="25"/>
  <c r="BF60" i="25"/>
  <c r="AH81" i="25"/>
  <c r="AR63" i="25"/>
  <c r="AI92" i="25"/>
  <c r="L273" i="25"/>
  <c r="AY74" i="25"/>
  <c r="AD70" i="25"/>
  <c r="Q93" i="25"/>
  <c r="AJ38" i="25"/>
  <c r="D369" i="25"/>
  <c r="BJ110" i="25"/>
  <c r="W37" i="25"/>
  <c r="BC88" i="25"/>
  <c r="AS36" i="25"/>
  <c r="CE36" i="25" s="1" a="1"/>
  <c r="CE36" i="25" s="1"/>
  <c r="T84" i="25"/>
  <c r="T62" i="25"/>
  <c r="AF55" i="25"/>
  <c r="AE102" i="25"/>
  <c r="K237" i="25"/>
  <c r="N27" i="25"/>
  <c r="AV42" i="25"/>
  <c r="Z42" i="25"/>
  <c r="AG16" i="25"/>
  <c r="M64" i="25"/>
  <c r="T85" i="25"/>
  <c r="BI41" i="25"/>
  <c r="BK63" i="25"/>
  <c r="BL67" i="25"/>
  <c r="AE59" i="25"/>
  <c r="K225" i="25"/>
  <c r="BK20" i="25"/>
  <c r="BG44" i="25"/>
  <c r="AL70" i="25"/>
  <c r="AY19" i="25"/>
  <c r="BM85" i="25"/>
  <c r="AE92" i="25"/>
  <c r="AY76" i="25"/>
  <c r="AX43" i="25"/>
  <c r="L425" i="25"/>
  <c r="AL61" i="25"/>
  <c r="AD39" i="25"/>
  <c r="N34" i="25"/>
  <c r="BK88" i="25"/>
  <c r="L137" i="25"/>
  <c r="AA84" i="25"/>
  <c r="BO44" i="25"/>
  <c r="AW34" i="25"/>
  <c r="M91" i="25"/>
  <c r="P57" i="25"/>
  <c r="BL98" i="25"/>
  <c r="BD61" i="25"/>
  <c r="BC87" i="25"/>
  <c r="W71" i="25"/>
  <c r="BF16" i="25"/>
  <c r="AX14" i="25"/>
  <c r="AF100" i="25"/>
  <c r="BK36" i="25"/>
  <c r="P30" i="25"/>
  <c r="D245" i="25"/>
  <c r="BC38" i="25"/>
  <c r="AB13" i="25"/>
  <c r="Z97" i="25"/>
  <c r="AV98" i="25"/>
  <c r="AZ55" i="25"/>
  <c r="AE40" i="25"/>
  <c r="AW37" i="25"/>
  <c r="O45" i="25"/>
  <c r="AK88" i="25"/>
  <c r="AB110" i="25"/>
  <c r="AO100" i="25"/>
  <c r="BM40" i="25"/>
  <c r="BE46" i="25"/>
  <c r="BJ49" i="25"/>
  <c r="BF54" i="25"/>
  <c r="AZ71" i="25"/>
  <c r="AW69" i="25"/>
  <c r="AZ52" i="25"/>
  <c r="AC15" i="25"/>
  <c r="AC27" i="25"/>
  <c r="BG92" i="25"/>
  <c r="AK51" i="25"/>
  <c r="Q12" i="25"/>
  <c r="P34" i="25"/>
  <c r="AV101" i="25"/>
  <c r="AT36" i="25"/>
  <c r="Q18" i="25"/>
  <c r="AW99" i="25"/>
  <c r="AS99" i="25"/>
  <c r="CE99" i="25" s="1" a="1"/>
  <c r="CE99" i="25" s="1"/>
  <c r="AE19" i="25"/>
  <c r="BO61" i="25"/>
  <c r="AG106" i="25"/>
  <c r="AR108" i="25"/>
  <c r="AA67" i="25"/>
  <c r="AH30" i="25"/>
  <c r="S48" i="25"/>
  <c r="AC11" i="25"/>
  <c r="BK71" i="25"/>
  <c r="BG70" i="25"/>
  <c r="V65" i="25"/>
  <c r="CD65" i="25" s="1" a="1"/>
  <c r="CD65" i="25" s="1"/>
  <c r="BM86" i="25"/>
  <c r="AT65" i="25"/>
  <c r="BH70" i="25"/>
  <c r="AF84" i="25"/>
  <c r="AC102" i="25"/>
  <c r="AI75" i="25"/>
  <c r="BO89" i="25"/>
  <c r="AK106" i="25"/>
  <c r="AJ54" i="25"/>
  <c r="AJ17" i="25"/>
  <c r="AJ47" i="25"/>
  <c r="AO32" i="25"/>
  <c r="Z11" i="25"/>
  <c r="AW104" i="25"/>
  <c r="M9" i="25"/>
  <c r="AN91" i="25"/>
  <c r="AG64" i="25"/>
  <c r="BC45" i="25"/>
  <c r="BM100" i="25"/>
  <c r="AG27" i="25"/>
  <c r="AW46" i="25"/>
  <c r="AO24" i="25"/>
  <c r="AB34" i="25"/>
  <c r="AK85" i="25"/>
  <c r="AZ9" i="25"/>
  <c r="Q22" i="25"/>
  <c r="AH55" i="25"/>
  <c r="O36" i="25"/>
  <c r="AL83" i="25"/>
  <c r="BM17" i="25"/>
  <c r="O51" i="25"/>
  <c r="BL87" i="25"/>
  <c r="AG90" i="25"/>
  <c r="K405" i="25"/>
  <c r="R28" i="25"/>
  <c r="BP58" i="25"/>
  <c r="AU8" i="25"/>
  <c r="AZ35" i="25"/>
  <c r="AJ39" i="25"/>
  <c r="BK28" i="25"/>
  <c r="AN108" i="25"/>
  <c r="BE62" i="25"/>
  <c r="D289" i="25"/>
  <c r="AF109" i="25"/>
  <c r="BE91" i="25"/>
  <c r="AR16" i="25"/>
  <c r="BG56" i="25"/>
  <c r="BH107" i="25"/>
  <c r="AW6" i="25"/>
  <c r="AD72" i="25"/>
  <c r="BG46" i="25"/>
  <c r="AC23" i="25"/>
  <c r="U13" i="25"/>
  <c r="BF52" i="25"/>
  <c r="AT75" i="25"/>
  <c r="O58" i="25"/>
  <c r="P108" i="25"/>
  <c r="N72" i="25"/>
  <c r="AA50" i="25"/>
  <c r="Q26" i="25"/>
  <c r="AK26" i="25"/>
  <c r="D529" i="25"/>
  <c r="AX30" i="25"/>
  <c r="AD107" i="25"/>
  <c r="AZ68" i="25"/>
  <c r="BE28" i="25"/>
  <c r="BG32" i="25"/>
  <c r="I385" i="25"/>
  <c r="K241" i="25"/>
  <c r="AN20" i="25"/>
  <c r="BI8" i="25"/>
  <c r="N88" i="25"/>
  <c r="AJ6" i="25"/>
  <c r="BH6" i="25"/>
  <c r="BF64" i="25"/>
  <c r="AD23" i="25"/>
  <c r="AV88" i="25"/>
  <c r="AG7" i="25"/>
  <c r="AH109" i="25"/>
  <c r="BP102" i="25"/>
  <c r="BL22" i="25"/>
  <c r="AY94" i="25"/>
  <c r="AL79" i="25"/>
  <c r="R65" i="25"/>
  <c r="Q43" i="25"/>
  <c r="AM32" i="25"/>
  <c r="Q52" i="25"/>
  <c r="BL48" i="25"/>
  <c r="AD82" i="25"/>
  <c r="AN25" i="25"/>
  <c r="BN34" i="25"/>
  <c r="AM12" i="25"/>
  <c r="AA21" i="25"/>
  <c r="AJ69" i="25"/>
  <c r="AA86" i="25"/>
  <c r="BL21" i="25"/>
  <c r="L229" i="25"/>
  <c r="AE44" i="25"/>
  <c r="BG80" i="25"/>
  <c r="L385" i="25"/>
  <c r="AJ13" i="25"/>
  <c r="BN107" i="25"/>
  <c r="AH33" i="25"/>
  <c r="T54" i="25"/>
  <c r="P105" i="25"/>
  <c r="AX73" i="25"/>
  <c r="BM55" i="25"/>
  <c r="Q97" i="25"/>
  <c r="BD23" i="25"/>
  <c r="V62" i="25"/>
  <c r="CD62" i="25" s="1" a="1"/>
  <c r="CD62" i="25" s="1"/>
  <c r="AC50" i="25"/>
  <c r="K401" i="25"/>
  <c r="T109" i="25"/>
  <c r="BK83" i="25"/>
  <c r="BD104" i="25"/>
  <c r="BC95" i="25"/>
  <c r="K317" i="25"/>
  <c r="W12" i="25"/>
  <c r="P21" i="25"/>
  <c r="AB93" i="25"/>
  <c r="P48" i="25"/>
  <c r="BC82" i="25"/>
  <c r="BN70" i="25"/>
  <c r="K493" i="25"/>
  <c r="AN36" i="25"/>
  <c r="AH17" i="25"/>
  <c r="M70" i="25"/>
  <c r="AV78" i="25"/>
  <c r="BG95" i="25"/>
  <c r="AT79" i="25"/>
  <c r="BK103" i="25"/>
  <c r="T78" i="25"/>
  <c r="T65" i="25"/>
  <c r="W76" i="25"/>
  <c r="AM15" i="25"/>
  <c r="AX68" i="25"/>
  <c r="K345" i="25"/>
  <c r="BF61" i="25"/>
  <c r="AN99" i="25"/>
  <c r="AS86" i="25"/>
  <c r="CE86" i="25" s="1" a="1"/>
  <c r="CE86" i="25" s="1"/>
  <c r="BL23" i="25"/>
  <c r="AL97" i="25"/>
  <c r="BI52" i="25"/>
  <c r="BD64" i="25"/>
  <c r="AJ67" i="25"/>
  <c r="BL39" i="25"/>
  <c r="AD47" i="25"/>
  <c r="AH93" i="25"/>
  <c r="AC64" i="25"/>
  <c r="D193" i="25"/>
  <c r="AS53" i="25"/>
  <c r="CE53" i="25" s="1" a="1"/>
  <c r="CE53" i="25" s="1"/>
  <c r="AD105" i="25"/>
  <c r="BG81" i="25"/>
  <c r="BK18" i="25"/>
  <c r="R29" i="25"/>
  <c r="BG83" i="25"/>
  <c r="AF89" i="25"/>
  <c r="AD31" i="25"/>
  <c r="BP10" i="25"/>
  <c r="AA12" i="25"/>
  <c r="AA43" i="25"/>
  <c r="U32" i="25"/>
  <c r="BP86" i="25"/>
  <c r="BM70" i="25"/>
  <c r="AV45" i="25"/>
  <c r="AE101" i="25"/>
  <c r="M79" i="25"/>
  <c r="BD103" i="25"/>
  <c r="L469" i="25"/>
  <c r="BC28" i="25"/>
  <c r="AH97" i="25"/>
  <c r="D157" i="25"/>
  <c r="AV76" i="25"/>
  <c r="P39" i="25"/>
  <c r="BO19" i="25"/>
  <c r="AE93" i="25"/>
  <c r="O67" i="25"/>
  <c r="W40" i="25"/>
  <c r="AK105" i="25"/>
  <c r="S18" i="25"/>
  <c r="Z8" i="25"/>
  <c r="O93" i="25"/>
  <c r="AN14" i="25"/>
  <c r="AM75" i="25"/>
  <c r="AL33" i="25"/>
  <c r="AR35" i="25"/>
  <c r="P60" i="25"/>
  <c r="BC73" i="25"/>
  <c r="BL84" i="25"/>
  <c r="AS73" i="25"/>
  <c r="CE73" i="25" s="1" a="1"/>
  <c r="CE73" i="25" s="1"/>
  <c r="BD47" i="25"/>
  <c r="AL10" i="25"/>
  <c r="N56" i="25"/>
  <c r="BH83" i="25"/>
  <c r="BM74" i="25"/>
  <c r="D353" i="25"/>
  <c r="AZ21" i="25"/>
  <c r="AR85" i="25"/>
  <c r="AR19" i="25"/>
  <c r="BM50" i="25"/>
  <c r="BG107" i="25"/>
  <c r="AR36" i="25"/>
  <c r="AU94" i="25"/>
  <c r="BJ57" i="25"/>
  <c r="AC66" i="25"/>
  <c r="T49" i="25"/>
  <c r="BJ55" i="25"/>
  <c r="AU57" i="25"/>
  <c r="BL81" i="25"/>
  <c r="AU68" i="25"/>
  <c r="AM39" i="25"/>
  <c r="AJ10" i="25"/>
  <c r="U16" i="25"/>
  <c r="BD39" i="25"/>
  <c r="AZ19" i="25"/>
  <c r="AN89" i="25"/>
  <c r="AO10" i="25"/>
  <c r="AN71" i="25"/>
  <c r="AD98" i="25"/>
  <c r="O98" i="25"/>
  <c r="P15" i="25"/>
  <c r="AU84" i="25"/>
  <c r="BN55" i="25"/>
  <c r="R38" i="25"/>
  <c r="AB63" i="25"/>
  <c r="BD89" i="25"/>
  <c r="V94" i="25"/>
  <c r="CD94" i="25" s="1" a="1"/>
  <c r="CD94" i="25" s="1"/>
  <c r="AW107" i="25"/>
  <c r="AW100" i="25"/>
  <c r="BG55" i="25"/>
  <c r="Q59" i="25"/>
  <c r="BF73" i="25"/>
  <c r="AL69" i="25"/>
  <c r="AM50" i="25"/>
  <c r="AL16" i="25"/>
  <c r="AY38" i="25"/>
  <c r="AN22" i="25"/>
  <c r="T50" i="25"/>
  <c r="BI88" i="25"/>
  <c r="AN61" i="25"/>
  <c r="AX51" i="25"/>
  <c r="AF72" i="25"/>
  <c r="BK82" i="25"/>
  <c r="Z103" i="25"/>
  <c r="AJ19" i="25"/>
  <c r="D501" i="25"/>
  <c r="BI96" i="25"/>
  <c r="AS17" i="25"/>
  <c r="CE17" i="25" s="1" a="1"/>
  <c r="CE17" i="25" s="1"/>
  <c r="N99" i="25"/>
  <c r="AZ41" i="25"/>
  <c r="D513" i="25"/>
  <c r="Q42" i="25"/>
  <c r="BP46" i="25"/>
  <c r="BB330" i="25"/>
  <c r="BB382" i="25"/>
  <c r="AQ290" i="25"/>
  <c r="Y178" i="25"/>
  <c r="Y534" i="25"/>
  <c r="AQ218" i="25"/>
  <c r="Y326" i="25"/>
  <c r="Y170" i="25"/>
  <c r="Y118" i="25"/>
  <c r="AQ358" i="25"/>
  <c r="BB194" i="25"/>
  <c r="AQ138" i="25"/>
  <c r="AQ506" i="25"/>
  <c r="Y258" i="25"/>
  <c r="AQ234" i="25"/>
  <c r="BB218" i="25"/>
  <c r="BB410" i="25"/>
  <c r="BB158" i="25"/>
  <c r="AQ366" i="25"/>
  <c r="AQ262" i="25"/>
  <c r="Y190" i="25"/>
  <c r="BB286" i="25"/>
  <c r="AQ370" i="25"/>
  <c r="AQ486" i="25"/>
  <c r="Y454" i="25"/>
  <c r="Y150" i="25"/>
  <c r="BB502" i="25"/>
  <c r="Y334" i="25"/>
  <c r="Y434" i="25"/>
  <c r="Y402" i="25"/>
  <c r="Y266" i="25"/>
  <c r="BB138" i="25"/>
  <c r="AQ334" i="25"/>
  <c r="AQ314" i="25"/>
  <c r="AQ350" i="25"/>
  <c r="AQ338" i="25"/>
  <c r="AQ242" i="25"/>
  <c r="BB366" i="25"/>
  <c r="AQ170" i="25"/>
  <c r="AQ318" i="25"/>
  <c r="BB334" i="25"/>
  <c r="AQ258" i="25"/>
  <c r="BB314" i="25"/>
  <c r="Y278" i="25"/>
  <c r="BB242" i="25"/>
  <c r="AQ122" i="25"/>
  <c r="BB406" i="25"/>
  <c r="AQ450" i="25"/>
  <c r="Y354" i="25"/>
  <c r="Y518" i="25"/>
  <c r="BB422" i="25"/>
  <c r="BB254" i="25"/>
  <c r="AQ418" i="25"/>
  <c r="BB370" i="25"/>
  <c r="AQ274" i="25"/>
  <c r="AQ442" i="25"/>
  <c r="Y442" i="25"/>
  <c r="BB266" i="25"/>
  <c r="Y286" i="25"/>
  <c r="BB166" i="25"/>
  <c r="AQ382" i="25"/>
  <c r="Y142" i="25"/>
  <c r="Y386" i="25"/>
  <c r="Y482" i="25"/>
  <c r="AQ510" i="25"/>
  <c r="AQ282" i="25"/>
  <c r="Y366" i="25"/>
  <c r="BB470" i="25"/>
  <c r="Y330" i="25"/>
  <c r="BB402" i="25"/>
  <c r="BB306" i="25"/>
  <c r="AQ526" i="25"/>
  <c r="Y406" i="25"/>
  <c r="BB294" i="25"/>
  <c r="Y498" i="25"/>
  <c r="AQ474" i="25"/>
  <c r="AK68" i="25"/>
  <c r="P64" i="25"/>
  <c r="O91" i="25"/>
  <c r="AV39" i="25"/>
  <c r="W95" i="25"/>
  <c r="R61" i="25"/>
  <c r="AJ107" i="25"/>
  <c r="AY106" i="25"/>
  <c r="BO11" i="25"/>
  <c r="T15" i="25"/>
  <c r="BH71" i="25"/>
  <c r="U33" i="25"/>
  <c r="T25" i="25"/>
  <c r="W56" i="25"/>
  <c r="AI40" i="25"/>
  <c r="AC10" i="25"/>
  <c r="AO66" i="25"/>
  <c r="O59" i="25"/>
  <c r="BG6" i="25"/>
  <c r="BE72" i="25"/>
  <c r="BC14" i="25"/>
  <c r="AM11" i="25"/>
  <c r="AN80" i="25"/>
  <c r="L369" i="25"/>
  <c r="AI73" i="25"/>
  <c r="Q89" i="25"/>
  <c r="N107" i="25"/>
  <c r="BE24" i="25"/>
  <c r="BO70" i="25"/>
  <c r="U52" i="25"/>
  <c r="BM43" i="25"/>
  <c r="AZ22" i="25"/>
  <c r="BJ14" i="25"/>
  <c r="AU28" i="25"/>
  <c r="BG97" i="25"/>
  <c r="BH72" i="25"/>
  <c r="AF9" i="25"/>
  <c r="AI16" i="25"/>
  <c r="AG97" i="25"/>
  <c r="BK109" i="25"/>
  <c r="AY104" i="25"/>
  <c r="AB79" i="25"/>
  <c r="AL82" i="25"/>
  <c r="Q67" i="25"/>
  <c r="AB80" i="25"/>
  <c r="AC70" i="25"/>
  <c r="AV15" i="25"/>
  <c r="AI46" i="25"/>
  <c r="K217" i="25"/>
  <c r="S72" i="25"/>
  <c r="K421" i="25"/>
  <c r="BF30" i="25"/>
  <c r="AL64" i="25"/>
  <c r="AH53" i="25"/>
  <c r="AG55" i="25"/>
  <c r="AL55" i="25"/>
  <c r="BL65" i="25"/>
  <c r="V72" i="25"/>
  <c r="CD72" i="25" s="1" a="1"/>
  <c r="CD72" i="25" s="1"/>
  <c r="R51" i="25"/>
  <c r="BN82" i="25"/>
  <c r="AI98" i="25"/>
  <c r="AT83" i="25"/>
  <c r="AU22" i="25"/>
  <c r="AS75" i="25"/>
  <c r="CE75" i="25" s="1" a="1"/>
  <c r="CE75" i="25" s="1"/>
  <c r="AV8" i="25"/>
  <c r="BP69" i="25"/>
  <c r="AU33" i="25"/>
  <c r="Z32" i="25"/>
  <c r="AC75" i="25"/>
  <c r="AH34" i="25"/>
  <c r="M63" i="25"/>
  <c r="AF17" i="25"/>
  <c r="AU73" i="25"/>
  <c r="AA89" i="25"/>
  <c r="BP28" i="25"/>
  <c r="AV28" i="25"/>
  <c r="BG84" i="25"/>
  <c r="BD94" i="25"/>
  <c r="P61" i="25"/>
  <c r="AJ48" i="25"/>
  <c r="AE9" i="25"/>
  <c r="P88" i="25"/>
  <c r="AZ7" i="25"/>
  <c r="AV61" i="25"/>
  <c r="AF99" i="25"/>
  <c r="AY87" i="25"/>
  <c r="BD12" i="25"/>
  <c r="BD17" i="25"/>
  <c r="L505" i="25"/>
  <c r="BK30" i="25"/>
  <c r="BI93" i="25"/>
  <c r="BO10" i="25"/>
  <c r="BM56" i="25"/>
  <c r="AE73" i="25"/>
  <c r="S98" i="25"/>
  <c r="BJ106" i="25"/>
  <c r="M37" i="25"/>
  <c r="BO55" i="25"/>
  <c r="BF31" i="25"/>
  <c r="AK23" i="25"/>
  <c r="P31" i="25"/>
  <c r="M30" i="25"/>
  <c r="L501" i="25"/>
  <c r="T23" i="25"/>
  <c r="BF68" i="25"/>
  <c r="BD66" i="25"/>
  <c r="BJ72" i="25"/>
  <c r="AR43" i="25"/>
  <c r="AN6" i="25"/>
  <c r="AN109" i="25"/>
  <c r="BI101" i="25"/>
  <c r="AL34" i="25"/>
  <c r="AF18" i="25"/>
  <c r="AM9" i="25"/>
  <c r="BO67" i="25"/>
  <c r="I517" i="25"/>
  <c r="P101" i="25"/>
  <c r="AZ34" i="25"/>
  <c r="BK65" i="25"/>
  <c r="T104" i="25"/>
  <c r="W93" i="25"/>
  <c r="D453" i="25"/>
  <c r="AF41" i="25"/>
  <c r="AD51" i="25"/>
  <c r="BO52" i="25"/>
  <c r="S29" i="25"/>
  <c r="V31" i="25"/>
  <c r="CD31" i="25" s="1" a="1"/>
  <c r="CD31" i="25" s="1"/>
  <c r="AT13" i="25"/>
  <c r="AX22" i="25"/>
  <c r="Q47" i="25"/>
  <c r="BK25" i="25"/>
  <c r="V64" i="25"/>
  <c r="CD64" i="25" s="1" a="1"/>
  <c r="CD64" i="25" s="1"/>
  <c r="BP17" i="25"/>
  <c r="BI50" i="25"/>
  <c r="AN63" i="25"/>
  <c r="AN28" i="25"/>
  <c r="K357" i="25"/>
  <c r="BO73" i="25"/>
  <c r="BL47" i="25"/>
  <c r="BK67" i="25"/>
  <c r="U83" i="25"/>
  <c r="AL60" i="25"/>
  <c r="AX21" i="25"/>
  <c r="BH33" i="25"/>
  <c r="M28" i="25"/>
  <c r="AI20" i="25"/>
  <c r="S65" i="25"/>
  <c r="BN11" i="25"/>
  <c r="AC47" i="25"/>
  <c r="AR71" i="25"/>
  <c r="AD69" i="25"/>
  <c r="AA70" i="25"/>
  <c r="AM44" i="25"/>
  <c r="AW70" i="25"/>
  <c r="W101" i="25"/>
  <c r="D441" i="25"/>
  <c r="D449" i="25"/>
  <c r="AB10" i="25"/>
  <c r="BN94" i="25"/>
  <c r="AZ109" i="25"/>
  <c r="AG9" i="25"/>
  <c r="BG106" i="25"/>
  <c r="BO76" i="25"/>
  <c r="AX17" i="25"/>
  <c r="BE85" i="25"/>
  <c r="AB87" i="25"/>
  <c r="BD16" i="25"/>
  <c r="AO110" i="25"/>
  <c r="K485" i="25"/>
  <c r="U77" i="25"/>
  <c r="D185" i="25"/>
  <c r="R25" i="25"/>
  <c r="AV66" i="25"/>
  <c r="Q14" i="25"/>
  <c r="AC94" i="25"/>
  <c r="AK101" i="25"/>
  <c r="BH16" i="25"/>
  <c r="AG93" i="25"/>
  <c r="BG24" i="25"/>
  <c r="AK47" i="25"/>
  <c r="AK98" i="25"/>
  <c r="Q80" i="25"/>
  <c r="BO7" i="25"/>
  <c r="BC108" i="25"/>
  <c r="AL48" i="25"/>
  <c r="AJ15" i="25"/>
  <c r="AI64" i="25"/>
  <c r="R56" i="25"/>
  <c r="W52" i="25"/>
  <c r="BP66" i="25"/>
  <c r="BD52" i="25"/>
  <c r="AY58" i="25"/>
  <c r="AM71" i="25"/>
  <c r="W70" i="25"/>
  <c r="AV20" i="25"/>
  <c r="M101" i="25"/>
  <c r="AM70" i="25"/>
  <c r="AT66" i="25"/>
  <c r="AT30" i="25"/>
  <c r="AN101" i="25"/>
  <c r="BF62" i="25"/>
  <c r="AA51" i="25"/>
  <c r="AZ36" i="25"/>
  <c r="V44" i="25"/>
  <c r="CD44" i="25" s="1" a="1"/>
  <c r="CD44" i="25" s="1"/>
  <c r="AD76" i="25"/>
  <c r="BE35" i="25"/>
  <c r="V36" i="25"/>
  <c r="CD36" i="25" s="1" a="1"/>
  <c r="CD36" i="25" s="1"/>
  <c r="S107" i="25"/>
  <c r="BL37" i="25"/>
  <c r="BL8" i="25"/>
  <c r="P58" i="25"/>
  <c r="BK29" i="25"/>
  <c r="BH65" i="25"/>
  <c r="BI33" i="25"/>
  <c r="S35" i="25"/>
  <c r="AD18" i="25"/>
  <c r="AA11" i="25"/>
  <c r="AB21" i="25"/>
  <c r="I469" i="25"/>
  <c r="AZ63" i="25"/>
  <c r="BM101" i="25"/>
  <c r="AJ76" i="25"/>
  <c r="V51" i="25"/>
  <c r="CD51" i="25" s="1" a="1"/>
  <c r="CD51" i="25" s="1"/>
  <c r="AY85" i="25"/>
  <c r="BL7" i="25"/>
  <c r="AA19" i="25"/>
  <c r="BH49" i="25"/>
  <c r="R59" i="25"/>
  <c r="I221" i="25"/>
  <c r="AR76" i="25"/>
  <c r="AR57" i="25"/>
  <c r="AO11" i="25"/>
  <c r="AR51" i="25"/>
  <c r="BK38" i="25"/>
  <c r="O5" i="25"/>
  <c r="S77" i="25"/>
  <c r="BN106" i="25"/>
  <c r="BI44" i="25"/>
  <c r="AK83" i="25"/>
  <c r="AL5" i="25"/>
  <c r="AA87" i="25"/>
  <c r="AK37" i="25"/>
  <c r="BC62" i="25"/>
  <c r="AU45" i="25"/>
  <c r="AA61" i="25"/>
  <c r="BF103" i="25"/>
  <c r="BO94" i="25"/>
  <c r="BH99" i="25"/>
  <c r="AN45" i="25"/>
  <c r="N25" i="25"/>
  <c r="S37" i="25"/>
  <c r="AI56" i="25"/>
  <c r="AE95" i="25"/>
  <c r="AL101" i="25"/>
  <c r="AI61" i="25"/>
  <c r="AH41" i="25"/>
  <c r="V105" i="25"/>
  <c r="CD105" i="25" s="1" a="1"/>
  <c r="CD105" i="25" s="1"/>
  <c r="AD77" i="25"/>
  <c r="AD104" i="25"/>
  <c r="R66" i="25"/>
  <c r="AW59" i="25"/>
  <c r="AM35" i="25"/>
  <c r="BK64" i="25"/>
  <c r="BJ39" i="25"/>
  <c r="BL69" i="25"/>
  <c r="AD61" i="25"/>
  <c r="K137" i="25"/>
  <c r="AC53" i="25"/>
  <c r="BD72" i="25"/>
  <c r="I209" i="25"/>
  <c r="AX109" i="25"/>
  <c r="I249" i="25"/>
  <c r="AG110" i="25"/>
  <c r="BG13" i="25"/>
  <c r="P7" i="25"/>
  <c r="AF45" i="25"/>
  <c r="AB27" i="25"/>
  <c r="AT7" i="25"/>
  <c r="BI38" i="25"/>
  <c r="BH88" i="25"/>
  <c r="Z98" i="25"/>
  <c r="T36" i="25"/>
  <c r="AW21" i="25"/>
  <c r="AH110" i="25"/>
  <c r="BI22" i="25"/>
  <c r="AL63" i="25"/>
  <c r="AW33" i="25"/>
  <c r="AJ22" i="25"/>
  <c r="R36" i="25"/>
  <c r="AJ93" i="25"/>
  <c r="AK22" i="25"/>
  <c r="BK54" i="25"/>
  <c r="BC16" i="25"/>
  <c r="AD12" i="25"/>
  <c r="AF16" i="25"/>
  <c r="BD86" i="25"/>
  <c r="AI35" i="25"/>
  <c r="O88" i="25"/>
  <c r="Q30" i="25"/>
  <c r="AD33" i="25"/>
  <c r="BH100" i="25"/>
  <c r="AV81" i="25"/>
  <c r="AT84" i="25"/>
  <c r="W98" i="25"/>
  <c r="AD38" i="25"/>
  <c r="Q9" i="25"/>
  <c r="BP45" i="25"/>
  <c r="AL90" i="25"/>
  <c r="AV36" i="25"/>
  <c r="BD62" i="25"/>
  <c r="V48" i="25"/>
  <c r="CD48" i="25" s="1" a="1"/>
  <c r="CD48" i="25" s="1"/>
  <c r="BM102" i="25"/>
  <c r="O19" i="25"/>
  <c r="AA20" i="25"/>
  <c r="BO59" i="25"/>
  <c r="AH57" i="25"/>
  <c r="BO107" i="25"/>
  <c r="BI102" i="25"/>
  <c r="I433" i="25"/>
  <c r="BN25" i="25"/>
  <c r="AI71" i="25"/>
  <c r="AY26" i="25"/>
  <c r="BO78" i="25"/>
  <c r="T18" i="25"/>
  <c r="T100" i="25"/>
  <c r="L153" i="25"/>
  <c r="AY35" i="25"/>
  <c r="BI66" i="25"/>
  <c r="AX41" i="25"/>
  <c r="BH54" i="25"/>
  <c r="BF86" i="25"/>
  <c r="BC98" i="25"/>
  <c r="AB89" i="25"/>
  <c r="W27" i="25"/>
  <c r="AB86" i="25"/>
  <c r="BM65" i="25"/>
  <c r="O15" i="25"/>
  <c r="AR10" i="25"/>
  <c r="AV22" i="25"/>
  <c r="AN49" i="25"/>
  <c r="AI85" i="25"/>
  <c r="BG65" i="25"/>
  <c r="K169" i="25"/>
  <c r="AH38" i="25"/>
  <c r="AL107" i="25"/>
  <c r="AW79" i="25"/>
  <c r="BE77" i="25"/>
  <c r="M105" i="25"/>
  <c r="D429" i="25"/>
  <c r="BL73" i="25"/>
  <c r="M99" i="25"/>
  <c r="L117" i="25"/>
  <c r="AX71" i="25"/>
  <c r="BH62" i="25"/>
  <c r="AM13" i="25"/>
  <c r="R109" i="25"/>
  <c r="AY24" i="25"/>
  <c r="I285" i="25"/>
  <c r="M8" i="25"/>
  <c r="S79" i="25"/>
  <c r="BJ36" i="25"/>
  <c r="AO16" i="25"/>
  <c r="BC42" i="25"/>
  <c r="AW84" i="25"/>
  <c r="U103" i="25"/>
  <c r="BM21" i="25"/>
  <c r="BJ74" i="25"/>
  <c r="BC27" i="25"/>
  <c r="AW71" i="25"/>
  <c r="BP83" i="25"/>
  <c r="Q106" i="25"/>
  <c r="AO39" i="25"/>
  <c r="BN80" i="25"/>
  <c r="AL71" i="25"/>
  <c r="S53" i="25"/>
  <c r="AS83" i="25"/>
  <c r="CE83" i="25" s="1" a="1"/>
  <c r="CE83" i="25" s="1"/>
  <c r="N6" i="25"/>
  <c r="I205" i="25"/>
  <c r="AD65" i="25"/>
  <c r="D381" i="25"/>
  <c r="AO21" i="25"/>
  <c r="AG104" i="25"/>
  <c r="AS81" i="25"/>
  <c r="CE81" i="25" s="1" a="1"/>
  <c r="CE81" i="25" s="1"/>
  <c r="AS91" i="25"/>
  <c r="CE91" i="25" s="1" a="1"/>
  <c r="CE91" i="25" s="1"/>
  <c r="BK37" i="25"/>
  <c r="AM59" i="25"/>
  <c r="AI58" i="25"/>
  <c r="AA54" i="25"/>
  <c r="BN6" i="25"/>
  <c r="AJ108" i="25"/>
  <c r="BL44" i="25"/>
  <c r="AA90" i="25"/>
  <c r="AX70" i="25"/>
  <c r="AV82" i="25"/>
  <c r="P16" i="25"/>
  <c r="BL106" i="25"/>
  <c r="AJ53" i="25"/>
  <c r="AR41" i="25"/>
  <c r="Z57" i="25"/>
  <c r="BI60" i="25"/>
  <c r="BK41" i="25"/>
  <c r="D349" i="25"/>
  <c r="AW78" i="25"/>
  <c r="M55" i="25"/>
  <c r="D217" i="25"/>
  <c r="W13" i="25"/>
  <c r="M96" i="25"/>
  <c r="V6" i="25"/>
  <c r="CD6" i="25" s="1" a="1"/>
  <c r="CD6" i="25" s="1"/>
  <c r="BE64" i="25"/>
  <c r="BI110" i="25"/>
  <c r="D469" i="25"/>
  <c r="BI36" i="25"/>
  <c r="AR78" i="25"/>
  <c r="L513" i="25"/>
  <c r="AG86" i="25"/>
  <c r="BD88" i="25"/>
  <c r="M104" i="25"/>
  <c r="AM17" i="25"/>
  <c r="AA41" i="25"/>
  <c r="AM106" i="25"/>
  <c r="R68" i="25"/>
  <c r="AM45" i="25"/>
  <c r="Q86" i="25"/>
  <c r="BI91" i="25"/>
  <c r="AS106" i="25"/>
  <c r="CE106" i="25" s="1" a="1"/>
  <c r="CE106" i="25" s="1"/>
  <c r="N84" i="25"/>
  <c r="V104" i="25"/>
  <c r="CD104" i="25" s="1" a="1"/>
  <c r="CD104" i="25" s="1"/>
  <c r="AR105" i="25"/>
  <c r="AH92" i="25"/>
  <c r="AJ86" i="25"/>
  <c r="BE78" i="25"/>
  <c r="AU85" i="25"/>
  <c r="AT62" i="25"/>
  <c r="U101" i="25"/>
  <c r="T51" i="25"/>
  <c r="V74" i="25"/>
  <c r="CD74" i="25" s="1" a="1"/>
  <c r="CD74" i="25" s="1"/>
  <c r="V97" i="25"/>
  <c r="CD97" i="25" s="1" a="1"/>
  <c r="CD97" i="25" s="1"/>
  <c r="AS16" i="25"/>
  <c r="CE16" i="25" s="1" a="1"/>
  <c r="CE16" i="25" s="1"/>
  <c r="BJ83" i="25"/>
  <c r="AJ99" i="25"/>
  <c r="AY34" i="25"/>
  <c r="AB12" i="25"/>
  <c r="AN78" i="25"/>
  <c r="BP19" i="25"/>
  <c r="S9" i="25"/>
  <c r="BO103" i="25"/>
  <c r="AV48" i="25"/>
  <c r="AL100" i="25"/>
  <c r="AN54" i="25"/>
  <c r="BO65" i="25"/>
  <c r="Z48" i="25"/>
  <c r="AS94" i="25"/>
  <c r="CE94" i="25" s="1" a="1"/>
  <c r="CE94" i="25" s="1"/>
  <c r="BO98" i="25"/>
  <c r="S92" i="25"/>
  <c r="Z54" i="25"/>
  <c r="I113" i="25"/>
  <c r="I121" i="25"/>
  <c r="Z77" i="25"/>
  <c r="AD86" i="25"/>
  <c r="I513" i="25"/>
  <c r="AJ105" i="25"/>
  <c r="BN79" i="25"/>
  <c r="AK61" i="25"/>
  <c r="U90" i="25"/>
  <c r="L525" i="25"/>
  <c r="BP24" i="25"/>
  <c r="AZ85" i="25"/>
  <c r="AK34" i="25"/>
  <c r="AL29" i="25"/>
  <c r="N53" i="25"/>
  <c r="L149" i="25"/>
  <c r="BF33" i="25"/>
  <c r="AI108" i="25"/>
  <c r="AA44" i="25"/>
  <c r="AJ60" i="25"/>
  <c r="BF18" i="25"/>
  <c r="AY53" i="25"/>
  <c r="AX26" i="25"/>
  <c r="BC66" i="25"/>
  <c r="BJ85" i="25"/>
  <c r="BH106" i="25"/>
  <c r="BC57" i="25"/>
  <c r="AE63" i="25"/>
  <c r="U80" i="25"/>
  <c r="AG102" i="25"/>
  <c r="I489" i="25"/>
  <c r="P99" i="25"/>
  <c r="AT48" i="25"/>
  <c r="AG96" i="25"/>
  <c r="AF74" i="25"/>
  <c r="AN92" i="25"/>
  <c r="W49" i="25"/>
  <c r="AJ78" i="25"/>
  <c r="M42" i="25"/>
  <c r="Z69" i="25"/>
  <c r="AF26" i="25"/>
  <c r="AC77" i="25"/>
  <c r="W41" i="25"/>
  <c r="K257" i="25"/>
  <c r="AS82" i="25"/>
  <c r="CE82" i="25" s="1" a="1"/>
  <c r="CE82" i="25" s="1"/>
  <c r="I181" i="25"/>
  <c r="V19" i="25"/>
  <c r="CD19" i="25" s="1" a="1"/>
  <c r="CD19" i="25" s="1"/>
  <c r="L357" i="25"/>
  <c r="BK43" i="25"/>
  <c r="BE9" i="25"/>
  <c r="AL44" i="25"/>
  <c r="Q49" i="25"/>
  <c r="AK75" i="25"/>
  <c r="U110" i="25"/>
  <c r="BE19" i="25"/>
  <c r="O70" i="25"/>
  <c r="BO42" i="25"/>
  <c r="AL105" i="25"/>
  <c r="U97" i="25"/>
  <c r="BI47" i="25"/>
  <c r="AH48" i="25"/>
  <c r="AW91" i="25"/>
  <c r="M95" i="25"/>
  <c r="BE71" i="25"/>
  <c r="AJ72" i="25"/>
  <c r="M16" i="25"/>
  <c r="V27" i="25"/>
  <c r="CD27" i="25" s="1" a="1"/>
  <c r="CD27" i="25" s="1"/>
  <c r="AG43" i="25"/>
  <c r="AW106" i="25"/>
  <c r="AU72" i="25"/>
  <c r="AH51" i="25"/>
  <c r="W42" i="25"/>
  <c r="AS69" i="25"/>
  <c r="CE69" i="25" s="1" a="1"/>
  <c r="CE69" i="25" s="1"/>
  <c r="BH22" i="25"/>
  <c r="AV47" i="25"/>
  <c r="BH97" i="25"/>
  <c r="AB30" i="25"/>
  <c r="AC93" i="25"/>
  <c r="AX15" i="25"/>
  <c r="AG59" i="25"/>
  <c r="AR27" i="25"/>
  <c r="BF21" i="25"/>
  <c r="I289" i="25"/>
  <c r="AO38" i="25"/>
  <c r="BJ88" i="25"/>
  <c r="BI21" i="25"/>
  <c r="P28" i="25"/>
  <c r="AI82" i="25"/>
  <c r="S54" i="25"/>
  <c r="BF38" i="25"/>
  <c r="BL64" i="25"/>
  <c r="AG89" i="25"/>
  <c r="AN53" i="25"/>
  <c r="BO45" i="25"/>
  <c r="BO74" i="25"/>
  <c r="AM26" i="25"/>
  <c r="BL30" i="25"/>
  <c r="BC53" i="25"/>
  <c r="AR53" i="25"/>
  <c r="AW76" i="25"/>
  <c r="AZ37" i="25"/>
  <c r="AA60" i="25"/>
  <c r="S76" i="25"/>
  <c r="M85" i="25"/>
  <c r="AW55" i="25"/>
  <c r="W15" i="25"/>
  <c r="AJ27" i="25"/>
  <c r="BP61" i="25"/>
  <c r="V110" i="25"/>
  <c r="CD110" i="25" s="1" a="1"/>
  <c r="CD110" i="25" s="1"/>
  <c r="AN82" i="25"/>
  <c r="BJ87" i="25"/>
  <c r="AF25" i="25"/>
  <c r="AS41" i="25"/>
  <c r="CE41" i="25" s="1" a="1"/>
  <c r="CE41" i="25" s="1"/>
  <c r="AE43" i="25"/>
  <c r="V91" i="25"/>
  <c r="CD91" i="25" s="1" a="1"/>
  <c r="CD91" i="25" s="1"/>
  <c r="BD37" i="25"/>
  <c r="BL11" i="25"/>
  <c r="BJ108" i="25"/>
  <c r="S52" i="25"/>
  <c r="I477" i="25"/>
  <c r="AD35" i="25"/>
  <c r="BE70" i="25"/>
  <c r="BO31" i="25"/>
  <c r="AT17" i="25"/>
  <c r="AO73" i="25"/>
  <c r="AH44" i="25"/>
  <c r="AR45" i="25"/>
  <c r="AB18" i="25"/>
  <c r="AU49" i="25"/>
  <c r="I361" i="25"/>
  <c r="AV99" i="25"/>
  <c r="AH22" i="25"/>
  <c r="BM68" i="25"/>
  <c r="AY10" i="25"/>
  <c r="AV107" i="25"/>
  <c r="BI20" i="25"/>
  <c r="BK61" i="25"/>
  <c r="AX52" i="25"/>
  <c r="BJ12" i="25"/>
  <c r="T98" i="25"/>
  <c r="R64" i="25"/>
  <c r="N76" i="25"/>
  <c r="BN22" i="25"/>
  <c r="BF25" i="25"/>
  <c r="BL49" i="25"/>
  <c r="L533" i="25"/>
  <c r="BH38" i="25"/>
  <c r="AM20" i="25"/>
  <c r="BI74" i="25"/>
  <c r="AI24" i="25"/>
  <c r="AT42" i="25"/>
  <c r="AE37" i="25"/>
  <c r="BN47" i="25"/>
  <c r="BD34" i="25"/>
  <c r="M71" i="25"/>
  <c r="BF106" i="25"/>
  <c r="AC61" i="25"/>
  <c r="BE86" i="25"/>
  <c r="AR31" i="25"/>
  <c r="AF34" i="25"/>
  <c r="Z75" i="25"/>
  <c r="BI18" i="25"/>
  <c r="AJ66" i="25"/>
  <c r="S83" i="25"/>
  <c r="AG11" i="25"/>
  <c r="AE109" i="25"/>
  <c r="AM57" i="25"/>
  <c r="L257" i="25"/>
  <c r="AO78" i="25"/>
  <c r="BD42" i="25"/>
  <c r="AL11" i="25"/>
  <c r="V85" i="25"/>
  <c r="CD85" i="25" s="1" a="1"/>
  <c r="CD85" i="25" s="1"/>
  <c r="AS101" i="25"/>
  <c r="CE101" i="25" s="1" a="1"/>
  <c r="CE101" i="25" s="1"/>
  <c r="AS11" i="25"/>
  <c r="CE11" i="25" s="1" a="1"/>
  <c r="CE11" i="25" s="1"/>
  <c r="AK67" i="25"/>
  <c r="BN74" i="25"/>
  <c r="BN35" i="25"/>
  <c r="K293" i="25"/>
  <c r="BH37" i="25"/>
  <c r="V59" i="25"/>
  <c r="CD59" i="25" s="1" a="1"/>
  <c r="CD59" i="25" s="1"/>
  <c r="R105" i="25"/>
  <c r="AJ30" i="25"/>
  <c r="AI8" i="25"/>
  <c r="BH26" i="25"/>
  <c r="N38" i="25"/>
  <c r="AM85" i="25"/>
  <c r="BK48" i="25"/>
  <c r="AM61" i="25"/>
  <c r="AN23" i="25"/>
  <c r="Q60" i="25"/>
  <c r="AS34" i="25"/>
  <c r="CE34" i="25" s="1" a="1"/>
  <c r="CE34" i="25" s="1"/>
  <c r="R37" i="25"/>
  <c r="AR40" i="25"/>
  <c r="AK18" i="25"/>
  <c r="AR88" i="25"/>
  <c r="M67" i="25"/>
  <c r="S100" i="25"/>
  <c r="AT102" i="25"/>
  <c r="AF90" i="25"/>
  <c r="Z110" i="25"/>
  <c r="L309" i="25"/>
  <c r="Z76" i="25"/>
  <c r="AJ71" i="25"/>
  <c r="BJ19" i="25"/>
  <c r="K489" i="25"/>
  <c r="AT26" i="25"/>
  <c r="AB99" i="25"/>
  <c r="AV65" i="25"/>
  <c r="AX31" i="25"/>
  <c r="AH31" i="25"/>
  <c r="AB22" i="25"/>
  <c r="W5" i="25"/>
  <c r="U64" i="25"/>
  <c r="AA97" i="25"/>
  <c r="V8" i="25"/>
  <c r="CD8" i="25" s="1" a="1"/>
  <c r="CD8" i="25" s="1"/>
  <c r="AA83" i="25"/>
  <c r="BF9" i="25"/>
  <c r="AX80" i="25"/>
  <c r="N39" i="25"/>
  <c r="BE65" i="25"/>
  <c r="M68" i="25"/>
  <c r="V39" i="25"/>
  <c r="CD39" i="25" s="1" a="1"/>
  <c r="CD39" i="25" s="1"/>
  <c r="K529" i="25"/>
  <c r="O52" i="25"/>
  <c r="BF100" i="25"/>
  <c r="AI28" i="25"/>
  <c r="BF55" i="25"/>
  <c r="R101" i="25"/>
  <c r="AC21" i="25"/>
  <c r="AN37" i="25"/>
  <c r="BH64" i="25"/>
  <c r="AN55" i="25"/>
  <c r="AT46" i="25"/>
  <c r="AU78" i="25"/>
  <c r="BE83" i="25"/>
  <c r="AR55" i="25"/>
  <c r="BK77" i="25"/>
  <c r="AT104" i="25"/>
  <c r="K157" i="25"/>
  <c r="AD40" i="25"/>
  <c r="AC48" i="25"/>
  <c r="BF23" i="25"/>
  <c r="I257" i="25"/>
  <c r="AO43" i="25"/>
  <c r="AG53" i="25"/>
  <c r="BL33" i="25"/>
  <c r="R82" i="25"/>
  <c r="AM78" i="25"/>
  <c r="BI89" i="25"/>
  <c r="AB59" i="25"/>
  <c r="AA57" i="25"/>
  <c r="K349" i="25"/>
  <c r="AO37" i="25"/>
  <c r="W53" i="25"/>
  <c r="AI15" i="25"/>
  <c r="AX98" i="25"/>
  <c r="R81" i="25"/>
  <c r="AV77" i="25"/>
  <c r="AA29" i="25"/>
  <c r="AV23" i="25"/>
  <c r="AX45" i="25"/>
  <c r="BM5" i="25"/>
  <c r="T95" i="25"/>
  <c r="BK72" i="25"/>
  <c r="BH110" i="25"/>
  <c r="BC25" i="25"/>
  <c r="V18" i="25"/>
  <c r="CD18" i="25" s="1" a="1"/>
  <c r="CD18" i="25" s="1"/>
  <c r="AB47" i="25"/>
  <c r="N52" i="25"/>
  <c r="BF83" i="25"/>
  <c r="N85" i="25"/>
  <c r="BG75" i="25"/>
  <c r="Z7" i="25"/>
  <c r="AK48" i="25"/>
  <c r="BJ63" i="25"/>
  <c r="R19" i="25"/>
  <c r="AH91" i="25"/>
  <c r="AJ49" i="25"/>
  <c r="AK76" i="25"/>
  <c r="BI43" i="25"/>
  <c r="AX66" i="25"/>
  <c r="D409" i="25"/>
  <c r="BD28" i="25"/>
  <c r="I429" i="25"/>
  <c r="O41" i="25"/>
  <c r="BJ107" i="25"/>
  <c r="D533" i="25"/>
  <c r="AR9" i="25"/>
  <c r="AT11" i="25"/>
  <c r="AF44" i="25"/>
  <c r="AW62" i="25"/>
  <c r="AI30" i="25"/>
  <c r="BK96" i="25"/>
  <c r="BO47" i="25"/>
  <c r="BC33" i="25"/>
  <c r="W89" i="25"/>
  <c r="BK70" i="25"/>
  <c r="T46" i="25"/>
  <c r="BF11" i="25"/>
  <c r="T34" i="25"/>
  <c r="BP57" i="25"/>
  <c r="S8" i="25"/>
  <c r="T105" i="25"/>
  <c r="BI61" i="25"/>
  <c r="AX92" i="25"/>
  <c r="AL24" i="25"/>
  <c r="BP101" i="25"/>
  <c r="AF110" i="25"/>
  <c r="AA13" i="25"/>
  <c r="R79" i="25"/>
  <c r="AL32" i="25"/>
  <c r="AL41" i="25"/>
  <c r="I485" i="25"/>
  <c r="AO50" i="25"/>
  <c r="AX29" i="25"/>
  <c r="W31" i="25"/>
  <c r="AS49" i="25"/>
  <c r="CE49" i="25" s="1" a="1"/>
  <c r="CE49" i="25" s="1"/>
  <c r="Q23" i="25"/>
  <c r="AR30" i="25"/>
  <c r="Z16" i="25"/>
  <c r="AW14" i="25"/>
  <c r="AL76" i="25"/>
  <c r="AN83" i="25"/>
  <c r="BN49" i="25"/>
  <c r="N46" i="25"/>
  <c r="AU83" i="25"/>
  <c r="AB28" i="25"/>
  <c r="AB85" i="25"/>
  <c r="AU89" i="25"/>
  <c r="I437" i="25"/>
  <c r="AL30" i="25"/>
  <c r="D197" i="25"/>
  <c r="AS45" i="25"/>
  <c r="CE45" i="25" s="1" a="1"/>
  <c r="CE45" i="25" s="1"/>
  <c r="BF29" i="25"/>
  <c r="AT105" i="25"/>
  <c r="AT34" i="25"/>
  <c r="BF48" i="25"/>
  <c r="AJ25" i="25"/>
  <c r="BP107" i="25"/>
  <c r="S25" i="25"/>
  <c r="AE34" i="25"/>
  <c r="BH50" i="25"/>
  <c r="BE45" i="25"/>
  <c r="AM52" i="25"/>
  <c r="AI9" i="25"/>
  <c r="I337" i="25"/>
  <c r="Z74" i="25"/>
  <c r="AJ82" i="25"/>
  <c r="AI48" i="25"/>
  <c r="AV106" i="25"/>
  <c r="AD52" i="25"/>
  <c r="V54" i="25"/>
  <c r="CD54" i="25" s="1" a="1"/>
  <c r="CD54" i="25" s="1"/>
  <c r="S85" i="25"/>
  <c r="K365" i="25"/>
  <c r="BN14" i="25"/>
  <c r="Q68" i="25"/>
  <c r="L377" i="25"/>
  <c r="BI31" i="25"/>
  <c r="AL84" i="25"/>
  <c r="AZ14" i="25"/>
  <c r="AY89" i="25"/>
  <c r="M89" i="25"/>
  <c r="Z95" i="25"/>
  <c r="W25" i="25"/>
  <c r="AW13" i="25"/>
  <c r="AJ103" i="25"/>
  <c r="Q25" i="25"/>
  <c r="AD79" i="25"/>
  <c r="AH76" i="25"/>
  <c r="AT60" i="25"/>
  <c r="AW56" i="25"/>
  <c r="BI103" i="25"/>
  <c r="U74" i="25"/>
  <c r="BO69" i="25"/>
  <c r="Z29" i="25"/>
  <c r="BN42" i="25"/>
  <c r="AG87" i="25"/>
  <c r="Q50" i="25"/>
  <c r="W110" i="25"/>
  <c r="AB96" i="25"/>
  <c r="AI76" i="25"/>
  <c r="AW82" i="25"/>
  <c r="BC74" i="25"/>
  <c r="AJ32" i="25"/>
  <c r="BL57" i="25"/>
  <c r="AF52" i="25"/>
  <c r="AK21" i="25"/>
  <c r="AX93" i="25"/>
  <c r="BK47" i="25"/>
  <c r="V20" i="25"/>
  <c r="CD20" i="25" s="1" a="1"/>
  <c r="CD20" i="25" s="1"/>
  <c r="BP49" i="25"/>
  <c r="BH12" i="25"/>
  <c r="I397" i="25"/>
  <c r="D253" i="25"/>
  <c r="AF8" i="25"/>
  <c r="Q48" i="25"/>
  <c r="BF97" i="25"/>
  <c r="AG24" i="25"/>
  <c r="O105" i="25"/>
  <c r="P43" i="25"/>
  <c r="S73" i="25"/>
  <c r="U99" i="25"/>
  <c r="K261" i="25"/>
  <c r="I533" i="25"/>
  <c r="AJ95" i="25"/>
  <c r="U24" i="25"/>
  <c r="AJ33" i="25"/>
  <c r="AT52" i="25"/>
  <c r="AZ74" i="25"/>
  <c r="AL25" i="25"/>
  <c r="AW73" i="25"/>
  <c r="AR77" i="25"/>
  <c r="AO26" i="25"/>
  <c r="AG98" i="25"/>
  <c r="AZ8" i="25"/>
  <c r="BE110" i="25"/>
  <c r="L205" i="25"/>
  <c r="P103" i="25"/>
  <c r="AD17" i="25"/>
  <c r="AI106" i="25"/>
  <c r="W68" i="25"/>
  <c r="AD91" i="25"/>
  <c r="R100" i="25"/>
  <c r="AZ33" i="25"/>
  <c r="AM18" i="25"/>
  <c r="AV40" i="25"/>
  <c r="BF59" i="25"/>
  <c r="BC32" i="25"/>
  <c r="AC96" i="25"/>
  <c r="I261" i="25"/>
  <c r="AC109" i="25"/>
  <c r="AY6" i="25"/>
  <c r="AX37" i="25"/>
  <c r="K513" i="25"/>
  <c r="BD85" i="25"/>
  <c r="M26" i="25"/>
  <c r="BK6" i="25"/>
  <c r="BG25" i="25"/>
  <c r="AA74" i="25"/>
  <c r="AG12" i="25"/>
  <c r="BJ30" i="25"/>
  <c r="AF107" i="25"/>
  <c r="I229" i="25"/>
  <c r="AO23" i="25"/>
  <c r="AV49" i="25"/>
  <c r="BO12" i="25"/>
  <c r="BM83" i="25"/>
  <c r="BJ33" i="25"/>
  <c r="BJ35" i="25"/>
  <c r="AX102" i="25"/>
  <c r="AV86" i="25"/>
  <c r="BK104" i="25"/>
  <c r="N83" i="25"/>
  <c r="BI5" i="25"/>
  <c r="BF71" i="25"/>
  <c r="BG41" i="25"/>
  <c r="AH50" i="25"/>
  <c r="AA78" i="25"/>
  <c r="BP91" i="25"/>
  <c r="AR33" i="25"/>
  <c r="AR60" i="25"/>
  <c r="AS85" i="25"/>
  <c r="CE85" i="25" s="1" a="1"/>
  <c r="CE85" i="25" s="1"/>
  <c r="O38" i="25"/>
  <c r="AT107" i="25"/>
  <c r="AX42" i="25"/>
  <c r="K221" i="25"/>
  <c r="N87" i="25"/>
  <c r="AX53" i="25"/>
  <c r="AL39" i="25"/>
  <c r="K497" i="25"/>
  <c r="AX38" i="25"/>
  <c r="R49" i="25"/>
  <c r="AO61" i="25"/>
  <c r="AU79" i="25"/>
  <c r="K509" i="25"/>
  <c r="R34" i="25"/>
  <c r="AF65" i="25"/>
  <c r="AE8" i="25"/>
  <c r="T58" i="25"/>
  <c r="BL101" i="25"/>
  <c r="AR11" i="25"/>
  <c r="AA38" i="25"/>
  <c r="AY92" i="25"/>
  <c r="BD13" i="25"/>
  <c r="BO18" i="25"/>
  <c r="AD81" i="25"/>
  <c r="W75" i="25"/>
  <c r="AX10" i="25"/>
  <c r="AV89" i="25"/>
  <c r="P80" i="25"/>
  <c r="I301" i="25"/>
  <c r="O90" i="25"/>
  <c r="Z60" i="25"/>
  <c r="N49" i="25"/>
  <c r="Z80" i="25"/>
  <c r="BM8" i="25"/>
  <c r="AT64" i="25"/>
  <c r="BF104" i="25"/>
  <c r="BJ61" i="25"/>
  <c r="D485" i="25"/>
  <c r="AW67" i="25"/>
  <c r="AW36" i="25"/>
  <c r="AE14" i="25"/>
  <c r="BP95" i="25"/>
  <c r="BO21" i="25"/>
  <c r="K177" i="25"/>
  <c r="BO50" i="25"/>
  <c r="AO5" i="25"/>
  <c r="L281" i="25"/>
  <c r="K165" i="25"/>
  <c r="BP74" i="25"/>
  <c r="BC18" i="25"/>
  <c r="M61" i="25"/>
  <c r="BC83" i="25"/>
  <c r="AG77" i="25"/>
  <c r="BP98" i="25"/>
  <c r="Q6" i="25"/>
  <c r="AK103" i="25"/>
  <c r="W77" i="25"/>
  <c r="AH52" i="25"/>
  <c r="O60" i="25"/>
  <c r="AR94" i="25"/>
  <c r="AA99" i="25"/>
  <c r="AO99" i="25"/>
  <c r="P9" i="25"/>
  <c r="BG47" i="25"/>
  <c r="N59" i="25"/>
  <c r="AI47" i="25"/>
  <c r="BC90" i="25"/>
  <c r="BC26" i="25"/>
  <c r="R92" i="25"/>
  <c r="S56" i="25"/>
  <c r="BM77" i="25"/>
  <c r="AH47" i="25"/>
  <c r="AJ46" i="25"/>
  <c r="BC64" i="25"/>
  <c r="AG32" i="25"/>
  <c r="AN18" i="25"/>
  <c r="AY83" i="25"/>
  <c r="S91" i="25"/>
  <c r="AS18" i="25"/>
  <c r="CE18" i="25" s="1" a="1"/>
  <c r="CE18" i="25" s="1"/>
  <c r="BK60" i="25"/>
  <c r="Q82" i="25"/>
  <c r="O28" i="25"/>
  <c r="L233" i="25"/>
  <c r="AU66" i="25"/>
  <c r="BO29" i="25"/>
  <c r="V71" i="25"/>
  <c r="CD71" i="25" s="1" a="1"/>
  <c r="CD71" i="25" s="1"/>
  <c r="D301" i="25"/>
  <c r="I329" i="25"/>
  <c r="BI26" i="25"/>
  <c r="BJ10" i="25"/>
  <c r="BH96" i="25"/>
  <c r="AK65" i="25"/>
  <c r="Z52" i="25"/>
  <c r="N42" i="25"/>
  <c r="BN77" i="25"/>
  <c r="BI25" i="25"/>
  <c r="AL6" i="25"/>
  <c r="AB17" i="25"/>
  <c r="S81" i="25"/>
  <c r="P38" i="25"/>
  <c r="BK73" i="25"/>
  <c r="BG110" i="25"/>
  <c r="AJ36" i="25"/>
  <c r="AL104" i="25"/>
  <c r="AT82" i="25"/>
  <c r="K301" i="25"/>
  <c r="AN9" i="25"/>
  <c r="AA47" i="25"/>
  <c r="BL45" i="25"/>
  <c r="BD79" i="25"/>
  <c r="AI97" i="25"/>
  <c r="AA59" i="25"/>
  <c r="BD105" i="25"/>
  <c r="BL20" i="25"/>
  <c r="U102" i="25"/>
  <c r="BF24" i="25"/>
  <c r="T91" i="25"/>
  <c r="BJ11" i="25"/>
  <c r="T110" i="25"/>
  <c r="AO63" i="25"/>
  <c r="BH10" i="25"/>
  <c r="L457" i="25"/>
  <c r="BM19" i="25"/>
  <c r="BC40" i="25"/>
  <c r="S44" i="25"/>
  <c r="BP44" i="25"/>
  <c r="BM51" i="25"/>
  <c r="AS59" i="25"/>
  <c r="CE59" i="25" s="1" a="1"/>
  <c r="CE59" i="25" s="1"/>
  <c r="M15" i="25"/>
  <c r="AI63" i="25"/>
  <c r="AE11" i="25"/>
  <c r="AO57" i="25"/>
  <c r="AU74" i="25"/>
  <c r="AV38" i="25"/>
  <c r="S15" i="25"/>
  <c r="AT15" i="25"/>
  <c r="AF14" i="25"/>
  <c r="AI54" i="25"/>
  <c r="BM38" i="25"/>
  <c r="AJ51" i="25"/>
  <c r="AF83" i="25"/>
  <c r="U20" i="25"/>
  <c r="W69" i="25"/>
  <c r="AB57" i="25"/>
  <c r="T94" i="25"/>
  <c r="AO29" i="25"/>
  <c r="AD85" i="25"/>
  <c r="AG20" i="25"/>
  <c r="U49" i="25"/>
  <c r="AK53" i="25"/>
  <c r="K361" i="25"/>
  <c r="BK33" i="25"/>
  <c r="BG90" i="25"/>
  <c r="AC56" i="25"/>
  <c r="AY27" i="25"/>
  <c r="N30" i="25"/>
  <c r="BE106" i="25"/>
  <c r="W94" i="25"/>
  <c r="D293" i="25"/>
  <c r="AT100" i="25"/>
  <c r="O11" i="25"/>
  <c r="AN40" i="25"/>
  <c r="P104" i="25"/>
  <c r="AU90" i="25"/>
  <c r="BL36" i="25"/>
  <c r="BD106" i="25"/>
  <c r="AG66" i="25"/>
  <c r="AO91" i="25"/>
  <c r="R102" i="25"/>
  <c r="BN76" i="25"/>
  <c r="L293" i="25"/>
  <c r="BH56" i="25"/>
  <c r="BF47" i="25"/>
  <c r="BK59" i="25"/>
  <c r="S27" i="25"/>
  <c r="AN60" i="25"/>
  <c r="AK10" i="25"/>
  <c r="BJ23" i="25"/>
  <c r="BE36" i="25"/>
  <c r="AR74" i="25"/>
  <c r="BN48" i="25"/>
  <c r="BP67" i="25"/>
  <c r="K181" i="25"/>
  <c r="P50" i="25"/>
  <c r="Q33" i="25"/>
  <c r="AR107" i="25"/>
  <c r="AC37" i="25"/>
  <c r="S75" i="25"/>
  <c r="BE40" i="25"/>
  <c r="BM107" i="25"/>
  <c r="AY44" i="25"/>
  <c r="BH87" i="25"/>
  <c r="BH55" i="25"/>
  <c r="BK53" i="25"/>
  <c r="S32" i="25"/>
  <c r="AK46" i="25"/>
  <c r="AI65" i="25"/>
  <c r="AR61" i="25"/>
  <c r="O50" i="25"/>
  <c r="V86" i="25"/>
  <c r="CD86" i="25" s="1" a="1"/>
  <c r="CD86" i="25" s="1"/>
  <c r="BI94" i="25"/>
  <c r="AS108" i="25"/>
  <c r="CE108" i="25" s="1" a="1"/>
  <c r="CE108" i="25" s="1"/>
  <c r="AE98" i="25"/>
  <c r="BD95" i="25"/>
  <c r="AK17" i="25"/>
  <c r="Q38" i="25"/>
  <c r="Z13" i="25"/>
  <c r="AV55" i="25"/>
  <c r="AJ96" i="25"/>
  <c r="AW32" i="25"/>
  <c r="AM90" i="25"/>
  <c r="AE20" i="25"/>
  <c r="AN57" i="25"/>
  <c r="AV50" i="25"/>
  <c r="AX105" i="25"/>
  <c r="AF24" i="25"/>
  <c r="AN59" i="25"/>
  <c r="Q56" i="25"/>
  <c r="W78" i="25"/>
  <c r="Z107" i="25"/>
  <c r="BE25" i="25"/>
  <c r="V13" i="25"/>
  <c r="CD13" i="25" s="1" a="1"/>
  <c r="CD13" i="25" s="1"/>
  <c r="AH67" i="25"/>
  <c r="AS38" i="25"/>
  <c r="CE38" i="25" s="1" a="1"/>
  <c r="CE38" i="25" s="1"/>
  <c r="BN43" i="25"/>
  <c r="AJ97" i="25"/>
  <c r="AL108" i="25"/>
  <c r="AJ85" i="25"/>
  <c r="BN63" i="25"/>
  <c r="AW77" i="25"/>
  <c r="Z18" i="25"/>
  <c r="W96" i="25"/>
  <c r="AG45" i="25"/>
  <c r="AX87" i="25"/>
  <c r="BJ20" i="25"/>
  <c r="AM88" i="25"/>
  <c r="AB58" i="25"/>
  <c r="BP103" i="25"/>
  <c r="L245" i="25"/>
  <c r="BC67" i="25"/>
  <c r="BC7" i="25"/>
  <c r="W21" i="25"/>
  <c r="AF106" i="25"/>
  <c r="AH85" i="25"/>
  <c r="T56" i="25"/>
  <c r="BI62" i="25"/>
  <c r="BK7" i="25"/>
  <c r="L193" i="25"/>
  <c r="AJ28" i="25"/>
  <c r="AB66" i="25"/>
  <c r="BL103" i="25"/>
  <c r="AE97" i="25"/>
  <c r="AH106" i="25"/>
  <c r="BC96" i="25"/>
  <c r="AY14" i="25"/>
  <c r="AN10" i="25"/>
  <c r="U57" i="25"/>
  <c r="AX34" i="25"/>
  <c r="AL9" i="25"/>
  <c r="W91" i="25"/>
  <c r="AB106" i="25"/>
  <c r="AU42" i="25"/>
  <c r="N7" i="25"/>
  <c r="I273" i="25"/>
  <c r="AJ101" i="25"/>
  <c r="BG96" i="25"/>
  <c r="AZ31" i="25"/>
  <c r="L433" i="25"/>
  <c r="AS98" i="25"/>
  <c r="CE98" i="25" s="1" a="1"/>
  <c r="CE98" i="25" s="1"/>
  <c r="BO14" i="25"/>
  <c r="BD81" i="25"/>
  <c r="BF94" i="25"/>
  <c r="AW41" i="25"/>
  <c r="BC59" i="25"/>
  <c r="D241" i="25"/>
  <c r="BM72" i="25"/>
  <c r="BN45" i="25"/>
  <c r="D169" i="25"/>
  <c r="AH104" i="25"/>
  <c r="AG42" i="25"/>
  <c r="Q76" i="25"/>
  <c r="AZ38" i="25"/>
  <c r="BN13" i="25"/>
  <c r="AO13" i="25"/>
  <c r="AM49" i="25"/>
  <c r="AS65" i="25"/>
  <c r="CE65" i="25" s="1" a="1"/>
  <c r="CE65" i="25" s="1"/>
  <c r="T73" i="25"/>
  <c r="BO23" i="25"/>
  <c r="AY79" i="25"/>
  <c r="BG102" i="25"/>
  <c r="AN43" i="25"/>
  <c r="BD108" i="25"/>
  <c r="BC20" i="25"/>
  <c r="AW20" i="25"/>
  <c r="BN38" i="25"/>
  <c r="I169" i="25"/>
  <c r="BF78" i="25"/>
  <c r="AS29" i="25"/>
  <c r="CE29" i="25" s="1" a="1"/>
  <c r="CE29" i="25" s="1"/>
  <c r="M43" i="25"/>
  <c r="N16" i="25"/>
  <c r="I173" i="25"/>
  <c r="AH35" i="25"/>
  <c r="D445" i="25"/>
  <c r="AC7" i="25"/>
  <c r="AX96" i="25"/>
  <c r="AX56" i="25"/>
  <c r="W50" i="25"/>
  <c r="AD96" i="25"/>
  <c r="BL43" i="25"/>
  <c r="BM46" i="25"/>
  <c r="M5" i="25"/>
  <c r="K525" i="25"/>
  <c r="Q104" i="25"/>
  <c r="BG49" i="25"/>
  <c r="AD27" i="25"/>
  <c r="BG30" i="25"/>
  <c r="BK42" i="25"/>
  <c r="N57" i="25"/>
  <c r="AV30" i="25"/>
  <c r="BE23" i="25"/>
  <c r="AN84" i="25"/>
  <c r="AW31" i="25"/>
  <c r="AH39" i="25"/>
  <c r="BF27" i="25"/>
  <c r="O23" i="25"/>
  <c r="AB68" i="25"/>
  <c r="BK44" i="25"/>
  <c r="BG38" i="25"/>
  <c r="AJ59" i="25"/>
  <c r="K133" i="25"/>
  <c r="AE110" i="25"/>
  <c r="AK70" i="25"/>
  <c r="BE10" i="25"/>
  <c r="AI86" i="25"/>
  <c r="AI104" i="25"/>
  <c r="Z100" i="25"/>
  <c r="AK62" i="25"/>
  <c r="AY49" i="25"/>
  <c r="BI71" i="25"/>
  <c r="AF10" i="25"/>
  <c r="K425" i="25"/>
  <c r="AW10" i="25"/>
  <c r="S11" i="25"/>
  <c r="BO58" i="25"/>
  <c r="W100" i="25"/>
  <c r="AX55" i="25"/>
  <c r="AN103" i="25"/>
  <c r="AO77" i="25"/>
  <c r="Q85" i="25"/>
  <c r="BM23" i="25"/>
  <c r="AT94" i="25"/>
  <c r="AS42" i="25"/>
  <c r="CE42" i="25" s="1" a="1"/>
  <c r="CE42" i="25" s="1"/>
  <c r="AZ78" i="25"/>
  <c r="BN68" i="25"/>
  <c r="AA85" i="25"/>
  <c r="BO72" i="25"/>
  <c r="AG14" i="25"/>
  <c r="BJ60" i="25"/>
  <c r="AJ68" i="25"/>
  <c r="D433" i="25"/>
  <c r="AZ80" i="25"/>
  <c r="P53" i="25"/>
  <c r="AV102" i="25"/>
  <c r="BH77" i="25"/>
  <c r="AK13" i="25"/>
  <c r="R76" i="25"/>
  <c r="AM58" i="25"/>
  <c r="BM29" i="25"/>
  <c r="U28" i="25"/>
  <c r="M82" i="25"/>
  <c r="O9" i="25"/>
  <c r="R70" i="25"/>
  <c r="BP97" i="25"/>
  <c r="AB37" i="25"/>
  <c r="BG76" i="25"/>
  <c r="AO7" i="25"/>
  <c r="U39" i="25"/>
  <c r="AJ109" i="25"/>
  <c r="W82" i="25"/>
  <c r="AH16" i="25"/>
  <c r="AC19" i="25"/>
  <c r="AU32" i="25"/>
  <c r="I353" i="25"/>
  <c r="M69" i="25"/>
  <c r="M10" i="25"/>
  <c r="T83" i="25"/>
  <c r="AB77" i="25"/>
  <c r="AL106" i="25"/>
  <c r="O77" i="25"/>
  <c r="AO17" i="25"/>
  <c r="Z27" i="25"/>
  <c r="D477" i="25"/>
  <c r="AM36" i="25"/>
  <c r="BN10" i="25"/>
  <c r="AV24" i="25"/>
  <c r="AU30" i="25"/>
  <c r="AC8" i="25"/>
  <c r="AZ84" i="25"/>
  <c r="AS27" i="25"/>
  <c r="CE27" i="25" s="1" a="1"/>
  <c r="CE27" i="25" s="1"/>
  <c r="AD94" i="25"/>
  <c r="BJ94" i="25"/>
  <c r="BM18" i="25"/>
  <c r="AB105" i="25"/>
  <c r="BL85" i="25"/>
  <c r="K129" i="25"/>
  <c r="O29" i="25"/>
  <c r="AM94" i="25"/>
  <c r="M107" i="25"/>
  <c r="AK31" i="25"/>
  <c r="Z86" i="25"/>
  <c r="AD74" i="25"/>
  <c r="BJ84" i="25"/>
  <c r="V41" i="25"/>
  <c r="CD41" i="25" s="1" a="1"/>
  <c r="CD41" i="25" s="1"/>
  <c r="N32" i="25"/>
  <c r="AK71" i="25"/>
  <c r="AW39" i="25"/>
  <c r="BK11" i="25"/>
  <c r="AK87" i="25"/>
  <c r="BM76" i="25"/>
  <c r="AM42" i="25"/>
  <c r="AL19" i="25"/>
  <c r="BN93" i="25"/>
  <c r="BL88" i="25"/>
  <c r="W19" i="25"/>
  <c r="AH108" i="25"/>
  <c r="L285" i="25"/>
  <c r="BF56" i="25"/>
  <c r="BD93" i="25"/>
  <c r="BL99" i="25"/>
  <c r="AY109" i="25"/>
  <c r="BG8" i="25"/>
  <c r="AI37" i="25"/>
  <c r="BM42" i="25"/>
  <c r="AA93" i="25"/>
  <c r="BE93" i="25"/>
  <c r="AH14" i="25"/>
  <c r="AX84" i="25"/>
  <c r="BK32" i="25"/>
  <c r="BM41" i="25"/>
  <c r="AU110" i="25"/>
  <c r="BO82" i="25"/>
  <c r="BD96" i="25"/>
  <c r="BE49" i="25"/>
  <c r="AI60" i="25"/>
  <c r="AT93" i="25"/>
  <c r="AW44" i="25"/>
  <c r="V99" i="25"/>
  <c r="CD99" i="25" s="1" a="1"/>
  <c r="CD99" i="25" s="1"/>
  <c r="BL79" i="25"/>
  <c r="BC6" i="25"/>
  <c r="AR110" i="25"/>
  <c r="AM40" i="25"/>
  <c r="AV64" i="25"/>
  <c r="AZ18" i="25"/>
  <c r="U94" i="25"/>
  <c r="BF45" i="25"/>
  <c r="M102" i="25"/>
  <c r="D345" i="25"/>
  <c r="AK86" i="25"/>
  <c r="AB56" i="25"/>
  <c r="U55" i="25"/>
  <c r="AA76" i="25"/>
  <c r="D233" i="25"/>
  <c r="S46" i="25"/>
  <c r="R22" i="25"/>
  <c r="BF40" i="25"/>
  <c r="AE42" i="25"/>
  <c r="Q109" i="25"/>
  <c r="BI97" i="25"/>
  <c r="K413" i="25"/>
  <c r="M24" i="25"/>
  <c r="BI86" i="25"/>
  <c r="AC108" i="25"/>
  <c r="P11" i="25"/>
  <c r="N60" i="25"/>
  <c r="AV70" i="25"/>
  <c r="AR89" i="25"/>
  <c r="BJ76" i="25"/>
  <c r="AS56" i="25"/>
  <c r="CE56" i="25" s="1" a="1"/>
  <c r="CE56" i="25" s="1"/>
  <c r="BP26" i="25"/>
  <c r="AB92" i="25"/>
  <c r="AO49" i="25"/>
  <c r="AJ43" i="25"/>
  <c r="T30" i="25"/>
  <c r="AE48" i="25"/>
  <c r="AB108" i="25"/>
  <c r="AO87" i="25"/>
  <c r="AL49" i="25"/>
  <c r="T97" i="25"/>
  <c r="BG21" i="25"/>
  <c r="BJ51" i="25"/>
  <c r="AO60" i="25"/>
  <c r="AL38" i="25"/>
  <c r="BM54" i="25"/>
  <c r="AE94" i="25"/>
  <c r="Y358" i="25"/>
  <c r="AQ198" i="25"/>
  <c r="Y310" i="25"/>
  <c r="BB398" i="25"/>
  <c r="AQ414" i="25"/>
  <c r="AQ390" i="25"/>
  <c r="BB346" i="25"/>
  <c r="BB130" i="25"/>
  <c r="BB534" i="25"/>
  <c r="BB474" i="25"/>
  <c r="BB482" i="25"/>
  <c r="Y370" i="25"/>
  <c r="BB358" i="25"/>
  <c r="Y318" i="25"/>
  <c r="BB250" i="25"/>
  <c r="Y186" i="25"/>
  <c r="Y122" i="25"/>
  <c r="BB486" i="25"/>
  <c r="Y174" i="25"/>
  <c r="BB262" i="25"/>
  <c r="AQ330" i="25"/>
  <c r="Y374" i="25"/>
  <c r="Y530" i="25"/>
  <c r="AQ278" i="25"/>
  <c r="BB178" i="25"/>
  <c r="BB430" i="25"/>
  <c r="BB462" i="25"/>
  <c r="AQ462" i="25"/>
  <c r="Y314" i="25"/>
  <c r="AQ174" i="25"/>
  <c r="BB146" i="25"/>
  <c r="BB454" i="25"/>
  <c r="AQ146" i="25"/>
  <c r="BB190" i="25"/>
  <c r="Y458" i="25"/>
  <c r="AQ114" i="25"/>
  <c r="Y426" i="25"/>
  <c r="AQ374" i="25"/>
  <c r="BB302" i="25"/>
  <c r="BB434" i="25"/>
  <c r="Y194" i="25"/>
  <c r="AQ286" i="25"/>
  <c r="AQ386" i="25"/>
  <c r="Y410" i="25"/>
  <c r="AQ246" i="25"/>
  <c r="BB226" i="25"/>
  <c r="Y414" i="25"/>
  <c r="BB182" i="25"/>
  <c r="AQ470" i="25"/>
  <c r="BB466" i="25"/>
  <c r="BB150" i="25"/>
  <c r="AQ194" i="25"/>
  <c r="AQ346" i="25"/>
  <c r="BB438" i="25"/>
  <c r="BB154" i="25"/>
  <c r="Y238" i="25"/>
  <c r="BB394" i="25"/>
  <c r="AQ454" i="25"/>
  <c r="AQ482" i="25"/>
  <c r="AQ458" i="25"/>
  <c r="BB390" i="25"/>
  <c r="Y246" i="25"/>
  <c r="Y502" i="25"/>
  <c r="BB238" i="25"/>
  <c r="Y210" i="25"/>
  <c r="Y154" i="25"/>
  <c r="Y418" i="25"/>
  <c r="BB162" i="25"/>
  <c r="AQ478" i="25"/>
  <c r="AQ402" i="25"/>
  <c r="Y234" i="25"/>
  <c r="Y490" i="25"/>
  <c r="BB274" i="25"/>
  <c r="AQ166" i="25"/>
  <c r="Y494" i="25"/>
  <c r="Y262" i="25"/>
  <c r="Y242" i="25"/>
  <c r="BB426" i="25"/>
  <c r="BE92" i="25"/>
  <c r="AE47" i="25"/>
  <c r="I413" i="25"/>
  <c r="AO108" i="25"/>
  <c r="BJ28" i="25"/>
  <c r="BP29" i="25"/>
  <c r="BC39" i="25"/>
  <c r="AL73" i="25"/>
  <c r="BG51" i="25"/>
  <c r="AA103" i="25"/>
  <c r="D161" i="25"/>
  <c r="AB98" i="25"/>
  <c r="Q91" i="25"/>
  <c r="AD106" i="25"/>
  <c r="AE38" i="25"/>
  <c r="BI57" i="25"/>
  <c r="AK25" i="25"/>
  <c r="K213" i="25"/>
  <c r="Z68" i="25"/>
  <c r="O46" i="25"/>
  <c r="P69" i="25"/>
  <c r="D281" i="25"/>
  <c r="AU81" i="25"/>
  <c r="AR100" i="25"/>
  <c r="AN77" i="25"/>
  <c r="AA36" i="25"/>
  <c r="AM23" i="25"/>
  <c r="Q31" i="25"/>
  <c r="AH43" i="25"/>
  <c r="AR86" i="25"/>
  <c r="AK5" i="25"/>
  <c r="BJ92" i="25"/>
  <c r="AN11" i="25"/>
  <c r="AJ11" i="25"/>
  <c r="BJ24" i="25"/>
  <c r="AA31" i="25"/>
  <c r="BG17" i="25"/>
  <c r="L177" i="25"/>
  <c r="AX33" i="25"/>
  <c r="AC24" i="25"/>
  <c r="AM65" i="25"/>
  <c r="BI39" i="25"/>
  <c r="BH24" i="25"/>
  <c r="BP82" i="25"/>
  <c r="BO105" i="25"/>
  <c r="AS54" i="25"/>
  <c r="CE54" i="25" s="1" a="1"/>
  <c r="CE54" i="25" s="1"/>
  <c r="O82" i="25"/>
  <c r="AZ87" i="25"/>
  <c r="BG101" i="25"/>
  <c r="AF93" i="25"/>
  <c r="O55" i="25"/>
  <c r="Z81" i="25"/>
  <c r="AH70" i="25"/>
  <c r="N24" i="25"/>
  <c r="AA10" i="25"/>
  <c r="S109" i="25"/>
  <c r="L325" i="25"/>
  <c r="BK13" i="25"/>
  <c r="W92" i="25"/>
  <c r="M86" i="25"/>
  <c r="BG78" i="25"/>
  <c r="BN75" i="25"/>
  <c r="BG93" i="25"/>
  <c r="W35" i="25"/>
  <c r="AV12" i="25"/>
  <c r="AW8" i="25"/>
  <c r="AL98" i="25"/>
  <c r="BO25" i="25"/>
  <c r="BI29" i="25"/>
  <c r="N82" i="25"/>
  <c r="BM57" i="25"/>
  <c r="AW108" i="25"/>
  <c r="AR95" i="25"/>
  <c r="BP14" i="25"/>
  <c r="AR56" i="25"/>
  <c r="AB39" i="25"/>
  <c r="AA110" i="25"/>
  <c r="BL70" i="25"/>
  <c r="BO84" i="25"/>
  <c r="AK104" i="25"/>
  <c r="AC89" i="25"/>
  <c r="AS89" i="25"/>
  <c r="CE89" i="25" s="1" a="1"/>
  <c r="CE89" i="25" s="1"/>
  <c r="K533" i="25"/>
  <c r="P55" i="25"/>
  <c r="BI40" i="25"/>
  <c r="AG50" i="25"/>
  <c r="BM88" i="25"/>
  <c r="M38" i="25"/>
  <c r="D457" i="25"/>
  <c r="AA108" i="25"/>
  <c r="BC11" i="25"/>
  <c r="AM77" i="25"/>
  <c r="V34" i="25"/>
  <c r="CD34" i="25" s="1" a="1"/>
  <c r="CD34" i="25" s="1"/>
  <c r="BG39" i="25"/>
  <c r="D405" i="25"/>
  <c r="BE67" i="25"/>
  <c r="BJ5" i="25"/>
  <c r="AC29" i="25"/>
  <c r="AE88" i="25"/>
  <c r="BH101" i="25"/>
  <c r="AC71" i="25"/>
  <c r="AX47" i="25"/>
  <c r="BN24" i="25"/>
  <c r="AG58" i="25"/>
  <c r="BH35" i="25"/>
  <c r="AG103" i="25"/>
  <c r="BM108" i="25"/>
  <c r="AH99" i="25"/>
  <c r="BD26" i="25"/>
  <c r="AI78" i="25"/>
  <c r="AD88" i="25"/>
  <c r="BK74" i="25"/>
  <c r="AS15" i="25"/>
  <c r="CE15" i="25" s="1" a="1"/>
  <c r="CE15" i="25" s="1"/>
  <c r="M12" i="25"/>
  <c r="AJ83" i="25"/>
  <c r="AT88" i="25"/>
  <c r="AG63" i="25"/>
  <c r="BC72" i="25"/>
  <c r="AO18" i="25"/>
  <c r="BF79" i="25"/>
  <c r="BH14" i="25"/>
  <c r="K477" i="25"/>
  <c r="D277" i="25"/>
  <c r="N55" i="25"/>
  <c r="T81" i="25"/>
  <c r="BO34" i="25"/>
  <c r="AD83" i="25"/>
  <c r="AK97" i="25"/>
  <c r="Z43" i="25"/>
  <c r="L221" i="25"/>
  <c r="AE78" i="25"/>
  <c r="AS95" i="25"/>
  <c r="CE95" i="25" s="1" a="1"/>
  <c r="CE95" i="25" s="1"/>
  <c r="S66" i="25"/>
  <c r="AH66" i="25"/>
  <c r="AW28" i="25"/>
  <c r="AL21" i="25"/>
  <c r="O44" i="25"/>
  <c r="U79" i="25"/>
  <c r="AH7" i="25"/>
  <c r="BJ27" i="25"/>
  <c r="AI44" i="25"/>
  <c r="AZ65" i="25"/>
  <c r="BG77" i="25"/>
  <c r="BG68" i="25"/>
  <c r="AV54" i="25"/>
  <c r="D413" i="25"/>
  <c r="AS57" i="25"/>
  <c r="CE57" i="25" s="1" a="1"/>
  <c r="CE57" i="25" s="1"/>
  <c r="BF77" i="25"/>
  <c r="BL19" i="25"/>
  <c r="AV57" i="25"/>
  <c r="K265" i="25"/>
  <c r="AM14" i="25"/>
  <c r="R72" i="25"/>
  <c r="I241" i="25"/>
  <c r="AN110" i="25"/>
  <c r="T71" i="25"/>
  <c r="BJ79" i="25"/>
  <c r="AK80" i="25"/>
  <c r="N15" i="25"/>
  <c r="AR24" i="25"/>
  <c r="W60" i="25"/>
  <c r="AX13" i="25"/>
  <c r="R67" i="25"/>
  <c r="K141" i="25"/>
  <c r="BH32" i="25"/>
  <c r="R104" i="25"/>
  <c r="W43" i="25"/>
  <c r="K125" i="25"/>
  <c r="BE101" i="25"/>
  <c r="AD71" i="25"/>
  <c r="AC99" i="25"/>
  <c r="I213" i="25"/>
  <c r="AI41" i="25"/>
  <c r="AI53" i="25"/>
  <c r="AU43" i="25"/>
  <c r="AH90" i="25"/>
  <c r="BF10" i="25"/>
  <c r="I129" i="25"/>
  <c r="AV108" i="25"/>
  <c r="AI51" i="25"/>
  <c r="V96" i="25"/>
  <c r="CD96" i="25" s="1" a="1"/>
  <c r="CD96" i="25" s="1"/>
  <c r="AG71" i="25"/>
  <c r="R108" i="25"/>
  <c r="AW85" i="25"/>
  <c r="BC54" i="25"/>
  <c r="K233" i="25"/>
  <c r="AL28" i="25"/>
  <c r="O31" i="25"/>
  <c r="AX8" i="25"/>
  <c r="AT29" i="25"/>
  <c r="AC84" i="25"/>
  <c r="BF58" i="25"/>
  <c r="W87" i="25"/>
  <c r="AU58" i="25"/>
  <c r="BP78" i="25"/>
  <c r="AD78" i="25"/>
  <c r="T8" i="25"/>
  <c r="AO86" i="25"/>
  <c r="AD22" i="25"/>
  <c r="AX6" i="25"/>
  <c r="AT6" i="25"/>
  <c r="I317" i="25"/>
  <c r="Q71" i="25"/>
  <c r="BD65" i="25"/>
  <c r="AX48" i="25"/>
  <c r="BH20" i="25"/>
  <c r="Z72" i="25"/>
  <c r="L225" i="25"/>
  <c r="BP51" i="25"/>
  <c r="N47" i="25"/>
  <c r="AJ90" i="25"/>
  <c r="D401" i="25"/>
  <c r="AJ98" i="25"/>
  <c r="N92" i="25"/>
  <c r="AT78" i="25"/>
  <c r="AO27" i="25"/>
  <c r="AC43" i="25"/>
  <c r="BO17" i="25"/>
  <c r="T38" i="25"/>
  <c r="R52" i="25"/>
  <c r="BG36" i="25"/>
  <c r="BD20" i="25"/>
  <c r="AS70" i="25"/>
  <c r="CE70" i="25" s="1" a="1"/>
  <c r="CE70" i="25" s="1"/>
  <c r="T39" i="25"/>
  <c r="N13" i="25"/>
  <c r="T19" i="25"/>
  <c r="AG35" i="25"/>
  <c r="V17" i="25"/>
  <c r="CD17" i="25" s="1" a="1"/>
  <c r="CD17" i="25" s="1"/>
  <c r="W108" i="25"/>
  <c r="AJ29" i="25"/>
  <c r="I281" i="25"/>
  <c r="BH58" i="25"/>
  <c r="AM25" i="25"/>
  <c r="AN51" i="25"/>
  <c r="I401" i="25"/>
  <c r="AE69" i="25"/>
  <c r="T77" i="25"/>
  <c r="BL18" i="25"/>
  <c r="BG59" i="25"/>
  <c r="BC104" i="25"/>
  <c r="I445" i="25"/>
  <c r="AN48" i="25"/>
  <c r="AS104" i="25"/>
  <c r="CE104" i="25" s="1" a="1"/>
  <c r="CE104" i="25" s="1"/>
  <c r="R75" i="25"/>
  <c r="BP77" i="25"/>
  <c r="AA107" i="25"/>
  <c r="AM92" i="25"/>
  <c r="N65" i="25"/>
  <c r="AX90" i="25"/>
  <c r="AV25" i="25"/>
  <c r="BF13" i="25"/>
  <c r="BP75" i="25"/>
  <c r="I245" i="25"/>
  <c r="R97" i="25"/>
  <c r="O30" i="25"/>
  <c r="AF56" i="25"/>
  <c r="AX101" i="25"/>
  <c r="AV80" i="25"/>
  <c r="BJ8" i="25"/>
  <c r="BL50" i="25"/>
  <c r="BP59" i="25"/>
  <c r="L493" i="25"/>
  <c r="AX94" i="25"/>
  <c r="AD75" i="25"/>
  <c r="BP89" i="25"/>
  <c r="AL68" i="25"/>
  <c r="AW25" i="25"/>
  <c r="AE36" i="25"/>
  <c r="V95" i="25"/>
  <c r="CD95" i="25" s="1" a="1"/>
  <c r="CD95" i="25" s="1"/>
  <c r="AZ110" i="25"/>
  <c r="AR54" i="25"/>
  <c r="AF54" i="25"/>
  <c r="T70" i="25"/>
  <c r="AE80" i="25"/>
  <c r="AD43" i="25"/>
  <c r="T79" i="25"/>
  <c r="AC62" i="25"/>
  <c r="AF73" i="25"/>
  <c r="L489" i="25"/>
  <c r="T52" i="25"/>
  <c r="I201" i="25"/>
  <c r="T63" i="25"/>
  <c r="BM89" i="25"/>
  <c r="AE18" i="25"/>
  <c r="AF32" i="25"/>
  <c r="BC22" i="25"/>
  <c r="AG23" i="25"/>
  <c r="AM28" i="25"/>
  <c r="K193" i="25"/>
  <c r="O48" i="25"/>
  <c r="BO27" i="25"/>
  <c r="L201" i="25"/>
  <c r="M83" i="25"/>
  <c r="O34" i="25"/>
  <c r="BF80" i="25"/>
  <c r="U30" i="25"/>
  <c r="AZ57" i="25"/>
  <c r="D273" i="25"/>
  <c r="AJ16" i="25"/>
  <c r="O65" i="25"/>
  <c r="BP80" i="25"/>
  <c r="BN57" i="25"/>
  <c r="AT38" i="25"/>
  <c r="N31" i="25"/>
  <c r="AZ83" i="25"/>
  <c r="BK57" i="25"/>
  <c r="BF57" i="25"/>
  <c r="AY82" i="25"/>
  <c r="BL86" i="25"/>
  <c r="Z10" i="25"/>
  <c r="AC98" i="25"/>
  <c r="BD29" i="25"/>
  <c r="AN31" i="25"/>
  <c r="BD78" i="25"/>
  <c r="AF86" i="25"/>
  <c r="BD56" i="25"/>
  <c r="AI36" i="25"/>
  <c r="K381" i="25"/>
  <c r="BI70" i="25"/>
  <c r="I461" i="25"/>
  <c r="U17" i="25"/>
  <c r="S99" i="25"/>
  <c r="AB16" i="25"/>
  <c r="BN44" i="25"/>
  <c r="BN46" i="25"/>
  <c r="AR109" i="25"/>
  <c r="AU20" i="25"/>
  <c r="AT27" i="25"/>
  <c r="AV87" i="25"/>
  <c r="BO9" i="25"/>
  <c r="O81" i="25"/>
  <c r="AZ64" i="25"/>
  <c r="AA33" i="25"/>
  <c r="AB95" i="25"/>
  <c r="BD84" i="25"/>
  <c r="AA7" i="25"/>
  <c r="U45" i="25"/>
  <c r="BL78" i="25"/>
  <c r="AX59" i="25"/>
  <c r="AB44" i="25"/>
  <c r="AH94" i="25"/>
  <c r="AO94" i="25"/>
  <c r="BD6" i="25"/>
  <c r="O66" i="25"/>
  <c r="AN76" i="25"/>
  <c r="AG36" i="25"/>
  <c r="AY36" i="25"/>
  <c r="AB61" i="25"/>
  <c r="N5" i="25"/>
  <c r="AM34" i="25"/>
  <c r="AU63" i="25"/>
  <c r="AU36" i="25"/>
  <c r="BG31" i="25"/>
  <c r="AM81" i="25"/>
  <c r="Z39" i="25"/>
  <c r="AU59" i="25"/>
  <c r="W107" i="25"/>
  <c r="D141" i="25"/>
  <c r="AL72" i="25"/>
  <c r="V52" i="25"/>
  <c r="CD52" i="25" s="1" a="1"/>
  <c r="CD52" i="25" s="1"/>
  <c r="BJ21" i="25"/>
  <c r="BJ97" i="25"/>
  <c r="AM97" i="25"/>
  <c r="AM24" i="25"/>
  <c r="BD27" i="25"/>
  <c r="BG67" i="25"/>
  <c r="BG99" i="25"/>
  <c r="M88" i="25"/>
  <c r="AX9" i="25"/>
  <c r="BL60" i="25"/>
  <c r="AX99" i="25"/>
  <c r="O69" i="25"/>
  <c r="BC10" i="25"/>
  <c r="W36" i="25"/>
  <c r="AF57" i="25"/>
  <c r="AH13" i="25"/>
  <c r="Q105" i="25"/>
  <c r="BJ96" i="25"/>
  <c r="BM36" i="25"/>
  <c r="BJ47" i="25"/>
  <c r="BP88" i="25"/>
  <c r="BN59" i="25"/>
  <c r="L465" i="25"/>
  <c r="BI108" i="25"/>
  <c r="K353" i="25"/>
  <c r="AY93" i="25"/>
  <c r="BK62" i="25"/>
  <c r="AV83" i="25"/>
  <c r="AG22" i="25"/>
  <c r="BK86" i="25"/>
  <c r="AS68" i="25"/>
  <c r="CE68" i="25" s="1" a="1"/>
  <c r="CE68" i="25" s="1"/>
  <c r="Q40" i="25"/>
  <c r="Z73" i="25"/>
  <c r="AM56" i="25"/>
  <c r="AL27" i="25"/>
  <c r="AW83" i="25"/>
  <c r="Q62" i="25"/>
  <c r="BL97" i="25"/>
  <c r="V24" i="25"/>
  <c r="CD24" i="25" s="1" a="1"/>
  <c r="CD24" i="25" s="1"/>
  <c r="AK64" i="25"/>
  <c r="M54" i="25"/>
  <c r="K201" i="25"/>
  <c r="AH100" i="25"/>
  <c r="AG26" i="25"/>
  <c r="AK102" i="25"/>
  <c r="BG35" i="25"/>
  <c r="AJ89" i="25"/>
  <c r="AH80" i="25"/>
  <c r="BM60" i="25"/>
  <c r="AL91" i="25"/>
  <c r="AC72" i="25"/>
  <c r="BE47" i="25"/>
  <c r="BN95" i="25"/>
  <c r="AK7" i="25"/>
  <c r="AR69" i="25"/>
  <c r="AH64" i="25"/>
  <c r="BJ48" i="25"/>
  <c r="AI50" i="25"/>
  <c r="BN96" i="25"/>
  <c r="AE32" i="25"/>
  <c r="AI74" i="25"/>
  <c r="BP92" i="25"/>
  <c r="BI59" i="25"/>
  <c r="AS22" i="25"/>
  <c r="CE22" i="25" s="1" a="1"/>
  <c r="CE22" i="25" s="1"/>
  <c r="AG80" i="25"/>
  <c r="AZ66" i="25"/>
  <c r="Z65" i="25"/>
  <c r="AL85" i="25"/>
  <c r="BM92" i="25"/>
  <c r="Z108" i="25"/>
  <c r="BE27" i="25"/>
  <c r="AS14" i="25"/>
  <c r="CE14" i="25" s="1" a="1"/>
  <c r="CE14" i="25" s="1"/>
  <c r="AW96" i="25"/>
  <c r="AA106" i="25"/>
  <c r="AA40" i="25"/>
  <c r="BD22" i="25"/>
  <c r="AI14" i="25"/>
  <c r="BF36" i="25"/>
  <c r="T12" i="25"/>
  <c r="BC68" i="25"/>
  <c r="AC49" i="25"/>
  <c r="AA17" i="25"/>
  <c r="AR39" i="25"/>
  <c r="W67" i="25"/>
  <c r="BP16" i="25"/>
  <c r="D425" i="25"/>
  <c r="BC56" i="25"/>
  <c r="AG73" i="25"/>
  <c r="BO53" i="25"/>
  <c r="L405" i="25"/>
  <c r="BC106" i="25"/>
  <c r="AF82" i="25"/>
  <c r="V22" i="25"/>
  <c r="CD22" i="25" s="1" a="1"/>
  <c r="CD22" i="25" s="1"/>
  <c r="AN88" i="25"/>
  <c r="BE34" i="25"/>
  <c r="BL72" i="25"/>
  <c r="Q108" i="25"/>
  <c r="AS61" i="25"/>
  <c r="CE61" i="25" s="1" a="1"/>
  <c r="CE61" i="25" s="1"/>
  <c r="BH47" i="25"/>
  <c r="BD70" i="25"/>
  <c r="BF85" i="25"/>
  <c r="K325" i="25"/>
  <c r="BE87" i="25"/>
  <c r="N77" i="25"/>
  <c r="S42" i="25"/>
  <c r="BK17" i="25"/>
  <c r="L181" i="25"/>
  <c r="AI18" i="25"/>
  <c r="R98" i="25"/>
  <c r="AE86" i="25"/>
  <c r="U100" i="25"/>
  <c r="AD42" i="25"/>
  <c r="L441" i="25"/>
  <c r="AD45" i="25"/>
  <c r="BD59" i="25"/>
  <c r="AW29" i="25"/>
  <c r="AD26" i="25"/>
  <c r="AG68" i="25"/>
  <c r="L453" i="25"/>
  <c r="AL66" i="25"/>
  <c r="BF14" i="25"/>
  <c r="M35" i="25"/>
  <c r="AX50" i="25"/>
  <c r="BO57" i="25"/>
  <c r="AR8" i="25"/>
  <c r="R94" i="25"/>
  <c r="AX108" i="25"/>
  <c r="BG57" i="25"/>
  <c r="M34" i="25"/>
  <c r="N40" i="25"/>
  <c r="BK23" i="25"/>
  <c r="BJ13" i="25"/>
  <c r="N14" i="25"/>
  <c r="Z14" i="25"/>
  <c r="AF104" i="25"/>
  <c r="AR73" i="25"/>
  <c r="AC103" i="25"/>
  <c r="BK26" i="25"/>
  <c r="AA53" i="25"/>
  <c r="AB84" i="25"/>
  <c r="BO109" i="25"/>
  <c r="AC17" i="25"/>
  <c r="BM84" i="25"/>
  <c r="N17" i="25"/>
  <c r="BE73" i="25"/>
  <c r="U31" i="25"/>
  <c r="BO6" i="25"/>
  <c r="BI83" i="25"/>
  <c r="K297" i="25"/>
  <c r="AL47" i="25"/>
  <c r="AH54" i="25"/>
  <c r="BP53" i="25"/>
  <c r="BH80" i="25"/>
  <c r="BH39" i="25"/>
  <c r="BC17" i="25"/>
  <c r="N102" i="25"/>
  <c r="AD55" i="25"/>
  <c r="AY88" i="25"/>
  <c r="AB71" i="25"/>
  <c r="O79" i="25"/>
  <c r="N103" i="25"/>
  <c r="BD82" i="25"/>
  <c r="BP37" i="25"/>
  <c r="BF15" i="25"/>
  <c r="AD37" i="25"/>
  <c r="K229" i="25"/>
  <c r="BK78" i="25"/>
  <c r="AK19" i="25"/>
  <c r="S63" i="25"/>
  <c r="AW42" i="25"/>
  <c r="AC40" i="25"/>
  <c r="S110" i="25"/>
  <c r="Z102" i="25"/>
  <c r="BF43" i="25"/>
  <c r="BL108" i="25"/>
  <c r="R63" i="25"/>
  <c r="BH11" i="25"/>
  <c r="AG17" i="25"/>
  <c r="BN53" i="25"/>
  <c r="AM74" i="25"/>
  <c r="BD41" i="25"/>
  <c r="L297" i="25"/>
  <c r="AV58" i="25"/>
  <c r="BL68" i="25"/>
  <c r="S95" i="25"/>
  <c r="AW72" i="25"/>
  <c r="BJ66" i="25"/>
  <c r="R48" i="25"/>
  <c r="BN69" i="25"/>
  <c r="AU98" i="25"/>
  <c r="P49" i="25"/>
  <c r="P82" i="25"/>
  <c r="U91" i="25"/>
  <c r="AZ45" i="25"/>
  <c r="BP12" i="25"/>
  <c r="R17" i="25"/>
  <c r="K153" i="25"/>
  <c r="BG73" i="25"/>
  <c r="L185" i="25"/>
  <c r="BK55" i="25"/>
  <c r="AY42" i="25"/>
  <c r="AT32" i="25"/>
  <c r="BO16" i="25"/>
  <c r="AM27" i="25"/>
  <c r="BF37" i="25"/>
  <c r="P84" i="25"/>
  <c r="O109" i="25"/>
  <c r="AF70" i="25"/>
  <c r="BG62" i="25"/>
  <c r="Q57" i="25"/>
  <c r="AC58" i="25"/>
  <c r="BF107" i="25"/>
  <c r="BC77" i="25"/>
  <c r="BG71" i="25"/>
  <c r="BK76" i="25"/>
  <c r="AA55" i="25"/>
  <c r="AC69" i="25"/>
  <c r="AH101" i="25"/>
  <c r="AU100" i="25"/>
  <c r="AX76" i="25"/>
  <c r="V67" i="25"/>
  <c r="CD67" i="25" s="1" a="1"/>
  <c r="CD67" i="25" s="1"/>
  <c r="AB29" i="25"/>
  <c r="BI15" i="25"/>
  <c r="BG29" i="25"/>
  <c r="L529" i="25"/>
  <c r="V11" i="25"/>
  <c r="CD11" i="25" s="1" a="1"/>
  <c r="CD11" i="25" s="1"/>
  <c r="AT18" i="25"/>
  <c r="AE16" i="25"/>
  <c r="AA26" i="25"/>
  <c r="U68" i="25"/>
  <c r="BL95" i="25"/>
  <c r="BM97" i="25"/>
  <c r="AH62" i="25"/>
  <c r="AL17" i="25"/>
  <c r="T57" i="25"/>
  <c r="BD100" i="25"/>
  <c r="BJ42" i="25"/>
  <c r="V55" i="25"/>
  <c r="CD55" i="25" s="1" a="1"/>
  <c r="CD55" i="25" s="1"/>
  <c r="AS76" i="25"/>
  <c r="CE76" i="25" s="1" a="1"/>
  <c r="CE76" i="25" s="1"/>
  <c r="AF102" i="25"/>
  <c r="BN32" i="25"/>
  <c r="BG11" i="25"/>
  <c r="T35" i="25"/>
  <c r="K437" i="25"/>
  <c r="AK9" i="25"/>
  <c r="BH27" i="25"/>
  <c r="P26" i="25"/>
  <c r="BN102" i="25"/>
  <c r="BH29" i="25"/>
  <c r="AI25" i="25"/>
  <c r="AZ88" i="25"/>
  <c r="S106" i="25"/>
  <c r="BJ58" i="25"/>
  <c r="AL13" i="25"/>
  <c r="Q11" i="25"/>
  <c r="N70" i="25"/>
  <c r="AF63" i="25"/>
  <c r="P46" i="25"/>
  <c r="BL77" i="25"/>
  <c r="P59" i="25"/>
  <c r="BI10" i="25"/>
  <c r="BP30" i="25"/>
  <c r="Z26" i="25"/>
  <c r="BC36" i="25"/>
  <c r="BF46" i="25"/>
  <c r="R40" i="25"/>
  <c r="BH90" i="25"/>
  <c r="BI98" i="25"/>
  <c r="AW57" i="25"/>
  <c r="BP43" i="25"/>
  <c r="AW61" i="25"/>
  <c r="AG52" i="25"/>
  <c r="BE108" i="25"/>
  <c r="BE37" i="25"/>
  <c r="AJ35" i="25"/>
  <c r="AU102" i="25"/>
  <c r="BM91" i="25"/>
  <c r="AI100" i="25"/>
  <c r="AY73" i="25"/>
  <c r="AX7" i="25"/>
  <c r="AJ73" i="25"/>
  <c r="D517" i="25"/>
  <c r="AS25" i="25"/>
  <c r="CE25" i="25" s="1" a="1"/>
  <c r="CE25" i="25" s="1"/>
  <c r="AH29" i="25"/>
  <c r="BH103" i="25"/>
  <c r="BL109" i="25"/>
  <c r="Q20" i="25"/>
  <c r="Q58" i="25"/>
  <c r="AM22" i="25"/>
  <c r="V29" i="25"/>
  <c r="CD29" i="25" s="1" a="1"/>
  <c r="CD29" i="25" s="1"/>
  <c r="BC76" i="25"/>
  <c r="S103" i="25"/>
  <c r="AS74" i="25"/>
  <c r="CE74" i="25" s="1" a="1"/>
  <c r="CE74" i="25" s="1"/>
  <c r="AW89" i="25"/>
  <c r="AF78" i="25"/>
  <c r="AF79" i="25"/>
  <c r="Q29" i="25"/>
  <c r="BP96" i="25"/>
  <c r="T74" i="25"/>
  <c r="BJ100" i="25"/>
  <c r="S7" i="25"/>
  <c r="Z88" i="25"/>
  <c r="AW87" i="25"/>
  <c r="BN83" i="25"/>
  <c r="BI30" i="25"/>
  <c r="AS28" i="25"/>
  <c r="CE28" i="25" s="1" a="1"/>
  <c r="CE28" i="25" s="1"/>
  <c r="S78" i="25"/>
  <c r="AJ87" i="25"/>
  <c r="BO15" i="25"/>
  <c r="AW53" i="25"/>
  <c r="BI72" i="25"/>
  <c r="BH89" i="25"/>
  <c r="M33" i="25"/>
  <c r="L165" i="25"/>
  <c r="U50" i="25"/>
  <c r="BO40" i="25"/>
  <c r="AC20" i="25"/>
  <c r="AN105" i="25"/>
  <c r="BJ82" i="25"/>
  <c r="BC43" i="25"/>
  <c r="BO68" i="25"/>
  <c r="AB25" i="25"/>
  <c r="AA75" i="25"/>
  <c r="AM80" i="25"/>
  <c r="BK106" i="25"/>
  <c r="BI104" i="25"/>
  <c r="AX81" i="25"/>
  <c r="AF19" i="25"/>
  <c r="AY98" i="25"/>
  <c r="AS97" i="25"/>
  <c r="CE97" i="25" s="1" a="1"/>
  <c r="CE97" i="25" s="1"/>
  <c r="P41" i="25"/>
  <c r="AF97" i="25"/>
  <c r="AK95" i="25"/>
  <c r="AS96" i="25"/>
  <c r="CE96" i="25" s="1" a="1"/>
  <c r="CE96" i="25" s="1"/>
  <c r="BE82" i="25"/>
  <c r="AB67" i="25"/>
  <c r="AN79" i="25"/>
  <c r="AO74" i="25"/>
  <c r="U27" i="25"/>
  <c r="AL59" i="25"/>
  <c r="AK45" i="25"/>
  <c r="AA62" i="25"/>
  <c r="AC60" i="25"/>
  <c r="D205" i="25"/>
  <c r="BI48" i="25"/>
  <c r="R55" i="25"/>
  <c r="AI26" i="25"/>
  <c r="BJ15" i="25"/>
  <c r="L121" i="25"/>
  <c r="BI63" i="25"/>
  <c r="D337" i="25"/>
  <c r="AZ96" i="25"/>
  <c r="BP54" i="25"/>
  <c r="BO43" i="25"/>
  <c r="BI42" i="25"/>
  <c r="BI49" i="25"/>
  <c r="U70" i="25"/>
  <c r="BJ43" i="25"/>
  <c r="AO71" i="25"/>
  <c r="AZ62" i="25"/>
  <c r="W46" i="25"/>
  <c r="AN85" i="25"/>
  <c r="D357" i="25"/>
  <c r="BP33" i="25"/>
  <c r="AN95" i="25"/>
  <c r="L373" i="25"/>
  <c r="BE60" i="25"/>
  <c r="Z82" i="25"/>
  <c r="BD38" i="25"/>
  <c r="BD76" i="25"/>
  <c r="AO42" i="25"/>
  <c r="BP48" i="25"/>
  <c r="W14" i="25"/>
  <c r="BK19" i="25"/>
  <c r="AN16" i="25"/>
  <c r="V106" i="25"/>
  <c r="CD106" i="25" s="1" a="1"/>
  <c r="CD106" i="25" s="1"/>
  <c r="AC26" i="25"/>
  <c r="AG94" i="25"/>
  <c r="K385" i="25"/>
  <c r="AA46" i="25"/>
  <c r="AB31" i="25"/>
  <c r="AC31" i="25"/>
  <c r="AE57" i="25"/>
  <c r="N23" i="25"/>
  <c r="BP72" i="25"/>
  <c r="AU25" i="25"/>
  <c r="D493" i="25"/>
  <c r="AE68" i="25"/>
  <c r="V46" i="25"/>
  <c r="CD46" i="25" s="1" a="1"/>
  <c r="CD46" i="25" s="1"/>
  <c r="BI13" i="25"/>
  <c r="S51" i="25"/>
  <c r="BN60" i="25"/>
  <c r="Z50" i="25"/>
  <c r="AL37" i="25"/>
  <c r="AT22" i="25"/>
  <c r="R103" i="25"/>
  <c r="AS80" i="25"/>
  <c r="CE80" i="25" s="1" a="1"/>
  <c r="CE80" i="25" s="1"/>
  <c r="W109" i="25"/>
  <c r="BJ26" i="25"/>
  <c r="AL54" i="25"/>
  <c r="AS37" i="25"/>
  <c r="CE37" i="25" s="1" a="1"/>
  <c r="CE37" i="25" s="1"/>
  <c r="AK110" i="25"/>
  <c r="AR46" i="25"/>
  <c r="BM75" i="25"/>
  <c r="BL24" i="25"/>
  <c r="AG95" i="25"/>
  <c r="AR106" i="25"/>
  <c r="AS78" i="25"/>
  <c r="CE78" i="25" s="1" a="1"/>
  <c r="CE78" i="25" s="1"/>
  <c r="T33" i="25"/>
  <c r="Q24" i="25"/>
  <c r="Q7" i="25"/>
  <c r="AK8" i="25"/>
  <c r="Q45" i="25"/>
  <c r="BP31" i="25"/>
  <c r="AV16" i="25"/>
  <c r="BP85" i="25"/>
  <c r="AM64" i="25"/>
  <c r="BI19" i="25"/>
  <c r="N86" i="25"/>
  <c r="AF6" i="25"/>
  <c r="BN84" i="25"/>
  <c r="BF12" i="25"/>
  <c r="AL18" i="25"/>
  <c r="AU62" i="25"/>
  <c r="R44" i="25"/>
  <c r="Q78" i="25"/>
  <c r="BO75" i="25"/>
  <c r="BI28" i="25"/>
  <c r="BG105" i="25"/>
  <c r="P70" i="25"/>
  <c r="P73" i="25"/>
  <c r="AD13" i="25"/>
  <c r="AK78" i="25"/>
  <c r="AU64" i="25"/>
  <c r="S67" i="25"/>
  <c r="L353" i="25"/>
  <c r="AH8" i="25"/>
  <c r="P44" i="25"/>
  <c r="AM21" i="25"/>
  <c r="AR103" i="25"/>
  <c r="V53" i="25"/>
  <c r="CD53" i="25" s="1" a="1"/>
  <c r="CD53" i="25" s="1"/>
  <c r="BN110" i="25"/>
  <c r="L461" i="25"/>
  <c r="I217" i="25"/>
  <c r="V93" i="25"/>
  <c r="CD93" i="25" s="1" a="1"/>
  <c r="CD93" i="25" s="1"/>
  <c r="V89" i="25"/>
  <c r="CD89" i="25" s="1" a="1"/>
  <c r="CD89" i="25" s="1"/>
  <c r="T17" i="25"/>
  <c r="AE104" i="25"/>
  <c r="AK35" i="25"/>
  <c r="V50" i="25"/>
  <c r="CD50" i="25" s="1" a="1"/>
  <c r="CD50" i="25" s="1"/>
  <c r="AY69" i="25"/>
  <c r="AY57" i="25"/>
  <c r="BC101" i="25"/>
  <c r="Z45" i="25"/>
  <c r="T93" i="25"/>
  <c r="AI13" i="25"/>
  <c r="AZ89" i="25"/>
  <c r="Z47" i="25"/>
  <c r="AZ56" i="25"/>
  <c r="AM105" i="25"/>
  <c r="T47" i="25"/>
  <c r="AX16" i="25"/>
  <c r="AN39" i="25"/>
  <c r="AT25" i="25"/>
  <c r="BJ18" i="25"/>
  <c r="BL66" i="25"/>
  <c r="AM43" i="25"/>
  <c r="AF88" i="25"/>
  <c r="D321" i="25"/>
  <c r="AZ20" i="25"/>
  <c r="BC65" i="25"/>
  <c r="AZ107" i="25"/>
  <c r="AR14" i="25"/>
  <c r="AG82" i="25"/>
  <c r="AS109" i="25"/>
  <c r="CE109" i="25" s="1" a="1"/>
  <c r="CE109" i="25" s="1"/>
  <c r="D209" i="25"/>
  <c r="U46" i="25"/>
  <c r="AJ12" i="25"/>
  <c r="D145" i="25"/>
  <c r="Z46" i="25"/>
  <c r="N91" i="25"/>
  <c r="AA45" i="25"/>
  <c r="AW52" i="25"/>
  <c r="AS105" i="25"/>
  <c r="CE105" i="25" s="1" a="1"/>
  <c r="CE105" i="25" s="1"/>
  <c r="T87" i="25"/>
  <c r="AV26" i="25"/>
  <c r="BI58" i="25"/>
  <c r="AT96" i="25"/>
  <c r="AX44" i="25"/>
  <c r="L237" i="25"/>
  <c r="BP62" i="25"/>
  <c r="BI73" i="25"/>
  <c r="AX49" i="25"/>
  <c r="AZ100" i="25"/>
  <c r="U42" i="25"/>
  <c r="AU80" i="25"/>
  <c r="AE21" i="25"/>
  <c r="R27" i="25"/>
  <c r="AI34" i="25"/>
  <c r="AO88" i="25"/>
  <c r="AN106" i="25"/>
  <c r="AB8" i="25"/>
  <c r="I277" i="25"/>
  <c r="AR65" i="25"/>
  <c r="Z31" i="25"/>
  <c r="R50" i="25"/>
  <c r="AC106" i="25"/>
  <c r="AJ8" i="25"/>
  <c r="AT103" i="25"/>
  <c r="AB54" i="25"/>
  <c r="AJ81" i="25"/>
  <c r="AO81" i="25"/>
  <c r="BE12" i="25"/>
  <c r="BM37" i="25"/>
  <c r="BO87" i="25"/>
  <c r="BH7" i="25"/>
  <c r="T82" i="25"/>
  <c r="R89" i="25"/>
  <c r="I237" i="25"/>
  <c r="AM8" i="25"/>
  <c r="BG69" i="25"/>
  <c r="AL12" i="25"/>
  <c r="AK15" i="25"/>
  <c r="AZ24" i="25"/>
  <c r="AM38" i="25"/>
  <c r="AV97" i="25"/>
  <c r="Q110" i="25"/>
  <c r="L481" i="25"/>
  <c r="AO89" i="25"/>
  <c r="Z70" i="25"/>
  <c r="U63" i="25"/>
  <c r="AN72" i="25"/>
  <c r="P14" i="25"/>
  <c r="I145" i="25"/>
  <c r="AA39" i="25"/>
  <c r="AW103" i="25"/>
  <c r="AJ42" i="25"/>
  <c r="V100" i="25"/>
  <c r="CD100" i="25" s="1" a="1"/>
  <c r="CD100" i="25" s="1"/>
  <c r="Q88" i="25"/>
  <c r="AM67" i="25"/>
  <c r="AU60" i="25"/>
  <c r="AD109" i="25"/>
  <c r="W81" i="25"/>
  <c r="AB88" i="25"/>
  <c r="AO48" i="25"/>
  <c r="BK89" i="25"/>
  <c r="O72" i="25"/>
  <c r="AG61" i="25"/>
  <c r="W103" i="25"/>
  <c r="AJ24" i="25"/>
  <c r="AF28" i="25"/>
  <c r="Z38" i="25"/>
  <c r="S10" i="25"/>
  <c r="AE85" i="25"/>
  <c r="AB65" i="25"/>
  <c r="AE64" i="25"/>
  <c r="BM95" i="25"/>
  <c r="BO56" i="25"/>
  <c r="BM69" i="25"/>
  <c r="AZ67" i="25"/>
  <c r="Z58" i="25"/>
  <c r="AA24" i="25"/>
  <c r="AC79" i="25"/>
  <c r="BK21" i="25"/>
  <c r="AZ29" i="25"/>
  <c r="BK92" i="25"/>
  <c r="W88" i="25"/>
  <c r="AK16" i="25"/>
  <c r="BD8" i="25"/>
  <c r="AT55" i="25"/>
  <c r="AY17" i="25"/>
  <c r="AI10" i="25"/>
  <c r="T6" i="25"/>
  <c r="BD58" i="25"/>
  <c r="AG31" i="25"/>
  <c r="BH34" i="25"/>
  <c r="AB109" i="25"/>
  <c r="P92" i="25"/>
  <c r="BH74" i="25"/>
  <c r="BD51" i="25"/>
  <c r="U21" i="25"/>
  <c r="AK66" i="25"/>
  <c r="AB97" i="25"/>
  <c r="M56" i="25"/>
  <c r="AD59" i="25"/>
  <c r="AE61" i="25"/>
  <c r="AW94" i="25"/>
  <c r="AW18" i="25"/>
  <c r="BO83" i="25"/>
  <c r="BP99" i="25"/>
  <c r="AI39" i="25"/>
  <c r="AY51" i="25"/>
  <c r="AM62" i="25"/>
  <c r="R96" i="25"/>
  <c r="AT71" i="25"/>
  <c r="BD25" i="25"/>
  <c r="BC60" i="25"/>
  <c r="BO20" i="25"/>
  <c r="V70" i="25"/>
  <c r="CD70" i="25" s="1" a="1"/>
  <c r="CD70" i="25" s="1"/>
  <c r="P47" i="25"/>
  <c r="U86" i="25"/>
  <c r="AE66" i="25"/>
  <c r="AN93" i="25"/>
  <c r="AR91" i="25"/>
  <c r="V49" i="25"/>
  <c r="CD49" i="25" s="1" a="1"/>
  <c r="CD49" i="25" s="1"/>
  <c r="BM26" i="25"/>
  <c r="AH78" i="25"/>
  <c r="BK35" i="25"/>
  <c r="AE6" i="25"/>
  <c r="AO41" i="25"/>
  <c r="AX97" i="25"/>
  <c r="K393" i="25"/>
  <c r="AW68" i="25"/>
  <c r="AA96" i="25"/>
  <c r="S68" i="25"/>
  <c r="AL56" i="25"/>
  <c r="BK99" i="25"/>
  <c r="L125" i="25"/>
  <c r="AX20" i="25"/>
  <c r="AU26" i="25"/>
  <c r="Q53" i="25"/>
  <c r="V7" i="25"/>
  <c r="CD7" i="25" s="1" a="1"/>
  <c r="CD7" i="25" s="1"/>
  <c r="BL13" i="25"/>
  <c r="AD48" i="25"/>
  <c r="AL87" i="25"/>
  <c r="AB42" i="25"/>
  <c r="BC91" i="25"/>
  <c r="AK44" i="25"/>
  <c r="BF98" i="25"/>
  <c r="BN65" i="25"/>
  <c r="AE41" i="25"/>
  <c r="AS31" i="25"/>
  <c r="CE31" i="25" s="1" a="1"/>
  <c r="CE31" i="25" s="1"/>
  <c r="W106" i="25"/>
  <c r="AY77" i="25"/>
  <c r="AE31" i="25"/>
  <c r="BM103" i="25"/>
  <c r="AY70" i="25"/>
  <c r="BJ68" i="25"/>
  <c r="BE44" i="25"/>
  <c r="AS26" i="25"/>
  <c r="CE26" i="25" s="1" a="1"/>
  <c r="CE26" i="25" s="1"/>
  <c r="BI12" i="25"/>
  <c r="O76" i="25"/>
  <c r="BH93" i="25"/>
  <c r="S57" i="25"/>
  <c r="AD100" i="25"/>
  <c r="R16" i="25"/>
  <c r="AI70" i="25"/>
  <c r="U9" i="25"/>
  <c r="AM100" i="25"/>
  <c r="AZ97" i="25"/>
  <c r="AO105" i="25"/>
  <c r="BI105" i="25"/>
  <c r="S102" i="25"/>
  <c r="AB107" i="25"/>
  <c r="AM84" i="25"/>
  <c r="S22" i="25"/>
  <c r="BN98" i="25"/>
  <c r="T90" i="25"/>
  <c r="AK59" i="25"/>
  <c r="BD80" i="25"/>
  <c r="W63" i="25"/>
  <c r="AV73" i="25"/>
  <c r="BK100" i="25"/>
  <c r="BE29" i="25"/>
  <c r="U37" i="25"/>
  <c r="U61" i="25"/>
  <c r="AF47" i="25"/>
  <c r="M57" i="25"/>
  <c r="P94" i="25"/>
  <c r="AX32" i="25"/>
  <c r="AT76" i="25"/>
  <c r="AB49" i="25"/>
  <c r="O103" i="25"/>
  <c r="AR47" i="25"/>
  <c r="AX88" i="25"/>
  <c r="AK96" i="25"/>
  <c r="N43" i="25"/>
  <c r="BE33" i="25"/>
  <c r="AL96" i="25"/>
  <c r="M23" i="25"/>
  <c r="Z79" i="25"/>
  <c r="I529" i="25"/>
  <c r="Z22" i="25"/>
  <c r="AO15" i="25"/>
  <c r="AY55" i="25"/>
  <c r="AW30" i="25"/>
  <c r="AC85" i="25"/>
  <c r="AZ77" i="25"/>
  <c r="W22" i="25"/>
  <c r="AD46" i="25"/>
  <c r="AO107" i="25"/>
  <c r="O13" i="25"/>
  <c r="BM27" i="25"/>
  <c r="T69" i="25"/>
  <c r="W85" i="25"/>
  <c r="BO37" i="25"/>
  <c r="AM66" i="25"/>
  <c r="U25" i="25"/>
  <c r="AS13" i="25"/>
  <c r="CE13" i="25" s="1" a="1"/>
  <c r="CE13" i="25" s="1"/>
  <c r="BP63" i="25"/>
  <c r="AG107" i="25"/>
  <c r="W54" i="25"/>
  <c r="AG41" i="25"/>
  <c r="I321" i="25"/>
  <c r="BK51" i="25"/>
  <c r="AO67" i="25"/>
  <c r="AK99" i="25"/>
  <c r="BF63" i="25"/>
  <c r="S23" i="25"/>
  <c r="AN34" i="25"/>
  <c r="BO79" i="25"/>
  <c r="K469" i="25"/>
  <c r="BG10" i="25"/>
  <c r="AW16" i="25"/>
  <c r="BP81" i="25"/>
  <c r="BE98" i="25"/>
  <c r="BJ37" i="25"/>
  <c r="W48" i="25"/>
  <c r="AV10" i="25"/>
  <c r="AY97" i="25"/>
  <c r="AI79" i="25"/>
  <c r="Q100" i="25"/>
  <c r="AY67" i="25"/>
  <c r="D137" i="25"/>
  <c r="BL28" i="25"/>
  <c r="I233" i="25"/>
  <c r="AZ61" i="25"/>
  <c r="BM87" i="25"/>
  <c r="R57" i="25"/>
  <c r="AT97" i="25"/>
  <c r="AT90" i="25"/>
  <c r="V73" i="25"/>
  <c r="CD73" i="25" s="1" a="1"/>
  <c r="CD73" i="25" s="1"/>
  <c r="U87" i="25"/>
  <c r="M60" i="25"/>
  <c r="AD97" i="25"/>
  <c r="Q27" i="25"/>
  <c r="AC101" i="25"/>
  <c r="N33" i="25"/>
  <c r="BP15" i="25"/>
  <c r="AX18" i="25"/>
  <c r="AC81" i="25"/>
  <c r="BJ54" i="25"/>
  <c r="AS77" i="25"/>
  <c r="CE77" i="25" s="1" a="1"/>
  <c r="CE77" i="25" s="1"/>
  <c r="I453" i="25"/>
  <c r="I421" i="25"/>
  <c r="AY15" i="25"/>
  <c r="BE69" i="25"/>
  <c r="AW48" i="25"/>
  <c r="BL9" i="25"/>
  <c r="AU15" i="25"/>
  <c r="AD93" i="25"/>
  <c r="N89" i="25"/>
  <c r="AH12" i="25"/>
  <c r="AO31" i="25"/>
  <c r="AK55" i="25"/>
  <c r="AU35" i="25"/>
  <c r="L277" i="25"/>
  <c r="BK69" i="25"/>
  <c r="U89" i="25"/>
  <c r="BI77" i="25"/>
  <c r="W7" i="25"/>
  <c r="AE55" i="25"/>
  <c r="AF20" i="25"/>
  <c r="V25" i="25"/>
  <c r="CD25" i="25" s="1" a="1"/>
  <c r="CD25" i="25" s="1"/>
  <c r="O101" i="25"/>
  <c r="BP76" i="25"/>
  <c r="BH57" i="25"/>
  <c r="P95" i="25"/>
  <c r="U78" i="25"/>
  <c r="U41" i="25"/>
  <c r="BP108" i="25"/>
  <c r="BO101" i="25"/>
  <c r="AS21" i="25"/>
  <c r="CE21" i="25" s="1" a="1"/>
  <c r="CE21" i="25" s="1"/>
  <c r="T11" i="25"/>
  <c r="AY91" i="25"/>
  <c r="AH88" i="25"/>
  <c r="BH82" i="25"/>
  <c r="AL67" i="25"/>
  <c r="N50" i="25"/>
  <c r="AV90" i="25"/>
  <c r="AF59" i="25"/>
  <c r="AY7" i="25"/>
  <c r="U47" i="25"/>
  <c r="BP93" i="25"/>
  <c r="V63" i="25"/>
  <c r="CD63" i="25" s="1" a="1"/>
  <c r="CD63" i="25" s="1"/>
  <c r="BK16" i="25"/>
  <c r="BD30" i="25"/>
  <c r="AX62" i="25"/>
  <c r="AY11" i="25"/>
  <c r="I265" i="25"/>
  <c r="AK74" i="25"/>
  <c r="BL105" i="25"/>
  <c r="AF49" i="25"/>
  <c r="Q99" i="25"/>
  <c r="S33" i="25"/>
  <c r="AN68" i="25"/>
  <c r="U59" i="25"/>
  <c r="T26" i="25"/>
  <c r="AB69" i="25"/>
  <c r="V109" i="25"/>
  <c r="CD109" i="25" s="1" a="1"/>
  <c r="CD109" i="25" s="1"/>
  <c r="BN92" i="25"/>
  <c r="AE28" i="25"/>
  <c r="AR97" i="25"/>
  <c r="Z55" i="25"/>
  <c r="W83" i="25"/>
  <c r="BO5" i="25"/>
  <c r="S80" i="25"/>
  <c r="BO110" i="25"/>
  <c r="AY16" i="25"/>
  <c r="AC35" i="25"/>
  <c r="AY32" i="25"/>
  <c r="V14" i="25"/>
  <c r="CD14" i="25" s="1" a="1"/>
  <c r="CD14" i="25" s="1"/>
  <c r="BE42" i="25"/>
  <c r="P5" i="25"/>
  <c r="AF43" i="25"/>
  <c r="BI81" i="25"/>
  <c r="L401" i="25"/>
  <c r="AV69" i="25"/>
  <c r="BN103" i="25"/>
  <c r="AH15" i="25"/>
  <c r="R93" i="25"/>
  <c r="BN64" i="25"/>
  <c r="AT59" i="25"/>
  <c r="AK91" i="25"/>
  <c r="AE103" i="25"/>
  <c r="AD63" i="25"/>
  <c r="AW35" i="25"/>
  <c r="AF13" i="25"/>
  <c r="AZ28" i="25"/>
  <c r="BD43" i="25"/>
  <c r="N12" i="25"/>
  <c r="AM46" i="25"/>
  <c r="AT20" i="25"/>
  <c r="AK72" i="25"/>
  <c r="I141" i="25"/>
  <c r="W99" i="25"/>
  <c r="AB35" i="25"/>
  <c r="BD92" i="25"/>
  <c r="AV100" i="25"/>
  <c r="AN21" i="25"/>
  <c r="AB104" i="25"/>
  <c r="AA79" i="25"/>
  <c r="AN58" i="25"/>
  <c r="AZ15" i="25"/>
  <c r="AA71" i="25"/>
  <c r="BL56" i="25"/>
  <c r="BK110" i="25"/>
  <c r="AB40" i="25"/>
  <c r="AR48" i="25"/>
  <c r="AB83" i="25"/>
  <c r="I225" i="25"/>
  <c r="BL61" i="25"/>
  <c r="AX79" i="25"/>
  <c r="K377" i="25"/>
  <c r="BL41" i="25"/>
  <c r="BJ70" i="25"/>
  <c r="BF20" i="25"/>
  <c r="BH51" i="25"/>
  <c r="BI27" i="25"/>
  <c r="BM59" i="25"/>
  <c r="W74" i="25"/>
  <c r="AG83" i="25"/>
  <c r="AA92" i="25"/>
  <c r="K445" i="25"/>
  <c r="BE61" i="25"/>
  <c r="K389" i="25"/>
  <c r="AU7" i="25"/>
  <c r="W80" i="25"/>
  <c r="AE25" i="25"/>
  <c r="AK33" i="25"/>
  <c r="I253" i="25"/>
  <c r="BC9" i="25"/>
  <c r="BF76" i="25"/>
  <c r="AU53" i="25"/>
  <c r="AR99" i="25"/>
  <c r="V107" i="25"/>
  <c r="CD107" i="25" s="1" a="1"/>
  <c r="CD107" i="25" s="1"/>
  <c r="AE54" i="25"/>
  <c r="BC24" i="25"/>
  <c r="BJ86" i="25"/>
  <c r="BN12" i="25"/>
  <c r="BE48" i="25"/>
  <c r="AC46" i="25"/>
  <c r="U43" i="25"/>
  <c r="AG13" i="25"/>
  <c r="BD74" i="25"/>
  <c r="R99" i="25"/>
  <c r="AK14" i="25"/>
  <c r="R15" i="25"/>
  <c r="AD36" i="25"/>
  <c r="AK11" i="25"/>
  <c r="BI45" i="25"/>
  <c r="V92" i="25"/>
  <c r="CD92" i="25" s="1" a="1"/>
  <c r="CD92" i="25" s="1"/>
  <c r="AD20" i="25"/>
  <c r="Z63" i="25"/>
  <c r="Q87" i="25"/>
  <c r="BL62" i="25"/>
  <c r="BH69" i="25"/>
  <c r="P23" i="25"/>
  <c r="AY47" i="25"/>
  <c r="S41" i="25"/>
  <c r="AE87" i="25"/>
  <c r="O100" i="25"/>
  <c r="BG40" i="25"/>
  <c r="BL38" i="25"/>
  <c r="AO75" i="25"/>
  <c r="AZ60" i="25"/>
  <c r="AK79" i="25"/>
  <c r="AI62" i="25"/>
  <c r="AS103" i="25"/>
  <c r="CE103" i="25" s="1" a="1"/>
  <c r="CE103" i="25" s="1"/>
  <c r="AR62" i="25"/>
  <c r="AF30" i="25"/>
  <c r="AC74" i="25"/>
  <c r="AT49" i="25"/>
  <c r="AI109" i="25"/>
  <c r="N79" i="25"/>
  <c r="BL83" i="25"/>
  <c r="D285" i="25"/>
  <c r="AZ42" i="25"/>
  <c r="BN73" i="25"/>
  <c r="AO58" i="25"/>
  <c r="AI77" i="25"/>
  <c r="AN33" i="25"/>
  <c r="M98" i="25"/>
  <c r="AM6" i="25"/>
  <c r="N100" i="25"/>
  <c r="U109" i="25"/>
  <c r="AH5" i="25"/>
  <c r="BN50" i="25"/>
  <c r="AB81" i="25"/>
  <c r="BN37" i="25"/>
  <c r="W20" i="25"/>
  <c r="L341" i="25"/>
  <c r="AH79" i="25"/>
  <c r="AS24" i="25"/>
  <c r="CE24" i="25" s="1" a="1"/>
  <c r="CE24" i="25" s="1"/>
  <c r="BK15" i="25"/>
  <c r="BL26" i="25"/>
  <c r="BK12" i="25"/>
  <c r="BL80" i="25"/>
  <c r="BO22" i="25"/>
  <c r="BJ45" i="25"/>
  <c r="AA35" i="25"/>
  <c r="AY52" i="25"/>
  <c r="AK36" i="25"/>
  <c r="M14" i="25"/>
  <c r="Q55" i="25"/>
  <c r="AE72" i="25"/>
  <c r="AE65" i="25"/>
  <c r="AG30" i="25"/>
  <c r="BE53" i="25"/>
  <c r="BC107" i="25"/>
  <c r="BC35" i="25"/>
  <c r="BN61" i="25"/>
  <c r="AI57" i="25"/>
  <c r="AS51" i="25"/>
  <c r="CE51" i="25" s="1" a="1"/>
  <c r="CE51" i="25" s="1"/>
  <c r="AW93" i="25"/>
  <c r="AI91" i="25"/>
  <c r="AT37" i="25"/>
  <c r="R69" i="25"/>
  <c r="Z41" i="25"/>
  <c r="BC81" i="25"/>
  <c r="P77" i="25"/>
  <c r="AR87" i="25"/>
  <c r="AI80" i="25"/>
  <c r="AS19" i="25"/>
  <c r="CE19" i="25" s="1" a="1"/>
  <c r="CE19" i="25" s="1"/>
  <c r="AJ91" i="25"/>
  <c r="T32" i="25"/>
  <c r="BN31" i="25"/>
  <c r="BG22" i="25"/>
  <c r="AR81" i="25"/>
  <c r="W11" i="25"/>
  <c r="AC28" i="25"/>
  <c r="S38" i="25"/>
  <c r="Q79" i="25"/>
  <c r="BP84" i="25"/>
  <c r="Z5" i="25"/>
  <c r="AR7" i="25"/>
  <c r="BO71" i="25"/>
  <c r="R14" i="25"/>
  <c r="BJ91" i="25"/>
  <c r="K161" i="25"/>
  <c r="BN100" i="25"/>
  <c r="AR102" i="25"/>
  <c r="BP7" i="25"/>
  <c r="BI16" i="25"/>
  <c r="BP23" i="25"/>
  <c r="M74" i="25"/>
  <c r="AZ103" i="25"/>
  <c r="AO59" i="25"/>
  <c r="Q5" i="25"/>
  <c r="BD99" i="25"/>
  <c r="N64" i="25"/>
  <c r="AO84" i="25"/>
  <c r="AJ56" i="25"/>
  <c r="S105" i="25"/>
  <c r="BM53" i="25"/>
  <c r="BD54" i="25"/>
  <c r="BD107" i="25"/>
  <c r="BP87" i="25"/>
  <c r="BG109" i="25"/>
  <c r="U65" i="25"/>
  <c r="AH61" i="25"/>
  <c r="O108" i="25"/>
  <c r="AZ86" i="25"/>
  <c r="AL89" i="25"/>
  <c r="AM55" i="25"/>
  <c r="BJ25" i="25"/>
  <c r="AK42" i="25"/>
  <c r="AR21" i="25"/>
  <c r="I313" i="25"/>
  <c r="AV96" i="25"/>
  <c r="W33" i="25"/>
  <c r="AY46" i="25"/>
  <c r="AB55" i="25"/>
  <c r="AF31" i="25"/>
  <c r="AW26" i="25"/>
  <c r="AT10" i="25"/>
  <c r="M97" i="25"/>
  <c r="BI84" i="25"/>
  <c r="BI69" i="25"/>
  <c r="AG10" i="25"/>
  <c r="M78" i="25"/>
  <c r="V75" i="25"/>
  <c r="CD75" i="25" s="1" a="1"/>
  <c r="CD75" i="25" s="1"/>
  <c r="BG61" i="25"/>
  <c r="P67" i="25"/>
  <c r="W59" i="25"/>
  <c r="AI72" i="25"/>
  <c r="Q69" i="25"/>
  <c r="M17" i="25"/>
  <c r="AU106" i="25"/>
  <c r="AT51" i="25"/>
  <c r="AN98" i="25"/>
  <c r="AI38" i="25"/>
  <c r="AH86" i="25"/>
  <c r="AH82" i="25"/>
  <c r="AV18" i="25"/>
  <c r="BM106" i="25"/>
  <c r="S69" i="25"/>
  <c r="BF102" i="25"/>
  <c r="BG19" i="25"/>
  <c r="AT68" i="25"/>
  <c r="V98" i="25"/>
  <c r="CD98" i="25" s="1" a="1"/>
  <c r="CD98" i="25" s="1"/>
  <c r="M94" i="25"/>
  <c r="P35" i="25"/>
  <c r="AF60" i="25"/>
  <c r="BP110" i="25"/>
  <c r="BP20" i="25"/>
  <c r="T64" i="25"/>
  <c r="BM16" i="25"/>
  <c r="P93" i="25"/>
  <c r="O99" i="25"/>
  <c r="AN64" i="25"/>
  <c r="AE82" i="25"/>
  <c r="BG89" i="25"/>
  <c r="BN67" i="25"/>
  <c r="L333" i="25"/>
  <c r="AY30" i="25"/>
  <c r="AA91" i="25"/>
  <c r="AJ62" i="25"/>
  <c r="AU93" i="25"/>
  <c r="AF96" i="25"/>
  <c r="I405" i="25"/>
  <c r="AM98" i="25"/>
  <c r="N90" i="25"/>
  <c r="BP18" i="25"/>
  <c r="BC49" i="25"/>
  <c r="BE81" i="25"/>
  <c r="BB450" i="25"/>
  <c r="Y182" i="25"/>
  <c r="Y126" i="25"/>
  <c r="Y198" i="25"/>
  <c r="BB362" i="25"/>
  <c r="AQ178" i="25"/>
  <c r="AQ142" i="25"/>
  <c r="AQ514" i="25"/>
  <c r="Y282" i="25"/>
  <c r="AQ210" i="25"/>
  <c r="BB282" i="25"/>
  <c r="Y218" i="25"/>
  <c r="AQ266" i="25"/>
  <c r="Y478" i="25"/>
  <c r="AQ398" i="25"/>
  <c r="AQ522" i="25"/>
  <c r="AQ186" i="25"/>
  <c r="AQ342" i="25"/>
  <c r="Y158" i="25"/>
  <c r="Y346" i="25"/>
  <c r="BB214" i="25"/>
  <c r="BB174" i="25"/>
  <c r="Y206" i="25"/>
  <c r="Y146" i="25"/>
  <c r="Y438" i="25"/>
  <c r="AQ502" i="25"/>
  <c r="BB290" i="25"/>
  <c r="Y162" i="25"/>
  <c r="Y202" i="25"/>
  <c r="Y226" i="25"/>
  <c r="BB458" i="25"/>
  <c r="Y522" i="25"/>
  <c r="Y462" i="25"/>
  <c r="Y486" i="25"/>
  <c r="Y394" i="25"/>
  <c r="BB414" i="25"/>
  <c r="Y474" i="25"/>
  <c r="Y430" i="25"/>
  <c r="AQ310" i="25"/>
  <c r="BB522" i="25"/>
  <c r="AQ430" i="25"/>
  <c r="AQ294" i="25"/>
  <c r="AQ530" i="25"/>
  <c r="BB198" i="25"/>
  <c r="BB338" i="25"/>
  <c r="AQ466" i="25"/>
  <c r="BB126" i="25"/>
  <c r="Y270" i="25"/>
  <c r="Y250" i="25"/>
  <c r="AQ206" i="25"/>
  <c r="BB210" i="25"/>
  <c r="BB258" i="25"/>
  <c r="BB322" i="25"/>
  <c r="AQ434" i="25"/>
  <c r="BB318" i="25"/>
  <c r="AQ154" i="25"/>
  <c r="AQ190" i="25"/>
  <c r="AQ494" i="25"/>
  <c r="BB418" i="25"/>
  <c r="Y338" i="25"/>
  <c r="BB202" i="25"/>
  <c r="AQ126" i="25"/>
  <c r="AQ226" i="25"/>
  <c r="BB490" i="25"/>
  <c r="BB530" i="25"/>
  <c r="Y298" i="25"/>
  <c r="BB498" i="25"/>
  <c r="AQ326" i="25"/>
  <c r="Y470" i="25"/>
  <c r="Y138" i="25"/>
  <c r="AQ378" i="25"/>
  <c r="Y322" i="25"/>
  <c r="Y378" i="25"/>
  <c r="Y390" i="25"/>
  <c r="AQ518" i="25"/>
  <c r="BB246" i="25"/>
  <c r="AQ498" i="25"/>
  <c r="AI6" i="25"/>
  <c r="I193" i="25"/>
  <c r="AC73" i="25"/>
  <c r="AM54" i="25"/>
  <c r="AK56" i="25"/>
  <c r="AC22" i="25"/>
  <c r="AZ105" i="25"/>
  <c r="BM66" i="25"/>
  <c r="V23" i="25"/>
  <c r="CD23" i="25" s="1" a="1"/>
  <c r="CD23" i="25" s="1"/>
  <c r="D373" i="25"/>
  <c r="BC5" i="25"/>
  <c r="AX39" i="25"/>
  <c r="AA63" i="25"/>
  <c r="AE100" i="25"/>
  <c r="AG84" i="25"/>
  <c r="Q36" i="25"/>
  <c r="BJ17" i="25"/>
  <c r="AN75" i="25"/>
  <c r="AB24" i="25"/>
  <c r="N9" i="25"/>
  <c r="AT50" i="25"/>
  <c r="S36" i="25"/>
  <c r="AT19" i="25"/>
  <c r="AO35" i="25"/>
  <c r="AV74" i="25"/>
  <c r="AV32" i="25"/>
  <c r="AY103" i="25"/>
  <c r="AW81" i="25"/>
  <c r="U84" i="25"/>
  <c r="AR67" i="25"/>
  <c r="AB73" i="25"/>
  <c r="AC42" i="25"/>
  <c r="BO60" i="25"/>
  <c r="AE105" i="25"/>
  <c r="AB6" i="25"/>
  <c r="N69" i="25"/>
  <c r="Z85" i="25"/>
  <c r="BN40" i="25"/>
  <c r="AU24" i="25"/>
  <c r="BF34" i="25"/>
  <c r="AX25" i="25"/>
  <c r="AG6" i="25"/>
  <c r="S61" i="25"/>
  <c r="U72" i="25"/>
  <c r="BD50" i="25"/>
  <c r="BK45" i="25"/>
  <c r="BE41" i="25"/>
  <c r="BK90" i="25"/>
  <c r="AK60" i="25"/>
  <c r="AT47" i="25"/>
  <c r="V81" i="25"/>
  <c r="CD81" i="25" s="1" a="1"/>
  <c r="CD81" i="25" s="1"/>
  <c r="R78" i="25"/>
  <c r="AS33" i="25"/>
  <c r="CE33" i="25" s="1" a="1"/>
  <c r="CE33" i="25" s="1"/>
  <c r="L261" i="25"/>
  <c r="V45" i="25"/>
  <c r="CD45" i="25" s="1" a="1"/>
  <c r="CD45" i="25" s="1"/>
  <c r="AX82" i="25"/>
  <c r="BM7" i="25"/>
  <c r="Z91" i="25"/>
  <c r="AY81" i="25"/>
  <c r="BC13" i="25"/>
  <c r="AM87" i="25"/>
  <c r="N98" i="25"/>
  <c r="R47" i="25"/>
  <c r="AN65" i="25"/>
  <c r="AR101" i="25"/>
  <c r="BI35" i="25"/>
  <c r="D437" i="25"/>
  <c r="O26" i="25"/>
  <c r="AV31" i="25"/>
  <c r="L449" i="25"/>
  <c r="BE31" i="25"/>
  <c r="U5" i="25"/>
  <c r="AS71" i="25"/>
  <c r="CE71" i="25" s="1" a="1"/>
  <c r="CE71" i="25" s="1"/>
  <c r="AT73" i="25"/>
  <c r="AK58" i="25"/>
  <c r="AY28" i="25"/>
  <c r="I393" i="25"/>
  <c r="AR38" i="25"/>
  <c r="AL62" i="25"/>
  <c r="AI110" i="25"/>
  <c r="AE23" i="25"/>
  <c r="AM72" i="25"/>
  <c r="AZ10" i="25"/>
  <c r="L217" i="25"/>
  <c r="N105" i="25"/>
  <c r="BN39" i="25"/>
  <c r="BF108" i="25"/>
  <c r="Q65" i="25"/>
  <c r="BI17" i="25"/>
  <c r="BE32" i="25"/>
  <c r="V82" i="25"/>
  <c r="CD82" i="25" s="1" a="1"/>
  <c r="CD82" i="25" s="1"/>
  <c r="AW92" i="25"/>
  <c r="BK79" i="25"/>
  <c r="BM44" i="25"/>
  <c r="BI99" i="25"/>
  <c r="AZ47" i="25"/>
  <c r="AC65" i="25"/>
  <c r="AR12" i="25"/>
  <c r="U19" i="25"/>
  <c r="BH102" i="25"/>
  <c r="R54" i="25"/>
  <c r="AR68" i="25"/>
  <c r="AH45" i="25"/>
  <c r="L253" i="25"/>
  <c r="BD48" i="25"/>
  <c r="AH69" i="25"/>
  <c r="Z17" i="25"/>
  <c r="BG33" i="25"/>
  <c r="BF51" i="25"/>
  <c r="AE29" i="25"/>
  <c r="AX35" i="25"/>
  <c r="AW101" i="25"/>
  <c r="AX103" i="25"/>
  <c r="AO9" i="25"/>
  <c r="M44" i="25"/>
  <c r="BI76" i="25"/>
  <c r="AU95" i="25"/>
  <c r="AW51" i="25"/>
  <c r="AZ54" i="25"/>
  <c r="AK84" i="25"/>
  <c r="BN15" i="25"/>
  <c r="U11" i="25"/>
  <c r="R53" i="25"/>
  <c r="BI67" i="25"/>
  <c r="AF66" i="25"/>
  <c r="K501" i="25"/>
  <c r="BI53" i="25"/>
  <c r="Z12" i="25"/>
  <c r="Q34" i="25"/>
  <c r="BH30" i="25"/>
  <c r="AO28" i="25"/>
  <c r="AG67" i="25"/>
  <c r="AD8" i="25"/>
  <c r="AL77" i="25"/>
  <c r="AB20" i="25"/>
  <c r="AM51" i="25"/>
  <c r="AM76" i="25"/>
  <c r="BN17" i="25"/>
  <c r="AZ12" i="25"/>
  <c r="BF88" i="25"/>
  <c r="N110" i="25"/>
  <c r="Q28" i="25"/>
  <c r="AD103" i="25"/>
  <c r="S19" i="25"/>
  <c r="AV60" i="25"/>
  <c r="AE84" i="25"/>
  <c r="BF67" i="25"/>
  <c r="BM62" i="25"/>
  <c r="BG43" i="25"/>
  <c r="AD21" i="25"/>
  <c r="BM45" i="25"/>
  <c r="AY95" i="25"/>
  <c r="M73" i="25"/>
  <c r="AJ104" i="25"/>
  <c r="BI56" i="25"/>
  <c r="O42" i="25"/>
  <c r="AJ65" i="25"/>
  <c r="BP39" i="25"/>
  <c r="AC39" i="25"/>
  <c r="T59" i="25"/>
  <c r="AK82" i="25"/>
  <c r="D497" i="25"/>
  <c r="AZ27" i="25"/>
  <c r="BM33" i="25"/>
  <c r="W16" i="25"/>
  <c r="BC63" i="25"/>
  <c r="V101" i="25"/>
  <c r="CD101" i="25" s="1" a="1"/>
  <c r="CD101" i="25" s="1"/>
  <c r="AX24" i="25"/>
  <c r="U40" i="25"/>
  <c r="AR28" i="25"/>
  <c r="V68" i="25"/>
  <c r="CD68" i="25" s="1" a="1"/>
  <c r="CD68" i="25" s="1"/>
  <c r="AV110" i="25"/>
  <c r="O63" i="25"/>
  <c r="AX5" i="25"/>
  <c r="R31" i="25"/>
  <c r="BG74" i="25"/>
  <c r="BL74" i="25"/>
  <c r="BC51" i="25"/>
  <c r="AI27" i="25"/>
  <c r="BH78" i="25"/>
  <c r="AW58" i="25"/>
  <c r="AM19" i="25"/>
  <c r="BP13" i="25"/>
  <c r="AE89" i="25"/>
  <c r="BH67" i="25"/>
  <c r="AU44" i="25"/>
  <c r="AM60" i="25"/>
  <c r="Q19" i="25"/>
  <c r="AO109" i="25"/>
  <c r="BO77" i="25"/>
  <c r="AH58" i="25"/>
  <c r="BP109" i="25"/>
  <c r="AM47" i="25"/>
  <c r="BM49" i="25"/>
  <c r="BC15" i="25"/>
  <c r="AH74" i="25"/>
  <c r="BN30" i="25"/>
  <c r="AT108" i="25"/>
  <c r="AE7" i="25"/>
  <c r="AE81" i="25"/>
  <c r="AH23" i="25"/>
  <c r="BP55" i="25"/>
  <c r="S62" i="25"/>
  <c r="AH65" i="25"/>
  <c r="BN105" i="25"/>
  <c r="BJ81" i="25"/>
  <c r="AU50" i="25"/>
  <c r="R18" i="25"/>
  <c r="BC29" i="25"/>
  <c r="W58" i="25"/>
  <c r="BK93" i="25"/>
  <c r="BD10" i="25"/>
  <c r="BG45" i="25"/>
  <c r="R71" i="25"/>
  <c r="T27" i="25"/>
  <c r="AC32" i="25"/>
  <c r="Q107" i="25"/>
  <c r="BN51" i="25"/>
  <c r="AN100" i="25"/>
  <c r="S39" i="25"/>
  <c r="AA101" i="25"/>
  <c r="BE109" i="25"/>
  <c r="D417" i="25"/>
  <c r="AO47" i="25"/>
  <c r="AF40" i="25"/>
  <c r="BE52" i="25"/>
  <c r="AZ30" i="25"/>
  <c r="BI65" i="25"/>
  <c r="BM99" i="25"/>
  <c r="BE58" i="25"/>
  <c r="V28" i="25"/>
  <c r="CD28" i="25" s="1" a="1"/>
  <c r="CD28" i="25" s="1"/>
  <c r="AF77" i="25"/>
  <c r="K273" i="25"/>
  <c r="T29" i="25"/>
  <c r="BN109" i="25"/>
  <c r="AE53" i="25"/>
  <c r="W10" i="25"/>
  <c r="AM101" i="25"/>
  <c r="BO30" i="25"/>
  <c r="U51" i="25"/>
  <c r="BD15" i="25"/>
  <c r="AH71" i="25"/>
  <c r="AH73" i="25"/>
  <c r="AO80" i="25"/>
  <c r="AI69" i="25"/>
  <c r="AS7" i="25"/>
  <c r="CE7" i="25" s="1" a="1"/>
  <c r="CE7" i="25" s="1"/>
  <c r="AZ101" i="25"/>
  <c r="AW12" i="25"/>
  <c r="AW110" i="25"/>
  <c r="BE8" i="25"/>
  <c r="AF29" i="25"/>
  <c r="BJ93" i="25"/>
  <c r="U15" i="25"/>
  <c r="AX104" i="25"/>
  <c r="R13" i="25"/>
  <c r="BC86" i="25"/>
  <c r="P66" i="25"/>
  <c r="P51" i="25"/>
  <c r="T103" i="25"/>
  <c r="AV62" i="25"/>
  <c r="BL76" i="25"/>
  <c r="AZ91" i="25"/>
  <c r="I117" i="25"/>
  <c r="L445" i="25"/>
  <c r="M76" i="25"/>
  <c r="AR23" i="25"/>
  <c r="AT92" i="25"/>
  <c r="BK56" i="25"/>
  <c r="Z33" i="25"/>
  <c r="AO70" i="25"/>
  <c r="AS58" i="25"/>
  <c r="CE58" i="25" s="1" a="1"/>
  <c r="CE58" i="25" s="1"/>
  <c r="AI84" i="25"/>
  <c r="I457" i="25"/>
  <c r="BM104" i="25"/>
  <c r="AF76" i="25"/>
  <c r="V42" i="25"/>
  <c r="CD42" i="25" s="1" a="1"/>
  <c r="CD42" i="25" s="1"/>
  <c r="AY102" i="25"/>
  <c r="D333" i="25"/>
  <c r="BK85" i="25"/>
  <c r="AS84" i="25"/>
  <c r="CE84" i="25" s="1" a="1"/>
  <c r="CE84" i="25" s="1"/>
  <c r="K173" i="25"/>
  <c r="BE74" i="25"/>
  <c r="BH104" i="25"/>
  <c r="AJ110" i="25"/>
  <c r="AD25" i="25"/>
  <c r="AW86" i="25"/>
  <c r="BD67" i="25"/>
  <c r="I493" i="25"/>
  <c r="U105" i="25"/>
  <c r="BD75" i="25"/>
  <c r="O53" i="25"/>
  <c r="BD55" i="25"/>
  <c r="AE12" i="25"/>
  <c r="AR66" i="25"/>
  <c r="O35" i="25"/>
  <c r="BO100" i="25"/>
  <c r="AL53" i="25"/>
  <c r="W24" i="25"/>
  <c r="AA77" i="25"/>
  <c r="N26" i="25"/>
  <c r="M103" i="25"/>
  <c r="P100" i="25"/>
  <c r="BL96" i="25"/>
  <c r="BJ95" i="25"/>
  <c r="AN56" i="25"/>
  <c r="V57" i="25"/>
  <c r="CD57" i="25" s="1" a="1"/>
  <c r="CD57" i="25" s="1"/>
  <c r="BL34" i="25"/>
  <c r="AB82" i="25"/>
  <c r="Q21" i="25"/>
  <c r="Z71" i="25"/>
  <c r="K397" i="25"/>
  <c r="BP6" i="25"/>
  <c r="K369" i="25"/>
  <c r="R32" i="25"/>
  <c r="AY40" i="25"/>
  <c r="AL57" i="25"/>
  <c r="AI105" i="25"/>
  <c r="BF66" i="25"/>
  <c r="BF96" i="25"/>
  <c r="AZ48" i="25"/>
  <c r="V12" i="25"/>
  <c r="CD12" i="25" s="1" a="1"/>
  <c r="CD12" i="25" s="1"/>
  <c r="AU103" i="25"/>
  <c r="AJ21" i="25"/>
  <c r="AN41" i="25"/>
  <c r="AZ82" i="25"/>
  <c r="AZ75" i="25"/>
  <c r="AD19" i="25"/>
  <c r="P20" i="25"/>
  <c r="AA81" i="25"/>
  <c r="AZ40" i="25"/>
  <c r="AL110" i="25"/>
  <c r="AU13" i="25"/>
  <c r="AL50" i="25"/>
  <c r="AC76" i="25"/>
  <c r="AZ81" i="25"/>
  <c r="S43" i="25"/>
  <c r="I525" i="25"/>
  <c r="BH28" i="25"/>
  <c r="T10" i="25"/>
  <c r="BM10" i="25"/>
  <c r="AA94" i="25"/>
  <c r="N10" i="25"/>
  <c r="O8" i="25"/>
  <c r="P12" i="25"/>
  <c r="AE75" i="25"/>
  <c r="AI99" i="25"/>
  <c r="BN89" i="25"/>
  <c r="I409" i="25"/>
  <c r="AS44" i="25"/>
  <c r="CE44" i="25" s="1" a="1"/>
  <c r="CE44" i="25" s="1"/>
  <c r="BE107" i="25"/>
  <c r="BI64" i="25"/>
  <c r="BD98" i="25"/>
  <c r="D249" i="25"/>
  <c r="Q83" i="25"/>
  <c r="N66" i="25"/>
  <c r="AU12" i="25"/>
  <c r="AY54" i="25"/>
  <c r="P33" i="25"/>
  <c r="AD9" i="25"/>
  <c r="D481" i="25"/>
  <c r="T60" i="25"/>
  <c r="BM73" i="25"/>
  <c r="T80" i="25"/>
  <c r="BH18" i="25"/>
  <c r="I357" i="25"/>
  <c r="BO99" i="25"/>
  <c r="AE10" i="25"/>
  <c r="AS60" i="25"/>
  <c r="CE60" i="25" s="1" a="1"/>
  <c r="CE60" i="25" s="1"/>
  <c r="BK84" i="25"/>
  <c r="BD19" i="25"/>
  <c r="AU82" i="25"/>
  <c r="AY110" i="25"/>
  <c r="K341" i="25"/>
  <c r="V15" i="25"/>
  <c r="CD15" i="25" s="1" a="1"/>
  <c r="CD15" i="25" s="1"/>
  <c r="W73" i="25"/>
  <c r="BG26" i="25"/>
  <c r="U23" i="25"/>
  <c r="R77" i="25"/>
  <c r="AG46" i="25"/>
  <c r="W64" i="25"/>
  <c r="BE105" i="25"/>
  <c r="AE15" i="25"/>
  <c r="AB9" i="25"/>
  <c r="BO13" i="25"/>
  <c r="BJ50" i="25"/>
  <c r="AY29" i="25"/>
  <c r="AM31" i="25"/>
  <c r="AJ44" i="25"/>
  <c r="AF85" i="25"/>
  <c r="AU87" i="25"/>
  <c r="AV9" i="25"/>
  <c r="AI66" i="25"/>
  <c r="L169" i="25"/>
  <c r="AK32" i="25"/>
  <c r="P42" i="25"/>
  <c r="BP9" i="25"/>
  <c r="AV84" i="25"/>
  <c r="AM110" i="25"/>
  <c r="BI7" i="25"/>
  <c r="N20" i="25"/>
  <c r="AY59" i="25"/>
  <c r="AR52" i="25"/>
  <c r="BG16" i="25"/>
  <c r="BL100" i="25"/>
  <c r="BN62" i="25"/>
  <c r="AT53" i="25"/>
  <c r="AF51" i="25"/>
  <c r="P81" i="25"/>
  <c r="AS90" i="25"/>
  <c r="CE90" i="25" s="1" a="1"/>
  <c r="CE90" i="25" s="1"/>
  <c r="BG91" i="25"/>
  <c r="AY5" i="25"/>
  <c r="O40" i="25"/>
  <c r="I505" i="25"/>
  <c r="BP22" i="25"/>
  <c r="S16" i="25"/>
  <c r="AT67" i="25"/>
  <c r="AK40" i="25"/>
  <c r="AY31" i="25"/>
  <c r="S97" i="25"/>
  <c r="AD32" i="25"/>
  <c r="BC89" i="25"/>
  <c r="AO12" i="25"/>
  <c r="T43" i="25"/>
  <c r="P102" i="25"/>
  <c r="W17" i="25"/>
  <c r="O64" i="25"/>
  <c r="I149" i="25"/>
  <c r="V83" i="25"/>
  <c r="CD83" i="25" s="1" a="1"/>
  <c r="CD83" i="25" s="1"/>
  <c r="AA104" i="25"/>
  <c r="W79" i="25"/>
  <c r="O39" i="25"/>
  <c r="Q98" i="25"/>
  <c r="O27" i="25"/>
  <c r="Z44" i="25"/>
  <c r="BN8" i="25"/>
  <c r="T108" i="25"/>
  <c r="AT61" i="25"/>
  <c r="BF28" i="25"/>
  <c r="AW24" i="25"/>
  <c r="BJ16" i="25"/>
  <c r="P74" i="25"/>
  <c r="AG91" i="25"/>
  <c r="T55" i="25"/>
  <c r="W102" i="25"/>
  <c r="M25" i="25"/>
  <c r="O16" i="25"/>
  <c r="AZ53" i="25"/>
  <c r="R42" i="25"/>
  <c r="Q84" i="25"/>
  <c r="R9" i="25"/>
  <c r="AF58" i="25"/>
  <c r="AB94" i="25"/>
  <c r="S86" i="25"/>
  <c r="BM78" i="25"/>
  <c r="O75" i="25"/>
  <c r="AW98" i="25"/>
  <c r="BH109" i="25"/>
  <c r="BO88" i="25"/>
  <c r="AM7" i="25"/>
  <c r="AG70" i="25"/>
  <c r="AG60" i="25"/>
  <c r="AG65" i="25"/>
  <c r="AS62" i="25"/>
  <c r="CE62" i="25" s="1" a="1"/>
  <c r="CE62" i="25" s="1"/>
  <c r="AA56" i="25"/>
  <c r="AK27" i="25"/>
  <c r="AA25" i="25"/>
  <c r="N101" i="25"/>
  <c r="AR49" i="25"/>
  <c r="AW17" i="25"/>
  <c r="AS9" i="25"/>
  <c r="CE9" i="25" s="1" a="1"/>
  <c r="CE9" i="25" s="1"/>
  <c r="L473" i="25"/>
  <c r="K449" i="25"/>
  <c r="R110" i="25"/>
  <c r="AH98" i="25"/>
  <c r="Z99" i="25"/>
  <c r="T24" i="25"/>
  <c r="BM90" i="25"/>
  <c r="P24" i="25"/>
  <c r="U14" i="25"/>
  <c r="AG100" i="25"/>
  <c r="BN16" i="25"/>
  <c r="BE15" i="25"/>
  <c r="AN12" i="25"/>
  <c r="AD95" i="25"/>
  <c r="AX78" i="25"/>
  <c r="AG92" i="25"/>
  <c r="AD34" i="25"/>
  <c r="AZ95" i="25"/>
  <c r="BI37" i="25"/>
  <c r="AY22" i="25"/>
  <c r="AK54" i="25"/>
  <c r="BO102" i="25"/>
  <c r="BE57" i="25"/>
  <c r="BK24" i="25"/>
  <c r="K337" i="25"/>
  <c r="AC92" i="25"/>
  <c r="AC51" i="25"/>
  <c r="AM102" i="25"/>
  <c r="AS63" i="25"/>
  <c r="CE63" i="25" s="1" a="1"/>
  <c r="CE63" i="25" s="1"/>
  <c r="M45" i="25"/>
  <c r="AR37" i="25"/>
  <c r="R73" i="25"/>
  <c r="I153" i="25"/>
  <c r="AO72" i="25"/>
  <c r="AB11" i="25"/>
  <c r="AU37" i="25"/>
  <c r="L329" i="25"/>
  <c r="BK68" i="25"/>
  <c r="U96" i="25"/>
  <c r="BL46" i="25"/>
  <c r="BC105" i="25"/>
  <c r="BH94" i="25"/>
  <c r="Z49" i="25"/>
  <c r="AD49" i="25"/>
  <c r="S24" i="25"/>
  <c r="K253" i="25"/>
  <c r="AN69" i="25"/>
  <c r="BC52" i="25"/>
  <c r="BE14" i="25"/>
  <c r="BI34" i="25"/>
  <c r="AZ16" i="25"/>
  <c r="AB32" i="25"/>
  <c r="AA6" i="25"/>
  <c r="AD90" i="25"/>
  <c r="BG87" i="25"/>
  <c r="D261" i="25"/>
  <c r="U62" i="25"/>
  <c r="Q81" i="25"/>
  <c r="BF19" i="25"/>
  <c r="AC25" i="25"/>
  <c r="BI85" i="25"/>
  <c r="D329" i="25"/>
  <c r="BI87" i="25"/>
  <c r="O12" i="25"/>
  <c r="AD64" i="25"/>
  <c r="BO108" i="25"/>
  <c r="P25" i="25"/>
  <c r="O54" i="25"/>
  <c r="AC95" i="25"/>
  <c r="AI96" i="25"/>
  <c r="BM30" i="25"/>
  <c r="AR15" i="25"/>
  <c r="BK5" i="25"/>
  <c r="AJ79" i="25"/>
  <c r="AM69" i="25"/>
  <c r="U60" i="25"/>
  <c r="R39" i="25"/>
  <c r="BF50" i="25"/>
  <c r="O37" i="25"/>
  <c r="AZ94" i="25"/>
  <c r="BO46" i="25"/>
  <c r="U95" i="25"/>
  <c r="M36" i="25"/>
  <c r="AR96" i="25"/>
  <c r="P29" i="25"/>
  <c r="O68" i="25"/>
  <c r="W62" i="25"/>
  <c r="AS47" i="25"/>
  <c r="CE47" i="25" s="1" a="1"/>
  <c r="CE47" i="25" s="1"/>
  <c r="AT89" i="25"/>
  <c r="BL35" i="25"/>
  <c r="BE75" i="25"/>
  <c r="V5" i="25"/>
  <c r="BN52" i="25"/>
  <c r="BF53" i="25"/>
  <c r="T22" i="25"/>
  <c r="AG8" i="25"/>
  <c r="V69" i="25"/>
  <c r="CD69" i="25" s="1" a="1"/>
  <c r="CD69" i="25" s="1"/>
  <c r="AD99" i="25"/>
  <c r="BG103" i="25"/>
  <c r="AO46" i="25"/>
  <c r="AG74" i="25"/>
  <c r="AR83" i="25"/>
  <c r="AK20" i="25"/>
  <c r="R85" i="25"/>
  <c r="R10" i="25"/>
  <c r="AS79" i="25"/>
  <c r="CE79" i="25" s="1" a="1"/>
  <c r="CE79" i="25" s="1"/>
  <c r="BM6" i="25"/>
  <c r="BK8" i="25"/>
  <c r="BE95" i="25"/>
  <c r="O95" i="25"/>
  <c r="AC13" i="25"/>
  <c r="V30" i="25"/>
  <c r="CD30" i="25" s="1" a="1"/>
  <c r="CD30" i="25" s="1"/>
  <c r="AU41" i="25"/>
  <c r="N37" i="25"/>
  <c r="P90" i="25"/>
  <c r="AR98" i="25"/>
  <c r="AN15" i="25"/>
  <c r="N22" i="25"/>
  <c r="AY20" i="25"/>
  <c r="Z24" i="25"/>
  <c r="Z37" i="25"/>
  <c r="BN20" i="25"/>
  <c r="AF81" i="25"/>
  <c r="AJ70" i="25"/>
  <c r="BN87" i="25"/>
  <c r="T21" i="25"/>
  <c r="AC34" i="25"/>
  <c r="AH20" i="25"/>
  <c r="M75" i="25"/>
  <c r="D421" i="25"/>
  <c r="V35" i="25"/>
  <c r="CD35" i="25" s="1" a="1"/>
  <c r="CD35" i="25" s="1"/>
  <c r="BL92" i="25"/>
  <c r="AF61" i="25"/>
  <c r="BC103" i="25"/>
  <c r="AE108" i="25"/>
  <c r="AJ55" i="25"/>
  <c r="BM25" i="25"/>
  <c r="K417" i="25"/>
  <c r="Q73" i="25"/>
  <c r="AG33" i="25"/>
  <c r="AB64" i="25"/>
  <c r="P96" i="25"/>
  <c r="BP68" i="25"/>
  <c r="AC52" i="25"/>
  <c r="AT23" i="25"/>
  <c r="AV52" i="25"/>
  <c r="AF94" i="25"/>
  <c r="AM109" i="25"/>
  <c r="AN44" i="25"/>
  <c r="BM67" i="25"/>
  <c r="AL22" i="25"/>
  <c r="BC37" i="25"/>
  <c r="AM103" i="25"/>
  <c r="Z78" i="25"/>
  <c r="N61" i="25"/>
  <c r="BF44" i="25"/>
  <c r="S96" i="25"/>
  <c r="BJ62" i="25"/>
  <c r="AU27" i="25"/>
  <c r="AA18" i="25"/>
  <c r="BH92" i="25"/>
  <c r="BI75" i="25"/>
  <c r="AH77" i="25"/>
  <c r="BC8" i="25"/>
  <c r="BO80" i="25"/>
  <c r="AB46" i="25"/>
  <c r="AU34" i="25"/>
  <c r="W84" i="25"/>
  <c r="BK81" i="25"/>
  <c r="BP105" i="25"/>
  <c r="I389" i="25"/>
  <c r="AM48" i="25"/>
  <c r="BO48" i="25"/>
  <c r="AT72" i="25"/>
  <c r="Z101" i="25"/>
  <c r="AL36" i="25"/>
  <c r="D313" i="25"/>
  <c r="AL35" i="25"/>
  <c r="AT8" i="25"/>
  <c r="AX89" i="25"/>
  <c r="BH61" i="25"/>
  <c r="AX57" i="25"/>
  <c r="K277" i="25"/>
  <c r="AI87" i="25"/>
  <c r="AU14" i="25"/>
  <c r="V102" i="25"/>
  <c r="CD102" i="25" s="1" a="1"/>
  <c r="CD102" i="25" s="1"/>
  <c r="AS110" i="25"/>
  <c r="CE110" i="25" s="1" a="1"/>
  <c r="CE110" i="25" s="1"/>
  <c r="AG15" i="25"/>
  <c r="BE84" i="25"/>
  <c r="AB43" i="25"/>
  <c r="AH60" i="25"/>
  <c r="AT91" i="25"/>
  <c r="BM109" i="25"/>
  <c r="AT44" i="25"/>
  <c r="AL81" i="25"/>
  <c r="BG27" i="25"/>
  <c r="U98" i="25"/>
  <c r="AB103" i="25"/>
  <c r="P98" i="25"/>
  <c r="AV11" i="25"/>
  <c r="BH84" i="25"/>
  <c r="AB102" i="25"/>
  <c r="AG18" i="25"/>
  <c r="U38" i="25"/>
  <c r="U106" i="25"/>
  <c r="AJ64" i="25"/>
  <c r="N73" i="25"/>
  <c r="AO95" i="25"/>
  <c r="BO36" i="25"/>
  <c r="AI49" i="25"/>
  <c r="D365" i="25"/>
  <c r="BM61" i="25"/>
  <c r="AI90" i="25"/>
  <c r="AC87" i="25"/>
  <c r="BN85" i="25"/>
  <c r="U53" i="25"/>
  <c r="AU48" i="25"/>
  <c r="AS39" i="25"/>
  <c r="CE39" i="25" s="1" a="1"/>
  <c r="CE39" i="25" s="1"/>
  <c r="Q10" i="25"/>
  <c r="AT80" i="25"/>
  <c r="BE16" i="25"/>
  <c r="AT58" i="25"/>
  <c r="BP21" i="25"/>
  <c r="AO6" i="25"/>
  <c r="BL82" i="25"/>
  <c r="AK94" i="25"/>
  <c r="AD57" i="25"/>
  <c r="AY25" i="25"/>
  <c r="AL88" i="25"/>
  <c r="T68" i="25"/>
  <c r="U36" i="25"/>
  <c r="W65" i="25"/>
  <c r="L345" i="25"/>
  <c r="BL10" i="25"/>
  <c r="AJ92" i="25"/>
  <c r="K409" i="25"/>
  <c r="AC14" i="25"/>
  <c r="AR34" i="25"/>
  <c r="U85" i="25"/>
  <c r="D325" i="25"/>
  <c r="K305" i="25"/>
  <c r="AO102" i="25"/>
  <c r="AY43" i="25"/>
  <c r="AC88" i="25"/>
  <c r="AR44" i="25"/>
  <c r="AC33" i="25"/>
  <c r="BO51" i="25"/>
  <c r="AL86" i="25"/>
  <c r="BF87" i="25"/>
  <c r="M80" i="25"/>
  <c r="M93" i="25"/>
  <c r="BD69" i="25"/>
  <c r="AG21" i="25"/>
  <c r="BK108" i="25"/>
  <c r="AE79" i="25"/>
  <c r="AX91" i="25"/>
  <c r="R87" i="25"/>
  <c r="AY75" i="25"/>
  <c r="BJ90" i="25"/>
  <c r="R33" i="25"/>
  <c r="BG54" i="25"/>
  <c r="BP56" i="25"/>
  <c r="AU46" i="25"/>
  <c r="BH25" i="25"/>
  <c r="AJ84" i="25"/>
  <c r="BF39" i="25"/>
  <c r="U92" i="25"/>
  <c r="K197" i="25"/>
  <c r="AB53" i="25"/>
  <c r="AS8" i="25"/>
  <c r="CE8" i="25" s="1" a="1"/>
  <c r="CE8" i="25" s="1"/>
  <c r="Z96" i="25"/>
  <c r="BF35" i="25"/>
  <c r="AI101" i="25"/>
  <c r="AR32" i="25"/>
  <c r="BN99" i="25"/>
  <c r="AU10" i="25"/>
  <c r="BF49" i="25"/>
  <c r="K205" i="25"/>
  <c r="O85" i="25"/>
  <c r="S50" i="25"/>
  <c r="BL93" i="25"/>
  <c r="AZ99" i="25"/>
  <c r="I345" i="25"/>
  <c r="AI107" i="25"/>
  <c r="AU71" i="25"/>
  <c r="AA65" i="25"/>
  <c r="K245" i="25"/>
  <c r="AW60" i="25"/>
  <c r="L521" i="25"/>
  <c r="L241" i="25"/>
  <c r="BN91" i="25"/>
  <c r="BI23" i="25"/>
  <c r="AY60" i="25"/>
  <c r="BK87" i="25"/>
  <c r="AI19" i="25"/>
  <c r="BG7" i="25"/>
  <c r="BD53" i="25"/>
  <c r="AV29" i="25"/>
  <c r="AC30" i="25"/>
  <c r="AY23" i="25"/>
  <c r="AD53" i="25"/>
  <c r="BC100" i="25"/>
  <c r="AE56" i="25"/>
  <c r="AW66" i="25"/>
  <c r="AO93" i="25"/>
  <c r="AF37" i="25"/>
  <c r="AZ13" i="25"/>
  <c r="BD21" i="25"/>
  <c r="BL16" i="25"/>
  <c r="D309" i="25"/>
  <c r="AD28" i="25"/>
  <c r="AJ57" i="25"/>
  <c r="P109" i="25"/>
  <c r="BC30" i="25"/>
  <c r="AY68" i="25"/>
  <c r="BM12" i="25"/>
  <c r="AL78" i="25"/>
  <c r="BJ109" i="25"/>
  <c r="AH10" i="25"/>
  <c r="AH37" i="25"/>
  <c r="BD102" i="25"/>
  <c r="AW23" i="25"/>
  <c r="BC80" i="25"/>
  <c r="W104" i="25"/>
  <c r="L161" i="25"/>
  <c r="AC107" i="25"/>
  <c r="BP94" i="25"/>
  <c r="AG51" i="25"/>
  <c r="AU56" i="25"/>
  <c r="AK69" i="25"/>
  <c r="AD6" i="25"/>
  <c r="AA28" i="25"/>
  <c r="L173" i="25"/>
  <c r="BD60" i="25"/>
  <c r="AW105" i="25"/>
  <c r="BO49" i="25"/>
  <c r="Z30" i="25"/>
  <c r="S13" i="25"/>
  <c r="AT77" i="25"/>
  <c r="N71" i="25"/>
  <c r="AS20" i="25"/>
  <c r="CE20" i="25" s="1" a="1"/>
  <c r="CE20" i="25" s="1"/>
  <c r="BO28" i="25"/>
  <c r="AD73" i="25"/>
  <c r="AW49" i="25"/>
  <c r="M32" i="25"/>
  <c r="AS52" i="25"/>
  <c r="CE52" i="25" s="1" a="1"/>
  <c r="CE52" i="25" s="1"/>
  <c r="AO52" i="25"/>
  <c r="Q75" i="25"/>
  <c r="AS100" i="25"/>
  <c r="CE100" i="25" s="1" a="1"/>
  <c r="CE100" i="25" s="1"/>
  <c r="S28" i="25"/>
  <c r="AE71" i="25"/>
  <c r="W44" i="25"/>
  <c r="BH40" i="25"/>
  <c r="AG101" i="25"/>
  <c r="Z109" i="25"/>
  <c r="U66" i="25"/>
  <c r="K121" i="25"/>
  <c r="AJ80" i="25"/>
  <c r="AI22" i="25"/>
  <c r="K285" i="25"/>
  <c r="K461" i="25"/>
  <c r="AR20" i="25"/>
  <c r="BK107" i="25"/>
  <c r="AK41" i="25"/>
  <c r="U81" i="25"/>
  <c r="Q17" i="25"/>
  <c r="T9" i="25"/>
  <c r="P87" i="25"/>
  <c r="AU105" i="25"/>
  <c r="BD77" i="25"/>
  <c r="I185" i="25"/>
  <c r="M27" i="25"/>
  <c r="BK91" i="25"/>
  <c r="S34" i="25"/>
  <c r="AC67" i="25"/>
  <c r="K289" i="25"/>
  <c r="AS50" i="25"/>
  <c r="CE50" i="25" s="1" a="1"/>
  <c r="CE50" i="25" s="1"/>
  <c r="AT70" i="25"/>
  <c r="AW45" i="25"/>
  <c r="BJ69" i="25"/>
  <c r="AS88" i="25"/>
  <c r="CE88" i="25" s="1" a="1"/>
  <c r="CE88" i="25" s="1"/>
  <c r="R12" i="25"/>
  <c r="AO44" i="25"/>
  <c r="AS48" i="25"/>
  <c r="CE48" i="25" s="1" a="1"/>
  <c r="CE48" i="25" s="1"/>
  <c r="BF92" i="25"/>
  <c r="W18" i="25"/>
  <c r="AG76" i="25"/>
  <c r="O86" i="25"/>
  <c r="AY9" i="25"/>
  <c r="AT85" i="25"/>
  <c r="W57" i="25"/>
  <c r="AY72" i="25"/>
  <c r="N11" i="25"/>
  <c r="AO101" i="25"/>
  <c r="AU18" i="25"/>
  <c r="AA15" i="25"/>
  <c r="BC85" i="25"/>
  <c r="AB38" i="25"/>
  <c r="AN97" i="25"/>
  <c r="AH59" i="25"/>
  <c r="AG78" i="25"/>
  <c r="D149" i="25"/>
  <c r="D465" i="25"/>
  <c r="R84" i="25"/>
  <c r="BF101" i="25"/>
  <c r="AJ100" i="25"/>
  <c r="BM96" i="25"/>
  <c r="AY50" i="25"/>
  <c r="AZ32" i="25"/>
  <c r="AZ23" i="25"/>
  <c r="I473" i="25"/>
  <c r="AJ102" i="25"/>
  <c r="AK107" i="25"/>
  <c r="AC45" i="25"/>
  <c r="AF62" i="25"/>
  <c r="AK39" i="25"/>
  <c r="AW27" i="25"/>
  <c r="U107" i="25"/>
  <c r="BN56" i="25"/>
  <c r="Z64" i="25"/>
  <c r="BF91" i="25"/>
  <c r="D305" i="25"/>
  <c r="BN97" i="25"/>
  <c r="U10" i="25"/>
  <c r="BD73" i="25"/>
  <c r="AW54" i="25"/>
  <c r="AL93" i="25"/>
  <c r="BL58" i="25"/>
  <c r="AU70" i="25"/>
  <c r="S60" i="25"/>
  <c r="BC61" i="25"/>
  <c r="S40" i="25"/>
  <c r="AS64" i="25"/>
  <c r="CE64" i="25" s="1" a="1"/>
  <c r="CE64" i="25" s="1"/>
  <c r="AV72" i="25"/>
  <c r="V88" i="25"/>
  <c r="CD88" i="25" s="1" a="1"/>
  <c r="CD88" i="25" s="1"/>
  <c r="BO66" i="25"/>
  <c r="BG15" i="25"/>
  <c r="D165" i="25"/>
  <c r="BO92" i="25"/>
  <c r="T48" i="25"/>
  <c r="AV71" i="25"/>
  <c r="AF12" i="25"/>
  <c r="U29" i="25"/>
  <c r="O107" i="25"/>
  <c r="BN90" i="25"/>
  <c r="L381" i="25"/>
  <c r="AN90" i="25"/>
  <c r="L393" i="25"/>
  <c r="N80" i="25"/>
  <c r="BO26" i="25"/>
  <c r="T89" i="25"/>
  <c r="O56" i="25"/>
  <c r="BN33" i="25"/>
  <c r="AL99" i="25"/>
  <c r="BE89" i="25"/>
  <c r="M41" i="25"/>
  <c r="M49" i="25"/>
  <c r="AV33" i="25"/>
  <c r="Q15" i="25"/>
  <c r="D229" i="25"/>
  <c r="BD101" i="25"/>
  <c r="BI9" i="25"/>
  <c r="AN87" i="25"/>
  <c r="BH66" i="25"/>
  <c r="AJ63" i="25"/>
  <c r="BI24" i="25"/>
  <c r="BM110" i="25"/>
  <c r="BJ77" i="25"/>
  <c r="U93" i="25"/>
  <c r="AC9" i="25"/>
  <c r="BH44" i="25"/>
  <c r="BN58" i="25"/>
  <c r="BC94" i="25"/>
  <c r="BG9" i="25"/>
  <c r="AK52" i="25"/>
  <c r="AC97" i="25"/>
  <c r="AT57" i="25"/>
  <c r="AX67" i="25"/>
  <c r="BO104" i="25"/>
  <c r="AT110" i="25"/>
  <c r="AK77" i="25"/>
  <c r="AV46" i="25"/>
  <c r="BN29" i="25"/>
  <c r="AD80" i="25"/>
  <c r="AY100" i="25"/>
  <c r="BE88" i="25"/>
  <c r="I125" i="25"/>
  <c r="AH28" i="25"/>
  <c r="AJ9" i="25"/>
  <c r="Z104" i="25"/>
  <c r="BF41" i="25"/>
  <c r="BK40" i="25"/>
  <c r="BF105" i="25"/>
  <c r="AY41" i="25"/>
  <c r="BK80" i="25"/>
  <c r="AB33" i="25"/>
  <c r="AU96" i="25"/>
  <c r="AI23" i="25"/>
  <c r="BP32" i="25"/>
  <c r="AB76" i="25"/>
  <c r="V16" i="25"/>
  <c r="CD16" i="25" s="1" a="1"/>
  <c r="CD16" i="25" s="1"/>
  <c r="N81" i="25"/>
  <c r="R8" i="25"/>
  <c r="P27" i="25"/>
  <c r="U7" i="25"/>
  <c r="AA98" i="25"/>
  <c r="BG58" i="25"/>
  <c r="BN36" i="25"/>
  <c r="O73" i="25"/>
  <c r="K281" i="25"/>
  <c r="R58" i="25"/>
  <c r="D317" i="25"/>
  <c r="BM20" i="25"/>
  <c r="P68" i="25"/>
  <c r="N74" i="25"/>
  <c r="BC109" i="25"/>
  <c r="M65" i="25"/>
  <c r="BM47" i="25"/>
  <c r="BM9" i="25"/>
  <c r="AI83" i="25"/>
  <c r="Q32" i="25"/>
  <c r="O47" i="25"/>
  <c r="AU51" i="25"/>
  <c r="Z15" i="25"/>
  <c r="BJ9" i="25"/>
  <c r="AW65" i="25"/>
  <c r="BJ7" i="25"/>
  <c r="AR17" i="25"/>
  <c r="AY105" i="25"/>
  <c r="W45" i="25"/>
  <c r="BK34" i="25"/>
  <c r="BN81" i="25"/>
  <c r="AL58" i="25"/>
  <c r="AV35" i="25"/>
  <c r="AS55" i="25"/>
  <c r="CE55" i="25" s="1" a="1"/>
  <c r="CE55" i="25" s="1"/>
  <c r="AE50" i="25"/>
  <c r="BC47" i="25"/>
  <c r="L157" i="25"/>
  <c r="S26" i="25"/>
  <c r="BK101" i="25"/>
  <c r="BE76" i="25"/>
  <c r="BL90" i="25"/>
  <c r="AY66" i="25"/>
  <c r="BM80" i="25"/>
  <c r="BN9" i="25"/>
  <c r="AB14" i="25"/>
  <c r="W23" i="25"/>
  <c r="AE77" i="25"/>
  <c r="AC38" i="25"/>
  <c r="AA88" i="25"/>
  <c r="AV85" i="25"/>
  <c r="Q54" i="25"/>
  <c r="M53" i="25"/>
  <c r="AO65" i="25"/>
  <c r="M58" i="25"/>
  <c r="M7" i="25"/>
  <c r="AN7" i="25"/>
  <c r="AW22" i="25"/>
  <c r="N63" i="25"/>
  <c r="AY99" i="25"/>
  <c r="L429" i="25"/>
  <c r="AB50" i="25"/>
  <c r="I189" i="25"/>
  <c r="BK95" i="25"/>
  <c r="BG64" i="25"/>
  <c r="N19" i="25"/>
  <c r="AA48" i="25"/>
  <c r="M19" i="25"/>
  <c r="P107" i="25"/>
  <c r="V76" i="25"/>
  <c r="CD76" i="25" s="1" a="1"/>
  <c r="CD76" i="25" s="1"/>
  <c r="D489" i="25"/>
  <c r="Q35" i="25"/>
  <c r="BD35" i="25"/>
  <c r="AE90" i="25"/>
  <c r="AE22" i="25"/>
  <c r="BO64" i="25"/>
  <c r="AZ104" i="25"/>
  <c r="AT69" i="25"/>
  <c r="AD5" i="25"/>
  <c r="AM29" i="25"/>
  <c r="S20" i="25"/>
  <c r="BE18" i="25"/>
  <c r="S14" i="25"/>
  <c r="AO45" i="25"/>
  <c r="AZ98" i="25"/>
  <c r="T14" i="25"/>
  <c r="AK30" i="25"/>
  <c r="U18" i="25"/>
  <c r="BH31" i="25"/>
  <c r="BH68" i="25"/>
  <c r="P72" i="25"/>
  <c r="BG88" i="25"/>
  <c r="AV43" i="25"/>
  <c r="BP71" i="25"/>
  <c r="BH59" i="25"/>
  <c r="AX95" i="25"/>
  <c r="I369" i="25"/>
  <c r="BG104" i="25"/>
  <c r="AH105" i="25"/>
  <c r="BI100" i="25"/>
  <c r="AJ58" i="25"/>
  <c r="T66" i="25"/>
  <c r="V90" i="25"/>
  <c r="CD90" i="25" s="1" a="1"/>
  <c r="CD90" i="25" s="1"/>
  <c r="Z87" i="25"/>
  <c r="BH19" i="25"/>
  <c r="AI103" i="25"/>
  <c r="AS32" i="25"/>
  <c r="CE32" i="25" s="1" a="1"/>
  <c r="CE32" i="25" s="1"/>
  <c r="AS87" i="25"/>
  <c r="CE87" i="25" s="1" a="1"/>
  <c r="CE87" i="25" s="1"/>
  <c r="W55" i="25"/>
  <c r="BF75" i="25"/>
  <c r="AK28" i="25"/>
  <c r="AW11" i="25"/>
  <c r="AY48" i="25"/>
  <c r="AL45" i="25"/>
  <c r="AY96" i="25"/>
  <c r="D521" i="25"/>
  <c r="BD109" i="25"/>
  <c r="AG48" i="25"/>
  <c r="AL20" i="25"/>
  <c r="BH13" i="25"/>
  <c r="AS40" i="25"/>
  <c r="CE40" i="25" s="1" a="1"/>
  <c r="CE40" i="25" s="1"/>
  <c r="T102" i="25"/>
  <c r="W47" i="25"/>
  <c r="AK29" i="25"/>
  <c r="BK97" i="25"/>
  <c r="P56" i="25"/>
  <c r="AI102" i="25"/>
  <c r="BG23" i="25"/>
  <c r="BP106" i="25"/>
  <c r="T42" i="25"/>
  <c r="AH102" i="25"/>
  <c r="BH21" i="25"/>
  <c r="AT21" i="25"/>
  <c r="BH52" i="25"/>
  <c r="BJ89" i="25"/>
  <c r="AH56" i="25"/>
  <c r="Z25" i="25"/>
  <c r="AD67" i="25"/>
  <c r="AV75" i="25"/>
  <c r="AY107" i="25"/>
  <c r="AY78" i="25"/>
  <c r="M52" i="25"/>
  <c r="BI54" i="25"/>
  <c r="BN19" i="25"/>
  <c r="AL102" i="25"/>
  <c r="AA82" i="25"/>
  <c r="AC18" i="25"/>
  <c r="AN94" i="25"/>
  <c r="AX12" i="25"/>
  <c r="AE60" i="25"/>
  <c r="BI80" i="25"/>
  <c r="AV68" i="25"/>
  <c r="BO39" i="25"/>
  <c r="AM73" i="25"/>
  <c r="I133" i="25"/>
  <c r="AX46" i="25"/>
  <c r="Z62" i="25"/>
  <c r="AU91" i="25"/>
  <c r="BN108" i="25"/>
  <c r="BM35" i="25"/>
  <c r="AX23" i="25"/>
  <c r="AI21" i="25"/>
  <c r="P13" i="25"/>
  <c r="O89" i="25"/>
  <c r="BL91" i="25"/>
  <c r="BC71" i="25"/>
  <c r="Z92" i="25"/>
  <c r="BJ31" i="25"/>
  <c r="BM98" i="25"/>
  <c r="BF72" i="25"/>
  <c r="P89" i="25"/>
  <c r="S47" i="25"/>
  <c r="AC57" i="25"/>
  <c r="BH36" i="25"/>
  <c r="BD68" i="25"/>
  <c r="BE21" i="25"/>
  <c r="BM64" i="25"/>
  <c r="AB19" i="25"/>
  <c r="BE7" i="25"/>
  <c r="P22" i="25"/>
  <c r="AA22" i="25"/>
  <c r="BF99" i="25"/>
  <c r="BD110" i="25"/>
  <c r="BK102" i="25"/>
  <c r="S12" i="25"/>
  <c r="M21" i="25"/>
  <c r="D505" i="25"/>
  <c r="AW90" i="25"/>
  <c r="AI42" i="25"/>
  <c r="AZ106" i="25"/>
  <c r="AY39" i="25"/>
  <c r="AM107" i="25"/>
  <c r="BO106" i="25"/>
  <c r="BM63" i="25"/>
  <c r="I521" i="25"/>
  <c r="BG66" i="25"/>
  <c r="BJ53" i="25"/>
  <c r="AN8" i="25"/>
  <c r="AW97" i="25"/>
  <c r="BF70" i="25"/>
  <c r="N58" i="25"/>
  <c r="W26" i="25"/>
  <c r="AX19" i="25"/>
  <c r="BH81" i="25"/>
  <c r="Q51" i="25"/>
  <c r="BL14" i="25"/>
  <c r="S59" i="25"/>
  <c r="BK49" i="25"/>
  <c r="AV37" i="25"/>
  <c r="BP38" i="25"/>
  <c r="AI7" i="25"/>
  <c r="BM48" i="25"/>
  <c r="BL51" i="25"/>
  <c r="BF22" i="25"/>
  <c r="AO62" i="25"/>
  <c r="AW64" i="25"/>
  <c r="BK50" i="25"/>
  <c r="V9" i="25"/>
  <c r="CD9" i="25" s="1" a="1"/>
  <c r="CD9" i="25" s="1"/>
  <c r="L265" i="25"/>
  <c r="AX60" i="25"/>
  <c r="P45" i="25"/>
  <c r="BH9" i="25"/>
  <c r="D361" i="25"/>
  <c r="AD50" i="25"/>
  <c r="Q13" i="25"/>
  <c r="AV19" i="25"/>
  <c r="Z20" i="25"/>
  <c r="AZ102" i="25"/>
  <c r="W97" i="25"/>
  <c r="S58" i="25"/>
  <c r="AV17" i="25"/>
  <c r="Z67" i="25"/>
  <c r="AE58" i="25"/>
  <c r="BM71" i="25"/>
  <c r="L337" i="25"/>
  <c r="O102" i="25"/>
  <c r="BM82" i="25"/>
  <c r="N96" i="25"/>
  <c r="BD14" i="25"/>
  <c r="O84" i="25"/>
  <c r="AK90" i="25"/>
  <c r="AC100" i="25"/>
  <c r="AY86" i="25"/>
  <c r="BD24" i="25"/>
  <c r="BE104" i="25"/>
  <c r="AY33" i="25"/>
  <c r="L417" i="25"/>
  <c r="AI89" i="25"/>
  <c r="BP8" i="25"/>
  <c r="S31" i="25"/>
  <c r="Q103" i="25"/>
  <c r="AS43" i="25"/>
  <c r="CE43" i="25" s="1" a="1"/>
  <c r="CE43" i="25" s="1"/>
  <c r="K313" i="25"/>
  <c r="AS66" i="25"/>
  <c r="CE66" i="25" s="1" a="1"/>
  <c r="CE66" i="25" s="1"/>
  <c r="BH86" i="25"/>
  <c r="BK105" i="25"/>
  <c r="AD56" i="25"/>
  <c r="AT14" i="25"/>
  <c r="L249" i="25"/>
  <c r="P85" i="25"/>
  <c r="R45" i="25"/>
  <c r="BD11" i="25"/>
  <c r="N108" i="25"/>
  <c r="AH6" i="25"/>
  <c r="AB70" i="25"/>
  <c r="K517" i="25"/>
  <c r="AN38" i="25"/>
  <c r="W34" i="25"/>
  <c r="BP35" i="25"/>
  <c r="AB78" i="25"/>
  <c r="O43" i="25"/>
  <c r="Z34" i="25"/>
  <c r="AK89" i="25"/>
  <c r="AR64" i="25"/>
  <c r="AF23" i="25"/>
  <c r="BE103" i="25"/>
  <c r="AN32" i="25"/>
  <c r="AU47" i="25"/>
  <c r="M81" i="25"/>
  <c r="BG108" i="25"/>
  <c r="BC92" i="25"/>
  <c r="BM34" i="25"/>
  <c r="AD15" i="25"/>
  <c r="AU17" i="25"/>
  <c r="AS5" i="25"/>
  <c r="CE5" i="25" s="1" a="1"/>
  <c r="CE5" i="25" s="1"/>
  <c r="AB45" i="25"/>
  <c r="S17" i="25"/>
  <c r="AB26" i="25"/>
  <c r="BJ38" i="25"/>
  <c r="AK92" i="25"/>
  <c r="BE50" i="25"/>
  <c r="AR82" i="25"/>
  <c r="AU92" i="25"/>
  <c r="AV27" i="25"/>
  <c r="AM68" i="25"/>
  <c r="P97" i="25"/>
  <c r="AD68" i="25"/>
  <c r="BO96" i="25"/>
  <c r="I197" i="25"/>
  <c r="BO38" i="25"/>
  <c r="AU19" i="25"/>
  <c r="I465" i="25"/>
  <c r="U35" i="25"/>
  <c r="N106" i="25"/>
  <c r="BF8" i="25"/>
  <c r="BI78" i="25"/>
  <c r="O87" i="25"/>
  <c r="BI68" i="25"/>
  <c r="BO8" i="25"/>
  <c r="BF90" i="25"/>
  <c r="L301" i="25"/>
  <c r="BG42" i="25"/>
  <c r="M47" i="25"/>
  <c r="BK66" i="25"/>
  <c r="AO90" i="25"/>
  <c r="L133" i="25"/>
  <c r="O18" i="25"/>
  <c r="AB15" i="25"/>
  <c r="S89" i="25"/>
  <c r="AJ26" i="25"/>
  <c r="T40" i="25"/>
  <c r="AA42" i="25"/>
  <c r="AH32" i="25"/>
  <c r="S74" i="25"/>
  <c r="BF95" i="25"/>
  <c r="AF68" i="25"/>
  <c r="AZ76" i="25"/>
  <c r="N78" i="25"/>
  <c r="BD36" i="25"/>
  <c r="AD84" i="25"/>
  <c r="S21" i="25"/>
  <c r="BG60" i="25"/>
  <c r="AU101" i="25"/>
  <c r="AB51" i="25"/>
  <c r="BF110" i="25"/>
  <c r="AU31" i="25"/>
  <c r="AL75" i="25"/>
  <c r="I425" i="25"/>
  <c r="AO14" i="25"/>
  <c r="BM105" i="25"/>
  <c r="BI51" i="25"/>
  <c r="AS10" i="25"/>
  <c r="CE10" i="25" s="1" a="1"/>
  <c r="CE10" i="25" s="1"/>
  <c r="AL95" i="25"/>
  <c r="BO41" i="25"/>
  <c r="N29" i="25"/>
  <c r="BJ22" i="25"/>
  <c r="AK73" i="25"/>
  <c r="AR26" i="25"/>
  <c r="N35" i="25"/>
  <c r="AN24" i="25"/>
  <c r="AT43" i="25"/>
  <c r="AN27" i="25"/>
  <c r="V21" i="25"/>
  <c r="CD21" i="25" s="1" a="1"/>
  <c r="CD21" i="25" s="1"/>
  <c r="I269" i="25"/>
  <c r="S94" i="25"/>
  <c r="V37" i="25"/>
  <c r="CD37" i="25" s="1" a="1"/>
  <c r="CD37" i="25" s="1"/>
  <c r="AN86" i="25"/>
  <c r="AD89" i="25"/>
  <c r="AO55" i="25"/>
  <c r="Z90" i="25"/>
  <c r="Q96" i="25"/>
  <c r="R74" i="25"/>
  <c r="W66" i="25"/>
  <c r="AE35" i="25"/>
  <c r="AC36" i="25"/>
  <c r="R23" i="25"/>
  <c r="BI106" i="25"/>
  <c r="BC21" i="25"/>
  <c r="D397" i="25"/>
  <c r="BF109" i="25"/>
  <c r="W90" i="25"/>
  <c r="AT12" i="25"/>
  <c r="Z21" i="25"/>
  <c r="AJ52" i="25"/>
  <c r="BN7" i="25"/>
  <c r="AG79" i="25"/>
  <c r="AN102" i="25"/>
  <c r="AY13" i="25"/>
  <c r="AC41" i="25"/>
  <c r="L421" i="25"/>
  <c r="D389" i="25"/>
  <c r="AJ41" i="25"/>
  <c r="K481" i="25"/>
  <c r="BG20" i="25"/>
  <c r="BO85" i="25"/>
  <c r="BO86" i="25"/>
  <c r="V60" i="25"/>
  <c r="CD60" i="25" s="1" a="1"/>
  <c r="CD60" i="25" s="1"/>
  <c r="O96" i="25"/>
  <c r="AJ61" i="25"/>
  <c r="AB7" i="25"/>
  <c r="Q102" i="25"/>
  <c r="AI43" i="25"/>
  <c r="BP11" i="25"/>
  <c r="V33" i="25"/>
  <c r="CD33" i="25" s="1" a="1"/>
  <c r="CD33" i="25" s="1"/>
  <c r="V66" i="25"/>
  <c r="CD66" i="25" s="1" a="1"/>
  <c r="CD66" i="25" s="1"/>
  <c r="AD54" i="25"/>
  <c r="AU54" i="25"/>
  <c r="AI17" i="25"/>
  <c r="U56" i="25"/>
  <c r="P19" i="25"/>
  <c r="BL42" i="25"/>
  <c r="AU76" i="25"/>
  <c r="BP100" i="25"/>
  <c r="AK63" i="25"/>
  <c r="M51" i="25"/>
  <c r="U44" i="25"/>
  <c r="I365" i="25"/>
  <c r="AO30" i="25"/>
  <c r="AT54" i="25"/>
  <c r="AX72" i="25"/>
  <c r="N68" i="25"/>
  <c r="BF81" i="25"/>
  <c r="AR72" i="25"/>
  <c r="AI68" i="25"/>
  <c r="AA8" i="25"/>
  <c r="AX28" i="25"/>
  <c r="T72" i="25"/>
  <c r="BP34" i="25"/>
  <c r="N93" i="25"/>
  <c r="AO56" i="25"/>
  <c r="AC54" i="25"/>
  <c r="W9" i="25"/>
  <c r="AC82" i="25"/>
  <c r="BE79" i="25"/>
  <c r="BD40" i="25"/>
  <c r="AJ74" i="25"/>
  <c r="U22" i="25"/>
  <c r="I449" i="25"/>
  <c r="AH11" i="25"/>
  <c r="AS67" i="25"/>
  <c r="CE67" i="25" s="1" a="1"/>
  <c r="CE67" i="25" s="1"/>
  <c r="AC16" i="25"/>
  <c r="N75" i="25"/>
  <c r="O78" i="25"/>
  <c r="Z40" i="25"/>
  <c r="BC75" i="25"/>
  <c r="L289" i="25"/>
  <c r="BI46" i="25"/>
  <c r="Q77" i="25"/>
  <c r="AC80" i="25"/>
  <c r="U82" i="25"/>
  <c r="AG54" i="25"/>
  <c r="BG28" i="25"/>
  <c r="BC48" i="25"/>
  <c r="BC99" i="25"/>
  <c r="AB72" i="25"/>
  <c r="AG34" i="25"/>
  <c r="AX110" i="25"/>
  <c r="S82" i="25"/>
  <c r="BE39" i="25"/>
  <c r="W30" i="25"/>
  <c r="Z106" i="25"/>
  <c r="AA23" i="25"/>
  <c r="AS35" i="25"/>
  <c r="CE35" i="25" s="1" a="1"/>
  <c r="CE35" i="25" s="1"/>
  <c r="AA68" i="25"/>
  <c r="BI109" i="25"/>
  <c r="BD44" i="25"/>
  <c r="AX106" i="25"/>
  <c r="BL29" i="25"/>
  <c r="CG5" i="25"/>
  <c r="AQ86" i="25" a="1"/>
  <c r="BB32" i="25" a="1"/>
  <c r="AQ36" i="25" a="1"/>
  <c r="AQ22" i="25" a="1"/>
  <c r="BB5" i="25" a="1"/>
  <c r="Y45" i="25" a="1"/>
  <c r="Y49" i="25" a="1"/>
  <c r="BB58" i="25" a="1"/>
  <c r="AQ88" i="25" a="1"/>
  <c r="Y30" i="25" a="1"/>
  <c r="AQ34" i="25" a="1"/>
  <c r="I71" i="25" a="1"/>
  <c r="D104" i="25" a="1"/>
  <c r="K84" i="25" a="1"/>
  <c r="K54" i="25" a="1"/>
  <c r="I101" i="25" a="1"/>
  <c r="L64" i="25" a="1"/>
  <c r="D15" i="25" a="1"/>
  <c r="I72" i="25" a="1"/>
  <c r="L106" i="25" a="1"/>
  <c r="L56" i="25" a="1"/>
  <c r="K33" i="25" a="1"/>
  <c r="D49" i="25" a="1"/>
  <c r="D105" i="25" a="1"/>
  <c r="AQ31" i="25" a="1"/>
  <c r="Y41" i="25" a="1"/>
  <c r="BB48" i="25" a="1"/>
  <c r="Y77" i="25" a="1"/>
  <c r="BB68" i="25" a="1"/>
  <c r="AQ7" i="25" a="1"/>
  <c r="BB69" i="25" a="1"/>
  <c r="Y12" i="25" a="1"/>
  <c r="BB77" i="25" a="1"/>
  <c r="D90" i="25" a="1"/>
  <c r="I28" i="25" a="1"/>
  <c r="D64" i="25" a="1"/>
  <c r="I49" i="25" a="1"/>
  <c r="I41" i="25" a="1"/>
  <c r="K42" i="25" a="1"/>
  <c r="I34" i="25" a="1"/>
  <c r="K104" i="25" a="1"/>
  <c r="I52" i="25" a="1"/>
  <c r="I20" i="25" a="1"/>
  <c r="K83" i="25" a="1"/>
  <c r="K9" i="25" a="1"/>
  <c r="K80" i="25" a="1"/>
  <c r="BB63" i="25" a="1"/>
  <c r="BB39" i="25" a="1"/>
  <c r="Y109" i="25" a="1"/>
  <c r="BB13" i="25" a="1"/>
  <c r="BB52" i="25" a="1"/>
  <c r="Y80" i="25" a="1"/>
  <c r="BB15" i="25" a="1"/>
  <c r="Y102" i="25" a="1"/>
  <c r="Y35" i="25" a="1"/>
  <c r="L58" i="25" a="1"/>
  <c r="D91" i="25" a="1"/>
  <c r="I88" i="25" a="1"/>
  <c r="I27" i="25" a="1"/>
  <c r="K25" i="25" a="1"/>
  <c r="K65" i="25" a="1"/>
  <c r="L87" i="25" a="1"/>
  <c r="L109" i="25" a="1"/>
  <c r="I82" i="25" a="1"/>
  <c r="L77" i="25" a="1"/>
  <c r="I55" i="25" a="1"/>
  <c r="AQ12" i="25" a="1"/>
  <c r="AQ76" i="25" a="1"/>
  <c r="Y28" i="25" a="1"/>
  <c r="BB91" i="25" a="1"/>
  <c r="AQ54" i="25" a="1"/>
  <c r="BB8" i="25" a="1"/>
  <c r="BB56" i="25" a="1"/>
  <c r="AQ33" i="25" a="1"/>
  <c r="AQ71" i="25" a="1"/>
  <c r="I25" i="25" a="1"/>
  <c r="D70" i="25" a="1"/>
  <c r="D101" i="25" a="1"/>
  <c r="C5" i="25"/>
  <c r="K79" i="25" a="1"/>
  <c r="K26" i="25" a="1"/>
  <c r="D34" i="25" a="1"/>
  <c r="BB62" i="25" a="1"/>
  <c r="I67" i="25" a="1"/>
  <c r="K69" i="25" a="1"/>
  <c r="D68" i="25" a="1"/>
  <c r="I63" i="25" a="1"/>
  <c r="D99" i="25" a="1"/>
  <c r="D67" i="25" a="1"/>
  <c r="L81" i="25" a="1"/>
  <c r="I68" i="25" a="1"/>
  <c r="Y67" i="25" a="1"/>
  <c r="BB7" i="25" a="1"/>
  <c r="BB105" i="25" a="1"/>
  <c r="BB44" i="25" a="1"/>
  <c r="BB34" i="25" a="1"/>
  <c r="BB23" i="25" a="1"/>
  <c r="Y103" i="25" a="1"/>
  <c r="AQ51" i="25" a="1"/>
  <c r="AQ14" i="25" a="1"/>
  <c r="Y32" i="25" a="1"/>
  <c r="Y10" i="25" a="1"/>
  <c r="K90" i="25" a="1"/>
  <c r="L86" i="25" a="1"/>
  <c r="K44" i="25" a="1"/>
  <c r="I58" i="25" a="1"/>
  <c r="I104" i="25" a="1"/>
  <c r="I16" i="25" a="1"/>
  <c r="D43" i="25" a="1"/>
  <c r="L30" i="25" a="1"/>
  <c r="K23" i="25" a="1"/>
  <c r="D41" i="25" a="1"/>
  <c r="L67" i="25" a="1"/>
  <c r="L83" i="25" a="1"/>
  <c r="I73" i="25" a="1"/>
  <c r="L73" i="25" a="1"/>
  <c r="K100" i="25" a="1"/>
  <c r="D16" i="25" a="1"/>
  <c r="D65" i="25" a="1"/>
  <c r="Y58" i="25" a="1"/>
  <c r="AQ35" i="25" a="1"/>
  <c r="AQ69" i="25" a="1"/>
  <c r="Y43" i="25" a="1"/>
  <c r="AQ19" i="25" a="1"/>
  <c r="BB78" i="25" a="1"/>
  <c r="AQ45" i="25" a="1"/>
  <c r="Y73" i="25" a="1"/>
  <c r="BB53" i="25" a="1"/>
  <c r="K82" i="25" a="1"/>
  <c r="D23" i="25" a="1"/>
  <c r="I94" i="25" a="1"/>
  <c r="K11" i="25" a="1"/>
  <c r="D94" i="25" a="1"/>
  <c r="K41" i="25" a="1"/>
  <c r="K64" i="25" a="1"/>
  <c r="I84" i="25" a="1"/>
  <c r="D26" i="25" a="1"/>
  <c r="I110" i="25" a="1"/>
  <c r="D98" i="25" a="1"/>
  <c r="D19" i="25" a="1"/>
  <c r="D35" i="25" a="1"/>
  <c r="BB9" i="25" a="1"/>
  <c r="Y23" i="25" a="1"/>
  <c r="AQ46" i="25" a="1"/>
  <c r="BB90" i="25" a="1"/>
  <c r="BB85" i="25" a="1"/>
  <c r="BB22" i="25" a="1"/>
  <c r="Y36" i="25" a="1"/>
  <c r="BB36" i="25" a="1"/>
  <c r="Y99" i="25" a="1"/>
  <c r="K30" i="25" a="1"/>
  <c r="K96" i="25" a="1"/>
  <c r="L32" i="25" a="1"/>
  <c r="D80" i="25" a="1"/>
  <c r="I37" i="25" a="1"/>
  <c r="I9" i="25" a="1"/>
  <c r="K35" i="25" a="1"/>
  <c r="I56" i="25" a="1"/>
  <c r="D45" i="25" a="1"/>
  <c r="K27" i="25" a="1"/>
  <c r="L78" i="25" a="1"/>
  <c r="D106" i="25" a="1"/>
  <c r="L18" i="25" a="1"/>
  <c r="L36" i="25" a="1"/>
  <c r="L8" i="25" a="1"/>
  <c r="I109" i="25" a="1"/>
  <c r="K74" i="25" a="1"/>
  <c r="AQ105" i="25" a="1"/>
  <c r="AQ107" i="25" a="1"/>
  <c r="Y13" i="25" a="1"/>
  <c r="Y107" i="25" a="1"/>
  <c r="BB107" i="25" a="1"/>
  <c r="Y44" i="25" a="1"/>
  <c r="AQ15" i="25" a="1"/>
  <c r="BB99" i="25" a="1"/>
  <c r="Y57" i="25" a="1"/>
  <c r="D86" i="25" a="1"/>
  <c r="I14" i="25" a="1"/>
  <c r="L59" i="25" a="1"/>
  <c r="L17" i="25" a="1"/>
  <c r="L20" i="25" a="1"/>
  <c r="K7" i="25" a="1"/>
  <c r="I69" i="25" a="1"/>
  <c r="D76" i="25" a="1"/>
  <c r="Y82" i="25" a="1"/>
  <c r="AQ93" i="25" a="1"/>
  <c r="D93" i="25" a="1"/>
  <c r="I24" i="25" a="1"/>
  <c r="K97" i="25" a="1"/>
  <c r="BB104" i="25" a="1"/>
  <c r="Y62" i="25" a="1"/>
  <c r="Y40" i="25" a="1"/>
  <c r="Y5" i="25" a="1"/>
  <c r="Y89" i="25" a="1"/>
  <c r="Y52" i="25" a="1"/>
  <c r="BB10" i="25" a="1"/>
  <c r="AQ10" i="25" a="1"/>
  <c r="BB46" i="25" a="1"/>
  <c r="AQ99" i="25" a="1"/>
  <c r="AQ75" i="25" a="1"/>
  <c r="I81" i="25" a="1"/>
  <c r="I102" i="25" a="1"/>
  <c r="D21" i="25" a="1"/>
  <c r="K13" i="25" a="1"/>
  <c r="D92" i="25" a="1"/>
  <c r="L55" i="25" a="1"/>
  <c r="D24" i="25" a="1"/>
  <c r="L74" i="25" a="1"/>
  <c r="K87" i="25" a="1"/>
  <c r="I64" i="25" a="1"/>
  <c r="K24" i="25" a="1"/>
  <c r="K103" i="25" a="1"/>
  <c r="K107" i="25" a="1"/>
  <c r="L24" i="25" a="1"/>
  <c r="D22" i="25" a="1"/>
  <c r="D30" i="25" a="1"/>
  <c r="K37" i="25" a="1"/>
  <c r="K56" i="25" a="1"/>
  <c r="Y19" i="25" a="1"/>
  <c r="BB31" i="25" a="1"/>
  <c r="AQ98" i="25" a="1"/>
  <c r="BB11" i="25" a="1"/>
  <c r="AQ56" i="25" a="1"/>
  <c r="AQ89" i="25" a="1"/>
  <c r="AQ87" i="25" a="1"/>
  <c r="Y97" i="25" a="1"/>
  <c r="AQ108" i="25" a="1"/>
  <c r="I106" i="25" a="1"/>
  <c r="D87" i="25" a="1"/>
  <c r="D72" i="25" a="1"/>
  <c r="I105" i="25" a="1"/>
  <c r="K99" i="25" a="1"/>
  <c r="L71" i="25" a="1"/>
  <c r="L47" i="25" a="1"/>
  <c r="D52" i="25" a="1"/>
  <c r="K67" i="25" a="1"/>
  <c r="D50" i="25" a="1"/>
  <c r="K22" i="25" a="1"/>
  <c r="L38" i="25" a="1"/>
  <c r="D88" i="25" a="1"/>
  <c r="I65" i="25" a="1"/>
  <c r="Y66" i="25" a="1"/>
  <c r="BB110" i="25" a="1"/>
  <c r="Y7" i="25" a="1"/>
  <c r="BB21" i="25" a="1"/>
  <c r="AQ13" i="25" a="1"/>
  <c r="Y25" i="25" a="1"/>
  <c r="AQ94" i="25" a="1"/>
  <c r="BB75" i="25" a="1"/>
  <c r="Y29" i="25" a="1"/>
  <c r="BB45" i="25" a="1"/>
  <c r="I80" i="25" a="1"/>
  <c r="D17" i="25" a="1"/>
  <c r="K110" i="25" a="1"/>
  <c r="D46" i="25" a="1"/>
  <c r="I77" i="25" a="1"/>
  <c r="L22" i="25" a="1"/>
  <c r="D66" i="25" a="1"/>
  <c r="K73" i="25" a="1"/>
  <c r="D100" i="25" a="1"/>
  <c r="L92" i="25" a="1"/>
  <c r="I12" i="25" a="1"/>
  <c r="I33" i="25" a="1"/>
  <c r="BB89" i="25" a="1"/>
  <c r="Y47" i="25" a="1"/>
  <c r="AQ23" i="25" a="1"/>
  <c r="Y86" i="25" a="1"/>
  <c r="Y92" i="25" a="1"/>
  <c r="AQ84" i="25" a="1"/>
  <c r="Y39" i="25" a="1"/>
  <c r="AQ24" i="25" a="1"/>
  <c r="BB109" i="25" a="1"/>
  <c r="Y71" i="25" a="1"/>
  <c r="L31" i="25" a="1"/>
  <c r="I79" i="25" a="1"/>
  <c r="K40" i="25" a="1"/>
  <c r="D59" i="25" a="1"/>
  <c r="K28" i="25" a="1"/>
  <c r="D54" i="25" a="1"/>
  <c r="D53" i="25" a="1"/>
  <c r="D18" i="25" a="1"/>
  <c r="L72" i="25" a="1"/>
  <c r="K47" i="25" a="1"/>
  <c r="K106" i="25" a="1"/>
  <c r="I83" i="25" a="1"/>
  <c r="I44" i="25" a="1"/>
  <c r="AQ79" i="25" a="1"/>
  <c r="I108" i="25" a="1"/>
  <c r="I23" i="25" a="1"/>
  <c r="I95" i="25" a="1"/>
  <c r="AQ32" i="25" a="1"/>
  <c r="Y76" i="25" a="1"/>
  <c r="Y18" i="25" a="1"/>
  <c r="BB19" i="25" a="1"/>
  <c r="AQ52" i="25" a="1"/>
  <c r="AQ83" i="25" a="1"/>
  <c r="BB64" i="25" a="1"/>
  <c r="Y50" i="25" a="1"/>
  <c r="AQ16" i="25" a="1"/>
  <c r="AQ40" i="25" a="1"/>
  <c r="BB87" i="25" a="1"/>
  <c r="L29" i="25" a="1"/>
  <c r="D27" i="25" a="1"/>
  <c r="I97" i="25" a="1"/>
  <c r="L53" i="25" a="1"/>
  <c r="K39" i="25" a="1"/>
  <c r="K14" i="25" a="1"/>
  <c r="L44" i="25" a="1"/>
  <c r="L79" i="25" a="1"/>
  <c r="I18" i="25" a="1"/>
  <c r="I17" i="25" a="1"/>
  <c r="D109" i="25" a="1"/>
  <c r="D25" i="25" a="1"/>
  <c r="D102" i="25" a="1"/>
  <c r="BB59" i="25" a="1"/>
  <c r="Y6" i="25" a="1"/>
  <c r="BB79" i="25" a="1"/>
  <c r="Y90" i="25" a="1"/>
  <c r="AQ60" i="25" a="1"/>
  <c r="BB60" i="25" a="1"/>
  <c r="Y65" i="25" a="1"/>
  <c r="Y87" i="25" a="1"/>
  <c r="AQ104" i="25" a="1"/>
  <c r="Y78" i="25" a="1"/>
  <c r="D89" i="25" a="1"/>
  <c r="I32" i="25" a="1"/>
  <c r="D84" i="25" a="1"/>
  <c r="D31" i="25" a="1"/>
  <c r="I22" i="25" a="1"/>
  <c r="I42" i="25" a="1"/>
  <c r="K101" i="25" a="1"/>
  <c r="K18" i="25" a="1"/>
  <c r="I59" i="25" a="1"/>
  <c r="L25" i="25" a="1"/>
  <c r="I45" i="25" a="1"/>
  <c r="I19" i="25" a="1"/>
  <c r="K108" i="25" a="1"/>
  <c r="D85" i="25" a="1"/>
  <c r="D96" i="25" a="1"/>
  <c r="AQ26" i="25" a="1"/>
  <c r="BB95" i="25" a="1"/>
  <c r="BB98" i="25" a="1"/>
  <c r="BB84" i="25" a="1"/>
  <c r="BB24" i="25" a="1"/>
  <c r="AQ48" i="25" a="1"/>
  <c r="BB93" i="25" a="1"/>
  <c r="AQ90" i="25" a="1"/>
  <c r="Y15" i="25" a="1"/>
  <c r="AQ18" i="25" a="1"/>
  <c r="K12" i="25" a="1"/>
  <c r="I30" i="25" a="1"/>
  <c r="D77" i="25" a="1"/>
  <c r="L27" i="25" a="1"/>
  <c r="K86" i="25" a="1"/>
  <c r="L65" i="25" a="1"/>
  <c r="I31" i="25" a="1"/>
  <c r="D29" i="25" a="1"/>
  <c r="K75" i="25" a="1"/>
  <c r="D11" i="25" a="1"/>
  <c r="L62" i="25" a="1"/>
  <c r="K17" i="25" a="1"/>
  <c r="Y22" i="25" a="1"/>
  <c r="AQ29" i="25" a="1"/>
  <c r="AQ62" i="25" a="1"/>
  <c r="AQ102" i="25" a="1"/>
  <c r="Y98" i="25" a="1"/>
  <c r="AQ50" i="25" a="1"/>
  <c r="AQ28" i="25" a="1"/>
  <c r="AQ100" i="25" a="1"/>
  <c r="Y51" i="25" a="1"/>
  <c r="Y74" i="25" a="1"/>
  <c r="I75" i="25" a="1"/>
  <c r="I66" i="25" a="1"/>
  <c r="K62" i="25" a="1"/>
  <c r="I103" i="25" a="1"/>
  <c r="K46" i="25" a="1"/>
  <c r="K38" i="25" a="1"/>
  <c r="I8" i="25" a="1"/>
  <c r="I10" i="25" a="1"/>
  <c r="D103" i="25" a="1"/>
  <c r="I107" i="25" a="1"/>
  <c r="L43" i="25" a="1"/>
  <c r="L61" i="25" a="1"/>
  <c r="L39" i="25" a="1"/>
  <c r="I26" i="25" a="1"/>
  <c r="AQ9" i="25" a="1"/>
  <c r="Y105" i="25" a="1"/>
  <c r="AQ110" i="25" a="1"/>
  <c r="D51" i="25" a="1"/>
  <c r="D73" i="25" a="1"/>
  <c r="L68" i="25" a="1"/>
  <c r="I60" i="25" a="1"/>
  <c r="D44" i="25" a="1"/>
  <c r="L45" i="25" a="1"/>
  <c r="K78" i="25" a="1"/>
  <c r="Y110" i="25" a="1"/>
  <c r="AQ103" i="25" a="1"/>
  <c r="Y85" i="25" a="1"/>
  <c r="BB37" i="25" a="1"/>
  <c r="AQ72" i="25" a="1"/>
  <c r="L103" i="25" a="1"/>
  <c r="I7" i="25" a="1"/>
  <c r="L108" i="25" a="1"/>
  <c r="L110" i="25" a="1"/>
  <c r="K50" i="25" a="1"/>
  <c r="D79" i="25" a="1"/>
  <c r="I86" i="25" a="1"/>
  <c r="I61" i="25" a="1"/>
  <c r="D40" i="25" a="1"/>
  <c r="K105" i="25" a="1"/>
  <c r="Y56" i="25" a="1"/>
  <c r="AQ70" i="25" a="1"/>
  <c r="BB86" i="25" a="1"/>
  <c r="AQ77" i="25" a="1"/>
  <c r="L97" i="25" a="1"/>
  <c r="K94" i="25" a="1"/>
  <c r="I90" i="25" a="1"/>
  <c r="AQ21" i="25" a="1"/>
  <c r="BB20" i="25" a="1"/>
  <c r="AQ85" i="25" a="1"/>
  <c r="Y64" i="25" a="1"/>
  <c r="BB28" i="25" a="1"/>
  <c r="AQ67" i="25" a="1"/>
  <c r="Y88" i="25" a="1"/>
  <c r="Y108" i="25" a="1"/>
  <c r="AQ57" i="25" a="1"/>
  <c r="AQ17" i="25" a="1"/>
  <c r="BB6" i="25" a="1"/>
  <c r="Y34" i="25" a="1"/>
  <c r="BB12" i="25" a="1"/>
  <c r="Y72" i="25" a="1"/>
  <c r="D71" i="25" a="1"/>
  <c r="K60" i="25" a="1"/>
  <c r="L104" i="25" a="1"/>
  <c r="I54" i="25" a="1"/>
  <c r="D95" i="25" a="1"/>
  <c r="D62" i="25" a="1"/>
  <c r="I53" i="25" a="1"/>
  <c r="L98" i="25" a="1"/>
  <c r="L13" i="25" a="1"/>
  <c r="L76" i="25" a="1"/>
  <c r="L57" i="25" a="1"/>
  <c r="K85" i="25" a="1"/>
  <c r="D69" i="25" a="1"/>
  <c r="BB72" i="25" a="1"/>
  <c r="AQ66" i="25" a="1"/>
  <c r="BB16" i="25" a="1"/>
  <c r="Y14" i="25" a="1"/>
  <c r="AQ55" i="25" a="1"/>
  <c r="AQ41" i="25" a="1"/>
  <c r="Y106" i="25" a="1"/>
  <c r="BB43" i="25" a="1"/>
  <c r="AQ47" i="25" a="1"/>
  <c r="BB50" i="25" a="1"/>
  <c r="I29" i="25" a="1"/>
  <c r="L15" i="25" a="1"/>
  <c r="I48" i="25" a="1"/>
  <c r="L105" i="25" a="1"/>
  <c r="I99" i="25" a="1"/>
  <c r="K109" i="25" a="1"/>
  <c r="K16" i="25" a="1"/>
  <c r="D110" i="25" a="1"/>
  <c r="D63" i="25" a="1"/>
  <c r="Y54" i="25" a="1"/>
  <c r="BB97" i="25" a="1"/>
  <c r="Y20" i="25" a="1"/>
  <c r="BB92" i="25" a="1"/>
  <c r="Y91" i="25" a="1"/>
  <c r="AQ73" i="25" a="1"/>
  <c r="BB14" i="25" a="1"/>
  <c r="AQ97" i="25" a="1"/>
  <c r="Y81" i="25" a="1"/>
  <c r="Y100" i="25" a="1"/>
  <c r="I38" i="25" a="1"/>
  <c r="K51" i="25" a="1"/>
  <c r="K15" i="25" a="1"/>
  <c r="L7" i="25" a="1"/>
  <c r="D57" i="25" a="1"/>
  <c r="L46" i="25" a="1"/>
  <c r="D48" i="25" a="1"/>
  <c r="I78" i="25" a="1"/>
  <c r="Y8" i="25" a="1"/>
  <c r="BB47" i="25" a="1"/>
  <c r="Y16" i="25" a="1"/>
  <c r="BB49" i="25" a="1"/>
  <c r="Y75" i="25" a="1"/>
  <c r="AQ109" i="25" a="1"/>
  <c r="BB29" i="25" a="1"/>
  <c r="BB81" i="25" a="1"/>
  <c r="BB101" i="25" a="1"/>
  <c r="AQ106" i="25" a="1"/>
  <c r="L42" i="25" a="1"/>
  <c r="L89" i="25" a="1"/>
  <c r="K102" i="25" a="1"/>
  <c r="D60" i="25" a="1"/>
  <c r="D42" i="25" a="1"/>
  <c r="D58" i="25" a="1"/>
  <c r="K48" i="25" a="1"/>
  <c r="K49" i="25" a="1"/>
  <c r="L75" i="25" a="1"/>
  <c r="D56" i="25" a="1"/>
  <c r="D107" i="25" a="1"/>
  <c r="L10" i="25" a="1"/>
  <c r="L82" i="25" a="1"/>
  <c r="I89" i="25" a="1"/>
  <c r="L49" i="25" a="1"/>
  <c r="AQ6" i="25" a="1"/>
  <c r="K8" i="25" a="1"/>
  <c r="Y33" i="25" a="1"/>
  <c r="Y11" i="25" a="1"/>
  <c r="K20" i="25" a="1"/>
  <c r="I74" i="25" a="1"/>
  <c r="L52" i="25" a="1"/>
  <c r="BB70" i="25" a="1"/>
  <c r="BB100" i="25" a="1"/>
  <c r="BB88" i="25" a="1"/>
  <c r="Y93" i="25" a="1"/>
  <c r="Y53" i="25" a="1"/>
  <c r="AQ65" i="25" a="1"/>
  <c r="BB103" i="25" a="1"/>
  <c r="AQ30" i="25" a="1"/>
  <c r="BB71" i="25" a="1"/>
  <c r="AQ82" i="25" a="1"/>
  <c r="BB51" i="25" a="1"/>
  <c r="I87" i="25" a="1"/>
  <c r="K29" i="25" a="1"/>
  <c r="L9" i="25" a="1"/>
  <c r="I50" i="25" a="1"/>
  <c r="K91" i="25" a="1"/>
  <c r="I51" i="25" a="1"/>
  <c r="L80" i="25" a="1"/>
  <c r="I62" i="25" a="1"/>
  <c r="D75" i="25" a="1"/>
  <c r="K36" i="25" a="1"/>
  <c r="D38" i="25" a="1"/>
  <c r="K77" i="25" a="1"/>
  <c r="AQ49" i="25" a="1"/>
  <c r="BB25" i="25" a="1"/>
  <c r="AQ68" i="25" a="1"/>
  <c r="BB102" i="25" a="1"/>
  <c r="AQ64" i="25" a="1"/>
  <c r="BB55" i="25" a="1"/>
  <c r="BB82" i="25" a="1"/>
  <c r="Y48" i="25" a="1"/>
  <c r="Y68" i="25" a="1"/>
  <c r="Y101" i="25" a="1"/>
  <c r="L102" i="25" a="1"/>
  <c r="I85" i="25" a="1"/>
  <c r="K19" i="25" a="1"/>
  <c r="L14" i="25" a="1"/>
  <c r="L66" i="25" a="1"/>
  <c r="I96" i="25" a="1"/>
  <c r="L41" i="25" a="1"/>
  <c r="K52" i="25" a="1"/>
  <c r="L91" i="25" a="1"/>
  <c r="K10" i="25" a="1"/>
  <c r="L48" i="25" a="1"/>
  <c r="BB76" i="25" a="1"/>
  <c r="Y69" i="25" a="1"/>
  <c r="BB42" i="25" a="1"/>
  <c r="AQ92" i="25" a="1"/>
  <c r="AQ5" i="25" a="1"/>
  <c r="Y79" i="25" a="1"/>
  <c r="AQ25" i="25" a="1"/>
  <c r="AQ91" i="25" a="1"/>
  <c r="BB17" i="25" a="1"/>
  <c r="Y42" i="25" a="1"/>
  <c r="D47" i="25" a="1"/>
  <c r="L21" i="25" a="1"/>
  <c r="L100" i="25" a="1"/>
  <c r="K72" i="25" a="1"/>
  <c r="D12" i="25" a="1"/>
  <c r="D83" i="25" a="1"/>
  <c r="K58" i="25" a="1"/>
  <c r="K34" i="25" a="1"/>
  <c r="L51" i="25" a="1"/>
  <c r="L70" i="25" a="1"/>
  <c r="I13" i="25" a="1"/>
  <c r="I35" i="25" a="1"/>
  <c r="I43" i="25" a="1"/>
  <c r="K71" i="25" a="1"/>
  <c r="Y26" i="25" a="1"/>
  <c r="Y31" i="25" a="1"/>
  <c r="Y63" i="25" a="1"/>
  <c r="Y17" i="25" a="1"/>
  <c r="BB80" i="25" a="1"/>
  <c r="BB26" i="25" a="1"/>
  <c r="BB41" i="25" a="1"/>
  <c r="Y61" i="25" a="1"/>
  <c r="AQ58" i="25" a="1"/>
  <c r="BB38" i="25" a="1"/>
  <c r="D81" i="25" a="1"/>
  <c r="I6" i="25" a="1"/>
  <c r="K76" i="25" a="1"/>
  <c r="L95" i="25" a="1"/>
  <c r="K61" i="25" a="1"/>
  <c r="I15" i="25" a="1"/>
  <c r="D55" i="25" a="1"/>
  <c r="L63" i="25" a="1"/>
  <c r="K53" i="25" a="1"/>
  <c r="L107" i="25" a="1"/>
  <c r="K92" i="25" a="1"/>
  <c r="L84" i="25" a="1"/>
  <c r="K55" i="25" a="1"/>
  <c r="D74" i="25" a="1"/>
  <c r="AQ53" i="25" a="1"/>
  <c r="AQ20" i="25" a="1"/>
  <c r="BB65" i="25" a="1"/>
  <c r="BB73" i="25" a="1"/>
  <c r="BB106" i="25" a="1"/>
  <c r="BB54" i="25" a="1"/>
  <c r="AQ27" i="25" a="1"/>
  <c r="AQ44" i="25" a="1"/>
  <c r="Y104" i="25" a="1"/>
  <c r="AQ39" i="25" a="1"/>
  <c r="BB35" i="25" a="1"/>
  <c r="Y9" i="25" a="1"/>
  <c r="AQ78" i="25" a="1"/>
  <c r="I11" i="25" a="1"/>
  <c r="D108" i="25" a="1"/>
  <c r="L101" i="25" a="1"/>
  <c r="I70" i="25" a="1"/>
  <c r="L96" i="25" a="1"/>
  <c r="D36" i="25" a="1"/>
  <c r="K70" i="25" a="1"/>
  <c r="D32" i="25" a="1"/>
  <c r="I21" i="25" a="1"/>
  <c r="D33" i="25" a="1"/>
  <c r="K59" i="25" a="1"/>
  <c r="K95" i="25" a="1"/>
  <c r="L26" i="25" a="1"/>
  <c r="L11" i="25" a="1"/>
  <c r="L34" i="25" a="1"/>
  <c r="K63" i="25" a="1"/>
  <c r="L94" i="25" a="1"/>
  <c r="Y21" i="25" a="1"/>
  <c r="AQ11" i="25" a="1"/>
  <c r="AQ42" i="25" a="1"/>
  <c r="Y60" i="25" a="1"/>
  <c r="AQ61" i="25" a="1"/>
  <c r="Y46" i="25" a="1"/>
  <c r="BB40" i="25" a="1"/>
  <c r="BB18" i="25" a="1"/>
  <c r="BB94" i="25" a="1"/>
  <c r="AQ95" i="25" a="1"/>
  <c r="L69" i="25" a="1"/>
  <c r="I39" i="25" a="1"/>
  <c r="L6" i="25" a="1"/>
  <c r="I5" i="25" a="1"/>
  <c r="L54" i="25" a="1"/>
  <c r="I98" i="25" a="1"/>
  <c r="I76" i="25" a="1"/>
  <c r="L28" i="25" a="1"/>
  <c r="L35" i="25" a="1"/>
  <c r="L50" i="25" a="1"/>
  <c r="D37" i="25" a="1"/>
  <c r="AQ80" i="25" a="1"/>
  <c r="BB66" i="25" a="1"/>
  <c r="AQ59" i="25" a="1"/>
  <c r="Y55" i="25" a="1"/>
  <c r="Y83" i="25" a="1"/>
  <c r="AQ38" i="25" a="1"/>
  <c r="AQ63" i="25" a="1"/>
  <c r="BB74" i="25" a="1"/>
  <c r="AQ96" i="25" a="1"/>
  <c r="Y37" i="25" a="1"/>
  <c r="D78" i="25" a="1"/>
  <c r="K43" i="25" a="1"/>
  <c r="I47" i="25" a="1"/>
  <c r="L99" i="25" a="1"/>
  <c r="L93" i="25" a="1"/>
  <c r="L90" i="25" a="1"/>
  <c r="L23" i="25" a="1"/>
  <c r="D61" i="25" a="1"/>
  <c r="D13" i="25" a="1"/>
  <c r="I46" i="25" a="1"/>
  <c r="I36" i="25" a="1"/>
  <c r="I40" i="25" a="1"/>
  <c r="L60" i="25" a="1"/>
  <c r="BB67" i="25" a="1"/>
  <c r="AQ43" i="25" a="1"/>
  <c r="BB30" i="25" a="1"/>
  <c r="Y27" i="25" a="1"/>
  <c r="Y95" i="25" a="1"/>
  <c r="BB61" i="25" a="1"/>
  <c r="BB57" i="25" a="1"/>
  <c r="BB27" i="25" a="1"/>
  <c r="Y94" i="25" a="1"/>
  <c r="AQ101" i="25" a="1"/>
  <c r="L40" i="25" a="1"/>
  <c r="L88" i="25" a="1"/>
  <c r="I100" i="25" a="1"/>
  <c r="D97" i="25" a="1"/>
  <c r="K89" i="25" a="1"/>
  <c r="D82" i="25" a="1"/>
  <c r="K81" i="25" a="1"/>
  <c r="L37" i="25" a="1"/>
  <c r="D14" i="25" a="1"/>
  <c r="L16" i="25" a="1"/>
  <c r="I93" i="25" a="1"/>
  <c r="BB96" i="25" a="1"/>
  <c r="BB108" i="25" a="1"/>
  <c r="K57" i="25" a="1"/>
  <c r="L12" i="25" a="1"/>
  <c r="K93" i="25" a="1"/>
  <c r="Y24" i="25" a="1"/>
  <c r="AQ37" i="25" a="1"/>
  <c r="AQ81" i="25" a="1"/>
  <c r="Y59" i="25" a="1"/>
  <c r="K31" i="25" a="1"/>
  <c r="K66" i="25" a="1"/>
  <c r="K98" i="25" a="1"/>
  <c r="K68" i="25" a="1"/>
  <c r="K32" i="25" a="1"/>
  <c r="K21" i="25" a="1"/>
  <c r="L85" i="25" a="1"/>
  <c r="AQ74" i="25" a="1"/>
  <c r="Y70" i="25" a="1"/>
  <c r="BB33" i="25" a="1"/>
  <c r="Y38" i="25" a="1"/>
  <c r="BB83" i="25" a="1"/>
  <c r="L33" i="25" a="1"/>
  <c r="I92" i="25" a="1"/>
  <c r="D28" i="25" a="1"/>
  <c r="I57" i="25" a="1"/>
  <c r="K88" i="25" a="1"/>
  <c r="Y96" i="25" a="1"/>
  <c r="Y84" i="25" a="1"/>
  <c r="AQ8" i="25" a="1"/>
  <c r="K45" i="25" a="1"/>
  <c r="I91" i="25" a="1"/>
  <c r="D39" i="25" a="1"/>
  <c r="L19" i="25" a="1"/>
  <c r="L19" i="25" l="1"/>
  <c r="D39" i="25"/>
  <c r="I91" i="25"/>
  <c r="K45" i="25"/>
  <c r="AQ8" i="25"/>
  <c r="Y84" i="25"/>
  <c r="Y96" i="25"/>
  <c r="K88" i="25"/>
  <c r="I57" i="25"/>
  <c r="D28" i="25"/>
  <c r="I92" i="25"/>
  <c r="L33" i="25"/>
  <c r="BB83" i="25"/>
  <c r="Y38" i="25"/>
  <c r="BB33" i="25"/>
  <c r="Y70" i="25"/>
  <c r="AQ74" i="25"/>
  <c r="L85" i="25"/>
  <c r="K21" i="25"/>
  <c r="K32" i="25"/>
  <c r="K68" i="25"/>
  <c r="K98" i="25"/>
  <c r="K66" i="25"/>
  <c r="K31" i="25"/>
  <c r="Y59" i="25"/>
  <c r="AQ81" i="25"/>
  <c r="AQ37" i="25"/>
  <c r="Y24" i="25"/>
  <c r="K93" i="25"/>
  <c r="L12" i="25"/>
  <c r="K57" i="25"/>
  <c r="BB108" i="25"/>
  <c r="BB96" i="25"/>
  <c r="I93" i="25"/>
  <c r="L16" i="25"/>
  <c r="D14" i="25"/>
  <c r="L37" i="25"/>
  <c r="K81" i="25"/>
  <c r="D82" i="25"/>
  <c r="K89" i="25"/>
  <c r="D97" i="25"/>
  <c r="I100" i="25"/>
  <c r="L88" i="25"/>
  <c r="L40" i="25"/>
  <c r="AQ101" i="25"/>
  <c r="Y94" i="25"/>
  <c r="BB27" i="25"/>
  <c r="BB57" i="25"/>
  <c r="BB61" i="25"/>
  <c r="Y95" i="25"/>
  <c r="Y27" i="25"/>
  <c r="BB30" i="25"/>
  <c r="AQ43" i="25"/>
  <c r="BB67" i="25"/>
  <c r="L60" i="25"/>
  <c r="I40" i="25"/>
  <c r="I36" i="25"/>
  <c r="I46" i="25"/>
  <c r="D13" i="25"/>
  <c r="D61" i="25"/>
  <c r="L23" i="25"/>
  <c r="L90" i="25"/>
  <c r="L93" i="25"/>
  <c r="L99" i="25"/>
  <c r="I47" i="25"/>
  <c r="K43" i="25"/>
  <c r="D78" i="25"/>
  <c r="Y37" i="25"/>
  <c r="AQ96" i="25"/>
  <c r="BB74" i="25"/>
  <c r="AQ63" i="25"/>
  <c r="AQ38" i="25"/>
  <c r="Y83" i="25"/>
  <c r="Y55" i="25"/>
  <c r="AQ59" i="25"/>
  <c r="BB66" i="25"/>
  <c r="AQ80" i="25"/>
  <c r="D37" i="25"/>
  <c r="L50" i="25"/>
  <c r="L35" i="25"/>
  <c r="L28" i="25"/>
  <c r="I76" i="25"/>
  <c r="I98" i="25"/>
  <c r="L54" i="25"/>
  <c r="I5" i="25"/>
  <c r="L6" i="25"/>
  <c r="I39" i="25"/>
  <c r="L69" i="25"/>
  <c r="AQ95" i="25"/>
  <c r="BB94" i="25"/>
  <c r="BB18" i="25"/>
  <c r="BB40" i="25"/>
  <c r="Y46" i="25"/>
  <c r="AQ61" i="25"/>
  <c r="Y60" i="25"/>
  <c r="AQ42" i="25"/>
  <c r="AQ11" i="25"/>
  <c r="Y21" i="25"/>
  <c r="L94" i="25"/>
  <c r="K63" i="25"/>
  <c r="L34" i="25"/>
  <c r="L11" i="25"/>
  <c r="L26" i="25"/>
  <c r="K95" i="25"/>
  <c r="K59" i="25"/>
  <c r="D33" i="25"/>
  <c r="I21" i="25"/>
  <c r="D32" i="25"/>
  <c r="K70" i="25"/>
  <c r="D36" i="25"/>
  <c r="L96" i="25"/>
  <c r="I70" i="25"/>
  <c r="L101" i="25"/>
  <c r="D108" i="25"/>
  <c r="I11" i="25"/>
  <c r="AQ78" i="25"/>
  <c r="Y9" i="25"/>
  <c r="BB35" i="25"/>
  <c r="AQ39" i="25"/>
  <c r="Y104" i="25"/>
  <c r="AQ44" i="25"/>
  <c r="AQ27" i="25"/>
  <c r="BB54" i="25"/>
  <c r="BB106" i="25"/>
  <c r="BB73" i="25"/>
  <c r="BB65" i="25"/>
  <c r="AQ20" i="25"/>
  <c r="AQ53" i="25"/>
  <c r="D74" i="25"/>
  <c r="K55" i="25"/>
  <c r="L84" i="25"/>
  <c r="K92" i="25"/>
  <c r="L107" i="25"/>
  <c r="K53" i="25"/>
  <c r="L63" i="25"/>
  <c r="D55" i="25"/>
  <c r="I15" i="25"/>
  <c r="K61" i="25"/>
  <c r="L95" i="25"/>
  <c r="K76" i="25"/>
  <c r="I6" i="25"/>
  <c r="D81" i="25"/>
  <c r="BB38" i="25"/>
  <c r="AQ58" i="25"/>
  <c r="Y61" i="25"/>
  <c r="BB41" i="25"/>
  <c r="BB26" i="25"/>
  <c r="BB80" i="25"/>
  <c r="Y17" i="25"/>
  <c r="Y63" i="25"/>
  <c r="Y31" i="25"/>
  <c r="Y26" i="25"/>
  <c r="K71" i="25"/>
  <c r="I43" i="25"/>
  <c r="I35" i="25"/>
  <c r="I13" i="25"/>
  <c r="L70" i="25"/>
  <c r="L51" i="25"/>
  <c r="K34" i="25"/>
  <c r="K58" i="25"/>
  <c r="D83" i="25"/>
  <c r="D12" i="25"/>
  <c r="K72" i="25"/>
  <c r="L100" i="25"/>
  <c r="L21" i="25"/>
  <c r="D47" i="25"/>
  <c r="Y42" i="25"/>
  <c r="BB17" i="25"/>
  <c r="AQ91" i="25"/>
  <c r="AQ25" i="25"/>
  <c r="Y79" i="25"/>
  <c r="AQ5" i="25"/>
  <c r="AQ92" i="25"/>
  <c r="BB42" i="25"/>
  <c r="Y69" i="25"/>
  <c r="BB76" i="25"/>
  <c r="L48" i="25"/>
  <c r="K10" i="25"/>
  <c r="L91" i="25"/>
  <c r="K52" i="25"/>
  <c r="L41" i="25"/>
  <c r="I96" i="25"/>
  <c r="L66" i="25"/>
  <c r="L14" i="25"/>
  <c r="K19" i="25"/>
  <c r="I85" i="25"/>
  <c r="L102" i="25"/>
  <c r="Y101" i="25"/>
  <c r="Y68" i="25"/>
  <c r="Y48" i="25"/>
  <c r="BB82" i="25"/>
  <c r="BB55" i="25"/>
  <c r="AQ64" i="25"/>
  <c r="BB102" i="25"/>
  <c r="AQ68" i="25"/>
  <c r="BB25" i="25"/>
  <c r="AQ49" i="25"/>
  <c r="K77" i="25"/>
  <c r="D38" i="25"/>
  <c r="K36" i="25"/>
  <c r="D75" i="25"/>
  <c r="I62" i="25"/>
  <c r="L80" i="25"/>
  <c r="I51" i="25"/>
  <c r="K91" i="25"/>
  <c r="I50" i="25"/>
  <c r="L9" i="25"/>
  <c r="K29" i="25"/>
  <c r="I87" i="25"/>
  <c r="BB51" i="25"/>
  <c r="AQ82" i="25"/>
  <c r="BB71" i="25"/>
  <c r="AQ30" i="25"/>
  <c r="BB103" i="25"/>
  <c r="AQ65" i="25"/>
  <c r="Y53" i="25"/>
  <c r="Y93" i="25"/>
  <c r="BB88" i="25"/>
  <c r="BB100" i="25"/>
  <c r="BB70" i="25"/>
  <c r="L52" i="25"/>
  <c r="I74" i="25"/>
  <c r="K20" i="25"/>
  <c r="Y11" i="25"/>
  <c r="Y33" i="25"/>
  <c r="K8" i="25"/>
  <c r="AQ6" i="25"/>
  <c r="L49" i="25"/>
  <c r="I89" i="25"/>
  <c r="L82" i="25"/>
  <c r="L10" i="25"/>
  <c r="D107" i="25"/>
  <c r="D56" i="25"/>
  <c r="L75" i="25"/>
  <c r="K49" i="25"/>
  <c r="K48" i="25"/>
  <c r="D58" i="25"/>
  <c r="D42" i="25"/>
  <c r="D60" i="25"/>
  <c r="K102" i="25"/>
  <c r="L89" i="25"/>
  <c r="L42" i="25"/>
  <c r="AQ106" i="25"/>
  <c r="BB101" i="25"/>
  <c r="BB81" i="25"/>
  <c r="BB29" i="25"/>
  <c r="AQ109" i="25"/>
  <c r="Y75" i="25"/>
  <c r="BB49" i="25"/>
  <c r="Y16" i="25"/>
  <c r="BB47" i="25"/>
  <c r="Y8" i="25"/>
  <c r="I78" i="25"/>
  <c r="D48" i="25"/>
  <c r="L46" i="25"/>
  <c r="D57" i="25"/>
  <c r="L7" i="25"/>
  <c r="K15" i="25"/>
  <c r="K51" i="25"/>
  <c r="I38" i="25"/>
  <c r="Y100" i="25"/>
  <c r="Y81" i="25"/>
  <c r="AQ97" i="25"/>
  <c r="BB14" i="25"/>
  <c r="AQ73" i="25"/>
  <c r="Y91" i="25"/>
  <c r="BB92" i="25"/>
  <c r="Y20" i="25"/>
  <c r="BB97" i="25"/>
  <c r="Y54" i="25"/>
  <c r="D63" i="25"/>
  <c r="D110" i="25"/>
  <c r="K16" i="25"/>
  <c r="K109" i="25"/>
  <c r="I99" i="25"/>
  <c r="L105" i="25"/>
  <c r="I48" i="25"/>
  <c r="L15" i="25"/>
  <c r="I29" i="25"/>
  <c r="BB50" i="25"/>
  <c r="AQ47" i="25"/>
  <c r="BB43" i="25"/>
  <c r="Y106" i="25"/>
  <c r="AQ41" i="25"/>
  <c r="AQ55" i="25"/>
  <c r="Y14" i="25"/>
  <c r="BB16" i="25"/>
  <c r="AQ66" i="25"/>
  <c r="BB72" i="25"/>
  <c r="D69" i="25"/>
  <c r="K85" i="25"/>
  <c r="L57" i="25"/>
  <c r="L76" i="25"/>
  <c r="L13" i="25"/>
  <c r="L98" i="25"/>
  <c r="I53" i="25"/>
  <c r="D62" i="25"/>
  <c r="D95" i="25"/>
  <c r="I54" i="25"/>
  <c r="L104" i="25"/>
  <c r="K60" i="25"/>
  <c r="D71" i="25"/>
  <c r="Y72" i="25"/>
  <c r="BB12" i="25"/>
  <c r="Y34" i="25"/>
  <c r="BB6" i="25"/>
  <c r="AQ17" i="25"/>
  <c r="AQ57" i="25"/>
  <c r="Y108" i="25"/>
  <c r="Y88" i="25"/>
  <c r="AQ67" i="25"/>
  <c r="BB28" i="25"/>
  <c r="Y64" i="25"/>
  <c r="AQ85" i="25"/>
  <c r="BB20" i="25"/>
  <c r="AQ21" i="25"/>
  <c r="I90" i="25"/>
  <c r="K94" i="25"/>
  <c r="L97" i="25"/>
  <c r="AQ77" i="25"/>
  <c r="BB86" i="25"/>
  <c r="AQ70" i="25"/>
  <c r="Y56" i="25"/>
  <c r="K105" i="25"/>
  <c r="D40" i="25"/>
  <c r="I61" i="25"/>
  <c r="I86" i="25"/>
  <c r="D79" i="25"/>
  <c r="K50" i="25"/>
  <c r="L110" i="25"/>
  <c r="L108" i="25"/>
  <c r="I7" i="25"/>
  <c r="L103" i="25"/>
  <c r="AQ72" i="25"/>
  <c r="BB37" i="25"/>
  <c r="Y85" i="25"/>
  <c r="AQ103" i="25"/>
  <c r="Y110" i="25"/>
  <c r="K78" i="25"/>
  <c r="L45" i="25"/>
  <c r="D44" i="25"/>
  <c r="I60" i="25"/>
  <c r="L68" i="25"/>
  <c r="D73" i="25"/>
  <c r="D51" i="25"/>
  <c r="AQ110" i="25"/>
  <c r="Y105" i="25"/>
  <c r="AQ9" i="25"/>
  <c r="I26" i="25"/>
  <c r="L39" i="25"/>
  <c r="L61" i="25"/>
  <c r="L43" i="25"/>
  <c r="I107" i="25"/>
  <c r="D103" i="25"/>
  <c r="I10" i="25"/>
  <c r="I8" i="25"/>
  <c r="K38" i="25"/>
  <c r="K46" i="25"/>
  <c r="I103" i="25"/>
  <c r="K62" i="25"/>
  <c r="I66" i="25"/>
  <c r="I75" i="25"/>
  <c r="Y74" i="25"/>
  <c r="Y51" i="25"/>
  <c r="AQ100" i="25"/>
  <c r="AQ28" i="25"/>
  <c r="AQ50" i="25"/>
  <c r="Y98" i="25"/>
  <c r="AQ102" i="25"/>
  <c r="AQ62" i="25"/>
  <c r="AQ29" i="25"/>
  <c r="Y22" i="25"/>
  <c r="K17" i="25"/>
  <c r="L62" i="25"/>
  <c r="D11" i="25"/>
  <c r="K75" i="25"/>
  <c r="D29" i="25"/>
  <c r="I31" i="25"/>
  <c r="L65" i="25"/>
  <c r="K86" i="25"/>
  <c r="L27" i="25"/>
  <c r="D77" i="25"/>
  <c r="I30" i="25"/>
  <c r="K12" i="25"/>
  <c r="AQ18" i="25"/>
  <c r="Y15" i="25"/>
  <c r="AQ90" i="25"/>
  <c r="BB93" i="25"/>
  <c r="AQ48" i="25"/>
  <c r="BB24" i="25"/>
  <c r="BB84" i="25"/>
  <c r="BB98" i="25"/>
  <c r="BB95" i="25"/>
  <c r="AQ26" i="25"/>
  <c r="D96" i="25"/>
  <c r="D85" i="25"/>
  <c r="K108" i="25"/>
  <c r="I19" i="25"/>
  <c r="I45" i="25"/>
  <c r="L25" i="25"/>
  <c r="I59" i="25"/>
  <c r="K18" i="25"/>
  <c r="K101" i="25"/>
  <c r="I42" i="25"/>
  <c r="I22" i="25"/>
  <c r="D31" i="25"/>
  <c r="D84" i="25"/>
  <c r="I32" i="25"/>
  <c r="D89" i="25"/>
  <c r="Y78" i="25"/>
  <c r="AQ104" i="25"/>
  <c r="Y87" i="25"/>
  <c r="Y65" i="25"/>
  <c r="BB60" i="25"/>
  <c r="AQ60" i="25"/>
  <c r="Y90" i="25"/>
  <c r="BB79" i="25"/>
  <c r="Y6" i="25"/>
  <c r="BB59" i="25"/>
  <c r="D102" i="25"/>
  <c r="D25" i="25"/>
  <c r="D109" i="25"/>
  <c r="I17" i="25"/>
  <c r="I18" i="25"/>
  <c r="L79" i="25"/>
  <c r="L44" i="25"/>
  <c r="K14" i="25"/>
  <c r="K39" i="25"/>
  <c r="L53" i="25"/>
  <c r="I97" i="25"/>
  <c r="D27" i="25"/>
  <c r="L29" i="25"/>
  <c r="BB87" i="25"/>
  <c r="AQ40" i="25"/>
  <c r="AQ16" i="25"/>
  <c r="Y50" i="25"/>
  <c r="BB64" i="25"/>
  <c r="AQ83" i="25"/>
  <c r="AQ52" i="25"/>
  <c r="BB19" i="25"/>
  <c r="Y18" i="25"/>
  <c r="Y76" i="25"/>
  <c r="AQ32" i="25"/>
  <c r="I95" i="25"/>
  <c r="I23" i="25"/>
  <c r="I108" i="25"/>
  <c r="AQ79" i="25"/>
  <c r="I44" i="25"/>
  <c r="I83" i="25"/>
  <c r="K106" i="25"/>
  <c r="K47" i="25"/>
  <c r="L72" i="25"/>
  <c r="D18" i="25"/>
  <c r="D53" i="25"/>
  <c r="D54" i="25"/>
  <c r="K28" i="25"/>
  <c r="D59" i="25"/>
  <c r="K40" i="25"/>
  <c r="I79" i="25"/>
  <c r="L31" i="25"/>
  <c r="Y71" i="25"/>
  <c r="BB109" i="25"/>
  <c r="AQ24" i="25"/>
  <c r="Y39" i="25"/>
  <c r="AQ84" i="25"/>
  <c r="Y92" i="25"/>
  <c r="Y86" i="25"/>
  <c r="AQ23" i="25"/>
  <c r="Y47" i="25"/>
  <c r="BB89" i="25"/>
  <c r="I33" i="25"/>
  <c r="I12" i="25"/>
  <c r="L92" i="25"/>
  <c r="D100" i="25"/>
  <c r="K73" i="25"/>
  <c r="D66" i="25"/>
  <c r="L22" i="25"/>
  <c r="I77" i="25"/>
  <c r="D46" i="25"/>
  <c r="K110" i="25"/>
  <c r="D17" i="25"/>
  <c r="I80" i="25"/>
  <c r="BB45" i="25"/>
  <c r="Y29" i="25"/>
  <c r="BB75" i="25"/>
  <c r="AQ94" i="25"/>
  <c r="Y25" i="25"/>
  <c r="AQ13" i="25"/>
  <c r="BB21" i="25"/>
  <c r="Y7" i="25"/>
  <c r="BB110" i="25"/>
  <c r="Y66" i="25"/>
  <c r="I65" i="25"/>
  <c r="D88" i="25"/>
  <c r="L38" i="25"/>
  <c r="K22" i="25"/>
  <c r="D50" i="25"/>
  <c r="K67" i="25"/>
  <c r="D52" i="25"/>
  <c r="L47" i="25"/>
  <c r="L71" i="25"/>
  <c r="K99" i="25"/>
  <c r="I105" i="25"/>
  <c r="D72" i="25"/>
  <c r="D87" i="25"/>
  <c r="I106" i="25"/>
  <c r="AQ108" i="25"/>
  <c r="Y97" i="25"/>
  <c r="AQ87" i="25"/>
  <c r="AQ89" i="25"/>
  <c r="AQ56" i="25"/>
  <c r="BB11" i="25"/>
  <c r="AQ98" i="25"/>
  <c r="BB31" i="25"/>
  <c r="Y19" i="25"/>
  <c r="K56" i="25"/>
  <c r="K37" i="25"/>
  <c r="D30" i="25"/>
  <c r="D22" i="25"/>
  <c r="L24" i="25"/>
  <c r="K107" i="25"/>
  <c r="K103" i="25"/>
  <c r="K24" i="25"/>
  <c r="I64" i="25"/>
  <c r="K87" i="25"/>
  <c r="L74" i="25"/>
  <c r="D24" i="25"/>
  <c r="L55" i="25"/>
  <c r="D92" i="25"/>
  <c r="K13" i="25"/>
  <c r="D21" i="25"/>
  <c r="I102" i="25"/>
  <c r="I81" i="25"/>
  <c r="AQ75" i="25"/>
  <c r="AQ99" i="25"/>
  <c r="BB46" i="25"/>
  <c r="AQ10" i="25"/>
  <c r="BB10" i="25"/>
  <c r="Y52" i="25"/>
  <c r="Y89" i="25"/>
  <c r="Y5" i="25"/>
  <c r="Y40" i="25"/>
  <c r="Y62" i="25"/>
  <c r="BB104" i="25"/>
  <c r="K97" i="25"/>
  <c r="I24" i="25"/>
  <c r="D93" i="25"/>
  <c r="AQ93" i="25"/>
  <c r="Y82" i="25"/>
  <c r="D76" i="25"/>
  <c r="I69" i="25"/>
  <c r="K7" i="25"/>
  <c r="L20" i="25"/>
  <c r="L17" i="25"/>
  <c r="L59" i="25"/>
  <c r="I14" i="25"/>
  <c r="D86" i="25"/>
  <c r="Y57" i="25"/>
  <c r="BB99" i="25"/>
  <c r="AQ15" i="25"/>
  <c r="Y44" i="25"/>
  <c r="BB107" i="25"/>
  <c r="Y107" i="25"/>
  <c r="Y13" i="25"/>
  <c r="AQ107" i="25"/>
  <c r="AQ105" i="25"/>
  <c r="K74" i="25"/>
  <c r="I109" i="25"/>
  <c r="L8" i="25"/>
  <c r="L36" i="25"/>
  <c r="L18" i="25"/>
  <c r="D106" i="25"/>
  <c r="L78" i="25"/>
  <c r="K27" i="25"/>
  <c r="D45" i="25"/>
  <c r="I56" i="25"/>
  <c r="K35" i="25"/>
  <c r="I9" i="25"/>
  <c r="I37" i="25"/>
  <c r="D80" i="25"/>
  <c r="L32" i="25"/>
  <c r="K96" i="25"/>
  <c r="K30" i="25"/>
  <c r="Y99" i="25"/>
  <c r="BB36" i="25"/>
  <c r="Y36" i="25"/>
  <c r="BB22" i="25"/>
  <c r="BB85" i="25"/>
  <c r="BB90" i="25"/>
  <c r="AQ46" i="25"/>
  <c r="Y23" i="25"/>
  <c r="BB9" i="25"/>
  <c r="D35" i="25"/>
  <c r="D19" i="25"/>
  <c r="D98" i="25"/>
  <c r="I110" i="25"/>
  <c r="D26" i="25"/>
  <c r="I84" i="25"/>
  <c r="K64" i="25"/>
  <c r="K41" i="25"/>
  <c r="D94" i="25"/>
  <c r="K11" i="25"/>
  <c r="I94" i="25"/>
  <c r="D23" i="25"/>
  <c r="K82" i="25"/>
  <c r="BB53" i="25"/>
  <c r="Y73" i="25"/>
  <c r="AQ45" i="25"/>
  <c r="BB78" i="25"/>
  <c r="AQ19" i="25"/>
  <c r="Y43" i="25"/>
  <c r="AQ69" i="25"/>
  <c r="AQ35" i="25"/>
  <c r="Y58" i="25"/>
  <c r="D65" i="25"/>
  <c r="D16" i="25"/>
  <c r="K100" i="25"/>
  <c r="L73" i="25"/>
  <c r="I73" i="25"/>
  <c r="L83" i="25"/>
  <c r="L67" i="25"/>
  <c r="D41" i="25"/>
  <c r="K23" i="25"/>
  <c r="L30" i="25"/>
  <c r="D43" i="25"/>
  <c r="I16" i="25"/>
  <c r="I104" i="25"/>
  <c r="I58" i="25"/>
  <c r="K44" i="25"/>
  <c r="L86" i="25"/>
  <c r="K90" i="25"/>
  <c r="Y10" i="25"/>
  <c r="Y32" i="25"/>
  <c r="AQ14" i="25"/>
  <c r="AQ51" i="25"/>
  <c r="Y103" i="25"/>
  <c r="BB23" i="25"/>
  <c r="BB34" i="25"/>
  <c r="BB44" i="25"/>
  <c r="BB105" i="25"/>
  <c r="BB7" i="25"/>
  <c r="Y67" i="25"/>
  <c r="I68" i="25"/>
  <c r="L81" i="25"/>
  <c r="D67" i="25"/>
  <c r="D99" i="25"/>
  <c r="I63" i="25"/>
  <c r="D68" i="25"/>
  <c r="K69" i="25"/>
  <c r="I67" i="25"/>
  <c r="BB62" i="25"/>
  <c r="D34" i="25"/>
  <c r="K26" i="25"/>
  <c r="K79" i="25"/>
  <c r="CL5" i="25"/>
  <c r="CJ5" i="25"/>
  <c r="CH5" i="25"/>
  <c r="D101" i="25"/>
  <c r="D70" i="25"/>
  <c r="I25" i="25"/>
  <c r="AQ71" i="25"/>
  <c r="AQ33" i="25"/>
  <c r="BB56" i="25"/>
  <c r="BB8" i="25"/>
  <c r="AQ54" i="25"/>
  <c r="BB91" i="25"/>
  <c r="Y28" i="25"/>
  <c r="AQ76" i="25"/>
  <c r="AQ12" i="25"/>
  <c r="I55" i="25"/>
  <c r="L77" i="25"/>
  <c r="I82" i="25"/>
  <c r="L109" i="25"/>
  <c r="L87" i="25"/>
  <c r="K65" i="25"/>
  <c r="K25" i="25"/>
  <c r="I27" i="25"/>
  <c r="I88" i="25"/>
  <c r="D91" i="25"/>
  <c r="L58" i="25"/>
  <c r="Y35" i="25"/>
  <c r="Y102" i="25"/>
  <c r="BB15" i="25"/>
  <c r="Y80" i="25"/>
  <c r="BB52" i="25"/>
  <c r="BB13" i="25"/>
  <c r="Y109" i="25"/>
  <c r="BB39" i="25"/>
  <c r="BB63" i="25"/>
  <c r="K80" i="25"/>
  <c r="K9" i="25"/>
  <c r="K83" i="25"/>
  <c r="I20" i="25"/>
  <c r="I52" i="25"/>
  <c r="K104" i="25"/>
  <c r="I34" i="25"/>
  <c r="K42" i="25"/>
  <c r="I41" i="25"/>
  <c r="I49" i="25"/>
  <c r="D64" i="25"/>
  <c r="I28" i="25"/>
  <c r="D90" i="25"/>
  <c r="BB77" i="25"/>
  <c r="Y12" i="25"/>
  <c r="BB69" i="25"/>
  <c r="AQ7" i="25"/>
  <c r="BB68" i="25"/>
  <c r="Y77" i="25"/>
  <c r="BB48" i="25"/>
  <c r="Y41" i="25"/>
  <c r="AQ31" i="25"/>
  <c r="D105" i="25"/>
  <c r="D49" i="25"/>
  <c r="K33" i="25"/>
  <c r="L56" i="25"/>
  <c r="L106" i="25"/>
  <c r="I72" i="25"/>
  <c r="D15" i="25"/>
  <c r="L64" i="25"/>
  <c r="I101" i="25"/>
  <c r="K54" i="25"/>
  <c r="K84" i="25"/>
  <c r="D104" i="25"/>
  <c r="I71" i="25"/>
  <c r="AQ34" i="25"/>
  <c r="Y30" i="25"/>
  <c r="AQ88" i="25"/>
  <c r="BB58" i="25"/>
  <c r="Y49" i="25"/>
  <c r="Y45" i="25"/>
  <c r="BB5" i="25"/>
  <c r="AQ22" i="25"/>
  <c r="AQ36" i="25"/>
  <c r="BB32" i="25"/>
  <c r="AQ86" i="25"/>
  <c r="AP128" i="25"/>
  <c r="X432" i="25"/>
  <c r="X480" i="25"/>
  <c r="BA428" i="25"/>
  <c r="X248" i="25"/>
  <c r="BA228" i="25"/>
  <c r="X376" i="25"/>
  <c r="AP392" i="25"/>
  <c r="X332" i="25"/>
  <c r="AP420" i="25"/>
  <c r="AP244" i="25"/>
  <c r="X192" i="25"/>
  <c r="BA528" i="25"/>
  <c r="BA480" i="25"/>
  <c r="AP500" i="25"/>
  <c r="X472" i="25"/>
  <c r="BA204" i="25"/>
  <c r="BA324" i="25"/>
  <c r="BA340" i="25"/>
  <c r="X476" i="25"/>
  <c r="X204" i="25"/>
  <c r="BA216" i="25"/>
  <c r="AP268" i="25"/>
  <c r="BA364" i="25"/>
  <c r="X244" i="25"/>
  <c r="AP480" i="25"/>
  <c r="BA392" i="25"/>
  <c r="AP348" i="25"/>
  <c r="AP248" i="25"/>
  <c r="X428" i="25"/>
  <c r="X316" i="25"/>
  <c r="AP332" i="25"/>
  <c r="BA360" i="25"/>
  <c r="AP416" i="25"/>
  <c r="AP476" i="25"/>
  <c r="BA472" i="25"/>
  <c r="BA168" i="25"/>
  <c r="BA256" i="25"/>
  <c r="X280" i="25"/>
  <c r="AP340" i="25"/>
  <c r="X336" i="25"/>
  <c r="AP264" i="25"/>
  <c r="AP140" i="25"/>
  <c r="X180" i="25"/>
  <c r="AP408" i="25"/>
  <c r="X132" i="25"/>
  <c r="BA236" i="25"/>
  <c r="AP252" i="25"/>
  <c r="X512" i="25"/>
  <c r="AP272" i="25"/>
  <c r="AP204" i="25"/>
  <c r="BA312" i="25"/>
  <c r="BA520" i="25"/>
  <c r="BA388" i="25"/>
  <c r="BA356" i="25"/>
  <c r="AP176" i="25"/>
  <c r="AP308" i="25"/>
  <c r="BA248" i="25"/>
  <c r="AP328" i="25"/>
  <c r="X340" i="25"/>
  <c r="BA260" i="25"/>
  <c r="BA200" i="25"/>
  <c r="BA416" i="25"/>
  <c r="X164" i="25"/>
  <c r="X348" i="25"/>
  <c r="X220" i="25"/>
  <c r="X200" i="25"/>
  <c r="X264" i="25"/>
  <c r="BA164" i="25"/>
  <c r="AP460" i="25"/>
  <c r="AP196" i="25"/>
  <c r="X412" i="25"/>
  <c r="AP116" i="25"/>
  <c r="AP464" i="25"/>
  <c r="BA264" i="25"/>
  <c r="X372" i="25"/>
  <c r="BA400" i="25"/>
  <c r="X500" i="25"/>
  <c r="X368" i="25"/>
  <c r="X288" i="25"/>
  <c r="BA424" i="25"/>
  <c r="BA316" i="25"/>
  <c r="AP352" i="25"/>
  <c r="BA504" i="25"/>
  <c r="AP368" i="25"/>
  <c r="BA196" i="25"/>
  <c r="AP292" i="25"/>
  <c r="BA300" i="25"/>
  <c r="AP424" i="25"/>
  <c r="BA380" i="25"/>
  <c r="AP216" i="25"/>
  <c r="BA508" i="25"/>
  <c r="AP356" i="25"/>
  <c r="X308" i="25"/>
  <c r="X468" i="25"/>
  <c r="BA448" i="25"/>
  <c r="BA496" i="25"/>
  <c r="BA376" i="25"/>
  <c r="X140" i="25"/>
  <c r="X228" i="25"/>
  <c r="AP120" i="25"/>
  <c r="AP520" i="25"/>
  <c r="BA500" i="25"/>
  <c r="BA420" i="25"/>
  <c r="BA212" i="25"/>
  <c r="AP532" i="25"/>
  <c r="X396" i="25"/>
  <c r="BA292" i="25"/>
  <c r="X160" i="25"/>
  <c r="BA284" i="25"/>
  <c r="X128" i="25"/>
  <c r="X496" i="25"/>
  <c r="X420" i="25"/>
  <c r="AP484" i="25"/>
  <c r="BA152" i="25"/>
  <c r="AP388" i="25"/>
  <c r="X460" i="25"/>
  <c r="BA464" i="25"/>
  <c r="X176" i="25"/>
  <c r="BA484" i="25"/>
  <c r="X312" i="25"/>
  <c r="BA296" i="25"/>
  <c r="AP284" i="25"/>
  <c r="BA268" i="25"/>
  <c r="X520" i="25"/>
  <c r="AP260" i="25"/>
  <c r="AP316" i="25"/>
  <c r="X152" i="25"/>
  <c r="BA160" i="25"/>
  <c r="AP360" i="25"/>
  <c r="BA384" i="25"/>
  <c r="X384" i="25"/>
  <c r="BA144" i="25"/>
  <c r="X232" i="25"/>
  <c r="BA120" i="25"/>
  <c r="AP164" i="25"/>
  <c r="AP324" i="25"/>
  <c r="X528" i="25"/>
  <c r="X448" i="25"/>
  <c r="AP364" i="25"/>
  <c r="BA208" i="25"/>
  <c r="X352" i="25"/>
  <c r="AP436" i="25"/>
  <c r="BA176" i="25"/>
  <c r="AP180" i="25"/>
  <c r="AP404" i="25"/>
  <c r="BA440" i="25"/>
  <c r="AP376" i="25"/>
  <c r="X320" i="25"/>
  <c r="AP384" i="25"/>
  <c r="BA244" i="25"/>
  <c r="X436" i="25"/>
  <c r="AP508" i="25"/>
  <c r="X536" i="25"/>
  <c r="AP536" i="25"/>
  <c r="X516" i="25"/>
  <c r="AP132" i="25"/>
  <c r="H16" i="26" a="1"/>
  <c r="H16" i="26" s="1"/>
  <c r="DK16" i="26" s="1"/>
  <c r="A15" i="27" s="1"/>
  <c r="H30" i="26" a="1"/>
  <c r="H30" i="26" s="1"/>
  <c r="DK30" i="26" s="1"/>
  <c r="A29" i="27" s="1"/>
  <c r="H4" i="26" a="1"/>
  <c r="H4" i="26" s="1"/>
  <c r="DK4" i="26" s="1"/>
  <c r="A3" i="27" s="1"/>
  <c r="H5" i="26" a="1"/>
  <c r="H5" i="26" s="1"/>
  <c r="DK5" i="26" s="1"/>
  <c r="A4" i="27" s="1"/>
  <c r="H27" i="26" a="1"/>
  <c r="H27" i="26" s="1"/>
  <c r="DK27" i="26" s="1"/>
  <c r="A26" i="27" s="1"/>
  <c r="H35" i="26" a="1"/>
  <c r="H35" i="26" s="1"/>
  <c r="DK35" i="26" s="1" a="1"/>
  <c r="DK35" i="26" s="1"/>
  <c r="A34" i="27" s="1"/>
  <c r="H18" i="26" a="1"/>
  <c r="H18" i="26" s="1"/>
  <c r="DK18" i="26" s="1" a="1"/>
  <c r="DK18" i="26" s="1"/>
  <c r="A17" i="27" s="1"/>
  <c r="H23" i="26" a="1"/>
  <c r="H23" i="26" s="1"/>
  <c r="DK23" i="26" s="1"/>
  <c r="A22" i="27" s="1"/>
  <c r="H32" i="26" a="1"/>
  <c r="H32" i="26" s="1"/>
  <c r="DK32" i="26" s="1"/>
  <c r="A31" i="27" s="1"/>
  <c r="H7" i="26" a="1"/>
  <c r="H7" i="26" s="1"/>
  <c r="DK7" i="26" s="1"/>
  <c r="A6" i="27" s="1"/>
  <c r="H13" i="26" a="1"/>
  <c r="H13" i="26" s="1"/>
  <c r="DK13" i="26" s="1"/>
  <c r="A12" i="27" s="1"/>
  <c r="H34" i="26" a="1"/>
  <c r="H34" i="26" s="1"/>
  <c r="DK34" i="26" s="1" a="1"/>
  <c r="DK34" i="26" s="1"/>
  <c r="A33" i="27" s="1"/>
  <c r="H33" i="26" a="1"/>
  <c r="H33" i="26" s="1"/>
  <c r="DK33" i="26" s="1" a="1"/>
  <c r="DK33" i="26" s="1"/>
  <c r="A32" i="27" s="1"/>
  <c r="H9" i="26" a="1"/>
  <c r="H9" i="26" s="1"/>
  <c r="DK9" i="26" s="1" a="1"/>
  <c r="DK9" i="26" s="1"/>
  <c r="A8" i="27" s="1"/>
  <c r="H12" i="26" a="1"/>
  <c r="H12" i="26" s="1"/>
  <c r="DK12" i="26" s="1" a="1"/>
  <c r="DK12" i="26" s="1"/>
  <c r="A11" i="27" s="1"/>
  <c r="H15" i="26" a="1"/>
  <c r="H15" i="26" s="1"/>
  <c r="DK15" i="26" s="1" a="1"/>
  <c r="DK15" i="26" s="1"/>
  <c r="A14" i="27" s="1"/>
  <c r="H19" i="26" a="1"/>
  <c r="H19" i="26" s="1"/>
  <c r="DK19" i="26" s="1" a="1"/>
  <c r="DK19" i="26" s="1"/>
  <c r="A18" i="27" s="1"/>
  <c r="H10" i="26" a="1"/>
  <c r="H10" i="26" s="1"/>
  <c r="DK10" i="26" s="1"/>
  <c r="A9" i="27" s="1"/>
  <c r="H11" i="26" a="1"/>
  <c r="H11" i="26" s="1"/>
  <c r="DK11" i="26" s="1"/>
  <c r="A10" i="27" s="1"/>
  <c r="H24" i="26" a="1"/>
  <c r="H24" i="26" s="1"/>
  <c r="DK24" i="26" s="1"/>
  <c r="A23" i="27" s="1"/>
  <c r="H20" i="26" a="1"/>
  <c r="H20" i="26" s="1"/>
  <c r="DK20" i="26" s="1"/>
  <c r="A19" i="27" s="1"/>
  <c r="H21" i="26" a="1"/>
  <c r="H21" i="26" s="1"/>
  <c r="DK21" i="26" s="1"/>
  <c r="A20" i="27" s="1"/>
  <c r="H29" i="26" a="1"/>
  <c r="H29" i="26" s="1"/>
  <c r="DK29" i="26" s="1"/>
  <c r="A28" i="27" s="1"/>
  <c r="H25" i="26" a="1"/>
  <c r="H25" i="26" s="1"/>
  <c r="DK25" i="26" s="1" a="1"/>
  <c r="DK25" i="26" s="1"/>
  <c r="A24" i="27" s="1"/>
  <c r="H31" i="26" a="1"/>
  <c r="H31" i="26" s="1"/>
  <c r="DK31" i="26" s="1" a="1"/>
  <c r="DK31" i="26" s="1"/>
  <c r="A30" i="27" s="1"/>
  <c r="H26" i="26" a="1"/>
  <c r="H26" i="26" s="1"/>
  <c r="DK26" i="26" s="1"/>
  <c r="A25" i="27" s="1"/>
  <c r="H6" i="26" a="1"/>
  <c r="H6" i="26" s="1"/>
  <c r="DK6" i="26" s="1" a="1"/>
  <c r="DK6" i="26" s="1"/>
  <c r="A5" i="27" s="1"/>
  <c r="H17" i="26" a="1"/>
  <c r="H17" i="26" s="1"/>
  <c r="DK17" i="26" s="1" a="1"/>
  <c r="DK17" i="26" s="1"/>
  <c r="A16" i="27" s="1"/>
  <c r="H28" i="26" a="1"/>
  <c r="H28" i="26" s="1"/>
  <c r="DK28" i="26" s="1" a="1"/>
  <c r="DK28" i="26" s="1"/>
  <c r="A27" i="27" s="1"/>
  <c r="H8" i="26" a="1"/>
  <c r="H8" i="26" s="1"/>
  <c r="DK8" i="26" s="1"/>
  <c r="A7" i="27" s="1"/>
  <c r="H14" i="26" a="1"/>
  <c r="H14" i="26" s="1"/>
  <c r="DK14" i="26" s="1"/>
  <c r="A13" i="27" s="1"/>
  <c r="H22" i="26" a="1"/>
  <c r="H22" i="26" s="1"/>
  <c r="DK22" i="26" s="1" a="1"/>
  <c r="DK22" i="26" s="1"/>
  <c r="A21" i="27" s="1"/>
  <c r="X392" i="25"/>
  <c r="X300" i="25"/>
  <c r="AP496" i="25"/>
  <c r="AP208" i="25"/>
  <c r="AP296" i="25"/>
  <c r="X488" i="25"/>
  <c r="AP504" i="25"/>
  <c r="AP344" i="25"/>
  <c r="AP212" i="25"/>
  <c r="X184" i="25"/>
  <c r="AP168" i="25"/>
  <c r="X156" i="25"/>
  <c r="AP456" i="25"/>
  <c r="BA468" i="25"/>
  <c r="AP288" i="25"/>
  <c r="BA192" i="25"/>
  <c r="BA432" i="25"/>
  <c r="BA488" i="25"/>
  <c r="BA476" i="25"/>
  <c r="AP200" i="25"/>
  <c r="X408" i="25"/>
  <c r="AP512" i="25"/>
  <c r="X444" i="25"/>
  <c r="X356" i="25"/>
  <c r="BA336" i="25"/>
  <c r="AP336" i="25"/>
  <c r="X456" i="25"/>
  <c r="BA412" i="25"/>
  <c r="X120" i="25"/>
  <c r="BA332" i="25"/>
  <c r="BA444" i="25"/>
  <c r="AP256" i="25"/>
  <c r="AP160" i="25"/>
  <c r="X296" i="25"/>
  <c r="BA352" i="25"/>
  <c r="AP428" i="25"/>
  <c r="AP304" i="25"/>
  <c r="BA172" i="25"/>
  <c r="X168" i="25"/>
  <c r="X400" i="25"/>
  <c r="AP224" i="25"/>
  <c r="AP412" i="25"/>
  <c r="X380" i="25"/>
  <c r="BA532" i="25"/>
  <c r="AP192" i="25"/>
  <c r="X252" i="25"/>
  <c r="AP432" i="25"/>
  <c r="X464" i="25"/>
  <c r="X440" i="25"/>
  <c r="AP188" i="25"/>
  <c r="X284" i="25"/>
  <c r="BA452" i="25"/>
  <c r="BA276" i="25"/>
  <c r="X212" i="25"/>
  <c r="BA396" i="25"/>
  <c r="AP472" i="25"/>
  <c r="X196" i="25"/>
  <c r="AP148" i="25"/>
  <c r="BA180" i="25"/>
  <c r="X124" i="25"/>
  <c r="BA536" i="25"/>
  <c r="X360" i="25"/>
  <c r="AP528" i="25"/>
  <c r="X484" i="25"/>
  <c r="AP444" i="25"/>
  <c r="AP452" i="25"/>
  <c r="AP320" i="25"/>
  <c r="BA140" i="25"/>
  <c r="AP488" i="25"/>
  <c r="BA220" i="25"/>
  <c r="X172" i="25"/>
  <c r="AP396" i="25"/>
  <c r="AP492" i="25"/>
  <c r="BA280" i="25"/>
  <c r="AP136" i="25"/>
  <c r="BA136" i="25"/>
  <c r="X304" i="25"/>
  <c r="X452" i="25"/>
  <c r="X116" i="25"/>
  <c r="X256" i="25"/>
  <c r="X344" i="25"/>
  <c r="BA512" i="25"/>
  <c r="AP468" i="25"/>
  <c r="X424" i="25"/>
  <c r="X324" i="25"/>
  <c r="BA492" i="25"/>
  <c r="AP156" i="25"/>
  <c r="X272" i="25"/>
  <c r="BA524" i="25"/>
  <c r="X524" i="25"/>
  <c r="X148" i="25"/>
  <c r="AP524" i="25"/>
  <c r="AP516" i="25"/>
  <c r="X492" i="25"/>
  <c r="BA240" i="25"/>
  <c r="X240" i="25"/>
  <c r="BA184" i="25"/>
  <c r="BA436" i="25"/>
  <c r="BA456" i="25"/>
  <c r="AP280" i="25"/>
  <c r="X188" i="25"/>
  <c r="BA132" i="25"/>
  <c r="BA308" i="25"/>
  <c r="X388" i="25"/>
  <c r="AP276" i="25"/>
  <c r="BA408" i="25"/>
  <c r="AP172" i="25"/>
  <c r="X268" i="25"/>
  <c r="AP372" i="25"/>
  <c r="AP236" i="25"/>
  <c r="X328" i="25"/>
  <c r="X136" i="25"/>
  <c r="X224" i="25"/>
  <c r="AP152" i="25"/>
  <c r="AP300" i="25"/>
  <c r="X508" i="25"/>
  <c r="BA188" i="25"/>
  <c r="BA232" i="25"/>
  <c r="BA272" i="25"/>
  <c r="BA516" i="25"/>
  <c r="BA124" i="25"/>
  <c r="X364" i="25"/>
  <c r="BA344" i="25"/>
  <c r="CD5" i="25" a="1"/>
  <c r="CD5" i="25" s="1"/>
  <c r="CK5" i="25" s="1"/>
  <c r="AP380" i="25"/>
  <c r="AP228" i="25"/>
  <c r="BA320" i="25"/>
  <c r="BA128" i="25"/>
  <c r="AP312" i="25"/>
  <c r="BA460" i="25"/>
  <c r="X208" i="25"/>
  <c r="AP400" i="25"/>
  <c r="AP144" i="25"/>
  <c r="X236" i="25"/>
  <c r="X504" i="25"/>
  <c r="BA156" i="25"/>
  <c r="X416" i="25"/>
  <c r="BA304" i="25"/>
  <c r="BA148" i="25"/>
  <c r="X532" i="25"/>
  <c r="BA252" i="25"/>
  <c r="BA348" i="25"/>
  <c r="BA404" i="25"/>
  <c r="X144" i="25"/>
  <c r="BA372" i="25"/>
  <c r="AP124" i="25"/>
  <c r="BA368" i="25"/>
  <c r="X404" i="25"/>
  <c r="BA288" i="25"/>
  <c r="X260" i="25"/>
  <c r="AP220" i="25"/>
  <c r="AP232" i="25"/>
  <c r="X216" i="25"/>
  <c r="AP448" i="25"/>
  <c r="BA328" i="25"/>
  <c r="X292" i="25"/>
  <c r="X276" i="25"/>
  <c r="BA116" i="25"/>
  <c r="AP184" i="25"/>
  <c r="AP240" i="25"/>
  <c r="BA224" i="25"/>
  <c r="AP440" i="25"/>
  <c r="C19" i="25"/>
  <c r="C28" i="25"/>
  <c r="C101" i="25"/>
  <c r="C48" i="25"/>
  <c r="C89" i="25"/>
  <c r="C7" i="25"/>
  <c r="C79" i="25"/>
  <c r="C92" i="25"/>
  <c r="C20" i="25"/>
  <c r="C8" i="25"/>
  <c r="C77" i="25"/>
  <c r="C64" i="25"/>
  <c r="X38" i="25" a="1"/>
  <c r="BA108" i="25" a="1"/>
  <c r="BA61" i="25" a="1"/>
  <c r="J277" i="25" a="1"/>
  <c r="X55" i="25" a="1"/>
  <c r="AP95" i="25" a="1"/>
  <c r="AP11" i="25" a="1"/>
  <c r="AP39" i="25" a="1"/>
  <c r="AP20" i="25" a="1"/>
  <c r="BA26" i="25" a="1"/>
  <c r="J145" i="25" a="1"/>
  <c r="BA42" i="25" a="1"/>
  <c r="BA82" i="25" a="1"/>
  <c r="J297" i="25" a="1"/>
  <c r="AP65" i="25" a="1"/>
  <c r="X33" i="25" a="1"/>
  <c r="X75" i="25" a="1"/>
  <c r="X81" i="25" a="1"/>
  <c r="X54" i="25" a="1"/>
  <c r="AP41" i="25" a="1"/>
  <c r="X72" i="25" a="1"/>
  <c r="AP67" i="25" a="1"/>
  <c r="BA86" i="25" a="1"/>
  <c r="X85" i="25" a="1"/>
  <c r="J521" i="25" a="1"/>
  <c r="AP100" i="25" a="1"/>
  <c r="J217" i="25" a="1"/>
  <c r="BA84" i="25" a="1"/>
  <c r="J181" i="25" a="1"/>
  <c r="X90" i="25" a="1"/>
  <c r="AP40" i="25" a="1"/>
  <c r="X76" i="25" a="1"/>
  <c r="J409" i="25" a="1"/>
  <c r="AP23" i="25" a="1"/>
  <c r="X29" i="25" a="1"/>
  <c r="X66" i="25" a="1"/>
  <c r="AP56" i="25" a="1"/>
  <c r="AP75" i="25" a="1"/>
  <c r="X40" i="25" a="1"/>
  <c r="X57" i="25" a="1"/>
  <c r="AP105" i="25" a="1"/>
  <c r="BA22" i="25" a="1"/>
  <c r="J469" i="25" a="1"/>
  <c r="AP35" i="25" a="1"/>
  <c r="AP14" i="25" a="1"/>
  <c r="X67" i="25" a="1"/>
  <c r="AP33" i="25" a="1"/>
  <c r="J313" i="25" a="1"/>
  <c r="BA52" i="25" a="1"/>
  <c r="J257" i="25" a="1"/>
  <c r="X77" i="25" a="1"/>
  <c r="C85" i="25"/>
  <c r="C75" i="25"/>
  <c r="C42" i="25"/>
  <c r="C110" i="25"/>
  <c r="C44" i="25"/>
  <c r="C17" i="25"/>
  <c r="C36" i="25"/>
  <c r="C73" i="25"/>
  <c r="C58" i="25"/>
  <c r="J457" i="25" a="1"/>
  <c r="BA33" i="25" a="1"/>
  <c r="BA96" i="25" a="1"/>
  <c r="X95" i="25" a="1"/>
  <c r="J281" i="25" a="1"/>
  <c r="AP59" i="25" a="1"/>
  <c r="BA94" i="25" a="1"/>
  <c r="X21" i="25" a="1"/>
  <c r="X104" i="25" a="1"/>
  <c r="AP53" i="25" a="1"/>
  <c r="BA80" i="25" a="1"/>
  <c r="X42" i="25" a="1"/>
  <c r="X69" i="25" a="1"/>
  <c r="BA55" i="25" a="1"/>
  <c r="J293" i="25" a="1"/>
  <c r="X53" i="25" a="1"/>
  <c r="AP6" i="25" a="1"/>
  <c r="BA49" i="25" a="1"/>
  <c r="AP97" i="25" a="1"/>
  <c r="J489" i="25" a="1"/>
  <c r="AP55" i="25" a="1"/>
  <c r="BA12" i="25" a="1"/>
  <c r="BA28" i="25" a="1"/>
  <c r="AP70" i="25" a="1"/>
  <c r="AP103" i="25" a="1"/>
  <c r="J133" i="25" a="1"/>
  <c r="AP28" i="25" a="1"/>
  <c r="J213" i="25" a="1"/>
  <c r="BA98" i="25" a="1"/>
  <c r="J221" i="25" a="1"/>
  <c r="BA79" i="25" a="1"/>
  <c r="AP16" i="25" a="1"/>
  <c r="AP32" i="25" a="1"/>
  <c r="X71" i="25" a="1"/>
  <c r="X47" i="25" a="1"/>
  <c r="BA75" i="25" a="1"/>
  <c r="J353" i="25" a="1"/>
  <c r="BA11" i="25" a="1"/>
  <c r="AP99" i="25" a="1"/>
  <c r="X62" i="25" a="1"/>
  <c r="BA99" i="25" a="1"/>
  <c r="J529" i="25" a="1"/>
  <c r="BA85" i="25" a="1"/>
  <c r="BA53" i="25" a="1"/>
  <c r="X58" i="25" a="1"/>
  <c r="AP51" i="25" a="1"/>
  <c r="J365" i="25" a="1"/>
  <c r="BA56" i="25" a="1"/>
  <c r="J421" i="25" a="1"/>
  <c r="BA13" i="25" a="1"/>
  <c r="J289" i="25" a="1"/>
  <c r="BA48" i="25" a="1"/>
  <c r="AP88" i="25" a="1"/>
  <c r="AP86" i="25" a="1"/>
  <c r="X41" i="25" a="1"/>
  <c r="C16" i="25"/>
  <c r="C88" i="25"/>
  <c r="C94" i="25"/>
  <c r="C84" i="25"/>
  <c r="C95" i="25"/>
  <c r="C91" i="25"/>
  <c r="C102" i="25"/>
  <c r="C80" i="25"/>
  <c r="C108" i="25"/>
  <c r="C65" i="25"/>
  <c r="C59" i="25"/>
  <c r="C18" i="25"/>
  <c r="C109" i="25"/>
  <c r="AP8" i="25" a="1"/>
  <c r="X70" i="25" a="1"/>
  <c r="J465" i="25" a="1"/>
  <c r="X27" i="25" a="1"/>
  <c r="X37" i="25" a="1"/>
  <c r="BA66" i="25" a="1"/>
  <c r="BA18" i="25" a="1"/>
  <c r="J177" i="25" a="1"/>
  <c r="AP44" i="25" a="1"/>
  <c r="J153" i="25" a="1"/>
  <c r="X17" i="25" a="1"/>
  <c r="BA17" i="25" a="1"/>
  <c r="BA76" i="25" a="1"/>
  <c r="AP64" i="25" a="1"/>
  <c r="J441" i="25" a="1"/>
  <c r="X93" i="25" a="1"/>
  <c r="J449" i="25" a="1"/>
  <c r="X16" i="25" a="1"/>
  <c r="BA14" i="25" a="1"/>
  <c r="J285" i="25" a="1"/>
  <c r="X14" i="25" a="1"/>
  <c r="X34" i="25" a="1"/>
  <c r="X64" i="25" a="1"/>
  <c r="X56" i="25" a="1"/>
  <c r="X110" i="25" a="1"/>
  <c r="J125" i="25" a="1"/>
  <c r="AP50" i="25" a="1"/>
  <c r="AP18" i="25" a="1"/>
  <c r="BA95" i="25" a="1"/>
  <c r="X78" i="25" a="1"/>
  <c r="X6" i="25" a="1"/>
  <c r="X50" i="25" a="1"/>
  <c r="J473" i="25" a="1"/>
  <c r="BA109" i="25" a="1"/>
  <c r="BA89" i="25" a="1"/>
  <c r="AP94" i="25" a="1"/>
  <c r="J513" i="25" a="1"/>
  <c r="AP98" i="25" a="1"/>
  <c r="BA46" i="25" a="1"/>
  <c r="BA104" i="25" a="1"/>
  <c r="AP15" i="25" a="1"/>
  <c r="J317" i="25" a="1"/>
  <c r="BA90" i="25" a="1"/>
  <c r="X73" i="25" a="1"/>
  <c r="J385" i="25" a="1"/>
  <c r="X103" i="25" a="1"/>
  <c r="J345" i="25" a="1"/>
  <c r="BA8" i="25" a="1"/>
  <c r="J201" i="25" a="1"/>
  <c r="X109" i="25" a="1"/>
  <c r="J205" i="25" a="1"/>
  <c r="BA58" i="25" a="1"/>
  <c r="C33" i="25"/>
  <c r="C40" i="25"/>
  <c r="C54" i="25"/>
  <c r="C100" i="25"/>
  <c r="C49" i="25"/>
  <c r="C105" i="25"/>
  <c r="C57" i="25"/>
  <c r="C104" i="25"/>
  <c r="C45" i="25"/>
  <c r="C72" i="25"/>
  <c r="C31" i="25"/>
  <c r="C47" i="25"/>
  <c r="C83" i="25"/>
  <c r="C81" i="25"/>
  <c r="C87" i="25"/>
  <c r="X84" i="25" a="1"/>
  <c r="AP74" i="25" a="1"/>
  <c r="J493" i="25" a="1"/>
  <c r="BA30" i="25" a="1"/>
  <c r="AP96" i="25" a="1"/>
  <c r="AP80" i="25" a="1"/>
  <c r="BA40" i="25" a="1"/>
  <c r="J373" i="25" a="1"/>
  <c r="AP27" i="25" a="1"/>
  <c r="J117" i="25" a="1"/>
  <c r="X63" i="25" a="1"/>
  <c r="AP91" i="25" a="1"/>
  <c r="J477" i="25" a="1"/>
  <c r="BA102" i="25" a="1"/>
  <c r="BA51" i="25" a="1"/>
  <c r="BA88" i="25" a="1"/>
  <c r="AP106" i="25" a="1"/>
  <c r="BA47" i="25" a="1"/>
  <c r="AP73" i="25" a="1"/>
  <c r="J209" i="25" a="1"/>
  <c r="BA16" i="25" a="1"/>
  <c r="BA6" i="25" a="1"/>
  <c r="AP85" i="25" a="1"/>
  <c r="J337" i="25" a="1"/>
  <c r="J333" i="25" a="1"/>
  <c r="J505" i="25" a="1"/>
  <c r="X98" i="25" a="1"/>
  <c r="X15" i="25" a="1"/>
  <c r="AP26" i="25" a="1"/>
  <c r="AP104" i="25" a="1"/>
  <c r="BA59" i="25" a="1"/>
  <c r="BA64" i="25" a="1"/>
  <c r="J185" i="25" a="1"/>
  <c r="AP24" i="25" a="1"/>
  <c r="J225" i="25" a="1"/>
  <c r="X25" i="25" a="1"/>
  <c r="J517" i="25" a="1"/>
  <c r="BA31" i="25" a="1"/>
  <c r="AP10" i="25" a="1"/>
  <c r="J189" i="25" a="1"/>
  <c r="X44" i="25" a="1"/>
  <c r="J129" i="25" a="1"/>
  <c r="AP46" i="25" a="1"/>
  <c r="AP45" i="25" a="1"/>
  <c r="J157" i="25" a="1"/>
  <c r="BA23" i="25" a="1"/>
  <c r="J361" i="25" a="1"/>
  <c r="AP54" i="25" a="1"/>
  <c r="J445" i="25" a="1"/>
  <c r="BA39" i="25" a="1"/>
  <c r="BA77" i="25" a="1"/>
  <c r="AP31" i="25" a="1"/>
  <c r="X49" i="25" a="1"/>
  <c r="J381" i="25" a="1"/>
  <c r="C37" i="25"/>
  <c r="C23" i="25"/>
  <c r="C34" i="25"/>
  <c r="C107" i="25"/>
  <c r="C70" i="25"/>
  <c r="C21" i="25"/>
  <c r="C41" i="25"/>
  <c r="C52" i="25"/>
  <c r="C76" i="25"/>
  <c r="C103" i="25"/>
  <c r="C27" i="25"/>
  <c r="C53" i="25"/>
  <c r="C22" i="25"/>
  <c r="C71" i="25"/>
  <c r="C78" i="25"/>
  <c r="C32" i="25"/>
  <c r="C67" i="25"/>
  <c r="C56" i="25"/>
  <c r="X96" i="25" a="1"/>
  <c r="X59" i="25" a="1"/>
  <c r="AP101" i="25" a="1"/>
  <c r="AP43" i="25" a="1"/>
  <c r="BA74" i="25" a="1"/>
  <c r="J397" i="25" a="1"/>
  <c r="X46" i="25" a="1"/>
  <c r="J137" i="25" a="1"/>
  <c r="BA54" i="25" a="1"/>
  <c r="BA38" i="25" a="1"/>
  <c r="X31" i="25" a="1"/>
  <c r="AP25" i="25" a="1"/>
  <c r="J433" i="25" a="1"/>
  <c r="AP68" i="25" a="1"/>
  <c r="AP82" i="25" a="1"/>
  <c r="BA100" i="25" a="1"/>
  <c r="BA101" i="25" a="1"/>
  <c r="X8" i="25" a="1"/>
  <c r="X91" i="25" a="1"/>
  <c r="BA50" i="25" a="1"/>
  <c r="AP66" i="25" a="1"/>
  <c r="AP17" i="25" a="1"/>
  <c r="BA20" i="25" a="1"/>
  <c r="J437" i="25" a="1"/>
  <c r="AP110" i="25" a="1"/>
  <c r="J357" i="25" a="1"/>
  <c r="AP102" i="25" a="1"/>
  <c r="AP90" i="25" a="1"/>
  <c r="J169" i="25" a="1"/>
  <c r="X87" i="25" a="1"/>
  <c r="J161" i="25" a="1"/>
  <c r="AP83" i="25" a="1"/>
  <c r="J525" i="25" a="1"/>
  <c r="X39" i="25" a="1"/>
  <c r="J141" i="25" a="1"/>
  <c r="AP13" i="25" a="1"/>
  <c r="AP108" i="25" a="1"/>
  <c r="X19" i="25" a="1"/>
  <c r="BA10" i="25" a="1"/>
  <c r="AP93" i="25" a="1"/>
  <c r="BA107" i="25" a="1"/>
  <c r="J241" i="25" a="1"/>
  <c r="X23" i="25" a="1"/>
  <c r="BA78" i="25" a="1"/>
  <c r="J509" i="25" a="1"/>
  <c r="BA34" i="25" a="1"/>
  <c r="BA62" i="25" a="1"/>
  <c r="BA91" i="25" a="1"/>
  <c r="X35" i="25" a="1"/>
  <c r="BA63" i="25" a="1"/>
  <c r="X12" i="25" a="1"/>
  <c r="X45" i="25" a="1"/>
  <c r="C12" i="25"/>
  <c r="C90" i="25"/>
  <c r="C6" i="25"/>
  <c r="C11" i="25"/>
  <c r="C51" i="25"/>
  <c r="C82" i="25"/>
  <c r="C15" i="25"/>
  <c r="C13" i="25"/>
  <c r="C39" i="25"/>
  <c r="C62" i="25"/>
  <c r="C74" i="25"/>
  <c r="C86" i="25"/>
  <c r="C106" i="25"/>
  <c r="J321" i="25" a="1"/>
  <c r="AP81" i="25" a="1"/>
  <c r="X94" i="25" a="1"/>
  <c r="BA67" i="25" a="1"/>
  <c r="AP63" i="25" a="1"/>
  <c r="J485" i="25" a="1"/>
  <c r="AP61" i="25" a="1"/>
  <c r="AP78" i="25" a="1"/>
  <c r="BA106" i="25" a="1"/>
  <c r="AP58" i="25" a="1"/>
  <c r="X26" i="25" a="1"/>
  <c r="X79" i="25" a="1"/>
  <c r="X101" i="25" a="1"/>
  <c r="BA25" i="25" a="1"/>
  <c r="BA71" i="25" a="1"/>
  <c r="BA70" i="25" a="1"/>
  <c r="BA81" i="25" a="1"/>
  <c r="J405" i="25" a="1"/>
  <c r="BA92" i="25" a="1"/>
  <c r="AP47" i="25" a="1"/>
  <c r="BA72" i="25" a="1"/>
  <c r="AP57" i="25" a="1"/>
  <c r="AP21" i="25" a="1"/>
  <c r="J121" i="25" a="1"/>
  <c r="X105" i="25" a="1"/>
  <c r="J393" i="25" a="1"/>
  <c r="AP62" i="25" a="1"/>
  <c r="BA93" i="25" a="1"/>
  <c r="J273" i="25" a="1"/>
  <c r="X65" i="25" a="1"/>
  <c r="J165" i="25" a="1"/>
  <c r="AP52" i="25" a="1"/>
  <c r="AP79" i="25" a="1"/>
  <c r="AP84" i="25" a="1"/>
  <c r="J401" i="25" a="1"/>
  <c r="BA21" i="25" a="1"/>
  <c r="X97" i="25" a="1"/>
  <c r="J349" i="25" a="1"/>
  <c r="X52" i="25" a="1"/>
  <c r="X82" i="25" a="1"/>
  <c r="X107" i="25" a="1"/>
  <c r="X99" i="25" a="1"/>
  <c r="BA9" i="25" a="1"/>
  <c r="AP19" i="25" a="1"/>
  <c r="J325" i="25" a="1"/>
  <c r="BA44" i="25" a="1"/>
  <c r="X28" i="25" a="1"/>
  <c r="X102" i="25" a="1"/>
  <c r="J173" i="25" a="1"/>
  <c r="BA69" i="25" a="1"/>
  <c r="J497" i="25" a="1"/>
  <c r="C60" i="25"/>
  <c r="C93" i="25"/>
  <c r="C50" i="25"/>
  <c r="C26" i="25"/>
  <c r="C96" i="25"/>
  <c r="C63" i="25"/>
  <c r="C66" i="25"/>
  <c r="C9" i="25"/>
  <c r="C10" i="25"/>
  <c r="C46" i="25"/>
  <c r="C98" i="25"/>
  <c r="C97" i="25"/>
  <c r="C68" i="25"/>
  <c r="C61" i="25"/>
  <c r="C38" i="25"/>
  <c r="J461" i="25" a="1"/>
  <c r="AP37" i="25" a="1"/>
  <c r="BA27" i="25" a="1"/>
  <c r="J253" i="25" a="1"/>
  <c r="AP38" i="25" a="1"/>
  <c r="J113" i="25" a="1"/>
  <c r="X60" i="25" a="1"/>
  <c r="X9" i="25" a="1"/>
  <c r="BA73" i="25" a="1"/>
  <c r="X61" i="25" a="1"/>
  <c r="J265" i="25" a="1"/>
  <c r="AP5" i="25" a="1"/>
  <c r="X68" i="25" a="1"/>
  <c r="AP49" i="25" a="1"/>
  <c r="AP30" i="25" a="1"/>
  <c r="J389" i="25" a="1"/>
  <c r="BA29" i="25" a="1"/>
  <c r="J245" i="25" a="1"/>
  <c r="X20" i="25" a="1"/>
  <c r="BA43" i="25" a="1"/>
  <c r="J305" i="25" a="1"/>
  <c r="X108" i="25" a="1"/>
  <c r="J453" i="25" a="1"/>
  <c r="AP72" i="25" a="1"/>
  <c r="AP9" i="25" a="1"/>
  <c r="X74" i="25" a="1"/>
  <c r="AP29" i="25" a="1"/>
  <c r="AP48" i="25" a="1"/>
  <c r="J329" i="25" a="1"/>
  <c r="BA60" i="25" a="1"/>
  <c r="J481" i="25" a="1"/>
  <c r="BA19" i="25" a="1"/>
  <c r="J269" i="25" a="1"/>
  <c r="X92" i="25" a="1"/>
  <c r="J413" i="25" a="1"/>
  <c r="X7" i="25" a="1"/>
  <c r="AP87" i="25" a="1"/>
  <c r="J501" i="25" a="1"/>
  <c r="X89" i="25" a="1"/>
  <c r="J369" i="25" a="1"/>
  <c r="X13" i="25" a="1"/>
  <c r="BA36" i="25" a="1"/>
  <c r="J533" i="25" a="1"/>
  <c r="X43" i="25" a="1"/>
  <c r="X10" i="25" a="1"/>
  <c r="BA105" i="25" a="1"/>
  <c r="J193" i="25" a="1"/>
  <c r="AP76" i="25" a="1"/>
  <c r="BA15" i="25" a="1"/>
  <c r="J301" i="25" a="1"/>
  <c r="AP7" i="25" a="1"/>
  <c r="J377" i="25" a="1"/>
  <c r="AP22" i="25" a="1"/>
  <c r="BA32" i="25" a="1"/>
  <c r="C99" i="25"/>
  <c r="C35" i="25"/>
  <c r="C69" i="25"/>
  <c r="C14" i="25"/>
  <c r="C43" i="25"/>
  <c r="C25" i="25"/>
  <c r="C29" i="25"/>
  <c r="C24" i="25"/>
  <c r="C55" i="25"/>
  <c r="C30" i="25"/>
  <c r="BA83" i="25" a="1"/>
  <c r="X24" i="25" a="1"/>
  <c r="BA57" i="25" a="1"/>
  <c r="J237" i="25" a="1"/>
  <c r="X83" i="25" a="1"/>
  <c r="J249" i="25" a="1"/>
  <c r="AP42" i="25" a="1"/>
  <c r="BA35" i="25" a="1"/>
  <c r="BA65" i="25" a="1"/>
  <c r="BA41" i="25" a="1"/>
  <c r="J233" i="25" a="1"/>
  <c r="AP92" i="25" a="1"/>
  <c r="X48" i="25" a="1"/>
  <c r="J341" i="25" a="1"/>
  <c r="BA103" i="25" a="1"/>
  <c r="X11" i="25" a="1"/>
  <c r="AP109" i="25" a="1"/>
  <c r="X100" i="25" a="1"/>
  <c r="BA97" i="25" a="1"/>
  <c r="X106" i="25" a="1"/>
  <c r="J309" i="25" a="1"/>
  <c r="X88" i="25" a="1"/>
  <c r="AP77" i="25" a="1"/>
  <c r="BA37" i="25" a="1"/>
  <c r="J197" i="25" a="1"/>
  <c r="X51" i="25" a="1"/>
  <c r="X22" i="25" a="1"/>
  <c r="BA24" i="25" a="1"/>
  <c r="J261" i="25" a="1"/>
  <c r="AP60" i="25" a="1"/>
  <c r="BA87" i="25" a="1"/>
  <c r="X18" i="25" a="1"/>
  <c r="J425" i="25" a="1"/>
  <c r="X86" i="25" a="1"/>
  <c r="BA45" i="25" a="1"/>
  <c r="BA110" i="25" a="1"/>
  <c r="AP89" i="25" a="1"/>
  <c r="J417" i="25" a="1"/>
  <c r="X5" i="25" a="1"/>
  <c r="J149" i="25" a="1"/>
  <c r="AP107" i="25" a="1"/>
  <c r="X36" i="25" a="1"/>
  <c r="J429" i="25" a="1"/>
  <c r="AP69" i="25" a="1"/>
  <c r="X32" i="25" a="1"/>
  <c r="BA7" i="25" a="1"/>
  <c r="AP71" i="25" a="1"/>
  <c r="AP12" i="25" a="1"/>
  <c r="X80" i="25" a="1"/>
  <c r="J229" i="25" a="1"/>
  <c r="BA68" i="25" a="1"/>
  <c r="AP34" i="25" a="1"/>
  <c r="AP36" i="25" a="1"/>
  <c r="X30" i="25" a="1"/>
  <c r="BA5" i="25" a="1"/>
  <c r="BA5" i="25" l="1"/>
  <c r="X30" i="25"/>
  <c r="AP36" i="25"/>
  <c r="AP34" i="25"/>
  <c r="BA68" i="25"/>
  <c r="J229" i="25"/>
  <c r="X80" i="25"/>
  <c r="AP12" i="25"/>
  <c r="AP71" i="25"/>
  <c r="BA7" i="25"/>
  <c r="X32" i="25"/>
  <c r="AP69" i="25"/>
  <c r="J429" i="25"/>
  <c r="X36" i="25"/>
  <c r="AP107" i="25"/>
  <c r="J149" i="25"/>
  <c r="X5" i="25"/>
  <c r="J417" i="25"/>
  <c r="AP89" i="25"/>
  <c r="BA110" i="25"/>
  <c r="BA45" i="25"/>
  <c r="X86" i="25"/>
  <c r="J425" i="25"/>
  <c r="X18" i="25"/>
  <c r="BA87" i="25"/>
  <c r="AP60" i="25"/>
  <c r="J261" i="25"/>
  <c r="BA24" i="25"/>
  <c r="X22" i="25"/>
  <c r="X51" i="25"/>
  <c r="J197" i="25"/>
  <c r="BA37" i="25"/>
  <c r="AP77" i="25"/>
  <c r="X88" i="25"/>
  <c r="J309" i="25"/>
  <c r="X106" i="25"/>
  <c r="BA97" i="25"/>
  <c r="X100" i="25"/>
  <c r="AP109" i="25"/>
  <c r="X11" i="25"/>
  <c r="BA103" i="25"/>
  <c r="J341" i="25"/>
  <c r="X48" i="25"/>
  <c r="AP92" i="25"/>
  <c r="J233" i="25"/>
  <c r="BA41" i="25"/>
  <c r="BA65" i="25"/>
  <c r="BA35" i="25"/>
  <c r="AP42" i="25"/>
  <c r="J249" i="25"/>
  <c r="X83" i="25"/>
  <c r="J237" i="25"/>
  <c r="BA57" i="25"/>
  <c r="X24" i="25"/>
  <c r="BA83" i="25"/>
  <c r="CQ30" i="25"/>
  <c r="CN30" i="25"/>
  <c r="CP30" i="25"/>
  <c r="CM30" i="25"/>
  <c r="CO30" i="25"/>
  <c r="CQ55" i="25"/>
  <c r="CN55" i="25"/>
  <c r="CO55" i="25"/>
  <c r="CM55" i="25"/>
  <c r="CP55" i="25"/>
  <c r="CP24" i="25"/>
  <c r="CQ24" i="25"/>
  <c r="CM24" i="25"/>
  <c r="CO24" i="25"/>
  <c r="CN24" i="25"/>
  <c r="CN29" i="25"/>
  <c r="CM29" i="25"/>
  <c r="CP29" i="25"/>
  <c r="CQ29" i="25"/>
  <c r="CO29" i="25"/>
  <c r="CN25" i="25"/>
  <c r="CO25" i="25"/>
  <c r="CM25" i="25"/>
  <c r="CP25" i="25"/>
  <c r="CQ25" i="25"/>
  <c r="CQ43" i="25"/>
  <c r="CN43" i="25"/>
  <c r="CM43" i="25"/>
  <c r="CP43" i="25"/>
  <c r="CO43" i="25"/>
  <c r="CM14" i="25"/>
  <c r="CQ14" i="25"/>
  <c r="CN14" i="25"/>
  <c r="CP14" i="25"/>
  <c r="CO14" i="25"/>
  <c r="CN69" i="25"/>
  <c r="CM69" i="25"/>
  <c r="CO69" i="25"/>
  <c r="CQ69" i="25"/>
  <c r="CP69" i="25"/>
  <c r="CN35" i="25"/>
  <c r="CP35" i="25"/>
  <c r="CO35" i="25"/>
  <c r="CM35" i="25"/>
  <c r="CQ35" i="25"/>
  <c r="CP99" i="25"/>
  <c r="CM99" i="25"/>
  <c r="CN99" i="25"/>
  <c r="CQ99" i="25"/>
  <c r="CO99" i="25"/>
  <c r="BA32" i="25"/>
  <c r="AP22" i="25"/>
  <c r="J377" i="25"/>
  <c r="AP7" i="25"/>
  <c r="J301" i="25"/>
  <c r="BA15" i="25"/>
  <c r="AP76" i="25"/>
  <c r="J193" i="25"/>
  <c r="BA105" i="25"/>
  <c r="X10" i="25"/>
  <c r="X43" i="25"/>
  <c r="J533" i="25"/>
  <c r="BA36" i="25"/>
  <c r="X13" i="25"/>
  <c r="J369" i="25"/>
  <c r="X89" i="25"/>
  <c r="J501" i="25"/>
  <c r="AP87" i="25"/>
  <c r="X7" i="25"/>
  <c r="J413" i="25"/>
  <c r="X92" i="25"/>
  <c r="J269" i="25"/>
  <c r="BA19" i="25"/>
  <c r="J481" i="25"/>
  <c r="BA60" i="25"/>
  <c r="J329" i="25"/>
  <c r="AP48" i="25"/>
  <c r="AP29" i="25"/>
  <c r="X74" i="25"/>
  <c r="AP9" i="25"/>
  <c r="AP72" i="25"/>
  <c r="J453" i="25"/>
  <c r="X108" i="25"/>
  <c r="J305" i="25"/>
  <c r="BA43" i="25"/>
  <c r="X20" i="25"/>
  <c r="J245" i="25"/>
  <c r="BA29" i="25"/>
  <c r="J389" i="25"/>
  <c r="AP30" i="25"/>
  <c r="AP49" i="25"/>
  <c r="X68" i="25"/>
  <c r="AP5" i="25"/>
  <c r="J265" i="25"/>
  <c r="X61" i="25"/>
  <c r="BA73" i="25"/>
  <c r="X9" i="25"/>
  <c r="X60" i="25"/>
  <c r="J113" i="25"/>
  <c r="AP38" i="25"/>
  <c r="J253" i="25"/>
  <c r="BA27" i="25"/>
  <c r="AP37" i="25"/>
  <c r="J461" i="25"/>
  <c r="CM38" i="25"/>
  <c r="CP38" i="25"/>
  <c r="CQ38" i="25"/>
  <c r="CO38" i="25"/>
  <c r="CN38" i="25"/>
  <c r="CO61" i="25"/>
  <c r="CM61" i="25"/>
  <c r="CN61" i="25"/>
  <c r="CP61" i="25"/>
  <c r="CQ61" i="25"/>
  <c r="CM68" i="25"/>
  <c r="CO68" i="25"/>
  <c r="CP68" i="25"/>
  <c r="CN68" i="25"/>
  <c r="CQ68" i="25"/>
  <c r="CP97" i="25"/>
  <c r="CM97" i="25"/>
  <c r="CN97" i="25"/>
  <c r="CO97" i="25"/>
  <c r="CQ97" i="25"/>
  <c r="CP98" i="25"/>
  <c r="CN98" i="25"/>
  <c r="CO98" i="25"/>
  <c r="CM98" i="25"/>
  <c r="CQ98" i="25"/>
  <c r="CP46" i="25"/>
  <c r="CQ46" i="25"/>
  <c r="CM46" i="25"/>
  <c r="CO46" i="25"/>
  <c r="CN46" i="25"/>
  <c r="CJ10" i="25"/>
  <c r="CH10" i="25"/>
  <c r="CI10" i="25"/>
  <c r="CL10" i="25"/>
  <c r="CK10" i="25"/>
  <c r="CL9" i="25"/>
  <c r="CJ9" i="25"/>
  <c r="CI9" i="25"/>
  <c r="CH9" i="25"/>
  <c r="CK9" i="25"/>
  <c r="CQ66" i="25"/>
  <c r="CO66" i="25"/>
  <c r="CM66" i="25"/>
  <c r="CN66" i="25"/>
  <c r="CP66" i="25"/>
  <c r="CO63" i="25"/>
  <c r="CP63" i="25"/>
  <c r="CM63" i="25"/>
  <c r="CN63" i="25"/>
  <c r="CQ63" i="25"/>
  <c r="CM96" i="25"/>
  <c r="CP96" i="25"/>
  <c r="CO96" i="25"/>
  <c r="CN96" i="25"/>
  <c r="CQ96" i="25"/>
  <c r="CO26" i="25"/>
  <c r="CN26" i="25"/>
  <c r="CQ26" i="25"/>
  <c r="CP26" i="25"/>
  <c r="CM26" i="25"/>
  <c r="CM50" i="25"/>
  <c r="CN50" i="25"/>
  <c r="CP50" i="25"/>
  <c r="CQ50" i="25"/>
  <c r="CO50" i="25"/>
  <c r="CQ93" i="25"/>
  <c r="CM93" i="25"/>
  <c r="CO93" i="25"/>
  <c r="CP93" i="25"/>
  <c r="CN93" i="25"/>
  <c r="CN60" i="25"/>
  <c r="CQ60" i="25"/>
  <c r="CM60" i="25"/>
  <c r="CP60" i="25"/>
  <c r="CO60" i="25"/>
  <c r="J497" i="25"/>
  <c r="BA69" i="25"/>
  <c r="J173" i="25"/>
  <c r="X102" i="25"/>
  <c r="X28" i="25"/>
  <c r="BA44" i="25"/>
  <c r="J325" i="25"/>
  <c r="AP19" i="25"/>
  <c r="BA9" i="25"/>
  <c r="X99" i="25"/>
  <c r="X107" i="25"/>
  <c r="X82" i="25"/>
  <c r="X52" i="25"/>
  <c r="J349" i="25"/>
  <c r="X97" i="25"/>
  <c r="BA21" i="25"/>
  <c r="J401" i="25"/>
  <c r="AP84" i="25"/>
  <c r="AP79" i="25"/>
  <c r="AP52" i="25"/>
  <c r="J165" i="25"/>
  <c r="X65" i="25"/>
  <c r="J273" i="25"/>
  <c r="BA93" i="25"/>
  <c r="AP62" i="25"/>
  <c r="J393" i="25"/>
  <c r="X105" i="25"/>
  <c r="J121" i="25"/>
  <c r="AP21" i="25"/>
  <c r="AP57" i="25"/>
  <c r="BA72" i="25"/>
  <c r="AP47" i="25"/>
  <c r="BA92" i="25"/>
  <c r="J405" i="25"/>
  <c r="BA81" i="25"/>
  <c r="BA70" i="25"/>
  <c r="BA71" i="25"/>
  <c r="BA25" i="25"/>
  <c r="X101" i="25"/>
  <c r="X79" i="25"/>
  <c r="X26" i="25"/>
  <c r="AP58" i="25"/>
  <c r="BA106" i="25"/>
  <c r="AP78" i="25"/>
  <c r="AP61" i="25"/>
  <c r="J485" i="25"/>
  <c r="AP63" i="25"/>
  <c r="BA67" i="25"/>
  <c r="X94" i="25"/>
  <c r="AP81" i="25"/>
  <c r="J321" i="25"/>
  <c r="CQ106" i="25"/>
  <c r="CN106" i="25"/>
  <c r="CO106" i="25"/>
  <c r="CP106" i="25"/>
  <c r="CM106" i="25"/>
  <c r="CO86" i="25"/>
  <c r="CM86" i="25"/>
  <c r="CP86" i="25"/>
  <c r="CN86" i="25"/>
  <c r="CQ86" i="25"/>
  <c r="CQ74" i="25"/>
  <c r="CP74" i="25"/>
  <c r="CN74" i="25"/>
  <c r="CM74" i="25"/>
  <c r="CO74" i="25"/>
  <c r="CM62" i="25"/>
  <c r="CP62" i="25"/>
  <c r="CQ62" i="25"/>
  <c r="CO62" i="25"/>
  <c r="CN62" i="25"/>
  <c r="CO39" i="25"/>
  <c r="CM39" i="25"/>
  <c r="CQ39" i="25"/>
  <c r="CP39" i="25"/>
  <c r="CN39" i="25"/>
  <c r="CN13" i="25"/>
  <c r="CO13" i="25"/>
  <c r="CM13" i="25"/>
  <c r="CP13" i="25"/>
  <c r="CQ13" i="25"/>
  <c r="CN15" i="25"/>
  <c r="CM15" i="25"/>
  <c r="CO15" i="25"/>
  <c r="CP15" i="25"/>
  <c r="CQ15" i="25"/>
  <c r="CQ82" i="25"/>
  <c r="CP82" i="25"/>
  <c r="CO82" i="25"/>
  <c r="CN82" i="25"/>
  <c r="CM82" i="25"/>
  <c r="CM51" i="25"/>
  <c r="CN51" i="25"/>
  <c r="CQ51" i="25"/>
  <c r="CP51" i="25"/>
  <c r="CO51" i="25"/>
  <c r="CQ11" i="25"/>
  <c r="CO11" i="25"/>
  <c r="CN11" i="25"/>
  <c r="CP11" i="25"/>
  <c r="CM11" i="25"/>
  <c r="CL6" i="25"/>
  <c r="CH6" i="25"/>
  <c r="CK6" i="25"/>
  <c r="CI6" i="25"/>
  <c r="CJ6" i="25"/>
  <c r="CR5" i="25"/>
  <c r="CS5" i="25"/>
  <c r="CP90" i="25"/>
  <c r="CN90" i="25"/>
  <c r="CM90" i="25"/>
  <c r="CO90" i="25"/>
  <c r="CQ90" i="25"/>
  <c r="CM12" i="25"/>
  <c r="CP12" i="25"/>
  <c r="CO12" i="25"/>
  <c r="CQ12" i="25"/>
  <c r="CN12" i="25"/>
  <c r="X45" i="25"/>
  <c r="X12" i="25"/>
  <c r="BA63" i="25"/>
  <c r="X35" i="25"/>
  <c r="BA91" i="25"/>
  <c r="BA62" i="25"/>
  <c r="BA34" i="25"/>
  <c r="J509" i="25"/>
  <c r="BA78" i="25"/>
  <c r="X23" i="25"/>
  <c r="J241" i="25"/>
  <c r="BA107" i="25"/>
  <c r="AP93" i="25"/>
  <c r="BA10" i="25"/>
  <c r="X19" i="25"/>
  <c r="AP108" i="25"/>
  <c r="AP13" i="25"/>
  <c r="J141" i="25"/>
  <c r="X39" i="25"/>
  <c r="J525" i="25"/>
  <c r="AP83" i="25"/>
  <c r="J161" i="25"/>
  <c r="X87" i="25"/>
  <c r="J169" i="25"/>
  <c r="AP90" i="25"/>
  <c r="AP102" i="25"/>
  <c r="J357" i="25"/>
  <c r="AP110" i="25"/>
  <c r="J437" i="25"/>
  <c r="BA20" i="25"/>
  <c r="AP17" i="25"/>
  <c r="AP66" i="25"/>
  <c r="BA50" i="25"/>
  <c r="X91" i="25"/>
  <c r="X8" i="25"/>
  <c r="BA101" i="25"/>
  <c r="BA100" i="25"/>
  <c r="AP82" i="25"/>
  <c r="AP68" i="25"/>
  <c r="J433" i="25"/>
  <c r="AP25" i="25"/>
  <c r="X31" i="25"/>
  <c r="BA38" i="25"/>
  <c r="BA54" i="25"/>
  <c r="J137" i="25"/>
  <c r="X46" i="25"/>
  <c r="J397" i="25"/>
  <c r="BA74" i="25"/>
  <c r="AP43" i="25"/>
  <c r="AP101" i="25"/>
  <c r="X59" i="25"/>
  <c r="X96" i="25"/>
  <c r="CO56" i="25"/>
  <c r="CQ56" i="25"/>
  <c r="CN56" i="25"/>
  <c r="CP56" i="25"/>
  <c r="CM56" i="25"/>
  <c r="CQ67" i="25"/>
  <c r="CN67" i="25"/>
  <c r="CP67" i="25"/>
  <c r="CO67" i="25"/>
  <c r="CM67" i="25"/>
  <c r="CN32" i="25"/>
  <c r="CP32" i="25"/>
  <c r="CO32" i="25"/>
  <c r="CQ32" i="25"/>
  <c r="CM32" i="25"/>
  <c r="CQ78" i="25"/>
  <c r="CP78" i="25"/>
  <c r="CM78" i="25"/>
  <c r="CO78" i="25"/>
  <c r="CN78" i="25"/>
  <c r="CM71" i="25"/>
  <c r="CP71" i="25"/>
  <c r="CQ71" i="25"/>
  <c r="CO71" i="25"/>
  <c r="CN71" i="25"/>
  <c r="CM22" i="25"/>
  <c r="CQ22" i="25"/>
  <c r="CP22" i="25"/>
  <c r="CN22" i="25"/>
  <c r="CO22" i="25"/>
  <c r="CM53" i="25"/>
  <c r="CQ53" i="25"/>
  <c r="CO53" i="25"/>
  <c r="CP53" i="25"/>
  <c r="CN53" i="25"/>
  <c r="CP27" i="25"/>
  <c r="CO27" i="25"/>
  <c r="CM27" i="25"/>
  <c r="CQ27" i="25"/>
  <c r="CN27" i="25"/>
  <c r="CM103" i="25"/>
  <c r="CQ103" i="25"/>
  <c r="CN103" i="25"/>
  <c r="CO103" i="25"/>
  <c r="CP103" i="25"/>
  <c r="CO76" i="25"/>
  <c r="CQ76" i="25"/>
  <c r="CM76" i="25"/>
  <c r="CP76" i="25"/>
  <c r="CN76" i="25"/>
  <c r="CO52" i="25"/>
  <c r="CQ52" i="25"/>
  <c r="CP52" i="25"/>
  <c r="CM52" i="25"/>
  <c r="CN52" i="25"/>
  <c r="CP41" i="25"/>
  <c r="CM41" i="25"/>
  <c r="CQ41" i="25"/>
  <c r="CO41" i="25"/>
  <c r="CN41" i="25"/>
  <c r="CN21" i="25"/>
  <c r="CO21" i="25"/>
  <c r="CM21" i="25"/>
  <c r="CQ21" i="25"/>
  <c r="CP21" i="25"/>
  <c r="CM70" i="25"/>
  <c r="CO70" i="25"/>
  <c r="CN70" i="25"/>
  <c r="CQ70" i="25"/>
  <c r="CP70" i="25"/>
  <c r="CN107" i="25"/>
  <c r="CO107" i="25"/>
  <c r="CQ107" i="25"/>
  <c r="CP107" i="25"/>
  <c r="CM107" i="25"/>
  <c r="CO34" i="25"/>
  <c r="CQ34" i="25"/>
  <c r="CM34" i="25"/>
  <c r="CP34" i="25"/>
  <c r="CN34" i="25"/>
  <c r="CM23" i="25"/>
  <c r="CO23" i="25"/>
  <c r="CP23" i="25"/>
  <c r="CN23" i="25"/>
  <c r="CQ23" i="25"/>
  <c r="CP37" i="25"/>
  <c r="CM37" i="25"/>
  <c r="CO37" i="25"/>
  <c r="CQ37" i="25"/>
  <c r="CN37" i="25"/>
  <c r="J381" i="25"/>
  <c r="X49" i="25"/>
  <c r="AP31" i="25"/>
  <c r="BA77" i="25"/>
  <c r="BA39" i="25"/>
  <c r="J445" i="25"/>
  <c r="AP54" i="25"/>
  <c r="J361" i="25"/>
  <c r="BA23" i="25"/>
  <c r="J157" i="25"/>
  <c r="AP45" i="25"/>
  <c r="AP46" i="25"/>
  <c r="J129" i="25"/>
  <c r="X44" i="25"/>
  <c r="J189" i="25"/>
  <c r="AP10" i="25"/>
  <c r="BA31" i="25"/>
  <c r="J517" i="25"/>
  <c r="X25" i="25"/>
  <c r="J225" i="25"/>
  <c r="AP24" i="25"/>
  <c r="J185" i="25"/>
  <c r="BA64" i="25"/>
  <c r="BA59" i="25"/>
  <c r="AP104" i="25"/>
  <c r="AP26" i="25"/>
  <c r="X15" i="25"/>
  <c r="X98" i="25"/>
  <c r="J505" i="25"/>
  <c r="J333" i="25"/>
  <c r="J337" i="25"/>
  <c r="AP85" i="25"/>
  <c r="BA6" i="25"/>
  <c r="BA16" i="25"/>
  <c r="J209" i="25"/>
  <c r="AP73" i="25"/>
  <c r="BA47" i="25"/>
  <c r="AP106" i="25"/>
  <c r="BA88" i="25"/>
  <c r="BA51" i="25"/>
  <c r="BA102" i="25"/>
  <c r="J477" i="25"/>
  <c r="AP91" i="25"/>
  <c r="X63" i="25"/>
  <c r="J117" i="25"/>
  <c r="AP27" i="25"/>
  <c r="J373" i="25"/>
  <c r="BA40" i="25"/>
  <c r="AP80" i="25"/>
  <c r="AP96" i="25"/>
  <c r="BA30" i="25"/>
  <c r="J493" i="25"/>
  <c r="AP74" i="25"/>
  <c r="X84" i="25"/>
  <c r="CO87" i="25"/>
  <c r="CM87" i="25"/>
  <c r="CN87" i="25"/>
  <c r="CP87" i="25"/>
  <c r="CQ87" i="25"/>
  <c r="CQ81" i="25"/>
  <c r="CO81" i="25"/>
  <c r="CM81" i="25"/>
  <c r="CP81" i="25"/>
  <c r="CN81" i="25"/>
  <c r="CP83" i="25"/>
  <c r="CO83" i="25"/>
  <c r="CQ83" i="25"/>
  <c r="CM83" i="25"/>
  <c r="CN83" i="25"/>
  <c r="CP47" i="25"/>
  <c r="CO47" i="25"/>
  <c r="CN47" i="25"/>
  <c r="CQ47" i="25"/>
  <c r="CM47" i="25"/>
  <c r="CN31" i="25"/>
  <c r="CM31" i="25"/>
  <c r="CP31" i="25"/>
  <c r="CO31" i="25"/>
  <c r="CQ31" i="25"/>
  <c r="CN72" i="25"/>
  <c r="CO72" i="25"/>
  <c r="CP72" i="25"/>
  <c r="CQ72" i="25"/>
  <c r="CM72" i="25"/>
  <c r="CQ45" i="25"/>
  <c r="CO45" i="25"/>
  <c r="CP45" i="25"/>
  <c r="CN45" i="25"/>
  <c r="CM45" i="25"/>
  <c r="CN104" i="25"/>
  <c r="CP104" i="25"/>
  <c r="CQ104" i="25"/>
  <c r="CO104" i="25"/>
  <c r="CM104" i="25"/>
  <c r="CP57" i="25"/>
  <c r="CO57" i="25"/>
  <c r="CM57" i="25"/>
  <c r="CQ57" i="25"/>
  <c r="CN57" i="25"/>
  <c r="CQ105" i="25"/>
  <c r="CP105" i="25"/>
  <c r="CO105" i="25"/>
  <c r="CM105" i="25"/>
  <c r="CN105" i="25"/>
  <c r="CQ49" i="25"/>
  <c r="CO49" i="25"/>
  <c r="CN49" i="25"/>
  <c r="CM49" i="25"/>
  <c r="CP49" i="25"/>
  <c r="CQ100" i="25"/>
  <c r="CO100" i="25"/>
  <c r="CM100" i="25"/>
  <c r="CN100" i="25"/>
  <c r="CP100" i="25"/>
  <c r="CM54" i="25"/>
  <c r="CN54" i="25"/>
  <c r="CO54" i="25"/>
  <c r="CQ54" i="25"/>
  <c r="CP54" i="25"/>
  <c r="CQ40" i="25"/>
  <c r="CP40" i="25"/>
  <c r="CN40" i="25"/>
  <c r="CM40" i="25"/>
  <c r="CO40" i="25"/>
  <c r="CQ33" i="25"/>
  <c r="CM33" i="25"/>
  <c r="CN33" i="25"/>
  <c r="CP33" i="25"/>
  <c r="CO33" i="25"/>
  <c r="BA58" i="25"/>
  <c r="J205" i="25"/>
  <c r="X109" i="25"/>
  <c r="J201" i="25"/>
  <c r="BA8" i="25"/>
  <c r="J345" i="25"/>
  <c r="X103" i="25"/>
  <c r="J385" i="25"/>
  <c r="X73" i="25"/>
  <c r="BA90" i="25"/>
  <c r="J317" i="25"/>
  <c r="AP15" i="25"/>
  <c r="BA104" i="25"/>
  <c r="BA46" i="25"/>
  <c r="AP98" i="25"/>
  <c r="J513" i="25"/>
  <c r="AP94" i="25"/>
  <c r="BA89" i="25"/>
  <c r="BA109" i="25"/>
  <c r="J473" i="25"/>
  <c r="X50" i="25"/>
  <c r="X6" i="25"/>
  <c r="X78" i="25"/>
  <c r="BA95" i="25"/>
  <c r="AP18" i="25"/>
  <c r="AP50" i="25"/>
  <c r="J125" i="25"/>
  <c r="X110" i="25"/>
  <c r="X56" i="25"/>
  <c r="X64" i="25"/>
  <c r="X34" i="25"/>
  <c r="X14" i="25"/>
  <c r="J285" i="25"/>
  <c r="BA14" i="25"/>
  <c r="X16" i="25"/>
  <c r="J449" i="25"/>
  <c r="X93" i="25"/>
  <c r="J441" i="25"/>
  <c r="AP64" i="25"/>
  <c r="BA76" i="25"/>
  <c r="BA17" i="25"/>
  <c r="X17" i="25"/>
  <c r="J153" i="25"/>
  <c r="AP44" i="25"/>
  <c r="J177" i="25"/>
  <c r="BA18" i="25"/>
  <c r="BA66" i="25"/>
  <c r="X37" i="25"/>
  <c r="X27" i="25"/>
  <c r="J465" i="25"/>
  <c r="X70" i="25"/>
  <c r="AP8" i="25"/>
  <c r="CM109" i="25"/>
  <c r="CO109" i="25"/>
  <c r="CQ109" i="25"/>
  <c r="CN109" i="25"/>
  <c r="CP109" i="25"/>
  <c r="CQ18" i="25"/>
  <c r="CN18" i="25"/>
  <c r="CM18" i="25"/>
  <c r="CP18" i="25"/>
  <c r="CO18" i="25"/>
  <c r="CQ59" i="25"/>
  <c r="CO59" i="25"/>
  <c r="CP59" i="25"/>
  <c r="CN59" i="25"/>
  <c r="CM59" i="25"/>
  <c r="CQ65" i="25"/>
  <c r="CN65" i="25"/>
  <c r="CO65" i="25"/>
  <c r="CP65" i="25"/>
  <c r="CM65" i="25"/>
  <c r="CM108" i="25"/>
  <c r="CP108" i="25"/>
  <c r="CO108" i="25"/>
  <c r="CN108" i="25"/>
  <c r="CQ108" i="25"/>
  <c r="CP80" i="25"/>
  <c r="CM80" i="25"/>
  <c r="CN80" i="25"/>
  <c r="CQ80" i="25"/>
  <c r="CO80" i="25"/>
  <c r="CN102" i="25"/>
  <c r="CQ102" i="25"/>
  <c r="CO102" i="25"/>
  <c r="CM102" i="25"/>
  <c r="CP102" i="25"/>
  <c r="CM91" i="25"/>
  <c r="CQ91" i="25"/>
  <c r="CN91" i="25"/>
  <c r="CP91" i="25"/>
  <c r="CO91" i="25"/>
  <c r="CQ95" i="25"/>
  <c r="CO95" i="25"/>
  <c r="CM95" i="25"/>
  <c r="CP95" i="25"/>
  <c r="CN95" i="25"/>
  <c r="CO84" i="25"/>
  <c r="CM84" i="25"/>
  <c r="CN84" i="25"/>
  <c r="CQ84" i="25"/>
  <c r="CP84" i="25"/>
  <c r="CM94" i="25"/>
  <c r="CP94" i="25"/>
  <c r="CN94" i="25"/>
  <c r="CQ94" i="25"/>
  <c r="CO94" i="25"/>
  <c r="CQ88" i="25"/>
  <c r="CM88" i="25"/>
  <c r="CO88" i="25"/>
  <c r="CN88" i="25"/>
  <c r="CP88" i="25"/>
  <c r="CM16" i="25"/>
  <c r="CN16" i="25"/>
  <c r="CP16" i="25"/>
  <c r="CQ16" i="25"/>
  <c r="CO16" i="25"/>
  <c r="X41" i="25"/>
  <c r="AP86" i="25"/>
  <c r="AP88" i="25"/>
  <c r="BA48" i="25"/>
  <c r="J289" i="25"/>
  <c r="BA13" i="25"/>
  <c r="J421" i="25"/>
  <c r="BA56" i="25"/>
  <c r="J365" i="25"/>
  <c r="AP51" i="25"/>
  <c r="X58" i="25"/>
  <c r="BA53" i="25"/>
  <c r="BA85" i="25"/>
  <c r="J529" i="25"/>
  <c r="BA99" i="25"/>
  <c r="X62" i="25"/>
  <c r="AP99" i="25"/>
  <c r="BA11" i="25"/>
  <c r="J353" i="25"/>
  <c r="BA75" i="25"/>
  <c r="X47" i="25"/>
  <c r="X71" i="25"/>
  <c r="AP32" i="25"/>
  <c r="AP16" i="25"/>
  <c r="BA79" i="25"/>
  <c r="J221" i="25"/>
  <c r="BA98" i="25"/>
  <c r="J213" i="25"/>
  <c r="AP28" i="25"/>
  <c r="J133" i="25"/>
  <c r="AP103" i="25"/>
  <c r="AP70" i="25"/>
  <c r="BA28" i="25"/>
  <c r="BA12" i="25"/>
  <c r="AP55" i="25"/>
  <c r="J489" i="25"/>
  <c r="AP97" i="25"/>
  <c r="BA49" i="25"/>
  <c r="AP6" i="25"/>
  <c r="X53" i="25"/>
  <c r="J293" i="25"/>
  <c r="BA55" i="25"/>
  <c r="X69" i="25"/>
  <c r="X42" i="25"/>
  <c r="BA80" i="25"/>
  <c r="AP53" i="25"/>
  <c r="X104" i="25"/>
  <c r="X21" i="25"/>
  <c r="BA94" i="25"/>
  <c r="AP59" i="25"/>
  <c r="J281" i="25"/>
  <c r="X95" i="25"/>
  <c r="BA96" i="25"/>
  <c r="BA33" i="25"/>
  <c r="J457" i="25"/>
  <c r="CO58" i="25"/>
  <c r="CQ58" i="25"/>
  <c r="CN58" i="25"/>
  <c r="CP58" i="25"/>
  <c r="CM58" i="25"/>
  <c r="CM73" i="25"/>
  <c r="CO73" i="25"/>
  <c r="CP73" i="25"/>
  <c r="CQ73" i="25"/>
  <c r="CN73" i="25"/>
  <c r="CP36" i="25"/>
  <c r="CQ36" i="25"/>
  <c r="CM36" i="25"/>
  <c r="CO36" i="25"/>
  <c r="CN36" i="25"/>
  <c r="CN17" i="25"/>
  <c r="CM17" i="25"/>
  <c r="CO17" i="25"/>
  <c r="CQ17" i="25"/>
  <c r="CP17" i="25"/>
  <c r="CQ44" i="25"/>
  <c r="CP44" i="25"/>
  <c r="CO44" i="25"/>
  <c r="CN44" i="25"/>
  <c r="CM44" i="25"/>
  <c r="CO110" i="25"/>
  <c r="CM110" i="25"/>
  <c r="CP110" i="25"/>
  <c r="CQ110" i="25"/>
  <c r="CN110" i="25"/>
  <c r="CO42" i="25"/>
  <c r="CQ42" i="25"/>
  <c r="CM42" i="25"/>
  <c r="CN42" i="25"/>
  <c r="CP42" i="25"/>
  <c r="CM75" i="25"/>
  <c r="CO75" i="25"/>
  <c r="CN75" i="25"/>
  <c r="CQ75" i="25"/>
  <c r="CP75" i="25"/>
  <c r="CO85" i="25"/>
  <c r="CP85" i="25"/>
  <c r="CM85" i="25"/>
  <c r="CN85" i="25"/>
  <c r="CQ85" i="25"/>
  <c r="X77" i="25"/>
  <c r="J257" i="25"/>
  <c r="BA52" i="25"/>
  <c r="J313" i="25"/>
  <c r="AP33" i="25"/>
  <c r="X67" i="25"/>
  <c r="AP14" i="25"/>
  <c r="AP35" i="25"/>
  <c r="J469" i="25"/>
  <c r="BA22" i="25"/>
  <c r="AP105" i="25"/>
  <c r="X57" i="25"/>
  <c r="X40" i="25"/>
  <c r="AP75" i="25"/>
  <c r="AP56" i="25"/>
  <c r="X66" i="25"/>
  <c r="X29" i="25"/>
  <c r="AP23" i="25"/>
  <c r="J409" i="25"/>
  <c r="X76" i="25"/>
  <c r="AP40" i="25"/>
  <c r="X90" i="25"/>
  <c r="J181" i="25"/>
  <c r="BA84" i="25"/>
  <c r="J217" i="25"/>
  <c r="AP100" i="25"/>
  <c r="J521" i="25"/>
  <c r="X85" i="25"/>
  <c r="BA86" i="25"/>
  <c r="AP67" i="25"/>
  <c r="X72" i="25"/>
  <c r="AP41" i="25"/>
  <c r="X54" i="25"/>
  <c r="X81" i="25"/>
  <c r="X75" i="25"/>
  <c r="X33" i="25"/>
  <c r="AP65" i="25"/>
  <c r="J297" i="25"/>
  <c r="BA82" i="25"/>
  <c r="BA42" i="25"/>
  <c r="J145" i="25"/>
  <c r="BA26" i="25"/>
  <c r="AP20" i="25"/>
  <c r="AP39" i="25"/>
  <c r="AP11" i="25"/>
  <c r="AP95" i="25"/>
  <c r="X55" i="25"/>
  <c r="J277" i="25"/>
  <c r="BA61" i="25"/>
  <c r="BA108" i="25"/>
  <c r="X38" i="25"/>
  <c r="CP64" i="25"/>
  <c r="CQ64" i="25"/>
  <c r="CO64" i="25"/>
  <c r="CM64" i="25"/>
  <c r="CN64" i="25"/>
  <c r="CM77" i="25"/>
  <c r="CQ77" i="25"/>
  <c r="CN77" i="25"/>
  <c r="CP77" i="25"/>
  <c r="CO77" i="25"/>
  <c r="CK8" i="25"/>
  <c r="CJ8" i="25"/>
  <c r="CH8" i="25"/>
  <c r="CI8" i="25"/>
  <c r="CL8" i="25"/>
  <c r="CM20" i="25"/>
  <c r="CN20" i="25"/>
  <c r="CQ20" i="25"/>
  <c r="CO20" i="25"/>
  <c r="CP20" i="25"/>
  <c r="CO92" i="25"/>
  <c r="CQ92" i="25"/>
  <c r="CM92" i="25"/>
  <c r="CN92" i="25"/>
  <c r="CP92" i="25"/>
  <c r="CM79" i="25"/>
  <c r="CO79" i="25"/>
  <c r="CP79" i="25"/>
  <c r="CN79" i="25"/>
  <c r="CQ79" i="25"/>
  <c r="CH7" i="25"/>
  <c r="CI7" i="25"/>
  <c r="CJ7" i="25"/>
  <c r="CL7" i="25"/>
  <c r="CK7" i="25"/>
  <c r="CO89" i="25"/>
  <c r="CN89" i="25"/>
  <c r="CM89" i="25"/>
  <c r="CQ89" i="25"/>
  <c r="CP89" i="25"/>
  <c r="CM48" i="25"/>
  <c r="CO48" i="25"/>
  <c r="CN48" i="25"/>
  <c r="CP48" i="25"/>
  <c r="CQ48" i="25"/>
  <c r="CQ101" i="25"/>
  <c r="CM101" i="25"/>
  <c r="CN101" i="25"/>
  <c r="CP101" i="25"/>
  <c r="CO101" i="25"/>
  <c r="CO28" i="25"/>
  <c r="CQ28" i="25"/>
  <c r="CN28" i="25"/>
  <c r="CP28" i="25"/>
  <c r="CM28" i="25"/>
  <c r="CP19" i="25"/>
  <c r="CN19" i="25"/>
  <c r="CO19" i="25"/>
  <c r="CQ19" i="25"/>
  <c r="CM19" i="25"/>
  <c r="H58" i="26" a="1"/>
  <c r="H58" i="26" s="1"/>
  <c r="DK58" i="26" s="1"/>
  <c r="H57" i="26" a="1"/>
  <c r="H57" i="26" s="1"/>
  <c r="DK57" i="26" s="1" a="1"/>
  <c r="DK57" i="26" s="1"/>
  <c r="H59" i="26" a="1"/>
  <c r="H59" i="26" s="1"/>
  <c r="DK59" i="26" s="1" a="1"/>
  <c r="DK59" i="26" s="1"/>
  <c r="H55" i="26" a="1"/>
  <c r="H55" i="26" s="1"/>
  <c r="DK55" i="26" s="1" a="1"/>
  <c r="DK55" i="26" s="1"/>
  <c r="H54" i="26" a="1"/>
  <c r="H54" i="26" s="1"/>
  <c r="DK54" i="26" s="1"/>
  <c r="H52" i="26" a="1"/>
  <c r="H52" i="26" s="1"/>
  <c r="DK52" i="26" s="1"/>
  <c r="H51" i="26" a="1"/>
  <c r="H51" i="26" s="1"/>
  <c r="DK51" i="26" s="1"/>
  <c r="H53" i="26" a="1"/>
  <c r="H53" i="26" s="1"/>
  <c r="DK53" i="26" s="1" a="1"/>
  <c r="DK53" i="26" s="1"/>
  <c r="H56" i="26" a="1"/>
  <c r="H56" i="26" s="1"/>
  <c r="DK56" i="26" s="1"/>
  <c r="H49" i="26" a="1"/>
  <c r="H49" i="26" s="1"/>
  <c r="DK49" i="26" s="1"/>
  <c r="H50" i="26" a="1"/>
  <c r="H50" i="26" s="1"/>
  <c r="DK50" i="26" s="1" a="1"/>
  <c r="DK50" i="26" s="1"/>
  <c r="H76" i="26" a="1"/>
  <c r="H76" i="26" s="1"/>
  <c r="DK76" i="26" s="1"/>
  <c r="H78" i="26" a="1"/>
  <c r="H78" i="26" s="1"/>
  <c r="DK78" i="26" s="1"/>
  <c r="H77" i="26" a="1"/>
  <c r="H77" i="26" s="1"/>
  <c r="DK77" i="26" s="1"/>
  <c r="H75" i="26" a="1"/>
  <c r="H75" i="26" s="1"/>
  <c r="DK75" i="26" s="1"/>
  <c r="H71" i="26" a="1"/>
  <c r="H71" i="26" s="1"/>
  <c r="DK71" i="26" s="1"/>
  <c r="H80" i="26" a="1"/>
  <c r="H80" i="26" s="1"/>
  <c r="DK80" i="26" s="1"/>
  <c r="H73" i="26" a="1"/>
  <c r="H73" i="26" s="1"/>
  <c r="DK73" i="26" s="1"/>
  <c r="H82" i="26" a="1"/>
  <c r="H82" i="26" s="1"/>
  <c r="DK82" i="26" s="1"/>
  <c r="H72" i="26" a="1"/>
  <c r="H72" i="26" s="1"/>
  <c r="DK72" i="26" s="1"/>
  <c r="H70" i="26" a="1"/>
  <c r="H70" i="26" s="1"/>
  <c r="DK70" i="26" s="1"/>
  <c r="H81" i="26" a="1"/>
  <c r="H81" i="26" s="1"/>
  <c r="DK81" i="26" s="1"/>
  <c r="H74" i="26" a="1"/>
  <c r="H74" i="26" s="1"/>
  <c r="DK74" i="26" s="1"/>
  <c r="H79" i="26" a="1"/>
  <c r="H79" i="26" s="1"/>
  <c r="DK79" i="26" s="1"/>
  <c r="H83" i="26" a="1"/>
  <c r="H83" i="26" s="1"/>
  <c r="DK83" i="26" s="1"/>
  <c r="H67" i="26" a="1"/>
  <c r="H67" i="26" s="1"/>
  <c r="DK67" i="26" s="1"/>
  <c r="H69" i="26" a="1"/>
  <c r="H69" i="26" s="1"/>
  <c r="DK69" i="26" s="1" a="1"/>
  <c r="DK69" i="26" s="1"/>
  <c r="H68" i="26" a="1"/>
  <c r="H68" i="26" s="1"/>
  <c r="DK68" i="26" s="1"/>
  <c r="H60" i="26" a="1"/>
  <c r="H60" i="26" s="1"/>
  <c r="DK60" i="26" s="1"/>
  <c r="H63" i="26" a="1"/>
  <c r="H63" i="26" s="1"/>
  <c r="DK63" i="26" s="1" a="1"/>
  <c r="DK63" i="26" s="1"/>
  <c r="H64" i="26" a="1"/>
  <c r="H64" i="26" s="1"/>
  <c r="DK64" i="26" s="1" a="1"/>
  <c r="DK64" i="26" s="1"/>
  <c r="H61" i="26" a="1"/>
  <c r="H61" i="26" s="1"/>
  <c r="DK61" i="26" s="1" a="1"/>
  <c r="DK61" i="26" s="1"/>
  <c r="H65" i="26" a="1"/>
  <c r="H65" i="26" s="1"/>
  <c r="DK65" i="26" s="1"/>
  <c r="H66" i="26" a="1"/>
  <c r="H66" i="26" s="1"/>
  <c r="DK66" i="26" s="1" a="1"/>
  <c r="DK66" i="26" s="1"/>
  <c r="H62" i="26" a="1"/>
  <c r="H62" i="26" s="1"/>
  <c r="DK62" i="26" s="1"/>
  <c r="H38" i="26" a="1"/>
  <c r="H38" i="26" s="1"/>
  <c r="H37" i="26" a="1"/>
  <c r="H37" i="26" s="1"/>
  <c r="DK37" i="26" s="1" a="1"/>
  <c r="DK37" i="26" s="1"/>
  <c r="H39" i="26" a="1"/>
  <c r="H39" i="26" s="1"/>
  <c r="H36" i="26" a="1"/>
  <c r="H36" i="26" s="1"/>
  <c r="DK36" i="26" s="1" a="1"/>
  <c r="DK36" i="26" s="1"/>
  <c r="J25" i="25" a="1"/>
  <c r="J97" i="25" a="1"/>
  <c r="J90" i="25" a="1"/>
  <c r="J58" i="25" a="1"/>
  <c r="J45" i="25" a="1"/>
  <c r="J29" i="25" a="1"/>
  <c r="J28" i="25" a="1"/>
  <c r="J93" i="25" a="1"/>
  <c r="J49" i="25" a="1"/>
  <c r="J94" i="25" a="1"/>
  <c r="J31" i="25" a="1"/>
  <c r="J13" i="25" a="1"/>
  <c r="J81" i="25" a="1"/>
  <c r="J62" i="25" a="1"/>
  <c r="J39" i="25" a="1"/>
  <c r="J102" i="25" a="1"/>
  <c r="J5" i="25" a="1"/>
  <c r="J12" i="25" a="1"/>
  <c r="J33" i="25" a="1"/>
  <c r="J100" i="25" a="1"/>
  <c r="J56" i="25" a="1"/>
  <c r="J8" i="25" a="1"/>
  <c r="J15" i="25" a="1"/>
  <c r="J109" i="25" a="1"/>
  <c r="J10" i="25" a="1"/>
  <c r="J41" i="25" a="1"/>
  <c r="J42" i="25" a="1"/>
  <c r="J54" i="25" a="1"/>
  <c r="J59" i="25" a="1"/>
  <c r="J53" i="25" a="1"/>
  <c r="J101" i="25" a="1"/>
  <c r="J77" i="25" a="1"/>
  <c r="J37" i="25" a="1"/>
  <c r="J66" i="25" a="1"/>
  <c r="J9" i="25" a="1"/>
  <c r="J103" i="25" a="1"/>
  <c r="J6" i="25" a="1"/>
  <c r="J27" i="25" a="1"/>
  <c r="J95" i="25" a="1"/>
  <c r="J89" i="25" a="1"/>
  <c r="J82" i="25" a="1"/>
  <c r="J91" i="25" a="1"/>
  <c r="J79" i="25" a="1"/>
  <c r="J107" i="25" a="1"/>
  <c r="J36" i="25" a="1"/>
  <c r="J71" i="25" a="1"/>
  <c r="J40" i="25" a="1"/>
  <c r="J75" i="25" a="1"/>
  <c r="J78" i="25" a="1"/>
  <c r="J108" i="25" a="1"/>
  <c r="J88" i="25" a="1"/>
  <c r="J23" i="25" a="1"/>
  <c r="J60" i="25" a="1"/>
  <c r="J21" i="25" a="1"/>
  <c r="J55" i="25" a="1"/>
  <c r="J84" i="25" a="1"/>
  <c r="J35" i="25" a="1"/>
  <c r="J110" i="25" a="1"/>
  <c r="J80" i="25" a="1"/>
  <c r="J43" i="25" a="1"/>
  <c r="J20" i="25" a="1"/>
  <c r="J57" i="25" a="1"/>
  <c r="J86" i="25" a="1"/>
  <c r="J11" i="25" a="1"/>
  <c r="J24" i="25" a="1"/>
  <c r="J61" i="25" a="1"/>
  <c r="J70" i="25" a="1"/>
  <c r="J63" i="25" a="1"/>
  <c r="J87" i="25" a="1"/>
  <c r="J68" i="25" a="1"/>
  <c r="J50" i="25" a="1"/>
  <c r="J34" i="25" a="1"/>
  <c r="J52" i="25" a="1"/>
  <c r="J38" i="25" a="1"/>
  <c r="J7" i="25" a="1"/>
  <c r="J17" i="25" a="1"/>
  <c r="J67" i="25" a="1"/>
  <c r="J32" i="25" a="1"/>
  <c r="J51" i="25" a="1"/>
  <c r="J83" i="25" a="1"/>
  <c r="J26" i="25" a="1"/>
  <c r="J44" i="25" a="1"/>
  <c r="J92" i="25" a="1"/>
  <c r="J18" i="25" a="1"/>
  <c r="J76" i="25" a="1"/>
  <c r="J72" i="25" a="1"/>
  <c r="J73" i="25" a="1"/>
  <c r="J105" i="25" a="1"/>
  <c r="J65" i="25" a="1"/>
  <c r="J47" i="25" a="1"/>
  <c r="J22" i="25" a="1"/>
  <c r="J14" i="25" a="1"/>
  <c r="J69" i="25" a="1"/>
  <c r="J74" i="25" a="1"/>
  <c r="J64" i="25" a="1"/>
  <c r="J98" i="25" a="1"/>
  <c r="J104" i="25" a="1"/>
  <c r="J19" i="25" a="1"/>
  <c r="J85" i="25" a="1"/>
  <c r="J16" i="25" a="1"/>
  <c r="J106" i="25" a="1"/>
  <c r="J96" i="25" a="1"/>
  <c r="J48" i="25" a="1"/>
  <c r="J30" i="25" a="1"/>
  <c r="J99" i="25" a="1"/>
  <c r="J46" i="25" a="1"/>
  <c r="J46" i="25" l="1"/>
  <c r="J99" i="25"/>
  <c r="J30" i="25"/>
  <c r="J48" i="25"/>
  <c r="J96" i="25"/>
  <c r="J106" i="25"/>
  <c r="J16" i="25"/>
  <c r="J85" i="25"/>
  <c r="J19" i="25"/>
  <c r="J104" i="25"/>
  <c r="J98" i="25"/>
  <c r="J64" i="25"/>
  <c r="J74" i="25"/>
  <c r="J69" i="25"/>
  <c r="J14" i="25"/>
  <c r="J22" i="25"/>
  <c r="J47" i="25"/>
  <c r="J65" i="25"/>
  <c r="J105" i="25"/>
  <c r="J73" i="25"/>
  <c r="J72" i="25"/>
  <c r="J76" i="25"/>
  <c r="J18" i="25"/>
  <c r="J92" i="25"/>
  <c r="J44" i="25"/>
  <c r="J26" i="25"/>
  <c r="J83" i="25"/>
  <c r="J51" i="25"/>
  <c r="J32" i="25"/>
  <c r="J67" i="25"/>
  <c r="J17" i="25"/>
  <c r="J7" i="25"/>
  <c r="J38" i="25"/>
  <c r="J52" i="25"/>
  <c r="J34" i="25"/>
  <c r="J50" i="25"/>
  <c r="J68" i="25"/>
  <c r="J87" i="25"/>
  <c r="J63" i="25"/>
  <c r="J70" i="25"/>
  <c r="J61" i="25"/>
  <c r="J24" i="25"/>
  <c r="J11" i="25"/>
  <c r="J86" i="25"/>
  <c r="J57" i="25"/>
  <c r="J20" i="25"/>
  <c r="J43" i="25"/>
  <c r="J80" i="25"/>
  <c r="J110" i="25"/>
  <c r="J35" i="25"/>
  <c r="J84" i="25"/>
  <c r="J55" i="25"/>
  <c r="J21" i="25"/>
  <c r="J60" i="25"/>
  <c r="J23" i="25"/>
  <c r="J88" i="25"/>
  <c r="J108" i="25"/>
  <c r="J78" i="25"/>
  <c r="J75" i="25"/>
  <c r="J40" i="25"/>
  <c r="J71" i="25"/>
  <c r="J36" i="25"/>
  <c r="J107" i="25"/>
  <c r="J79" i="25"/>
  <c r="J91" i="25"/>
  <c r="J82" i="25"/>
  <c r="J89" i="25"/>
  <c r="J95" i="25"/>
  <c r="J27" i="25"/>
  <c r="J6" i="25"/>
  <c r="J103" i="25"/>
  <c r="J9" i="25"/>
  <c r="J66" i="25"/>
  <c r="J37" i="25"/>
  <c r="J77" i="25"/>
  <c r="J101" i="25"/>
  <c r="J53" i="25"/>
  <c r="J59" i="25"/>
  <c r="J54" i="25"/>
  <c r="J42" i="25"/>
  <c r="J41" i="25"/>
  <c r="J10" i="25"/>
  <c r="J109" i="25"/>
  <c r="J15" i="25"/>
  <c r="J8" i="25"/>
  <c r="J56" i="25"/>
  <c r="J100" i="25"/>
  <c r="J33" i="25"/>
  <c r="J12" i="25"/>
  <c r="J5" i="25"/>
  <c r="CI5" i="25" s="1"/>
  <c r="J102" i="25"/>
  <c r="J39" i="25"/>
  <c r="J62" i="25"/>
  <c r="J81" i="25"/>
  <c r="J13" i="25"/>
  <c r="J31" i="25"/>
  <c r="J94" i="25"/>
  <c r="J49" i="25"/>
  <c r="J93" i="25"/>
  <c r="J28" i="25"/>
  <c r="J29" i="25"/>
  <c r="J45" i="25"/>
  <c r="J58" i="25"/>
  <c r="J90" i="25"/>
  <c r="J97" i="25"/>
  <c r="J25" i="25"/>
  <c r="L36" i="27"/>
  <c r="L65" i="27"/>
  <c r="L83" i="27"/>
  <c r="L80" i="27"/>
  <c r="L56" i="27"/>
  <c r="L58" i="27"/>
  <c r="AE94" i="26" a="1"/>
  <c r="AE94" i="26" s="1"/>
  <c r="EH94" i="26" s="1"/>
  <c r="AI95" i="27" s="1"/>
  <c r="AE93" i="26" a="1"/>
  <c r="AE93" i="26" s="1"/>
  <c r="EH93" i="26" s="1" a="1"/>
  <c r="EH93" i="26" s="1"/>
  <c r="AI94" i="27" s="1"/>
  <c r="AE97" i="26" a="1"/>
  <c r="AE97" i="26" s="1"/>
  <c r="EH97" i="26" s="1"/>
  <c r="AI98" i="27" s="1"/>
  <c r="AE92" i="26" a="1"/>
  <c r="AE92" i="26" s="1"/>
  <c r="EH92" i="26" s="1"/>
  <c r="AI93" i="27" s="1"/>
  <c r="AE90" i="26" a="1"/>
  <c r="AE90" i="26" s="1"/>
  <c r="EH90" i="26" s="1" a="1"/>
  <c r="EH90" i="26" s="1"/>
  <c r="AI91" i="27" s="1"/>
  <c r="AE96" i="26" a="1"/>
  <c r="AE96" i="26" s="1"/>
  <c r="EH96" i="26" s="1"/>
  <c r="AI97" i="27" s="1"/>
  <c r="AE95" i="26" a="1"/>
  <c r="AE95" i="26" s="1"/>
  <c r="EH95" i="26" s="1" a="1"/>
  <c r="EH95" i="26" s="1"/>
  <c r="AI96" i="27" s="1"/>
  <c r="AE98" i="26" a="1"/>
  <c r="AE98" i="26" s="1"/>
  <c r="EH98" i="26" s="1" a="1"/>
  <c r="EH98" i="26" s="1"/>
  <c r="AI99" i="27" s="1"/>
  <c r="AE91" i="26" a="1"/>
  <c r="AE91" i="26" s="1"/>
  <c r="EH91" i="26" s="1" a="1"/>
  <c r="EH91" i="26" s="1"/>
  <c r="AI92" i="27" s="1"/>
  <c r="AY130" i="26" a="1"/>
  <c r="AY130" i="26" s="1"/>
  <c r="FB130" i="26" s="1"/>
  <c r="BC131" i="27" s="1"/>
  <c r="AY125" i="26" a="1"/>
  <c r="AY125" i="26" s="1"/>
  <c r="FB125" i="26" s="1"/>
  <c r="BC126" i="27" s="1"/>
  <c r="AY121" i="26" a="1"/>
  <c r="AY121" i="26" s="1"/>
  <c r="FB121" i="26" s="1"/>
  <c r="BC122" i="27" s="1"/>
  <c r="AY127" i="26" a="1"/>
  <c r="AY127" i="26" s="1"/>
  <c r="FB127" i="26" s="1"/>
  <c r="BC128" i="27" s="1"/>
  <c r="AY132" i="26" a="1"/>
  <c r="AY132" i="26" s="1"/>
  <c r="FB132" i="26" s="1"/>
  <c r="BC133" i="27" s="1"/>
  <c r="AY133" i="26" a="1"/>
  <c r="AY133" i="26" s="1"/>
  <c r="FB133" i="26" s="1"/>
  <c r="BC134" i="27" s="1"/>
  <c r="AY123" i="26" a="1"/>
  <c r="AY123" i="26" s="1"/>
  <c r="FB123" i="26" s="1"/>
  <c r="BC124" i="27" s="1"/>
  <c r="AY128" i="26" a="1"/>
  <c r="AY128" i="26" s="1"/>
  <c r="FB128" i="26" s="1"/>
  <c r="BC129" i="27" s="1"/>
  <c r="AY129" i="26" a="1"/>
  <c r="AY129" i="26" s="1"/>
  <c r="FB129" i="26" s="1"/>
  <c r="BC130" i="27" s="1"/>
  <c r="AY122" i="26" a="1"/>
  <c r="AY122" i="26" s="1"/>
  <c r="FB122" i="26" s="1"/>
  <c r="BC123" i="27" s="1"/>
  <c r="AY124" i="26" a="1"/>
  <c r="AY124" i="26" s="1"/>
  <c r="FB124" i="26" s="1"/>
  <c r="BC125" i="27" s="1"/>
  <c r="AY126" i="26" a="1"/>
  <c r="AY126" i="26" s="1"/>
  <c r="FB126" i="26" s="1"/>
  <c r="BC127" i="27" s="1"/>
  <c r="AY120" i="26" a="1"/>
  <c r="AY120" i="26" s="1"/>
  <c r="FB120" i="26" s="1"/>
  <c r="BC121" i="27" s="1"/>
  <c r="AY131" i="26" a="1"/>
  <c r="AY131" i="26" s="1"/>
  <c r="FB131" i="26" s="1"/>
  <c r="BC132" i="27" s="1"/>
  <c r="CN94" i="26" a="1"/>
  <c r="CN94" i="26" s="1"/>
  <c r="GQ94" i="26" s="1"/>
  <c r="CR95" i="27" s="1"/>
  <c r="CN98" i="26" a="1"/>
  <c r="CN98" i="26" s="1"/>
  <c r="GQ98" i="26" s="1" a="1"/>
  <c r="GQ98" i="26" s="1"/>
  <c r="CR99" i="27" s="1"/>
  <c r="CN93" i="26" a="1"/>
  <c r="CN93" i="26" s="1"/>
  <c r="GQ93" i="26" s="1" a="1"/>
  <c r="GQ93" i="26" s="1"/>
  <c r="CR94" i="27" s="1"/>
  <c r="CN95" i="26" a="1"/>
  <c r="CN95" i="26" s="1"/>
  <c r="GQ95" i="26" s="1" a="1"/>
  <c r="GQ95" i="26" s="1"/>
  <c r="CR96" i="27" s="1"/>
  <c r="CN97" i="26" a="1"/>
  <c r="CN97" i="26" s="1"/>
  <c r="GQ97" i="26" s="1"/>
  <c r="CR98" i="27" s="1"/>
  <c r="CN96" i="26" a="1"/>
  <c r="CN96" i="26" s="1"/>
  <c r="GQ96" i="26" s="1"/>
  <c r="CR97" i="27" s="1"/>
  <c r="CN92" i="26" a="1"/>
  <c r="CN92" i="26" s="1"/>
  <c r="GQ92" i="26" s="1"/>
  <c r="CR93" i="27" s="1"/>
  <c r="CN91" i="26" a="1"/>
  <c r="CN91" i="26" s="1"/>
  <c r="GQ91" i="26" s="1" a="1"/>
  <c r="GQ91" i="26" s="1"/>
  <c r="CR92" i="27" s="1"/>
  <c r="CN90" i="26" a="1"/>
  <c r="CN90" i="26" s="1"/>
  <c r="GQ90" i="26" s="1" a="1"/>
  <c r="GQ90" i="26" s="1"/>
  <c r="CR91" i="27" s="1"/>
  <c r="CD94" i="26" a="1"/>
  <c r="CD94" i="26" s="1"/>
  <c r="GG94" i="26" s="1"/>
  <c r="CH95" i="27" s="1"/>
  <c r="CD91" i="26" a="1"/>
  <c r="CD91" i="26" s="1"/>
  <c r="GG91" i="26" s="1" a="1"/>
  <c r="GG91" i="26" s="1"/>
  <c r="CH92" i="27" s="1"/>
  <c r="CD92" i="26" a="1"/>
  <c r="CD92" i="26" s="1"/>
  <c r="GG92" i="26" s="1"/>
  <c r="CH93" i="27" s="1"/>
  <c r="CD97" i="26" a="1"/>
  <c r="CD97" i="26" s="1"/>
  <c r="GG97" i="26" s="1"/>
  <c r="CH98" i="27" s="1"/>
  <c r="CD93" i="26" a="1"/>
  <c r="CD93" i="26" s="1"/>
  <c r="GG93" i="26" s="1" a="1"/>
  <c r="GG93" i="26" s="1"/>
  <c r="CH94" i="27" s="1"/>
  <c r="CD90" i="26" a="1"/>
  <c r="CD90" i="26" s="1"/>
  <c r="GG90" i="26" s="1" a="1"/>
  <c r="GG90" i="26" s="1"/>
  <c r="CH91" i="27" s="1"/>
  <c r="CD96" i="26" a="1"/>
  <c r="CD96" i="26" s="1"/>
  <c r="GG96" i="26" s="1"/>
  <c r="CH97" i="27" s="1"/>
  <c r="CD95" i="26" a="1"/>
  <c r="CD95" i="26" s="1"/>
  <c r="GG95" i="26" s="1" a="1"/>
  <c r="GG95" i="26" s="1"/>
  <c r="CH96" i="27" s="1"/>
  <c r="CD98" i="26" a="1"/>
  <c r="CD98" i="26" s="1"/>
  <c r="GG98" i="26" s="1" a="1"/>
  <c r="GG98" i="26" s="1"/>
  <c r="CH99" i="27" s="1"/>
  <c r="CQ108" i="26" a="1"/>
  <c r="CQ108" i="26" s="1"/>
  <c r="GT108" i="26" s="1"/>
  <c r="CU109" i="27" s="1"/>
  <c r="CQ106" i="26" a="1"/>
  <c r="CQ106" i="26" s="1"/>
  <c r="GT106" i="26" s="1"/>
  <c r="CU107" i="27" s="1"/>
  <c r="CQ107" i="26" a="1"/>
  <c r="CQ107" i="26" s="1"/>
  <c r="GT107" i="26" s="1" a="1"/>
  <c r="GT107" i="26" s="1"/>
  <c r="CU108" i="27" s="1"/>
  <c r="CQ104" i="26" a="1"/>
  <c r="CQ104" i="26" s="1"/>
  <c r="GT104" i="26" s="1"/>
  <c r="CU105" i="27" s="1"/>
  <c r="CQ101" i="26" a="1"/>
  <c r="CQ101" i="26" s="1"/>
  <c r="GT101" i="26" s="1"/>
  <c r="CU102" i="27" s="1"/>
  <c r="CQ100" i="26" a="1"/>
  <c r="CQ100" i="26" s="1"/>
  <c r="GT100" i="26" s="1" a="1"/>
  <c r="GT100" i="26" s="1"/>
  <c r="CU101" i="27" s="1"/>
  <c r="CQ109" i="26" a="1"/>
  <c r="CQ109" i="26" s="1"/>
  <c r="GT109" i="26" s="1" a="1"/>
  <c r="GT109" i="26" s="1"/>
  <c r="CU110" i="27" s="1"/>
  <c r="CQ102" i="26" a="1"/>
  <c r="CQ102" i="26" s="1"/>
  <c r="GT102" i="26" s="1"/>
  <c r="CU103" i="27" s="1"/>
  <c r="CQ103" i="26" a="1"/>
  <c r="CQ103" i="26" s="1"/>
  <c r="GT103" i="26" s="1" a="1"/>
  <c r="GT103" i="26" s="1"/>
  <c r="CU104" i="27" s="1"/>
  <c r="CQ105" i="26" a="1"/>
  <c r="CQ105" i="26" s="1"/>
  <c r="GT105" i="26" s="1" a="1"/>
  <c r="GT105" i="26" s="1"/>
  <c r="CU106" i="27" s="1"/>
  <c r="CQ99" i="26" a="1"/>
  <c r="CQ99" i="26" s="1"/>
  <c r="GT99" i="26" s="1"/>
  <c r="CU100" i="27" s="1"/>
  <c r="K36" i="26" a="1"/>
  <c r="K36" i="26" s="1"/>
  <c r="DN36" i="26" s="1" a="1"/>
  <c r="DN36" i="26" s="1"/>
  <c r="O36" i="27" s="1"/>
  <c r="K37" i="26" a="1"/>
  <c r="K37" i="26" s="1"/>
  <c r="DN37" i="26" s="1" a="1"/>
  <c r="DN37" i="26" s="1"/>
  <c r="O37" i="27" s="1"/>
  <c r="K39" i="26" a="1"/>
  <c r="K39" i="26" s="1"/>
  <c r="K38" i="26" a="1"/>
  <c r="K38" i="26" s="1"/>
  <c r="BO98" i="26" a="1"/>
  <c r="BO98" i="26" s="1"/>
  <c r="FR98" i="26" s="1" a="1"/>
  <c r="FR98" i="26" s="1"/>
  <c r="BS99" i="27" s="1"/>
  <c r="BO95" i="26" a="1"/>
  <c r="BO95" i="26" s="1"/>
  <c r="FR95" i="26" s="1" a="1"/>
  <c r="FR95" i="26" s="1"/>
  <c r="BS96" i="27" s="1"/>
  <c r="BO90" i="26" a="1"/>
  <c r="BO90" i="26" s="1"/>
  <c r="FR90" i="26" s="1" a="1"/>
  <c r="FR90" i="26" s="1"/>
  <c r="BS91" i="27" s="1"/>
  <c r="BO96" i="26" a="1"/>
  <c r="BO96" i="26" s="1"/>
  <c r="FR96" i="26" s="1"/>
  <c r="BS97" i="27" s="1"/>
  <c r="BO97" i="26" a="1"/>
  <c r="BO97" i="26" s="1"/>
  <c r="FR97" i="26" s="1"/>
  <c r="BS98" i="27" s="1"/>
  <c r="BO94" i="26" a="1"/>
  <c r="BO94" i="26" s="1"/>
  <c r="FR94" i="26" s="1"/>
  <c r="BS95" i="27" s="1"/>
  <c r="BO93" i="26" a="1"/>
  <c r="BO93" i="26" s="1"/>
  <c r="FR93" i="26" s="1" a="1"/>
  <c r="FR93" i="26" s="1"/>
  <c r="BS94" i="27" s="1"/>
  <c r="BO92" i="26" a="1"/>
  <c r="BO92" i="26" s="1"/>
  <c r="FR92" i="26" s="1"/>
  <c r="BS93" i="27" s="1"/>
  <c r="BO91" i="26" a="1"/>
  <c r="BO91" i="26" s="1"/>
  <c r="FR91" i="26" s="1" a="1"/>
  <c r="FR91" i="26" s="1"/>
  <c r="BS92" i="27" s="1"/>
  <c r="CJ121" i="26" a="1"/>
  <c r="CJ121" i="26" s="1"/>
  <c r="GM121" i="26" s="1"/>
  <c r="CN122" i="27" s="1"/>
  <c r="CJ128" i="26" a="1"/>
  <c r="CJ128" i="26" s="1"/>
  <c r="GM128" i="26" s="1"/>
  <c r="CN129" i="27" s="1"/>
  <c r="CJ131" i="26" a="1"/>
  <c r="CJ131" i="26" s="1"/>
  <c r="GM131" i="26" s="1"/>
  <c r="CN132" i="27" s="1"/>
  <c r="CJ129" i="26" a="1"/>
  <c r="CJ129" i="26" s="1"/>
  <c r="GM129" i="26" s="1"/>
  <c r="CN130" i="27" s="1"/>
  <c r="CJ122" i="26" a="1"/>
  <c r="CJ122" i="26" s="1"/>
  <c r="GM122" i="26" s="1"/>
  <c r="CN123" i="27" s="1"/>
  <c r="CJ125" i="26" a="1"/>
  <c r="CJ125" i="26" s="1"/>
  <c r="GM125" i="26" s="1"/>
  <c r="CN126" i="27" s="1"/>
  <c r="CJ123" i="26" a="1"/>
  <c r="CJ123" i="26" s="1"/>
  <c r="GM123" i="26" s="1"/>
  <c r="CN124" i="27" s="1"/>
  <c r="CJ124" i="26" a="1"/>
  <c r="CJ124" i="26" s="1"/>
  <c r="GM124" i="26" s="1"/>
  <c r="CN125" i="27" s="1"/>
  <c r="CJ120" i="26" a="1"/>
  <c r="CJ120" i="26" s="1"/>
  <c r="GM120" i="26" s="1"/>
  <c r="CN121" i="27" s="1"/>
  <c r="CJ132" i="26" a="1"/>
  <c r="CJ132" i="26" s="1"/>
  <c r="GM132" i="26" s="1"/>
  <c r="CN133" i="27" s="1"/>
  <c r="CJ126" i="26" a="1"/>
  <c r="CJ126" i="26" s="1"/>
  <c r="GM126" i="26" s="1"/>
  <c r="CN127" i="27" s="1"/>
  <c r="CJ130" i="26" a="1"/>
  <c r="CJ130" i="26" s="1"/>
  <c r="GM130" i="26" s="1"/>
  <c r="CN131" i="27" s="1"/>
  <c r="CJ127" i="26" a="1"/>
  <c r="CJ127" i="26" s="1"/>
  <c r="GM127" i="26" s="1"/>
  <c r="CN128" i="27" s="1"/>
  <c r="CJ133" i="26" a="1"/>
  <c r="CJ133" i="26" s="1"/>
  <c r="GM133" i="26" s="1"/>
  <c r="CN134" i="27" s="1"/>
  <c r="BZ109" i="26" a="1"/>
  <c r="BZ109" i="26" s="1"/>
  <c r="GC109" i="26" s="1" a="1"/>
  <c r="GC109" i="26" s="1"/>
  <c r="CD110" i="27" s="1"/>
  <c r="BZ105" i="26" a="1"/>
  <c r="BZ105" i="26" s="1"/>
  <c r="GC105" i="26" s="1" a="1"/>
  <c r="GC105" i="26" s="1"/>
  <c r="CD106" i="27" s="1"/>
  <c r="BZ108" i="26" a="1"/>
  <c r="BZ108" i="26" s="1"/>
  <c r="GC108" i="26" s="1"/>
  <c r="CD109" i="27" s="1"/>
  <c r="BZ100" i="26" a="1"/>
  <c r="BZ100" i="26" s="1"/>
  <c r="GC100" i="26" s="1" a="1"/>
  <c r="GC100" i="26" s="1"/>
  <c r="CD101" i="27" s="1"/>
  <c r="BZ106" i="26" a="1"/>
  <c r="BZ106" i="26" s="1"/>
  <c r="GC106" i="26" s="1"/>
  <c r="CD107" i="27" s="1"/>
  <c r="BZ99" i="26" a="1"/>
  <c r="BZ99" i="26" s="1"/>
  <c r="GC99" i="26" s="1"/>
  <c r="CD100" i="27" s="1"/>
  <c r="BZ107" i="26" a="1"/>
  <c r="BZ107" i="26" s="1"/>
  <c r="GC107" i="26" s="1" a="1"/>
  <c r="GC107" i="26" s="1"/>
  <c r="CD108" i="27" s="1"/>
  <c r="BZ103" i="26" a="1"/>
  <c r="BZ103" i="26" s="1"/>
  <c r="GC103" i="26" s="1" a="1"/>
  <c r="GC103" i="26" s="1"/>
  <c r="CD104" i="27" s="1"/>
  <c r="BZ102" i="26" a="1"/>
  <c r="BZ102" i="26" s="1"/>
  <c r="GC102" i="26" s="1"/>
  <c r="CD103" i="27" s="1"/>
  <c r="BZ104" i="26" a="1"/>
  <c r="BZ104" i="26" s="1"/>
  <c r="GC104" i="26" s="1"/>
  <c r="CD105" i="27" s="1"/>
  <c r="BZ101" i="26" a="1"/>
  <c r="BZ101" i="26" s="1"/>
  <c r="GC101" i="26" s="1"/>
  <c r="CD102" i="27" s="1"/>
  <c r="DI124" i="26" a="1"/>
  <c r="DI124" i="26" s="1"/>
  <c r="HL124" i="26" s="1"/>
  <c r="DM125" i="27" s="1"/>
  <c r="DI125" i="26" a="1"/>
  <c r="DI125" i="26" s="1"/>
  <c r="HL125" i="26" s="1"/>
  <c r="DM126" i="27" s="1"/>
  <c r="DI120" i="26" a="1"/>
  <c r="DI120" i="26" s="1"/>
  <c r="HL120" i="26" s="1"/>
  <c r="DM121" i="27" s="1"/>
  <c r="DI132" i="26" a="1"/>
  <c r="DI132" i="26" s="1"/>
  <c r="HL132" i="26" s="1"/>
  <c r="DM133" i="27" s="1"/>
  <c r="DI131" i="26" a="1"/>
  <c r="DI131" i="26" s="1"/>
  <c r="HL131" i="26" s="1"/>
  <c r="DM132" i="27" s="1"/>
  <c r="DI128" i="26" a="1"/>
  <c r="DI128" i="26" s="1"/>
  <c r="HL128" i="26" s="1"/>
  <c r="DM129" i="27" s="1"/>
  <c r="DI129" i="26" a="1"/>
  <c r="DI129" i="26" s="1"/>
  <c r="HL129" i="26" s="1"/>
  <c r="DM130" i="27" s="1"/>
  <c r="DI126" i="26" a="1"/>
  <c r="DI126" i="26" s="1"/>
  <c r="HL126" i="26" s="1"/>
  <c r="DM127" i="27" s="1"/>
  <c r="DI130" i="26" a="1"/>
  <c r="DI130" i="26" s="1"/>
  <c r="HL130" i="26" s="1"/>
  <c r="DM131" i="27" s="1"/>
  <c r="DI122" i="26" a="1"/>
  <c r="DI122" i="26" s="1"/>
  <c r="HL122" i="26" s="1"/>
  <c r="DM123" i="27" s="1"/>
  <c r="DI127" i="26" a="1"/>
  <c r="DI127" i="26" s="1"/>
  <c r="HL127" i="26" s="1"/>
  <c r="DM128" i="27" s="1"/>
  <c r="DI133" i="26" a="1"/>
  <c r="DI133" i="26" s="1"/>
  <c r="HL133" i="26" s="1"/>
  <c r="DM134" i="27" s="1"/>
  <c r="DI121" i="26" a="1"/>
  <c r="DI121" i="26" s="1"/>
  <c r="HL121" i="26" s="1"/>
  <c r="DM122" i="27" s="1"/>
  <c r="DI123" i="26" a="1"/>
  <c r="DI123" i="26" s="1"/>
  <c r="HL123" i="26" s="1"/>
  <c r="DM124" i="27" s="1"/>
  <c r="AU121" i="26" a="1"/>
  <c r="AU121" i="26" s="1"/>
  <c r="EX121" i="26" s="1"/>
  <c r="AY122" i="27" s="1"/>
  <c r="AU132" i="26" a="1"/>
  <c r="AU132" i="26" s="1"/>
  <c r="EX132" i="26" s="1"/>
  <c r="AY133" i="27" s="1"/>
  <c r="AU131" i="26" a="1"/>
  <c r="AU131" i="26" s="1"/>
  <c r="EX131" i="26" s="1"/>
  <c r="AY132" i="27" s="1"/>
  <c r="AU126" i="26" a="1"/>
  <c r="AU126" i="26" s="1"/>
  <c r="EX126" i="26" s="1"/>
  <c r="AY127" i="27" s="1"/>
  <c r="AU122" i="26" a="1"/>
  <c r="AU122" i="26" s="1"/>
  <c r="EX122" i="26" s="1"/>
  <c r="AY123" i="27" s="1"/>
  <c r="AU120" i="26" a="1"/>
  <c r="AU120" i="26" s="1"/>
  <c r="EX120" i="26" s="1"/>
  <c r="AY121" i="27" s="1"/>
  <c r="AU128" i="26" a="1"/>
  <c r="AU128" i="26" s="1"/>
  <c r="EX128" i="26" s="1"/>
  <c r="AY129" i="27" s="1"/>
  <c r="AU129" i="26" a="1"/>
  <c r="AU129" i="26" s="1"/>
  <c r="EX129" i="26" s="1"/>
  <c r="AY130" i="27" s="1"/>
  <c r="AU125" i="26" a="1"/>
  <c r="AU125" i="26" s="1"/>
  <c r="EX125" i="26" s="1"/>
  <c r="AY126" i="27" s="1"/>
  <c r="AU123" i="26" a="1"/>
  <c r="AU123" i="26" s="1"/>
  <c r="EX123" i="26" s="1"/>
  <c r="AY124" i="27" s="1"/>
  <c r="AU127" i="26" a="1"/>
  <c r="AU127" i="26" s="1"/>
  <c r="EX127" i="26" s="1"/>
  <c r="AY128" i="27" s="1"/>
  <c r="AU124" i="26" a="1"/>
  <c r="AU124" i="26" s="1"/>
  <c r="EX124" i="26" s="1"/>
  <c r="AY125" i="27" s="1"/>
  <c r="AU130" i="26" a="1"/>
  <c r="AU130" i="26" s="1"/>
  <c r="EX130" i="26" s="1"/>
  <c r="AY131" i="27" s="1"/>
  <c r="AU133" i="26" a="1"/>
  <c r="AU133" i="26" s="1"/>
  <c r="EX133" i="26" s="1"/>
  <c r="AY134" i="27" s="1"/>
  <c r="AM89" i="26" a="1"/>
  <c r="AM89" i="26" s="1"/>
  <c r="AM87" i="26" a="1"/>
  <c r="AM87" i="26" s="1"/>
  <c r="EP87" i="26" s="1" a="1"/>
  <c r="EP87" i="26" s="1"/>
  <c r="AQ88" i="27" s="1"/>
  <c r="AM85" i="26" a="1"/>
  <c r="AM85" i="26" s="1"/>
  <c r="EP85" i="26" s="1"/>
  <c r="AQ86" i="27" s="1"/>
  <c r="AM86" i="26" a="1"/>
  <c r="AM86" i="26" s="1"/>
  <c r="EP86" i="26" s="1" a="1"/>
  <c r="EP86" i="26" s="1"/>
  <c r="AQ87" i="27" s="1"/>
  <c r="AM88" i="26" a="1"/>
  <c r="AM88" i="26" s="1"/>
  <c r="AM84" i="26" a="1"/>
  <c r="AM84" i="26" s="1"/>
  <c r="EP84" i="26" s="1"/>
  <c r="AQ85" i="27" s="1"/>
  <c r="BI88" i="26" a="1"/>
  <c r="BI88" i="26" s="1"/>
  <c r="BI89" i="26" a="1"/>
  <c r="BI89" i="26" s="1"/>
  <c r="BI85" i="26" a="1"/>
  <c r="BI85" i="26" s="1"/>
  <c r="FL85" i="26" s="1"/>
  <c r="BM86" i="27" s="1"/>
  <c r="BI86" i="26" a="1"/>
  <c r="BI86" i="26" s="1"/>
  <c r="FL86" i="26" s="1" a="1"/>
  <c r="FL86" i="26" s="1"/>
  <c r="BM87" i="27" s="1"/>
  <c r="BI84" i="26" a="1"/>
  <c r="BI84" i="26" s="1"/>
  <c r="FL84" i="26" s="1"/>
  <c r="BM85" i="27" s="1"/>
  <c r="BI87" i="26" a="1"/>
  <c r="BI87" i="26" s="1"/>
  <c r="FL87" i="26" s="1" a="1"/>
  <c r="FL87" i="26" s="1"/>
  <c r="BM88" i="27" s="1"/>
  <c r="S86" i="26" a="1"/>
  <c r="S86" i="26" s="1"/>
  <c r="DV86" i="26" s="1" a="1"/>
  <c r="DV86" i="26" s="1"/>
  <c r="W87" i="27" s="1"/>
  <c r="S88" i="26" a="1"/>
  <c r="S88" i="26" s="1"/>
  <c r="S85" i="26" a="1"/>
  <c r="S85" i="26" s="1"/>
  <c r="DV85" i="26" s="1"/>
  <c r="W86" i="27" s="1"/>
  <c r="S87" i="26" a="1"/>
  <c r="S87" i="26" s="1"/>
  <c r="DV87" i="26" s="1" a="1"/>
  <c r="DV87" i="26" s="1"/>
  <c r="W88" i="27" s="1"/>
  <c r="S84" i="26" a="1"/>
  <c r="S84" i="26" s="1"/>
  <c r="DV84" i="26" s="1"/>
  <c r="W85" i="27" s="1"/>
  <c r="S89" i="26" a="1"/>
  <c r="S89" i="26" s="1"/>
  <c r="CS97" i="26" a="1"/>
  <c r="CS97" i="26" s="1"/>
  <c r="GV97" i="26" s="1"/>
  <c r="CW98" i="27" s="1"/>
  <c r="CS90" i="26" a="1"/>
  <c r="CS90" i="26" s="1"/>
  <c r="GV90" i="26" s="1" a="1"/>
  <c r="GV90" i="26" s="1"/>
  <c r="CW91" i="27" s="1"/>
  <c r="CS91" i="26" a="1"/>
  <c r="CS91" i="26" s="1"/>
  <c r="GV91" i="26" s="1" a="1"/>
  <c r="GV91" i="26" s="1"/>
  <c r="CW92" i="27" s="1"/>
  <c r="CS92" i="26" a="1"/>
  <c r="CS92" i="26" s="1"/>
  <c r="GV92" i="26" s="1"/>
  <c r="CW93" i="27" s="1"/>
  <c r="CS98" i="26" a="1"/>
  <c r="CS98" i="26" s="1"/>
  <c r="GV98" i="26" s="1" a="1"/>
  <c r="GV98" i="26" s="1"/>
  <c r="CW99" i="27" s="1"/>
  <c r="CS95" i="26" a="1"/>
  <c r="CS95" i="26" s="1"/>
  <c r="GV95" i="26" s="1" a="1"/>
  <c r="GV95" i="26" s="1"/>
  <c r="CW96" i="27" s="1"/>
  <c r="CS94" i="26" a="1"/>
  <c r="CS94" i="26" s="1"/>
  <c r="GV94" i="26" s="1"/>
  <c r="CW95" i="27" s="1"/>
  <c r="CS93" i="26" a="1"/>
  <c r="CS93" i="26" s="1"/>
  <c r="GV93" i="26" s="1" a="1"/>
  <c r="GV93" i="26" s="1"/>
  <c r="CW94" i="27" s="1"/>
  <c r="CS96" i="26" a="1"/>
  <c r="CS96" i="26" s="1"/>
  <c r="GV96" i="26" s="1"/>
  <c r="CW97" i="27" s="1"/>
  <c r="CT94" i="26" a="1"/>
  <c r="CT94" i="26" s="1"/>
  <c r="GW94" i="26" s="1"/>
  <c r="CX95" i="27" s="1"/>
  <c r="CT90" i="26" a="1"/>
  <c r="CT90" i="26" s="1"/>
  <c r="GW90" i="26" s="1" a="1"/>
  <c r="GW90" i="26" s="1"/>
  <c r="CX91" i="27" s="1"/>
  <c r="CT95" i="26" a="1"/>
  <c r="CT95" i="26" s="1"/>
  <c r="GW95" i="26" s="1" a="1"/>
  <c r="GW95" i="26" s="1"/>
  <c r="CX96" i="27" s="1"/>
  <c r="CT93" i="26" a="1"/>
  <c r="CT93" i="26" s="1"/>
  <c r="GW93" i="26" s="1" a="1"/>
  <c r="GW93" i="26" s="1"/>
  <c r="CX94" i="27" s="1"/>
  <c r="CT91" i="26" a="1"/>
  <c r="CT91" i="26" s="1"/>
  <c r="GW91" i="26" s="1" a="1"/>
  <c r="GW91" i="26" s="1"/>
  <c r="CX92" i="27" s="1"/>
  <c r="CT98" i="26" a="1"/>
  <c r="CT98" i="26" s="1"/>
  <c r="GW98" i="26" s="1" a="1"/>
  <c r="GW98" i="26" s="1"/>
  <c r="CX99" i="27" s="1"/>
  <c r="CT92" i="26" a="1"/>
  <c r="CT92" i="26" s="1"/>
  <c r="GW92" i="26" s="1"/>
  <c r="CX93" i="27" s="1"/>
  <c r="CT97" i="26" a="1"/>
  <c r="CT97" i="26" s="1"/>
  <c r="GW97" i="26" s="1"/>
  <c r="CX98" i="27" s="1"/>
  <c r="CT96" i="26" a="1"/>
  <c r="CT96" i="26" s="1"/>
  <c r="GW96" i="26" s="1"/>
  <c r="CX97" i="27" s="1"/>
  <c r="CP123" i="26" a="1"/>
  <c r="CP123" i="26" s="1"/>
  <c r="GS123" i="26" s="1"/>
  <c r="CT124" i="27" s="1"/>
  <c r="CP130" i="26" a="1"/>
  <c r="CP130" i="26" s="1"/>
  <c r="GS130" i="26" s="1"/>
  <c r="CT131" i="27" s="1"/>
  <c r="CP126" i="26" a="1"/>
  <c r="CP126" i="26" s="1"/>
  <c r="GS126" i="26" s="1"/>
  <c r="CT127" i="27" s="1"/>
  <c r="CP124" i="26" a="1"/>
  <c r="CP124" i="26" s="1"/>
  <c r="GS124" i="26" s="1"/>
  <c r="CT125" i="27" s="1"/>
  <c r="CP120" i="26" a="1"/>
  <c r="CP120" i="26" s="1"/>
  <c r="GS120" i="26" s="1"/>
  <c r="CT121" i="27" s="1"/>
  <c r="CP121" i="26" a="1"/>
  <c r="CP121" i="26" s="1"/>
  <c r="GS121" i="26" s="1"/>
  <c r="CT122" i="27" s="1"/>
  <c r="CP129" i="26" a="1"/>
  <c r="CP129" i="26" s="1"/>
  <c r="GS129" i="26" s="1"/>
  <c r="CT130" i="27" s="1"/>
  <c r="CP131" i="26" a="1"/>
  <c r="CP131" i="26" s="1"/>
  <c r="GS131" i="26" s="1"/>
  <c r="CT132" i="27" s="1"/>
  <c r="CP133" i="26" a="1"/>
  <c r="CP133" i="26" s="1"/>
  <c r="GS133" i="26" s="1"/>
  <c r="CT134" i="27" s="1"/>
  <c r="CP132" i="26" a="1"/>
  <c r="CP132" i="26" s="1"/>
  <c r="GS132" i="26" s="1"/>
  <c r="CT133" i="27" s="1"/>
  <c r="CP122" i="26" a="1"/>
  <c r="CP122" i="26" s="1"/>
  <c r="GS122" i="26" s="1"/>
  <c r="CT123" i="27" s="1"/>
  <c r="CP127" i="26" a="1"/>
  <c r="CP127" i="26" s="1"/>
  <c r="GS127" i="26" s="1"/>
  <c r="CT128" i="27" s="1"/>
  <c r="CP128" i="26" a="1"/>
  <c r="CP128" i="26" s="1"/>
  <c r="GS128" i="26" s="1"/>
  <c r="CT129" i="27" s="1"/>
  <c r="CP125" i="26" a="1"/>
  <c r="CP125" i="26" s="1"/>
  <c r="GS125" i="26" s="1"/>
  <c r="CT126" i="27" s="1"/>
  <c r="CE120" i="26" a="1"/>
  <c r="CE120" i="26" s="1"/>
  <c r="GH120" i="26" s="1"/>
  <c r="CI121" i="27" s="1"/>
  <c r="CE130" i="26" a="1"/>
  <c r="CE130" i="26" s="1"/>
  <c r="GH130" i="26" s="1"/>
  <c r="CI131" i="27" s="1"/>
  <c r="CE121" i="26" a="1"/>
  <c r="CE121" i="26" s="1"/>
  <c r="GH121" i="26" s="1"/>
  <c r="CI122" i="27" s="1"/>
  <c r="CE128" i="26" a="1"/>
  <c r="CE128" i="26" s="1"/>
  <c r="GH128" i="26" s="1"/>
  <c r="CI129" i="27" s="1"/>
  <c r="CE124" i="26" a="1"/>
  <c r="CE124" i="26" s="1"/>
  <c r="GH124" i="26" s="1"/>
  <c r="CI125" i="27" s="1"/>
  <c r="CE129" i="26" a="1"/>
  <c r="CE129" i="26" s="1"/>
  <c r="GH129" i="26" s="1"/>
  <c r="CI130" i="27" s="1"/>
  <c r="CE126" i="26" a="1"/>
  <c r="CE126" i="26" s="1"/>
  <c r="GH126" i="26" s="1"/>
  <c r="CI127" i="27" s="1"/>
  <c r="CE131" i="26" a="1"/>
  <c r="CE131" i="26" s="1"/>
  <c r="GH131" i="26" s="1"/>
  <c r="CI132" i="27" s="1"/>
  <c r="CE132" i="26" a="1"/>
  <c r="CE132" i="26" s="1"/>
  <c r="GH132" i="26" s="1"/>
  <c r="CI133" i="27" s="1"/>
  <c r="CE127" i="26" a="1"/>
  <c r="CE127" i="26" s="1"/>
  <c r="GH127" i="26" s="1"/>
  <c r="CI128" i="27" s="1"/>
  <c r="CE133" i="26" a="1"/>
  <c r="CE133" i="26" s="1"/>
  <c r="GH133" i="26" s="1"/>
  <c r="CI134" i="27" s="1"/>
  <c r="CE125" i="26" a="1"/>
  <c r="CE125" i="26" s="1"/>
  <c r="GH125" i="26" s="1"/>
  <c r="CI126" i="27" s="1"/>
  <c r="CE122" i="26" a="1"/>
  <c r="CE122" i="26" s="1"/>
  <c r="GH122" i="26" s="1"/>
  <c r="CI123" i="27" s="1"/>
  <c r="CE123" i="26" a="1"/>
  <c r="CE123" i="26" s="1"/>
  <c r="GH123" i="26" s="1"/>
  <c r="CI124" i="27" s="1"/>
  <c r="DG84" i="26" a="1"/>
  <c r="DG84" i="26" s="1"/>
  <c r="HJ84" i="26" s="1"/>
  <c r="DK85" i="27" s="1"/>
  <c r="DG87" i="26" a="1"/>
  <c r="DG87" i="26" s="1"/>
  <c r="HJ87" i="26" s="1" a="1"/>
  <c r="HJ87" i="26" s="1"/>
  <c r="DK88" i="27" s="1"/>
  <c r="DG88" i="26" a="1"/>
  <c r="DG88" i="26" s="1"/>
  <c r="DG86" i="26" a="1"/>
  <c r="DG86" i="26" s="1"/>
  <c r="HJ86" i="26" s="1" a="1"/>
  <c r="HJ86" i="26" s="1"/>
  <c r="DK87" i="27" s="1"/>
  <c r="DG89" i="26" a="1"/>
  <c r="DG89" i="26" s="1"/>
  <c r="DG85" i="26" a="1"/>
  <c r="DG85" i="26" s="1"/>
  <c r="HJ85" i="26" s="1"/>
  <c r="DK86" i="27" s="1"/>
  <c r="BJ112" i="26" a="1"/>
  <c r="BJ112" i="26" s="1"/>
  <c r="FM112" i="26" s="1"/>
  <c r="BN113" i="27" s="1"/>
  <c r="BJ111" i="26" a="1"/>
  <c r="BJ111" i="26" s="1"/>
  <c r="FM111" i="26" s="1" a="1"/>
  <c r="FM111" i="26" s="1"/>
  <c r="BN112" i="27" s="1"/>
  <c r="BJ110" i="26" a="1"/>
  <c r="BJ110" i="26" s="1"/>
  <c r="FM110" i="26" s="1"/>
  <c r="BN111" i="27" s="1"/>
  <c r="BJ113" i="26" a="1"/>
  <c r="BJ113" i="26" s="1"/>
  <c r="FM113" i="26" s="1" a="1"/>
  <c r="FM113" i="26" s="1"/>
  <c r="BN114" i="27" s="1"/>
  <c r="BJ115" i="26" a="1"/>
  <c r="BJ115" i="26" s="1"/>
  <c r="FM115" i="26" s="1"/>
  <c r="BN116" i="27" s="1"/>
  <c r="BJ114" i="26" a="1"/>
  <c r="BJ114" i="26" s="1"/>
  <c r="FM114" i="26" s="1" a="1"/>
  <c r="FM114" i="26" s="1"/>
  <c r="BN115" i="27" s="1"/>
  <c r="BJ117" i="26" a="1"/>
  <c r="BJ117" i="26" s="1"/>
  <c r="FM117" i="26" s="1"/>
  <c r="BN118" i="27" s="1"/>
  <c r="BJ118" i="26" a="1"/>
  <c r="BJ118" i="26" s="1"/>
  <c r="FM118" i="26" s="1"/>
  <c r="BN119" i="27" s="1"/>
  <c r="BJ119" i="26" a="1"/>
  <c r="BJ119" i="26" s="1"/>
  <c r="FM119" i="26" s="1" a="1"/>
  <c r="FM119" i="26" s="1"/>
  <c r="BN120" i="27" s="1"/>
  <c r="BJ116" i="26" a="1"/>
  <c r="BJ116" i="26" s="1"/>
  <c r="FM116" i="26" s="1" a="1"/>
  <c r="FM116" i="26" s="1"/>
  <c r="BN117" i="27" s="1"/>
  <c r="DH112" i="26" a="1"/>
  <c r="DH112" i="26" s="1"/>
  <c r="HK112" i="26" s="1"/>
  <c r="DL113" i="27" s="1"/>
  <c r="DH115" i="26" a="1"/>
  <c r="DH115" i="26" s="1"/>
  <c r="HK115" i="26" s="1"/>
  <c r="DL116" i="27" s="1"/>
  <c r="DH114" i="26" a="1"/>
  <c r="DH114" i="26" s="1"/>
  <c r="HK114" i="26" s="1" a="1"/>
  <c r="HK114" i="26" s="1"/>
  <c r="DL115" i="27" s="1"/>
  <c r="DH116" i="26" a="1"/>
  <c r="DH116" i="26" s="1"/>
  <c r="HK116" i="26" s="1" a="1"/>
  <c r="HK116" i="26" s="1"/>
  <c r="DL117" i="27" s="1"/>
  <c r="DH110" i="26" a="1"/>
  <c r="DH110" i="26" s="1"/>
  <c r="HK110" i="26" s="1"/>
  <c r="DL111" i="27" s="1"/>
  <c r="DH113" i="26" a="1"/>
  <c r="DH113" i="26" s="1"/>
  <c r="HK113" i="26" s="1" a="1"/>
  <c r="HK113" i="26" s="1"/>
  <c r="DL114" i="27" s="1"/>
  <c r="DH117" i="26" a="1"/>
  <c r="DH117" i="26" s="1"/>
  <c r="HK117" i="26" s="1"/>
  <c r="DL118" i="27" s="1"/>
  <c r="DH111" i="26" a="1"/>
  <c r="DH111" i="26" s="1"/>
  <c r="HK111" i="26" s="1" a="1"/>
  <c r="HK111" i="26" s="1"/>
  <c r="DL112" i="27" s="1"/>
  <c r="DH119" i="26" a="1"/>
  <c r="DH119" i="26" s="1"/>
  <c r="HK119" i="26" s="1" a="1"/>
  <c r="HK119" i="26" s="1"/>
  <c r="DL120" i="27" s="1"/>
  <c r="DH118" i="26" a="1"/>
  <c r="DH118" i="26" s="1"/>
  <c r="HK118" i="26" s="1"/>
  <c r="DL119" i="27" s="1"/>
  <c r="AQ90" i="26" a="1"/>
  <c r="AQ90" i="26" s="1"/>
  <c r="ET90" i="26" s="1" a="1"/>
  <c r="ET90" i="26" s="1"/>
  <c r="AU91" i="27" s="1"/>
  <c r="AQ96" i="26" a="1"/>
  <c r="AQ96" i="26" s="1"/>
  <c r="ET96" i="26" s="1"/>
  <c r="AU97" i="27" s="1"/>
  <c r="AQ93" i="26" a="1"/>
  <c r="AQ93" i="26" s="1"/>
  <c r="ET93" i="26" s="1" a="1"/>
  <c r="ET93" i="26" s="1"/>
  <c r="AU94" i="27" s="1"/>
  <c r="AQ94" i="26" a="1"/>
  <c r="AQ94" i="26" s="1"/>
  <c r="ET94" i="26" s="1"/>
  <c r="AU95" i="27" s="1"/>
  <c r="AQ95" i="26" a="1"/>
  <c r="AQ95" i="26" s="1"/>
  <c r="ET95" i="26" s="1" a="1"/>
  <c r="ET95" i="26" s="1"/>
  <c r="AU96" i="27" s="1"/>
  <c r="AQ92" i="26" a="1"/>
  <c r="AQ92" i="26" s="1"/>
  <c r="ET92" i="26" s="1"/>
  <c r="AU93" i="27" s="1"/>
  <c r="AQ97" i="26" a="1"/>
  <c r="AQ97" i="26" s="1"/>
  <c r="ET97" i="26" s="1"/>
  <c r="AU98" i="27" s="1"/>
  <c r="AQ91" i="26" a="1"/>
  <c r="AQ91" i="26" s="1"/>
  <c r="ET91" i="26" s="1" a="1"/>
  <c r="ET91" i="26" s="1"/>
  <c r="AU92" i="27" s="1"/>
  <c r="AQ98" i="26" a="1"/>
  <c r="AQ98" i="26" s="1"/>
  <c r="ET98" i="26" s="1" a="1"/>
  <c r="ET98" i="26" s="1"/>
  <c r="AU99" i="27" s="1"/>
  <c r="CY118" i="26" a="1"/>
  <c r="CY118" i="26" s="1"/>
  <c r="HB118" i="26" s="1"/>
  <c r="DC119" i="27" s="1"/>
  <c r="CY116" i="26" a="1"/>
  <c r="CY116" i="26" s="1"/>
  <c r="HB116" i="26" s="1" a="1"/>
  <c r="HB116" i="26" s="1"/>
  <c r="DC117" i="27" s="1"/>
  <c r="CY113" i="26" a="1"/>
  <c r="CY113" i="26" s="1"/>
  <c r="HB113" i="26" s="1" a="1"/>
  <c r="HB113" i="26" s="1"/>
  <c r="DC114" i="27" s="1"/>
  <c r="CY119" i="26" a="1"/>
  <c r="CY119" i="26" s="1"/>
  <c r="HB119" i="26" s="1" a="1"/>
  <c r="HB119" i="26" s="1"/>
  <c r="DC120" i="27" s="1"/>
  <c r="CY110" i="26" a="1"/>
  <c r="CY110" i="26" s="1"/>
  <c r="HB110" i="26" s="1"/>
  <c r="DC111" i="27" s="1"/>
  <c r="CY117" i="26" a="1"/>
  <c r="CY117" i="26" s="1"/>
  <c r="HB117" i="26" s="1"/>
  <c r="DC118" i="27" s="1"/>
  <c r="CY114" i="26" a="1"/>
  <c r="CY114" i="26" s="1"/>
  <c r="HB114" i="26" s="1" a="1"/>
  <c r="HB114" i="26" s="1"/>
  <c r="DC115" i="27" s="1"/>
  <c r="CY115" i="26" a="1"/>
  <c r="CY115" i="26" s="1"/>
  <c r="HB115" i="26" s="1"/>
  <c r="DC116" i="27" s="1"/>
  <c r="CY111" i="26" a="1"/>
  <c r="CY111" i="26" s="1"/>
  <c r="HB111" i="26" s="1" a="1"/>
  <c r="HB111" i="26" s="1"/>
  <c r="DC112" i="27" s="1"/>
  <c r="CY112" i="26" a="1"/>
  <c r="CY112" i="26" s="1"/>
  <c r="HB112" i="26" s="1"/>
  <c r="DC113" i="27" s="1"/>
  <c r="AZ108" i="26" a="1"/>
  <c r="AZ108" i="26" s="1"/>
  <c r="FC108" i="26" s="1"/>
  <c r="BD109" i="27" s="1"/>
  <c r="AZ99" i="26" a="1"/>
  <c r="AZ99" i="26" s="1"/>
  <c r="FC99" i="26" s="1"/>
  <c r="BD100" i="27" s="1"/>
  <c r="AZ100" i="26" a="1"/>
  <c r="AZ100" i="26" s="1"/>
  <c r="FC100" i="26" s="1" a="1"/>
  <c r="FC100" i="26" s="1"/>
  <c r="BD101" i="27" s="1"/>
  <c r="AZ106" i="26" a="1"/>
  <c r="AZ106" i="26" s="1"/>
  <c r="FC106" i="26" s="1"/>
  <c r="BD107" i="27" s="1"/>
  <c r="AZ105" i="26" a="1"/>
  <c r="AZ105" i="26" s="1"/>
  <c r="FC105" i="26" s="1" a="1"/>
  <c r="FC105" i="26" s="1"/>
  <c r="BD106" i="27" s="1"/>
  <c r="AZ101" i="26" a="1"/>
  <c r="AZ101" i="26" s="1"/>
  <c r="FC101" i="26" s="1"/>
  <c r="BD102" i="27" s="1"/>
  <c r="AZ109" i="26" a="1"/>
  <c r="AZ109" i="26" s="1"/>
  <c r="FC109" i="26" s="1" a="1"/>
  <c r="FC109" i="26" s="1"/>
  <c r="BD110" i="27" s="1"/>
  <c r="AZ102" i="26" a="1"/>
  <c r="AZ102" i="26" s="1"/>
  <c r="FC102" i="26" s="1"/>
  <c r="BD103" i="27" s="1"/>
  <c r="AZ104" i="26" a="1"/>
  <c r="AZ104" i="26" s="1"/>
  <c r="FC104" i="26" s="1"/>
  <c r="BD105" i="27" s="1"/>
  <c r="AZ103" i="26" a="1"/>
  <c r="AZ103" i="26" s="1"/>
  <c r="FC103" i="26" s="1" a="1"/>
  <c r="FC103" i="26" s="1"/>
  <c r="BD104" i="27" s="1"/>
  <c r="AZ107" i="26" a="1"/>
  <c r="AZ107" i="26" s="1"/>
  <c r="FC107" i="26" s="1" a="1"/>
  <c r="FC107" i="26" s="1"/>
  <c r="BD108" i="27" s="1"/>
  <c r="BH123" i="26" a="1"/>
  <c r="BH123" i="26" s="1"/>
  <c r="FK123" i="26" s="1"/>
  <c r="BL124" i="27" s="1"/>
  <c r="BH133" i="26" a="1"/>
  <c r="BH133" i="26" s="1"/>
  <c r="FK133" i="26" s="1"/>
  <c r="BL134" i="27" s="1"/>
  <c r="BH124" i="26" a="1"/>
  <c r="BH124" i="26" s="1"/>
  <c r="FK124" i="26" s="1"/>
  <c r="BL125" i="27" s="1"/>
  <c r="BH126" i="26" a="1"/>
  <c r="BH126" i="26" s="1"/>
  <c r="FK126" i="26" s="1"/>
  <c r="BL127" i="27" s="1"/>
  <c r="BH120" i="26" a="1"/>
  <c r="BH120" i="26" s="1"/>
  <c r="FK120" i="26" s="1"/>
  <c r="BL121" i="27" s="1"/>
  <c r="BH130" i="26" a="1"/>
  <c r="BH130" i="26" s="1"/>
  <c r="FK130" i="26" s="1"/>
  <c r="BL131" i="27" s="1"/>
  <c r="BH125" i="26" a="1"/>
  <c r="BH125" i="26" s="1"/>
  <c r="FK125" i="26" s="1"/>
  <c r="BL126" i="27" s="1"/>
  <c r="BH128" i="26" a="1"/>
  <c r="BH128" i="26" s="1"/>
  <c r="FK128" i="26" s="1"/>
  <c r="BL129" i="27" s="1"/>
  <c r="BH127" i="26" a="1"/>
  <c r="BH127" i="26" s="1"/>
  <c r="FK127" i="26" s="1"/>
  <c r="BL128" i="27" s="1"/>
  <c r="BH129" i="26" a="1"/>
  <c r="BH129" i="26" s="1"/>
  <c r="FK129" i="26" s="1"/>
  <c r="BL130" i="27" s="1"/>
  <c r="BH121" i="26" a="1"/>
  <c r="BH121" i="26" s="1"/>
  <c r="FK121" i="26" s="1"/>
  <c r="BL122" i="27" s="1"/>
  <c r="BH122" i="26" a="1"/>
  <c r="BH122" i="26" s="1"/>
  <c r="FK122" i="26" s="1"/>
  <c r="BL123" i="27" s="1"/>
  <c r="BH132" i="26" a="1"/>
  <c r="BH132" i="26" s="1"/>
  <c r="FK132" i="26" s="1"/>
  <c r="BL133" i="27" s="1"/>
  <c r="BH131" i="26" a="1"/>
  <c r="BH131" i="26" s="1"/>
  <c r="FK131" i="26" s="1"/>
  <c r="BL132" i="27" s="1"/>
  <c r="DC92" i="26" a="1"/>
  <c r="DC92" i="26" s="1"/>
  <c r="HF92" i="26" s="1"/>
  <c r="DG93" i="27" s="1"/>
  <c r="DC97" i="26" a="1"/>
  <c r="DC97" i="26" s="1"/>
  <c r="HF97" i="26" s="1"/>
  <c r="DG98" i="27" s="1"/>
  <c r="DC95" i="26" a="1"/>
  <c r="DC95" i="26" s="1"/>
  <c r="HF95" i="26" s="1" a="1"/>
  <c r="HF95" i="26" s="1"/>
  <c r="DG96" i="27" s="1"/>
  <c r="DC91" i="26" a="1"/>
  <c r="DC91" i="26" s="1"/>
  <c r="HF91" i="26" s="1" a="1"/>
  <c r="HF91" i="26" s="1"/>
  <c r="DG92" i="27" s="1"/>
  <c r="DC98" i="26" a="1"/>
  <c r="DC98" i="26" s="1"/>
  <c r="HF98" i="26" s="1" a="1"/>
  <c r="HF98" i="26" s="1"/>
  <c r="DG99" i="27" s="1"/>
  <c r="DC93" i="26" a="1"/>
  <c r="DC93" i="26" s="1"/>
  <c r="HF93" i="26" s="1" a="1"/>
  <c r="HF93" i="26" s="1"/>
  <c r="DG94" i="27" s="1"/>
  <c r="DC96" i="26" a="1"/>
  <c r="DC96" i="26" s="1"/>
  <c r="HF96" i="26" s="1"/>
  <c r="DG97" i="27" s="1"/>
  <c r="DC94" i="26" a="1"/>
  <c r="DC94" i="26" s="1"/>
  <c r="HF94" i="26" s="1"/>
  <c r="DG95" i="27" s="1"/>
  <c r="DC90" i="26" a="1"/>
  <c r="DC90" i="26" s="1"/>
  <c r="HF90" i="26" s="1" a="1"/>
  <c r="HF90" i="26" s="1"/>
  <c r="DG91" i="27" s="1"/>
  <c r="BW114" i="26" a="1"/>
  <c r="BW114" i="26" s="1"/>
  <c r="FZ114" i="26" s="1" a="1"/>
  <c r="FZ114" i="26" s="1"/>
  <c r="CA115" i="27" s="1"/>
  <c r="BW112" i="26" a="1"/>
  <c r="BW112" i="26" s="1"/>
  <c r="FZ112" i="26" s="1"/>
  <c r="CA113" i="27" s="1"/>
  <c r="BW119" i="26" a="1"/>
  <c r="BW119" i="26" s="1"/>
  <c r="FZ119" i="26" s="1" a="1"/>
  <c r="FZ119" i="26" s="1"/>
  <c r="CA120" i="27" s="1"/>
  <c r="BW113" i="26" a="1"/>
  <c r="BW113" i="26" s="1"/>
  <c r="FZ113" i="26" s="1" a="1"/>
  <c r="FZ113" i="26" s="1"/>
  <c r="CA114" i="27" s="1"/>
  <c r="BW116" i="26" a="1"/>
  <c r="BW116" i="26" s="1"/>
  <c r="FZ116" i="26" s="1" a="1"/>
  <c r="FZ116" i="26" s="1"/>
  <c r="CA117" i="27" s="1"/>
  <c r="BW118" i="26" a="1"/>
  <c r="BW118" i="26" s="1"/>
  <c r="FZ118" i="26" s="1"/>
  <c r="CA119" i="27" s="1"/>
  <c r="BW117" i="26" a="1"/>
  <c r="BW117" i="26" s="1"/>
  <c r="FZ117" i="26" s="1"/>
  <c r="CA118" i="27" s="1"/>
  <c r="BW115" i="26" a="1"/>
  <c r="BW115" i="26" s="1"/>
  <c r="FZ115" i="26" s="1"/>
  <c r="CA116" i="27" s="1"/>
  <c r="BW111" i="26" a="1"/>
  <c r="BW111" i="26" s="1"/>
  <c r="FZ111" i="26" s="1" a="1"/>
  <c r="FZ111" i="26" s="1"/>
  <c r="CA112" i="27" s="1"/>
  <c r="BW110" i="26" a="1"/>
  <c r="BW110" i="26" s="1"/>
  <c r="FZ110" i="26" s="1"/>
  <c r="CA111" i="27" s="1"/>
  <c r="AX84" i="26" a="1"/>
  <c r="AX84" i="26" s="1"/>
  <c r="FA84" i="26" s="1"/>
  <c r="BB85" i="27" s="1"/>
  <c r="AX85" i="26" a="1"/>
  <c r="AX85" i="26" s="1"/>
  <c r="FA85" i="26" s="1"/>
  <c r="BB86" i="27" s="1"/>
  <c r="AX88" i="26" a="1"/>
  <c r="AX88" i="26" s="1"/>
  <c r="AX89" i="26" a="1"/>
  <c r="AX89" i="26" s="1"/>
  <c r="AX86" i="26" a="1"/>
  <c r="AX86" i="26" s="1"/>
  <c r="FA86" i="26" s="1" a="1"/>
  <c r="FA86" i="26" s="1"/>
  <c r="BB87" i="27" s="1"/>
  <c r="AX87" i="26" a="1"/>
  <c r="AX87" i="26" s="1"/>
  <c r="FA87" i="26" s="1" a="1"/>
  <c r="FA87" i="26" s="1"/>
  <c r="BB88" i="27" s="1"/>
  <c r="CH102" i="26" a="1"/>
  <c r="CH102" i="26" s="1"/>
  <c r="GK102" i="26" s="1"/>
  <c r="CL103" i="27" s="1"/>
  <c r="CH105" i="26" a="1"/>
  <c r="CH105" i="26" s="1"/>
  <c r="GK105" i="26" s="1" a="1"/>
  <c r="GK105" i="26" s="1"/>
  <c r="CL106" i="27" s="1"/>
  <c r="CH104" i="26" a="1"/>
  <c r="CH104" i="26" s="1"/>
  <c r="GK104" i="26" s="1"/>
  <c r="CL105" i="27" s="1"/>
  <c r="CH99" i="26" a="1"/>
  <c r="CH99" i="26" s="1"/>
  <c r="GK99" i="26" s="1"/>
  <c r="CL100" i="27" s="1"/>
  <c r="CH108" i="26" a="1"/>
  <c r="CH108" i="26" s="1"/>
  <c r="GK108" i="26" s="1"/>
  <c r="CL109" i="27" s="1"/>
  <c r="CH103" i="26" a="1"/>
  <c r="CH103" i="26" s="1"/>
  <c r="GK103" i="26" s="1" a="1"/>
  <c r="GK103" i="26" s="1"/>
  <c r="CL104" i="27" s="1"/>
  <c r="CH107" i="26" a="1"/>
  <c r="CH107" i="26" s="1"/>
  <c r="GK107" i="26" s="1" a="1"/>
  <c r="GK107" i="26" s="1"/>
  <c r="CL108" i="27" s="1"/>
  <c r="CH100" i="26" a="1"/>
  <c r="CH100" i="26" s="1"/>
  <c r="GK100" i="26" s="1" a="1"/>
  <c r="GK100" i="26" s="1"/>
  <c r="CL101" i="27" s="1"/>
  <c r="CH106" i="26" a="1"/>
  <c r="CH106" i="26" s="1"/>
  <c r="GK106" i="26" s="1"/>
  <c r="CL107" i="27" s="1"/>
  <c r="CH101" i="26" a="1"/>
  <c r="CH101" i="26" s="1"/>
  <c r="GK101" i="26" s="1"/>
  <c r="CL102" i="27" s="1"/>
  <c r="CH109" i="26" a="1"/>
  <c r="CH109" i="26" s="1"/>
  <c r="GK109" i="26" s="1" a="1"/>
  <c r="GK109" i="26" s="1"/>
  <c r="CL110" i="27" s="1"/>
  <c r="CL113" i="26" a="1"/>
  <c r="CL113" i="26" s="1"/>
  <c r="GO113" i="26" s="1" a="1"/>
  <c r="GO113" i="26" s="1"/>
  <c r="CP114" i="27" s="1"/>
  <c r="CL114" i="26" a="1"/>
  <c r="CL114" i="26" s="1"/>
  <c r="GO114" i="26" s="1" a="1"/>
  <c r="GO114" i="26" s="1"/>
  <c r="CP115" i="27" s="1"/>
  <c r="CL118" i="26" a="1"/>
  <c r="CL118" i="26" s="1"/>
  <c r="GO118" i="26" s="1"/>
  <c r="CP119" i="27" s="1"/>
  <c r="CL117" i="26" a="1"/>
  <c r="CL117" i="26" s="1"/>
  <c r="GO117" i="26" s="1"/>
  <c r="CP118" i="27" s="1"/>
  <c r="CL112" i="26" a="1"/>
  <c r="CL112" i="26" s="1"/>
  <c r="GO112" i="26" s="1"/>
  <c r="CP113" i="27" s="1"/>
  <c r="CL116" i="26" a="1"/>
  <c r="CL116" i="26" s="1"/>
  <c r="GO116" i="26" s="1" a="1"/>
  <c r="GO116" i="26" s="1"/>
  <c r="CP117" i="27" s="1"/>
  <c r="CL115" i="26" a="1"/>
  <c r="CL115" i="26" s="1"/>
  <c r="GO115" i="26" s="1"/>
  <c r="CP116" i="27" s="1"/>
  <c r="CL110" i="26" a="1"/>
  <c r="CL110" i="26" s="1"/>
  <c r="GO110" i="26" s="1"/>
  <c r="CP111" i="27" s="1"/>
  <c r="CL119" i="26" a="1"/>
  <c r="CL119" i="26" s="1"/>
  <c r="GO119" i="26" s="1" a="1"/>
  <c r="GO119" i="26" s="1"/>
  <c r="CP120" i="27" s="1"/>
  <c r="CL111" i="26" a="1"/>
  <c r="CL111" i="26" s="1"/>
  <c r="GO111" i="26" s="1" a="1"/>
  <c r="GO111" i="26" s="1"/>
  <c r="CP112" i="27" s="1"/>
  <c r="Z97" i="26" a="1"/>
  <c r="Z97" i="26" s="1"/>
  <c r="EC97" i="26" s="1"/>
  <c r="AD98" i="27" s="1"/>
  <c r="Z95" i="26" a="1"/>
  <c r="Z95" i="26" s="1"/>
  <c r="EC95" i="26" s="1" a="1"/>
  <c r="EC95" i="26" s="1"/>
  <c r="AD96" i="27" s="1"/>
  <c r="Z98" i="26" a="1"/>
  <c r="Z98" i="26" s="1"/>
  <c r="EC98" i="26" s="1" a="1"/>
  <c r="EC98" i="26" s="1"/>
  <c r="AD99" i="27" s="1"/>
  <c r="Z91" i="26" a="1"/>
  <c r="Z91" i="26" s="1"/>
  <c r="EC91" i="26" s="1" a="1"/>
  <c r="EC91" i="26" s="1"/>
  <c r="AD92" i="27" s="1"/>
  <c r="Z96" i="26" a="1"/>
  <c r="Z96" i="26" s="1"/>
  <c r="EC96" i="26" s="1"/>
  <c r="AD97" i="27" s="1"/>
  <c r="Z90" i="26" a="1"/>
  <c r="Z90" i="26" s="1"/>
  <c r="EC90" i="26" s="1" a="1"/>
  <c r="EC90" i="26" s="1"/>
  <c r="AD91" i="27" s="1"/>
  <c r="Z92" i="26" a="1"/>
  <c r="Z92" i="26" s="1"/>
  <c r="EC92" i="26" s="1"/>
  <c r="AD93" i="27" s="1"/>
  <c r="Z94" i="26" a="1"/>
  <c r="Z94" i="26" s="1"/>
  <c r="EC94" i="26" s="1"/>
  <c r="AD95" i="27" s="1"/>
  <c r="Z93" i="26" a="1"/>
  <c r="Z93" i="26" s="1"/>
  <c r="EC93" i="26" s="1" a="1"/>
  <c r="EC93" i="26" s="1"/>
  <c r="AD94" i="27" s="1"/>
  <c r="AK106" i="26" a="1"/>
  <c r="AK106" i="26" s="1"/>
  <c r="EN106" i="26" s="1"/>
  <c r="AO107" i="27" s="1"/>
  <c r="AK99" i="26" a="1"/>
  <c r="AK99" i="26" s="1"/>
  <c r="EN99" i="26" s="1"/>
  <c r="AO100" i="27" s="1"/>
  <c r="AK109" i="26" a="1"/>
  <c r="AK109" i="26" s="1"/>
  <c r="EN109" i="26" s="1" a="1"/>
  <c r="EN109" i="26" s="1"/>
  <c r="AO110" i="27" s="1"/>
  <c r="AK103" i="26" a="1"/>
  <c r="AK103" i="26" s="1"/>
  <c r="EN103" i="26" s="1" a="1"/>
  <c r="EN103" i="26" s="1"/>
  <c r="AO104" i="27" s="1"/>
  <c r="AK104" i="26" a="1"/>
  <c r="AK104" i="26" s="1"/>
  <c r="EN104" i="26" s="1"/>
  <c r="AO105" i="27" s="1"/>
  <c r="AK102" i="26" a="1"/>
  <c r="AK102" i="26" s="1"/>
  <c r="EN102" i="26" s="1"/>
  <c r="AO103" i="27" s="1"/>
  <c r="AK100" i="26" a="1"/>
  <c r="AK100" i="26" s="1"/>
  <c r="EN100" i="26" s="1" a="1"/>
  <c r="EN100" i="26" s="1"/>
  <c r="AO101" i="27" s="1"/>
  <c r="AK107" i="26" a="1"/>
  <c r="AK107" i="26" s="1"/>
  <c r="EN107" i="26" s="1" a="1"/>
  <c r="EN107" i="26" s="1"/>
  <c r="AO108" i="27" s="1"/>
  <c r="AK101" i="26" a="1"/>
  <c r="AK101" i="26" s="1"/>
  <c r="EN101" i="26" s="1"/>
  <c r="AO102" i="27" s="1"/>
  <c r="AK105" i="26" a="1"/>
  <c r="AK105" i="26" s="1"/>
  <c r="EN105" i="26" s="1" a="1"/>
  <c r="EN105" i="26" s="1"/>
  <c r="AO106" i="27" s="1"/>
  <c r="AK108" i="26" a="1"/>
  <c r="AK108" i="26" s="1"/>
  <c r="EN108" i="26" s="1"/>
  <c r="AO109" i="27" s="1"/>
  <c r="BU92" i="26" a="1"/>
  <c r="BU92" i="26" s="1"/>
  <c r="FX92" i="26" s="1"/>
  <c r="BY93" i="27" s="1"/>
  <c r="BU96" i="26" a="1"/>
  <c r="BU96" i="26" s="1"/>
  <c r="FX96" i="26" s="1"/>
  <c r="BY97" i="27" s="1"/>
  <c r="BU98" i="26" a="1"/>
  <c r="BU98" i="26" s="1"/>
  <c r="FX98" i="26" s="1" a="1"/>
  <c r="FX98" i="26" s="1"/>
  <c r="BY99" i="27" s="1"/>
  <c r="BU90" i="26" a="1"/>
  <c r="BU90" i="26" s="1"/>
  <c r="FX90" i="26" s="1" a="1"/>
  <c r="FX90" i="26" s="1"/>
  <c r="BY91" i="27" s="1"/>
  <c r="BU91" i="26" a="1"/>
  <c r="BU91" i="26" s="1"/>
  <c r="FX91" i="26" s="1" a="1"/>
  <c r="FX91" i="26" s="1"/>
  <c r="BY92" i="27" s="1"/>
  <c r="BU94" i="26" a="1"/>
  <c r="BU94" i="26" s="1"/>
  <c r="FX94" i="26" s="1"/>
  <c r="BY95" i="27" s="1"/>
  <c r="BU97" i="26" a="1"/>
  <c r="BU97" i="26" s="1"/>
  <c r="FX97" i="26" s="1"/>
  <c r="BY98" i="27" s="1"/>
  <c r="BU95" i="26" a="1"/>
  <c r="BU95" i="26" s="1"/>
  <c r="FX95" i="26" s="1" a="1"/>
  <c r="FX95" i="26" s="1"/>
  <c r="BY96" i="27" s="1"/>
  <c r="BU93" i="26" a="1"/>
  <c r="BU93" i="26" s="1"/>
  <c r="FX93" i="26" s="1" a="1"/>
  <c r="FX93" i="26" s="1"/>
  <c r="BY94" i="27" s="1"/>
  <c r="AR94" i="26" a="1"/>
  <c r="AR94" i="26" s="1"/>
  <c r="EU94" i="26" s="1"/>
  <c r="AV95" i="27" s="1"/>
  <c r="AR91" i="26" a="1"/>
  <c r="AR91" i="26" s="1"/>
  <c r="EU91" i="26" s="1" a="1"/>
  <c r="EU91" i="26" s="1"/>
  <c r="AV92" i="27" s="1"/>
  <c r="AR97" i="26" a="1"/>
  <c r="AR97" i="26" s="1"/>
  <c r="EU97" i="26" s="1"/>
  <c r="AV98" i="27" s="1"/>
  <c r="AR95" i="26" a="1"/>
  <c r="AR95" i="26" s="1"/>
  <c r="EU95" i="26" s="1" a="1"/>
  <c r="EU95" i="26" s="1"/>
  <c r="AV96" i="27" s="1"/>
  <c r="AR92" i="26" a="1"/>
  <c r="AR92" i="26" s="1"/>
  <c r="EU92" i="26" s="1"/>
  <c r="AV93" i="27" s="1"/>
  <c r="AR93" i="26" a="1"/>
  <c r="AR93" i="26" s="1"/>
  <c r="EU93" i="26" s="1" a="1"/>
  <c r="EU93" i="26" s="1"/>
  <c r="AV94" i="27" s="1"/>
  <c r="AR98" i="26" a="1"/>
  <c r="AR98" i="26" s="1"/>
  <c r="EU98" i="26" s="1" a="1"/>
  <c r="EU98" i="26" s="1"/>
  <c r="AV99" i="27" s="1"/>
  <c r="AR96" i="26" a="1"/>
  <c r="AR96" i="26" s="1"/>
  <c r="EU96" i="26" s="1"/>
  <c r="AV97" i="27" s="1"/>
  <c r="AR90" i="26" a="1"/>
  <c r="AR90" i="26" s="1"/>
  <c r="EU90" i="26" s="1" a="1"/>
  <c r="EU90" i="26" s="1"/>
  <c r="AV91" i="27" s="1"/>
  <c r="BC133" i="26" a="1"/>
  <c r="BC133" i="26" s="1"/>
  <c r="FF133" i="26" s="1"/>
  <c r="BG134" i="27" s="1"/>
  <c r="BC122" i="26" a="1"/>
  <c r="BC122" i="26" s="1"/>
  <c r="FF122" i="26" s="1"/>
  <c r="BG123" i="27" s="1"/>
  <c r="BC132" i="26" a="1"/>
  <c r="BC132" i="26" s="1"/>
  <c r="FF132" i="26" s="1"/>
  <c r="BG133" i="27" s="1"/>
  <c r="BC125" i="26" a="1"/>
  <c r="BC125" i="26" s="1"/>
  <c r="FF125" i="26" s="1"/>
  <c r="BG126" i="27" s="1"/>
  <c r="BC124" i="26" a="1"/>
  <c r="BC124" i="26" s="1"/>
  <c r="FF124" i="26" s="1"/>
  <c r="BG125" i="27" s="1"/>
  <c r="BC127" i="26" a="1"/>
  <c r="BC127" i="26" s="1"/>
  <c r="FF127" i="26" s="1"/>
  <c r="BG128" i="27" s="1"/>
  <c r="BC126" i="26" a="1"/>
  <c r="BC126" i="26" s="1"/>
  <c r="FF126" i="26" s="1"/>
  <c r="BG127" i="27" s="1"/>
  <c r="BC121" i="26" a="1"/>
  <c r="BC121" i="26" s="1"/>
  <c r="FF121" i="26" s="1"/>
  <c r="BG122" i="27" s="1"/>
  <c r="BC123" i="26" a="1"/>
  <c r="BC123" i="26" s="1"/>
  <c r="FF123" i="26" s="1"/>
  <c r="BG124" i="27" s="1"/>
  <c r="BC131" i="26" a="1"/>
  <c r="BC131" i="26" s="1"/>
  <c r="FF131" i="26" s="1"/>
  <c r="BG132" i="27" s="1"/>
  <c r="BC129" i="26" a="1"/>
  <c r="BC129" i="26" s="1"/>
  <c r="FF129" i="26" s="1"/>
  <c r="BG130" i="27" s="1"/>
  <c r="BC130" i="26" a="1"/>
  <c r="BC130" i="26" s="1"/>
  <c r="FF130" i="26" s="1"/>
  <c r="BG131" i="27" s="1"/>
  <c r="BC120" i="26" a="1"/>
  <c r="BC120" i="26" s="1"/>
  <c r="FF120" i="26" s="1"/>
  <c r="BG121" i="27" s="1"/>
  <c r="BC128" i="26" a="1"/>
  <c r="BC128" i="26" s="1"/>
  <c r="FF128" i="26" s="1"/>
  <c r="BG129" i="27" s="1"/>
  <c r="DB103" i="26" a="1"/>
  <c r="DB103" i="26" s="1"/>
  <c r="HE103" i="26" s="1" a="1"/>
  <c r="HE103" i="26" s="1"/>
  <c r="DF104" i="27" s="1"/>
  <c r="DB105" i="26" a="1"/>
  <c r="DB105" i="26" s="1"/>
  <c r="HE105" i="26" s="1" a="1"/>
  <c r="HE105" i="26" s="1"/>
  <c r="DF106" i="27" s="1"/>
  <c r="DB109" i="26" a="1"/>
  <c r="DB109" i="26" s="1"/>
  <c r="HE109" i="26" s="1" a="1"/>
  <c r="HE109" i="26" s="1"/>
  <c r="DF110" i="27" s="1"/>
  <c r="DB99" i="26" a="1"/>
  <c r="DB99" i="26" s="1"/>
  <c r="HE99" i="26" s="1"/>
  <c r="DF100" i="27" s="1"/>
  <c r="DB100" i="26" a="1"/>
  <c r="DB100" i="26" s="1"/>
  <c r="HE100" i="26" s="1" a="1"/>
  <c r="HE100" i="26" s="1"/>
  <c r="DF101" i="27" s="1"/>
  <c r="DB107" i="26" a="1"/>
  <c r="DB107" i="26" s="1"/>
  <c r="HE107" i="26" s="1" a="1"/>
  <c r="HE107" i="26" s="1"/>
  <c r="DF108" i="27" s="1"/>
  <c r="DB101" i="26" a="1"/>
  <c r="DB101" i="26" s="1"/>
  <c r="HE101" i="26" s="1"/>
  <c r="DF102" i="27" s="1"/>
  <c r="DB104" i="26" a="1"/>
  <c r="DB104" i="26" s="1"/>
  <c r="HE104" i="26" s="1"/>
  <c r="DF105" i="27" s="1"/>
  <c r="DB108" i="26" a="1"/>
  <c r="DB108" i="26" s="1"/>
  <c r="HE108" i="26" s="1"/>
  <c r="DF109" i="27" s="1"/>
  <c r="DB102" i="26" a="1"/>
  <c r="DB102" i="26" s="1"/>
  <c r="HE102" i="26" s="1"/>
  <c r="DF103" i="27" s="1"/>
  <c r="DB106" i="26" a="1"/>
  <c r="DB106" i="26" s="1"/>
  <c r="HE106" i="26" s="1"/>
  <c r="DF107" i="27" s="1"/>
  <c r="AD117" i="26" a="1"/>
  <c r="AD117" i="26" s="1"/>
  <c r="EG117" i="26" s="1"/>
  <c r="AH118" i="27" s="1"/>
  <c r="AD118" i="26" a="1"/>
  <c r="AD118" i="26" s="1"/>
  <c r="EG118" i="26" s="1"/>
  <c r="AH119" i="27" s="1"/>
  <c r="AD111" i="26" a="1"/>
  <c r="AD111" i="26" s="1"/>
  <c r="EG111" i="26" s="1" a="1"/>
  <c r="EG111" i="26" s="1"/>
  <c r="AH112" i="27" s="1"/>
  <c r="AD115" i="26" a="1"/>
  <c r="AD115" i="26" s="1"/>
  <c r="EG115" i="26" s="1"/>
  <c r="AH116" i="27" s="1"/>
  <c r="AD119" i="26" a="1"/>
  <c r="AD119" i="26" s="1"/>
  <c r="EG119" i="26" s="1" a="1"/>
  <c r="EG119" i="26" s="1"/>
  <c r="AH120" i="27" s="1"/>
  <c r="AD116" i="26" a="1"/>
  <c r="AD116" i="26" s="1"/>
  <c r="EG116" i="26" s="1" a="1"/>
  <c r="EG116" i="26" s="1"/>
  <c r="AH117" i="27" s="1"/>
  <c r="AD110" i="26" a="1"/>
  <c r="AD110" i="26" s="1"/>
  <c r="EG110" i="26" s="1"/>
  <c r="AH111" i="27" s="1"/>
  <c r="AD113" i="26" a="1"/>
  <c r="AD113" i="26" s="1"/>
  <c r="EG113" i="26" s="1" a="1"/>
  <c r="EG113" i="26" s="1"/>
  <c r="AH114" i="27" s="1"/>
  <c r="AD114" i="26" a="1"/>
  <c r="AD114" i="26" s="1"/>
  <c r="EG114" i="26" s="1" a="1"/>
  <c r="EG114" i="26" s="1"/>
  <c r="AH115" i="27" s="1"/>
  <c r="AD112" i="26" a="1"/>
  <c r="AD112" i="26" s="1"/>
  <c r="EG112" i="26" s="1"/>
  <c r="AH113" i="27" s="1"/>
  <c r="Y111" i="26" a="1"/>
  <c r="Y111" i="26" s="1"/>
  <c r="EB111" i="26" s="1" a="1"/>
  <c r="EB111" i="26" s="1"/>
  <c r="AC112" i="27" s="1"/>
  <c r="Y110" i="26" a="1"/>
  <c r="Y110" i="26" s="1"/>
  <c r="EB110" i="26" s="1"/>
  <c r="AC111" i="27" s="1"/>
  <c r="Y115" i="26" a="1"/>
  <c r="Y115" i="26" s="1"/>
  <c r="EB115" i="26" s="1"/>
  <c r="AC116" i="27" s="1"/>
  <c r="Y117" i="26" a="1"/>
  <c r="Y117" i="26" s="1"/>
  <c r="EB117" i="26" s="1"/>
  <c r="AC118" i="27" s="1"/>
  <c r="Y119" i="26" a="1"/>
  <c r="Y119" i="26" s="1"/>
  <c r="EB119" i="26" s="1" a="1"/>
  <c r="EB119" i="26" s="1"/>
  <c r="AC120" i="27" s="1"/>
  <c r="Y116" i="26" a="1"/>
  <c r="Y116" i="26" s="1"/>
  <c r="EB116" i="26" s="1" a="1"/>
  <c r="EB116" i="26" s="1"/>
  <c r="AC117" i="27" s="1"/>
  <c r="Y118" i="26" a="1"/>
  <c r="Y118" i="26" s="1"/>
  <c r="EB118" i="26" s="1"/>
  <c r="AC119" i="27" s="1"/>
  <c r="Y113" i="26" a="1"/>
  <c r="Y113" i="26" s="1"/>
  <c r="EB113" i="26" s="1" a="1"/>
  <c r="EB113" i="26" s="1"/>
  <c r="AC114" i="27" s="1"/>
  <c r="Y112" i="26" a="1"/>
  <c r="Y112" i="26" s="1"/>
  <c r="EB112" i="26" s="1"/>
  <c r="AC113" i="27" s="1"/>
  <c r="Y114" i="26" a="1"/>
  <c r="Y114" i="26" s="1"/>
  <c r="EB114" i="26" s="1" a="1"/>
  <c r="EB114" i="26" s="1"/>
  <c r="AC115" i="27" s="1"/>
  <c r="CC96" i="26" a="1"/>
  <c r="CC96" i="26" s="1"/>
  <c r="GF96" i="26" s="1"/>
  <c r="CG97" i="27" s="1"/>
  <c r="CC97" i="26" a="1"/>
  <c r="CC97" i="26" s="1"/>
  <c r="GF97" i="26" s="1"/>
  <c r="CG98" i="27" s="1"/>
  <c r="CC90" i="26" a="1"/>
  <c r="CC90" i="26" s="1"/>
  <c r="GF90" i="26" s="1" a="1"/>
  <c r="GF90" i="26" s="1"/>
  <c r="CG91" i="27" s="1"/>
  <c r="CC93" i="26" a="1"/>
  <c r="CC93" i="26" s="1"/>
  <c r="GF93" i="26" s="1" a="1"/>
  <c r="GF93" i="26" s="1"/>
  <c r="CG94" i="27" s="1"/>
  <c r="CC91" i="26" a="1"/>
  <c r="CC91" i="26" s="1"/>
  <c r="GF91" i="26" s="1" a="1"/>
  <c r="GF91" i="26" s="1"/>
  <c r="CG92" i="27" s="1"/>
  <c r="CC92" i="26" a="1"/>
  <c r="CC92" i="26" s="1"/>
  <c r="GF92" i="26" s="1"/>
  <c r="CG93" i="27" s="1"/>
  <c r="CC94" i="26" a="1"/>
  <c r="CC94" i="26" s="1"/>
  <c r="GF94" i="26" s="1"/>
  <c r="CG95" i="27" s="1"/>
  <c r="CC95" i="26" a="1"/>
  <c r="CC95" i="26" s="1"/>
  <c r="GF95" i="26" s="1" a="1"/>
  <c r="GF95" i="26" s="1"/>
  <c r="CG96" i="27" s="1"/>
  <c r="CC98" i="26" a="1"/>
  <c r="CC98" i="26" s="1"/>
  <c r="GF98" i="26" s="1" a="1"/>
  <c r="GF98" i="26" s="1"/>
  <c r="CG99" i="27" s="1"/>
  <c r="AI112" i="26" a="1"/>
  <c r="AI112" i="26" s="1"/>
  <c r="EL112" i="26" s="1"/>
  <c r="AM113" i="27" s="1"/>
  <c r="AI115" i="26" a="1"/>
  <c r="AI115" i="26" s="1"/>
  <c r="EL115" i="26" s="1"/>
  <c r="AM116" i="27" s="1"/>
  <c r="AI110" i="26" a="1"/>
  <c r="AI110" i="26" s="1"/>
  <c r="EL110" i="26" s="1"/>
  <c r="AM111" i="27" s="1"/>
  <c r="AI119" i="26" a="1"/>
  <c r="AI119" i="26" s="1"/>
  <c r="EL119" i="26" s="1" a="1"/>
  <c r="EL119" i="26" s="1"/>
  <c r="AM120" i="27" s="1"/>
  <c r="AI118" i="26" a="1"/>
  <c r="AI118" i="26" s="1"/>
  <c r="EL118" i="26" s="1"/>
  <c r="AM119" i="27" s="1"/>
  <c r="AI117" i="26" a="1"/>
  <c r="AI117" i="26" s="1"/>
  <c r="EL117" i="26" s="1"/>
  <c r="AM118" i="27" s="1"/>
  <c r="AI114" i="26" a="1"/>
  <c r="AI114" i="26" s="1"/>
  <c r="EL114" i="26" s="1" a="1"/>
  <c r="EL114" i="26" s="1"/>
  <c r="AM115" i="27" s="1"/>
  <c r="AI113" i="26" a="1"/>
  <c r="AI113" i="26" s="1"/>
  <c r="EL113" i="26" s="1" a="1"/>
  <c r="EL113" i="26" s="1"/>
  <c r="AM114" i="27" s="1"/>
  <c r="AI111" i="26" a="1"/>
  <c r="AI111" i="26" s="1"/>
  <c r="EL111" i="26" s="1" a="1"/>
  <c r="EL111" i="26" s="1"/>
  <c r="AM112" i="27" s="1"/>
  <c r="AI116" i="26" a="1"/>
  <c r="AI116" i="26" s="1"/>
  <c r="EL116" i="26" s="1" a="1"/>
  <c r="EL116" i="26" s="1"/>
  <c r="AM117" i="27" s="1"/>
  <c r="BG114" i="26" a="1"/>
  <c r="BG114" i="26" s="1"/>
  <c r="FJ114" i="26" s="1" a="1"/>
  <c r="FJ114" i="26" s="1"/>
  <c r="BK115" i="27" s="1"/>
  <c r="BG112" i="26" a="1"/>
  <c r="BG112" i="26" s="1"/>
  <c r="FJ112" i="26" s="1"/>
  <c r="BK113" i="27" s="1"/>
  <c r="BG117" i="26" a="1"/>
  <c r="BG117" i="26" s="1"/>
  <c r="FJ117" i="26" s="1"/>
  <c r="BK118" i="27" s="1"/>
  <c r="BG111" i="26" a="1"/>
  <c r="BG111" i="26" s="1"/>
  <c r="FJ111" i="26" s="1" a="1"/>
  <c r="FJ111" i="26" s="1"/>
  <c r="BK112" i="27" s="1"/>
  <c r="BG115" i="26" a="1"/>
  <c r="BG115" i="26" s="1"/>
  <c r="FJ115" i="26" s="1"/>
  <c r="BK116" i="27" s="1"/>
  <c r="BG110" i="26" a="1"/>
  <c r="BG110" i="26" s="1"/>
  <c r="FJ110" i="26" s="1"/>
  <c r="BK111" i="27" s="1"/>
  <c r="BG113" i="26" a="1"/>
  <c r="BG113" i="26" s="1"/>
  <c r="FJ113" i="26" s="1" a="1"/>
  <c r="FJ113" i="26" s="1"/>
  <c r="BK114" i="27" s="1"/>
  <c r="BG119" i="26" a="1"/>
  <c r="BG119" i="26" s="1"/>
  <c r="FJ119" i="26" s="1" a="1"/>
  <c r="FJ119" i="26" s="1"/>
  <c r="BK120" i="27" s="1"/>
  <c r="BG118" i="26" a="1"/>
  <c r="BG118" i="26" s="1"/>
  <c r="FJ118" i="26" s="1"/>
  <c r="BK119" i="27" s="1"/>
  <c r="BG116" i="26" a="1"/>
  <c r="BG116" i="26" s="1"/>
  <c r="FJ116" i="26" s="1" a="1"/>
  <c r="FJ116" i="26" s="1"/>
  <c r="BK117" i="27" s="1"/>
  <c r="O98" i="26" a="1"/>
  <c r="O98" i="26" s="1"/>
  <c r="DR98" i="26" s="1" a="1"/>
  <c r="DR98" i="26" s="1"/>
  <c r="S99" i="27" s="1"/>
  <c r="O96" i="26" a="1"/>
  <c r="O96" i="26" s="1"/>
  <c r="DR96" i="26" s="1"/>
  <c r="S97" i="27" s="1"/>
  <c r="O90" i="26" a="1"/>
  <c r="O90" i="26" s="1"/>
  <c r="DR90" i="26" s="1" a="1"/>
  <c r="DR90" i="26" s="1"/>
  <c r="S91" i="27" s="1"/>
  <c r="O94" i="26" a="1"/>
  <c r="O94" i="26" s="1"/>
  <c r="DR94" i="26" s="1"/>
  <c r="S95" i="27" s="1"/>
  <c r="O95" i="26" a="1"/>
  <c r="O95" i="26" s="1"/>
  <c r="DR95" i="26" s="1" a="1"/>
  <c r="DR95" i="26" s="1"/>
  <c r="S96" i="27" s="1"/>
  <c r="O91" i="26" a="1"/>
  <c r="O91" i="26" s="1"/>
  <c r="DR91" i="26" s="1" a="1"/>
  <c r="DR91" i="26" s="1"/>
  <c r="S92" i="27" s="1"/>
  <c r="O92" i="26" a="1"/>
  <c r="O92" i="26" s="1"/>
  <c r="DR92" i="26" s="1"/>
  <c r="S93" i="27" s="1"/>
  <c r="O97" i="26" a="1"/>
  <c r="O97" i="26" s="1"/>
  <c r="DR97" i="26" s="1"/>
  <c r="S98" i="27" s="1"/>
  <c r="O93" i="26" a="1"/>
  <c r="O93" i="26" s="1"/>
  <c r="DR93" i="26" s="1" a="1"/>
  <c r="DR93" i="26" s="1"/>
  <c r="S94" i="27" s="1"/>
  <c r="CO97" i="26" a="1"/>
  <c r="CO97" i="26" s="1"/>
  <c r="GR97" i="26" s="1"/>
  <c r="CS98" i="27" s="1"/>
  <c r="CO98" i="26" a="1"/>
  <c r="CO98" i="26" s="1"/>
  <c r="GR98" i="26" s="1" a="1"/>
  <c r="GR98" i="26" s="1"/>
  <c r="CS99" i="27" s="1"/>
  <c r="CO95" i="26" a="1"/>
  <c r="CO95" i="26" s="1"/>
  <c r="GR95" i="26" s="1" a="1"/>
  <c r="GR95" i="26" s="1"/>
  <c r="CS96" i="27" s="1"/>
  <c r="CO91" i="26" a="1"/>
  <c r="CO91" i="26" s="1"/>
  <c r="GR91" i="26" s="1" a="1"/>
  <c r="GR91" i="26" s="1"/>
  <c r="CS92" i="27" s="1"/>
  <c r="CO94" i="26" a="1"/>
  <c r="CO94" i="26" s="1"/>
  <c r="GR94" i="26" s="1"/>
  <c r="CS95" i="27" s="1"/>
  <c r="CO93" i="26" a="1"/>
  <c r="CO93" i="26" s="1"/>
  <c r="GR93" i="26" s="1" a="1"/>
  <c r="GR93" i="26" s="1"/>
  <c r="CS94" i="27" s="1"/>
  <c r="CO90" i="26" a="1"/>
  <c r="CO90" i="26" s="1"/>
  <c r="GR90" i="26" s="1" a="1"/>
  <c r="GR90" i="26" s="1"/>
  <c r="CS91" i="27" s="1"/>
  <c r="CO96" i="26" a="1"/>
  <c r="CO96" i="26" s="1"/>
  <c r="GR96" i="26" s="1"/>
  <c r="CS97" i="27" s="1"/>
  <c r="CO92" i="26" a="1"/>
  <c r="CO92" i="26" s="1"/>
  <c r="GR92" i="26" s="1"/>
  <c r="CS93" i="27" s="1"/>
  <c r="I80" i="26" a="1"/>
  <c r="I80" i="26" s="1"/>
  <c r="DL80" i="26" s="1"/>
  <c r="M80" i="27" s="1"/>
  <c r="I83" i="26" a="1"/>
  <c r="I83" i="26" s="1"/>
  <c r="DL83" i="26" s="1"/>
  <c r="M83" i="27" s="1"/>
  <c r="I78" i="26" a="1"/>
  <c r="I78" i="26" s="1"/>
  <c r="DL78" i="26" s="1"/>
  <c r="M78" i="27" s="1"/>
  <c r="I73" i="26" a="1"/>
  <c r="I73" i="26" s="1"/>
  <c r="DL73" i="26" s="1"/>
  <c r="M73" i="27" s="1"/>
  <c r="I82" i="26" a="1"/>
  <c r="I82" i="26" s="1"/>
  <c r="DL82" i="26" s="1"/>
  <c r="M82" i="27" s="1"/>
  <c r="I71" i="26" a="1"/>
  <c r="I71" i="26" s="1"/>
  <c r="DL71" i="26" s="1"/>
  <c r="M71" i="27" s="1"/>
  <c r="I77" i="26" a="1"/>
  <c r="I77" i="26" s="1"/>
  <c r="DL77" i="26" s="1"/>
  <c r="M77" i="27" s="1"/>
  <c r="I74" i="26" a="1"/>
  <c r="I74" i="26" s="1"/>
  <c r="DL74" i="26" s="1"/>
  <c r="M74" i="27" s="1"/>
  <c r="I72" i="26" a="1"/>
  <c r="I72" i="26" s="1"/>
  <c r="DL72" i="26" s="1"/>
  <c r="M72" i="27" s="1"/>
  <c r="I79" i="26" a="1"/>
  <c r="I79" i="26" s="1"/>
  <c r="DL79" i="26" s="1"/>
  <c r="M79" i="27" s="1"/>
  <c r="I81" i="26" a="1"/>
  <c r="I81" i="26" s="1"/>
  <c r="DL81" i="26" s="1"/>
  <c r="M81" i="27" s="1"/>
  <c r="I75" i="26" a="1"/>
  <c r="I75" i="26" s="1"/>
  <c r="DL75" i="26" s="1"/>
  <c r="M75" i="27" s="1"/>
  <c r="I70" i="26" a="1"/>
  <c r="I70" i="26" s="1"/>
  <c r="DL70" i="26" s="1"/>
  <c r="M70" i="27" s="1"/>
  <c r="I76" i="26" a="1"/>
  <c r="I76" i="26" s="1"/>
  <c r="DL76" i="26" s="1"/>
  <c r="M76" i="27" s="1"/>
  <c r="BB122" i="26" a="1"/>
  <c r="BB122" i="26" s="1"/>
  <c r="FE122" i="26" s="1"/>
  <c r="BF123" i="27" s="1"/>
  <c r="BB130" i="26" a="1"/>
  <c r="BB130" i="26" s="1"/>
  <c r="FE130" i="26" s="1"/>
  <c r="BF131" i="27" s="1"/>
  <c r="BB126" i="26" a="1"/>
  <c r="BB126" i="26" s="1"/>
  <c r="FE126" i="26" s="1"/>
  <c r="BF127" i="27" s="1"/>
  <c r="BB129" i="26" a="1"/>
  <c r="BB129" i="26" s="1"/>
  <c r="FE129" i="26" s="1"/>
  <c r="BF130" i="27" s="1"/>
  <c r="BB125" i="26" a="1"/>
  <c r="BB125" i="26" s="1"/>
  <c r="FE125" i="26" s="1"/>
  <c r="BF126" i="27" s="1"/>
  <c r="BB120" i="26" a="1"/>
  <c r="BB120" i="26" s="1"/>
  <c r="FE120" i="26" s="1"/>
  <c r="BF121" i="27" s="1"/>
  <c r="BB128" i="26" a="1"/>
  <c r="BB128" i="26" s="1"/>
  <c r="FE128" i="26" s="1"/>
  <c r="BF129" i="27" s="1"/>
  <c r="BB133" i="26" a="1"/>
  <c r="BB133" i="26" s="1"/>
  <c r="FE133" i="26" s="1"/>
  <c r="BF134" i="27" s="1"/>
  <c r="BB121" i="26" a="1"/>
  <c r="BB121" i="26" s="1"/>
  <c r="FE121" i="26" s="1"/>
  <c r="BF122" i="27" s="1"/>
  <c r="BB132" i="26" a="1"/>
  <c r="BB132" i="26" s="1"/>
  <c r="FE132" i="26" s="1"/>
  <c r="BF133" i="27" s="1"/>
  <c r="BB123" i="26" a="1"/>
  <c r="BB123" i="26" s="1"/>
  <c r="FE123" i="26" s="1"/>
  <c r="BF124" i="27" s="1"/>
  <c r="BB124" i="26" a="1"/>
  <c r="BB124" i="26" s="1"/>
  <c r="FE124" i="26" s="1"/>
  <c r="BF125" i="27" s="1"/>
  <c r="BB127" i="26" a="1"/>
  <c r="BB127" i="26" s="1"/>
  <c r="FE127" i="26" s="1"/>
  <c r="BF128" i="27" s="1"/>
  <c r="BB131" i="26" a="1"/>
  <c r="BB131" i="26" s="1"/>
  <c r="FE131" i="26" s="1"/>
  <c r="BF132" i="27" s="1"/>
  <c r="R130" i="26" a="1"/>
  <c r="R130" i="26" s="1"/>
  <c r="DU130" i="26" s="1"/>
  <c r="V131" i="27" s="1"/>
  <c r="R121" i="26" a="1"/>
  <c r="R121" i="26" s="1"/>
  <c r="DU121" i="26" s="1"/>
  <c r="V122" i="27" s="1"/>
  <c r="R128" i="26" a="1"/>
  <c r="R128" i="26" s="1"/>
  <c r="DU128" i="26" s="1"/>
  <c r="V129" i="27" s="1"/>
  <c r="R126" i="26" a="1"/>
  <c r="R126" i="26" s="1"/>
  <c r="DU126" i="26" s="1"/>
  <c r="V127" i="27" s="1"/>
  <c r="R129" i="26" a="1"/>
  <c r="R129" i="26" s="1"/>
  <c r="DU129" i="26" s="1"/>
  <c r="V130" i="27" s="1"/>
  <c r="R133" i="26" a="1"/>
  <c r="R133" i="26" s="1"/>
  <c r="DU133" i="26" s="1"/>
  <c r="V134" i="27" s="1"/>
  <c r="R131" i="26" a="1"/>
  <c r="R131" i="26" s="1"/>
  <c r="DU131" i="26" s="1"/>
  <c r="V132" i="27" s="1"/>
  <c r="R125" i="26" a="1"/>
  <c r="R125" i="26" s="1"/>
  <c r="DU125" i="26" s="1"/>
  <c r="V126" i="27" s="1"/>
  <c r="R120" i="26" a="1"/>
  <c r="R120" i="26" s="1"/>
  <c r="DU120" i="26" s="1"/>
  <c r="V121" i="27" s="1"/>
  <c r="R122" i="26" a="1"/>
  <c r="R122" i="26" s="1"/>
  <c r="DU122" i="26" s="1"/>
  <c r="V123" i="27" s="1"/>
  <c r="R124" i="26" a="1"/>
  <c r="R124" i="26" s="1"/>
  <c r="DU124" i="26" s="1"/>
  <c r="V125" i="27" s="1"/>
  <c r="R127" i="26" a="1"/>
  <c r="R127" i="26" s="1"/>
  <c r="DU127" i="26" s="1"/>
  <c r="V128" i="27" s="1"/>
  <c r="R132" i="26" a="1"/>
  <c r="R132" i="26" s="1"/>
  <c r="DU132" i="26" s="1"/>
  <c r="V133" i="27" s="1"/>
  <c r="R123" i="26" a="1"/>
  <c r="R123" i="26" s="1"/>
  <c r="DU123" i="26" s="1"/>
  <c r="V124" i="27" s="1"/>
  <c r="P106" i="26" a="1"/>
  <c r="P106" i="26" s="1"/>
  <c r="DS106" i="26" s="1"/>
  <c r="T107" i="27" s="1"/>
  <c r="P105" i="26" a="1"/>
  <c r="P105" i="26" s="1"/>
  <c r="DS105" i="26" s="1" a="1"/>
  <c r="DS105" i="26" s="1"/>
  <c r="T106" i="27" s="1"/>
  <c r="P108" i="26" a="1"/>
  <c r="P108" i="26" s="1"/>
  <c r="DS108" i="26" s="1"/>
  <c r="T109" i="27" s="1"/>
  <c r="P99" i="26" a="1"/>
  <c r="P99" i="26" s="1"/>
  <c r="DS99" i="26" s="1"/>
  <c r="T100" i="27" s="1"/>
  <c r="P109" i="26" a="1"/>
  <c r="P109" i="26" s="1"/>
  <c r="DS109" i="26" s="1" a="1"/>
  <c r="DS109" i="26" s="1"/>
  <c r="T110" i="27" s="1"/>
  <c r="P107" i="26" a="1"/>
  <c r="P107" i="26" s="1"/>
  <c r="DS107" i="26" s="1" a="1"/>
  <c r="DS107" i="26" s="1"/>
  <c r="T108" i="27" s="1"/>
  <c r="P103" i="26" a="1"/>
  <c r="P103" i="26" s="1"/>
  <c r="DS103" i="26" s="1" a="1"/>
  <c r="DS103" i="26" s="1"/>
  <c r="T104" i="27" s="1"/>
  <c r="P100" i="26" a="1"/>
  <c r="P100" i="26" s="1"/>
  <c r="DS100" i="26" s="1" a="1"/>
  <c r="DS100" i="26" s="1"/>
  <c r="T101" i="27" s="1"/>
  <c r="P101" i="26" a="1"/>
  <c r="P101" i="26" s="1"/>
  <c r="DS101" i="26" s="1"/>
  <c r="T102" i="27" s="1"/>
  <c r="P102" i="26" a="1"/>
  <c r="P102" i="26" s="1"/>
  <c r="DS102" i="26" s="1"/>
  <c r="T103" i="27" s="1"/>
  <c r="P104" i="26" a="1"/>
  <c r="P104" i="26" s="1"/>
  <c r="DS104" i="26" s="1"/>
  <c r="T105" i="27" s="1"/>
  <c r="BM103" i="26" a="1"/>
  <c r="BM103" i="26" s="1"/>
  <c r="FP103" i="26" s="1" a="1"/>
  <c r="FP103" i="26" s="1"/>
  <c r="BQ104" i="27" s="1"/>
  <c r="BM107" i="26" a="1"/>
  <c r="BM107" i="26" s="1"/>
  <c r="FP107" i="26" s="1" a="1"/>
  <c r="FP107" i="26" s="1"/>
  <c r="BQ108" i="27" s="1"/>
  <c r="BM99" i="26" a="1"/>
  <c r="BM99" i="26" s="1"/>
  <c r="FP99" i="26" s="1"/>
  <c r="BQ100" i="27" s="1"/>
  <c r="BM100" i="26" a="1"/>
  <c r="BM100" i="26" s="1"/>
  <c r="FP100" i="26" s="1" a="1"/>
  <c r="FP100" i="26" s="1"/>
  <c r="BQ101" i="27" s="1"/>
  <c r="BM106" i="26" a="1"/>
  <c r="BM106" i="26" s="1"/>
  <c r="FP106" i="26" s="1"/>
  <c r="BQ107" i="27" s="1"/>
  <c r="BM101" i="26" a="1"/>
  <c r="BM101" i="26" s="1"/>
  <c r="FP101" i="26" s="1"/>
  <c r="BQ102" i="27" s="1"/>
  <c r="BM104" i="26" a="1"/>
  <c r="BM104" i="26" s="1"/>
  <c r="FP104" i="26" s="1"/>
  <c r="BQ105" i="27" s="1"/>
  <c r="BM102" i="26" a="1"/>
  <c r="BM102" i="26" s="1"/>
  <c r="FP102" i="26" s="1"/>
  <c r="BQ103" i="27" s="1"/>
  <c r="BM105" i="26" a="1"/>
  <c r="BM105" i="26" s="1"/>
  <c r="FP105" i="26" s="1" a="1"/>
  <c r="FP105" i="26" s="1"/>
  <c r="BQ106" i="27" s="1"/>
  <c r="BM108" i="26" a="1"/>
  <c r="BM108" i="26" s="1"/>
  <c r="FP108" i="26" s="1"/>
  <c r="BQ109" i="27" s="1"/>
  <c r="BM109" i="26" a="1"/>
  <c r="BM109" i="26" s="1"/>
  <c r="FP109" i="26" s="1" a="1"/>
  <c r="FP109" i="26" s="1"/>
  <c r="BQ110" i="27" s="1"/>
  <c r="BY130" i="26" a="1"/>
  <c r="BY130" i="26" s="1"/>
  <c r="GB130" i="26" s="1"/>
  <c r="CC131" i="27" s="1"/>
  <c r="BY129" i="26" a="1"/>
  <c r="BY129" i="26" s="1"/>
  <c r="GB129" i="26" s="1"/>
  <c r="CC130" i="27" s="1"/>
  <c r="BY120" i="26" a="1"/>
  <c r="BY120" i="26" s="1"/>
  <c r="GB120" i="26" s="1"/>
  <c r="CC121" i="27" s="1"/>
  <c r="BY132" i="26" a="1"/>
  <c r="BY132" i="26" s="1"/>
  <c r="GB132" i="26" s="1"/>
  <c r="CC133" i="27" s="1"/>
  <c r="BY127" i="26" a="1"/>
  <c r="BY127" i="26" s="1"/>
  <c r="GB127" i="26" s="1"/>
  <c r="CC128" i="27" s="1"/>
  <c r="BY133" i="26" a="1"/>
  <c r="BY133" i="26" s="1"/>
  <c r="GB133" i="26" s="1"/>
  <c r="CC134" i="27" s="1"/>
  <c r="BY128" i="26" a="1"/>
  <c r="BY128" i="26" s="1"/>
  <c r="GB128" i="26" s="1"/>
  <c r="CC129" i="27" s="1"/>
  <c r="BY125" i="26" a="1"/>
  <c r="BY125" i="26" s="1"/>
  <c r="GB125" i="26" s="1"/>
  <c r="CC126" i="27" s="1"/>
  <c r="BY124" i="26" a="1"/>
  <c r="BY124" i="26" s="1"/>
  <c r="GB124" i="26" s="1"/>
  <c r="CC125" i="27" s="1"/>
  <c r="BY122" i="26" a="1"/>
  <c r="BY122" i="26" s="1"/>
  <c r="GB122" i="26" s="1"/>
  <c r="CC123" i="27" s="1"/>
  <c r="BY123" i="26" a="1"/>
  <c r="BY123" i="26" s="1"/>
  <c r="GB123" i="26" s="1"/>
  <c r="CC124" i="27" s="1"/>
  <c r="BY131" i="26" a="1"/>
  <c r="BY131" i="26" s="1"/>
  <c r="GB131" i="26" s="1"/>
  <c r="CC132" i="27" s="1"/>
  <c r="BY126" i="26" a="1"/>
  <c r="BY126" i="26" s="1"/>
  <c r="GB126" i="26" s="1"/>
  <c r="CC127" i="27" s="1"/>
  <c r="BY121" i="26" a="1"/>
  <c r="BY121" i="26" s="1"/>
  <c r="GB121" i="26" s="1"/>
  <c r="CC122" i="27" s="1"/>
  <c r="DE104" i="26" a="1"/>
  <c r="DE104" i="26" s="1"/>
  <c r="HH104" i="26" s="1"/>
  <c r="DI105" i="27" s="1"/>
  <c r="DE106" i="26" a="1"/>
  <c r="DE106" i="26" s="1"/>
  <c r="HH106" i="26" s="1"/>
  <c r="DI107" i="27" s="1"/>
  <c r="DE108" i="26" a="1"/>
  <c r="DE108" i="26" s="1"/>
  <c r="HH108" i="26" s="1"/>
  <c r="DI109" i="27" s="1"/>
  <c r="DE99" i="26" a="1"/>
  <c r="DE99" i="26" s="1"/>
  <c r="HH99" i="26" s="1"/>
  <c r="DI100" i="27" s="1"/>
  <c r="DE101" i="26" a="1"/>
  <c r="DE101" i="26" s="1"/>
  <c r="HH101" i="26" s="1"/>
  <c r="DI102" i="27" s="1"/>
  <c r="DE109" i="26" a="1"/>
  <c r="DE109" i="26" s="1"/>
  <c r="HH109" i="26" s="1" a="1"/>
  <c r="HH109" i="26" s="1"/>
  <c r="DI110" i="27" s="1"/>
  <c r="DE105" i="26" a="1"/>
  <c r="DE105" i="26" s="1"/>
  <c r="HH105" i="26" s="1" a="1"/>
  <c r="HH105" i="26" s="1"/>
  <c r="DI106" i="27" s="1"/>
  <c r="DE100" i="26" a="1"/>
  <c r="DE100" i="26" s="1"/>
  <c r="HH100" i="26" s="1" a="1"/>
  <c r="HH100" i="26" s="1"/>
  <c r="DI101" i="27" s="1"/>
  <c r="DE107" i="26" a="1"/>
  <c r="DE107" i="26" s="1"/>
  <c r="HH107" i="26" s="1" a="1"/>
  <c r="HH107" i="26" s="1"/>
  <c r="DI108" i="27" s="1"/>
  <c r="DE102" i="26" a="1"/>
  <c r="DE102" i="26" s="1"/>
  <c r="HH102" i="26" s="1"/>
  <c r="DI103" i="27" s="1"/>
  <c r="DE103" i="26" a="1"/>
  <c r="DE103" i="26" s="1"/>
  <c r="HH103" i="26" s="1" a="1"/>
  <c r="HH103" i="26" s="1"/>
  <c r="DI104" i="27" s="1"/>
  <c r="BK89" i="26" a="1"/>
  <c r="BK89" i="26" s="1"/>
  <c r="BK87" i="26" a="1"/>
  <c r="BK87" i="26" s="1"/>
  <c r="FN87" i="26" s="1" a="1"/>
  <c r="FN87" i="26" s="1"/>
  <c r="BO88" i="27" s="1"/>
  <c r="BK84" i="26" a="1"/>
  <c r="BK84" i="26" s="1"/>
  <c r="FN84" i="26" s="1"/>
  <c r="BO85" i="27" s="1"/>
  <c r="BK88" i="26" a="1"/>
  <c r="BK88" i="26" s="1"/>
  <c r="BK86" i="26" a="1"/>
  <c r="BK86" i="26" s="1"/>
  <c r="FN86" i="26" s="1" a="1"/>
  <c r="FN86" i="26" s="1"/>
  <c r="BO87" i="27" s="1"/>
  <c r="BK85" i="26" a="1"/>
  <c r="BK85" i="26" s="1"/>
  <c r="FN85" i="26" s="1"/>
  <c r="BO86" i="27" s="1"/>
  <c r="BA106" i="26" a="1"/>
  <c r="BA106" i="26" s="1"/>
  <c r="FD106" i="26" s="1"/>
  <c r="BE107" i="27" s="1"/>
  <c r="BA109" i="26" a="1"/>
  <c r="BA109" i="26" s="1"/>
  <c r="FD109" i="26" s="1" a="1"/>
  <c r="FD109" i="26" s="1"/>
  <c r="BE110" i="27" s="1"/>
  <c r="BA108" i="26" a="1"/>
  <c r="BA108" i="26" s="1"/>
  <c r="FD108" i="26" s="1"/>
  <c r="BE109" i="27" s="1"/>
  <c r="BA100" i="26" a="1"/>
  <c r="BA100" i="26" s="1"/>
  <c r="FD100" i="26" s="1" a="1"/>
  <c r="FD100" i="26" s="1"/>
  <c r="BE101" i="27" s="1"/>
  <c r="BA105" i="26" a="1"/>
  <c r="BA105" i="26" s="1"/>
  <c r="FD105" i="26" s="1" a="1"/>
  <c r="FD105" i="26" s="1"/>
  <c r="BE106" i="27" s="1"/>
  <c r="BA99" i="26" a="1"/>
  <c r="BA99" i="26" s="1"/>
  <c r="FD99" i="26" s="1"/>
  <c r="BE100" i="27" s="1"/>
  <c r="BA101" i="26" a="1"/>
  <c r="BA101" i="26" s="1"/>
  <c r="FD101" i="26" s="1"/>
  <c r="BE102" i="27" s="1"/>
  <c r="BA103" i="26" a="1"/>
  <c r="BA103" i="26" s="1"/>
  <c r="FD103" i="26" s="1" a="1"/>
  <c r="FD103" i="26" s="1"/>
  <c r="BE104" i="27" s="1"/>
  <c r="BA104" i="26" a="1"/>
  <c r="BA104" i="26" s="1"/>
  <c r="FD104" i="26" s="1"/>
  <c r="BE105" i="27" s="1"/>
  <c r="BA107" i="26" a="1"/>
  <c r="BA107" i="26" s="1"/>
  <c r="FD107" i="26" s="1" a="1"/>
  <c r="FD107" i="26" s="1"/>
  <c r="BE108" i="27" s="1"/>
  <c r="BA102" i="26" a="1"/>
  <c r="BA102" i="26" s="1"/>
  <c r="FD102" i="26" s="1"/>
  <c r="BE103" i="27" s="1"/>
  <c r="AC98" i="26" a="1"/>
  <c r="AC98" i="26" s="1"/>
  <c r="EF98" i="26" s="1" a="1"/>
  <c r="EF98" i="26" s="1"/>
  <c r="AG99" i="27" s="1"/>
  <c r="AC97" i="26" a="1"/>
  <c r="AC97" i="26" s="1"/>
  <c r="EF97" i="26" s="1"/>
  <c r="AG98" i="27" s="1"/>
  <c r="AC96" i="26" a="1"/>
  <c r="AC96" i="26" s="1"/>
  <c r="EF96" i="26" s="1"/>
  <c r="AG97" i="27" s="1"/>
  <c r="AC91" i="26" a="1"/>
  <c r="AC91" i="26" s="1"/>
  <c r="EF91" i="26" s="1" a="1"/>
  <c r="EF91" i="26" s="1"/>
  <c r="AG92" i="27" s="1"/>
  <c r="AC94" i="26" a="1"/>
  <c r="AC94" i="26" s="1"/>
  <c r="EF94" i="26" s="1"/>
  <c r="AG95" i="27" s="1"/>
  <c r="AC90" i="26" a="1"/>
  <c r="AC90" i="26" s="1"/>
  <c r="EF90" i="26" s="1" a="1"/>
  <c r="EF90" i="26" s="1"/>
  <c r="AG91" i="27" s="1"/>
  <c r="AC92" i="26" a="1"/>
  <c r="AC92" i="26" s="1"/>
  <c r="EF92" i="26" s="1"/>
  <c r="AG93" i="27" s="1"/>
  <c r="AC95" i="26" a="1"/>
  <c r="AC95" i="26" s="1"/>
  <c r="EF95" i="26" s="1" a="1"/>
  <c r="EF95" i="26" s="1"/>
  <c r="AG96" i="27" s="1"/>
  <c r="AC93" i="26" a="1"/>
  <c r="AC93" i="26" s="1"/>
  <c r="EF93" i="26" s="1" a="1"/>
  <c r="EF93" i="26" s="1"/>
  <c r="AG94" i="27" s="1"/>
  <c r="BN94" i="26" a="1"/>
  <c r="BN94" i="26" s="1"/>
  <c r="FQ94" i="26" s="1"/>
  <c r="BR95" i="27" s="1"/>
  <c r="BN91" i="26" a="1"/>
  <c r="BN91" i="26" s="1"/>
  <c r="FQ91" i="26" s="1" a="1"/>
  <c r="FQ91" i="26" s="1"/>
  <c r="BR92" i="27" s="1"/>
  <c r="BN98" i="26" a="1"/>
  <c r="BN98" i="26" s="1"/>
  <c r="FQ98" i="26" s="1" a="1"/>
  <c r="FQ98" i="26" s="1"/>
  <c r="BR99" i="27" s="1"/>
  <c r="BN90" i="26" a="1"/>
  <c r="BN90" i="26" s="1"/>
  <c r="FQ90" i="26" s="1" a="1"/>
  <c r="FQ90" i="26" s="1"/>
  <c r="BR91" i="27" s="1"/>
  <c r="BN96" i="26" a="1"/>
  <c r="BN96" i="26" s="1"/>
  <c r="FQ96" i="26" s="1"/>
  <c r="BR97" i="27" s="1"/>
  <c r="BN97" i="26" a="1"/>
  <c r="BN97" i="26" s="1"/>
  <c r="FQ97" i="26" s="1"/>
  <c r="BR98" i="27" s="1"/>
  <c r="BN92" i="26" a="1"/>
  <c r="BN92" i="26" s="1"/>
  <c r="FQ92" i="26" s="1"/>
  <c r="BR93" i="27" s="1"/>
  <c r="BN95" i="26" a="1"/>
  <c r="BN95" i="26" s="1"/>
  <c r="FQ95" i="26" s="1" a="1"/>
  <c r="FQ95" i="26" s="1"/>
  <c r="BR96" i="27" s="1"/>
  <c r="BN93" i="26" a="1"/>
  <c r="BN93" i="26" s="1"/>
  <c r="FQ93" i="26" s="1" a="1"/>
  <c r="FQ93" i="26" s="1"/>
  <c r="BR94" i="27" s="1"/>
  <c r="BQ129" i="26" a="1"/>
  <c r="BQ129" i="26" s="1"/>
  <c r="FT129" i="26" s="1"/>
  <c r="BU130" i="27" s="1"/>
  <c r="BQ132" i="26" a="1"/>
  <c r="BQ132" i="26" s="1"/>
  <c r="FT132" i="26" s="1"/>
  <c r="BU133" i="27" s="1"/>
  <c r="BQ123" i="26" a="1"/>
  <c r="BQ123" i="26" s="1"/>
  <c r="FT123" i="26" s="1"/>
  <c r="BU124" i="27" s="1"/>
  <c r="BQ130" i="26" a="1"/>
  <c r="BQ130" i="26" s="1"/>
  <c r="FT130" i="26" s="1"/>
  <c r="BU131" i="27" s="1"/>
  <c r="BQ128" i="26" a="1"/>
  <c r="BQ128" i="26" s="1"/>
  <c r="FT128" i="26" s="1"/>
  <c r="BU129" i="27" s="1"/>
  <c r="BQ127" i="26" a="1"/>
  <c r="BQ127" i="26" s="1"/>
  <c r="FT127" i="26" s="1"/>
  <c r="BU128" i="27" s="1"/>
  <c r="BQ122" i="26" a="1"/>
  <c r="BQ122" i="26" s="1"/>
  <c r="FT122" i="26" s="1"/>
  <c r="BU123" i="27" s="1"/>
  <c r="BQ126" i="26" a="1"/>
  <c r="BQ126" i="26" s="1"/>
  <c r="FT126" i="26" s="1"/>
  <c r="BU127" i="27" s="1"/>
  <c r="BQ124" i="26" a="1"/>
  <c r="BQ124" i="26" s="1"/>
  <c r="FT124" i="26" s="1"/>
  <c r="BU125" i="27" s="1"/>
  <c r="BQ120" i="26" a="1"/>
  <c r="BQ120" i="26" s="1"/>
  <c r="FT120" i="26" s="1"/>
  <c r="BU121" i="27" s="1"/>
  <c r="BQ125" i="26" a="1"/>
  <c r="BQ125" i="26" s="1"/>
  <c r="FT125" i="26" s="1"/>
  <c r="BU126" i="27" s="1"/>
  <c r="BQ131" i="26" a="1"/>
  <c r="BQ131" i="26" s="1"/>
  <c r="FT131" i="26" s="1"/>
  <c r="BU132" i="27" s="1"/>
  <c r="BQ133" i="26" a="1"/>
  <c r="BQ133" i="26" s="1"/>
  <c r="FT133" i="26" s="1"/>
  <c r="BU134" i="27" s="1"/>
  <c r="BQ121" i="26" a="1"/>
  <c r="BQ121" i="26" s="1"/>
  <c r="FT121" i="26" s="1"/>
  <c r="BU122" i="27" s="1"/>
  <c r="M45" i="26" a="1"/>
  <c r="M45" i="26" s="1"/>
  <c r="DP45" i="26" s="1" a="1"/>
  <c r="DP45" i="26" s="1"/>
  <c r="Q45" i="27" s="1"/>
  <c r="M44" i="26" a="1"/>
  <c r="M44" i="26" s="1"/>
  <c r="DP44" i="26" s="1"/>
  <c r="Q44" i="27" s="1"/>
  <c r="M43" i="26" a="1"/>
  <c r="M43" i="26" s="1"/>
  <c r="DP43" i="26" s="1" a="1"/>
  <c r="DP43" i="26" s="1"/>
  <c r="Q43" i="27" s="1"/>
  <c r="M41" i="26" a="1"/>
  <c r="M41" i="26" s="1"/>
  <c r="DP41" i="26" s="1" a="1"/>
  <c r="DP41" i="26" s="1"/>
  <c r="Q41" i="27" s="1"/>
  <c r="M48" i="26" a="1"/>
  <c r="M48" i="26" s="1"/>
  <c r="DP48" i="26" s="1" a="1"/>
  <c r="DP48" i="26" s="1"/>
  <c r="Q48" i="27" s="1"/>
  <c r="M42" i="26" a="1"/>
  <c r="M42" i="26" s="1"/>
  <c r="DP42" i="26" s="1"/>
  <c r="Q42" i="27" s="1"/>
  <c r="M47" i="26" a="1"/>
  <c r="M47" i="26" s="1"/>
  <c r="DP47" i="26" s="1"/>
  <c r="Q47" i="27" s="1"/>
  <c r="M40" i="26" a="1"/>
  <c r="M40" i="26" s="1"/>
  <c r="DP40" i="26" s="1" a="1"/>
  <c r="DP40" i="26" s="1"/>
  <c r="Q40" i="27" s="1"/>
  <c r="M46" i="26" a="1"/>
  <c r="M46" i="26" s="1"/>
  <c r="DP46" i="26" s="1"/>
  <c r="Q46" i="27" s="1"/>
  <c r="CW127" i="26" a="1"/>
  <c r="CW127" i="26" s="1"/>
  <c r="GZ127" i="26" s="1"/>
  <c r="DA128" i="27" s="1"/>
  <c r="CW132" i="26" a="1"/>
  <c r="CW132" i="26" s="1"/>
  <c r="GZ132" i="26" s="1"/>
  <c r="DA133" i="27" s="1"/>
  <c r="CW133" i="26" a="1"/>
  <c r="CW133" i="26" s="1"/>
  <c r="GZ133" i="26" s="1"/>
  <c r="DA134" i="27" s="1"/>
  <c r="CW131" i="26" a="1"/>
  <c r="CW131" i="26" s="1"/>
  <c r="GZ131" i="26" s="1"/>
  <c r="DA132" i="27" s="1"/>
  <c r="CW123" i="26" a="1"/>
  <c r="CW123" i="26" s="1"/>
  <c r="GZ123" i="26" s="1"/>
  <c r="DA124" i="27" s="1"/>
  <c r="CW121" i="26" a="1"/>
  <c r="CW121" i="26" s="1"/>
  <c r="GZ121" i="26" s="1"/>
  <c r="DA122" i="27" s="1"/>
  <c r="CW124" i="26" a="1"/>
  <c r="CW124" i="26" s="1"/>
  <c r="GZ124" i="26" s="1"/>
  <c r="DA125" i="27" s="1"/>
  <c r="CW130" i="26" a="1"/>
  <c r="CW130" i="26" s="1"/>
  <c r="GZ130" i="26" s="1"/>
  <c r="DA131" i="27" s="1"/>
  <c r="CW128" i="26" a="1"/>
  <c r="CW128" i="26" s="1"/>
  <c r="GZ128" i="26" s="1"/>
  <c r="DA129" i="27" s="1"/>
  <c r="CW122" i="26" a="1"/>
  <c r="CW122" i="26" s="1"/>
  <c r="GZ122" i="26" s="1"/>
  <c r="DA123" i="27" s="1"/>
  <c r="CW126" i="26" a="1"/>
  <c r="CW126" i="26" s="1"/>
  <c r="GZ126" i="26" s="1"/>
  <c r="DA127" i="27" s="1"/>
  <c r="CW129" i="26" a="1"/>
  <c r="CW129" i="26" s="1"/>
  <c r="GZ129" i="26" s="1"/>
  <c r="DA130" i="27" s="1"/>
  <c r="CW120" i="26" a="1"/>
  <c r="CW120" i="26" s="1"/>
  <c r="GZ120" i="26" s="1"/>
  <c r="DA121" i="27" s="1"/>
  <c r="CW125" i="26" a="1"/>
  <c r="CW125" i="26" s="1"/>
  <c r="GZ125" i="26" s="1"/>
  <c r="DA126" i="27" s="1"/>
  <c r="CV88" i="26" a="1"/>
  <c r="CV88" i="26" s="1"/>
  <c r="CV84" i="26" a="1"/>
  <c r="CV84" i="26" s="1"/>
  <c r="GY84" i="26" s="1"/>
  <c r="CZ85" i="27" s="1"/>
  <c r="CV85" i="26" a="1"/>
  <c r="CV85" i="26" s="1"/>
  <c r="GY85" i="26" s="1"/>
  <c r="CZ86" i="27" s="1"/>
  <c r="CV89" i="26" a="1"/>
  <c r="CV89" i="26" s="1"/>
  <c r="CV86" i="26" a="1"/>
  <c r="CV86" i="26" s="1"/>
  <c r="GY86" i="26" s="1" a="1"/>
  <c r="GY86" i="26" s="1"/>
  <c r="CZ87" i="27" s="1"/>
  <c r="CV87" i="26" a="1"/>
  <c r="CV87" i="26" s="1"/>
  <c r="GY87" i="26" s="1" a="1"/>
  <c r="GY87" i="26" s="1"/>
  <c r="CZ88" i="27" s="1"/>
  <c r="BL111" i="26" a="1"/>
  <c r="BL111" i="26" s="1"/>
  <c r="FO111" i="26" s="1" a="1"/>
  <c r="FO111" i="26" s="1"/>
  <c r="BP112" i="27" s="1"/>
  <c r="BL114" i="26" a="1"/>
  <c r="BL114" i="26" s="1"/>
  <c r="FO114" i="26" s="1" a="1"/>
  <c r="FO114" i="26" s="1"/>
  <c r="BP115" i="27" s="1"/>
  <c r="BL112" i="26" a="1"/>
  <c r="BL112" i="26" s="1"/>
  <c r="FO112" i="26" s="1"/>
  <c r="BP113" i="27" s="1"/>
  <c r="BL113" i="26" a="1"/>
  <c r="BL113" i="26" s="1"/>
  <c r="FO113" i="26" s="1" a="1"/>
  <c r="FO113" i="26" s="1"/>
  <c r="BP114" i="27" s="1"/>
  <c r="BL116" i="26" a="1"/>
  <c r="BL116" i="26" s="1"/>
  <c r="FO116" i="26" s="1" a="1"/>
  <c r="FO116" i="26" s="1"/>
  <c r="BP117" i="27" s="1"/>
  <c r="BL118" i="26" a="1"/>
  <c r="BL118" i="26" s="1"/>
  <c r="FO118" i="26" s="1"/>
  <c r="BP119" i="27" s="1"/>
  <c r="BL110" i="26" a="1"/>
  <c r="BL110" i="26" s="1"/>
  <c r="FO110" i="26" s="1"/>
  <c r="BP111" i="27" s="1"/>
  <c r="BL115" i="26" a="1"/>
  <c r="BL115" i="26" s="1"/>
  <c r="FO115" i="26" s="1"/>
  <c r="BP116" i="27" s="1"/>
  <c r="BL117" i="26" a="1"/>
  <c r="BL117" i="26" s="1"/>
  <c r="FO117" i="26" s="1"/>
  <c r="BP118" i="27" s="1"/>
  <c r="BL119" i="26" a="1"/>
  <c r="BL119" i="26" s="1"/>
  <c r="FO119" i="26" s="1" a="1"/>
  <c r="FO119" i="26" s="1"/>
  <c r="BP120" i="27" s="1"/>
  <c r="AO85" i="26" a="1"/>
  <c r="AO85" i="26" s="1"/>
  <c r="ER85" i="26" s="1"/>
  <c r="AS86" i="27" s="1"/>
  <c r="AO87" i="26" a="1"/>
  <c r="AO87" i="26" s="1"/>
  <c r="ER87" i="26" s="1" a="1"/>
  <c r="ER87" i="26" s="1"/>
  <c r="AS88" i="27" s="1"/>
  <c r="AO89" i="26" a="1"/>
  <c r="AO89" i="26" s="1"/>
  <c r="AO84" i="26" a="1"/>
  <c r="AO84" i="26" s="1"/>
  <c r="ER84" i="26" s="1"/>
  <c r="AS85" i="27" s="1"/>
  <c r="AO86" i="26" a="1"/>
  <c r="AO86" i="26" s="1"/>
  <c r="ER86" i="26" s="1" a="1"/>
  <c r="ER86" i="26" s="1"/>
  <c r="AS87" i="27" s="1"/>
  <c r="AO88" i="26" a="1"/>
  <c r="AO88" i="26" s="1"/>
  <c r="CX132" i="26" a="1"/>
  <c r="CX132" i="26" s="1"/>
  <c r="HA132" i="26" s="1"/>
  <c r="DB133" i="27" s="1"/>
  <c r="CX121" i="26" a="1"/>
  <c r="CX121" i="26" s="1"/>
  <c r="HA121" i="26" s="1"/>
  <c r="DB122" i="27" s="1"/>
  <c r="CX131" i="26" a="1"/>
  <c r="CX131" i="26" s="1"/>
  <c r="HA131" i="26" s="1"/>
  <c r="DB132" i="27" s="1"/>
  <c r="CX133" i="26" a="1"/>
  <c r="CX133" i="26" s="1"/>
  <c r="HA133" i="26" s="1"/>
  <c r="DB134" i="27" s="1"/>
  <c r="CX127" i="26" a="1"/>
  <c r="CX127" i="26" s="1"/>
  <c r="HA127" i="26" s="1"/>
  <c r="DB128" i="27" s="1"/>
  <c r="CX130" i="26" a="1"/>
  <c r="CX130" i="26" s="1"/>
  <c r="HA130" i="26" s="1"/>
  <c r="DB131" i="27" s="1"/>
  <c r="CX122" i="26" a="1"/>
  <c r="CX122" i="26" s="1"/>
  <c r="HA122" i="26" s="1"/>
  <c r="DB123" i="27" s="1"/>
  <c r="CX123" i="26" a="1"/>
  <c r="CX123" i="26" s="1"/>
  <c r="HA123" i="26" s="1"/>
  <c r="DB124" i="27" s="1"/>
  <c r="CX120" i="26" a="1"/>
  <c r="CX120" i="26" s="1"/>
  <c r="HA120" i="26" s="1"/>
  <c r="DB121" i="27" s="1"/>
  <c r="CX128" i="26" a="1"/>
  <c r="CX128" i="26" s="1"/>
  <c r="HA128" i="26" s="1"/>
  <c r="DB129" i="27" s="1"/>
  <c r="CX129" i="26" a="1"/>
  <c r="CX129" i="26" s="1"/>
  <c r="HA129" i="26" s="1"/>
  <c r="DB130" i="27" s="1"/>
  <c r="CX126" i="26" a="1"/>
  <c r="CX126" i="26" s="1"/>
  <c r="HA126" i="26" s="1"/>
  <c r="DB127" i="27" s="1"/>
  <c r="CX125" i="26" a="1"/>
  <c r="CX125" i="26" s="1"/>
  <c r="HA125" i="26" s="1"/>
  <c r="DB126" i="27" s="1"/>
  <c r="CX124" i="26" a="1"/>
  <c r="CX124" i="26" s="1"/>
  <c r="HA124" i="26" s="1"/>
  <c r="DB125" i="27" s="1"/>
  <c r="AL91" i="26" a="1"/>
  <c r="AL91" i="26" s="1"/>
  <c r="EO91" i="26" s="1" a="1"/>
  <c r="EO91" i="26" s="1"/>
  <c r="AP92" i="27" s="1"/>
  <c r="AL95" i="26" a="1"/>
  <c r="AL95" i="26" s="1"/>
  <c r="EO95" i="26" s="1" a="1"/>
  <c r="EO95" i="26" s="1"/>
  <c r="AP96" i="27" s="1"/>
  <c r="AL98" i="26" a="1"/>
  <c r="AL98" i="26" s="1"/>
  <c r="EO98" i="26" s="1" a="1"/>
  <c r="EO98" i="26" s="1"/>
  <c r="AP99" i="27" s="1"/>
  <c r="AL93" i="26" a="1"/>
  <c r="AL93" i="26" s="1"/>
  <c r="EO93" i="26" s="1" a="1"/>
  <c r="EO93" i="26" s="1"/>
  <c r="AP94" i="27" s="1"/>
  <c r="AL94" i="26" a="1"/>
  <c r="AL94" i="26" s="1"/>
  <c r="EO94" i="26" s="1"/>
  <c r="AP95" i="27" s="1"/>
  <c r="AL90" i="26" a="1"/>
  <c r="AL90" i="26" s="1"/>
  <c r="EO90" i="26" s="1" a="1"/>
  <c r="EO90" i="26" s="1"/>
  <c r="AP91" i="27" s="1"/>
  <c r="AL92" i="26" a="1"/>
  <c r="AL92" i="26" s="1"/>
  <c r="EO92" i="26" s="1"/>
  <c r="AP93" i="27" s="1"/>
  <c r="AL97" i="26" a="1"/>
  <c r="AL97" i="26" s="1"/>
  <c r="EO97" i="26" s="1"/>
  <c r="AP98" i="27" s="1"/>
  <c r="AL96" i="26" a="1"/>
  <c r="AL96" i="26" s="1"/>
  <c r="EO96" i="26" s="1"/>
  <c r="AP97" i="27" s="1"/>
  <c r="Q98" i="26" a="1"/>
  <c r="Q98" i="26" s="1"/>
  <c r="DT98" i="26" s="1" a="1"/>
  <c r="DT98" i="26" s="1"/>
  <c r="U99" i="27" s="1"/>
  <c r="Q95" i="26" a="1"/>
  <c r="Q95" i="26" s="1"/>
  <c r="DT95" i="26" s="1" a="1"/>
  <c r="DT95" i="26" s="1"/>
  <c r="U96" i="27" s="1"/>
  <c r="Q96" i="26" a="1"/>
  <c r="Q96" i="26" s="1"/>
  <c r="DT96" i="26" s="1"/>
  <c r="U97" i="27" s="1"/>
  <c r="Q97" i="26" a="1"/>
  <c r="Q97" i="26" s="1"/>
  <c r="DT97" i="26" s="1"/>
  <c r="U98" i="27" s="1"/>
  <c r="Q91" i="26" a="1"/>
  <c r="Q91" i="26" s="1"/>
  <c r="DT91" i="26" s="1" a="1"/>
  <c r="DT91" i="26" s="1"/>
  <c r="U92" i="27" s="1"/>
  <c r="Q93" i="26" a="1"/>
  <c r="Q93" i="26" s="1"/>
  <c r="DT93" i="26" s="1" a="1"/>
  <c r="DT93" i="26" s="1"/>
  <c r="U94" i="27" s="1"/>
  <c r="Q94" i="26" a="1"/>
  <c r="Q94" i="26" s="1"/>
  <c r="DT94" i="26" s="1"/>
  <c r="U95" i="27" s="1"/>
  <c r="Q92" i="26" a="1"/>
  <c r="Q92" i="26" s="1"/>
  <c r="DT92" i="26" s="1"/>
  <c r="U93" i="27" s="1"/>
  <c r="Q90" i="26" a="1"/>
  <c r="Q90" i="26" s="1"/>
  <c r="DT90" i="26" s="1" a="1"/>
  <c r="DT90" i="26" s="1"/>
  <c r="U91" i="27" s="1"/>
  <c r="AB123" i="26" a="1"/>
  <c r="AB123" i="26" s="1"/>
  <c r="EE123" i="26" s="1"/>
  <c r="AF124" i="27" s="1"/>
  <c r="AB127" i="26" a="1"/>
  <c r="AB127" i="26" s="1"/>
  <c r="EE127" i="26" s="1"/>
  <c r="AF128" i="27" s="1"/>
  <c r="AB133" i="26" a="1"/>
  <c r="AB133" i="26" s="1"/>
  <c r="EE133" i="26" s="1"/>
  <c r="AF134" i="27" s="1"/>
  <c r="AB124" i="26" a="1"/>
  <c r="AB124" i="26" s="1"/>
  <c r="EE124" i="26" s="1"/>
  <c r="AF125" i="27" s="1"/>
  <c r="AB125" i="26" a="1"/>
  <c r="AB125" i="26" s="1"/>
  <c r="EE125" i="26" s="1"/>
  <c r="AF126" i="27" s="1"/>
  <c r="AB132" i="26" a="1"/>
  <c r="AB132" i="26" s="1"/>
  <c r="EE132" i="26" s="1"/>
  <c r="AF133" i="27" s="1"/>
  <c r="AB126" i="26" a="1"/>
  <c r="AB126" i="26" s="1"/>
  <c r="EE126" i="26" s="1"/>
  <c r="AF127" i="27" s="1"/>
  <c r="AB120" i="26" a="1"/>
  <c r="AB120" i="26" s="1"/>
  <c r="EE120" i="26" s="1"/>
  <c r="AF121" i="27" s="1"/>
  <c r="AB122" i="26" a="1"/>
  <c r="AB122" i="26" s="1"/>
  <c r="EE122" i="26" s="1"/>
  <c r="AF123" i="27" s="1"/>
  <c r="AB130" i="26" a="1"/>
  <c r="AB130" i="26" s="1"/>
  <c r="EE130" i="26" s="1"/>
  <c r="AF131" i="27" s="1"/>
  <c r="AB129" i="26" a="1"/>
  <c r="AB129" i="26" s="1"/>
  <c r="EE129" i="26" s="1"/>
  <c r="AF130" i="27" s="1"/>
  <c r="AB121" i="26" a="1"/>
  <c r="AB121" i="26" s="1"/>
  <c r="EE121" i="26" s="1"/>
  <c r="AF122" i="27" s="1"/>
  <c r="AB128" i="26" a="1"/>
  <c r="AB128" i="26" s="1"/>
  <c r="EE128" i="26" s="1"/>
  <c r="AF129" i="27" s="1"/>
  <c r="AB131" i="26" a="1"/>
  <c r="AB131" i="26" s="1"/>
  <c r="EE131" i="26" s="1"/>
  <c r="AF132" i="27" s="1"/>
  <c r="AF89" i="26" a="1"/>
  <c r="AF89" i="26" s="1"/>
  <c r="AF85" i="26" a="1"/>
  <c r="AF85" i="26" s="1"/>
  <c r="EI85" i="26" s="1"/>
  <c r="AJ86" i="27" s="1"/>
  <c r="AF88" i="26" a="1"/>
  <c r="AF88" i="26" s="1"/>
  <c r="AF86" i="26" a="1"/>
  <c r="AF86" i="26" s="1"/>
  <c r="EI86" i="26" s="1" a="1"/>
  <c r="EI86" i="26" s="1"/>
  <c r="AJ87" i="27" s="1"/>
  <c r="AF87" i="26" a="1"/>
  <c r="AF87" i="26" s="1"/>
  <c r="EI87" i="26" s="1" a="1"/>
  <c r="EI87" i="26" s="1"/>
  <c r="AJ88" i="27" s="1"/>
  <c r="AF84" i="26" a="1"/>
  <c r="AF84" i="26" s="1"/>
  <c r="EI84" i="26" s="1"/>
  <c r="AJ85" i="27" s="1"/>
  <c r="BF89" i="26" a="1"/>
  <c r="BF89" i="26" s="1"/>
  <c r="BF86" i="26" a="1"/>
  <c r="BF86" i="26" s="1"/>
  <c r="FI86" i="26" s="1" a="1"/>
  <c r="FI86" i="26" s="1"/>
  <c r="BJ87" i="27" s="1"/>
  <c r="BF84" i="26" a="1"/>
  <c r="BF84" i="26" s="1"/>
  <c r="FI84" i="26" s="1"/>
  <c r="BJ85" i="27" s="1"/>
  <c r="BF87" i="26" a="1"/>
  <c r="BF87" i="26" s="1"/>
  <c r="FI87" i="26" s="1" a="1"/>
  <c r="FI87" i="26" s="1"/>
  <c r="BJ88" i="27" s="1"/>
  <c r="BF88" i="26" a="1"/>
  <c r="BF88" i="26" s="1"/>
  <c r="BF85" i="26" a="1"/>
  <c r="BF85" i="26" s="1"/>
  <c r="FI85" i="26" s="1"/>
  <c r="BJ86" i="27" s="1"/>
  <c r="AG125" i="26" a="1"/>
  <c r="AG125" i="26" s="1"/>
  <c r="EJ125" i="26" s="1"/>
  <c r="AK126" i="27" s="1"/>
  <c r="AG121" i="26" a="1"/>
  <c r="AG121" i="26" s="1"/>
  <c r="EJ121" i="26" s="1"/>
  <c r="AK122" i="27" s="1"/>
  <c r="AG131" i="26" a="1"/>
  <c r="AG131" i="26" s="1"/>
  <c r="EJ131" i="26" s="1"/>
  <c r="AK132" i="27" s="1"/>
  <c r="AG120" i="26" a="1"/>
  <c r="AG120" i="26" s="1"/>
  <c r="EJ120" i="26" s="1"/>
  <c r="AK121" i="27" s="1"/>
  <c r="AG127" i="26" a="1"/>
  <c r="AG127" i="26" s="1"/>
  <c r="EJ127" i="26" s="1"/>
  <c r="AK128" i="27" s="1"/>
  <c r="AG123" i="26" a="1"/>
  <c r="AG123" i="26" s="1"/>
  <c r="EJ123" i="26" s="1"/>
  <c r="AK124" i="27" s="1"/>
  <c r="AG122" i="26" a="1"/>
  <c r="AG122" i="26" s="1"/>
  <c r="EJ122" i="26" s="1"/>
  <c r="AK123" i="27" s="1"/>
  <c r="AG124" i="26" a="1"/>
  <c r="AG124" i="26" s="1"/>
  <c r="EJ124" i="26" s="1"/>
  <c r="AK125" i="27" s="1"/>
  <c r="AG133" i="26" a="1"/>
  <c r="AG133" i="26" s="1"/>
  <c r="EJ133" i="26" s="1"/>
  <c r="AK134" i="27" s="1"/>
  <c r="AG132" i="26" a="1"/>
  <c r="AG132" i="26" s="1"/>
  <c r="EJ132" i="26" s="1"/>
  <c r="AK133" i="27" s="1"/>
  <c r="AG126" i="26" a="1"/>
  <c r="AG126" i="26" s="1"/>
  <c r="EJ126" i="26" s="1"/>
  <c r="AK127" i="27" s="1"/>
  <c r="AG129" i="26" a="1"/>
  <c r="AG129" i="26" s="1"/>
  <c r="EJ129" i="26" s="1"/>
  <c r="AK130" i="27" s="1"/>
  <c r="AG130" i="26" a="1"/>
  <c r="AG130" i="26" s="1"/>
  <c r="EJ130" i="26" s="1"/>
  <c r="AK131" i="27" s="1"/>
  <c r="AG128" i="26" a="1"/>
  <c r="AG128" i="26" s="1"/>
  <c r="EJ128" i="26" s="1"/>
  <c r="AK129" i="27" s="1"/>
  <c r="L61" i="27"/>
  <c r="L79" i="27"/>
  <c r="L71" i="27"/>
  <c r="L53" i="27"/>
  <c r="V87" i="26" a="1"/>
  <c r="V87" i="26" s="1"/>
  <c r="DY87" i="26" s="1" a="1"/>
  <c r="DY87" i="26" s="1"/>
  <c r="Z88" i="27" s="1"/>
  <c r="V85" i="26" a="1"/>
  <c r="V85" i="26" s="1"/>
  <c r="DY85" i="26" s="1"/>
  <c r="Z86" i="27" s="1"/>
  <c r="V84" i="26" a="1"/>
  <c r="V84" i="26" s="1"/>
  <c r="DY84" i="26" s="1"/>
  <c r="Z85" i="27" s="1"/>
  <c r="V86" i="26" a="1"/>
  <c r="V86" i="26" s="1"/>
  <c r="DY86" i="26" s="1" a="1"/>
  <c r="DY86" i="26" s="1"/>
  <c r="Z87" i="27" s="1"/>
  <c r="V89" i="26" a="1"/>
  <c r="V89" i="26" s="1"/>
  <c r="V88" i="26" a="1"/>
  <c r="V88" i="26" s="1"/>
  <c r="AE127" i="26" a="1"/>
  <c r="AE127" i="26" s="1"/>
  <c r="EH127" i="26" s="1"/>
  <c r="AI128" i="27" s="1"/>
  <c r="AE124" i="26" a="1"/>
  <c r="AE124" i="26" s="1"/>
  <c r="EH124" i="26" s="1"/>
  <c r="AI125" i="27" s="1"/>
  <c r="AE128" i="26" a="1"/>
  <c r="AE128" i="26" s="1"/>
  <c r="EH128" i="26" s="1"/>
  <c r="AI129" i="27" s="1"/>
  <c r="AE123" i="26" a="1"/>
  <c r="AE123" i="26" s="1"/>
  <c r="EH123" i="26" s="1"/>
  <c r="AI124" i="27" s="1"/>
  <c r="AE120" i="26" a="1"/>
  <c r="AE120" i="26" s="1"/>
  <c r="EH120" i="26" s="1"/>
  <c r="AI121" i="27" s="1"/>
  <c r="AE121" i="26" a="1"/>
  <c r="AE121" i="26" s="1"/>
  <c r="EH121" i="26" s="1"/>
  <c r="AI122" i="27" s="1"/>
  <c r="AE126" i="26" a="1"/>
  <c r="AE126" i="26" s="1"/>
  <c r="EH126" i="26" s="1"/>
  <c r="AI127" i="27" s="1"/>
  <c r="AE122" i="26" a="1"/>
  <c r="AE122" i="26" s="1"/>
  <c r="EH122" i="26" s="1"/>
  <c r="AI123" i="27" s="1"/>
  <c r="AE129" i="26" a="1"/>
  <c r="AE129" i="26" s="1"/>
  <c r="EH129" i="26" s="1"/>
  <c r="AI130" i="27" s="1"/>
  <c r="AE125" i="26" a="1"/>
  <c r="AE125" i="26" s="1"/>
  <c r="EH125" i="26" s="1"/>
  <c r="AI126" i="27" s="1"/>
  <c r="AE133" i="26" a="1"/>
  <c r="AE133" i="26" s="1"/>
  <c r="EH133" i="26" s="1"/>
  <c r="AI134" i="27" s="1"/>
  <c r="AE131" i="26" a="1"/>
  <c r="AE131" i="26" s="1"/>
  <c r="EH131" i="26" s="1"/>
  <c r="AI132" i="27" s="1"/>
  <c r="AE130" i="26" a="1"/>
  <c r="AE130" i="26" s="1"/>
  <c r="EH130" i="26" s="1"/>
  <c r="AI131" i="27" s="1"/>
  <c r="AE132" i="26" a="1"/>
  <c r="AE132" i="26" s="1"/>
  <c r="EH132" i="26" s="1"/>
  <c r="AI133" i="27" s="1"/>
  <c r="AY117" i="26" a="1"/>
  <c r="AY117" i="26" s="1"/>
  <c r="FB117" i="26" s="1"/>
  <c r="BC118" i="27" s="1"/>
  <c r="AY118" i="26" a="1"/>
  <c r="AY118" i="26" s="1"/>
  <c r="FB118" i="26" s="1"/>
  <c r="BC119" i="27" s="1"/>
  <c r="AY112" i="26" a="1"/>
  <c r="AY112" i="26" s="1"/>
  <c r="FB112" i="26" s="1"/>
  <c r="BC113" i="27" s="1"/>
  <c r="AY116" i="26" a="1"/>
  <c r="AY116" i="26" s="1"/>
  <c r="FB116" i="26" s="1" a="1"/>
  <c r="FB116" i="26" s="1"/>
  <c r="BC117" i="27" s="1"/>
  <c r="AY110" i="26" a="1"/>
  <c r="AY110" i="26" s="1"/>
  <c r="FB110" i="26" s="1"/>
  <c r="BC111" i="27" s="1"/>
  <c r="AY111" i="26" a="1"/>
  <c r="AY111" i="26" s="1"/>
  <c r="FB111" i="26" s="1" a="1"/>
  <c r="FB111" i="26" s="1"/>
  <c r="BC112" i="27" s="1"/>
  <c r="AY114" i="26" a="1"/>
  <c r="AY114" i="26" s="1"/>
  <c r="FB114" i="26" s="1" a="1"/>
  <c r="FB114" i="26" s="1"/>
  <c r="BC115" i="27" s="1"/>
  <c r="AY113" i="26" a="1"/>
  <c r="AY113" i="26" s="1"/>
  <c r="FB113" i="26" s="1" a="1"/>
  <c r="FB113" i="26" s="1"/>
  <c r="BC114" i="27" s="1"/>
  <c r="AY119" i="26" a="1"/>
  <c r="AY119" i="26" s="1"/>
  <c r="FB119" i="26" s="1" a="1"/>
  <c r="FB119" i="26" s="1"/>
  <c r="BC120" i="27" s="1"/>
  <c r="AY115" i="26" a="1"/>
  <c r="AY115" i="26" s="1"/>
  <c r="FB115" i="26" s="1"/>
  <c r="BC116" i="27" s="1"/>
  <c r="CN99" i="26" a="1"/>
  <c r="CN99" i="26" s="1"/>
  <c r="GQ99" i="26" s="1"/>
  <c r="CR100" i="27" s="1"/>
  <c r="CN101" i="26" a="1"/>
  <c r="CN101" i="26" s="1"/>
  <c r="GQ101" i="26" s="1"/>
  <c r="CR102" i="27" s="1"/>
  <c r="CN106" i="26" a="1"/>
  <c r="CN106" i="26" s="1"/>
  <c r="GQ106" i="26" s="1"/>
  <c r="CR107" i="27" s="1"/>
  <c r="CN105" i="26" a="1"/>
  <c r="CN105" i="26" s="1"/>
  <c r="GQ105" i="26" s="1" a="1"/>
  <c r="GQ105" i="26" s="1"/>
  <c r="CR106" i="27" s="1"/>
  <c r="CN103" i="26" a="1"/>
  <c r="CN103" i="26" s="1"/>
  <c r="GQ103" i="26" s="1" a="1"/>
  <c r="GQ103" i="26" s="1"/>
  <c r="CR104" i="27" s="1"/>
  <c r="CN108" i="26" a="1"/>
  <c r="CN108" i="26" s="1"/>
  <c r="GQ108" i="26" s="1"/>
  <c r="CR109" i="27" s="1"/>
  <c r="CN109" i="26" a="1"/>
  <c r="CN109" i="26" s="1"/>
  <c r="GQ109" i="26" s="1" a="1"/>
  <c r="GQ109" i="26" s="1"/>
  <c r="CR110" i="27" s="1"/>
  <c r="CN104" i="26" a="1"/>
  <c r="CN104" i="26" s="1"/>
  <c r="GQ104" i="26" s="1"/>
  <c r="CR105" i="27" s="1"/>
  <c r="CN100" i="26" a="1"/>
  <c r="CN100" i="26" s="1"/>
  <c r="GQ100" i="26" s="1" a="1"/>
  <c r="GQ100" i="26" s="1"/>
  <c r="CR101" i="27" s="1"/>
  <c r="CN107" i="26" a="1"/>
  <c r="CN107" i="26" s="1"/>
  <c r="GQ107" i="26" s="1" a="1"/>
  <c r="GQ107" i="26" s="1"/>
  <c r="CR108" i="27" s="1"/>
  <c r="CN102" i="26" a="1"/>
  <c r="CN102" i="26" s="1"/>
  <c r="GQ102" i="26" s="1"/>
  <c r="CR103" i="27" s="1"/>
  <c r="CD115" i="26" a="1"/>
  <c r="CD115" i="26" s="1"/>
  <c r="GG115" i="26" s="1"/>
  <c r="CH116" i="27" s="1"/>
  <c r="CD111" i="26" a="1"/>
  <c r="CD111" i="26" s="1"/>
  <c r="GG111" i="26" s="1" a="1"/>
  <c r="GG111" i="26" s="1"/>
  <c r="CH112" i="27" s="1"/>
  <c r="CD119" i="26" a="1"/>
  <c r="CD119" i="26" s="1"/>
  <c r="GG119" i="26" s="1" a="1"/>
  <c r="GG119" i="26" s="1"/>
  <c r="CH120" i="27" s="1"/>
  <c r="CD117" i="26" a="1"/>
  <c r="CD117" i="26" s="1"/>
  <c r="GG117" i="26" s="1"/>
  <c r="CH118" i="27" s="1"/>
  <c r="CD110" i="26" a="1"/>
  <c r="CD110" i="26" s="1"/>
  <c r="GG110" i="26" s="1"/>
  <c r="CH111" i="27" s="1"/>
  <c r="CD118" i="26" a="1"/>
  <c r="CD118" i="26" s="1"/>
  <c r="GG118" i="26" s="1"/>
  <c r="CH119" i="27" s="1"/>
  <c r="CD114" i="26" a="1"/>
  <c r="CD114" i="26" s="1"/>
  <c r="GG114" i="26" s="1" a="1"/>
  <c r="GG114" i="26" s="1"/>
  <c r="CH115" i="27" s="1"/>
  <c r="CD112" i="26" a="1"/>
  <c r="CD112" i="26" s="1"/>
  <c r="GG112" i="26" s="1"/>
  <c r="CH113" i="27" s="1"/>
  <c r="CD113" i="26" a="1"/>
  <c r="CD113" i="26" s="1"/>
  <c r="GG113" i="26" s="1" a="1"/>
  <c r="GG113" i="26" s="1"/>
  <c r="CH114" i="27" s="1"/>
  <c r="CD116" i="26" a="1"/>
  <c r="CD116" i="26" s="1"/>
  <c r="GG116" i="26" s="1" a="1"/>
  <c r="GG116" i="26" s="1"/>
  <c r="CH117" i="27" s="1"/>
  <c r="W119" i="26" a="1"/>
  <c r="W119" i="26" s="1"/>
  <c r="DZ119" i="26" s="1" a="1"/>
  <c r="DZ119" i="26" s="1"/>
  <c r="AA120" i="27" s="1"/>
  <c r="W115" i="26" a="1"/>
  <c r="W115" i="26" s="1"/>
  <c r="DZ115" i="26" s="1"/>
  <c r="AA116" i="27" s="1"/>
  <c r="W114" i="26" a="1"/>
  <c r="W114" i="26" s="1"/>
  <c r="DZ114" i="26" s="1" a="1"/>
  <c r="DZ114" i="26" s="1"/>
  <c r="AA115" i="27" s="1"/>
  <c r="W112" i="26" a="1"/>
  <c r="W112" i="26" s="1"/>
  <c r="DZ112" i="26" s="1"/>
  <c r="AA113" i="27" s="1"/>
  <c r="W116" i="26" a="1"/>
  <c r="W116" i="26" s="1"/>
  <c r="DZ116" i="26" s="1" a="1"/>
  <c r="DZ116" i="26" s="1"/>
  <c r="AA117" i="27" s="1"/>
  <c r="W117" i="26" a="1"/>
  <c r="W117" i="26" s="1"/>
  <c r="DZ117" i="26" s="1"/>
  <c r="AA118" i="27" s="1"/>
  <c r="W113" i="26" a="1"/>
  <c r="W113" i="26" s="1"/>
  <c r="DZ113" i="26" s="1" a="1"/>
  <c r="DZ113" i="26" s="1"/>
  <c r="AA114" i="27" s="1"/>
  <c r="W118" i="26" a="1"/>
  <c r="W118" i="26" s="1"/>
  <c r="DZ118" i="26" s="1"/>
  <c r="AA119" i="27" s="1"/>
  <c r="W111" i="26" a="1"/>
  <c r="W111" i="26" s="1"/>
  <c r="DZ111" i="26" s="1" a="1"/>
  <c r="DZ111" i="26" s="1"/>
  <c r="AA112" i="27" s="1"/>
  <c r="W110" i="26" a="1"/>
  <c r="W110" i="26" s="1"/>
  <c r="DZ110" i="26" s="1"/>
  <c r="AA111" i="27" s="1"/>
  <c r="K49" i="26" a="1"/>
  <c r="K49" i="26" s="1"/>
  <c r="DN49" i="26" s="1"/>
  <c r="O49" i="27" s="1"/>
  <c r="K57" i="26" a="1"/>
  <c r="K57" i="26" s="1"/>
  <c r="DN57" i="26" s="1" a="1"/>
  <c r="DN57" i="26" s="1"/>
  <c r="O57" i="27" s="1"/>
  <c r="K51" i="26" a="1"/>
  <c r="K51" i="26" s="1"/>
  <c r="DN51" i="26" s="1"/>
  <c r="O51" i="27" s="1"/>
  <c r="K59" i="26" a="1"/>
  <c r="K59" i="26" s="1"/>
  <c r="DN59" i="26" s="1" a="1"/>
  <c r="DN59" i="26" s="1"/>
  <c r="O59" i="27" s="1"/>
  <c r="K54" i="26" a="1"/>
  <c r="K54" i="26" s="1"/>
  <c r="DN54" i="26" s="1"/>
  <c r="O54" i="27" s="1"/>
  <c r="K53" i="26" a="1"/>
  <c r="K53" i="26" s="1"/>
  <c r="DN53" i="26" s="1" a="1"/>
  <c r="DN53" i="26" s="1"/>
  <c r="O53" i="27" s="1"/>
  <c r="K58" i="26" a="1"/>
  <c r="K58" i="26" s="1"/>
  <c r="DN58" i="26" s="1"/>
  <c r="O58" i="27" s="1"/>
  <c r="K55" i="26" a="1"/>
  <c r="K55" i="26" s="1"/>
  <c r="DN55" i="26" s="1" a="1"/>
  <c r="DN55" i="26" s="1"/>
  <c r="O55" i="27" s="1"/>
  <c r="K50" i="26" a="1"/>
  <c r="K50" i="26" s="1"/>
  <c r="DN50" i="26" s="1" a="1"/>
  <c r="DN50" i="26" s="1"/>
  <c r="O50" i="27" s="1"/>
  <c r="K52" i="26" a="1"/>
  <c r="K52" i="26" s="1"/>
  <c r="DN52" i="26" s="1"/>
  <c r="O52" i="27" s="1"/>
  <c r="K56" i="26" a="1"/>
  <c r="K56" i="26" s="1"/>
  <c r="DN56" i="26" s="1"/>
  <c r="O56" i="27" s="1"/>
  <c r="BO85" i="26" a="1"/>
  <c r="BO85" i="26" s="1"/>
  <c r="FR85" i="26" s="1"/>
  <c r="BS86" i="27" s="1"/>
  <c r="BO89" i="26" a="1"/>
  <c r="BO89" i="26" s="1"/>
  <c r="BO86" i="26" a="1"/>
  <c r="BO86" i="26" s="1"/>
  <c r="FR86" i="26" s="1" a="1"/>
  <c r="FR86" i="26" s="1"/>
  <c r="BS87" i="27" s="1"/>
  <c r="BO88" i="26" a="1"/>
  <c r="BO88" i="26" s="1"/>
  <c r="BO87" i="26" a="1"/>
  <c r="BO87" i="26" s="1"/>
  <c r="FR87" i="26" s="1" a="1"/>
  <c r="FR87" i="26" s="1"/>
  <c r="BS88" i="27" s="1"/>
  <c r="BO84" i="26" a="1"/>
  <c r="BO84" i="26" s="1"/>
  <c r="FR84" i="26" s="1"/>
  <c r="BS85" i="27" s="1"/>
  <c r="CJ90" i="26" a="1"/>
  <c r="CJ90" i="26" s="1"/>
  <c r="GM90" i="26" s="1" a="1"/>
  <c r="GM90" i="26" s="1"/>
  <c r="CN91" i="27" s="1"/>
  <c r="CJ95" i="26" a="1"/>
  <c r="CJ95" i="26" s="1"/>
  <c r="GM95" i="26" s="1" a="1"/>
  <c r="GM95" i="26" s="1"/>
  <c r="CN96" i="27" s="1"/>
  <c r="CJ96" i="26" a="1"/>
  <c r="CJ96" i="26" s="1"/>
  <c r="GM96" i="26" s="1"/>
  <c r="CN97" i="27" s="1"/>
  <c r="CJ97" i="26" a="1"/>
  <c r="CJ97" i="26" s="1"/>
  <c r="GM97" i="26" s="1"/>
  <c r="CN98" i="27" s="1"/>
  <c r="CJ93" i="26" a="1"/>
  <c r="CJ93" i="26" s="1"/>
  <c r="GM93" i="26" s="1" a="1"/>
  <c r="GM93" i="26" s="1"/>
  <c r="CN94" i="27" s="1"/>
  <c r="CJ98" i="26" a="1"/>
  <c r="CJ98" i="26" s="1"/>
  <c r="GM98" i="26" s="1" a="1"/>
  <c r="GM98" i="26" s="1"/>
  <c r="CN99" i="27" s="1"/>
  <c r="CJ92" i="26" a="1"/>
  <c r="CJ92" i="26" s="1"/>
  <c r="GM92" i="26" s="1"/>
  <c r="CN93" i="27" s="1"/>
  <c r="CJ94" i="26" a="1"/>
  <c r="CJ94" i="26" s="1"/>
  <c r="GM94" i="26" s="1"/>
  <c r="CN95" i="27" s="1"/>
  <c r="CJ91" i="26" a="1"/>
  <c r="CJ91" i="26" s="1"/>
  <c r="GM91" i="26" s="1" a="1"/>
  <c r="GM91" i="26" s="1"/>
  <c r="CN92" i="27" s="1"/>
  <c r="BZ87" i="26" a="1"/>
  <c r="BZ87" i="26" s="1"/>
  <c r="GC87" i="26" s="1" a="1"/>
  <c r="GC87" i="26" s="1"/>
  <c r="CD88" i="27" s="1"/>
  <c r="BZ89" i="26" a="1"/>
  <c r="BZ89" i="26" s="1"/>
  <c r="BZ84" i="26" a="1"/>
  <c r="BZ84" i="26" s="1"/>
  <c r="GC84" i="26" s="1"/>
  <c r="CD85" i="27" s="1"/>
  <c r="BZ88" i="26" a="1"/>
  <c r="BZ88" i="26" s="1"/>
  <c r="BZ85" i="26" a="1"/>
  <c r="BZ85" i="26" s="1"/>
  <c r="GC85" i="26" s="1"/>
  <c r="CD86" i="27" s="1"/>
  <c r="BZ86" i="26" a="1"/>
  <c r="BZ86" i="26" s="1"/>
  <c r="GC86" i="26" s="1" a="1"/>
  <c r="GC86" i="26" s="1"/>
  <c r="CD87" i="27" s="1"/>
  <c r="DI116" i="26" a="1"/>
  <c r="DI116" i="26" s="1"/>
  <c r="HL116" i="26" s="1" a="1"/>
  <c r="HL116" i="26" s="1"/>
  <c r="DM117" i="27" s="1"/>
  <c r="DI111" i="26" a="1"/>
  <c r="DI111" i="26" s="1"/>
  <c r="HL111" i="26" s="1" a="1"/>
  <c r="HL111" i="26" s="1"/>
  <c r="DM112" i="27" s="1"/>
  <c r="DI112" i="26" a="1"/>
  <c r="DI112" i="26" s="1"/>
  <c r="HL112" i="26" s="1"/>
  <c r="DM113" i="27" s="1"/>
  <c r="DI117" i="26" a="1"/>
  <c r="DI117" i="26" s="1"/>
  <c r="HL117" i="26" s="1"/>
  <c r="DM118" i="27" s="1"/>
  <c r="DI114" i="26" a="1"/>
  <c r="DI114" i="26" s="1"/>
  <c r="HL114" i="26" s="1" a="1"/>
  <c r="HL114" i="26" s="1"/>
  <c r="DM115" i="27" s="1"/>
  <c r="DI110" i="26" a="1"/>
  <c r="DI110" i="26" s="1"/>
  <c r="HL110" i="26" s="1"/>
  <c r="DM111" i="27" s="1"/>
  <c r="DI119" i="26" a="1"/>
  <c r="DI119" i="26" s="1"/>
  <c r="HL119" i="26" s="1" a="1"/>
  <c r="HL119" i="26" s="1"/>
  <c r="DM120" i="27" s="1"/>
  <c r="DI118" i="26" a="1"/>
  <c r="DI118" i="26" s="1"/>
  <c r="HL118" i="26" s="1"/>
  <c r="DM119" i="27" s="1"/>
  <c r="DI113" i="26" a="1"/>
  <c r="DI113" i="26" s="1"/>
  <c r="HL113" i="26" s="1" a="1"/>
  <c r="HL113" i="26" s="1"/>
  <c r="DM114" i="27" s="1"/>
  <c r="DI115" i="26" a="1"/>
  <c r="DI115" i="26" s="1"/>
  <c r="HL115" i="26" s="1"/>
  <c r="DM116" i="27" s="1"/>
  <c r="T110" i="26" a="1"/>
  <c r="T110" i="26" s="1"/>
  <c r="DW110" i="26" s="1"/>
  <c r="X111" i="27" s="1"/>
  <c r="T113" i="26" a="1"/>
  <c r="T113" i="26" s="1"/>
  <c r="DW113" i="26" s="1" a="1"/>
  <c r="DW113" i="26" s="1"/>
  <c r="X114" i="27" s="1"/>
  <c r="T114" i="26" a="1"/>
  <c r="T114" i="26" s="1"/>
  <c r="DW114" i="26" s="1" a="1"/>
  <c r="DW114" i="26" s="1"/>
  <c r="X115" i="27" s="1"/>
  <c r="T115" i="26" a="1"/>
  <c r="T115" i="26" s="1"/>
  <c r="DW115" i="26" s="1"/>
  <c r="X116" i="27" s="1"/>
  <c r="T116" i="26" a="1"/>
  <c r="T116" i="26" s="1"/>
  <c r="DW116" i="26" s="1" a="1"/>
  <c r="DW116" i="26" s="1"/>
  <c r="X117" i="27" s="1"/>
  <c r="T119" i="26" a="1"/>
  <c r="T119" i="26" s="1"/>
  <c r="DW119" i="26" s="1" a="1"/>
  <c r="DW119" i="26" s="1"/>
  <c r="X120" i="27" s="1"/>
  <c r="T111" i="26" a="1"/>
  <c r="T111" i="26" s="1"/>
  <c r="DW111" i="26" s="1" a="1"/>
  <c r="DW111" i="26" s="1"/>
  <c r="X112" i="27" s="1"/>
  <c r="T112" i="26" a="1"/>
  <c r="T112" i="26" s="1"/>
  <c r="DW112" i="26" s="1"/>
  <c r="X113" i="27" s="1"/>
  <c r="T117" i="26" a="1"/>
  <c r="T117" i="26" s="1"/>
  <c r="DW117" i="26" s="1"/>
  <c r="X118" i="27" s="1"/>
  <c r="T118" i="26" a="1"/>
  <c r="T118" i="26" s="1"/>
  <c r="DW118" i="26" s="1"/>
  <c r="X119" i="27" s="1"/>
  <c r="AM127" i="26" a="1"/>
  <c r="AM127" i="26" s="1"/>
  <c r="EP127" i="26" s="1"/>
  <c r="AQ128" i="27" s="1"/>
  <c r="AM128" i="26" a="1"/>
  <c r="AM128" i="26" s="1"/>
  <c r="EP128" i="26" s="1"/>
  <c r="AQ129" i="27" s="1"/>
  <c r="AM130" i="26" a="1"/>
  <c r="AM130" i="26" s="1"/>
  <c r="EP130" i="26" s="1"/>
  <c r="AQ131" i="27" s="1"/>
  <c r="AM121" i="26" a="1"/>
  <c r="AM121" i="26" s="1"/>
  <c r="EP121" i="26" s="1"/>
  <c r="AQ122" i="27" s="1"/>
  <c r="AM129" i="26" a="1"/>
  <c r="AM129" i="26" s="1"/>
  <c r="EP129" i="26" s="1"/>
  <c r="AQ130" i="27" s="1"/>
  <c r="AM132" i="26" a="1"/>
  <c r="AM132" i="26" s="1"/>
  <c r="EP132" i="26" s="1"/>
  <c r="AQ133" i="27" s="1"/>
  <c r="AM126" i="26" a="1"/>
  <c r="AM126" i="26" s="1"/>
  <c r="EP126" i="26" s="1"/>
  <c r="AQ127" i="27" s="1"/>
  <c r="AM123" i="26" a="1"/>
  <c r="AM123" i="26" s="1"/>
  <c r="EP123" i="26" s="1"/>
  <c r="AQ124" i="27" s="1"/>
  <c r="AM124" i="26" a="1"/>
  <c r="AM124" i="26" s="1"/>
  <c r="EP124" i="26" s="1"/>
  <c r="AQ125" i="27" s="1"/>
  <c r="AM125" i="26" a="1"/>
  <c r="AM125" i="26" s="1"/>
  <c r="EP125" i="26" s="1"/>
  <c r="AQ126" i="27" s="1"/>
  <c r="AM131" i="26" a="1"/>
  <c r="AM131" i="26" s="1"/>
  <c r="EP131" i="26" s="1"/>
  <c r="AQ132" i="27" s="1"/>
  <c r="AM120" i="26" a="1"/>
  <c r="AM120" i="26" s="1"/>
  <c r="EP120" i="26" s="1"/>
  <c r="AQ121" i="27" s="1"/>
  <c r="AM133" i="26" a="1"/>
  <c r="AM133" i="26" s="1"/>
  <c r="EP133" i="26" s="1"/>
  <c r="AQ134" i="27" s="1"/>
  <c r="AM122" i="26" a="1"/>
  <c r="AM122" i="26" s="1"/>
  <c r="EP122" i="26" s="1"/>
  <c r="AQ123" i="27" s="1"/>
  <c r="BI112" i="26" a="1"/>
  <c r="BI112" i="26" s="1"/>
  <c r="FL112" i="26" s="1"/>
  <c r="BM113" i="27" s="1"/>
  <c r="BI114" i="26" a="1"/>
  <c r="BI114" i="26" s="1"/>
  <c r="FL114" i="26" s="1" a="1"/>
  <c r="FL114" i="26" s="1"/>
  <c r="BM115" i="27" s="1"/>
  <c r="BI110" i="26" a="1"/>
  <c r="BI110" i="26" s="1"/>
  <c r="FL110" i="26" s="1"/>
  <c r="BM111" i="27" s="1"/>
  <c r="BI115" i="26" a="1"/>
  <c r="BI115" i="26" s="1"/>
  <c r="FL115" i="26" s="1"/>
  <c r="BM116" i="27" s="1"/>
  <c r="BI116" i="26" a="1"/>
  <c r="BI116" i="26" s="1"/>
  <c r="FL116" i="26" s="1" a="1"/>
  <c r="FL116" i="26" s="1"/>
  <c r="BM117" i="27" s="1"/>
  <c r="BI118" i="26" a="1"/>
  <c r="BI118" i="26" s="1"/>
  <c r="FL118" i="26" s="1"/>
  <c r="BM119" i="27" s="1"/>
  <c r="BI117" i="26" a="1"/>
  <c r="BI117" i="26" s="1"/>
  <c r="FL117" i="26" s="1"/>
  <c r="BM118" i="27" s="1"/>
  <c r="BI113" i="26" a="1"/>
  <c r="BI113" i="26" s="1"/>
  <c r="FL113" i="26" s="1" a="1"/>
  <c r="FL113" i="26" s="1"/>
  <c r="BM114" i="27" s="1"/>
  <c r="BI111" i="26" a="1"/>
  <c r="BI111" i="26" s="1"/>
  <c r="FL111" i="26" s="1" a="1"/>
  <c r="FL111" i="26" s="1"/>
  <c r="BM112" i="27" s="1"/>
  <c r="BI119" i="26" a="1"/>
  <c r="BI119" i="26" s="1"/>
  <c r="FL119" i="26" s="1" a="1"/>
  <c r="FL119" i="26" s="1"/>
  <c r="BM120" i="27" s="1"/>
  <c r="CM119" i="26" a="1"/>
  <c r="CM119" i="26" s="1"/>
  <c r="GP119" i="26" s="1" a="1"/>
  <c r="GP119" i="26" s="1"/>
  <c r="CQ120" i="27" s="1"/>
  <c r="CM117" i="26" a="1"/>
  <c r="CM117" i="26" s="1"/>
  <c r="GP117" i="26" s="1"/>
  <c r="CQ118" i="27" s="1"/>
  <c r="CM112" i="26" a="1"/>
  <c r="CM112" i="26" s="1"/>
  <c r="GP112" i="26" s="1"/>
  <c r="CQ113" i="27" s="1"/>
  <c r="CM115" i="26" a="1"/>
  <c r="CM115" i="26" s="1"/>
  <c r="GP115" i="26" s="1"/>
  <c r="CQ116" i="27" s="1"/>
  <c r="CM113" i="26" a="1"/>
  <c r="CM113" i="26" s="1"/>
  <c r="GP113" i="26" s="1" a="1"/>
  <c r="GP113" i="26" s="1"/>
  <c r="CQ114" i="27" s="1"/>
  <c r="CM114" i="26" a="1"/>
  <c r="CM114" i="26" s="1"/>
  <c r="GP114" i="26" s="1" a="1"/>
  <c r="GP114" i="26" s="1"/>
  <c r="CQ115" i="27" s="1"/>
  <c r="CM111" i="26" a="1"/>
  <c r="CM111" i="26" s="1"/>
  <c r="GP111" i="26" s="1" a="1"/>
  <c r="GP111" i="26" s="1"/>
  <c r="CQ112" i="27" s="1"/>
  <c r="CM116" i="26" a="1"/>
  <c r="CM116" i="26" s="1"/>
  <c r="GP116" i="26" s="1" a="1"/>
  <c r="GP116" i="26" s="1"/>
  <c r="CQ117" i="27" s="1"/>
  <c r="CM118" i="26" a="1"/>
  <c r="CM118" i="26" s="1"/>
  <c r="GP118" i="26" s="1"/>
  <c r="CQ119" i="27" s="1"/>
  <c r="CM110" i="26" a="1"/>
  <c r="CM110" i="26" s="1"/>
  <c r="GP110" i="26" s="1"/>
  <c r="CQ111" i="27" s="1"/>
  <c r="CS110" i="26" a="1"/>
  <c r="CS110" i="26" s="1"/>
  <c r="GV110" i="26" s="1"/>
  <c r="CW111" i="27" s="1"/>
  <c r="CS118" i="26" a="1"/>
  <c r="CS118" i="26" s="1"/>
  <c r="GV118" i="26" s="1"/>
  <c r="CW119" i="27" s="1"/>
  <c r="CS116" i="26" a="1"/>
  <c r="CS116" i="26" s="1"/>
  <c r="GV116" i="26" s="1" a="1"/>
  <c r="GV116" i="26" s="1"/>
  <c r="CW117" i="27" s="1"/>
  <c r="CS119" i="26" a="1"/>
  <c r="CS119" i="26" s="1"/>
  <c r="GV119" i="26" s="1" a="1"/>
  <c r="GV119" i="26" s="1"/>
  <c r="CW120" i="27" s="1"/>
  <c r="CS115" i="26" a="1"/>
  <c r="CS115" i="26" s="1"/>
  <c r="GV115" i="26" s="1"/>
  <c r="CW116" i="27" s="1"/>
  <c r="CS114" i="26" a="1"/>
  <c r="CS114" i="26" s="1"/>
  <c r="GV114" i="26" s="1" a="1"/>
  <c r="GV114" i="26" s="1"/>
  <c r="CW115" i="27" s="1"/>
  <c r="CS113" i="26" a="1"/>
  <c r="CS113" i="26" s="1"/>
  <c r="GV113" i="26" s="1" a="1"/>
  <c r="GV113" i="26" s="1"/>
  <c r="CW114" i="27" s="1"/>
  <c r="CS117" i="26" a="1"/>
  <c r="CS117" i="26" s="1"/>
  <c r="GV117" i="26" s="1"/>
  <c r="CW118" i="27" s="1"/>
  <c r="CS112" i="26" a="1"/>
  <c r="CS112" i="26" s="1"/>
  <c r="GV112" i="26" s="1"/>
  <c r="CW113" i="27" s="1"/>
  <c r="CS111" i="26" a="1"/>
  <c r="CS111" i="26" s="1"/>
  <c r="GV111" i="26" s="1" a="1"/>
  <c r="GV111" i="26" s="1"/>
  <c r="CW112" i="27" s="1"/>
  <c r="CT114" i="26" a="1"/>
  <c r="CT114" i="26" s="1"/>
  <c r="GW114" i="26" s="1" a="1"/>
  <c r="GW114" i="26" s="1"/>
  <c r="CX115" i="27" s="1"/>
  <c r="CT115" i="26" a="1"/>
  <c r="CT115" i="26" s="1"/>
  <c r="GW115" i="26" s="1"/>
  <c r="CX116" i="27" s="1"/>
  <c r="CT116" i="26" a="1"/>
  <c r="CT116" i="26" s="1"/>
  <c r="GW116" i="26" s="1" a="1"/>
  <c r="GW116" i="26" s="1"/>
  <c r="CX117" i="27" s="1"/>
  <c r="CT111" i="26" a="1"/>
  <c r="CT111" i="26" s="1"/>
  <c r="GW111" i="26" s="1" a="1"/>
  <c r="GW111" i="26" s="1"/>
  <c r="CX112" i="27" s="1"/>
  <c r="CT113" i="26" a="1"/>
  <c r="CT113" i="26" s="1"/>
  <c r="GW113" i="26" s="1" a="1"/>
  <c r="GW113" i="26" s="1"/>
  <c r="CX114" i="27" s="1"/>
  <c r="CT112" i="26" a="1"/>
  <c r="CT112" i="26" s="1"/>
  <c r="GW112" i="26" s="1"/>
  <c r="CX113" i="27" s="1"/>
  <c r="CT110" i="26" a="1"/>
  <c r="CT110" i="26" s="1"/>
  <c r="GW110" i="26" s="1"/>
  <c r="CX111" i="27" s="1"/>
  <c r="CT119" i="26" a="1"/>
  <c r="CT119" i="26" s="1"/>
  <c r="GW119" i="26" s="1" a="1"/>
  <c r="GW119" i="26" s="1"/>
  <c r="CX120" i="27" s="1"/>
  <c r="CT118" i="26" a="1"/>
  <c r="CT118" i="26" s="1"/>
  <c r="GW118" i="26" s="1"/>
  <c r="CX119" i="27" s="1"/>
  <c r="CT117" i="26" a="1"/>
  <c r="CT117" i="26" s="1"/>
  <c r="GW117" i="26" s="1"/>
  <c r="CX118" i="27" s="1"/>
  <c r="CP88" i="26" a="1"/>
  <c r="CP88" i="26" s="1"/>
  <c r="CP89" i="26" a="1"/>
  <c r="CP89" i="26" s="1"/>
  <c r="CP84" i="26" a="1"/>
  <c r="CP84" i="26" s="1"/>
  <c r="GS84" i="26" s="1"/>
  <c r="CT85" i="27" s="1"/>
  <c r="CP85" i="26" a="1"/>
  <c r="CP85" i="26" s="1"/>
  <c r="GS85" i="26" s="1"/>
  <c r="CT86" i="27" s="1"/>
  <c r="CP86" i="26" a="1"/>
  <c r="CP86" i="26" s="1"/>
  <c r="GS86" i="26" s="1" a="1"/>
  <c r="GS86" i="26" s="1"/>
  <c r="CT87" i="27" s="1"/>
  <c r="CP87" i="26" a="1"/>
  <c r="CP87" i="26" s="1"/>
  <c r="GS87" i="26" s="1" a="1"/>
  <c r="GS87" i="26" s="1"/>
  <c r="CT88" i="27" s="1"/>
  <c r="CE90" i="26" a="1"/>
  <c r="CE90" i="26" s="1"/>
  <c r="GH90" i="26" s="1" a="1"/>
  <c r="GH90" i="26" s="1"/>
  <c r="CI91" i="27" s="1"/>
  <c r="CE97" i="26" a="1"/>
  <c r="CE97" i="26" s="1"/>
  <c r="GH97" i="26" s="1"/>
  <c r="CI98" i="27" s="1"/>
  <c r="CE92" i="26" a="1"/>
  <c r="CE92" i="26" s="1"/>
  <c r="GH92" i="26" s="1"/>
  <c r="CI93" i="27" s="1"/>
  <c r="CE94" i="26" a="1"/>
  <c r="CE94" i="26" s="1"/>
  <c r="GH94" i="26" s="1"/>
  <c r="CI95" i="27" s="1"/>
  <c r="CE96" i="26" a="1"/>
  <c r="CE96" i="26" s="1"/>
  <c r="GH96" i="26" s="1"/>
  <c r="CI97" i="27" s="1"/>
  <c r="CE98" i="26" a="1"/>
  <c r="CE98" i="26" s="1"/>
  <c r="GH98" i="26" s="1" a="1"/>
  <c r="GH98" i="26" s="1"/>
  <c r="CI99" i="27" s="1"/>
  <c r="CE91" i="26" a="1"/>
  <c r="CE91" i="26" s="1"/>
  <c r="GH91" i="26" s="1" a="1"/>
  <c r="GH91" i="26" s="1"/>
  <c r="CI92" i="27" s="1"/>
  <c r="CE95" i="26" a="1"/>
  <c r="CE95" i="26" s="1"/>
  <c r="GH95" i="26" s="1" a="1"/>
  <c r="GH95" i="26" s="1"/>
  <c r="CI96" i="27" s="1"/>
  <c r="CE93" i="26" a="1"/>
  <c r="CE93" i="26" s="1"/>
  <c r="GH93" i="26" s="1" a="1"/>
  <c r="GH93" i="26" s="1"/>
  <c r="CI94" i="27" s="1"/>
  <c r="BP89" i="26" a="1"/>
  <c r="BP89" i="26" s="1"/>
  <c r="BP85" i="26" a="1"/>
  <c r="BP85" i="26" s="1"/>
  <c r="FS85" i="26" s="1"/>
  <c r="BT86" i="27" s="1"/>
  <c r="BP84" i="26" a="1"/>
  <c r="BP84" i="26" s="1"/>
  <c r="FS84" i="26" s="1"/>
  <c r="BT85" i="27" s="1"/>
  <c r="BP88" i="26" a="1"/>
  <c r="BP88" i="26" s="1"/>
  <c r="BP87" i="26" a="1"/>
  <c r="BP87" i="26" s="1"/>
  <c r="FS87" i="26" s="1" a="1"/>
  <c r="FS87" i="26" s="1"/>
  <c r="BT88" i="27" s="1"/>
  <c r="BP86" i="26" a="1"/>
  <c r="BP86" i="26" s="1"/>
  <c r="FS86" i="26" s="1" a="1"/>
  <c r="FS86" i="26" s="1"/>
  <c r="BT87" i="27" s="1"/>
  <c r="BJ107" i="26" a="1"/>
  <c r="BJ107" i="26" s="1"/>
  <c r="FM107" i="26" s="1" a="1"/>
  <c r="FM107" i="26" s="1"/>
  <c r="BN108" i="27" s="1"/>
  <c r="BJ104" i="26" a="1"/>
  <c r="BJ104" i="26" s="1"/>
  <c r="FM104" i="26" s="1"/>
  <c r="BN105" i="27" s="1"/>
  <c r="BJ108" i="26" a="1"/>
  <c r="BJ108" i="26" s="1"/>
  <c r="FM108" i="26" s="1"/>
  <c r="BN109" i="27" s="1"/>
  <c r="BJ103" i="26" a="1"/>
  <c r="BJ103" i="26" s="1"/>
  <c r="FM103" i="26" s="1" a="1"/>
  <c r="FM103" i="26" s="1"/>
  <c r="BN104" i="27" s="1"/>
  <c r="BJ105" i="26" a="1"/>
  <c r="BJ105" i="26" s="1"/>
  <c r="FM105" i="26" s="1" a="1"/>
  <c r="FM105" i="26" s="1"/>
  <c r="BN106" i="27" s="1"/>
  <c r="BJ102" i="26" a="1"/>
  <c r="BJ102" i="26" s="1"/>
  <c r="FM102" i="26" s="1"/>
  <c r="BN103" i="27" s="1"/>
  <c r="BJ106" i="26" a="1"/>
  <c r="BJ106" i="26" s="1"/>
  <c r="FM106" i="26" s="1"/>
  <c r="BN107" i="27" s="1"/>
  <c r="BJ100" i="26" a="1"/>
  <c r="BJ100" i="26" s="1"/>
  <c r="FM100" i="26" s="1" a="1"/>
  <c r="FM100" i="26" s="1"/>
  <c r="BN101" i="27" s="1"/>
  <c r="BJ99" i="26" a="1"/>
  <c r="BJ99" i="26" s="1"/>
  <c r="FM99" i="26" s="1"/>
  <c r="BN100" i="27" s="1"/>
  <c r="BJ109" i="26" a="1"/>
  <c r="BJ109" i="26" s="1"/>
  <c r="FM109" i="26" s="1" a="1"/>
  <c r="FM109" i="26" s="1"/>
  <c r="BN110" i="27" s="1"/>
  <c r="BJ101" i="26" a="1"/>
  <c r="BJ101" i="26" s="1"/>
  <c r="FM101" i="26" s="1"/>
  <c r="BN102" i="27" s="1"/>
  <c r="DH92" i="26" a="1"/>
  <c r="DH92" i="26" s="1"/>
  <c r="HK92" i="26" s="1"/>
  <c r="DL93" i="27" s="1"/>
  <c r="DH97" i="26" a="1"/>
  <c r="DH97" i="26" s="1"/>
  <c r="HK97" i="26" s="1"/>
  <c r="DL98" i="27" s="1"/>
  <c r="DH95" i="26" a="1"/>
  <c r="DH95" i="26" s="1"/>
  <c r="HK95" i="26" s="1" a="1"/>
  <c r="HK95" i="26" s="1"/>
  <c r="DL96" i="27" s="1"/>
  <c r="DH94" i="26" a="1"/>
  <c r="DH94" i="26" s="1"/>
  <c r="HK94" i="26" s="1"/>
  <c r="DL95" i="27" s="1"/>
  <c r="DH91" i="26" a="1"/>
  <c r="DH91" i="26" s="1"/>
  <c r="HK91" i="26" s="1" a="1"/>
  <c r="HK91" i="26" s="1"/>
  <c r="DL92" i="27" s="1"/>
  <c r="DH90" i="26" a="1"/>
  <c r="DH90" i="26" s="1"/>
  <c r="HK90" i="26" s="1" a="1"/>
  <c r="HK90" i="26" s="1"/>
  <c r="DL91" i="27" s="1"/>
  <c r="DH98" i="26" a="1"/>
  <c r="DH98" i="26" s="1"/>
  <c r="HK98" i="26" s="1" a="1"/>
  <c r="HK98" i="26" s="1"/>
  <c r="DL99" i="27" s="1"/>
  <c r="DH93" i="26" a="1"/>
  <c r="DH93" i="26" s="1"/>
  <c r="HK93" i="26" s="1" a="1"/>
  <c r="HK93" i="26" s="1"/>
  <c r="DL94" i="27" s="1"/>
  <c r="DH96" i="26" a="1"/>
  <c r="DH96" i="26" s="1"/>
  <c r="HK96" i="26" s="1"/>
  <c r="DL97" i="27" s="1"/>
  <c r="AJ108" i="26" a="1"/>
  <c r="AJ108" i="26" s="1"/>
  <c r="EM108" i="26" s="1"/>
  <c r="AN109" i="27" s="1"/>
  <c r="AJ100" i="26" a="1"/>
  <c r="AJ100" i="26" s="1"/>
  <c r="EM100" i="26" s="1" a="1"/>
  <c r="EM100" i="26" s="1"/>
  <c r="AN101" i="27" s="1"/>
  <c r="AJ105" i="26" a="1"/>
  <c r="AJ105" i="26" s="1"/>
  <c r="EM105" i="26" s="1" a="1"/>
  <c r="EM105" i="26" s="1"/>
  <c r="AN106" i="27" s="1"/>
  <c r="AJ101" i="26" a="1"/>
  <c r="AJ101" i="26" s="1"/>
  <c r="EM101" i="26" s="1"/>
  <c r="AN102" i="27" s="1"/>
  <c r="AJ104" i="26" a="1"/>
  <c r="AJ104" i="26" s="1"/>
  <c r="EM104" i="26" s="1"/>
  <c r="AN105" i="27" s="1"/>
  <c r="AJ99" i="26" a="1"/>
  <c r="AJ99" i="26" s="1"/>
  <c r="EM99" i="26" s="1"/>
  <c r="AN100" i="27" s="1"/>
  <c r="AJ107" i="26" a="1"/>
  <c r="AJ107" i="26" s="1"/>
  <c r="EM107" i="26" s="1" a="1"/>
  <c r="EM107" i="26" s="1"/>
  <c r="AN108" i="27" s="1"/>
  <c r="AJ109" i="26" a="1"/>
  <c r="AJ109" i="26" s="1"/>
  <c r="EM109" i="26" s="1" a="1"/>
  <c r="EM109" i="26" s="1"/>
  <c r="AN110" i="27" s="1"/>
  <c r="AJ102" i="26" a="1"/>
  <c r="AJ102" i="26" s="1"/>
  <c r="EM102" i="26" s="1"/>
  <c r="AN103" i="27" s="1"/>
  <c r="AJ106" i="26" a="1"/>
  <c r="AJ106" i="26" s="1"/>
  <c r="EM106" i="26" s="1"/>
  <c r="AN107" i="27" s="1"/>
  <c r="AJ103" i="26" a="1"/>
  <c r="AJ103" i="26" s="1"/>
  <c r="EM103" i="26" s="1" a="1"/>
  <c r="EM103" i="26" s="1"/>
  <c r="AN104" i="27" s="1"/>
  <c r="AQ112" i="26" a="1"/>
  <c r="AQ112" i="26" s="1"/>
  <c r="ET112" i="26" s="1"/>
  <c r="AU113" i="27" s="1"/>
  <c r="AQ116" i="26" a="1"/>
  <c r="AQ116" i="26" s="1"/>
  <c r="ET116" i="26" s="1" a="1"/>
  <c r="ET116" i="26" s="1"/>
  <c r="AU117" i="27" s="1"/>
  <c r="AQ115" i="26" a="1"/>
  <c r="AQ115" i="26" s="1"/>
  <c r="ET115" i="26" s="1"/>
  <c r="AU116" i="27" s="1"/>
  <c r="AQ117" i="26" a="1"/>
  <c r="AQ117" i="26" s="1"/>
  <c r="ET117" i="26" s="1"/>
  <c r="AU118" i="27" s="1"/>
  <c r="AQ118" i="26" a="1"/>
  <c r="AQ118" i="26" s="1"/>
  <c r="ET118" i="26" s="1"/>
  <c r="AU119" i="27" s="1"/>
  <c r="AQ111" i="26" a="1"/>
  <c r="AQ111" i="26" s="1"/>
  <c r="ET111" i="26" s="1" a="1"/>
  <c r="ET111" i="26" s="1"/>
  <c r="AU112" i="27" s="1"/>
  <c r="AQ119" i="26" a="1"/>
  <c r="AQ119" i="26" s="1"/>
  <c r="ET119" i="26" s="1" a="1"/>
  <c r="ET119" i="26" s="1"/>
  <c r="AU120" i="27" s="1"/>
  <c r="AQ114" i="26" a="1"/>
  <c r="AQ114" i="26" s="1"/>
  <c r="ET114" i="26" s="1" a="1"/>
  <c r="ET114" i="26" s="1"/>
  <c r="AU115" i="27" s="1"/>
  <c r="AQ113" i="26" a="1"/>
  <c r="AQ113" i="26" s="1"/>
  <c r="ET113" i="26" s="1" a="1"/>
  <c r="ET113" i="26" s="1"/>
  <c r="AU114" i="27" s="1"/>
  <c r="AQ110" i="26" a="1"/>
  <c r="AQ110" i="26" s="1"/>
  <c r="ET110" i="26" s="1"/>
  <c r="AU111" i="27" s="1"/>
  <c r="CY93" i="26" a="1"/>
  <c r="CY93" i="26" s="1"/>
  <c r="HB93" i="26" s="1" a="1"/>
  <c r="HB93" i="26" s="1"/>
  <c r="DC94" i="27" s="1"/>
  <c r="CY98" i="26" a="1"/>
  <c r="CY98" i="26" s="1"/>
  <c r="HB98" i="26" s="1" a="1"/>
  <c r="HB98" i="26" s="1"/>
  <c r="DC99" i="27" s="1"/>
  <c r="CY94" i="26" a="1"/>
  <c r="CY94" i="26" s="1"/>
  <c r="HB94" i="26" s="1"/>
  <c r="DC95" i="27" s="1"/>
  <c r="CY96" i="26" a="1"/>
  <c r="CY96" i="26" s="1"/>
  <c r="HB96" i="26" s="1"/>
  <c r="DC97" i="27" s="1"/>
  <c r="CY97" i="26" a="1"/>
  <c r="CY97" i="26" s="1"/>
  <c r="HB97" i="26" s="1"/>
  <c r="DC98" i="27" s="1"/>
  <c r="CY91" i="26" a="1"/>
  <c r="CY91" i="26" s="1"/>
  <c r="HB91" i="26" s="1" a="1"/>
  <c r="HB91" i="26" s="1"/>
  <c r="DC92" i="27" s="1"/>
  <c r="CY92" i="26" a="1"/>
  <c r="CY92" i="26" s="1"/>
  <c r="HB92" i="26" s="1"/>
  <c r="DC93" i="27" s="1"/>
  <c r="CY95" i="26" a="1"/>
  <c r="CY95" i="26" s="1"/>
  <c r="HB95" i="26" s="1" a="1"/>
  <c r="HB95" i="26" s="1"/>
  <c r="DC96" i="27" s="1"/>
  <c r="CY90" i="26" a="1"/>
  <c r="CY90" i="26" s="1"/>
  <c r="HB90" i="26" s="1" a="1"/>
  <c r="HB90" i="26" s="1"/>
  <c r="DC91" i="27" s="1"/>
  <c r="AZ133" i="26" a="1"/>
  <c r="AZ133" i="26" s="1"/>
  <c r="FC133" i="26" s="1"/>
  <c r="BD134" i="27" s="1"/>
  <c r="AZ123" i="26" a="1"/>
  <c r="AZ123" i="26" s="1"/>
  <c r="FC123" i="26" s="1"/>
  <c r="BD124" i="27" s="1"/>
  <c r="AZ132" i="26" a="1"/>
  <c r="AZ132" i="26" s="1"/>
  <c r="FC132" i="26" s="1"/>
  <c r="BD133" i="27" s="1"/>
  <c r="AZ124" i="26" a="1"/>
  <c r="AZ124" i="26" s="1"/>
  <c r="FC124" i="26" s="1"/>
  <c r="BD125" i="27" s="1"/>
  <c r="AZ125" i="26" a="1"/>
  <c r="AZ125" i="26" s="1"/>
  <c r="FC125" i="26" s="1"/>
  <c r="BD126" i="27" s="1"/>
  <c r="AZ122" i="26" a="1"/>
  <c r="AZ122" i="26" s="1"/>
  <c r="FC122" i="26" s="1"/>
  <c r="BD123" i="27" s="1"/>
  <c r="AZ120" i="26" a="1"/>
  <c r="AZ120" i="26" s="1"/>
  <c r="FC120" i="26" s="1"/>
  <c r="BD121" i="27" s="1"/>
  <c r="AZ128" i="26" a="1"/>
  <c r="AZ128" i="26" s="1"/>
  <c r="FC128" i="26" s="1"/>
  <c r="BD129" i="27" s="1"/>
  <c r="AZ130" i="26" a="1"/>
  <c r="AZ130" i="26" s="1"/>
  <c r="FC130" i="26" s="1"/>
  <c r="BD131" i="27" s="1"/>
  <c r="AZ131" i="26" a="1"/>
  <c r="AZ131" i="26" s="1"/>
  <c r="FC131" i="26" s="1"/>
  <c r="BD132" i="27" s="1"/>
  <c r="AZ129" i="26" a="1"/>
  <c r="AZ129" i="26" s="1"/>
  <c r="FC129" i="26" s="1"/>
  <c r="BD130" i="27" s="1"/>
  <c r="AZ127" i="26" a="1"/>
  <c r="AZ127" i="26" s="1"/>
  <c r="FC127" i="26" s="1"/>
  <c r="BD128" i="27" s="1"/>
  <c r="AZ121" i="26" a="1"/>
  <c r="AZ121" i="26" s="1"/>
  <c r="FC121" i="26" s="1"/>
  <c r="BD122" i="27" s="1"/>
  <c r="AZ126" i="26" a="1"/>
  <c r="AZ126" i="26" s="1"/>
  <c r="FC126" i="26" s="1"/>
  <c r="BD127" i="27" s="1"/>
  <c r="BH88" i="26" a="1"/>
  <c r="BH88" i="26" s="1"/>
  <c r="BH87" i="26" a="1"/>
  <c r="BH87" i="26" s="1"/>
  <c r="FK87" i="26" s="1" a="1"/>
  <c r="FK87" i="26" s="1"/>
  <c r="BL88" i="27" s="1"/>
  <c r="BH84" i="26" a="1"/>
  <c r="BH84" i="26" s="1"/>
  <c r="FK84" i="26" s="1"/>
  <c r="BL85" i="27" s="1"/>
  <c r="BH86" i="26" a="1"/>
  <c r="BH86" i="26" s="1"/>
  <c r="FK86" i="26" s="1" a="1"/>
  <c r="FK86" i="26" s="1"/>
  <c r="BL87" i="27" s="1"/>
  <c r="BH89" i="26" a="1"/>
  <c r="BH89" i="26" s="1"/>
  <c r="BH85" i="26" a="1"/>
  <c r="BH85" i="26" s="1"/>
  <c r="FK85" i="26" s="1"/>
  <c r="BL86" i="27" s="1"/>
  <c r="AV89" i="26" a="1"/>
  <c r="AV89" i="26" s="1"/>
  <c r="AV88" i="26" a="1"/>
  <c r="AV88" i="26" s="1"/>
  <c r="AV84" i="26" a="1"/>
  <c r="AV84" i="26" s="1"/>
  <c r="EY84" i="26" s="1"/>
  <c r="AZ85" i="27" s="1"/>
  <c r="AV86" i="26" a="1"/>
  <c r="AV86" i="26" s="1"/>
  <c r="EY86" i="26" s="1" a="1"/>
  <c r="EY86" i="26" s="1"/>
  <c r="AZ87" i="27" s="1"/>
  <c r="AV85" i="26" a="1"/>
  <c r="AV85" i="26" s="1"/>
  <c r="EY85" i="26" s="1"/>
  <c r="AZ86" i="27" s="1"/>
  <c r="AV87" i="26" a="1"/>
  <c r="AV87" i="26" s="1"/>
  <c r="EY87" i="26" s="1" a="1"/>
  <c r="EY87" i="26" s="1"/>
  <c r="AZ88" i="27" s="1"/>
  <c r="BW100" i="26" a="1"/>
  <c r="BW100" i="26" s="1"/>
  <c r="FZ100" i="26" s="1" a="1"/>
  <c r="FZ100" i="26" s="1"/>
  <c r="CA101" i="27" s="1"/>
  <c r="BW102" i="26" a="1"/>
  <c r="BW102" i="26" s="1"/>
  <c r="FZ102" i="26" s="1"/>
  <c r="CA103" i="27" s="1"/>
  <c r="BW107" i="26" a="1"/>
  <c r="BW107" i="26" s="1"/>
  <c r="FZ107" i="26" s="1" a="1"/>
  <c r="FZ107" i="26" s="1"/>
  <c r="CA108" i="27" s="1"/>
  <c r="BW99" i="26" a="1"/>
  <c r="BW99" i="26" s="1"/>
  <c r="FZ99" i="26" s="1"/>
  <c r="CA100" i="27" s="1"/>
  <c r="BW109" i="26" a="1"/>
  <c r="BW109" i="26" s="1"/>
  <c r="FZ109" i="26" s="1" a="1"/>
  <c r="FZ109" i="26" s="1"/>
  <c r="CA110" i="27" s="1"/>
  <c r="BW105" i="26" a="1"/>
  <c r="BW105" i="26" s="1"/>
  <c r="FZ105" i="26" s="1" a="1"/>
  <c r="FZ105" i="26" s="1"/>
  <c r="CA106" i="27" s="1"/>
  <c r="BW103" i="26" a="1"/>
  <c r="BW103" i="26" s="1"/>
  <c r="FZ103" i="26" s="1" a="1"/>
  <c r="FZ103" i="26" s="1"/>
  <c r="CA104" i="27" s="1"/>
  <c r="BW104" i="26" a="1"/>
  <c r="BW104" i="26" s="1"/>
  <c r="FZ104" i="26" s="1"/>
  <c r="CA105" i="27" s="1"/>
  <c r="BW108" i="26" a="1"/>
  <c r="BW108" i="26" s="1"/>
  <c r="FZ108" i="26" s="1"/>
  <c r="CA109" i="27" s="1"/>
  <c r="BW101" i="26" a="1"/>
  <c r="BW101" i="26" s="1"/>
  <c r="FZ101" i="26" s="1"/>
  <c r="CA102" i="27" s="1"/>
  <c r="BW106" i="26" a="1"/>
  <c r="BW106" i="26" s="1"/>
  <c r="FZ106" i="26" s="1"/>
  <c r="CA107" i="27" s="1"/>
  <c r="AX133" i="26" a="1"/>
  <c r="AX133" i="26" s="1"/>
  <c r="FA133" i="26" s="1"/>
  <c r="BB134" i="27" s="1"/>
  <c r="AX127" i="26" a="1"/>
  <c r="AX127" i="26" s="1"/>
  <c r="FA127" i="26" s="1"/>
  <c r="BB128" i="27" s="1"/>
  <c r="AX129" i="26" a="1"/>
  <c r="AX129" i="26" s="1"/>
  <c r="FA129" i="26" s="1"/>
  <c r="BB130" i="27" s="1"/>
  <c r="AX126" i="26" a="1"/>
  <c r="AX126" i="26" s="1"/>
  <c r="FA126" i="26" s="1"/>
  <c r="BB127" i="27" s="1"/>
  <c r="AX128" i="26" a="1"/>
  <c r="AX128" i="26" s="1"/>
  <c r="FA128" i="26" s="1"/>
  <c r="BB129" i="27" s="1"/>
  <c r="AX122" i="26" a="1"/>
  <c r="AX122" i="26" s="1"/>
  <c r="FA122" i="26" s="1"/>
  <c r="BB123" i="27" s="1"/>
  <c r="AX132" i="26" a="1"/>
  <c r="AX132" i="26" s="1"/>
  <c r="FA132" i="26" s="1"/>
  <c r="BB133" i="27" s="1"/>
  <c r="AX131" i="26" a="1"/>
  <c r="AX131" i="26" s="1"/>
  <c r="FA131" i="26" s="1"/>
  <c r="BB132" i="27" s="1"/>
  <c r="AX124" i="26" a="1"/>
  <c r="AX124" i="26" s="1"/>
  <c r="FA124" i="26" s="1"/>
  <c r="BB125" i="27" s="1"/>
  <c r="AX125" i="26" a="1"/>
  <c r="AX125" i="26" s="1"/>
  <c r="FA125" i="26" s="1"/>
  <c r="BB126" i="27" s="1"/>
  <c r="AX123" i="26" a="1"/>
  <c r="AX123" i="26" s="1"/>
  <c r="FA123" i="26" s="1"/>
  <c r="BB124" i="27" s="1"/>
  <c r="AX121" i="26" a="1"/>
  <c r="AX121" i="26" s="1"/>
  <c r="FA121" i="26" s="1"/>
  <c r="BB122" i="27" s="1"/>
  <c r="AX120" i="26" a="1"/>
  <c r="AX120" i="26" s="1"/>
  <c r="FA120" i="26" s="1"/>
  <c r="BB121" i="27" s="1"/>
  <c r="AX130" i="26" a="1"/>
  <c r="AX130" i="26" s="1"/>
  <c r="FA130" i="26" s="1"/>
  <c r="BB131" i="27" s="1"/>
  <c r="CH110" i="26" a="1"/>
  <c r="CH110" i="26" s="1"/>
  <c r="GK110" i="26" s="1"/>
  <c r="CL111" i="27" s="1"/>
  <c r="CH117" i="26" a="1"/>
  <c r="CH117" i="26" s="1"/>
  <c r="GK117" i="26" s="1"/>
  <c r="CL118" i="27" s="1"/>
  <c r="CH112" i="26" a="1"/>
  <c r="CH112" i="26" s="1"/>
  <c r="GK112" i="26" s="1"/>
  <c r="CL113" i="27" s="1"/>
  <c r="CH116" i="26" a="1"/>
  <c r="CH116" i="26" s="1"/>
  <c r="GK116" i="26" s="1" a="1"/>
  <c r="GK116" i="26" s="1"/>
  <c r="CL117" i="27" s="1"/>
  <c r="CH114" i="26" a="1"/>
  <c r="CH114" i="26" s="1"/>
  <c r="GK114" i="26" s="1" a="1"/>
  <c r="GK114" i="26" s="1"/>
  <c r="CL115" i="27" s="1"/>
  <c r="CH113" i="26" a="1"/>
  <c r="CH113" i="26" s="1"/>
  <c r="GK113" i="26" s="1" a="1"/>
  <c r="GK113" i="26" s="1"/>
  <c r="CL114" i="27" s="1"/>
  <c r="CH118" i="26" a="1"/>
  <c r="CH118" i="26" s="1"/>
  <c r="GK118" i="26" s="1"/>
  <c r="CL119" i="27" s="1"/>
  <c r="CH115" i="26" a="1"/>
  <c r="CH115" i="26" s="1"/>
  <c r="GK115" i="26" s="1"/>
  <c r="CL116" i="27" s="1"/>
  <c r="CH111" i="26" a="1"/>
  <c r="CH111" i="26" s="1"/>
  <c r="GK111" i="26" s="1" a="1"/>
  <c r="GK111" i="26" s="1"/>
  <c r="CL112" i="27" s="1"/>
  <c r="CH119" i="26" a="1"/>
  <c r="CH119" i="26" s="1"/>
  <c r="GK119" i="26" s="1" a="1"/>
  <c r="GK119" i="26" s="1"/>
  <c r="CL120" i="27" s="1"/>
  <c r="CL92" i="26" a="1"/>
  <c r="CL92" i="26" s="1"/>
  <c r="GO92" i="26" s="1"/>
  <c r="CP93" i="27" s="1"/>
  <c r="CL91" i="26" a="1"/>
  <c r="CL91" i="26" s="1"/>
  <c r="GO91" i="26" s="1" a="1"/>
  <c r="GO91" i="26" s="1"/>
  <c r="CP92" i="27" s="1"/>
  <c r="CL96" i="26" a="1"/>
  <c r="CL96" i="26" s="1"/>
  <c r="GO96" i="26" s="1"/>
  <c r="CP97" i="27" s="1"/>
  <c r="CL95" i="26" a="1"/>
  <c r="CL95" i="26" s="1"/>
  <c r="GO95" i="26" s="1" a="1"/>
  <c r="GO95" i="26" s="1"/>
  <c r="CP96" i="27" s="1"/>
  <c r="CL97" i="26" a="1"/>
  <c r="CL97" i="26" s="1"/>
  <c r="GO97" i="26" s="1"/>
  <c r="CP98" i="27" s="1"/>
  <c r="CL90" i="26" a="1"/>
  <c r="CL90" i="26" s="1"/>
  <c r="GO90" i="26" s="1" a="1"/>
  <c r="GO90" i="26" s="1"/>
  <c r="CP91" i="27" s="1"/>
  <c r="CL93" i="26" a="1"/>
  <c r="CL93" i="26" s="1"/>
  <c r="GO93" i="26" s="1" a="1"/>
  <c r="GO93" i="26" s="1"/>
  <c r="CP94" i="27" s="1"/>
  <c r="CL94" i="26" a="1"/>
  <c r="CL94" i="26" s="1"/>
  <c r="GO94" i="26" s="1"/>
  <c r="CP95" i="27" s="1"/>
  <c r="CL98" i="26" a="1"/>
  <c r="CL98" i="26" s="1"/>
  <c r="GO98" i="26" s="1" a="1"/>
  <c r="GO98" i="26" s="1"/>
  <c r="CP99" i="27" s="1"/>
  <c r="Z116" i="26" a="1"/>
  <c r="Z116" i="26" s="1"/>
  <c r="EC116" i="26" s="1" a="1"/>
  <c r="EC116" i="26" s="1"/>
  <c r="AD117" i="27" s="1"/>
  <c r="Z112" i="26" a="1"/>
  <c r="Z112" i="26" s="1"/>
  <c r="EC112" i="26" s="1"/>
  <c r="AD113" i="27" s="1"/>
  <c r="Z111" i="26" a="1"/>
  <c r="Z111" i="26" s="1"/>
  <c r="EC111" i="26" s="1" a="1"/>
  <c r="EC111" i="26" s="1"/>
  <c r="AD112" i="27" s="1"/>
  <c r="Z115" i="26" a="1"/>
  <c r="Z115" i="26" s="1"/>
  <c r="EC115" i="26" s="1"/>
  <c r="AD116" i="27" s="1"/>
  <c r="Z118" i="26" a="1"/>
  <c r="Z118" i="26" s="1"/>
  <c r="EC118" i="26" s="1"/>
  <c r="AD119" i="27" s="1"/>
  <c r="Z113" i="26" a="1"/>
  <c r="Z113" i="26" s="1"/>
  <c r="EC113" i="26" s="1" a="1"/>
  <c r="EC113" i="26" s="1"/>
  <c r="AD114" i="27" s="1"/>
  <c r="Z110" i="26" a="1"/>
  <c r="Z110" i="26" s="1"/>
  <c r="EC110" i="26" s="1"/>
  <c r="AD111" i="27" s="1"/>
  <c r="Z114" i="26" a="1"/>
  <c r="Z114" i="26" s="1"/>
  <c r="EC114" i="26" s="1" a="1"/>
  <c r="EC114" i="26" s="1"/>
  <c r="AD115" i="27" s="1"/>
  <c r="Z117" i="26" a="1"/>
  <c r="Z117" i="26" s="1"/>
  <c r="EC117" i="26" s="1"/>
  <c r="AD118" i="27" s="1"/>
  <c r="Z119" i="26" a="1"/>
  <c r="Z119" i="26" s="1"/>
  <c r="EC119" i="26" s="1" a="1"/>
  <c r="EC119" i="26" s="1"/>
  <c r="AD120" i="27" s="1"/>
  <c r="DF88" i="26" a="1"/>
  <c r="DF88" i="26" s="1"/>
  <c r="DF87" i="26" a="1"/>
  <c r="DF87" i="26" s="1"/>
  <c r="HI87" i="26" s="1" a="1"/>
  <c r="HI87" i="26" s="1"/>
  <c r="DJ88" i="27" s="1"/>
  <c r="DF84" i="26" a="1"/>
  <c r="DF84" i="26" s="1"/>
  <c r="HI84" i="26" s="1"/>
  <c r="DJ85" i="27" s="1"/>
  <c r="DF85" i="26" a="1"/>
  <c r="DF85" i="26" s="1"/>
  <c r="HI85" i="26" s="1"/>
  <c r="DJ86" i="27" s="1"/>
  <c r="DF89" i="26" a="1"/>
  <c r="DF89" i="26" s="1"/>
  <c r="DF86" i="26" a="1"/>
  <c r="DF86" i="26" s="1"/>
  <c r="HI86" i="26" s="1" a="1"/>
  <c r="HI86" i="26" s="1"/>
  <c r="DJ87" i="27" s="1"/>
  <c r="BU106" i="26" a="1"/>
  <c r="BU106" i="26" s="1"/>
  <c r="FX106" i="26" s="1"/>
  <c r="BY107" i="27" s="1"/>
  <c r="BU104" i="26" a="1"/>
  <c r="BU104" i="26" s="1"/>
  <c r="FX104" i="26" s="1"/>
  <c r="BY105" i="27" s="1"/>
  <c r="BU108" i="26" a="1"/>
  <c r="BU108" i="26" s="1"/>
  <c r="FX108" i="26" s="1"/>
  <c r="BY109" i="27" s="1"/>
  <c r="BU99" i="26" a="1"/>
  <c r="BU99" i="26" s="1"/>
  <c r="FX99" i="26" s="1"/>
  <c r="BY100" i="27" s="1"/>
  <c r="BU101" i="26" a="1"/>
  <c r="BU101" i="26" s="1"/>
  <c r="FX101" i="26" s="1"/>
  <c r="BY102" i="27" s="1"/>
  <c r="BU103" i="26" a="1"/>
  <c r="BU103" i="26" s="1"/>
  <c r="FX103" i="26" s="1" a="1"/>
  <c r="FX103" i="26" s="1"/>
  <c r="BY104" i="27" s="1"/>
  <c r="BU100" i="26" a="1"/>
  <c r="BU100" i="26" s="1"/>
  <c r="FX100" i="26" s="1" a="1"/>
  <c r="FX100" i="26" s="1"/>
  <c r="BY101" i="27" s="1"/>
  <c r="BU102" i="26" a="1"/>
  <c r="BU102" i="26" s="1"/>
  <c r="FX102" i="26" s="1"/>
  <c r="BY103" i="27" s="1"/>
  <c r="BU109" i="26" a="1"/>
  <c r="BU109" i="26" s="1"/>
  <c r="FX109" i="26" s="1" a="1"/>
  <c r="FX109" i="26" s="1"/>
  <c r="BY110" i="27" s="1"/>
  <c r="BU107" i="26" a="1"/>
  <c r="BU107" i="26" s="1"/>
  <c r="FX107" i="26" s="1" a="1"/>
  <c r="FX107" i="26" s="1"/>
  <c r="BY108" i="27" s="1"/>
  <c r="BU105" i="26" a="1"/>
  <c r="BU105" i="26" s="1"/>
  <c r="FX105" i="26" s="1" a="1"/>
  <c r="FX105" i="26" s="1"/>
  <c r="BY106" i="27" s="1"/>
  <c r="AR108" i="26" a="1"/>
  <c r="AR108" i="26" s="1"/>
  <c r="EU108" i="26" s="1"/>
  <c r="AV109" i="27" s="1"/>
  <c r="AR105" i="26" a="1"/>
  <c r="AR105" i="26" s="1"/>
  <c r="EU105" i="26" s="1" a="1"/>
  <c r="EU105" i="26" s="1"/>
  <c r="AV106" i="27" s="1"/>
  <c r="AR103" i="26" a="1"/>
  <c r="AR103" i="26" s="1"/>
  <c r="EU103" i="26" s="1" a="1"/>
  <c r="EU103" i="26" s="1"/>
  <c r="AV104" i="27" s="1"/>
  <c r="AR104" i="26" a="1"/>
  <c r="AR104" i="26" s="1"/>
  <c r="EU104" i="26" s="1"/>
  <c r="AV105" i="27" s="1"/>
  <c r="AR102" i="26" a="1"/>
  <c r="AR102" i="26" s="1"/>
  <c r="EU102" i="26" s="1"/>
  <c r="AV103" i="27" s="1"/>
  <c r="AR107" i="26" a="1"/>
  <c r="AR107" i="26" s="1"/>
  <c r="EU107" i="26" s="1" a="1"/>
  <c r="EU107" i="26" s="1"/>
  <c r="AV108" i="27" s="1"/>
  <c r="AR109" i="26" a="1"/>
  <c r="AR109" i="26" s="1"/>
  <c r="EU109" i="26" s="1" a="1"/>
  <c r="EU109" i="26" s="1"/>
  <c r="AV110" i="27" s="1"/>
  <c r="AR101" i="26" a="1"/>
  <c r="AR101" i="26" s="1"/>
  <c r="EU101" i="26" s="1"/>
  <c r="AV102" i="27" s="1"/>
  <c r="AR106" i="26" a="1"/>
  <c r="AR106" i="26" s="1"/>
  <c r="EU106" i="26" s="1"/>
  <c r="AV107" i="27" s="1"/>
  <c r="AR99" i="26" a="1"/>
  <c r="AR99" i="26" s="1"/>
  <c r="EU99" i="26" s="1"/>
  <c r="AV100" i="27" s="1"/>
  <c r="AR100" i="26" a="1"/>
  <c r="AR100" i="26" s="1"/>
  <c r="EU100" i="26" s="1" a="1"/>
  <c r="EU100" i="26" s="1"/>
  <c r="AV101" i="27" s="1"/>
  <c r="BC100" i="26" a="1"/>
  <c r="BC100" i="26" s="1"/>
  <c r="FF100" i="26" s="1" a="1"/>
  <c r="FF100" i="26" s="1"/>
  <c r="BG101" i="27" s="1"/>
  <c r="BC99" i="26" a="1"/>
  <c r="BC99" i="26" s="1"/>
  <c r="FF99" i="26" s="1"/>
  <c r="BG100" i="27" s="1"/>
  <c r="BC105" i="26" a="1"/>
  <c r="BC105" i="26" s="1"/>
  <c r="FF105" i="26" s="1" a="1"/>
  <c r="FF105" i="26" s="1"/>
  <c r="BG106" i="27" s="1"/>
  <c r="BC103" i="26" a="1"/>
  <c r="BC103" i="26" s="1"/>
  <c r="FF103" i="26" s="1" a="1"/>
  <c r="FF103" i="26" s="1"/>
  <c r="BG104" i="27" s="1"/>
  <c r="BC106" i="26" a="1"/>
  <c r="BC106" i="26" s="1"/>
  <c r="FF106" i="26" s="1"/>
  <c r="BG107" i="27" s="1"/>
  <c r="BC102" i="26" a="1"/>
  <c r="BC102" i="26" s="1"/>
  <c r="FF102" i="26" s="1"/>
  <c r="BG103" i="27" s="1"/>
  <c r="BC108" i="26" a="1"/>
  <c r="BC108" i="26" s="1"/>
  <c r="FF108" i="26" s="1"/>
  <c r="BG109" i="27" s="1"/>
  <c r="BC107" i="26" a="1"/>
  <c r="BC107" i="26" s="1"/>
  <c r="FF107" i="26" s="1" a="1"/>
  <c r="FF107" i="26" s="1"/>
  <c r="BG108" i="27" s="1"/>
  <c r="BC104" i="26" a="1"/>
  <c r="BC104" i="26" s="1"/>
  <c r="FF104" i="26" s="1"/>
  <c r="BG105" i="27" s="1"/>
  <c r="BC109" i="26" a="1"/>
  <c r="BC109" i="26" s="1"/>
  <c r="FF109" i="26" s="1" a="1"/>
  <c r="FF109" i="26" s="1"/>
  <c r="BG110" i="27" s="1"/>
  <c r="BC101" i="26" a="1"/>
  <c r="BC101" i="26" s="1"/>
  <c r="FF101" i="26" s="1"/>
  <c r="BG102" i="27" s="1"/>
  <c r="DB91" i="26" a="1"/>
  <c r="DB91" i="26" s="1"/>
  <c r="HE91" i="26" s="1" a="1"/>
  <c r="HE91" i="26" s="1"/>
  <c r="DF92" i="27" s="1"/>
  <c r="DB95" i="26" a="1"/>
  <c r="DB95" i="26" s="1"/>
  <c r="HE95" i="26" s="1" a="1"/>
  <c r="HE95" i="26" s="1"/>
  <c r="DF96" i="27" s="1"/>
  <c r="DB90" i="26" a="1"/>
  <c r="DB90" i="26" s="1"/>
  <c r="HE90" i="26" s="1" a="1"/>
  <c r="HE90" i="26" s="1"/>
  <c r="DF91" i="27" s="1"/>
  <c r="DB97" i="26" a="1"/>
  <c r="DB97" i="26" s="1"/>
  <c r="HE97" i="26" s="1"/>
  <c r="DF98" i="27" s="1"/>
  <c r="DB92" i="26" a="1"/>
  <c r="DB92" i="26" s="1"/>
  <c r="HE92" i="26" s="1"/>
  <c r="DF93" i="27" s="1"/>
  <c r="DB94" i="26" a="1"/>
  <c r="DB94" i="26" s="1"/>
  <c r="HE94" i="26" s="1"/>
  <c r="DF95" i="27" s="1"/>
  <c r="DB96" i="26" a="1"/>
  <c r="DB96" i="26" s="1"/>
  <c r="HE96" i="26" s="1"/>
  <c r="DF97" i="27" s="1"/>
  <c r="DB98" i="26" a="1"/>
  <c r="DB98" i="26" s="1"/>
  <c r="HE98" i="26" s="1" a="1"/>
  <c r="HE98" i="26" s="1"/>
  <c r="DF99" i="27" s="1"/>
  <c r="DB93" i="26" a="1"/>
  <c r="DB93" i="26" s="1"/>
  <c r="HE93" i="26" s="1" a="1"/>
  <c r="HE93" i="26" s="1"/>
  <c r="DF94" i="27" s="1"/>
  <c r="BD96" i="26" a="1"/>
  <c r="BD96" i="26" s="1"/>
  <c r="FG96" i="26" s="1"/>
  <c r="BH97" i="27" s="1"/>
  <c r="BD94" i="26" a="1"/>
  <c r="BD94" i="26" s="1"/>
  <c r="FG94" i="26" s="1"/>
  <c r="BH95" i="27" s="1"/>
  <c r="BD97" i="26" a="1"/>
  <c r="BD97" i="26" s="1"/>
  <c r="FG97" i="26" s="1"/>
  <c r="BH98" i="27" s="1"/>
  <c r="BD93" i="26" a="1"/>
  <c r="BD93" i="26" s="1"/>
  <c r="FG93" i="26" s="1" a="1"/>
  <c r="FG93" i="26" s="1"/>
  <c r="BH94" i="27" s="1"/>
  <c r="BD98" i="26" a="1"/>
  <c r="BD98" i="26" s="1"/>
  <c r="FG98" i="26" s="1" a="1"/>
  <c r="FG98" i="26" s="1"/>
  <c r="BH99" i="27" s="1"/>
  <c r="BD90" i="26" a="1"/>
  <c r="BD90" i="26" s="1"/>
  <c r="FG90" i="26" s="1" a="1"/>
  <c r="FG90" i="26" s="1"/>
  <c r="BH91" i="27" s="1"/>
  <c r="BD92" i="26" a="1"/>
  <c r="BD92" i="26" s="1"/>
  <c r="FG92" i="26" s="1"/>
  <c r="BH93" i="27" s="1"/>
  <c r="BD91" i="26" a="1"/>
  <c r="BD91" i="26" s="1"/>
  <c r="FG91" i="26" s="1" a="1"/>
  <c r="FG91" i="26" s="1"/>
  <c r="BH92" i="27" s="1"/>
  <c r="BD95" i="26" a="1"/>
  <c r="BD95" i="26" s="1"/>
  <c r="FG95" i="26" s="1" a="1"/>
  <c r="FG95" i="26" s="1"/>
  <c r="BH96" i="27" s="1"/>
  <c r="Y123" i="26" a="1"/>
  <c r="Y123" i="26" s="1"/>
  <c r="EB123" i="26" s="1"/>
  <c r="AC124" i="27" s="1"/>
  <c r="Y126" i="26" a="1"/>
  <c r="Y126" i="26" s="1"/>
  <c r="EB126" i="26" s="1"/>
  <c r="AC127" i="27" s="1"/>
  <c r="Y130" i="26" a="1"/>
  <c r="Y130" i="26" s="1"/>
  <c r="EB130" i="26" s="1"/>
  <c r="AC131" i="27" s="1"/>
  <c r="Y121" i="26" a="1"/>
  <c r="Y121" i="26" s="1"/>
  <c r="EB121" i="26" s="1"/>
  <c r="AC122" i="27" s="1"/>
  <c r="Y120" i="26" a="1"/>
  <c r="Y120" i="26" s="1"/>
  <c r="EB120" i="26" s="1"/>
  <c r="AC121" i="27" s="1"/>
  <c r="Y122" i="26" a="1"/>
  <c r="Y122" i="26" s="1"/>
  <c r="EB122" i="26" s="1"/>
  <c r="AC123" i="27" s="1"/>
  <c r="Y125" i="26" a="1"/>
  <c r="Y125" i="26" s="1"/>
  <c r="EB125" i="26" s="1"/>
  <c r="AC126" i="27" s="1"/>
  <c r="Y132" i="26" a="1"/>
  <c r="Y132" i="26" s="1"/>
  <c r="EB132" i="26" s="1"/>
  <c r="AC133" i="27" s="1"/>
  <c r="Y129" i="26" a="1"/>
  <c r="Y129" i="26" s="1"/>
  <c r="EB129" i="26" s="1"/>
  <c r="AC130" i="27" s="1"/>
  <c r="Y127" i="26" a="1"/>
  <c r="Y127" i="26" s="1"/>
  <c r="EB127" i="26" s="1"/>
  <c r="AC128" i="27" s="1"/>
  <c r="Y128" i="26" a="1"/>
  <c r="Y128" i="26" s="1"/>
  <c r="EB128" i="26" s="1"/>
  <c r="AC129" i="27" s="1"/>
  <c r="Y133" i="26" a="1"/>
  <c r="Y133" i="26" s="1"/>
  <c r="EB133" i="26" s="1"/>
  <c r="AC134" i="27" s="1"/>
  <c r="Y124" i="26" a="1"/>
  <c r="Y124" i="26" s="1"/>
  <c r="EB124" i="26" s="1"/>
  <c r="AC125" i="27" s="1"/>
  <c r="Y131" i="26" a="1"/>
  <c r="Y131" i="26" s="1"/>
  <c r="EB131" i="26" s="1"/>
  <c r="AC132" i="27" s="1"/>
  <c r="CC100" i="26" a="1"/>
  <c r="CC100" i="26" s="1"/>
  <c r="GF100" i="26" s="1" a="1"/>
  <c r="GF100" i="26" s="1"/>
  <c r="CG101" i="27" s="1"/>
  <c r="CC102" i="26" a="1"/>
  <c r="CC102" i="26" s="1"/>
  <c r="GF102" i="26" s="1"/>
  <c r="CG103" i="27" s="1"/>
  <c r="CC109" i="26" a="1"/>
  <c r="CC109" i="26" s="1"/>
  <c r="GF109" i="26" s="1" a="1"/>
  <c r="GF109" i="26" s="1"/>
  <c r="CG110" i="27" s="1"/>
  <c r="CC104" i="26" a="1"/>
  <c r="CC104" i="26" s="1"/>
  <c r="GF104" i="26" s="1"/>
  <c r="CG105" i="27" s="1"/>
  <c r="CC101" i="26" a="1"/>
  <c r="CC101" i="26" s="1"/>
  <c r="GF101" i="26" s="1"/>
  <c r="CG102" i="27" s="1"/>
  <c r="CC107" i="26" a="1"/>
  <c r="CC107" i="26" s="1"/>
  <c r="GF107" i="26" s="1" a="1"/>
  <c r="GF107" i="26" s="1"/>
  <c r="CG108" i="27" s="1"/>
  <c r="CC103" i="26" a="1"/>
  <c r="CC103" i="26" s="1"/>
  <c r="GF103" i="26" s="1" a="1"/>
  <c r="GF103" i="26" s="1"/>
  <c r="CG104" i="27" s="1"/>
  <c r="CC106" i="26" a="1"/>
  <c r="CC106" i="26" s="1"/>
  <c r="GF106" i="26" s="1"/>
  <c r="CG107" i="27" s="1"/>
  <c r="CC99" i="26" a="1"/>
  <c r="CC99" i="26" s="1"/>
  <c r="GF99" i="26" s="1"/>
  <c r="CG100" i="27" s="1"/>
  <c r="CC108" i="26" a="1"/>
  <c r="CC108" i="26" s="1"/>
  <c r="GF108" i="26" s="1"/>
  <c r="CG109" i="27" s="1"/>
  <c r="CC105" i="26" a="1"/>
  <c r="CC105" i="26" s="1"/>
  <c r="GF105" i="26" s="1" a="1"/>
  <c r="GF105" i="26" s="1"/>
  <c r="CG106" i="27" s="1"/>
  <c r="AI98" i="26" a="1"/>
  <c r="AI98" i="26" s="1"/>
  <c r="EL98" i="26" s="1" a="1"/>
  <c r="EL98" i="26" s="1"/>
  <c r="AM99" i="27" s="1"/>
  <c r="AI90" i="26" a="1"/>
  <c r="AI90" i="26" s="1"/>
  <c r="EL90" i="26" s="1" a="1"/>
  <c r="EL90" i="26" s="1"/>
  <c r="AM91" i="27" s="1"/>
  <c r="AI96" i="26" a="1"/>
  <c r="AI96" i="26" s="1"/>
  <c r="EL96" i="26" s="1"/>
  <c r="AM97" i="27" s="1"/>
  <c r="AI97" i="26" a="1"/>
  <c r="AI97" i="26" s="1"/>
  <c r="EL97" i="26" s="1"/>
  <c r="AM98" i="27" s="1"/>
  <c r="AI93" i="26" a="1"/>
  <c r="AI93" i="26" s="1"/>
  <c r="EL93" i="26" s="1" a="1"/>
  <c r="EL93" i="26" s="1"/>
  <c r="AM94" i="27" s="1"/>
  <c r="AI92" i="26" a="1"/>
  <c r="AI92" i="26" s="1"/>
  <c r="EL92" i="26" s="1"/>
  <c r="AM93" i="27" s="1"/>
  <c r="AI95" i="26" a="1"/>
  <c r="AI95" i="26" s="1"/>
  <c r="EL95" i="26" s="1" a="1"/>
  <c r="EL95" i="26" s="1"/>
  <c r="AM96" i="27" s="1"/>
  <c r="AI94" i="26" a="1"/>
  <c r="AI94" i="26" s="1"/>
  <c r="EL94" i="26" s="1"/>
  <c r="AM95" i="27" s="1"/>
  <c r="AI91" i="26" a="1"/>
  <c r="AI91" i="26" s="1"/>
  <c r="EL91" i="26" s="1" a="1"/>
  <c r="EL91" i="26" s="1"/>
  <c r="AM92" i="27" s="1"/>
  <c r="BG96" i="26" a="1"/>
  <c r="BG96" i="26" s="1"/>
  <c r="FJ96" i="26" s="1"/>
  <c r="BK97" i="27" s="1"/>
  <c r="BG98" i="26" a="1"/>
  <c r="BG98" i="26" s="1"/>
  <c r="FJ98" i="26" s="1" a="1"/>
  <c r="FJ98" i="26" s="1"/>
  <c r="BK99" i="27" s="1"/>
  <c r="BG93" i="26" a="1"/>
  <c r="BG93" i="26" s="1"/>
  <c r="FJ93" i="26" s="1" a="1"/>
  <c r="FJ93" i="26" s="1"/>
  <c r="BK94" i="27" s="1"/>
  <c r="BG91" i="26" a="1"/>
  <c r="BG91" i="26" s="1"/>
  <c r="FJ91" i="26" s="1" a="1"/>
  <c r="FJ91" i="26" s="1"/>
  <c r="BK92" i="27" s="1"/>
  <c r="BG92" i="26" a="1"/>
  <c r="BG92" i="26" s="1"/>
  <c r="FJ92" i="26" s="1"/>
  <c r="BK93" i="27" s="1"/>
  <c r="BG90" i="26" a="1"/>
  <c r="BG90" i="26" s="1"/>
  <c r="FJ90" i="26" s="1" a="1"/>
  <c r="FJ90" i="26" s="1"/>
  <c r="BK91" i="27" s="1"/>
  <c r="BG94" i="26" a="1"/>
  <c r="BG94" i="26" s="1"/>
  <c r="FJ94" i="26" s="1"/>
  <c r="BK95" i="27" s="1"/>
  <c r="BG95" i="26" a="1"/>
  <c r="BG95" i="26" s="1"/>
  <c r="FJ95" i="26" s="1" a="1"/>
  <c r="FJ95" i="26" s="1"/>
  <c r="BK96" i="27" s="1"/>
  <c r="BG97" i="26" a="1"/>
  <c r="BG97" i="26" s="1"/>
  <c r="FJ97" i="26" s="1"/>
  <c r="BK98" i="27" s="1"/>
  <c r="O120" i="26" a="1"/>
  <c r="O120" i="26" s="1"/>
  <c r="DR120" i="26" s="1"/>
  <c r="S121" i="27" s="1"/>
  <c r="O127" i="26" a="1"/>
  <c r="O127" i="26" s="1"/>
  <c r="DR127" i="26" s="1"/>
  <c r="S128" i="27" s="1"/>
  <c r="O131" i="26" a="1"/>
  <c r="O131" i="26" s="1"/>
  <c r="DR131" i="26" s="1"/>
  <c r="S132" i="27" s="1"/>
  <c r="O130" i="26" a="1"/>
  <c r="O130" i="26" s="1"/>
  <c r="DR130" i="26" s="1"/>
  <c r="S131" i="27" s="1"/>
  <c r="O129" i="26" a="1"/>
  <c r="O129" i="26" s="1"/>
  <c r="DR129" i="26" s="1"/>
  <c r="S130" i="27" s="1"/>
  <c r="O125" i="26" a="1"/>
  <c r="O125" i="26" s="1"/>
  <c r="DR125" i="26" s="1"/>
  <c r="S126" i="27" s="1"/>
  <c r="O122" i="26" a="1"/>
  <c r="O122" i="26" s="1"/>
  <c r="DR122" i="26" s="1"/>
  <c r="S123" i="27" s="1"/>
  <c r="O126" i="26" a="1"/>
  <c r="O126" i="26" s="1"/>
  <c r="DR126" i="26" s="1"/>
  <c r="S127" i="27" s="1"/>
  <c r="O123" i="26" a="1"/>
  <c r="O123" i="26" s="1"/>
  <c r="DR123" i="26" s="1"/>
  <c r="S124" i="27" s="1"/>
  <c r="O128" i="26" a="1"/>
  <c r="O128" i="26" s="1"/>
  <c r="DR128" i="26" s="1"/>
  <c r="S129" i="27" s="1"/>
  <c r="O121" i="26" a="1"/>
  <c r="O121" i="26" s="1"/>
  <c r="DR121" i="26" s="1"/>
  <c r="S122" i="27" s="1"/>
  <c r="O132" i="26" a="1"/>
  <c r="O132" i="26" s="1"/>
  <c r="DR132" i="26" s="1"/>
  <c r="S133" i="27" s="1"/>
  <c r="O133" i="26" a="1"/>
  <c r="O133" i="26" s="1"/>
  <c r="DR133" i="26" s="1"/>
  <c r="S134" i="27" s="1"/>
  <c r="O124" i="26" a="1"/>
  <c r="O124" i="26" s="1"/>
  <c r="DR124" i="26" s="1"/>
  <c r="S125" i="27" s="1"/>
  <c r="CO111" i="26" a="1"/>
  <c r="CO111" i="26" s="1"/>
  <c r="GR111" i="26" s="1" a="1"/>
  <c r="GR111" i="26" s="1"/>
  <c r="CS112" i="27" s="1"/>
  <c r="CO114" i="26" a="1"/>
  <c r="CO114" i="26" s="1"/>
  <c r="GR114" i="26" s="1" a="1"/>
  <c r="GR114" i="26" s="1"/>
  <c r="CS115" i="27" s="1"/>
  <c r="CO113" i="26" a="1"/>
  <c r="CO113" i="26" s="1"/>
  <c r="GR113" i="26" s="1" a="1"/>
  <c r="GR113" i="26" s="1"/>
  <c r="CS114" i="27" s="1"/>
  <c r="CO118" i="26" a="1"/>
  <c r="CO118" i="26" s="1"/>
  <c r="GR118" i="26" s="1"/>
  <c r="CS119" i="27" s="1"/>
  <c r="CO119" i="26" a="1"/>
  <c r="CO119" i="26" s="1"/>
  <c r="GR119" i="26" s="1" a="1"/>
  <c r="GR119" i="26" s="1"/>
  <c r="CS120" i="27" s="1"/>
  <c r="CO110" i="26" a="1"/>
  <c r="CO110" i="26" s="1"/>
  <c r="GR110" i="26" s="1"/>
  <c r="CS111" i="27" s="1"/>
  <c r="CO112" i="26" a="1"/>
  <c r="CO112" i="26" s="1"/>
  <c r="GR112" i="26" s="1"/>
  <c r="CS113" i="27" s="1"/>
  <c r="CO115" i="26" a="1"/>
  <c r="CO115" i="26" s="1"/>
  <c r="GR115" i="26" s="1"/>
  <c r="CS116" i="27" s="1"/>
  <c r="CO117" i="26" a="1"/>
  <c r="CO117" i="26" s="1"/>
  <c r="GR117" i="26" s="1"/>
  <c r="CS118" i="27" s="1"/>
  <c r="CO116" i="26" a="1"/>
  <c r="CO116" i="26" s="1"/>
  <c r="GR116" i="26" s="1" a="1"/>
  <c r="GR116" i="26" s="1"/>
  <c r="CS117" i="27" s="1"/>
  <c r="N86" i="26" a="1"/>
  <c r="N86" i="26" s="1"/>
  <c r="DQ86" i="26" s="1" a="1"/>
  <c r="DQ86" i="26" s="1"/>
  <c r="N85" i="26" a="1"/>
  <c r="N85" i="26" s="1"/>
  <c r="DQ85" i="26" s="1"/>
  <c r="N84" i="26" a="1"/>
  <c r="N84" i="26" s="1"/>
  <c r="DQ84" i="26" s="1"/>
  <c r="N89" i="26" a="1"/>
  <c r="N89" i="26" s="1"/>
  <c r="N88" i="26" a="1"/>
  <c r="N88" i="26" s="1"/>
  <c r="N87" i="26" a="1"/>
  <c r="N87" i="26" s="1"/>
  <c r="DQ87" i="26" s="1" a="1"/>
  <c r="DQ87" i="26" s="1"/>
  <c r="BB95" i="26" a="1"/>
  <c r="BB95" i="26" s="1"/>
  <c r="FE95" i="26" s="1" a="1"/>
  <c r="FE95" i="26" s="1"/>
  <c r="BF96" i="27" s="1"/>
  <c r="BB96" i="26" a="1"/>
  <c r="BB96" i="26" s="1"/>
  <c r="FE96" i="26" s="1"/>
  <c r="BF97" i="27" s="1"/>
  <c r="BB94" i="26" a="1"/>
  <c r="BB94" i="26" s="1"/>
  <c r="FE94" i="26" s="1"/>
  <c r="BF95" i="27" s="1"/>
  <c r="BB93" i="26" a="1"/>
  <c r="BB93" i="26" s="1"/>
  <c r="FE93" i="26" s="1" a="1"/>
  <c r="FE93" i="26" s="1"/>
  <c r="BF94" i="27" s="1"/>
  <c r="BB91" i="26" a="1"/>
  <c r="BB91" i="26" s="1"/>
  <c r="FE91" i="26" s="1" a="1"/>
  <c r="FE91" i="26" s="1"/>
  <c r="BF92" i="27" s="1"/>
  <c r="BB98" i="26" a="1"/>
  <c r="BB98" i="26" s="1"/>
  <c r="FE98" i="26" s="1" a="1"/>
  <c r="FE98" i="26" s="1"/>
  <c r="BF99" i="27" s="1"/>
  <c r="BB97" i="26" a="1"/>
  <c r="BB97" i="26" s="1"/>
  <c r="FE97" i="26" s="1"/>
  <c r="BF98" i="27" s="1"/>
  <c r="BB92" i="26" a="1"/>
  <c r="BB92" i="26" s="1"/>
  <c r="FE92" i="26" s="1"/>
  <c r="BF93" i="27" s="1"/>
  <c r="BB90" i="26" a="1"/>
  <c r="BB90" i="26" s="1"/>
  <c r="FE90" i="26" s="1" a="1"/>
  <c r="FE90" i="26" s="1"/>
  <c r="BF91" i="27" s="1"/>
  <c r="R117" i="26" a="1"/>
  <c r="R117" i="26" s="1"/>
  <c r="DU117" i="26" s="1"/>
  <c r="V118" i="27" s="1"/>
  <c r="R114" i="26" a="1"/>
  <c r="R114" i="26" s="1"/>
  <c r="DU114" i="26" s="1" a="1"/>
  <c r="DU114" i="26" s="1"/>
  <c r="V115" i="27" s="1"/>
  <c r="R118" i="26" a="1"/>
  <c r="R118" i="26" s="1"/>
  <c r="DU118" i="26" s="1"/>
  <c r="V119" i="27" s="1"/>
  <c r="R113" i="26" a="1"/>
  <c r="R113" i="26" s="1"/>
  <c r="DU113" i="26" s="1" a="1"/>
  <c r="DU113" i="26" s="1"/>
  <c r="V114" i="27" s="1"/>
  <c r="R119" i="26" a="1"/>
  <c r="R119" i="26" s="1"/>
  <c r="DU119" i="26" s="1" a="1"/>
  <c r="DU119" i="26" s="1"/>
  <c r="V120" i="27" s="1"/>
  <c r="R112" i="26" a="1"/>
  <c r="R112" i="26" s="1"/>
  <c r="DU112" i="26" s="1"/>
  <c r="V113" i="27" s="1"/>
  <c r="R116" i="26" a="1"/>
  <c r="R116" i="26" s="1"/>
  <c r="DU116" i="26" s="1" a="1"/>
  <c r="DU116" i="26" s="1"/>
  <c r="V117" i="27" s="1"/>
  <c r="R115" i="26" a="1"/>
  <c r="R115" i="26" s="1"/>
  <c r="DU115" i="26" s="1"/>
  <c r="V116" i="27" s="1"/>
  <c r="R111" i="26" a="1"/>
  <c r="R111" i="26" s="1"/>
  <c r="DU111" i="26" s="1" a="1"/>
  <c r="DU111" i="26" s="1"/>
  <c r="V112" i="27" s="1"/>
  <c r="R110" i="26" a="1"/>
  <c r="R110" i="26" s="1"/>
  <c r="DU110" i="26" s="1"/>
  <c r="V111" i="27" s="1"/>
  <c r="P94" i="26" a="1"/>
  <c r="P94" i="26" s="1"/>
  <c r="DS94" i="26" s="1"/>
  <c r="T95" i="27" s="1"/>
  <c r="P95" i="26" a="1"/>
  <c r="P95" i="26" s="1"/>
  <c r="DS95" i="26" s="1" a="1"/>
  <c r="DS95" i="26" s="1"/>
  <c r="T96" i="27" s="1"/>
  <c r="P92" i="26" a="1"/>
  <c r="P92" i="26" s="1"/>
  <c r="DS92" i="26" s="1"/>
  <c r="T93" i="27" s="1"/>
  <c r="P96" i="26" a="1"/>
  <c r="P96" i="26" s="1"/>
  <c r="DS96" i="26" s="1"/>
  <c r="T97" i="27" s="1"/>
  <c r="P98" i="26" a="1"/>
  <c r="P98" i="26" s="1"/>
  <c r="DS98" i="26" s="1" a="1"/>
  <c r="DS98" i="26" s="1"/>
  <c r="T99" i="27" s="1"/>
  <c r="P97" i="26" a="1"/>
  <c r="P97" i="26" s="1"/>
  <c r="DS97" i="26" s="1"/>
  <c r="T98" i="27" s="1"/>
  <c r="P90" i="26" a="1"/>
  <c r="P90" i="26" s="1"/>
  <c r="DS90" i="26" s="1" a="1"/>
  <c r="DS90" i="26" s="1"/>
  <c r="T91" i="27" s="1"/>
  <c r="P91" i="26" a="1"/>
  <c r="P91" i="26" s="1"/>
  <c r="DS91" i="26" s="1" a="1"/>
  <c r="DS91" i="26" s="1"/>
  <c r="T92" i="27" s="1"/>
  <c r="P93" i="26" a="1"/>
  <c r="P93" i="26" s="1"/>
  <c r="DS93" i="26" s="1" a="1"/>
  <c r="DS93" i="26" s="1"/>
  <c r="T94" i="27" s="1"/>
  <c r="BM131" i="26" a="1"/>
  <c r="BM131" i="26" s="1"/>
  <c r="FP131" i="26" s="1"/>
  <c r="BQ132" i="27" s="1"/>
  <c r="BM129" i="26" a="1"/>
  <c r="BM129" i="26" s="1"/>
  <c r="FP129" i="26" s="1"/>
  <c r="BQ130" i="27" s="1"/>
  <c r="BM123" i="26" a="1"/>
  <c r="BM123" i="26" s="1"/>
  <c r="FP123" i="26" s="1"/>
  <c r="BQ124" i="27" s="1"/>
  <c r="BM132" i="26" a="1"/>
  <c r="BM132" i="26" s="1"/>
  <c r="FP132" i="26" s="1"/>
  <c r="BQ133" i="27" s="1"/>
  <c r="BM122" i="26" a="1"/>
  <c r="BM122" i="26" s="1"/>
  <c r="FP122" i="26" s="1"/>
  <c r="BQ123" i="27" s="1"/>
  <c r="BM121" i="26" a="1"/>
  <c r="BM121" i="26" s="1"/>
  <c r="FP121" i="26" s="1"/>
  <c r="BQ122" i="27" s="1"/>
  <c r="BM128" i="26" a="1"/>
  <c r="BM128" i="26" s="1"/>
  <c r="FP128" i="26" s="1"/>
  <c r="BQ129" i="27" s="1"/>
  <c r="BM133" i="26" a="1"/>
  <c r="BM133" i="26" s="1"/>
  <c r="FP133" i="26" s="1"/>
  <c r="BQ134" i="27" s="1"/>
  <c r="BM130" i="26" a="1"/>
  <c r="BM130" i="26" s="1"/>
  <c r="FP130" i="26" s="1"/>
  <c r="BQ131" i="27" s="1"/>
  <c r="BM120" i="26" a="1"/>
  <c r="BM120" i="26" s="1"/>
  <c r="FP120" i="26" s="1"/>
  <c r="BQ121" i="27" s="1"/>
  <c r="BM124" i="26" a="1"/>
  <c r="BM124" i="26" s="1"/>
  <c r="FP124" i="26" s="1"/>
  <c r="BQ125" i="27" s="1"/>
  <c r="BM127" i="26" a="1"/>
  <c r="BM127" i="26" s="1"/>
  <c r="FP127" i="26" s="1"/>
  <c r="BQ128" i="27" s="1"/>
  <c r="BM126" i="26" a="1"/>
  <c r="BM126" i="26" s="1"/>
  <c r="FP126" i="26" s="1"/>
  <c r="BQ127" i="27" s="1"/>
  <c r="BM125" i="26" a="1"/>
  <c r="BM125" i="26" s="1"/>
  <c r="FP125" i="26" s="1"/>
  <c r="BQ126" i="27" s="1"/>
  <c r="CK132" i="26" a="1"/>
  <c r="CK132" i="26" s="1"/>
  <c r="GN132" i="26" s="1"/>
  <c r="CO133" i="27" s="1"/>
  <c r="CK127" i="26" a="1"/>
  <c r="CK127" i="26" s="1"/>
  <c r="GN127" i="26" s="1"/>
  <c r="CO128" i="27" s="1"/>
  <c r="CK130" i="26" a="1"/>
  <c r="CK130" i="26" s="1"/>
  <c r="GN130" i="26" s="1"/>
  <c r="CO131" i="27" s="1"/>
  <c r="CK121" i="26" a="1"/>
  <c r="CK121" i="26" s="1"/>
  <c r="GN121" i="26" s="1"/>
  <c r="CO122" i="27" s="1"/>
  <c r="CK126" i="26" a="1"/>
  <c r="CK126" i="26" s="1"/>
  <c r="GN126" i="26" s="1"/>
  <c r="CO127" i="27" s="1"/>
  <c r="CK131" i="26" a="1"/>
  <c r="CK131" i="26" s="1"/>
  <c r="GN131" i="26" s="1"/>
  <c r="CO132" i="27" s="1"/>
  <c r="CK123" i="26" a="1"/>
  <c r="CK123" i="26" s="1"/>
  <c r="GN123" i="26" s="1"/>
  <c r="CO124" i="27" s="1"/>
  <c r="CK129" i="26" a="1"/>
  <c r="CK129" i="26" s="1"/>
  <c r="GN129" i="26" s="1"/>
  <c r="CO130" i="27" s="1"/>
  <c r="CK124" i="26" a="1"/>
  <c r="CK124" i="26" s="1"/>
  <c r="GN124" i="26" s="1"/>
  <c r="CO125" i="27" s="1"/>
  <c r="CK133" i="26" a="1"/>
  <c r="CK133" i="26" s="1"/>
  <c r="GN133" i="26" s="1"/>
  <c r="CO134" i="27" s="1"/>
  <c r="CK125" i="26" a="1"/>
  <c r="CK125" i="26" s="1"/>
  <c r="GN125" i="26" s="1"/>
  <c r="CO126" i="27" s="1"/>
  <c r="CK122" i="26" a="1"/>
  <c r="CK122" i="26" s="1"/>
  <c r="GN122" i="26" s="1"/>
  <c r="CO123" i="27" s="1"/>
  <c r="CK128" i="26" a="1"/>
  <c r="CK128" i="26" s="1"/>
  <c r="GN128" i="26" s="1"/>
  <c r="CO129" i="27" s="1"/>
  <c r="CK120" i="26" a="1"/>
  <c r="CK120" i="26" s="1"/>
  <c r="GN120" i="26" s="1"/>
  <c r="CO121" i="27" s="1"/>
  <c r="DE96" i="26" a="1"/>
  <c r="DE96" i="26" s="1"/>
  <c r="HH96" i="26" s="1"/>
  <c r="DI97" i="27" s="1"/>
  <c r="DE94" i="26" a="1"/>
  <c r="DE94" i="26" s="1"/>
  <c r="HH94" i="26" s="1"/>
  <c r="DI95" i="27" s="1"/>
  <c r="DE91" i="26" a="1"/>
  <c r="DE91" i="26" s="1"/>
  <c r="HH91" i="26" s="1" a="1"/>
  <c r="HH91" i="26" s="1"/>
  <c r="DI92" i="27" s="1"/>
  <c r="DE95" i="26" a="1"/>
  <c r="DE95" i="26" s="1"/>
  <c r="HH95" i="26" s="1" a="1"/>
  <c r="HH95" i="26" s="1"/>
  <c r="DI96" i="27" s="1"/>
  <c r="DE93" i="26" a="1"/>
  <c r="DE93" i="26" s="1"/>
  <c r="HH93" i="26" s="1" a="1"/>
  <c r="HH93" i="26" s="1"/>
  <c r="DI94" i="27" s="1"/>
  <c r="DE97" i="26" a="1"/>
  <c r="DE97" i="26" s="1"/>
  <c r="HH97" i="26" s="1"/>
  <c r="DI98" i="27" s="1"/>
  <c r="DE92" i="26" a="1"/>
  <c r="DE92" i="26" s="1"/>
  <c r="HH92" i="26" s="1"/>
  <c r="DI93" i="27" s="1"/>
  <c r="DE90" i="26" a="1"/>
  <c r="DE90" i="26" s="1"/>
  <c r="HH90" i="26" s="1" a="1"/>
  <c r="HH90" i="26" s="1"/>
  <c r="DI91" i="27" s="1"/>
  <c r="DE98" i="26" a="1"/>
  <c r="DE98" i="26" s="1"/>
  <c r="HH98" i="26" s="1" a="1"/>
  <c r="HH98" i="26" s="1"/>
  <c r="DI99" i="27" s="1"/>
  <c r="BK127" i="26" a="1"/>
  <c r="BK127" i="26" s="1"/>
  <c r="FN127" i="26" s="1"/>
  <c r="BO128" i="27" s="1"/>
  <c r="BK122" i="26" a="1"/>
  <c r="BK122" i="26" s="1"/>
  <c r="FN122" i="26" s="1"/>
  <c r="BO123" i="27" s="1"/>
  <c r="BK124" i="26" a="1"/>
  <c r="BK124" i="26" s="1"/>
  <c r="FN124" i="26" s="1"/>
  <c r="BO125" i="27" s="1"/>
  <c r="BK125" i="26" a="1"/>
  <c r="BK125" i="26" s="1"/>
  <c r="FN125" i="26" s="1"/>
  <c r="BO126" i="27" s="1"/>
  <c r="BK129" i="26" a="1"/>
  <c r="BK129" i="26" s="1"/>
  <c r="FN129" i="26" s="1"/>
  <c r="BO130" i="27" s="1"/>
  <c r="BK131" i="26" a="1"/>
  <c r="BK131" i="26" s="1"/>
  <c r="FN131" i="26" s="1"/>
  <c r="BO132" i="27" s="1"/>
  <c r="BK130" i="26" a="1"/>
  <c r="BK130" i="26" s="1"/>
  <c r="FN130" i="26" s="1"/>
  <c r="BO131" i="27" s="1"/>
  <c r="BK132" i="26" a="1"/>
  <c r="BK132" i="26" s="1"/>
  <c r="FN132" i="26" s="1"/>
  <c r="BO133" i="27" s="1"/>
  <c r="BK123" i="26" a="1"/>
  <c r="BK123" i="26" s="1"/>
  <c r="FN123" i="26" s="1"/>
  <c r="BO124" i="27" s="1"/>
  <c r="BK121" i="26" a="1"/>
  <c r="BK121" i="26" s="1"/>
  <c r="FN121" i="26" s="1"/>
  <c r="BO122" i="27" s="1"/>
  <c r="BK128" i="26" a="1"/>
  <c r="BK128" i="26" s="1"/>
  <c r="FN128" i="26" s="1"/>
  <c r="BO129" i="27" s="1"/>
  <c r="BK133" i="26" a="1"/>
  <c r="BK133" i="26" s="1"/>
  <c r="FN133" i="26" s="1"/>
  <c r="BO134" i="27" s="1"/>
  <c r="BK120" i="26" a="1"/>
  <c r="BK120" i="26" s="1"/>
  <c r="FN120" i="26" s="1"/>
  <c r="BO121" i="27" s="1"/>
  <c r="BK126" i="26" a="1"/>
  <c r="BK126" i="26" s="1"/>
  <c r="FN126" i="26" s="1"/>
  <c r="BO127" i="27" s="1"/>
  <c r="BA133" i="26" a="1"/>
  <c r="BA133" i="26" s="1"/>
  <c r="FD133" i="26" s="1"/>
  <c r="BE134" i="27" s="1"/>
  <c r="BA126" i="26" a="1"/>
  <c r="BA126" i="26" s="1"/>
  <c r="FD126" i="26" s="1"/>
  <c r="BE127" i="27" s="1"/>
  <c r="BA123" i="26" a="1"/>
  <c r="BA123" i="26" s="1"/>
  <c r="FD123" i="26" s="1"/>
  <c r="BE124" i="27" s="1"/>
  <c r="BA129" i="26" a="1"/>
  <c r="BA129" i="26" s="1"/>
  <c r="FD129" i="26" s="1"/>
  <c r="BE130" i="27" s="1"/>
  <c r="BA130" i="26" a="1"/>
  <c r="BA130" i="26" s="1"/>
  <c r="FD130" i="26" s="1"/>
  <c r="BE131" i="27" s="1"/>
  <c r="BA124" i="26" a="1"/>
  <c r="BA124" i="26" s="1"/>
  <c r="FD124" i="26" s="1"/>
  <c r="BE125" i="27" s="1"/>
  <c r="BA122" i="26" a="1"/>
  <c r="BA122" i="26" s="1"/>
  <c r="FD122" i="26" s="1"/>
  <c r="BE123" i="27" s="1"/>
  <c r="BA121" i="26" a="1"/>
  <c r="BA121" i="26" s="1"/>
  <c r="FD121" i="26" s="1"/>
  <c r="BE122" i="27" s="1"/>
  <c r="BA128" i="26" a="1"/>
  <c r="BA128" i="26" s="1"/>
  <c r="FD128" i="26" s="1"/>
  <c r="BE129" i="27" s="1"/>
  <c r="BA125" i="26" a="1"/>
  <c r="BA125" i="26" s="1"/>
  <c r="FD125" i="26" s="1"/>
  <c r="BE126" i="27" s="1"/>
  <c r="BA120" i="26" a="1"/>
  <c r="BA120" i="26" s="1"/>
  <c r="FD120" i="26" s="1"/>
  <c r="BE121" i="27" s="1"/>
  <c r="BA131" i="26" a="1"/>
  <c r="BA131" i="26" s="1"/>
  <c r="FD131" i="26" s="1"/>
  <c r="BE132" i="27" s="1"/>
  <c r="BA127" i="26" a="1"/>
  <c r="BA127" i="26" s="1"/>
  <c r="FD127" i="26" s="1"/>
  <c r="BE128" i="27" s="1"/>
  <c r="BA132" i="26" a="1"/>
  <c r="BA132" i="26" s="1"/>
  <c r="FD132" i="26" s="1"/>
  <c r="BE133" i="27" s="1"/>
  <c r="AC107" i="26" a="1"/>
  <c r="AC107" i="26" s="1"/>
  <c r="EF107" i="26" s="1" a="1"/>
  <c r="EF107" i="26" s="1"/>
  <c r="AG108" i="27" s="1"/>
  <c r="AC102" i="26" a="1"/>
  <c r="AC102" i="26" s="1"/>
  <c r="EF102" i="26" s="1"/>
  <c r="AG103" i="27" s="1"/>
  <c r="AC99" i="26" a="1"/>
  <c r="AC99" i="26" s="1"/>
  <c r="EF99" i="26" s="1"/>
  <c r="AG100" i="27" s="1"/>
  <c r="AC105" i="26" a="1"/>
  <c r="AC105" i="26" s="1"/>
  <c r="EF105" i="26" s="1" a="1"/>
  <c r="EF105" i="26" s="1"/>
  <c r="AG106" i="27" s="1"/>
  <c r="AC104" i="26" a="1"/>
  <c r="AC104" i="26" s="1"/>
  <c r="EF104" i="26" s="1"/>
  <c r="AG105" i="27" s="1"/>
  <c r="AC108" i="26" a="1"/>
  <c r="AC108" i="26" s="1"/>
  <c r="EF108" i="26" s="1"/>
  <c r="AG109" i="27" s="1"/>
  <c r="AC109" i="26" a="1"/>
  <c r="AC109" i="26" s="1"/>
  <c r="EF109" i="26" s="1" a="1"/>
  <c r="EF109" i="26" s="1"/>
  <c r="AG110" i="27" s="1"/>
  <c r="AC106" i="26" a="1"/>
  <c r="AC106" i="26" s="1"/>
  <c r="EF106" i="26" s="1"/>
  <c r="AG107" i="27" s="1"/>
  <c r="AC103" i="26" a="1"/>
  <c r="AC103" i="26" s="1"/>
  <c r="EF103" i="26" s="1" a="1"/>
  <c r="EF103" i="26" s="1"/>
  <c r="AG104" i="27" s="1"/>
  <c r="AC101" i="26" a="1"/>
  <c r="AC101" i="26" s="1"/>
  <c r="EF101" i="26" s="1"/>
  <c r="AG102" i="27" s="1"/>
  <c r="AC100" i="26" a="1"/>
  <c r="AC100" i="26" s="1"/>
  <c r="EF100" i="26" s="1" a="1"/>
  <c r="EF100" i="26" s="1"/>
  <c r="AG101" i="27" s="1"/>
  <c r="BN88" i="26" a="1"/>
  <c r="BN88" i="26" s="1"/>
  <c r="BN85" i="26" a="1"/>
  <c r="BN85" i="26" s="1"/>
  <c r="FQ85" i="26" s="1"/>
  <c r="BR86" i="27" s="1"/>
  <c r="BN86" i="26" a="1"/>
  <c r="BN86" i="26" s="1"/>
  <c r="FQ86" i="26" s="1" a="1"/>
  <c r="FQ86" i="26" s="1"/>
  <c r="BR87" i="27" s="1"/>
  <c r="BN84" i="26" a="1"/>
  <c r="BN84" i="26" s="1"/>
  <c r="FQ84" i="26" s="1"/>
  <c r="BR85" i="27" s="1"/>
  <c r="BN89" i="26" a="1"/>
  <c r="BN89" i="26" s="1"/>
  <c r="BN87" i="26" a="1"/>
  <c r="BN87" i="26" s="1"/>
  <c r="FQ87" i="26" s="1" a="1"/>
  <c r="FQ87" i="26" s="1"/>
  <c r="BR88" i="27" s="1"/>
  <c r="L60" i="26" a="1"/>
  <c r="L60" i="26" s="1"/>
  <c r="DO60" i="26" s="1"/>
  <c r="P60" i="27" s="1"/>
  <c r="L65" i="26" a="1"/>
  <c r="L65" i="26" s="1"/>
  <c r="DO65" i="26" s="1"/>
  <c r="P65" i="27" s="1"/>
  <c r="L66" i="26" a="1"/>
  <c r="L66" i="26" s="1"/>
  <c r="DO66" i="26" s="1" a="1"/>
  <c r="DO66" i="26" s="1"/>
  <c r="P66" i="27" s="1"/>
  <c r="L61" i="26" a="1"/>
  <c r="L61" i="26" s="1"/>
  <c r="DO61" i="26" s="1" a="1"/>
  <c r="DO61" i="26" s="1"/>
  <c r="P61" i="27" s="1"/>
  <c r="L63" i="26" a="1"/>
  <c r="L63" i="26" s="1"/>
  <c r="DO63" i="26" s="1" a="1"/>
  <c r="DO63" i="26" s="1"/>
  <c r="P63" i="27" s="1"/>
  <c r="L68" i="26" a="1"/>
  <c r="L68" i="26" s="1"/>
  <c r="DO68" i="26" s="1"/>
  <c r="P68" i="27" s="1"/>
  <c r="L67" i="26" a="1"/>
  <c r="L67" i="26" s="1"/>
  <c r="DO67" i="26" s="1"/>
  <c r="P67" i="27" s="1"/>
  <c r="L69" i="26" a="1"/>
  <c r="L69" i="26" s="1"/>
  <c r="DO69" i="26" s="1" a="1"/>
  <c r="DO69" i="26" s="1"/>
  <c r="P69" i="27" s="1"/>
  <c r="L62" i="26" a="1"/>
  <c r="L62" i="26" s="1"/>
  <c r="DO62" i="26" s="1"/>
  <c r="P62" i="27" s="1"/>
  <c r="L64" i="26" a="1"/>
  <c r="L64" i="26" s="1"/>
  <c r="DO64" i="26" s="1" a="1"/>
  <c r="DO64" i="26" s="1"/>
  <c r="P64" i="27" s="1"/>
  <c r="M37" i="26" a="1"/>
  <c r="M37" i="26" s="1"/>
  <c r="DP37" i="26" s="1" a="1"/>
  <c r="DP37" i="26" s="1"/>
  <c r="Q37" i="27" s="1"/>
  <c r="M36" i="26" a="1"/>
  <c r="M36" i="26" s="1"/>
  <c r="DP36" i="26" s="1" a="1"/>
  <c r="DP36" i="26" s="1"/>
  <c r="Q36" i="27" s="1"/>
  <c r="M38" i="26" a="1"/>
  <c r="M38" i="26" s="1"/>
  <c r="M39" i="26" a="1"/>
  <c r="M39" i="26" s="1"/>
  <c r="CW84" i="26" a="1"/>
  <c r="CW84" i="26" s="1"/>
  <c r="GZ84" i="26" s="1"/>
  <c r="DA85" i="27" s="1"/>
  <c r="CW86" i="26" a="1"/>
  <c r="CW86" i="26" s="1"/>
  <c r="GZ86" i="26" s="1" a="1"/>
  <c r="GZ86" i="26" s="1"/>
  <c r="DA87" i="27" s="1"/>
  <c r="CW88" i="26" a="1"/>
  <c r="CW88" i="26" s="1"/>
  <c r="CW89" i="26" a="1"/>
  <c r="CW89" i="26" s="1"/>
  <c r="CW85" i="26" a="1"/>
  <c r="CW85" i="26" s="1"/>
  <c r="GZ85" i="26" s="1"/>
  <c r="DA86" i="27" s="1"/>
  <c r="CW87" i="26" a="1"/>
  <c r="CW87" i="26" s="1"/>
  <c r="GZ87" i="26" s="1" a="1"/>
  <c r="GZ87" i="26" s="1"/>
  <c r="DA88" i="27" s="1"/>
  <c r="CV112" i="26" a="1"/>
  <c r="CV112" i="26" s="1"/>
  <c r="GY112" i="26" s="1"/>
  <c r="CZ113" i="27" s="1"/>
  <c r="CV110" i="26" a="1"/>
  <c r="CV110" i="26" s="1"/>
  <c r="GY110" i="26" s="1"/>
  <c r="CZ111" i="27" s="1"/>
  <c r="CV116" i="26" a="1"/>
  <c r="CV116" i="26" s="1"/>
  <c r="GY116" i="26" s="1" a="1"/>
  <c r="GY116" i="26" s="1"/>
  <c r="CZ117" i="27" s="1"/>
  <c r="CV113" i="26" a="1"/>
  <c r="CV113" i="26" s="1"/>
  <c r="GY113" i="26" s="1" a="1"/>
  <c r="GY113" i="26" s="1"/>
  <c r="CZ114" i="27" s="1"/>
  <c r="CV119" i="26" a="1"/>
  <c r="CV119" i="26" s="1"/>
  <c r="GY119" i="26" s="1" a="1"/>
  <c r="GY119" i="26" s="1"/>
  <c r="CZ120" i="27" s="1"/>
  <c r="CV114" i="26" a="1"/>
  <c r="CV114" i="26" s="1"/>
  <c r="GY114" i="26" s="1" a="1"/>
  <c r="GY114" i="26" s="1"/>
  <c r="CZ115" i="27" s="1"/>
  <c r="CV111" i="26" a="1"/>
  <c r="CV111" i="26" s="1"/>
  <c r="GY111" i="26" s="1" a="1"/>
  <c r="GY111" i="26" s="1"/>
  <c r="CZ112" i="27" s="1"/>
  <c r="CV117" i="26" a="1"/>
  <c r="CV117" i="26" s="1"/>
  <c r="GY117" i="26" s="1"/>
  <c r="CZ118" i="27" s="1"/>
  <c r="CV118" i="26" a="1"/>
  <c r="CV118" i="26" s="1"/>
  <c r="GY118" i="26" s="1"/>
  <c r="CZ119" i="27" s="1"/>
  <c r="CV115" i="26" a="1"/>
  <c r="CV115" i="26" s="1"/>
  <c r="GY115" i="26" s="1"/>
  <c r="CZ116" i="27" s="1"/>
  <c r="BL96" i="26" a="1"/>
  <c r="BL96" i="26" s="1"/>
  <c r="FO96" i="26" s="1"/>
  <c r="BP97" i="27" s="1"/>
  <c r="BL93" i="26" a="1"/>
  <c r="BL93" i="26" s="1"/>
  <c r="FO93" i="26" s="1" a="1"/>
  <c r="FO93" i="26" s="1"/>
  <c r="BP94" i="27" s="1"/>
  <c r="BL97" i="26" a="1"/>
  <c r="BL97" i="26" s="1"/>
  <c r="FO97" i="26" s="1"/>
  <c r="BP98" i="27" s="1"/>
  <c r="BL95" i="26" a="1"/>
  <c r="BL95" i="26" s="1"/>
  <c r="FO95" i="26" s="1" a="1"/>
  <c r="FO95" i="26" s="1"/>
  <c r="BP96" i="27" s="1"/>
  <c r="BL98" i="26" a="1"/>
  <c r="BL98" i="26" s="1"/>
  <c r="FO98" i="26" s="1" a="1"/>
  <c r="FO98" i="26" s="1"/>
  <c r="BP99" i="27" s="1"/>
  <c r="BL94" i="26" a="1"/>
  <c r="BL94" i="26" s="1"/>
  <c r="FO94" i="26" s="1"/>
  <c r="BP95" i="27" s="1"/>
  <c r="BL92" i="26" a="1"/>
  <c r="BL92" i="26" s="1"/>
  <c r="FO92" i="26" s="1"/>
  <c r="BP93" i="27" s="1"/>
  <c r="BL90" i="26" a="1"/>
  <c r="BL90" i="26" s="1"/>
  <c r="FO90" i="26" s="1" a="1"/>
  <c r="FO90" i="26" s="1"/>
  <c r="BP91" i="27" s="1"/>
  <c r="BL91" i="26" a="1"/>
  <c r="BL91" i="26" s="1"/>
  <c r="FO91" i="26" s="1" a="1"/>
  <c r="FO91" i="26" s="1"/>
  <c r="BP92" i="27" s="1"/>
  <c r="CX97" i="26" a="1"/>
  <c r="CX97" i="26" s="1"/>
  <c r="HA97" i="26" s="1"/>
  <c r="DB98" i="27" s="1"/>
  <c r="CX96" i="26" a="1"/>
  <c r="CX96" i="26" s="1"/>
  <c r="HA96" i="26" s="1"/>
  <c r="DB97" i="27" s="1"/>
  <c r="CX98" i="26" a="1"/>
  <c r="CX98" i="26" s="1"/>
  <c r="HA98" i="26" s="1" a="1"/>
  <c r="HA98" i="26" s="1"/>
  <c r="DB99" i="27" s="1"/>
  <c r="CX90" i="26" a="1"/>
  <c r="CX90" i="26" s="1"/>
  <c r="HA90" i="26" s="1" a="1"/>
  <c r="HA90" i="26" s="1"/>
  <c r="DB91" i="27" s="1"/>
  <c r="CX94" i="26" a="1"/>
  <c r="CX94" i="26" s="1"/>
  <c r="HA94" i="26" s="1"/>
  <c r="DB95" i="27" s="1"/>
  <c r="CX91" i="26" a="1"/>
  <c r="CX91" i="26" s="1"/>
  <c r="HA91" i="26" s="1" a="1"/>
  <c r="HA91" i="26" s="1"/>
  <c r="DB92" i="27" s="1"/>
  <c r="CX95" i="26" a="1"/>
  <c r="CX95" i="26" s="1"/>
  <c r="HA95" i="26" s="1" a="1"/>
  <c r="HA95" i="26" s="1"/>
  <c r="DB96" i="27" s="1"/>
  <c r="CX93" i="26" a="1"/>
  <c r="CX93" i="26" s="1"/>
  <c r="HA93" i="26" s="1" a="1"/>
  <c r="HA93" i="26" s="1"/>
  <c r="DB94" i="27" s="1"/>
  <c r="CX92" i="26" a="1"/>
  <c r="CX92" i="26" s="1"/>
  <c r="HA92" i="26" s="1"/>
  <c r="DB93" i="27" s="1"/>
  <c r="BT118" i="26" a="1"/>
  <c r="BT118" i="26" s="1"/>
  <c r="FW118" i="26" s="1"/>
  <c r="BX119" i="27" s="1"/>
  <c r="BT114" i="26" a="1"/>
  <c r="BT114" i="26" s="1"/>
  <c r="FW114" i="26" s="1" a="1"/>
  <c r="FW114" i="26" s="1"/>
  <c r="BX115" i="27" s="1"/>
  <c r="BT112" i="26" a="1"/>
  <c r="BT112" i="26" s="1"/>
  <c r="FW112" i="26" s="1"/>
  <c r="BX113" i="27" s="1"/>
  <c r="BT110" i="26" a="1"/>
  <c r="BT110" i="26" s="1"/>
  <c r="FW110" i="26" s="1"/>
  <c r="BX111" i="27" s="1"/>
  <c r="BT117" i="26" a="1"/>
  <c r="BT117" i="26" s="1"/>
  <c r="FW117" i="26" s="1"/>
  <c r="BX118" i="27" s="1"/>
  <c r="BT111" i="26" a="1"/>
  <c r="BT111" i="26" s="1"/>
  <c r="FW111" i="26" s="1" a="1"/>
  <c r="FW111" i="26" s="1"/>
  <c r="BX112" i="27" s="1"/>
  <c r="BT119" i="26" a="1"/>
  <c r="BT119" i="26" s="1"/>
  <c r="FW119" i="26" s="1" a="1"/>
  <c r="FW119" i="26" s="1"/>
  <c r="BX120" i="27" s="1"/>
  <c r="BT115" i="26" a="1"/>
  <c r="BT115" i="26" s="1"/>
  <c r="FW115" i="26" s="1"/>
  <c r="BX116" i="27" s="1"/>
  <c r="BT113" i="26" a="1"/>
  <c r="BT113" i="26" s="1"/>
  <c r="FW113" i="26" s="1" a="1"/>
  <c r="FW113" i="26" s="1"/>
  <c r="BX114" i="27" s="1"/>
  <c r="BT116" i="26" a="1"/>
  <c r="BT116" i="26" s="1"/>
  <c r="FW116" i="26" s="1" a="1"/>
  <c r="FW116" i="26" s="1"/>
  <c r="BX117" i="27" s="1"/>
  <c r="Q126" i="26" a="1"/>
  <c r="Q126" i="26" s="1"/>
  <c r="DT126" i="26" s="1"/>
  <c r="U127" i="27" s="1"/>
  <c r="Q128" i="26" a="1"/>
  <c r="Q128" i="26" s="1"/>
  <c r="DT128" i="26" s="1"/>
  <c r="U129" i="27" s="1"/>
  <c r="Q125" i="26" a="1"/>
  <c r="Q125" i="26" s="1"/>
  <c r="DT125" i="26" s="1"/>
  <c r="U126" i="27" s="1"/>
  <c r="Q131" i="26" a="1"/>
  <c r="Q131" i="26" s="1"/>
  <c r="DT131" i="26" s="1"/>
  <c r="U132" i="27" s="1"/>
  <c r="Q122" i="26" a="1"/>
  <c r="Q122" i="26" s="1"/>
  <c r="DT122" i="26" s="1"/>
  <c r="U123" i="27" s="1"/>
  <c r="Q130" i="26" a="1"/>
  <c r="Q130" i="26" s="1"/>
  <c r="DT130" i="26" s="1"/>
  <c r="U131" i="27" s="1"/>
  <c r="Q121" i="26" a="1"/>
  <c r="Q121" i="26" s="1"/>
  <c r="DT121" i="26" s="1"/>
  <c r="U122" i="27" s="1"/>
  <c r="Q129" i="26" a="1"/>
  <c r="Q129" i="26" s="1"/>
  <c r="DT129" i="26" s="1"/>
  <c r="U130" i="27" s="1"/>
  <c r="Q124" i="26" a="1"/>
  <c r="Q124" i="26" s="1"/>
  <c r="DT124" i="26" s="1"/>
  <c r="U125" i="27" s="1"/>
  <c r="Q123" i="26" a="1"/>
  <c r="Q123" i="26" s="1"/>
  <c r="DT123" i="26" s="1"/>
  <c r="U124" i="27" s="1"/>
  <c r="Q133" i="26" a="1"/>
  <c r="Q133" i="26" s="1"/>
  <c r="DT133" i="26" s="1"/>
  <c r="U134" i="27" s="1"/>
  <c r="Q127" i="26" a="1"/>
  <c r="Q127" i="26" s="1"/>
  <c r="DT127" i="26" s="1"/>
  <c r="U128" i="27" s="1"/>
  <c r="Q132" i="26" a="1"/>
  <c r="Q132" i="26" s="1"/>
  <c r="DT132" i="26" s="1"/>
  <c r="U133" i="27" s="1"/>
  <c r="Q120" i="26" a="1"/>
  <c r="Q120" i="26" s="1"/>
  <c r="DT120" i="26" s="1"/>
  <c r="U121" i="27" s="1"/>
  <c r="AB113" i="26" a="1"/>
  <c r="AB113" i="26" s="1"/>
  <c r="EE113" i="26" s="1" a="1"/>
  <c r="EE113" i="26" s="1"/>
  <c r="AF114" i="27" s="1"/>
  <c r="AB116" i="26" a="1"/>
  <c r="AB116" i="26" s="1"/>
  <c r="EE116" i="26" s="1" a="1"/>
  <c r="EE116" i="26" s="1"/>
  <c r="AF117" i="27" s="1"/>
  <c r="AB111" i="26" a="1"/>
  <c r="AB111" i="26" s="1"/>
  <c r="EE111" i="26" s="1" a="1"/>
  <c r="EE111" i="26" s="1"/>
  <c r="AF112" i="27" s="1"/>
  <c r="AB119" i="26" a="1"/>
  <c r="AB119" i="26" s="1"/>
  <c r="EE119" i="26" s="1" a="1"/>
  <c r="EE119" i="26" s="1"/>
  <c r="AF120" i="27" s="1"/>
  <c r="AB115" i="26" a="1"/>
  <c r="AB115" i="26" s="1"/>
  <c r="EE115" i="26" s="1"/>
  <c r="AF116" i="27" s="1"/>
  <c r="AB118" i="26" a="1"/>
  <c r="AB118" i="26" s="1"/>
  <c r="EE118" i="26" s="1"/>
  <c r="AF119" i="27" s="1"/>
  <c r="AB117" i="26" a="1"/>
  <c r="AB117" i="26" s="1"/>
  <c r="EE117" i="26" s="1"/>
  <c r="AF118" i="27" s="1"/>
  <c r="AB112" i="26" a="1"/>
  <c r="AB112" i="26" s="1"/>
  <c r="EE112" i="26" s="1"/>
  <c r="AF113" i="27" s="1"/>
  <c r="AB110" i="26" a="1"/>
  <c r="AB110" i="26" s="1"/>
  <c r="EE110" i="26" s="1"/>
  <c r="AF111" i="27" s="1"/>
  <c r="AB114" i="26" a="1"/>
  <c r="AB114" i="26" s="1"/>
  <c r="EE114" i="26" s="1" a="1"/>
  <c r="EE114" i="26" s="1"/>
  <c r="AF115" i="27" s="1"/>
  <c r="AF93" i="26" a="1"/>
  <c r="AF93" i="26" s="1"/>
  <c r="EI93" i="26" s="1" a="1"/>
  <c r="EI93" i="26" s="1"/>
  <c r="AJ94" i="27" s="1"/>
  <c r="AF96" i="26" a="1"/>
  <c r="AF96" i="26" s="1"/>
  <c r="EI96" i="26" s="1"/>
  <c r="AJ97" i="27" s="1"/>
  <c r="AF91" i="26" a="1"/>
  <c r="AF91" i="26" s="1"/>
  <c r="EI91" i="26" s="1" a="1"/>
  <c r="EI91" i="26" s="1"/>
  <c r="AJ92" i="27" s="1"/>
  <c r="AF97" i="26" a="1"/>
  <c r="AF97" i="26" s="1"/>
  <c r="EI97" i="26" s="1"/>
  <c r="AJ98" i="27" s="1"/>
  <c r="AF94" i="26" a="1"/>
  <c r="AF94" i="26" s="1"/>
  <c r="EI94" i="26" s="1"/>
  <c r="AJ95" i="27" s="1"/>
  <c r="AF95" i="26" a="1"/>
  <c r="AF95" i="26" s="1"/>
  <c r="EI95" i="26" s="1" a="1"/>
  <c r="EI95" i="26" s="1"/>
  <c r="AJ96" i="27" s="1"/>
  <c r="AF98" i="26" a="1"/>
  <c r="AF98" i="26" s="1"/>
  <c r="EI98" i="26" s="1" a="1"/>
  <c r="EI98" i="26" s="1"/>
  <c r="AJ99" i="27" s="1"/>
  <c r="AF92" i="26" a="1"/>
  <c r="AF92" i="26" s="1"/>
  <c r="EI92" i="26" s="1"/>
  <c r="AJ93" i="27" s="1"/>
  <c r="AF90" i="26" a="1"/>
  <c r="AF90" i="26" s="1"/>
  <c r="EI90" i="26" s="1" a="1"/>
  <c r="EI90" i="26" s="1"/>
  <c r="AJ91" i="27" s="1"/>
  <c r="BF101" i="26" a="1"/>
  <c r="BF101" i="26" s="1"/>
  <c r="FI101" i="26" s="1"/>
  <c r="BJ102" i="27" s="1"/>
  <c r="BF102" i="26" a="1"/>
  <c r="BF102" i="26" s="1"/>
  <c r="FI102" i="26" s="1"/>
  <c r="BJ103" i="27" s="1"/>
  <c r="BF103" i="26" a="1"/>
  <c r="BF103" i="26" s="1"/>
  <c r="FI103" i="26" s="1" a="1"/>
  <c r="FI103" i="26" s="1"/>
  <c r="BJ104" i="27" s="1"/>
  <c r="BF105" i="26" a="1"/>
  <c r="BF105" i="26" s="1"/>
  <c r="FI105" i="26" s="1" a="1"/>
  <c r="FI105" i="26" s="1"/>
  <c r="BJ106" i="27" s="1"/>
  <c r="BF109" i="26" a="1"/>
  <c r="BF109" i="26" s="1"/>
  <c r="FI109" i="26" s="1" a="1"/>
  <c r="FI109" i="26" s="1"/>
  <c r="BJ110" i="27" s="1"/>
  <c r="BF108" i="26" a="1"/>
  <c r="BF108" i="26" s="1"/>
  <c r="FI108" i="26" s="1"/>
  <c r="BJ109" i="27" s="1"/>
  <c r="BF107" i="26" a="1"/>
  <c r="BF107" i="26" s="1"/>
  <c r="FI107" i="26" s="1" a="1"/>
  <c r="FI107" i="26" s="1"/>
  <c r="BJ108" i="27" s="1"/>
  <c r="BF104" i="26" a="1"/>
  <c r="BF104" i="26" s="1"/>
  <c r="FI104" i="26" s="1"/>
  <c r="BJ105" i="27" s="1"/>
  <c r="BF100" i="26" a="1"/>
  <c r="BF100" i="26" s="1"/>
  <c r="FI100" i="26" s="1" a="1"/>
  <c r="FI100" i="26" s="1"/>
  <c r="BJ101" i="27" s="1"/>
  <c r="BF106" i="26" a="1"/>
  <c r="BF106" i="26" s="1"/>
  <c r="FI106" i="26" s="1"/>
  <c r="BJ107" i="27" s="1"/>
  <c r="BF99" i="26" a="1"/>
  <c r="BF99" i="26" s="1"/>
  <c r="FI99" i="26" s="1"/>
  <c r="BJ100" i="27" s="1"/>
  <c r="L37" i="27"/>
  <c r="L64" i="27"/>
  <c r="L74" i="27"/>
  <c r="L75" i="27"/>
  <c r="L51" i="27"/>
  <c r="V130" i="26" a="1"/>
  <c r="V130" i="26" s="1"/>
  <c r="DY130" i="26" s="1"/>
  <c r="Z131" i="27" s="1"/>
  <c r="V122" i="26" a="1"/>
  <c r="V122" i="26" s="1"/>
  <c r="DY122" i="26" s="1"/>
  <c r="Z123" i="27" s="1"/>
  <c r="V132" i="26" a="1"/>
  <c r="V132" i="26" s="1"/>
  <c r="DY132" i="26" s="1"/>
  <c r="Z133" i="27" s="1"/>
  <c r="V120" i="26" a="1"/>
  <c r="V120" i="26" s="1"/>
  <c r="DY120" i="26" s="1"/>
  <c r="Z121" i="27" s="1"/>
  <c r="V121" i="26" a="1"/>
  <c r="V121" i="26" s="1"/>
  <c r="DY121" i="26" s="1"/>
  <c r="Z122" i="27" s="1"/>
  <c r="V123" i="26" a="1"/>
  <c r="V123" i="26" s="1"/>
  <c r="DY123" i="26" s="1"/>
  <c r="Z124" i="27" s="1"/>
  <c r="V127" i="26" a="1"/>
  <c r="V127" i="26" s="1"/>
  <c r="DY127" i="26" s="1"/>
  <c r="Z128" i="27" s="1"/>
  <c r="V129" i="26" a="1"/>
  <c r="V129" i="26" s="1"/>
  <c r="DY129" i="26" s="1"/>
  <c r="Z130" i="27" s="1"/>
  <c r="V133" i="26" a="1"/>
  <c r="V133" i="26" s="1"/>
  <c r="DY133" i="26" s="1"/>
  <c r="Z134" i="27" s="1"/>
  <c r="V126" i="26" a="1"/>
  <c r="V126" i="26" s="1"/>
  <c r="DY126" i="26" s="1"/>
  <c r="Z127" i="27" s="1"/>
  <c r="V131" i="26" a="1"/>
  <c r="V131" i="26" s="1"/>
  <c r="DY131" i="26" s="1"/>
  <c r="Z132" i="27" s="1"/>
  <c r="V124" i="26" a="1"/>
  <c r="V124" i="26" s="1"/>
  <c r="DY124" i="26" s="1"/>
  <c r="Z125" i="27" s="1"/>
  <c r="V125" i="26" a="1"/>
  <c r="V125" i="26" s="1"/>
  <c r="DY125" i="26" s="1"/>
  <c r="Z126" i="27" s="1"/>
  <c r="V128" i="26" a="1"/>
  <c r="V128" i="26" s="1"/>
  <c r="DY128" i="26" s="1"/>
  <c r="Z129" i="27" s="1"/>
  <c r="AE102" i="26" a="1"/>
  <c r="AE102" i="26" s="1"/>
  <c r="EH102" i="26" s="1"/>
  <c r="AI103" i="27" s="1"/>
  <c r="AE107" i="26" a="1"/>
  <c r="AE107" i="26" s="1"/>
  <c r="EH107" i="26" s="1" a="1"/>
  <c r="EH107" i="26" s="1"/>
  <c r="AI108" i="27" s="1"/>
  <c r="AE105" i="26" a="1"/>
  <c r="AE105" i="26" s="1"/>
  <c r="EH105" i="26" s="1" a="1"/>
  <c r="EH105" i="26" s="1"/>
  <c r="AI106" i="27" s="1"/>
  <c r="AE100" i="26" a="1"/>
  <c r="AE100" i="26" s="1"/>
  <c r="EH100" i="26" s="1" a="1"/>
  <c r="EH100" i="26" s="1"/>
  <c r="AI101" i="27" s="1"/>
  <c r="AE104" i="26" a="1"/>
  <c r="AE104" i="26" s="1"/>
  <c r="EH104" i="26" s="1"/>
  <c r="AI105" i="27" s="1"/>
  <c r="AE109" i="26" a="1"/>
  <c r="AE109" i="26" s="1"/>
  <c r="EH109" i="26" s="1" a="1"/>
  <c r="EH109" i="26" s="1"/>
  <c r="AI110" i="27" s="1"/>
  <c r="AE103" i="26" a="1"/>
  <c r="AE103" i="26" s="1"/>
  <c r="EH103" i="26" s="1" a="1"/>
  <c r="EH103" i="26" s="1"/>
  <c r="AI104" i="27" s="1"/>
  <c r="AE99" i="26" a="1"/>
  <c r="AE99" i="26" s="1"/>
  <c r="EH99" i="26" s="1"/>
  <c r="AI100" i="27" s="1"/>
  <c r="AE101" i="26" a="1"/>
  <c r="AE101" i="26" s="1"/>
  <c r="EH101" i="26" s="1"/>
  <c r="AI102" i="27" s="1"/>
  <c r="AE108" i="26" a="1"/>
  <c r="AE108" i="26" s="1"/>
  <c r="EH108" i="26" s="1"/>
  <c r="AI109" i="27" s="1"/>
  <c r="AE106" i="26" a="1"/>
  <c r="AE106" i="26" s="1"/>
  <c r="EH106" i="26" s="1"/>
  <c r="AI107" i="27" s="1"/>
  <c r="AY90" i="26" a="1"/>
  <c r="AY90" i="26" s="1"/>
  <c r="FB90" i="26" s="1" a="1"/>
  <c r="FB90" i="26" s="1"/>
  <c r="BC91" i="27" s="1"/>
  <c r="AY91" i="26" a="1"/>
  <c r="AY91" i="26" s="1"/>
  <c r="FB91" i="26" s="1" a="1"/>
  <c r="FB91" i="26" s="1"/>
  <c r="BC92" i="27" s="1"/>
  <c r="AY97" i="26" a="1"/>
  <c r="AY97" i="26" s="1"/>
  <c r="FB97" i="26" s="1"/>
  <c r="BC98" i="27" s="1"/>
  <c r="AY94" i="26" a="1"/>
  <c r="AY94" i="26" s="1"/>
  <c r="FB94" i="26" s="1"/>
  <c r="BC95" i="27" s="1"/>
  <c r="AY95" i="26" a="1"/>
  <c r="AY95" i="26" s="1"/>
  <c r="FB95" i="26" s="1" a="1"/>
  <c r="FB95" i="26" s="1"/>
  <c r="BC96" i="27" s="1"/>
  <c r="AY93" i="26" a="1"/>
  <c r="AY93" i="26" s="1"/>
  <c r="FB93" i="26" s="1" a="1"/>
  <c r="FB93" i="26" s="1"/>
  <c r="BC94" i="27" s="1"/>
  <c r="AY92" i="26" a="1"/>
  <c r="AY92" i="26" s="1"/>
  <c r="FB92" i="26" s="1"/>
  <c r="BC93" i="27" s="1"/>
  <c r="AY98" i="26" a="1"/>
  <c r="AY98" i="26" s="1"/>
  <c r="FB98" i="26" s="1" a="1"/>
  <c r="FB98" i="26" s="1"/>
  <c r="BC99" i="27" s="1"/>
  <c r="AY96" i="26" a="1"/>
  <c r="AY96" i="26" s="1"/>
  <c r="FB96" i="26" s="1"/>
  <c r="BC97" i="27" s="1"/>
  <c r="J65" i="26" a="1"/>
  <c r="J65" i="26" s="1"/>
  <c r="DM65" i="26" s="1"/>
  <c r="N65" i="27" s="1"/>
  <c r="J62" i="26" a="1"/>
  <c r="J62" i="26" s="1"/>
  <c r="DM62" i="26" s="1"/>
  <c r="N62" i="27" s="1"/>
  <c r="J69" i="26" a="1"/>
  <c r="J69" i="26" s="1"/>
  <c r="DM69" i="26" s="1" a="1"/>
  <c r="DM69" i="26" s="1"/>
  <c r="N69" i="27" s="1"/>
  <c r="J67" i="26" a="1"/>
  <c r="J67" i="26" s="1"/>
  <c r="DM67" i="26" s="1"/>
  <c r="N67" i="27" s="1"/>
  <c r="J60" i="26" a="1"/>
  <c r="J60" i="26" s="1"/>
  <c r="DM60" i="26" s="1"/>
  <c r="N60" i="27" s="1"/>
  <c r="J66" i="26" a="1"/>
  <c r="J66" i="26" s="1"/>
  <c r="DM66" i="26" s="1" a="1"/>
  <c r="DM66" i="26" s="1"/>
  <c r="N66" i="27" s="1"/>
  <c r="J63" i="26" a="1"/>
  <c r="J63" i="26" s="1"/>
  <c r="DM63" i="26" s="1" a="1"/>
  <c r="DM63" i="26" s="1"/>
  <c r="N63" i="27" s="1"/>
  <c r="J64" i="26" a="1"/>
  <c r="J64" i="26" s="1"/>
  <c r="DM64" i="26" s="1" a="1"/>
  <c r="DM64" i="26" s="1"/>
  <c r="N64" i="27" s="1"/>
  <c r="J61" i="26" a="1"/>
  <c r="J61" i="26" s="1"/>
  <c r="DM61" i="26" s="1" a="1"/>
  <c r="DM61" i="26" s="1"/>
  <c r="N61" i="27" s="1"/>
  <c r="J68" i="26" a="1"/>
  <c r="J68" i="26" s="1"/>
  <c r="DM68" i="26" s="1"/>
  <c r="N68" i="27" s="1"/>
  <c r="CD100" i="26" a="1"/>
  <c r="CD100" i="26" s="1"/>
  <c r="GG100" i="26" s="1" a="1"/>
  <c r="GG100" i="26" s="1"/>
  <c r="CH101" i="27" s="1"/>
  <c r="CD108" i="26" a="1"/>
  <c r="CD108" i="26" s="1"/>
  <c r="GG108" i="26" s="1"/>
  <c r="CH109" i="27" s="1"/>
  <c r="CD105" i="26" a="1"/>
  <c r="CD105" i="26" s="1"/>
  <c r="GG105" i="26" s="1" a="1"/>
  <c r="GG105" i="26" s="1"/>
  <c r="CH106" i="27" s="1"/>
  <c r="CD107" i="26" a="1"/>
  <c r="CD107" i="26" s="1"/>
  <c r="GG107" i="26" s="1" a="1"/>
  <c r="GG107" i="26" s="1"/>
  <c r="CH108" i="27" s="1"/>
  <c r="CD106" i="26" a="1"/>
  <c r="CD106" i="26" s="1"/>
  <c r="GG106" i="26" s="1"/>
  <c r="CH107" i="27" s="1"/>
  <c r="CD101" i="26" a="1"/>
  <c r="CD101" i="26" s="1"/>
  <c r="GG101" i="26" s="1"/>
  <c r="CH102" i="27" s="1"/>
  <c r="CD109" i="26" a="1"/>
  <c r="CD109" i="26" s="1"/>
  <c r="GG109" i="26" s="1" a="1"/>
  <c r="GG109" i="26" s="1"/>
  <c r="CH110" i="27" s="1"/>
  <c r="CD104" i="26" a="1"/>
  <c r="CD104" i="26" s="1"/>
  <c r="GG104" i="26" s="1"/>
  <c r="CH105" i="27" s="1"/>
  <c r="CD103" i="26" a="1"/>
  <c r="CD103" i="26" s="1"/>
  <c r="GG103" i="26" s="1" a="1"/>
  <c r="GG103" i="26" s="1"/>
  <c r="CH104" i="27" s="1"/>
  <c r="CD102" i="26" a="1"/>
  <c r="CD102" i="26" s="1"/>
  <c r="GG102" i="26" s="1"/>
  <c r="CH103" i="27" s="1"/>
  <c r="CD99" i="26" a="1"/>
  <c r="CD99" i="26" s="1"/>
  <c r="GG99" i="26" s="1"/>
  <c r="CH100" i="27" s="1"/>
  <c r="W109" i="26" a="1"/>
  <c r="W109" i="26" s="1"/>
  <c r="DZ109" i="26" s="1" a="1"/>
  <c r="DZ109" i="26" s="1"/>
  <c r="AA110" i="27" s="1"/>
  <c r="W107" i="26" a="1"/>
  <c r="W107" i="26" s="1"/>
  <c r="DZ107" i="26" s="1" a="1"/>
  <c r="DZ107" i="26" s="1"/>
  <c r="AA108" i="27" s="1"/>
  <c r="W102" i="26" a="1"/>
  <c r="W102" i="26" s="1"/>
  <c r="DZ102" i="26" s="1"/>
  <c r="AA103" i="27" s="1"/>
  <c r="W108" i="26" a="1"/>
  <c r="W108" i="26" s="1"/>
  <c r="DZ108" i="26" s="1"/>
  <c r="AA109" i="27" s="1"/>
  <c r="W105" i="26" a="1"/>
  <c r="W105" i="26" s="1"/>
  <c r="DZ105" i="26" s="1" a="1"/>
  <c r="DZ105" i="26" s="1"/>
  <c r="AA106" i="27" s="1"/>
  <c r="W106" i="26" a="1"/>
  <c r="W106" i="26" s="1"/>
  <c r="DZ106" i="26" s="1"/>
  <c r="AA107" i="27" s="1"/>
  <c r="W101" i="26" a="1"/>
  <c r="W101" i="26" s="1"/>
  <c r="DZ101" i="26" s="1"/>
  <c r="AA102" i="27" s="1"/>
  <c r="W103" i="26" a="1"/>
  <c r="W103" i="26" s="1"/>
  <c r="DZ103" i="26" s="1" a="1"/>
  <c r="DZ103" i="26" s="1"/>
  <c r="AA104" i="27" s="1"/>
  <c r="W104" i="26" a="1"/>
  <c r="W104" i="26" s="1"/>
  <c r="DZ104" i="26" s="1"/>
  <c r="AA105" i="27" s="1"/>
  <c r="W99" i="26" a="1"/>
  <c r="W99" i="26" s="1"/>
  <c r="DZ99" i="26" s="1"/>
  <c r="AA100" i="27" s="1"/>
  <c r="W100" i="26" a="1"/>
  <c r="W100" i="26" s="1"/>
  <c r="DZ100" i="26" s="1" a="1"/>
  <c r="DZ100" i="26" s="1"/>
  <c r="AA101" i="27" s="1"/>
  <c r="K68" i="26" a="1"/>
  <c r="K68" i="26" s="1"/>
  <c r="DN68" i="26" s="1"/>
  <c r="O68" i="27" s="1"/>
  <c r="K63" i="26" a="1"/>
  <c r="K63" i="26" s="1"/>
  <c r="DN63" i="26" s="1" a="1"/>
  <c r="DN63" i="26" s="1"/>
  <c r="O63" i="27" s="1"/>
  <c r="K64" i="26" a="1"/>
  <c r="K64" i="26" s="1"/>
  <c r="DN64" i="26" s="1" a="1"/>
  <c r="DN64" i="26" s="1"/>
  <c r="O64" i="27" s="1"/>
  <c r="K69" i="26" a="1"/>
  <c r="K69" i="26" s="1"/>
  <c r="DN69" i="26" s="1" a="1"/>
  <c r="DN69" i="26" s="1"/>
  <c r="O69" i="27" s="1"/>
  <c r="K62" i="26" a="1"/>
  <c r="K62" i="26" s="1"/>
  <c r="DN62" i="26" s="1"/>
  <c r="O62" i="27" s="1"/>
  <c r="K61" i="26" a="1"/>
  <c r="K61" i="26" s="1"/>
  <c r="DN61" i="26" s="1" a="1"/>
  <c r="DN61" i="26" s="1"/>
  <c r="O61" i="27" s="1"/>
  <c r="K60" i="26" a="1"/>
  <c r="K60" i="26" s="1"/>
  <c r="DN60" i="26" s="1"/>
  <c r="O60" i="27" s="1"/>
  <c r="K66" i="26" a="1"/>
  <c r="K66" i="26" s="1"/>
  <c r="DN66" i="26" s="1" a="1"/>
  <c r="DN66" i="26" s="1"/>
  <c r="O66" i="27" s="1"/>
  <c r="K65" i="26" a="1"/>
  <c r="K65" i="26" s="1"/>
  <c r="DN65" i="26" s="1"/>
  <c r="O65" i="27" s="1"/>
  <c r="K67" i="26" a="1"/>
  <c r="K67" i="26" s="1"/>
  <c r="DN67" i="26" s="1"/>
  <c r="O67" i="27" s="1"/>
  <c r="BO106" i="26" a="1"/>
  <c r="BO106" i="26" s="1"/>
  <c r="FR106" i="26" s="1"/>
  <c r="BS107" i="27" s="1"/>
  <c r="BO99" i="26" a="1"/>
  <c r="BO99" i="26" s="1"/>
  <c r="FR99" i="26" s="1"/>
  <c r="BS100" i="27" s="1"/>
  <c r="BO101" i="26" a="1"/>
  <c r="BO101" i="26" s="1"/>
  <c r="FR101" i="26" s="1"/>
  <c r="BS102" i="27" s="1"/>
  <c r="BO100" i="26" a="1"/>
  <c r="BO100" i="26" s="1"/>
  <c r="FR100" i="26" s="1" a="1"/>
  <c r="FR100" i="26" s="1"/>
  <c r="BS101" i="27" s="1"/>
  <c r="BO105" i="26" a="1"/>
  <c r="BO105" i="26" s="1"/>
  <c r="FR105" i="26" s="1" a="1"/>
  <c r="FR105" i="26" s="1"/>
  <c r="BS106" i="27" s="1"/>
  <c r="BO104" i="26" a="1"/>
  <c r="BO104" i="26" s="1"/>
  <c r="FR104" i="26" s="1"/>
  <c r="BS105" i="27" s="1"/>
  <c r="BO107" i="26" a="1"/>
  <c r="BO107" i="26" s="1"/>
  <c r="FR107" i="26" s="1" a="1"/>
  <c r="FR107" i="26" s="1"/>
  <c r="BS108" i="27" s="1"/>
  <c r="BO109" i="26" a="1"/>
  <c r="BO109" i="26" s="1"/>
  <c r="FR109" i="26" s="1" a="1"/>
  <c r="FR109" i="26" s="1"/>
  <c r="BS110" i="27" s="1"/>
  <c r="BO103" i="26" a="1"/>
  <c r="BO103" i="26" s="1"/>
  <c r="FR103" i="26" s="1" a="1"/>
  <c r="FR103" i="26" s="1"/>
  <c r="BS104" i="27" s="1"/>
  <c r="BO108" i="26" a="1"/>
  <c r="BO108" i="26" s="1"/>
  <c r="FR108" i="26" s="1"/>
  <c r="BS109" i="27" s="1"/>
  <c r="BO102" i="26" a="1"/>
  <c r="BO102" i="26" s="1"/>
  <c r="FR102" i="26" s="1"/>
  <c r="BS103" i="27" s="1"/>
  <c r="CJ85" i="26" a="1"/>
  <c r="CJ85" i="26" s="1"/>
  <c r="GM85" i="26" s="1"/>
  <c r="CN86" i="27" s="1"/>
  <c r="CJ87" i="26" a="1"/>
  <c r="CJ87" i="26" s="1"/>
  <c r="GM87" i="26" s="1" a="1"/>
  <c r="GM87" i="26" s="1"/>
  <c r="CN88" i="27" s="1"/>
  <c r="CJ86" i="26" a="1"/>
  <c r="CJ86" i="26" s="1"/>
  <c r="GM86" i="26" s="1" a="1"/>
  <c r="GM86" i="26" s="1"/>
  <c r="CN87" i="27" s="1"/>
  <c r="CJ88" i="26" a="1"/>
  <c r="CJ88" i="26" s="1"/>
  <c r="CJ84" i="26" a="1"/>
  <c r="CJ84" i="26" s="1"/>
  <c r="GM84" i="26" s="1"/>
  <c r="CN85" i="27" s="1"/>
  <c r="CJ89" i="26" a="1"/>
  <c r="CJ89" i="26" s="1"/>
  <c r="AS114" i="26" a="1"/>
  <c r="AS114" i="26" s="1"/>
  <c r="EV114" i="26" s="1" a="1"/>
  <c r="EV114" i="26" s="1"/>
  <c r="AW115" i="27" s="1"/>
  <c r="AS111" i="26" a="1"/>
  <c r="AS111" i="26" s="1"/>
  <c r="EV111" i="26" s="1" a="1"/>
  <c r="EV111" i="26" s="1"/>
  <c r="AW112" i="27" s="1"/>
  <c r="AS110" i="26" a="1"/>
  <c r="AS110" i="26" s="1"/>
  <c r="EV110" i="26" s="1"/>
  <c r="AW111" i="27" s="1"/>
  <c r="AS119" i="26" a="1"/>
  <c r="AS119" i="26" s="1"/>
  <c r="EV119" i="26" s="1" a="1"/>
  <c r="EV119" i="26" s="1"/>
  <c r="AW120" i="27" s="1"/>
  <c r="AS118" i="26" a="1"/>
  <c r="AS118" i="26" s="1"/>
  <c r="EV118" i="26" s="1"/>
  <c r="AW119" i="27" s="1"/>
  <c r="AS112" i="26" a="1"/>
  <c r="AS112" i="26" s="1"/>
  <c r="EV112" i="26" s="1"/>
  <c r="AW113" i="27" s="1"/>
  <c r="AS113" i="26" a="1"/>
  <c r="AS113" i="26" s="1"/>
  <c r="EV113" i="26" s="1" a="1"/>
  <c r="EV113" i="26" s="1"/>
  <c r="AW114" i="27" s="1"/>
  <c r="AS115" i="26" a="1"/>
  <c r="AS115" i="26" s="1"/>
  <c r="EV115" i="26" s="1"/>
  <c r="AW116" i="27" s="1"/>
  <c r="AS117" i="26" a="1"/>
  <c r="AS117" i="26" s="1"/>
  <c r="EV117" i="26" s="1"/>
  <c r="AW118" i="27" s="1"/>
  <c r="AS116" i="26" a="1"/>
  <c r="AS116" i="26" s="1"/>
  <c r="EV116" i="26" s="1" a="1"/>
  <c r="EV116" i="26" s="1"/>
  <c r="AW117" i="27" s="1"/>
  <c r="DI89" i="26" a="1"/>
  <c r="DI89" i="26" s="1"/>
  <c r="DI85" i="26" a="1"/>
  <c r="DI85" i="26" s="1"/>
  <c r="HL85" i="26" s="1"/>
  <c r="DM86" i="27" s="1"/>
  <c r="DI84" i="26" a="1"/>
  <c r="DI84" i="26" s="1"/>
  <c r="HL84" i="26" s="1"/>
  <c r="DM85" i="27" s="1"/>
  <c r="DI86" i="26" a="1"/>
  <c r="DI86" i="26" s="1"/>
  <c r="HL86" i="26" s="1" a="1"/>
  <c r="HL86" i="26" s="1"/>
  <c r="DM87" i="27" s="1"/>
  <c r="DI88" i="26" a="1"/>
  <c r="DI88" i="26" s="1"/>
  <c r="DI87" i="26" a="1"/>
  <c r="DI87" i="26" s="1"/>
  <c r="HL87" i="26" s="1" a="1"/>
  <c r="HL87" i="26" s="1"/>
  <c r="DM88" i="27" s="1"/>
  <c r="T131" i="26" a="1"/>
  <c r="T131" i="26" s="1"/>
  <c r="DW131" i="26" s="1"/>
  <c r="X132" i="27" s="1"/>
  <c r="T124" i="26" a="1"/>
  <c r="T124" i="26" s="1"/>
  <c r="DW124" i="26" s="1"/>
  <c r="X125" i="27" s="1"/>
  <c r="T127" i="26" a="1"/>
  <c r="T127" i="26" s="1"/>
  <c r="DW127" i="26" s="1"/>
  <c r="X128" i="27" s="1"/>
  <c r="T121" i="26" a="1"/>
  <c r="T121" i="26" s="1"/>
  <c r="DW121" i="26" s="1"/>
  <c r="X122" i="27" s="1"/>
  <c r="T132" i="26" a="1"/>
  <c r="T132" i="26" s="1"/>
  <c r="DW132" i="26" s="1"/>
  <c r="X133" i="27" s="1"/>
  <c r="T123" i="26" a="1"/>
  <c r="T123" i="26" s="1"/>
  <c r="DW123" i="26" s="1"/>
  <c r="X124" i="27" s="1"/>
  <c r="T128" i="26" a="1"/>
  <c r="T128" i="26" s="1"/>
  <c r="DW128" i="26" s="1"/>
  <c r="X129" i="27" s="1"/>
  <c r="T130" i="26" a="1"/>
  <c r="T130" i="26" s="1"/>
  <c r="DW130" i="26" s="1"/>
  <c r="X131" i="27" s="1"/>
  <c r="T129" i="26" a="1"/>
  <c r="T129" i="26" s="1"/>
  <c r="DW129" i="26" s="1"/>
  <c r="X130" i="27" s="1"/>
  <c r="T122" i="26" a="1"/>
  <c r="T122" i="26" s="1"/>
  <c r="DW122" i="26" s="1"/>
  <c r="X123" i="27" s="1"/>
  <c r="T120" i="26" a="1"/>
  <c r="T120" i="26" s="1"/>
  <c r="DW120" i="26" s="1"/>
  <c r="X121" i="27" s="1"/>
  <c r="T133" i="26" a="1"/>
  <c r="T133" i="26" s="1"/>
  <c r="DW133" i="26" s="1"/>
  <c r="X134" i="27" s="1"/>
  <c r="T126" i="26" a="1"/>
  <c r="T126" i="26" s="1"/>
  <c r="DW126" i="26" s="1"/>
  <c r="X127" i="27" s="1"/>
  <c r="T125" i="26" a="1"/>
  <c r="T125" i="26" s="1"/>
  <c r="DW125" i="26" s="1"/>
  <c r="X126" i="27" s="1"/>
  <c r="AM119" i="26" a="1"/>
  <c r="AM119" i="26" s="1"/>
  <c r="EP119" i="26" s="1" a="1"/>
  <c r="EP119" i="26" s="1"/>
  <c r="AQ120" i="27" s="1"/>
  <c r="AM114" i="26" a="1"/>
  <c r="AM114" i="26" s="1"/>
  <c r="EP114" i="26" s="1" a="1"/>
  <c r="EP114" i="26" s="1"/>
  <c r="AQ115" i="27" s="1"/>
  <c r="AM116" i="26" a="1"/>
  <c r="AM116" i="26" s="1"/>
  <c r="EP116" i="26" s="1" a="1"/>
  <c r="EP116" i="26" s="1"/>
  <c r="AQ117" i="27" s="1"/>
  <c r="AM110" i="26" a="1"/>
  <c r="AM110" i="26" s="1"/>
  <c r="EP110" i="26" s="1"/>
  <c r="AQ111" i="27" s="1"/>
  <c r="AM117" i="26" a="1"/>
  <c r="AM117" i="26" s="1"/>
  <c r="EP117" i="26" s="1"/>
  <c r="AQ118" i="27" s="1"/>
  <c r="AM118" i="26" a="1"/>
  <c r="AM118" i="26" s="1"/>
  <c r="EP118" i="26" s="1"/>
  <c r="AQ119" i="27" s="1"/>
  <c r="AM115" i="26" a="1"/>
  <c r="AM115" i="26" s="1"/>
  <c r="EP115" i="26" s="1"/>
  <c r="AQ116" i="27" s="1"/>
  <c r="AM113" i="26" a="1"/>
  <c r="AM113" i="26" s="1"/>
  <c r="EP113" i="26" s="1" a="1"/>
  <c r="EP113" i="26" s="1"/>
  <c r="AQ114" i="27" s="1"/>
  <c r="AM112" i="26" a="1"/>
  <c r="AM112" i="26" s="1"/>
  <c r="EP112" i="26" s="1"/>
  <c r="AQ113" i="27" s="1"/>
  <c r="AM111" i="26" a="1"/>
  <c r="AM111" i="26" s="1"/>
  <c r="EP111" i="26" s="1" a="1"/>
  <c r="EP111" i="26" s="1"/>
  <c r="AQ112" i="27" s="1"/>
  <c r="BI95" i="26" a="1"/>
  <c r="BI95" i="26" s="1"/>
  <c r="FL95" i="26" s="1" a="1"/>
  <c r="FL95" i="26" s="1"/>
  <c r="BM96" i="27" s="1"/>
  <c r="BI97" i="26" a="1"/>
  <c r="BI97" i="26" s="1"/>
  <c r="FL97" i="26" s="1"/>
  <c r="BM98" i="27" s="1"/>
  <c r="BI94" i="26" a="1"/>
  <c r="BI94" i="26" s="1"/>
  <c r="FL94" i="26" s="1"/>
  <c r="BM95" i="27" s="1"/>
  <c r="BI90" i="26" a="1"/>
  <c r="BI90" i="26" s="1"/>
  <c r="FL90" i="26" s="1" a="1"/>
  <c r="FL90" i="26" s="1"/>
  <c r="BM91" i="27" s="1"/>
  <c r="BI96" i="26" a="1"/>
  <c r="BI96" i="26" s="1"/>
  <c r="FL96" i="26" s="1"/>
  <c r="BM97" i="27" s="1"/>
  <c r="BI98" i="26" a="1"/>
  <c r="BI98" i="26" s="1"/>
  <c r="FL98" i="26" s="1" a="1"/>
  <c r="FL98" i="26" s="1"/>
  <c r="BM99" i="27" s="1"/>
  <c r="BI92" i="26" a="1"/>
  <c r="BI92" i="26" s="1"/>
  <c r="FL92" i="26" s="1"/>
  <c r="BM93" i="27" s="1"/>
  <c r="BI91" i="26" a="1"/>
  <c r="BI91" i="26" s="1"/>
  <c r="FL91" i="26" s="1" a="1"/>
  <c r="FL91" i="26" s="1"/>
  <c r="BM92" i="27" s="1"/>
  <c r="BI93" i="26" a="1"/>
  <c r="BI93" i="26" s="1"/>
  <c r="FL93" i="26" s="1" a="1"/>
  <c r="FL93" i="26" s="1"/>
  <c r="BM94" i="27" s="1"/>
  <c r="CM91" i="26" a="1"/>
  <c r="CM91" i="26" s="1"/>
  <c r="GP91" i="26" s="1" a="1"/>
  <c r="GP91" i="26" s="1"/>
  <c r="CQ92" i="27" s="1"/>
  <c r="CM94" i="26" a="1"/>
  <c r="CM94" i="26" s="1"/>
  <c r="GP94" i="26" s="1"/>
  <c r="CQ95" i="27" s="1"/>
  <c r="CM93" i="26" a="1"/>
  <c r="CM93" i="26" s="1"/>
  <c r="GP93" i="26" s="1" a="1"/>
  <c r="GP93" i="26" s="1"/>
  <c r="CQ94" i="27" s="1"/>
  <c r="CM97" i="26" a="1"/>
  <c r="CM97" i="26" s="1"/>
  <c r="GP97" i="26" s="1"/>
  <c r="CQ98" i="27" s="1"/>
  <c r="CM96" i="26" a="1"/>
  <c r="CM96" i="26" s="1"/>
  <c r="GP96" i="26" s="1"/>
  <c r="CQ97" i="27" s="1"/>
  <c r="CM92" i="26" a="1"/>
  <c r="CM92" i="26" s="1"/>
  <c r="GP92" i="26" s="1"/>
  <c r="CQ93" i="27" s="1"/>
  <c r="CM98" i="26" a="1"/>
  <c r="CM98" i="26" s="1"/>
  <c r="GP98" i="26" s="1" a="1"/>
  <c r="GP98" i="26" s="1"/>
  <c r="CQ99" i="27" s="1"/>
  <c r="CM95" i="26" a="1"/>
  <c r="CM95" i="26" s="1"/>
  <c r="GP95" i="26" s="1" a="1"/>
  <c r="GP95" i="26" s="1"/>
  <c r="CQ96" i="27" s="1"/>
  <c r="CM90" i="26" a="1"/>
  <c r="CM90" i="26" s="1"/>
  <c r="GP90" i="26" s="1" a="1"/>
  <c r="GP90" i="26" s="1"/>
  <c r="CQ91" i="27" s="1"/>
  <c r="CS85" i="26" a="1"/>
  <c r="CS85" i="26" s="1"/>
  <c r="GV85" i="26" s="1"/>
  <c r="CW86" i="27" s="1"/>
  <c r="CS88" i="26" a="1"/>
  <c r="CS88" i="26" s="1"/>
  <c r="CS86" i="26" a="1"/>
  <c r="CS86" i="26" s="1"/>
  <c r="GV86" i="26" s="1" a="1"/>
  <c r="GV86" i="26" s="1"/>
  <c r="CW87" i="27" s="1"/>
  <c r="CS84" i="26" a="1"/>
  <c r="CS84" i="26" s="1"/>
  <c r="GV84" i="26" s="1"/>
  <c r="CW85" i="27" s="1"/>
  <c r="CS87" i="26" a="1"/>
  <c r="CS87" i="26" s="1"/>
  <c r="GV87" i="26" s="1" a="1"/>
  <c r="GV87" i="26" s="1"/>
  <c r="CW88" i="27" s="1"/>
  <c r="CS89" i="26" a="1"/>
  <c r="CS89" i="26" s="1"/>
  <c r="CT89" i="26" a="1"/>
  <c r="CT89" i="26" s="1"/>
  <c r="CT85" i="26" a="1"/>
  <c r="CT85" i="26" s="1"/>
  <c r="GW85" i="26" s="1"/>
  <c r="CX86" i="27" s="1"/>
  <c r="CT86" i="26" a="1"/>
  <c r="CT86" i="26" s="1"/>
  <c r="GW86" i="26" s="1" a="1"/>
  <c r="GW86" i="26" s="1"/>
  <c r="CX87" i="27" s="1"/>
  <c r="CT87" i="26" a="1"/>
  <c r="CT87" i="26" s="1"/>
  <c r="GW87" i="26" s="1" a="1"/>
  <c r="GW87" i="26" s="1"/>
  <c r="CX88" i="27" s="1"/>
  <c r="CT84" i="26" a="1"/>
  <c r="CT84" i="26" s="1"/>
  <c r="GW84" i="26" s="1"/>
  <c r="CX85" i="27" s="1"/>
  <c r="CT88" i="26" a="1"/>
  <c r="CT88" i="26" s="1"/>
  <c r="DA118" i="26" a="1"/>
  <c r="DA118" i="26" s="1"/>
  <c r="HD118" i="26" s="1"/>
  <c r="DE119" i="27" s="1"/>
  <c r="DA116" i="26" a="1"/>
  <c r="DA116" i="26" s="1"/>
  <c r="HD116" i="26" s="1" a="1"/>
  <c r="HD116" i="26" s="1"/>
  <c r="DE117" i="27" s="1"/>
  <c r="DA114" i="26" a="1"/>
  <c r="DA114" i="26" s="1"/>
  <c r="HD114" i="26" s="1" a="1"/>
  <c r="HD114" i="26" s="1"/>
  <c r="DE115" i="27" s="1"/>
  <c r="DA111" i="26" a="1"/>
  <c r="DA111" i="26" s="1"/>
  <c r="HD111" i="26" s="1" a="1"/>
  <c r="HD111" i="26" s="1"/>
  <c r="DE112" i="27" s="1"/>
  <c r="DA119" i="26" a="1"/>
  <c r="DA119" i="26" s="1"/>
  <c r="HD119" i="26" s="1" a="1"/>
  <c r="HD119" i="26" s="1"/>
  <c r="DE120" i="27" s="1"/>
  <c r="DA115" i="26" a="1"/>
  <c r="DA115" i="26" s="1"/>
  <c r="HD115" i="26" s="1"/>
  <c r="DE116" i="27" s="1"/>
  <c r="DA112" i="26" a="1"/>
  <c r="DA112" i="26" s="1"/>
  <c r="HD112" i="26" s="1"/>
  <c r="DE113" i="27" s="1"/>
  <c r="DA113" i="26" a="1"/>
  <c r="DA113" i="26" s="1"/>
  <c r="HD113" i="26" s="1" a="1"/>
  <c r="HD113" i="26" s="1"/>
  <c r="DE114" i="27" s="1"/>
  <c r="DA117" i="26" a="1"/>
  <c r="DA117" i="26" s="1"/>
  <c r="HD117" i="26" s="1"/>
  <c r="DE118" i="27" s="1"/>
  <c r="DA110" i="26" a="1"/>
  <c r="DA110" i="26" s="1"/>
  <c r="HD110" i="26" s="1"/>
  <c r="DE111" i="27" s="1"/>
  <c r="CE85" i="26" a="1"/>
  <c r="CE85" i="26" s="1"/>
  <c r="GH85" i="26" s="1"/>
  <c r="CI86" i="27" s="1"/>
  <c r="CE89" i="26" a="1"/>
  <c r="CE89" i="26" s="1"/>
  <c r="CE84" i="26" a="1"/>
  <c r="CE84" i="26" s="1"/>
  <c r="GH84" i="26" s="1"/>
  <c r="CI85" i="27" s="1"/>
  <c r="CE88" i="26" a="1"/>
  <c r="CE88" i="26" s="1"/>
  <c r="CE86" i="26" a="1"/>
  <c r="CE86" i="26" s="1"/>
  <c r="GH86" i="26" s="1" a="1"/>
  <c r="GH86" i="26" s="1"/>
  <c r="CI87" i="27" s="1"/>
  <c r="CE87" i="26" a="1"/>
  <c r="CE87" i="26" s="1"/>
  <c r="GH87" i="26" s="1" a="1"/>
  <c r="GH87" i="26" s="1"/>
  <c r="CI88" i="27" s="1"/>
  <c r="BP118" i="26" a="1"/>
  <c r="BP118" i="26" s="1"/>
  <c r="FS118" i="26" s="1"/>
  <c r="BT119" i="27" s="1"/>
  <c r="BP114" i="26" a="1"/>
  <c r="BP114" i="26" s="1"/>
  <c r="FS114" i="26" s="1" a="1"/>
  <c r="FS114" i="26" s="1"/>
  <c r="BT115" i="27" s="1"/>
  <c r="BP117" i="26" a="1"/>
  <c r="BP117" i="26" s="1"/>
  <c r="FS117" i="26" s="1"/>
  <c r="BT118" i="27" s="1"/>
  <c r="BP116" i="26" a="1"/>
  <c r="BP116" i="26" s="1"/>
  <c r="FS116" i="26" s="1" a="1"/>
  <c r="FS116" i="26" s="1"/>
  <c r="BT117" i="27" s="1"/>
  <c r="BP112" i="26" a="1"/>
  <c r="BP112" i="26" s="1"/>
  <c r="FS112" i="26" s="1"/>
  <c r="BT113" i="27" s="1"/>
  <c r="BP115" i="26" a="1"/>
  <c r="BP115" i="26" s="1"/>
  <c r="FS115" i="26" s="1"/>
  <c r="BT116" i="27" s="1"/>
  <c r="BP119" i="26" a="1"/>
  <c r="BP119" i="26" s="1"/>
  <c r="FS119" i="26" s="1" a="1"/>
  <c r="FS119" i="26" s="1"/>
  <c r="BT120" i="27" s="1"/>
  <c r="BP111" i="26" a="1"/>
  <c r="BP111" i="26" s="1"/>
  <c r="FS111" i="26" s="1" a="1"/>
  <c r="FS111" i="26" s="1"/>
  <c r="BT112" i="27" s="1"/>
  <c r="BP110" i="26" a="1"/>
  <c r="BP110" i="26" s="1"/>
  <c r="FS110" i="26" s="1"/>
  <c r="BT111" i="27" s="1"/>
  <c r="BP113" i="26" a="1"/>
  <c r="BP113" i="26" s="1"/>
  <c r="FS113" i="26" s="1" a="1"/>
  <c r="FS113" i="26" s="1"/>
  <c r="BT114" i="27" s="1"/>
  <c r="BJ131" i="26" a="1"/>
  <c r="BJ131" i="26" s="1"/>
  <c r="FM131" i="26" s="1"/>
  <c r="BN132" i="27" s="1"/>
  <c r="BJ130" i="26" a="1"/>
  <c r="BJ130" i="26" s="1"/>
  <c r="FM130" i="26" s="1"/>
  <c r="BN131" i="27" s="1"/>
  <c r="BJ125" i="26" a="1"/>
  <c r="BJ125" i="26" s="1"/>
  <c r="FM125" i="26" s="1"/>
  <c r="BN126" i="27" s="1"/>
  <c r="BJ129" i="26" a="1"/>
  <c r="BJ129" i="26" s="1"/>
  <c r="FM129" i="26" s="1"/>
  <c r="BN130" i="27" s="1"/>
  <c r="BJ120" i="26" a="1"/>
  <c r="BJ120" i="26" s="1"/>
  <c r="FM120" i="26" s="1"/>
  <c r="BN121" i="27" s="1"/>
  <c r="BJ123" i="26" a="1"/>
  <c r="BJ123" i="26" s="1"/>
  <c r="FM123" i="26" s="1"/>
  <c r="BN124" i="27" s="1"/>
  <c r="BJ124" i="26" a="1"/>
  <c r="BJ124" i="26" s="1"/>
  <c r="FM124" i="26" s="1"/>
  <c r="BN125" i="27" s="1"/>
  <c r="BJ128" i="26" a="1"/>
  <c r="BJ128" i="26" s="1"/>
  <c r="FM128" i="26" s="1"/>
  <c r="BN129" i="27" s="1"/>
  <c r="BJ121" i="26" a="1"/>
  <c r="BJ121" i="26" s="1"/>
  <c r="FM121" i="26" s="1"/>
  <c r="BN122" i="27" s="1"/>
  <c r="BJ133" i="26" a="1"/>
  <c r="BJ133" i="26" s="1"/>
  <c r="FM133" i="26" s="1"/>
  <c r="BN134" i="27" s="1"/>
  <c r="BJ126" i="26" a="1"/>
  <c r="BJ126" i="26" s="1"/>
  <c r="FM126" i="26" s="1"/>
  <c r="BN127" i="27" s="1"/>
  <c r="BJ127" i="26" a="1"/>
  <c r="BJ127" i="26" s="1"/>
  <c r="FM127" i="26" s="1"/>
  <c r="BN128" i="27" s="1"/>
  <c r="BJ122" i="26" a="1"/>
  <c r="BJ122" i="26" s="1"/>
  <c r="FM122" i="26" s="1"/>
  <c r="BN123" i="27" s="1"/>
  <c r="BJ132" i="26" a="1"/>
  <c r="BJ132" i="26" s="1"/>
  <c r="FM132" i="26" s="1"/>
  <c r="BN133" i="27" s="1"/>
  <c r="DH123" i="26" a="1"/>
  <c r="DH123" i="26" s="1"/>
  <c r="HK123" i="26" s="1"/>
  <c r="DL124" i="27" s="1"/>
  <c r="DH133" i="26" a="1"/>
  <c r="DH133" i="26" s="1"/>
  <c r="HK133" i="26" s="1"/>
  <c r="DL134" i="27" s="1"/>
  <c r="DH128" i="26" a="1"/>
  <c r="DH128" i="26" s="1"/>
  <c r="HK128" i="26" s="1"/>
  <c r="DL129" i="27" s="1"/>
  <c r="DH122" i="26" a="1"/>
  <c r="DH122" i="26" s="1"/>
  <c r="HK122" i="26" s="1"/>
  <c r="DL123" i="27" s="1"/>
  <c r="DH126" i="26" a="1"/>
  <c r="DH126" i="26" s="1"/>
  <c r="HK126" i="26" s="1"/>
  <c r="DL127" i="27" s="1"/>
  <c r="DH132" i="26" a="1"/>
  <c r="DH132" i="26" s="1"/>
  <c r="HK132" i="26" s="1"/>
  <c r="DL133" i="27" s="1"/>
  <c r="DH120" i="26" a="1"/>
  <c r="DH120" i="26" s="1"/>
  <c r="HK120" i="26" s="1"/>
  <c r="DL121" i="27" s="1"/>
  <c r="DH131" i="26" a="1"/>
  <c r="DH131" i="26" s="1"/>
  <c r="HK131" i="26" s="1"/>
  <c r="DL132" i="27" s="1"/>
  <c r="DH130" i="26" a="1"/>
  <c r="DH130" i="26" s="1"/>
  <c r="HK130" i="26" s="1"/>
  <c r="DL131" i="27" s="1"/>
  <c r="DH127" i="26" a="1"/>
  <c r="DH127" i="26" s="1"/>
  <c r="HK127" i="26" s="1"/>
  <c r="DL128" i="27" s="1"/>
  <c r="DH129" i="26" a="1"/>
  <c r="DH129" i="26" s="1"/>
  <c r="HK129" i="26" s="1"/>
  <c r="DL130" i="27" s="1"/>
  <c r="DH125" i="26" a="1"/>
  <c r="DH125" i="26" s="1"/>
  <c r="HK125" i="26" s="1"/>
  <c r="DL126" i="27" s="1"/>
  <c r="DH121" i="26" a="1"/>
  <c r="DH121" i="26" s="1"/>
  <c r="HK121" i="26" s="1"/>
  <c r="DL122" i="27" s="1"/>
  <c r="DH124" i="26" a="1"/>
  <c r="DH124" i="26" s="1"/>
  <c r="HK124" i="26" s="1"/>
  <c r="DL125" i="27" s="1"/>
  <c r="AJ114" i="26" a="1"/>
  <c r="AJ114" i="26" s="1"/>
  <c r="EM114" i="26" s="1" a="1"/>
  <c r="EM114" i="26" s="1"/>
  <c r="AN115" i="27" s="1"/>
  <c r="AJ117" i="26" a="1"/>
  <c r="AJ117" i="26" s="1"/>
  <c r="EM117" i="26" s="1"/>
  <c r="AN118" i="27" s="1"/>
  <c r="AJ111" i="26" a="1"/>
  <c r="AJ111" i="26" s="1"/>
  <c r="EM111" i="26" s="1" a="1"/>
  <c r="EM111" i="26" s="1"/>
  <c r="AN112" i="27" s="1"/>
  <c r="AJ110" i="26" a="1"/>
  <c r="AJ110" i="26" s="1"/>
  <c r="EM110" i="26" s="1"/>
  <c r="AN111" i="27" s="1"/>
  <c r="AJ119" i="26" a="1"/>
  <c r="AJ119" i="26" s="1"/>
  <c r="EM119" i="26" s="1" a="1"/>
  <c r="EM119" i="26" s="1"/>
  <c r="AN120" i="27" s="1"/>
  <c r="AJ112" i="26" a="1"/>
  <c r="AJ112" i="26" s="1"/>
  <c r="EM112" i="26" s="1"/>
  <c r="AN113" i="27" s="1"/>
  <c r="AJ113" i="26" a="1"/>
  <c r="AJ113" i="26" s="1"/>
  <c r="EM113" i="26" s="1" a="1"/>
  <c r="EM113" i="26" s="1"/>
  <c r="AN114" i="27" s="1"/>
  <c r="AJ118" i="26" a="1"/>
  <c r="AJ118" i="26" s="1"/>
  <c r="EM118" i="26" s="1"/>
  <c r="AN119" i="27" s="1"/>
  <c r="AJ115" i="26" a="1"/>
  <c r="AJ115" i="26" s="1"/>
  <c r="EM115" i="26" s="1"/>
  <c r="AN116" i="27" s="1"/>
  <c r="AJ116" i="26" a="1"/>
  <c r="AJ116" i="26" s="1"/>
  <c r="EM116" i="26" s="1" a="1"/>
  <c r="EM116" i="26" s="1"/>
  <c r="AN117" i="27" s="1"/>
  <c r="AQ130" i="26" a="1"/>
  <c r="AQ130" i="26" s="1"/>
  <c r="ET130" i="26" s="1"/>
  <c r="AU131" i="27" s="1"/>
  <c r="AQ129" i="26" a="1"/>
  <c r="AQ129" i="26" s="1"/>
  <c r="ET129" i="26" s="1"/>
  <c r="AU130" i="27" s="1"/>
  <c r="AQ124" i="26" a="1"/>
  <c r="AQ124" i="26" s="1"/>
  <c r="ET124" i="26" s="1"/>
  <c r="AU125" i="27" s="1"/>
  <c r="AQ133" i="26" a="1"/>
  <c r="AQ133" i="26" s="1"/>
  <c r="ET133" i="26" s="1"/>
  <c r="AU134" i="27" s="1"/>
  <c r="AQ131" i="26" a="1"/>
  <c r="AQ131" i="26" s="1"/>
  <c r="ET131" i="26" s="1"/>
  <c r="AU132" i="27" s="1"/>
  <c r="AQ128" i="26" a="1"/>
  <c r="AQ128" i="26" s="1"/>
  <c r="ET128" i="26" s="1"/>
  <c r="AU129" i="27" s="1"/>
  <c r="AQ126" i="26" a="1"/>
  <c r="AQ126" i="26" s="1"/>
  <c r="ET126" i="26" s="1"/>
  <c r="AU127" i="27" s="1"/>
  <c r="AQ122" i="26" a="1"/>
  <c r="AQ122" i="26" s="1"/>
  <c r="ET122" i="26" s="1"/>
  <c r="AU123" i="27" s="1"/>
  <c r="AQ123" i="26" a="1"/>
  <c r="AQ123" i="26" s="1"/>
  <c r="ET123" i="26" s="1"/>
  <c r="AU124" i="27" s="1"/>
  <c r="AQ125" i="26" a="1"/>
  <c r="AQ125" i="26" s="1"/>
  <c r="ET125" i="26" s="1"/>
  <c r="AU126" i="27" s="1"/>
  <c r="AQ120" i="26" a="1"/>
  <c r="AQ120" i="26" s="1"/>
  <c r="ET120" i="26" s="1"/>
  <c r="AU121" i="27" s="1"/>
  <c r="AQ127" i="26" a="1"/>
  <c r="AQ127" i="26" s="1"/>
  <c r="ET127" i="26" s="1"/>
  <c r="AU128" i="27" s="1"/>
  <c r="AQ132" i="26" a="1"/>
  <c r="AQ132" i="26" s="1"/>
  <c r="ET132" i="26" s="1"/>
  <c r="AU133" i="27" s="1"/>
  <c r="AQ121" i="26" a="1"/>
  <c r="AQ121" i="26" s="1"/>
  <c r="ET121" i="26" s="1"/>
  <c r="AU122" i="27" s="1"/>
  <c r="CY84" i="26" a="1"/>
  <c r="CY84" i="26" s="1"/>
  <c r="HB84" i="26" s="1"/>
  <c r="DC85" i="27" s="1"/>
  <c r="CY88" i="26" a="1"/>
  <c r="CY88" i="26" s="1"/>
  <c r="CY86" i="26" a="1"/>
  <c r="CY86" i="26" s="1"/>
  <c r="HB86" i="26" s="1" a="1"/>
  <c r="HB86" i="26" s="1"/>
  <c r="DC87" i="27" s="1"/>
  <c r="CY85" i="26" a="1"/>
  <c r="CY85" i="26" s="1"/>
  <c r="HB85" i="26" s="1"/>
  <c r="DC86" i="27" s="1"/>
  <c r="CY87" i="26" a="1"/>
  <c r="CY87" i="26" s="1"/>
  <c r="HB87" i="26" s="1" a="1"/>
  <c r="HB87" i="26" s="1"/>
  <c r="DC88" i="27" s="1"/>
  <c r="CY89" i="26" a="1"/>
  <c r="CY89" i="26" s="1"/>
  <c r="DD95" i="26" a="1"/>
  <c r="DD95" i="26" s="1"/>
  <c r="HG95" i="26" s="1" a="1"/>
  <c r="HG95" i="26" s="1"/>
  <c r="DH96" i="27" s="1"/>
  <c r="DD97" i="26" a="1"/>
  <c r="DD97" i="26" s="1"/>
  <c r="HG97" i="26" s="1"/>
  <c r="DH98" i="27" s="1"/>
  <c r="DD91" i="26" a="1"/>
  <c r="DD91" i="26" s="1"/>
  <c r="HG91" i="26" s="1" a="1"/>
  <c r="HG91" i="26" s="1"/>
  <c r="DH92" i="27" s="1"/>
  <c r="DD93" i="26" a="1"/>
  <c r="DD93" i="26" s="1"/>
  <c r="HG93" i="26" s="1" a="1"/>
  <c r="HG93" i="26" s="1"/>
  <c r="DH94" i="27" s="1"/>
  <c r="DD90" i="26" a="1"/>
  <c r="DD90" i="26" s="1"/>
  <c r="HG90" i="26" s="1" a="1"/>
  <c r="HG90" i="26" s="1"/>
  <c r="DH91" i="27" s="1"/>
  <c r="DD94" i="26" a="1"/>
  <c r="DD94" i="26" s="1"/>
  <c r="HG94" i="26" s="1"/>
  <c r="DH95" i="27" s="1"/>
  <c r="DD92" i="26" a="1"/>
  <c r="DD92" i="26" s="1"/>
  <c r="HG92" i="26" s="1"/>
  <c r="DH93" i="27" s="1"/>
  <c r="DD96" i="26" a="1"/>
  <c r="DD96" i="26" s="1"/>
  <c r="HG96" i="26" s="1"/>
  <c r="DH97" i="27" s="1"/>
  <c r="DD98" i="26" a="1"/>
  <c r="DD98" i="26" s="1"/>
  <c r="HG98" i="26" s="1" a="1"/>
  <c r="HG98" i="26" s="1"/>
  <c r="DH99" i="27" s="1"/>
  <c r="BH99" i="26" a="1"/>
  <c r="BH99" i="26" s="1"/>
  <c r="FK99" i="26" s="1"/>
  <c r="BL100" i="27" s="1"/>
  <c r="BH108" i="26" a="1"/>
  <c r="BH108" i="26" s="1"/>
  <c r="FK108" i="26" s="1"/>
  <c r="BL109" i="27" s="1"/>
  <c r="BH109" i="26" a="1"/>
  <c r="BH109" i="26" s="1"/>
  <c r="FK109" i="26" s="1" a="1"/>
  <c r="FK109" i="26" s="1"/>
  <c r="BL110" i="27" s="1"/>
  <c r="BH101" i="26" a="1"/>
  <c r="BH101" i="26" s="1"/>
  <c r="FK101" i="26" s="1"/>
  <c r="BL102" i="27" s="1"/>
  <c r="BH102" i="26" a="1"/>
  <c r="BH102" i="26" s="1"/>
  <c r="FK102" i="26" s="1"/>
  <c r="BL103" i="27" s="1"/>
  <c r="BH104" i="26" a="1"/>
  <c r="BH104" i="26" s="1"/>
  <c r="FK104" i="26" s="1"/>
  <c r="BL105" i="27" s="1"/>
  <c r="BH105" i="26" a="1"/>
  <c r="BH105" i="26" s="1"/>
  <c r="FK105" i="26" s="1" a="1"/>
  <c r="FK105" i="26" s="1"/>
  <c r="BL106" i="27" s="1"/>
  <c r="BH107" i="26" a="1"/>
  <c r="BH107" i="26" s="1"/>
  <c r="FK107" i="26" s="1" a="1"/>
  <c r="FK107" i="26" s="1"/>
  <c r="BL108" i="27" s="1"/>
  <c r="BH100" i="26" a="1"/>
  <c r="BH100" i="26" s="1"/>
  <c r="FK100" i="26" s="1" a="1"/>
  <c r="FK100" i="26" s="1"/>
  <c r="BL101" i="27" s="1"/>
  <c r="BH103" i="26" a="1"/>
  <c r="BH103" i="26" s="1"/>
  <c r="FK103" i="26" s="1" a="1"/>
  <c r="FK103" i="26" s="1"/>
  <c r="BL104" i="27" s="1"/>
  <c r="BH106" i="26" a="1"/>
  <c r="BH106" i="26" s="1"/>
  <c r="FK106" i="26" s="1"/>
  <c r="BL107" i="27" s="1"/>
  <c r="AV97" i="26" a="1"/>
  <c r="AV97" i="26" s="1"/>
  <c r="EY97" i="26" s="1"/>
  <c r="AZ98" i="27" s="1"/>
  <c r="AV98" i="26" a="1"/>
  <c r="AV98" i="26" s="1"/>
  <c r="EY98" i="26" s="1" a="1"/>
  <c r="EY98" i="26" s="1"/>
  <c r="AZ99" i="27" s="1"/>
  <c r="AV91" i="26" a="1"/>
  <c r="AV91" i="26" s="1"/>
  <c r="EY91" i="26" s="1" a="1"/>
  <c r="EY91" i="26" s="1"/>
  <c r="AZ92" i="27" s="1"/>
  <c r="AV94" i="26" a="1"/>
  <c r="AV94" i="26" s="1"/>
  <c r="EY94" i="26" s="1"/>
  <c r="AZ95" i="27" s="1"/>
  <c r="AV90" i="26" a="1"/>
  <c r="AV90" i="26" s="1"/>
  <c r="EY90" i="26" s="1" a="1"/>
  <c r="EY90" i="26" s="1"/>
  <c r="AZ91" i="27" s="1"/>
  <c r="AV92" i="26" a="1"/>
  <c r="AV92" i="26" s="1"/>
  <c r="EY92" i="26" s="1"/>
  <c r="AZ93" i="27" s="1"/>
  <c r="AV96" i="26" a="1"/>
  <c r="AV96" i="26" s="1"/>
  <c r="EY96" i="26" s="1"/>
  <c r="AZ97" i="27" s="1"/>
  <c r="AV95" i="26" a="1"/>
  <c r="AV95" i="26" s="1"/>
  <c r="EY95" i="26" s="1" a="1"/>
  <c r="EY95" i="26" s="1"/>
  <c r="AZ96" i="27" s="1"/>
  <c r="AV93" i="26" a="1"/>
  <c r="AV93" i="26" s="1"/>
  <c r="EY93" i="26" s="1" a="1"/>
  <c r="EY93" i="26" s="1"/>
  <c r="AZ94" i="27" s="1"/>
  <c r="BW98" i="26" a="1"/>
  <c r="BW98" i="26" s="1"/>
  <c r="FZ98" i="26" s="1" a="1"/>
  <c r="FZ98" i="26" s="1"/>
  <c r="CA99" i="27" s="1"/>
  <c r="BW91" i="26" a="1"/>
  <c r="BW91" i="26" s="1"/>
  <c r="FZ91" i="26" s="1" a="1"/>
  <c r="FZ91" i="26" s="1"/>
  <c r="CA92" i="27" s="1"/>
  <c r="BW93" i="26" a="1"/>
  <c r="BW93" i="26" s="1"/>
  <c r="FZ93" i="26" s="1" a="1"/>
  <c r="FZ93" i="26" s="1"/>
  <c r="CA94" i="27" s="1"/>
  <c r="BW94" i="26" a="1"/>
  <c r="BW94" i="26" s="1"/>
  <c r="FZ94" i="26" s="1"/>
  <c r="CA95" i="27" s="1"/>
  <c r="BW96" i="26" a="1"/>
  <c r="BW96" i="26" s="1"/>
  <c r="FZ96" i="26" s="1"/>
  <c r="CA97" i="27" s="1"/>
  <c r="BW97" i="26" a="1"/>
  <c r="BW97" i="26" s="1"/>
  <c r="FZ97" i="26" s="1"/>
  <c r="CA98" i="27" s="1"/>
  <c r="BW95" i="26" a="1"/>
  <c r="BW95" i="26" s="1"/>
  <c r="FZ95" i="26" s="1" a="1"/>
  <c r="FZ95" i="26" s="1"/>
  <c r="CA96" i="27" s="1"/>
  <c r="BW92" i="26" a="1"/>
  <c r="BW92" i="26" s="1"/>
  <c r="FZ92" i="26" s="1"/>
  <c r="CA93" i="27" s="1"/>
  <c r="BW90" i="26" a="1"/>
  <c r="BW90" i="26" s="1"/>
  <c r="FZ90" i="26" s="1" a="1"/>
  <c r="FZ90" i="26" s="1"/>
  <c r="CA91" i="27" s="1"/>
  <c r="AX91" i="26" a="1"/>
  <c r="AX91" i="26" s="1"/>
  <c r="FA91" i="26" s="1" a="1"/>
  <c r="FA91" i="26" s="1"/>
  <c r="BB92" i="27" s="1"/>
  <c r="AX92" i="26" a="1"/>
  <c r="AX92" i="26" s="1"/>
  <c r="FA92" i="26" s="1"/>
  <c r="BB93" i="27" s="1"/>
  <c r="AX94" i="26" a="1"/>
  <c r="AX94" i="26" s="1"/>
  <c r="FA94" i="26" s="1"/>
  <c r="BB95" i="27" s="1"/>
  <c r="AX98" i="26" a="1"/>
  <c r="AX98" i="26" s="1"/>
  <c r="FA98" i="26" s="1" a="1"/>
  <c r="FA98" i="26" s="1"/>
  <c r="BB99" i="27" s="1"/>
  <c r="AX95" i="26" a="1"/>
  <c r="AX95" i="26" s="1"/>
  <c r="FA95" i="26" s="1" a="1"/>
  <c r="FA95" i="26" s="1"/>
  <c r="BB96" i="27" s="1"/>
  <c r="AX90" i="26" a="1"/>
  <c r="AX90" i="26" s="1"/>
  <c r="FA90" i="26" s="1" a="1"/>
  <c r="FA90" i="26" s="1"/>
  <c r="BB91" i="27" s="1"/>
  <c r="AX96" i="26" a="1"/>
  <c r="AX96" i="26" s="1"/>
  <c r="FA96" i="26" s="1"/>
  <c r="BB97" i="27" s="1"/>
  <c r="AX97" i="26" a="1"/>
  <c r="AX97" i="26" s="1"/>
  <c r="FA97" i="26" s="1"/>
  <c r="BB98" i="27" s="1"/>
  <c r="AX93" i="26" a="1"/>
  <c r="AX93" i="26" s="1"/>
  <c r="FA93" i="26" s="1" a="1"/>
  <c r="FA93" i="26" s="1"/>
  <c r="BB94" i="27" s="1"/>
  <c r="CF95" i="26" a="1"/>
  <c r="CF95" i="26" s="1"/>
  <c r="GI95" i="26" s="1" a="1"/>
  <c r="GI95" i="26" s="1"/>
  <c r="CJ96" i="27" s="1"/>
  <c r="CF91" i="26" a="1"/>
  <c r="CF91" i="26" s="1"/>
  <c r="GI91" i="26" s="1" a="1"/>
  <c r="GI91" i="26" s="1"/>
  <c r="CJ92" i="27" s="1"/>
  <c r="CF90" i="26" a="1"/>
  <c r="CF90" i="26" s="1"/>
  <c r="GI90" i="26" s="1" a="1"/>
  <c r="GI90" i="26" s="1"/>
  <c r="CJ91" i="27" s="1"/>
  <c r="CF97" i="26" a="1"/>
  <c r="CF97" i="26" s="1"/>
  <c r="GI97" i="26" s="1"/>
  <c r="CJ98" i="27" s="1"/>
  <c r="CF92" i="26" a="1"/>
  <c r="CF92" i="26" s="1"/>
  <c r="GI92" i="26" s="1"/>
  <c r="CJ93" i="27" s="1"/>
  <c r="CF98" i="26" a="1"/>
  <c r="CF98" i="26" s="1"/>
  <c r="GI98" i="26" s="1" a="1"/>
  <c r="GI98" i="26" s="1"/>
  <c r="CJ99" i="27" s="1"/>
  <c r="CF94" i="26" a="1"/>
  <c r="CF94" i="26" s="1"/>
  <c r="GI94" i="26" s="1"/>
  <c r="CJ95" i="27" s="1"/>
  <c r="CF96" i="26" a="1"/>
  <c r="CF96" i="26" s="1"/>
  <c r="GI96" i="26" s="1"/>
  <c r="CJ97" i="27" s="1"/>
  <c r="CF93" i="26" a="1"/>
  <c r="CF93" i="26" s="1"/>
  <c r="GI93" i="26" s="1" a="1"/>
  <c r="GI93" i="26" s="1"/>
  <c r="CJ94" i="27" s="1"/>
  <c r="CL88" i="26" a="1"/>
  <c r="CL88" i="26" s="1"/>
  <c r="CL85" i="26" a="1"/>
  <c r="CL85" i="26" s="1"/>
  <c r="GO85" i="26" s="1"/>
  <c r="CP86" i="27" s="1"/>
  <c r="CL87" i="26" a="1"/>
  <c r="CL87" i="26" s="1"/>
  <c r="GO87" i="26" s="1" a="1"/>
  <c r="GO87" i="26" s="1"/>
  <c r="CP88" i="27" s="1"/>
  <c r="CL84" i="26" a="1"/>
  <c r="CL84" i="26" s="1"/>
  <c r="GO84" i="26" s="1"/>
  <c r="CP85" i="27" s="1"/>
  <c r="CL89" i="26" a="1"/>
  <c r="CL89" i="26" s="1"/>
  <c r="CL86" i="26" a="1"/>
  <c r="CL86" i="26" s="1"/>
  <c r="GO86" i="26" s="1" a="1"/>
  <c r="GO86" i="26" s="1"/>
  <c r="CP87" i="27" s="1"/>
  <c r="AN92" i="26" a="1"/>
  <c r="AN92" i="26" s="1"/>
  <c r="EQ92" i="26" s="1"/>
  <c r="AR93" i="27" s="1"/>
  <c r="AN98" i="26" a="1"/>
  <c r="AN98" i="26" s="1"/>
  <c r="EQ98" i="26" s="1" a="1"/>
  <c r="EQ98" i="26" s="1"/>
  <c r="AR99" i="27" s="1"/>
  <c r="AN95" i="26" a="1"/>
  <c r="AN95" i="26" s="1"/>
  <c r="EQ95" i="26" s="1" a="1"/>
  <c r="EQ95" i="26" s="1"/>
  <c r="AR96" i="27" s="1"/>
  <c r="AN94" i="26" a="1"/>
  <c r="AN94" i="26" s="1"/>
  <c r="EQ94" i="26" s="1"/>
  <c r="AR95" i="27" s="1"/>
  <c r="AN93" i="26" a="1"/>
  <c r="AN93" i="26" s="1"/>
  <c r="EQ93" i="26" s="1" a="1"/>
  <c r="EQ93" i="26" s="1"/>
  <c r="AR94" i="27" s="1"/>
  <c r="AN90" i="26" a="1"/>
  <c r="AN90" i="26" s="1"/>
  <c r="EQ90" i="26" s="1" a="1"/>
  <c r="EQ90" i="26" s="1"/>
  <c r="AR91" i="27" s="1"/>
  <c r="AN91" i="26" a="1"/>
  <c r="AN91" i="26" s="1"/>
  <c r="EQ91" i="26" s="1" a="1"/>
  <c r="EQ91" i="26" s="1"/>
  <c r="AR92" i="27" s="1"/>
  <c r="AN96" i="26" a="1"/>
  <c r="AN96" i="26" s="1"/>
  <c r="EQ96" i="26" s="1"/>
  <c r="AR97" i="27" s="1"/>
  <c r="AN97" i="26" a="1"/>
  <c r="AN97" i="26" s="1"/>
  <c r="EQ97" i="26" s="1"/>
  <c r="AR98" i="27" s="1"/>
  <c r="Z102" i="26" a="1"/>
  <c r="Z102" i="26" s="1"/>
  <c r="EC102" i="26" s="1"/>
  <c r="AD103" i="27" s="1"/>
  <c r="Z108" i="26" a="1"/>
  <c r="Z108" i="26" s="1"/>
  <c r="EC108" i="26" s="1"/>
  <c r="AD109" i="27" s="1"/>
  <c r="Z105" i="26" a="1"/>
  <c r="Z105" i="26" s="1"/>
  <c r="EC105" i="26" s="1" a="1"/>
  <c r="EC105" i="26" s="1"/>
  <c r="AD106" i="27" s="1"/>
  <c r="Z104" i="26" a="1"/>
  <c r="Z104" i="26" s="1"/>
  <c r="EC104" i="26" s="1"/>
  <c r="AD105" i="27" s="1"/>
  <c r="Z103" i="26" a="1"/>
  <c r="Z103" i="26" s="1"/>
  <c r="EC103" i="26" s="1" a="1"/>
  <c r="EC103" i="26" s="1"/>
  <c r="AD104" i="27" s="1"/>
  <c r="Z109" i="26" a="1"/>
  <c r="Z109" i="26" s="1"/>
  <c r="EC109" i="26" s="1" a="1"/>
  <c r="EC109" i="26" s="1"/>
  <c r="AD110" i="27" s="1"/>
  <c r="Z101" i="26" a="1"/>
  <c r="Z101" i="26" s="1"/>
  <c r="EC101" i="26" s="1"/>
  <c r="AD102" i="27" s="1"/>
  <c r="Z106" i="26" a="1"/>
  <c r="Z106" i="26" s="1"/>
  <c r="EC106" i="26" s="1"/>
  <c r="AD107" i="27" s="1"/>
  <c r="Z99" i="26" a="1"/>
  <c r="Z99" i="26" s="1"/>
  <c r="EC99" i="26" s="1"/>
  <c r="AD100" i="27" s="1"/>
  <c r="Z107" i="26" a="1"/>
  <c r="Z107" i="26" s="1"/>
  <c r="EC107" i="26" s="1" a="1"/>
  <c r="EC107" i="26" s="1"/>
  <c r="AD108" i="27" s="1"/>
  <c r="Z100" i="26" a="1"/>
  <c r="Z100" i="26" s="1"/>
  <c r="EC100" i="26" s="1" a="1"/>
  <c r="EC100" i="26" s="1"/>
  <c r="AD101" i="27" s="1"/>
  <c r="DF113" i="26" a="1"/>
  <c r="DF113" i="26" s="1"/>
  <c r="HI113" i="26" s="1" a="1"/>
  <c r="HI113" i="26" s="1"/>
  <c r="DJ114" i="27" s="1"/>
  <c r="DF112" i="26" a="1"/>
  <c r="DF112" i="26" s="1"/>
  <c r="HI112" i="26" s="1"/>
  <c r="DJ113" i="27" s="1"/>
  <c r="DF115" i="26" a="1"/>
  <c r="DF115" i="26" s="1"/>
  <c r="HI115" i="26" s="1"/>
  <c r="DJ116" i="27" s="1"/>
  <c r="DF110" i="26" a="1"/>
  <c r="DF110" i="26" s="1"/>
  <c r="HI110" i="26" s="1"/>
  <c r="DJ111" i="27" s="1"/>
  <c r="DF118" i="26" a="1"/>
  <c r="DF118" i="26" s="1"/>
  <c r="HI118" i="26" s="1"/>
  <c r="DJ119" i="27" s="1"/>
  <c r="DF111" i="26" a="1"/>
  <c r="DF111" i="26" s="1"/>
  <c r="HI111" i="26" s="1" a="1"/>
  <c r="HI111" i="26" s="1"/>
  <c r="DJ112" i="27" s="1"/>
  <c r="DF114" i="26" a="1"/>
  <c r="DF114" i="26" s="1"/>
  <c r="HI114" i="26" s="1" a="1"/>
  <c r="HI114" i="26" s="1"/>
  <c r="DJ115" i="27" s="1"/>
  <c r="DF119" i="26" a="1"/>
  <c r="DF119" i="26" s="1"/>
  <c r="HI119" i="26" s="1" a="1"/>
  <c r="HI119" i="26" s="1"/>
  <c r="DJ120" i="27" s="1"/>
  <c r="DF117" i="26" a="1"/>
  <c r="DF117" i="26" s="1"/>
  <c r="HI117" i="26" s="1"/>
  <c r="DJ118" i="27" s="1"/>
  <c r="DF116" i="26" a="1"/>
  <c r="DF116" i="26" s="1"/>
  <c r="HI116" i="26" s="1" a="1"/>
  <c r="HI116" i="26" s="1"/>
  <c r="DJ117" i="27" s="1"/>
  <c r="BU84" i="26" a="1"/>
  <c r="BU84" i="26" s="1"/>
  <c r="FX84" i="26" s="1"/>
  <c r="BY85" i="27" s="1"/>
  <c r="BU85" i="26" a="1"/>
  <c r="BU85" i="26" s="1"/>
  <c r="FX85" i="26" s="1"/>
  <c r="BY86" i="27" s="1"/>
  <c r="BU89" i="26" a="1"/>
  <c r="BU89" i="26" s="1"/>
  <c r="BU86" i="26" a="1"/>
  <c r="BU86" i="26" s="1"/>
  <c r="FX86" i="26" s="1" a="1"/>
  <c r="FX86" i="26" s="1"/>
  <c r="BY87" i="27" s="1"/>
  <c r="BU87" i="26" a="1"/>
  <c r="BU87" i="26" s="1"/>
  <c r="FX87" i="26" s="1" a="1"/>
  <c r="FX87" i="26" s="1"/>
  <c r="BY88" i="27" s="1"/>
  <c r="BU88" i="26" a="1"/>
  <c r="BU88" i="26" s="1"/>
  <c r="AR123" i="26" a="1"/>
  <c r="AR123" i="26" s="1"/>
  <c r="EU123" i="26" s="1"/>
  <c r="AV124" i="27" s="1"/>
  <c r="AR120" i="26" a="1"/>
  <c r="AR120" i="26" s="1"/>
  <c r="EU120" i="26" s="1"/>
  <c r="AV121" i="27" s="1"/>
  <c r="AR132" i="26" a="1"/>
  <c r="AR132" i="26" s="1"/>
  <c r="EU132" i="26" s="1"/>
  <c r="AV133" i="27" s="1"/>
  <c r="AR122" i="26" a="1"/>
  <c r="AR122" i="26" s="1"/>
  <c r="EU122" i="26" s="1"/>
  <c r="AV123" i="27" s="1"/>
  <c r="AR129" i="26" a="1"/>
  <c r="AR129" i="26" s="1"/>
  <c r="EU129" i="26" s="1"/>
  <c r="AV130" i="27" s="1"/>
  <c r="AR125" i="26" a="1"/>
  <c r="AR125" i="26" s="1"/>
  <c r="EU125" i="26" s="1"/>
  <c r="AV126" i="27" s="1"/>
  <c r="AR130" i="26" a="1"/>
  <c r="AR130" i="26" s="1"/>
  <c r="EU130" i="26" s="1"/>
  <c r="AV131" i="27" s="1"/>
  <c r="AR124" i="26" a="1"/>
  <c r="AR124" i="26" s="1"/>
  <c r="EU124" i="26" s="1"/>
  <c r="AV125" i="27" s="1"/>
  <c r="AR131" i="26" a="1"/>
  <c r="AR131" i="26" s="1"/>
  <c r="EU131" i="26" s="1"/>
  <c r="AV132" i="27" s="1"/>
  <c r="AR126" i="26" a="1"/>
  <c r="AR126" i="26" s="1"/>
  <c r="EU126" i="26" s="1"/>
  <c r="AV127" i="27" s="1"/>
  <c r="AR128" i="26" a="1"/>
  <c r="AR128" i="26" s="1"/>
  <c r="EU128" i="26" s="1"/>
  <c r="AV129" i="27" s="1"/>
  <c r="AR133" i="26" a="1"/>
  <c r="AR133" i="26" s="1"/>
  <c r="EU133" i="26" s="1"/>
  <c r="AV134" i="27" s="1"/>
  <c r="AR121" i="26" a="1"/>
  <c r="AR121" i="26" s="1"/>
  <c r="EU121" i="26" s="1"/>
  <c r="AV122" i="27" s="1"/>
  <c r="AR127" i="26" a="1"/>
  <c r="AR127" i="26" s="1"/>
  <c r="EU127" i="26" s="1"/>
  <c r="AV128" i="27" s="1"/>
  <c r="CA91" i="26" a="1"/>
  <c r="CA91" i="26" s="1"/>
  <c r="GD91" i="26" s="1" a="1"/>
  <c r="GD91" i="26" s="1"/>
  <c r="CE92" i="27" s="1"/>
  <c r="CA97" i="26" a="1"/>
  <c r="CA97" i="26" s="1"/>
  <c r="GD97" i="26" s="1"/>
  <c r="CE98" i="27" s="1"/>
  <c r="CA95" i="26" a="1"/>
  <c r="CA95" i="26" s="1"/>
  <c r="GD95" i="26" s="1" a="1"/>
  <c r="GD95" i="26" s="1"/>
  <c r="CE96" i="27" s="1"/>
  <c r="CA94" i="26" a="1"/>
  <c r="CA94" i="26" s="1"/>
  <c r="GD94" i="26" s="1"/>
  <c r="CE95" i="27" s="1"/>
  <c r="CA98" i="26" a="1"/>
  <c r="CA98" i="26" s="1"/>
  <c r="GD98" i="26" s="1" a="1"/>
  <c r="GD98" i="26" s="1"/>
  <c r="CE99" i="27" s="1"/>
  <c r="CA92" i="26" a="1"/>
  <c r="CA92" i="26" s="1"/>
  <c r="GD92" i="26" s="1"/>
  <c r="CE93" i="27" s="1"/>
  <c r="CA96" i="26" a="1"/>
  <c r="CA96" i="26" s="1"/>
  <c r="GD96" i="26" s="1"/>
  <c r="CE97" i="27" s="1"/>
  <c r="CA90" i="26" a="1"/>
  <c r="CA90" i="26" s="1"/>
  <c r="GD90" i="26" s="1" a="1"/>
  <c r="GD90" i="26" s="1"/>
  <c r="CE91" i="27" s="1"/>
  <c r="CA93" i="26" a="1"/>
  <c r="CA93" i="26" s="1"/>
  <c r="GD93" i="26" s="1" a="1"/>
  <c r="GD93" i="26" s="1"/>
  <c r="CE94" i="27" s="1"/>
  <c r="DB129" i="26" a="1"/>
  <c r="DB129" i="26" s="1"/>
  <c r="HE129" i="26" s="1"/>
  <c r="DF130" i="27" s="1"/>
  <c r="DB126" i="26" a="1"/>
  <c r="DB126" i="26" s="1"/>
  <c r="HE126" i="26" s="1"/>
  <c r="DF127" i="27" s="1"/>
  <c r="DB124" i="26" a="1"/>
  <c r="DB124" i="26" s="1"/>
  <c r="HE124" i="26" s="1"/>
  <c r="DF125" i="27" s="1"/>
  <c r="DB125" i="26" a="1"/>
  <c r="DB125" i="26" s="1"/>
  <c r="HE125" i="26" s="1"/>
  <c r="DF126" i="27" s="1"/>
  <c r="DB130" i="26" a="1"/>
  <c r="DB130" i="26" s="1"/>
  <c r="HE130" i="26" s="1"/>
  <c r="DF131" i="27" s="1"/>
  <c r="DB121" i="26" a="1"/>
  <c r="DB121" i="26" s="1"/>
  <c r="HE121" i="26" s="1"/>
  <c r="DF122" i="27" s="1"/>
  <c r="DB131" i="26" a="1"/>
  <c r="DB131" i="26" s="1"/>
  <c r="HE131" i="26" s="1"/>
  <c r="DF132" i="27" s="1"/>
  <c r="DB122" i="26" a="1"/>
  <c r="DB122" i="26" s="1"/>
  <c r="HE122" i="26" s="1"/>
  <c r="DF123" i="27" s="1"/>
  <c r="DB128" i="26" a="1"/>
  <c r="DB128" i="26" s="1"/>
  <c r="HE128" i="26" s="1"/>
  <c r="DF129" i="27" s="1"/>
  <c r="DB120" i="26" a="1"/>
  <c r="DB120" i="26" s="1"/>
  <c r="HE120" i="26" s="1"/>
  <c r="DF121" i="27" s="1"/>
  <c r="DB127" i="26" a="1"/>
  <c r="DB127" i="26" s="1"/>
  <c r="HE127" i="26" s="1"/>
  <c r="DF128" i="27" s="1"/>
  <c r="DB123" i="26" a="1"/>
  <c r="DB123" i="26" s="1"/>
  <c r="HE123" i="26" s="1"/>
  <c r="DF124" i="27" s="1"/>
  <c r="DB132" i="26" a="1"/>
  <c r="DB132" i="26" s="1"/>
  <c r="HE132" i="26" s="1"/>
  <c r="DF133" i="27" s="1"/>
  <c r="DB133" i="26" a="1"/>
  <c r="DB133" i="26" s="1"/>
  <c r="HE133" i="26" s="1"/>
  <c r="DF134" i="27" s="1"/>
  <c r="BD118" i="26" a="1"/>
  <c r="BD118" i="26" s="1"/>
  <c r="FG118" i="26" s="1"/>
  <c r="BH119" i="27" s="1"/>
  <c r="BD113" i="26" a="1"/>
  <c r="BD113" i="26" s="1"/>
  <c r="FG113" i="26" s="1" a="1"/>
  <c r="FG113" i="26" s="1"/>
  <c r="BH114" i="27" s="1"/>
  <c r="BD110" i="26" a="1"/>
  <c r="BD110" i="26" s="1"/>
  <c r="FG110" i="26" s="1"/>
  <c r="BH111" i="27" s="1"/>
  <c r="BD112" i="26" a="1"/>
  <c r="BD112" i="26" s="1"/>
  <c r="FG112" i="26" s="1"/>
  <c r="BH113" i="27" s="1"/>
  <c r="BD111" i="26" a="1"/>
  <c r="BD111" i="26" s="1"/>
  <c r="FG111" i="26" s="1" a="1"/>
  <c r="FG111" i="26" s="1"/>
  <c r="BH112" i="27" s="1"/>
  <c r="BD117" i="26" a="1"/>
  <c r="BD117" i="26" s="1"/>
  <c r="FG117" i="26" s="1"/>
  <c r="BH118" i="27" s="1"/>
  <c r="BD119" i="26" a="1"/>
  <c r="BD119" i="26" s="1"/>
  <c r="FG119" i="26" s="1" a="1"/>
  <c r="FG119" i="26" s="1"/>
  <c r="BH120" i="27" s="1"/>
  <c r="BD114" i="26" a="1"/>
  <c r="BD114" i="26" s="1"/>
  <c r="FG114" i="26" s="1" a="1"/>
  <c r="FG114" i="26" s="1"/>
  <c r="BH115" i="27" s="1"/>
  <c r="BD115" i="26" a="1"/>
  <c r="BD115" i="26" s="1"/>
  <c r="FG115" i="26" s="1"/>
  <c r="BH116" i="27" s="1"/>
  <c r="BD116" i="26" a="1"/>
  <c r="BD116" i="26" s="1"/>
  <c r="FG116" i="26" s="1" a="1"/>
  <c r="FG116" i="26" s="1"/>
  <c r="BH117" i="27" s="1"/>
  <c r="Y85" i="26" a="1"/>
  <c r="Y85" i="26" s="1"/>
  <c r="EB85" i="26" s="1"/>
  <c r="AC86" i="27" s="1"/>
  <c r="Y88" i="26" a="1"/>
  <c r="Y88" i="26" s="1"/>
  <c r="Y86" i="26" a="1"/>
  <c r="Y86" i="26" s="1"/>
  <c r="EB86" i="26" s="1" a="1"/>
  <c r="EB86" i="26" s="1"/>
  <c r="AC87" i="27" s="1"/>
  <c r="Y87" i="26" a="1"/>
  <c r="Y87" i="26" s="1"/>
  <c r="EB87" i="26" s="1" a="1"/>
  <c r="EB87" i="26" s="1"/>
  <c r="AC88" i="27" s="1"/>
  <c r="Y89" i="26" a="1"/>
  <c r="Y89" i="26" s="1"/>
  <c r="Y84" i="26" a="1"/>
  <c r="Y84" i="26" s="1"/>
  <c r="EB84" i="26" s="1"/>
  <c r="AC85" i="27" s="1"/>
  <c r="CC85" i="26" a="1"/>
  <c r="CC85" i="26" s="1"/>
  <c r="GF85" i="26" s="1"/>
  <c r="CG86" i="27" s="1"/>
  <c r="CC86" i="26" a="1"/>
  <c r="CC86" i="26" s="1"/>
  <c r="GF86" i="26" s="1" a="1"/>
  <c r="GF86" i="26" s="1"/>
  <c r="CG87" i="27" s="1"/>
  <c r="CC87" i="26" a="1"/>
  <c r="CC87" i="26" s="1"/>
  <c r="GF87" i="26" s="1" a="1"/>
  <c r="GF87" i="26" s="1"/>
  <c r="CG88" i="27" s="1"/>
  <c r="CC89" i="26" a="1"/>
  <c r="CC89" i="26" s="1"/>
  <c r="CC88" i="26" a="1"/>
  <c r="CC88" i="26" s="1"/>
  <c r="CC84" i="26" a="1"/>
  <c r="CC84" i="26" s="1"/>
  <c r="GF84" i="26" s="1"/>
  <c r="CG85" i="27" s="1"/>
  <c r="BR87" i="26" a="1"/>
  <c r="BR87" i="26" s="1"/>
  <c r="FU87" i="26" s="1" a="1"/>
  <c r="FU87" i="26" s="1"/>
  <c r="BV88" i="27" s="1"/>
  <c r="BR86" i="26" a="1"/>
  <c r="BR86" i="26" s="1"/>
  <c r="FU86" i="26" s="1" a="1"/>
  <c r="FU86" i="26" s="1"/>
  <c r="BV87" i="27" s="1"/>
  <c r="BR85" i="26" a="1"/>
  <c r="BR85" i="26" s="1"/>
  <c r="FU85" i="26" s="1"/>
  <c r="BV86" i="27" s="1"/>
  <c r="BR89" i="26" a="1"/>
  <c r="BR89" i="26" s="1"/>
  <c r="BR84" i="26" a="1"/>
  <c r="BR84" i="26" s="1"/>
  <c r="FU84" i="26" s="1"/>
  <c r="BV85" i="27" s="1"/>
  <c r="BR88" i="26" a="1"/>
  <c r="BR88" i="26" s="1"/>
  <c r="BG123" i="26" a="1"/>
  <c r="BG123" i="26" s="1"/>
  <c r="FJ123" i="26" s="1"/>
  <c r="BK124" i="27" s="1"/>
  <c r="BG130" i="26" a="1"/>
  <c r="BG130" i="26" s="1"/>
  <c r="FJ130" i="26" s="1"/>
  <c r="BK131" i="27" s="1"/>
  <c r="BG120" i="26" a="1"/>
  <c r="BG120" i="26" s="1"/>
  <c r="FJ120" i="26" s="1"/>
  <c r="BK121" i="27" s="1"/>
  <c r="BG126" i="26" a="1"/>
  <c r="BG126" i="26" s="1"/>
  <c r="FJ126" i="26" s="1"/>
  <c r="BK127" i="27" s="1"/>
  <c r="BG131" i="26" a="1"/>
  <c r="BG131" i="26" s="1"/>
  <c r="FJ131" i="26" s="1"/>
  <c r="BK132" i="27" s="1"/>
  <c r="BG128" i="26" a="1"/>
  <c r="BG128" i="26" s="1"/>
  <c r="FJ128" i="26" s="1"/>
  <c r="BK129" i="27" s="1"/>
  <c r="BG132" i="26" a="1"/>
  <c r="BG132" i="26" s="1"/>
  <c r="FJ132" i="26" s="1"/>
  <c r="BK133" i="27" s="1"/>
  <c r="BG133" i="26" a="1"/>
  <c r="BG133" i="26" s="1"/>
  <c r="FJ133" i="26" s="1"/>
  <c r="BK134" i="27" s="1"/>
  <c r="BG124" i="26" a="1"/>
  <c r="BG124" i="26" s="1"/>
  <c r="FJ124" i="26" s="1"/>
  <c r="BK125" i="27" s="1"/>
  <c r="BG121" i="26" a="1"/>
  <c r="BG121" i="26" s="1"/>
  <c r="FJ121" i="26" s="1"/>
  <c r="BK122" i="27" s="1"/>
  <c r="BG127" i="26" a="1"/>
  <c r="BG127" i="26" s="1"/>
  <c r="FJ127" i="26" s="1"/>
  <c r="BK128" i="27" s="1"/>
  <c r="BG129" i="26" a="1"/>
  <c r="BG129" i="26" s="1"/>
  <c r="FJ129" i="26" s="1"/>
  <c r="BK130" i="27" s="1"/>
  <c r="BG125" i="26" a="1"/>
  <c r="BG125" i="26" s="1"/>
  <c r="FJ125" i="26" s="1"/>
  <c r="BK126" i="27" s="1"/>
  <c r="BG122" i="26" a="1"/>
  <c r="BG122" i="26" s="1"/>
  <c r="FJ122" i="26" s="1"/>
  <c r="BK123" i="27" s="1"/>
  <c r="O108" i="26" a="1"/>
  <c r="O108" i="26" s="1"/>
  <c r="DR108" i="26" s="1"/>
  <c r="S109" i="27" s="1"/>
  <c r="O109" i="26" a="1"/>
  <c r="O109" i="26" s="1"/>
  <c r="DR109" i="26" s="1" a="1"/>
  <c r="DR109" i="26" s="1"/>
  <c r="S110" i="27" s="1"/>
  <c r="O104" i="26" a="1"/>
  <c r="O104" i="26" s="1"/>
  <c r="DR104" i="26" s="1"/>
  <c r="S105" i="27" s="1"/>
  <c r="O99" i="26" a="1"/>
  <c r="O99" i="26" s="1"/>
  <c r="DR99" i="26" s="1"/>
  <c r="S100" i="27" s="1"/>
  <c r="O103" i="26" a="1"/>
  <c r="O103" i="26" s="1"/>
  <c r="DR103" i="26" s="1" a="1"/>
  <c r="DR103" i="26" s="1"/>
  <c r="S104" i="27" s="1"/>
  <c r="O102" i="26" a="1"/>
  <c r="O102" i="26" s="1"/>
  <c r="DR102" i="26" s="1"/>
  <c r="S103" i="27" s="1"/>
  <c r="O106" i="26" a="1"/>
  <c r="O106" i="26" s="1"/>
  <c r="DR106" i="26" s="1"/>
  <c r="S107" i="27" s="1"/>
  <c r="O100" i="26" a="1"/>
  <c r="O100" i="26" s="1"/>
  <c r="DR100" i="26" s="1" a="1"/>
  <c r="DR100" i="26" s="1"/>
  <c r="S101" i="27" s="1"/>
  <c r="O101" i="26" a="1"/>
  <c r="O101" i="26" s="1"/>
  <c r="DR101" i="26" s="1"/>
  <c r="S102" i="27" s="1"/>
  <c r="O107" i="26" a="1"/>
  <c r="O107" i="26" s="1"/>
  <c r="DR107" i="26" s="1" a="1"/>
  <c r="DR107" i="26" s="1"/>
  <c r="S108" i="27" s="1"/>
  <c r="O105" i="26" a="1"/>
  <c r="O105" i="26" s="1"/>
  <c r="DR105" i="26" s="1" a="1"/>
  <c r="DR105" i="26" s="1"/>
  <c r="S106" i="27" s="1"/>
  <c r="H149" i="26" a="1"/>
  <c r="H149" i="26" s="1"/>
  <c r="DK149" i="26" s="1"/>
  <c r="A151" i="27" s="1"/>
  <c r="H141" i="26" a="1"/>
  <c r="H141" i="26" s="1"/>
  <c r="DK141" i="26" s="1"/>
  <c r="A143" i="27" s="1"/>
  <c r="H145" i="26" a="1"/>
  <c r="H145" i="26" s="1"/>
  <c r="DK145" i="26" s="1"/>
  <c r="A147" i="27" s="1"/>
  <c r="H137" i="26" a="1"/>
  <c r="H137" i="26" s="1"/>
  <c r="DK137" i="26" s="1"/>
  <c r="A139" i="27" s="1"/>
  <c r="N110" i="26" a="1"/>
  <c r="N110" i="26" s="1"/>
  <c r="DQ110" i="26" s="1"/>
  <c r="N119" i="26" a="1"/>
  <c r="N119" i="26" s="1"/>
  <c r="DQ119" i="26" s="1" a="1"/>
  <c r="DQ119" i="26" s="1"/>
  <c r="N112" i="26" a="1"/>
  <c r="N112" i="26" s="1"/>
  <c r="DQ112" i="26" s="1"/>
  <c r="N113" i="26" a="1"/>
  <c r="N113" i="26" s="1"/>
  <c r="DQ113" i="26" s="1" a="1"/>
  <c r="DQ113" i="26" s="1"/>
  <c r="N114" i="26" a="1"/>
  <c r="N114" i="26" s="1"/>
  <c r="DQ114" i="26" s="1" a="1"/>
  <c r="DQ114" i="26" s="1"/>
  <c r="N111" i="26" a="1"/>
  <c r="N111" i="26" s="1"/>
  <c r="DQ111" i="26" s="1" a="1"/>
  <c r="DQ111" i="26" s="1"/>
  <c r="N116" i="26" a="1"/>
  <c r="N116" i="26" s="1"/>
  <c r="DQ116" i="26" s="1" a="1"/>
  <c r="DQ116" i="26" s="1"/>
  <c r="N115" i="26" a="1"/>
  <c r="N115" i="26" s="1"/>
  <c r="DQ115" i="26" s="1"/>
  <c r="N117" i="26" a="1"/>
  <c r="N117" i="26" s="1"/>
  <c r="DQ117" i="26" s="1"/>
  <c r="N118" i="26" a="1"/>
  <c r="N118" i="26" s="1"/>
  <c r="DQ118" i="26" s="1"/>
  <c r="BB85" i="26" a="1"/>
  <c r="BB85" i="26" s="1"/>
  <c r="FE85" i="26" s="1"/>
  <c r="BF86" i="27" s="1"/>
  <c r="BB88" i="26" a="1"/>
  <c r="BB88" i="26" s="1"/>
  <c r="BB87" i="26" a="1"/>
  <c r="BB87" i="26" s="1"/>
  <c r="FE87" i="26" s="1" a="1"/>
  <c r="FE87" i="26" s="1"/>
  <c r="BF88" i="27" s="1"/>
  <c r="BB84" i="26" a="1"/>
  <c r="BB84" i="26" s="1"/>
  <c r="FE84" i="26" s="1"/>
  <c r="BF85" i="27" s="1"/>
  <c r="BB86" i="26" a="1"/>
  <c r="BB86" i="26" s="1"/>
  <c r="FE86" i="26" s="1" a="1"/>
  <c r="FE86" i="26" s="1"/>
  <c r="BF87" i="27" s="1"/>
  <c r="BB89" i="26" a="1"/>
  <c r="BB89" i="26" s="1"/>
  <c r="R104" i="26" a="1"/>
  <c r="R104" i="26" s="1"/>
  <c r="DU104" i="26" s="1"/>
  <c r="V105" i="27" s="1"/>
  <c r="R106" i="26" a="1"/>
  <c r="R106" i="26" s="1"/>
  <c r="DU106" i="26" s="1"/>
  <c r="V107" i="27" s="1"/>
  <c r="R105" i="26" a="1"/>
  <c r="R105" i="26" s="1"/>
  <c r="DU105" i="26" s="1" a="1"/>
  <c r="DU105" i="26" s="1"/>
  <c r="V106" i="27" s="1"/>
  <c r="R108" i="26" a="1"/>
  <c r="R108" i="26" s="1"/>
  <c r="DU108" i="26" s="1"/>
  <c r="V109" i="27" s="1"/>
  <c r="R100" i="26" a="1"/>
  <c r="R100" i="26" s="1"/>
  <c r="DU100" i="26" s="1" a="1"/>
  <c r="DU100" i="26" s="1"/>
  <c r="V101" i="27" s="1"/>
  <c r="R103" i="26" a="1"/>
  <c r="R103" i="26" s="1"/>
  <c r="DU103" i="26" s="1" a="1"/>
  <c r="DU103" i="26" s="1"/>
  <c r="V104" i="27" s="1"/>
  <c r="R107" i="26" a="1"/>
  <c r="R107" i="26" s="1"/>
  <c r="DU107" i="26" s="1" a="1"/>
  <c r="DU107" i="26" s="1"/>
  <c r="V108" i="27" s="1"/>
  <c r="R109" i="26" a="1"/>
  <c r="R109" i="26" s="1"/>
  <c r="DU109" i="26" s="1" a="1"/>
  <c r="DU109" i="26" s="1"/>
  <c r="V110" i="27" s="1"/>
  <c r="R99" i="26" a="1"/>
  <c r="R99" i="26" s="1"/>
  <c r="DU99" i="26" s="1"/>
  <c r="V100" i="27" s="1"/>
  <c r="R101" i="26" a="1"/>
  <c r="R101" i="26" s="1"/>
  <c r="DU101" i="26" s="1"/>
  <c r="V102" i="27" s="1"/>
  <c r="R102" i="26" a="1"/>
  <c r="R102" i="26" s="1"/>
  <c r="DU102" i="26" s="1"/>
  <c r="V103" i="27" s="1"/>
  <c r="AP97" i="26" a="1"/>
  <c r="AP97" i="26" s="1"/>
  <c r="ES97" i="26" s="1"/>
  <c r="AT98" i="27" s="1"/>
  <c r="AP98" i="26" a="1"/>
  <c r="AP98" i="26" s="1"/>
  <c r="ES98" i="26" s="1" a="1"/>
  <c r="ES98" i="26" s="1"/>
  <c r="AT99" i="27" s="1"/>
  <c r="AP95" i="26" a="1"/>
  <c r="AP95" i="26" s="1"/>
  <c r="ES95" i="26" s="1" a="1"/>
  <c r="ES95" i="26" s="1"/>
  <c r="AT96" i="27" s="1"/>
  <c r="AP94" i="26" a="1"/>
  <c r="AP94" i="26" s="1"/>
  <c r="ES94" i="26" s="1"/>
  <c r="AT95" i="27" s="1"/>
  <c r="AP91" i="26" a="1"/>
  <c r="AP91" i="26" s="1"/>
  <c r="ES91" i="26" s="1" a="1"/>
  <c r="ES91" i="26" s="1"/>
  <c r="AT92" i="27" s="1"/>
  <c r="AP93" i="26" a="1"/>
  <c r="AP93" i="26" s="1"/>
  <c r="ES93" i="26" s="1" a="1"/>
  <c r="ES93" i="26" s="1"/>
  <c r="AT94" i="27" s="1"/>
  <c r="AP96" i="26" a="1"/>
  <c r="AP96" i="26" s="1"/>
  <c r="ES96" i="26" s="1"/>
  <c r="AT97" i="27" s="1"/>
  <c r="AP92" i="26" a="1"/>
  <c r="AP92" i="26" s="1"/>
  <c r="ES92" i="26" s="1"/>
  <c r="AT93" i="27" s="1"/>
  <c r="AP90" i="26" a="1"/>
  <c r="AP90" i="26" s="1"/>
  <c r="ES90" i="26" s="1" a="1"/>
  <c r="ES90" i="26" s="1"/>
  <c r="AT91" i="27" s="1"/>
  <c r="BM119" i="26" a="1"/>
  <c r="BM119" i="26" s="1"/>
  <c r="FP119" i="26" s="1" a="1"/>
  <c r="FP119" i="26" s="1"/>
  <c r="BQ120" i="27" s="1"/>
  <c r="BM115" i="26" a="1"/>
  <c r="BM115" i="26" s="1"/>
  <c r="FP115" i="26" s="1"/>
  <c r="BQ116" i="27" s="1"/>
  <c r="BM116" i="26" a="1"/>
  <c r="BM116" i="26" s="1"/>
  <c r="FP116" i="26" s="1" a="1"/>
  <c r="FP116" i="26" s="1"/>
  <c r="BQ117" i="27" s="1"/>
  <c r="BM113" i="26" a="1"/>
  <c r="BM113" i="26" s="1"/>
  <c r="FP113" i="26" s="1" a="1"/>
  <c r="FP113" i="26" s="1"/>
  <c r="BQ114" i="27" s="1"/>
  <c r="BM112" i="26" a="1"/>
  <c r="BM112" i="26" s="1"/>
  <c r="FP112" i="26" s="1"/>
  <c r="BQ113" i="27" s="1"/>
  <c r="BM111" i="26" a="1"/>
  <c r="BM111" i="26" s="1"/>
  <c r="FP111" i="26" s="1" a="1"/>
  <c r="FP111" i="26" s="1"/>
  <c r="BQ112" i="27" s="1"/>
  <c r="BM110" i="26" a="1"/>
  <c r="BM110" i="26" s="1"/>
  <c r="FP110" i="26" s="1"/>
  <c r="BQ111" i="27" s="1"/>
  <c r="BM114" i="26" a="1"/>
  <c r="BM114" i="26" s="1"/>
  <c r="FP114" i="26" s="1" a="1"/>
  <c r="FP114" i="26" s="1"/>
  <c r="BQ115" i="27" s="1"/>
  <c r="BM118" i="26" a="1"/>
  <c r="BM118" i="26" s="1"/>
  <c r="FP118" i="26" s="1"/>
  <c r="BQ119" i="27" s="1"/>
  <c r="BM117" i="26" a="1"/>
  <c r="BM117" i="26" s="1"/>
  <c r="FP117" i="26" s="1"/>
  <c r="BQ118" i="27" s="1"/>
  <c r="CK96" i="26" a="1"/>
  <c r="CK96" i="26" s="1"/>
  <c r="GN96" i="26" s="1"/>
  <c r="CO97" i="27" s="1"/>
  <c r="CK91" i="26" a="1"/>
  <c r="CK91" i="26" s="1"/>
  <c r="GN91" i="26" s="1" a="1"/>
  <c r="GN91" i="26" s="1"/>
  <c r="CO92" i="27" s="1"/>
  <c r="CK90" i="26" a="1"/>
  <c r="CK90" i="26" s="1"/>
  <c r="GN90" i="26" s="1" a="1"/>
  <c r="GN90" i="26" s="1"/>
  <c r="CO91" i="27" s="1"/>
  <c r="CK94" i="26" a="1"/>
  <c r="CK94" i="26" s="1"/>
  <c r="GN94" i="26" s="1"/>
  <c r="CO95" i="27" s="1"/>
  <c r="CK92" i="26" a="1"/>
  <c r="CK92" i="26" s="1"/>
  <c r="GN92" i="26" s="1"/>
  <c r="CO93" i="27" s="1"/>
  <c r="CK98" i="26" a="1"/>
  <c r="CK98" i="26" s="1"/>
  <c r="GN98" i="26" s="1" a="1"/>
  <c r="GN98" i="26" s="1"/>
  <c r="CO99" i="27" s="1"/>
  <c r="CK95" i="26" a="1"/>
  <c r="CK95" i="26" s="1"/>
  <c r="GN95" i="26" s="1" a="1"/>
  <c r="GN95" i="26" s="1"/>
  <c r="CO96" i="27" s="1"/>
  <c r="CK93" i="26" a="1"/>
  <c r="CK93" i="26" s="1"/>
  <c r="GN93" i="26" s="1" a="1"/>
  <c r="GN93" i="26" s="1"/>
  <c r="CO94" i="27" s="1"/>
  <c r="CK97" i="26" a="1"/>
  <c r="CK97" i="26" s="1"/>
  <c r="GN97" i="26" s="1"/>
  <c r="CO98" i="27" s="1"/>
  <c r="DE131" i="26" a="1"/>
  <c r="DE131" i="26" s="1"/>
  <c r="HH131" i="26" s="1"/>
  <c r="DI132" i="27" s="1"/>
  <c r="DE130" i="26" a="1"/>
  <c r="DE130" i="26" s="1"/>
  <c r="HH130" i="26" s="1"/>
  <c r="DI131" i="27" s="1"/>
  <c r="DE126" i="26" a="1"/>
  <c r="DE126" i="26" s="1"/>
  <c r="HH126" i="26" s="1"/>
  <c r="DI127" i="27" s="1"/>
  <c r="DE125" i="26" a="1"/>
  <c r="DE125" i="26" s="1"/>
  <c r="HH125" i="26" s="1"/>
  <c r="DI126" i="27" s="1"/>
  <c r="DE127" i="26" a="1"/>
  <c r="DE127" i="26" s="1"/>
  <c r="HH127" i="26" s="1"/>
  <c r="DI128" i="27" s="1"/>
  <c r="DE121" i="26" a="1"/>
  <c r="DE121" i="26" s="1"/>
  <c r="HH121" i="26" s="1"/>
  <c r="DI122" i="27" s="1"/>
  <c r="DE128" i="26" a="1"/>
  <c r="DE128" i="26" s="1"/>
  <c r="HH128" i="26" s="1"/>
  <c r="DI129" i="27" s="1"/>
  <c r="DE133" i="26" a="1"/>
  <c r="DE133" i="26" s="1"/>
  <c r="HH133" i="26" s="1"/>
  <c r="DI134" i="27" s="1"/>
  <c r="DE132" i="26" a="1"/>
  <c r="DE132" i="26" s="1"/>
  <c r="HH132" i="26" s="1"/>
  <c r="DI133" i="27" s="1"/>
  <c r="DE129" i="26" a="1"/>
  <c r="DE129" i="26" s="1"/>
  <c r="HH129" i="26" s="1"/>
  <c r="DI130" i="27" s="1"/>
  <c r="DE122" i="26" a="1"/>
  <c r="DE122" i="26" s="1"/>
  <c r="HH122" i="26" s="1"/>
  <c r="DI123" i="27" s="1"/>
  <c r="DE120" i="26" a="1"/>
  <c r="DE120" i="26" s="1"/>
  <c r="HH120" i="26" s="1"/>
  <c r="DI121" i="27" s="1"/>
  <c r="DE123" i="26" a="1"/>
  <c r="DE123" i="26" s="1"/>
  <c r="HH123" i="26" s="1"/>
  <c r="DI124" i="27" s="1"/>
  <c r="DE124" i="26" a="1"/>
  <c r="DE124" i="26" s="1"/>
  <c r="HH124" i="26" s="1"/>
  <c r="DI125" i="27" s="1"/>
  <c r="BK96" i="26" a="1"/>
  <c r="BK96" i="26" s="1"/>
  <c r="FN96" i="26" s="1"/>
  <c r="BO97" i="27" s="1"/>
  <c r="BK97" i="26" a="1"/>
  <c r="BK97" i="26" s="1"/>
  <c r="FN97" i="26" s="1"/>
  <c r="BO98" i="27" s="1"/>
  <c r="BK91" i="26" a="1"/>
  <c r="BK91" i="26" s="1"/>
  <c r="FN91" i="26" s="1" a="1"/>
  <c r="FN91" i="26" s="1"/>
  <c r="BO92" i="27" s="1"/>
  <c r="BK94" i="26" a="1"/>
  <c r="BK94" i="26" s="1"/>
  <c r="FN94" i="26" s="1"/>
  <c r="BO95" i="27" s="1"/>
  <c r="BK95" i="26" a="1"/>
  <c r="BK95" i="26" s="1"/>
  <c r="FN95" i="26" s="1" a="1"/>
  <c r="FN95" i="26" s="1"/>
  <c r="BO96" i="27" s="1"/>
  <c r="BK98" i="26" a="1"/>
  <c r="BK98" i="26" s="1"/>
  <c r="FN98" i="26" s="1" a="1"/>
  <c r="FN98" i="26" s="1"/>
  <c r="BO99" i="27" s="1"/>
  <c r="BK93" i="26" a="1"/>
  <c r="BK93" i="26" s="1"/>
  <c r="FN93" i="26" s="1" a="1"/>
  <c r="FN93" i="26" s="1"/>
  <c r="BO94" i="27" s="1"/>
  <c r="BK90" i="26" a="1"/>
  <c r="BK90" i="26" s="1"/>
  <c r="FN90" i="26" s="1" a="1"/>
  <c r="FN90" i="26" s="1"/>
  <c r="BO91" i="27" s="1"/>
  <c r="BK92" i="26" a="1"/>
  <c r="BK92" i="26" s="1"/>
  <c r="FN92" i="26" s="1"/>
  <c r="BO93" i="27" s="1"/>
  <c r="BA119" i="26" a="1"/>
  <c r="BA119" i="26" s="1"/>
  <c r="FD119" i="26" s="1" a="1"/>
  <c r="FD119" i="26" s="1"/>
  <c r="BE120" i="27" s="1"/>
  <c r="BA112" i="26" a="1"/>
  <c r="BA112" i="26" s="1"/>
  <c r="FD112" i="26" s="1"/>
  <c r="BE113" i="27" s="1"/>
  <c r="BA114" i="26" a="1"/>
  <c r="BA114" i="26" s="1"/>
  <c r="FD114" i="26" s="1" a="1"/>
  <c r="FD114" i="26" s="1"/>
  <c r="BE115" i="27" s="1"/>
  <c r="BA115" i="26" a="1"/>
  <c r="BA115" i="26" s="1"/>
  <c r="FD115" i="26" s="1"/>
  <c r="BE116" i="27" s="1"/>
  <c r="BA117" i="26" a="1"/>
  <c r="BA117" i="26" s="1"/>
  <c r="FD117" i="26" s="1"/>
  <c r="BE118" i="27" s="1"/>
  <c r="BA113" i="26" a="1"/>
  <c r="BA113" i="26" s="1"/>
  <c r="FD113" i="26" s="1" a="1"/>
  <c r="FD113" i="26" s="1"/>
  <c r="BE114" i="27" s="1"/>
  <c r="BA111" i="26" a="1"/>
  <c r="BA111" i="26" s="1"/>
  <c r="FD111" i="26" s="1" a="1"/>
  <c r="FD111" i="26" s="1"/>
  <c r="BE112" i="27" s="1"/>
  <c r="BA118" i="26" a="1"/>
  <c r="BA118" i="26" s="1"/>
  <c r="FD118" i="26" s="1"/>
  <c r="BE119" i="27" s="1"/>
  <c r="BA110" i="26" a="1"/>
  <c r="BA110" i="26" s="1"/>
  <c r="FD110" i="26" s="1"/>
  <c r="BE111" i="27" s="1"/>
  <c r="BA116" i="26" a="1"/>
  <c r="BA116" i="26" s="1"/>
  <c r="FD116" i="26" s="1" a="1"/>
  <c r="FD116" i="26" s="1"/>
  <c r="BE117" i="27" s="1"/>
  <c r="CU125" i="26" a="1"/>
  <c r="CU125" i="26" s="1"/>
  <c r="GX125" i="26" s="1"/>
  <c r="CY126" i="27" s="1"/>
  <c r="CU124" i="26" a="1"/>
  <c r="CU124" i="26" s="1"/>
  <c r="GX124" i="26" s="1"/>
  <c r="CY125" i="27" s="1"/>
  <c r="CU128" i="26" a="1"/>
  <c r="CU128" i="26" s="1"/>
  <c r="GX128" i="26" s="1"/>
  <c r="CY129" i="27" s="1"/>
  <c r="CU132" i="26" a="1"/>
  <c r="CU132" i="26" s="1"/>
  <c r="GX132" i="26" s="1"/>
  <c r="CY133" i="27" s="1"/>
  <c r="CU133" i="26" a="1"/>
  <c r="CU133" i="26" s="1"/>
  <c r="GX133" i="26" s="1"/>
  <c r="CY134" i="27" s="1"/>
  <c r="CU130" i="26" a="1"/>
  <c r="CU130" i="26" s="1"/>
  <c r="GX130" i="26" s="1"/>
  <c r="CY131" i="27" s="1"/>
  <c r="CU129" i="26" a="1"/>
  <c r="CU129" i="26" s="1"/>
  <c r="GX129" i="26" s="1"/>
  <c r="CY130" i="27" s="1"/>
  <c r="CU121" i="26" a="1"/>
  <c r="CU121" i="26" s="1"/>
  <c r="GX121" i="26" s="1"/>
  <c r="CY122" i="27" s="1"/>
  <c r="CU122" i="26" a="1"/>
  <c r="CU122" i="26" s="1"/>
  <c r="GX122" i="26" s="1"/>
  <c r="CY123" i="27" s="1"/>
  <c r="CU131" i="26" a="1"/>
  <c r="CU131" i="26" s="1"/>
  <c r="GX131" i="26" s="1"/>
  <c r="CY132" i="27" s="1"/>
  <c r="CU127" i="26" a="1"/>
  <c r="CU127" i="26" s="1"/>
  <c r="GX127" i="26" s="1"/>
  <c r="CY128" i="27" s="1"/>
  <c r="CU120" i="26" a="1"/>
  <c r="CU120" i="26" s="1"/>
  <c r="GX120" i="26" s="1"/>
  <c r="CY121" i="27" s="1"/>
  <c r="CU123" i="26" a="1"/>
  <c r="CU123" i="26" s="1"/>
  <c r="GX123" i="26" s="1"/>
  <c r="CY124" i="27" s="1"/>
  <c r="CU126" i="26" a="1"/>
  <c r="CU126" i="26" s="1"/>
  <c r="GX126" i="26" s="1"/>
  <c r="CY127" i="27" s="1"/>
  <c r="BN119" i="26" a="1"/>
  <c r="BN119" i="26" s="1"/>
  <c r="FQ119" i="26" s="1" a="1"/>
  <c r="FQ119" i="26" s="1"/>
  <c r="BR120" i="27" s="1"/>
  <c r="BN118" i="26" a="1"/>
  <c r="BN118" i="26" s="1"/>
  <c r="FQ118" i="26" s="1"/>
  <c r="BR119" i="27" s="1"/>
  <c r="BN116" i="26" a="1"/>
  <c r="BN116" i="26" s="1"/>
  <c r="FQ116" i="26" s="1" a="1"/>
  <c r="FQ116" i="26" s="1"/>
  <c r="BR117" i="27" s="1"/>
  <c r="BN117" i="26" a="1"/>
  <c r="BN117" i="26" s="1"/>
  <c r="FQ117" i="26" s="1"/>
  <c r="BR118" i="27" s="1"/>
  <c r="BN115" i="26" a="1"/>
  <c r="BN115" i="26" s="1"/>
  <c r="FQ115" i="26" s="1"/>
  <c r="BR116" i="27" s="1"/>
  <c r="BN113" i="26" a="1"/>
  <c r="BN113" i="26" s="1"/>
  <c r="FQ113" i="26" s="1" a="1"/>
  <c r="FQ113" i="26" s="1"/>
  <c r="BR114" i="27" s="1"/>
  <c r="BN111" i="26" a="1"/>
  <c r="BN111" i="26" s="1"/>
  <c r="FQ111" i="26" s="1" a="1"/>
  <c r="FQ111" i="26" s="1"/>
  <c r="BR112" i="27" s="1"/>
  <c r="BN110" i="26" a="1"/>
  <c r="BN110" i="26" s="1"/>
  <c r="FQ110" i="26" s="1"/>
  <c r="BR111" i="27" s="1"/>
  <c r="BN114" i="26" a="1"/>
  <c r="BN114" i="26" s="1"/>
  <c r="FQ114" i="26" s="1" a="1"/>
  <c r="FQ114" i="26" s="1"/>
  <c r="BR115" i="27" s="1"/>
  <c r="BN112" i="26" a="1"/>
  <c r="BN112" i="26" s="1"/>
  <c r="FQ112" i="26" s="1"/>
  <c r="BR113" i="27" s="1"/>
  <c r="L39" i="26" a="1"/>
  <c r="L39" i="26" s="1"/>
  <c r="L38" i="26" a="1"/>
  <c r="L38" i="26" s="1"/>
  <c r="L37" i="26" a="1"/>
  <c r="L37" i="26" s="1"/>
  <c r="DO37" i="26" s="1" a="1"/>
  <c r="DO37" i="26" s="1"/>
  <c r="P37" i="27" s="1"/>
  <c r="L36" i="26" a="1"/>
  <c r="L36" i="26" s="1"/>
  <c r="DO36" i="26" s="1" a="1"/>
  <c r="DO36" i="26" s="1"/>
  <c r="P36" i="27" s="1"/>
  <c r="M52" i="26" a="1"/>
  <c r="M52" i="26" s="1"/>
  <c r="DP52" i="26" s="1"/>
  <c r="Q52" i="27" s="1"/>
  <c r="M55" i="26" a="1"/>
  <c r="M55" i="26" s="1"/>
  <c r="DP55" i="26" s="1" a="1"/>
  <c r="DP55" i="26" s="1"/>
  <c r="Q55" i="27" s="1"/>
  <c r="M54" i="26" a="1"/>
  <c r="M54" i="26" s="1"/>
  <c r="DP54" i="26" s="1"/>
  <c r="Q54" i="27" s="1"/>
  <c r="M56" i="26" a="1"/>
  <c r="M56" i="26" s="1"/>
  <c r="DP56" i="26" s="1"/>
  <c r="Q56" i="27" s="1"/>
  <c r="M50" i="26" a="1"/>
  <c r="M50" i="26" s="1"/>
  <c r="DP50" i="26" s="1" a="1"/>
  <c r="DP50" i="26" s="1"/>
  <c r="Q50" i="27" s="1"/>
  <c r="M53" i="26" a="1"/>
  <c r="M53" i="26" s="1"/>
  <c r="DP53" i="26" s="1" a="1"/>
  <c r="DP53" i="26" s="1"/>
  <c r="Q53" i="27" s="1"/>
  <c r="M59" i="26" a="1"/>
  <c r="M59" i="26" s="1"/>
  <c r="DP59" i="26" s="1" a="1"/>
  <c r="DP59" i="26" s="1"/>
  <c r="Q59" i="27" s="1"/>
  <c r="M51" i="26" a="1"/>
  <c r="M51" i="26" s="1"/>
  <c r="DP51" i="26" s="1"/>
  <c r="Q51" i="27" s="1"/>
  <c r="M57" i="26" a="1"/>
  <c r="M57" i="26" s="1"/>
  <c r="DP57" i="26" s="1" a="1"/>
  <c r="DP57" i="26" s="1"/>
  <c r="Q57" i="27" s="1"/>
  <c r="M58" i="26" a="1"/>
  <c r="M58" i="26" s="1"/>
  <c r="DP58" i="26" s="1"/>
  <c r="Q58" i="27" s="1"/>
  <c r="M49" i="26" a="1"/>
  <c r="M49" i="26" s="1"/>
  <c r="DP49" i="26" s="1"/>
  <c r="Q49" i="27" s="1"/>
  <c r="CW108" i="26" a="1"/>
  <c r="CW108" i="26" s="1"/>
  <c r="GZ108" i="26" s="1"/>
  <c r="DA109" i="27" s="1"/>
  <c r="CW107" i="26" a="1"/>
  <c r="CW107" i="26" s="1"/>
  <c r="GZ107" i="26" s="1" a="1"/>
  <c r="GZ107" i="26" s="1"/>
  <c r="DA108" i="27" s="1"/>
  <c r="CW99" i="26" a="1"/>
  <c r="CW99" i="26" s="1"/>
  <c r="GZ99" i="26" s="1"/>
  <c r="DA100" i="27" s="1"/>
  <c r="CW104" i="26" a="1"/>
  <c r="CW104" i="26" s="1"/>
  <c r="GZ104" i="26" s="1"/>
  <c r="DA105" i="27" s="1"/>
  <c r="CW101" i="26" a="1"/>
  <c r="CW101" i="26" s="1"/>
  <c r="GZ101" i="26" s="1"/>
  <c r="DA102" i="27" s="1"/>
  <c r="CW102" i="26" a="1"/>
  <c r="CW102" i="26" s="1"/>
  <c r="GZ102" i="26" s="1"/>
  <c r="DA103" i="27" s="1"/>
  <c r="CW103" i="26" a="1"/>
  <c r="CW103" i="26" s="1"/>
  <c r="GZ103" i="26" s="1" a="1"/>
  <c r="GZ103" i="26" s="1"/>
  <c r="DA104" i="27" s="1"/>
  <c r="CW105" i="26" a="1"/>
  <c r="CW105" i="26" s="1"/>
  <c r="GZ105" i="26" s="1" a="1"/>
  <c r="GZ105" i="26" s="1"/>
  <c r="DA106" i="27" s="1"/>
  <c r="CW106" i="26" a="1"/>
  <c r="CW106" i="26" s="1"/>
  <c r="GZ106" i="26" s="1"/>
  <c r="DA107" i="27" s="1"/>
  <c r="CW100" i="26" a="1"/>
  <c r="CW100" i="26" s="1"/>
  <c r="GZ100" i="26" s="1" a="1"/>
  <c r="GZ100" i="26" s="1"/>
  <c r="DA101" i="27" s="1"/>
  <c r="CW109" i="26" a="1"/>
  <c r="CW109" i="26" s="1"/>
  <c r="GZ109" i="26" s="1" a="1"/>
  <c r="GZ109" i="26" s="1"/>
  <c r="DA110" i="27" s="1"/>
  <c r="BS128" i="26" a="1"/>
  <c r="BS128" i="26" s="1"/>
  <c r="FV128" i="26" s="1"/>
  <c r="BW129" i="27" s="1"/>
  <c r="BS124" i="26" a="1"/>
  <c r="BS124" i="26" s="1"/>
  <c r="FV124" i="26" s="1"/>
  <c r="BW125" i="27" s="1"/>
  <c r="BS122" i="26" a="1"/>
  <c r="BS122" i="26" s="1"/>
  <c r="FV122" i="26" s="1"/>
  <c r="BW123" i="27" s="1"/>
  <c r="BS127" i="26" a="1"/>
  <c r="BS127" i="26" s="1"/>
  <c r="FV127" i="26" s="1"/>
  <c r="BW128" i="27" s="1"/>
  <c r="BS129" i="26" a="1"/>
  <c r="BS129" i="26" s="1"/>
  <c r="FV129" i="26" s="1"/>
  <c r="BW130" i="27" s="1"/>
  <c r="BS123" i="26" a="1"/>
  <c r="BS123" i="26" s="1"/>
  <c r="FV123" i="26" s="1"/>
  <c r="BW124" i="27" s="1"/>
  <c r="BS121" i="26" a="1"/>
  <c r="BS121" i="26" s="1"/>
  <c r="FV121" i="26" s="1"/>
  <c r="BW122" i="27" s="1"/>
  <c r="BS126" i="26" a="1"/>
  <c r="BS126" i="26" s="1"/>
  <c r="FV126" i="26" s="1"/>
  <c r="BW127" i="27" s="1"/>
  <c r="BS130" i="26" a="1"/>
  <c r="BS130" i="26" s="1"/>
  <c r="FV130" i="26" s="1"/>
  <c r="BW131" i="27" s="1"/>
  <c r="BS125" i="26" a="1"/>
  <c r="BS125" i="26" s="1"/>
  <c r="FV125" i="26" s="1"/>
  <c r="BW126" i="27" s="1"/>
  <c r="BS131" i="26" a="1"/>
  <c r="BS131" i="26" s="1"/>
  <c r="FV131" i="26" s="1"/>
  <c r="BW132" i="27" s="1"/>
  <c r="BS133" i="26" a="1"/>
  <c r="BS133" i="26" s="1"/>
  <c r="FV133" i="26" s="1"/>
  <c r="BW134" i="27" s="1"/>
  <c r="BS120" i="26" a="1"/>
  <c r="BS120" i="26" s="1"/>
  <c r="FV120" i="26" s="1"/>
  <c r="BW121" i="27" s="1"/>
  <c r="BS132" i="26" a="1"/>
  <c r="BS132" i="26" s="1"/>
  <c r="FV132" i="26" s="1"/>
  <c r="BW133" i="27" s="1"/>
  <c r="BL85" i="26" a="1"/>
  <c r="BL85" i="26" s="1"/>
  <c r="FO85" i="26" s="1"/>
  <c r="BP86" i="27" s="1"/>
  <c r="BL89" i="26" a="1"/>
  <c r="BL89" i="26" s="1"/>
  <c r="BL88" i="26" a="1"/>
  <c r="BL88" i="26" s="1"/>
  <c r="BL87" i="26" a="1"/>
  <c r="BL87" i="26" s="1"/>
  <c r="FO87" i="26" s="1" a="1"/>
  <c r="FO87" i="26" s="1"/>
  <c r="BP88" i="27" s="1"/>
  <c r="BL86" i="26" a="1"/>
  <c r="BL86" i="26" s="1"/>
  <c r="FO86" i="26" s="1" a="1"/>
  <c r="FO86" i="26" s="1"/>
  <c r="BP87" i="27" s="1"/>
  <c r="BL84" i="26" a="1"/>
  <c r="BL84" i="26" s="1"/>
  <c r="FO84" i="26" s="1"/>
  <c r="BP85" i="27" s="1"/>
  <c r="CX84" i="26" a="1"/>
  <c r="CX84" i="26" s="1"/>
  <c r="HA84" i="26" s="1"/>
  <c r="DB85" i="27" s="1"/>
  <c r="CX87" i="26" a="1"/>
  <c r="CX87" i="26" s="1"/>
  <c r="HA87" i="26" s="1" a="1"/>
  <c r="HA87" i="26" s="1"/>
  <c r="DB88" i="27" s="1"/>
  <c r="CX86" i="26" a="1"/>
  <c r="CX86" i="26" s="1"/>
  <c r="HA86" i="26" s="1" a="1"/>
  <c r="HA86" i="26" s="1"/>
  <c r="DB87" i="27" s="1"/>
  <c r="CX88" i="26" a="1"/>
  <c r="CX88" i="26" s="1"/>
  <c r="CX89" i="26" a="1"/>
  <c r="CX89" i="26" s="1"/>
  <c r="CX85" i="26" a="1"/>
  <c r="CX85" i="26" s="1"/>
  <c r="HA85" i="26" s="1"/>
  <c r="DB86" i="27" s="1"/>
  <c r="BT125" i="26" a="1"/>
  <c r="BT125" i="26" s="1"/>
  <c r="FW125" i="26" s="1"/>
  <c r="BX126" i="27" s="1"/>
  <c r="BT132" i="26" a="1"/>
  <c r="BT132" i="26" s="1"/>
  <c r="FW132" i="26" s="1"/>
  <c r="BX133" i="27" s="1"/>
  <c r="BT121" i="26" a="1"/>
  <c r="BT121" i="26" s="1"/>
  <c r="FW121" i="26" s="1"/>
  <c r="BX122" i="27" s="1"/>
  <c r="BT126" i="26" a="1"/>
  <c r="BT126" i="26" s="1"/>
  <c r="FW126" i="26" s="1"/>
  <c r="BX127" i="27" s="1"/>
  <c r="BT130" i="26" a="1"/>
  <c r="BT130" i="26" s="1"/>
  <c r="FW130" i="26" s="1"/>
  <c r="BX131" i="27" s="1"/>
  <c r="BT122" i="26" a="1"/>
  <c r="BT122" i="26" s="1"/>
  <c r="FW122" i="26" s="1"/>
  <c r="BX123" i="27" s="1"/>
  <c r="BT127" i="26" a="1"/>
  <c r="BT127" i="26" s="1"/>
  <c r="FW127" i="26" s="1"/>
  <c r="BX128" i="27" s="1"/>
  <c r="BT133" i="26" a="1"/>
  <c r="BT133" i="26" s="1"/>
  <c r="FW133" i="26" s="1"/>
  <c r="BX134" i="27" s="1"/>
  <c r="BT120" i="26" a="1"/>
  <c r="BT120" i="26" s="1"/>
  <c r="FW120" i="26" s="1"/>
  <c r="BX121" i="27" s="1"/>
  <c r="BT123" i="26" a="1"/>
  <c r="BT123" i="26" s="1"/>
  <c r="FW123" i="26" s="1"/>
  <c r="BX124" i="27" s="1"/>
  <c r="BT128" i="26" a="1"/>
  <c r="BT128" i="26" s="1"/>
  <c r="FW128" i="26" s="1"/>
  <c r="BX129" i="27" s="1"/>
  <c r="BT129" i="26" a="1"/>
  <c r="BT129" i="26" s="1"/>
  <c r="FW129" i="26" s="1"/>
  <c r="BX130" i="27" s="1"/>
  <c r="BT124" i="26" a="1"/>
  <c r="BT124" i="26" s="1"/>
  <c r="FW124" i="26" s="1"/>
  <c r="BX125" i="27" s="1"/>
  <c r="BT131" i="26" a="1"/>
  <c r="BT131" i="26" s="1"/>
  <c r="FW131" i="26" s="1"/>
  <c r="BX132" i="27" s="1"/>
  <c r="Q87" i="26" a="1"/>
  <c r="Q87" i="26" s="1"/>
  <c r="DT87" i="26" s="1" a="1"/>
  <c r="DT87" i="26" s="1"/>
  <c r="U88" i="27" s="1"/>
  <c r="Q89" i="26" a="1"/>
  <c r="Q89" i="26" s="1"/>
  <c r="Q84" i="26" a="1"/>
  <c r="Q84" i="26" s="1"/>
  <c r="DT84" i="26" s="1"/>
  <c r="U85" i="27" s="1"/>
  <c r="Q86" i="26" a="1"/>
  <c r="Q86" i="26" s="1"/>
  <c r="DT86" i="26" s="1" a="1"/>
  <c r="DT86" i="26" s="1"/>
  <c r="U87" i="27" s="1"/>
  <c r="Q85" i="26" a="1"/>
  <c r="Q85" i="26" s="1"/>
  <c r="DT85" i="26" s="1"/>
  <c r="U86" i="27" s="1"/>
  <c r="Q88" i="26" a="1"/>
  <c r="Q88" i="26" s="1"/>
  <c r="AB89" i="26" a="1"/>
  <c r="AB89" i="26" s="1"/>
  <c r="AB84" i="26" a="1"/>
  <c r="AB84" i="26" s="1"/>
  <c r="EE84" i="26" s="1"/>
  <c r="AF85" i="27" s="1"/>
  <c r="AB87" i="26" a="1"/>
  <c r="AB87" i="26" s="1"/>
  <c r="EE87" i="26" s="1" a="1"/>
  <c r="EE87" i="26" s="1"/>
  <c r="AF88" i="27" s="1"/>
  <c r="AB86" i="26" a="1"/>
  <c r="AB86" i="26" s="1"/>
  <c r="EE86" i="26" s="1" a="1"/>
  <c r="EE86" i="26" s="1"/>
  <c r="AF87" i="27" s="1"/>
  <c r="AB85" i="26" a="1"/>
  <c r="AB85" i="26" s="1"/>
  <c r="EE85" i="26" s="1"/>
  <c r="AF86" i="27" s="1"/>
  <c r="AB88" i="26" a="1"/>
  <c r="AB88" i="26" s="1"/>
  <c r="AA94" i="26" a="1"/>
  <c r="AA94" i="26" s="1"/>
  <c r="ED94" i="26" s="1"/>
  <c r="AE95" i="27" s="1"/>
  <c r="AA93" i="26" a="1"/>
  <c r="AA93" i="26" s="1"/>
  <c r="ED93" i="26" s="1" a="1"/>
  <c r="ED93" i="26" s="1"/>
  <c r="AE94" i="27" s="1"/>
  <c r="AA95" i="26" a="1"/>
  <c r="AA95" i="26" s="1"/>
  <c r="ED95" i="26" s="1" a="1"/>
  <c r="ED95" i="26" s="1"/>
  <c r="AE96" i="27" s="1"/>
  <c r="AA92" i="26" a="1"/>
  <c r="AA92" i="26" s="1"/>
  <c r="ED92" i="26" s="1"/>
  <c r="AE93" i="27" s="1"/>
  <c r="AA96" i="26" a="1"/>
  <c r="AA96" i="26" s="1"/>
  <c r="ED96" i="26" s="1"/>
  <c r="AE97" i="27" s="1"/>
  <c r="AA97" i="26" a="1"/>
  <c r="AA97" i="26" s="1"/>
  <c r="ED97" i="26" s="1"/>
  <c r="AE98" i="27" s="1"/>
  <c r="AA91" i="26" a="1"/>
  <c r="AA91" i="26" s="1"/>
  <c r="ED91" i="26" s="1" a="1"/>
  <c r="ED91" i="26" s="1"/>
  <c r="AE92" i="27" s="1"/>
  <c r="AA98" i="26" a="1"/>
  <c r="AA98" i="26" s="1"/>
  <c r="ED98" i="26" s="1" a="1"/>
  <c r="ED98" i="26" s="1"/>
  <c r="AE99" i="27" s="1"/>
  <c r="AA90" i="26" a="1"/>
  <c r="AA90" i="26" s="1"/>
  <c r="ED90" i="26" s="1" a="1"/>
  <c r="ED90" i="26" s="1"/>
  <c r="AE91" i="27" s="1"/>
  <c r="BF97" i="26" a="1"/>
  <c r="BF97" i="26" s="1"/>
  <c r="FI97" i="26" s="1"/>
  <c r="BJ98" i="27" s="1"/>
  <c r="BF95" i="26" a="1"/>
  <c r="BF95" i="26" s="1"/>
  <c r="FI95" i="26" s="1" a="1"/>
  <c r="FI95" i="26" s="1"/>
  <c r="BJ96" i="27" s="1"/>
  <c r="BF96" i="26" a="1"/>
  <c r="BF96" i="26" s="1"/>
  <c r="FI96" i="26" s="1"/>
  <c r="BJ97" i="27" s="1"/>
  <c r="BF92" i="26" a="1"/>
  <c r="BF92" i="26" s="1"/>
  <c r="FI92" i="26" s="1"/>
  <c r="BJ93" i="27" s="1"/>
  <c r="BF98" i="26" a="1"/>
  <c r="BF98" i="26" s="1"/>
  <c r="FI98" i="26" s="1" a="1"/>
  <c r="FI98" i="26" s="1"/>
  <c r="BJ99" i="27" s="1"/>
  <c r="BF94" i="26" a="1"/>
  <c r="BF94" i="26" s="1"/>
  <c r="FI94" i="26" s="1"/>
  <c r="BJ95" i="27" s="1"/>
  <c r="BF90" i="26" a="1"/>
  <c r="BF90" i="26" s="1"/>
  <c r="FI90" i="26" s="1" a="1"/>
  <c r="FI90" i="26" s="1"/>
  <c r="BJ91" i="27" s="1"/>
  <c r="BF93" i="26" a="1"/>
  <c r="BF93" i="26" s="1"/>
  <c r="FI93" i="26" s="1" a="1"/>
  <c r="FI93" i="26" s="1"/>
  <c r="BJ94" i="27" s="1"/>
  <c r="BF91" i="26" a="1"/>
  <c r="BF91" i="26" s="1"/>
  <c r="FI91" i="26" s="1" a="1"/>
  <c r="FI91" i="26" s="1"/>
  <c r="BJ92" i="27" s="1"/>
  <c r="L63" i="27"/>
  <c r="L81" i="27"/>
  <c r="L77" i="27"/>
  <c r="L52" i="27"/>
  <c r="V101" i="26" a="1"/>
  <c r="V101" i="26" s="1"/>
  <c r="DY101" i="26" s="1"/>
  <c r="Z102" i="27" s="1"/>
  <c r="V104" i="26" a="1"/>
  <c r="V104" i="26" s="1"/>
  <c r="DY104" i="26" s="1"/>
  <c r="Z105" i="27" s="1"/>
  <c r="V108" i="26" a="1"/>
  <c r="V108" i="26" s="1"/>
  <c r="DY108" i="26" s="1"/>
  <c r="Z109" i="27" s="1"/>
  <c r="V105" i="26" a="1"/>
  <c r="V105" i="26" s="1"/>
  <c r="DY105" i="26" s="1" a="1"/>
  <c r="DY105" i="26" s="1"/>
  <c r="Z106" i="27" s="1"/>
  <c r="V103" i="26" a="1"/>
  <c r="V103" i="26" s="1"/>
  <c r="DY103" i="26" s="1" a="1"/>
  <c r="DY103" i="26" s="1"/>
  <c r="Z104" i="27" s="1"/>
  <c r="V102" i="26" a="1"/>
  <c r="V102" i="26" s="1"/>
  <c r="DY102" i="26" s="1"/>
  <c r="Z103" i="27" s="1"/>
  <c r="V106" i="26" a="1"/>
  <c r="V106" i="26" s="1"/>
  <c r="DY106" i="26" s="1"/>
  <c r="Z107" i="27" s="1"/>
  <c r="V109" i="26" a="1"/>
  <c r="V109" i="26" s="1"/>
  <c r="DY109" i="26" s="1" a="1"/>
  <c r="DY109" i="26" s="1"/>
  <c r="Z110" i="27" s="1"/>
  <c r="V99" i="26" a="1"/>
  <c r="V99" i="26" s="1"/>
  <c r="DY99" i="26" s="1"/>
  <c r="Z100" i="27" s="1"/>
  <c r="V107" i="26" a="1"/>
  <c r="V107" i="26" s="1"/>
  <c r="DY107" i="26" s="1" a="1"/>
  <c r="DY107" i="26" s="1"/>
  <c r="Z108" i="27" s="1"/>
  <c r="V100" i="26" a="1"/>
  <c r="V100" i="26" s="1"/>
  <c r="DY100" i="26" s="1" a="1"/>
  <c r="DY100" i="26" s="1"/>
  <c r="Z101" i="27" s="1"/>
  <c r="CZ103" i="26" a="1"/>
  <c r="CZ103" i="26" s="1"/>
  <c r="HC103" i="26" s="1" a="1"/>
  <c r="HC103" i="26" s="1"/>
  <c r="DD104" i="27" s="1"/>
  <c r="CZ106" i="26" a="1"/>
  <c r="CZ106" i="26" s="1"/>
  <c r="HC106" i="26" s="1"/>
  <c r="DD107" i="27" s="1"/>
  <c r="CZ108" i="26" a="1"/>
  <c r="CZ108" i="26" s="1"/>
  <c r="HC108" i="26" s="1"/>
  <c r="DD109" i="27" s="1"/>
  <c r="CZ105" i="26" a="1"/>
  <c r="CZ105" i="26" s="1"/>
  <c r="HC105" i="26" s="1" a="1"/>
  <c r="HC105" i="26" s="1"/>
  <c r="DD106" i="27" s="1"/>
  <c r="CZ104" i="26" a="1"/>
  <c r="CZ104" i="26" s="1"/>
  <c r="HC104" i="26" s="1"/>
  <c r="DD105" i="27" s="1"/>
  <c r="CZ100" i="26" a="1"/>
  <c r="CZ100" i="26" s="1"/>
  <c r="HC100" i="26" s="1" a="1"/>
  <c r="HC100" i="26" s="1"/>
  <c r="DD101" i="27" s="1"/>
  <c r="CZ101" i="26" a="1"/>
  <c r="CZ101" i="26" s="1"/>
  <c r="HC101" i="26" s="1"/>
  <c r="DD102" i="27" s="1"/>
  <c r="CZ102" i="26" a="1"/>
  <c r="CZ102" i="26" s="1"/>
  <c r="HC102" i="26" s="1"/>
  <c r="DD103" i="27" s="1"/>
  <c r="CZ107" i="26" a="1"/>
  <c r="CZ107" i="26" s="1"/>
  <c r="HC107" i="26" s="1" a="1"/>
  <c r="HC107" i="26" s="1"/>
  <c r="DD108" i="27" s="1"/>
  <c r="CZ99" i="26" a="1"/>
  <c r="CZ99" i="26" s="1"/>
  <c r="HC99" i="26" s="1"/>
  <c r="DD100" i="27" s="1"/>
  <c r="CZ109" i="26" a="1"/>
  <c r="CZ109" i="26" s="1"/>
  <c r="HC109" i="26" s="1" a="1"/>
  <c r="HC109" i="26" s="1"/>
  <c r="DD110" i="27" s="1"/>
  <c r="AY102" i="26" a="1"/>
  <c r="AY102" i="26" s="1"/>
  <c r="FB102" i="26" s="1"/>
  <c r="BC103" i="27" s="1"/>
  <c r="AY103" i="26" a="1"/>
  <c r="AY103" i="26" s="1"/>
  <c r="FB103" i="26" s="1" a="1"/>
  <c r="FB103" i="26" s="1"/>
  <c r="BC104" i="27" s="1"/>
  <c r="AY100" i="26" a="1"/>
  <c r="AY100" i="26" s="1"/>
  <c r="FB100" i="26" s="1" a="1"/>
  <c r="FB100" i="26" s="1"/>
  <c r="BC101" i="27" s="1"/>
  <c r="AY101" i="26" a="1"/>
  <c r="AY101" i="26" s="1"/>
  <c r="FB101" i="26" s="1"/>
  <c r="BC102" i="27" s="1"/>
  <c r="AY105" i="26" a="1"/>
  <c r="AY105" i="26" s="1"/>
  <c r="FB105" i="26" s="1" a="1"/>
  <c r="FB105" i="26" s="1"/>
  <c r="BC106" i="27" s="1"/>
  <c r="AY107" i="26" a="1"/>
  <c r="AY107" i="26" s="1"/>
  <c r="FB107" i="26" s="1" a="1"/>
  <c r="FB107" i="26" s="1"/>
  <c r="BC108" i="27" s="1"/>
  <c r="AY108" i="26" a="1"/>
  <c r="AY108" i="26" s="1"/>
  <c r="FB108" i="26" s="1"/>
  <c r="BC109" i="27" s="1"/>
  <c r="AY109" i="26" a="1"/>
  <c r="AY109" i="26" s="1"/>
  <c r="FB109" i="26" s="1" a="1"/>
  <c r="FB109" i="26" s="1"/>
  <c r="BC110" i="27" s="1"/>
  <c r="AY106" i="26" a="1"/>
  <c r="AY106" i="26" s="1"/>
  <c r="FB106" i="26" s="1"/>
  <c r="BC107" i="27" s="1"/>
  <c r="AY99" i="26" a="1"/>
  <c r="AY99" i="26" s="1"/>
  <c r="FB99" i="26" s="1"/>
  <c r="BC100" i="27" s="1"/>
  <c r="AY104" i="26" a="1"/>
  <c r="AY104" i="26" s="1"/>
  <c r="FB104" i="26" s="1"/>
  <c r="BC105" i="27" s="1"/>
  <c r="J75" i="26" a="1"/>
  <c r="J75" i="26" s="1"/>
  <c r="DM75" i="26" s="1"/>
  <c r="N75" i="27" s="1"/>
  <c r="J76" i="26" a="1"/>
  <c r="J76" i="26" s="1"/>
  <c r="DM76" i="26" s="1"/>
  <c r="N76" i="27" s="1"/>
  <c r="J80" i="26" a="1"/>
  <c r="J80" i="26" s="1"/>
  <c r="DM80" i="26" s="1"/>
  <c r="N80" i="27" s="1"/>
  <c r="J71" i="26" a="1"/>
  <c r="J71" i="26" s="1"/>
  <c r="DM71" i="26" s="1"/>
  <c r="N71" i="27" s="1"/>
  <c r="J82" i="26" a="1"/>
  <c r="J82" i="26" s="1"/>
  <c r="DM82" i="26" s="1"/>
  <c r="N82" i="27" s="1"/>
  <c r="J77" i="26" a="1"/>
  <c r="J77" i="26" s="1"/>
  <c r="DM77" i="26" s="1"/>
  <c r="N77" i="27" s="1"/>
  <c r="J83" i="26" a="1"/>
  <c r="J83" i="26" s="1"/>
  <c r="DM83" i="26" s="1"/>
  <c r="N83" i="27" s="1"/>
  <c r="J81" i="26" a="1"/>
  <c r="J81" i="26" s="1"/>
  <c r="DM81" i="26" s="1"/>
  <c r="N81" i="27" s="1"/>
  <c r="J72" i="26" a="1"/>
  <c r="J72" i="26" s="1"/>
  <c r="DM72" i="26" s="1"/>
  <c r="N72" i="27" s="1"/>
  <c r="J74" i="26" a="1"/>
  <c r="J74" i="26" s="1"/>
  <c r="DM74" i="26" s="1"/>
  <c r="N74" i="27" s="1"/>
  <c r="J70" i="26" a="1"/>
  <c r="J70" i="26" s="1"/>
  <c r="DM70" i="26" s="1"/>
  <c r="N70" i="27" s="1"/>
  <c r="J73" i="26" a="1"/>
  <c r="J73" i="26" s="1"/>
  <c r="DM73" i="26" s="1"/>
  <c r="N73" i="27" s="1"/>
  <c r="J79" i="26" a="1"/>
  <c r="J79" i="26" s="1"/>
  <c r="DM79" i="26" s="1"/>
  <c r="N79" i="27" s="1"/>
  <c r="J78" i="26" a="1"/>
  <c r="J78" i="26" s="1"/>
  <c r="DM78" i="26" s="1"/>
  <c r="N78" i="27" s="1"/>
  <c r="CD86" i="26" a="1"/>
  <c r="CD86" i="26" s="1"/>
  <c r="GG86" i="26" s="1" a="1"/>
  <c r="GG86" i="26" s="1"/>
  <c r="CH87" i="27" s="1"/>
  <c r="CD89" i="26" a="1"/>
  <c r="CD89" i="26" s="1"/>
  <c r="CD88" i="26" a="1"/>
  <c r="CD88" i="26" s="1"/>
  <c r="CD84" i="26" a="1"/>
  <c r="CD84" i="26" s="1"/>
  <c r="GG84" i="26" s="1"/>
  <c r="CH85" i="27" s="1"/>
  <c r="CD87" i="26" a="1"/>
  <c r="CD87" i="26" s="1"/>
  <c r="GG87" i="26" s="1" a="1"/>
  <c r="GG87" i="26" s="1"/>
  <c r="CH88" i="27" s="1"/>
  <c r="CD85" i="26" a="1"/>
  <c r="CD85" i="26" s="1"/>
  <c r="GG85" i="26" s="1"/>
  <c r="CH86" i="27" s="1"/>
  <c r="W120" i="26" a="1"/>
  <c r="W120" i="26" s="1"/>
  <c r="DZ120" i="26" s="1"/>
  <c r="AA121" i="27" s="1"/>
  <c r="W129" i="26" a="1"/>
  <c r="W129" i="26" s="1"/>
  <c r="DZ129" i="26" s="1"/>
  <c r="AA130" i="27" s="1"/>
  <c r="W124" i="26" a="1"/>
  <c r="W124" i="26" s="1"/>
  <c r="DZ124" i="26" s="1"/>
  <c r="AA125" i="27" s="1"/>
  <c r="W130" i="26" a="1"/>
  <c r="W130" i="26" s="1"/>
  <c r="DZ130" i="26" s="1"/>
  <c r="AA131" i="27" s="1"/>
  <c r="W128" i="26" a="1"/>
  <c r="W128" i="26" s="1"/>
  <c r="DZ128" i="26" s="1"/>
  <c r="AA129" i="27" s="1"/>
  <c r="W127" i="26" a="1"/>
  <c r="W127" i="26" s="1"/>
  <c r="DZ127" i="26" s="1"/>
  <c r="AA128" i="27" s="1"/>
  <c r="W122" i="26" a="1"/>
  <c r="W122" i="26" s="1"/>
  <c r="DZ122" i="26" s="1"/>
  <c r="AA123" i="27" s="1"/>
  <c r="W121" i="26" a="1"/>
  <c r="W121" i="26" s="1"/>
  <c r="DZ121" i="26" s="1"/>
  <c r="AA122" i="27" s="1"/>
  <c r="W132" i="26" a="1"/>
  <c r="W132" i="26" s="1"/>
  <c r="DZ132" i="26" s="1"/>
  <c r="AA133" i="27" s="1"/>
  <c r="W133" i="26" a="1"/>
  <c r="W133" i="26" s="1"/>
  <c r="DZ133" i="26" s="1"/>
  <c r="AA134" i="27" s="1"/>
  <c r="W123" i="26" a="1"/>
  <c r="W123" i="26" s="1"/>
  <c r="DZ123" i="26" s="1"/>
  <c r="AA124" i="27" s="1"/>
  <c r="W126" i="26" a="1"/>
  <c r="W126" i="26" s="1"/>
  <c r="DZ126" i="26" s="1"/>
  <c r="AA127" i="27" s="1"/>
  <c r="W125" i="26" a="1"/>
  <c r="W125" i="26" s="1"/>
  <c r="DZ125" i="26" s="1"/>
  <c r="AA126" i="27" s="1"/>
  <c r="W131" i="26" a="1"/>
  <c r="W131" i="26" s="1"/>
  <c r="DZ131" i="26" s="1"/>
  <c r="AA132" i="27" s="1"/>
  <c r="CB102" i="26" a="1"/>
  <c r="CB102" i="26" s="1"/>
  <c r="GE102" i="26" s="1"/>
  <c r="CF103" i="27" s="1"/>
  <c r="CB106" i="26" a="1"/>
  <c r="CB106" i="26" s="1"/>
  <c r="GE106" i="26" s="1"/>
  <c r="CF107" i="27" s="1"/>
  <c r="CB101" i="26" a="1"/>
  <c r="CB101" i="26" s="1"/>
  <c r="GE101" i="26" s="1"/>
  <c r="CF102" i="27" s="1"/>
  <c r="CB109" i="26" a="1"/>
  <c r="CB109" i="26" s="1"/>
  <c r="GE109" i="26" s="1" a="1"/>
  <c r="GE109" i="26" s="1"/>
  <c r="CF110" i="27" s="1"/>
  <c r="CB105" i="26" a="1"/>
  <c r="CB105" i="26" s="1"/>
  <c r="GE105" i="26" s="1" a="1"/>
  <c r="GE105" i="26" s="1"/>
  <c r="CF106" i="27" s="1"/>
  <c r="CB108" i="26" a="1"/>
  <c r="CB108" i="26" s="1"/>
  <c r="GE108" i="26" s="1"/>
  <c r="CF109" i="27" s="1"/>
  <c r="CB99" i="26" a="1"/>
  <c r="CB99" i="26" s="1"/>
  <c r="GE99" i="26" s="1"/>
  <c r="CF100" i="27" s="1"/>
  <c r="CB103" i="26" a="1"/>
  <c r="CB103" i="26" s="1"/>
  <c r="GE103" i="26" s="1" a="1"/>
  <c r="GE103" i="26" s="1"/>
  <c r="CF104" i="27" s="1"/>
  <c r="CB100" i="26" a="1"/>
  <c r="CB100" i="26" s="1"/>
  <c r="GE100" i="26" s="1" a="1"/>
  <c r="GE100" i="26" s="1"/>
  <c r="CF101" i="27" s="1"/>
  <c r="CB107" i="26" a="1"/>
  <c r="CB107" i="26" s="1"/>
  <c r="GE107" i="26" s="1" a="1"/>
  <c r="GE107" i="26" s="1"/>
  <c r="CF108" i="27" s="1"/>
  <c r="CB104" i="26" a="1"/>
  <c r="CB104" i="26" s="1"/>
  <c r="GE104" i="26" s="1"/>
  <c r="CF105" i="27" s="1"/>
  <c r="BO120" i="26" a="1"/>
  <c r="BO120" i="26" s="1"/>
  <c r="FR120" i="26" s="1"/>
  <c r="BS121" i="27" s="1"/>
  <c r="BO125" i="26" a="1"/>
  <c r="BO125" i="26" s="1"/>
  <c r="FR125" i="26" s="1"/>
  <c r="BS126" i="27" s="1"/>
  <c r="BO132" i="26" a="1"/>
  <c r="BO132" i="26" s="1"/>
  <c r="FR132" i="26" s="1"/>
  <c r="BS133" i="27" s="1"/>
  <c r="BO127" i="26" a="1"/>
  <c r="BO127" i="26" s="1"/>
  <c r="FR127" i="26" s="1"/>
  <c r="BS128" i="27" s="1"/>
  <c r="BO122" i="26" a="1"/>
  <c r="BO122" i="26" s="1"/>
  <c r="FR122" i="26" s="1"/>
  <c r="BS123" i="27" s="1"/>
  <c r="BO131" i="26" a="1"/>
  <c r="BO131" i="26" s="1"/>
  <c r="FR131" i="26" s="1"/>
  <c r="BS132" i="27" s="1"/>
  <c r="BO124" i="26" a="1"/>
  <c r="BO124" i="26" s="1"/>
  <c r="FR124" i="26" s="1"/>
  <c r="BS125" i="27" s="1"/>
  <c r="BO129" i="26" a="1"/>
  <c r="BO129" i="26" s="1"/>
  <c r="FR129" i="26" s="1"/>
  <c r="BS130" i="27" s="1"/>
  <c r="BO133" i="26" a="1"/>
  <c r="BO133" i="26" s="1"/>
  <c r="FR133" i="26" s="1"/>
  <c r="BS134" i="27" s="1"/>
  <c r="BO128" i="26" a="1"/>
  <c r="BO128" i="26" s="1"/>
  <c r="FR128" i="26" s="1"/>
  <c r="BS129" i="27" s="1"/>
  <c r="BO126" i="26" a="1"/>
  <c r="BO126" i="26" s="1"/>
  <c r="FR126" i="26" s="1"/>
  <c r="BS127" i="27" s="1"/>
  <c r="BO123" i="26" a="1"/>
  <c r="BO123" i="26" s="1"/>
  <c r="FR123" i="26" s="1"/>
  <c r="BS124" i="27" s="1"/>
  <c r="BO121" i="26" a="1"/>
  <c r="BO121" i="26" s="1"/>
  <c r="FR121" i="26" s="1"/>
  <c r="BS122" i="27" s="1"/>
  <c r="BO130" i="26" a="1"/>
  <c r="BO130" i="26" s="1"/>
  <c r="FR130" i="26" s="1"/>
  <c r="BS131" i="27" s="1"/>
  <c r="CJ113" i="26" a="1"/>
  <c r="CJ113" i="26" s="1"/>
  <c r="GM113" i="26" s="1" a="1"/>
  <c r="GM113" i="26" s="1"/>
  <c r="CN114" i="27" s="1"/>
  <c r="CJ116" i="26" a="1"/>
  <c r="CJ116" i="26" s="1"/>
  <c r="GM116" i="26" s="1" a="1"/>
  <c r="GM116" i="26" s="1"/>
  <c r="CN117" i="27" s="1"/>
  <c r="CJ119" i="26" a="1"/>
  <c r="CJ119" i="26" s="1"/>
  <c r="GM119" i="26" s="1" a="1"/>
  <c r="GM119" i="26" s="1"/>
  <c r="CN120" i="27" s="1"/>
  <c r="CJ111" i="26" a="1"/>
  <c r="CJ111" i="26" s="1"/>
  <c r="GM111" i="26" s="1" a="1"/>
  <c r="GM111" i="26" s="1"/>
  <c r="CN112" i="27" s="1"/>
  <c r="CJ117" i="26" a="1"/>
  <c r="CJ117" i="26" s="1"/>
  <c r="GM117" i="26" s="1"/>
  <c r="CN118" i="27" s="1"/>
  <c r="CJ114" i="26" a="1"/>
  <c r="CJ114" i="26" s="1"/>
  <c r="GM114" i="26" s="1" a="1"/>
  <c r="GM114" i="26" s="1"/>
  <c r="CN115" i="27" s="1"/>
  <c r="CJ118" i="26" a="1"/>
  <c r="CJ118" i="26" s="1"/>
  <c r="GM118" i="26" s="1"/>
  <c r="CN119" i="27" s="1"/>
  <c r="CJ115" i="26" a="1"/>
  <c r="CJ115" i="26" s="1"/>
  <c r="GM115" i="26" s="1"/>
  <c r="CN116" i="27" s="1"/>
  <c r="CJ112" i="26" a="1"/>
  <c r="CJ112" i="26" s="1"/>
  <c r="GM112" i="26" s="1"/>
  <c r="CN113" i="27" s="1"/>
  <c r="CJ110" i="26" a="1"/>
  <c r="CJ110" i="26" s="1"/>
  <c r="GM110" i="26" s="1"/>
  <c r="CN111" i="27" s="1"/>
  <c r="AS90" i="26" a="1"/>
  <c r="AS90" i="26" s="1"/>
  <c r="EV90" i="26" s="1" a="1"/>
  <c r="EV90" i="26" s="1"/>
  <c r="AW91" i="27" s="1"/>
  <c r="AS95" i="26" a="1"/>
  <c r="AS95" i="26" s="1"/>
  <c r="EV95" i="26" s="1" a="1"/>
  <c r="EV95" i="26" s="1"/>
  <c r="AW96" i="27" s="1"/>
  <c r="AS98" i="26" a="1"/>
  <c r="AS98" i="26" s="1"/>
  <c r="EV98" i="26" s="1" a="1"/>
  <c r="EV98" i="26" s="1"/>
  <c r="AW99" i="27" s="1"/>
  <c r="AS91" i="26" a="1"/>
  <c r="AS91" i="26" s="1"/>
  <c r="EV91" i="26" s="1" a="1"/>
  <c r="EV91" i="26" s="1"/>
  <c r="AW92" i="27" s="1"/>
  <c r="AS97" i="26" a="1"/>
  <c r="AS97" i="26" s="1"/>
  <c r="EV97" i="26" s="1"/>
  <c r="AW98" i="27" s="1"/>
  <c r="AS94" i="26" a="1"/>
  <c r="AS94" i="26" s="1"/>
  <c r="EV94" i="26" s="1"/>
  <c r="AW95" i="27" s="1"/>
  <c r="AS96" i="26" a="1"/>
  <c r="AS96" i="26" s="1"/>
  <c r="EV96" i="26" s="1"/>
  <c r="AW97" i="27" s="1"/>
  <c r="AS92" i="26" a="1"/>
  <c r="AS92" i="26" s="1"/>
  <c r="EV92" i="26" s="1"/>
  <c r="AW93" i="27" s="1"/>
  <c r="AS93" i="26" a="1"/>
  <c r="AS93" i="26" s="1"/>
  <c r="EV93" i="26" s="1" a="1"/>
  <c r="EV93" i="26" s="1"/>
  <c r="AW94" i="27" s="1"/>
  <c r="DI103" i="26" a="1"/>
  <c r="DI103" i="26" s="1"/>
  <c r="HL103" i="26" s="1" a="1"/>
  <c r="HL103" i="26" s="1"/>
  <c r="DM104" i="27" s="1"/>
  <c r="DI106" i="26" a="1"/>
  <c r="DI106" i="26" s="1"/>
  <c r="HL106" i="26" s="1"/>
  <c r="DM107" i="27" s="1"/>
  <c r="DI102" i="26" a="1"/>
  <c r="DI102" i="26" s="1"/>
  <c r="HL102" i="26" s="1"/>
  <c r="DM103" i="27" s="1"/>
  <c r="DI105" i="26" a="1"/>
  <c r="DI105" i="26" s="1"/>
  <c r="HL105" i="26" s="1" a="1"/>
  <c r="HL105" i="26" s="1"/>
  <c r="DM106" i="27" s="1"/>
  <c r="DI100" i="26" a="1"/>
  <c r="DI100" i="26" s="1"/>
  <c r="HL100" i="26" s="1" a="1"/>
  <c r="HL100" i="26" s="1"/>
  <c r="DM101" i="27" s="1"/>
  <c r="DI107" i="26" a="1"/>
  <c r="DI107" i="26" s="1"/>
  <c r="HL107" i="26" s="1" a="1"/>
  <c r="HL107" i="26" s="1"/>
  <c r="DM108" i="27" s="1"/>
  <c r="DI108" i="26" a="1"/>
  <c r="DI108" i="26" s="1"/>
  <c r="HL108" i="26" s="1"/>
  <c r="DM109" i="27" s="1"/>
  <c r="DI109" i="26" a="1"/>
  <c r="DI109" i="26" s="1"/>
  <c r="HL109" i="26" s="1" a="1"/>
  <c r="HL109" i="26" s="1"/>
  <c r="DM110" i="27" s="1"/>
  <c r="DI101" i="26" a="1"/>
  <c r="DI101" i="26" s="1"/>
  <c r="HL101" i="26" s="1"/>
  <c r="DM102" i="27" s="1"/>
  <c r="DI104" i="26" a="1"/>
  <c r="DI104" i="26" s="1"/>
  <c r="HL104" i="26" s="1"/>
  <c r="DM105" i="27" s="1"/>
  <c r="DI99" i="26" a="1"/>
  <c r="DI99" i="26" s="1"/>
  <c r="HL99" i="26" s="1"/>
  <c r="DM100" i="27" s="1"/>
  <c r="T100" i="26" a="1"/>
  <c r="T100" i="26" s="1"/>
  <c r="DW100" i="26" s="1" a="1"/>
  <c r="DW100" i="26" s="1"/>
  <c r="X101" i="27" s="1"/>
  <c r="T106" i="26" a="1"/>
  <c r="T106" i="26" s="1"/>
  <c r="DW106" i="26" s="1"/>
  <c r="X107" i="27" s="1"/>
  <c r="T102" i="26" a="1"/>
  <c r="T102" i="26" s="1"/>
  <c r="DW102" i="26" s="1"/>
  <c r="X103" i="27" s="1"/>
  <c r="T107" i="26" a="1"/>
  <c r="T107" i="26" s="1"/>
  <c r="DW107" i="26" s="1" a="1"/>
  <c r="DW107" i="26" s="1"/>
  <c r="X108" i="27" s="1"/>
  <c r="T109" i="26" a="1"/>
  <c r="T109" i="26" s="1"/>
  <c r="DW109" i="26" s="1" a="1"/>
  <c r="DW109" i="26" s="1"/>
  <c r="X110" i="27" s="1"/>
  <c r="T101" i="26" a="1"/>
  <c r="T101" i="26" s="1"/>
  <c r="DW101" i="26" s="1"/>
  <c r="X102" i="27" s="1"/>
  <c r="T108" i="26" a="1"/>
  <c r="T108" i="26" s="1"/>
  <c r="DW108" i="26" s="1"/>
  <c r="X109" i="27" s="1"/>
  <c r="T99" i="26" a="1"/>
  <c r="T99" i="26" s="1"/>
  <c r="DW99" i="26" s="1"/>
  <c r="X100" i="27" s="1"/>
  <c r="T104" i="26" a="1"/>
  <c r="T104" i="26" s="1"/>
  <c r="DW104" i="26" s="1"/>
  <c r="X105" i="27" s="1"/>
  <c r="T103" i="26" a="1"/>
  <c r="T103" i="26" s="1"/>
  <c r="DW103" i="26" s="1" a="1"/>
  <c r="DW103" i="26" s="1"/>
  <c r="X104" i="27" s="1"/>
  <c r="T105" i="26" a="1"/>
  <c r="T105" i="26" s="1"/>
  <c r="DW105" i="26" s="1" a="1"/>
  <c r="DW105" i="26" s="1"/>
  <c r="X106" i="27" s="1"/>
  <c r="BX91" i="26" a="1"/>
  <c r="BX91" i="26" s="1"/>
  <c r="GA91" i="26" s="1" a="1"/>
  <c r="GA91" i="26" s="1"/>
  <c r="CB92" i="27" s="1"/>
  <c r="BX95" i="26" a="1"/>
  <c r="BX95" i="26" s="1"/>
  <c r="GA95" i="26" s="1" a="1"/>
  <c r="GA95" i="26" s="1"/>
  <c r="CB96" i="27" s="1"/>
  <c r="BX98" i="26" a="1"/>
  <c r="BX98" i="26" s="1"/>
  <c r="GA98" i="26" s="1" a="1"/>
  <c r="GA98" i="26" s="1"/>
  <c r="CB99" i="27" s="1"/>
  <c r="BX97" i="26" a="1"/>
  <c r="BX97" i="26" s="1"/>
  <c r="GA97" i="26" s="1"/>
  <c r="CB98" i="27" s="1"/>
  <c r="BX90" i="26" a="1"/>
  <c r="BX90" i="26" s="1"/>
  <c r="GA90" i="26" s="1" a="1"/>
  <c r="GA90" i="26" s="1"/>
  <c r="CB91" i="27" s="1"/>
  <c r="BX94" i="26" a="1"/>
  <c r="BX94" i="26" s="1"/>
  <c r="GA94" i="26" s="1"/>
  <c r="CB95" i="27" s="1"/>
  <c r="BX93" i="26" a="1"/>
  <c r="BX93" i="26" s="1"/>
  <c r="GA93" i="26" s="1" a="1"/>
  <c r="GA93" i="26" s="1"/>
  <c r="CB94" i="27" s="1"/>
  <c r="BX92" i="26" a="1"/>
  <c r="BX92" i="26" s="1"/>
  <c r="GA92" i="26" s="1"/>
  <c r="CB93" i="27" s="1"/>
  <c r="BX96" i="26" a="1"/>
  <c r="BX96" i="26" s="1"/>
  <c r="GA96" i="26" s="1"/>
  <c r="CB97" i="27" s="1"/>
  <c r="BI120" i="26" a="1"/>
  <c r="BI120" i="26" s="1"/>
  <c r="FL120" i="26" s="1"/>
  <c r="BM121" i="27" s="1"/>
  <c r="BI123" i="26" a="1"/>
  <c r="BI123" i="26" s="1"/>
  <c r="FL123" i="26" s="1"/>
  <c r="BM124" i="27" s="1"/>
  <c r="BI126" i="26" a="1"/>
  <c r="BI126" i="26" s="1"/>
  <c r="FL126" i="26" s="1"/>
  <c r="BM127" i="27" s="1"/>
  <c r="BI124" i="26" a="1"/>
  <c r="BI124" i="26" s="1"/>
  <c r="FL124" i="26" s="1"/>
  <c r="BM125" i="27" s="1"/>
  <c r="BI133" i="26" a="1"/>
  <c r="BI133" i="26" s="1"/>
  <c r="FL133" i="26" s="1"/>
  <c r="BM134" i="27" s="1"/>
  <c r="BI132" i="26" a="1"/>
  <c r="BI132" i="26" s="1"/>
  <c r="FL132" i="26" s="1"/>
  <c r="BM133" i="27" s="1"/>
  <c r="BI129" i="26" a="1"/>
  <c r="BI129" i="26" s="1"/>
  <c r="FL129" i="26" s="1"/>
  <c r="BM130" i="27" s="1"/>
  <c r="BI121" i="26" a="1"/>
  <c r="BI121" i="26" s="1"/>
  <c r="FL121" i="26" s="1"/>
  <c r="BM122" i="27" s="1"/>
  <c r="BI122" i="26" a="1"/>
  <c r="BI122" i="26" s="1"/>
  <c r="FL122" i="26" s="1"/>
  <c r="BM123" i="27" s="1"/>
  <c r="BI130" i="26" a="1"/>
  <c r="BI130" i="26" s="1"/>
  <c r="FL130" i="26" s="1"/>
  <c r="BM131" i="27" s="1"/>
  <c r="BI128" i="26" a="1"/>
  <c r="BI128" i="26" s="1"/>
  <c r="FL128" i="26" s="1"/>
  <c r="BM129" i="27" s="1"/>
  <c r="BI125" i="26" a="1"/>
  <c r="BI125" i="26" s="1"/>
  <c r="FL125" i="26" s="1"/>
  <c r="BM126" i="27" s="1"/>
  <c r="BI127" i="26" a="1"/>
  <c r="BI127" i="26" s="1"/>
  <c r="FL127" i="26" s="1"/>
  <c r="BM128" i="27" s="1"/>
  <c r="BI131" i="26" a="1"/>
  <c r="BI131" i="26" s="1"/>
  <c r="FL131" i="26" s="1"/>
  <c r="BM132" i="27" s="1"/>
  <c r="CM104" i="26" a="1"/>
  <c r="CM104" i="26" s="1"/>
  <c r="GP104" i="26" s="1"/>
  <c r="CQ105" i="27" s="1"/>
  <c r="CM108" i="26" a="1"/>
  <c r="CM108" i="26" s="1"/>
  <c r="GP108" i="26" s="1"/>
  <c r="CQ109" i="27" s="1"/>
  <c r="CM101" i="26" a="1"/>
  <c r="CM101" i="26" s="1"/>
  <c r="GP101" i="26" s="1"/>
  <c r="CQ102" i="27" s="1"/>
  <c r="CM103" i="26" a="1"/>
  <c r="CM103" i="26" s="1"/>
  <c r="GP103" i="26" s="1" a="1"/>
  <c r="GP103" i="26" s="1"/>
  <c r="CQ104" i="27" s="1"/>
  <c r="CM102" i="26" a="1"/>
  <c r="CM102" i="26" s="1"/>
  <c r="GP102" i="26" s="1"/>
  <c r="CQ103" i="27" s="1"/>
  <c r="CM100" i="26" a="1"/>
  <c r="CM100" i="26" s="1"/>
  <c r="GP100" i="26" s="1" a="1"/>
  <c r="GP100" i="26" s="1"/>
  <c r="CQ101" i="27" s="1"/>
  <c r="CM109" i="26" a="1"/>
  <c r="CM109" i="26" s="1"/>
  <c r="GP109" i="26" s="1" a="1"/>
  <c r="GP109" i="26" s="1"/>
  <c r="CQ110" i="27" s="1"/>
  <c r="CM106" i="26" a="1"/>
  <c r="CM106" i="26" s="1"/>
  <c r="GP106" i="26" s="1"/>
  <c r="CQ107" i="27" s="1"/>
  <c r="CM105" i="26" a="1"/>
  <c r="CM105" i="26" s="1"/>
  <c r="GP105" i="26" s="1" a="1"/>
  <c r="GP105" i="26" s="1"/>
  <c r="CQ106" i="27" s="1"/>
  <c r="CM99" i="26" a="1"/>
  <c r="CM99" i="26" s="1"/>
  <c r="GP99" i="26" s="1"/>
  <c r="CQ100" i="27" s="1"/>
  <c r="CM107" i="26" a="1"/>
  <c r="CM107" i="26" s="1"/>
  <c r="GP107" i="26" s="1" a="1"/>
  <c r="GP107" i="26" s="1"/>
  <c r="CQ108" i="27" s="1"/>
  <c r="CI118" i="26" a="1"/>
  <c r="CI118" i="26" s="1"/>
  <c r="GL118" i="26" s="1"/>
  <c r="CM119" i="27" s="1"/>
  <c r="CI117" i="26" a="1"/>
  <c r="CI117" i="26" s="1"/>
  <c r="GL117" i="26" s="1"/>
  <c r="CM118" i="27" s="1"/>
  <c r="CI114" i="26" a="1"/>
  <c r="CI114" i="26" s="1"/>
  <c r="GL114" i="26" s="1" a="1"/>
  <c r="GL114" i="26" s="1"/>
  <c r="CM115" i="27" s="1"/>
  <c r="CI111" i="26" a="1"/>
  <c r="CI111" i="26" s="1"/>
  <c r="GL111" i="26" s="1" a="1"/>
  <c r="GL111" i="26" s="1"/>
  <c r="CM112" i="27" s="1"/>
  <c r="CI113" i="26" a="1"/>
  <c r="CI113" i="26" s="1"/>
  <c r="GL113" i="26" s="1" a="1"/>
  <c r="GL113" i="26" s="1"/>
  <c r="CM114" i="27" s="1"/>
  <c r="CI116" i="26" a="1"/>
  <c r="CI116" i="26" s="1"/>
  <c r="GL116" i="26" s="1" a="1"/>
  <c r="GL116" i="26" s="1"/>
  <c r="CM117" i="27" s="1"/>
  <c r="CI112" i="26" a="1"/>
  <c r="CI112" i="26" s="1"/>
  <c r="GL112" i="26" s="1"/>
  <c r="CM113" i="27" s="1"/>
  <c r="CI110" i="26" a="1"/>
  <c r="CI110" i="26" s="1"/>
  <c r="GL110" i="26" s="1"/>
  <c r="CM111" i="27" s="1"/>
  <c r="CI119" i="26" a="1"/>
  <c r="CI119" i="26" s="1"/>
  <c r="GL119" i="26" s="1" a="1"/>
  <c r="GL119" i="26" s="1"/>
  <c r="CM120" i="27" s="1"/>
  <c r="CI115" i="26" a="1"/>
  <c r="CI115" i="26" s="1"/>
  <c r="GL115" i="26" s="1"/>
  <c r="CM116" i="27" s="1"/>
  <c r="CT100" i="26" a="1"/>
  <c r="CT100" i="26" s="1"/>
  <c r="GW100" i="26" s="1" a="1"/>
  <c r="GW100" i="26" s="1"/>
  <c r="CX101" i="27" s="1"/>
  <c r="CT104" i="26" a="1"/>
  <c r="CT104" i="26" s="1"/>
  <c r="GW104" i="26" s="1"/>
  <c r="CX105" i="27" s="1"/>
  <c r="CT105" i="26" a="1"/>
  <c r="CT105" i="26" s="1"/>
  <c r="GW105" i="26" s="1" a="1"/>
  <c r="GW105" i="26" s="1"/>
  <c r="CX106" i="27" s="1"/>
  <c r="CT101" i="26" a="1"/>
  <c r="CT101" i="26" s="1"/>
  <c r="GW101" i="26" s="1"/>
  <c r="CX102" i="27" s="1"/>
  <c r="CT103" i="26" a="1"/>
  <c r="CT103" i="26" s="1"/>
  <c r="GW103" i="26" s="1" a="1"/>
  <c r="GW103" i="26" s="1"/>
  <c r="CX104" i="27" s="1"/>
  <c r="CT102" i="26" a="1"/>
  <c r="CT102" i="26" s="1"/>
  <c r="GW102" i="26" s="1"/>
  <c r="CX103" i="27" s="1"/>
  <c r="CT106" i="26" a="1"/>
  <c r="CT106" i="26" s="1"/>
  <c r="GW106" i="26" s="1"/>
  <c r="CX107" i="27" s="1"/>
  <c r="CT107" i="26" a="1"/>
  <c r="CT107" i="26" s="1"/>
  <c r="GW107" i="26" s="1" a="1"/>
  <c r="GW107" i="26" s="1"/>
  <c r="CX108" i="27" s="1"/>
  <c r="CT99" i="26" a="1"/>
  <c r="CT99" i="26" s="1"/>
  <c r="GW99" i="26" s="1"/>
  <c r="CX100" i="27" s="1"/>
  <c r="CT109" i="26" a="1"/>
  <c r="CT109" i="26" s="1"/>
  <c r="GW109" i="26" s="1" a="1"/>
  <c r="GW109" i="26" s="1"/>
  <c r="CX110" i="27" s="1"/>
  <c r="CT108" i="26" a="1"/>
  <c r="CT108" i="26" s="1"/>
  <c r="GW108" i="26" s="1"/>
  <c r="CX109" i="27" s="1"/>
  <c r="DA85" i="26" a="1"/>
  <c r="DA85" i="26" s="1"/>
  <c r="HD85" i="26" s="1"/>
  <c r="DE86" i="27" s="1"/>
  <c r="DA88" i="26" a="1"/>
  <c r="DA88" i="26" s="1"/>
  <c r="DA84" i="26" a="1"/>
  <c r="DA84" i="26" s="1"/>
  <c r="HD84" i="26" s="1"/>
  <c r="DE85" i="27" s="1"/>
  <c r="DA87" i="26" a="1"/>
  <c r="DA87" i="26" s="1"/>
  <c r="HD87" i="26" s="1" a="1"/>
  <c r="HD87" i="26" s="1"/>
  <c r="DE88" i="27" s="1"/>
  <c r="DA89" i="26" a="1"/>
  <c r="DA89" i="26" s="1"/>
  <c r="DA86" i="26" a="1"/>
  <c r="DA86" i="26" s="1"/>
  <c r="HD86" i="26" s="1" a="1"/>
  <c r="HD86" i="26" s="1"/>
  <c r="DE87" i="27" s="1"/>
  <c r="CE116" i="26" a="1"/>
  <c r="CE116" i="26" s="1"/>
  <c r="GH116" i="26" s="1" a="1"/>
  <c r="GH116" i="26" s="1"/>
  <c r="CI117" i="27" s="1"/>
  <c r="CE119" i="26" a="1"/>
  <c r="CE119" i="26" s="1"/>
  <c r="GH119" i="26" s="1" a="1"/>
  <c r="GH119" i="26" s="1"/>
  <c r="CI120" i="27" s="1"/>
  <c r="CE114" i="26" a="1"/>
  <c r="CE114" i="26" s="1"/>
  <c r="GH114" i="26" s="1" a="1"/>
  <c r="GH114" i="26" s="1"/>
  <c r="CI115" i="27" s="1"/>
  <c r="CE115" i="26" a="1"/>
  <c r="CE115" i="26" s="1"/>
  <c r="GH115" i="26" s="1"/>
  <c r="CI116" i="27" s="1"/>
  <c r="CE112" i="26" a="1"/>
  <c r="CE112" i="26" s="1"/>
  <c r="GH112" i="26" s="1"/>
  <c r="CI113" i="27" s="1"/>
  <c r="CE111" i="26" a="1"/>
  <c r="CE111" i="26" s="1"/>
  <c r="GH111" i="26" s="1" a="1"/>
  <c r="GH111" i="26" s="1"/>
  <c r="CI112" i="27" s="1"/>
  <c r="CE113" i="26" a="1"/>
  <c r="CE113" i="26" s="1"/>
  <c r="GH113" i="26" s="1" a="1"/>
  <c r="GH113" i="26" s="1"/>
  <c r="CI114" i="27" s="1"/>
  <c r="CE110" i="26" a="1"/>
  <c r="CE110" i="26" s="1"/>
  <c r="GH110" i="26" s="1"/>
  <c r="CI111" i="27" s="1"/>
  <c r="CE118" i="26" a="1"/>
  <c r="CE118" i="26" s="1"/>
  <c r="GH118" i="26" s="1"/>
  <c r="CI119" i="27" s="1"/>
  <c r="CE117" i="26" a="1"/>
  <c r="CE117" i="26" s="1"/>
  <c r="GH117" i="26" s="1"/>
  <c r="CI118" i="27" s="1"/>
  <c r="BP105" i="26" a="1"/>
  <c r="BP105" i="26" s="1"/>
  <c r="FS105" i="26" s="1" a="1"/>
  <c r="FS105" i="26" s="1"/>
  <c r="BT106" i="27" s="1"/>
  <c r="BP104" i="26" a="1"/>
  <c r="BP104" i="26" s="1"/>
  <c r="FS104" i="26" s="1"/>
  <c r="BT105" i="27" s="1"/>
  <c r="BP103" i="26" a="1"/>
  <c r="BP103" i="26" s="1"/>
  <c r="FS103" i="26" s="1" a="1"/>
  <c r="FS103" i="26" s="1"/>
  <c r="BT104" i="27" s="1"/>
  <c r="BP102" i="26" a="1"/>
  <c r="BP102" i="26" s="1"/>
  <c r="FS102" i="26" s="1"/>
  <c r="BT103" i="27" s="1"/>
  <c r="BP99" i="26" a="1"/>
  <c r="BP99" i="26" s="1"/>
  <c r="FS99" i="26" s="1"/>
  <c r="BT100" i="27" s="1"/>
  <c r="BP109" i="26" a="1"/>
  <c r="BP109" i="26" s="1"/>
  <c r="FS109" i="26" s="1" a="1"/>
  <c r="FS109" i="26" s="1"/>
  <c r="BT110" i="27" s="1"/>
  <c r="BP106" i="26" a="1"/>
  <c r="BP106" i="26" s="1"/>
  <c r="FS106" i="26" s="1"/>
  <c r="BT107" i="27" s="1"/>
  <c r="BP100" i="26" a="1"/>
  <c r="BP100" i="26" s="1"/>
  <c r="FS100" i="26" s="1" a="1"/>
  <c r="FS100" i="26" s="1"/>
  <c r="BT101" i="27" s="1"/>
  <c r="BP101" i="26" a="1"/>
  <c r="BP101" i="26" s="1"/>
  <c r="FS101" i="26" s="1"/>
  <c r="BT102" i="27" s="1"/>
  <c r="BP107" i="26" a="1"/>
  <c r="BP107" i="26" s="1"/>
  <c r="FS107" i="26" s="1" a="1"/>
  <c r="FS107" i="26" s="1"/>
  <c r="BT108" i="27" s="1"/>
  <c r="BP108" i="26" a="1"/>
  <c r="BP108" i="26" s="1"/>
  <c r="FS108" i="26" s="1"/>
  <c r="BT109" i="27" s="1"/>
  <c r="U106" i="26" a="1"/>
  <c r="U106" i="26" s="1"/>
  <c r="DX106" i="26" s="1"/>
  <c r="Y107" i="27" s="1"/>
  <c r="U102" i="26" a="1"/>
  <c r="U102" i="26" s="1"/>
  <c r="DX102" i="26" s="1"/>
  <c r="Y103" i="27" s="1"/>
  <c r="U103" i="26" a="1"/>
  <c r="U103" i="26" s="1"/>
  <c r="DX103" i="26" s="1" a="1"/>
  <c r="DX103" i="26" s="1"/>
  <c r="Y104" i="27" s="1"/>
  <c r="U105" i="26" a="1"/>
  <c r="U105" i="26" s="1"/>
  <c r="DX105" i="26" s="1" a="1"/>
  <c r="DX105" i="26" s="1"/>
  <c r="Y106" i="27" s="1"/>
  <c r="U100" i="26" a="1"/>
  <c r="U100" i="26" s="1"/>
  <c r="DX100" i="26" s="1" a="1"/>
  <c r="DX100" i="26" s="1"/>
  <c r="Y101" i="27" s="1"/>
  <c r="U101" i="26" a="1"/>
  <c r="U101" i="26" s="1"/>
  <c r="DX101" i="26" s="1"/>
  <c r="Y102" i="27" s="1"/>
  <c r="U99" i="26" a="1"/>
  <c r="U99" i="26" s="1"/>
  <c r="DX99" i="26" s="1"/>
  <c r="Y100" i="27" s="1"/>
  <c r="U108" i="26" a="1"/>
  <c r="U108" i="26" s="1"/>
  <c r="DX108" i="26" s="1"/>
  <c r="Y109" i="27" s="1"/>
  <c r="U104" i="26" a="1"/>
  <c r="U104" i="26" s="1"/>
  <c r="DX104" i="26" s="1"/>
  <c r="Y105" i="27" s="1"/>
  <c r="U107" i="26" a="1"/>
  <c r="U107" i="26" s="1"/>
  <c r="DX107" i="26" s="1" a="1"/>
  <c r="DX107" i="26" s="1"/>
  <c r="Y108" i="27" s="1"/>
  <c r="U109" i="26" a="1"/>
  <c r="U109" i="26" s="1"/>
  <c r="DX109" i="26" s="1" a="1"/>
  <c r="DX109" i="26" s="1"/>
  <c r="Y110" i="27" s="1"/>
  <c r="DH100" i="26" a="1"/>
  <c r="DH100" i="26" s="1"/>
  <c r="HK100" i="26" s="1" a="1"/>
  <c r="HK100" i="26" s="1"/>
  <c r="DL101" i="27" s="1"/>
  <c r="DH102" i="26" a="1"/>
  <c r="DH102" i="26" s="1"/>
  <c r="HK102" i="26" s="1"/>
  <c r="DL103" i="27" s="1"/>
  <c r="DH107" i="26" a="1"/>
  <c r="DH107" i="26" s="1"/>
  <c r="HK107" i="26" s="1" a="1"/>
  <c r="HK107" i="26" s="1"/>
  <c r="DL108" i="27" s="1"/>
  <c r="DH105" i="26" a="1"/>
  <c r="DH105" i="26" s="1"/>
  <c r="HK105" i="26" s="1" a="1"/>
  <c r="HK105" i="26" s="1"/>
  <c r="DL106" i="27" s="1"/>
  <c r="DH109" i="26" a="1"/>
  <c r="DH109" i="26" s="1"/>
  <c r="HK109" i="26" s="1" a="1"/>
  <c r="HK109" i="26" s="1"/>
  <c r="DL110" i="27" s="1"/>
  <c r="DH104" i="26" a="1"/>
  <c r="DH104" i="26" s="1"/>
  <c r="HK104" i="26" s="1"/>
  <c r="DL105" i="27" s="1"/>
  <c r="DH103" i="26" a="1"/>
  <c r="DH103" i="26" s="1"/>
  <c r="HK103" i="26" s="1" a="1"/>
  <c r="HK103" i="26" s="1"/>
  <c r="DL104" i="27" s="1"/>
  <c r="DH108" i="26" a="1"/>
  <c r="DH108" i="26" s="1"/>
  <c r="HK108" i="26" s="1"/>
  <c r="DL109" i="27" s="1"/>
  <c r="DH106" i="26" a="1"/>
  <c r="DH106" i="26" s="1"/>
  <c r="HK106" i="26" s="1"/>
  <c r="DL107" i="27" s="1"/>
  <c r="DH99" i="26" a="1"/>
  <c r="DH99" i="26" s="1"/>
  <c r="HK99" i="26" s="1"/>
  <c r="DL100" i="27" s="1"/>
  <c r="DH101" i="26" a="1"/>
  <c r="DH101" i="26" s="1"/>
  <c r="HK101" i="26" s="1"/>
  <c r="DL102" i="27" s="1"/>
  <c r="AJ91" i="26" a="1"/>
  <c r="AJ91" i="26" s="1"/>
  <c r="EM91" i="26" s="1" a="1"/>
  <c r="EM91" i="26" s="1"/>
  <c r="AN92" i="27" s="1"/>
  <c r="AJ96" i="26" a="1"/>
  <c r="AJ96" i="26" s="1"/>
  <c r="EM96" i="26" s="1"/>
  <c r="AN97" i="27" s="1"/>
  <c r="AJ90" i="26" a="1"/>
  <c r="AJ90" i="26" s="1"/>
  <c r="EM90" i="26" s="1" a="1"/>
  <c r="EM90" i="26" s="1"/>
  <c r="AN91" i="27" s="1"/>
  <c r="AJ98" i="26" a="1"/>
  <c r="AJ98" i="26" s="1"/>
  <c r="EM98" i="26" s="1" a="1"/>
  <c r="EM98" i="26" s="1"/>
  <c r="AN99" i="27" s="1"/>
  <c r="AJ94" i="26" a="1"/>
  <c r="AJ94" i="26" s="1"/>
  <c r="EM94" i="26" s="1"/>
  <c r="AN95" i="27" s="1"/>
  <c r="AJ97" i="26" a="1"/>
  <c r="AJ97" i="26" s="1"/>
  <c r="EM97" i="26" s="1"/>
  <c r="AN98" i="27" s="1"/>
  <c r="AJ92" i="26" a="1"/>
  <c r="AJ92" i="26" s="1"/>
  <c r="EM92" i="26" s="1"/>
  <c r="AN93" i="27" s="1"/>
  <c r="AJ93" i="26" a="1"/>
  <c r="AJ93" i="26" s="1"/>
  <c r="EM93" i="26" s="1" a="1"/>
  <c r="EM93" i="26" s="1"/>
  <c r="AN94" i="27" s="1"/>
  <c r="AJ95" i="26" a="1"/>
  <c r="AJ95" i="26" s="1"/>
  <c r="EM95" i="26" s="1" a="1"/>
  <c r="EM95" i="26" s="1"/>
  <c r="AN96" i="27" s="1"/>
  <c r="BE117" i="26" a="1"/>
  <c r="BE117" i="26" s="1"/>
  <c r="FH117" i="26" s="1"/>
  <c r="BI118" i="27" s="1"/>
  <c r="BE115" i="26" a="1"/>
  <c r="BE115" i="26" s="1"/>
  <c r="FH115" i="26" s="1"/>
  <c r="BI116" i="27" s="1"/>
  <c r="BE110" i="26" a="1"/>
  <c r="BE110" i="26" s="1"/>
  <c r="FH110" i="26" s="1"/>
  <c r="BI111" i="27" s="1"/>
  <c r="BE116" i="26" a="1"/>
  <c r="BE116" i="26" s="1"/>
  <c r="FH116" i="26" s="1" a="1"/>
  <c r="FH116" i="26" s="1"/>
  <c r="BI117" i="27" s="1"/>
  <c r="BE119" i="26" a="1"/>
  <c r="BE119" i="26" s="1"/>
  <c r="FH119" i="26" s="1" a="1"/>
  <c r="FH119" i="26" s="1"/>
  <c r="BI120" i="27" s="1"/>
  <c r="BE114" i="26" a="1"/>
  <c r="BE114" i="26" s="1"/>
  <c r="FH114" i="26" s="1" a="1"/>
  <c r="FH114" i="26" s="1"/>
  <c r="BI115" i="27" s="1"/>
  <c r="BE112" i="26" a="1"/>
  <c r="BE112" i="26" s="1"/>
  <c r="FH112" i="26" s="1"/>
  <c r="BI113" i="27" s="1"/>
  <c r="BE113" i="26" a="1"/>
  <c r="BE113" i="26" s="1"/>
  <c r="FH113" i="26" s="1" a="1"/>
  <c r="FH113" i="26" s="1"/>
  <c r="BI114" i="27" s="1"/>
  <c r="BE111" i="26" a="1"/>
  <c r="BE111" i="26" s="1"/>
  <c r="FH111" i="26" s="1" a="1"/>
  <c r="FH111" i="26" s="1"/>
  <c r="BI112" i="27" s="1"/>
  <c r="BE118" i="26" a="1"/>
  <c r="BE118" i="26" s="1"/>
  <c r="FH118" i="26" s="1"/>
  <c r="BI119" i="27" s="1"/>
  <c r="CY99" i="26" a="1"/>
  <c r="CY99" i="26" s="1"/>
  <c r="HB99" i="26" s="1"/>
  <c r="DC100" i="27" s="1"/>
  <c r="CY107" i="26" a="1"/>
  <c r="CY107" i="26" s="1"/>
  <c r="HB107" i="26" s="1" a="1"/>
  <c r="HB107" i="26" s="1"/>
  <c r="DC108" i="27" s="1"/>
  <c r="CY104" i="26" a="1"/>
  <c r="CY104" i="26" s="1"/>
  <c r="HB104" i="26" s="1"/>
  <c r="DC105" i="27" s="1"/>
  <c r="CY106" i="26" a="1"/>
  <c r="CY106" i="26" s="1"/>
  <c r="HB106" i="26" s="1"/>
  <c r="DC107" i="27" s="1"/>
  <c r="CY109" i="26" a="1"/>
  <c r="CY109" i="26" s="1"/>
  <c r="HB109" i="26" s="1" a="1"/>
  <c r="HB109" i="26" s="1"/>
  <c r="DC110" i="27" s="1"/>
  <c r="CY101" i="26" a="1"/>
  <c r="CY101" i="26" s="1"/>
  <c r="HB101" i="26" s="1"/>
  <c r="DC102" i="27" s="1"/>
  <c r="CY100" i="26" a="1"/>
  <c r="CY100" i="26" s="1"/>
  <c r="HB100" i="26" s="1" a="1"/>
  <c r="HB100" i="26" s="1"/>
  <c r="DC101" i="27" s="1"/>
  <c r="CY108" i="26" a="1"/>
  <c r="CY108" i="26" s="1"/>
  <c r="HB108" i="26" s="1"/>
  <c r="DC109" i="27" s="1"/>
  <c r="CY102" i="26" a="1"/>
  <c r="CY102" i="26" s="1"/>
  <c r="HB102" i="26" s="1"/>
  <c r="DC103" i="27" s="1"/>
  <c r="CY103" i="26" a="1"/>
  <c r="CY103" i="26" s="1"/>
  <c r="HB103" i="26" s="1" a="1"/>
  <c r="HB103" i="26" s="1"/>
  <c r="DC104" i="27" s="1"/>
  <c r="CY105" i="26" a="1"/>
  <c r="CY105" i="26" s="1"/>
  <c r="HB105" i="26" s="1" a="1"/>
  <c r="HB105" i="26" s="1"/>
  <c r="DC106" i="27" s="1"/>
  <c r="DD88" i="26" a="1"/>
  <c r="DD88" i="26" s="1"/>
  <c r="DD86" i="26" a="1"/>
  <c r="DD86" i="26" s="1"/>
  <c r="HG86" i="26" s="1" a="1"/>
  <c r="HG86" i="26" s="1"/>
  <c r="DH87" i="27" s="1"/>
  <c r="DD87" i="26" a="1"/>
  <c r="DD87" i="26" s="1"/>
  <c r="HG87" i="26" s="1" a="1"/>
  <c r="HG87" i="26" s="1"/>
  <c r="DH88" i="27" s="1"/>
  <c r="DD89" i="26" a="1"/>
  <c r="DD89" i="26" s="1"/>
  <c r="DD85" i="26" a="1"/>
  <c r="DD85" i="26" s="1"/>
  <c r="HG85" i="26" s="1"/>
  <c r="DH86" i="27" s="1"/>
  <c r="DD84" i="26" a="1"/>
  <c r="DD84" i="26" s="1"/>
  <c r="HG84" i="26" s="1"/>
  <c r="DH85" i="27" s="1"/>
  <c r="BH114" i="26" a="1"/>
  <c r="BH114" i="26" s="1"/>
  <c r="FK114" i="26" s="1" a="1"/>
  <c r="FK114" i="26" s="1"/>
  <c r="BL115" i="27" s="1"/>
  <c r="BH110" i="26" a="1"/>
  <c r="BH110" i="26" s="1"/>
  <c r="FK110" i="26" s="1"/>
  <c r="BL111" i="27" s="1"/>
  <c r="BH118" i="26" a="1"/>
  <c r="BH118" i="26" s="1"/>
  <c r="FK118" i="26" s="1"/>
  <c r="BL119" i="27" s="1"/>
  <c r="BH119" i="26" a="1"/>
  <c r="BH119" i="26" s="1"/>
  <c r="FK119" i="26" s="1" a="1"/>
  <c r="FK119" i="26" s="1"/>
  <c r="BL120" i="27" s="1"/>
  <c r="BH116" i="26" a="1"/>
  <c r="BH116" i="26" s="1"/>
  <c r="FK116" i="26" s="1" a="1"/>
  <c r="FK116" i="26" s="1"/>
  <c r="BL117" i="27" s="1"/>
  <c r="BH115" i="26" a="1"/>
  <c r="BH115" i="26" s="1"/>
  <c r="FK115" i="26" s="1"/>
  <c r="BL116" i="27" s="1"/>
  <c r="BH117" i="26" a="1"/>
  <c r="BH117" i="26" s="1"/>
  <c r="FK117" i="26" s="1"/>
  <c r="BL118" i="27" s="1"/>
  <c r="BH113" i="26" a="1"/>
  <c r="BH113" i="26" s="1"/>
  <c r="FK113" i="26" s="1" a="1"/>
  <c r="FK113" i="26" s="1"/>
  <c r="BL114" i="27" s="1"/>
  <c r="BH112" i="26" a="1"/>
  <c r="BH112" i="26" s="1"/>
  <c r="FK112" i="26" s="1"/>
  <c r="BL113" i="27" s="1"/>
  <c r="BH111" i="26" a="1"/>
  <c r="BH111" i="26" s="1"/>
  <c r="FK111" i="26" s="1" a="1"/>
  <c r="FK111" i="26" s="1"/>
  <c r="BL112" i="27" s="1"/>
  <c r="AV118" i="26" a="1"/>
  <c r="AV118" i="26" s="1"/>
  <c r="EY118" i="26" s="1"/>
  <c r="AZ119" i="27" s="1"/>
  <c r="AV114" i="26" a="1"/>
  <c r="AV114" i="26" s="1"/>
  <c r="EY114" i="26" s="1" a="1"/>
  <c r="EY114" i="26" s="1"/>
  <c r="AZ115" i="27" s="1"/>
  <c r="AV116" i="26" a="1"/>
  <c r="AV116" i="26" s="1"/>
  <c r="EY116" i="26" s="1" a="1"/>
  <c r="EY116" i="26" s="1"/>
  <c r="AZ117" i="27" s="1"/>
  <c r="AV117" i="26" a="1"/>
  <c r="AV117" i="26" s="1"/>
  <c r="EY117" i="26" s="1"/>
  <c r="AZ118" i="27" s="1"/>
  <c r="AV119" i="26" a="1"/>
  <c r="AV119" i="26" s="1"/>
  <c r="EY119" i="26" s="1" a="1"/>
  <c r="EY119" i="26" s="1"/>
  <c r="AZ120" i="27" s="1"/>
  <c r="AV110" i="26" a="1"/>
  <c r="AV110" i="26" s="1"/>
  <c r="EY110" i="26" s="1"/>
  <c r="AZ111" i="27" s="1"/>
  <c r="AV113" i="26" a="1"/>
  <c r="AV113" i="26" s="1"/>
  <c r="EY113" i="26" s="1" a="1"/>
  <c r="EY113" i="26" s="1"/>
  <c r="AZ114" i="27" s="1"/>
  <c r="AV112" i="26" a="1"/>
  <c r="AV112" i="26" s="1"/>
  <c r="EY112" i="26" s="1"/>
  <c r="AZ113" i="27" s="1"/>
  <c r="AV115" i="26" a="1"/>
  <c r="AV115" i="26" s="1"/>
  <c r="EY115" i="26" s="1"/>
  <c r="AZ116" i="27" s="1"/>
  <c r="AV111" i="26" a="1"/>
  <c r="AV111" i="26" s="1"/>
  <c r="EY111" i="26" s="1" a="1"/>
  <c r="EY111" i="26" s="1"/>
  <c r="AZ112" i="27" s="1"/>
  <c r="AH128" i="26" a="1"/>
  <c r="AH128" i="26" s="1"/>
  <c r="EK128" i="26" s="1"/>
  <c r="AL129" i="27" s="1"/>
  <c r="AH125" i="26" a="1"/>
  <c r="AH125" i="26" s="1"/>
  <c r="EK125" i="26" s="1"/>
  <c r="AL126" i="27" s="1"/>
  <c r="AH122" i="26" a="1"/>
  <c r="AH122" i="26" s="1"/>
  <c r="EK122" i="26" s="1"/>
  <c r="AL123" i="27" s="1"/>
  <c r="AH123" i="26" a="1"/>
  <c r="AH123" i="26" s="1"/>
  <c r="EK123" i="26" s="1"/>
  <c r="AL124" i="27" s="1"/>
  <c r="AH126" i="26" a="1"/>
  <c r="AH126" i="26" s="1"/>
  <c r="EK126" i="26" s="1"/>
  <c r="AL127" i="27" s="1"/>
  <c r="AH127" i="26" a="1"/>
  <c r="AH127" i="26" s="1"/>
  <c r="EK127" i="26" s="1"/>
  <c r="AL128" i="27" s="1"/>
  <c r="AH121" i="26" a="1"/>
  <c r="AH121" i="26" s="1"/>
  <c r="EK121" i="26" s="1"/>
  <c r="AL122" i="27" s="1"/>
  <c r="AH130" i="26" a="1"/>
  <c r="AH130" i="26" s="1"/>
  <c r="EK130" i="26" s="1"/>
  <c r="AL131" i="27" s="1"/>
  <c r="AH132" i="26" a="1"/>
  <c r="AH132" i="26" s="1"/>
  <c r="EK132" i="26" s="1"/>
  <c r="AL133" i="27" s="1"/>
  <c r="AH129" i="26" a="1"/>
  <c r="AH129" i="26" s="1"/>
  <c r="EK129" i="26" s="1"/>
  <c r="AL130" i="27" s="1"/>
  <c r="AH120" i="26" a="1"/>
  <c r="AH120" i="26" s="1"/>
  <c r="EK120" i="26" s="1"/>
  <c r="AL121" i="27" s="1"/>
  <c r="AH124" i="26" a="1"/>
  <c r="AH124" i="26" s="1"/>
  <c r="EK124" i="26" s="1"/>
  <c r="AL125" i="27" s="1"/>
  <c r="AH133" i="26" a="1"/>
  <c r="AH133" i="26" s="1"/>
  <c r="EK133" i="26" s="1"/>
  <c r="AL134" i="27" s="1"/>
  <c r="AH131" i="26" a="1"/>
  <c r="AH131" i="26" s="1"/>
  <c r="EK131" i="26" s="1"/>
  <c r="AL132" i="27" s="1"/>
  <c r="AX103" i="26" a="1"/>
  <c r="AX103" i="26" s="1"/>
  <c r="FA103" i="26" s="1" a="1"/>
  <c r="FA103" i="26" s="1"/>
  <c r="BB104" i="27" s="1"/>
  <c r="AX107" i="26" a="1"/>
  <c r="AX107" i="26" s="1"/>
  <c r="FA107" i="26" s="1" a="1"/>
  <c r="FA107" i="26" s="1"/>
  <c r="BB108" i="27" s="1"/>
  <c r="AX106" i="26" a="1"/>
  <c r="AX106" i="26" s="1"/>
  <c r="FA106" i="26" s="1"/>
  <c r="BB107" i="27" s="1"/>
  <c r="AX108" i="26" a="1"/>
  <c r="AX108" i="26" s="1"/>
  <c r="FA108" i="26" s="1"/>
  <c r="BB109" i="27" s="1"/>
  <c r="AX99" i="26" a="1"/>
  <c r="AX99" i="26" s="1"/>
  <c r="FA99" i="26" s="1"/>
  <c r="BB100" i="27" s="1"/>
  <c r="AX102" i="26" a="1"/>
  <c r="AX102" i="26" s="1"/>
  <c r="FA102" i="26" s="1"/>
  <c r="BB103" i="27" s="1"/>
  <c r="AX100" i="26" a="1"/>
  <c r="AX100" i="26" s="1"/>
  <c r="FA100" i="26" s="1" a="1"/>
  <c r="FA100" i="26" s="1"/>
  <c r="BB101" i="27" s="1"/>
  <c r="AX101" i="26" a="1"/>
  <c r="AX101" i="26" s="1"/>
  <c r="FA101" i="26" s="1"/>
  <c r="BB102" i="27" s="1"/>
  <c r="AX105" i="26" a="1"/>
  <c r="AX105" i="26" s="1"/>
  <c r="FA105" i="26" s="1" a="1"/>
  <c r="FA105" i="26" s="1"/>
  <c r="BB106" i="27" s="1"/>
  <c r="AX104" i="26" a="1"/>
  <c r="AX104" i="26" s="1"/>
  <c r="FA104" i="26" s="1"/>
  <c r="BB105" i="27" s="1"/>
  <c r="AX109" i="26" a="1"/>
  <c r="AX109" i="26" s="1"/>
  <c r="FA109" i="26" s="1" a="1"/>
  <c r="FA109" i="26" s="1"/>
  <c r="BB110" i="27" s="1"/>
  <c r="CF110" i="26" a="1"/>
  <c r="CF110" i="26" s="1"/>
  <c r="GI110" i="26" s="1"/>
  <c r="CJ111" i="27" s="1"/>
  <c r="CF115" i="26" a="1"/>
  <c r="CF115" i="26" s="1"/>
  <c r="GI115" i="26" s="1"/>
  <c r="CJ116" i="27" s="1"/>
  <c r="CF116" i="26" a="1"/>
  <c r="CF116" i="26" s="1"/>
  <c r="GI116" i="26" s="1" a="1"/>
  <c r="GI116" i="26" s="1"/>
  <c r="CJ117" i="27" s="1"/>
  <c r="CF119" i="26" a="1"/>
  <c r="CF119" i="26" s="1"/>
  <c r="GI119" i="26" s="1" a="1"/>
  <c r="GI119" i="26" s="1"/>
  <c r="CJ120" i="27" s="1"/>
  <c r="CF118" i="26" a="1"/>
  <c r="CF118" i="26" s="1"/>
  <c r="GI118" i="26" s="1"/>
  <c r="CJ119" i="27" s="1"/>
  <c r="CF117" i="26" a="1"/>
  <c r="CF117" i="26" s="1"/>
  <c r="GI117" i="26" s="1"/>
  <c r="CJ118" i="27" s="1"/>
  <c r="CF112" i="26" a="1"/>
  <c r="CF112" i="26" s="1"/>
  <c r="GI112" i="26" s="1"/>
  <c r="CJ113" i="27" s="1"/>
  <c r="CF111" i="26" a="1"/>
  <c r="CF111" i="26" s="1"/>
  <c r="GI111" i="26" s="1" a="1"/>
  <c r="GI111" i="26" s="1"/>
  <c r="CJ112" i="27" s="1"/>
  <c r="CF113" i="26" a="1"/>
  <c r="CF113" i="26" s="1"/>
  <c r="GI113" i="26" s="1" a="1"/>
  <c r="GI113" i="26" s="1"/>
  <c r="CJ114" i="27" s="1"/>
  <c r="CF114" i="26" a="1"/>
  <c r="CF114" i="26" s="1"/>
  <c r="GI114" i="26" s="1" a="1"/>
  <c r="GI114" i="26" s="1"/>
  <c r="CJ115" i="27" s="1"/>
  <c r="CL103" i="26" a="1"/>
  <c r="CL103" i="26" s="1"/>
  <c r="GO103" i="26" s="1" a="1"/>
  <c r="GO103" i="26" s="1"/>
  <c r="CP104" i="27" s="1"/>
  <c r="CL104" i="26" a="1"/>
  <c r="CL104" i="26" s="1"/>
  <c r="GO104" i="26" s="1"/>
  <c r="CP105" i="27" s="1"/>
  <c r="CL108" i="26" a="1"/>
  <c r="CL108" i="26" s="1"/>
  <c r="GO108" i="26" s="1"/>
  <c r="CP109" i="27" s="1"/>
  <c r="CL102" i="26" a="1"/>
  <c r="CL102" i="26" s="1"/>
  <c r="GO102" i="26" s="1"/>
  <c r="CP103" i="27" s="1"/>
  <c r="CL100" i="26" a="1"/>
  <c r="CL100" i="26" s="1"/>
  <c r="GO100" i="26" s="1" a="1"/>
  <c r="GO100" i="26" s="1"/>
  <c r="CP101" i="27" s="1"/>
  <c r="CL109" i="26" a="1"/>
  <c r="CL109" i="26" s="1"/>
  <c r="GO109" i="26" s="1" a="1"/>
  <c r="GO109" i="26" s="1"/>
  <c r="CP110" i="27" s="1"/>
  <c r="CL101" i="26" a="1"/>
  <c r="CL101" i="26" s="1"/>
  <c r="GO101" i="26" s="1"/>
  <c r="CP102" i="27" s="1"/>
  <c r="CL106" i="26" a="1"/>
  <c r="CL106" i="26" s="1"/>
  <c r="GO106" i="26" s="1"/>
  <c r="CP107" i="27" s="1"/>
  <c r="CL107" i="26" a="1"/>
  <c r="CL107" i="26" s="1"/>
  <c r="GO107" i="26" s="1" a="1"/>
  <c r="GO107" i="26" s="1"/>
  <c r="CP108" i="27" s="1"/>
  <c r="CL99" i="26" a="1"/>
  <c r="CL99" i="26" s="1"/>
  <c r="GO99" i="26" s="1"/>
  <c r="CP100" i="27" s="1"/>
  <c r="CL105" i="26" a="1"/>
  <c r="CL105" i="26" s="1"/>
  <c r="GO105" i="26" s="1" a="1"/>
  <c r="GO105" i="26" s="1"/>
  <c r="CP106" i="27" s="1"/>
  <c r="AN126" i="26" a="1"/>
  <c r="AN126" i="26" s="1"/>
  <c r="EQ126" i="26" s="1"/>
  <c r="AR127" i="27" s="1"/>
  <c r="AN120" i="26" a="1"/>
  <c r="AN120" i="26" s="1"/>
  <c r="EQ120" i="26" s="1"/>
  <c r="AR121" i="27" s="1"/>
  <c r="AN124" i="26" a="1"/>
  <c r="AN124" i="26" s="1"/>
  <c r="EQ124" i="26" s="1"/>
  <c r="AR125" i="27" s="1"/>
  <c r="AN127" i="26" a="1"/>
  <c r="AN127" i="26" s="1"/>
  <c r="EQ127" i="26" s="1"/>
  <c r="AR128" i="27" s="1"/>
  <c r="AN132" i="26" a="1"/>
  <c r="AN132" i="26" s="1"/>
  <c r="EQ132" i="26" s="1"/>
  <c r="AR133" i="27" s="1"/>
  <c r="AN129" i="26" a="1"/>
  <c r="AN129" i="26" s="1"/>
  <c r="EQ129" i="26" s="1"/>
  <c r="AR130" i="27" s="1"/>
  <c r="AN121" i="26" a="1"/>
  <c r="AN121" i="26" s="1"/>
  <c r="EQ121" i="26" s="1"/>
  <c r="AR122" i="27" s="1"/>
  <c r="AN130" i="26" a="1"/>
  <c r="AN130" i="26" s="1"/>
  <c r="EQ130" i="26" s="1"/>
  <c r="AR131" i="27" s="1"/>
  <c r="AN133" i="26" a="1"/>
  <c r="AN133" i="26" s="1"/>
  <c r="EQ133" i="26" s="1"/>
  <c r="AR134" i="27" s="1"/>
  <c r="AN123" i="26" a="1"/>
  <c r="AN123" i="26" s="1"/>
  <c r="EQ123" i="26" s="1"/>
  <c r="AR124" i="27" s="1"/>
  <c r="AN128" i="26" a="1"/>
  <c r="AN128" i="26" s="1"/>
  <c r="EQ128" i="26" s="1"/>
  <c r="AR129" i="27" s="1"/>
  <c r="AN122" i="26" a="1"/>
  <c r="AN122" i="26" s="1"/>
  <c r="EQ122" i="26" s="1"/>
  <c r="AR123" i="27" s="1"/>
  <c r="AN125" i="26" a="1"/>
  <c r="AN125" i="26" s="1"/>
  <c r="EQ125" i="26" s="1"/>
  <c r="AR126" i="27" s="1"/>
  <c r="AN131" i="26" a="1"/>
  <c r="AN131" i="26" s="1"/>
  <c r="EQ131" i="26" s="1"/>
  <c r="AR132" i="27" s="1"/>
  <c r="Z87" i="26" a="1"/>
  <c r="Z87" i="26" s="1"/>
  <c r="EC87" i="26" s="1" a="1"/>
  <c r="EC87" i="26" s="1"/>
  <c r="AD88" i="27" s="1"/>
  <c r="Z88" i="26" a="1"/>
  <c r="Z88" i="26" s="1"/>
  <c r="Z89" i="26" a="1"/>
  <c r="Z89" i="26" s="1"/>
  <c r="Z84" i="26" a="1"/>
  <c r="Z84" i="26" s="1"/>
  <c r="EC84" i="26" s="1"/>
  <c r="AD85" i="27" s="1"/>
  <c r="Z85" i="26" a="1"/>
  <c r="Z85" i="26" s="1"/>
  <c r="EC85" i="26" s="1"/>
  <c r="AD86" i="27" s="1"/>
  <c r="Z86" i="26" a="1"/>
  <c r="Z86" i="26" s="1"/>
  <c r="EC86" i="26" s="1" a="1"/>
  <c r="EC86" i="26" s="1"/>
  <c r="AD87" i="27" s="1"/>
  <c r="DF127" i="26" a="1"/>
  <c r="DF127" i="26" s="1"/>
  <c r="HI127" i="26" s="1"/>
  <c r="DJ128" i="27" s="1"/>
  <c r="DF121" i="26" a="1"/>
  <c r="DF121" i="26" s="1"/>
  <c r="HI121" i="26" s="1"/>
  <c r="DJ122" i="27" s="1"/>
  <c r="DF128" i="26" a="1"/>
  <c r="DF128" i="26" s="1"/>
  <c r="HI128" i="26" s="1"/>
  <c r="DJ129" i="27" s="1"/>
  <c r="DF131" i="26" a="1"/>
  <c r="DF131" i="26" s="1"/>
  <c r="HI131" i="26" s="1"/>
  <c r="DJ132" i="27" s="1"/>
  <c r="DF129" i="26" a="1"/>
  <c r="DF129" i="26" s="1"/>
  <c r="HI129" i="26" s="1"/>
  <c r="DJ130" i="27" s="1"/>
  <c r="DF132" i="26" a="1"/>
  <c r="DF132" i="26" s="1"/>
  <c r="HI132" i="26" s="1"/>
  <c r="DJ133" i="27" s="1"/>
  <c r="DF130" i="26" a="1"/>
  <c r="DF130" i="26" s="1"/>
  <c r="HI130" i="26" s="1"/>
  <c r="DJ131" i="27" s="1"/>
  <c r="DF120" i="26" a="1"/>
  <c r="DF120" i="26" s="1"/>
  <c r="HI120" i="26" s="1"/>
  <c r="DJ121" i="27" s="1"/>
  <c r="DF125" i="26" a="1"/>
  <c r="DF125" i="26" s="1"/>
  <c r="HI125" i="26" s="1"/>
  <c r="DJ126" i="27" s="1"/>
  <c r="DF123" i="26" a="1"/>
  <c r="DF123" i="26" s="1"/>
  <c r="HI123" i="26" s="1"/>
  <c r="DJ124" i="27" s="1"/>
  <c r="DF122" i="26" a="1"/>
  <c r="DF122" i="26" s="1"/>
  <c r="HI122" i="26" s="1"/>
  <c r="DJ123" i="27" s="1"/>
  <c r="DF133" i="26" a="1"/>
  <c r="DF133" i="26" s="1"/>
  <c r="HI133" i="26" s="1"/>
  <c r="DJ134" i="27" s="1"/>
  <c r="DF126" i="26" a="1"/>
  <c r="DF126" i="26" s="1"/>
  <c r="HI126" i="26" s="1"/>
  <c r="DJ127" i="27" s="1"/>
  <c r="DF124" i="26" a="1"/>
  <c r="DF124" i="26" s="1"/>
  <c r="HI124" i="26" s="1"/>
  <c r="DJ125" i="27" s="1"/>
  <c r="X115" i="26" a="1"/>
  <c r="X115" i="26" s="1"/>
  <c r="EA115" i="26" s="1"/>
  <c r="AB116" i="27" s="1"/>
  <c r="X112" i="26" a="1"/>
  <c r="X112" i="26" s="1"/>
  <c r="EA112" i="26" s="1"/>
  <c r="AB113" i="27" s="1"/>
  <c r="X119" i="26" a="1"/>
  <c r="X119" i="26" s="1"/>
  <c r="EA119" i="26" s="1" a="1"/>
  <c r="EA119" i="26" s="1"/>
  <c r="AB120" i="27" s="1"/>
  <c r="X113" i="26" a="1"/>
  <c r="X113" i="26" s="1"/>
  <c r="EA113" i="26" s="1" a="1"/>
  <c r="EA113" i="26" s="1"/>
  <c r="AB114" i="27" s="1"/>
  <c r="X110" i="26" a="1"/>
  <c r="X110" i="26" s="1"/>
  <c r="EA110" i="26" s="1"/>
  <c r="AB111" i="27" s="1"/>
  <c r="X117" i="26" a="1"/>
  <c r="X117" i="26" s="1"/>
  <c r="EA117" i="26" s="1"/>
  <c r="AB118" i="27" s="1"/>
  <c r="X111" i="26" a="1"/>
  <c r="X111" i="26" s="1"/>
  <c r="EA111" i="26" s="1" a="1"/>
  <c r="EA111" i="26" s="1"/>
  <c r="AB112" i="27" s="1"/>
  <c r="X118" i="26" a="1"/>
  <c r="X118" i="26" s="1"/>
  <c r="EA118" i="26" s="1"/>
  <c r="AB119" i="27" s="1"/>
  <c r="X116" i="26" a="1"/>
  <c r="X116" i="26" s="1"/>
  <c r="EA116" i="26" s="1" a="1"/>
  <c r="EA116" i="26" s="1"/>
  <c r="AB117" i="27" s="1"/>
  <c r="X114" i="26" a="1"/>
  <c r="X114" i="26" s="1"/>
  <c r="EA114" i="26" s="1" a="1"/>
  <c r="EA114" i="26" s="1"/>
  <c r="AB115" i="27" s="1"/>
  <c r="AR86" i="26" a="1"/>
  <c r="AR86" i="26" s="1"/>
  <c r="EU86" i="26" s="1" a="1"/>
  <c r="EU86" i="26" s="1"/>
  <c r="AV87" i="27" s="1"/>
  <c r="AR89" i="26" a="1"/>
  <c r="AR89" i="26" s="1"/>
  <c r="AR85" i="26" a="1"/>
  <c r="AR85" i="26" s="1"/>
  <c r="EU85" i="26" s="1"/>
  <c r="AV86" i="27" s="1"/>
  <c r="AR87" i="26" a="1"/>
  <c r="AR87" i="26" s="1"/>
  <c r="EU87" i="26" s="1" a="1"/>
  <c r="EU87" i="26" s="1"/>
  <c r="AV88" i="27" s="1"/>
  <c r="AR88" i="26" a="1"/>
  <c r="AR88" i="26" s="1"/>
  <c r="AR84" i="26" a="1"/>
  <c r="AR84" i="26" s="1"/>
  <c r="EU84" i="26" s="1"/>
  <c r="AV85" i="27" s="1"/>
  <c r="CA119" i="26" a="1"/>
  <c r="CA119" i="26" s="1"/>
  <c r="GD119" i="26" s="1" a="1"/>
  <c r="GD119" i="26" s="1"/>
  <c r="CE120" i="27" s="1"/>
  <c r="CA114" i="26" a="1"/>
  <c r="CA114" i="26" s="1"/>
  <c r="GD114" i="26" s="1" a="1"/>
  <c r="GD114" i="26" s="1"/>
  <c r="CE115" i="27" s="1"/>
  <c r="CA110" i="26" a="1"/>
  <c r="CA110" i="26" s="1"/>
  <c r="GD110" i="26" s="1"/>
  <c r="CE111" i="27" s="1"/>
  <c r="CA112" i="26" a="1"/>
  <c r="CA112" i="26" s="1"/>
  <c r="GD112" i="26" s="1"/>
  <c r="CE113" i="27" s="1"/>
  <c r="CA118" i="26" a="1"/>
  <c r="CA118" i="26" s="1"/>
  <c r="GD118" i="26" s="1"/>
  <c r="CE119" i="27" s="1"/>
  <c r="CA117" i="26" a="1"/>
  <c r="CA117" i="26" s="1"/>
  <c r="GD117" i="26" s="1"/>
  <c r="CE118" i="27" s="1"/>
  <c r="CA115" i="26" a="1"/>
  <c r="CA115" i="26" s="1"/>
  <c r="GD115" i="26" s="1"/>
  <c r="CE116" i="27" s="1"/>
  <c r="CA113" i="26" a="1"/>
  <c r="CA113" i="26" s="1"/>
  <c r="GD113" i="26" s="1" a="1"/>
  <c r="GD113" i="26" s="1"/>
  <c r="CE114" i="27" s="1"/>
  <c r="CA116" i="26" a="1"/>
  <c r="CA116" i="26" s="1"/>
  <c r="GD116" i="26" s="1" a="1"/>
  <c r="GD116" i="26" s="1"/>
  <c r="CE117" i="27" s="1"/>
  <c r="CA111" i="26" a="1"/>
  <c r="CA111" i="26" s="1"/>
  <c r="GD111" i="26" s="1" a="1"/>
  <c r="GD111" i="26" s="1"/>
  <c r="CE112" i="27" s="1"/>
  <c r="DB88" i="26" a="1"/>
  <c r="DB88" i="26" s="1"/>
  <c r="DB89" i="26" a="1"/>
  <c r="DB89" i="26" s="1"/>
  <c r="DB84" i="26" a="1"/>
  <c r="DB84" i="26" s="1"/>
  <c r="HE84" i="26" s="1"/>
  <c r="DF85" i="27" s="1"/>
  <c r="DB87" i="26" a="1"/>
  <c r="DB87" i="26" s="1"/>
  <c r="HE87" i="26" s="1" a="1"/>
  <c r="HE87" i="26" s="1"/>
  <c r="DF88" i="27" s="1"/>
  <c r="DB85" i="26" a="1"/>
  <c r="DB85" i="26" s="1"/>
  <c r="HE85" i="26" s="1"/>
  <c r="DF86" i="27" s="1"/>
  <c r="DB86" i="26" a="1"/>
  <c r="DB86" i="26" s="1"/>
  <c r="HE86" i="26" s="1" a="1"/>
  <c r="HE86" i="26" s="1"/>
  <c r="DF87" i="27" s="1"/>
  <c r="BD104" i="26" a="1"/>
  <c r="BD104" i="26" s="1"/>
  <c r="FG104" i="26" s="1"/>
  <c r="BH105" i="27" s="1"/>
  <c r="BD109" i="26" a="1"/>
  <c r="BD109" i="26" s="1"/>
  <c r="FG109" i="26" s="1" a="1"/>
  <c r="FG109" i="26" s="1"/>
  <c r="BH110" i="27" s="1"/>
  <c r="BD101" i="26" a="1"/>
  <c r="BD101" i="26" s="1"/>
  <c r="FG101" i="26" s="1"/>
  <c r="BH102" i="27" s="1"/>
  <c r="BD103" i="26" a="1"/>
  <c r="BD103" i="26" s="1"/>
  <c r="FG103" i="26" s="1" a="1"/>
  <c r="FG103" i="26" s="1"/>
  <c r="BH104" i="27" s="1"/>
  <c r="BD106" i="26" a="1"/>
  <c r="BD106" i="26" s="1"/>
  <c r="FG106" i="26" s="1"/>
  <c r="BH107" i="27" s="1"/>
  <c r="BD107" i="26" a="1"/>
  <c r="BD107" i="26" s="1"/>
  <c r="FG107" i="26" s="1" a="1"/>
  <c r="FG107" i="26" s="1"/>
  <c r="BH108" i="27" s="1"/>
  <c r="BD105" i="26" a="1"/>
  <c r="BD105" i="26" s="1"/>
  <c r="FG105" i="26" s="1" a="1"/>
  <c r="FG105" i="26" s="1"/>
  <c r="BH106" i="27" s="1"/>
  <c r="BD102" i="26" a="1"/>
  <c r="BD102" i="26" s="1"/>
  <c r="FG102" i="26" s="1"/>
  <c r="BH103" i="27" s="1"/>
  <c r="BD108" i="26" a="1"/>
  <c r="BD108" i="26" s="1"/>
  <c r="FG108" i="26" s="1"/>
  <c r="BH109" i="27" s="1"/>
  <c r="BD99" i="26" a="1"/>
  <c r="BD99" i="26" s="1"/>
  <c r="FG99" i="26" s="1"/>
  <c r="BH100" i="27" s="1"/>
  <c r="BD100" i="26" a="1"/>
  <c r="BD100" i="26" s="1"/>
  <c r="FG100" i="26" s="1" a="1"/>
  <c r="FG100" i="26" s="1"/>
  <c r="BH101" i="27" s="1"/>
  <c r="BV92" i="26" a="1"/>
  <c r="BV92" i="26" s="1"/>
  <c r="FY92" i="26" s="1"/>
  <c r="BZ93" i="27" s="1"/>
  <c r="BV93" i="26" a="1"/>
  <c r="BV93" i="26" s="1"/>
  <c r="FY93" i="26" s="1" a="1"/>
  <c r="FY93" i="26" s="1"/>
  <c r="BZ94" i="27" s="1"/>
  <c r="BV91" i="26" a="1"/>
  <c r="BV91" i="26" s="1"/>
  <c r="FY91" i="26" s="1" a="1"/>
  <c r="FY91" i="26" s="1"/>
  <c r="BZ92" i="27" s="1"/>
  <c r="BV95" i="26" a="1"/>
  <c r="BV95" i="26" s="1"/>
  <c r="FY95" i="26" s="1" a="1"/>
  <c r="FY95" i="26" s="1"/>
  <c r="BZ96" i="27" s="1"/>
  <c r="BV94" i="26" a="1"/>
  <c r="BV94" i="26" s="1"/>
  <c r="FY94" i="26" s="1"/>
  <c r="BZ95" i="27" s="1"/>
  <c r="BV98" i="26" a="1"/>
  <c r="BV98" i="26" s="1"/>
  <c r="FY98" i="26" s="1" a="1"/>
  <c r="FY98" i="26" s="1"/>
  <c r="BZ99" i="27" s="1"/>
  <c r="BV90" i="26" a="1"/>
  <c r="BV90" i="26" s="1"/>
  <c r="FY90" i="26" s="1" a="1"/>
  <c r="FY90" i="26" s="1"/>
  <c r="BZ91" i="27" s="1"/>
  <c r="BV96" i="26" a="1"/>
  <c r="BV96" i="26" s="1"/>
  <c r="FY96" i="26" s="1"/>
  <c r="BZ97" i="27" s="1"/>
  <c r="BV97" i="26" a="1"/>
  <c r="BV97" i="26" s="1"/>
  <c r="FY97" i="26" s="1"/>
  <c r="BZ98" i="27" s="1"/>
  <c r="CC112" i="26" a="1"/>
  <c r="CC112" i="26" s="1"/>
  <c r="GF112" i="26" s="1"/>
  <c r="CG113" i="27" s="1"/>
  <c r="CC119" i="26" a="1"/>
  <c r="CC119" i="26" s="1"/>
  <c r="GF119" i="26" s="1" a="1"/>
  <c r="GF119" i="26" s="1"/>
  <c r="CG120" i="27" s="1"/>
  <c r="CC117" i="26" a="1"/>
  <c r="CC117" i="26" s="1"/>
  <c r="GF117" i="26" s="1"/>
  <c r="CG118" i="27" s="1"/>
  <c r="CC114" i="26" a="1"/>
  <c r="CC114" i="26" s="1"/>
  <c r="GF114" i="26" s="1" a="1"/>
  <c r="GF114" i="26" s="1"/>
  <c r="CG115" i="27" s="1"/>
  <c r="CC116" i="26" a="1"/>
  <c r="CC116" i="26" s="1"/>
  <c r="GF116" i="26" s="1" a="1"/>
  <c r="GF116" i="26" s="1"/>
  <c r="CG117" i="27" s="1"/>
  <c r="CC115" i="26" a="1"/>
  <c r="CC115" i="26" s="1"/>
  <c r="GF115" i="26" s="1"/>
  <c r="CG116" i="27" s="1"/>
  <c r="CC110" i="26" a="1"/>
  <c r="CC110" i="26" s="1"/>
  <c r="GF110" i="26" s="1"/>
  <c r="CG111" i="27" s="1"/>
  <c r="CC111" i="26" a="1"/>
  <c r="CC111" i="26" s="1"/>
  <c r="GF111" i="26" s="1" a="1"/>
  <c r="GF111" i="26" s="1"/>
  <c r="CG112" i="27" s="1"/>
  <c r="CC118" i="26" a="1"/>
  <c r="CC118" i="26" s="1"/>
  <c r="GF118" i="26" s="1"/>
  <c r="CG119" i="27" s="1"/>
  <c r="CC113" i="26" a="1"/>
  <c r="CC113" i="26" s="1"/>
  <c r="GF113" i="26" s="1" a="1"/>
  <c r="GF113" i="26" s="1"/>
  <c r="CG114" i="27" s="1"/>
  <c r="BR104" i="26" a="1"/>
  <c r="BR104" i="26" s="1"/>
  <c r="FU104" i="26" s="1"/>
  <c r="BV105" i="27" s="1"/>
  <c r="BR109" i="26" a="1"/>
  <c r="BR109" i="26" s="1"/>
  <c r="FU109" i="26" s="1" a="1"/>
  <c r="FU109" i="26" s="1"/>
  <c r="BV110" i="27" s="1"/>
  <c r="BR108" i="26" a="1"/>
  <c r="BR108" i="26" s="1"/>
  <c r="FU108" i="26" s="1"/>
  <c r="BV109" i="27" s="1"/>
  <c r="BR100" i="26" a="1"/>
  <c r="BR100" i="26" s="1"/>
  <c r="FU100" i="26" s="1" a="1"/>
  <c r="FU100" i="26" s="1"/>
  <c r="BV101" i="27" s="1"/>
  <c r="BR107" i="26" a="1"/>
  <c r="BR107" i="26" s="1"/>
  <c r="FU107" i="26" s="1" a="1"/>
  <c r="FU107" i="26" s="1"/>
  <c r="BV108" i="27" s="1"/>
  <c r="BR105" i="26" a="1"/>
  <c r="BR105" i="26" s="1"/>
  <c r="FU105" i="26" s="1" a="1"/>
  <c r="FU105" i="26" s="1"/>
  <c r="BV106" i="27" s="1"/>
  <c r="BR99" i="26" a="1"/>
  <c r="BR99" i="26" s="1"/>
  <c r="FU99" i="26" s="1"/>
  <c r="BV100" i="27" s="1"/>
  <c r="BR106" i="26" a="1"/>
  <c r="BR106" i="26" s="1"/>
  <c r="FU106" i="26" s="1"/>
  <c r="BV107" i="27" s="1"/>
  <c r="BR102" i="26" a="1"/>
  <c r="BR102" i="26" s="1"/>
  <c r="FU102" i="26" s="1"/>
  <c r="BV103" i="27" s="1"/>
  <c r="BR101" i="26" a="1"/>
  <c r="BR101" i="26" s="1"/>
  <c r="FU101" i="26" s="1"/>
  <c r="BV102" i="27" s="1"/>
  <c r="BR103" i="26" a="1"/>
  <c r="BR103" i="26" s="1"/>
  <c r="FU103" i="26" s="1" a="1"/>
  <c r="FU103" i="26" s="1"/>
  <c r="BV104" i="27" s="1"/>
  <c r="BG108" i="26" a="1"/>
  <c r="BG108" i="26" s="1"/>
  <c r="FJ108" i="26" s="1"/>
  <c r="BK109" i="27" s="1"/>
  <c r="BG107" i="26" a="1"/>
  <c r="BG107" i="26" s="1"/>
  <c r="FJ107" i="26" s="1" a="1"/>
  <c r="FJ107" i="26" s="1"/>
  <c r="BK108" i="27" s="1"/>
  <c r="BG106" i="26" a="1"/>
  <c r="BG106" i="26" s="1"/>
  <c r="FJ106" i="26" s="1"/>
  <c r="BK107" i="27" s="1"/>
  <c r="BG101" i="26" a="1"/>
  <c r="BG101" i="26" s="1"/>
  <c r="FJ101" i="26" s="1"/>
  <c r="BK102" i="27" s="1"/>
  <c r="BG100" i="26" a="1"/>
  <c r="BG100" i="26" s="1"/>
  <c r="FJ100" i="26" s="1" a="1"/>
  <c r="FJ100" i="26" s="1"/>
  <c r="BK101" i="27" s="1"/>
  <c r="BG102" i="26" a="1"/>
  <c r="BG102" i="26" s="1"/>
  <c r="FJ102" i="26" s="1"/>
  <c r="BK103" i="27" s="1"/>
  <c r="BG105" i="26" a="1"/>
  <c r="BG105" i="26" s="1"/>
  <c r="FJ105" i="26" s="1" a="1"/>
  <c r="FJ105" i="26" s="1"/>
  <c r="BK106" i="27" s="1"/>
  <c r="BG103" i="26" a="1"/>
  <c r="BG103" i="26" s="1"/>
  <c r="FJ103" i="26" s="1" a="1"/>
  <c r="FJ103" i="26" s="1"/>
  <c r="BK104" i="27" s="1"/>
  <c r="BG99" i="26" a="1"/>
  <c r="BG99" i="26" s="1"/>
  <c r="FJ99" i="26" s="1"/>
  <c r="BK100" i="27" s="1"/>
  <c r="BG109" i="26" a="1"/>
  <c r="BG109" i="26" s="1"/>
  <c r="FJ109" i="26" s="1" a="1"/>
  <c r="FJ109" i="26" s="1"/>
  <c r="BK110" i="27" s="1"/>
  <c r="BG104" i="26" a="1"/>
  <c r="BG104" i="26" s="1"/>
  <c r="FJ104" i="26" s="1"/>
  <c r="BK105" i="27" s="1"/>
  <c r="O119" i="26" a="1"/>
  <c r="O119" i="26" s="1"/>
  <c r="DR119" i="26" s="1" a="1"/>
  <c r="DR119" i="26" s="1"/>
  <c r="S120" i="27" s="1"/>
  <c r="O115" i="26" a="1"/>
  <c r="O115" i="26" s="1"/>
  <c r="DR115" i="26" s="1"/>
  <c r="S116" i="27" s="1"/>
  <c r="O112" i="26" a="1"/>
  <c r="O112" i="26" s="1"/>
  <c r="DR112" i="26" s="1"/>
  <c r="S113" i="27" s="1"/>
  <c r="O116" i="26" a="1"/>
  <c r="O116" i="26" s="1"/>
  <c r="DR116" i="26" s="1" a="1"/>
  <c r="DR116" i="26" s="1"/>
  <c r="S117" i="27" s="1"/>
  <c r="O117" i="26" a="1"/>
  <c r="O117" i="26" s="1"/>
  <c r="DR117" i="26" s="1"/>
  <c r="S118" i="27" s="1"/>
  <c r="O111" i="26" a="1"/>
  <c r="O111" i="26" s="1"/>
  <c r="DR111" i="26" s="1" a="1"/>
  <c r="DR111" i="26" s="1"/>
  <c r="S112" i="27" s="1"/>
  <c r="O113" i="26" a="1"/>
  <c r="O113" i="26" s="1"/>
  <c r="DR113" i="26" s="1" a="1"/>
  <c r="DR113" i="26" s="1"/>
  <c r="S114" i="27" s="1"/>
  <c r="O110" i="26" a="1"/>
  <c r="O110" i="26" s="1"/>
  <c r="DR110" i="26" s="1"/>
  <c r="S111" i="27" s="1"/>
  <c r="O114" i="26" a="1"/>
  <c r="O114" i="26" s="1"/>
  <c r="DR114" i="26" s="1" a="1"/>
  <c r="DR114" i="26" s="1"/>
  <c r="S115" i="27" s="1"/>
  <c r="O118" i="26" a="1"/>
  <c r="O118" i="26" s="1"/>
  <c r="DR118" i="26" s="1"/>
  <c r="S119" i="27" s="1"/>
  <c r="H142" i="26" a="1"/>
  <c r="H142" i="26" s="1"/>
  <c r="DK142" i="26" s="1"/>
  <c r="A144" i="27" s="1"/>
  <c r="H138" i="26" a="1"/>
  <c r="H138" i="26" s="1"/>
  <c r="DK138" i="26" s="1"/>
  <c r="A140" i="27" s="1"/>
  <c r="H139" i="26" a="1"/>
  <c r="H139" i="26" s="1"/>
  <c r="DK139" i="26" s="1"/>
  <c r="A141" i="27" s="1"/>
  <c r="H135" i="26" a="1"/>
  <c r="H135" i="26" s="1"/>
  <c r="DK135" i="26" s="1"/>
  <c r="A137" i="27" s="1"/>
  <c r="H147" i="26" a="1"/>
  <c r="H147" i="26" s="1"/>
  <c r="DK147" i="26" s="1"/>
  <c r="A149" i="27" s="1"/>
  <c r="H140" i="26" a="1"/>
  <c r="H140" i="26" s="1"/>
  <c r="DK140" i="26" s="1"/>
  <c r="A142" i="27" s="1"/>
  <c r="H144" i="26" a="1"/>
  <c r="H144" i="26" s="1"/>
  <c r="DK144" i="26" s="1"/>
  <c r="A146" i="27" s="1"/>
  <c r="H134" i="26" a="1"/>
  <c r="H134" i="26" s="1"/>
  <c r="DK134" i="26" s="1"/>
  <c r="A136" i="27" s="1"/>
  <c r="H148" i="26" a="1"/>
  <c r="H148" i="26" s="1"/>
  <c r="DK148" i="26" s="1"/>
  <c r="A150" i="27" s="1"/>
  <c r="H136" i="26" a="1"/>
  <c r="H136" i="26" s="1"/>
  <c r="DK136" i="26" s="1"/>
  <c r="A138" i="27" s="1"/>
  <c r="H143" i="26" a="1"/>
  <c r="H143" i="26" s="1"/>
  <c r="DK143" i="26" s="1"/>
  <c r="A145" i="27" s="1"/>
  <c r="H146" i="26" a="1"/>
  <c r="H146" i="26" s="1"/>
  <c r="DK146" i="26" s="1"/>
  <c r="A148" i="27" s="1"/>
  <c r="N96" i="26" a="1"/>
  <c r="N96" i="26" s="1"/>
  <c r="DQ96" i="26" s="1"/>
  <c r="N90" i="26" a="1"/>
  <c r="N90" i="26" s="1"/>
  <c r="DQ90" i="26" s="1" a="1"/>
  <c r="DQ90" i="26" s="1"/>
  <c r="N92" i="26" a="1"/>
  <c r="N92" i="26" s="1"/>
  <c r="DQ92" i="26" s="1"/>
  <c r="N98" i="26" a="1"/>
  <c r="N98" i="26" s="1"/>
  <c r="DQ98" i="26" s="1" a="1"/>
  <c r="DQ98" i="26" s="1"/>
  <c r="N93" i="26" a="1"/>
  <c r="N93" i="26" s="1"/>
  <c r="DQ93" i="26" s="1" a="1"/>
  <c r="DQ93" i="26" s="1"/>
  <c r="N95" i="26" a="1"/>
  <c r="N95" i="26" s="1"/>
  <c r="DQ95" i="26" s="1" a="1"/>
  <c r="DQ95" i="26" s="1"/>
  <c r="N97" i="26" a="1"/>
  <c r="N97" i="26" s="1"/>
  <c r="DQ97" i="26" s="1"/>
  <c r="N91" i="26" a="1"/>
  <c r="N91" i="26" s="1"/>
  <c r="DQ91" i="26" s="1" a="1"/>
  <c r="DQ91" i="26" s="1"/>
  <c r="N94" i="26" a="1"/>
  <c r="N94" i="26" s="1"/>
  <c r="DQ94" i="26" s="1"/>
  <c r="CG84" i="26" a="1"/>
  <c r="CG84" i="26" s="1"/>
  <c r="GJ84" i="26" s="1"/>
  <c r="CK85" i="27" s="1"/>
  <c r="CG89" i="26" a="1"/>
  <c r="CG89" i="26" s="1"/>
  <c r="CG85" i="26" a="1"/>
  <c r="CG85" i="26" s="1"/>
  <c r="GJ85" i="26" s="1"/>
  <c r="CK86" i="27" s="1"/>
  <c r="CG88" i="26" a="1"/>
  <c r="CG88" i="26" s="1"/>
  <c r="CG86" i="26" a="1"/>
  <c r="CG86" i="26" s="1"/>
  <c r="GJ86" i="26" s="1" a="1"/>
  <c r="GJ86" i="26" s="1"/>
  <c r="CK87" i="27" s="1"/>
  <c r="CG87" i="26" a="1"/>
  <c r="CG87" i="26" s="1"/>
  <c r="GJ87" i="26" s="1" a="1"/>
  <c r="GJ87" i="26" s="1"/>
  <c r="CK88" i="27" s="1"/>
  <c r="R89" i="26" a="1"/>
  <c r="R89" i="26" s="1"/>
  <c r="R87" i="26" a="1"/>
  <c r="R87" i="26" s="1"/>
  <c r="DU87" i="26" s="1" a="1"/>
  <c r="DU87" i="26" s="1"/>
  <c r="V88" i="27" s="1"/>
  <c r="R86" i="26" a="1"/>
  <c r="R86" i="26" s="1"/>
  <c r="DU86" i="26" s="1" a="1"/>
  <c r="DU86" i="26" s="1"/>
  <c r="V87" i="27" s="1"/>
  <c r="R88" i="26" a="1"/>
  <c r="R88" i="26" s="1"/>
  <c r="R84" i="26" a="1"/>
  <c r="R84" i="26" s="1"/>
  <c r="DU84" i="26" s="1"/>
  <c r="V85" i="27" s="1"/>
  <c r="R85" i="26" a="1"/>
  <c r="R85" i="26" s="1"/>
  <c r="DU85" i="26" s="1"/>
  <c r="V86" i="27" s="1"/>
  <c r="AP111" i="26" a="1"/>
  <c r="AP111" i="26" s="1"/>
  <c r="ES111" i="26" s="1" a="1"/>
  <c r="ES111" i="26" s="1"/>
  <c r="AT112" i="27" s="1"/>
  <c r="AP119" i="26" a="1"/>
  <c r="AP119" i="26" s="1"/>
  <c r="ES119" i="26" s="1" a="1"/>
  <c r="ES119" i="26" s="1"/>
  <c r="AT120" i="27" s="1"/>
  <c r="AP112" i="26" a="1"/>
  <c r="AP112" i="26" s="1"/>
  <c r="ES112" i="26" s="1"/>
  <c r="AT113" i="27" s="1"/>
  <c r="AP113" i="26" a="1"/>
  <c r="AP113" i="26" s="1"/>
  <c r="ES113" i="26" s="1" a="1"/>
  <c r="ES113" i="26" s="1"/>
  <c r="AT114" i="27" s="1"/>
  <c r="AP116" i="26" a="1"/>
  <c r="AP116" i="26" s="1"/>
  <c r="ES116" i="26" s="1" a="1"/>
  <c r="ES116" i="26" s="1"/>
  <c r="AT117" i="27" s="1"/>
  <c r="AP114" i="26" a="1"/>
  <c r="AP114" i="26" s="1"/>
  <c r="ES114" i="26" s="1" a="1"/>
  <c r="ES114" i="26" s="1"/>
  <c r="AT115" i="27" s="1"/>
  <c r="AP118" i="26" a="1"/>
  <c r="AP118" i="26" s="1"/>
  <c r="ES118" i="26" s="1"/>
  <c r="AT119" i="27" s="1"/>
  <c r="AP115" i="26" a="1"/>
  <c r="AP115" i="26" s="1"/>
  <c r="ES115" i="26" s="1"/>
  <c r="AT116" i="27" s="1"/>
  <c r="AP110" i="26" a="1"/>
  <c r="AP110" i="26" s="1"/>
  <c r="ES110" i="26" s="1"/>
  <c r="AT111" i="27" s="1"/>
  <c r="AP117" i="26" a="1"/>
  <c r="AP117" i="26" s="1"/>
  <c r="ES117" i="26" s="1"/>
  <c r="AT118" i="27" s="1"/>
  <c r="BM84" i="26" a="1"/>
  <c r="BM84" i="26" s="1"/>
  <c r="FP84" i="26" s="1"/>
  <c r="BQ85" i="27" s="1"/>
  <c r="BM86" i="26" a="1"/>
  <c r="BM86" i="26" s="1"/>
  <c r="FP86" i="26" s="1" a="1"/>
  <c r="FP86" i="26" s="1"/>
  <c r="BQ87" i="27" s="1"/>
  <c r="BM85" i="26" a="1"/>
  <c r="BM85" i="26" s="1"/>
  <c r="FP85" i="26" s="1"/>
  <c r="BQ86" i="27" s="1"/>
  <c r="BM87" i="26" a="1"/>
  <c r="BM87" i="26" s="1"/>
  <c r="FP87" i="26" s="1" a="1"/>
  <c r="FP87" i="26" s="1"/>
  <c r="BQ88" i="27" s="1"/>
  <c r="BM89" i="26" a="1"/>
  <c r="BM89" i="26" s="1"/>
  <c r="BM88" i="26" a="1"/>
  <c r="BM88" i="26" s="1"/>
  <c r="CK112" i="26" a="1"/>
  <c r="CK112" i="26" s="1"/>
  <c r="GN112" i="26" s="1"/>
  <c r="CO113" i="27" s="1"/>
  <c r="CK119" i="26" a="1"/>
  <c r="CK119" i="26" s="1"/>
  <c r="GN119" i="26" s="1" a="1"/>
  <c r="GN119" i="26" s="1"/>
  <c r="CO120" i="27" s="1"/>
  <c r="CK118" i="26" a="1"/>
  <c r="CK118" i="26" s="1"/>
  <c r="GN118" i="26" s="1"/>
  <c r="CO119" i="27" s="1"/>
  <c r="CK116" i="26" a="1"/>
  <c r="CK116" i="26" s="1"/>
  <c r="GN116" i="26" s="1" a="1"/>
  <c r="GN116" i="26" s="1"/>
  <c r="CO117" i="27" s="1"/>
  <c r="CK114" i="26" a="1"/>
  <c r="CK114" i="26" s="1"/>
  <c r="GN114" i="26" s="1" a="1"/>
  <c r="GN114" i="26" s="1"/>
  <c r="CO115" i="27" s="1"/>
  <c r="CK110" i="26" a="1"/>
  <c r="CK110" i="26" s="1"/>
  <c r="GN110" i="26" s="1"/>
  <c r="CO111" i="27" s="1"/>
  <c r="CK113" i="26" a="1"/>
  <c r="CK113" i="26" s="1"/>
  <c r="GN113" i="26" s="1" a="1"/>
  <c r="GN113" i="26" s="1"/>
  <c r="CO114" i="27" s="1"/>
  <c r="CK117" i="26" a="1"/>
  <c r="CK117" i="26" s="1"/>
  <c r="GN117" i="26" s="1"/>
  <c r="CO118" i="27" s="1"/>
  <c r="CK115" i="26" a="1"/>
  <c r="CK115" i="26" s="1"/>
  <c r="GN115" i="26" s="1"/>
  <c r="CO116" i="27" s="1"/>
  <c r="CK111" i="26" a="1"/>
  <c r="CK111" i="26" s="1"/>
  <c r="GN111" i="26" s="1" a="1"/>
  <c r="GN111" i="26" s="1"/>
  <c r="CO112" i="27" s="1"/>
  <c r="CR90" i="26" a="1"/>
  <c r="CR90" i="26" s="1"/>
  <c r="GU90" i="26" s="1" a="1"/>
  <c r="GU90" i="26" s="1"/>
  <c r="CV91" i="27" s="1"/>
  <c r="CR95" i="26" a="1"/>
  <c r="CR95" i="26" s="1"/>
  <c r="GU95" i="26" s="1" a="1"/>
  <c r="GU95" i="26" s="1"/>
  <c r="CV96" i="27" s="1"/>
  <c r="CR97" i="26" a="1"/>
  <c r="CR97" i="26" s="1"/>
  <c r="GU97" i="26" s="1"/>
  <c r="CV98" i="27" s="1"/>
  <c r="CR91" i="26" a="1"/>
  <c r="CR91" i="26" s="1"/>
  <c r="GU91" i="26" s="1" a="1"/>
  <c r="GU91" i="26" s="1"/>
  <c r="CV92" i="27" s="1"/>
  <c r="CR96" i="26" a="1"/>
  <c r="CR96" i="26" s="1"/>
  <c r="GU96" i="26" s="1"/>
  <c r="CV97" i="27" s="1"/>
  <c r="CR98" i="26" a="1"/>
  <c r="CR98" i="26" s="1"/>
  <c r="GU98" i="26" s="1" a="1"/>
  <c r="GU98" i="26" s="1"/>
  <c r="CV99" i="27" s="1"/>
  <c r="CR93" i="26" a="1"/>
  <c r="CR93" i="26" s="1"/>
  <c r="GU93" i="26" s="1" a="1"/>
  <c r="GU93" i="26" s="1"/>
  <c r="CV94" i="27" s="1"/>
  <c r="CR94" i="26" a="1"/>
  <c r="CR94" i="26" s="1"/>
  <c r="GU94" i="26" s="1"/>
  <c r="CV95" i="27" s="1"/>
  <c r="CR92" i="26" a="1"/>
  <c r="CR92" i="26" s="1"/>
  <c r="GU92" i="26" s="1"/>
  <c r="CV93" i="27" s="1"/>
  <c r="BA98" i="26" a="1"/>
  <c r="BA98" i="26" s="1"/>
  <c r="FD98" i="26" s="1" a="1"/>
  <c r="FD98" i="26" s="1"/>
  <c r="BE99" i="27" s="1"/>
  <c r="BA92" i="26" a="1"/>
  <c r="BA92" i="26" s="1"/>
  <c r="FD92" i="26" s="1"/>
  <c r="BE93" i="27" s="1"/>
  <c r="BA94" i="26" a="1"/>
  <c r="BA94" i="26" s="1"/>
  <c r="FD94" i="26" s="1"/>
  <c r="BE95" i="27" s="1"/>
  <c r="BA91" i="26" a="1"/>
  <c r="BA91" i="26" s="1"/>
  <c r="FD91" i="26" s="1" a="1"/>
  <c r="FD91" i="26" s="1"/>
  <c r="BE92" i="27" s="1"/>
  <c r="BA90" i="26" a="1"/>
  <c r="BA90" i="26" s="1"/>
  <c r="FD90" i="26" s="1" a="1"/>
  <c r="FD90" i="26" s="1"/>
  <c r="BE91" i="27" s="1"/>
  <c r="BA96" i="26" a="1"/>
  <c r="BA96" i="26" s="1"/>
  <c r="FD96" i="26" s="1"/>
  <c r="BE97" i="27" s="1"/>
  <c r="BA95" i="26" a="1"/>
  <c r="BA95" i="26" s="1"/>
  <c r="FD95" i="26" s="1" a="1"/>
  <c r="FD95" i="26" s="1"/>
  <c r="BE96" i="27" s="1"/>
  <c r="BA93" i="26" a="1"/>
  <c r="BA93" i="26" s="1"/>
  <c r="FD93" i="26" s="1" a="1"/>
  <c r="FD93" i="26" s="1"/>
  <c r="BE94" i="27" s="1"/>
  <c r="BA97" i="26" a="1"/>
  <c r="BA97" i="26" s="1"/>
  <c r="FD97" i="26" s="1"/>
  <c r="BE98" i="27" s="1"/>
  <c r="CU94" i="26" a="1"/>
  <c r="CU94" i="26" s="1"/>
  <c r="GX94" i="26" s="1"/>
  <c r="CY95" i="27" s="1"/>
  <c r="CU95" i="26" a="1"/>
  <c r="CU95" i="26" s="1"/>
  <c r="GX95" i="26" s="1" a="1"/>
  <c r="GX95" i="26" s="1"/>
  <c r="CY96" i="27" s="1"/>
  <c r="CU96" i="26" a="1"/>
  <c r="CU96" i="26" s="1"/>
  <c r="GX96" i="26" s="1"/>
  <c r="CY97" i="27" s="1"/>
  <c r="CU91" i="26" a="1"/>
  <c r="CU91" i="26" s="1"/>
  <c r="GX91" i="26" s="1" a="1"/>
  <c r="GX91" i="26" s="1"/>
  <c r="CY92" i="27" s="1"/>
  <c r="CU92" i="26" a="1"/>
  <c r="CU92" i="26" s="1"/>
  <c r="GX92" i="26" s="1"/>
  <c r="CY93" i="27" s="1"/>
  <c r="CU97" i="26" a="1"/>
  <c r="CU97" i="26" s="1"/>
  <c r="GX97" i="26" s="1"/>
  <c r="CY98" i="27" s="1"/>
  <c r="CU90" i="26" a="1"/>
  <c r="CU90" i="26" s="1"/>
  <c r="GX90" i="26" s="1" a="1"/>
  <c r="GX90" i="26" s="1"/>
  <c r="CY91" i="27" s="1"/>
  <c r="CU98" i="26" a="1"/>
  <c r="CU98" i="26" s="1"/>
  <c r="GX98" i="26" s="1" a="1"/>
  <c r="GX98" i="26" s="1"/>
  <c r="CY99" i="27" s="1"/>
  <c r="CU93" i="26" a="1"/>
  <c r="CU93" i="26" s="1"/>
  <c r="GX93" i="26" s="1" a="1"/>
  <c r="GX93" i="26" s="1"/>
  <c r="CY94" i="27" s="1"/>
  <c r="BN102" i="26" a="1"/>
  <c r="BN102" i="26" s="1"/>
  <c r="FQ102" i="26" s="1"/>
  <c r="BR103" i="27" s="1"/>
  <c r="BN107" i="26" a="1"/>
  <c r="BN107" i="26" s="1"/>
  <c r="FQ107" i="26" s="1" a="1"/>
  <c r="FQ107" i="26" s="1"/>
  <c r="BR108" i="27" s="1"/>
  <c r="BN100" i="26" a="1"/>
  <c r="BN100" i="26" s="1"/>
  <c r="FQ100" i="26" s="1" a="1"/>
  <c r="FQ100" i="26" s="1"/>
  <c r="BR101" i="27" s="1"/>
  <c r="BN106" i="26" a="1"/>
  <c r="BN106" i="26" s="1"/>
  <c r="FQ106" i="26" s="1"/>
  <c r="BR107" i="27" s="1"/>
  <c r="BN103" i="26" a="1"/>
  <c r="BN103" i="26" s="1"/>
  <c r="FQ103" i="26" s="1" a="1"/>
  <c r="FQ103" i="26" s="1"/>
  <c r="BR104" i="27" s="1"/>
  <c r="BN101" i="26" a="1"/>
  <c r="BN101" i="26" s="1"/>
  <c r="FQ101" i="26" s="1"/>
  <c r="BR102" i="27" s="1"/>
  <c r="BN109" i="26" a="1"/>
  <c r="BN109" i="26" s="1"/>
  <c r="FQ109" i="26" s="1" a="1"/>
  <c r="FQ109" i="26" s="1"/>
  <c r="BR110" i="27" s="1"/>
  <c r="BN104" i="26" a="1"/>
  <c r="BN104" i="26" s="1"/>
  <c r="FQ104" i="26" s="1"/>
  <c r="BR105" i="27" s="1"/>
  <c r="BN105" i="26" a="1"/>
  <c r="BN105" i="26" s="1"/>
  <c r="FQ105" i="26" s="1" a="1"/>
  <c r="FQ105" i="26" s="1"/>
  <c r="BR106" i="27" s="1"/>
  <c r="BN108" i="26" a="1"/>
  <c r="BN108" i="26" s="1"/>
  <c r="FQ108" i="26" s="1"/>
  <c r="BR109" i="27" s="1"/>
  <c r="BN99" i="26" a="1"/>
  <c r="BN99" i="26" s="1"/>
  <c r="FQ99" i="26" s="1"/>
  <c r="BR100" i="27" s="1"/>
  <c r="L44" i="26" a="1"/>
  <c r="L44" i="26" s="1"/>
  <c r="DO44" i="26" s="1"/>
  <c r="P44" i="27" s="1"/>
  <c r="L41" i="26" a="1"/>
  <c r="L41" i="26" s="1"/>
  <c r="DO41" i="26" s="1" a="1"/>
  <c r="DO41" i="26" s="1"/>
  <c r="P41" i="27" s="1"/>
  <c r="L48" i="26" a="1"/>
  <c r="L48" i="26" s="1"/>
  <c r="DO48" i="26" s="1" a="1"/>
  <c r="DO48" i="26" s="1"/>
  <c r="P48" i="27" s="1"/>
  <c r="L40" i="26" a="1"/>
  <c r="L40" i="26" s="1"/>
  <c r="DO40" i="26" s="1" a="1"/>
  <c r="DO40" i="26" s="1"/>
  <c r="P40" i="27" s="1"/>
  <c r="L46" i="26" a="1"/>
  <c r="L46" i="26" s="1"/>
  <c r="DO46" i="26" s="1"/>
  <c r="P46" i="27" s="1"/>
  <c r="L45" i="26" a="1"/>
  <c r="L45" i="26" s="1"/>
  <c r="DO45" i="26" s="1" a="1"/>
  <c r="DO45" i="26" s="1"/>
  <c r="P45" i="27" s="1"/>
  <c r="L47" i="26" a="1"/>
  <c r="L47" i="26" s="1"/>
  <c r="DO47" i="26" s="1"/>
  <c r="P47" i="27" s="1"/>
  <c r="L42" i="26" a="1"/>
  <c r="L42" i="26" s="1"/>
  <c r="DO42" i="26" s="1"/>
  <c r="P42" i="27" s="1"/>
  <c r="L43" i="26" a="1"/>
  <c r="L43" i="26" s="1"/>
  <c r="DO43" i="26" s="1" a="1"/>
  <c r="DO43" i="26" s="1"/>
  <c r="P43" i="27" s="1"/>
  <c r="AW90" i="26" a="1"/>
  <c r="AW90" i="26" s="1"/>
  <c r="EZ90" i="26" s="1" a="1"/>
  <c r="EZ90" i="26" s="1"/>
  <c r="BA91" i="27" s="1"/>
  <c r="AW95" i="26" a="1"/>
  <c r="AW95" i="26" s="1"/>
  <c r="EZ95" i="26" s="1" a="1"/>
  <c r="EZ95" i="26" s="1"/>
  <c r="BA96" i="27" s="1"/>
  <c r="AW97" i="26" a="1"/>
  <c r="AW97" i="26" s="1"/>
  <c r="EZ97" i="26" s="1"/>
  <c r="BA98" i="27" s="1"/>
  <c r="AW96" i="26" a="1"/>
  <c r="AW96" i="26" s="1"/>
  <c r="EZ96" i="26" s="1"/>
  <c r="BA97" i="27" s="1"/>
  <c r="AW98" i="26" a="1"/>
  <c r="AW98" i="26" s="1"/>
  <c r="EZ98" i="26" s="1" a="1"/>
  <c r="EZ98" i="26" s="1"/>
  <c r="BA99" i="27" s="1"/>
  <c r="AW93" i="26" a="1"/>
  <c r="AW93" i="26" s="1"/>
  <c r="EZ93" i="26" s="1" a="1"/>
  <c r="EZ93" i="26" s="1"/>
  <c r="BA94" i="27" s="1"/>
  <c r="AW94" i="26" a="1"/>
  <c r="AW94" i="26" s="1"/>
  <c r="EZ94" i="26" s="1"/>
  <c r="BA95" i="27" s="1"/>
  <c r="AW92" i="26" a="1"/>
  <c r="AW92" i="26" s="1"/>
  <c r="EZ92" i="26" s="1"/>
  <c r="BA93" i="27" s="1"/>
  <c r="AW91" i="26" a="1"/>
  <c r="AW91" i="26" s="1"/>
  <c r="EZ91" i="26" s="1" a="1"/>
  <c r="EZ91" i="26" s="1"/>
  <c r="BA92" i="27" s="1"/>
  <c r="CW91" i="26" a="1"/>
  <c r="CW91" i="26" s="1"/>
  <c r="GZ91" i="26" s="1" a="1"/>
  <c r="GZ91" i="26" s="1"/>
  <c r="DA92" i="27" s="1"/>
  <c r="CW97" i="26" a="1"/>
  <c r="CW97" i="26" s="1"/>
  <c r="GZ97" i="26" s="1"/>
  <c r="DA98" i="27" s="1"/>
  <c r="CW93" i="26" a="1"/>
  <c r="CW93" i="26" s="1"/>
  <c r="GZ93" i="26" s="1" a="1"/>
  <c r="GZ93" i="26" s="1"/>
  <c r="DA94" i="27" s="1"/>
  <c r="CW98" i="26" a="1"/>
  <c r="CW98" i="26" s="1"/>
  <c r="GZ98" i="26" s="1" a="1"/>
  <c r="GZ98" i="26" s="1"/>
  <c r="DA99" i="27" s="1"/>
  <c r="CW90" i="26" a="1"/>
  <c r="CW90" i="26" s="1"/>
  <c r="GZ90" i="26" s="1" a="1"/>
  <c r="GZ90" i="26" s="1"/>
  <c r="DA91" i="27" s="1"/>
  <c r="CW92" i="26" a="1"/>
  <c r="CW92" i="26" s="1"/>
  <c r="GZ92" i="26" s="1"/>
  <c r="DA93" i="27" s="1"/>
  <c r="CW94" i="26" a="1"/>
  <c r="CW94" i="26" s="1"/>
  <c r="GZ94" i="26" s="1"/>
  <c r="DA95" i="27" s="1"/>
  <c r="CW95" i="26" a="1"/>
  <c r="CW95" i="26" s="1"/>
  <c r="GZ95" i="26" s="1" a="1"/>
  <c r="GZ95" i="26" s="1"/>
  <c r="DA96" i="27" s="1"/>
  <c r="CW96" i="26" a="1"/>
  <c r="CW96" i="26" s="1"/>
  <c r="GZ96" i="26" s="1"/>
  <c r="DA97" i="27" s="1"/>
  <c r="BS97" i="26" a="1"/>
  <c r="BS97" i="26" s="1"/>
  <c r="FV97" i="26" s="1"/>
  <c r="BW98" i="27" s="1"/>
  <c r="BS96" i="26" a="1"/>
  <c r="BS96" i="26" s="1"/>
  <c r="FV96" i="26" s="1"/>
  <c r="BW97" i="27" s="1"/>
  <c r="BS91" i="26" a="1"/>
  <c r="BS91" i="26" s="1"/>
  <c r="FV91" i="26" s="1" a="1"/>
  <c r="FV91" i="26" s="1"/>
  <c r="BW92" i="27" s="1"/>
  <c r="BS94" i="26" a="1"/>
  <c r="BS94" i="26" s="1"/>
  <c r="FV94" i="26" s="1"/>
  <c r="BW95" i="27" s="1"/>
  <c r="BS90" i="26" a="1"/>
  <c r="BS90" i="26" s="1"/>
  <c r="FV90" i="26" s="1" a="1"/>
  <c r="FV90" i="26" s="1"/>
  <c r="BW91" i="27" s="1"/>
  <c r="BS93" i="26" a="1"/>
  <c r="BS93" i="26" s="1"/>
  <c r="FV93" i="26" s="1" a="1"/>
  <c r="FV93" i="26" s="1"/>
  <c r="BW94" i="27" s="1"/>
  <c r="BS92" i="26" a="1"/>
  <c r="BS92" i="26" s="1"/>
  <c r="FV92" i="26" s="1"/>
  <c r="BW93" i="27" s="1"/>
  <c r="BS95" i="26" a="1"/>
  <c r="BS95" i="26" s="1"/>
  <c r="FV95" i="26" s="1" a="1"/>
  <c r="FV95" i="26" s="1"/>
  <c r="BW96" i="27" s="1"/>
  <c r="BS98" i="26" a="1"/>
  <c r="BS98" i="26" s="1"/>
  <c r="FV98" i="26" s="1" a="1"/>
  <c r="FV98" i="26" s="1"/>
  <c r="BW99" i="27" s="1"/>
  <c r="BL102" i="26" a="1"/>
  <c r="BL102" i="26" s="1"/>
  <c r="FO102" i="26" s="1"/>
  <c r="BP103" i="27" s="1"/>
  <c r="BL100" i="26" a="1"/>
  <c r="BL100" i="26" s="1"/>
  <c r="FO100" i="26" s="1" a="1"/>
  <c r="FO100" i="26" s="1"/>
  <c r="BP101" i="27" s="1"/>
  <c r="BL109" i="26" a="1"/>
  <c r="BL109" i="26" s="1"/>
  <c r="FO109" i="26" s="1" a="1"/>
  <c r="FO109" i="26" s="1"/>
  <c r="BP110" i="27" s="1"/>
  <c r="BL106" i="26" a="1"/>
  <c r="BL106" i="26" s="1"/>
  <c r="FO106" i="26" s="1"/>
  <c r="BP107" i="27" s="1"/>
  <c r="BL103" i="26" a="1"/>
  <c r="BL103" i="26" s="1"/>
  <c r="FO103" i="26" s="1" a="1"/>
  <c r="FO103" i="26" s="1"/>
  <c r="BP104" i="27" s="1"/>
  <c r="BL107" i="26" a="1"/>
  <c r="BL107" i="26" s="1"/>
  <c r="FO107" i="26" s="1" a="1"/>
  <c r="FO107" i="26" s="1"/>
  <c r="BP108" i="27" s="1"/>
  <c r="BL101" i="26" a="1"/>
  <c r="BL101" i="26" s="1"/>
  <c r="FO101" i="26" s="1"/>
  <c r="BP102" i="27" s="1"/>
  <c r="BL105" i="26" a="1"/>
  <c r="BL105" i="26" s="1"/>
  <c r="FO105" i="26" s="1" a="1"/>
  <c r="FO105" i="26" s="1"/>
  <c r="BP106" i="27" s="1"/>
  <c r="BL108" i="26" a="1"/>
  <c r="BL108" i="26" s="1"/>
  <c r="FO108" i="26" s="1"/>
  <c r="BP109" i="27" s="1"/>
  <c r="BL99" i="26" a="1"/>
  <c r="BL99" i="26" s="1"/>
  <c r="FO99" i="26" s="1"/>
  <c r="BP100" i="27" s="1"/>
  <c r="BL104" i="26" a="1"/>
  <c r="BL104" i="26" s="1"/>
  <c r="FO104" i="26" s="1"/>
  <c r="BP105" i="27" s="1"/>
  <c r="CX114" i="26" a="1"/>
  <c r="CX114" i="26" s="1"/>
  <c r="HA114" i="26" s="1" a="1"/>
  <c r="HA114" i="26" s="1"/>
  <c r="DB115" i="27" s="1"/>
  <c r="CX118" i="26" a="1"/>
  <c r="CX118" i="26" s="1"/>
  <c r="HA118" i="26" s="1"/>
  <c r="DB119" i="27" s="1"/>
  <c r="CX115" i="26" a="1"/>
  <c r="CX115" i="26" s="1"/>
  <c r="HA115" i="26" s="1"/>
  <c r="DB116" i="27" s="1"/>
  <c r="CX119" i="26" a="1"/>
  <c r="CX119" i="26" s="1"/>
  <c r="HA119" i="26" s="1" a="1"/>
  <c r="HA119" i="26" s="1"/>
  <c r="DB120" i="27" s="1"/>
  <c r="CX112" i="26" a="1"/>
  <c r="CX112" i="26" s="1"/>
  <c r="HA112" i="26" s="1"/>
  <c r="DB113" i="27" s="1"/>
  <c r="CX116" i="26" a="1"/>
  <c r="CX116" i="26" s="1"/>
  <c r="HA116" i="26" s="1" a="1"/>
  <c r="HA116" i="26" s="1"/>
  <c r="DB117" i="27" s="1"/>
  <c r="CX113" i="26" a="1"/>
  <c r="CX113" i="26" s="1"/>
  <c r="HA113" i="26" s="1" a="1"/>
  <c r="HA113" i="26" s="1"/>
  <c r="DB114" i="27" s="1"/>
  <c r="CX111" i="26" a="1"/>
  <c r="CX111" i="26" s="1"/>
  <c r="HA111" i="26" s="1" a="1"/>
  <c r="HA111" i="26" s="1"/>
  <c r="DB112" i="27" s="1"/>
  <c r="CX110" i="26" a="1"/>
  <c r="CX110" i="26" s="1"/>
  <c r="HA110" i="26" s="1"/>
  <c r="DB111" i="27" s="1"/>
  <c r="CX117" i="26" a="1"/>
  <c r="CX117" i="26" s="1"/>
  <c r="HA117" i="26" s="1"/>
  <c r="DB118" i="27" s="1"/>
  <c r="BT105" i="26" a="1"/>
  <c r="BT105" i="26" s="1"/>
  <c r="FW105" i="26" s="1" a="1"/>
  <c r="FW105" i="26" s="1"/>
  <c r="BX106" i="27" s="1"/>
  <c r="BT104" i="26" a="1"/>
  <c r="BT104" i="26" s="1"/>
  <c r="FW104" i="26" s="1"/>
  <c r="BX105" i="27" s="1"/>
  <c r="BT108" i="26" a="1"/>
  <c r="BT108" i="26" s="1"/>
  <c r="FW108" i="26" s="1"/>
  <c r="BX109" i="27" s="1"/>
  <c r="BT106" i="26" a="1"/>
  <c r="BT106" i="26" s="1"/>
  <c r="FW106" i="26" s="1"/>
  <c r="BX107" i="27" s="1"/>
  <c r="BT107" i="26" a="1"/>
  <c r="BT107" i="26" s="1"/>
  <c r="FW107" i="26" s="1" a="1"/>
  <c r="FW107" i="26" s="1"/>
  <c r="BX108" i="27" s="1"/>
  <c r="BT109" i="26" a="1"/>
  <c r="BT109" i="26" s="1"/>
  <c r="FW109" i="26" s="1" a="1"/>
  <c r="FW109" i="26" s="1"/>
  <c r="BX110" i="27" s="1"/>
  <c r="BT99" i="26" a="1"/>
  <c r="BT99" i="26" s="1"/>
  <c r="FW99" i="26" s="1"/>
  <c r="BX100" i="27" s="1"/>
  <c r="BT100" i="26" a="1"/>
  <c r="BT100" i="26" s="1"/>
  <c r="FW100" i="26" s="1" a="1"/>
  <c r="FW100" i="26" s="1"/>
  <c r="BX101" i="27" s="1"/>
  <c r="BT103" i="26" a="1"/>
  <c r="BT103" i="26" s="1"/>
  <c r="FW103" i="26" s="1" a="1"/>
  <c r="FW103" i="26" s="1"/>
  <c r="BX104" i="27" s="1"/>
  <c r="BT101" i="26" a="1"/>
  <c r="BT101" i="26" s="1"/>
  <c r="FW101" i="26" s="1"/>
  <c r="BX102" i="27" s="1"/>
  <c r="BT102" i="26" a="1"/>
  <c r="BT102" i="26" s="1"/>
  <c r="FW102" i="26" s="1"/>
  <c r="BX103" i="27" s="1"/>
  <c r="AT104" i="26" a="1"/>
  <c r="AT104" i="26" s="1"/>
  <c r="EW104" i="26" s="1"/>
  <c r="AX105" i="27" s="1"/>
  <c r="AT101" i="26" a="1"/>
  <c r="AT101" i="26" s="1"/>
  <c r="EW101" i="26" s="1"/>
  <c r="AX102" i="27" s="1"/>
  <c r="AT99" i="26" a="1"/>
  <c r="AT99" i="26" s="1"/>
  <c r="EW99" i="26" s="1"/>
  <c r="AX100" i="27" s="1"/>
  <c r="AT109" i="26" a="1"/>
  <c r="AT109" i="26" s="1"/>
  <c r="EW109" i="26" s="1" a="1"/>
  <c r="EW109" i="26" s="1"/>
  <c r="AX110" i="27" s="1"/>
  <c r="AT108" i="26" a="1"/>
  <c r="AT108" i="26" s="1"/>
  <c r="EW108" i="26" s="1"/>
  <c r="AX109" i="27" s="1"/>
  <c r="AT103" i="26" a="1"/>
  <c r="AT103" i="26" s="1"/>
  <c r="EW103" i="26" s="1" a="1"/>
  <c r="EW103" i="26" s="1"/>
  <c r="AX104" i="27" s="1"/>
  <c r="AT105" i="26" a="1"/>
  <c r="AT105" i="26" s="1"/>
  <c r="EW105" i="26" s="1" a="1"/>
  <c r="EW105" i="26" s="1"/>
  <c r="AX106" i="27" s="1"/>
  <c r="AT106" i="26" a="1"/>
  <c r="AT106" i="26" s="1"/>
  <c r="EW106" i="26" s="1"/>
  <c r="AX107" i="27" s="1"/>
  <c r="AT107" i="26" a="1"/>
  <c r="AT107" i="26" s="1"/>
  <c r="EW107" i="26" s="1" a="1"/>
  <c r="EW107" i="26" s="1"/>
  <c r="AX108" i="27" s="1"/>
  <c r="AT102" i="26" a="1"/>
  <c r="AT102" i="26" s="1"/>
  <c r="EW102" i="26" s="1"/>
  <c r="AX103" i="27" s="1"/>
  <c r="AT100" i="26" a="1"/>
  <c r="AT100" i="26" s="1"/>
  <c r="EW100" i="26" s="1" a="1"/>
  <c r="EW100" i="26" s="1"/>
  <c r="AX101" i="27" s="1"/>
  <c r="AB106" i="26" a="1"/>
  <c r="AB106" i="26" s="1"/>
  <c r="EE106" i="26" s="1"/>
  <c r="AF107" i="27" s="1"/>
  <c r="AB107" i="26" a="1"/>
  <c r="AB107" i="26" s="1"/>
  <c r="EE107" i="26" s="1" a="1"/>
  <c r="EE107" i="26" s="1"/>
  <c r="AF108" i="27" s="1"/>
  <c r="AB103" i="26" a="1"/>
  <c r="AB103" i="26" s="1"/>
  <c r="EE103" i="26" s="1" a="1"/>
  <c r="EE103" i="26" s="1"/>
  <c r="AF104" i="27" s="1"/>
  <c r="AB109" i="26" a="1"/>
  <c r="AB109" i="26" s="1"/>
  <c r="EE109" i="26" s="1" a="1"/>
  <c r="EE109" i="26" s="1"/>
  <c r="AF110" i="27" s="1"/>
  <c r="AB100" i="26" a="1"/>
  <c r="AB100" i="26" s="1"/>
  <c r="EE100" i="26" s="1" a="1"/>
  <c r="EE100" i="26" s="1"/>
  <c r="AF101" i="27" s="1"/>
  <c r="AB108" i="26" a="1"/>
  <c r="AB108" i="26" s="1"/>
  <c r="EE108" i="26" s="1"/>
  <c r="AF109" i="27" s="1"/>
  <c r="AB101" i="26" a="1"/>
  <c r="AB101" i="26" s="1"/>
  <c r="EE101" i="26" s="1"/>
  <c r="AF102" i="27" s="1"/>
  <c r="AB104" i="26" a="1"/>
  <c r="AB104" i="26" s="1"/>
  <c r="EE104" i="26" s="1"/>
  <c r="AF105" i="27" s="1"/>
  <c r="AB105" i="26" a="1"/>
  <c r="AB105" i="26" s="1"/>
  <c r="EE105" i="26" s="1" a="1"/>
  <c r="EE105" i="26" s="1"/>
  <c r="AF106" i="27" s="1"/>
  <c r="AB102" i="26" a="1"/>
  <c r="AB102" i="26" s="1"/>
  <c r="EE102" i="26" s="1"/>
  <c r="AF103" i="27" s="1"/>
  <c r="AB99" i="26" a="1"/>
  <c r="AB99" i="26" s="1"/>
  <c r="EE99" i="26" s="1"/>
  <c r="AF100" i="27" s="1"/>
  <c r="AA105" i="26" a="1"/>
  <c r="AA105" i="26" s="1"/>
  <c r="ED105" i="26" s="1" a="1"/>
  <c r="ED105" i="26" s="1"/>
  <c r="AE106" i="27" s="1"/>
  <c r="AA102" i="26" a="1"/>
  <c r="AA102" i="26" s="1"/>
  <c r="ED102" i="26" s="1"/>
  <c r="AE103" i="27" s="1"/>
  <c r="AA103" i="26" a="1"/>
  <c r="AA103" i="26" s="1"/>
  <c r="ED103" i="26" s="1" a="1"/>
  <c r="ED103" i="26" s="1"/>
  <c r="AE104" i="27" s="1"/>
  <c r="AA100" i="26" a="1"/>
  <c r="AA100" i="26" s="1"/>
  <c r="ED100" i="26" s="1" a="1"/>
  <c r="ED100" i="26" s="1"/>
  <c r="AE101" i="27" s="1"/>
  <c r="AA104" i="26" a="1"/>
  <c r="AA104" i="26" s="1"/>
  <c r="ED104" i="26" s="1"/>
  <c r="AE105" i="27" s="1"/>
  <c r="AA106" i="26" a="1"/>
  <c r="AA106" i="26" s="1"/>
  <c r="ED106" i="26" s="1"/>
  <c r="AE107" i="27" s="1"/>
  <c r="AA101" i="26" a="1"/>
  <c r="AA101" i="26" s="1"/>
  <c r="ED101" i="26" s="1"/>
  <c r="AE102" i="27" s="1"/>
  <c r="AA108" i="26" a="1"/>
  <c r="AA108" i="26" s="1"/>
  <c r="ED108" i="26" s="1"/>
  <c r="AE109" i="27" s="1"/>
  <c r="AA107" i="26" a="1"/>
  <c r="AA107" i="26" s="1"/>
  <c r="ED107" i="26" s="1" a="1"/>
  <c r="ED107" i="26" s="1"/>
  <c r="AE108" i="27" s="1"/>
  <c r="AA109" i="26" a="1"/>
  <c r="AA109" i="26" s="1"/>
  <c r="ED109" i="26" s="1" a="1"/>
  <c r="ED109" i="26" s="1"/>
  <c r="AE110" i="27" s="1"/>
  <c r="AA99" i="26" a="1"/>
  <c r="AA99" i="26" s="1"/>
  <c r="ED99" i="26" s="1"/>
  <c r="AE100" i="27" s="1"/>
  <c r="BF133" i="26" a="1"/>
  <c r="BF133" i="26" s="1"/>
  <c r="FI133" i="26" s="1"/>
  <c r="BJ134" i="27" s="1"/>
  <c r="BF130" i="26" a="1"/>
  <c r="BF130" i="26" s="1"/>
  <c r="FI130" i="26" s="1"/>
  <c r="BJ131" i="27" s="1"/>
  <c r="BF126" i="26" a="1"/>
  <c r="BF126" i="26" s="1"/>
  <c r="FI126" i="26" s="1"/>
  <c r="BJ127" i="27" s="1"/>
  <c r="BF129" i="26" a="1"/>
  <c r="BF129" i="26" s="1"/>
  <c r="FI129" i="26" s="1"/>
  <c r="BJ130" i="27" s="1"/>
  <c r="BF131" i="26" a="1"/>
  <c r="BF131" i="26" s="1"/>
  <c r="FI131" i="26" s="1"/>
  <c r="BJ132" i="27" s="1"/>
  <c r="BF124" i="26" a="1"/>
  <c r="BF124" i="26" s="1"/>
  <c r="FI124" i="26" s="1"/>
  <c r="BJ125" i="27" s="1"/>
  <c r="BF121" i="26" a="1"/>
  <c r="BF121" i="26" s="1"/>
  <c r="FI121" i="26" s="1"/>
  <c r="BJ122" i="27" s="1"/>
  <c r="BF125" i="26" a="1"/>
  <c r="BF125" i="26" s="1"/>
  <c r="FI125" i="26" s="1"/>
  <c r="BJ126" i="27" s="1"/>
  <c r="BF132" i="26" a="1"/>
  <c r="BF132" i="26" s="1"/>
  <c r="FI132" i="26" s="1"/>
  <c r="BJ133" i="27" s="1"/>
  <c r="BF128" i="26" a="1"/>
  <c r="BF128" i="26" s="1"/>
  <c r="FI128" i="26" s="1"/>
  <c r="BJ129" i="27" s="1"/>
  <c r="BF122" i="26" a="1"/>
  <c r="BF122" i="26" s="1"/>
  <c r="FI122" i="26" s="1"/>
  <c r="BJ123" i="27" s="1"/>
  <c r="BF120" i="26" a="1"/>
  <c r="BF120" i="26" s="1"/>
  <c r="FI120" i="26" s="1"/>
  <c r="BJ121" i="27" s="1"/>
  <c r="BF127" i="26" a="1"/>
  <c r="BF127" i="26" s="1"/>
  <c r="FI127" i="26" s="1"/>
  <c r="BJ128" i="27" s="1"/>
  <c r="BF123" i="26" a="1"/>
  <c r="BF123" i="26" s="1"/>
  <c r="FI123" i="26" s="1"/>
  <c r="BJ124" i="27" s="1"/>
  <c r="L60" i="27"/>
  <c r="L70" i="27"/>
  <c r="L78" i="27"/>
  <c r="L54" i="27"/>
  <c r="V92" i="26" a="1"/>
  <c r="V92" i="26" s="1"/>
  <c r="DY92" i="26" s="1"/>
  <c r="Z93" i="27" s="1"/>
  <c r="V97" i="26" a="1"/>
  <c r="V97" i="26" s="1"/>
  <c r="DY97" i="26" s="1"/>
  <c r="Z98" i="27" s="1"/>
  <c r="V93" i="26" a="1"/>
  <c r="V93" i="26" s="1"/>
  <c r="DY93" i="26" s="1" a="1"/>
  <c r="DY93" i="26" s="1"/>
  <c r="Z94" i="27" s="1"/>
  <c r="V98" i="26" a="1"/>
  <c r="V98" i="26" s="1"/>
  <c r="DY98" i="26" s="1" a="1"/>
  <c r="DY98" i="26" s="1"/>
  <c r="Z99" i="27" s="1"/>
  <c r="V96" i="26" a="1"/>
  <c r="V96" i="26" s="1"/>
  <c r="DY96" i="26" s="1"/>
  <c r="Z97" i="27" s="1"/>
  <c r="V94" i="26" a="1"/>
  <c r="V94" i="26" s="1"/>
  <c r="DY94" i="26" s="1"/>
  <c r="Z95" i="27" s="1"/>
  <c r="V90" i="26" a="1"/>
  <c r="V90" i="26" s="1"/>
  <c r="DY90" i="26" s="1" a="1"/>
  <c r="DY90" i="26" s="1"/>
  <c r="Z91" i="27" s="1"/>
  <c r="V91" i="26" a="1"/>
  <c r="V91" i="26" s="1"/>
  <c r="DY91" i="26" s="1" a="1"/>
  <c r="DY91" i="26" s="1"/>
  <c r="Z92" i="27" s="1"/>
  <c r="V95" i="26" a="1"/>
  <c r="V95" i="26" s="1"/>
  <c r="DY95" i="26" s="1" a="1"/>
  <c r="DY95" i="26" s="1"/>
  <c r="Z96" i="27" s="1"/>
  <c r="CZ115" i="26" a="1"/>
  <c r="CZ115" i="26" s="1"/>
  <c r="HC115" i="26" s="1"/>
  <c r="DD116" i="27" s="1"/>
  <c r="CZ119" i="26" a="1"/>
  <c r="CZ119" i="26" s="1"/>
  <c r="HC119" i="26" s="1" a="1"/>
  <c r="HC119" i="26" s="1"/>
  <c r="DD120" i="27" s="1"/>
  <c r="CZ118" i="26" a="1"/>
  <c r="CZ118" i="26" s="1"/>
  <c r="HC118" i="26" s="1"/>
  <c r="DD119" i="27" s="1"/>
  <c r="CZ116" i="26" a="1"/>
  <c r="CZ116" i="26" s="1"/>
  <c r="HC116" i="26" s="1" a="1"/>
  <c r="HC116" i="26" s="1"/>
  <c r="DD117" i="27" s="1"/>
  <c r="CZ110" i="26" a="1"/>
  <c r="CZ110" i="26" s="1"/>
  <c r="HC110" i="26" s="1"/>
  <c r="DD111" i="27" s="1"/>
  <c r="CZ113" i="26" a="1"/>
  <c r="CZ113" i="26" s="1"/>
  <c r="HC113" i="26" s="1" a="1"/>
  <c r="HC113" i="26" s="1"/>
  <c r="DD114" i="27" s="1"/>
  <c r="CZ112" i="26" a="1"/>
  <c r="CZ112" i="26" s="1"/>
  <c r="HC112" i="26" s="1"/>
  <c r="DD113" i="27" s="1"/>
  <c r="CZ111" i="26" a="1"/>
  <c r="CZ111" i="26" s="1"/>
  <c r="HC111" i="26" s="1" a="1"/>
  <c r="HC111" i="26" s="1"/>
  <c r="DD112" i="27" s="1"/>
  <c r="CZ117" i="26" a="1"/>
  <c r="CZ117" i="26" s="1"/>
  <c r="HC117" i="26" s="1"/>
  <c r="DD118" i="27" s="1"/>
  <c r="CZ114" i="26" a="1"/>
  <c r="CZ114" i="26" s="1"/>
  <c r="HC114" i="26" s="1" a="1"/>
  <c r="HC114" i="26" s="1"/>
  <c r="DD115" i="27" s="1"/>
  <c r="AY88" i="26" a="1"/>
  <c r="AY88" i="26" s="1"/>
  <c r="AY84" i="26" a="1"/>
  <c r="AY84" i="26" s="1"/>
  <c r="FB84" i="26" s="1"/>
  <c r="BC85" i="27" s="1"/>
  <c r="AY89" i="26" a="1"/>
  <c r="AY89" i="26" s="1"/>
  <c r="AY87" i="26" a="1"/>
  <c r="AY87" i="26" s="1"/>
  <c r="FB87" i="26" s="1" a="1"/>
  <c r="FB87" i="26" s="1"/>
  <c r="BC88" i="27" s="1"/>
  <c r="AY85" i="26" a="1"/>
  <c r="AY85" i="26" s="1"/>
  <c r="FB85" i="26" s="1"/>
  <c r="BC86" i="27" s="1"/>
  <c r="AY86" i="26" a="1"/>
  <c r="AY86" i="26" s="1"/>
  <c r="FB86" i="26" s="1" a="1"/>
  <c r="FB86" i="26" s="1"/>
  <c r="BC87" i="27" s="1"/>
  <c r="J56" i="26" a="1"/>
  <c r="J56" i="26" s="1"/>
  <c r="DM56" i="26" s="1"/>
  <c r="N56" i="27" s="1"/>
  <c r="J52" i="26" a="1"/>
  <c r="J52" i="26" s="1"/>
  <c r="DM52" i="26" s="1"/>
  <c r="N52" i="27" s="1"/>
  <c r="J49" i="26" a="1"/>
  <c r="J49" i="26" s="1"/>
  <c r="DM49" i="26" s="1"/>
  <c r="N49" i="27" s="1"/>
  <c r="J58" i="26" a="1"/>
  <c r="J58" i="26" s="1"/>
  <c r="DM58" i="26" s="1"/>
  <c r="N58" i="27" s="1"/>
  <c r="J51" i="26" a="1"/>
  <c r="J51" i="26" s="1"/>
  <c r="DM51" i="26" s="1"/>
  <c r="N51" i="27" s="1"/>
  <c r="J59" i="26" a="1"/>
  <c r="J59" i="26" s="1"/>
  <c r="DM59" i="26" s="1" a="1"/>
  <c r="DM59" i="26" s="1"/>
  <c r="N59" i="27" s="1"/>
  <c r="J53" i="26" a="1"/>
  <c r="J53" i="26" s="1"/>
  <c r="DM53" i="26" s="1" a="1"/>
  <c r="DM53" i="26" s="1"/>
  <c r="N53" i="27" s="1"/>
  <c r="J50" i="26" a="1"/>
  <c r="J50" i="26" s="1"/>
  <c r="DM50" i="26" s="1" a="1"/>
  <c r="DM50" i="26" s="1"/>
  <c r="N50" i="27" s="1"/>
  <c r="J57" i="26" a="1"/>
  <c r="J57" i="26" s="1"/>
  <c r="DM57" i="26" s="1" a="1"/>
  <c r="DM57" i="26" s="1"/>
  <c r="N57" i="27" s="1"/>
  <c r="J55" i="26" a="1"/>
  <c r="J55" i="26" s="1"/>
  <c r="DM55" i="26" s="1" a="1"/>
  <c r="DM55" i="26" s="1"/>
  <c r="N55" i="27" s="1"/>
  <c r="J54" i="26" a="1"/>
  <c r="J54" i="26" s="1"/>
  <c r="DM54" i="26" s="1"/>
  <c r="N54" i="27" s="1"/>
  <c r="CQ111" i="26" a="1"/>
  <c r="CQ111" i="26" s="1"/>
  <c r="GT111" i="26" s="1" a="1"/>
  <c r="GT111" i="26" s="1"/>
  <c r="CU112" i="27" s="1"/>
  <c r="CQ117" i="26" a="1"/>
  <c r="CQ117" i="26" s="1"/>
  <c r="GT117" i="26" s="1"/>
  <c r="CU118" i="27" s="1"/>
  <c r="CQ110" i="26" a="1"/>
  <c r="CQ110" i="26" s="1"/>
  <c r="GT110" i="26" s="1"/>
  <c r="CU111" i="27" s="1"/>
  <c r="CQ116" i="26" a="1"/>
  <c r="CQ116" i="26" s="1"/>
  <c r="GT116" i="26" s="1" a="1"/>
  <c r="GT116" i="26" s="1"/>
  <c r="CU117" i="27" s="1"/>
  <c r="CQ115" i="26" a="1"/>
  <c r="CQ115" i="26" s="1"/>
  <c r="GT115" i="26" s="1"/>
  <c r="CU116" i="27" s="1"/>
  <c r="CQ112" i="26" a="1"/>
  <c r="CQ112" i="26" s="1"/>
  <c r="GT112" i="26" s="1"/>
  <c r="CU113" i="27" s="1"/>
  <c r="CQ119" i="26" a="1"/>
  <c r="CQ119" i="26" s="1"/>
  <c r="GT119" i="26" s="1" a="1"/>
  <c r="GT119" i="26" s="1"/>
  <c r="CU120" i="27" s="1"/>
  <c r="CQ114" i="26" a="1"/>
  <c r="CQ114" i="26" s="1"/>
  <c r="GT114" i="26" s="1" a="1"/>
  <c r="GT114" i="26" s="1"/>
  <c r="CU115" i="27" s="1"/>
  <c r="CQ118" i="26" a="1"/>
  <c r="CQ118" i="26" s="1"/>
  <c r="GT118" i="26" s="1"/>
  <c r="CU119" i="27" s="1"/>
  <c r="CQ113" i="26" a="1"/>
  <c r="CQ113" i="26" s="1"/>
  <c r="GT113" i="26" s="1" a="1"/>
  <c r="GT113" i="26" s="1"/>
  <c r="CU114" i="27" s="1"/>
  <c r="W97" i="26" a="1"/>
  <c r="W97" i="26" s="1"/>
  <c r="DZ97" i="26" s="1"/>
  <c r="AA98" i="27" s="1"/>
  <c r="W90" i="26" a="1"/>
  <c r="W90" i="26" s="1"/>
  <c r="DZ90" i="26" s="1" a="1"/>
  <c r="DZ90" i="26" s="1"/>
  <c r="AA91" i="27" s="1"/>
  <c r="W94" i="26" a="1"/>
  <c r="W94" i="26" s="1"/>
  <c r="DZ94" i="26" s="1"/>
  <c r="AA95" i="27" s="1"/>
  <c r="W92" i="26" a="1"/>
  <c r="W92" i="26" s="1"/>
  <c r="DZ92" i="26" s="1"/>
  <c r="AA93" i="27" s="1"/>
  <c r="W96" i="26" a="1"/>
  <c r="W96" i="26" s="1"/>
  <c r="DZ96" i="26" s="1"/>
  <c r="AA97" i="27" s="1"/>
  <c r="W95" i="26" a="1"/>
  <c r="W95" i="26" s="1"/>
  <c r="DZ95" i="26" s="1" a="1"/>
  <c r="DZ95" i="26" s="1"/>
  <c r="AA96" i="27" s="1"/>
  <c r="W93" i="26" a="1"/>
  <c r="W93" i="26" s="1"/>
  <c r="DZ93" i="26" s="1" a="1"/>
  <c r="DZ93" i="26" s="1"/>
  <c r="AA94" i="27" s="1"/>
  <c r="W98" i="26" a="1"/>
  <c r="W98" i="26" s="1"/>
  <c r="DZ98" i="26" s="1" a="1"/>
  <c r="DZ98" i="26" s="1"/>
  <c r="AA99" i="27" s="1"/>
  <c r="W91" i="26" a="1"/>
  <c r="W91" i="26" s="1"/>
  <c r="DZ91" i="26" s="1" a="1"/>
  <c r="DZ91" i="26" s="1"/>
  <c r="AA92" i="27" s="1"/>
  <c r="CB114" i="26" a="1"/>
  <c r="CB114" i="26" s="1"/>
  <c r="GE114" i="26" s="1" a="1"/>
  <c r="GE114" i="26" s="1"/>
  <c r="CF115" i="27" s="1"/>
  <c r="CB115" i="26" a="1"/>
  <c r="CB115" i="26" s="1"/>
  <c r="GE115" i="26" s="1"/>
  <c r="CF116" i="27" s="1"/>
  <c r="CB112" i="26" a="1"/>
  <c r="CB112" i="26" s="1"/>
  <c r="GE112" i="26" s="1"/>
  <c r="CF113" i="27" s="1"/>
  <c r="CB116" i="26" a="1"/>
  <c r="CB116" i="26" s="1"/>
  <c r="GE116" i="26" s="1" a="1"/>
  <c r="GE116" i="26" s="1"/>
  <c r="CF117" i="27" s="1"/>
  <c r="CB110" i="26" a="1"/>
  <c r="CB110" i="26" s="1"/>
  <c r="GE110" i="26" s="1"/>
  <c r="CF111" i="27" s="1"/>
  <c r="CB111" i="26" a="1"/>
  <c r="CB111" i="26" s="1"/>
  <c r="GE111" i="26" s="1" a="1"/>
  <c r="GE111" i="26" s="1"/>
  <c r="CF112" i="27" s="1"/>
  <c r="CB113" i="26" a="1"/>
  <c r="CB113" i="26" s="1"/>
  <c r="GE113" i="26" s="1" a="1"/>
  <c r="GE113" i="26" s="1"/>
  <c r="CF114" i="27" s="1"/>
  <c r="CB118" i="26" a="1"/>
  <c r="CB118" i="26" s="1"/>
  <c r="GE118" i="26" s="1"/>
  <c r="CF119" i="27" s="1"/>
  <c r="CB117" i="26" a="1"/>
  <c r="CB117" i="26" s="1"/>
  <c r="GE117" i="26" s="1"/>
  <c r="CF118" i="27" s="1"/>
  <c r="CB119" i="26" a="1"/>
  <c r="CB119" i="26" s="1"/>
  <c r="GE119" i="26" s="1" a="1"/>
  <c r="GE119" i="26" s="1"/>
  <c r="CF120" i="27" s="1"/>
  <c r="BO119" i="26" a="1"/>
  <c r="BO119" i="26" s="1"/>
  <c r="FR119" i="26" s="1" a="1"/>
  <c r="FR119" i="26" s="1"/>
  <c r="BS120" i="27" s="1"/>
  <c r="BO116" i="26" a="1"/>
  <c r="BO116" i="26" s="1"/>
  <c r="FR116" i="26" s="1" a="1"/>
  <c r="FR116" i="26" s="1"/>
  <c r="BS117" i="27" s="1"/>
  <c r="BO117" i="26" a="1"/>
  <c r="BO117" i="26" s="1"/>
  <c r="FR117" i="26" s="1"/>
  <c r="BS118" i="27" s="1"/>
  <c r="BO115" i="26" a="1"/>
  <c r="BO115" i="26" s="1"/>
  <c r="FR115" i="26" s="1"/>
  <c r="BS116" i="27" s="1"/>
  <c r="BO112" i="26" a="1"/>
  <c r="BO112" i="26" s="1"/>
  <c r="FR112" i="26" s="1"/>
  <c r="BS113" i="27" s="1"/>
  <c r="BO118" i="26" a="1"/>
  <c r="BO118" i="26" s="1"/>
  <c r="FR118" i="26" s="1"/>
  <c r="BS119" i="27" s="1"/>
  <c r="BO111" i="26" a="1"/>
  <c r="BO111" i="26" s="1"/>
  <c r="FR111" i="26" s="1" a="1"/>
  <c r="FR111" i="26" s="1"/>
  <c r="BS112" i="27" s="1"/>
  <c r="BO114" i="26" a="1"/>
  <c r="BO114" i="26" s="1"/>
  <c r="FR114" i="26" s="1" a="1"/>
  <c r="FR114" i="26" s="1"/>
  <c r="BS115" i="27" s="1"/>
  <c r="BO110" i="26" a="1"/>
  <c r="BO110" i="26" s="1"/>
  <c r="FR110" i="26" s="1"/>
  <c r="BS111" i="27" s="1"/>
  <c r="BO113" i="26" a="1"/>
  <c r="BO113" i="26" s="1"/>
  <c r="FR113" i="26" s="1" a="1"/>
  <c r="FR113" i="26" s="1"/>
  <c r="BS114" i="27" s="1"/>
  <c r="CJ102" i="26" a="1"/>
  <c r="CJ102" i="26" s="1"/>
  <c r="GM102" i="26" s="1"/>
  <c r="CN103" i="27" s="1"/>
  <c r="CJ101" i="26" a="1"/>
  <c r="CJ101" i="26" s="1"/>
  <c r="GM101" i="26" s="1"/>
  <c r="CN102" i="27" s="1"/>
  <c r="CJ105" i="26" a="1"/>
  <c r="CJ105" i="26" s="1"/>
  <c r="GM105" i="26" s="1" a="1"/>
  <c r="GM105" i="26" s="1"/>
  <c r="CN106" i="27" s="1"/>
  <c r="CJ99" i="26" a="1"/>
  <c r="CJ99" i="26" s="1"/>
  <c r="GM99" i="26" s="1"/>
  <c r="CN100" i="27" s="1"/>
  <c r="CJ104" i="26" a="1"/>
  <c r="CJ104" i="26" s="1"/>
  <c r="GM104" i="26" s="1"/>
  <c r="CN105" i="27" s="1"/>
  <c r="CJ107" i="26" a="1"/>
  <c r="CJ107" i="26" s="1"/>
  <c r="GM107" i="26" s="1" a="1"/>
  <c r="GM107" i="26" s="1"/>
  <c r="CN108" i="27" s="1"/>
  <c r="CJ100" i="26" a="1"/>
  <c r="CJ100" i="26" s="1"/>
  <c r="GM100" i="26" s="1" a="1"/>
  <c r="GM100" i="26" s="1"/>
  <c r="CN101" i="27" s="1"/>
  <c r="CJ106" i="26" a="1"/>
  <c r="CJ106" i="26" s="1"/>
  <c r="GM106" i="26" s="1"/>
  <c r="CN107" i="27" s="1"/>
  <c r="CJ109" i="26" a="1"/>
  <c r="CJ109" i="26" s="1"/>
  <c r="GM109" i="26" s="1" a="1"/>
  <c r="GM109" i="26" s="1"/>
  <c r="CN110" i="27" s="1"/>
  <c r="CJ108" i="26" a="1"/>
  <c r="CJ108" i="26" s="1"/>
  <c r="GM108" i="26" s="1"/>
  <c r="CN109" i="27" s="1"/>
  <c r="CJ103" i="26" a="1"/>
  <c r="CJ103" i="26" s="1"/>
  <c r="GM103" i="26" s="1" a="1"/>
  <c r="GM103" i="26" s="1"/>
  <c r="CN104" i="27" s="1"/>
  <c r="AS85" i="26" a="1"/>
  <c r="AS85" i="26" s="1"/>
  <c r="EV85" i="26" s="1"/>
  <c r="AW86" i="27" s="1"/>
  <c r="AS86" i="26" a="1"/>
  <c r="AS86" i="26" s="1"/>
  <c r="EV86" i="26" s="1" a="1"/>
  <c r="EV86" i="26" s="1"/>
  <c r="AW87" i="27" s="1"/>
  <c r="AS84" i="26" a="1"/>
  <c r="AS84" i="26" s="1"/>
  <c r="EV84" i="26" s="1"/>
  <c r="AW85" i="27" s="1"/>
  <c r="AS88" i="26" a="1"/>
  <c r="AS88" i="26" s="1"/>
  <c r="AS89" i="26" a="1"/>
  <c r="AS89" i="26" s="1"/>
  <c r="AS87" i="26" a="1"/>
  <c r="AS87" i="26" s="1"/>
  <c r="EV87" i="26" s="1" a="1"/>
  <c r="EV87" i="26" s="1"/>
  <c r="AW88" i="27" s="1"/>
  <c r="AU88" i="26" a="1"/>
  <c r="AU88" i="26" s="1"/>
  <c r="AU85" i="26" a="1"/>
  <c r="AU85" i="26" s="1"/>
  <c r="EX85" i="26" s="1"/>
  <c r="AY86" i="27" s="1"/>
  <c r="AU84" i="26" a="1"/>
  <c r="AU84" i="26" s="1"/>
  <c r="EX84" i="26" s="1"/>
  <c r="AY85" i="27" s="1"/>
  <c r="AU87" i="26" a="1"/>
  <c r="AU87" i="26" s="1"/>
  <c r="EX87" i="26" s="1" a="1"/>
  <c r="EX87" i="26" s="1"/>
  <c r="AY88" i="27" s="1"/>
  <c r="AU89" i="26" a="1"/>
  <c r="AU89" i="26" s="1"/>
  <c r="AU86" i="26" a="1"/>
  <c r="AU86" i="26" s="1"/>
  <c r="EX86" i="26" s="1" a="1"/>
  <c r="EX86" i="26" s="1"/>
  <c r="AY87" i="27" s="1"/>
  <c r="T84" i="26" a="1"/>
  <c r="T84" i="26" s="1"/>
  <c r="DW84" i="26" s="1"/>
  <c r="X85" i="27" s="1"/>
  <c r="T89" i="26" a="1"/>
  <c r="T89" i="26" s="1"/>
  <c r="T85" i="26" a="1"/>
  <c r="T85" i="26" s="1"/>
  <c r="DW85" i="26" s="1"/>
  <c r="X86" i="27" s="1"/>
  <c r="T86" i="26" a="1"/>
  <c r="T86" i="26" s="1"/>
  <c r="DW86" i="26" s="1" a="1"/>
  <c r="DW86" i="26" s="1"/>
  <c r="X87" i="27" s="1"/>
  <c r="T88" i="26" a="1"/>
  <c r="T88" i="26" s="1"/>
  <c r="T87" i="26" a="1"/>
  <c r="T87" i="26" s="1"/>
  <c r="DW87" i="26" s="1" a="1"/>
  <c r="DW87" i="26" s="1"/>
  <c r="X88" i="27" s="1"/>
  <c r="BX126" i="26" a="1"/>
  <c r="BX126" i="26" s="1"/>
  <c r="GA126" i="26" s="1"/>
  <c r="CB127" i="27" s="1"/>
  <c r="BX120" i="26" a="1"/>
  <c r="BX120" i="26" s="1"/>
  <c r="GA120" i="26" s="1"/>
  <c r="CB121" i="27" s="1"/>
  <c r="BX124" i="26" a="1"/>
  <c r="BX124" i="26" s="1"/>
  <c r="GA124" i="26" s="1"/>
  <c r="CB125" i="27" s="1"/>
  <c r="BX121" i="26" a="1"/>
  <c r="BX121" i="26" s="1"/>
  <c r="GA121" i="26" s="1"/>
  <c r="CB122" i="27" s="1"/>
  <c r="BX130" i="26" a="1"/>
  <c r="BX130" i="26" s="1"/>
  <c r="GA130" i="26" s="1"/>
  <c r="CB131" i="27" s="1"/>
  <c r="BX127" i="26" a="1"/>
  <c r="BX127" i="26" s="1"/>
  <c r="GA127" i="26" s="1"/>
  <c r="CB128" i="27" s="1"/>
  <c r="BX131" i="26" a="1"/>
  <c r="BX131" i="26" s="1"/>
  <c r="GA131" i="26" s="1"/>
  <c r="CB132" i="27" s="1"/>
  <c r="BX123" i="26" a="1"/>
  <c r="BX123" i="26" s="1"/>
  <c r="GA123" i="26" s="1"/>
  <c r="CB124" i="27" s="1"/>
  <c r="BX128" i="26" a="1"/>
  <c r="BX128" i="26" s="1"/>
  <c r="GA128" i="26" s="1"/>
  <c r="CB129" i="27" s="1"/>
  <c r="BX132" i="26" a="1"/>
  <c r="BX132" i="26" s="1"/>
  <c r="GA132" i="26" s="1"/>
  <c r="CB133" i="27" s="1"/>
  <c r="BX125" i="26" a="1"/>
  <c r="BX125" i="26" s="1"/>
  <c r="GA125" i="26" s="1"/>
  <c r="CB126" i="27" s="1"/>
  <c r="BX129" i="26" a="1"/>
  <c r="BX129" i="26" s="1"/>
  <c r="GA129" i="26" s="1"/>
  <c r="CB130" i="27" s="1"/>
  <c r="BX133" i="26" a="1"/>
  <c r="BX133" i="26" s="1"/>
  <c r="GA133" i="26" s="1"/>
  <c r="CB134" i="27" s="1"/>
  <c r="BX122" i="26" a="1"/>
  <c r="BX122" i="26" s="1"/>
  <c r="GA122" i="26" s="1"/>
  <c r="CB123" i="27" s="1"/>
  <c r="BI102" i="26" a="1"/>
  <c r="BI102" i="26" s="1"/>
  <c r="FL102" i="26" s="1"/>
  <c r="BM103" i="27" s="1"/>
  <c r="BI104" i="26" a="1"/>
  <c r="BI104" i="26" s="1"/>
  <c r="FL104" i="26" s="1"/>
  <c r="BM105" i="27" s="1"/>
  <c r="BI103" i="26" a="1"/>
  <c r="BI103" i="26" s="1"/>
  <c r="FL103" i="26" s="1" a="1"/>
  <c r="FL103" i="26" s="1"/>
  <c r="BM104" i="27" s="1"/>
  <c r="BI99" i="26" a="1"/>
  <c r="BI99" i="26" s="1"/>
  <c r="FL99" i="26" s="1"/>
  <c r="BM100" i="27" s="1"/>
  <c r="BI106" i="26" a="1"/>
  <c r="BI106" i="26" s="1"/>
  <c r="FL106" i="26" s="1"/>
  <c r="BM107" i="27" s="1"/>
  <c r="BI107" i="26" a="1"/>
  <c r="BI107" i="26" s="1"/>
  <c r="FL107" i="26" s="1" a="1"/>
  <c r="FL107" i="26" s="1"/>
  <c r="BM108" i="27" s="1"/>
  <c r="BI101" i="26" a="1"/>
  <c r="BI101" i="26" s="1"/>
  <c r="FL101" i="26" s="1"/>
  <c r="BM102" i="27" s="1"/>
  <c r="BI105" i="26" a="1"/>
  <c r="BI105" i="26" s="1"/>
  <c r="FL105" i="26" s="1" a="1"/>
  <c r="FL105" i="26" s="1"/>
  <c r="BM106" i="27" s="1"/>
  <c r="BI109" i="26" a="1"/>
  <c r="BI109" i="26" s="1"/>
  <c r="FL109" i="26" s="1" a="1"/>
  <c r="FL109" i="26" s="1"/>
  <c r="BM110" i="27" s="1"/>
  <c r="BI100" i="26" a="1"/>
  <c r="BI100" i="26" s="1"/>
  <c r="FL100" i="26" s="1" a="1"/>
  <c r="FL100" i="26" s="1"/>
  <c r="BM101" i="27" s="1"/>
  <c r="BI108" i="26" a="1"/>
  <c r="BI108" i="26" s="1"/>
  <c r="FL108" i="26" s="1"/>
  <c r="BM109" i="27" s="1"/>
  <c r="S105" i="26" a="1"/>
  <c r="S105" i="26" s="1"/>
  <c r="DV105" i="26" s="1" a="1"/>
  <c r="DV105" i="26" s="1"/>
  <c r="W106" i="27" s="1"/>
  <c r="S106" i="26" a="1"/>
  <c r="S106" i="26" s="1"/>
  <c r="DV106" i="26" s="1"/>
  <c r="W107" i="27" s="1"/>
  <c r="S99" i="26" a="1"/>
  <c r="S99" i="26" s="1"/>
  <c r="DV99" i="26" s="1"/>
  <c r="W100" i="27" s="1"/>
  <c r="S108" i="26" a="1"/>
  <c r="S108" i="26" s="1"/>
  <c r="DV108" i="26" s="1"/>
  <c r="W109" i="27" s="1"/>
  <c r="S103" i="26" a="1"/>
  <c r="S103" i="26" s="1"/>
  <c r="DV103" i="26" s="1" a="1"/>
  <c r="DV103" i="26" s="1"/>
  <c r="W104" i="27" s="1"/>
  <c r="S104" i="26" a="1"/>
  <c r="S104" i="26" s="1"/>
  <c r="DV104" i="26" s="1"/>
  <c r="W105" i="27" s="1"/>
  <c r="S101" i="26" a="1"/>
  <c r="S101" i="26" s="1"/>
  <c r="DV101" i="26" s="1"/>
  <c r="W102" i="27" s="1"/>
  <c r="S102" i="26" a="1"/>
  <c r="S102" i="26" s="1"/>
  <c r="DV102" i="26" s="1"/>
  <c r="W103" i="27" s="1"/>
  <c r="S107" i="26" a="1"/>
  <c r="S107" i="26" s="1"/>
  <c r="DV107" i="26" s="1" a="1"/>
  <c r="DV107" i="26" s="1"/>
  <c r="W108" i="27" s="1"/>
  <c r="S109" i="26" a="1"/>
  <c r="S109" i="26" s="1"/>
  <c r="DV109" i="26" s="1" a="1"/>
  <c r="DV109" i="26" s="1"/>
  <c r="W110" i="27" s="1"/>
  <c r="S100" i="26" a="1"/>
  <c r="S100" i="26" s="1"/>
  <c r="DV100" i="26" s="1" a="1"/>
  <c r="DV100" i="26" s="1"/>
  <c r="W101" i="27" s="1"/>
  <c r="CM84" i="26" a="1"/>
  <c r="CM84" i="26" s="1"/>
  <c r="GP84" i="26" s="1"/>
  <c r="CQ85" i="27" s="1"/>
  <c r="CM85" i="26" a="1"/>
  <c r="CM85" i="26" s="1"/>
  <c r="GP85" i="26" s="1"/>
  <c r="CQ86" i="27" s="1"/>
  <c r="CM86" i="26" a="1"/>
  <c r="CM86" i="26" s="1"/>
  <c r="GP86" i="26" s="1" a="1"/>
  <c r="GP86" i="26" s="1"/>
  <c r="CQ87" i="27" s="1"/>
  <c r="CM87" i="26" a="1"/>
  <c r="CM87" i="26" s="1"/>
  <c r="GP87" i="26" s="1" a="1"/>
  <c r="GP87" i="26" s="1"/>
  <c r="CQ88" i="27" s="1"/>
  <c r="CM89" i="26" a="1"/>
  <c r="CM89" i="26" s="1"/>
  <c r="CM88" i="26" a="1"/>
  <c r="CM88" i="26" s="1"/>
  <c r="CI131" i="26" a="1"/>
  <c r="CI131" i="26" s="1"/>
  <c r="GL131" i="26" s="1"/>
  <c r="CM132" i="27" s="1"/>
  <c r="CI132" i="26" a="1"/>
  <c r="CI132" i="26" s="1"/>
  <c r="GL132" i="26" s="1"/>
  <c r="CM133" i="27" s="1"/>
  <c r="CI124" i="26" a="1"/>
  <c r="CI124" i="26" s="1"/>
  <c r="GL124" i="26" s="1"/>
  <c r="CM125" i="27" s="1"/>
  <c r="CI120" i="26" a="1"/>
  <c r="CI120" i="26" s="1"/>
  <c r="GL120" i="26" s="1"/>
  <c r="CM121" i="27" s="1"/>
  <c r="CI130" i="26" a="1"/>
  <c r="CI130" i="26" s="1"/>
  <c r="GL130" i="26" s="1"/>
  <c r="CM131" i="27" s="1"/>
  <c r="CI127" i="26" a="1"/>
  <c r="CI127" i="26" s="1"/>
  <c r="GL127" i="26" s="1"/>
  <c r="CM128" i="27" s="1"/>
  <c r="CI122" i="26" a="1"/>
  <c r="CI122" i="26" s="1"/>
  <c r="GL122" i="26" s="1"/>
  <c r="CM123" i="27" s="1"/>
  <c r="CI128" i="26" a="1"/>
  <c r="CI128" i="26" s="1"/>
  <c r="GL128" i="26" s="1"/>
  <c r="CM129" i="27" s="1"/>
  <c r="CI123" i="26" a="1"/>
  <c r="CI123" i="26" s="1"/>
  <c r="GL123" i="26" s="1"/>
  <c r="CM124" i="27" s="1"/>
  <c r="CI126" i="26" a="1"/>
  <c r="CI126" i="26" s="1"/>
  <c r="GL126" i="26" s="1"/>
  <c r="CM127" i="27" s="1"/>
  <c r="CI133" i="26" a="1"/>
  <c r="CI133" i="26" s="1"/>
  <c r="GL133" i="26" s="1"/>
  <c r="CM134" i="27" s="1"/>
  <c r="CI125" i="26" a="1"/>
  <c r="CI125" i="26" s="1"/>
  <c r="GL125" i="26" s="1"/>
  <c r="CM126" i="27" s="1"/>
  <c r="CI129" i="26" a="1"/>
  <c r="CI129" i="26" s="1"/>
  <c r="GL129" i="26" s="1"/>
  <c r="CM130" i="27" s="1"/>
  <c r="CI121" i="26" a="1"/>
  <c r="CI121" i="26" s="1"/>
  <c r="GL121" i="26" s="1"/>
  <c r="CM122" i="27" s="1"/>
  <c r="CT123" i="26" a="1"/>
  <c r="CT123" i="26" s="1"/>
  <c r="GW123" i="26" s="1"/>
  <c r="CX124" i="27" s="1"/>
  <c r="CT129" i="26" a="1"/>
  <c r="CT129" i="26" s="1"/>
  <c r="GW129" i="26" s="1"/>
  <c r="CX130" i="27" s="1"/>
  <c r="CT131" i="26" a="1"/>
  <c r="CT131" i="26" s="1"/>
  <c r="GW131" i="26" s="1"/>
  <c r="CX132" i="27" s="1"/>
  <c r="CT130" i="26" a="1"/>
  <c r="CT130" i="26" s="1"/>
  <c r="GW130" i="26" s="1"/>
  <c r="CX131" i="27" s="1"/>
  <c r="CT121" i="26" a="1"/>
  <c r="CT121" i="26" s="1"/>
  <c r="GW121" i="26" s="1"/>
  <c r="CX122" i="27" s="1"/>
  <c r="CT132" i="26" a="1"/>
  <c r="CT132" i="26" s="1"/>
  <c r="GW132" i="26" s="1"/>
  <c r="CX133" i="27" s="1"/>
  <c r="CT126" i="26" a="1"/>
  <c r="CT126" i="26" s="1"/>
  <c r="GW126" i="26" s="1"/>
  <c r="CX127" i="27" s="1"/>
  <c r="CT128" i="26" a="1"/>
  <c r="CT128" i="26" s="1"/>
  <c r="GW128" i="26" s="1"/>
  <c r="CX129" i="27" s="1"/>
  <c r="CT124" i="26" a="1"/>
  <c r="CT124" i="26" s="1"/>
  <c r="GW124" i="26" s="1"/>
  <c r="CX125" i="27" s="1"/>
  <c r="CT125" i="26" a="1"/>
  <c r="CT125" i="26" s="1"/>
  <c r="GW125" i="26" s="1"/>
  <c r="CX126" i="27" s="1"/>
  <c r="CT133" i="26" a="1"/>
  <c r="CT133" i="26" s="1"/>
  <c r="GW133" i="26" s="1"/>
  <c r="CX134" i="27" s="1"/>
  <c r="CT122" i="26" a="1"/>
  <c r="CT122" i="26" s="1"/>
  <c r="GW122" i="26" s="1"/>
  <c r="CX123" i="27" s="1"/>
  <c r="CT120" i="26" a="1"/>
  <c r="CT120" i="26" s="1"/>
  <c r="GW120" i="26" s="1"/>
  <c r="CX121" i="27" s="1"/>
  <c r="CT127" i="26" a="1"/>
  <c r="CT127" i="26" s="1"/>
  <c r="GW127" i="26" s="1"/>
  <c r="CX128" i="27" s="1"/>
  <c r="DA99" i="26" a="1"/>
  <c r="DA99" i="26" s="1"/>
  <c r="HD99" i="26" s="1"/>
  <c r="DE100" i="27" s="1"/>
  <c r="DA105" i="26" a="1"/>
  <c r="DA105" i="26" s="1"/>
  <c r="HD105" i="26" s="1" a="1"/>
  <c r="HD105" i="26" s="1"/>
  <c r="DE106" i="27" s="1"/>
  <c r="DA109" i="26" a="1"/>
  <c r="DA109" i="26" s="1"/>
  <c r="HD109" i="26" s="1" a="1"/>
  <c r="HD109" i="26" s="1"/>
  <c r="DE110" i="27" s="1"/>
  <c r="DA103" i="26" a="1"/>
  <c r="DA103" i="26" s="1"/>
  <c r="HD103" i="26" s="1" a="1"/>
  <c r="HD103" i="26" s="1"/>
  <c r="DE104" i="27" s="1"/>
  <c r="DA102" i="26" a="1"/>
  <c r="DA102" i="26" s="1"/>
  <c r="HD102" i="26" s="1"/>
  <c r="DE103" i="27" s="1"/>
  <c r="DA104" i="26" a="1"/>
  <c r="DA104" i="26" s="1"/>
  <c r="HD104" i="26" s="1"/>
  <c r="DE105" i="27" s="1"/>
  <c r="DA107" i="26" a="1"/>
  <c r="DA107" i="26" s="1"/>
  <c r="HD107" i="26" s="1" a="1"/>
  <c r="HD107" i="26" s="1"/>
  <c r="DE108" i="27" s="1"/>
  <c r="DA101" i="26" a="1"/>
  <c r="DA101" i="26" s="1"/>
  <c r="HD101" i="26" s="1"/>
  <c r="DE102" i="27" s="1"/>
  <c r="DA108" i="26" a="1"/>
  <c r="DA108" i="26" s="1"/>
  <c r="HD108" i="26" s="1"/>
  <c r="DE109" i="27" s="1"/>
  <c r="DA100" i="26" a="1"/>
  <c r="DA100" i="26" s="1"/>
  <c r="HD100" i="26" s="1" a="1"/>
  <c r="HD100" i="26" s="1"/>
  <c r="DE101" i="27" s="1"/>
  <c r="DA106" i="26" a="1"/>
  <c r="DA106" i="26" s="1"/>
  <c r="HD106" i="26" s="1"/>
  <c r="DE107" i="27" s="1"/>
  <c r="DG129" i="26" a="1"/>
  <c r="DG129" i="26" s="1"/>
  <c r="HJ129" i="26" s="1"/>
  <c r="DK130" i="27" s="1"/>
  <c r="DG127" i="26" a="1"/>
  <c r="DG127" i="26" s="1"/>
  <c r="HJ127" i="26" s="1"/>
  <c r="DK128" i="27" s="1"/>
  <c r="DG124" i="26" a="1"/>
  <c r="DG124" i="26" s="1"/>
  <c r="HJ124" i="26" s="1"/>
  <c r="DK125" i="27" s="1"/>
  <c r="DG131" i="26" a="1"/>
  <c r="DG131" i="26" s="1"/>
  <c r="HJ131" i="26" s="1"/>
  <c r="DK132" i="27" s="1"/>
  <c r="DG123" i="26" a="1"/>
  <c r="DG123" i="26" s="1"/>
  <c r="HJ123" i="26" s="1"/>
  <c r="DK124" i="27" s="1"/>
  <c r="DG130" i="26" a="1"/>
  <c r="DG130" i="26" s="1"/>
  <c r="HJ130" i="26" s="1"/>
  <c r="DK131" i="27" s="1"/>
  <c r="DG133" i="26" a="1"/>
  <c r="DG133" i="26" s="1"/>
  <c r="HJ133" i="26" s="1"/>
  <c r="DK134" i="27" s="1"/>
  <c r="DG128" i="26" a="1"/>
  <c r="DG128" i="26" s="1"/>
  <c r="HJ128" i="26" s="1"/>
  <c r="DK129" i="27" s="1"/>
  <c r="DG125" i="26" a="1"/>
  <c r="DG125" i="26" s="1"/>
  <c r="HJ125" i="26" s="1"/>
  <c r="DK126" i="27" s="1"/>
  <c r="DG122" i="26" a="1"/>
  <c r="DG122" i="26" s="1"/>
  <c r="HJ122" i="26" s="1"/>
  <c r="DK123" i="27" s="1"/>
  <c r="DG132" i="26" a="1"/>
  <c r="DG132" i="26" s="1"/>
  <c r="HJ132" i="26" s="1"/>
  <c r="DK133" i="27" s="1"/>
  <c r="DG121" i="26" a="1"/>
  <c r="DG121" i="26" s="1"/>
  <c r="HJ121" i="26" s="1"/>
  <c r="DK122" i="27" s="1"/>
  <c r="DG126" i="26" a="1"/>
  <c r="DG126" i="26" s="1"/>
  <c r="HJ126" i="26" s="1"/>
  <c r="DK127" i="27" s="1"/>
  <c r="DG120" i="26" a="1"/>
  <c r="DG120" i="26" s="1"/>
  <c r="HJ120" i="26" s="1"/>
  <c r="DK121" i="27" s="1"/>
  <c r="BP96" i="26" a="1"/>
  <c r="BP96" i="26" s="1"/>
  <c r="FS96" i="26" s="1"/>
  <c r="BT97" i="27" s="1"/>
  <c r="BP91" i="26" a="1"/>
  <c r="BP91" i="26" s="1"/>
  <c r="FS91" i="26" s="1" a="1"/>
  <c r="FS91" i="26" s="1"/>
  <c r="BT92" i="27" s="1"/>
  <c r="BP90" i="26" a="1"/>
  <c r="BP90" i="26" s="1"/>
  <c r="FS90" i="26" s="1" a="1"/>
  <c r="FS90" i="26" s="1"/>
  <c r="BT91" i="27" s="1"/>
  <c r="BP95" i="26" a="1"/>
  <c r="BP95" i="26" s="1"/>
  <c r="FS95" i="26" s="1" a="1"/>
  <c r="FS95" i="26" s="1"/>
  <c r="BT96" i="27" s="1"/>
  <c r="BP92" i="26" a="1"/>
  <c r="BP92" i="26" s="1"/>
  <c r="FS92" i="26" s="1"/>
  <c r="BT93" i="27" s="1"/>
  <c r="BP93" i="26" a="1"/>
  <c r="BP93" i="26" s="1"/>
  <c r="FS93" i="26" s="1" a="1"/>
  <c r="FS93" i="26" s="1"/>
  <c r="BT94" i="27" s="1"/>
  <c r="BP94" i="26" a="1"/>
  <c r="BP94" i="26" s="1"/>
  <c r="FS94" i="26" s="1"/>
  <c r="BT95" i="27" s="1"/>
  <c r="BP98" i="26" a="1"/>
  <c r="BP98" i="26" s="1"/>
  <c r="FS98" i="26" s="1" a="1"/>
  <c r="FS98" i="26" s="1"/>
  <c r="BT99" i="27" s="1"/>
  <c r="BP97" i="26" a="1"/>
  <c r="BP97" i="26" s="1"/>
  <c r="FS97" i="26" s="1"/>
  <c r="BT98" i="27" s="1"/>
  <c r="U118" i="26" a="1"/>
  <c r="U118" i="26" s="1"/>
  <c r="DX118" i="26" s="1"/>
  <c r="Y119" i="27" s="1"/>
  <c r="U116" i="26" a="1"/>
  <c r="U116" i="26" s="1"/>
  <c r="DX116" i="26" s="1" a="1"/>
  <c r="DX116" i="26" s="1"/>
  <c r="Y117" i="27" s="1"/>
  <c r="U119" i="26" a="1"/>
  <c r="U119" i="26" s="1"/>
  <c r="DX119" i="26" s="1" a="1"/>
  <c r="DX119" i="26" s="1"/>
  <c r="Y120" i="27" s="1"/>
  <c r="U112" i="26" a="1"/>
  <c r="U112" i="26" s="1"/>
  <c r="DX112" i="26" s="1"/>
  <c r="Y113" i="27" s="1"/>
  <c r="U117" i="26" a="1"/>
  <c r="U117" i="26" s="1"/>
  <c r="DX117" i="26" s="1"/>
  <c r="Y118" i="27" s="1"/>
  <c r="U111" i="26" a="1"/>
  <c r="U111" i="26" s="1"/>
  <c r="DX111" i="26" s="1" a="1"/>
  <c r="DX111" i="26" s="1"/>
  <c r="Y112" i="27" s="1"/>
  <c r="U115" i="26" a="1"/>
  <c r="U115" i="26" s="1"/>
  <c r="DX115" i="26" s="1"/>
  <c r="Y116" i="27" s="1"/>
  <c r="U114" i="26" a="1"/>
  <c r="U114" i="26" s="1"/>
  <c r="DX114" i="26" s="1" a="1"/>
  <c r="DX114" i="26" s="1"/>
  <c r="Y115" i="27" s="1"/>
  <c r="U113" i="26" a="1"/>
  <c r="U113" i="26" s="1"/>
  <c r="DX113" i="26" s="1" a="1"/>
  <c r="DX113" i="26" s="1"/>
  <c r="Y114" i="27" s="1"/>
  <c r="U110" i="26" a="1"/>
  <c r="U110" i="26" s="1"/>
  <c r="DX110" i="26" s="1"/>
  <c r="Y111" i="27" s="1"/>
  <c r="DH84" i="26" a="1"/>
  <c r="DH84" i="26" s="1"/>
  <c r="HK84" i="26" s="1"/>
  <c r="DL85" i="27" s="1"/>
  <c r="DH89" i="26" a="1"/>
  <c r="DH89" i="26" s="1"/>
  <c r="DH85" i="26" a="1"/>
  <c r="DH85" i="26" s="1"/>
  <c r="HK85" i="26" s="1"/>
  <c r="DL86" i="27" s="1"/>
  <c r="DH87" i="26" a="1"/>
  <c r="DH87" i="26" s="1"/>
  <c r="HK87" i="26" s="1" a="1"/>
  <c r="HK87" i="26" s="1"/>
  <c r="DL88" i="27" s="1"/>
  <c r="DH88" i="26" a="1"/>
  <c r="DH88" i="26" s="1"/>
  <c r="DH86" i="26" a="1"/>
  <c r="DH86" i="26" s="1"/>
  <c r="HK86" i="26" s="1" a="1"/>
  <c r="HK86" i="26" s="1"/>
  <c r="DL87" i="27" s="1"/>
  <c r="AJ88" i="26" a="1"/>
  <c r="AJ88" i="26" s="1"/>
  <c r="AJ89" i="26" a="1"/>
  <c r="AJ89" i="26" s="1"/>
  <c r="AJ86" i="26" a="1"/>
  <c r="AJ86" i="26" s="1"/>
  <c r="EM86" i="26" s="1" a="1"/>
  <c r="EM86" i="26" s="1"/>
  <c r="AN87" i="27" s="1"/>
  <c r="AJ87" i="26" a="1"/>
  <c r="AJ87" i="26" s="1"/>
  <c r="EM87" i="26" s="1" a="1"/>
  <c r="EM87" i="26" s="1"/>
  <c r="AN88" i="27" s="1"/>
  <c r="AJ84" i="26" a="1"/>
  <c r="AJ84" i="26" s="1"/>
  <c r="EM84" i="26" s="1"/>
  <c r="AN85" i="27" s="1"/>
  <c r="AJ85" i="26" a="1"/>
  <c r="AJ85" i="26" s="1"/>
  <c r="EM85" i="26" s="1"/>
  <c r="AN86" i="27" s="1"/>
  <c r="BE126" i="26" a="1"/>
  <c r="BE126" i="26" s="1"/>
  <c r="FH126" i="26" s="1"/>
  <c r="BI127" i="27" s="1"/>
  <c r="BE124" i="26" a="1"/>
  <c r="BE124" i="26" s="1"/>
  <c r="FH124" i="26" s="1"/>
  <c r="BI125" i="27" s="1"/>
  <c r="BE127" i="26" a="1"/>
  <c r="BE127" i="26" s="1"/>
  <c r="FH127" i="26" s="1"/>
  <c r="BI128" i="27" s="1"/>
  <c r="BE120" i="26" a="1"/>
  <c r="BE120" i="26" s="1"/>
  <c r="FH120" i="26" s="1"/>
  <c r="BI121" i="27" s="1"/>
  <c r="BE122" i="26" a="1"/>
  <c r="BE122" i="26" s="1"/>
  <c r="FH122" i="26" s="1"/>
  <c r="BI123" i="27" s="1"/>
  <c r="BE133" i="26" a="1"/>
  <c r="BE133" i="26" s="1"/>
  <c r="FH133" i="26" s="1"/>
  <c r="BI134" i="27" s="1"/>
  <c r="BE121" i="26" a="1"/>
  <c r="BE121" i="26" s="1"/>
  <c r="FH121" i="26" s="1"/>
  <c r="BI122" i="27" s="1"/>
  <c r="BE131" i="26" a="1"/>
  <c r="BE131" i="26" s="1"/>
  <c r="FH131" i="26" s="1"/>
  <c r="BI132" i="27" s="1"/>
  <c r="BE125" i="26" a="1"/>
  <c r="BE125" i="26" s="1"/>
  <c r="FH125" i="26" s="1"/>
  <c r="BI126" i="27" s="1"/>
  <c r="BE128" i="26" a="1"/>
  <c r="BE128" i="26" s="1"/>
  <c r="FH128" i="26" s="1"/>
  <c r="BI129" i="27" s="1"/>
  <c r="BE132" i="26" a="1"/>
  <c r="BE132" i="26" s="1"/>
  <c r="FH132" i="26" s="1"/>
  <c r="BI133" i="27" s="1"/>
  <c r="BE130" i="26" a="1"/>
  <c r="BE130" i="26" s="1"/>
  <c r="FH130" i="26" s="1"/>
  <c r="BI131" i="27" s="1"/>
  <c r="BE129" i="26" a="1"/>
  <c r="BE129" i="26" s="1"/>
  <c r="FH129" i="26" s="1"/>
  <c r="BI130" i="27" s="1"/>
  <c r="BE123" i="26" a="1"/>
  <c r="BE123" i="26" s="1"/>
  <c r="FH123" i="26" s="1"/>
  <c r="BI124" i="27" s="1"/>
  <c r="CY127" i="26" a="1"/>
  <c r="CY127" i="26" s="1"/>
  <c r="HB127" i="26" s="1"/>
  <c r="DC128" i="27" s="1"/>
  <c r="CY122" i="26" a="1"/>
  <c r="CY122" i="26" s="1"/>
  <c r="HB122" i="26" s="1"/>
  <c r="DC123" i="27" s="1"/>
  <c r="CY126" i="26" a="1"/>
  <c r="CY126" i="26" s="1"/>
  <c r="HB126" i="26" s="1"/>
  <c r="DC127" i="27" s="1"/>
  <c r="CY128" i="26" a="1"/>
  <c r="CY128" i="26" s="1"/>
  <c r="HB128" i="26" s="1"/>
  <c r="DC129" i="27" s="1"/>
  <c r="CY124" i="26" a="1"/>
  <c r="CY124" i="26" s="1"/>
  <c r="HB124" i="26" s="1"/>
  <c r="DC125" i="27" s="1"/>
  <c r="CY130" i="26" a="1"/>
  <c r="CY130" i="26" s="1"/>
  <c r="HB130" i="26" s="1"/>
  <c r="DC131" i="27" s="1"/>
  <c r="CY131" i="26" a="1"/>
  <c r="CY131" i="26" s="1"/>
  <c r="HB131" i="26" s="1"/>
  <c r="DC132" i="27" s="1"/>
  <c r="CY132" i="26" a="1"/>
  <c r="CY132" i="26" s="1"/>
  <c r="HB132" i="26" s="1"/>
  <c r="DC133" i="27" s="1"/>
  <c r="CY120" i="26" a="1"/>
  <c r="CY120" i="26" s="1"/>
  <c r="HB120" i="26" s="1"/>
  <c r="DC121" i="27" s="1"/>
  <c r="CY133" i="26" a="1"/>
  <c r="CY133" i="26" s="1"/>
  <c r="HB133" i="26" s="1"/>
  <c r="DC134" i="27" s="1"/>
  <c r="CY129" i="26" a="1"/>
  <c r="CY129" i="26" s="1"/>
  <c r="HB129" i="26" s="1"/>
  <c r="DC130" i="27" s="1"/>
  <c r="CY125" i="26" a="1"/>
  <c r="CY125" i="26" s="1"/>
  <c r="HB125" i="26" s="1"/>
  <c r="DC126" i="27" s="1"/>
  <c r="CY121" i="26" a="1"/>
  <c r="CY121" i="26" s="1"/>
  <c r="HB121" i="26" s="1"/>
  <c r="DC122" i="27" s="1"/>
  <c r="CY123" i="26" a="1"/>
  <c r="CY123" i="26" s="1"/>
  <c r="HB123" i="26" s="1"/>
  <c r="DC124" i="27" s="1"/>
  <c r="DD109" i="26" a="1"/>
  <c r="DD109" i="26" s="1"/>
  <c r="HG109" i="26" s="1" a="1"/>
  <c r="HG109" i="26" s="1"/>
  <c r="DH110" i="27" s="1"/>
  <c r="DD107" i="26" a="1"/>
  <c r="DD107" i="26" s="1"/>
  <c r="HG107" i="26" s="1" a="1"/>
  <c r="HG107" i="26" s="1"/>
  <c r="DH108" i="27" s="1"/>
  <c r="DD106" i="26" a="1"/>
  <c r="DD106" i="26" s="1"/>
  <c r="HG106" i="26" s="1"/>
  <c r="DH107" i="27" s="1"/>
  <c r="DD102" i="26" a="1"/>
  <c r="DD102" i="26" s="1"/>
  <c r="HG102" i="26" s="1"/>
  <c r="DH103" i="27" s="1"/>
  <c r="DD103" i="26" a="1"/>
  <c r="DD103" i="26" s="1"/>
  <c r="HG103" i="26" s="1" a="1"/>
  <c r="HG103" i="26" s="1"/>
  <c r="DH104" i="27" s="1"/>
  <c r="DD99" i="26" a="1"/>
  <c r="DD99" i="26" s="1"/>
  <c r="HG99" i="26" s="1"/>
  <c r="DH100" i="27" s="1"/>
  <c r="DD100" i="26" a="1"/>
  <c r="DD100" i="26" s="1"/>
  <c r="HG100" i="26" s="1" a="1"/>
  <c r="HG100" i="26" s="1"/>
  <c r="DH101" i="27" s="1"/>
  <c r="DD105" i="26" a="1"/>
  <c r="DD105" i="26" s="1"/>
  <c r="HG105" i="26" s="1" a="1"/>
  <c r="HG105" i="26" s="1"/>
  <c r="DH106" i="27" s="1"/>
  <c r="DD108" i="26" a="1"/>
  <c r="DD108" i="26" s="1"/>
  <c r="HG108" i="26" s="1"/>
  <c r="DH109" i="27" s="1"/>
  <c r="DD101" i="26" a="1"/>
  <c r="DD101" i="26" s="1"/>
  <c r="HG101" i="26" s="1"/>
  <c r="DH102" i="27" s="1"/>
  <c r="DD104" i="26" a="1"/>
  <c r="DD104" i="26" s="1"/>
  <c r="HG104" i="26" s="1"/>
  <c r="DH105" i="27" s="1"/>
  <c r="DC84" i="26" a="1"/>
  <c r="DC84" i="26" s="1"/>
  <c r="HF84" i="26" s="1"/>
  <c r="DG85" i="27" s="1"/>
  <c r="DC87" i="26" a="1"/>
  <c r="DC87" i="26" s="1"/>
  <c r="HF87" i="26" s="1" a="1"/>
  <c r="HF87" i="26" s="1"/>
  <c r="DG88" i="27" s="1"/>
  <c r="DC86" i="26" a="1"/>
  <c r="DC86" i="26" s="1"/>
  <c r="HF86" i="26" s="1" a="1"/>
  <c r="HF86" i="26" s="1"/>
  <c r="DG87" i="27" s="1"/>
  <c r="DC85" i="26" a="1"/>
  <c r="DC85" i="26" s="1"/>
  <c r="HF85" i="26" s="1"/>
  <c r="DG86" i="27" s="1"/>
  <c r="DC88" i="26" a="1"/>
  <c r="DC88" i="26" s="1"/>
  <c r="DC89" i="26" a="1"/>
  <c r="DC89" i="26" s="1"/>
  <c r="AV105" i="26" a="1"/>
  <c r="AV105" i="26" s="1"/>
  <c r="EY105" i="26" s="1" a="1"/>
  <c r="EY105" i="26" s="1"/>
  <c r="AZ106" i="27" s="1"/>
  <c r="AV104" i="26" a="1"/>
  <c r="AV104" i="26" s="1"/>
  <c r="EY104" i="26" s="1"/>
  <c r="AZ105" i="27" s="1"/>
  <c r="AV108" i="26" a="1"/>
  <c r="AV108" i="26" s="1"/>
  <c r="EY108" i="26" s="1"/>
  <c r="AZ109" i="27" s="1"/>
  <c r="AV100" i="26" a="1"/>
  <c r="AV100" i="26" s="1"/>
  <c r="EY100" i="26" s="1" a="1"/>
  <c r="EY100" i="26" s="1"/>
  <c r="AZ101" i="27" s="1"/>
  <c r="AV99" i="26" a="1"/>
  <c r="AV99" i="26" s="1"/>
  <c r="EY99" i="26" s="1"/>
  <c r="AZ100" i="27" s="1"/>
  <c r="AV103" i="26" a="1"/>
  <c r="AV103" i="26" s="1"/>
  <c r="EY103" i="26" s="1" a="1"/>
  <c r="EY103" i="26" s="1"/>
  <c r="AZ104" i="27" s="1"/>
  <c r="AV106" i="26" a="1"/>
  <c r="AV106" i="26" s="1"/>
  <c r="EY106" i="26" s="1"/>
  <c r="AZ107" i="27" s="1"/>
  <c r="AV101" i="26" a="1"/>
  <c r="AV101" i="26" s="1"/>
  <c r="EY101" i="26" s="1"/>
  <c r="AZ102" i="27" s="1"/>
  <c r="AV102" i="26" a="1"/>
  <c r="AV102" i="26" s="1"/>
  <c r="EY102" i="26" s="1"/>
  <c r="AZ103" i="27" s="1"/>
  <c r="AV107" i="26" a="1"/>
  <c r="AV107" i="26" s="1"/>
  <c r="EY107" i="26" s="1" a="1"/>
  <c r="EY107" i="26" s="1"/>
  <c r="AZ108" i="27" s="1"/>
  <c r="AV109" i="26" a="1"/>
  <c r="AV109" i="26" s="1"/>
  <c r="EY109" i="26" s="1" a="1"/>
  <c r="EY109" i="26" s="1"/>
  <c r="AZ110" i="27" s="1"/>
  <c r="AH106" i="26" a="1"/>
  <c r="AH106" i="26" s="1"/>
  <c r="EK106" i="26" s="1"/>
  <c r="AL107" i="27" s="1"/>
  <c r="AH102" i="26" a="1"/>
  <c r="AH102" i="26" s="1"/>
  <c r="EK102" i="26" s="1"/>
  <c r="AL103" i="27" s="1"/>
  <c r="AH99" i="26" a="1"/>
  <c r="AH99" i="26" s="1"/>
  <c r="EK99" i="26" s="1"/>
  <c r="AL100" i="27" s="1"/>
  <c r="AH100" i="26" a="1"/>
  <c r="AH100" i="26" s="1"/>
  <c r="EK100" i="26" s="1" a="1"/>
  <c r="EK100" i="26" s="1"/>
  <c r="AL101" i="27" s="1"/>
  <c r="AH104" i="26" a="1"/>
  <c r="AH104" i="26" s="1"/>
  <c r="EK104" i="26" s="1"/>
  <c r="AL105" i="27" s="1"/>
  <c r="AH103" i="26" a="1"/>
  <c r="AH103" i="26" s="1"/>
  <c r="EK103" i="26" s="1" a="1"/>
  <c r="EK103" i="26" s="1"/>
  <c r="AL104" i="27" s="1"/>
  <c r="AH109" i="26" a="1"/>
  <c r="AH109" i="26" s="1"/>
  <c r="EK109" i="26" s="1" a="1"/>
  <c r="EK109" i="26" s="1"/>
  <c r="AL110" i="27" s="1"/>
  <c r="AH105" i="26" a="1"/>
  <c r="AH105" i="26" s="1"/>
  <c r="EK105" i="26" s="1" a="1"/>
  <c r="EK105" i="26" s="1"/>
  <c r="AL106" i="27" s="1"/>
  <c r="AH108" i="26" a="1"/>
  <c r="AH108" i="26" s="1"/>
  <c r="EK108" i="26" s="1"/>
  <c r="AL109" i="27" s="1"/>
  <c r="AH101" i="26" a="1"/>
  <c r="AH101" i="26" s="1"/>
  <c r="EK101" i="26" s="1"/>
  <c r="AL102" i="27" s="1"/>
  <c r="AH107" i="26" a="1"/>
  <c r="AH107" i="26" s="1"/>
  <c r="EK107" i="26" s="1" a="1"/>
  <c r="EK107" i="26" s="1"/>
  <c r="AL108" i="27" s="1"/>
  <c r="AX111" i="26" a="1"/>
  <c r="AX111" i="26" s="1"/>
  <c r="FA111" i="26" s="1" a="1"/>
  <c r="FA111" i="26" s="1"/>
  <c r="BB112" i="27" s="1"/>
  <c r="AX110" i="26" a="1"/>
  <c r="AX110" i="26" s="1"/>
  <c r="FA110" i="26" s="1"/>
  <c r="BB111" i="27" s="1"/>
  <c r="AX116" i="26" a="1"/>
  <c r="AX116" i="26" s="1"/>
  <c r="FA116" i="26" s="1" a="1"/>
  <c r="FA116" i="26" s="1"/>
  <c r="BB117" i="27" s="1"/>
  <c r="AX114" i="26" a="1"/>
  <c r="AX114" i="26" s="1"/>
  <c r="FA114" i="26" s="1" a="1"/>
  <c r="FA114" i="26" s="1"/>
  <c r="BB115" i="27" s="1"/>
  <c r="AX119" i="26" a="1"/>
  <c r="AX119" i="26" s="1"/>
  <c r="FA119" i="26" s="1" a="1"/>
  <c r="FA119" i="26" s="1"/>
  <c r="BB120" i="27" s="1"/>
  <c r="AX118" i="26" a="1"/>
  <c r="AX118" i="26" s="1"/>
  <c r="FA118" i="26" s="1"/>
  <c r="BB119" i="27" s="1"/>
  <c r="AX115" i="26" a="1"/>
  <c r="AX115" i="26" s="1"/>
  <c r="FA115" i="26" s="1"/>
  <c r="BB116" i="27" s="1"/>
  <c r="AX117" i="26" a="1"/>
  <c r="AX117" i="26" s="1"/>
  <c r="FA117" i="26" s="1"/>
  <c r="BB118" i="27" s="1"/>
  <c r="AX112" i="26" a="1"/>
  <c r="AX112" i="26" s="1"/>
  <c r="FA112" i="26" s="1"/>
  <c r="BB113" i="27" s="1"/>
  <c r="AX113" i="26" a="1"/>
  <c r="AX113" i="26" s="1"/>
  <c r="FA113" i="26" s="1" a="1"/>
  <c r="FA113" i="26" s="1"/>
  <c r="BB114" i="27" s="1"/>
  <c r="CF89" i="26" a="1"/>
  <c r="CF89" i="26" s="1"/>
  <c r="CF84" i="26" a="1"/>
  <c r="CF84" i="26" s="1"/>
  <c r="GI84" i="26" s="1"/>
  <c r="CJ85" i="27" s="1"/>
  <c r="CF85" i="26" a="1"/>
  <c r="CF85" i="26" s="1"/>
  <c r="GI85" i="26" s="1"/>
  <c r="CJ86" i="27" s="1"/>
  <c r="CF88" i="26" a="1"/>
  <c r="CF88" i="26" s="1"/>
  <c r="CF87" i="26" a="1"/>
  <c r="CF87" i="26" s="1"/>
  <c r="GI87" i="26" s="1" a="1"/>
  <c r="GI87" i="26" s="1"/>
  <c r="CJ88" i="27" s="1"/>
  <c r="CF86" i="26" a="1"/>
  <c r="CF86" i="26" s="1"/>
  <c r="GI86" i="26" s="1" a="1"/>
  <c r="GI86" i="26" s="1"/>
  <c r="CJ87" i="27" s="1"/>
  <c r="AN106" i="26" a="1"/>
  <c r="AN106" i="26" s="1"/>
  <c r="EQ106" i="26" s="1"/>
  <c r="AR107" i="27" s="1"/>
  <c r="AN101" i="26" a="1"/>
  <c r="AN101" i="26" s="1"/>
  <c r="EQ101" i="26" s="1"/>
  <c r="AR102" i="27" s="1"/>
  <c r="AN105" i="26" a="1"/>
  <c r="AN105" i="26" s="1"/>
  <c r="EQ105" i="26" s="1" a="1"/>
  <c r="EQ105" i="26" s="1"/>
  <c r="AR106" i="27" s="1"/>
  <c r="AN99" i="26" a="1"/>
  <c r="AN99" i="26" s="1"/>
  <c r="EQ99" i="26" s="1"/>
  <c r="AR100" i="27" s="1"/>
  <c r="AN103" i="26" a="1"/>
  <c r="AN103" i="26" s="1"/>
  <c r="EQ103" i="26" s="1" a="1"/>
  <c r="EQ103" i="26" s="1"/>
  <c r="AR104" i="27" s="1"/>
  <c r="AN100" i="26" a="1"/>
  <c r="AN100" i="26" s="1"/>
  <c r="EQ100" i="26" s="1" a="1"/>
  <c r="EQ100" i="26" s="1"/>
  <c r="AR101" i="27" s="1"/>
  <c r="AN107" i="26" a="1"/>
  <c r="AN107" i="26" s="1"/>
  <c r="EQ107" i="26" s="1" a="1"/>
  <c r="EQ107" i="26" s="1"/>
  <c r="AR108" i="27" s="1"/>
  <c r="AN108" i="26" a="1"/>
  <c r="AN108" i="26" s="1"/>
  <c r="EQ108" i="26" s="1"/>
  <c r="AR109" i="27" s="1"/>
  <c r="AN109" i="26" a="1"/>
  <c r="AN109" i="26" s="1"/>
  <c r="EQ109" i="26" s="1" a="1"/>
  <c r="EQ109" i="26" s="1"/>
  <c r="AR110" i="27" s="1"/>
  <c r="AN102" i="26" a="1"/>
  <c r="AN102" i="26" s="1"/>
  <c r="EQ102" i="26" s="1"/>
  <c r="AR103" i="27" s="1"/>
  <c r="AN104" i="26" a="1"/>
  <c r="AN104" i="26" s="1"/>
  <c r="EQ104" i="26" s="1"/>
  <c r="AR105" i="27" s="1"/>
  <c r="AK90" i="26" a="1"/>
  <c r="AK90" i="26" s="1"/>
  <c r="EN90" i="26" s="1" a="1"/>
  <c r="EN90" i="26" s="1"/>
  <c r="AO91" i="27" s="1"/>
  <c r="AK96" i="26" a="1"/>
  <c r="AK96" i="26" s="1"/>
  <c r="EN96" i="26" s="1"/>
  <c r="AO97" i="27" s="1"/>
  <c r="AK93" i="26" a="1"/>
  <c r="AK93" i="26" s="1"/>
  <c r="EN93" i="26" s="1" a="1"/>
  <c r="EN93" i="26" s="1"/>
  <c r="AO94" i="27" s="1"/>
  <c r="AK92" i="26" a="1"/>
  <c r="AK92" i="26" s="1"/>
  <c r="EN92" i="26" s="1"/>
  <c r="AO93" i="27" s="1"/>
  <c r="AK95" i="26" a="1"/>
  <c r="AK95" i="26" s="1"/>
  <c r="EN95" i="26" s="1" a="1"/>
  <c r="EN95" i="26" s="1"/>
  <c r="AO96" i="27" s="1"/>
  <c r="AK97" i="26" a="1"/>
  <c r="AK97" i="26" s="1"/>
  <c r="EN97" i="26" s="1"/>
  <c r="AO98" i="27" s="1"/>
  <c r="AK91" i="26" a="1"/>
  <c r="AK91" i="26" s="1"/>
  <c r="EN91" i="26" s="1" a="1"/>
  <c r="EN91" i="26" s="1"/>
  <c r="AO92" i="27" s="1"/>
  <c r="AK98" i="26" a="1"/>
  <c r="AK98" i="26" s="1"/>
  <c r="EN98" i="26" s="1" a="1"/>
  <c r="EN98" i="26" s="1"/>
  <c r="AO99" i="27" s="1"/>
  <c r="AK94" i="26" a="1"/>
  <c r="AK94" i="26" s="1"/>
  <c r="EN94" i="26" s="1"/>
  <c r="AO95" i="27" s="1"/>
  <c r="DF106" i="26" a="1"/>
  <c r="DF106" i="26" s="1"/>
  <c r="HI106" i="26" s="1"/>
  <c r="DJ107" i="27" s="1"/>
  <c r="DF100" i="26" a="1"/>
  <c r="DF100" i="26" s="1"/>
  <c r="HI100" i="26" s="1" a="1"/>
  <c r="HI100" i="26" s="1"/>
  <c r="DJ101" i="27" s="1"/>
  <c r="DF105" i="26" a="1"/>
  <c r="DF105" i="26" s="1"/>
  <c r="HI105" i="26" s="1" a="1"/>
  <c r="HI105" i="26" s="1"/>
  <c r="DJ106" i="27" s="1"/>
  <c r="DF103" i="26" a="1"/>
  <c r="DF103" i="26" s="1"/>
  <c r="HI103" i="26" s="1" a="1"/>
  <c r="HI103" i="26" s="1"/>
  <c r="DJ104" i="27" s="1"/>
  <c r="DF99" i="26" a="1"/>
  <c r="DF99" i="26" s="1"/>
  <c r="HI99" i="26" s="1"/>
  <c r="DJ100" i="27" s="1"/>
  <c r="DF104" i="26" a="1"/>
  <c r="DF104" i="26" s="1"/>
  <c r="HI104" i="26" s="1"/>
  <c r="DJ105" i="27" s="1"/>
  <c r="DF108" i="26" a="1"/>
  <c r="DF108" i="26" s="1"/>
  <c r="HI108" i="26" s="1"/>
  <c r="DJ109" i="27" s="1"/>
  <c r="DF109" i="26" a="1"/>
  <c r="DF109" i="26" s="1"/>
  <c r="HI109" i="26" s="1" a="1"/>
  <c r="HI109" i="26" s="1"/>
  <c r="DJ110" i="27" s="1"/>
  <c r="DF101" i="26" a="1"/>
  <c r="DF101" i="26" s="1"/>
  <c r="HI101" i="26" s="1"/>
  <c r="DJ102" i="27" s="1"/>
  <c r="DF102" i="26" a="1"/>
  <c r="DF102" i="26" s="1"/>
  <c r="HI102" i="26" s="1"/>
  <c r="DJ103" i="27" s="1"/>
  <c r="DF107" i="26" a="1"/>
  <c r="DF107" i="26" s="1"/>
  <c r="HI107" i="26" s="1" a="1"/>
  <c r="HI107" i="26" s="1"/>
  <c r="DJ108" i="27" s="1"/>
  <c r="X132" i="26" a="1"/>
  <c r="X132" i="26" s="1"/>
  <c r="EA132" i="26" s="1"/>
  <c r="AB133" i="27" s="1"/>
  <c r="X121" i="26" a="1"/>
  <c r="X121" i="26" s="1"/>
  <c r="EA121" i="26" s="1"/>
  <c r="AB122" i="27" s="1"/>
  <c r="X133" i="26" a="1"/>
  <c r="X133" i="26" s="1"/>
  <c r="EA133" i="26" s="1"/>
  <c r="AB134" i="27" s="1"/>
  <c r="X124" i="26" a="1"/>
  <c r="X124" i="26" s="1"/>
  <c r="EA124" i="26" s="1"/>
  <c r="AB125" i="27" s="1"/>
  <c r="X125" i="26" a="1"/>
  <c r="X125" i="26" s="1"/>
  <c r="EA125" i="26" s="1"/>
  <c r="AB126" i="27" s="1"/>
  <c r="X126" i="26" a="1"/>
  <c r="X126" i="26" s="1"/>
  <c r="EA126" i="26" s="1"/>
  <c r="AB127" i="27" s="1"/>
  <c r="X120" i="26" a="1"/>
  <c r="X120" i="26" s="1"/>
  <c r="EA120" i="26" s="1"/>
  <c r="AB121" i="27" s="1"/>
  <c r="X129" i="26" a="1"/>
  <c r="X129" i="26" s="1"/>
  <c r="EA129" i="26" s="1"/>
  <c r="AB130" i="27" s="1"/>
  <c r="X130" i="26" a="1"/>
  <c r="X130" i="26" s="1"/>
  <c r="EA130" i="26" s="1"/>
  <c r="AB131" i="27" s="1"/>
  <c r="X131" i="26" a="1"/>
  <c r="X131" i="26" s="1"/>
  <c r="EA131" i="26" s="1"/>
  <c r="AB132" i="27" s="1"/>
  <c r="X128" i="26" a="1"/>
  <c r="X128" i="26" s="1"/>
  <c r="EA128" i="26" s="1"/>
  <c r="AB129" i="27" s="1"/>
  <c r="X127" i="26" a="1"/>
  <c r="X127" i="26" s="1"/>
  <c r="EA127" i="26" s="1"/>
  <c r="AB128" i="27" s="1"/>
  <c r="X123" i="26" a="1"/>
  <c r="X123" i="26" s="1"/>
  <c r="EA123" i="26" s="1"/>
  <c r="AB124" i="27" s="1"/>
  <c r="X122" i="26" a="1"/>
  <c r="X122" i="26" s="1"/>
  <c r="EA122" i="26" s="1"/>
  <c r="AB123" i="27" s="1"/>
  <c r="AR115" i="26" a="1"/>
  <c r="AR115" i="26" s="1"/>
  <c r="EU115" i="26" s="1"/>
  <c r="AV116" i="27" s="1"/>
  <c r="AR110" i="26" a="1"/>
  <c r="AR110" i="26" s="1"/>
  <c r="EU110" i="26" s="1"/>
  <c r="AV111" i="27" s="1"/>
  <c r="AR111" i="26" a="1"/>
  <c r="AR111" i="26" s="1"/>
  <c r="EU111" i="26" s="1" a="1"/>
  <c r="EU111" i="26" s="1"/>
  <c r="AV112" i="27" s="1"/>
  <c r="AR112" i="26" a="1"/>
  <c r="AR112" i="26" s="1"/>
  <c r="EU112" i="26" s="1"/>
  <c r="AV113" i="27" s="1"/>
  <c r="AR113" i="26" a="1"/>
  <c r="AR113" i="26" s="1"/>
  <c r="EU113" i="26" s="1" a="1"/>
  <c r="EU113" i="26" s="1"/>
  <c r="AV114" i="27" s="1"/>
  <c r="AR118" i="26" a="1"/>
  <c r="AR118" i="26" s="1"/>
  <c r="EU118" i="26" s="1"/>
  <c r="AV119" i="27" s="1"/>
  <c r="AR116" i="26" a="1"/>
  <c r="AR116" i="26" s="1"/>
  <c r="EU116" i="26" s="1" a="1"/>
  <c r="EU116" i="26" s="1"/>
  <c r="AV117" i="27" s="1"/>
  <c r="AR119" i="26" a="1"/>
  <c r="AR119" i="26" s="1"/>
  <c r="EU119" i="26" s="1" a="1"/>
  <c r="EU119" i="26" s="1"/>
  <c r="AV120" i="27" s="1"/>
  <c r="AR117" i="26" a="1"/>
  <c r="AR117" i="26" s="1"/>
  <c r="EU117" i="26" s="1"/>
  <c r="AV118" i="27" s="1"/>
  <c r="AR114" i="26" a="1"/>
  <c r="AR114" i="26" s="1"/>
  <c r="EU114" i="26" s="1" a="1"/>
  <c r="EU114" i="26" s="1"/>
  <c r="AV115" i="27" s="1"/>
  <c r="CA85" i="26" a="1"/>
  <c r="CA85" i="26" s="1"/>
  <c r="GD85" i="26" s="1"/>
  <c r="CE86" i="27" s="1"/>
  <c r="CA87" i="26" a="1"/>
  <c r="CA87" i="26" s="1"/>
  <c r="GD87" i="26" s="1" a="1"/>
  <c r="GD87" i="26" s="1"/>
  <c r="CE88" i="27" s="1"/>
  <c r="CA86" i="26" a="1"/>
  <c r="CA86" i="26" s="1"/>
  <c r="GD86" i="26" s="1" a="1"/>
  <c r="GD86" i="26" s="1"/>
  <c r="CE87" i="27" s="1"/>
  <c r="CA84" i="26" a="1"/>
  <c r="CA84" i="26" s="1"/>
  <c r="GD84" i="26" s="1"/>
  <c r="CE85" i="27" s="1"/>
  <c r="CA89" i="26" a="1"/>
  <c r="CA89" i="26" s="1"/>
  <c r="CA88" i="26" a="1"/>
  <c r="CA88" i="26" s="1"/>
  <c r="AD98" i="26" a="1"/>
  <c r="AD98" i="26" s="1"/>
  <c r="EG98" i="26" s="1" a="1"/>
  <c r="EG98" i="26" s="1"/>
  <c r="AH99" i="27" s="1"/>
  <c r="AD91" i="26" a="1"/>
  <c r="AD91" i="26" s="1"/>
  <c r="EG91" i="26" s="1" a="1"/>
  <c r="EG91" i="26" s="1"/>
  <c r="AH92" i="27" s="1"/>
  <c r="AD94" i="26" a="1"/>
  <c r="AD94" i="26" s="1"/>
  <c r="EG94" i="26" s="1"/>
  <c r="AH95" i="27" s="1"/>
  <c r="AD96" i="26" a="1"/>
  <c r="AD96" i="26" s="1"/>
  <c r="EG96" i="26" s="1"/>
  <c r="AH97" i="27" s="1"/>
  <c r="AD90" i="26" a="1"/>
  <c r="AD90" i="26" s="1"/>
  <c r="EG90" i="26" s="1" a="1"/>
  <c r="EG90" i="26" s="1"/>
  <c r="AH91" i="27" s="1"/>
  <c r="AD97" i="26" a="1"/>
  <c r="AD97" i="26" s="1"/>
  <c r="EG97" i="26" s="1"/>
  <c r="AH98" i="27" s="1"/>
  <c r="AD92" i="26" a="1"/>
  <c r="AD92" i="26" s="1"/>
  <c r="EG92" i="26" s="1"/>
  <c r="AH93" i="27" s="1"/>
  <c r="AD93" i="26" a="1"/>
  <c r="AD93" i="26" s="1"/>
  <c r="EG93" i="26" s="1" a="1"/>
  <c r="EG93" i="26" s="1"/>
  <c r="AH94" i="27" s="1"/>
  <c r="AD95" i="26" a="1"/>
  <c r="AD95" i="26" s="1"/>
  <c r="EG95" i="26" s="1" a="1"/>
  <c r="EG95" i="26" s="1"/>
  <c r="AH96" i="27" s="1"/>
  <c r="BD124" i="26" a="1"/>
  <c r="BD124" i="26" s="1"/>
  <c r="FG124" i="26" s="1"/>
  <c r="BH125" i="27" s="1"/>
  <c r="BD125" i="26" a="1"/>
  <c r="BD125" i="26" s="1"/>
  <c r="FG125" i="26" s="1"/>
  <c r="BH126" i="27" s="1"/>
  <c r="BD130" i="26" a="1"/>
  <c r="BD130" i="26" s="1"/>
  <c r="FG130" i="26" s="1"/>
  <c r="BH131" i="27" s="1"/>
  <c r="BD121" i="26" a="1"/>
  <c r="BD121" i="26" s="1"/>
  <c r="FG121" i="26" s="1"/>
  <c r="BH122" i="27" s="1"/>
  <c r="BD126" i="26" a="1"/>
  <c r="BD126" i="26" s="1"/>
  <c r="FG126" i="26" s="1"/>
  <c r="BH127" i="27" s="1"/>
  <c r="BD120" i="26" a="1"/>
  <c r="BD120" i="26" s="1"/>
  <c r="FG120" i="26" s="1"/>
  <c r="BH121" i="27" s="1"/>
  <c r="BD129" i="26" a="1"/>
  <c r="BD129" i="26" s="1"/>
  <c r="FG129" i="26" s="1"/>
  <c r="BH130" i="27" s="1"/>
  <c r="BD133" i="26" a="1"/>
  <c r="BD133" i="26" s="1"/>
  <c r="FG133" i="26" s="1"/>
  <c r="BH134" i="27" s="1"/>
  <c r="BD122" i="26" a="1"/>
  <c r="BD122" i="26" s="1"/>
  <c r="FG122" i="26" s="1"/>
  <c r="BH123" i="27" s="1"/>
  <c r="BD127" i="26" a="1"/>
  <c r="BD127" i="26" s="1"/>
  <c r="FG127" i="26" s="1"/>
  <c r="BH128" i="27" s="1"/>
  <c r="BD132" i="26" a="1"/>
  <c r="BD132" i="26" s="1"/>
  <c r="FG132" i="26" s="1"/>
  <c r="BH133" i="27" s="1"/>
  <c r="BD128" i="26" a="1"/>
  <c r="BD128" i="26" s="1"/>
  <c r="FG128" i="26" s="1"/>
  <c r="BH129" i="27" s="1"/>
  <c r="BD131" i="26" a="1"/>
  <c r="BD131" i="26" s="1"/>
  <c r="FG131" i="26" s="1"/>
  <c r="BH132" i="27" s="1"/>
  <c r="BD123" i="26" a="1"/>
  <c r="BD123" i="26" s="1"/>
  <c r="FG123" i="26" s="1"/>
  <c r="BH124" i="27" s="1"/>
  <c r="BV102" i="26" a="1"/>
  <c r="BV102" i="26" s="1"/>
  <c r="FY102" i="26" s="1"/>
  <c r="BZ103" i="27" s="1"/>
  <c r="BV99" i="26" a="1"/>
  <c r="BV99" i="26" s="1"/>
  <c r="FY99" i="26" s="1"/>
  <c r="BZ100" i="27" s="1"/>
  <c r="BV105" i="26" a="1"/>
  <c r="BV105" i="26" s="1"/>
  <c r="FY105" i="26" s="1" a="1"/>
  <c r="FY105" i="26" s="1"/>
  <c r="BZ106" i="27" s="1"/>
  <c r="BV100" i="26" a="1"/>
  <c r="BV100" i="26" s="1"/>
  <c r="FY100" i="26" s="1" a="1"/>
  <c r="FY100" i="26" s="1"/>
  <c r="BZ101" i="27" s="1"/>
  <c r="BV109" i="26" a="1"/>
  <c r="BV109" i="26" s="1"/>
  <c r="FY109" i="26" s="1" a="1"/>
  <c r="FY109" i="26" s="1"/>
  <c r="BZ110" i="27" s="1"/>
  <c r="BV106" i="26" a="1"/>
  <c r="BV106" i="26" s="1"/>
  <c r="FY106" i="26" s="1"/>
  <c r="BZ107" i="27" s="1"/>
  <c r="BV103" i="26" a="1"/>
  <c r="BV103" i="26" s="1"/>
  <c r="FY103" i="26" s="1" a="1"/>
  <c r="FY103" i="26" s="1"/>
  <c r="BZ104" i="27" s="1"/>
  <c r="BV107" i="26" a="1"/>
  <c r="BV107" i="26" s="1"/>
  <c r="FY107" i="26" s="1" a="1"/>
  <c r="FY107" i="26" s="1"/>
  <c r="BZ108" i="27" s="1"/>
  <c r="BV104" i="26" a="1"/>
  <c r="BV104" i="26" s="1"/>
  <c r="FY104" i="26" s="1"/>
  <c r="BZ105" i="27" s="1"/>
  <c r="BV101" i="26" a="1"/>
  <c r="BV101" i="26" s="1"/>
  <c r="FY101" i="26" s="1"/>
  <c r="BZ102" i="27" s="1"/>
  <c r="BV108" i="26" a="1"/>
  <c r="BV108" i="26" s="1"/>
  <c r="FY108" i="26" s="1"/>
  <c r="BZ109" i="27" s="1"/>
  <c r="CC123" i="26" a="1"/>
  <c r="CC123" i="26" s="1"/>
  <c r="GF123" i="26" s="1"/>
  <c r="CG124" i="27" s="1"/>
  <c r="CC131" i="26" a="1"/>
  <c r="CC131" i="26" s="1"/>
  <c r="GF131" i="26" s="1"/>
  <c r="CG132" i="27" s="1"/>
  <c r="CC125" i="26" a="1"/>
  <c r="CC125" i="26" s="1"/>
  <c r="GF125" i="26" s="1"/>
  <c r="CG126" i="27" s="1"/>
  <c r="CC132" i="26" a="1"/>
  <c r="CC132" i="26" s="1"/>
  <c r="GF132" i="26" s="1"/>
  <c r="CG133" i="27" s="1"/>
  <c r="CC130" i="26" a="1"/>
  <c r="CC130" i="26" s="1"/>
  <c r="GF130" i="26" s="1"/>
  <c r="CG131" i="27" s="1"/>
  <c r="CC126" i="26" a="1"/>
  <c r="CC126" i="26" s="1"/>
  <c r="GF126" i="26" s="1"/>
  <c r="CG127" i="27" s="1"/>
  <c r="CC127" i="26" a="1"/>
  <c r="CC127" i="26" s="1"/>
  <c r="GF127" i="26" s="1"/>
  <c r="CG128" i="27" s="1"/>
  <c r="CC122" i="26" a="1"/>
  <c r="CC122" i="26" s="1"/>
  <c r="GF122" i="26" s="1"/>
  <c r="CG123" i="27" s="1"/>
  <c r="CC121" i="26" a="1"/>
  <c r="CC121" i="26" s="1"/>
  <c r="GF121" i="26" s="1"/>
  <c r="CG122" i="27" s="1"/>
  <c r="CC133" i="26" a="1"/>
  <c r="CC133" i="26" s="1"/>
  <c r="GF133" i="26" s="1"/>
  <c r="CG134" i="27" s="1"/>
  <c r="CC124" i="26" a="1"/>
  <c r="CC124" i="26" s="1"/>
  <c r="GF124" i="26" s="1"/>
  <c r="CG125" i="27" s="1"/>
  <c r="CC120" i="26" a="1"/>
  <c r="CC120" i="26" s="1"/>
  <c r="GF120" i="26" s="1"/>
  <c r="CG121" i="27" s="1"/>
  <c r="CC129" i="26" a="1"/>
  <c r="CC129" i="26" s="1"/>
  <c r="GF129" i="26" s="1"/>
  <c r="CG130" i="27" s="1"/>
  <c r="CC128" i="26" a="1"/>
  <c r="CC128" i="26" s="1"/>
  <c r="GF128" i="26" s="1"/>
  <c r="CG129" i="27" s="1"/>
  <c r="BR115" i="26" a="1"/>
  <c r="BR115" i="26" s="1"/>
  <c r="FU115" i="26" s="1"/>
  <c r="BV116" i="27" s="1"/>
  <c r="BR118" i="26" a="1"/>
  <c r="BR118" i="26" s="1"/>
  <c r="FU118" i="26" s="1"/>
  <c r="BV119" i="27" s="1"/>
  <c r="BR110" i="26" a="1"/>
  <c r="BR110" i="26" s="1"/>
  <c r="FU110" i="26" s="1"/>
  <c r="BV111" i="27" s="1"/>
  <c r="BR116" i="26" a="1"/>
  <c r="BR116" i="26" s="1"/>
  <c r="FU116" i="26" s="1" a="1"/>
  <c r="FU116" i="26" s="1"/>
  <c r="BV117" i="27" s="1"/>
  <c r="BR112" i="26" a="1"/>
  <c r="BR112" i="26" s="1"/>
  <c r="FU112" i="26" s="1"/>
  <c r="BV113" i="27" s="1"/>
  <c r="BR113" i="26" a="1"/>
  <c r="BR113" i="26" s="1"/>
  <c r="FU113" i="26" s="1" a="1"/>
  <c r="FU113" i="26" s="1"/>
  <c r="BV114" i="27" s="1"/>
  <c r="BR119" i="26" a="1"/>
  <c r="BR119" i="26" s="1"/>
  <c r="FU119" i="26" s="1" a="1"/>
  <c r="FU119" i="26" s="1"/>
  <c r="BV120" i="27" s="1"/>
  <c r="BR111" i="26" a="1"/>
  <c r="BR111" i="26" s="1"/>
  <c r="FU111" i="26" s="1" a="1"/>
  <c r="FU111" i="26" s="1"/>
  <c r="BV112" i="27" s="1"/>
  <c r="BR117" i="26" a="1"/>
  <c r="BR117" i="26" s="1"/>
  <c r="FU117" i="26" s="1"/>
  <c r="BV118" i="27" s="1"/>
  <c r="BR114" i="26" a="1"/>
  <c r="BR114" i="26" s="1"/>
  <c r="FU114" i="26" s="1" a="1"/>
  <c r="FU114" i="26" s="1"/>
  <c r="BV115" i="27" s="1"/>
  <c r="O88" i="26" a="1"/>
  <c r="O88" i="26" s="1"/>
  <c r="O86" i="26" a="1"/>
  <c r="O86" i="26" s="1"/>
  <c r="DR86" i="26" s="1" a="1"/>
  <c r="DR86" i="26" s="1"/>
  <c r="S87" i="27" s="1"/>
  <c r="O85" i="26" a="1"/>
  <c r="O85" i="26" s="1"/>
  <c r="DR85" i="26" s="1"/>
  <c r="S86" i="27" s="1"/>
  <c r="O87" i="26" a="1"/>
  <c r="O87" i="26" s="1"/>
  <c r="DR87" i="26" s="1" a="1"/>
  <c r="DR87" i="26" s="1"/>
  <c r="S88" i="27" s="1"/>
  <c r="O84" i="26" a="1"/>
  <c r="O84" i="26" s="1"/>
  <c r="DR84" i="26" s="1"/>
  <c r="S85" i="27" s="1"/>
  <c r="O89" i="26" a="1"/>
  <c r="O89" i="26" s="1"/>
  <c r="I55" i="26" a="1"/>
  <c r="I55" i="26" s="1"/>
  <c r="DL55" i="26" s="1" a="1"/>
  <c r="DL55" i="26" s="1"/>
  <c r="M55" i="27" s="1"/>
  <c r="I54" i="26" a="1"/>
  <c r="I54" i="26" s="1"/>
  <c r="DL54" i="26" s="1"/>
  <c r="M54" i="27" s="1"/>
  <c r="I49" i="26" a="1"/>
  <c r="I49" i="26" s="1"/>
  <c r="DL49" i="26" s="1"/>
  <c r="M49" i="27" s="1"/>
  <c r="I57" i="26" a="1"/>
  <c r="I57" i="26" s="1"/>
  <c r="DL57" i="26" s="1" a="1"/>
  <c r="DL57" i="26" s="1"/>
  <c r="M57" i="27" s="1"/>
  <c r="I52" i="26" a="1"/>
  <c r="I52" i="26" s="1"/>
  <c r="DL52" i="26" s="1"/>
  <c r="M52" i="27" s="1"/>
  <c r="I50" i="26" a="1"/>
  <c r="I50" i="26" s="1"/>
  <c r="DL50" i="26" s="1" a="1"/>
  <c r="DL50" i="26" s="1"/>
  <c r="M50" i="27" s="1"/>
  <c r="I53" i="26" a="1"/>
  <c r="I53" i="26" s="1"/>
  <c r="DL53" i="26" s="1" a="1"/>
  <c r="DL53" i="26" s="1"/>
  <c r="M53" i="27" s="1"/>
  <c r="I56" i="26" a="1"/>
  <c r="I56" i="26" s="1"/>
  <c r="DL56" i="26" s="1"/>
  <c r="M56" i="27" s="1"/>
  <c r="I51" i="26" a="1"/>
  <c r="I51" i="26" s="1"/>
  <c r="DL51" i="26" s="1"/>
  <c r="M51" i="27" s="1"/>
  <c r="I59" i="26" a="1"/>
  <c r="I59" i="26" s="1"/>
  <c r="DL59" i="26" s="1" a="1"/>
  <c r="DL59" i="26" s="1"/>
  <c r="M59" i="27" s="1"/>
  <c r="I58" i="26" a="1"/>
  <c r="I58" i="26" s="1"/>
  <c r="DL58" i="26" s="1"/>
  <c r="M58" i="27" s="1"/>
  <c r="N104" i="26" a="1"/>
  <c r="N104" i="26" s="1"/>
  <c r="DQ104" i="26" s="1"/>
  <c r="N106" i="26" a="1"/>
  <c r="N106" i="26" s="1"/>
  <c r="DQ106" i="26" s="1"/>
  <c r="N109" i="26" a="1"/>
  <c r="N109" i="26" s="1"/>
  <c r="DQ109" i="26" s="1" a="1"/>
  <c r="DQ109" i="26" s="1"/>
  <c r="N107" i="26" a="1"/>
  <c r="N107" i="26" s="1"/>
  <c r="DQ107" i="26" s="1" a="1"/>
  <c r="DQ107" i="26" s="1"/>
  <c r="N100" i="26" a="1"/>
  <c r="N100" i="26" s="1"/>
  <c r="DQ100" i="26" s="1" a="1"/>
  <c r="DQ100" i="26" s="1"/>
  <c r="N108" i="26" a="1"/>
  <c r="N108" i="26" s="1"/>
  <c r="DQ108" i="26" s="1"/>
  <c r="N105" i="26" a="1"/>
  <c r="N105" i="26" s="1"/>
  <c r="DQ105" i="26" s="1" a="1"/>
  <c r="DQ105" i="26" s="1"/>
  <c r="N103" i="26" a="1"/>
  <c r="N103" i="26" s="1"/>
  <c r="DQ103" i="26" s="1" a="1"/>
  <c r="DQ103" i="26" s="1"/>
  <c r="N101" i="26" a="1"/>
  <c r="N101" i="26" s="1"/>
  <c r="DQ101" i="26" s="1"/>
  <c r="N102" i="26" a="1"/>
  <c r="N102" i="26" s="1"/>
  <c r="DQ102" i="26" s="1"/>
  <c r="N99" i="26" a="1"/>
  <c r="N99" i="26" s="1"/>
  <c r="DQ99" i="26" s="1"/>
  <c r="CG90" i="26" a="1"/>
  <c r="CG90" i="26" s="1"/>
  <c r="GJ90" i="26" s="1" a="1"/>
  <c r="GJ90" i="26" s="1"/>
  <c r="CK91" i="27" s="1"/>
  <c r="CG97" i="26" a="1"/>
  <c r="CG97" i="26" s="1"/>
  <c r="GJ97" i="26" s="1"/>
  <c r="CK98" i="27" s="1"/>
  <c r="CG91" i="26" a="1"/>
  <c r="CG91" i="26" s="1"/>
  <c r="GJ91" i="26" s="1" a="1"/>
  <c r="GJ91" i="26" s="1"/>
  <c r="CK92" i="27" s="1"/>
  <c r="CG93" i="26" a="1"/>
  <c r="CG93" i="26" s="1"/>
  <c r="GJ93" i="26" s="1" a="1"/>
  <c r="GJ93" i="26" s="1"/>
  <c r="CK94" i="27" s="1"/>
  <c r="CG95" i="26" a="1"/>
  <c r="CG95" i="26" s="1"/>
  <c r="GJ95" i="26" s="1" a="1"/>
  <c r="GJ95" i="26" s="1"/>
  <c r="CK96" i="27" s="1"/>
  <c r="CG92" i="26" a="1"/>
  <c r="CG92" i="26" s="1"/>
  <c r="GJ92" i="26" s="1"/>
  <c r="CK93" i="27" s="1"/>
  <c r="CG98" i="26" a="1"/>
  <c r="CG98" i="26" s="1"/>
  <c r="GJ98" i="26" s="1" a="1"/>
  <c r="GJ98" i="26" s="1"/>
  <c r="CK99" i="27" s="1"/>
  <c r="CG96" i="26" a="1"/>
  <c r="CG96" i="26" s="1"/>
  <c r="GJ96" i="26" s="1"/>
  <c r="CK97" i="27" s="1"/>
  <c r="CG94" i="26" a="1"/>
  <c r="CG94" i="26" s="1"/>
  <c r="GJ94" i="26" s="1"/>
  <c r="CK95" i="27" s="1"/>
  <c r="R93" i="26" a="1"/>
  <c r="R93" i="26" s="1"/>
  <c r="DU93" i="26" s="1" a="1"/>
  <c r="DU93" i="26" s="1"/>
  <c r="V94" i="27" s="1"/>
  <c r="R91" i="26" a="1"/>
  <c r="R91" i="26" s="1"/>
  <c r="DU91" i="26" s="1" a="1"/>
  <c r="DU91" i="26" s="1"/>
  <c r="V92" i="27" s="1"/>
  <c r="R92" i="26" a="1"/>
  <c r="R92" i="26" s="1"/>
  <c r="DU92" i="26" s="1"/>
  <c r="V93" i="27" s="1"/>
  <c r="R98" i="26" a="1"/>
  <c r="R98" i="26" s="1"/>
  <c r="DU98" i="26" s="1" a="1"/>
  <c r="DU98" i="26" s="1"/>
  <c r="V99" i="27" s="1"/>
  <c r="R95" i="26" a="1"/>
  <c r="R95" i="26" s="1"/>
  <c r="DU95" i="26" s="1" a="1"/>
  <c r="DU95" i="26" s="1"/>
  <c r="V96" i="27" s="1"/>
  <c r="R97" i="26" a="1"/>
  <c r="R97" i="26" s="1"/>
  <c r="DU97" i="26" s="1"/>
  <c r="V98" i="27" s="1"/>
  <c r="R94" i="26" a="1"/>
  <c r="R94" i="26" s="1"/>
  <c r="DU94" i="26" s="1"/>
  <c r="V95" i="27" s="1"/>
  <c r="R96" i="26" a="1"/>
  <c r="R96" i="26" s="1"/>
  <c r="DU96" i="26" s="1"/>
  <c r="V97" i="27" s="1"/>
  <c r="R90" i="26" a="1"/>
  <c r="R90" i="26" s="1"/>
  <c r="DU90" i="26" s="1" a="1"/>
  <c r="DU90" i="26" s="1"/>
  <c r="V91" i="27" s="1"/>
  <c r="AP120" i="26" a="1"/>
  <c r="AP120" i="26" s="1"/>
  <c r="ES120" i="26" s="1"/>
  <c r="AT121" i="27" s="1"/>
  <c r="AP122" i="26" a="1"/>
  <c r="AP122" i="26" s="1"/>
  <c r="ES122" i="26" s="1"/>
  <c r="AT123" i="27" s="1"/>
  <c r="AP125" i="26" a="1"/>
  <c r="AP125" i="26" s="1"/>
  <c r="ES125" i="26" s="1"/>
  <c r="AT126" i="27" s="1"/>
  <c r="AP128" i="26" a="1"/>
  <c r="AP128" i="26" s="1"/>
  <c r="ES128" i="26" s="1"/>
  <c r="AT129" i="27" s="1"/>
  <c r="AP132" i="26" a="1"/>
  <c r="AP132" i="26" s="1"/>
  <c r="ES132" i="26" s="1"/>
  <c r="AT133" i="27" s="1"/>
  <c r="AP123" i="26" a="1"/>
  <c r="AP123" i="26" s="1"/>
  <c r="ES123" i="26" s="1"/>
  <c r="AT124" i="27" s="1"/>
  <c r="AP131" i="26" a="1"/>
  <c r="AP131" i="26" s="1"/>
  <c r="ES131" i="26" s="1"/>
  <c r="AT132" i="27" s="1"/>
  <c r="AP127" i="26" a="1"/>
  <c r="AP127" i="26" s="1"/>
  <c r="ES127" i="26" s="1"/>
  <c r="AT128" i="27" s="1"/>
  <c r="AP130" i="26" a="1"/>
  <c r="AP130" i="26" s="1"/>
  <c r="ES130" i="26" s="1"/>
  <c r="AT131" i="27" s="1"/>
  <c r="AP129" i="26" a="1"/>
  <c r="AP129" i="26" s="1"/>
  <c r="ES129" i="26" s="1"/>
  <c r="AT130" i="27" s="1"/>
  <c r="AP133" i="26" a="1"/>
  <c r="AP133" i="26" s="1"/>
  <c r="ES133" i="26" s="1"/>
  <c r="AT134" i="27" s="1"/>
  <c r="AP121" i="26" a="1"/>
  <c r="AP121" i="26" s="1"/>
  <c r="ES121" i="26" s="1"/>
  <c r="AT122" i="27" s="1"/>
  <c r="AP124" i="26" a="1"/>
  <c r="AP124" i="26" s="1"/>
  <c r="ES124" i="26" s="1"/>
  <c r="AT125" i="27" s="1"/>
  <c r="AP126" i="26" a="1"/>
  <c r="AP126" i="26" s="1"/>
  <c r="ES126" i="26" s="1"/>
  <c r="AT127" i="27" s="1"/>
  <c r="BY99" i="26" a="1"/>
  <c r="BY99" i="26" s="1"/>
  <c r="GB99" i="26" s="1"/>
  <c r="CC100" i="27" s="1"/>
  <c r="BY109" i="26" a="1"/>
  <c r="BY109" i="26" s="1"/>
  <c r="GB109" i="26" s="1" a="1"/>
  <c r="GB109" i="26" s="1"/>
  <c r="CC110" i="27" s="1"/>
  <c r="BY107" i="26" a="1"/>
  <c r="BY107" i="26" s="1"/>
  <c r="GB107" i="26" s="1" a="1"/>
  <c r="GB107" i="26" s="1"/>
  <c r="CC108" i="27" s="1"/>
  <c r="BY102" i="26" a="1"/>
  <c r="BY102" i="26" s="1"/>
  <c r="GB102" i="26" s="1"/>
  <c r="CC103" i="27" s="1"/>
  <c r="BY101" i="26" a="1"/>
  <c r="BY101" i="26" s="1"/>
  <c r="GB101" i="26" s="1"/>
  <c r="CC102" i="27" s="1"/>
  <c r="BY103" i="26" a="1"/>
  <c r="BY103" i="26" s="1"/>
  <c r="GB103" i="26" s="1" a="1"/>
  <c r="GB103" i="26" s="1"/>
  <c r="CC104" i="27" s="1"/>
  <c r="BY104" i="26" a="1"/>
  <c r="BY104" i="26" s="1"/>
  <c r="GB104" i="26" s="1"/>
  <c r="CC105" i="27" s="1"/>
  <c r="BY105" i="26" a="1"/>
  <c r="BY105" i="26" s="1"/>
  <c r="GB105" i="26" s="1" a="1"/>
  <c r="GB105" i="26" s="1"/>
  <c r="CC106" i="27" s="1"/>
  <c r="BY108" i="26" a="1"/>
  <c r="BY108" i="26" s="1"/>
  <c r="GB108" i="26" s="1"/>
  <c r="CC109" i="27" s="1"/>
  <c r="BY100" i="26" a="1"/>
  <c r="BY100" i="26" s="1"/>
  <c r="GB100" i="26" s="1" a="1"/>
  <c r="GB100" i="26" s="1"/>
  <c r="CC101" i="27" s="1"/>
  <c r="BY106" i="26" a="1"/>
  <c r="BY106" i="26" s="1"/>
  <c r="GB106" i="26" s="1"/>
  <c r="CC107" i="27" s="1"/>
  <c r="CK84" i="26" a="1"/>
  <c r="CK84" i="26" s="1"/>
  <c r="GN84" i="26" s="1"/>
  <c r="CO85" i="27" s="1"/>
  <c r="CK87" i="26" a="1"/>
  <c r="CK87" i="26" s="1"/>
  <c r="GN87" i="26" s="1" a="1"/>
  <c r="GN87" i="26" s="1"/>
  <c r="CO88" i="27" s="1"/>
  <c r="CK89" i="26" a="1"/>
  <c r="CK89" i="26" s="1"/>
  <c r="CK86" i="26" a="1"/>
  <c r="CK86" i="26" s="1"/>
  <c r="GN86" i="26" s="1" a="1"/>
  <c r="GN86" i="26" s="1"/>
  <c r="CO87" i="27" s="1"/>
  <c r="CK85" i="26" a="1"/>
  <c r="CK85" i="26" s="1"/>
  <c r="GN85" i="26" s="1"/>
  <c r="CO86" i="27" s="1"/>
  <c r="CK88" i="26" a="1"/>
  <c r="CK88" i="26" s="1"/>
  <c r="CR115" i="26" a="1"/>
  <c r="CR115" i="26" s="1"/>
  <c r="GU115" i="26" s="1"/>
  <c r="CV116" i="27" s="1"/>
  <c r="CR118" i="26" a="1"/>
  <c r="CR118" i="26" s="1"/>
  <c r="GU118" i="26" s="1"/>
  <c r="CV119" i="27" s="1"/>
  <c r="CR113" i="26" a="1"/>
  <c r="CR113" i="26" s="1"/>
  <c r="GU113" i="26" s="1" a="1"/>
  <c r="GU113" i="26" s="1"/>
  <c r="CV114" i="27" s="1"/>
  <c r="CR111" i="26" a="1"/>
  <c r="CR111" i="26" s="1"/>
  <c r="GU111" i="26" s="1" a="1"/>
  <c r="GU111" i="26" s="1"/>
  <c r="CV112" i="27" s="1"/>
  <c r="CR117" i="26" a="1"/>
  <c r="CR117" i="26" s="1"/>
  <c r="GU117" i="26" s="1"/>
  <c r="CV118" i="27" s="1"/>
  <c r="CR112" i="26" a="1"/>
  <c r="CR112" i="26" s="1"/>
  <c r="GU112" i="26" s="1"/>
  <c r="CV113" i="27" s="1"/>
  <c r="CR119" i="26" a="1"/>
  <c r="CR119" i="26" s="1"/>
  <c r="GU119" i="26" s="1" a="1"/>
  <c r="GU119" i="26" s="1"/>
  <c r="CV120" i="27" s="1"/>
  <c r="CR116" i="26" a="1"/>
  <c r="CR116" i="26" s="1"/>
  <c r="GU116" i="26" s="1" a="1"/>
  <c r="GU116" i="26" s="1"/>
  <c r="CV117" i="27" s="1"/>
  <c r="CR114" i="26" a="1"/>
  <c r="CR114" i="26" s="1"/>
  <c r="GU114" i="26" s="1" a="1"/>
  <c r="GU114" i="26" s="1"/>
  <c r="CV115" i="27" s="1"/>
  <c r="CR110" i="26" a="1"/>
  <c r="CR110" i="26" s="1"/>
  <c r="GU110" i="26" s="1"/>
  <c r="CV111" i="27" s="1"/>
  <c r="BA87" i="26" a="1"/>
  <c r="BA87" i="26" s="1"/>
  <c r="FD87" i="26" s="1" a="1"/>
  <c r="FD87" i="26" s="1"/>
  <c r="BE88" i="27" s="1"/>
  <c r="BA85" i="26" a="1"/>
  <c r="BA85" i="26" s="1"/>
  <c r="FD85" i="26" s="1"/>
  <c r="BE86" i="27" s="1"/>
  <c r="BA86" i="26" a="1"/>
  <c r="BA86" i="26" s="1"/>
  <c r="FD86" i="26" s="1" a="1"/>
  <c r="FD86" i="26" s="1"/>
  <c r="BE87" i="27" s="1"/>
  <c r="BA89" i="26" a="1"/>
  <c r="BA89" i="26" s="1"/>
  <c r="BA88" i="26" a="1"/>
  <c r="BA88" i="26" s="1"/>
  <c r="BA84" i="26" a="1"/>
  <c r="BA84" i="26" s="1"/>
  <c r="FD84" i="26" s="1"/>
  <c r="BE85" i="27" s="1"/>
  <c r="CU106" i="26" a="1"/>
  <c r="CU106" i="26" s="1"/>
  <c r="GX106" i="26" s="1"/>
  <c r="CY107" i="27" s="1"/>
  <c r="CU102" i="26" a="1"/>
  <c r="CU102" i="26" s="1"/>
  <c r="GX102" i="26" s="1"/>
  <c r="CY103" i="27" s="1"/>
  <c r="CU109" i="26" a="1"/>
  <c r="CU109" i="26" s="1"/>
  <c r="GX109" i="26" s="1" a="1"/>
  <c r="GX109" i="26" s="1"/>
  <c r="CY110" i="27" s="1"/>
  <c r="CU100" i="26" a="1"/>
  <c r="CU100" i="26" s="1"/>
  <c r="GX100" i="26" s="1" a="1"/>
  <c r="GX100" i="26" s="1"/>
  <c r="CY101" i="27" s="1"/>
  <c r="CU107" i="26" a="1"/>
  <c r="CU107" i="26" s="1"/>
  <c r="GX107" i="26" s="1" a="1"/>
  <c r="GX107" i="26" s="1"/>
  <c r="CY108" i="27" s="1"/>
  <c r="CU99" i="26" a="1"/>
  <c r="CU99" i="26" s="1"/>
  <c r="GX99" i="26" s="1"/>
  <c r="CY100" i="27" s="1"/>
  <c r="CU104" i="26" a="1"/>
  <c r="CU104" i="26" s="1"/>
  <c r="GX104" i="26" s="1"/>
  <c r="CY105" i="27" s="1"/>
  <c r="CU103" i="26" a="1"/>
  <c r="CU103" i="26" s="1"/>
  <c r="GX103" i="26" s="1" a="1"/>
  <c r="GX103" i="26" s="1"/>
  <c r="CY104" i="27" s="1"/>
  <c r="CU108" i="26" a="1"/>
  <c r="CU108" i="26" s="1"/>
  <c r="GX108" i="26" s="1"/>
  <c r="CY109" i="27" s="1"/>
  <c r="CU101" i="26" a="1"/>
  <c r="CU101" i="26" s="1"/>
  <c r="GX101" i="26" s="1"/>
  <c r="CY102" i="27" s="1"/>
  <c r="CU105" i="26" a="1"/>
  <c r="CU105" i="26" s="1"/>
  <c r="GX105" i="26" s="1" a="1"/>
  <c r="GX105" i="26" s="1"/>
  <c r="CY106" i="27" s="1"/>
  <c r="BQ118" i="26" a="1"/>
  <c r="BQ118" i="26" s="1"/>
  <c r="FT118" i="26" s="1"/>
  <c r="BU119" i="27" s="1"/>
  <c r="BQ116" i="26" a="1"/>
  <c r="BQ116" i="26" s="1"/>
  <c r="FT116" i="26" s="1" a="1"/>
  <c r="FT116" i="26" s="1"/>
  <c r="BU117" i="27" s="1"/>
  <c r="BQ111" i="26" a="1"/>
  <c r="BQ111" i="26" s="1"/>
  <c r="FT111" i="26" s="1" a="1"/>
  <c r="FT111" i="26" s="1"/>
  <c r="BU112" i="27" s="1"/>
  <c r="BQ115" i="26" a="1"/>
  <c r="BQ115" i="26" s="1"/>
  <c r="FT115" i="26" s="1"/>
  <c r="BU116" i="27" s="1"/>
  <c r="BQ110" i="26" a="1"/>
  <c r="BQ110" i="26" s="1"/>
  <c r="FT110" i="26" s="1"/>
  <c r="BU111" i="27" s="1"/>
  <c r="BQ112" i="26" a="1"/>
  <c r="BQ112" i="26" s="1"/>
  <c r="FT112" i="26" s="1"/>
  <c r="BU113" i="27" s="1"/>
  <c r="BQ114" i="26" a="1"/>
  <c r="BQ114" i="26" s="1"/>
  <c r="FT114" i="26" s="1" a="1"/>
  <c r="FT114" i="26" s="1"/>
  <c r="BU115" i="27" s="1"/>
  <c r="BQ117" i="26" a="1"/>
  <c r="BQ117" i="26" s="1"/>
  <c r="FT117" i="26" s="1"/>
  <c r="BU118" i="27" s="1"/>
  <c r="BQ119" i="26" a="1"/>
  <c r="BQ119" i="26" s="1"/>
  <c r="FT119" i="26" s="1" a="1"/>
  <c r="FT119" i="26" s="1"/>
  <c r="BU120" i="27" s="1"/>
  <c r="BQ113" i="26" a="1"/>
  <c r="BQ113" i="26" s="1"/>
  <c r="FT113" i="26" s="1" a="1"/>
  <c r="FT113" i="26" s="1"/>
  <c r="BU114" i="27" s="1"/>
  <c r="L55" i="26" a="1"/>
  <c r="L55" i="26" s="1"/>
  <c r="DO55" i="26" s="1" a="1"/>
  <c r="DO55" i="26" s="1"/>
  <c r="P55" i="27" s="1"/>
  <c r="L59" i="26" a="1"/>
  <c r="L59" i="26" s="1"/>
  <c r="DO59" i="26" s="1" a="1"/>
  <c r="DO59" i="26" s="1"/>
  <c r="P59" i="27" s="1"/>
  <c r="L49" i="26" a="1"/>
  <c r="L49" i="26" s="1"/>
  <c r="DO49" i="26" s="1"/>
  <c r="P49" i="27" s="1"/>
  <c r="L53" i="26" a="1"/>
  <c r="L53" i="26" s="1"/>
  <c r="DO53" i="26" s="1" a="1"/>
  <c r="DO53" i="26" s="1"/>
  <c r="P53" i="27" s="1"/>
  <c r="L57" i="26" a="1"/>
  <c r="L57" i="26" s="1"/>
  <c r="DO57" i="26" s="1" a="1"/>
  <c r="DO57" i="26" s="1"/>
  <c r="P57" i="27" s="1"/>
  <c r="L50" i="26" a="1"/>
  <c r="L50" i="26" s="1"/>
  <c r="DO50" i="26" s="1" a="1"/>
  <c r="DO50" i="26" s="1"/>
  <c r="P50" i="27" s="1"/>
  <c r="L52" i="26" a="1"/>
  <c r="L52" i="26" s="1"/>
  <c r="DO52" i="26" s="1"/>
  <c r="P52" i="27" s="1"/>
  <c r="L51" i="26" a="1"/>
  <c r="L51" i="26" s="1"/>
  <c r="DO51" i="26" s="1"/>
  <c r="P51" i="27" s="1"/>
  <c r="L58" i="26" a="1"/>
  <c r="L58" i="26" s="1"/>
  <c r="DO58" i="26" s="1"/>
  <c r="P58" i="27" s="1"/>
  <c r="L56" i="26" a="1"/>
  <c r="L56" i="26" s="1"/>
  <c r="DO56" i="26" s="1"/>
  <c r="P56" i="27" s="1"/>
  <c r="L54" i="26" a="1"/>
  <c r="L54" i="26" s="1"/>
  <c r="DO54" i="26" s="1"/>
  <c r="P54" i="27" s="1"/>
  <c r="AW104" i="26" a="1"/>
  <c r="AW104" i="26" s="1"/>
  <c r="EZ104" i="26" s="1"/>
  <c r="BA105" i="27" s="1"/>
  <c r="AW102" i="26" a="1"/>
  <c r="AW102" i="26" s="1"/>
  <c r="EZ102" i="26" s="1"/>
  <c r="BA103" i="27" s="1"/>
  <c r="AW108" i="26" a="1"/>
  <c r="AW108" i="26" s="1"/>
  <c r="EZ108" i="26" s="1"/>
  <c r="BA109" i="27" s="1"/>
  <c r="AW107" i="26" a="1"/>
  <c r="AW107" i="26" s="1"/>
  <c r="EZ107" i="26" s="1" a="1"/>
  <c r="EZ107" i="26" s="1"/>
  <c r="BA108" i="27" s="1"/>
  <c r="AW101" i="26" a="1"/>
  <c r="AW101" i="26" s="1"/>
  <c r="EZ101" i="26" s="1"/>
  <c r="BA102" i="27" s="1"/>
  <c r="AW103" i="26" a="1"/>
  <c r="AW103" i="26" s="1"/>
  <c r="EZ103" i="26" s="1" a="1"/>
  <c r="EZ103" i="26" s="1"/>
  <c r="BA104" i="27" s="1"/>
  <c r="AW100" i="26" a="1"/>
  <c r="AW100" i="26" s="1"/>
  <c r="EZ100" i="26" s="1" a="1"/>
  <c r="EZ100" i="26" s="1"/>
  <c r="BA101" i="27" s="1"/>
  <c r="AW106" i="26" a="1"/>
  <c r="AW106" i="26" s="1"/>
  <c r="EZ106" i="26" s="1"/>
  <c r="BA107" i="27" s="1"/>
  <c r="AW105" i="26" a="1"/>
  <c r="AW105" i="26" s="1"/>
  <c r="EZ105" i="26" s="1" a="1"/>
  <c r="EZ105" i="26" s="1"/>
  <c r="BA106" i="27" s="1"/>
  <c r="AW99" i="26" a="1"/>
  <c r="AW99" i="26" s="1"/>
  <c r="EZ99" i="26" s="1"/>
  <c r="BA100" i="27" s="1"/>
  <c r="AW109" i="26" a="1"/>
  <c r="AW109" i="26" s="1"/>
  <c r="EZ109" i="26" s="1" a="1"/>
  <c r="EZ109" i="26" s="1"/>
  <c r="BA110" i="27" s="1"/>
  <c r="CW113" i="26" a="1"/>
  <c r="CW113" i="26" s="1"/>
  <c r="GZ113" i="26" s="1" a="1"/>
  <c r="GZ113" i="26" s="1"/>
  <c r="DA114" i="27" s="1"/>
  <c r="CW114" i="26" a="1"/>
  <c r="CW114" i="26" s="1"/>
  <c r="GZ114" i="26" s="1" a="1"/>
  <c r="GZ114" i="26" s="1"/>
  <c r="DA115" i="27" s="1"/>
  <c r="CW111" i="26" a="1"/>
  <c r="CW111" i="26" s="1"/>
  <c r="GZ111" i="26" s="1" a="1"/>
  <c r="GZ111" i="26" s="1"/>
  <c r="DA112" i="27" s="1"/>
  <c r="CW110" i="26" a="1"/>
  <c r="CW110" i="26" s="1"/>
  <c r="GZ110" i="26" s="1"/>
  <c r="DA111" i="27" s="1"/>
  <c r="CW119" i="26" a="1"/>
  <c r="CW119" i="26" s="1"/>
  <c r="GZ119" i="26" s="1" a="1"/>
  <c r="GZ119" i="26" s="1"/>
  <c r="DA120" i="27" s="1"/>
  <c r="CW115" i="26" a="1"/>
  <c r="CW115" i="26" s="1"/>
  <c r="GZ115" i="26" s="1"/>
  <c r="DA116" i="27" s="1"/>
  <c r="CW118" i="26" a="1"/>
  <c r="CW118" i="26" s="1"/>
  <c r="GZ118" i="26" s="1"/>
  <c r="DA119" i="27" s="1"/>
  <c r="CW112" i="26" a="1"/>
  <c r="CW112" i="26" s="1"/>
  <c r="GZ112" i="26" s="1"/>
  <c r="DA113" i="27" s="1"/>
  <c r="CW116" i="26" a="1"/>
  <c r="CW116" i="26" s="1"/>
  <c r="GZ116" i="26" s="1" a="1"/>
  <c r="GZ116" i="26" s="1"/>
  <c r="DA117" i="27" s="1"/>
  <c r="CW117" i="26" a="1"/>
  <c r="CW117" i="26" s="1"/>
  <c r="GZ117" i="26" s="1"/>
  <c r="DA118" i="27" s="1"/>
  <c r="BS116" i="26" a="1"/>
  <c r="BS116" i="26" s="1"/>
  <c r="FV116" i="26" s="1" a="1"/>
  <c r="FV116" i="26" s="1"/>
  <c r="BW117" i="27" s="1"/>
  <c r="BS112" i="26" a="1"/>
  <c r="BS112" i="26" s="1"/>
  <c r="FV112" i="26" s="1"/>
  <c r="BW113" i="27" s="1"/>
  <c r="BS111" i="26" a="1"/>
  <c r="BS111" i="26" s="1"/>
  <c r="FV111" i="26" s="1" a="1"/>
  <c r="FV111" i="26" s="1"/>
  <c r="BW112" i="27" s="1"/>
  <c r="BS117" i="26" a="1"/>
  <c r="BS117" i="26" s="1"/>
  <c r="FV117" i="26" s="1"/>
  <c r="BW118" i="27" s="1"/>
  <c r="BS114" i="26" a="1"/>
  <c r="BS114" i="26" s="1"/>
  <c r="FV114" i="26" s="1" a="1"/>
  <c r="FV114" i="26" s="1"/>
  <c r="BW115" i="27" s="1"/>
  <c r="BS113" i="26" a="1"/>
  <c r="BS113" i="26" s="1"/>
  <c r="FV113" i="26" s="1" a="1"/>
  <c r="FV113" i="26" s="1"/>
  <c r="BW114" i="27" s="1"/>
  <c r="BS118" i="26" a="1"/>
  <c r="BS118" i="26" s="1"/>
  <c r="FV118" i="26" s="1"/>
  <c r="BW119" i="27" s="1"/>
  <c r="BS115" i="26" a="1"/>
  <c r="BS115" i="26" s="1"/>
  <c r="FV115" i="26" s="1"/>
  <c r="BW116" i="27" s="1"/>
  <c r="BS119" i="26" a="1"/>
  <c r="BS119" i="26" s="1"/>
  <c r="FV119" i="26" s="1" a="1"/>
  <c r="FV119" i="26" s="1"/>
  <c r="BW120" i="27" s="1"/>
  <c r="BS110" i="26" a="1"/>
  <c r="BS110" i="26" s="1"/>
  <c r="FV110" i="26" s="1"/>
  <c r="BW111" i="27" s="1"/>
  <c r="AO97" i="26" a="1"/>
  <c r="AO97" i="26" s="1"/>
  <c r="ER97" i="26" s="1"/>
  <c r="AS98" i="27" s="1"/>
  <c r="AO94" i="26" a="1"/>
  <c r="AO94" i="26" s="1"/>
  <c r="ER94" i="26" s="1"/>
  <c r="AS95" i="27" s="1"/>
  <c r="AO90" i="26" a="1"/>
  <c r="AO90" i="26" s="1"/>
  <c r="ER90" i="26" s="1" a="1"/>
  <c r="ER90" i="26" s="1"/>
  <c r="AS91" i="27" s="1"/>
  <c r="AO91" i="26" a="1"/>
  <c r="AO91" i="26" s="1"/>
  <c r="ER91" i="26" s="1" a="1"/>
  <c r="ER91" i="26" s="1"/>
  <c r="AS92" i="27" s="1"/>
  <c r="AO93" i="26" a="1"/>
  <c r="AO93" i="26" s="1"/>
  <c r="ER93" i="26" s="1" a="1"/>
  <c r="ER93" i="26" s="1"/>
  <c r="AS94" i="27" s="1"/>
  <c r="AO92" i="26" a="1"/>
  <c r="AO92" i="26" s="1"/>
  <c r="ER92" i="26" s="1"/>
  <c r="AS93" i="27" s="1"/>
  <c r="AO95" i="26" a="1"/>
  <c r="AO95" i="26" s="1"/>
  <c r="ER95" i="26" s="1" a="1"/>
  <c r="ER95" i="26" s="1"/>
  <c r="AS96" i="27" s="1"/>
  <c r="AO96" i="26" a="1"/>
  <c r="AO96" i="26" s="1"/>
  <c r="ER96" i="26" s="1"/>
  <c r="AS97" i="27" s="1"/>
  <c r="AO98" i="26" a="1"/>
  <c r="AO98" i="26" s="1"/>
  <c r="ER98" i="26" s="1" a="1"/>
  <c r="ER98" i="26" s="1"/>
  <c r="AS99" i="27" s="1"/>
  <c r="AL130" i="26" a="1"/>
  <c r="AL130" i="26" s="1"/>
  <c r="EO130" i="26" s="1"/>
  <c r="AP131" i="27" s="1"/>
  <c r="AL128" i="26" a="1"/>
  <c r="AL128" i="26" s="1"/>
  <c r="EO128" i="26" s="1"/>
  <c r="AP129" i="27" s="1"/>
  <c r="AL126" i="26" a="1"/>
  <c r="AL126" i="26" s="1"/>
  <c r="EO126" i="26" s="1"/>
  <c r="AP127" i="27" s="1"/>
  <c r="AL131" i="26" a="1"/>
  <c r="AL131" i="26" s="1"/>
  <c r="EO131" i="26" s="1"/>
  <c r="AP132" i="27" s="1"/>
  <c r="AL122" i="26" a="1"/>
  <c r="AL122" i="26" s="1"/>
  <c r="EO122" i="26" s="1"/>
  <c r="AP123" i="27" s="1"/>
  <c r="AL121" i="26" a="1"/>
  <c r="AL121" i="26" s="1"/>
  <c r="EO121" i="26" s="1"/>
  <c r="AP122" i="27" s="1"/>
  <c r="AL124" i="26" a="1"/>
  <c r="AL124" i="26" s="1"/>
  <c r="EO124" i="26" s="1"/>
  <c r="AP125" i="27" s="1"/>
  <c r="AL127" i="26" a="1"/>
  <c r="AL127" i="26" s="1"/>
  <c r="EO127" i="26" s="1"/>
  <c r="AP128" i="27" s="1"/>
  <c r="AL133" i="26" a="1"/>
  <c r="AL133" i="26" s="1"/>
  <c r="EO133" i="26" s="1"/>
  <c r="AP134" i="27" s="1"/>
  <c r="AL123" i="26" a="1"/>
  <c r="AL123" i="26" s="1"/>
  <c r="EO123" i="26" s="1"/>
  <c r="AP124" i="27" s="1"/>
  <c r="AL129" i="26" a="1"/>
  <c r="AL129" i="26" s="1"/>
  <c r="EO129" i="26" s="1"/>
  <c r="AP130" i="27" s="1"/>
  <c r="AL132" i="26" a="1"/>
  <c r="AL132" i="26" s="1"/>
  <c r="EO132" i="26" s="1"/>
  <c r="AP133" i="27" s="1"/>
  <c r="AL125" i="26" a="1"/>
  <c r="AL125" i="26" s="1"/>
  <c r="EO125" i="26" s="1"/>
  <c r="AP126" i="27" s="1"/>
  <c r="AL120" i="26" a="1"/>
  <c r="AL120" i="26" s="1"/>
  <c r="EO120" i="26" s="1"/>
  <c r="AP121" i="27" s="1"/>
  <c r="BT88" i="26" a="1"/>
  <c r="BT88" i="26" s="1"/>
  <c r="BT87" i="26" a="1"/>
  <c r="BT87" i="26" s="1"/>
  <c r="FW87" i="26" s="1" a="1"/>
  <c r="FW87" i="26" s="1"/>
  <c r="BX88" i="27" s="1"/>
  <c r="BT85" i="26" a="1"/>
  <c r="BT85" i="26" s="1"/>
  <c r="FW85" i="26" s="1"/>
  <c r="BX86" i="27" s="1"/>
  <c r="BT89" i="26" a="1"/>
  <c r="BT89" i="26" s="1"/>
  <c r="BT84" i="26" a="1"/>
  <c r="BT84" i="26" s="1"/>
  <c r="FW84" i="26" s="1"/>
  <c r="BX85" i="27" s="1"/>
  <c r="BT86" i="26" a="1"/>
  <c r="BT86" i="26" s="1"/>
  <c r="FW86" i="26" s="1" a="1"/>
  <c r="FW86" i="26" s="1"/>
  <c r="BX87" i="27" s="1"/>
  <c r="AT119" i="26" a="1"/>
  <c r="AT119" i="26" s="1"/>
  <c r="EW119" i="26" s="1" a="1"/>
  <c r="EW119" i="26" s="1"/>
  <c r="AX120" i="27" s="1"/>
  <c r="AT113" i="26" a="1"/>
  <c r="AT113" i="26" s="1"/>
  <c r="EW113" i="26" s="1" a="1"/>
  <c r="EW113" i="26" s="1"/>
  <c r="AX114" i="27" s="1"/>
  <c r="AT111" i="26" a="1"/>
  <c r="AT111" i="26" s="1"/>
  <c r="EW111" i="26" s="1" a="1"/>
  <c r="EW111" i="26" s="1"/>
  <c r="AX112" i="27" s="1"/>
  <c r="AT110" i="26" a="1"/>
  <c r="AT110" i="26" s="1"/>
  <c r="EW110" i="26" s="1"/>
  <c r="AX111" i="27" s="1"/>
  <c r="AT116" i="26" a="1"/>
  <c r="AT116" i="26" s="1"/>
  <c r="EW116" i="26" s="1" a="1"/>
  <c r="EW116" i="26" s="1"/>
  <c r="AX117" i="27" s="1"/>
  <c r="AT112" i="26" a="1"/>
  <c r="AT112" i="26" s="1"/>
  <c r="EW112" i="26" s="1"/>
  <c r="AX113" i="27" s="1"/>
  <c r="AT115" i="26" a="1"/>
  <c r="AT115" i="26" s="1"/>
  <c r="EW115" i="26" s="1"/>
  <c r="AX116" i="27" s="1"/>
  <c r="AT117" i="26" a="1"/>
  <c r="AT117" i="26" s="1"/>
  <c r="EW117" i="26" s="1"/>
  <c r="AX118" i="27" s="1"/>
  <c r="AT114" i="26" a="1"/>
  <c r="AT114" i="26" s="1"/>
  <c r="EW114" i="26" s="1" a="1"/>
  <c r="EW114" i="26" s="1"/>
  <c r="AX115" i="27" s="1"/>
  <c r="AT118" i="26" a="1"/>
  <c r="AT118" i="26" s="1"/>
  <c r="EW118" i="26" s="1"/>
  <c r="AX119" i="27" s="1"/>
  <c r="AB95" i="26" a="1"/>
  <c r="AB95" i="26" s="1"/>
  <c r="EE95" i="26" s="1" a="1"/>
  <c r="EE95" i="26" s="1"/>
  <c r="AF96" i="27" s="1"/>
  <c r="AB96" i="26" a="1"/>
  <c r="AB96" i="26" s="1"/>
  <c r="EE96" i="26" s="1"/>
  <c r="AF97" i="27" s="1"/>
  <c r="AB94" i="26" a="1"/>
  <c r="AB94" i="26" s="1"/>
  <c r="EE94" i="26" s="1"/>
  <c r="AF95" i="27" s="1"/>
  <c r="AB90" i="26" a="1"/>
  <c r="AB90" i="26" s="1"/>
  <c r="EE90" i="26" s="1" a="1"/>
  <c r="EE90" i="26" s="1"/>
  <c r="AF91" i="27" s="1"/>
  <c r="AB93" i="26" a="1"/>
  <c r="AB93" i="26" s="1"/>
  <c r="EE93" i="26" s="1" a="1"/>
  <c r="EE93" i="26" s="1"/>
  <c r="AF94" i="27" s="1"/>
  <c r="AB98" i="26" a="1"/>
  <c r="AB98" i="26" s="1"/>
  <c r="EE98" i="26" s="1" a="1"/>
  <c r="EE98" i="26" s="1"/>
  <c r="AF99" i="27" s="1"/>
  <c r="AB97" i="26" a="1"/>
  <c r="AB97" i="26" s="1"/>
  <c r="EE97" i="26" s="1"/>
  <c r="AF98" i="27" s="1"/>
  <c r="AB91" i="26" a="1"/>
  <c r="AB91" i="26" s="1"/>
  <c r="EE91" i="26" s="1" a="1"/>
  <c r="EE91" i="26" s="1"/>
  <c r="AF92" i="27" s="1"/>
  <c r="AB92" i="26" a="1"/>
  <c r="AB92" i="26" s="1"/>
  <c r="EE92" i="26" s="1"/>
  <c r="AF93" i="27" s="1"/>
  <c r="AA87" i="26" a="1"/>
  <c r="AA87" i="26" s="1"/>
  <c r="ED87" i="26" s="1" a="1"/>
  <c r="ED87" i="26" s="1"/>
  <c r="AE88" i="27" s="1"/>
  <c r="AA84" i="26" a="1"/>
  <c r="AA84" i="26" s="1"/>
  <c r="ED84" i="26" s="1"/>
  <c r="AE85" i="27" s="1"/>
  <c r="AA89" i="26" a="1"/>
  <c r="AA89" i="26" s="1"/>
  <c r="AA85" i="26" a="1"/>
  <c r="AA85" i="26" s="1"/>
  <c r="ED85" i="26" s="1"/>
  <c r="AE86" i="27" s="1"/>
  <c r="AA86" i="26" a="1"/>
  <c r="AA86" i="26" s="1"/>
  <c r="ED86" i="26" s="1" a="1"/>
  <c r="ED86" i="26" s="1"/>
  <c r="AE87" i="27" s="1"/>
  <c r="AA88" i="26" a="1"/>
  <c r="AA88" i="26" s="1"/>
  <c r="AG103" i="26" a="1"/>
  <c r="AG103" i="26" s="1"/>
  <c r="EJ103" i="26" s="1" a="1"/>
  <c r="EJ103" i="26" s="1"/>
  <c r="AK104" i="27" s="1"/>
  <c r="AG109" i="26" a="1"/>
  <c r="AG109" i="26" s="1"/>
  <c r="EJ109" i="26" s="1" a="1"/>
  <c r="EJ109" i="26" s="1"/>
  <c r="AK110" i="27" s="1"/>
  <c r="AG107" i="26" a="1"/>
  <c r="AG107" i="26" s="1"/>
  <c r="EJ107" i="26" s="1" a="1"/>
  <c r="EJ107" i="26" s="1"/>
  <c r="AK108" i="27" s="1"/>
  <c r="AG108" i="26" a="1"/>
  <c r="AG108" i="26" s="1"/>
  <c r="EJ108" i="26" s="1"/>
  <c r="AK109" i="27" s="1"/>
  <c r="AG99" i="26" a="1"/>
  <c r="AG99" i="26" s="1"/>
  <c r="EJ99" i="26" s="1"/>
  <c r="AK100" i="27" s="1"/>
  <c r="AG105" i="26" a="1"/>
  <c r="AG105" i="26" s="1"/>
  <c r="EJ105" i="26" s="1" a="1"/>
  <c r="EJ105" i="26" s="1"/>
  <c r="AK106" i="27" s="1"/>
  <c r="AG101" i="26" a="1"/>
  <c r="AG101" i="26" s="1"/>
  <c r="EJ101" i="26" s="1"/>
  <c r="AK102" i="27" s="1"/>
  <c r="AG102" i="26" a="1"/>
  <c r="AG102" i="26" s="1"/>
  <c r="EJ102" i="26" s="1"/>
  <c r="AK103" i="27" s="1"/>
  <c r="AG106" i="26" a="1"/>
  <c r="AG106" i="26" s="1"/>
  <c r="EJ106" i="26" s="1"/>
  <c r="AK107" i="27" s="1"/>
  <c r="AG100" i="26" a="1"/>
  <c r="AG100" i="26" s="1"/>
  <c r="EJ100" i="26" s="1" a="1"/>
  <c r="EJ100" i="26" s="1"/>
  <c r="AK101" i="27" s="1"/>
  <c r="AG104" i="26" a="1"/>
  <c r="AG104" i="26" s="1"/>
  <c r="EJ104" i="26" s="1"/>
  <c r="AK105" i="27" s="1"/>
  <c r="L68" i="27"/>
  <c r="L72" i="27"/>
  <c r="L76" i="27"/>
  <c r="L55" i="27"/>
  <c r="V118" i="26" a="1"/>
  <c r="V118" i="26" s="1"/>
  <c r="DY118" i="26" s="1"/>
  <c r="Z119" i="27" s="1"/>
  <c r="V114" i="26" a="1"/>
  <c r="V114" i="26" s="1"/>
  <c r="DY114" i="26" s="1" a="1"/>
  <c r="DY114" i="26" s="1"/>
  <c r="Z115" i="27" s="1"/>
  <c r="V115" i="26" a="1"/>
  <c r="V115" i="26" s="1"/>
  <c r="DY115" i="26" s="1"/>
  <c r="Z116" i="27" s="1"/>
  <c r="V110" i="26" a="1"/>
  <c r="V110" i="26" s="1"/>
  <c r="DY110" i="26" s="1"/>
  <c r="Z111" i="27" s="1"/>
  <c r="V113" i="26" a="1"/>
  <c r="V113" i="26" s="1"/>
  <c r="DY113" i="26" s="1" a="1"/>
  <c r="DY113" i="26" s="1"/>
  <c r="Z114" i="27" s="1"/>
  <c r="V119" i="26" a="1"/>
  <c r="V119" i="26" s="1"/>
  <c r="DY119" i="26" s="1" a="1"/>
  <c r="DY119" i="26" s="1"/>
  <c r="Z120" i="27" s="1"/>
  <c r="V116" i="26" a="1"/>
  <c r="V116" i="26" s="1"/>
  <c r="DY116" i="26" s="1" a="1"/>
  <c r="DY116" i="26" s="1"/>
  <c r="Z117" i="27" s="1"/>
  <c r="V117" i="26" a="1"/>
  <c r="V117" i="26" s="1"/>
  <c r="DY117" i="26" s="1"/>
  <c r="Z118" i="27" s="1"/>
  <c r="V111" i="26" a="1"/>
  <c r="V111" i="26" s="1"/>
  <c r="DY111" i="26" s="1" a="1"/>
  <c r="DY111" i="26" s="1"/>
  <c r="Z112" i="27" s="1"/>
  <c r="V112" i="26" a="1"/>
  <c r="V112" i="26" s="1"/>
  <c r="DY112" i="26" s="1"/>
  <c r="Z113" i="27" s="1"/>
  <c r="CZ94" i="26" a="1"/>
  <c r="CZ94" i="26" s="1"/>
  <c r="HC94" i="26" s="1"/>
  <c r="DD95" i="27" s="1"/>
  <c r="CZ98" i="26" a="1"/>
  <c r="CZ98" i="26" s="1"/>
  <c r="HC98" i="26" s="1" a="1"/>
  <c r="HC98" i="26" s="1"/>
  <c r="DD99" i="27" s="1"/>
  <c r="CZ96" i="26" a="1"/>
  <c r="CZ96" i="26" s="1"/>
  <c r="HC96" i="26" s="1"/>
  <c r="DD97" i="27" s="1"/>
  <c r="CZ90" i="26" a="1"/>
  <c r="CZ90" i="26" s="1"/>
  <c r="HC90" i="26" s="1" a="1"/>
  <c r="HC90" i="26" s="1"/>
  <c r="DD91" i="27" s="1"/>
  <c r="CZ95" i="26" a="1"/>
  <c r="CZ95" i="26" s="1"/>
  <c r="HC95" i="26" s="1" a="1"/>
  <c r="HC95" i="26" s="1"/>
  <c r="DD96" i="27" s="1"/>
  <c r="CZ92" i="26" a="1"/>
  <c r="CZ92" i="26" s="1"/>
  <c r="HC92" i="26" s="1"/>
  <c r="DD93" i="27" s="1"/>
  <c r="CZ91" i="26" a="1"/>
  <c r="CZ91" i="26" s="1"/>
  <c r="HC91" i="26" s="1" a="1"/>
  <c r="HC91" i="26" s="1"/>
  <c r="DD92" i="27" s="1"/>
  <c r="CZ93" i="26" a="1"/>
  <c r="CZ93" i="26" s="1"/>
  <c r="HC93" i="26" s="1" a="1"/>
  <c r="HC93" i="26" s="1"/>
  <c r="DD94" i="27" s="1"/>
  <c r="CZ97" i="26" a="1"/>
  <c r="CZ97" i="26" s="1"/>
  <c r="HC97" i="26" s="1"/>
  <c r="DD98" i="27" s="1"/>
  <c r="CN110" i="26" a="1"/>
  <c r="CN110" i="26" s="1"/>
  <c r="GQ110" i="26" s="1"/>
  <c r="CR111" i="27" s="1"/>
  <c r="CN116" i="26" a="1"/>
  <c r="CN116" i="26" s="1"/>
  <c r="GQ116" i="26" s="1" a="1"/>
  <c r="GQ116" i="26" s="1"/>
  <c r="CR117" i="27" s="1"/>
  <c r="CN115" i="26" a="1"/>
  <c r="CN115" i="26" s="1"/>
  <c r="GQ115" i="26" s="1"/>
  <c r="CR116" i="27" s="1"/>
  <c r="CN111" i="26" a="1"/>
  <c r="CN111" i="26" s="1"/>
  <c r="GQ111" i="26" s="1" a="1"/>
  <c r="GQ111" i="26" s="1"/>
  <c r="CR112" i="27" s="1"/>
  <c r="CN119" i="26" a="1"/>
  <c r="CN119" i="26" s="1"/>
  <c r="GQ119" i="26" s="1" a="1"/>
  <c r="GQ119" i="26" s="1"/>
  <c r="CR120" i="27" s="1"/>
  <c r="CN114" i="26" a="1"/>
  <c r="CN114" i="26" s="1"/>
  <c r="GQ114" i="26" s="1" a="1"/>
  <c r="GQ114" i="26" s="1"/>
  <c r="CR115" i="27" s="1"/>
  <c r="CN113" i="26" a="1"/>
  <c r="CN113" i="26" s="1"/>
  <c r="GQ113" i="26" s="1" a="1"/>
  <c r="GQ113" i="26" s="1"/>
  <c r="CR114" i="27" s="1"/>
  <c r="CN117" i="26" a="1"/>
  <c r="CN117" i="26" s="1"/>
  <c r="GQ117" i="26" s="1"/>
  <c r="CR118" i="27" s="1"/>
  <c r="CN112" i="26" a="1"/>
  <c r="CN112" i="26" s="1"/>
  <c r="GQ112" i="26" s="1"/>
  <c r="CR113" i="27" s="1"/>
  <c r="CN118" i="26" a="1"/>
  <c r="CN118" i="26" s="1"/>
  <c r="GQ118" i="26" s="1"/>
  <c r="CR119" i="27" s="1"/>
  <c r="J47" i="26" a="1"/>
  <c r="J47" i="26" s="1"/>
  <c r="DM47" i="26" s="1"/>
  <c r="N47" i="27" s="1"/>
  <c r="J46" i="26" a="1"/>
  <c r="J46" i="26" s="1"/>
  <c r="DM46" i="26" s="1"/>
  <c r="N46" i="27" s="1"/>
  <c r="J48" i="26" a="1"/>
  <c r="J48" i="26" s="1"/>
  <c r="DM48" i="26" s="1" a="1"/>
  <c r="DM48" i="26" s="1"/>
  <c r="N48" i="27" s="1"/>
  <c r="J41" i="26" a="1"/>
  <c r="J41" i="26" s="1"/>
  <c r="DM41" i="26" s="1" a="1"/>
  <c r="DM41" i="26" s="1"/>
  <c r="N41" i="27" s="1"/>
  <c r="J44" i="26" a="1"/>
  <c r="J44" i="26" s="1"/>
  <c r="DM44" i="26" s="1"/>
  <c r="N44" i="27" s="1"/>
  <c r="J42" i="26" a="1"/>
  <c r="J42" i="26" s="1"/>
  <c r="DM42" i="26" s="1"/>
  <c r="N42" i="27" s="1"/>
  <c r="J45" i="26" a="1"/>
  <c r="J45" i="26" s="1"/>
  <c r="DM45" i="26" s="1" a="1"/>
  <c r="DM45" i="26" s="1"/>
  <c r="N45" i="27" s="1"/>
  <c r="J40" i="26" a="1"/>
  <c r="J40" i="26" s="1"/>
  <c r="DM40" i="26" s="1" a="1"/>
  <c r="DM40" i="26" s="1"/>
  <c r="N40" i="27" s="1"/>
  <c r="J43" i="26" a="1"/>
  <c r="J43" i="26" s="1"/>
  <c r="DM43" i="26" s="1" a="1"/>
  <c r="DM43" i="26" s="1"/>
  <c r="N43" i="27" s="1"/>
  <c r="CQ98" i="26" a="1"/>
  <c r="CQ98" i="26" s="1"/>
  <c r="GT98" i="26" s="1" a="1"/>
  <c r="GT98" i="26" s="1"/>
  <c r="CU99" i="27" s="1"/>
  <c r="CQ96" i="26" a="1"/>
  <c r="CQ96" i="26" s="1"/>
  <c r="GT96" i="26" s="1"/>
  <c r="CU97" i="27" s="1"/>
  <c r="CQ95" i="26" a="1"/>
  <c r="CQ95" i="26" s="1"/>
  <c r="GT95" i="26" s="1" a="1"/>
  <c r="GT95" i="26" s="1"/>
  <c r="CU96" i="27" s="1"/>
  <c r="CQ94" i="26" a="1"/>
  <c r="CQ94" i="26" s="1"/>
  <c r="GT94" i="26" s="1"/>
  <c r="CU95" i="27" s="1"/>
  <c r="CQ92" i="26" a="1"/>
  <c r="CQ92" i="26" s="1"/>
  <c r="GT92" i="26" s="1"/>
  <c r="CU93" i="27" s="1"/>
  <c r="CQ93" i="26" a="1"/>
  <c r="CQ93" i="26" s="1"/>
  <c r="GT93" i="26" s="1" a="1"/>
  <c r="GT93" i="26" s="1"/>
  <c r="CU94" i="27" s="1"/>
  <c r="CQ91" i="26" a="1"/>
  <c r="CQ91" i="26" s="1"/>
  <c r="GT91" i="26" s="1" a="1"/>
  <c r="GT91" i="26" s="1"/>
  <c r="CU92" i="27" s="1"/>
  <c r="CQ97" i="26" a="1"/>
  <c r="CQ97" i="26" s="1"/>
  <c r="GT97" i="26" s="1"/>
  <c r="CU98" i="27" s="1"/>
  <c r="CQ90" i="26" a="1"/>
  <c r="CQ90" i="26" s="1"/>
  <c r="GT90" i="26" s="1" a="1"/>
  <c r="GT90" i="26" s="1"/>
  <c r="CU91" i="27" s="1"/>
  <c r="W85" i="26" a="1"/>
  <c r="W85" i="26" s="1"/>
  <c r="DZ85" i="26" s="1"/>
  <c r="AA86" i="27" s="1"/>
  <c r="W87" i="26" a="1"/>
  <c r="W87" i="26" s="1"/>
  <c r="DZ87" i="26" s="1" a="1"/>
  <c r="DZ87" i="26" s="1"/>
  <c r="AA88" i="27" s="1"/>
  <c r="W88" i="26" a="1"/>
  <c r="W88" i="26" s="1"/>
  <c r="W89" i="26" a="1"/>
  <c r="W89" i="26" s="1"/>
  <c r="W84" i="26" a="1"/>
  <c r="W84" i="26" s="1"/>
  <c r="DZ84" i="26" s="1"/>
  <c r="AA85" i="27" s="1"/>
  <c r="W86" i="26" a="1"/>
  <c r="W86" i="26" s="1"/>
  <c r="DZ86" i="26" s="1" a="1"/>
  <c r="DZ86" i="26" s="1"/>
  <c r="AA87" i="27" s="1"/>
  <c r="CB97" i="26" a="1"/>
  <c r="CB97" i="26" s="1"/>
  <c r="GE97" i="26" s="1"/>
  <c r="CF98" i="27" s="1"/>
  <c r="CB96" i="26" a="1"/>
  <c r="CB96" i="26" s="1"/>
  <c r="GE96" i="26" s="1"/>
  <c r="CF97" i="27" s="1"/>
  <c r="CB93" i="26" a="1"/>
  <c r="CB93" i="26" s="1"/>
  <c r="GE93" i="26" s="1" a="1"/>
  <c r="GE93" i="26" s="1"/>
  <c r="CF94" i="27" s="1"/>
  <c r="CB95" i="26" a="1"/>
  <c r="CB95" i="26" s="1"/>
  <c r="GE95" i="26" s="1" a="1"/>
  <c r="GE95" i="26" s="1"/>
  <c r="CF96" i="27" s="1"/>
  <c r="CB98" i="26" a="1"/>
  <c r="CB98" i="26" s="1"/>
  <c r="GE98" i="26" s="1" a="1"/>
  <c r="GE98" i="26" s="1"/>
  <c r="CF99" i="27" s="1"/>
  <c r="CB92" i="26" a="1"/>
  <c r="CB92" i="26" s="1"/>
  <c r="GE92" i="26" s="1"/>
  <c r="CF93" i="27" s="1"/>
  <c r="CB91" i="26" a="1"/>
  <c r="CB91" i="26" s="1"/>
  <c r="GE91" i="26" s="1" a="1"/>
  <c r="GE91" i="26" s="1"/>
  <c r="CF92" i="27" s="1"/>
  <c r="CB94" i="26" a="1"/>
  <c r="CB94" i="26" s="1"/>
  <c r="GE94" i="26" s="1"/>
  <c r="CF95" i="27" s="1"/>
  <c r="CB90" i="26" a="1"/>
  <c r="CB90" i="26" s="1"/>
  <c r="GE90" i="26" s="1" a="1"/>
  <c r="GE90" i="26" s="1"/>
  <c r="CF91" i="27" s="1"/>
  <c r="BZ115" i="26" a="1"/>
  <c r="BZ115" i="26" s="1"/>
  <c r="GC115" i="26" s="1"/>
  <c r="CD116" i="27" s="1"/>
  <c r="BZ117" i="26" a="1"/>
  <c r="BZ117" i="26" s="1"/>
  <c r="GC117" i="26" s="1"/>
  <c r="CD118" i="27" s="1"/>
  <c r="BZ118" i="26" a="1"/>
  <c r="BZ118" i="26" s="1"/>
  <c r="GC118" i="26" s="1"/>
  <c r="CD119" i="27" s="1"/>
  <c r="BZ116" i="26" a="1"/>
  <c r="BZ116" i="26" s="1"/>
  <c r="GC116" i="26" s="1" a="1"/>
  <c r="GC116" i="26" s="1"/>
  <c r="CD117" i="27" s="1"/>
  <c r="BZ119" i="26" a="1"/>
  <c r="BZ119" i="26" s="1"/>
  <c r="GC119" i="26" s="1" a="1"/>
  <c r="GC119" i="26" s="1"/>
  <c r="CD120" i="27" s="1"/>
  <c r="BZ112" i="26" a="1"/>
  <c r="BZ112" i="26" s="1"/>
  <c r="GC112" i="26" s="1"/>
  <c r="CD113" i="27" s="1"/>
  <c r="BZ113" i="26" a="1"/>
  <c r="BZ113" i="26" s="1"/>
  <c r="GC113" i="26" s="1" a="1"/>
  <c r="GC113" i="26" s="1"/>
  <c r="CD114" i="27" s="1"/>
  <c r="BZ110" i="26" a="1"/>
  <c r="BZ110" i="26" s="1"/>
  <c r="GC110" i="26" s="1"/>
  <c r="CD111" i="27" s="1"/>
  <c r="BZ111" i="26" a="1"/>
  <c r="BZ111" i="26" s="1"/>
  <c r="GC111" i="26" s="1" a="1"/>
  <c r="GC111" i="26" s="1"/>
  <c r="CD112" i="27" s="1"/>
  <c r="BZ114" i="26" a="1"/>
  <c r="BZ114" i="26" s="1"/>
  <c r="GC114" i="26" s="1" a="1"/>
  <c r="GC114" i="26" s="1"/>
  <c r="CD115" i="27" s="1"/>
  <c r="AS132" i="26" a="1"/>
  <c r="AS132" i="26" s="1"/>
  <c r="EV132" i="26" s="1"/>
  <c r="AW133" i="27" s="1"/>
  <c r="AS129" i="26" a="1"/>
  <c r="AS129" i="26" s="1"/>
  <c r="EV129" i="26" s="1"/>
  <c r="AW130" i="27" s="1"/>
  <c r="AS124" i="26" a="1"/>
  <c r="AS124" i="26" s="1"/>
  <c r="EV124" i="26" s="1"/>
  <c r="AW125" i="27" s="1"/>
  <c r="AS125" i="26" a="1"/>
  <c r="AS125" i="26" s="1"/>
  <c r="EV125" i="26" s="1"/>
  <c r="AW126" i="27" s="1"/>
  <c r="AS120" i="26" a="1"/>
  <c r="AS120" i="26" s="1"/>
  <c r="EV120" i="26" s="1"/>
  <c r="AW121" i="27" s="1"/>
  <c r="AS128" i="26" a="1"/>
  <c r="AS128" i="26" s="1"/>
  <c r="EV128" i="26" s="1"/>
  <c r="AW129" i="27" s="1"/>
  <c r="AS126" i="26" a="1"/>
  <c r="AS126" i="26" s="1"/>
  <c r="EV126" i="26" s="1"/>
  <c r="AW127" i="27" s="1"/>
  <c r="AS121" i="26" a="1"/>
  <c r="AS121" i="26" s="1"/>
  <c r="EV121" i="26" s="1"/>
  <c r="AW122" i="27" s="1"/>
  <c r="AS122" i="26" a="1"/>
  <c r="AS122" i="26" s="1"/>
  <c r="EV122" i="26" s="1"/>
  <c r="AW123" i="27" s="1"/>
  <c r="AS127" i="26" a="1"/>
  <c r="AS127" i="26" s="1"/>
  <c r="EV127" i="26" s="1"/>
  <c r="AW128" i="27" s="1"/>
  <c r="AS130" i="26" a="1"/>
  <c r="AS130" i="26" s="1"/>
  <c r="EV130" i="26" s="1"/>
  <c r="AW131" i="27" s="1"/>
  <c r="AS131" i="26" a="1"/>
  <c r="AS131" i="26" s="1"/>
  <c r="EV131" i="26" s="1"/>
  <c r="AW132" i="27" s="1"/>
  <c r="AS133" i="26" a="1"/>
  <c r="AS133" i="26" s="1"/>
  <c r="EV133" i="26" s="1"/>
  <c r="AW134" i="27" s="1"/>
  <c r="AS123" i="26" a="1"/>
  <c r="AS123" i="26" s="1"/>
  <c r="EV123" i="26" s="1"/>
  <c r="AW124" i="27" s="1"/>
  <c r="AU91" i="26" a="1"/>
  <c r="AU91" i="26" s="1"/>
  <c r="EX91" i="26" s="1" a="1"/>
  <c r="EX91" i="26" s="1"/>
  <c r="AY92" i="27" s="1"/>
  <c r="AU92" i="26" a="1"/>
  <c r="AU92" i="26" s="1"/>
  <c r="EX92" i="26" s="1"/>
  <c r="AY93" i="27" s="1"/>
  <c r="AU96" i="26" a="1"/>
  <c r="AU96" i="26" s="1"/>
  <c r="EX96" i="26" s="1"/>
  <c r="AY97" i="27" s="1"/>
  <c r="AU98" i="26" a="1"/>
  <c r="AU98" i="26" s="1"/>
  <c r="EX98" i="26" s="1" a="1"/>
  <c r="EX98" i="26" s="1"/>
  <c r="AY99" i="27" s="1"/>
  <c r="AU93" i="26" a="1"/>
  <c r="AU93" i="26" s="1"/>
  <c r="EX93" i="26" s="1" a="1"/>
  <c r="EX93" i="26" s="1"/>
  <c r="AY94" i="27" s="1"/>
  <c r="AU94" i="26" a="1"/>
  <c r="AU94" i="26" s="1"/>
  <c r="EX94" i="26" s="1"/>
  <c r="AY95" i="27" s="1"/>
  <c r="AU90" i="26" a="1"/>
  <c r="AU90" i="26" s="1"/>
  <c r="EX90" i="26" s="1" a="1"/>
  <c r="EX90" i="26" s="1"/>
  <c r="AY91" i="27" s="1"/>
  <c r="AU97" i="26" a="1"/>
  <c r="AU97" i="26" s="1"/>
  <c r="EX97" i="26" s="1"/>
  <c r="AY98" i="27" s="1"/>
  <c r="AU95" i="26" a="1"/>
  <c r="AU95" i="26" s="1"/>
  <c r="EX95" i="26" s="1" a="1"/>
  <c r="EX95" i="26" s="1"/>
  <c r="AY96" i="27" s="1"/>
  <c r="T98" i="26" a="1"/>
  <c r="T98" i="26" s="1"/>
  <c r="DW98" i="26" s="1" a="1"/>
  <c r="DW98" i="26" s="1"/>
  <c r="X99" i="27" s="1"/>
  <c r="T96" i="26" a="1"/>
  <c r="T96" i="26" s="1"/>
  <c r="DW96" i="26" s="1"/>
  <c r="X97" i="27" s="1"/>
  <c r="T91" i="26" a="1"/>
  <c r="T91" i="26" s="1"/>
  <c r="DW91" i="26" s="1" a="1"/>
  <c r="DW91" i="26" s="1"/>
  <c r="X92" i="27" s="1"/>
  <c r="T90" i="26" a="1"/>
  <c r="T90" i="26" s="1"/>
  <c r="DW90" i="26" s="1" a="1"/>
  <c r="DW90" i="26" s="1"/>
  <c r="X91" i="27" s="1"/>
  <c r="T93" i="26" a="1"/>
  <c r="T93" i="26" s="1"/>
  <c r="DW93" i="26" s="1" a="1"/>
  <c r="DW93" i="26" s="1"/>
  <c r="X94" i="27" s="1"/>
  <c r="T97" i="26" a="1"/>
  <c r="T97" i="26" s="1"/>
  <c r="DW97" i="26" s="1"/>
  <c r="X98" i="27" s="1"/>
  <c r="T92" i="26" a="1"/>
  <c r="T92" i="26" s="1"/>
  <c r="DW92" i="26" s="1"/>
  <c r="X93" i="27" s="1"/>
  <c r="T95" i="26" a="1"/>
  <c r="T95" i="26" s="1"/>
  <c r="DW95" i="26" s="1" a="1"/>
  <c r="DW95" i="26" s="1"/>
  <c r="X96" i="27" s="1"/>
  <c r="T94" i="26" a="1"/>
  <c r="T94" i="26" s="1"/>
  <c r="DW94" i="26" s="1"/>
  <c r="X95" i="27" s="1"/>
  <c r="BX118" i="26" a="1"/>
  <c r="BX118" i="26" s="1"/>
  <c r="GA118" i="26" s="1"/>
  <c r="CB119" i="27" s="1"/>
  <c r="BX119" i="26" a="1"/>
  <c r="BX119" i="26" s="1"/>
  <c r="GA119" i="26" s="1" a="1"/>
  <c r="GA119" i="26" s="1"/>
  <c r="CB120" i="27" s="1"/>
  <c r="BX111" i="26" a="1"/>
  <c r="BX111" i="26" s="1"/>
  <c r="GA111" i="26" s="1" a="1"/>
  <c r="GA111" i="26" s="1"/>
  <c r="CB112" i="27" s="1"/>
  <c r="BX117" i="26" a="1"/>
  <c r="BX117" i="26" s="1"/>
  <c r="GA117" i="26" s="1"/>
  <c r="CB118" i="27" s="1"/>
  <c r="BX110" i="26" a="1"/>
  <c r="BX110" i="26" s="1"/>
  <c r="GA110" i="26" s="1"/>
  <c r="CB111" i="27" s="1"/>
  <c r="BX113" i="26" a="1"/>
  <c r="BX113" i="26" s="1"/>
  <c r="GA113" i="26" s="1" a="1"/>
  <c r="GA113" i="26" s="1"/>
  <c r="CB114" i="27" s="1"/>
  <c r="BX115" i="26" a="1"/>
  <c r="BX115" i="26" s="1"/>
  <c r="GA115" i="26" s="1"/>
  <c r="CB116" i="27" s="1"/>
  <c r="BX112" i="26" a="1"/>
  <c r="BX112" i="26" s="1"/>
  <c r="GA112" i="26" s="1"/>
  <c r="CB113" i="27" s="1"/>
  <c r="BX114" i="26" a="1"/>
  <c r="BX114" i="26" s="1"/>
  <c r="GA114" i="26" s="1" a="1"/>
  <c r="GA114" i="26" s="1"/>
  <c r="CB115" i="27" s="1"/>
  <c r="BX116" i="26" a="1"/>
  <c r="BX116" i="26" s="1"/>
  <c r="GA116" i="26" s="1" a="1"/>
  <c r="GA116" i="26" s="1"/>
  <c r="CB117" i="27" s="1"/>
  <c r="S120" i="26" a="1"/>
  <c r="S120" i="26" s="1"/>
  <c r="DV120" i="26" s="1"/>
  <c r="W121" i="27" s="1"/>
  <c r="S131" i="26" a="1"/>
  <c r="S131" i="26" s="1"/>
  <c r="DV131" i="26" s="1"/>
  <c r="W132" i="27" s="1"/>
  <c r="S124" i="26" a="1"/>
  <c r="S124" i="26" s="1"/>
  <c r="DV124" i="26" s="1"/>
  <c r="W125" i="27" s="1"/>
  <c r="S128" i="26" a="1"/>
  <c r="S128" i="26" s="1"/>
  <c r="DV128" i="26" s="1"/>
  <c r="W129" i="27" s="1"/>
  <c r="S129" i="26" a="1"/>
  <c r="S129" i="26" s="1"/>
  <c r="DV129" i="26" s="1"/>
  <c r="W130" i="27" s="1"/>
  <c r="S121" i="26" a="1"/>
  <c r="S121" i="26" s="1"/>
  <c r="DV121" i="26" s="1"/>
  <c r="W122" i="27" s="1"/>
  <c r="S126" i="26" a="1"/>
  <c r="S126" i="26" s="1"/>
  <c r="DV126" i="26" s="1"/>
  <c r="W127" i="27" s="1"/>
  <c r="S132" i="26" a="1"/>
  <c r="S132" i="26" s="1"/>
  <c r="DV132" i="26" s="1"/>
  <c r="W133" i="27" s="1"/>
  <c r="S127" i="26" a="1"/>
  <c r="S127" i="26" s="1"/>
  <c r="DV127" i="26" s="1"/>
  <c r="W128" i="27" s="1"/>
  <c r="S133" i="26" a="1"/>
  <c r="S133" i="26" s="1"/>
  <c r="DV133" i="26" s="1"/>
  <c r="W134" i="27" s="1"/>
  <c r="S130" i="26" a="1"/>
  <c r="S130" i="26" s="1"/>
  <c r="DV130" i="26" s="1"/>
  <c r="W131" i="27" s="1"/>
  <c r="S122" i="26" a="1"/>
  <c r="S122" i="26" s="1"/>
  <c r="DV122" i="26" s="1"/>
  <c r="W123" i="27" s="1"/>
  <c r="S123" i="26" a="1"/>
  <c r="S123" i="26" s="1"/>
  <c r="DV123" i="26" s="1"/>
  <c r="W124" i="27" s="1"/>
  <c r="S125" i="26" a="1"/>
  <c r="S125" i="26" s="1"/>
  <c r="DV125" i="26" s="1"/>
  <c r="W126" i="27" s="1"/>
  <c r="CM124" i="26" a="1"/>
  <c r="CM124" i="26" s="1"/>
  <c r="GP124" i="26" s="1"/>
  <c r="CQ125" i="27" s="1"/>
  <c r="CM120" i="26" a="1"/>
  <c r="CM120" i="26" s="1"/>
  <c r="GP120" i="26" s="1"/>
  <c r="CQ121" i="27" s="1"/>
  <c r="CM123" i="26" a="1"/>
  <c r="CM123" i="26" s="1"/>
  <c r="GP123" i="26" s="1"/>
  <c r="CQ124" i="27" s="1"/>
  <c r="CM129" i="26" a="1"/>
  <c r="CM129" i="26" s="1"/>
  <c r="GP129" i="26" s="1"/>
  <c r="CQ130" i="27" s="1"/>
  <c r="CM122" i="26" a="1"/>
  <c r="CM122" i="26" s="1"/>
  <c r="GP122" i="26" s="1"/>
  <c r="CQ123" i="27" s="1"/>
  <c r="CM130" i="26" a="1"/>
  <c r="CM130" i="26" s="1"/>
  <c r="GP130" i="26" s="1"/>
  <c r="CQ131" i="27" s="1"/>
  <c r="CM125" i="26" a="1"/>
  <c r="CM125" i="26" s="1"/>
  <c r="GP125" i="26" s="1"/>
  <c r="CQ126" i="27" s="1"/>
  <c r="CM128" i="26" a="1"/>
  <c r="CM128" i="26" s="1"/>
  <c r="GP128" i="26" s="1"/>
  <c r="CQ129" i="27" s="1"/>
  <c r="CM127" i="26" a="1"/>
  <c r="CM127" i="26" s="1"/>
  <c r="GP127" i="26" s="1"/>
  <c r="CQ128" i="27" s="1"/>
  <c r="CM126" i="26" a="1"/>
  <c r="CM126" i="26" s="1"/>
  <c r="GP126" i="26" s="1"/>
  <c r="CQ127" i="27" s="1"/>
  <c r="CM121" i="26" a="1"/>
  <c r="CM121" i="26" s="1"/>
  <c r="GP121" i="26" s="1"/>
  <c r="CQ122" i="27" s="1"/>
  <c r="CM133" i="26" a="1"/>
  <c r="CM133" i="26" s="1"/>
  <c r="GP133" i="26" s="1"/>
  <c r="CQ134" i="27" s="1"/>
  <c r="CM131" i="26" a="1"/>
  <c r="CM131" i="26" s="1"/>
  <c r="GP131" i="26" s="1"/>
  <c r="CQ132" i="27" s="1"/>
  <c r="CM132" i="26" a="1"/>
  <c r="CM132" i="26" s="1"/>
  <c r="GP132" i="26" s="1"/>
  <c r="CQ133" i="27" s="1"/>
  <c r="CI90" i="26" a="1"/>
  <c r="CI90" i="26" s="1"/>
  <c r="GL90" i="26" s="1" a="1"/>
  <c r="GL90" i="26" s="1"/>
  <c r="CM91" i="27" s="1"/>
  <c r="CI98" i="26" a="1"/>
  <c r="CI98" i="26" s="1"/>
  <c r="GL98" i="26" s="1" a="1"/>
  <c r="GL98" i="26" s="1"/>
  <c r="CM99" i="27" s="1"/>
  <c r="CI93" i="26" a="1"/>
  <c r="CI93" i="26" s="1"/>
  <c r="GL93" i="26" s="1" a="1"/>
  <c r="GL93" i="26" s="1"/>
  <c r="CM94" i="27" s="1"/>
  <c r="CI97" i="26" a="1"/>
  <c r="CI97" i="26" s="1"/>
  <c r="GL97" i="26" s="1"/>
  <c r="CM98" i="27" s="1"/>
  <c r="CI95" i="26" a="1"/>
  <c r="CI95" i="26" s="1"/>
  <c r="GL95" i="26" s="1" a="1"/>
  <c r="GL95" i="26" s="1"/>
  <c r="CM96" i="27" s="1"/>
  <c r="CI94" i="26" a="1"/>
  <c r="CI94" i="26" s="1"/>
  <c r="GL94" i="26" s="1"/>
  <c r="CM95" i="27" s="1"/>
  <c r="CI96" i="26" a="1"/>
  <c r="CI96" i="26" s="1"/>
  <c r="GL96" i="26" s="1"/>
  <c r="CM97" i="27" s="1"/>
  <c r="CI91" i="26" a="1"/>
  <c r="CI91" i="26" s="1"/>
  <c r="GL91" i="26" s="1" a="1"/>
  <c r="GL91" i="26" s="1"/>
  <c r="CM92" i="27" s="1"/>
  <c r="CI92" i="26" a="1"/>
  <c r="CI92" i="26" s="1"/>
  <c r="GL92" i="26" s="1"/>
  <c r="CM93" i="27" s="1"/>
  <c r="CP102" i="26" a="1"/>
  <c r="CP102" i="26" s="1"/>
  <c r="GS102" i="26" s="1"/>
  <c r="CT103" i="27" s="1"/>
  <c r="CP106" i="26" a="1"/>
  <c r="CP106" i="26" s="1"/>
  <c r="GS106" i="26" s="1"/>
  <c r="CT107" i="27" s="1"/>
  <c r="CP103" i="26" a="1"/>
  <c r="CP103" i="26" s="1"/>
  <c r="GS103" i="26" s="1" a="1"/>
  <c r="GS103" i="26" s="1"/>
  <c r="CT104" i="27" s="1"/>
  <c r="CP108" i="26" a="1"/>
  <c r="CP108" i="26" s="1"/>
  <c r="GS108" i="26" s="1"/>
  <c r="CT109" i="27" s="1"/>
  <c r="CP105" i="26" a="1"/>
  <c r="CP105" i="26" s="1"/>
  <c r="GS105" i="26" s="1" a="1"/>
  <c r="GS105" i="26" s="1"/>
  <c r="CT106" i="27" s="1"/>
  <c r="CP109" i="26" a="1"/>
  <c r="CP109" i="26" s="1"/>
  <c r="GS109" i="26" s="1" a="1"/>
  <c r="GS109" i="26" s="1"/>
  <c r="CT110" i="27" s="1"/>
  <c r="CP100" i="26" a="1"/>
  <c r="CP100" i="26" s="1"/>
  <c r="GS100" i="26" s="1" a="1"/>
  <c r="GS100" i="26" s="1"/>
  <c r="CT101" i="27" s="1"/>
  <c r="CP101" i="26" a="1"/>
  <c r="CP101" i="26" s="1"/>
  <c r="GS101" i="26" s="1"/>
  <c r="CT102" i="27" s="1"/>
  <c r="CP104" i="26" a="1"/>
  <c r="CP104" i="26" s="1"/>
  <c r="GS104" i="26" s="1"/>
  <c r="CT105" i="27" s="1"/>
  <c r="CP99" i="26" a="1"/>
  <c r="CP99" i="26" s="1"/>
  <c r="GS99" i="26" s="1"/>
  <c r="CT100" i="27" s="1"/>
  <c r="CP107" i="26" a="1"/>
  <c r="CP107" i="26" s="1"/>
  <c r="GS107" i="26" s="1" a="1"/>
  <c r="GS107" i="26" s="1"/>
  <c r="CT108" i="27" s="1"/>
  <c r="DA123" i="26" a="1"/>
  <c r="DA123" i="26" s="1"/>
  <c r="HD123" i="26" s="1"/>
  <c r="DE124" i="27" s="1"/>
  <c r="DA121" i="26" a="1"/>
  <c r="DA121" i="26" s="1"/>
  <c r="HD121" i="26" s="1"/>
  <c r="DE122" i="27" s="1"/>
  <c r="DA120" i="26" a="1"/>
  <c r="DA120" i="26" s="1"/>
  <c r="HD120" i="26" s="1"/>
  <c r="DE121" i="27" s="1"/>
  <c r="DA133" i="26" a="1"/>
  <c r="DA133" i="26" s="1"/>
  <c r="HD133" i="26" s="1"/>
  <c r="DE134" i="27" s="1"/>
  <c r="DA124" i="26" a="1"/>
  <c r="DA124" i="26" s="1"/>
  <c r="HD124" i="26" s="1"/>
  <c r="DE125" i="27" s="1"/>
  <c r="DA126" i="26" a="1"/>
  <c r="DA126" i="26" s="1"/>
  <c r="HD126" i="26" s="1"/>
  <c r="DE127" i="27" s="1"/>
  <c r="DA131" i="26" a="1"/>
  <c r="DA131" i="26" s="1"/>
  <c r="HD131" i="26" s="1"/>
  <c r="DE132" i="27" s="1"/>
  <c r="DA132" i="26" a="1"/>
  <c r="DA132" i="26" s="1"/>
  <c r="HD132" i="26" s="1"/>
  <c r="DE133" i="27" s="1"/>
  <c r="DA122" i="26" a="1"/>
  <c r="DA122" i="26" s="1"/>
  <c r="HD122" i="26" s="1"/>
  <c r="DE123" i="27" s="1"/>
  <c r="DA125" i="26" a="1"/>
  <c r="DA125" i="26" s="1"/>
  <c r="HD125" i="26" s="1"/>
  <c r="DE126" i="27" s="1"/>
  <c r="DA129" i="26" a="1"/>
  <c r="DA129" i="26" s="1"/>
  <c r="HD129" i="26" s="1"/>
  <c r="DE130" i="27" s="1"/>
  <c r="DA128" i="26" a="1"/>
  <c r="DA128" i="26" s="1"/>
  <c r="HD128" i="26" s="1"/>
  <c r="DE129" i="27" s="1"/>
  <c r="DA127" i="26" a="1"/>
  <c r="DA127" i="26" s="1"/>
  <c r="HD127" i="26" s="1"/>
  <c r="DE128" i="27" s="1"/>
  <c r="DA130" i="26" a="1"/>
  <c r="DA130" i="26" s="1"/>
  <c r="HD130" i="26" s="1"/>
  <c r="DE131" i="27" s="1"/>
  <c r="DG94" i="26" a="1"/>
  <c r="DG94" i="26" s="1"/>
  <c r="HJ94" i="26" s="1"/>
  <c r="DK95" i="27" s="1"/>
  <c r="DG98" i="26" a="1"/>
  <c r="DG98" i="26" s="1"/>
  <c r="HJ98" i="26" s="1" a="1"/>
  <c r="HJ98" i="26" s="1"/>
  <c r="DK99" i="27" s="1"/>
  <c r="DG97" i="26" a="1"/>
  <c r="DG97" i="26" s="1"/>
  <c r="HJ97" i="26" s="1"/>
  <c r="DK98" i="27" s="1"/>
  <c r="DG92" i="26" a="1"/>
  <c r="DG92" i="26" s="1"/>
  <c r="HJ92" i="26" s="1"/>
  <c r="DK93" i="27" s="1"/>
  <c r="DG91" i="26" a="1"/>
  <c r="DG91" i="26" s="1"/>
  <c r="HJ91" i="26" s="1" a="1"/>
  <c r="HJ91" i="26" s="1"/>
  <c r="DK92" i="27" s="1"/>
  <c r="DG96" i="26" a="1"/>
  <c r="DG96" i="26" s="1"/>
  <c r="HJ96" i="26" s="1"/>
  <c r="DK97" i="27" s="1"/>
  <c r="DG95" i="26" a="1"/>
  <c r="DG95" i="26" s="1"/>
  <c r="HJ95" i="26" s="1" a="1"/>
  <c r="HJ95" i="26" s="1"/>
  <c r="DK96" i="27" s="1"/>
  <c r="DG93" i="26" a="1"/>
  <c r="DG93" i="26" s="1"/>
  <c r="HJ93" i="26" s="1" a="1"/>
  <c r="HJ93" i="26" s="1"/>
  <c r="DK94" i="27" s="1"/>
  <c r="DG90" i="26" a="1"/>
  <c r="DG90" i="26" s="1"/>
  <c r="HJ90" i="26" s="1" a="1"/>
  <c r="HJ90" i="26" s="1"/>
  <c r="DK91" i="27" s="1"/>
  <c r="BP121" i="26" a="1"/>
  <c r="BP121" i="26" s="1"/>
  <c r="FS121" i="26" s="1"/>
  <c r="BT122" i="27" s="1"/>
  <c r="BP128" i="26" a="1"/>
  <c r="BP128" i="26" s="1"/>
  <c r="FS128" i="26" s="1"/>
  <c r="BT129" i="27" s="1"/>
  <c r="BP122" i="26" a="1"/>
  <c r="BP122" i="26" s="1"/>
  <c r="FS122" i="26" s="1"/>
  <c r="BT123" i="27" s="1"/>
  <c r="BP127" i="26" a="1"/>
  <c r="BP127" i="26" s="1"/>
  <c r="FS127" i="26" s="1"/>
  <c r="BT128" i="27" s="1"/>
  <c r="BP125" i="26" a="1"/>
  <c r="BP125" i="26" s="1"/>
  <c r="FS125" i="26" s="1"/>
  <c r="BT126" i="27" s="1"/>
  <c r="BP130" i="26" a="1"/>
  <c r="BP130" i="26" s="1"/>
  <c r="FS130" i="26" s="1"/>
  <c r="BT131" i="27" s="1"/>
  <c r="BP129" i="26" a="1"/>
  <c r="BP129" i="26" s="1"/>
  <c r="FS129" i="26" s="1"/>
  <c r="BT130" i="27" s="1"/>
  <c r="BP133" i="26" a="1"/>
  <c r="BP133" i="26" s="1"/>
  <c r="FS133" i="26" s="1"/>
  <c r="BT134" i="27" s="1"/>
  <c r="BP124" i="26" a="1"/>
  <c r="BP124" i="26" s="1"/>
  <c r="FS124" i="26" s="1"/>
  <c r="BT125" i="27" s="1"/>
  <c r="BP126" i="26" a="1"/>
  <c r="BP126" i="26" s="1"/>
  <c r="FS126" i="26" s="1"/>
  <c r="BT127" i="27" s="1"/>
  <c r="BP132" i="26" a="1"/>
  <c r="BP132" i="26" s="1"/>
  <c r="FS132" i="26" s="1"/>
  <c r="BT133" i="27" s="1"/>
  <c r="BP131" i="26" a="1"/>
  <c r="BP131" i="26" s="1"/>
  <c r="FS131" i="26" s="1"/>
  <c r="BT132" i="27" s="1"/>
  <c r="BP123" i="26" a="1"/>
  <c r="BP123" i="26" s="1"/>
  <c r="FS123" i="26" s="1"/>
  <c r="BT124" i="27" s="1"/>
  <c r="BP120" i="26" a="1"/>
  <c r="BP120" i="26" s="1"/>
  <c r="FS120" i="26" s="1"/>
  <c r="BT121" i="27" s="1"/>
  <c r="U88" i="26" a="1"/>
  <c r="U88" i="26" s="1"/>
  <c r="U86" i="26" a="1"/>
  <c r="U86" i="26" s="1"/>
  <c r="DX86" i="26" s="1" a="1"/>
  <c r="DX86" i="26" s="1"/>
  <c r="Y87" i="27" s="1"/>
  <c r="U89" i="26" a="1"/>
  <c r="U89" i="26" s="1"/>
  <c r="U85" i="26" a="1"/>
  <c r="U85" i="26" s="1"/>
  <c r="DX85" i="26" s="1"/>
  <c r="Y86" i="27" s="1"/>
  <c r="U87" i="26" a="1"/>
  <c r="U87" i="26" s="1"/>
  <c r="DX87" i="26" s="1" a="1"/>
  <c r="DX87" i="26" s="1"/>
  <c r="Y88" i="27" s="1"/>
  <c r="U84" i="26" a="1"/>
  <c r="U84" i="26" s="1"/>
  <c r="DX84" i="26" s="1"/>
  <c r="Y85" i="27" s="1"/>
  <c r="AJ130" i="26" a="1"/>
  <c r="AJ130" i="26" s="1"/>
  <c r="EM130" i="26" s="1"/>
  <c r="AN131" i="27" s="1"/>
  <c r="AJ131" i="26" a="1"/>
  <c r="AJ131" i="26" s="1"/>
  <c r="EM131" i="26" s="1"/>
  <c r="AN132" i="27" s="1"/>
  <c r="AJ123" i="26" a="1"/>
  <c r="AJ123" i="26" s="1"/>
  <c r="EM123" i="26" s="1"/>
  <c r="AN124" i="27" s="1"/>
  <c r="AJ127" i="26" a="1"/>
  <c r="AJ127" i="26" s="1"/>
  <c r="EM127" i="26" s="1"/>
  <c r="AN128" i="27" s="1"/>
  <c r="AJ120" i="26" a="1"/>
  <c r="AJ120" i="26" s="1"/>
  <c r="EM120" i="26" s="1"/>
  <c r="AN121" i="27" s="1"/>
  <c r="AJ124" i="26" a="1"/>
  <c r="AJ124" i="26" s="1"/>
  <c r="EM124" i="26" s="1"/>
  <c r="AN125" i="27" s="1"/>
  <c r="AJ133" i="26" a="1"/>
  <c r="AJ133" i="26" s="1"/>
  <c r="EM133" i="26" s="1"/>
  <c r="AN134" i="27" s="1"/>
  <c r="AJ128" i="26" a="1"/>
  <c r="AJ128" i="26" s="1"/>
  <c r="EM128" i="26" s="1"/>
  <c r="AN129" i="27" s="1"/>
  <c r="AJ126" i="26" a="1"/>
  <c r="AJ126" i="26" s="1"/>
  <c r="EM126" i="26" s="1"/>
  <c r="AN127" i="27" s="1"/>
  <c r="AJ122" i="26" a="1"/>
  <c r="AJ122" i="26" s="1"/>
  <c r="EM122" i="26" s="1"/>
  <c r="AN123" i="27" s="1"/>
  <c r="AJ129" i="26" a="1"/>
  <c r="AJ129" i="26" s="1"/>
  <c r="EM129" i="26" s="1"/>
  <c r="AN130" i="27" s="1"/>
  <c r="AJ132" i="26" a="1"/>
  <c r="AJ132" i="26" s="1"/>
  <c r="EM132" i="26" s="1"/>
  <c r="AN133" i="27" s="1"/>
  <c r="AJ121" i="26" a="1"/>
  <c r="AJ121" i="26" s="1"/>
  <c r="EM121" i="26" s="1"/>
  <c r="AN122" i="27" s="1"/>
  <c r="AJ125" i="26" a="1"/>
  <c r="AJ125" i="26" s="1"/>
  <c r="EM125" i="26" s="1"/>
  <c r="AN126" i="27" s="1"/>
  <c r="BE103" i="26" a="1"/>
  <c r="BE103" i="26" s="1"/>
  <c r="FH103" i="26" s="1" a="1"/>
  <c r="FH103" i="26" s="1"/>
  <c r="BI104" i="27" s="1"/>
  <c r="BE101" i="26" a="1"/>
  <c r="BE101" i="26" s="1"/>
  <c r="FH101" i="26" s="1"/>
  <c r="BI102" i="27" s="1"/>
  <c r="BE108" i="26" a="1"/>
  <c r="BE108" i="26" s="1"/>
  <c r="FH108" i="26" s="1"/>
  <c r="BI109" i="27" s="1"/>
  <c r="BE102" i="26" a="1"/>
  <c r="BE102" i="26" s="1"/>
  <c r="FH102" i="26" s="1"/>
  <c r="BI103" i="27" s="1"/>
  <c r="BE105" i="26" a="1"/>
  <c r="BE105" i="26" s="1"/>
  <c r="FH105" i="26" s="1" a="1"/>
  <c r="FH105" i="26" s="1"/>
  <c r="BI106" i="27" s="1"/>
  <c r="BE104" i="26" a="1"/>
  <c r="BE104" i="26" s="1"/>
  <c r="FH104" i="26" s="1"/>
  <c r="BI105" i="27" s="1"/>
  <c r="BE107" i="26" a="1"/>
  <c r="BE107" i="26" s="1"/>
  <c r="FH107" i="26" s="1" a="1"/>
  <c r="FH107" i="26" s="1"/>
  <c r="BI108" i="27" s="1"/>
  <c r="BE109" i="26" a="1"/>
  <c r="BE109" i="26" s="1"/>
  <c r="FH109" i="26" s="1" a="1"/>
  <c r="FH109" i="26" s="1"/>
  <c r="BI110" i="27" s="1"/>
  <c r="BE106" i="26" a="1"/>
  <c r="BE106" i="26" s="1"/>
  <c r="FH106" i="26" s="1"/>
  <c r="BI107" i="27" s="1"/>
  <c r="BE100" i="26" a="1"/>
  <c r="BE100" i="26" s="1"/>
  <c r="FH100" i="26" s="1" a="1"/>
  <c r="FH100" i="26" s="1"/>
  <c r="BI101" i="27" s="1"/>
  <c r="BE99" i="26" a="1"/>
  <c r="BE99" i="26" s="1"/>
  <c r="FH99" i="26" s="1"/>
  <c r="BI100" i="27" s="1"/>
  <c r="AZ114" i="26" a="1"/>
  <c r="AZ114" i="26" s="1"/>
  <c r="FC114" i="26" s="1" a="1"/>
  <c r="FC114" i="26" s="1"/>
  <c r="BD115" i="27" s="1"/>
  <c r="AZ113" i="26" a="1"/>
  <c r="AZ113" i="26" s="1"/>
  <c r="FC113" i="26" s="1" a="1"/>
  <c r="FC113" i="26" s="1"/>
  <c r="BD114" i="27" s="1"/>
  <c r="AZ110" i="26" a="1"/>
  <c r="AZ110" i="26" s="1"/>
  <c r="FC110" i="26" s="1"/>
  <c r="BD111" i="27" s="1"/>
  <c r="AZ116" i="26" a="1"/>
  <c r="AZ116" i="26" s="1"/>
  <c r="FC116" i="26" s="1" a="1"/>
  <c r="FC116" i="26" s="1"/>
  <c r="BD117" i="27" s="1"/>
  <c r="AZ117" i="26" a="1"/>
  <c r="AZ117" i="26" s="1"/>
  <c r="FC117" i="26" s="1"/>
  <c r="BD118" i="27" s="1"/>
  <c r="AZ119" i="26" a="1"/>
  <c r="AZ119" i="26" s="1"/>
  <c r="FC119" i="26" s="1" a="1"/>
  <c r="FC119" i="26" s="1"/>
  <c r="BD120" i="27" s="1"/>
  <c r="AZ115" i="26" a="1"/>
  <c r="AZ115" i="26" s="1"/>
  <c r="FC115" i="26" s="1"/>
  <c r="BD116" i="27" s="1"/>
  <c r="AZ118" i="26" a="1"/>
  <c r="AZ118" i="26" s="1"/>
  <c r="FC118" i="26" s="1"/>
  <c r="BD119" i="27" s="1"/>
  <c r="AZ112" i="26" a="1"/>
  <c r="AZ112" i="26" s="1"/>
  <c r="FC112" i="26" s="1"/>
  <c r="BD113" i="27" s="1"/>
  <c r="AZ111" i="26" a="1"/>
  <c r="AZ111" i="26" s="1"/>
  <c r="FC111" i="26" s="1" a="1"/>
  <c r="FC111" i="26" s="1"/>
  <c r="BD112" i="27" s="1"/>
  <c r="DD111" i="26" a="1"/>
  <c r="DD111" i="26" s="1"/>
  <c r="HG111" i="26" s="1" a="1"/>
  <c r="HG111" i="26" s="1"/>
  <c r="DH112" i="27" s="1"/>
  <c r="DD117" i="26" a="1"/>
  <c r="DD117" i="26" s="1"/>
  <c r="HG117" i="26" s="1"/>
  <c r="DH118" i="27" s="1"/>
  <c r="DD110" i="26" a="1"/>
  <c r="DD110" i="26" s="1"/>
  <c r="HG110" i="26" s="1"/>
  <c r="DH111" i="27" s="1"/>
  <c r="DD115" i="26" a="1"/>
  <c r="DD115" i="26" s="1"/>
  <c r="HG115" i="26" s="1"/>
  <c r="DH116" i="27" s="1"/>
  <c r="DD116" i="26" a="1"/>
  <c r="DD116" i="26" s="1"/>
  <c r="HG116" i="26" s="1" a="1"/>
  <c r="HG116" i="26" s="1"/>
  <c r="DH117" i="27" s="1"/>
  <c r="DD113" i="26" a="1"/>
  <c r="DD113" i="26" s="1"/>
  <c r="HG113" i="26" s="1" a="1"/>
  <c r="HG113" i="26" s="1"/>
  <c r="DH114" i="27" s="1"/>
  <c r="DD118" i="26" a="1"/>
  <c r="DD118" i="26" s="1"/>
  <c r="HG118" i="26" s="1"/>
  <c r="DH119" i="27" s="1"/>
  <c r="DD119" i="26" a="1"/>
  <c r="DD119" i="26" s="1"/>
  <c r="HG119" i="26" s="1" a="1"/>
  <c r="HG119" i="26" s="1"/>
  <c r="DH120" i="27" s="1"/>
  <c r="DD112" i="26" a="1"/>
  <c r="DD112" i="26" s="1"/>
  <c r="HG112" i="26" s="1"/>
  <c r="DH113" i="27" s="1"/>
  <c r="DD114" i="26" a="1"/>
  <c r="DD114" i="26" s="1"/>
  <c r="HG114" i="26" s="1" a="1"/>
  <c r="HG114" i="26" s="1"/>
  <c r="DH115" i="27" s="1"/>
  <c r="DC103" i="26" a="1"/>
  <c r="DC103" i="26" s="1"/>
  <c r="HF103" i="26" s="1" a="1"/>
  <c r="HF103" i="26" s="1"/>
  <c r="DG104" i="27" s="1"/>
  <c r="DC106" i="26" a="1"/>
  <c r="DC106" i="26" s="1"/>
  <c r="HF106" i="26" s="1"/>
  <c r="DG107" i="27" s="1"/>
  <c r="DC108" i="26" a="1"/>
  <c r="DC108" i="26" s="1"/>
  <c r="HF108" i="26" s="1"/>
  <c r="DG109" i="27" s="1"/>
  <c r="DC107" i="26" a="1"/>
  <c r="DC107" i="26" s="1"/>
  <c r="HF107" i="26" s="1" a="1"/>
  <c r="HF107" i="26" s="1"/>
  <c r="DG108" i="27" s="1"/>
  <c r="DC102" i="26" a="1"/>
  <c r="DC102" i="26" s="1"/>
  <c r="HF102" i="26" s="1"/>
  <c r="DG103" i="27" s="1"/>
  <c r="DC105" i="26" a="1"/>
  <c r="DC105" i="26" s="1"/>
  <c r="HF105" i="26" s="1" a="1"/>
  <c r="HF105" i="26" s="1"/>
  <c r="DG106" i="27" s="1"/>
  <c r="DC109" i="26" a="1"/>
  <c r="DC109" i="26" s="1"/>
  <c r="HF109" i="26" s="1" a="1"/>
  <c r="HF109" i="26" s="1"/>
  <c r="DG110" i="27" s="1"/>
  <c r="DC101" i="26" a="1"/>
  <c r="DC101" i="26" s="1"/>
  <c r="HF101" i="26" s="1"/>
  <c r="DG102" i="27" s="1"/>
  <c r="DC104" i="26" a="1"/>
  <c r="DC104" i="26" s="1"/>
  <c r="HF104" i="26" s="1"/>
  <c r="DG105" i="27" s="1"/>
  <c r="DC100" i="26" a="1"/>
  <c r="DC100" i="26" s="1"/>
  <c r="HF100" i="26" s="1" a="1"/>
  <c r="HF100" i="26" s="1"/>
  <c r="DG101" i="27" s="1"/>
  <c r="DC99" i="26" a="1"/>
  <c r="DC99" i="26" s="1"/>
  <c r="HF99" i="26" s="1"/>
  <c r="DG100" i="27" s="1"/>
  <c r="AV132" i="26" a="1"/>
  <c r="AV132" i="26" s="1"/>
  <c r="EY132" i="26" s="1"/>
  <c r="AZ133" i="27" s="1"/>
  <c r="AV124" i="26" a="1"/>
  <c r="AV124" i="26" s="1"/>
  <c r="EY124" i="26" s="1"/>
  <c r="AZ125" i="27" s="1"/>
  <c r="AV133" i="26" a="1"/>
  <c r="AV133" i="26" s="1"/>
  <c r="EY133" i="26" s="1"/>
  <c r="AZ134" i="27" s="1"/>
  <c r="AV121" i="26" a="1"/>
  <c r="AV121" i="26" s="1"/>
  <c r="EY121" i="26" s="1"/>
  <c r="AZ122" i="27" s="1"/>
  <c r="AV120" i="26" a="1"/>
  <c r="AV120" i="26" s="1"/>
  <c r="EY120" i="26" s="1"/>
  <c r="AZ121" i="27" s="1"/>
  <c r="AV129" i="26" a="1"/>
  <c r="AV129" i="26" s="1"/>
  <c r="EY129" i="26" s="1"/>
  <c r="AZ130" i="27" s="1"/>
  <c r="AV127" i="26" a="1"/>
  <c r="AV127" i="26" s="1"/>
  <c r="EY127" i="26" s="1"/>
  <c r="AZ128" i="27" s="1"/>
  <c r="AV128" i="26" a="1"/>
  <c r="AV128" i="26" s="1"/>
  <c r="EY128" i="26" s="1"/>
  <c r="AZ129" i="27" s="1"/>
  <c r="AV126" i="26" a="1"/>
  <c r="AV126" i="26" s="1"/>
  <c r="EY126" i="26" s="1"/>
  <c r="AZ127" i="27" s="1"/>
  <c r="AV125" i="26" a="1"/>
  <c r="AV125" i="26" s="1"/>
  <c r="EY125" i="26" s="1"/>
  <c r="AZ126" i="27" s="1"/>
  <c r="AV130" i="26" a="1"/>
  <c r="AV130" i="26" s="1"/>
  <c r="EY130" i="26" s="1"/>
  <c r="AZ131" i="27" s="1"/>
  <c r="AV131" i="26" a="1"/>
  <c r="AV131" i="26" s="1"/>
  <c r="EY131" i="26" s="1"/>
  <c r="AZ132" i="27" s="1"/>
  <c r="AV122" i="26" a="1"/>
  <c r="AV122" i="26" s="1"/>
  <c r="EY122" i="26" s="1"/>
  <c r="AZ123" i="27" s="1"/>
  <c r="AV123" i="26" a="1"/>
  <c r="AV123" i="26" s="1"/>
  <c r="EY123" i="26" s="1"/>
  <c r="AZ124" i="27" s="1"/>
  <c r="AH117" i="26" a="1"/>
  <c r="AH117" i="26" s="1"/>
  <c r="EK117" i="26" s="1"/>
  <c r="AL118" i="27" s="1"/>
  <c r="AH111" i="26" a="1"/>
  <c r="AH111" i="26" s="1"/>
  <c r="EK111" i="26" s="1" a="1"/>
  <c r="EK111" i="26" s="1"/>
  <c r="AL112" i="27" s="1"/>
  <c r="AH116" i="26" a="1"/>
  <c r="AH116" i="26" s="1"/>
  <c r="EK116" i="26" s="1" a="1"/>
  <c r="EK116" i="26" s="1"/>
  <c r="AL117" i="27" s="1"/>
  <c r="AH115" i="26" a="1"/>
  <c r="AH115" i="26" s="1"/>
  <c r="EK115" i="26" s="1"/>
  <c r="AL116" i="27" s="1"/>
  <c r="AH119" i="26" a="1"/>
  <c r="AH119" i="26" s="1"/>
  <c r="EK119" i="26" s="1" a="1"/>
  <c r="EK119" i="26" s="1"/>
  <c r="AL120" i="27" s="1"/>
  <c r="AH110" i="26" a="1"/>
  <c r="AH110" i="26" s="1"/>
  <c r="EK110" i="26" s="1"/>
  <c r="AL111" i="27" s="1"/>
  <c r="AH114" i="26" a="1"/>
  <c r="AH114" i="26" s="1"/>
  <c r="EK114" i="26" s="1" a="1"/>
  <c r="EK114" i="26" s="1"/>
  <c r="AL115" i="27" s="1"/>
  <c r="AH118" i="26" a="1"/>
  <c r="AH118" i="26" s="1"/>
  <c r="EK118" i="26" s="1"/>
  <c r="AL119" i="27" s="1"/>
  <c r="AH112" i="26" a="1"/>
  <c r="AH112" i="26" s="1"/>
  <c r="EK112" i="26" s="1"/>
  <c r="AL113" i="27" s="1"/>
  <c r="AH113" i="26" a="1"/>
  <c r="AH113" i="26" s="1"/>
  <c r="EK113" i="26" s="1" a="1"/>
  <c r="EK113" i="26" s="1"/>
  <c r="AL114" i="27" s="1"/>
  <c r="CH92" i="26" a="1"/>
  <c r="CH92" i="26" s="1"/>
  <c r="GK92" i="26" s="1"/>
  <c r="CL93" i="27" s="1"/>
  <c r="CH91" i="26" a="1"/>
  <c r="CH91" i="26" s="1"/>
  <c r="GK91" i="26" s="1" a="1"/>
  <c r="GK91" i="26" s="1"/>
  <c r="CL92" i="27" s="1"/>
  <c r="CH95" i="26" a="1"/>
  <c r="CH95" i="26" s="1"/>
  <c r="GK95" i="26" s="1" a="1"/>
  <c r="GK95" i="26" s="1"/>
  <c r="CL96" i="27" s="1"/>
  <c r="CH94" i="26" a="1"/>
  <c r="CH94" i="26" s="1"/>
  <c r="GK94" i="26" s="1"/>
  <c r="CL95" i="27" s="1"/>
  <c r="CH90" i="26" a="1"/>
  <c r="CH90" i="26" s="1"/>
  <c r="GK90" i="26" s="1" a="1"/>
  <c r="GK90" i="26" s="1"/>
  <c r="CL91" i="27" s="1"/>
  <c r="CH97" i="26" a="1"/>
  <c r="CH97" i="26" s="1"/>
  <c r="GK97" i="26" s="1"/>
  <c r="CL98" i="27" s="1"/>
  <c r="CH93" i="26" a="1"/>
  <c r="CH93" i="26" s="1"/>
  <c r="GK93" i="26" s="1" a="1"/>
  <c r="GK93" i="26" s="1"/>
  <c r="CL94" i="27" s="1"/>
  <c r="CH96" i="26" a="1"/>
  <c r="CH96" i="26" s="1"/>
  <c r="GK96" i="26" s="1"/>
  <c r="CL97" i="27" s="1"/>
  <c r="CH98" i="26" a="1"/>
  <c r="CH98" i="26" s="1"/>
  <c r="GK98" i="26" s="1" a="1"/>
  <c r="GK98" i="26" s="1"/>
  <c r="CL99" i="27" s="1"/>
  <c r="CF102" i="26" a="1"/>
  <c r="CF102" i="26" s="1"/>
  <c r="GI102" i="26" s="1"/>
  <c r="CJ103" i="27" s="1"/>
  <c r="CF103" i="26" a="1"/>
  <c r="CF103" i="26" s="1"/>
  <c r="GI103" i="26" s="1" a="1"/>
  <c r="GI103" i="26" s="1"/>
  <c r="CJ104" i="27" s="1"/>
  <c r="CF105" i="26" a="1"/>
  <c r="CF105" i="26" s="1"/>
  <c r="GI105" i="26" s="1" a="1"/>
  <c r="GI105" i="26" s="1"/>
  <c r="CJ106" i="27" s="1"/>
  <c r="CF100" i="26" a="1"/>
  <c r="CF100" i="26" s="1"/>
  <c r="GI100" i="26" s="1" a="1"/>
  <c r="GI100" i="26" s="1"/>
  <c r="CJ101" i="27" s="1"/>
  <c r="CF109" i="26" a="1"/>
  <c r="CF109" i="26" s="1"/>
  <c r="GI109" i="26" s="1" a="1"/>
  <c r="GI109" i="26" s="1"/>
  <c r="CJ110" i="27" s="1"/>
  <c r="CF108" i="26" a="1"/>
  <c r="CF108" i="26" s="1"/>
  <c r="GI108" i="26" s="1"/>
  <c r="CJ109" i="27" s="1"/>
  <c r="CF104" i="26" a="1"/>
  <c r="CF104" i="26" s="1"/>
  <c r="GI104" i="26" s="1"/>
  <c r="CJ105" i="27" s="1"/>
  <c r="CF106" i="26" a="1"/>
  <c r="CF106" i="26" s="1"/>
  <c r="GI106" i="26" s="1"/>
  <c r="CJ107" i="27" s="1"/>
  <c r="CF99" i="26" a="1"/>
  <c r="CF99" i="26" s="1"/>
  <c r="GI99" i="26" s="1"/>
  <c r="CJ100" i="27" s="1"/>
  <c r="CF107" i="26" a="1"/>
  <c r="CF107" i="26" s="1"/>
  <c r="GI107" i="26" s="1" a="1"/>
  <c r="GI107" i="26" s="1"/>
  <c r="CJ108" i="27" s="1"/>
  <c r="CF101" i="26" a="1"/>
  <c r="CF101" i="26" s="1"/>
  <c r="GI101" i="26" s="1"/>
  <c r="CJ102" i="27" s="1"/>
  <c r="AN89" i="26" a="1"/>
  <c r="AN89" i="26" s="1"/>
  <c r="AN88" i="26" a="1"/>
  <c r="AN88" i="26" s="1"/>
  <c r="AN84" i="26" a="1"/>
  <c r="AN84" i="26" s="1"/>
  <c r="EQ84" i="26" s="1"/>
  <c r="AR85" i="27" s="1"/>
  <c r="AN86" i="26" a="1"/>
  <c r="AN86" i="26" s="1"/>
  <c r="EQ86" i="26" s="1" a="1"/>
  <c r="EQ86" i="26" s="1"/>
  <c r="AR87" i="27" s="1"/>
  <c r="AN85" i="26" a="1"/>
  <c r="AN85" i="26" s="1"/>
  <c r="EQ85" i="26" s="1"/>
  <c r="AR86" i="27" s="1"/>
  <c r="AN87" i="26" a="1"/>
  <c r="AN87" i="26" s="1"/>
  <c r="EQ87" i="26" s="1" a="1"/>
  <c r="EQ87" i="26" s="1"/>
  <c r="AR88" i="27" s="1"/>
  <c r="AK111" i="26" a="1"/>
  <c r="AK111" i="26" s="1"/>
  <c r="EN111" i="26" s="1" a="1"/>
  <c r="EN111" i="26" s="1"/>
  <c r="AO112" i="27" s="1"/>
  <c r="AK117" i="26" a="1"/>
  <c r="AK117" i="26" s="1"/>
  <c r="EN117" i="26" s="1"/>
  <c r="AO118" i="27" s="1"/>
  <c r="AK118" i="26" a="1"/>
  <c r="AK118" i="26" s="1"/>
  <c r="EN118" i="26" s="1"/>
  <c r="AO119" i="27" s="1"/>
  <c r="AK115" i="26" a="1"/>
  <c r="AK115" i="26" s="1"/>
  <c r="EN115" i="26" s="1"/>
  <c r="AO116" i="27" s="1"/>
  <c r="AK112" i="26" a="1"/>
  <c r="AK112" i="26" s="1"/>
  <c r="EN112" i="26" s="1"/>
  <c r="AO113" i="27" s="1"/>
  <c r="AK119" i="26" a="1"/>
  <c r="AK119" i="26" s="1"/>
  <c r="EN119" i="26" s="1" a="1"/>
  <c r="EN119" i="26" s="1"/>
  <c r="AO120" i="27" s="1"/>
  <c r="AK113" i="26" a="1"/>
  <c r="AK113" i="26" s="1"/>
  <c r="EN113" i="26" s="1" a="1"/>
  <c r="EN113" i="26" s="1"/>
  <c r="AO114" i="27" s="1"/>
  <c r="AK116" i="26" a="1"/>
  <c r="AK116" i="26" s="1"/>
  <c r="EN116" i="26" s="1" a="1"/>
  <c r="EN116" i="26" s="1"/>
  <c r="AO117" i="27" s="1"/>
  <c r="AK114" i="26" a="1"/>
  <c r="AK114" i="26" s="1"/>
  <c r="EN114" i="26" s="1" a="1"/>
  <c r="EN114" i="26" s="1"/>
  <c r="AO115" i="27" s="1"/>
  <c r="AK110" i="26" a="1"/>
  <c r="AK110" i="26" s="1"/>
  <c r="EN110" i="26" s="1"/>
  <c r="AO111" i="27" s="1"/>
  <c r="DF95" i="26" a="1"/>
  <c r="DF95" i="26" s="1"/>
  <c r="HI95" i="26" s="1" a="1"/>
  <c r="HI95" i="26" s="1"/>
  <c r="DJ96" i="27" s="1"/>
  <c r="DF97" i="26" a="1"/>
  <c r="DF97" i="26" s="1"/>
  <c r="HI97" i="26" s="1"/>
  <c r="DJ98" i="27" s="1"/>
  <c r="DF96" i="26" a="1"/>
  <c r="DF96" i="26" s="1"/>
  <c r="HI96" i="26" s="1"/>
  <c r="DJ97" i="27" s="1"/>
  <c r="DF93" i="26" a="1"/>
  <c r="DF93" i="26" s="1"/>
  <c r="HI93" i="26" s="1" a="1"/>
  <c r="HI93" i="26" s="1"/>
  <c r="DJ94" i="27" s="1"/>
  <c r="DF90" i="26" a="1"/>
  <c r="DF90" i="26" s="1"/>
  <c r="HI90" i="26" s="1" a="1"/>
  <c r="HI90" i="26" s="1"/>
  <c r="DJ91" i="27" s="1"/>
  <c r="DF98" i="26" a="1"/>
  <c r="DF98" i="26" s="1"/>
  <c r="HI98" i="26" s="1" a="1"/>
  <c r="HI98" i="26" s="1"/>
  <c r="DJ99" i="27" s="1"/>
  <c r="DF94" i="26" a="1"/>
  <c r="DF94" i="26" s="1"/>
  <c r="HI94" i="26" s="1"/>
  <c r="DJ95" i="27" s="1"/>
  <c r="DF91" i="26" a="1"/>
  <c r="DF91" i="26" s="1"/>
  <c r="HI91" i="26" s="1" a="1"/>
  <c r="HI91" i="26" s="1"/>
  <c r="DJ92" i="27" s="1"/>
  <c r="DF92" i="26" a="1"/>
  <c r="DF92" i="26" s="1"/>
  <c r="HI92" i="26" s="1"/>
  <c r="DJ93" i="27" s="1"/>
  <c r="X88" i="26" a="1"/>
  <c r="X88" i="26" s="1"/>
  <c r="X84" i="26" a="1"/>
  <c r="X84" i="26" s="1"/>
  <c r="EA84" i="26" s="1"/>
  <c r="AB85" i="27" s="1"/>
  <c r="X87" i="26" a="1"/>
  <c r="X87" i="26" s="1"/>
  <c r="EA87" i="26" s="1" a="1"/>
  <c r="EA87" i="26" s="1"/>
  <c r="AB88" i="27" s="1"/>
  <c r="X86" i="26" a="1"/>
  <c r="X86" i="26" s="1"/>
  <c r="EA86" i="26" s="1" a="1"/>
  <c r="EA86" i="26" s="1"/>
  <c r="AB87" i="27" s="1"/>
  <c r="X85" i="26" a="1"/>
  <c r="X85" i="26" s="1"/>
  <c r="EA85" i="26" s="1"/>
  <c r="AB86" i="27" s="1"/>
  <c r="X89" i="26" a="1"/>
  <c r="X89" i="26" s="1"/>
  <c r="BC98" i="26" a="1"/>
  <c r="BC98" i="26" s="1"/>
  <c r="FF98" i="26" s="1" a="1"/>
  <c r="FF98" i="26" s="1"/>
  <c r="BG99" i="27" s="1"/>
  <c r="BC94" i="26" a="1"/>
  <c r="BC94" i="26" s="1"/>
  <c r="FF94" i="26" s="1"/>
  <c r="BG95" i="27" s="1"/>
  <c r="BC92" i="26" a="1"/>
  <c r="BC92" i="26" s="1"/>
  <c r="FF92" i="26" s="1"/>
  <c r="BG93" i="27" s="1"/>
  <c r="BC91" i="26" a="1"/>
  <c r="BC91" i="26" s="1"/>
  <c r="FF91" i="26" s="1" a="1"/>
  <c r="FF91" i="26" s="1"/>
  <c r="BG92" i="27" s="1"/>
  <c r="BC97" i="26" a="1"/>
  <c r="BC97" i="26" s="1"/>
  <c r="FF97" i="26" s="1"/>
  <c r="BG98" i="27" s="1"/>
  <c r="BC93" i="26" a="1"/>
  <c r="BC93" i="26" s="1"/>
  <c r="FF93" i="26" s="1" a="1"/>
  <c r="FF93" i="26" s="1"/>
  <c r="BG94" i="27" s="1"/>
  <c r="BC90" i="26" a="1"/>
  <c r="BC90" i="26" s="1"/>
  <c r="FF90" i="26" s="1" a="1"/>
  <c r="FF90" i="26" s="1"/>
  <c r="BG91" i="27" s="1"/>
  <c r="BC95" i="26" a="1"/>
  <c r="BC95" i="26" s="1"/>
  <c r="FF95" i="26" s="1" a="1"/>
  <c r="FF95" i="26" s="1"/>
  <c r="BG96" i="27" s="1"/>
  <c r="BC96" i="26" a="1"/>
  <c r="BC96" i="26" s="1"/>
  <c r="FF96" i="26" s="1"/>
  <c r="BG97" i="27" s="1"/>
  <c r="CA120" i="26" a="1"/>
  <c r="CA120" i="26" s="1"/>
  <c r="GD120" i="26" s="1"/>
  <c r="CE121" i="27" s="1"/>
  <c r="CA126" i="26" a="1"/>
  <c r="CA126" i="26" s="1"/>
  <c r="GD126" i="26" s="1"/>
  <c r="CE127" i="27" s="1"/>
  <c r="CA133" i="26" a="1"/>
  <c r="CA133" i="26" s="1"/>
  <c r="GD133" i="26" s="1"/>
  <c r="CE134" i="27" s="1"/>
  <c r="CA124" i="26" a="1"/>
  <c r="CA124" i="26" s="1"/>
  <c r="GD124" i="26" s="1"/>
  <c r="CE125" i="27" s="1"/>
  <c r="CA127" i="26" a="1"/>
  <c r="CA127" i="26" s="1"/>
  <c r="GD127" i="26" s="1"/>
  <c r="CE128" i="27" s="1"/>
  <c r="CA132" i="26" a="1"/>
  <c r="CA132" i="26" s="1"/>
  <c r="GD132" i="26" s="1"/>
  <c r="CE133" i="27" s="1"/>
  <c r="CA125" i="26" a="1"/>
  <c r="CA125" i="26" s="1"/>
  <c r="GD125" i="26" s="1"/>
  <c r="CE126" i="27" s="1"/>
  <c r="CA130" i="26" a="1"/>
  <c r="CA130" i="26" s="1"/>
  <c r="GD130" i="26" s="1"/>
  <c r="CE131" i="27" s="1"/>
  <c r="CA129" i="26" a="1"/>
  <c r="CA129" i="26" s="1"/>
  <c r="GD129" i="26" s="1"/>
  <c r="CE130" i="27" s="1"/>
  <c r="CA122" i="26" a="1"/>
  <c r="CA122" i="26" s="1"/>
  <c r="GD122" i="26" s="1"/>
  <c r="CE123" i="27" s="1"/>
  <c r="CA123" i="26" a="1"/>
  <c r="CA123" i="26" s="1"/>
  <c r="GD123" i="26" s="1"/>
  <c r="CE124" i="27" s="1"/>
  <c r="CA131" i="26" a="1"/>
  <c r="CA131" i="26" s="1"/>
  <c r="GD131" i="26" s="1"/>
  <c r="CE132" i="27" s="1"/>
  <c r="CA128" i="26" a="1"/>
  <c r="CA128" i="26" s="1"/>
  <c r="GD128" i="26" s="1"/>
  <c r="CE129" i="27" s="1"/>
  <c r="CA121" i="26" a="1"/>
  <c r="CA121" i="26" s="1"/>
  <c r="GD121" i="26" s="1"/>
  <c r="CE122" i="27" s="1"/>
  <c r="AD132" i="26" a="1"/>
  <c r="AD132" i="26" s="1"/>
  <c r="EG132" i="26" s="1"/>
  <c r="AH133" i="27" s="1"/>
  <c r="AD133" i="26" a="1"/>
  <c r="AD133" i="26" s="1"/>
  <c r="EG133" i="26" s="1"/>
  <c r="AH134" i="27" s="1"/>
  <c r="AD124" i="26" a="1"/>
  <c r="AD124" i="26" s="1"/>
  <c r="EG124" i="26" s="1"/>
  <c r="AH125" i="27" s="1"/>
  <c r="AD121" i="26" a="1"/>
  <c r="AD121" i="26" s="1"/>
  <c r="EG121" i="26" s="1"/>
  <c r="AH122" i="27" s="1"/>
  <c r="AD125" i="26" a="1"/>
  <c r="AD125" i="26" s="1"/>
  <c r="EG125" i="26" s="1"/>
  <c r="AH126" i="27" s="1"/>
  <c r="AD129" i="26" a="1"/>
  <c r="AD129" i="26" s="1"/>
  <c r="EG129" i="26" s="1"/>
  <c r="AH130" i="27" s="1"/>
  <c r="AD127" i="26" a="1"/>
  <c r="AD127" i="26" s="1"/>
  <c r="EG127" i="26" s="1"/>
  <c r="AH128" i="27" s="1"/>
  <c r="AD130" i="26" a="1"/>
  <c r="AD130" i="26" s="1"/>
  <c r="EG130" i="26" s="1"/>
  <c r="AH131" i="27" s="1"/>
  <c r="AD123" i="26" a="1"/>
  <c r="AD123" i="26" s="1"/>
  <c r="EG123" i="26" s="1"/>
  <c r="AH124" i="27" s="1"/>
  <c r="AD131" i="26" a="1"/>
  <c r="AD131" i="26" s="1"/>
  <c r="EG131" i="26" s="1"/>
  <c r="AH132" i="27" s="1"/>
  <c r="AD120" i="26" a="1"/>
  <c r="AD120" i="26" s="1"/>
  <c r="EG120" i="26" s="1"/>
  <c r="AH121" i="27" s="1"/>
  <c r="AD122" i="26" a="1"/>
  <c r="AD122" i="26" s="1"/>
  <c r="EG122" i="26" s="1"/>
  <c r="AH123" i="27" s="1"/>
  <c r="AD126" i="26" a="1"/>
  <c r="AD126" i="26" s="1"/>
  <c r="EG126" i="26" s="1"/>
  <c r="AH127" i="27" s="1"/>
  <c r="AD128" i="26" a="1"/>
  <c r="AD128" i="26" s="1"/>
  <c r="EG128" i="26" s="1"/>
  <c r="AH129" i="27" s="1"/>
  <c r="BD84" i="26" a="1"/>
  <c r="BD84" i="26" s="1"/>
  <c r="FG84" i="26" s="1"/>
  <c r="BH85" i="27" s="1"/>
  <c r="BD89" i="26" a="1"/>
  <c r="BD89" i="26" s="1"/>
  <c r="BD86" i="26" a="1"/>
  <c r="BD86" i="26" s="1"/>
  <c r="FG86" i="26" s="1" a="1"/>
  <c r="FG86" i="26" s="1"/>
  <c r="BH87" i="27" s="1"/>
  <c r="BD87" i="26" a="1"/>
  <c r="BD87" i="26" s="1"/>
  <c r="FG87" i="26" s="1" a="1"/>
  <c r="FG87" i="26" s="1"/>
  <c r="BH88" i="27" s="1"/>
  <c r="BD85" i="26" a="1"/>
  <c r="BD85" i="26" s="1"/>
  <c r="FG85" i="26" s="1"/>
  <c r="BH86" i="27" s="1"/>
  <c r="BD88" i="26" a="1"/>
  <c r="BD88" i="26" s="1"/>
  <c r="BV130" i="26" a="1"/>
  <c r="BV130" i="26" s="1"/>
  <c r="FY130" i="26" s="1"/>
  <c r="BZ131" i="27" s="1"/>
  <c r="BV133" i="26" a="1"/>
  <c r="BV133" i="26" s="1"/>
  <c r="FY133" i="26" s="1"/>
  <c r="BZ134" i="27" s="1"/>
  <c r="BV124" i="26" a="1"/>
  <c r="BV124" i="26" s="1"/>
  <c r="FY124" i="26" s="1"/>
  <c r="BZ125" i="27" s="1"/>
  <c r="BV128" i="26" a="1"/>
  <c r="BV128" i="26" s="1"/>
  <c r="FY128" i="26" s="1"/>
  <c r="BZ129" i="27" s="1"/>
  <c r="BV132" i="26" a="1"/>
  <c r="BV132" i="26" s="1"/>
  <c r="FY132" i="26" s="1"/>
  <c r="BZ133" i="27" s="1"/>
  <c r="BV121" i="26" a="1"/>
  <c r="BV121" i="26" s="1"/>
  <c r="FY121" i="26" s="1"/>
  <c r="BZ122" i="27" s="1"/>
  <c r="BV129" i="26" a="1"/>
  <c r="BV129" i="26" s="1"/>
  <c r="FY129" i="26" s="1"/>
  <c r="BZ130" i="27" s="1"/>
  <c r="BV131" i="26" a="1"/>
  <c r="BV131" i="26" s="1"/>
  <c r="FY131" i="26" s="1"/>
  <c r="BZ132" i="27" s="1"/>
  <c r="BV126" i="26" a="1"/>
  <c r="BV126" i="26" s="1"/>
  <c r="FY126" i="26" s="1"/>
  <c r="BZ127" i="27" s="1"/>
  <c r="BV123" i="26" a="1"/>
  <c r="BV123" i="26" s="1"/>
  <c r="FY123" i="26" s="1"/>
  <c r="BZ124" i="27" s="1"/>
  <c r="BV125" i="26" a="1"/>
  <c r="BV125" i="26" s="1"/>
  <c r="FY125" i="26" s="1"/>
  <c r="BZ126" i="27" s="1"/>
  <c r="BV122" i="26" a="1"/>
  <c r="BV122" i="26" s="1"/>
  <c r="FY122" i="26" s="1"/>
  <c r="BZ123" i="27" s="1"/>
  <c r="BV127" i="26" a="1"/>
  <c r="BV127" i="26" s="1"/>
  <c r="FY127" i="26" s="1"/>
  <c r="BZ128" i="27" s="1"/>
  <c r="BV120" i="26" a="1"/>
  <c r="BV120" i="26" s="1"/>
  <c r="FY120" i="26" s="1"/>
  <c r="BZ121" i="27" s="1"/>
  <c r="AI87" i="26" a="1"/>
  <c r="AI87" i="26" s="1"/>
  <c r="EL87" i="26" s="1" a="1"/>
  <c r="EL87" i="26" s="1"/>
  <c r="AM88" i="27" s="1"/>
  <c r="AI86" i="26" a="1"/>
  <c r="AI86" i="26" s="1"/>
  <c r="EL86" i="26" s="1" a="1"/>
  <c r="EL86" i="26" s="1"/>
  <c r="AM87" i="27" s="1"/>
  <c r="AI89" i="26" a="1"/>
  <c r="AI89" i="26" s="1"/>
  <c r="AI84" i="26" a="1"/>
  <c r="AI84" i="26" s="1"/>
  <c r="EL84" i="26" s="1"/>
  <c r="AM85" i="27" s="1"/>
  <c r="AI85" i="26" a="1"/>
  <c r="AI85" i="26" s="1"/>
  <c r="EL85" i="26" s="1"/>
  <c r="AM86" i="27" s="1"/>
  <c r="AI88" i="26" a="1"/>
  <c r="AI88" i="26" s="1"/>
  <c r="BR92" i="26" a="1"/>
  <c r="BR92" i="26" s="1"/>
  <c r="FU92" i="26" s="1"/>
  <c r="BV93" i="27" s="1"/>
  <c r="BR93" i="26" a="1"/>
  <c r="BR93" i="26" s="1"/>
  <c r="FU93" i="26" s="1" a="1"/>
  <c r="FU93" i="26" s="1"/>
  <c r="BV94" i="27" s="1"/>
  <c r="BR91" i="26" a="1"/>
  <c r="BR91" i="26" s="1"/>
  <c r="FU91" i="26" s="1" a="1"/>
  <c r="FU91" i="26" s="1"/>
  <c r="BV92" i="27" s="1"/>
  <c r="BR97" i="26" a="1"/>
  <c r="BR97" i="26" s="1"/>
  <c r="FU97" i="26" s="1"/>
  <c r="BV98" i="27" s="1"/>
  <c r="BR90" i="26" a="1"/>
  <c r="BR90" i="26" s="1"/>
  <c r="FU90" i="26" s="1" a="1"/>
  <c r="FU90" i="26" s="1"/>
  <c r="BV91" i="27" s="1"/>
  <c r="BR98" i="26" a="1"/>
  <c r="BR98" i="26" s="1"/>
  <c r="FU98" i="26" s="1" a="1"/>
  <c r="FU98" i="26" s="1"/>
  <c r="BV99" i="27" s="1"/>
  <c r="BR95" i="26" a="1"/>
  <c r="BR95" i="26" s="1"/>
  <c r="FU95" i="26" s="1" a="1"/>
  <c r="FU95" i="26" s="1"/>
  <c r="BV96" i="27" s="1"/>
  <c r="BR96" i="26" a="1"/>
  <c r="BR96" i="26" s="1"/>
  <c r="FU96" i="26" s="1"/>
  <c r="BV97" i="27" s="1"/>
  <c r="BR94" i="26" a="1"/>
  <c r="BR94" i="26" s="1"/>
  <c r="FU94" i="26" s="1"/>
  <c r="BV95" i="27" s="1"/>
  <c r="CO132" i="26" a="1"/>
  <c r="CO132" i="26" s="1"/>
  <c r="GR132" i="26" s="1"/>
  <c r="CS133" i="27" s="1"/>
  <c r="CO131" i="26" a="1"/>
  <c r="CO131" i="26" s="1"/>
  <c r="GR131" i="26" s="1"/>
  <c r="CS132" i="27" s="1"/>
  <c r="CO133" i="26" a="1"/>
  <c r="CO133" i="26" s="1"/>
  <c r="GR133" i="26" s="1"/>
  <c r="CS134" i="27" s="1"/>
  <c r="CO127" i="26" a="1"/>
  <c r="CO127" i="26" s="1"/>
  <c r="GR127" i="26" s="1"/>
  <c r="CS128" i="27" s="1"/>
  <c r="CO125" i="26" a="1"/>
  <c r="CO125" i="26" s="1"/>
  <c r="GR125" i="26" s="1"/>
  <c r="CS126" i="27" s="1"/>
  <c r="CO128" i="26" a="1"/>
  <c r="CO128" i="26" s="1"/>
  <c r="GR128" i="26" s="1"/>
  <c r="CS129" i="27" s="1"/>
  <c r="CO129" i="26" a="1"/>
  <c r="CO129" i="26" s="1"/>
  <c r="GR129" i="26" s="1"/>
  <c r="CS130" i="27" s="1"/>
  <c r="CO126" i="26" a="1"/>
  <c r="CO126" i="26" s="1"/>
  <c r="GR126" i="26" s="1"/>
  <c r="CS127" i="27" s="1"/>
  <c r="CO122" i="26" a="1"/>
  <c r="CO122" i="26" s="1"/>
  <c r="GR122" i="26" s="1"/>
  <c r="CS123" i="27" s="1"/>
  <c r="CO123" i="26" a="1"/>
  <c r="CO123" i="26" s="1"/>
  <c r="GR123" i="26" s="1"/>
  <c r="CS124" i="27" s="1"/>
  <c r="CO124" i="26" a="1"/>
  <c r="CO124" i="26" s="1"/>
  <c r="GR124" i="26" s="1"/>
  <c r="CS125" i="27" s="1"/>
  <c r="CO120" i="26" a="1"/>
  <c r="CO120" i="26" s="1"/>
  <c r="GR120" i="26" s="1"/>
  <c r="CS121" i="27" s="1"/>
  <c r="CO121" i="26" a="1"/>
  <c r="CO121" i="26" s="1"/>
  <c r="GR121" i="26" s="1"/>
  <c r="CS122" i="27" s="1"/>
  <c r="CO130" i="26" a="1"/>
  <c r="CO130" i="26" s="1"/>
  <c r="GR130" i="26" s="1"/>
  <c r="CS131" i="27" s="1"/>
  <c r="I45" i="26" a="1"/>
  <c r="I45" i="26" s="1"/>
  <c r="DL45" i="26" s="1" a="1"/>
  <c r="DL45" i="26" s="1"/>
  <c r="M45" i="27" s="1"/>
  <c r="I42" i="26" a="1"/>
  <c r="I42" i="26" s="1"/>
  <c r="DL42" i="26" s="1"/>
  <c r="M42" i="27" s="1"/>
  <c r="I43" i="26" a="1"/>
  <c r="I43" i="26" s="1"/>
  <c r="DL43" i="26" s="1" a="1"/>
  <c r="DL43" i="26" s="1"/>
  <c r="M43" i="27" s="1"/>
  <c r="I40" i="26" a="1"/>
  <c r="I40" i="26" s="1"/>
  <c r="DL40" i="26" s="1" a="1"/>
  <c r="DL40" i="26" s="1"/>
  <c r="M40" i="27" s="1"/>
  <c r="I41" i="26" a="1"/>
  <c r="I41" i="26" s="1"/>
  <c r="DL41" i="26" s="1" a="1"/>
  <c r="DL41" i="26" s="1"/>
  <c r="M41" i="27" s="1"/>
  <c r="I47" i="26" a="1"/>
  <c r="I47" i="26" s="1"/>
  <c r="DL47" i="26" s="1"/>
  <c r="M47" i="27" s="1"/>
  <c r="I46" i="26" a="1"/>
  <c r="I46" i="26" s="1"/>
  <c r="DL46" i="26" s="1"/>
  <c r="M46" i="27" s="1"/>
  <c r="I48" i="26" a="1"/>
  <c r="I48" i="26" s="1"/>
  <c r="DL48" i="26" s="1" a="1"/>
  <c r="DL48" i="26" s="1"/>
  <c r="M48" i="27" s="1"/>
  <c r="I44" i="26" a="1"/>
  <c r="I44" i="26" s="1"/>
  <c r="DL44" i="26" s="1"/>
  <c r="M44" i="27" s="1"/>
  <c r="N132" i="26" a="1"/>
  <c r="N132" i="26" s="1"/>
  <c r="DQ132" i="26" s="1"/>
  <c r="N125" i="26" a="1"/>
  <c r="N125" i="26" s="1"/>
  <c r="DQ125" i="26" s="1"/>
  <c r="N128" i="26" a="1"/>
  <c r="N128" i="26" s="1"/>
  <c r="DQ128" i="26" s="1"/>
  <c r="N121" i="26" a="1"/>
  <c r="N121" i="26" s="1"/>
  <c r="DQ121" i="26" s="1"/>
  <c r="N133" i="26" a="1"/>
  <c r="N133" i="26" s="1"/>
  <c r="DQ133" i="26" s="1"/>
  <c r="N129" i="26" a="1"/>
  <c r="N129" i="26" s="1"/>
  <c r="DQ129" i="26" s="1"/>
  <c r="N127" i="26" a="1"/>
  <c r="N127" i="26" s="1"/>
  <c r="DQ127" i="26" s="1"/>
  <c r="N120" i="26" a="1"/>
  <c r="N120" i="26" s="1"/>
  <c r="DQ120" i="26" s="1"/>
  <c r="N124" i="26" a="1"/>
  <c r="N124" i="26" s="1"/>
  <c r="DQ124" i="26" s="1"/>
  <c r="N130" i="26" a="1"/>
  <c r="N130" i="26" s="1"/>
  <c r="DQ130" i="26" s="1"/>
  <c r="N123" i="26" a="1"/>
  <c r="N123" i="26" s="1"/>
  <c r="DQ123" i="26" s="1"/>
  <c r="N122" i="26" a="1"/>
  <c r="N122" i="26" s="1"/>
  <c r="DQ122" i="26" s="1"/>
  <c r="N126" i="26" a="1"/>
  <c r="N126" i="26" s="1"/>
  <c r="DQ126" i="26" s="1"/>
  <c r="N131" i="26" a="1"/>
  <c r="N131" i="26" s="1"/>
  <c r="DQ131" i="26" s="1"/>
  <c r="CG103" i="26" a="1"/>
  <c r="CG103" i="26" s="1"/>
  <c r="GJ103" i="26" s="1" a="1"/>
  <c r="GJ103" i="26" s="1"/>
  <c r="CK104" i="27" s="1"/>
  <c r="CG104" i="26" a="1"/>
  <c r="CG104" i="26" s="1"/>
  <c r="GJ104" i="26" s="1"/>
  <c r="CK105" i="27" s="1"/>
  <c r="CG109" i="26" a="1"/>
  <c r="CG109" i="26" s="1"/>
  <c r="GJ109" i="26" s="1" a="1"/>
  <c r="GJ109" i="26" s="1"/>
  <c r="CK110" i="27" s="1"/>
  <c r="CG105" i="26" a="1"/>
  <c r="CG105" i="26" s="1"/>
  <c r="GJ105" i="26" s="1" a="1"/>
  <c r="GJ105" i="26" s="1"/>
  <c r="CK106" i="27" s="1"/>
  <c r="CG108" i="26" a="1"/>
  <c r="CG108" i="26" s="1"/>
  <c r="GJ108" i="26" s="1"/>
  <c r="CK109" i="27" s="1"/>
  <c r="CG100" i="26" a="1"/>
  <c r="CG100" i="26" s="1"/>
  <c r="GJ100" i="26" s="1" a="1"/>
  <c r="GJ100" i="26" s="1"/>
  <c r="CK101" i="27" s="1"/>
  <c r="CG107" i="26" a="1"/>
  <c r="CG107" i="26" s="1"/>
  <c r="GJ107" i="26" s="1" a="1"/>
  <c r="GJ107" i="26" s="1"/>
  <c r="CK108" i="27" s="1"/>
  <c r="CG102" i="26" a="1"/>
  <c r="CG102" i="26" s="1"/>
  <c r="GJ102" i="26" s="1"/>
  <c r="CK103" i="27" s="1"/>
  <c r="CG106" i="26" a="1"/>
  <c r="CG106" i="26" s="1"/>
  <c r="GJ106" i="26" s="1"/>
  <c r="CK107" i="27" s="1"/>
  <c r="CG101" i="26" a="1"/>
  <c r="CG101" i="26" s="1"/>
  <c r="GJ101" i="26" s="1"/>
  <c r="CK102" i="27" s="1"/>
  <c r="CG99" i="26" a="1"/>
  <c r="CG99" i="26" s="1"/>
  <c r="GJ99" i="26" s="1"/>
  <c r="CK100" i="27" s="1"/>
  <c r="P132" i="26" a="1"/>
  <c r="P132" i="26" s="1"/>
  <c r="DS132" i="26" s="1"/>
  <c r="T133" i="27" s="1"/>
  <c r="P133" i="26" a="1"/>
  <c r="P133" i="26" s="1"/>
  <c r="DS133" i="26" s="1"/>
  <c r="T134" i="27" s="1"/>
  <c r="P127" i="26" a="1"/>
  <c r="P127" i="26" s="1"/>
  <c r="DS127" i="26" s="1"/>
  <c r="T128" i="27" s="1"/>
  <c r="P124" i="26" a="1"/>
  <c r="P124" i="26" s="1"/>
  <c r="DS124" i="26" s="1"/>
  <c r="T125" i="27" s="1"/>
  <c r="P125" i="26" a="1"/>
  <c r="P125" i="26" s="1"/>
  <c r="DS125" i="26" s="1"/>
  <c r="T126" i="27" s="1"/>
  <c r="P126" i="26" a="1"/>
  <c r="P126" i="26" s="1"/>
  <c r="DS126" i="26" s="1"/>
  <c r="T127" i="27" s="1"/>
  <c r="P121" i="26" a="1"/>
  <c r="P121" i="26" s="1"/>
  <c r="DS121" i="26" s="1"/>
  <c r="T122" i="27" s="1"/>
  <c r="P120" i="26" a="1"/>
  <c r="P120" i="26" s="1"/>
  <c r="DS120" i="26" s="1"/>
  <c r="T121" i="27" s="1"/>
  <c r="P129" i="26" a="1"/>
  <c r="P129" i="26" s="1"/>
  <c r="DS129" i="26" s="1"/>
  <c r="T130" i="27" s="1"/>
  <c r="P128" i="26" a="1"/>
  <c r="P128" i="26" s="1"/>
  <c r="DS128" i="26" s="1"/>
  <c r="T129" i="27" s="1"/>
  <c r="P122" i="26" a="1"/>
  <c r="P122" i="26" s="1"/>
  <c r="DS122" i="26" s="1"/>
  <c r="T123" i="27" s="1"/>
  <c r="P130" i="26" a="1"/>
  <c r="P130" i="26" s="1"/>
  <c r="DS130" i="26" s="1"/>
  <c r="T131" i="27" s="1"/>
  <c r="P123" i="26" a="1"/>
  <c r="P123" i="26" s="1"/>
  <c r="DS123" i="26" s="1"/>
  <c r="T124" i="27" s="1"/>
  <c r="P131" i="26" a="1"/>
  <c r="P131" i="26" s="1"/>
  <c r="DS131" i="26" s="1"/>
  <c r="T132" i="27" s="1"/>
  <c r="AP88" i="26" a="1"/>
  <c r="AP88" i="26" s="1"/>
  <c r="AP87" i="26" a="1"/>
  <c r="AP87" i="26" s="1"/>
  <c r="ES87" i="26" s="1" a="1"/>
  <c r="ES87" i="26" s="1"/>
  <c r="AT88" i="27" s="1"/>
  <c r="AP86" i="26" a="1"/>
  <c r="AP86" i="26" s="1"/>
  <c r="ES86" i="26" s="1" a="1"/>
  <c r="ES86" i="26" s="1"/>
  <c r="AT87" i="27" s="1"/>
  <c r="AP85" i="26" a="1"/>
  <c r="AP85" i="26" s="1"/>
  <c r="ES85" i="26" s="1"/>
  <c r="AT86" i="27" s="1"/>
  <c r="AP84" i="26" a="1"/>
  <c r="AP84" i="26" s="1"/>
  <c r="ES84" i="26" s="1"/>
  <c r="AT85" i="27" s="1"/>
  <c r="AP89" i="26" a="1"/>
  <c r="AP89" i="26" s="1"/>
  <c r="BY88" i="26" a="1"/>
  <c r="BY88" i="26" s="1"/>
  <c r="BY84" i="26" a="1"/>
  <c r="BY84" i="26" s="1"/>
  <c r="GB84" i="26" s="1"/>
  <c r="CC85" i="27" s="1"/>
  <c r="BY87" i="26" a="1"/>
  <c r="BY87" i="26" s="1"/>
  <c r="GB87" i="26" s="1" a="1"/>
  <c r="GB87" i="26" s="1"/>
  <c r="CC88" i="27" s="1"/>
  <c r="BY85" i="26" a="1"/>
  <c r="BY85" i="26" s="1"/>
  <c r="GB85" i="26" s="1"/>
  <c r="CC86" i="27" s="1"/>
  <c r="BY89" i="26" a="1"/>
  <c r="BY89" i="26" s="1"/>
  <c r="BY86" i="26" a="1"/>
  <c r="BY86" i="26" s="1"/>
  <c r="GB86" i="26" s="1" a="1"/>
  <c r="GB86" i="26" s="1"/>
  <c r="CC87" i="27" s="1"/>
  <c r="CK103" i="26" a="1"/>
  <c r="CK103" i="26" s="1"/>
  <c r="GN103" i="26" s="1" a="1"/>
  <c r="GN103" i="26" s="1"/>
  <c r="CO104" i="27" s="1"/>
  <c r="CK109" i="26" a="1"/>
  <c r="CK109" i="26" s="1"/>
  <c r="GN109" i="26" s="1" a="1"/>
  <c r="GN109" i="26" s="1"/>
  <c r="CO110" i="27" s="1"/>
  <c r="CK99" i="26" a="1"/>
  <c r="CK99" i="26" s="1"/>
  <c r="GN99" i="26" s="1"/>
  <c r="CO100" i="27" s="1"/>
  <c r="CK105" i="26" a="1"/>
  <c r="CK105" i="26" s="1"/>
  <c r="GN105" i="26" s="1" a="1"/>
  <c r="GN105" i="26" s="1"/>
  <c r="CO106" i="27" s="1"/>
  <c r="CK104" i="26" a="1"/>
  <c r="CK104" i="26" s="1"/>
  <c r="GN104" i="26" s="1"/>
  <c r="CO105" i="27" s="1"/>
  <c r="CK108" i="26" a="1"/>
  <c r="CK108" i="26" s="1"/>
  <c r="GN108" i="26" s="1"/>
  <c r="CO109" i="27" s="1"/>
  <c r="CK101" i="26" a="1"/>
  <c r="CK101" i="26" s="1"/>
  <c r="GN101" i="26" s="1"/>
  <c r="CO102" i="27" s="1"/>
  <c r="CK106" i="26" a="1"/>
  <c r="CK106" i="26" s="1"/>
  <c r="GN106" i="26" s="1"/>
  <c r="CO107" i="27" s="1"/>
  <c r="CK107" i="26" a="1"/>
  <c r="CK107" i="26" s="1"/>
  <c r="GN107" i="26" s="1" a="1"/>
  <c r="GN107" i="26" s="1"/>
  <c r="CO108" i="27" s="1"/>
  <c r="CK100" i="26" a="1"/>
  <c r="CK100" i="26" s="1"/>
  <c r="GN100" i="26" s="1" a="1"/>
  <c r="GN100" i="26" s="1"/>
  <c r="CO101" i="27" s="1"/>
  <c r="CK102" i="26" a="1"/>
  <c r="CK102" i="26" s="1"/>
  <c r="GN102" i="26" s="1"/>
  <c r="CO103" i="27" s="1"/>
  <c r="CR106" i="26" a="1"/>
  <c r="CR106" i="26" s="1"/>
  <c r="GU106" i="26" s="1"/>
  <c r="CV107" i="27" s="1"/>
  <c r="CR108" i="26" a="1"/>
  <c r="CR108" i="26" s="1"/>
  <c r="GU108" i="26" s="1"/>
  <c r="CV109" i="27" s="1"/>
  <c r="CR107" i="26" a="1"/>
  <c r="CR107" i="26" s="1"/>
  <c r="GU107" i="26" s="1" a="1"/>
  <c r="GU107" i="26" s="1"/>
  <c r="CV108" i="27" s="1"/>
  <c r="CR105" i="26" a="1"/>
  <c r="CR105" i="26" s="1"/>
  <c r="GU105" i="26" s="1" a="1"/>
  <c r="GU105" i="26" s="1"/>
  <c r="CV106" i="27" s="1"/>
  <c r="CR100" i="26" a="1"/>
  <c r="CR100" i="26" s="1"/>
  <c r="GU100" i="26" s="1" a="1"/>
  <c r="GU100" i="26" s="1"/>
  <c r="CV101" i="27" s="1"/>
  <c r="CR103" i="26" a="1"/>
  <c r="CR103" i="26" s="1"/>
  <c r="GU103" i="26" s="1" a="1"/>
  <c r="GU103" i="26" s="1"/>
  <c r="CV104" i="27" s="1"/>
  <c r="CR99" i="26" a="1"/>
  <c r="CR99" i="26" s="1"/>
  <c r="GU99" i="26" s="1"/>
  <c r="CV100" i="27" s="1"/>
  <c r="CR102" i="26" a="1"/>
  <c r="CR102" i="26" s="1"/>
  <c r="GU102" i="26" s="1"/>
  <c r="CV103" i="27" s="1"/>
  <c r="CR104" i="26" a="1"/>
  <c r="CR104" i="26" s="1"/>
  <c r="GU104" i="26" s="1"/>
  <c r="CV105" i="27" s="1"/>
  <c r="CR109" i="26" a="1"/>
  <c r="CR109" i="26" s="1"/>
  <c r="GU109" i="26" s="1" a="1"/>
  <c r="GU109" i="26" s="1"/>
  <c r="CV110" i="27" s="1"/>
  <c r="CR101" i="26" a="1"/>
  <c r="CR101" i="26" s="1"/>
  <c r="GU101" i="26" s="1"/>
  <c r="CV102" i="27" s="1"/>
  <c r="AC88" i="26" a="1"/>
  <c r="AC88" i="26" s="1"/>
  <c r="AC85" i="26" a="1"/>
  <c r="AC85" i="26" s="1"/>
  <c r="EF85" i="26" s="1"/>
  <c r="AG86" i="27" s="1"/>
  <c r="AC89" i="26" a="1"/>
  <c r="AC89" i="26" s="1"/>
  <c r="AC86" i="26" a="1"/>
  <c r="AC86" i="26" s="1"/>
  <c r="EF86" i="26" s="1" a="1"/>
  <c r="EF86" i="26" s="1"/>
  <c r="AG87" i="27" s="1"/>
  <c r="AC84" i="26" a="1"/>
  <c r="AC84" i="26" s="1"/>
  <c r="EF84" i="26" s="1"/>
  <c r="AG85" i="27" s="1"/>
  <c r="AC87" i="26" a="1"/>
  <c r="AC87" i="26" s="1"/>
  <c r="EF87" i="26" s="1" a="1"/>
  <c r="EF87" i="26" s="1"/>
  <c r="AG88" i="27" s="1"/>
  <c r="CU115" i="26" a="1"/>
  <c r="CU115" i="26" s="1"/>
  <c r="GX115" i="26" s="1"/>
  <c r="CY116" i="27" s="1"/>
  <c r="CU111" i="26" a="1"/>
  <c r="CU111" i="26" s="1"/>
  <c r="GX111" i="26" s="1" a="1"/>
  <c r="GX111" i="26" s="1"/>
  <c r="CY112" i="27" s="1"/>
  <c r="CU114" i="26" a="1"/>
  <c r="CU114" i="26" s="1"/>
  <c r="GX114" i="26" s="1" a="1"/>
  <c r="GX114" i="26" s="1"/>
  <c r="CY115" i="27" s="1"/>
  <c r="CU117" i="26" a="1"/>
  <c r="CU117" i="26" s="1"/>
  <c r="GX117" i="26" s="1"/>
  <c r="CY118" i="27" s="1"/>
  <c r="CU112" i="26" a="1"/>
  <c r="CU112" i="26" s="1"/>
  <c r="GX112" i="26" s="1"/>
  <c r="CY113" i="27" s="1"/>
  <c r="CU119" i="26" a="1"/>
  <c r="CU119" i="26" s="1"/>
  <c r="GX119" i="26" s="1" a="1"/>
  <c r="GX119" i="26" s="1"/>
  <c r="CY120" i="27" s="1"/>
  <c r="CU113" i="26" a="1"/>
  <c r="CU113" i="26" s="1"/>
  <c r="GX113" i="26" s="1" a="1"/>
  <c r="GX113" i="26" s="1"/>
  <c r="CY114" i="27" s="1"/>
  <c r="CU116" i="26" a="1"/>
  <c r="CU116" i="26" s="1"/>
  <c r="GX116" i="26" s="1" a="1"/>
  <c r="GX116" i="26" s="1"/>
  <c r="CY117" i="27" s="1"/>
  <c r="CU110" i="26" a="1"/>
  <c r="CU110" i="26" s="1"/>
  <c r="GX110" i="26" s="1"/>
  <c r="CY111" i="27" s="1"/>
  <c r="CU118" i="26" a="1"/>
  <c r="CU118" i="26" s="1"/>
  <c r="GX118" i="26" s="1"/>
  <c r="CY119" i="27" s="1"/>
  <c r="BQ90" i="26" a="1"/>
  <c r="BQ90" i="26" s="1"/>
  <c r="FT90" i="26" s="1" a="1"/>
  <c r="FT90" i="26" s="1"/>
  <c r="BU91" i="27" s="1"/>
  <c r="BQ93" i="26" a="1"/>
  <c r="BQ93" i="26" s="1"/>
  <c r="FT93" i="26" s="1" a="1"/>
  <c r="FT93" i="26" s="1"/>
  <c r="BU94" i="27" s="1"/>
  <c r="BQ95" i="26" a="1"/>
  <c r="BQ95" i="26" s="1"/>
  <c r="FT95" i="26" s="1" a="1"/>
  <c r="FT95" i="26" s="1"/>
  <c r="BU96" i="27" s="1"/>
  <c r="BQ91" i="26" a="1"/>
  <c r="BQ91" i="26" s="1"/>
  <c r="FT91" i="26" s="1" a="1"/>
  <c r="FT91" i="26" s="1"/>
  <c r="BU92" i="27" s="1"/>
  <c r="BQ98" i="26" a="1"/>
  <c r="BQ98" i="26" s="1"/>
  <c r="FT98" i="26" s="1" a="1"/>
  <c r="FT98" i="26" s="1"/>
  <c r="BU99" i="27" s="1"/>
  <c r="BQ96" i="26" a="1"/>
  <c r="BQ96" i="26" s="1"/>
  <c r="FT96" i="26" s="1"/>
  <c r="BU97" i="27" s="1"/>
  <c r="BQ92" i="26" a="1"/>
  <c r="BQ92" i="26" s="1"/>
  <c r="FT92" i="26" s="1"/>
  <c r="BU93" i="27" s="1"/>
  <c r="BQ97" i="26" a="1"/>
  <c r="BQ97" i="26" s="1"/>
  <c r="FT97" i="26" s="1"/>
  <c r="BU98" i="27" s="1"/>
  <c r="BQ94" i="26" a="1"/>
  <c r="BQ94" i="26" s="1"/>
  <c r="FT94" i="26" s="1"/>
  <c r="BU95" i="27" s="1"/>
  <c r="L74" i="26" a="1"/>
  <c r="L74" i="26" s="1"/>
  <c r="DO74" i="26" s="1"/>
  <c r="P74" i="27" s="1"/>
  <c r="L83" i="26" a="1"/>
  <c r="L83" i="26" s="1"/>
  <c r="DO83" i="26" s="1"/>
  <c r="P83" i="27" s="1"/>
  <c r="L77" i="26" a="1"/>
  <c r="L77" i="26" s="1"/>
  <c r="DO77" i="26" s="1"/>
  <c r="P77" i="27" s="1"/>
  <c r="L79" i="26" a="1"/>
  <c r="L79" i="26" s="1"/>
  <c r="DO79" i="26" s="1"/>
  <c r="P79" i="27" s="1"/>
  <c r="L70" i="26" a="1"/>
  <c r="L70" i="26" s="1"/>
  <c r="DO70" i="26" s="1"/>
  <c r="P70" i="27" s="1"/>
  <c r="L71" i="26" a="1"/>
  <c r="L71" i="26" s="1"/>
  <c r="DO71" i="26" s="1"/>
  <c r="P71" i="27" s="1"/>
  <c r="L82" i="26" a="1"/>
  <c r="L82" i="26" s="1"/>
  <c r="DO82" i="26" s="1"/>
  <c r="P82" i="27" s="1"/>
  <c r="L78" i="26" a="1"/>
  <c r="L78" i="26" s="1"/>
  <c r="DO78" i="26" s="1"/>
  <c r="P78" i="27" s="1"/>
  <c r="L80" i="26" a="1"/>
  <c r="L80" i="26" s="1"/>
  <c r="DO80" i="26" s="1"/>
  <c r="P80" i="27" s="1"/>
  <c r="L75" i="26" a="1"/>
  <c r="L75" i="26" s="1"/>
  <c r="DO75" i="26" s="1"/>
  <c r="P75" i="27" s="1"/>
  <c r="L73" i="26" a="1"/>
  <c r="L73" i="26" s="1"/>
  <c r="DO73" i="26" s="1"/>
  <c r="P73" i="27" s="1"/>
  <c r="L81" i="26" a="1"/>
  <c r="L81" i="26" s="1"/>
  <c r="DO81" i="26" s="1"/>
  <c r="P81" i="27" s="1"/>
  <c r="L76" i="26" a="1"/>
  <c r="L76" i="26" s="1"/>
  <c r="DO76" i="26" s="1"/>
  <c r="P76" i="27" s="1"/>
  <c r="L72" i="26" a="1"/>
  <c r="L72" i="26" s="1"/>
  <c r="DO72" i="26" s="1"/>
  <c r="P72" i="27" s="1"/>
  <c r="AW89" i="26" a="1"/>
  <c r="AW89" i="26" s="1"/>
  <c r="AW88" i="26" a="1"/>
  <c r="AW88" i="26" s="1"/>
  <c r="AW86" i="26" a="1"/>
  <c r="AW86" i="26" s="1"/>
  <c r="EZ86" i="26" s="1" a="1"/>
  <c r="EZ86" i="26" s="1"/>
  <c r="BA87" i="27" s="1"/>
  <c r="AW85" i="26" a="1"/>
  <c r="AW85" i="26" s="1"/>
  <c r="EZ85" i="26" s="1"/>
  <c r="BA86" i="27" s="1"/>
  <c r="AW87" i="26" a="1"/>
  <c r="AW87" i="26" s="1"/>
  <c r="EZ87" i="26" s="1" a="1"/>
  <c r="EZ87" i="26" s="1"/>
  <c r="BA88" i="27" s="1"/>
  <c r="AW84" i="26" a="1"/>
  <c r="AW84" i="26" s="1"/>
  <c r="EZ84" i="26" s="1"/>
  <c r="BA85" i="27" s="1"/>
  <c r="CV130" i="26" a="1"/>
  <c r="CV130" i="26" s="1"/>
  <c r="GY130" i="26" s="1"/>
  <c r="CZ131" i="27" s="1"/>
  <c r="CV123" i="26" a="1"/>
  <c r="CV123" i="26" s="1"/>
  <c r="GY123" i="26" s="1"/>
  <c r="CZ124" i="27" s="1"/>
  <c r="CV124" i="26" a="1"/>
  <c r="CV124" i="26" s="1"/>
  <c r="GY124" i="26" s="1"/>
  <c r="CZ125" i="27" s="1"/>
  <c r="CV129" i="26" a="1"/>
  <c r="CV129" i="26" s="1"/>
  <c r="GY129" i="26" s="1"/>
  <c r="CZ130" i="27" s="1"/>
  <c r="CV127" i="26" a="1"/>
  <c r="CV127" i="26" s="1"/>
  <c r="GY127" i="26" s="1"/>
  <c r="CZ128" i="27" s="1"/>
  <c r="CV132" i="26" a="1"/>
  <c r="CV132" i="26" s="1"/>
  <c r="GY132" i="26" s="1"/>
  <c r="CZ133" i="27" s="1"/>
  <c r="CV131" i="26" a="1"/>
  <c r="CV131" i="26" s="1"/>
  <c r="GY131" i="26" s="1"/>
  <c r="CZ132" i="27" s="1"/>
  <c r="CV122" i="26" a="1"/>
  <c r="CV122" i="26" s="1"/>
  <c r="GY122" i="26" s="1"/>
  <c r="CZ123" i="27" s="1"/>
  <c r="CV121" i="26" a="1"/>
  <c r="CV121" i="26" s="1"/>
  <c r="GY121" i="26" s="1"/>
  <c r="CZ122" i="27" s="1"/>
  <c r="CV128" i="26" a="1"/>
  <c r="CV128" i="26" s="1"/>
  <c r="GY128" i="26" s="1"/>
  <c r="CZ129" i="27" s="1"/>
  <c r="CV126" i="26" a="1"/>
  <c r="CV126" i="26" s="1"/>
  <c r="GY126" i="26" s="1"/>
  <c r="CZ127" i="27" s="1"/>
  <c r="CV120" i="26" a="1"/>
  <c r="CV120" i="26" s="1"/>
  <c r="GY120" i="26" s="1"/>
  <c r="CZ121" i="27" s="1"/>
  <c r="CV125" i="26" a="1"/>
  <c r="CV125" i="26" s="1"/>
  <c r="GY125" i="26" s="1"/>
  <c r="CZ126" i="27" s="1"/>
  <c r="CV133" i="26" a="1"/>
  <c r="CV133" i="26" s="1"/>
  <c r="GY133" i="26" s="1"/>
  <c r="CZ134" i="27" s="1"/>
  <c r="BS100" i="26" a="1"/>
  <c r="BS100" i="26" s="1"/>
  <c r="FV100" i="26" s="1" a="1"/>
  <c r="FV100" i="26" s="1"/>
  <c r="BW101" i="27" s="1"/>
  <c r="BS101" i="26" a="1"/>
  <c r="BS101" i="26" s="1"/>
  <c r="FV101" i="26" s="1"/>
  <c r="BW102" i="27" s="1"/>
  <c r="BS102" i="26" a="1"/>
  <c r="BS102" i="26" s="1"/>
  <c r="FV102" i="26" s="1"/>
  <c r="BW103" i="27" s="1"/>
  <c r="BS107" i="26" a="1"/>
  <c r="BS107" i="26" s="1"/>
  <c r="FV107" i="26" s="1" a="1"/>
  <c r="FV107" i="26" s="1"/>
  <c r="BW108" i="27" s="1"/>
  <c r="BS99" i="26" a="1"/>
  <c r="BS99" i="26" s="1"/>
  <c r="FV99" i="26" s="1"/>
  <c r="BW100" i="27" s="1"/>
  <c r="BS106" i="26" a="1"/>
  <c r="BS106" i="26" s="1"/>
  <c r="FV106" i="26" s="1"/>
  <c r="BW107" i="27" s="1"/>
  <c r="BS104" i="26" a="1"/>
  <c r="BS104" i="26" s="1"/>
  <c r="FV104" i="26" s="1"/>
  <c r="BW105" i="27" s="1"/>
  <c r="BS109" i="26" a="1"/>
  <c r="BS109" i="26" s="1"/>
  <c r="FV109" i="26" s="1" a="1"/>
  <c r="FV109" i="26" s="1"/>
  <c r="BW110" i="27" s="1"/>
  <c r="BS108" i="26" a="1"/>
  <c r="BS108" i="26" s="1"/>
  <c r="FV108" i="26" s="1"/>
  <c r="BW109" i="27" s="1"/>
  <c r="BS103" i="26" a="1"/>
  <c r="BS103" i="26" s="1"/>
  <c r="FV103" i="26" s="1" a="1"/>
  <c r="FV103" i="26" s="1"/>
  <c r="BW104" i="27" s="1"/>
  <c r="BS105" i="26" a="1"/>
  <c r="BS105" i="26" s="1"/>
  <c r="FV105" i="26" s="1" a="1"/>
  <c r="FV105" i="26" s="1"/>
  <c r="BW106" i="27" s="1"/>
  <c r="AO102" i="26" a="1"/>
  <c r="AO102" i="26" s="1"/>
  <c r="ER102" i="26" s="1"/>
  <c r="AS103" i="27" s="1"/>
  <c r="AO101" i="26" a="1"/>
  <c r="AO101" i="26" s="1"/>
  <c r="ER101" i="26" s="1"/>
  <c r="AS102" i="27" s="1"/>
  <c r="AO108" i="26" a="1"/>
  <c r="AO108" i="26" s="1"/>
  <c r="ER108" i="26" s="1"/>
  <c r="AS109" i="27" s="1"/>
  <c r="AO104" i="26" a="1"/>
  <c r="AO104" i="26" s="1"/>
  <c r="ER104" i="26" s="1"/>
  <c r="AS105" i="27" s="1"/>
  <c r="AO99" i="26" a="1"/>
  <c r="AO99" i="26" s="1"/>
  <c r="ER99" i="26" s="1"/>
  <c r="AS100" i="27" s="1"/>
  <c r="AO103" i="26" a="1"/>
  <c r="AO103" i="26" s="1"/>
  <c r="ER103" i="26" s="1" a="1"/>
  <c r="ER103" i="26" s="1"/>
  <c r="AS104" i="27" s="1"/>
  <c r="AO107" i="26" a="1"/>
  <c r="AO107" i="26" s="1"/>
  <c r="ER107" i="26" s="1" a="1"/>
  <c r="ER107" i="26" s="1"/>
  <c r="AS108" i="27" s="1"/>
  <c r="AO109" i="26" a="1"/>
  <c r="AO109" i="26" s="1"/>
  <c r="ER109" i="26" s="1" a="1"/>
  <c r="ER109" i="26" s="1"/>
  <c r="AS110" i="27" s="1"/>
  <c r="AO105" i="26" a="1"/>
  <c r="AO105" i="26" s="1"/>
  <c r="ER105" i="26" s="1" a="1"/>
  <c r="ER105" i="26" s="1"/>
  <c r="AS106" i="27" s="1"/>
  <c r="AO106" i="26" a="1"/>
  <c r="AO106" i="26" s="1"/>
  <c r="ER106" i="26" s="1"/>
  <c r="AS107" i="27" s="1"/>
  <c r="AO100" i="26" a="1"/>
  <c r="AO100" i="26" s="1"/>
  <c r="ER100" i="26" s="1" a="1"/>
  <c r="ER100" i="26" s="1"/>
  <c r="AS101" i="27" s="1"/>
  <c r="AL85" i="26" a="1"/>
  <c r="AL85" i="26" s="1"/>
  <c r="EO85" i="26" s="1"/>
  <c r="AP86" i="27" s="1"/>
  <c r="AL88" i="26" a="1"/>
  <c r="AL88" i="26" s="1"/>
  <c r="AL87" i="26" a="1"/>
  <c r="AL87" i="26" s="1"/>
  <c r="EO87" i="26" s="1" a="1"/>
  <c r="EO87" i="26" s="1"/>
  <c r="AP88" i="27" s="1"/>
  <c r="AL86" i="26" a="1"/>
  <c r="AL86" i="26" s="1"/>
  <c r="EO86" i="26" s="1" a="1"/>
  <c r="EO86" i="26" s="1"/>
  <c r="AP87" i="27" s="1"/>
  <c r="AL89" i="26" a="1"/>
  <c r="AL89" i="26" s="1"/>
  <c r="AL84" i="26" a="1"/>
  <c r="AL84" i="26" s="1"/>
  <c r="EO84" i="26" s="1"/>
  <c r="AP85" i="27" s="1"/>
  <c r="BT92" i="26" a="1"/>
  <c r="BT92" i="26" s="1"/>
  <c r="FW92" i="26" s="1"/>
  <c r="BX93" i="27" s="1"/>
  <c r="BT94" i="26" a="1"/>
  <c r="BT94" i="26" s="1"/>
  <c r="FW94" i="26" s="1"/>
  <c r="BX95" i="27" s="1"/>
  <c r="BT97" i="26" a="1"/>
  <c r="BT97" i="26" s="1"/>
  <c r="FW97" i="26" s="1"/>
  <c r="BX98" i="27" s="1"/>
  <c r="BT98" i="26" a="1"/>
  <c r="BT98" i="26" s="1"/>
  <c r="FW98" i="26" s="1" a="1"/>
  <c r="FW98" i="26" s="1"/>
  <c r="BX99" i="27" s="1"/>
  <c r="BT93" i="26" a="1"/>
  <c r="BT93" i="26" s="1"/>
  <c r="FW93" i="26" s="1" a="1"/>
  <c r="FW93" i="26" s="1"/>
  <c r="BX94" i="27" s="1"/>
  <c r="BT96" i="26" a="1"/>
  <c r="BT96" i="26" s="1"/>
  <c r="FW96" i="26" s="1"/>
  <c r="BX97" i="27" s="1"/>
  <c r="BT95" i="26" a="1"/>
  <c r="BT95" i="26" s="1"/>
  <c r="FW95" i="26" s="1" a="1"/>
  <c r="FW95" i="26" s="1"/>
  <c r="BX96" i="27" s="1"/>
  <c r="BT91" i="26" a="1"/>
  <c r="BT91" i="26" s="1"/>
  <c r="FW91" i="26" s="1" a="1"/>
  <c r="FW91" i="26" s="1"/>
  <c r="BX92" i="27" s="1"/>
  <c r="BT90" i="26" a="1"/>
  <c r="BT90" i="26" s="1"/>
  <c r="FW90" i="26" s="1" a="1"/>
  <c r="FW90" i="26" s="1"/>
  <c r="BX91" i="27" s="1"/>
  <c r="AT87" i="26" a="1"/>
  <c r="AT87" i="26" s="1"/>
  <c r="EW87" i="26" s="1" a="1"/>
  <c r="EW87" i="26" s="1"/>
  <c r="AX88" i="27" s="1"/>
  <c r="AT88" i="26" a="1"/>
  <c r="AT88" i="26" s="1"/>
  <c r="AT86" i="26" a="1"/>
  <c r="AT86" i="26" s="1"/>
  <c r="EW86" i="26" s="1" a="1"/>
  <c r="EW86" i="26" s="1"/>
  <c r="AX87" i="27" s="1"/>
  <c r="AT85" i="26" a="1"/>
  <c r="AT85" i="26" s="1"/>
  <c r="EW85" i="26" s="1"/>
  <c r="AX86" i="27" s="1"/>
  <c r="AT89" i="26" a="1"/>
  <c r="AT89" i="26" s="1"/>
  <c r="AT84" i="26" a="1"/>
  <c r="AT84" i="26" s="1"/>
  <c r="EW84" i="26" s="1"/>
  <c r="AX85" i="27" s="1"/>
  <c r="AF104" i="26" a="1"/>
  <c r="AF104" i="26" s="1"/>
  <c r="EI104" i="26" s="1"/>
  <c r="AJ105" i="27" s="1"/>
  <c r="AF109" i="26" a="1"/>
  <c r="AF109" i="26" s="1"/>
  <c r="EI109" i="26" s="1" a="1"/>
  <c r="EI109" i="26" s="1"/>
  <c r="AJ110" i="27" s="1"/>
  <c r="AF108" i="26" a="1"/>
  <c r="AF108" i="26" s="1"/>
  <c r="EI108" i="26" s="1"/>
  <c r="AJ109" i="27" s="1"/>
  <c r="AF105" i="26" a="1"/>
  <c r="AF105" i="26" s="1"/>
  <c r="EI105" i="26" s="1" a="1"/>
  <c r="EI105" i="26" s="1"/>
  <c r="AJ106" i="27" s="1"/>
  <c r="AF107" i="26" a="1"/>
  <c r="AF107" i="26" s="1"/>
  <c r="EI107" i="26" s="1" a="1"/>
  <c r="EI107" i="26" s="1"/>
  <c r="AJ108" i="27" s="1"/>
  <c r="AF100" i="26" a="1"/>
  <c r="AF100" i="26" s="1"/>
  <c r="EI100" i="26" s="1" a="1"/>
  <c r="EI100" i="26" s="1"/>
  <c r="AJ101" i="27" s="1"/>
  <c r="AF106" i="26" a="1"/>
  <c r="AF106" i="26" s="1"/>
  <c r="EI106" i="26" s="1"/>
  <c r="AJ107" i="27" s="1"/>
  <c r="AF99" i="26" a="1"/>
  <c r="AF99" i="26" s="1"/>
  <c r="EI99" i="26" s="1"/>
  <c r="AJ100" i="27" s="1"/>
  <c r="AF103" i="26" a="1"/>
  <c r="AF103" i="26" s="1"/>
  <c r="EI103" i="26" s="1" a="1"/>
  <c r="EI103" i="26" s="1"/>
  <c r="AJ104" i="27" s="1"/>
  <c r="AF101" i="26" a="1"/>
  <c r="AF101" i="26" s="1"/>
  <c r="EI101" i="26" s="1"/>
  <c r="AJ102" i="27" s="1"/>
  <c r="AF102" i="26" a="1"/>
  <c r="AF102" i="26" s="1"/>
  <c r="EI102" i="26" s="1"/>
  <c r="AJ103" i="27" s="1"/>
  <c r="AA122" i="26" a="1"/>
  <c r="AA122" i="26" s="1"/>
  <c r="ED122" i="26" s="1"/>
  <c r="AE123" i="27" s="1"/>
  <c r="AA133" i="26" a="1"/>
  <c r="AA133" i="26" s="1"/>
  <c r="ED133" i="26" s="1"/>
  <c r="AE134" i="27" s="1"/>
  <c r="AA125" i="26" a="1"/>
  <c r="AA125" i="26" s="1"/>
  <c r="ED125" i="26" s="1"/>
  <c r="AE126" i="27" s="1"/>
  <c r="AA127" i="26" a="1"/>
  <c r="AA127" i="26" s="1"/>
  <c r="ED127" i="26" s="1"/>
  <c r="AE128" i="27" s="1"/>
  <c r="AA126" i="26" a="1"/>
  <c r="AA126" i="26" s="1"/>
  <c r="ED126" i="26" s="1"/>
  <c r="AE127" i="27" s="1"/>
  <c r="AA120" i="26" a="1"/>
  <c r="AA120" i="26" s="1"/>
  <c r="ED120" i="26" s="1"/>
  <c r="AE121" i="27" s="1"/>
  <c r="AA123" i="26" a="1"/>
  <c r="AA123" i="26" s="1"/>
  <c r="ED123" i="26" s="1"/>
  <c r="AE124" i="27" s="1"/>
  <c r="AA121" i="26" a="1"/>
  <c r="AA121" i="26" s="1"/>
  <c r="ED121" i="26" s="1"/>
  <c r="AE122" i="27" s="1"/>
  <c r="AA131" i="26" a="1"/>
  <c r="AA131" i="26" s="1"/>
  <c r="ED131" i="26" s="1"/>
  <c r="AE132" i="27" s="1"/>
  <c r="AA129" i="26" a="1"/>
  <c r="AA129" i="26" s="1"/>
  <c r="ED129" i="26" s="1"/>
  <c r="AE130" i="27" s="1"/>
  <c r="AA132" i="26" a="1"/>
  <c r="AA132" i="26" s="1"/>
  <c r="ED132" i="26" s="1"/>
  <c r="AE133" i="27" s="1"/>
  <c r="AA124" i="26" a="1"/>
  <c r="AA124" i="26" s="1"/>
  <c r="ED124" i="26" s="1"/>
  <c r="AE125" i="27" s="1"/>
  <c r="AA128" i="26" a="1"/>
  <c r="AA128" i="26" s="1"/>
  <c r="ED128" i="26" s="1"/>
  <c r="AE129" i="27" s="1"/>
  <c r="AA130" i="26" a="1"/>
  <c r="AA130" i="26" s="1"/>
  <c r="ED130" i="26" s="1"/>
  <c r="AE131" i="27" s="1"/>
  <c r="AG84" i="26" a="1"/>
  <c r="AG84" i="26" s="1"/>
  <c r="EJ84" i="26" s="1"/>
  <c r="AK85" i="27" s="1"/>
  <c r="AG85" i="26" a="1"/>
  <c r="AG85" i="26" s="1"/>
  <c r="EJ85" i="26" s="1"/>
  <c r="AK86" i="27" s="1"/>
  <c r="AG89" i="26" a="1"/>
  <c r="AG89" i="26" s="1"/>
  <c r="AG87" i="26" a="1"/>
  <c r="AG87" i="26" s="1"/>
  <c r="EJ87" i="26" s="1" a="1"/>
  <c r="EJ87" i="26" s="1"/>
  <c r="AK88" i="27" s="1"/>
  <c r="AG86" i="26" a="1"/>
  <c r="AG86" i="26" s="1"/>
  <c r="EJ86" i="26" s="1" a="1"/>
  <c r="EJ86" i="26" s="1"/>
  <c r="AK87" i="27" s="1"/>
  <c r="AG88" i="26" a="1"/>
  <c r="AG88" i="26" s="1"/>
  <c r="L62" i="27"/>
  <c r="L69" i="27"/>
  <c r="L82" i="27"/>
  <c r="L50" i="27"/>
  <c r="L59" i="27"/>
  <c r="AE86" i="26" a="1"/>
  <c r="AE86" i="26" s="1"/>
  <c r="EH86" i="26" s="1" a="1"/>
  <c r="EH86" i="26" s="1"/>
  <c r="AI87" i="27" s="1"/>
  <c r="AE85" i="26" a="1"/>
  <c r="AE85" i="26" s="1"/>
  <c r="EH85" i="26" s="1"/>
  <c r="AI86" i="27" s="1"/>
  <c r="AE87" i="26" a="1"/>
  <c r="AE87" i="26" s="1"/>
  <c r="EH87" i="26" s="1" a="1"/>
  <c r="EH87" i="26" s="1"/>
  <c r="AI88" i="27" s="1"/>
  <c r="AE84" i="26" a="1"/>
  <c r="AE84" i="26" s="1"/>
  <c r="EH84" i="26" s="1"/>
  <c r="AI85" i="27" s="1"/>
  <c r="AE89" i="26" a="1"/>
  <c r="AE89" i="26" s="1"/>
  <c r="AE88" i="26" a="1"/>
  <c r="AE88" i="26" s="1"/>
  <c r="CZ87" i="26" a="1"/>
  <c r="CZ87" i="26" s="1"/>
  <c r="HC87" i="26" s="1" a="1"/>
  <c r="HC87" i="26" s="1"/>
  <c r="DD88" i="27" s="1"/>
  <c r="CZ89" i="26" a="1"/>
  <c r="CZ89" i="26" s="1"/>
  <c r="CZ85" i="26" a="1"/>
  <c r="CZ85" i="26" s="1"/>
  <c r="HC85" i="26" s="1"/>
  <c r="DD86" i="27" s="1"/>
  <c r="CZ84" i="26" a="1"/>
  <c r="CZ84" i="26" s="1"/>
  <c r="HC84" i="26" s="1"/>
  <c r="DD85" i="27" s="1"/>
  <c r="CZ86" i="26" a="1"/>
  <c r="CZ86" i="26" s="1"/>
  <c r="HC86" i="26" s="1" a="1"/>
  <c r="HC86" i="26" s="1"/>
  <c r="DD87" i="27" s="1"/>
  <c r="CZ88" i="26" a="1"/>
  <c r="CZ88" i="26" s="1"/>
  <c r="CN124" i="26" a="1"/>
  <c r="CN124" i="26" s="1"/>
  <c r="GQ124" i="26" s="1"/>
  <c r="CR125" i="27" s="1"/>
  <c r="CN120" i="26" a="1"/>
  <c r="CN120" i="26" s="1"/>
  <c r="GQ120" i="26" s="1"/>
  <c r="CR121" i="27" s="1"/>
  <c r="CN129" i="26" a="1"/>
  <c r="CN129" i="26" s="1"/>
  <c r="GQ129" i="26" s="1"/>
  <c r="CR130" i="27" s="1"/>
  <c r="CN127" i="26" a="1"/>
  <c r="CN127" i="26" s="1"/>
  <c r="GQ127" i="26" s="1"/>
  <c r="CR128" i="27" s="1"/>
  <c r="CN128" i="26" a="1"/>
  <c r="CN128" i="26" s="1"/>
  <c r="GQ128" i="26" s="1"/>
  <c r="CR129" i="27" s="1"/>
  <c r="CN122" i="26" a="1"/>
  <c r="CN122" i="26" s="1"/>
  <c r="GQ122" i="26" s="1"/>
  <c r="CR123" i="27" s="1"/>
  <c r="CN132" i="26" a="1"/>
  <c r="CN132" i="26" s="1"/>
  <c r="GQ132" i="26" s="1"/>
  <c r="CR133" i="27" s="1"/>
  <c r="CN121" i="26" a="1"/>
  <c r="CN121" i="26" s="1"/>
  <c r="GQ121" i="26" s="1"/>
  <c r="CR122" i="27" s="1"/>
  <c r="CN123" i="26" a="1"/>
  <c r="CN123" i="26" s="1"/>
  <c r="GQ123" i="26" s="1"/>
  <c r="CR124" i="27" s="1"/>
  <c r="CN125" i="26" a="1"/>
  <c r="CN125" i="26" s="1"/>
  <c r="GQ125" i="26" s="1"/>
  <c r="CR126" i="27" s="1"/>
  <c r="CN131" i="26" a="1"/>
  <c r="CN131" i="26" s="1"/>
  <c r="GQ131" i="26" s="1"/>
  <c r="CR132" i="27" s="1"/>
  <c r="CN133" i="26" a="1"/>
  <c r="CN133" i="26" s="1"/>
  <c r="GQ133" i="26" s="1"/>
  <c r="CR134" i="27" s="1"/>
  <c r="CN130" i="26" a="1"/>
  <c r="CN130" i="26" s="1"/>
  <c r="GQ130" i="26" s="1"/>
  <c r="CR131" i="27" s="1"/>
  <c r="CN126" i="26" a="1"/>
  <c r="CN126" i="26" s="1"/>
  <c r="GQ126" i="26" s="1"/>
  <c r="CR127" i="27" s="1"/>
  <c r="J36" i="26" a="1"/>
  <c r="J36" i="26" s="1"/>
  <c r="DM36" i="26" s="1" a="1"/>
  <c r="DM36" i="26" s="1"/>
  <c r="N36" i="27" s="1"/>
  <c r="J38" i="26" a="1"/>
  <c r="J38" i="26" s="1"/>
  <c r="J37" i="26" a="1"/>
  <c r="J37" i="26" s="1"/>
  <c r="DM37" i="26" s="1" a="1"/>
  <c r="DM37" i="26" s="1"/>
  <c r="N37" i="27" s="1"/>
  <c r="J39" i="26" a="1"/>
  <c r="J39" i="26" s="1"/>
  <c r="CQ88" i="26" a="1"/>
  <c r="CQ88" i="26" s="1"/>
  <c r="CQ85" i="26" a="1"/>
  <c r="CQ85" i="26" s="1"/>
  <c r="GT85" i="26" s="1"/>
  <c r="CU86" i="27" s="1"/>
  <c r="CQ89" i="26" a="1"/>
  <c r="CQ89" i="26" s="1"/>
  <c r="CQ86" i="26" a="1"/>
  <c r="CQ86" i="26" s="1"/>
  <c r="GT86" i="26" s="1" a="1"/>
  <c r="GT86" i="26" s="1"/>
  <c r="CU87" i="27" s="1"/>
  <c r="CQ87" i="26" a="1"/>
  <c r="CQ87" i="26" s="1"/>
  <c r="GT87" i="26" s="1" a="1"/>
  <c r="GT87" i="26" s="1"/>
  <c r="CU88" i="27" s="1"/>
  <c r="CQ84" i="26" a="1"/>
  <c r="CQ84" i="26" s="1"/>
  <c r="GT84" i="26" s="1"/>
  <c r="CU85" i="27" s="1"/>
  <c r="K83" i="26" a="1"/>
  <c r="K83" i="26" s="1"/>
  <c r="DN83" i="26" s="1"/>
  <c r="O83" i="27" s="1"/>
  <c r="K81" i="26" a="1"/>
  <c r="K81" i="26" s="1"/>
  <c r="DN81" i="26" s="1"/>
  <c r="O81" i="27" s="1"/>
  <c r="K73" i="26" a="1"/>
  <c r="K73" i="26" s="1"/>
  <c r="DN73" i="26" s="1"/>
  <c r="O73" i="27" s="1"/>
  <c r="K74" i="26" a="1"/>
  <c r="K74" i="26" s="1"/>
  <c r="DN74" i="26" s="1"/>
  <c r="O74" i="27" s="1"/>
  <c r="K76" i="26" a="1"/>
  <c r="K76" i="26" s="1"/>
  <c r="DN76" i="26" s="1"/>
  <c r="O76" i="27" s="1"/>
  <c r="K80" i="26" a="1"/>
  <c r="K80" i="26" s="1"/>
  <c r="DN80" i="26" s="1"/>
  <c r="O80" i="27" s="1"/>
  <c r="K71" i="26" a="1"/>
  <c r="K71" i="26" s="1"/>
  <c r="DN71" i="26" s="1"/>
  <c r="O71" i="27" s="1"/>
  <c r="K79" i="26" a="1"/>
  <c r="K79" i="26" s="1"/>
  <c r="DN79" i="26" s="1"/>
  <c r="O79" i="27" s="1"/>
  <c r="K70" i="26" a="1"/>
  <c r="K70" i="26" s="1"/>
  <c r="DN70" i="26" s="1"/>
  <c r="O70" i="27" s="1"/>
  <c r="K72" i="26" a="1"/>
  <c r="K72" i="26" s="1"/>
  <c r="DN72" i="26" s="1"/>
  <c r="O72" i="27" s="1"/>
  <c r="K78" i="26" a="1"/>
  <c r="K78" i="26" s="1"/>
  <c r="DN78" i="26" s="1"/>
  <c r="O78" i="27" s="1"/>
  <c r="K77" i="26" a="1"/>
  <c r="K77" i="26" s="1"/>
  <c r="DN77" i="26" s="1"/>
  <c r="O77" i="27" s="1"/>
  <c r="K82" i="26" a="1"/>
  <c r="K82" i="26" s="1"/>
  <c r="DN82" i="26" s="1"/>
  <c r="O82" i="27" s="1"/>
  <c r="K75" i="26" a="1"/>
  <c r="K75" i="26" s="1"/>
  <c r="DN75" i="26" s="1"/>
  <c r="O75" i="27" s="1"/>
  <c r="CB128" i="26" a="1"/>
  <c r="CB128" i="26" s="1"/>
  <c r="GE128" i="26" s="1"/>
  <c r="CF129" i="27" s="1"/>
  <c r="CB120" i="26" a="1"/>
  <c r="CB120" i="26" s="1"/>
  <c r="GE120" i="26" s="1"/>
  <c r="CF121" i="27" s="1"/>
  <c r="CB122" i="26" a="1"/>
  <c r="CB122" i="26" s="1"/>
  <c r="GE122" i="26" s="1"/>
  <c r="CF123" i="27" s="1"/>
  <c r="CB129" i="26" a="1"/>
  <c r="CB129" i="26" s="1"/>
  <c r="GE129" i="26" s="1"/>
  <c r="CF130" i="27" s="1"/>
  <c r="CB126" i="26" a="1"/>
  <c r="CB126" i="26" s="1"/>
  <c r="GE126" i="26" s="1"/>
  <c r="CF127" i="27" s="1"/>
  <c r="CB133" i="26" a="1"/>
  <c r="CB133" i="26" s="1"/>
  <c r="GE133" i="26" s="1"/>
  <c r="CF134" i="27" s="1"/>
  <c r="CB132" i="26" a="1"/>
  <c r="CB132" i="26" s="1"/>
  <c r="GE132" i="26" s="1"/>
  <c r="CF133" i="27" s="1"/>
  <c r="CB127" i="26" a="1"/>
  <c r="CB127" i="26" s="1"/>
  <c r="GE127" i="26" s="1"/>
  <c r="CF128" i="27" s="1"/>
  <c r="CB131" i="26" a="1"/>
  <c r="CB131" i="26" s="1"/>
  <c r="GE131" i="26" s="1"/>
  <c r="CF132" i="27" s="1"/>
  <c r="CB124" i="26" a="1"/>
  <c r="CB124" i="26" s="1"/>
  <c r="GE124" i="26" s="1"/>
  <c r="CF125" i="27" s="1"/>
  <c r="CB121" i="26" a="1"/>
  <c r="CB121" i="26" s="1"/>
  <c r="GE121" i="26" s="1"/>
  <c r="CF122" i="27" s="1"/>
  <c r="CB125" i="26" a="1"/>
  <c r="CB125" i="26" s="1"/>
  <c r="GE125" i="26" s="1"/>
  <c r="CF126" i="27" s="1"/>
  <c r="CB123" i="26" a="1"/>
  <c r="CB123" i="26" s="1"/>
  <c r="GE123" i="26" s="1"/>
  <c r="CF124" i="27" s="1"/>
  <c r="CB130" i="26" a="1"/>
  <c r="CB130" i="26" s="1"/>
  <c r="GE130" i="26" s="1"/>
  <c r="CF131" i="27" s="1"/>
  <c r="BZ128" i="26" a="1"/>
  <c r="BZ128" i="26" s="1"/>
  <c r="GC128" i="26" s="1"/>
  <c r="CD129" i="27" s="1"/>
  <c r="BZ126" i="26" a="1"/>
  <c r="BZ126" i="26" s="1"/>
  <c r="GC126" i="26" s="1"/>
  <c r="CD127" i="27" s="1"/>
  <c r="BZ133" i="26" a="1"/>
  <c r="BZ133" i="26" s="1"/>
  <c r="GC133" i="26" s="1"/>
  <c r="CD134" i="27" s="1"/>
  <c r="BZ125" i="26" a="1"/>
  <c r="BZ125" i="26" s="1"/>
  <c r="GC125" i="26" s="1"/>
  <c r="CD126" i="27" s="1"/>
  <c r="BZ130" i="26" a="1"/>
  <c r="BZ130" i="26" s="1"/>
  <c r="GC130" i="26" s="1"/>
  <c r="CD131" i="27" s="1"/>
  <c r="BZ127" i="26" a="1"/>
  <c r="BZ127" i="26" s="1"/>
  <c r="GC127" i="26" s="1"/>
  <c r="CD128" i="27" s="1"/>
  <c r="BZ121" i="26" a="1"/>
  <c r="BZ121" i="26" s="1"/>
  <c r="GC121" i="26" s="1"/>
  <c r="CD122" i="27" s="1"/>
  <c r="BZ123" i="26" a="1"/>
  <c r="BZ123" i="26" s="1"/>
  <c r="GC123" i="26" s="1"/>
  <c r="CD124" i="27" s="1"/>
  <c r="BZ129" i="26" a="1"/>
  <c r="BZ129" i="26" s="1"/>
  <c r="GC129" i="26" s="1"/>
  <c r="CD130" i="27" s="1"/>
  <c r="BZ122" i="26" a="1"/>
  <c r="BZ122" i="26" s="1"/>
  <c r="GC122" i="26" s="1"/>
  <c r="CD123" i="27" s="1"/>
  <c r="BZ132" i="26" a="1"/>
  <c r="BZ132" i="26" s="1"/>
  <c r="GC132" i="26" s="1"/>
  <c r="CD133" i="27" s="1"/>
  <c r="BZ124" i="26" a="1"/>
  <c r="BZ124" i="26" s="1"/>
  <c r="GC124" i="26" s="1"/>
  <c r="CD125" i="27" s="1"/>
  <c r="BZ131" i="26" a="1"/>
  <c r="BZ131" i="26" s="1"/>
  <c r="GC131" i="26" s="1"/>
  <c r="CD132" i="27" s="1"/>
  <c r="BZ120" i="26" a="1"/>
  <c r="BZ120" i="26" s="1"/>
  <c r="GC120" i="26" s="1"/>
  <c r="CD121" i="27" s="1"/>
  <c r="AS102" i="26" a="1"/>
  <c r="AS102" i="26" s="1"/>
  <c r="EV102" i="26" s="1"/>
  <c r="AW103" i="27" s="1"/>
  <c r="AS108" i="26" a="1"/>
  <c r="AS108" i="26" s="1"/>
  <c r="EV108" i="26" s="1"/>
  <c r="AW109" i="27" s="1"/>
  <c r="AS99" i="26" a="1"/>
  <c r="AS99" i="26" s="1"/>
  <c r="EV99" i="26" s="1"/>
  <c r="AW100" i="27" s="1"/>
  <c r="AS103" i="26" a="1"/>
  <c r="AS103" i="26" s="1"/>
  <c r="EV103" i="26" s="1" a="1"/>
  <c r="EV103" i="26" s="1"/>
  <c r="AW104" i="27" s="1"/>
  <c r="AS100" i="26" a="1"/>
  <c r="AS100" i="26" s="1"/>
  <c r="EV100" i="26" s="1" a="1"/>
  <c r="EV100" i="26" s="1"/>
  <c r="AW101" i="27" s="1"/>
  <c r="AS106" i="26" a="1"/>
  <c r="AS106" i="26" s="1"/>
  <c r="EV106" i="26" s="1"/>
  <c r="AW107" i="27" s="1"/>
  <c r="AS107" i="26" a="1"/>
  <c r="AS107" i="26" s="1"/>
  <c r="EV107" i="26" s="1" a="1"/>
  <c r="EV107" i="26" s="1"/>
  <c r="AW108" i="27" s="1"/>
  <c r="AS104" i="26" a="1"/>
  <c r="AS104" i="26" s="1"/>
  <c r="EV104" i="26" s="1"/>
  <c r="AW105" i="27" s="1"/>
  <c r="AS109" i="26" a="1"/>
  <c r="AS109" i="26" s="1"/>
  <c r="EV109" i="26" s="1" a="1"/>
  <c r="EV109" i="26" s="1"/>
  <c r="AW110" i="27" s="1"/>
  <c r="AS101" i="26" a="1"/>
  <c r="AS101" i="26" s="1"/>
  <c r="EV101" i="26" s="1"/>
  <c r="AW102" i="27" s="1"/>
  <c r="AS105" i="26" a="1"/>
  <c r="AS105" i="26" s="1"/>
  <c r="EV105" i="26" s="1" a="1"/>
  <c r="EV105" i="26" s="1"/>
  <c r="AW106" i="27" s="1"/>
  <c r="AU106" i="26" a="1"/>
  <c r="AU106" i="26" s="1"/>
  <c r="EX106" i="26" s="1"/>
  <c r="AY107" i="27" s="1"/>
  <c r="AU109" i="26" a="1"/>
  <c r="AU109" i="26" s="1"/>
  <c r="EX109" i="26" s="1" a="1"/>
  <c r="EX109" i="26" s="1"/>
  <c r="AY110" i="27" s="1"/>
  <c r="AU103" i="26" a="1"/>
  <c r="AU103" i="26" s="1"/>
  <c r="EX103" i="26" s="1" a="1"/>
  <c r="EX103" i="26" s="1"/>
  <c r="AY104" i="27" s="1"/>
  <c r="AU99" i="26" a="1"/>
  <c r="AU99" i="26" s="1"/>
  <c r="EX99" i="26" s="1"/>
  <c r="AY100" i="27" s="1"/>
  <c r="AU102" i="26" a="1"/>
  <c r="AU102" i="26" s="1"/>
  <c r="EX102" i="26" s="1"/>
  <c r="AY103" i="27" s="1"/>
  <c r="AU101" i="26" a="1"/>
  <c r="AU101" i="26" s="1"/>
  <c r="EX101" i="26" s="1"/>
  <c r="AY102" i="27" s="1"/>
  <c r="AU105" i="26" a="1"/>
  <c r="AU105" i="26" s="1"/>
  <c r="EX105" i="26" s="1" a="1"/>
  <c r="EX105" i="26" s="1"/>
  <c r="AY106" i="27" s="1"/>
  <c r="AU107" i="26" a="1"/>
  <c r="AU107" i="26" s="1"/>
  <c r="EX107" i="26" s="1" a="1"/>
  <c r="EX107" i="26" s="1"/>
  <c r="AY108" i="27" s="1"/>
  <c r="AU108" i="26" a="1"/>
  <c r="AU108" i="26" s="1"/>
  <c r="EX108" i="26" s="1"/>
  <c r="AY109" i="27" s="1"/>
  <c r="AU104" i="26" a="1"/>
  <c r="AU104" i="26" s="1"/>
  <c r="EX104" i="26" s="1"/>
  <c r="AY105" i="27" s="1"/>
  <c r="AU100" i="26" a="1"/>
  <c r="AU100" i="26" s="1"/>
  <c r="EX100" i="26" s="1" a="1"/>
  <c r="EX100" i="26" s="1"/>
  <c r="AY101" i="27" s="1"/>
  <c r="AM98" i="26" a="1"/>
  <c r="AM98" i="26" s="1"/>
  <c r="EP98" i="26" s="1" a="1"/>
  <c r="EP98" i="26" s="1"/>
  <c r="AQ99" i="27" s="1"/>
  <c r="AM90" i="26" a="1"/>
  <c r="AM90" i="26" s="1"/>
  <c r="EP90" i="26" s="1" a="1"/>
  <c r="EP90" i="26" s="1"/>
  <c r="AQ91" i="27" s="1"/>
  <c r="AM92" i="26" a="1"/>
  <c r="AM92" i="26" s="1"/>
  <c r="EP92" i="26" s="1"/>
  <c r="AQ93" i="27" s="1"/>
  <c r="AM91" i="26" a="1"/>
  <c r="AM91" i="26" s="1"/>
  <c r="EP91" i="26" s="1" a="1"/>
  <c r="EP91" i="26" s="1"/>
  <c r="AQ92" i="27" s="1"/>
  <c r="AM93" i="26" a="1"/>
  <c r="AM93" i="26" s="1"/>
  <c r="EP93" i="26" s="1" a="1"/>
  <c r="EP93" i="26" s="1"/>
  <c r="AQ94" i="27" s="1"/>
  <c r="AM96" i="26" a="1"/>
  <c r="AM96" i="26" s="1"/>
  <c r="EP96" i="26" s="1"/>
  <c r="AQ97" i="27" s="1"/>
  <c r="AM97" i="26" a="1"/>
  <c r="AM97" i="26" s="1"/>
  <c r="EP97" i="26" s="1"/>
  <c r="AQ98" i="27" s="1"/>
  <c r="AM95" i="26" a="1"/>
  <c r="AM95" i="26" s="1"/>
  <c r="EP95" i="26" s="1" a="1"/>
  <c r="EP95" i="26" s="1"/>
  <c r="AQ96" i="27" s="1"/>
  <c r="AM94" i="26" a="1"/>
  <c r="AM94" i="26" s="1"/>
  <c r="EP94" i="26" s="1"/>
  <c r="AQ95" i="27" s="1"/>
  <c r="BX100" i="26" a="1"/>
  <c r="BX100" i="26" s="1"/>
  <c r="GA100" i="26" s="1" a="1"/>
  <c r="GA100" i="26" s="1"/>
  <c r="CB101" i="27" s="1"/>
  <c r="BX109" i="26" a="1"/>
  <c r="BX109" i="26" s="1"/>
  <c r="GA109" i="26" s="1" a="1"/>
  <c r="GA109" i="26" s="1"/>
  <c r="CB110" i="27" s="1"/>
  <c r="BX102" i="26" a="1"/>
  <c r="BX102" i="26" s="1"/>
  <c r="GA102" i="26" s="1"/>
  <c r="CB103" i="27" s="1"/>
  <c r="BX99" i="26" a="1"/>
  <c r="BX99" i="26" s="1"/>
  <c r="GA99" i="26" s="1"/>
  <c r="CB100" i="27" s="1"/>
  <c r="BX106" i="26" a="1"/>
  <c r="BX106" i="26" s="1"/>
  <c r="GA106" i="26" s="1"/>
  <c r="CB107" i="27" s="1"/>
  <c r="BX108" i="26" a="1"/>
  <c r="BX108" i="26" s="1"/>
  <c r="GA108" i="26" s="1"/>
  <c r="CB109" i="27" s="1"/>
  <c r="BX104" i="26" a="1"/>
  <c r="BX104" i="26" s="1"/>
  <c r="GA104" i="26" s="1"/>
  <c r="CB105" i="27" s="1"/>
  <c r="BX101" i="26" a="1"/>
  <c r="BX101" i="26" s="1"/>
  <c r="GA101" i="26" s="1"/>
  <c r="CB102" i="27" s="1"/>
  <c r="BX103" i="26" a="1"/>
  <c r="BX103" i="26" s="1"/>
  <c r="GA103" i="26" s="1" a="1"/>
  <c r="GA103" i="26" s="1"/>
  <c r="CB104" i="27" s="1"/>
  <c r="BX105" i="26" a="1"/>
  <c r="BX105" i="26" s="1"/>
  <c r="GA105" i="26" s="1" a="1"/>
  <c r="GA105" i="26" s="1"/>
  <c r="CB106" i="27" s="1"/>
  <c r="BX107" i="26" a="1"/>
  <c r="BX107" i="26" s="1"/>
  <c r="GA107" i="26" s="1" a="1"/>
  <c r="GA107" i="26" s="1"/>
  <c r="CB108" i="27" s="1"/>
  <c r="S111" i="26" a="1"/>
  <c r="S111" i="26" s="1"/>
  <c r="DV111" i="26" s="1" a="1"/>
  <c r="DV111" i="26" s="1"/>
  <c r="W112" i="27" s="1"/>
  <c r="S114" i="26" a="1"/>
  <c r="S114" i="26" s="1"/>
  <c r="DV114" i="26" s="1" a="1"/>
  <c r="DV114" i="26" s="1"/>
  <c r="W115" i="27" s="1"/>
  <c r="S116" i="26" a="1"/>
  <c r="S116" i="26" s="1"/>
  <c r="DV116" i="26" s="1" a="1"/>
  <c r="DV116" i="26" s="1"/>
  <c r="W117" i="27" s="1"/>
  <c r="S119" i="26" a="1"/>
  <c r="S119" i="26" s="1"/>
  <c r="DV119" i="26" s="1" a="1"/>
  <c r="DV119" i="26" s="1"/>
  <c r="W120" i="27" s="1"/>
  <c r="S115" i="26" a="1"/>
  <c r="S115" i="26" s="1"/>
  <c r="DV115" i="26" s="1"/>
  <c r="W116" i="27" s="1"/>
  <c r="S118" i="26" a="1"/>
  <c r="S118" i="26" s="1"/>
  <c r="DV118" i="26" s="1"/>
  <c r="W119" i="27" s="1"/>
  <c r="S110" i="26" a="1"/>
  <c r="S110" i="26" s="1"/>
  <c r="DV110" i="26" s="1"/>
  <c r="W111" i="27" s="1"/>
  <c r="S117" i="26" a="1"/>
  <c r="S117" i="26" s="1"/>
  <c r="DV117" i="26" s="1"/>
  <c r="W118" i="27" s="1"/>
  <c r="S113" i="26" a="1"/>
  <c r="S113" i="26" s="1"/>
  <c r="DV113" i="26" s="1" a="1"/>
  <c r="DV113" i="26" s="1"/>
  <c r="W114" i="27" s="1"/>
  <c r="S112" i="26" a="1"/>
  <c r="S112" i="26" s="1"/>
  <c r="DV112" i="26" s="1"/>
  <c r="W113" i="27" s="1"/>
  <c r="CS102" i="26" a="1"/>
  <c r="CS102" i="26" s="1"/>
  <c r="GV102" i="26" s="1"/>
  <c r="CW103" i="27" s="1"/>
  <c r="CS107" i="26" a="1"/>
  <c r="CS107" i="26" s="1"/>
  <c r="GV107" i="26" s="1" a="1"/>
  <c r="GV107" i="26" s="1"/>
  <c r="CW108" i="27" s="1"/>
  <c r="CS104" i="26" a="1"/>
  <c r="CS104" i="26" s="1"/>
  <c r="GV104" i="26" s="1"/>
  <c r="CW105" i="27" s="1"/>
  <c r="CS105" i="26" a="1"/>
  <c r="CS105" i="26" s="1"/>
  <c r="GV105" i="26" s="1" a="1"/>
  <c r="GV105" i="26" s="1"/>
  <c r="CW106" i="27" s="1"/>
  <c r="CS103" i="26" a="1"/>
  <c r="CS103" i="26" s="1"/>
  <c r="GV103" i="26" s="1" a="1"/>
  <c r="GV103" i="26" s="1"/>
  <c r="CW104" i="27" s="1"/>
  <c r="CS109" i="26" a="1"/>
  <c r="CS109" i="26" s="1"/>
  <c r="GV109" i="26" s="1" a="1"/>
  <c r="GV109" i="26" s="1"/>
  <c r="CW110" i="27" s="1"/>
  <c r="CS99" i="26" a="1"/>
  <c r="CS99" i="26" s="1"/>
  <c r="GV99" i="26" s="1"/>
  <c r="CW100" i="27" s="1"/>
  <c r="CS108" i="26" a="1"/>
  <c r="CS108" i="26" s="1"/>
  <c r="GV108" i="26" s="1"/>
  <c r="CW109" i="27" s="1"/>
  <c r="CS101" i="26" a="1"/>
  <c r="CS101" i="26" s="1"/>
  <c r="GV101" i="26" s="1"/>
  <c r="CW102" i="27" s="1"/>
  <c r="CS106" i="26" a="1"/>
  <c r="CS106" i="26" s="1"/>
  <c r="GV106" i="26" s="1"/>
  <c r="CW107" i="27" s="1"/>
  <c r="CS100" i="26" a="1"/>
  <c r="CS100" i="26" s="1"/>
  <c r="GV100" i="26" s="1" a="1"/>
  <c r="GV100" i="26" s="1"/>
  <c r="CW101" i="27" s="1"/>
  <c r="CI87" i="26" a="1"/>
  <c r="CI87" i="26" s="1"/>
  <c r="GL87" i="26" s="1" a="1"/>
  <c r="GL87" i="26" s="1"/>
  <c r="CM88" i="27" s="1"/>
  <c r="CI89" i="26" a="1"/>
  <c r="CI89" i="26" s="1"/>
  <c r="CI85" i="26" a="1"/>
  <c r="CI85" i="26" s="1"/>
  <c r="GL85" i="26" s="1"/>
  <c r="CM86" i="27" s="1"/>
  <c r="CI88" i="26" a="1"/>
  <c r="CI88" i="26" s="1"/>
  <c r="CI86" i="26" a="1"/>
  <c r="CI86" i="26" s="1"/>
  <c r="GL86" i="26" s="1" a="1"/>
  <c r="GL86" i="26" s="1"/>
  <c r="CM87" i="27" s="1"/>
  <c r="CI84" i="26" a="1"/>
  <c r="CI84" i="26" s="1"/>
  <c r="GL84" i="26" s="1"/>
  <c r="CM85" i="27" s="1"/>
  <c r="CP113" i="26" a="1"/>
  <c r="CP113" i="26" s="1"/>
  <c r="GS113" i="26" s="1" a="1"/>
  <c r="GS113" i="26" s="1"/>
  <c r="CT114" i="27" s="1"/>
  <c r="CP118" i="26" a="1"/>
  <c r="CP118" i="26" s="1"/>
  <c r="GS118" i="26" s="1"/>
  <c r="CT119" i="27" s="1"/>
  <c r="CP111" i="26" a="1"/>
  <c r="CP111" i="26" s="1"/>
  <c r="GS111" i="26" s="1" a="1"/>
  <c r="GS111" i="26" s="1"/>
  <c r="CT112" i="27" s="1"/>
  <c r="CP114" i="26" a="1"/>
  <c r="CP114" i="26" s="1"/>
  <c r="GS114" i="26" s="1" a="1"/>
  <c r="GS114" i="26" s="1"/>
  <c r="CT115" i="27" s="1"/>
  <c r="CP112" i="26" a="1"/>
  <c r="CP112" i="26" s="1"/>
  <c r="GS112" i="26" s="1"/>
  <c r="CT113" i="27" s="1"/>
  <c r="CP116" i="26" a="1"/>
  <c r="CP116" i="26" s="1"/>
  <c r="GS116" i="26" s="1" a="1"/>
  <c r="GS116" i="26" s="1"/>
  <c r="CT117" i="27" s="1"/>
  <c r="CP110" i="26" a="1"/>
  <c r="CP110" i="26" s="1"/>
  <c r="GS110" i="26" s="1"/>
  <c r="CT111" i="27" s="1"/>
  <c r="CP115" i="26" a="1"/>
  <c r="CP115" i="26" s="1"/>
  <c r="GS115" i="26" s="1"/>
  <c r="CT116" i="27" s="1"/>
  <c r="CP117" i="26" a="1"/>
  <c r="CP117" i="26" s="1"/>
  <c r="GS117" i="26" s="1"/>
  <c r="CT118" i="27" s="1"/>
  <c r="CP119" i="26" a="1"/>
  <c r="CP119" i="26" s="1"/>
  <c r="GS119" i="26" s="1" a="1"/>
  <c r="GS119" i="26" s="1"/>
  <c r="CT120" i="27" s="1"/>
  <c r="DA90" i="26" a="1"/>
  <c r="DA90" i="26" s="1"/>
  <c r="HD90" i="26" s="1" a="1"/>
  <c r="HD90" i="26" s="1"/>
  <c r="DE91" i="27" s="1"/>
  <c r="DA95" i="26" a="1"/>
  <c r="DA95" i="26" s="1"/>
  <c r="HD95" i="26" s="1" a="1"/>
  <c r="HD95" i="26" s="1"/>
  <c r="DE96" i="27" s="1"/>
  <c r="DA97" i="26" a="1"/>
  <c r="DA97" i="26" s="1"/>
  <c r="HD97" i="26" s="1"/>
  <c r="DE98" i="27" s="1"/>
  <c r="DA91" i="26" a="1"/>
  <c r="DA91" i="26" s="1"/>
  <c r="HD91" i="26" s="1" a="1"/>
  <c r="HD91" i="26" s="1"/>
  <c r="DE92" i="27" s="1"/>
  <c r="DA92" i="26" a="1"/>
  <c r="DA92" i="26" s="1"/>
  <c r="HD92" i="26" s="1"/>
  <c r="DE93" i="27" s="1"/>
  <c r="DA94" i="26" a="1"/>
  <c r="DA94" i="26" s="1"/>
  <c r="HD94" i="26" s="1"/>
  <c r="DE95" i="27" s="1"/>
  <c r="DA96" i="26" a="1"/>
  <c r="DA96" i="26" s="1"/>
  <c r="HD96" i="26" s="1"/>
  <c r="DE97" i="27" s="1"/>
  <c r="DA93" i="26" a="1"/>
  <c r="DA93" i="26" s="1"/>
  <c r="HD93" i="26" s="1" a="1"/>
  <c r="HD93" i="26" s="1"/>
  <c r="DE94" i="27" s="1"/>
  <c r="DA98" i="26" a="1"/>
  <c r="DA98" i="26" s="1"/>
  <c r="HD98" i="26" s="1" a="1"/>
  <c r="HD98" i="26" s="1"/>
  <c r="DE99" i="27" s="1"/>
  <c r="DG102" i="26" a="1"/>
  <c r="DG102" i="26" s="1"/>
  <c r="HJ102" i="26" s="1"/>
  <c r="DK103" i="27" s="1"/>
  <c r="DG107" i="26" a="1"/>
  <c r="DG107" i="26" s="1"/>
  <c r="HJ107" i="26" s="1" a="1"/>
  <c r="HJ107" i="26" s="1"/>
  <c r="DK108" i="27" s="1"/>
  <c r="DG106" i="26" a="1"/>
  <c r="DG106" i="26" s="1"/>
  <c r="HJ106" i="26" s="1"/>
  <c r="DK107" i="27" s="1"/>
  <c r="DG108" i="26" a="1"/>
  <c r="DG108" i="26" s="1"/>
  <c r="HJ108" i="26" s="1"/>
  <c r="DK109" i="27" s="1"/>
  <c r="DG103" i="26" a="1"/>
  <c r="DG103" i="26" s="1"/>
  <c r="HJ103" i="26" s="1" a="1"/>
  <c r="HJ103" i="26" s="1"/>
  <c r="DK104" i="27" s="1"/>
  <c r="DG101" i="26" a="1"/>
  <c r="DG101" i="26" s="1"/>
  <c r="HJ101" i="26" s="1"/>
  <c r="DK102" i="27" s="1"/>
  <c r="DG104" i="26" a="1"/>
  <c r="DG104" i="26" s="1"/>
  <c r="HJ104" i="26" s="1"/>
  <c r="DK105" i="27" s="1"/>
  <c r="DG105" i="26" a="1"/>
  <c r="DG105" i="26" s="1"/>
  <c r="HJ105" i="26" s="1" a="1"/>
  <c r="HJ105" i="26" s="1"/>
  <c r="DK106" i="27" s="1"/>
  <c r="DG100" i="26" a="1"/>
  <c r="DG100" i="26" s="1"/>
  <c r="HJ100" i="26" s="1" a="1"/>
  <c r="HJ100" i="26" s="1"/>
  <c r="DK101" i="27" s="1"/>
  <c r="DG99" i="26" a="1"/>
  <c r="DG99" i="26" s="1"/>
  <c r="HJ99" i="26" s="1"/>
  <c r="DK100" i="27" s="1"/>
  <c r="DG109" i="26" a="1"/>
  <c r="DG109" i="26" s="1"/>
  <c r="HJ109" i="26" s="1" a="1"/>
  <c r="HJ109" i="26" s="1"/>
  <c r="DK110" i="27" s="1"/>
  <c r="BJ89" i="26" a="1"/>
  <c r="BJ89" i="26" s="1"/>
  <c r="BJ85" i="26" a="1"/>
  <c r="BJ85" i="26" s="1"/>
  <c r="FM85" i="26" s="1"/>
  <c r="BN86" i="27" s="1"/>
  <c r="BJ86" i="26" a="1"/>
  <c r="BJ86" i="26" s="1"/>
  <c r="FM86" i="26" s="1" a="1"/>
  <c r="FM86" i="26" s="1"/>
  <c r="BN87" i="27" s="1"/>
  <c r="BJ87" i="26" a="1"/>
  <c r="BJ87" i="26" s="1"/>
  <c r="FM87" i="26" s="1" a="1"/>
  <c r="FM87" i="26" s="1"/>
  <c r="BN88" i="27" s="1"/>
  <c r="BJ88" i="26" a="1"/>
  <c r="BJ88" i="26" s="1"/>
  <c r="BJ84" i="26" a="1"/>
  <c r="BJ84" i="26" s="1"/>
  <c r="FM84" i="26" s="1"/>
  <c r="BN85" i="27" s="1"/>
  <c r="U96" i="26" a="1"/>
  <c r="U96" i="26" s="1"/>
  <c r="DX96" i="26" s="1"/>
  <c r="Y97" i="27" s="1"/>
  <c r="U90" i="26" a="1"/>
  <c r="U90" i="26" s="1"/>
  <c r="DX90" i="26" s="1" a="1"/>
  <c r="DX90" i="26" s="1"/>
  <c r="Y91" i="27" s="1"/>
  <c r="U98" i="26" a="1"/>
  <c r="U98" i="26" s="1"/>
  <c r="DX98" i="26" s="1" a="1"/>
  <c r="DX98" i="26" s="1"/>
  <c r="Y99" i="27" s="1"/>
  <c r="U93" i="26" a="1"/>
  <c r="U93" i="26" s="1"/>
  <c r="DX93" i="26" s="1" a="1"/>
  <c r="DX93" i="26" s="1"/>
  <c r="Y94" i="27" s="1"/>
  <c r="U97" i="26" a="1"/>
  <c r="U97" i="26" s="1"/>
  <c r="DX97" i="26" s="1"/>
  <c r="Y98" i="27" s="1"/>
  <c r="U95" i="26" a="1"/>
  <c r="U95" i="26" s="1"/>
  <c r="DX95" i="26" s="1" a="1"/>
  <c r="DX95" i="26" s="1"/>
  <c r="Y96" i="27" s="1"/>
  <c r="U91" i="26" a="1"/>
  <c r="U91" i="26" s="1"/>
  <c r="DX91" i="26" s="1" a="1"/>
  <c r="DX91" i="26" s="1"/>
  <c r="Y92" i="27" s="1"/>
  <c r="U94" i="26" a="1"/>
  <c r="U94" i="26" s="1"/>
  <c r="DX94" i="26" s="1"/>
  <c r="Y95" i="27" s="1"/>
  <c r="U92" i="26" a="1"/>
  <c r="U92" i="26" s="1"/>
  <c r="DX92" i="26" s="1"/>
  <c r="Y93" i="27" s="1"/>
  <c r="AQ102" i="26" a="1"/>
  <c r="AQ102" i="26" s="1"/>
  <c r="ET102" i="26" s="1"/>
  <c r="AU103" i="27" s="1"/>
  <c r="AQ108" i="26" a="1"/>
  <c r="AQ108" i="26" s="1"/>
  <c r="ET108" i="26" s="1"/>
  <c r="AU109" i="27" s="1"/>
  <c r="AQ100" i="26" a="1"/>
  <c r="AQ100" i="26" s="1"/>
  <c r="ET100" i="26" s="1" a="1"/>
  <c r="ET100" i="26" s="1"/>
  <c r="AU101" i="27" s="1"/>
  <c r="AQ99" i="26" a="1"/>
  <c r="AQ99" i="26" s="1"/>
  <c r="ET99" i="26" s="1"/>
  <c r="AU100" i="27" s="1"/>
  <c r="AQ103" i="26" a="1"/>
  <c r="AQ103" i="26" s="1"/>
  <c r="ET103" i="26" s="1" a="1"/>
  <c r="ET103" i="26" s="1"/>
  <c r="AU104" i="27" s="1"/>
  <c r="AQ104" i="26" a="1"/>
  <c r="AQ104" i="26" s="1"/>
  <c r="ET104" i="26" s="1"/>
  <c r="AU105" i="27" s="1"/>
  <c r="AQ109" i="26" a="1"/>
  <c r="AQ109" i="26" s="1"/>
  <c r="ET109" i="26" s="1" a="1"/>
  <c r="ET109" i="26" s="1"/>
  <c r="AU110" i="27" s="1"/>
  <c r="AQ106" i="26" a="1"/>
  <c r="AQ106" i="26" s="1"/>
  <c r="ET106" i="26" s="1"/>
  <c r="AU107" i="27" s="1"/>
  <c r="AQ107" i="26" a="1"/>
  <c r="AQ107" i="26" s="1"/>
  <c r="ET107" i="26" s="1" a="1"/>
  <c r="ET107" i="26" s="1"/>
  <c r="AU108" i="27" s="1"/>
  <c r="AQ105" i="26" a="1"/>
  <c r="AQ105" i="26" s="1"/>
  <c r="ET105" i="26" s="1" a="1"/>
  <c r="ET105" i="26" s="1"/>
  <c r="AU106" i="27" s="1"/>
  <c r="AQ101" i="26" a="1"/>
  <c r="AQ101" i="26" s="1"/>
  <c r="ET101" i="26" s="1"/>
  <c r="AU102" i="27" s="1"/>
  <c r="BE90" i="26" a="1"/>
  <c r="BE90" i="26" s="1"/>
  <c r="FH90" i="26" s="1" a="1"/>
  <c r="FH90" i="26" s="1"/>
  <c r="BI91" i="27" s="1"/>
  <c r="BE93" i="26" a="1"/>
  <c r="BE93" i="26" s="1"/>
  <c r="FH93" i="26" s="1" a="1"/>
  <c r="FH93" i="26" s="1"/>
  <c r="BI94" i="27" s="1"/>
  <c r="BE95" i="26" a="1"/>
  <c r="BE95" i="26" s="1"/>
  <c r="FH95" i="26" s="1" a="1"/>
  <c r="FH95" i="26" s="1"/>
  <c r="BI96" i="27" s="1"/>
  <c r="BE91" i="26" a="1"/>
  <c r="BE91" i="26" s="1"/>
  <c r="FH91" i="26" s="1" a="1"/>
  <c r="FH91" i="26" s="1"/>
  <c r="BI92" i="27" s="1"/>
  <c r="BE98" i="26" a="1"/>
  <c r="BE98" i="26" s="1"/>
  <c r="FH98" i="26" s="1" a="1"/>
  <c r="FH98" i="26" s="1"/>
  <c r="BI99" i="27" s="1"/>
  <c r="BE97" i="26" a="1"/>
  <c r="BE97" i="26" s="1"/>
  <c r="FH97" i="26" s="1"/>
  <c r="BI98" i="27" s="1"/>
  <c r="BE92" i="26" a="1"/>
  <c r="BE92" i="26" s="1"/>
  <c r="FH92" i="26" s="1"/>
  <c r="BI93" i="27" s="1"/>
  <c r="BE94" i="26" a="1"/>
  <c r="BE94" i="26" s="1"/>
  <c r="FH94" i="26" s="1"/>
  <c r="BI95" i="27" s="1"/>
  <c r="BE96" i="26" a="1"/>
  <c r="BE96" i="26" s="1"/>
  <c r="FH96" i="26" s="1"/>
  <c r="BI97" i="27" s="1"/>
  <c r="AZ84" i="26" a="1"/>
  <c r="AZ84" i="26" s="1"/>
  <c r="FC84" i="26" s="1"/>
  <c r="BD85" i="27" s="1"/>
  <c r="AZ85" i="26" a="1"/>
  <c r="AZ85" i="26" s="1"/>
  <c r="FC85" i="26" s="1"/>
  <c r="BD86" i="27" s="1"/>
  <c r="AZ88" i="26" a="1"/>
  <c r="AZ88" i="26" s="1"/>
  <c r="AZ87" i="26" a="1"/>
  <c r="AZ87" i="26" s="1"/>
  <c r="FC87" i="26" s="1" a="1"/>
  <c r="FC87" i="26" s="1"/>
  <c r="BD88" i="27" s="1"/>
  <c r="AZ86" i="26" a="1"/>
  <c r="AZ86" i="26" s="1"/>
  <c r="FC86" i="26" s="1" a="1"/>
  <c r="FC86" i="26" s="1"/>
  <c r="BD87" i="27" s="1"/>
  <c r="AZ89" i="26" a="1"/>
  <c r="AZ89" i="26" s="1"/>
  <c r="DD123" i="26" a="1"/>
  <c r="DD123" i="26" s="1"/>
  <c r="HG123" i="26" s="1"/>
  <c r="DH124" i="27" s="1"/>
  <c r="DD125" i="26" a="1"/>
  <c r="DD125" i="26" s="1"/>
  <c r="HG125" i="26" s="1"/>
  <c r="DH126" i="27" s="1"/>
  <c r="DD131" i="26" a="1"/>
  <c r="DD131" i="26" s="1"/>
  <c r="HG131" i="26" s="1"/>
  <c r="DH132" i="27" s="1"/>
  <c r="DD121" i="26" a="1"/>
  <c r="DD121" i="26" s="1"/>
  <c r="HG121" i="26" s="1"/>
  <c r="DH122" i="27" s="1"/>
  <c r="DD126" i="26" a="1"/>
  <c r="DD126" i="26" s="1"/>
  <c r="HG126" i="26" s="1"/>
  <c r="DH127" i="27" s="1"/>
  <c r="DD127" i="26" a="1"/>
  <c r="DD127" i="26" s="1"/>
  <c r="HG127" i="26" s="1"/>
  <c r="DH128" i="27" s="1"/>
  <c r="DD130" i="26" a="1"/>
  <c r="DD130" i="26" s="1"/>
  <c r="HG130" i="26" s="1"/>
  <c r="DH131" i="27" s="1"/>
  <c r="DD129" i="26" a="1"/>
  <c r="DD129" i="26" s="1"/>
  <c r="HG129" i="26" s="1"/>
  <c r="DH130" i="27" s="1"/>
  <c r="DD122" i="26" a="1"/>
  <c r="DD122" i="26" s="1"/>
  <c r="HG122" i="26" s="1"/>
  <c r="DH123" i="27" s="1"/>
  <c r="DD132" i="26" a="1"/>
  <c r="DD132" i="26" s="1"/>
  <c r="HG132" i="26" s="1"/>
  <c r="DH133" i="27" s="1"/>
  <c r="DD120" i="26" a="1"/>
  <c r="DD120" i="26" s="1"/>
  <c r="HG120" i="26" s="1"/>
  <c r="DH121" i="27" s="1"/>
  <c r="DD124" i="26" a="1"/>
  <c r="DD124" i="26" s="1"/>
  <c r="HG124" i="26" s="1"/>
  <c r="DH125" i="27" s="1"/>
  <c r="DD133" i="26" a="1"/>
  <c r="DD133" i="26" s="1"/>
  <c r="HG133" i="26" s="1"/>
  <c r="DH134" i="27" s="1"/>
  <c r="DD128" i="26" a="1"/>
  <c r="DD128" i="26" s="1"/>
  <c r="HG128" i="26" s="1"/>
  <c r="DH129" i="27" s="1"/>
  <c r="DC129" i="26" a="1"/>
  <c r="DC129" i="26" s="1"/>
  <c r="HF129" i="26" s="1"/>
  <c r="DG130" i="27" s="1"/>
  <c r="DC130" i="26" a="1"/>
  <c r="DC130" i="26" s="1"/>
  <c r="HF130" i="26" s="1"/>
  <c r="DG131" i="27" s="1"/>
  <c r="DC124" i="26" a="1"/>
  <c r="DC124" i="26" s="1"/>
  <c r="HF124" i="26" s="1"/>
  <c r="DG125" i="27" s="1"/>
  <c r="DC125" i="26" a="1"/>
  <c r="DC125" i="26" s="1"/>
  <c r="HF125" i="26" s="1"/>
  <c r="DG126" i="27" s="1"/>
  <c r="DC132" i="26" a="1"/>
  <c r="DC132" i="26" s="1"/>
  <c r="HF132" i="26" s="1"/>
  <c r="DG133" i="27" s="1"/>
  <c r="DC120" i="26" a="1"/>
  <c r="DC120" i="26" s="1"/>
  <c r="HF120" i="26" s="1"/>
  <c r="DG121" i="27" s="1"/>
  <c r="DC126" i="26" a="1"/>
  <c r="DC126" i="26" s="1"/>
  <c r="HF126" i="26" s="1"/>
  <c r="DG127" i="27" s="1"/>
  <c r="DC133" i="26" a="1"/>
  <c r="DC133" i="26" s="1"/>
  <c r="HF133" i="26" s="1"/>
  <c r="DG134" i="27" s="1"/>
  <c r="DC122" i="26" a="1"/>
  <c r="DC122" i="26" s="1"/>
  <c r="HF122" i="26" s="1"/>
  <c r="DG123" i="27" s="1"/>
  <c r="DC128" i="26" a="1"/>
  <c r="DC128" i="26" s="1"/>
  <c r="HF128" i="26" s="1"/>
  <c r="DG129" i="27" s="1"/>
  <c r="DC127" i="26" a="1"/>
  <c r="DC127" i="26" s="1"/>
  <c r="HF127" i="26" s="1"/>
  <c r="DG128" i="27" s="1"/>
  <c r="DC123" i="26" a="1"/>
  <c r="DC123" i="26" s="1"/>
  <c r="HF123" i="26" s="1"/>
  <c r="DG124" i="27" s="1"/>
  <c r="DC121" i="26" a="1"/>
  <c r="DC121" i="26" s="1"/>
  <c r="HF121" i="26" s="1"/>
  <c r="DG122" i="27" s="1"/>
  <c r="DC131" i="26" a="1"/>
  <c r="DC131" i="26" s="1"/>
  <c r="HF131" i="26" s="1"/>
  <c r="DG132" i="27" s="1"/>
  <c r="BW88" i="26" a="1"/>
  <c r="BW88" i="26" s="1"/>
  <c r="BW87" i="26" a="1"/>
  <c r="BW87" i="26" s="1"/>
  <c r="FZ87" i="26" s="1" a="1"/>
  <c r="FZ87" i="26" s="1"/>
  <c r="CA88" i="27" s="1"/>
  <c r="BW89" i="26" a="1"/>
  <c r="BW89" i="26" s="1"/>
  <c r="BW84" i="26" a="1"/>
  <c r="BW84" i="26" s="1"/>
  <c r="FZ84" i="26" s="1"/>
  <c r="CA85" i="27" s="1"/>
  <c r="BW85" i="26" a="1"/>
  <c r="BW85" i="26" s="1"/>
  <c r="FZ85" i="26" s="1"/>
  <c r="CA86" i="27" s="1"/>
  <c r="BW86" i="26" a="1"/>
  <c r="BW86" i="26" s="1"/>
  <c r="FZ86" i="26" s="1" a="1"/>
  <c r="FZ86" i="26" s="1"/>
  <c r="CA87" i="27" s="1"/>
  <c r="AH88" i="26" a="1"/>
  <c r="AH88" i="26" s="1"/>
  <c r="AH84" i="26" a="1"/>
  <c r="AH84" i="26" s="1"/>
  <c r="EK84" i="26" s="1"/>
  <c r="AL85" i="27" s="1"/>
  <c r="AH86" i="26" a="1"/>
  <c r="AH86" i="26" s="1"/>
  <c r="EK86" i="26" s="1" a="1"/>
  <c r="EK86" i="26" s="1"/>
  <c r="AL87" i="27" s="1"/>
  <c r="AH87" i="26" a="1"/>
  <c r="AH87" i="26" s="1"/>
  <c r="EK87" i="26" s="1" a="1"/>
  <c r="EK87" i="26" s="1"/>
  <c r="AL88" i="27" s="1"/>
  <c r="AH85" i="26" a="1"/>
  <c r="AH85" i="26" s="1"/>
  <c r="EK85" i="26" s="1"/>
  <c r="AL86" i="27" s="1"/>
  <c r="AH89" i="26" a="1"/>
  <c r="AH89" i="26" s="1"/>
  <c r="CH89" i="26" a="1"/>
  <c r="CH89" i="26" s="1"/>
  <c r="CH88" i="26" a="1"/>
  <c r="CH88" i="26" s="1"/>
  <c r="CH84" i="26" a="1"/>
  <c r="CH84" i="26" s="1"/>
  <c r="GK84" i="26" s="1"/>
  <c r="CL85" i="27" s="1"/>
  <c r="CH87" i="26" a="1"/>
  <c r="CH87" i="26" s="1"/>
  <c r="GK87" i="26" s="1" a="1"/>
  <c r="GK87" i="26" s="1"/>
  <c r="CL88" i="27" s="1"/>
  <c r="CH86" i="26" a="1"/>
  <c r="CH86" i="26" s="1"/>
  <c r="GK86" i="26" s="1" a="1"/>
  <c r="GK86" i="26" s="1"/>
  <c r="CL87" i="27" s="1"/>
  <c r="CH85" i="26" a="1"/>
  <c r="CH85" i="26" s="1"/>
  <c r="GK85" i="26" s="1"/>
  <c r="CL86" i="27" s="1"/>
  <c r="CF124" i="26" a="1"/>
  <c r="CF124" i="26" s="1"/>
  <c r="GI124" i="26" s="1"/>
  <c r="CJ125" i="27" s="1"/>
  <c r="CF125" i="26" a="1"/>
  <c r="CF125" i="26" s="1"/>
  <c r="GI125" i="26" s="1"/>
  <c r="CJ126" i="27" s="1"/>
  <c r="CF130" i="26" a="1"/>
  <c r="CF130" i="26" s="1"/>
  <c r="GI130" i="26" s="1"/>
  <c r="CJ131" i="27" s="1"/>
  <c r="CF129" i="26" a="1"/>
  <c r="CF129" i="26" s="1"/>
  <c r="GI129" i="26" s="1"/>
  <c r="CJ130" i="27" s="1"/>
  <c r="CF122" i="26" a="1"/>
  <c r="CF122" i="26" s="1"/>
  <c r="GI122" i="26" s="1"/>
  <c r="CJ123" i="27" s="1"/>
  <c r="CF127" i="26" a="1"/>
  <c r="CF127" i="26" s="1"/>
  <c r="GI127" i="26" s="1"/>
  <c r="CJ128" i="27" s="1"/>
  <c r="CF133" i="26" a="1"/>
  <c r="CF133" i="26" s="1"/>
  <c r="GI133" i="26" s="1"/>
  <c r="CJ134" i="27" s="1"/>
  <c r="CF128" i="26" a="1"/>
  <c r="CF128" i="26" s="1"/>
  <c r="GI128" i="26" s="1"/>
  <c r="CJ129" i="27" s="1"/>
  <c r="CF132" i="26" a="1"/>
  <c r="CF132" i="26" s="1"/>
  <c r="GI132" i="26" s="1"/>
  <c r="CJ133" i="27" s="1"/>
  <c r="CF126" i="26" a="1"/>
  <c r="CF126" i="26" s="1"/>
  <c r="GI126" i="26" s="1"/>
  <c r="CJ127" i="27" s="1"/>
  <c r="CF131" i="26" a="1"/>
  <c r="CF131" i="26" s="1"/>
  <c r="GI131" i="26" s="1"/>
  <c r="CJ132" i="27" s="1"/>
  <c r="CF120" i="26" a="1"/>
  <c r="CF120" i="26" s="1"/>
  <c r="GI120" i="26" s="1"/>
  <c r="CJ121" i="27" s="1"/>
  <c r="CF121" i="26" a="1"/>
  <c r="CF121" i="26" s="1"/>
  <c r="GI121" i="26" s="1"/>
  <c r="CJ122" i="27" s="1"/>
  <c r="CF123" i="26" a="1"/>
  <c r="CF123" i="26" s="1"/>
  <c r="GI123" i="26" s="1"/>
  <c r="CJ124" i="27" s="1"/>
  <c r="AN111" i="26" a="1"/>
  <c r="AN111" i="26" s="1"/>
  <c r="EQ111" i="26" s="1" a="1"/>
  <c r="EQ111" i="26" s="1"/>
  <c r="AR112" i="27" s="1"/>
  <c r="AN116" i="26" a="1"/>
  <c r="AN116" i="26" s="1"/>
  <c r="EQ116" i="26" s="1" a="1"/>
  <c r="EQ116" i="26" s="1"/>
  <c r="AR117" i="27" s="1"/>
  <c r="AN119" i="26" a="1"/>
  <c r="AN119" i="26" s="1"/>
  <c r="EQ119" i="26" s="1" a="1"/>
  <c r="EQ119" i="26" s="1"/>
  <c r="AR120" i="27" s="1"/>
  <c r="AN112" i="26" a="1"/>
  <c r="AN112" i="26" s="1"/>
  <c r="EQ112" i="26" s="1"/>
  <c r="AR113" i="27" s="1"/>
  <c r="AN115" i="26" a="1"/>
  <c r="AN115" i="26" s="1"/>
  <c r="EQ115" i="26" s="1"/>
  <c r="AR116" i="27" s="1"/>
  <c r="AN110" i="26" a="1"/>
  <c r="AN110" i="26" s="1"/>
  <c r="EQ110" i="26" s="1"/>
  <c r="AR111" i="27" s="1"/>
  <c r="AN114" i="26" a="1"/>
  <c r="AN114" i="26" s="1"/>
  <c r="EQ114" i="26" s="1" a="1"/>
  <c r="EQ114" i="26" s="1"/>
  <c r="AR115" i="27" s="1"/>
  <c r="AN117" i="26" a="1"/>
  <c r="AN117" i="26" s="1"/>
  <c r="EQ117" i="26" s="1"/>
  <c r="AR118" i="27" s="1"/>
  <c r="AN118" i="26" a="1"/>
  <c r="AN118" i="26" s="1"/>
  <c r="EQ118" i="26" s="1"/>
  <c r="AR119" i="27" s="1"/>
  <c r="AN113" i="26" a="1"/>
  <c r="AN113" i="26" s="1"/>
  <c r="EQ113" i="26" s="1" a="1"/>
  <c r="EQ113" i="26" s="1"/>
  <c r="AR114" i="27" s="1"/>
  <c r="AK86" i="26" a="1"/>
  <c r="AK86" i="26" s="1"/>
  <c r="EN86" i="26" s="1" a="1"/>
  <c r="EN86" i="26" s="1"/>
  <c r="AO87" i="27" s="1"/>
  <c r="AK85" i="26" a="1"/>
  <c r="AK85" i="26" s="1"/>
  <c r="EN85" i="26" s="1"/>
  <c r="AO86" i="27" s="1"/>
  <c r="AK84" i="26" a="1"/>
  <c r="AK84" i="26" s="1"/>
  <c r="EN84" i="26" s="1"/>
  <c r="AO85" i="27" s="1"/>
  <c r="AK89" i="26" a="1"/>
  <c r="AK89" i="26" s="1"/>
  <c r="AK88" i="26" a="1"/>
  <c r="AK88" i="26" s="1"/>
  <c r="AK87" i="26" a="1"/>
  <c r="AK87" i="26" s="1"/>
  <c r="EN87" i="26" s="1" a="1"/>
  <c r="EN87" i="26" s="1"/>
  <c r="AO88" i="27" s="1"/>
  <c r="BU118" i="26" a="1"/>
  <c r="BU118" i="26" s="1"/>
  <c r="FX118" i="26" s="1"/>
  <c r="BY119" i="27" s="1"/>
  <c r="BU111" i="26" a="1"/>
  <c r="BU111" i="26" s="1"/>
  <c r="FX111" i="26" s="1" a="1"/>
  <c r="FX111" i="26" s="1"/>
  <c r="BY112" i="27" s="1"/>
  <c r="BU113" i="26" a="1"/>
  <c r="BU113" i="26" s="1"/>
  <c r="FX113" i="26" s="1" a="1"/>
  <c r="FX113" i="26" s="1"/>
  <c r="BY114" i="27" s="1"/>
  <c r="BU116" i="26" a="1"/>
  <c r="BU116" i="26" s="1"/>
  <c r="FX116" i="26" s="1" a="1"/>
  <c r="FX116" i="26" s="1"/>
  <c r="BY117" i="27" s="1"/>
  <c r="BU117" i="26" a="1"/>
  <c r="BU117" i="26" s="1"/>
  <c r="FX117" i="26" s="1"/>
  <c r="BY118" i="27" s="1"/>
  <c r="BU114" i="26" a="1"/>
  <c r="BU114" i="26" s="1"/>
  <c r="FX114" i="26" s="1" a="1"/>
  <c r="FX114" i="26" s="1"/>
  <c r="BY115" i="27" s="1"/>
  <c r="BU110" i="26" a="1"/>
  <c r="BU110" i="26" s="1"/>
  <c r="FX110" i="26" s="1"/>
  <c r="BY111" i="27" s="1"/>
  <c r="BU119" i="26" a="1"/>
  <c r="BU119" i="26" s="1"/>
  <c r="FX119" i="26" s="1" a="1"/>
  <c r="FX119" i="26" s="1"/>
  <c r="BY120" i="27" s="1"/>
  <c r="BU112" i="26" a="1"/>
  <c r="BU112" i="26" s="1"/>
  <c r="FX112" i="26" s="1"/>
  <c r="BY113" i="27" s="1"/>
  <c r="BU115" i="26" a="1"/>
  <c r="BU115" i="26" s="1"/>
  <c r="FX115" i="26" s="1"/>
  <c r="BY116" i="27" s="1"/>
  <c r="X107" i="26" a="1"/>
  <c r="X107" i="26" s="1"/>
  <c r="EA107" i="26" s="1" a="1"/>
  <c r="EA107" i="26" s="1"/>
  <c r="AB108" i="27" s="1"/>
  <c r="X103" i="26" a="1"/>
  <c r="X103" i="26" s="1"/>
  <c r="EA103" i="26" s="1" a="1"/>
  <c r="EA103" i="26" s="1"/>
  <c r="AB104" i="27" s="1"/>
  <c r="X101" i="26" a="1"/>
  <c r="X101" i="26" s="1"/>
  <c r="EA101" i="26" s="1"/>
  <c r="AB102" i="27" s="1"/>
  <c r="X104" i="26" a="1"/>
  <c r="X104" i="26" s="1"/>
  <c r="EA104" i="26" s="1"/>
  <c r="AB105" i="27" s="1"/>
  <c r="X108" i="26" a="1"/>
  <c r="X108" i="26" s="1"/>
  <c r="EA108" i="26" s="1"/>
  <c r="AB109" i="27" s="1"/>
  <c r="X106" i="26" a="1"/>
  <c r="X106" i="26" s="1"/>
  <c r="EA106" i="26" s="1"/>
  <c r="AB107" i="27" s="1"/>
  <c r="X99" i="26" a="1"/>
  <c r="X99" i="26" s="1"/>
  <c r="EA99" i="26" s="1"/>
  <c r="AB100" i="27" s="1"/>
  <c r="X109" i="26" a="1"/>
  <c r="X109" i="26" s="1"/>
  <c r="EA109" i="26" s="1" a="1"/>
  <c r="EA109" i="26" s="1"/>
  <c r="AB110" i="27" s="1"/>
  <c r="X105" i="26" a="1"/>
  <c r="X105" i="26" s="1"/>
  <c r="EA105" i="26" s="1" a="1"/>
  <c r="EA105" i="26" s="1"/>
  <c r="AB106" i="27" s="1"/>
  <c r="X102" i="26" a="1"/>
  <c r="X102" i="26" s="1"/>
  <c r="EA102" i="26" s="1"/>
  <c r="AB103" i="27" s="1"/>
  <c r="X100" i="26" a="1"/>
  <c r="X100" i="26" s="1"/>
  <c r="EA100" i="26" s="1" a="1"/>
  <c r="EA100" i="26" s="1"/>
  <c r="AB101" i="27" s="1"/>
  <c r="BC87" i="26" a="1"/>
  <c r="BC87" i="26" s="1"/>
  <c r="FF87" i="26" s="1" a="1"/>
  <c r="FF87" i="26" s="1"/>
  <c r="BG88" i="27" s="1"/>
  <c r="BC88" i="26" a="1"/>
  <c r="BC88" i="26" s="1"/>
  <c r="BC84" i="26" a="1"/>
  <c r="BC84" i="26" s="1"/>
  <c r="FF84" i="26" s="1"/>
  <c r="BG85" i="27" s="1"/>
  <c r="BC89" i="26" a="1"/>
  <c r="BC89" i="26" s="1"/>
  <c r="BC85" i="26" a="1"/>
  <c r="BC85" i="26" s="1"/>
  <c r="FF85" i="26" s="1"/>
  <c r="BG86" i="27" s="1"/>
  <c r="BC86" i="26" a="1"/>
  <c r="BC86" i="26" s="1"/>
  <c r="FF86" i="26" s="1" a="1"/>
  <c r="FF86" i="26" s="1"/>
  <c r="BG87" i="27" s="1"/>
  <c r="CA100" i="26" a="1"/>
  <c r="CA100" i="26" s="1"/>
  <c r="GD100" i="26" s="1" a="1"/>
  <c r="GD100" i="26" s="1"/>
  <c r="CE101" i="27" s="1"/>
  <c r="CA102" i="26" a="1"/>
  <c r="CA102" i="26" s="1"/>
  <c r="GD102" i="26" s="1"/>
  <c r="CE103" i="27" s="1"/>
  <c r="CA105" i="26" a="1"/>
  <c r="CA105" i="26" s="1"/>
  <c r="GD105" i="26" s="1" a="1"/>
  <c r="GD105" i="26" s="1"/>
  <c r="CE106" i="27" s="1"/>
  <c r="CA107" i="26" a="1"/>
  <c r="CA107" i="26" s="1"/>
  <c r="GD107" i="26" s="1" a="1"/>
  <c r="GD107" i="26" s="1"/>
  <c r="CE108" i="27" s="1"/>
  <c r="CA101" i="26" a="1"/>
  <c r="CA101" i="26" s="1"/>
  <c r="GD101" i="26" s="1"/>
  <c r="CE102" i="27" s="1"/>
  <c r="CA108" i="26" a="1"/>
  <c r="CA108" i="26" s="1"/>
  <c r="GD108" i="26" s="1"/>
  <c r="CE109" i="27" s="1"/>
  <c r="CA109" i="26" a="1"/>
  <c r="CA109" i="26" s="1"/>
  <c r="GD109" i="26" s="1" a="1"/>
  <c r="GD109" i="26" s="1"/>
  <c r="CE110" i="27" s="1"/>
  <c r="CA104" i="26" a="1"/>
  <c r="CA104" i="26" s="1"/>
  <c r="GD104" i="26" s="1"/>
  <c r="CE105" i="27" s="1"/>
  <c r="CA99" i="26" a="1"/>
  <c r="CA99" i="26" s="1"/>
  <c r="GD99" i="26" s="1"/>
  <c r="CE100" i="27" s="1"/>
  <c r="CA106" i="26" a="1"/>
  <c r="CA106" i="26" s="1"/>
  <c r="GD106" i="26" s="1"/>
  <c r="CE107" i="27" s="1"/>
  <c r="CA103" i="26" a="1"/>
  <c r="CA103" i="26" s="1"/>
  <c r="GD103" i="26" s="1" a="1"/>
  <c r="GD103" i="26" s="1"/>
  <c r="CE104" i="27" s="1"/>
  <c r="AD89" i="26" a="1"/>
  <c r="AD89" i="26" s="1"/>
  <c r="AD88" i="26" a="1"/>
  <c r="AD88" i="26" s="1"/>
  <c r="AD84" i="26" a="1"/>
  <c r="AD84" i="26" s="1"/>
  <c r="EG84" i="26" s="1"/>
  <c r="AH85" i="27" s="1"/>
  <c r="AD85" i="26" a="1"/>
  <c r="AD85" i="26" s="1"/>
  <c r="EG85" i="26" s="1"/>
  <c r="AH86" i="27" s="1"/>
  <c r="AD86" i="26" a="1"/>
  <c r="AD86" i="26" s="1"/>
  <c r="EG86" i="26" s="1" a="1"/>
  <c r="EG86" i="26" s="1"/>
  <c r="AH87" i="27" s="1"/>
  <c r="AD87" i="26" a="1"/>
  <c r="AD87" i="26" s="1"/>
  <c r="EG87" i="26" s="1" a="1"/>
  <c r="EG87" i="26" s="1"/>
  <c r="AH88" i="27" s="1"/>
  <c r="Y107" i="26" a="1"/>
  <c r="Y107" i="26" s="1"/>
  <c r="EB107" i="26" s="1" a="1"/>
  <c r="EB107" i="26" s="1"/>
  <c r="AC108" i="27" s="1"/>
  <c r="Y105" i="26" a="1"/>
  <c r="Y105" i="26" s="1"/>
  <c r="EB105" i="26" s="1" a="1"/>
  <c r="EB105" i="26" s="1"/>
  <c r="AC106" i="27" s="1"/>
  <c r="Y108" i="26" a="1"/>
  <c r="Y108" i="26" s="1"/>
  <c r="EB108" i="26" s="1"/>
  <c r="AC109" i="27" s="1"/>
  <c r="Y106" i="26" a="1"/>
  <c r="Y106" i="26" s="1"/>
  <c r="EB106" i="26" s="1"/>
  <c r="AC107" i="27" s="1"/>
  <c r="Y102" i="26" a="1"/>
  <c r="Y102" i="26" s="1"/>
  <c r="EB102" i="26" s="1"/>
  <c r="AC103" i="27" s="1"/>
  <c r="Y104" i="26" a="1"/>
  <c r="Y104" i="26" s="1"/>
  <c r="EB104" i="26" s="1"/>
  <c r="AC105" i="27" s="1"/>
  <c r="Y99" i="26" a="1"/>
  <c r="Y99" i="26" s="1"/>
  <c r="EB99" i="26" s="1"/>
  <c r="AC100" i="27" s="1"/>
  <c r="Y109" i="26" a="1"/>
  <c r="Y109" i="26" s="1"/>
  <c r="EB109" i="26" s="1" a="1"/>
  <c r="EB109" i="26" s="1"/>
  <c r="AC110" i="27" s="1"/>
  <c r="Y100" i="26" a="1"/>
  <c r="Y100" i="26" s="1"/>
  <c r="EB100" i="26" s="1" a="1"/>
  <c r="EB100" i="26" s="1"/>
  <c r="AC101" i="27" s="1"/>
  <c r="Y103" i="26" a="1"/>
  <c r="Y103" i="26" s="1"/>
  <c r="EB103" i="26" s="1" a="1"/>
  <c r="EB103" i="26" s="1"/>
  <c r="AC104" i="27" s="1"/>
  <c r="Y101" i="26" a="1"/>
  <c r="Y101" i="26" s="1"/>
  <c r="EB101" i="26" s="1"/>
  <c r="AC102" i="27" s="1"/>
  <c r="BV118" i="26" a="1"/>
  <c r="BV118" i="26" s="1"/>
  <c r="FY118" i="26" s="1"/>
  <c r="BZ119" i="27" s="1"/>
  <c r="BV119" i="26" a="1"/>
  <c r="BV119" i="26" s="1"/>
  <c r="FY119" i="26" s="1" a="1"/>
  <c r="FY119" i="26" s="1"/>
  <c r="BZ120" i="27" s="1"/>
  <c r="BV113" i="26" a="1"/>
  <c r="BV113" i="26" s="1"/>
  <c r="FY113" i="26" s="1" a="1"/>
  <c r="FY113" i="26" s="1"/>
  <c r="BZ114" i="27" s="1"/>
  <c r="BV110" i="26" a="1"/>
  <c r="BV110" i="26" s="1"/>
  <c r="FY110" i="26" s="1"/>
  <c r="BZ111" i="27" s="1"/>
  <c r="BV114" i="26" a="1"/>
  <c r="BV114" i="26" s="1"/>
  <c r="FY114" i="26" s="1" a="1"/>
  <c r="FY114" i="26" s="1"/>
  <c r="BZ115" i="27" s="1"/>
  <c r="BV111" i="26" a="1"/>
  <c r="BV111" i="26" s="1"/>
  <c r="FY111" i="26" s="1" a="1"/>
  <c r="FY111" i="26" s="1"/>
  <c r="BZ112" i="27" s="1"/>
  <c r="BV115" i="26" a="1"/>
  <c r="BV115" i="26" s="1"/>
  <c r="FY115" i="26" s="1"/>
  <c r="BZ116" i="27" s="1"/>
  <c r="BV117" i="26" a="1"/>
  <c r="BV117" i="26" s="1"/>
  <c r="FY117" i="26" s="1"/>
  <c r="BZ118" i="27" s="1"/>
  <c r="BV112" i="26" a="1"/>
  <c r="BV112" i="26" s="1"/>
  <c r="FY112" i="26" s="1"/>
  <c r="BZ113" i="27" s="1"/>
  <c r="BV116" i="26" a="1"/>
  <c r="BV116" i="26" s="1"/>
  <c r="FY116" i="26" s="1" a="1"/>
  <c r="FY116" i="26" s="1"/>
  <c r="BZ117" i="27" s="1"/>
  <c r="AI131" i="26" a="1"/>
  <c r="AI131" i="26" s="1"/>
  <c r="EL131" i="26" s="1"/>
  <c r="AM132" i="27" s="1"/>
  <c r="AI123" i="26" a="1"/>
  <c r="AI123" i="26" s="1"/>
  <c r="EL123" i="26" s="1"/>
  <c r="AM124" i="27" s="1"/>
  <c r="AI130" i="26" a="1"/>
  <c r="AI130" i="26" s="1"/>
  <c r="EL130" i="26" s="1"/>
  <c r="AM131" i="27" s="1"/>
  <c r="AI128" i="26" a="1"/>
  <c r="AI128" i="26" s="1"/>
  <c r="EL128" i="26" s="1"/>
  <c r="AM129" i="27" s="1"/>
  <c r="AI133" i="26" a="1"/>
  <c r="AI133" i="26" s="1"/>
  <c r="EL133" i="26" s="1"/>
  <c r="AM134" i="27" s="1"/>
  <c r="AI125" i="26" a="1"/>
  <c r="AI125" i="26" s="1"/>
  <c r="EL125" i="26" s="1"/>
  <c r="AM126" i="27" s="1"/>
  <c r="AI120" i="26" a="1"/>
  <c r="AI120" i="26" s="1"/>
  <c r="EL120" i="26" s="1"/>
  <c r="AM121" i="27" s="1"/>
  <c r="AI122" i="26" a="1"/>
  <c r="AI122" i="26" s="1"/>
  <c r="EL122" i="26" s="1"/>
  <c r="AM123" i="27" s="1"/>
  <c r="AI132" i="26" a="1"/>
  <c r="AI132" i="26" s="1"/>
  <c r="EL132" i="26" s="1"/>
  <c r="AM133" i="27" s="1"/>
  <c r="AI129" i="26" a="1"/>
  <c r="AI129" i="26" s="1"/>
  <c r="EL129" i="26" s="1"/>
  <c r="AM130" i="27" s="1"/>
  <c r="AI126" i="26" a="1"/>
  <c r="AI126" i="26" s="1"/>
  <c r="EL126" i="26" s="1"/>
  <c r="AM127" i="27" s="1"/>
  <c r="AI124" i="26" a="1"/>
  <c r="AI124" i="26" s="1"/>
  <c r="EL124" i="26" s="1"/>
  <c r="AM125" i="27" s="1"/>
  <c r="AI121" i="26" a="1"/>
  <c r="AI121" i="26" s="1"/>
  <c r="EL121" i="26" s="1"/>
  <c r="AM122" i="27" s="1"/>
  <c r="AI127" i="26" a="1"/>
  <c r="AI127" i="26" s="1"/>
  <c r="EL127" i="26" s="1"/>
  <c r="AM128" i="27" s="1"/>
  <c r="BR128" i="26" a="1"/>
  <c r="BR128" i="26" s="1"/>
  <c r="FU128" i="26" s="1"/>
  <c r="BV129" i="27" s="1"/>
  <c r="BR123" i="26" a="1"/>
  <c r="BR123" i="26" s="1"/>
  <c r="FU123" i="26" s="1"/>
  <c r="BV124" i="27" s="1"/>
  <c r="BR133" i="26" a="1"/>
  <c r="BR133" i="26" s="1"/>
  <c r="FU133" i="26" s="1"/>
  <c r="BV134" i="27" s="1"/>
  <c r="BR131" i="26" a="1"/>
  <c r="BR131" i="26" s="1"/>
  <c r="FU131" i="26" s="1"/>
  <c r="BV132" i="27" s="1"/>
  <c r="BR121" i="26" a="1"/>
  <c r="BR121" i="26" s="1"/>
  <c r="FU121" i="26" s="1"/>
  <c r="BV122" i="27" s="1"/>
  <c r="BR132" i="26" a="1"/>
  <c r="BR132" i="26" s="1"/>
  <c r="FU132" i="26" s="1"/>
  <c r="BV133" i="27" s="1"/>
  <c r="BR120" i="26" a="1"/>
  <c r="BR120" i="26" s="1"/>
  <c r="FU120" i="26" s="1"/>
  <c r="BV121" i="27" s="1"/>
  <c r="BR129" i="26" a="1"/>
  <c r="BR129" i="26" s="1"/>
  <c r="FU129" i="26" s="1"/>
  <c r="BV130" i="27" s="1"/>
  <c r="BR130" i="26" a="1"/>
  <c r="BR130" i="26" s="1"/>
  <c r="FU130" i="26" s="1"/>
  <c r="BV131" i="27" s="1"/>
  <c r="BR122" i="26" a="1"/>
  <c r="BR122" i="26" s="1"/>
  <c r="FU122" i="26" s="1"/>
  <c r="BV123" i="27" s="1"/>
  <c r="BR125" i="26" a="1"/>
  <c r="BR125" i="26" s="1"/>
  <c r="FU125" i="26" s="1"/>
  <c r="BV126" i="27" s="1"/>
  <c r="BR127" i="26" a="1"/>
  <c r="BR127" i="26" s="1"/>
  <c r="FU127" i="26" s="1"/>
  <c r="BV128" i="27" s="1"/>
  <c r="BR124" i="26" a="1"/>
  <c r="BR124" i="26" s="1"/>
  <c r="FU124" i="26" s="1"/>
  <c r="BV125" i="27" s="1"/>
  <c r="BR126" i="26" a="1"/>
  <c r="BR126" i="26" s="1"/>
  <c r="FU126" i="26" s="1"/>
  <c r="BV127" i="27" s="1"/>
  <c r="CO104" i="26" a="1"/>
  <c r="CO104" i="26" s="1"/>
  <c r="GR104" i="26" s="1"/>
  <c r="CS105" i="27" s="1"/>
  <c r="CO106" i="26" a="1"/>
  <c r="CO106" i="26" s="1"/>
  <c r="GR106" i="26" s="1"/>
  <c r="CS107" i="27" s="1"/>
  <c r="CO108" i="26" a="1"/>
  <c r="CO108" i="26" s="1"/>
  <c r="GR108" i="26" s="1"/>
  <c r="CS109" i="27" s="1"/>
  <c r="CO101" i="26" a="1"/>
  <c r="CO101" i="26" s="1"/>
  <c r="GR101" i="26" s="1"/>
  <c r="CS102" i="27" s="1"/>
  <c r="CO105" i="26" a="1"/>
  <c r="CO105" i="26" s="1"/>
  <c r="GR105" i="26" s="1" a="1"/>
  <c r="GR105" i="26" s="1"/>
  <c r="CS106" i="27" s="1"/>
  <c r="CO99" i="26" a="1"/>
  <c r="CO99" i="26" s="1"/>
  <c r="GR99" i="26" s="1"/>
  <c r="CS100" i="27" s="1"/>
  <c r="CO102" i="26" a="1"/>
  <c r="CO102" i="26" s="1"/>
  <c r="GR102" i="26" s="1"/>
  <c r="CS103" i="27" s="1"/>
  <c r="CO100" i="26" a="1"/>
  <c r="CO100" i="26" s="1"/>
  <c r="GR100" i="26" s="1" a="1"/>
  <c r="GR100" i="26" s="1"/>
  <c r="CS101" i="27" s="1"/>
  <c r="CO109" i="26" a="1"/>
  <c r="CO109" i="26" s="1"/>
  <c r="GR109" i="26" s="1" a="1"/>
  <c r="GR109" i="26" s="1"/>
  <c r="CS110" i="27" s="1"/>
  <c r="CO103" i="26" a="1"/>
  <c r="CO103" i="26" s="1"/>
  <c r="GR103" i="26" s="1" a="1"/>
  <c r="GR103" i="26" s="1"/>
  <c r="CS104" i="27" s="1"/>
  <c r="CO107" i="26" a="1"/>
  <c r="CO107" i="26" s="1"/>
  <c r="GR107" i="26" s="1" a="1"/>
  <c r="GR107" i="26" s="1"/>
  <c r="CS108" i="27" s="1"/>
  <c r="I62" i="26" a="1"/>
  <c r="I62" i="26" s="1"/>
  <c r="DL62" i="26" s="1"/>
  <c r="M62" i="27" s="1"/>
  <c r="I60" i="26" a="1"/>
  <c r="I60" i="26" s="1"/>
  <c r="DL60" i="26" s="1"/>
  <c r="M60" i="27" s="1"/>
  <c r="I67" i="26" a="1"/>
  <c r="I67" i="26" s="1"/>
  <c r="DL67" i="26" s="1"/>
  <c r="M67" i="27" s="1"/>
  <c r="I65" i="26" a="1"/>
  <c r="I65" i="26" s="1"/>
  <c r="DL65" i="26" s="1"/>
  <c r="M65" i="27" s="1"/>
  <c r="I63" i="26" a="1"/>
  <c r="I63" i="26" s="1"/>
  <c r="DL63" i="26" s="1" a="1"/>
  <c r="DL63" i="26" s="1"/>
  <c r="M63" i="27" s="1"/>
  <c r="I69" i="26" a="1"/>
  <c r="I69" i="26" s="1"/>
  <c r="DL69" i="26" s="1" a="1"/>
  <c r="DL69" i="26" s="1"/>
  <c r="M69" i="27" s="1"/>
  <c r="I68" i="26" a="1"/>
  <c r="I68" i="26" s="1"/>
  <c r="DL68" i="26" s="1"/>
  <c r="M68" i="27" s="1"/>
  <c r="I61" i="26" a="1"/>
  <c r="I61" i="26" s="1"/>
  <c r="DL61" i="26" s="1" a="1"/>
  <c r="DL61" i="26" s="1"/>
  <c r="M61" i="27" s="1"/>
  <c r="I66" i="26" a="1"/>
  <c r="I66" i="26" s="1"/>
  <c r="DL66" i="26" s="1" a="1"/>
  <c r="DL66" i="26" s="1"/>
  <c r="M66" i="27" s="1"/>
  <c r="I64" i="26" a="1"/>
  <c r="I64" i="26" s="1"/>
  <c r="DL64" i="26" s="1" a="1"/>
  <c r="DL64" i="26" s="1"/>
  <c r="M64" i="27" s="1"/>
  <c r="BB104" i="26" a="1"/>
  <c r="BB104" i="26" s="1"/>
  <c r="FE104" i="26" s="1"/>
  <c r="BF105" i="27" s="1"/>
  <c r="BB100" i="26" a="1"/>
  <c r="BB100" i="26" s="1"/>
  <c r="FE100" i="26" s="1" a="1"/>
  <c r="FE100" i="26" s="1"/>
  <c r="BF101" i="27" s="1"/>
  <c r="BB108" i="26" a="1"/>
  <c r="BB108" i="26" s="1"/>
  <c r="FE108" i="26" s="1"/>
  <c r="BF109" i="27" s="1"/>
  <c r="BB101" i="26" a="1"/>
  <c r="BB101" i="26" s="1"/>
  <c r="FE101" i="26" s="1"/>
  <c r="BF102" i="27" s="1"/>
  <c r="BB105" i="26" a="1"/>
  <c r="BB105" i="26" s="1"/>
  <c r="FE105" i="26" s="1" a="1"/>
  <c r="FE105" i="26" s="1"/>
  <c r="BF106" i="27" s="1"/>
  <c r="BB106" i="26" a="1"/>
  <c r="BB106" i="26" s="1"/>
  <c r="FE106" i="26" s="1"/>
  <c r="BF107" i="27" s="1"/>
  <c r="BB107" i="26" a="1"/>
  <c r="BB107" i="26" s="1"/>
  <c r="FE107" i="26" s="1" a="1"/>
  <c r="FE107" i="26" s="1"/>
  <c r="BF108" i="27" s="1"/>
  <c r="BB99" i="26" a="1"/>
  <c r="BB99" i="26" s="1"/>
  <c r="FE99" i="26" s="1"/>
  <c r="BF100" i="27" s="1"/>
  <c r="BB109" i="26" a="1"/>
  <c r="BB109" i="26" s="1"/>
  <c r="FE109" i="26" s="1" a="1"/>
  <c r="FE109" i="26" s="1"/>
  <c r="BF110" i="27" s="1"/>
  <c r="BB102" i="26" a="1"/>
  <c r="BB102" i="26" s="1"/>
  <c r="FE102" i="26" s="1"/>
  <c r="BF103" i="27" s="1"/>
  <c r="BB103" i="26" a="1"/>
  <c r="BB103" i="26" s="1"/>
  <c r="FE103" i="26" s="1" a="1"/>
  <c r="FE103" i="26" s="1"/>
  <c r="BF104" i="27" s="1"/>
  <c r="CG111" i="26" a="1"/>
  <c r="CG111" i="26" s="1"/>
  <c r="GJ111" i="26" s="1" a="1"/>
  <c r="GJ111" i="26" s="1"/>
  <c r="CK112" i="27" s="1"/>
  <c r="CG113" i="26" a="1"/>
  <c r="CG113" i="26" s="1"/>
  <c r="GJ113" i="26" s="1" a="1"/>
  <c r="GJ113" i="26" s="1"/>
  <c r="CK114" i="27" s="1"/>
  <c r="CG119" i="26" a="1"/>
  <c r="CG119" i="26" s="1"/>
  <c r="GJ119" i="26" s="1" a="1"/>
  <c r="GJ119" i="26" s="1"/>
  <c r="CK120" i="27" s="1"/>
  <c r="CG112" i="26" a="1"/>
  <c r="CG112" i="26" s="1"/>
  <c r="GJ112" i="26" s="1"/>
  <c r="CK113" i="27" s="1"/>
  <c r="CG110" i="26" a="1"/>
  <c r="CG110" i="26" s="1"/>
  <c r="GJ110" i="26" s="1"/>
  <c r="CK111" i="27" s="1"/>
  <c r="CG115" i="26" a="1"/>
  <c r="CG115" i="26" s="1"/>
  <c r="GJ115" i="26" s="1"/>
  <c r="CK116" i="27" s="1"/>
  <c r="CG118" i="26" a="1"/>
  <c r="CG118" i="26" s="1"/>
  <c r="GJ118" i="26" s="1"/>
  <c r="CK119" i="27" s="1"/>
  <c r="CG116" i="26" a="1"/>
  <c r="CG116" i="26" s="1"/>
  <c r="GJ116" i="26" s="1" a="1"/>
  <c r="GJ116" i="26" s="1"/>
  <c r="CK117" i="27" s="1"/>
  <c r="CG117" i="26" a="1"/>
  <c r="CG117" i="26" s="1"/>
  <c r="GJ117" i="26" s="1"/>
  <c r="CK118" i="27" s="1"/>
  <c r="CG114" i="26" a="1"/>
  <c r="CG114" i="26" s="1"/>
  <c r="GJ114" i="26" s="1" a="1"/>
  <c r="GJ114" i="26" s="1"/>
  <c r="CK115" i="27" s="1"/>
  <c r="P113" i="26" a="1"/>
  <c r="P113" i="26" s="1"/>
  <c r="DS113" i="26" s="1" a="1"/>
  <c r="DS113" i="26" s="1"/>
  <c r="T114" i="27" s="1"/>
  <c r="P111" i="26" a="1"/>
  <c r="P111" i="26" s="1"/>
  <c r="DS111" i="26" s="1" a="1"/>
  <c r="DS111" i="26" s="1"/>
  <c r="T112" i="27" s="1"/>
  <c r="P112" i="26" a="1"/>
  <c r="P112" i="26" s="1"/>
  <c r="DS112" i="26" s="1"/>
  <c r="T113" i="27" s="1"/>
  <c r="P110" i="26" a="1"/>
  <c r="P110" i="26" s="1"/>
  <c r="DS110" i="26" s="1"/>
  <c r="T111" i="27" s="1"/>
  <c r="P116" i="26" a="1"/>
  <c r="P116" i="26" s="1"/>
  <c r="DS116" i="26" s="1" a="1"/>
  <c r="DS116" i="26" s="1"/>
  <c r="T117" i="27" s="1"/>
  <c r="P119" i="26" a="1"/>
  <c r="P119" i="26" s="1"/>
  <c r="DS119" i="26" s="1" a="1"/>
  <c r="DS119" i="26" s="1"/>
  <c r="T120" i="27" s="1"/>
  <c r="P115" i="26" a="1"/>
  <c r="P115" i="26" s="1"/>
  <c r="DS115" i="26" s="1"/>
  <c r="T116" i="27" s="1"/>
  <c r="P114" i="26" a="1"/>
  <c r="P114" i="26" s="1"/>
  <c r="DS114" i="26" s="1" a="1"/>
  <c r="DS114" i="26" s="1"/>
  <c r="T115" i="27" s="1"/>
  <c r="P117" i="26" a="1"/>
  <c r="P117" i="26" s="1"/>
  <c r="DS117" i="26" s="1"/>
  <c r="T118" i="27" s="1"/>
  <c r="P118" i="26" a="1"/>
  <c r="P118" i="26" s="1"/>
  <c r="DS118" i="26" s="1"/>
  <c r="T119" i="27" s="1"/>
  <c r="AP104" i="26" a="1"/>
  <c r="AP104" i="26" s="1"/>
  <c r="ES104" i="26" s="1"/>
  <c r="AT105" i="27" s="1"/>
  <c r="AP105" i="26" a="1"/>
  <c r="AP105" i="26" s="1"/>
  <c r="ES105" i="26" s="1" a="1"/>
  <c r="ES105" i="26" s="1"/>
  <c r="AT106" i="27" s="1"/>
  <c r="AP108" i="26" a="1"/>
  <c r="AP108" i="26" s="1"/>
  <c r="ES108" i="26" s="1"/>
  <c r="AT109" i="27" s="1"/>
  <c r="AP102" i="26" a="1"/>
  <c r="AP102" i="26" s="1"/>
  <c r="ES102" i="26" s="1"/>
  <c r="AT103" i="27" s="1"/>
  <c r="AP99" i="26" a="1"/>
  <c r="AP99" i="26" s="1"/>
  <c r="ES99" i="26" s="1"/>
  <c r="AT100" i="27" s="1"/>
  <c r="AP103" i="26" a="1"/>
  <c r="AP103" i="26" s="1"/>
  <c r="ES103" i="26" s="1" a="1"/>
  <c r="ES103" i="26" s="1"/>
  <c r="AT104" i="27" s="1"/>
  <c r="AP106" i="26" a="1"/>
  <c r="AP106" i="26" s="1"/>
  <c r="ES106" i="26" s="1"/>
  <c r="AT107" i="27" s="1"/>
  <c r="AP101" i="26" a="1"/>
  <c r="AP101" i="26" s="1"/>
  <c r="ES101" i="26" s="1"/>
  <c r="AT102" i="27" s="1"/>
  <c r="AP100" i="26" a="1"/>
  <c r="AP100" i="26" s="1"/>
  <c r="ES100" i="26" s="1" a="1"/>
  <c r="ES100" i="26" s="1"/>
  <c r="AT101" i="27" s="1"/>
  <c r="AP109" i="26" a="1"/>
  <c r="AP109" i="26" s="1"/>
  <c r="ES109" i="26" s="1" a="1"/>
  <c r="ES109" i="26" s="1"/>
  <c r="AT110" i="27" s="1"/>
  <c r="AP107" i="26" a="1"/>
  <c r="AP107" i="26" s="1"/>
  <c r="ES107" i="26" s="1" a="1"/>
  <c r="ES107" i="26" s="1"/>
  <c r="AT108" i="27" s="1"/>
  <c r="BY95" i="26" a="1"/>
  <c r="BY95" i="26" s="1"/>
  <c r="GB95" i="26" s="1" a="1"/>
  <c r="GB95" i="26" s="1"/>
  <c r="CC96" i="27" s="1"/>
  <c r="BY94" i="26" a="1"/>
  <c r="BY94" i="26" s="1"/>
  <c r="GB94" i="26" s="1"/>
  <c r="CC95" i="27" s="1"/>
  <c r="BY96" i="26" a="1"/>
  <c r="BY96" i="26" s="1"/>
  <c r="GB96" i="26" s="1"/>
  <c r="CC97" i="27" s="1"/>
  <c r="BY98" i="26" a="1"/>
  <c r="BY98" i="26" s="1"/>
  <c r="GB98" i="26" s="1" a="1"/>
  <c r="GB98" i="26" s="1"/>
  <c r="CC99" i="27" s="1"/>
  <c r="BY90" i="26" a="1"/>
  <c r="BY90" i="26" s="1"/>
  <c r="GB90" i="26" s="1" a="1"/>
  <c r="GB90" i="26" s="1"/>
  <c r="CC91" i="27" s="1"/>
  <c r="BY91" i="26" a="1"/>
  <c r="BY91" i="26" s="1"/>
  <c r="GB91" i="26" s="1" a="1"/>
  <c r="GB91" i="26" s="1"/>
  <c r="CC92" i="27" s="1"/>
  <c r="BY93" i="26" a="1"/>
  <c r="BY93" i="26" s="1"/>
  <c r="GB93" i="26" s="1" a="1"/>
  <c r="GB93" i="26" s="1"/>
  <c r="CC94" i="27" s="1"/>
  <c r="BY97" i="26" a="1"/>
  <c r="BY97" i="26" s="1"/>
  <c r="GB97" i="26" s="1"/>
  <c r="CC98" i="27" s="1"/>
  <c r="BY92" i="26" a="1"/>
  <c r="BY92" i="26" s="1"/>
  <c r="GB92" i="26" s="1"/>
  <c r="CC93" i="27" s="1"/>
  <c r="DE85" i="26" a="1"/>
  <c r="DE85" i="26" s="1"/>
  <c r="HH85" i="26" s="1"/>
  <c r="DI86" i="27" s="1"/>
  <c r="DE88" i="26" a="1"/>
  <c r="DE88" i="26" s="1"/>
  <c r="DE84" i="26" a="1"/>
  <c r="DE84" i="26" s="1"/>
  <c r="HH84" i="26" s="1"/>
  <c r="DI85" i="27" s="1"/>
  <c r="DE87" i="26" a="1"/>
  <c r="DE87" i="26" s="1"/>
  <c r="HH87" i="26" s="1" a="1"/>
  <c r="HH87" i="26" s="1"/>
  <c r="DI88" i="27" s="1"/>
  <c r="DE86" i="26" a="1"/>
  <c r="DE86" i="26" s="1"/>
  <c r="HH86" i="26" s="1" a="1"/>
  <c r="HH86" i="26" s="1"/>
  <c r="DI87" i="27" s="1"/>
  <c r="DE89" i="26" a="1"/>
  <c r="DE89" i="26" s="1"/>
  <c r="BK100" i="26" a="1"/>
  <c r="BK100" i="26" s="1"/>
  <c r="FN100" i="26" s="1" a="1"/>
  <c r="FN100" i="26" s="1"/>
  <c r="BO101" i="27" s="1"/>
  <c r="BK106" i="26" a="1"/>
  <c r="BK106" i="26" s="1"/>
  <c r="FN106" i="26" s="1"/>
  <c r="BO107" i="27" s="1"/>
  <c r="BK102" i="26" a="1"/>
  <c r="BK102" i="26" s="1"/>
  <c r="FN102" i="26" s="1"/>
  <c r="BO103" i="27" s="1"/>
  <c r="BK105" i="26" a="1"/>
  <c r="BK105" i="26" s="1"/>
  <c r="FN105" i="26" s="1" a="1"/>
  <c r="FN105" i="26" s="1"/>
  <c r="BO106" i="27" s="1"/>
  <c r="BK99" i="26" a="1"/>
  <c r="BK99" i="26" s="1"/>
  <c r="FN99" i="26" s="1"/>
  <c r="BO100" i="27" s="1"/>
  <c r="BK108" i="26" a="1"/>
  <c r="BK108" i="26" s="1"/>
  <c r="FN108" i="26" s="1"/>
  <c r="BO109" i="27" s="1"/>
  <c r="BK107" i="26" a="1"/>
  <c r="BK107" i="26" s="1"/>
  <c r="FN107" i="26" s="1" a="1"/>
  <c r="FN107" i="26" s="1"/>
  <c r="BO108" i="27" s="1"/>
  <c r="BK101" i="26" a="1"/>
  <c r="BK101" i="26" s="1"/>
  <c r="FN101" i="26" s="1"/>
  <c r="BO102" i="27" s="1"/>
  <c r="BK103" i="26" a="1"/>
  <c r="BK103" i="26" s="1"/>
  <c r="FN103" i="26" s="1" a="1"/>
  <c r="FN103" i="26" s="1"/>
  <c r="BO104" i="27" s="1"/>
  <c r="BK104" i="26" a="1"/>
  <c r="BK104" i="26" s="1"/>
  <c r="FN104" i="26" s="1"/>
  <c r="BO105" i="27" s="1"/>
  <c r="BK109" i="26" a="1"/>
  <c r="BK109" i="26" s="1"/>
  <c r="FN109" i="26" s="1" a="1"/>
  <c r="FN109" i="26" s="1"/>
  <c r="BO110" i="27" s="1"/>
  <c r="CR84" i="26" a="1"/>
  <c r="CR84" i="26" s="1"/>
  <c r="GU84" i="26" s="1"/>
  <c r="CV85" i="27" s="1"/>
  <c r="CR89" i="26" a="1"/>
  <c r="CR89" i="26" s="1"/>
  <c r="CR87" i="26" a="1"/>
  <c r="CR87" i="26" s="1"/>
  <c r="GU87" i="26" s="1" a="1"/>
  <c r="GU87" i="26" s="1"/>
  <c r="CV88" i="27" s="1"/>
  <c r="CR88" i="26" a="1"/>
  <c r="CR88" i="26" s="1"/>
  <c r="CR85" i="26" a="1"/>
  <c r="CR85" i="26" s="1"/>
  <c r="GU85" i="26" s="1"/>
  <c r="CV86" i="27" s="1"/>
  <c r="CR86" i="26" a="1"/>
  <c r="CR86" i="26" s="1"/>
  <c r="GU86" i="26" s="1" a="1"/>
  <c r="GU86" i="26" s="1"/>
  <c r="CV87" i="27" s="1"/>
  <c r="AC112" i="26" a="1"/>
  <c r="AC112" i="26" s="1"/>
  <c r="EF112" i="26" s="1"/>
  <c r="AG113" i="27" s="1"/>
  <c r="AC113" i="26" a="1"/>
  <c r="AC113" i="26" s="1"/>
  <c r="EF113" i="26" s="1" a="1"/>
  <c r="EF113" i="26" s="1"/>
  <c r="AG114" i="27" s="1"/>
  <c r="AC111" i="26" a="1"/>
  <c r="AC111" i="26" s="1"/>
  <c r="EF111" i="26" s="1" a="1"/>
  <c r="EF111" i="26" s="1"/>
  <c r="AG112" i="27" s="1"/>
  <c r="AC119" i="26" a="1"/>
  <c r="AC119" i="26" s="1"/>
  <c r="EF119" i="26" s="1" a="1"/>
  <c r="EF119" i="26" s="1"/>
  <c r="AG120" i="27" s="1"/>
  <c r="AC117" i="26" a="1"/>
  <c r="AC117" i="26" s="1"/>
  <c r="EF117" i="26" s="1"/>
  <c r="AG118" i="27" s="1"/>
  <c r="AC114" i="26" a="1"/>
  <c r="AC114" i="26" s="1"/>
  <c r="EF114" i="26" s="1" a="1"/>
  <c r="EF114" i="26" s="1"/>
  <c r="AG115" i="27" s="1"/>
  <c r="AC118" i="26" a="1"/>
  <c r="AC118" i="26" s="1"/>
  <c r="EF118" i="26" s="1"/>
  <c r="AG119" i="27" s="1"/>
  <c r="AC115" i="26" a="1"/>
  <c r="AC115" i="26" s="1"/>
  <c r="EF115" i="26" s="1"/>
  <c r="AG116" i="27" s="1"/>
  <c r="AC110" i="26" a="1"/>
  <c r="AC110" i="26" s="1"/>
  <c r="EF110" i="26" s="1"/>
  <c r="AG111" i="27" s="1"/>
  <c r="AC116" i="26" a="1"/>
  <c r="AC116" i="26" s="1"/>
  <c r="EF116" i="26" s="1" a="1"/>
  <c r="EF116" i="26" s="1"/>
  <c r="AG117" i="27" s="1"/>
  <c r="CU84" i="26" a="1"/>
  <c r="CU84" i="26" s="1"/>
  <c r="GX84" i="26" s="1"/>
  <c r="CY85" i="27" s="1"/>
  <c r="CU86" i="26" a="1"/>
  <c r="CU86" i="26" s="1"/>
  <c r="GX86" i="26" s="1" a="1"/>
  <c r="GX86" i="26" s="1"/>
  <c r="CY87" i="27" s="1"/>
  <c r="CU87" i="26" a="1"/>
  <c r="CU87" i="26" s="1"/>
  <c r="GX87" i="26" s="1" a="1"/>
  <c r="GX87" i="26" s="1"/>
  <c r="CY88" i="27" s="1"/>
  <c r="CU85" i="26" a="1"/>
  <c r="CU85" i="26" s="1"/>
  <c r="GX85" i="26" s="1"/>
  <c r="CY86" i="27" s="1"/>
  <c r="CU88" i="26" a="1"/>
  <c r="CU88" i="26" s="1"/>
  <c r="CU89" i="26" a="1"/>
  <c r="CU89" i="26" s="1"/>
  <c r="BQ88" i="26" a="1"/>
  <c r="BQ88" i="26" s="1"/>
  <c r="BQ89" i="26" a="1"/>
  <c r="BQ89" i="26" s="1"/>
  <c r="BQ87" i="26" a="1"/>
  <c r="BQ87" i="26" s="1"/>
  <c r="FT87" i="26" s="1" a="1"/>
  <c r="FT87" i="26" s="1"/>
  <c r="BU88" i="27" s="1"/>
  <c r="BQ85" i="26" a="1"/>
  <c r="BQ85" i="26" s="1"/>
  <c r="FT85" i="26" s="1"/>
  <c r="BU86" i="27" s="1"/>
  <c r="BQ84" i="26" a="1"/>
  <c r="BQ84" i="26" s="1"/>
  <c r="FT84" i="26" s="1"/>
  <c r="BU85" i="27" s="1"/>
  <c r="BQ86" i="26" a="1"/>
  <c r="BQ86" i="26" s="1"/>
  <c r="FT86" i="26" s="1" a="1"/>
  <c r="FT86" i="26" s="1"/>
  <c r="BU87" i="27" s="1"/>
  <c r="M60" i="26" a="1"/>
  <c r="M60" i="26" s="1"/>
  <c r="DP60" i="26" s="1"/>
  <c r="Q60" i="27" s="1"/>
  <c r="M64" i="26" a="1"/>
  <c r="M64" i="26" s="1"/>
  <c r="DP64" i="26" s="1" a="1"/>
  <c r="DP64" i="26" s="1"/>
  <c r="Q64" i="27" s="1"/>
  <c r="M65" i="26" a="1"/>
  <c r="M65" i="26" s="1"/>
  <c r="DP65" i="26" s="1"/>
  <c r="Q65" i="27" s="1"/>
  <c r="M62" i="26" a="1"/>
  <c r="M62" i="26" s="1"/>
  <c r="DP62" i="26" s="1"/>
  <c r="Q62" i="27" s="1"/>
  <c r="M63" i="26" a="1"/>
  <c r="M63" i="26" s="1"/>
  <c r="DP63" i="26" s="1" a="1"/>
  <c r="DP63" i="26" s="1"/>
  <c r="Q63" i="27" s="1"/>
  <c r="M67" i="26" a="1"/>
  <c r="M67" i="26" s="1"/>
  <c r="DP67" i="26" s="1"/>
  <c r="Q67" i="27" s="1"/>
  <c r="M66" i="26" a="1"/>
  <c r="M66" i="26" s="1"/>
  <c r="DP66" i="26" s="1" a="1"/>
  <c r="DP66" i="26" s="1"/>
  <c r="Q66" i="27" s="1"/>
  <c r="M69" i="26" a="1"/>
  <c r="M69" i="26" s="1"/>
  <c r="DP69" i="26" s="1" a="1"/>
  <c r="DP69" i="26" s="1"/>
  <c r="Q69" i="27" s="1"/>
  <c r="M68" i="26" a="1"/>
  <c r="M68" i="26" s="1"/>
  <c r="DP68" i="26" s="1"/>
  <c r="Q68" i="27" s="1"/>
  <c r="M61" i="26" a="1"/>
  <c r="M61" i="26" s="1"/>
  <c r="DP61" i="26" s="1" a="1"/>
  <c r="DP61" i="26" s="1"/>
  <c r="Q61" i="27" s="1"/>
  <c r="AW120" i="26" a="1"/>
  <c r="AW120" i="26" s="1"/>
  <c r="EZ120" i="26" s="1"/>
  <c r="BA121" i="27" s="1"/>
  <c r="AW128" i="26" a="1"/>
  <c r="AW128" i="26" s="1"/>
  <c r="EZ128" i="26" s="1"/>
  <c r="BA129" i="27" s="1"/>
  <c r="AW130" i="26" a="1"/>
  <c r="AW130" i="26" s="1"/>
  <c r="EZ130" i="26" s="1"/>
  <c r="BA131" i="27" s="1"/>
  <c r="AW133" i="26" a="1"/>
  <c r="AW133" i="26" s="1"/>
  <c r="EZ133" i="26" s="1"/>
  <c r="BA134" i="27" s="1"/>
  <c r="AW129" i="26" a="1"/>
  <c r="AW129" i="26" s="1"/>
  <c r="EZ129" i="26" s="1"/>
  <c r="BA130" i="27" s="1"/>
  <c r="AW126" i="26" a="1"/>
  <c r="AW126" i="26" s="1"/>
  <c r="EZ126" i="26" s="1"/>
  <c r="BA127" i="27" s="1"/>
  <c r="AW122" i="26" a="1"/>
  <c r="AW122" i="26" s="1"/>
  <c r="EZ122" i="26" s="1"/>
  <c r="BA123" i="27" s="1"/>
  <c r="AW131" i="26" a="1"/>
  <c r="AW131" i="26" s="1"/>
  <c r="EZ131" i="26" s="1"/>
  <c r="BA132" i="27" s="1"/>
  <c r="AW121" i="26" a="1"/>
  <c r="AW121" i="26" s="1"/>
  <c r="EZ121" i="26" s="1"/>
  <c r="BA122" i="27" s="1"/>
  <c r="AW125" i="26" a="1"/>
  <c r="AW125" i="26" s="1"/>
  <c r="EZ125" i="26" s="1"/>
  <c r="BA126" i="27" s="1"/>
  <c r="AW124" i="26" a="1"/>
  <c r="AW124" i="26" s="1"/>
  <c r="EZ124" i="26" s="1"/>
  <c r="BA125" i="27" s="1"/>
  <c r="AW132" i="26" a="1"/>
  <c r="AW132" i="26" s="1"/>
  <c r="EZ132" i="26" s="1"/>
  <c r="BA133" i="27" s="1"/>
  <c r="AW127" i="26" a="1"/>
  <c r="AW127" i="26" s="1"/>
  <c r="EZ127" i="26" s="1"/>
  <c r="BA128" i="27" s="1"/>
  <c r="AW123" i="26" a="1"/>
  <c r="AW123" i="26" s="1"/>
  <c r="EZ123" i="26" s="1"/>
  <c r="BA124" i="27" s="1"/>
  <c r="CV105" i="26" a="1"/>
  <c r="CV105" i="26" s="1"/>
  <c r="GY105" i="26" s="1" a="1"/>
  <c r="GY105" i="26" s="1"/>
  <c r="CZ106" i="27" s="1"/>
  <c r="CV102" i="26" a="1"/>
  <c r="CV102" i="26" s="1"/>
  <c r="GY102" i="26" s="1"/>
  <c r="CZ103" i="27" s="1"/>
  <c r="CV99" i="26" a="1"/>
  <c r="CV99" i="26" s="1"/>
  <c r="GY99" i="26" s="1"/>
  <c r="CZ100" i="27" s="1"/>
  <c r="CV108" i="26" a="1"/>
  <c r="CV108" i="26" s="1"/>
  <c r="GY108" i="26" s="1"/>
  <c r="CZ109" i="27" s="1"/>
  <c r="CV104" i="26" a="1"/>
  <c r="CV104" i="26" s="1"/>
  <c r="GY104" i="26" s="1"/>
  <c r="CZ105" i="27" s="1"/>
  <c r="CV107" i="26" a="1"/>
  <c r="CV107" i="26" s="1"/>
  <c r="GY107" i="26" s="1" a="1"/>
  <c r="GY107" i="26" s="1"/>
  <c r="CZ108" i="27" s="1"/>
  <c r="CV101" i="26" a="1"/>
  <c r="CV101" i="26" s="1"/>
  <c r="GY101" i="26" s="1"/>
  <c r="CZ102" i="27" s="1"/>
  <c r="CV106" i="26" a="1"/>
  <c r="CV106" i="26" s="1"/>
  <c r="GY106" i="26" s="1"/>
  <c r="CZ107" i="27" s="1"/>
  <c r="CV103" i="26" a="1"/>
  <c r="CV103" i="26" s="1"/>
  <c r="GY103" i="26" s="1" a="1"/>
  <c r="GY103" i="26" s="1"/>
  <c r="CZ104" i="27" s="1"/>
  <c r="CV109" i="26" a="1"/>
  <c r="CV109" i="26" s="1"/>
  <c r="GY109" i="26" s="1" a="1"/>
  <c r="GY109" i="26" s="1"/>
  <c r="CZ110" i="27" s="1"/>
  <c r="CV100" i="26" a="1"/>
  <c r="CV100" i="26" s="1"/>
  <c r="GY100" i="26" s="1" a="1"/>
  <c r="GY100" i="26" s="1"/>
  <c r="CZ101" i="27" s="1"/>
  <c r="BS84" i="26" a="1"/>
  <c r="BS84" i="26" s="1"/>
  <c r="FV84" i="26" s="1"/>
  <c r="BW85" i="27" s="1"/>
  <c r="BS89" i="26" a="1"/>
  <c r="BS89" i="26" s="1"/>
  <c r="BS86" i="26" a="1"/>
  <c r="BS86" i="26" s="1"/>
  <c r="FV86" i="26" s="1" a="1"/>
  <c r="FV86" i="26" s="1"/>
  <c r="BW87" i="27" s="1"/>
  <c r="BS85" i="26" a="1"/>
  <c r="BS85" i="26" s="1"/>
  <c r="FV85" i="26" s="1"/>
  <c r="BW86" i="27" s="1"/>
  <c r="BS87" i="26" a="1"/>
  <c r="BS87" i="26" s="1"/>
  <c r="FV87" i="26" s="1" a="1"/>
  <c r="FV87" i="26" s="1"/>
  <c r="BW88" i="27" s="1"/>
  <c r="BS88" i="26" a="1"/>
  <c r="BS88" i="26" s="1"/>
  <c r="AO125" i="26" a="1"/>
  <c r="AO125" i="26" s="1"/>
  <c r="ER125" i="26" s="1"/>
  <c r="AS126" i="27" s="1"/>
  <c r="AO130" i="26" a="1"/>
  <c r="AO130" i="26" s="1"/>
  <c r="ER130" i="26" s="1"/>
  <c r="AS131" i="27" s="1"/>
  <c r="AO129" i="26" a="1"/>
  <c r="AO129" i="26" s="1"/>
  <c r="ER129" i="26" s="1"/>
  <c r="AS130" i="27" s="1"/>
  <c r="AO132" i="26" a="1"/>
  <c r="AO132" i="26" s="1"/>
  <c r="ER132" i="26" s="1"/>
  <c r="AS133" i="27" s="1"/>
  <c r="AO133" i="26" a="1"/>
  <c r="AO133" i="26" s="1"/>
  <c r="ER133" i="26" s="1"/>
  <c r="AS134" i="27" s="1"/>
  <c r="AO127" i="26" a="1"/>
  <c r="AO127" i="26" s="1"/>
  <c r="ER127" i="26" s="1"/>
  <c r="AS128" i="27" s="1"/>
  <c r="AO128" i="26" a="1"/>
  <c r="AO128" i="26" s="1"/>
  <c r="ER128" i="26" s="1"/>
  <c r="AS129" i="27" s="1"/>
  <c r="AO123" i="26" a="1"/>
  <c r="AO123" i="26" s="1"/>
  <c r="ER123" i="26" s="1"/>
  <c r="AS124" i="27" s="1"/>
  <c r="AO124" i="26" a="1"/>
  <c r="AO124" i="26" s="1"/>
  <c r="ER124" i="26" s="1"/>
  <c r="AS125" i="27" s="1"/>
  <c r="AO122" i="26" a="1"/>
  <c r="AO122" i="26" s="1"/>
  <c r="ER122" i="26" s="1"/>
  <c r="AS123" i="27" s="1"/>
  <c r="AO121" i="26" a="1"/>
  <c r="AO121" i="26" s="1"/>
  <c r="ER121" i="26" s="1"/>
  <c r="AS122" i="27" s="1"/>
  <c r="AO126" i="26" a="1"/>
  <c r="AO126" i="26" s="1"/>
  <c r="ER126" i="26" s="1"/>
  <c r="AS127" i="27" s="1"/>
  <c r="AO120" i="26" a="1"/>
  <c r="AO120" i="26" s="1"/>
  <c r="ER120" i="26" s="1"/>
  <c r="AS121" i="27" s="1"/>
  <c r="AO131" i="26" a="1"/>
  <c r="AO131" i="26" s="1"/>
  <c r="ER131" i="26" s="1"/>
  <c r="AS132" i="27" s="1"/>
  <c r="AL105" i="26" a="1"/>
  <c r="AL105" i="26" s="1"/>
  <c r="EO105" i="26" s="1" a="1"/>
  <c r="EO105" i="26" s="1"/>
  <c r="AP106" i="27" s="1"/>
  <c r="AL108" i="26" a="1"/>
  <c r="AL108" i="26" s="1"/>
  <c r="EO108" i="26" s="1"/>
  <c r="AP109" i="27" s="1"/>
  <c r="AL103" i="26" a="1"/>
  <c r="AL103" i="26" s="1"/>
  <c r="EO103" i="26" s="1" a="1"/>
  <c r="EO103" i="26" s="1"/>
  <c r="AP104" i="27" s="1"/>
  <c r="AL104" i="26" a="1"/>
  <c r="AL104" i="26" s="1"/>
  <c r="EO104" i="26" s="1"/>
  <c r="AP105" i="27" s="1"/>
  <c r="AL109" i="26" a="1"/>
  <c r="AL109" i="26" s="1"/>
  <c r="EO109" i="26" s="1" a="1"/>
  <c r="EO109" i="26" s="1"/>
  <c r="AP110" i="27" s="1"/>
  <c r="AL102" i="26" a="1"/>
  <c r="AL102" i="26" s="1"/>
  <c r="EO102" i="26" s="1"/>
  <c r="AP103" i="27" s="1"/>
  <c r="AL106" i="26" a="1"/>
  <c r="AL106" i="26" s="1"/>
  <c r="EO106" i="26" s="1"/>
  <c r="AP107" i="27" s="1"/>
  <c r="AL100" i="26" a="1"/>
  <c r="AL100" i="26" s="1"/>
  <c r="EO100" i="26" s="1" a="1"/>
  <c r="EO100" i="26" s="1"/>
  <c r="AP101" i="27" s="1"/>
  <c r="AL107" i="26" a="1"/>
  <c r="AL107" i="26" s="1"/>
  <c r="EO107" i="26" s="1" a="1"/>
  <c r="EO107" i="26" s="1"/>
  <c r="AP108" i="27" s="1"/>
  <c r="AL99" i="26" a="1"/>
  <c r="AL99" i="26" s="1"/>
  <c r="EO99" i="26" s="1"/>
  <c r="AP100" i="27" s="1"/>
  <c r="AL101" i="26" a="1"/>
  <c r="AL101" i="26" s="1"/>
  <c r="EO101" i="26" s="1"/>
  <c r="AP102" i="27" s="1"/>
  <c r="Q109" i="26" a="1"/>
  <c r="Q109" i="26" s="1"/>
  <c r="DT109" i="26" s="1" a="1"/>
  <c r="DT109" i="26" s="1"/>
  <c r="U110" i="27" s="1"/>
  <c r="Q104" i="26" a="1"/>
  <c r="Q104" i="26" s="1"/>
  <c r="DT104" i="26" s="1"/>
  <c r="U105" i="27" s="1"/>
  <c r="Q103" i="26" a="1"/>
  <c r="Q103" i="26" s="1"/>
  <c r="DT103" i="26" s="1" a="1"/>
  <c r="DT103" i="26" s="1"/>
  <c r="U104" i="27" s="1"/>
  <c r="Q107" i="26" a="1"/>
  <c r="Q107" i="26" s="1"/>
  <c r="DT107" i="26" s="1" a="1"/>
  <c r="DT107" i="26" s="1"/>
  <c r="U108" i="27" s="1"/>
  <c r="Q101" i="26" a="1"/>
  <c r="Q101" i="26" s="1"/>
  <c r="DT101" i="26" s="1"/>
  <c r="U102" i="27" s="1"/>
  <c r="Q108" i="26" a="1"/>
  <c r="Q108" i="26" s="1"/>
  <c r="DT108" i="26" s="1"/>
  <c r="U109" i="27" s="1"/>
  <c r="Q99" i="26" a="1"/>
  <c r="Q99" i="26" s="1"/>
  <c r="DT99" i="26" s="1"/>
  <c r="U100" i="27" s="1"/>
  <c r="Q106" i="26" a="1"/>
  <c r="Q106" i="26" s="1"/>
  <c r="DT106" i="26" s="1"/>
  <c r="U107" i="27" s="1"/>
  <c r="Q100" i="26" a="1"/>
  <c r="Q100" i="26" s="1"/>
  <c r="DT100" i="26" s="1" a="1"/>
  <c r="DT100" i="26" s="1"/>
  <c r="U101" i="27" s="1"/>
  <c r="Q102" i="26" a="1"/>
  <c r="Q102" i="26" s="1"/>
  <c r="DT102" i="26" s="1"/>
  <c r="U103" i="27" s="1"/>
  <c r="Q105" i="26" a="1"/>
  <c r="Q105" i="26" s="1"/>
  <c r="DT105" i="26" s="1" a="1"/>
  <c r="DT105" i="26" s="1"/>
  <c r="U106" i="27" s="1"/>
  <c r="AT94" i="26" a="1"/>
  <c r="AT94" i="26" s="1"/>
  <c r="EW94" i="26" s="1"/>
  <c r="AX95" i="27" s="1"/>
  <c r="AT95" i="26" a="1"/>
  <c r="AT95" i="26" s="1"/>
  <c r="EW95" i="26" s="1" a="1"/>
  <c r="EW95" i="26" s="1"/>
  <c r="AX96" i="27" s="1"/>
  <c r="AT92" i="26" a="1"/>
  <c r="AT92" i="26" s="1"/>
  <c r="EW92" i="26" s="1"/>
  <c r="AX93" i="27" s="1"/>
  <c r="AT93" i="26" a="1"/>
  <c r="AT93" i="26" s="1"/>
  <c r="EW93" i="26" s="1" a="1"/>
  <c r="EW93" i="26" s="1"/>
  <c r="AX94" i="27" s="1"/>
  <c r="AT96" i="26" a="1"/>
  <c r="AT96" i="26" s="1"/>
  <c r="EW96" i="26" s="1"/>
  <c r="AX97" i="27" s="1"/>
  <c r="AT97" i="26" a="1"/>
  <c r="AT97" i="26" s="1"/>
  <c r="EW97" i="26" s="1"/>
  <c r="AX98" i="27" s="1"/>
  <c r="AT98" i="26" a="1"/>
  <c r="AT98" i="26" s="1"/>
  <c r="EW98" i="26" s="1" a="1"/>
  <c r="EW98" i="26" s="1"/>
  <c r="AX99" i="27" s="1"/>
  <c r="AT91" i="26" a="1"/>
  <c r="AT91" i="26" s="1"/>
  <c r="EW91" i="26" s="1" a="1"/>
  <c r="EW91" i="26" s="1"/>
  <c r="AX92" i="27" s="1"/>
  <c r="AT90" i="26" a="1"/>
  <c r="AT90" i="26" s="1"/>
  <c r="EW90" i="26" s="1" a="1"/>
  <c r="EW90" i="26" s="1"/>
  <c r="AX91" i="27" s="1"/>
  <c r="AF129" i="26" a="1"/>
  <c r="AF129" i="26" s="1"/>
  <c r="EI129" i="26" s="1"/>
  <c r="AJ130" i="27" s="1"/>
  <c r="AF127" i="26" a="1"/>
  <c r="AF127" i="26" s="1"/>
  <c r="EI127" i="26" s="1"/>
  <c r="AJ128" i="27" s="1"/>
  <c r="AF120" i="26" a="1"/>
  <c r="AF120" i="26" s="1"/>
  <c r="EI120" i="26" s="1"/>
  <c r="AJ121" i="27" s="1"/>
  <c r="AF126" i="26" a="1"/>
  <c r="AF126" i="26" s="1"/>
  <c r="EI126" i="26" s="1"/>
  <c r="AJ127" i="27" s="1"/>
  <c r="AF131" i="26" a="1"/>
  <c r="AF131" i="26" s="1"/>
  <c r="EI131" i="26" s="1"/>
  <c r="AJ132" i="27" s="1"/>
  <c r="AF128" i="26" a="1"/>
  <c r="AF128" i="26" s="1"/>
  <c r="EI128" i="26" s="1"/>
  <c r="AJ129" i="27" s="1"/>
  <c r="AF130" i="26" a="1"/>
  <c r="AF130" i="26" s="1"/>
  <c r="EI130" i="26" s="1"/>
  <c r="AJ131" i="27" s="1"/>
  <c r="AF125" i="26" a="1"/>
  <c r="AF125" i="26" s="1"/>
  <c r="EI125" i="26" s="1"/>
  <c r="AJ126" i="27" s="1"/>
  <c r="AF122" i="26" a="1"/>
  <c r="AF122" i="26" s="1"/>
  <c r="EI122" i="26" s="1"/>
  <c r="AJ123" i="27" s="1"/>
  <c r="AF123" i="26" a="1"/>
  <c r="AF123" i="26" s="1"/>
  <c r="EI123" i="26" s="1"/>
  <c r="AJ124" i="27" s="1"/>
  <c r="AF124" i="26" a="1"/>
  <c r="AF124" i="26" s="1"/>
  <c r="EI124" i="26" s="1"/>
  <c r="AJ125" i="27" s="1"/>
  <c r="AF121" i="26" a="1"/>
  <c r="AF121" i="26" s="1"/>
  <c r="EI121" i="26" s="1"/>
  <c r="AJ122" i="27" s="1"/>
  <c r="AF132" i="26" a="1"/>
  <c r="AF132" i="26" s="1"/>
  <c r="EI132" i="26" s="1"/>
  <c r="AJ133" i="27" s="1"/>
  <c r="AF133" i="26" a="1"/>
  <c r="AF133" i="26" s="1"/>
  <c r="EI133" i="26" s="1"/>
  <c r="AJ134" i="27" s="1"/>
  <c r="AA114" i="26" a="1"/>
  <c r="AA114" i="26" s="1"/>
  <c r="ED114" i="26" s="1" a="1"/>
  <c r="ED114" i="26" s="1"/>
  <c r="AE115" i="27" s="1"/>
  <c r="AA111" i="26" a="1"/>
  <c r="AA111" i="26" s="1"/>
  <c r="ED111" i="26" s="1" a="1"/>
  <c r="ED111" i="26" s="1"/>
  <c r="AE112" i="27" s="1"/>
  <c r="AA117" i="26" a="1"/>
  <c r="AA117" i="26" s="1"/>
  <c r="ED117" i="26" s="1"/>
  <c r="AE118" i="27" s="1"/>
  <c r="AA113" i="26" a="1"/>
  <c r="AA113" i="26" s="1"/>
  <c r="ED113" i="26" s="1" a="1"/>
  <c r="ED113" i="26" s="1"/>
  <c r="AE114" i="27" s="1"/>
  <c r="AA119" i="26" a="1"/>
  <c r="AA119" i="26" s="1"/>
  <c r="ED119" i="26" s="1" a="1"/>
  <c r="ED119" i="26" s="1"/>
  <c r="AE120" i="27" s="1"/>
  <c r="AA112" i="26" a="1"/>
  <c r="AA112" i="26" s="1"/>
  <c r="ED112" i="26" s="1"/>
  <c r="AE113" i="27" s="1"/>
  <c r="AA110" i="26" a="1"/>
  <c r="AA110" i="26" s="1"/>
  <c r="ED110" i="26" s="1"/>
  <c r="AE111" i="27" s="1"/>
  <c r="AA115" i="26" a="1"/>
  <c r="AA115" i="26" s="1"/>
  <c r="ED115" i="26" s="1"/>
  <c r="AE116" i="27" s="1"/>
  <c r="AA116" i="26" a="1"/>
  <c r="AA116" i="26" s="1"/>
  <c r="ED116" i="26" s="1" a="1"/>
  <c r="ED116" i="26" s="1"/>
  <c r="AE117" i="27" s="1"/>
  <c r="AA118" i="26" a="1"/>
  <c r="AA118" i="26" s="1"/>
  <c r="ED118" i="26" s="1"/>
  <c r="AE119" i="27" s="1"/>
  <c r="AG113" i="26" a="1"/>
  <c r="AG113" i="26" s="1"/>
  <c r="EJ113" i="26" s="1" a="1"/>
  <c r="EJ113" i="26" s="1"/>
  <c r="AK114" i="27" s="1"/>
  <c r="AG114" i="26" a="1"/>
  <c r="AG114" i="26" s="1"/>
  <c r="EJ114" i="26" s="1" a="1"/>
  <c r="EJ114" i="26" s="1"/>
  <c r="AK115" i="27" s="1"/>
  <c r="AG115" i="26" a="1"/>
  <c r="AG115" i="26" s="1"/>
  <c r="EJ115" i="26" s="1"/>
  <c r="AK116" i="27" s="1"/>
  <c r="AG110" i="26" a="1"/>
  <c r="AG110" i="26" s="1"/>
  <c r="EJ110" i="26" s="1"/>
  <c r="AK111" i="27" s="1"/>
  <c r="AG112" i="26" a="1"/>
  <c r="AG112" i="26" s="1"/>
  <c r="EJ112" i="26" s="1"/>
  <c r="AK113" i="27" s="1"/>
  <c r="AG111" i="26" a="1"/>
  <c r="AG111" i="26" s="1"/>
  <c r="EJ111" i="26" s="1" a="1"/>
  <c r="EJ111" i="26" s="1"/>
  <c r="AK112" i="27" s="1"/>
  <c r="AG116" i="26" a="1"/>
  <c r="AG116" i="26" s="1"/>
  <c r="EJ116" i="26" s="1" a="1"/>
  <c r="EJ116" i="26" s="1"/>
  <c r="AK117" i="27" s="1"/>
  <c r="AG118" i="26" a="1"/>
  <c r="AG118" i="26" s="1"/>
  <c r="EJ118" i="26" s="1"/>
  <c r="AK119" i="27" s="1"/>
  <c r="AG119" i="26" a="1"/>
  <c r="AG119" i="26" s="1"/>
  <c r="EJ119" i="26" s="1" a="1"/>
  <c r="EJ119" i="26" s="1"/>
  <c r="AK120" i="27" s="1"/>
  <c r="AG117" i="26" a="1"/>
  <c r="AG117" i="26" s="1"/>
  <c r="EJ117" i="26" s="1"/>
  <c r="AK118" i="27" s="1"/>
  <c r="L66" i="27"/>
  <c r="L67" i="27"/>
  <c r="L73" i="27"/>
  <c r="L49" i="27"/>
  <c r="L57" i="27"/>
  <c r="AE117" i="26" a="1"/>
  <c r="AE117" i="26" s="1"/>
  <c r="EH117" i="26" s="1"/>
  <c r="AI118" i="27" s="1"/>
  <c r="AE111" i="26" a="1"/>
  <c r="AE111" i="26" s="1"/>
  <c r="EH111" i="26" s="1" a="1"/>
  <c r="EH111" i="26" s="1"/>
  <c r="AI112" i="27" s="1"/>
  <c r="AE113" i="26" a="1"/>
  <c r="AE113" i="26" s="1"/>
  <c r="EH113" i="26" s="1" a="1"/>
  <c r="EH113" i="26" s="1"/>
  <c r="AI114" i="27" s="1"/>
  <c r="AE110" i="26" a="1"/>
  <c r="AE110" i="26" s="1"/>
  <c r="EH110" i="26" s="1"/>
  <c r="AI111" i="27" s="1"/>
  <c r="AE119" i="26" a="1"/>
  <c r="AE119" i="26" s="1"/>
  <c r="EH119" i="26" s="1" a="1"/>
  <c r="EH119" i="26" s="1"/>
  <c r="AI120" i="27" s="1"/>
  <c r="AE112" i="26" a="1"/>
  <c r="AE112" i="26" s="1"/>
  <c r="EH112" i="26" s="1"/>
  <c r="AI113" i="27" s="1"/>
  <c r="AE114" i="26" a="1"/>
  <c r="AE114" i="26" s="1"/>
  <c r="EH114" i="26" s="1" a="1"/>
  <c r="EH114" i="26" s="1"/>
  <c r="AI115" i="27" s="1"/>
  <c r="AE118" i="26" a="1"/>
  <c r="AE118" i="26" s="1"/>
  <c r="EH118" i="26" s="1"/>
  <c r="AI119" i="27" s="1"/>
  <c r="AE116" i="26" a="1"/>
  <c r="AE116" i="26" s="1"/>
  <c r="EH116" i="26" s="1" a="1"/>
  <c r="EH116" i="26" s="1"/>
  <c r="AI117" i="27" s="1"/>
  <c r="AE115" i="26" a="1"/>
  <c r="AE115" i="26" s="1"/>
  <c r="EH115" i="26" s="1"/>
  <c r="AI116" i="27" s="1"/>
  <c r="CZ122" i="26" a="1"/>
  <c r="CZ122" i="26" s="1"/>
  <c r="HC122" i="26" s="1"/>
  <c r="DD123" i="27" s="1"/>
  <c r="CZ124" i="26" a="1"/>
  <c r="CZ124" i="26" s="1"/>
  <c r="HC124" i="26" s="1"/>
  <c r="DD125" i="27" s="1"/>
  <c r="CZ128" i="26" a="1"/>
  <c r="CZ128" i="26" s="1"/>
  <c r="HC128" i="26" s="1"/>
  <c r="DD129" i="27" s="1"/>
  <c r="CZ126" i="26" a="1"/>
  <c r="CZ126" i="26" s="1"/>
  <c r="HC126" i="26" s="1"/>
  <c r="DD127" i="27" s="1"/>
  <c r="CZ130" i="26" a="1"/>
  <c r="CZ130" i="26" s="1"/>
  <c r="HC130" i="26" s="1"/>
  <c r="DD131" i="27" s="1"/>
  <c r="CZ132" i="26" a="1"/>
  <c r="CZ132" i="26" s="1"/>
  <c r="HC132" i="26" s="1"/>
  <c r="DD133" i="27" s="1"/>
  <c r="CZ131" i="26" a="1"/>
  <c r="CZ131" i="26" s="1"/>
  <c r="HC131" i="26" s="1"/>
  <c r="DD132" i="27" s="1"/>
  <c r="CZ123" i="26" a="1"/>
  <c r="CZ123" i="26" s="1"/>
  <c r="HC123" i="26" s="1"/>
  <c r="DD124" i="27" s="1"/>
  <c r="CZ125" i="26" a="1"/>
  <c r="CZ125" i="26" s="1"/>
  <c r="HC125" i="26" s="1"/>
  <c r="DD126" i="27" s="1"/>
  <c r="CZ120" i="26" a="1"/>
  <c r="CZ120" i="26" s="1"/>
  <c r="HC120" i="26" s="1"/>
  <c r="DD121" i="27" s="1"/>
  <c r="CZ121" i="26" a="1"/>
  <c r="CZ121" i="26" s="1"/>
  <c r="HC121" i="26" s="1"/>
  <c r="DD122" i="27" s="1"/>
  <c r="CZ133" i="26" a="1"/>
  <c r="CZ133" i="26" s="1"/>
  <c r="HC133" i="26" s="1"/>
  <c r="DD134" i="27" s="1"/>
  <c r="CZ129" i="26" a="1"/>
  <c r="CZ129" i="26" s="1"/>
  <c r="HC129" i="26" s="1"/>
  <c r="DD130" i="27" s="1"/>
  <c r="CZ127" i="26" a="1"/>
  <c r="CZ127" i="26" s="1"/>
  <c r="HC127" i="26" s="1"/>
  <c r="DD128" i="27" s="1"/>
  <c r="CN86" i="26" a="1"/>
  <c r="CN86" i="26" s="1"/>
  <c r="GQ86" i="26" s="1" a="1"/>
  <c r="GQ86" i="26" s="1"/>
  <c r="CR87" i="27" s="1"/>
  <c r="CN88" i="26" a="1"/>
  <c r="CN88" i="26" s="1"/>
  <c r="CN84" i="26" a="1"/>
  <c r="CN84" i="26" s="1"/>
  <c r="GQ84" i="26" s="1"/>
  <c r="CR85" i="27" s="1"/>
  <c r="CN85" i="26" a="1"/>
  <c r="CN85" i="26" s="1"/>
  <c r="GQ85" i="26" s="1"/>
  <c r="CR86" i="27" s="1"/>
  <c r="CN87" i="26" a="1"/>
  <c r="CN87" i="26" s="1"/>
  <c r="GQ87" i="26" s="1" a="1"/>
  <c r="GQ87" i="26" s="1"/>
  <c r="CR88" i="27" s="1"/>
  <c r="CN89" i="26" a="1"/>
  <c r="CN89" i="26" s="1"/>
  <c r="CD126" i="26" a="1"/>
  <c r="CD126" i="26" s="1"/>
  <c r="GG126" i="26" s="1"/>
  <c r="CH127" i="27" s="1"/>
  <c r="CD127" i="26" a="1"/>
  <c r="CD127" i="26" s="1"/>
  <c r="GG127" i="26" s="1"/>
  <c r="CH128" i="27" s="1"/>
  <c r="CD122" i="26" a="1"/>
  <c r="CD122" i="26" s="1"/>
  <c r="GG122" i="26" s="1"/>
  <c r="CH123" i="27" s="1"/>
  <c r="CD124" i="26" a="1"/>
  <c r="CD124" i="26" s="1"/>
  <c r="GG124" i="26" s="1"/>
  <c r="CH125" i="27" s="1"/>
  <c r="CD133" i="26" a="1"/>
  <c r="CD133" i="26" s="1"/>
  <c r="GG133" i="26" s="1"/>
  <c r="CH134" i="27" s="1"/>
  <c r="CD129" i="26" a="1"/>
  <c r="CD129" i="26" s="1"/>
  <c r="GG129" i="26" s="1"/>
  <c r="CH130" i="27" s="1"/>
  <c r="CD120" i="26" a="1"/>
  <c r="CD120" i="26" s="1"/>
  <c r="GG120" i="26" s="1"/>
  <c r="CH121" i="27" s="1"/>
  <c r="CD128" i="26" a="1"/>
  <c r="CD128" i="26" s="1"/>
  <c r="GG128" i="26" s="1"/>
  <c r="CH129" i="27" s="1"/>
  <c r="CD131" i="26" a="1"/>
  <c r="CD131" i="26" s="1"/>
  <c r="GG131" i="26" s="1"/>
  <c r="CH132" i="27" s="1"/>
  <c r="CD121" i="26" a="1"/>
  <c r="CD121" i="26" s="1"/>
  <c r="GG121" i="26" s="1"/>
  <c r="CH122" i="27" s="1"/>
  <c r="CD132" i="26" a="1"/>
  <c r="CD132" i="26" s="1"/>
  <c r="GG132" i="26" s="1"/>
  <c r="CH133" i="27" s="1"/>
  <c r="CD123" i="26" a="1"/>
  <c r="CD123" i="26" s="1"/>
  <c r="GG123" i="26" s="1"/>
  <c r="CH124" i="27" s="1"/>
  <c r="CD130" i="26" a="1"/>
  <c r="CD130" i="26" s="1"/>
  <c r="GG130" i="26" s="1"/>
  <c r="CH131" i="27" s="1"/>
  <c r="CD125" i="26" a="1"/>
  <c r="CD125" i="26" s="1"/>
  <c r="GG125" i="26" s="1"/>
  <c r="CH126" i="27" s="1"/>
  <c r="CQ125" i="26" a="1"/>
  <c r="CQ125" i="26" s="1"/>
  <c r="GT125" i="26" s="1"/>
  <c r="CU126" i="27" s="1"/>
  <c r="CQ121" i="26" a="1"/>
  <c r="CQ121" i="26" s="1"/>
  <c r="GT121" i="26" s="1"/>
  <c r="CU122" i="27" s="1"/>
  <c r="CQ124" i="26" a="1"/>
  <c r="CQ124" i="26" s="1"/>
  <c r="GT124" i="26" s="1"/>
  <c r="CU125" i="27" s="1"/>
  <c r="CQ133" i="26" a="1"/>
  <c r="CQ133" i="26" s="1"/>
  <c r="GT133" i="26" s="1"/>
  <c r="CU134" i="27" s="1"/>
  <c r="CQ128" i="26" a="1"/>
  <c r="CQ128" i="26" s="1"/>
  <c r="GT128" i="26" s="1"/>
  <c r="CU129" i="27" s="1"/>
  <c r="CQ127" i="26" a="1"/>
  <c r="CQ127" i="26" s="1"/>
  <c r="GT127" i="26" s="1"/>
  <c r="CU128" i="27" s="1"/>
  <c r="CQ123" i="26" a="1"/>
  <c r="CQ123" i="26" s="1"/>
  <c r="GT123" i="26" s="1"/>
  <c r="CU124" i="27" s="1"/>
  <c r="CQ131" i="26" a="1"/>
  <c r="CQ131" i="26" s="1"/>
  <c r="GT131" i="26" s="1"/>
  <c r="CU132" i="27" s="1"/>
  <c r="CQ132" i="26" a="1"/>
  <c r="CQ132" i="26" s="1"/>
  <c r="GT132" i="26" s="1"/>
  <c r="CU133" i="27" s="1"/>
  <c r="CQ126" i="26" a="1"/>
  <c r="CQ126" i="26" s="1"/>
  <c r="GT126" i="26" s="1"/>
  <c r="CU127" i="27" s="1"/>
  <c r="CQ120" i="26" a="1"/>
  <c r="CQ120" i="26" s="1"/>
  <c r="GT120" i="26" s="1"/>
  <c r="CU121" i="27" s="1"/>
  <c r="CQ122" i="26" a="1"/>
  <c r="CQ122" i="26" s="1"/>
  <c r="GT122" i="26" s="1"/>
  <c r="CU123" i="27" s="1"/>
  <c r="CQ130" i="26" a="1"/>
  <c r="CQ130" i="26" s="1"/>
  <c r="GT130" i="26" s="1"/>
  <c r="CU131" i="27" s="1"/>
  <c r="CQ129" i="26" a="1"/>
  <c r="CQ129" i="26" s="1"/>
  <c r="GT129" i="26" s="1"/>
  <c r="CU130" i="27" s="1"/>
  <c r="K46" i="26" a="1"/>
  <c r="K46" i="26" s="1"/>
  <c r="DN46" i="26" s="1"/>
  <c r="O46" i="27" s="1"/>
  <c r="K41" i="26" a="1"/>
  <c r="K41" i="26" s="1"/>
  <c r="DN41" i="26" s="1" a="1"/>
  <c r="DN41" i="26" s="1"/>
  <c r="O41" i="27" s="1"/>
  <c r="K45" i="26" a="1"/>
  <c r="K45" i="26" s="1"/>
  <c r="DN45" i="26" s="1" a="1"/>
  <c r="DN45" i="26" s="1"/>
  <c r="O45" i="27" s="1"/>
  <c r="K43" i="26" a="1"/>
  <c r="K43" i="26" s="1"/>
  <c r="DN43" i="26" s="1" a="1"/>
  <c r="DN43" i="26" s="1"/>
  <c r="O43" i="27" s="1"/>
  <c r="K48" i="26" a="1"/>
  <c r="K48" i="26" s="1"/>
  <c r="DN48" i="26" s="1" a="1"/>
  <c r="DN48" i="26" s="1"/>
  <c r="O48" i="27" s="1"/>
  <c r="K42" i="26" a="1"/>
  <c r="K42" i="26" s="1"/>
  <c r="DN42" i="26" s="1"/>
  <c r="O42" i="27" s="1"/>
  <c r="K47" i="26" a="1"/>
  <c r="K47" i="26" s="1"/>
  <c r="DN47" i="26" s="1"/>
  <c r="O47" i="27" s="1"/>
  <c r="K44" i="26" a="1"/>
  <c r="K44" i="26" s="1"/>
  <c r="DN44" i="26" s="1"/>
  <c r="O44" i="27" s="1"/>
  <c r="K40" i="26" a="1"/>
  <c r="K40" i="26" s="1"/>
  <c r="DN40" i="26" s="1" a="1"/>
  <c r="DN40" i="26" s="1"/>
  <c r="O40" i="27" s="1"/>
  <c r="CB84" i="26" a="1"/>
  <c r="CB84" i="26" s="1"/>
  <c r="GE84" i="26" s="1"/>
  <c r="CF85" i="27" s="1"/>
  <c r="CB85" i="26" a="1"/>
  <c r="CB85" i="26" s="1"/>
  <c r="GE85" i="26" s="1"/>
  <c r="CF86" i="27" s="1"/>
  <c r="CB89" i="26" a="1"/>
  <c r="CB89" i="26" s="1"/>
  <c r="CB88" i="26" a="1"/>
  <c r="CB88" i="26" s="1"/>
  <c r="CB87" i="26" a="1"/>
  <c r="CB87" i="26" s="1"/>
  <c r="GE87" i="26" s="1" a="1"/>
  <c r="GE87" i="26" s="1"/>
  <c r="CF88" i="27" s="1"/>
  <c r="CB86" i="26" a="1"/>
  <c r="CB86" i="26" s="1"/>
  <c r="GE86" i="26" s="1" a="1"/>
  <c r="GE86" i="26" s="1"/>
  <c r="CF87" i="27" s="1"/>
  <c r="BZ95" i="26" a="1"/>
  <c r="BZ95" i="26" s="1"/>
  <c r="GC95" i="26" s="1" a="1"/>
  <c r="GC95" i="26" s="1"/>
  <c r="CD96" i="27" s="1"/>
  <c r="BZ98" i="26" a="1"/>
  <c r="BZ98" i="26" s="1"/>
  <c r="GC98" i="26" s="1" a="1"/>
  <c r="GC98" i="26" s="1"/>
  <c r="CD99" i="27" s="1"/>
  <c r="BZ97" i="26" a="1"/>
  <c r="BZ97" i="26" s="1"/>
  <c r="GC97" i="26" s="1"/>
  <c r="CD98" i="27" s="1"/>
  <c r="BZ90" i="26" a="1"/>
  <c r="BZ90" i="26" s="1"/>
  <c r="GC90" i="26" s="1" a="1"/>
  <c r="GC90" i="26" s="1"/>
  <c r="CD91" i="27" s="1"/>
  <c r="BZ92" i="26" a="1"/>
  <c r="BZ92" i="26" s="1"/>
  <c r="GC92" i="26" s="1"/>
  <c r="CD93" i="27" s="1"/>
  <c r="BZ94" i="26" a="1"/>
  <c r="BZ94" i="26" s="1"/>
  <c r="GC94" i="26" s="1"/>
  <c r="CD95" i="27" s="1"/>
  <c r="BZ93" i="26" a="1"/>
  <c r="BZ93" i="26" s="1"/>
  <c r="GC93" i="26" s="1" a="1"/>
  <c r="GC93" i="26" s="1"/>
  <c r="CD94" i="27" s="1"/>
  <c r="BZ91" i="26" a="1"/>
  <c r="BZ91" i="26" s="1"/>
  <c r="GC91" i="26" s="1" a="1"/>
  <c r="GC91" i="26" s="1"/>
  <c r="CD92" i="27" s="1"/>
  <c r="BZ96" i="26" a="1"/>
  <c r="BZ96" i="26" s="1"/>
  <c r="GC96" i="26" s="1"/>
  <c r="CD97" i="27" s="1"/>
  <c r="DI93" i="26" a="1"/>
  <c r="DI93" i="26" s="1"/>
  <c r="HL93" i="26" s="1" a="1"/>
  <c r="HL93" i="26" s="1"/>
  <c r="DM94" i="27" s="1"/>
  <c r="DI98" i="26" a="1"/>
  <c r="DI98" i="26" s="1"/>
  <c r="HL98" i="26" s="1" a="1"/>
  <c r="HL98" i="26" s="1"/>
  <c r="DM99" i="27" s="1"/>
  <c r="DI94" i="26" a="1"/>
  <c r="DI94" i="26" s="1"/>
  <c r="HL94" i="26" s="1"/>
  <c r="DM95" i="27" s="1"/>
  <c r="DI95" i="26" a="1"/>
  <c r="DI95" i="26" s="1"/>
  <c r="HL95" i="26" s="1" a="1"/>
  <c r="HL95" i="26" s="1"/>
  <c r="DM96" i="27" s="1"/>
  <c r="DI92" i="26" a="1"/>
  <c r="DI92" i="26" s="1"/>
  <c r="HL92" i="26" s="1"/>
  <c r="DM93" i="27" s="1"/>
  <c r="DI96" i="26" a="1"/>
  <c r="DI96" i="26" s="1"/>
  <c r="HL96" i="26" s="1"/>
  <c r="DM97" i="27" s="1"/>
  <c r="DI97" i="26" a="1"/>
  <c r="DI97" i="26" s="1"/>
  <c r="HL97" i="26" s="1"/>
  <c r="DM98" i="27" s="1"/>
  <c r="DI90" i="26" a="1"/>
  <c r="DI90" i="26" s="1"/>
  <c r="HL90" i="26" s="1" a="1"/>
  <c r="HL90" i="26" s="1"/>
  <c r="DM91" i="27" s="1"/>
  <c r="DI91" i="26" a="1"/>
  <c r="DI91" i="26" s="1"/>
  <c r="HL91" i="26" s="1" a="1"/>
  <c r="HL91" i="26" s="1"/>
  <c r="DM92" i="27" s="1"/>
  <c r="AU110" i="26" a="1"/>
  <c r="AU110" i="26" s="1"/>
  <c r="EX110" i="26" s="1"/>
  <c r="AY111" i="27" s="1"/>
  <c r="AU114" i="26" a="1"/>
  <c r="AU114" i="26" s="1"/>
  <c r="EX114" i="26" s="1" a="1"/>
  <c r="EX114" i="26" s="1"/>
  <c r="AY115" i="27" s="1"/>
  <c r="AU117" i="26" a="1"/>
  <c r="AU117" i="26" s="1"/>
  <c r="EX117" i="26" s="1"/>
  <c r="AY118" i="27" s="1"/>
  <c r="AU119" i="26" a="1"/>
  <c r="AU119" i="26" s="1"/>
  <c r="EX119" i="26" s="1" a="1"/>
  <c r="EX119" i="26" s="1"/>
  <c r="AY120" i="27" s="1"/>
  <c r="AU112" i="26" a="1"/>
  <c r="AU112" i="26" s="1"/>
  <c r="EX112" i="26" s="1"/>
  <c r="AY113" i="27" s="1"/>
  <c r="AU116" i="26" a="1"/>
  <c r="AU116" i="26" s="1"/>
  <c r="EX116" i="26" s="1" a="1"/>
  <c r="EX116" i="26" s="1"/>
  <c r="AY117" i="27" s="1"/>
  <c r="AU111" i="26" a="1"/>
  <c r="AU111" i="26" s="1"/>
  <c r="EX111" i="26" s="1" a="1"/>
  <c r="EX111" i="26" s="1"/>
  <c r="AY112" i="27" s="1"/>
  <c r="AU115" i="26" a="1"/>
  <c r="AU115" i="26" s="1"/>
  <c r="EX115" i="26" s="1"/>
  <c r="AY116" i="27" s="1"/>
  <c r="AU113" i="26" a="1"/>
  <c r="AU113" i="26" s="1"/>
  <c r="EX113" i="26" s="1" a="1"/>
  <c r="EX113" i="26" s="1"/>
  <c r="AY114" i="27" s="1"/>
  <c r="AU118" i="26" a="1"/>
  <c r="AU118" i="26" s="1"/>
  <c r="EX118" i="26" s="1"/>
  <c r="AY119" i="27" s="1"/>
  <c r="AM109" i="26" a="1"/>
  <c r="AM109" i="26" s="1"/>
  <c r="EP109" i="26" s="1" a="1"/>
  <c r="EP109" i="26" s="1"/>
  <c r="AQ110" i="27" s="1"/>
  <c r="AM107" i="26" a="1"/>
  <c r="AM107" i="26" s="1"/>
  <c r="EP107" i="26" s="1" a="1"/>
  <c r="EP107" i="26" s="1"/>
  <c r="AQ108" i="27" s="1"/>
  <c r="AM99" i="26" a="1"/>
  <c r="AM99" i="26" s="1"/>
  <c r="EP99" i="26" s="1"/>
  <c r="AQ100" i="27" s="1"/>
  <c r="AM103" i="26" a="1"/>
  <c r="AM103" i="26" s="1"/>
  <c r="EP103" i="26" s="1" a="1"/>
  <c r="EP103" i="26" s="1"/>
  <c r="AQ104" i="27" s="1"/>
  <c r="AM105" i="26" a="1"/>
  <c r="AM105" i="26" s="1"/>
  <c r="EP105" i="26" s="1" a="1"/>
  <c r="EP105" i="26" s="1"/>
  <c r="AQ106" i="27" s="1"/>
  <c r="AM104" i="26" a="1"/>
  <c r="AM104" i="26" s="1"/>
  <c r="EP104" i="26" s="1"/>
  <c r="AQ105" i="27" s="1"/>
  <c r="AM106" i="26" a="1"/>
  <c r="AM106" i="26" s="1"/>
  <c r="EP106" i="26" s="1"/>
  <c r="AQ107" i="27" s="1"/>
  <c r="AM102" i="26" a="1"/>
  <c r="AM102" i="26" s="1"/>
  <c r="EP102" i="26" s="1"/>
  <c r="AQ103" i="27" s="1"/>
  <c r="AM108" i="26" a="1"/>
  <c r="AM108" i="26" s="1"/>
  <c r="EP108" i="26" s="1"/>
  <c r="AQ109" i="27" s="1"/>
  <c r="AM100" i="26" a="1"/>
  <c r="AM100" i="26" s="1"/>
  <c r="EP100" i="26" s="1" a="1"/>
  <c r="EP100" i="26" s="1"/>
  <c r="AQ101" i="27" s="1"/>
  <c r="AM101" i="26" a="1"/>
  <c r="AM101" i="26" s="1"/>
  <c r="EP101" i="26" s="1"/>
  <c r="AQ102" i="27" s="1"/>
  <c r="BX84" i="26" a="1"/>
  <c r="BX84" i="26" s="1"/>
  <c r="GA84" i="26" s="1"/>
  <c r="CB85" i="27" s="1"/>
  <c r="BX87" i="26" a="1"/>
  <c r="BX87" i="26" s="1"/>
  <c r="GA87" i="26" s="1" a="1"/>
  <c r="GA87" i="26" s="1"/>
  <c r="CB88" i="27" s="1"/>
  <c r="BX86" i="26" a="1"/>
  <c r="BX86" i="26" s="1"/>
  <c r="GA86" i="26" s="1" a="1"/>
  <c r="GA86" i="26" s="1"/>
  <c r="CB87" i="27" s="1"/>
  <c r="BX89" i="26" a="1"/>
  <c r="BX89" i="26" s="1"/>
  <c r="BX85" i="26" a="1"/>
  <c r="BX85" i="26" s="1"/>
  <c r="GA85" i="26" s="1"/>
  <c r="CB86" i="27" s="1"/>
  <c r="BX88" i="26" a="1"/>
  <c r="BX88" i="26" s="1"/>
  <c r="S95" i="26" a="1"/>
  <c r="S95" i="26" s="1"/>
  <c r="DV95" i="26" s="1" a="1"/>
  <c r="DV95" i="26" s="1"/>
  <c r="W96" i="27" s="1"/>
  <c r="S91" i="26" a="1"/>
  <c r="S91" i="26" s="1"/>
  <c r="DV91" i="26" s="1" a="1"/>
  <c r="DV91" i="26" s="1"/>
  <c r="W92" i="27" s="1"/>
  <c r="S98" i="26" a="1"/>
  <c r="S98" i="26" s="1"/>
  <c r="DV98" i="26" s="1" a="1"/>
  <c r="DV98" i="26" s="1"/>
  <c r="W99" i="27" s="1"/>
  <c r="S93" i="26" a="1"/>
  <c r="S93" i="26" s="1"/>
  <c r="DV93" i="26" s="1" a="1"/>
  <c r="DV93" i="26" s="1"/>
  <c r="W94" i="27" s="1"/>
  <c r="S90" i="26" a="1"/>
  <c r="S90" i="26" s="1"/>
  <c r="DV90" i="26" s="1" a="1"/>
  <c r="DV90" i="26" s="1"/>
  <c r="W91" i="27" s="1"/>
  <c r="S97" i="26" a="1"/>
  <c r="S97" i="26" s="1"/>
  <c r="DV97" i="26" s="1"/>
  <c r="W98" i="27" s="1"/>
  <c r="S96" i="26" a="1"/>
  <c r="S96" i="26" s="1"/>
  <c r="DV96" i="26" s="1"/>
  <c r="W97" i="27" s="1"/>
  <c r="S94" i="26" a="1"/>
  <c r="S94" i="26" s="1"/>
  <c r="DV94" i="26" s="1"/>
  <c r="W95" i="27" s="1"/>
  <c r="S92" i="26" a="1"/>
  <c r="S92" i="26" s="1"/>
  <c r="DV92" i="26" s="1"/>
  <c r="W93" i="27" s="1"/>
  <c r="CS127" i="26" a="1"/>
  <c r="CS127" i="26" s="1"/>
  <c r="GV127" i="26" s="1"/>
  <c r="CW128" i="27" s="1"/>
  <c r="CS121" i="26" a="1"/>
  <c r="CS121" i="26" s="1"/>
  <c r="GV121" i="26" s="1"/>
  <c r="CW122" i="27" s="1"/>
  <c r="CS126" i="26" a="1"/>
  <c r="CS126" i="26" s="1"/>
  <c r="GV126" i="26" s="1"/>
  <c r="CW127" i="27" s="1"/>
  <c r="CS123" i="26" a="1"/>
  <c r="CS123" i="26" s="1"/>
  <c r="GV123" i="26" s="1"/>
  <c r="CW124" i="27" s="1"/>
  <c r="CS128" i="26" a="1"/>
  <c r="CS128" i="26" s="1"/>
  <c r="GV128" i="26" s="1"/>
  <c r="CW129" i="27" s="1"/>
  <c r="CS122" i="26" a="1"/>
  <c r="CS122" i="26" s="1"/>
  <c r="GV122" i="26" s="1"/>
  <c r="CW123" i="27" s="1"/>
  <c r="CS120" i="26" a="1"/>
  <c r="CS120" i="26" s="1"/>
  <c r="GV120" i="26" s="1"/>
  <c r="CW121" i="27" s="1"/>
  <c r="CS132" i="26" a="1"/>
  <c r="CS132" i="26" s="1"/>
  <c r="GV132" i="26" s="1"/>
  <c r="CW133" i="27" s="1"/>
  <c r="CS131" i="26" a="1"/>
  <c r="CS131" i="26" s="1"/>
  <c r="GV131" i="26" s="1"/>
  <c r="CW132" i="27" s="1"/>
  <c r="CS124" i="26" a="1"/>
  <c r="CS124" i="26" s="1"/>
  <c r="GV124" i="26" s="1"/>
  <c r="CW125" i="27" s="1"/>
  <c r="CS129" i="26" a="1"/>
  <c r="CS129" i="26" s="1"/>
  <c r="GV129" i="26" s="1"/>
  <c r="CW130" i="27" s="1"/>
  <c r="CS130" i="26" a="1"/>
  <c r="CS130" i="26" s="1"/>
  <c r="GV130" i="26" s="1"/>
  <c r="CW131" i="27" s="1"/>
  <c r="CS125" i="26" a="1"/>
  <c r="CS125" i="26" s="1"/>
  <c r="GV125" i="26" s="1"/>
  <c r="CW126" i="27" s="1"/>
  <c r="CS133" i="26" a="1"/>
  <c r="CS133" i="26" s="1"/>
  <c r="GV133" i="26" s="1"/>
  <c r="CW134" i="27" s="1"/>
  <c r="CI106" i="26" a="1"/>
  <c r="CI106" i="26" s="1"/>
  <c r="GL106" i="26" s="1"/>
  <c r="CM107" i="27" s="1"/>
  <c r="CI100" i="26" a="1"/>
  <c r="CI100" i="26" s="1"/>
  <c r="GL100" i="26" s="1" a="1"/>
  <c r="GL100" i="26" s="1"/>
  <c r="CM101" i="27" s="1"/>
  <c r="CI101" i="26" a="1"/>
  <c r="CI101" i="26" s="1"/>
  <c r="GL101" i="26" s="1"/>
  <c r="CM102" i="27" s="1"/>
  <c r="CI105" i="26" a="1"/>
  <c r="CI105" i="26" s="1"/>
  <c r="GL105" i="26" s="1" a="1"/>
  <c r="GL105" i="26" s="1"/>
  <c r="CM106" i="27" s="1"/>
  <c r="CI104" i="26" a="1"/>
  <c r="CI104" i="26" s="1"/>
  <c r="GL104" i="26" s="1"/>
  <c r="CM105" i="27" s="1"/>
  <c r="CI102" i="26" a="1"/>
  <c r="CI102" i="26" s="1"/>
  <c r="GL102" i="26" s="1"/>
  <c r="CM103" i="27" s="1"/>
  <c r="CI108" i="26" a="1"/>
  <c r="CI108" i="26" s="1"/>
  <c r="GL108" i="26" s="1"/>
  <c r="CM109" i="27" s="1"/>
  <c r="CI99" i="26" a="1"/>
  <c r="CI99" i="26" s="1"/>
  <c r="GL99" i="26" s="1"/>
  <c r="CM100" i="27" s="1"/>
  <c r="CI103" i="26" a="1"/>
  <c r="CI103" i="26" s="1"/>
  <c r="GL103" i="26" s="1" a="1"/>
  <c r="GL103" i="26" s="1"/>
  <c r="CM104" i="27" s="1"/>
  <c r="CI109" i="26" a="1"/>
  <c r="CI109" i="26" s="1"/>
  <c r="GL109" i="26" s="1" a="1"/>
  <c r="GL109" i="26" s="1"/>
  <c r="CM110" i="27" s="1"/>
  <c r="CI107" i="26" a="1"/>
  <c r="CI107" i="26" s="1"/>
  <c r="GL107" i="26" s="1" a="1"/>
  <c r="GL107" i="26" s="1"/>
  <c r="CM108" i="27" s="1"/>
  <c r="CP92" i="26" a="1"/>
  <c r="CP92" i="26" s="1"/>
  <c r="GS92" i="26" s="1"/>
  <c r="CT93" i="27" s="1"/>
  <c r="CP94" i="26" a="1"/>
  <c r="CP94" i="26" s="1"/>
  <c r="GS94" i="26" s="1"/>
  <c r="CT95" i="27" s="1"/>
  <c r="CP90" i="26" a="1"/>
  <c r="CP90" i="26" s="1"/>
  <c r="GS90" i="26" s="1" a="1"/>
  <c r="GS90" i="26" s="1"/>
  <c r="CT91" i="27" s="1"/>
  <c r="CP98" i="26" a="1"/>
  <c r="CP98" i="26" s="1"/>
  <c r="GS98" i="26" s="1" a="1"/>
  <c r="GS98" i="26" s="1"/>
  <c r="CT99" i="27" s="1"/>
  <c r="CP95" i="26" a="1"/>
  <c r="CP95" i="26" s="1"/>
  <c r="GS95" i="26" s="1" a="1"/>
  <c r="GS95" i="26" s="1"/>
  <c r="CT96" i="27" s="1"/>
  <c r="CP96" i="26" a="1"/>
  <c r="CP96" i="26" s="1"/>
  <c r="GS96" i="26" s="1"/>
  <c r="CT97" i="27" s="1"/>
  <c r="CP97" i="26" a="1"/>
  <c r="CP97" i="26" s="1"/>
  <c r="GS97" i="26" s="1"/>
  <c r="CT98" i="27" s="1"/>
  <c r="CP91" i="26" a="1"/>
  <c r="CP91" i="26" s="1"/>
  <c r="GS91" i="26" s="1" a="1"/>
  <c r="GS91" i="26" s="1"/>
  <c r="CT92" i="27" s="1"/>
  <c r="CP93" i="26" a="1"/>
  <c r="CP93" i="26" s="1"/>
  <c r="GS93" i="26" s="1" a="1"/>
  <c r="GS93" i="26" s="1"/>
  <c r="CT94" i="27" s="1"/>
  <c r="CE108" i="26" a="1"/>
  <c r="CE108" i="26" s="1"/>
  <c r="GH108" i="26" s="1"/>
  <c r="CI109" i="27" s="1"/>
  <c r="CE106" i="26" a="1"/>
  <c r="CE106" i="26" s="1"/>
  <c r="GH106" i="26" s="1"/>
  <c r="CI107" i="27" s="1"/>
  <c r="CE105" i="26" a="1"/>
  <c r="CE105" i="26" s="1"/>
  <c r="GH105" i="26" s="1" a="1"/>
  <c r="GH105" i="26" s="1"/>
  <c r="CI106" i="27" s="1"/>
  <c r="CE103" i="26" a="1"/>
  <c r="CE103" i="26" s="1"/>
  <c r="GH103" i="26" s="1" a="1"/>
  <c r="GH103" i="26" s="1"/>
  <c r="CI104" i="27" s="1"/>
  <c r="CE107" i="26" a="1"/>
  <c r="CE107" i="26" s="1"/>
  <c r="GH107" i="26" s="1" a="1"/>
  <c r="GH107" i="26" s="1"/>
  <c r="CI108" i="27" s="1"/>
  <c r="CE101" i="26" a="1"/>
  <c r="CE101" i="26" s="1"/>
  <c r="GH101" i="26" s="1"/>
  <c r="CI102" i="27" s="1"/>
  <c r="CE99" i="26" a="1"/>
  <c r="CE99" i="26" s="1"/>
  <c r="GH99" i="26" s="1"/>
  <c r="CI100" i="27" s="1"/>
  <c r="CE100" i="26" a="1"/>
  <c r="CE100" i="26" s="1"/>
  <c r="GH100" i="26" s="1" a="1"/>
  <c r="GH100" i="26" s="1"/>
  <c r="CI101" i="27" s="1"/>
  <c r="CE104" i="26" a="1"/>
  <c r="CE104" i="26" s="1"/>
  <c r="GH104" i="26" s="1"/>
  <c r="CI105" i="27" s="1"/>
  <c r="CE109" i="26" a="1"/>
  <c r="CE109" i="26" s="1"/>
  <c r="GH109" i="26" s="1" a="1"/>
  <c r="GH109" i="26" s="1"/>
  <c r="CI110" i="27" s="1"/>
  <c r="CE102" i="26" a="1"/>
  <c r="CE102" i="26" s="1"/>
  <c r="GH102" i="26" s="1"/>
  <c r="CI103" i="27" s="1"/>
  <c r="DG119" i="26" a="1"/>
  <c r="DG119" i="26" s="1"/>
  <c r="HJ119" i="26" s="1" a="1"/>
  <c r="HJ119" i="26" s="1"/>
  <c r="DK120" i="27" s="1"/>
  <c r="DG111" i="26" a="1"/>
  <c r="DG111" i="26" s="1"/>
  <c r="HJ111" i="26" s="1" a="1"/>
  <c r="HJ111" i="26" s="1"/>
  <c r="DK112" i="27" s="1"/>
  <c r="DG115" i="26" a="1"/>
  <c r="DG115" i="26" s="1"/>
  <c r="HJ115" i="26" s="1"/>
  <c r="DK116" i="27" s="1"/>
  <c r="DG114" i="26" a="1"/>
  <c r="DG114" i="26" s="1"/>
  <c r="HJ114" i="26" s="1" a="1"/>
  <c r="HJ114" i="26" s="1"/>
  <c r="DK115" i="27" s="1"/>
  <c r="DG116" i="26" a="1"/>
  <c r="DG116" i="26" s="1"/>
  <c r="HJ116" i="26" s="1" a="1"/>
  <c r="HJ116" i="26" s="1"/>
  <c r="DK117" i="27" s="1"/>
  <c r="DG117" i="26" a="1"/>
  <c r="DG117" i="26" s="1"/>
  <c r="HJ117" i="26" s="1"/>
  <c r="DK118" i="27" s="1"/>
  <c r="DG113" i="26" a="1"/>
  <c r="DG113" i="26" s="1"/>
  <c r="HJ113" i="26" s="1" a="1"/>
  <c r="HJ113" i="26" s="1"/>
  <c r="DK114" i="27" s="1"/>
  <c r="DG112" i="26" a="1"/>
  <c r="DG112" i="26" s="1"/>
  <c r="HJ112" i="26" s="1"/>
  <c r="DK113" i="27" s="1"/>
  <c r="DG118" i="26" a="1"/>
  <c r="DG118" i="26" s="1"/>
  <c r="HJ118" i="26" s="1"/>
  <c r="DK119" i="27" s="1"/>
  <c r="DG110" i="26" a="1"/>
  <c r="DG110" i="26" s="1"/>
  <c r="HJ110" i="26" s="1"/>
  <c r="DK111" i="27" s="1"/>
  <c r="BJ96" i="26" a="1"/>
  <c r="BJ96" i="26" s="1"/>
  <c r="FM96" i="26" s="1"/>
  <c r="BN97" i="27" s="1"/>
  <c r="BJ95" i="26" a="1"/>
  <c r="BJ95" i="26" s="1"/>
  <c r="FM95" i="26" s="1" a="1"/>
  <c r="FM95" i="26" s="1"/>
  <c r="BN96" i="27" s="1"/>
  <c r="BJ94" i="26" a="1"/>
  <c r="BJ94" i="26" s="1"/>
  <c r="FM94" i="26" s="1"/>
  <c r="BN95" i="27" s="1"/>
  <c r="BJ90" i="26" a="1"/>
  <c r="BJ90" i="26" s="1"/>
  <c r="FM90" i="26" s="1" a="1"/>
  <c r="FM90" i="26" s="1"/>
  <c r="BN91" i="27" s="1"/>
  <c r="BJ98" i="26" a="1"/>
  <c r="BJ98" i="26" s="1"/>
  <c r="FM98" i="26" s="1" a="1"/>
  <c r="FM98" i="26" s="1"/>
  <c r="BN99" i="27" s="1"/>
  <c r="BJ93" i="26" a="1"/>
  <c r="BJ93" i="26" s="1"/>
  <c r="FM93" i="26" s="1" a="1"/>
  <c r="FM93" i="26" s="1"/>
  <c r="BN94" i="27" s="1"/>
  <c r="BJ92" i="26" a="1"/>
  <c r="BJ92" i="26" s="1"/>
  <c r="FM92" i="26" s="1"/>
  <c r="BN93" i="27" s="1"/>
  <c r="BJ91" i="26" a="1"/>
  <c r="BJ91" i="26" s="1"/>
  <c r="FM91" i="26" s="1" a="1"/>
  <c r="FM91" i="26" s="1"/>
  <c r="BN92" i="27" s="1"/>
  <c r="BJ97" i="26" a="1"/>
  <c r="BJ97" i="26" s="1"/>
  <c r="FM97" i="26" s="1"/>
  <c r="BN98" i="27" s="1"/>
  <c r="U130" i="26" a="1"/>
  <c r="U130" i="26" s="1"/>
  <c r="DX130" i="26" s="1"/>
  <c r="Y131" i="27" s="1"/>
  <c r="U131" i="26" a="1"/>
  <c r="U131" i="26" s="1"/>
  <c r="DX131" i="26" s="1"/>
  <c r="Y132" i="27" s="1"/>
  <c r="U123" i="26" a="1"/>
  <c r="U123" i="26" s="1"/>
  <c r="DX123" i="26" s="1"/>
  <c r="Y124" i="27" s="1"/>
  <c r="U121" i="26" a="1"/>
  <c r="U121" i="26" s="1"/>
  <c r="DX121" i="26" s="1"/>
  <c r="Y122" i="27" s="1"/>
  <c r="U124" i="26" a="1"/>
  <c r="U124" i="26" s="1"/>
  <c r="DX124" i="26" s="1"/>
  <c r="Y125" i="27" s="1"/>
  <c r="U122" i="26" a="1"/>
  <c r="U122" i="26" s="1"/>
  <c r="DX122" i="26" s="1"/>
  <c r="Y123" i="27" s="1"/>
  <c r="U125" i="26" a="1"/>
  <c r="U125" i="26" s="1"/>
  <c r="DX125" i="26" s="1"/>
  <c r="Y126" i="27" s="1"/>
  <c r="U129" i="26" a="1"/>
  <c r="U129" i="26" s="1"/>
  <c r="DX129" i="26" s="1"/>
  <c r="Y130" i="27" s="1"/>
  <c r="U128" i="26" a="1"/>
  <c r="U128" i="26" s="1"/>
  <c r="DX128" i="26" s="1"/>
  <c r="Y129" i="27" s="1"/>
  <c r="U133" i="26" a="1"/>
  <c r="U133" i="26" s="1"/>
  <c r="DX133" i="26" s="1"/>
  <c r="Y134" i="27" s="1"/>
  <c r="U132" i="26" a="1"/>
  <c r="U132" i="26" s="1"/>
  <c r="DX132" i="26" s="1"/>
  <c r="Y133" i="27" s="1"/>
  <c r="U120" i="26" a="1"/>
  <c r="U120" i="26" s="1"/>
  <c r="DX120" i="26" s="1"/>
  <c r="Y121" i="27" s="1"/>
  <c r="U126" i="26" a="1"/>
  <c r="U126" i="26" s="1"/>
  <c r="DX126" i="26" s="1"/>
  <c r="Y127" i="27" s="1"/>
  <c r="U127" i="26" a="1"/>
  <c r="U127" i="26" s="1"/>
  <c r="DX127" i="26" s="1"/>
  <c r="Y128" i="27" s="1"/>
  <c r="AQ87" i="26" a="1"/>
  <c r="AQ87" i="26" s="1"/>
  <c r="ET87" i="26" s="1" a="1"/>
  <c r="ET87" i="26" s="1"/>
  <c r="AU88" i="27" s="1"/>
  <c r="AQ84" i="26" a="1"/>
  <c r="AQ84" i="26" s="1"/>
  <c r="ET84" i="26" s="1"/>
  <c r="AU85" i="27" s="1"/>
  <c r="AQ88" i="26" a="1"/>
  <c r="AQ88" i="26" s="1"/>
  <c r="AQ86" i="26" a="1"/>
  <c r="AQ86" i="26" s="1"/>
  <c r="ET86" i="26" s="1" a="1"/>
  <c r="ET86" i="26" s="1"/>
  <c r="AU87" i="27" s="1"/>
  <c r="AQ89" i="26" a="1"/>
  <c r="AQ89" i="26" s="1"/>
  <c r="AQ85" i="26" a="1"/>
  <c r="AQ85" i="26" s="1"/>
  <c r="ET85" i="26" s="1"/>
  <c r="AU86" i="27" s="1"/>
  <c r="BE89" i="26" a="1"/>
  <c r="BE89" i="26" s="1"/>
  <c r="BE86" i="26" a="1"/>
  <c r="BE86" i="26" s="1"/>
  <c r="FH86" i="26" s="1" a="1"/>
  <c r="FH86" i="26" s="1"/>
  <c r="BI87" i="27" s="1"/>
  <c r="BE84" i="26" a="1"/>
  <c r="BE84" i="26" s="1"/>
  <c r="FH84" i="26" s="1"/>
  <c r="BI85" i="27" s="1"/>
  <c r="BE85" i="26" a="1"/>
  <c r="BE85" i="26" s="1"/>
  <c r="FH85" i="26" s="1"/>
  <c r="BI86" i="27" s="1"/>
  <c r="BE88" i="26" a="1"/>
  <c r="BE88" i="26" s="1"/>
  <c r="BE87" i="26" a="1"/>
  <c r="BE87" i="26" s="1"/>
  <c r="FH87" i="26" s="1" a="1"/>
  <c r="FH87" i="26" s="1"/>
  <c r="BI88" i="27" s="1"/>
  <c r="AZ96" i="26" a="1"/>
  <c r="AZ96" i="26" s="1"/>
  <c r="FC96" i="26" s="1"/>
  <c r="BD97" i="27" s="1"/>
  <c r="AZ93" i="26" a="1"/>
  <c r="AZ93" i="26" s="1"/>
  <c r="FC93" i="26" s="1" a="1"/>
  <c r="FC93" i="26" s="1"/>
  <c r="BD94" i="27" s="1"/>
  <c r="AZ97" i="26" a="1"/>
  <c r="AZ97" i="26" s="1"/>
  <c r="FC97" i="26" s="1"/>
  <c r="BD98" i="27" s="1"/>
  <c r="AZ92" i="26" a="1"/>
  <c r="AZ92" i="26" s="1"/>
  <c r="FC92" i="26" s="1"/>
  <c r="BD93" i="27" s="1"/>
  <c r="AZ95" i="26" a="1"/>
  <c r="AZ95" i="26" s="1"/>
  <c r="FC95" i="26" s="1" a="1"/>
  <c r="FC95" i="26" s="1"/>
  <c r="BD96" i="27" s="1"/>
  <c r="AZ98" i="26" a="1"/>
  <c r="AZ98" i="26" s="1"/>
  <c r="FC98" i="26" s="1" a="1"/>
  <c r="FC98" i="26" s="1"/>
  <c r="BD99" i="27" s="1"/>
  <c r="AZ90" i="26" a="1"/>
  <c r="AZ90" i="26" s="1"/>
  <c r="FC90" i="26" s="1" a="1"/>
  <c r="FC90" i="26" s="1"/>
  <c r="BD91" i="27" s="1"/>
  <c r="AZ94" i="26" a="1"/>
  <c r="AZ94" i="26" s="1"/>
  <c r="FC94" i="26" s="1"/>
  <c r="BD95" i="27" s="1"/>
  <c r="AZ91" i="26" a="1"/>
  <c r="AZ91" i="26" s="1"/>
  <c r="FC91" i="26" s="1" a="1"/>
  <c r="FC91" i="26" s="1"/>
  <c r="BD92" i="27" s="1"/>
  <c r="BH90" i="26" a="1"/>
  <c r="BH90" i="26" s="1"/>
  <c r="FK90" i="26" s="1" a="1"/>
  <c r="FK90" i="26" s="1"/>
  <c r="BL91" i="27" s="1"/>
  <c r="BH95" i="26" a="1"/>
  <c r="BH95" i="26" s="1"/>
  <c r="FK95" i="26" s="1" a="1"/>
  <c r="FK95" i="26" s="1"/>
  <c r="BL96" i="27" s="1"/>
  <c r="BH96" i="26" a="1"/>
  <c r="BH96" i="26" s="1"/>
  <c r="FK96" i="26" s="1"/>
  <c r="BL97" i="27" s="1"/>
  <c r="BH92" i="26" a="1"/>
  <c r="BH92" i="26" s="1"/>
  <c r="FK92" i="26" s="1"/>
  <c r="BL93" i="27" s="1"/>
  <c r="BH91" i="26" a="1"/>
  <c r="BH91" i="26" s="1"/>
  <c r="FK91" i="26" s="1" a="1"/>
  <c r="FK91" i="26" s="1"/>
  <c r="BL92" i="27" s="1"/>
  <c r="BH98" i="26" a="1"/>
  <c r="BH98" i="26" s="1"/>
  <c r="FK98" i="26" s="1" a="1"/>
  <c r="FK98" i="26" s="1"/>
  <c r="BL99" i="27" s="1"/>
  <c r="BH93" i="26" a="1"/>
  <c r="BH93" i="26" s="1"/>
  <c r="FK93" i="26" s="1" a="1"/>
  <c r="FK93" i="26" s="1"/>
  <c r="BL94" i="27" s="1"/>
  <c r="BH97" i="26" a="1"/>
  <c r="BH97" i="26" s="1"/>
  <c r="FK97" i="26" s="1"/>
  <c r="BL98" i="27" s="1"/>
  <c r="BH94" i="26" a="1"/>
  <c r="BH94" i="26" s="1"/>
  <c r="FK94" i="26" s="1"/>
  <c r="BL95" i="27" s="1"/>
  <c r="DC110" i="26" a="1"/>
  <c r="DC110" i="26" s="1"/>
  <c r="HF110" i="26" s="1"/>
  <c r="DG111" i="27" s="1"/>
  <c r="DC111" i="26" a="1"/>
  <c r="DC111" i="26" s="1"/>
  <c r="HF111" i="26" s="1" a="1"/>
  <c r="HF111" i="26" s="1"/>
  <c r="DG112" i="27" s="1"/>
  <c r="DC116" i="26" a="1"/>
  <c r="DC116" i="26" s="1"/>
  <c r="HF116" i="26" s="1" a="1"/>
  <c r="HF116" i="26" s="1"/>
  <c r="DG117" i="27" s="1"/>
  <c r="DC118" i="26" a="1"/>
  <c r="DC118" i="26" s="1"/>
  <c r="HF118" i="26" s="1"/>
  <c r="DG119" i="27" s="1"/>
  <c r="DC114" i="26" a="1"/>
  <c r="DC114" i="26" s="1"/>
  <c r="HF114" i="26" s="1" a="1"/>
  <c r="HF114" i="26" s="1"/>
  <c r="DG115" i="27" s="1"/>
  <c r="DC119" i="26" a="1"/>
  <c r="DC119" i="26" s="1"/>
  <c r="HF119" i="26" s="1" a="1"/>
  <c r="HF119" i="26" s="1"/>
  <c r="DG120" i="27" s="1"/>
  <c r="DC112" i="26" a="1"/>
  <c r="DC112" i="26" s="1"/>
  <c r="HF112" i="26" s="1"/>
  <c r="DG113" i="27" s="1"/>
  <c r="DC115" i="26" a="1"/>
  <c r="DC115" i="26" s="1"/>
  <c r="HF115" i="26" s="1"/>
  <c r="DG116" i="27" s="1"/>
  <c r="DC117" i="26" a="1"/>
  <c r="DC117" i="26" s="1"/>
  <c r="HF117" i="26" s="1"/>
  <c r="DG118" i="27" s="1"/>
  <c r="DC113" i="26" a="1"/>
  <c r="DC113" i="26" s="1"/>
  <c r="HF113" i="26" s="1" a="1"/>
  <c r="HF113" i="26" s="1"/>
  <c r="DG114" i="27" s="1"/>
  <c r="BW123" i="26" a="1"/>
  <c r="BW123" i="26" s="1"/>
  <c r="FZ123" i="26" s="1"/>
  <c r="CA124" i="27" s="1"/>
  <c r="BW125" i="26" a="1"/>
  <c r="BW125" i="26" s="1"/>
  <c r="FZ125" i="26" s="1"/>
  <c r="CA126" i="27" s="1"/>
  <c r="BW126" i="26" a="1"/>
  <c r="BW126" i="26" s="1"/>
  <c r="FZ126" i="26" s="1"/>
  <c r="CA127" i="27" s="1"/>
  <c r="BW129" i="26" a="1"/>
  <c r="BW129" i="26" s="1"/>
  <c r="FZ129" i="26" s="1"/>
  <c r="CA130" i="27" s="1"/>
  <c r="BW131" i="26" a="1"/>
  <c r="BW131" i="26" s="1"/>
  <c r="FZ131" i="26" s="1"/>
  <c r="CA132" i="27" s="1"/>
  <c r="BW122" i="26" a="1"/>
  <c r="BW122" i="26" s="1"/>
  <c r="FZ122" i="26" s="1"/>
  <c r="CA123" i="27" s="1"/>
  <c r="BW121" i="26" a="1"/>
  <c r="BW121" i="26" s="1"/>
  <c r="FZ121" i="26" s="1"/>
  <c r="CA122" i="27" s="1"/>
  <c r="BW133" i="26" a="1"/>
  <c r="BW133" i="26" s="1"/>
  <c r="FZ133" i="26" s="1"/>
  <c r="CA134" i="27" s="1"/>
  <c r="BW128" i="26" a="1"/>
  <c r="BW128" i="26" s="1"/>
  <c r="FZ128" i="26" s="1"/>
  <c r="CA129" i="27" s="1"/>
  <c r="BW124" i="26" a="1"/>
  <c r="BW124" i="26" s="1"/>
  <c r="FZ124" i="26" s="1"/>
  <c r="CA125" i="27" s="1"/>
  <c r="BW132" i="26" a="1"/>
  <c r="BW132" i="26" s="1"/>
  <c r="FZ132" i="26" s="1"/>
  <c r="CA133" i="27" s="1"/>
  <c r="BW130" i="26" a="1"/>
  <c r="BW130" i="26" s="1"/>
  <c r="FZ130" i="26" s="1"/>
  <c r="CA131" i="27" s="1"/>
  <c r="BW127" i="26" a="1"/>
  <c r="BW127" i="26" s="1"/>
  <c r="FZ127" i="26" s="1"/>
  <c r="CA128" i="27" s="1"/>
  <c r="BW120" i="26" a="1"/>
  <c r="BW120" i="26" s="1"/>
  <c r="FZ120" i="26" s="1"/>
  <c r="CA121" i="27" s="1"/>
  <c r="AH93" i="26" a="1"/>
  <c r="AH93" i="26" s="1"/>
  <c r="EK93" i="26" s="1" a="1"/>
  <c r="EK93" i="26" s="1"/>
  <c r="AL94" i="27" s="1"/>
  <c r="AH91" i="26" a="1"/>
  <c r="AH91" i="26" s="1"/>
  <c r="EK91" i="26" s="1" a="1"/>
  <c r="EK91" i="26" s="1"/>
  <c r="AL92" i="27" s="1"/>
  <c r="AH97" i="26" a="1"/>
  <c r="AH97" i="26" s="1"/>
  <c r="EK97" i="26" s="1"/>
  <c r="AL98" i="27" s="1"/>
  <c r="AH95" i="26" a="1"/>
  <c r="AH95" i="26" s="1"/>
  <c r="EK95" i="26" s="1" a="1"/>
  <c r="EK95" i="26" s="1"/>
  <c r="AL96" i="27" s="1"/>
  <c r="AH98" i="26" a="1"/>
  <c r="AH98" i="26" s="1"/>
  <c r="EK98" i="26" s="1" a="1"/>
  <c r="EK98" i="26" s="1"/>
  <c r="AL99" i="27" s="1"/>
  <c r="AH94" i="26" a="1"/>
  <c r="AH94" i="26" s="1"/>
  <c r="EK94" i="26" s="1"/>
  <c r="AL95" i="27" s="1"/>
  <c r="AH96" i="26" a="1"/>
  <c r="AH96" i="26" s="1"/>
  <c r="EK96" i="26" s="1"/>
  <c r="AL97" i="27" s="1"/>
  <c r="AH90" i="26" a="1"/>
  <c r="AH90" i="26" s="1"/>
  <c r="EK90" i="26" s="1" a="1"/>
  <c r="EK90" i="26" s="1"/>
  <c r="AL91" i="27" s="1"/>
  <c r="AH92" i="26" a="1"/>
  <c r="AH92" i="26" s="1"/>
  <c r="EK92" i="26" s="1"/>
  <c r="AL93" i="27" s="1"/>
  <c r="CH132" i="26" a="1"/>
  <c r="CH132" i="26" s="1"/>
  <c r="GK132" i="26" s="1"/>
  <c r="CL133" i="27" s="1"/>
  <c r="CH121" i="26" a="1"/>
  <c r="CH121" i="26" s="1"/>
  <c r="GK121" i="26" s="1"/>
  <c r="CL122" i="27" s="1"/>
  <c r="CH129" i="26" a="1"/>
  <c r="CH129" i="26" s="1"/>
  <c r="GK129" i="26" s="1"/>
  <c r="CL130" i="27" s="1"/>
  <c r="CH128" i="26" a="1"/>
  <c r="CH128" i="26" s="1"/>
  <c r="GK128" i="26" s="1"/>
  <c r="CL129" i="27" s="1"/>
  <c r="CH131" i="26" a="1"/>
  <c r="CH131" i="26" s="1"/>
  <c r="GK131" i="26" s="1"/>
  <c r="CL132" i="27" s="1"/>
  <c r="CH122" i="26" a="1"/>
  <c r="CH122" i="26" s="1"/>
  <c r="GK122" i="26" s="1"/>
  <c r="CL123" i="27" s="1"/>
  <c r="CH127" i="26" a="1"/>
  <c r="CH127" i="26" s="1"/>
  <c r="GK127" i="26" s="1"/>
  <c r="CL128" i="27" s="1"/>
  <c r="CH124" i="26" a="1"/>
  <c r="CH124" i="26" s="1"/>
  <c r="GK124" i="26" s="1"/>
  <c r="CL125" i="27" s="1"/>
  <c r="CH123" i="26" a="1"/>
  <c r="CH123" i="26" s="1"/>
  <c r="GK123" i="26" s="1"/>
  <c r="CL124" i="27" s="1"/>
  <c r="CH133" i="26" a="1"/>
  <c r="CH133" i="26" s="1"/>
  <c r="GK133" i="26" s="1"/>
  <c r="CL134" i="27" s="1"/>
  <c r="CH120" i="26" a="1"/>
  <c r="CH120" i="26" s="1"/>
  <c r="GK120" i="26" s="1"/>
  <c r="CL121" i="27" s="1"/>
  <c r="CH126" i="26" a="1"/>
  <c r="CH126" i="26" s="1"/>
  <c r="GK126" i="26" s="1"/>
  <c r="CL127" i="27" s="1"/>
  <c r="CH125" i="26" a="1"/>
  <c r="CH125" i="26" s="1"/>
  <c r="GK125" i="26" s="1"/>
  <c r="CL126" i="27" s="1"/>
  <c r="CH130" i="26" a="1"/>
  <c r="CH130" i="26" s="1"/>
  <c r="GK130" i="26" s="1"/>
  <c r="CL131" i="27" s="1"/>
  <c r="CL124" i="26" a="1"/>
  <c r="CL124" i="26" s="1"/>
  <c r="GO124" i="26" s="1"/>
  <c r="CP125" i="27" s="1"/>
  <c r="CL132" i="26" a="1"/>
  <c r="CL132" i="26" s="1"/>
  <c r="GO132" i="26" s="1"/>
  <c r="CP133" i="27" s="1"/>
  <c r="CL122" i="26" a="1"/>
  <c r="CL122" i="26" s="1"/>
  <c r="GO122" i="26" s="1"/>
  <c r="CP123" i="27" s="1"/>
  <c r="CL131" i="26" a="1"/>
  <c r="CL131" i="26" s="1"/>
  <c r="GO131" i="26" s="1"/>
  <c r="CP132" i="27" s="1"/>
  <c r="CL130" i="26" a="1"/>
  <c r="CL130" i="26" s="1"/>
  <c r="GO130" i="26" s="1"/>
  <c r="CP131" i="27" s="1"/>
  <c r="CL120" i="26" a="1"/>
  <c r="CL120" i="26" s="1"/>
  <c r="GO120" i="26" s="1"/>
  <c r="CP121" i="27" s="1"/>
  <c r="CL121" i="26" a="1"/>
  <c r="CL121" i="26" s="1"/>
  <c r="GO121" i="26" s="1"/>
  <c r="CP122" i="27" s="1"/>
  <c r="CL123" i="26" a="1"/>
  <c r="CL123" i="26" s="1"/>
  <c r="GO123" i="26" s="1"/>
  <c r="CP124" i="27" s="1"/>
  <c r="CL128" i="26" a="1"/>
  <c r="CL128" i="26" s="1"/>
  <c r="GO128" i="26" s="1"/>
  <c r="CP129" i="27" s="1"/>
  <c r="CL126" i="26" a="1"/>
  <c r="CL126" i="26" s="1"/>
  <c r="GO126" i="26" s="1"/>
  <c r="CP127" i="27" s="1"/>
  <c r="CL133" i="26" a="1"/>
  <c r="CL133" i="26" s="1"/>
  <c r="GO133" i="26" s="1"/>
  <c r="CP134" i="27" s="1"/>
  <c r="CL125" i="26" a="1"/>
  <c r="CL125" i="26" s="1"/>
  <c r="GO125" i="26" s="1"/>
  <c r="CP126" i="27" s="1"/>
  <c r="CL127" i="26" a="1"/>
  <c r="CL127" i="26" s="1"/>
  <c r="GO127" i="26" s="1"/>
  <c r="CP128" i="27" s="1"/>
  <c r="CL129" i="26" a="1"/>
  <c r="CL129" i="26" s="1"/>
  <c r="GO129" i="26" s="1"/>
  <c r="CP130" i="27" s="1"/>
  <c r="Z127" i="26" a="1"/>
  <c r="Z127" i="26" s="1"/>
  <c r="EC127" i="26" s="1"/>
  <c r="AD128" i="27" s="1"/>
  <c r="Z130" i="26" a="1"/>
  <c r="Z130" i="26" s="1"/>
  <c r="EC130" i="26" s="1"/>
  <c r="AD131" i="27" s="1"/>
  <c r="Z132" i="26" a="1"/>
  <c r="Z132" i="26" s="1"/>
  <c r="EC132" i="26" s="1"/>
  <c r="AD133" i="27" s="1"/>
  <c r="Z131" i="26" a="1"/>
  <c r="Z131" i="26" s="1"/>
  <c r="EC131" i="26" s="1"/>
  <c r="AD132" i="27" s="1"/>
  <c r="Z126" i="26" a="1"/>
  <c r="Z126" i="26" s="1"/>
  <c r="EC126" i="26" s="1"/>
  <c r="AD127" i="27" s="1"/>
  <c r="Z124" i="26" a="1"/>
  <c r="Z124" i="26" s="1"/>
  <c r="EC124" i="26" s="1"/>
  <c r="AD125" i="27" s="1"/>
  <c r="Z123" i="26" a="1"/>
  <c r="Z123" i="26" s="1"/>
  <c r="EC123" i="26" s="1"/>
  <c r="AD124" i="27" s="1"/>
  <c r="Z125" i="26" a="1"/>
  <c r="Z125" i="26" s="1"/>
  <c r="EC125" i="26" s="1"/>
  <c r="AD126" i="27" s="1"/>
  <c r="Z122" i="26" a="1"/>
  <c r="Z122" i="26" s="1"/>
  <c r="EC122" i="26" s="1"/>
  <c r="AD123" i="27" s="1"/>
  <c r="Z120" i="26" a="1"/>
  <c r="Z120" i="26" s="1"/>
  <c r="EC120" i="26" s="1"/>
  <c r="AD121" i="27" s="1"/>
  <c r="Z128" i="26" a="1"/>
  <c r="Z128" i="26" s="1"/>
  <c r="EC128" i="26" s="1"/>
  <c r="AD129" i="27" s="1"/>
  <c r="Z121" i="26" a="1"/>
  <c r="Z121" i="26" s="1"/>
  <c r="EC121" i="26" s="1"/>
  <c r="AD122" i="27" s="1"/>
  <c r="Z129" i="26" a="1"/>
  <c r="Z129" i="26" s="1"/>
  <c r="EC129" i="26" s="1"/>
  <c r="AD130" i="27" s="1"/>
  <c r="Z133" i="26" a="1"/>
  <c r="Z133" i="26" s="1"/>
  <c r="EC133" i="26" s="1"/>
  <c r="AD134" i="27" s="1"/>
  <c r="AK124" i="26" a="1"/>
  <c r="AK124" i="26" s="1"/>
  <c r="EN124" i="26" s="1"/>
  <c r="AO125" i="27" s="1"/>
  <c r="AK128" i="26" a="1"/>
  <c r="AK128" i="26" s="1"/>
  <c r="EN128" i="26" s="1"/>
  <c r="AO129" i="27" s="1"/>
  <c r="AK131" i="26" a="1"/>
  <c r="AK131" i="26" s="1"/>
  <c r="EN131" i="26" s="1"/>
  <c r="AO132" i="27" s="1"/>
  <c r="AK121" i="26" a="1"/>
  <c r="AK121" i="26" s="1"/>
  <c r="EN121" i="26" s="1"/>
  <c r="AO122" i="27" s="1"/>
  <c r="AK133" i="26" a="1"/>
  <c r="AK133" i="26" s="1"/>
  <c r="EN133" i="26" s="1"/>
  <c r="AO134" i="27" s="1"/>
  <c r="AK126" i="26" a="1"/>
  <c r="AK126" i="26" s="1"/>
  <c r="EN126" i="26" s="1"/>
  <c r="AO127" i="27" s="1"/>
  <c r="AK132" i="26" a="1"/>
  <c r="AK132" i="26" s="1"/>
  <c r="EN132" i="26" s="1"/>
  <c r="AO133" i="27" s="1"/>
  <c r="AK122" i="26" a="1"/>
  <c r="AK122" i="26" s="1"/>
  <c r="EN122" i="26" s="1"/>
  <c r="AO123" i="27" s="1"/>
  <c r="AK130" i="26" a="1"/>
  <c r="AK130" i="26" s="1"/>
  <c r="EN130" i="26" s="1"/>
  <c r="AO131" i="27" s="1"/>
  <c r="AK123" i="26" a="1"/>
  <c r="AK123" i="26" s="1"/>
  <c r="EN123" i="26" s="1"/>
  <c r="AO124" i="27" s="1"/>
  <c r="AK120" i="26" a="1"/>
  <c r="AK120" i="26" s="1"/>
  <c r="EN120" i="26" s="1"/>
  <c r="AO121" i="27" s="1"/>
  <c r="AK129" i="26" a="1"/>
  <c r="AK129" i="26" s="1"/>
  <c r="EN129" i="26" s="1"/>
  <c r="AO130" i="27" s="1"/>
  <c r="AK127" i="26" a="1"/>
  <c r="AK127" i="26" s="1"/>
  <c r="EN127" i="26" s="1"/>
  <c r="AO128" i="27" s="1"/>
  <c r="AK125" i="26" a="1"/>
  <c r="AK125" i="26" s="1"/>
  <c r="EN125" i="26" s="1"/>
  <c r="AO126" i="27" s="1"/>
  <c r="BU129" i="26" a="1"/>
  <c r="BU129" i="26" s="1"/>
  <c r="FX129" i="26" s="1"/>
  <c r="BY130" i="27" s="1"/>
  <c r="BU126" i="26" a="1"/>
  <c r="BU126" i="26" s="1"/>
  <c r="FX126" i="26" s="1"/>
  <c r="BY127" i="27" s="1"/>
  <c r="BU130" i="26" a="1"/>
  <c r="BU130" i="26" s="1"/>
  <c r="FX130" i="26" s="1"/>
  <c r="BY131" i="27" s="1"/>
  <c r="BU122" i="26" a="1"/>
  <c r="BU122" i="26" s="1"/>
  <c r="FX122" i="26" s="1"/>
  <c r="BY123" i="27" s="1"/>
  <c r="BU123" i="26" a="1"/>
  <c r="BU123" i="26" s="1"/>
  <c r="FX123" i="26" s="1"/>
  <c r="BY124" i="27" s="1"/>
  <c r="BU128" i="26" a="1"/>
  <c r="BU128" i="26" s="1"/>
  <c r="FX128" i="26" s="1"/>
  <c r="BY129" i="27" s="1"/>
  <c r="BU120" i="26" a="1"/>
  <c r="BU120" i="26" s="1"/>
  <c r="FX120" i="26" s="1"/>
  <c r="BY121" i="27" s="1"/>
  <c r="BU127" i="26" a="1"/>
  <c r="BU127" i="26" s="1"/>
  <c r="FX127" i="26" s="1"/>
  <c r="BY128" i="27" s="1"/>
  <c r="BU121" i="26" a="1"/>
  <c r="BU121" i="26" s="1"/>
  <c r="FX121" i="26" s="1"/>
  <c r="BY122" i="27" s="1"/>
  <c r="BU125" i="26" a="1"/>
  <c r="BU125" i="26" s="1"/>
  <c r="FX125" i="26" s="1"/>
  <c r="BY126" i="27" s="1"/>
  <c r="BU124" i="26" a="1"/>
  <c r="BU124" i="26" s="1"/>
  <c r="FX124" i="26" s="1"/>
  <c r="BY125" i="27" s="1"/>
  <c r="BU131" i="26" a="1"/>
  <c r="BU131" i="26" s="1"/>
  <c r="FX131" i="26" s="1"/>
  <c r="BY132" i="27" s="1"/>
  <c r="BU132" i="26" a="1"/>
  <c r="BU132" i="26" s="1"/>
  <c r="FX132" i="26" s="1"/>
  <c r="BY133" i="27" s="1"/>
  <c r="BU133" i="26" a="1"/>
  <c r="BU133" i="26" s="1"/>
  <c r="FX133" i="26" s="1"/>
  <c r="BY134" i="27" s="1"/>
  <c r="X96" i="26" a="1"/>
  <c r="X96" i="26" s="1"/>
  <c r="EA96" i="26" s="1"/>
  <c r="AB97" i="27" s="1"/>
  <c r="X90" i="26" a="1"/>
  <c r="X90" i="26" s="1"/>
  <c r="EA90" i="26" s="1" a="1"/>
  <c r="EA90" i="26" s="1"/>
  <c r="AB91" i="27" s="1"/>
  <c r="X97" i="26" a="1"/>
  <c r="X97" i="26" s="1"/>
  <c r="EA97" i="26" s="1"/>
  <c r="AB98" i="27" s="1"/>
  <c r="X93" i="26" a="1"/>
  <c r="X93" i="26" s="1"/>
  <c r="EA93" i="26" s="1" a="1"/>
  <c r="EA93" i="26" s="1"/>
  <c r="AB94" i="27" s="1"/>
  <c r="X92" i="26" a="1"/>
  <c r="X92" i="26" s="1"/>
  <c r="EA92" i="26" s="1"/>
  <c r="AB93" i="27" s="1"/>
  <c r="X91" i="26" a="1"/>
  <c r="X91" i="26" s="1"/>
  <c r="EA91" i="26" s="1" a="1"/>
  <c r="EA91" i="26" s="1"/>
  <c r="AB92" i="27" s="1"/>
  <c r="X98" i="26" a="1"/>
  <c r="X98" i="26" s="1"/>
  <c r="EA98" i="26" s="1" a="1"/>
  <c r="EA98" i="26" s="1"/>
  <c r="AB99" i="27" s="1"/>
  <c r="X94" i="26" a="1"/>
  <c r="X94" i="26" s="1"/>
  <c r="EA94" i="26" s="1"/>
  <c r="AB95" i="27" s="1"/>
  <c r="X95" i="26" a="1"/>
  <c r="X95" i="26" s="1"/>
  <c r="EA95" i="26" s="1" a="1"/>
  <c r="EA95" i="26" s="1"/>
  <c r="AB96" i="27" s="1"/>
  <c r="BC117" i="26" a="1"/>
  <c r="BC117" i="26" s="1"/>
  <c r="FF117" i="26" s="1"/>
  <c r="BG118" i="27" s="1"/>
  <c r="BC119" i="26" a="1"/>
  <c r="BC119" i="26" s="1"/>
  <c r="FF119" i="26" s="1" a="1"/>
  <c r="FF119" i="26" s="1"/>
  <c r="BG120" i="27" s="1"/>
  <c r="BC111" i="26" a="1"/>
  <c r="BC111" i="26" s="1"/>
  <c r="FF111" i="26" s="1" a="1"/>
  <c r="FF111" i="26" s="1"/>
  <c r="BG112" i="27" s="1"/>
  <c r="BC116" i="26" a="1"/>
  <c r="BC116" i="26" s="1"/>
  <c r="FF116" i="26" s="1" a="1"/>
  <c r="FF116" i="26" s="1"/>
  <c r="BG117" i="27" s="1"/>
  <c r="BC118" i="26" a="1"/>
  <c r="BC118" i="26" s="1"/>
  <c r="FF118" i="26" s="1"/>
  <c r="BG119" i="27" s="1"/>
  <c r="BC112" i="26" a="1"/>
  <c r="BC112" i="26" s="1"/>
  <c r="FF112" i="26" s="1"/>
  <c r="BG113" i="27" s="1"/>
  <c r="BC114" i="26" a="1"/>
  <c r="BC114" i="26" s="1"/>
  <c r="FF114" i="26" s="1" a="1"/>
  <c r="FF114" i="26" s="1"/>
  <c r="BG115" i="27" s="1"/>
  <c r="BC115" i="26" a="1"/>
  <c r="BC115" i="26" s="1"/>
  <c r="FF115" i="26" s="1"/>
  <c r="BG116" i="27" s="1"/>
  <c r="BC113" i="26" a="1"/>
  <c r="BC113" i="26" s="1"/>
  <c r="FF113" i="26" s="1" a="1"/>
  <c r="FF113" i="26" s="1"/>
  <c r="BG114" i="27" s="1"/>
  <c r="BC110" i="26" a="1"/>
  <c r="BC110" i="26" s="1"/>
  <c r="FF110" i="26" s="1"/>
  <c r="BG111" i="27" s="1"/>
  <c r="DB113" i="26" a="1"/>
  <c r="DB113" i="26" s="1"/>
  <c r="HE113" i="26" s="1" a="1"/>
  <c r="HE113" i="26" s="1"/>
  <c r="DF114" i="27" s="1"/>
  <c r="DB116" i="26" a="1"/>
  <c r="DB116" i="26" s="1"/>
  <c r="HE116" i="26" s="1" a="1"/>
  <c r="HE116" i="26" s="1"/>
  <c r="DF117" i="27" s="1"/>
  <c r="DB111" i="26" a="1"/>
  <c r="DB111" i="26" s="1"/>
  <c r="HE111" i="26" s="1" a="1"/>
  <c r="HE111" i="26" s="1"/>
  <c r="DF112" i="27" s="1"/>
  <c r="DB114" i="26" a="1"/>
  <c r="DB114" i="26" s="1"/>
  <c r="HE114" i="26" s="1" a="1"/>
  <c r="HE114" i="26" s="1"/>
  <c r="DF115" i="27" s="1"/>
  <c r="DB110" i="26" a="1"/>
  <c r="DB110" i="26" s="1"/>
  <c r="HE110" i="26" s="1"/>
  <c r="DF111" i="27" s="1"/>
  <c r="DB115" i="26" a="1"/>
  <c r="DB115" i="26" s="1"/>
  <c r="HE115" i="26" s="1"/>
  <c r="DF116" i="27" s="1"/>
  <c r="DB119" i="26" a="1"/>
  <c r="DB119" i="26" s="1"/>
  <c r="HE119" i="26" s="1" a="1"/>
  <c r="HE119" i="26" s="1"/>
  <c r="DF120" i="27" s="1"/>
  <c r="DB118" i="26" a="1"/>
  <c r="DB118" i="26" s="1"/>
  <c r="HE118" i="26" s="1"/>
  <c r="DF119" i="27" s="1"/>
  <c r="DB117" i="26" a="1"/>
  <c r="DB117" i="26" s="1"/>
  <c r="HE117" i="26" s="1"/>
  <c r="DF118" i="27" s="1"/>
  <c r="DB112" i="26" a="1"/>
  <c r="DB112" i="26" s="1"/>
  <c r="HE112" i="26" s="1"/>
  <c r="DF113" i="27" s="1"/>
  <c r="AD100" i="26" a="1"/>
  <c r="AD100" i="26" s="1"/>
  <c r="EG100" i="26" s="1" a="1"/>
  <c r="EG100" i="26" s="1"/>
  <c r="AH101" i="27" s="1"/>
  <c r="AD107" i="26" a="1"/>
  <c r="AD107" i="26" s="1"/>
  <c r="EG107" i="26" s="1" a="1"/>
  <c r="EG107" i="26" s="1"/>
  <c r="AH108" i="27" s="1"/>
  <c r="AD105" i="26" a="1"/>
  <c r="AD105" i="26" s="1"/>
  <c r="EG105" i="26" s="1" a="1"/>
  <c r="EG105" i="26" s="1"/>
  <c r="AH106" i="27" s="1"/>
  <c r="AD103" i="26" a="1"/>
  <c r="AD103" i="26" s="1"/>
  <c r="EG103" i="26" s="1" a="1"/>
  <c r="EG103" i="26" s="1"/>
  <c r="AH104" i="27" s="1"/>
  <c r="AD99" i="26" a="1"/>
  <c r="AD99" i="26" s="1"/>
  <c r="EG99" i="26" s="1"/>
  <c r="AH100" i="27" s="1"/>
  <c r="AD106" i="26" a="1"/>
  <c r="AD106" i="26" s="1"/>
  <c r="EG106" i="26" s="1"/>
  <c r="AH107" i="27" s="1"/>
  <c r="AD101" i="26" a="1"/>
  <c r="AD101" i="26" s="1"/>
  <c r="EG101" i="26" s="1"/>
  <c r="AH102" i="27" s="1"/>
  <c r="AD108" i="26" a="1"/>
  <c r="AD108" i="26" s="1"/>
  <c r="EG108" i="26" s="1"/>
  <c r="AH109" i="27" s="1"/>
  <c r="AD104" i="26" a="1"/>
  <c r="AD104" i="26" s="1"/>
  <c r="EG104" i="26" s="1"/>
  <c r="AH105" i="27" s="1"/>
  <c r="AD109" i="26" a="1"/>
  <c r="AD109" i="26" s="1"/>
  <c r="EG109" i="26" s="1" a="1"/>
  <c r="EG109" i="26" s="1"/>
  <c r="AH110" i="27" s="1"/>
  <c r="AD102" i="26" a="1"/>
  <c r="AD102" i="26" s="1"/>
  <c r="EG102" i="26" s="1"/>
  <c r="AH103" i="27" s="1"/>
  <c r="Y91" i="26" a="1"/>
  <c r="Y91" i="26" s="1"/>
  <c r="EB91" i="26" s="1" a="1"/>
  <c r="EB91" i="26" s="1"/>
  <c r="AC92" i="27" s="1"/>
  <c r="Y97" i="26" a="1"/>
  <c r="Y97" i="26" s="1"/>
  <c r="EB97" i="26" s="1"/>
  <c r="AC98" i="27" s="1"/>
  <c r="Y93" i="26" a="1"/>
  <c r="Y93" i="26" s="1"/>
  <c r="EB93" i="26" s="1" a="1"/>
  <c r="EB93" i="26" s="1"/>
  <c r="AC94" i="27" s="1"/>
  <c r="Y98" i="26" a="1"/>
  <c r="Y98" i="26" s="1"/>
  <c r="EB98" i="26" s="1" a="1"/>
  <c r="EB98" i="26" s="1"/>
  <c r="AC99" i="27" s="1"/>
  <c r="Y90" i="26" a="1"/>
  <c r="Y90" i="26" s="1"/>
  <c r="EB90" i="26" s="1" a="1"/>
  <c r="EB90" i="26" s="1"/>
  <c r="AC91" i="27" s="1"/>
  <c r="Y95" i="26" a="1"/>
  <c r="Y95" i="26" s="1"/>
  <c r="EB95" i="26" s="1" a="1"/>
  <c r="EB95" i="26" s="1"/>
  <c r="AC96" i="27" s="1"/>
  <c r="Y94" i="26" a="1"/>
  <c r="Y94" i="26" s="1"/>
  <c r="EB94" i="26" s="1"/>
  <c r="AC95" i="27" s="1"/>
  <c r="Y96" i="26" a="1"/>
  <c r="Y96" i="26" s="1"/>
  <c r="EB96" i="26" s="1"/>
  <c r="AC97" i="27" s="1"/>
  <c r="Y92" i="26" a="1"/>
  <c r="Y92" i="26" s="1"/>
  <c r="EB92" i="26" s="1"/>
  <c r="AC93" i="27" s="1"/>
  <c r="BV84" i="26" a="1"/>
  <c r="BV84" i="26" s="1"/>
  <c r="FY84" i="26" s="1"/>
  <c r="BZ85" i="27" s="1"/>
  <c r="BV89" i="26" a="1"/>
  <c r="BV89" i="26" s="1"/>
  <c r="BV87" i="26" a="1"/>
  <c r="BV87" i="26" s="1"/>
  <c r="FY87" i="26" s="1" a="1"/>
  <c r="FY87" i="26" s="1"/>
  <c r="BZ88" i="27" s="1"/>
  <c r="BV85" i="26" a="1"/>
  <c r="BV85" i="26" s="1"/>
  <c r="FY85" i="26" s="1"/>
  <c r="BZ86" i="27" s="1"/>
  <c r="BV86" i="26" a="1"/>
  <c r="BV86" i="26" s="1"/>
  <c r="FY86" i="26" s="1" a="1"/>
  <c r="FY86" i="26" s="1"/>
  <c r="BZ87" i="27" s="1"/>
  <c r="BV88" i="26" a="1"/>
  <c r="BV88" i="26" s="1"/>
  <c r="AI102" i="26" a="1"/>
  <c r="AI102" i="26" s="1"/>
  <c r="EL102" i="26" s="1"/>
  <c r="AM103" i="27" s="1"/>
  <c r="AI109" i="26" a="1"/>
  <c r="AI109" i="26" s="1"/>
  <c r="EL109" i="26" s="1" a="1"/>
  <c r="EL109" i="26" s="1"/>
  <c r="AM110" i="27" s="1"/>
  <c r="AI99" i="26" a="1"/>
  <c r="AI99" i="26" s="1"/>
  <c r="EL99" i="26" s="1"/>
  <c r="AM100" i="27" s="1"/>
  <c r="AI108" i="26" a="1"/>
  <c r="AI108" i="26" s="1"/>
  <c r="EL108" i="26" s="1"/>
  <c r="AM109" i="27" s="1"/>
  <c r="AI106" i="26" a="1"/>
  <c r="AI106" i="26" s="1"/>
  <c r="EL106" i="26" s="1"/>
  <c r="AM107" i="27" s="1"/>
  <c r="AI104" i="26" a="1"/>
  <c r="AI104" i="26" s="1"/>
  <c r="EL104" i="26" s="1"/>
  <c r="AM105" i="27" s="1"/>
  <c r="AI105" i="26" a="1"/>
  <c r="AI105" i="26" s="1"/>
  <c r="EL105" i="26" s="1" a="1"/>
  <c r="EL105" i="26" s="1"/>
  <c r="AM106" i="27" s="1"/>
  <c r="AI101" i="26" a="1"/>
  <c r="AI101" i="26" s="1"/>
  <c r="EL101" i="26" s="1"/>
  <c r="AM102" i="27" s="1"/>
  <c r="AI103" i="26" a="1"/>
  <c r="AI103" i="26" s="1"/>
  <c r="EL103" i="26" s="1" a="1"/>
  <c r="EL103" i="26" s="1"/>
  <c r="AM104" i="27" s="1"/>
  <c r="AI107" i="26" a="1"/>
  <c r="AI107" i="26" s="1"/>
  <c r="EL107" i="26" s="1" a="1"/>
  <c r="EL107" i="26" s="1"/>
  <c r="AM108" i="27" s="1"/>
  <c r="AI100" i="26" a="1"/>
  <c r="AI100" i="26" s="1"/>
  <c r="EL100" i="26" s="1" a="1"/>
  <c r="EL100" i="26" s="1"/>
  <c r="AM101" i="27" s="1"/>
  <c r="BG87" i="26" a="1"/>
  <c r="BG87" i="26" s="1"/>
  <c r="FJ87" i="26" s="1" a="1"/>
  <c r="FJ87" i="26" s="1"/>
  <c r="BK88" i="27" s="1"/>
  <c r="BG84" i="26" a="1"/>
  <c r="BG84" i="26" s="1"/>
  <c r="FJ84" i="26" s="1"/>
  <c r="BK85" i="27" s="1"/>
  <c r="BG89" i="26" a="1"/>
  <c r="BG89" i="26" s="1"/>
  <c r="BG85" i="26" a="1"/>
  <c r="BG85" i="26" s="1"/>
  <c r="FJ85" i="26" s="1"/>
  <c r="BK86" i="27" s="1"/>
  <c r="BG86" i="26" a="1"/>
  <c r="BG86" i="26" s="1"/>
  <c r="FJ86" i="26" s="1" a="1"/>
  <c r="FJ86" i="26" s="1"/>
  <c r="BK87" i="27" s="1"/>
  <c r="BG88" i="26" a="1"/>
  <c r="BG88" i="26" s="1"/>
  <c r="CO84" i="26" a="1"/>
  <c r="CO84" i="26" s="1"/>
  <c r="GR84" i="26" s="1"/>
  <c r="CS85" i="27" s="1"/>
  <c r="CO85" i="26" a="1"/>
  <c r="CO85" i="26" s="1"/>
  <c r="GR85" i="26" s="1"/>
  <c r="CS86" i="27" s="1"/>
  <c r="CO89" i="26" a="1"/>
  <c r="CO89" i="26" s="1"/>
  <c r="CO87" i="26" a="1"/>
  <c r="CO87" i="26" s="1"/>
  <c r="GR87" i="26" s="1" a="1"/>
  <c r="GR87" i="26" s="1"/>
  <c r="CS88" i="27" s="1"/>
  <c r="CO88" i="26" a="1"/>
  <c r="CO88" i="26" s="1"/>
  <c r="CO86" i="26" a="1"/>
  <c r="CO86" i="26" s="1"/>
  <c r="GR86" i="26" s="1" a="1"/>
  <c r="GR86" i="26" s="1"/>
  <c r="CS87" i="27" s="1"/>
  <c r="I39" i="26" a="1"/>
  <c r="I39" i="26" s="1"/>
  <c r="I37" i="26" a="1"/>
  <c r="I37" i="26" s="1"/>
  <c r="DL37" i="26" s="1" a="1"/>
  <c r="DL37" i="26" s="1"/>
  <c r="M37" i="27" s="1"/>
  <c r="I36" i="26" a="1"/>
  <c r="I36" i="26" s="1"/>
  <c r="DL36" i="26" s="1" a="1"/>
  <c r="DL36" i="26" s="1"/>
  <c r="M36" i="27" s="1"/>
  <c r="I38" i="26" a="1"/>
  <c r="I38" i="26" s="1"/>
  <c r="BB112" i="26" a="1"/>
  <c r="BB112" i="26" s="1"/>
  <c r="FE112" i="26" s="1"/>
  <c r="BF113" i="27" s="1"/>
  <c r="BB115" i="26" a="1"/>
  <c r="BB115" i="26" s="1"/>
  <c r="FE115" i="26" s="1"/>
  <c r="BF116" i="27" s="1"/>
  <c r="BB118" i="26" a="1"/>
  <c r="BB118" i="26" s="1"/>
  <c r="FE118" i="26" s="1"/>
  <c r="BF119" i="27" s="1"/>
  <c r="BB116" i="26" a="1"/>
  <c r="BB116" i="26" s="1"/>
  <c r="FE116" i="26" s="1" a="1"/>
  <c r="FE116" i="26" s="1"/>
  <c r="BF117" i="27" s="1"/>
  <c r="BB113" i="26" a="1"/>
  <c r="BB113" i="26" s="1"/>
  <c r="FE113" i="26" s="1" a="1"/>
  <c r="FE113" i="26" s="1"/>
  <c r="BF114" i="27" s="1"/>
  <c r="BB111" i="26" a="1"/>
  <c r="BB111" i="26" s="1"/>
  <c r="FE111" i="26" s="1" a="1"/>
  <c r="FE111" i="26" s="1"/>
  <c r="BF112" i="27" s="1"/>
  <c r="BB110" i="26" a="1"/>
  <c r="BB110" i="26" s="1"/>
  <c r="FE110" i="26" s="1"/>
  <c r="BF111" i="27" s="1"/>
  <c r="BB119" i="26" a="1"/>
  <c r="BB119" i="26" s="1"/>
  <c r="FE119" i="26" s="1" a="1"/>
  <c r="FE119" i="26" s="1"/>
  <c r="BF120" i="27" s="1"/>
  <c r="BB114" i="26" a="1"/>
  <c r="BB114" i="26" s="1"/>
  <c r="FE114" i="26" s="1" a="1"/>
  <c r="FE114" i="26" s="1"/>
  <c r="BF115" i="27" s="1"/>
  <c r="BB117" i="26" a="1"/>
  <c r="BB117" i="26" s="1"/>
  <c r="FE117" i="26" s="1"/>
  <c r="BF118" i="27" s="1"/>
  <c r="CG132" i="26" a="1"/>
  <c r="CG132" i="26" s="1"/>
  <c r="GJ132" i="26" s="1"/>
  <c r="CK133" i="27" s="1"/>
  <c r="CG124" i="26" a="1"/>
  <c r="CG124" i="26" s="1"/>
  <c r="GJ124" i="26" s="1"/>
  <c r="CK125" i="27" s="1"/>
  <c r="CG129" i="26" a="1"/>
  <c r="CG129" i="26" s="1"/>
  <c r="GJ129" i="26" s="1"/>
  <c r="CK130" i="27" s="1"/>
  <c r="CG121" i="26" a="1"/>
  <c r="CG121" i="26" s="1"/>
  <c r="GJ121" i="26" s="1"/>
  <c r="CK122" i="27" s="1"/>
  <c r="CG126" i="26" a="1"/>
  <c r="CG126" i="26" s="1"/>
  <c r="GJ126" i="26" s="1"/>
  <c r="CK127" i="27" s="1"/>
  <c r="CG133" i="26" a="1"/>
  <c r="CG133" i="26" s="1"/>
  <c r="GJ133" i="26" s="1"/>
  <c r="CK134" i="27" s="1"/>
  <c r="CG122" i="26" a="1"/>
  <c r="CG122" i="26" s="1"/>
  <c r="GJ122" i="26" s="1"/>
  <c r="CK123" i="27" s="1"/>
  <c r="CG127" i="26" a="1"/>
  <c r="CG127" i="26" s="1"/>
  <c r="GJ127" i="26" s="1"/>
  <c r="CK128" i="27" s="1"/>
  <c r="CG123" i="26" a="1"/>
  <c r="CG123" i="26" s="1"/>
  <c r="GJ123" i="26" s="1"/>
  <c r="CK124" i="27" s="1"/>
  <c r="CG131" i="26" a="1"/>
  <c r="CG131" i="26" s="1"/>
  <c r="GJ131" i="26" s="1"/>
  <c r="CK132" i="27" s="1"/>
  <c r="CG125" i="26" a="1"/>
  <c r="CG125" i="26" s="1"/>
  <c r="GJ125" i="26" s="1"/>
  <c r="CK126" i="27" s="1"/>
  <c r="CG130" i="26" a="1"/>
  <c r="CG130" i="26" s="1"/>
  <c r="GJ130" i="26" s="1"/>
  <c r="CK131" i="27" s="1"/>
  <c r="CG120" i="26" a="1"/>
  <c r="CG120" i="26" s="1"/>
  <c r="GJ120" i="26" s="1"/>
  <c r="CK121" i="27" s="1"/>
  <c r="CG128" i="26" a="1"/>
  <c r="CG128" i="26" s="1"/>
  <c r="GJ128" i="26" s="1"/>
  <c r="CK129" i="27" s="1"/>
  <c r="P86" i="26" a="1"/>
  <c r="P86" i="26" s="1"/>
  <c r="DS86" i="26" s="1" a="1"/>
  <c r="DS86" i="26" s="1"/>
  <c r="T87" i="27" s="1"/>
  <c r="P88" i="26" a="1"/>
  <c r="P88" i="26" s="1"/>
  <c r="P85" i="26" a="1"/>
  <c r="P85" i="26" s="1"/>
  <c r="DS85" i="26" s="1"/>
  <c r="T86" i="27" s="1"/>
  <c r="P89" i="26" a="1"/>
  <c r="P89" i="26" s="1"/>
  <c r="P87" i="26" a="1"/>
  <c r="P87" i="26" s="1"/>
  <c r="DS87" i="26" s="1" a="1"/>
  <c r="DS87" i="26" s="1"/>
  <c r="T88" i="27" s="1"/>
  <c r="P84" i="26" a="1"/>
  <c r="P84" i="26" s="1"/>
  <c r="DS84" i="26" s="1"/>
  <c r="T85" i="27" s="1"/>
  <c r="BM93" i="26" a="1"/>
  <c r="BM93" i="26" s="1"/>
  <c r="FP93" i="26" s="1" a="1"/>
  <c r="FP93" i="26" s="1"/>
  <c r="BQ94" i="27" s="1"/>
  <c r="BM90" i="26" a="1"/>
  <c r="BM90" i="26" s="1"/>
  <c r="FP90" i="26" s="1" a="1"/>
  <c r="FP90" i="26" s="1"/>
  <c r="BQ91" i="27" s="1"/>
  <c r="BM94" i="26" a="1"/>
  <c r="BM94" i="26" s="1"/>
  <c r="FP94" i="26" s="1"/>
  <c r="BQ95" i="27" s="1"/>
  <c r="BM98" i="26" a="1"/>
  <c r="BM98" i="26" s="1"/>
  <c r="FP98" i="26" s="1" a="1"/>
  <c r="FP98" i="26" s="1"/>
  <c r="BQ99" i="27" s="1"/>
  <c r="BM92" i="26" a="1"/>
  <c r="BM92" i="26" s="1"/>
  <c r="FP92" i="26" s="1"/>
  <c r="BQ93" i="27" s="1"/>
  <c r="BM91" i="26" a="1"/>
  <c r="BM91" i="26" s="1"/>
  <c r="FP91" i="26" s="1" a="1"/>
  <c r="FP91" i="26" s="1"/>
  <c r="BQ92" i="27" s="1"/>
  <c r="BM97" i="26" a="1"/>
  <c r="BM97" i="26" s="1"/>
  <c r="FP97" i="26" s="1"/>
  <c r="BQ98" i="27" s="1"/>
  <c r="BM96" i="26" a="1"/>
  <c r="BM96" i="26" s="1"/>
  <c r="FP96" i="26" s="1"/>
  <c r="BQ97" i="27" s="1"/>
  <c r="BM95" i="26" a="1"/>
  <c r="BM95" i="26" s="1"/>
  <c r="FP95" i="26" s="1" a="1"/>
  <c r="FP95" i="26" s="1"/>
  <c r="BQ96" i="27" s="1"/>
  <c r="BY110" i="26" a="1"/>
  <c r="BY110" i="26" s="1"/>
  <c r="GB110" i="26" s="1"/>
  <c r="CC111" i="27" s="1"/>
  <c r="BY114" i="26" a="1"/>
  <c r="BY114" i="26" s="1"/>
  <c r="GB114" i="26" s="1" a="1"/>
  <c r="GB114" i="26" s="1"/>
  <c r="CC115" i="27" s="1"/>
  <c r="BY113" i="26" a="1"/>
  <c r="BY113" i="26" s="1"/>
  <c r="GB113" i="26" s="1" a="1"/>
  <c r="GB113" i="26" s="1"/>
  <c r="CC114" i="27" s="1"/>
  <c r="BY115" i="26" a="1"/>
  <c r="BY115" i="26" s="1"/>
  <c r="GB115" i="26" s="1"/>
  <c r="CC116" i="27" s="1"/>
  <c r="BY116" i="26" a="1"/>
  <c r="BY116" i="26" s="1"/>
  <c r="GB116" i="26" s="1" a="1"/>
  <c r="GB116" i="26" s="1"/>
  <c r="CC117" i="27" s="1"/>
  <c r="BY118" i="26" a="1"/>
  <c r="BY118" i="26" s="1"/>
  <c r="GB118" i="26" s="1"/>
  <c r="CC119" i="27" s="1"/>
  <c r="BY111" i="26" a="1"/>
  <c r="BY111" i="26" s="1"/>
  <c r="GB111" i="26" s="1" a="1"/>
  <c r="GB111" i="26" s="1"/>
  <c r="CC112" i="27" s="1"/>
  <c r="BY112" i="26" a="1"/>
  <c r="BY112" i="26" s="1"/>
  <c r="GB112" i="26" s="1"/>
  <c r="CC113" i="27" s="1"/>
  <c r="BY117" i="26" a="1"/>
  <c r="BY117" i="26" s="1"/>
  <c r="GB117" i="26" s="1"/>
  <c r="CC118" i="27" s="1"/>
  <c r="BY119" i="26" a="1"/>
  <c r="BY119" i="26" s="1"/>
  <c r="GB119" i="26" s="1" a="1"/>
  <c r="GB119" i="26" s="1"/>
  <c r="CC120" i="27" s="1"/>
  <c r="DE110" i="26" a="1"/>
  <c r="DE110" i="26" s="1"/>
  <c r="HH110" i="26" s="1"/>
  <c r="DI111" i="27" s="1"/>
  <c r="DE114" i="26" a="1"/>
  <c r="DE114" i="26" s="1"/>
  <c r="HH114" i="26" s="1" a="1"/>
  <c r="HH114" i="26" s="1"/>
  <c r="DI115" i="27" s="1"/>
  <c r="DE113" i="26" a="1"/>
  <c r="DE113" i="26" s="1"/>
  <c r="HH113" i="26" s="1" a="1"/>
  <c r="HH113" i="26" s="1"/>
  <c r="DI114" i="27" s="1"/>
  <c r="DE112" i="26" a="1"/>
  <c r="DE112" i="26" s="1"/>
  <c r="HH112" i="26" s="1"/>
  <c r="DI113" i="27" s="1"/>
  <c r="DE117" i="26" a="1"/>
  <c r="DE117" i="26" s="1"/>
  <c r="HH117" i="26" s="1"/>
  <c r="DI118" i="27" s="1"/>
  <c r="DE111" i="26" a="1"/>
  <c r="DE111" i="26" s="1"/>
  <c r="HH111" i="26" s="1" a="1"/>
  <c r="HH111" i="26" s="1"/>
  <c r="DI112" i="27" s="1"/>
  <c r="DE116" i="26" a="1"/>
  <c r="DE116" i="26" s="1"/>
  <c r="HH116" i="26" s="1" a="1"/>
  <c r="HH116" i="26" s="1"/>
  <c r="DI117" i="27" s="1"/>
  <c r="DE118" i="26" a="1"/>
  <c r="DE118" i="26" s="1"/>
  <c r="HH118" i="26" s="1"/>
  <c r="DI119" i="27" s="1"/>
  <c r="DE119" i="26" a="1"/>
  <c r="DE119" i="26" s="1"/>
  <c r="HH119" i="26" s="1" a="1"/>
  <c r="HH119" i="26" s="1"/>
  <c r="DI120" i="27" s="1"/>
  <c r="DE115" i="26" a="1"/>
  <c r="DE115" i="26" s="1"/>
  <c r="HH115" i="26" s="1"/>
  <c r="DI116" i="27" s="1"/>
  <c r="BK118" i="26" a="1"/>
  <c r="BK118" i="26" s="1"/>
  <c r="FN118" i="26" s="1"/>
  <c r="BO119" i="27" s="1"/>
  <c r="BK119" i="26" a="1"/>
  <c r="BK119" i="26" s="1"/>
  <c r="FN119" i="26" s="1" a="1"/>
  <c r="FN119" i="26" s="1"/>
  <c r="BO120" i="27" s="1"/>
  <c r="BK111" i="26" a="1"/>
  <c r="BK111" i="26" s="1"/>
  <c r="FN111" i="26" s="1" a="1"/>
  <c r="FN111" i="26" s="1"/>
  <c r="BO112" i="27" s="1"/>
  <c r="BK115" i="26" a="1"/>
  <c r="BK115" i="26" s="1"/>
  <c r="FN115" i="26" s="1"/>
  <c r="BO116" i="27" s="1"/>
  <c r="BK116" i="26" a="1"/>
  <c r="BK116" i="26" s="1"/>
  <c r="FN116" i="26" s="1" a="1"/>
  <c r="FN116" i="26" s="1"/>
  <c r="BO117" i="27" s="1"/>
  <c r="BK110" i="26" a="1"/>
  <c r="BK110" i="26" s="1"/>
  <c r="FN110" i="26" s="1"/>
  <c r="BO111" i="27" s="1"/>
  <c r="BK112" i="26" a="1"/>
  <c r="BK112" i="26" s="1"/>
  <c r="FN112" i="26" s="1"/>
  <c r="BO113" i="27" s="1"/>
  <c r="BK114" i="26" a="1"/>
  <c r="BK114" i="26" s="1"/>
  <c r="FN114" i="26" s="1" a="1"/>
  <c r="FN114" i="26" s="1"/>
  <c r="BO115" i="27" s="1"/>
  <c r="BK117" i="26" a="1"/>
  <c r="BK117" i="26" s="1"/>
  <c r="FN117" i="26" s="1"/>
  <c r="BO118" i="27" s="1"/>
  <c r="BK113" i="26" a="1"/>
  <c r="BK113" i="26" s="1"/>
  <c r="FN113" i="26" s="1" a="1"/>
  <c r="FN113" i="26" s="1"/>
  <c r="BO114" i="27" s="1"/>
  <c r="CR131" i="26" a="1"/>
  <c r="CR131" i="26" s="1"/>
  <c r="GU131" i="26" s="1"/>
  <c r="CV132" i="27" s="1"/>
  <c r="CR126" i="26" a="1"/>
  <c r="CR126" i="26" s="1"/>
  <c r="GU126" i="26" s="1"/>
  <c r="CV127" i="27" s="1"/>
  <c r="CR122" i="26" a="1"/>
  <c r="CR122" i="26" s="1"/>
  <c r="GU122" i="26" s="1"/>
  <c r="CV123" i="27" s="1"/>
  <c r="CR129" i="26" a="1"/>
  <c r="CR129" i="26" s="1"/>
  <c r="GU129" i="26" s="1"/>
  <c r="CV130" i="27" s="1"/>
  <c r="CR128" i="26" a="1"/>
  <c r="CR128" i="26" s="1"/>
  <c r="GU128" i="26" s="1"/>
  <c r="CV129" i="27" s="1"/>
  <c r="CR125" i="26" a="1"/>
  <c r="CR125" i="26" s="1"/>
  <c r="GU125" i="26" s="1"/>
  <c r="CV126" i="27" s="1"/>
  <c r="CR127" i="26" a="1"/>
  <c r="CR127" i="26" s="1"/>
  <c r="GU127" i="26" s="1"/>
  <c r="CV128" i="27" s="1"/>
  <c r="CR121" i="26" a="1"/>
  <c r="CR121" i="26" s="1"/>
  <c r="GU121" i="26" s="1"/>
  <c r="CV122" i="27" s="1"/>
  <c r="CR133" i="26" a="1"/>
  <c r="CR133" i="26" s="1"/>
  <c r="GU133" i="26" s="1"/>
  <c r="CV134" i="27" s="1"/>
  <c r="CR132" i="26" a="1"/>
  <c r="CR132" i="26" s="1"/>
  <c r="GU132" i="26" s="1"/>
  <c r="CV133" i="27" s="1"/>
  <c r="CR123" i="26" a="1"/>
  <c r="CR123" i="26" s="1"/>
  <c r="GU123" i="26" s="1"/>
  <c r="CV124" i="27" s="1"/>
  <c r="CR124" i="26" a="1"/>
  <c r="CR124" i="26" s="1"/>
  <c r="GU124" i="26" s="1"/>
  <c r="CV125" i="27" s="1"/>
  <c r="CR130" i="26" a="1"/>
  <c r="CR130" i="26" s="1"/>
  <c r="GU130" i="26" s="1"/>
  <c r="CV131" i="27" s="1"/>
  <c r="CR120" i="26" a="1"/>
  <c r="CR120" i="26" s="1"/>
  <c r="GU120" i="26" s="1"/>
  <c r="CV121" i="27" s="1"/>
  <c r="AC125" i="26" a="1"/>
  <c r="AC125" i="26" s="1"/>
  <c r="EF125" i="26" s="1"/>
  <c r="AG126" i="27" s="1"/>
  <c r="AC121" i="26" a="1"/>
  <c r="AC121" i="26" s="1"/>
  <c r="EF121" i="26" s="1"/>
  <c r="AG122" i="27" s="1"/>
  <c r="AC133" i="26" a="1"/>
  <c r="AC133" i="26" s="1"/>
  <c r="EF133" i="26" s="1"/>
  <c r="AG134" i="27" s="1"/>
  <c r="AC132" i="26" a="1"/>
  <c r="AC132" i="26" s="1"/>
  <c r="EF132" i="26" s="1"/>
  <c r="AG133" i="27" s="1"/>
  <c r="AC128" i="26" a="1"/>
  <c r="AC128" i="26" s="1"/>
  <c r="EF128" i="26" s="1"/>
  <c r="AG129" i="27" s="1"/>
  <c r="AC129" i="26" a="1"/>
  <c r="AC129" i="26" s="1"/>
  <c r="EF129" i="26" s="1"/>
  <c r="AG130" i="27" s="1"/>
  <c r="AC124" i="26" a="1"/>
  <c r="AC124" i="26" s="1"/>
  <c r="EF124" i="26" s="1"/>
  <c r="AG125" i="27" s="1"/>
  <c r="AC126" i="26" a="1"/>
  <c r="AC126" i="26" s="1"/>
  <c r="EF126" i="26" s="1"/>
  <c r="AG127" i="27" s="1"/>
  <c r="AC123" i="26" a="1"/>
  <c r="AC123" i="26" s="1"/>
  <c r="EF123" i="26" s="1"/>
  <c r="AG124" i="27" s="1"/>
  <c r="AC130" i="26" a="1"/>
  <c r="AC130" i="26" s="1"/>
  <c r="EF130" i="26" s="1"/>
  <c r="AG131" i="27" s="1"/>
  <c r="AC127" i="26" a="1"/>
  <c r="AC127" i="26" s="1"/>
  <c r="EF127" i="26" s="1"/>
  <c r="AG128" i="27" s="1"/>
  <c r="AC120" i="26" a="1"/>
  <c r="AC120" i="26" s="1"/>
  <c r="EF120" i="26" s="1"/>
  <c r="AG121" i="27" s="1"/>
  <c r="AC122" i="26" a="1"/>
  <c r="AC122" i="26" s="1"/>
  <c r="EF122" i="26" s="1"/>
  <c r="AG123" i="27" s="1"/>
  <c r="AC131" i="26" a="1"/>
  <c r="AC131" i="26" s="1"/>
  <c r="EF131" i="26" s="1"/>
  <c r="AG132" i="27" s="1"/>
  <c r="BN122" i="26" a="1"/>
  <c r="BN122" i="26" s="1"/>
  <c r="FQ122" i="26" s="1"/>
  <c r="BR123" i="27" s="1"/>
  <c r="BN121" i="26" a="1"/>
  <c r="BN121" i="26" s="1"/>
  <c r="FQ121" i="26" s="1"/>
  <c r="BR122" i="27" s="1"/>
  <c r="BN127" i="26" a="1"/>
  <c r="BN127" i="26" s="1"/>
  <c r="FQ127" i="26" s="1"/>
  <c r="BR128" i="27" s="1"/>
  <c r="BN129" i="26" a="1"/>
  <c r="BN129" i="26" s="1"/>
  <c r="FQ129" i="26" s="1"/>
  <c r="BR130" i="27" s="1"/>
  <c r="BN133" i="26" a="1"/>
  <c r="BN133" i="26" s="1"/>
  <c r="FQ133" i="26" s="1"/>
  <c r="BR134" i="27" s="1"/>
  <c r="BN132" i="26" a="1"/>
  <c r="BN132" i="26" s="1"/>
  <c r="FQ132" i="26" s="1"/>
  <c r="BR133" i="27" s="1"/>
  <c r="BN131" i="26" a="1"/>
  <c r="BN131" i="26" s="1"/>
  <c r="FQ131" i="26" s="1"/>
  <c r="BR132" i="27" s="1"/>
  <c r="BN126" i="26" a="1"/>
  <c r="BN126" i="26" s="1"/>
  <c r="FQ126" i="26" s="1"/>
  <c r="BR127" i="27" s="1"/>
  <c r="BN128" i="26" a="1"/>
  <c r="BN128" i="26" s="1"/>
  <c r="FQ128" i="26" s="1"/>
  <c r="BR129" i="27" s="1"/>
  <c r="BN120" i="26" a="1"/>
  <c r="BN120" i="26" s="1"/>
  <c r="FQ120" i="26" s="1"/>
  <c r="BR121" i="27" s="1"/>
  <c r="BN124" i="26" a="1"/>
  <c r="BN124" i="26" s="1"/>
  <c r="FQ124" i="26" s="1"/>
  <c r="BR125" i="27" s="1"/>
  <c r="BN130" i="26" a="1"/>
  <c r="BN130" i="26" s="1"/>
  <c r="FQ130" i="26" s="1"/>
  <c r="BR131" i="27" s="1"/>
  <c r="BN123" i="26" a="1"/>
  <c r="BN123" i="26" s="1"/>
  <c r="FQ123" i="26" s="1"/>
  <c r="BR124" i="27" s="1"/>
  <c r="BN125" i="26" a="1"/>
  <c r="BN125" i="26" s="1"/>
  <c r="FQ125" i="26" s="1"/>
  <c r="BR126" i="27" s="1"/>
  <c r="BQ109" i="26" a="1"/>
  <c r="BQ109" i="26" s="1"/>
  <c r="FT109" i="26" s="1" a="1"/>
  <c r="FT109" i="26" s="1"/>
  <c r="BU110" i="27" s="1"/>
  <c r="BQ102" i="26" a="1"/>
  <c r="BQ102" i="26" s="1"/>
  <c r="FT102" i="26" s="1"/>
  <c r="BU103" i="27" s="1"/>
  <c r="BQ106" i="26" a="1"/>
  <c r="BQ106" i="26" s="1"/>
  <c r="FT106" i="26" s="1"/>
  <c r="BU107" i="27" s="1"/>
  <c r="BQ108" i="26" a="1"/>
  <c r="BQ108" i="26" s="1"/>
  <c r="FT108" i="26" s="1"/>
  <c r="BU109" i="27" s="1"/>
  <c r="BQ107" i="26" a="1"/>
  <c r="BQ107" i="26" s="1"/>
  <c r="FT107" i="26" s="1" a="1"/>
  <c r="FT107" i="26" s="1"/>
  <c r="BU108" i="27" s="1"/>
  <c r="BQ105" i="26" a="1"/>
  <c r="BQ105" i="26" s="1"/>
  <c r="FT105" i="26" s="1" a="1"/>
  <c r="FT105" i="26" s="1"/>
  <c r="BU106" i="27" s="1"/>
  <c r="BQ100" i="26" a="1"/>
  <c r="BQ100" i="26" s="1"/>
  <c r="FT100" i="26" s="1" a="1"/>
  <c r="FT100" i="26" s="1"/>
  <c r="BU101" i="27" s="1"/>
  <c r="BQ101" i="26" a="1"/>
  <c r="BQ101" i="26" s="1"/>
  <c r="FT101" i="26" s="1"/>
  <c r="BU102" i="27" s="1"/>
  <c r="BQ99" i="26" a="1"/>
  <c r="BQ99" i="26" s="1"/>
  <c r="FT99" i="26" s="1"/>
  <c r="BU100" i="27" s="1"/>
  <c r="BQ104" i="26" a="1"/>
  <c r="BQ104" i="26" s="1"/>
  <c r="FT104" i="26" s="1"/>
  <c r="BU105" i="27" s="1"/>
  <c r="BQ103" i="26" a="1"/>
  <c r="BQ103" i="26" s="1"/>
  <c r="FT103" i="26" s="1" a="1"/>
  <c r="FT103" i="26" s="1"/>
  <c r="BU104" i="27" s="1"/>
  <c r="M77" i="26" a="1"/>
  <c r="M77" i="26" s="1"/>
  <c r="DP77" i="26" s="1"/>
  <c r="Q77" i="27" s="1"/>
  <c r="M79" i="26" a="1"/>
  <c r="M79" i="26" s="1"/>
  <c r="DP79" i="26" s="1"/>
  <c r="Q79" i="27" s="1"/>
  <c r="M75" i="26" a="1"/>
  <c r="M75" i="26" s="1"/>
  <c r="DP75" i="26" s="1"/>
  <c r="Q75" i="27" s="1"/>
  <c r="M74" i="26" a="1"/>
  <c r="M74" i="26" s="1"/>
  <c r="DP74" i="26" s="1"/>
  <c r="Q74" i="27" s="1"/>
  <c r="M76" i="26" a="1"/>
  <c r="M76" i="26" s="1"/>
  <c r="DP76" i="26" s="1"/>
  <c r="Q76" i="27" s="1"/>
  <c r="M80" i="26" a="1"/>
  <c r="M80" i="26" s="1"/>
  <c r="DP80" i="26" s="1"/>
  <c r="Q80" i="27" s="1"/>
  <c r="M71" i="26" a="1"/>
  <c r="M71" i="26" s="1"/>
  <c r="DP71" i="26" s="1"/>
  <c r="Q71" i="27" s="1"/>
  <c r="M72" i="26" a="1"/>
  <c r="M72" i="26" s="1"/>
  <c r="DP72" i="26" s="1"/>
  <c r="Q72" i="27" s="1"/>
  <c r="M81" i="26" a="1"/>
  <c r="M81" i="26" s="1"/>
  <c r="DP81" i="26" s="1"/>
  <c r="Q81" i="27" s="1"/>
  <c r="M83" i="26" a="1"/>
  <c r="M83" i="26" s="1"/>
  <c r="DP83" i="26" s="1"/>
  <c r="Q83" i="27" s="1"/>
  <c r="M70" i="26" a="1"/>
  <c r="M70" i="26" s="1"/>
  <c r="DP70" i="26" s="1"/>
  <c r="Q70" i="27" s="1"/>
  <c r="M78" i="26" a="1"/>
  <c r="M78" i="26" s="1"/>
  <c r="DP78" i="26" s="1"/>
  <c r="Q78" i="27" s="1"/>
  <c r="M73" i="26" a="1"/>
  <c r="M73" i="26" s="1"/>
  <c r="DP73" i="26" s="1"/>
  <c r="Q73" i="27" s="1"/>
  <c r="M82" i="26" a="1"/>
  <c r="M82" i="26" s="1"/>
  <c r="DP82" i="26" s="1"/>
  <c r="Q82" i="27" s="1"/>
  <c r="AW116" i="26" a="1"/>
  <c r="AW116" i="26" s="1"/>
  <c r="EZ116" i="26" s="1" a="1"/>
  <c r="EZ116" i="26" s="1"/>
  <c r="BA117" i="27" s="1"/>
  <c r="AW111" i="26" a="1"/>
  <c r="AW111" i="26" s="1"/>
  <c r="EZ111" i="26" s="1" a="1"/>
  <c r="EZ111" i="26" s="1"/>
  <c r="BA112" i="27" s="1"/>
  <c r="AW119" i="26" a="1"/>
  <c r="AW119" i="26" s="1"/>
  <c r="EZ119" i="26" s="1" a="1"/>
  <c r="EZ119" i="26" s="1"/>
  <c r="BA120" i="27" s="1"/>
  <c r="AW110" i="26" a="1"/>
  <c r="AW110" i="26" s="1"/>
  <c r="EZ110" i="26" s="1"/>
  <c r="BA111" i="27" s="1"/>
  <c r="AW117" i="26" a="1"/>
  <c r="AW117" i="26" s="1"/>
  <c r="EZ117" i="26" s="1"/>
  <c r="BA118" i="27" s="1"/>
  <c r="AW113" i="26" a="1"/>
  <c r="AW113" i="26" s="1"/>
  <c r="EZ113" i="26" s="1" a="1"/>
  <c r="EZ113" i="26" s="1"/>
  <c r="BA114" i="27" s="1"/>
  <c r="AW118" i="26" a="1"/>
  <c r="AW118" i="26" s="1"/>
  <c r="EZ118" i="26" s="1"/>
  <c r="BA119" i="27" s="1"/>
  <c r="AW115" i="26" a="1"/>
  <c r="AW115" i="26" s="1"/>
  <c r="EZ115" i="26" s="1"/>
  <c r="BA116" i="27" s="1"/>
  <c r="AW112" i="26" a="1"/>
  <c r="AW112" i="26" s="1"/>
  <c r="EZ112" i="26" s="1"/>
  <c r="BA113" i="27" s="1"/>
  <c r="AW114" i="26" a="1"/>
  <c r="AW114" i="26" s="1"/>
  <c r="EZ114" i="26" s="1" a="1"/>
  <c r="EZ114" i="26" s="1"/>
  <c r="BA115" i="27" s="1"/>
  <c r="CV92" i="26" a="1"/>
  <c r="CV92" i="26" s="1"/>
  <c r="GY92" i="26" s="1"/>
  <c r="CZ93" i="27" s="1"/>
  <c r="CV90" i="26" a="1"/>
  <c r="CV90" i="26" s="1"/>
  <c r="GY90" i="26" s="1" a="1"/>
  <c r="GY90" i="26" s="1"/>
  <c r="CZ91" i="27" s="1"/>
  <c r="CV93" i="26" a="1"/>
  <c r="CV93" i="26" s="1"/>
  <c r="GY93" i="26" s="1" a="1"/>
  <c r="GY93" i="26" s="1"/>
  <c r="CZ94" i="27" s="1"/>
  <c r="CV94" i="26" a="1"/>
  <c r="CV94" i="26" s="1"/>
  <c r="GY94" i="26" s="1"/>
  <c r="CZ95" i="27" s="1"/>
  <c r="CV96" i="26" a="1"/>
  <c r="CV96" i="26" s="1"/>
  <c r="GY96" i="26" s="1"/>
  <c r="CZ97" i="27" s="1"/>
  <c r="CV98" i="26" a="1"/>
  <c r="CV98" i="26" s="1"/>
  <c r="GY98" i="26" s="1" a="1"/>
  <c r="GY98" i="26" s="1"/>
  <c r="CZ99" i="27" s="1"/>
  <c r="CV95" i="26" a="1"/>
  <c r="CV95" i="26" s="1"/>
  <c r="GY95" i="26" s="1" a="1"/>
  <c r="GY95" i="26" s="1"/>
  <c r="CZ96" i="27" s="1"/>
  <c r="CV97" i="26" a="1"/>
  <c r="CV97" i="26" s="1"/>
  <c r="GY97" i="26" s="1"/>
  <c r="CZ98" i="27" s="1"/>
  <c r="CV91" i="26" a="1"/>
  <c r="CV91" i="26" s="1"/>
  <c r="GY91" i="26" s="1" a="1"/>
  <c r="GY91" i="26" s="1"/>
  <c r="CZ92" i="27" s="1"/>
  <c r="BL121" i="26" a="1"/>
  <c r="BL121" i="26" s="1"/>
  <c r="FO121" i="26" s="1"/>
  <c r="BP122" i="27" s="1"/>
  <c r="BL123" i="26" a="1"/>
  <c r="BL123" i="26" s="1"/>
  <c r="FO123" i="26" s="1"/>
  <c r="BP124" i="27" s="1"/>
  <c r="BL127" i="26" a="1"/>
  <c r="BL127" i="26" s="1"/>
  <c r="FO127" i="26" s="1"/>
  <c r="BP128" i="27" s="1"/>
  <c r="BL122" i="26" a="1"/>
  <c r="BL122" i="26" s="1"/>
  <c r="FO122" i="26" s="1"/>
  <c r="BP123" i="27" s="1"/>
  <c r="BL132" i="26" a="1"/>
  <c r="BL132" i="26" s="1"/>
  <c r="FO132" i="26" s="1"/>
  <c r="BP133" i="27" s="1"/>
  <c r="BL120" i="26" a="1"/>
  <c r="BL120" i="26" s="1"/>
  <c r="FO120" i="26" s="1"/>
  <c r="BP121" i="27" s="1"/>
  <c r="BL128" i="26" a="1"/>
  <c r="BL128" i="26" s="1"/>
  <c r="FO128" i="26" s="1"/>
  <c r="BP129" i="27" s="1"/>
  <c r="BL125" i="26" a="1"/>
  <c r="BL125" i="26" s="1"/>
  <c r="FO125" i="26" s="1"/>
  <c r="BP126" i="27" s="1"/>
  <c r="BL131" i="26" a="1"/>
  <c r="BL131" i="26" s="1"/>
  <c r="FO131" i="26" s="1"/>
  <c r="BP132" i="27" s="1"/>
  <c r="BL130" i="26" a="1"/>
  <c r="BL130" i="26" s="1"/>
  <c r="FO130" i="26" s="1"/>
  <c r="BP131" i="27" s="1"/>
  <c r="BL124" i="26" a="1"/>
  <c r="BL124" i="26" s="1"/>
  <c r="FO124" i="26" s="1"/>
  <c r="BP125" i="27" s="1"/>
  <c r="BL126" i="26" a="1"/>
  <c r="BL126" i="26" s="1"/>
  <c r="FO126" i="26" s="1"/>
  <c r="BP127" i="27" s="1"/>
  <c r="BL129" i="26" a="1"/>
  <c r="BL129" i="26" s="1"/>
  <c r="FO129" i="26" s="1"/>
  <c r="BP130" i="27" s="1"/>
  <c r="BL133" i="26" a="1"/>
  <c r="BL133" i="26" s="1"/>
  <c r="FO133" i="26" s="1"/>
  <c r="BP134" i="27" s="1"/>
  <c r="AO115" i="26" a="1"/>
  <c r="AO115" i="26" s="1"/>
  <c r="ER115" i="26" s="1"/>
  <c r="AS116" i="27" s="1"/>
  <c r="AO116" i="26" a="1"/>
  <c r="AO116" i="26" s="1"/>
  <c r="ER116" i="26" s="1" a="1"/>
  <c r="ER116" i="26" s="1"/>
  <c r="AS117" i="27" s="1"/>
  <c r="AO119" i="26" a="1"/>
  <c r="AO119" i="26" s="1"/>
  <c r="ER119" i="26" s="1" a="1"/>
  <c r="ER119" i="26" s="1"/>
  <c r="AS120" i="27" s="1"/>
  <c r="AO110" i="26" a="1"/>
  <c r="AO110" i="26" s="1"/>
  <c r="ER110" i="26" s="1"/>
  <c r="AS111" i="27" s="1"/>
  <c r="AO113" i="26" a="1"/>
  <c r="AO113" i="26" s="1"/>
  <c r="ER113" i="26" s="1" a="1"/>
  <c r="ER113" i="26" s="1"/>
  <c r="AS114" i="27" s="1"/>
  <c r="AO117" i="26" a="1"/>
  <c r="AO117" i="26" s="1"/>
  <c r="ER117" i="26" s="1"/>
  <c r="AS118" i="27" s="1"/>
  <c r="AO111" i="26" a="1"/>
  <c r="AO111" i="26" s="1"/>
  <c r="ER111" i="26" s="1" a="1"/>
  <c r="ER111" i="26" s="1"/>
  <c r="AS112" i="27" s="1"/>
  <c r="AO114" i="26" a="1"/>
  <c r="AO114" i="26" s="1"/>
  <c r="ER114" i="26" s="1" a="1"/>
  <c r="ER114" i="26" s="1"/>
  <c r="AS115" i="27" s="1"/>
  <c r="AO118" i="26" a="1"/>
  <c r="AO118" i="26" s="1"/>
  <c r="ER118" i="26" s="1"/>
  <c r="AS119" i="27" s="1"/>
  <c r="AO112" i="26" a="1"/>
  <c r="AO112" i="26" s="1"/>
  <c r="ER112" i="26" s="1"/>
  <c r="AS113" i="27" s="1"/>
  <c r="CX101" i="26" a="1"/>
  <c r="CX101" i="26" s="1"/>
  <c r="HA101" i="26" s="1"/>
  <c r="DB102" i="27" s="1"/>
  <c r="CX106" i="26" a="1"/>
  <c r="CX106" i="26" s="1"/>
  <c r="HA106" i="26" s="1"/>
  <c r="DB107" i="27" s="1"/>
  <c r="CX109" i="26" a="1"/>
  <c r="CX109" i="26" s="1"/>
  <c r="HA109" i="26" s="1" a="1"/>
  <c r="HA109" i="26" s="1"/>
  <c r="DB110" i="27" s="1"/>
  <c r="CX100" i="26" a="1"/>
  <c r="CX100" i="26" s="1"/>
  <c r="HA100" i="26" s="1" a="1"/>
  <c r="HA100" i="26" s="1"/>
  <c r="DB101" i="27" s="1"/>
  <c r="CX102" i="26" a="1"/>
  <c r="CX102" i="26" s="1"/>
  <c r="HA102" i="26" s="1"/>
  <c r="DB103" i="27" s="1"/>
  <c r="CX104" i="26" a="1"/>
  <c r="CX104" i="26" s="1"/>
  <c r="HA104" i="26" s="1"/>
  <c r="DB105" i="27" s="1"/>
  <c r="CX103" i="26" a="1"/>
  <c r="CX103" i="26" s="1"/>
  <c r="HA103" i="26" s="1" a="1"/>
  <c r="HA103" i="26" s="1"/>
  <c r="DB104" i="27" s="1"/>
  <c r="CX99" i="26" a="1"/>
  <c r="CX99" i="26" s="1"/>
  <c r="HA99" i="26" s="1"/>
  <c r="DB100" i="27" s="1"/>
  <c r="CX107" i="26" a="1"/>
  <c r="CX107" i="26" s="1"/>
  <c r="HA107" i="26" s="1" a="1"/>
  <c r="HA107" i="26" s="1"/>
  <c r="DB108" i="27" s="1"/>
  <c r="CX105" i="26" a="1"/>
  <c r="CX105" i="26" s="1"/>
  <c r="HA105" i="26" s="1" a="1"/>
  <c r="HA105" i="26" s="1"/>
  <c r="DB106" i="27" s="1"/>
  <c r="CX108" i="26" a="1"/>
  <c r="CX108" i="26" s="1"/>
  <c r="HA108" i="26" s="1"/>
  <c r="DB109" i="27" s="1"/>
  <c r="AL111" i="26" a="1"/>
  <c r="AL111" i="26" s="1"/>
  <c r="EO111" i="26" s="1" a="1"/>
  <c r="EO111" i="26" s="1"/>
  <c r="AP112" i="27" s="1"/>
  <c r="AL114" i="26" a="1"/>
  <c r="AL114" i="26" s="1"/>
  <c r="EO114" i="26" s="1" a="1"/>
  <c r="EO114" i="26" s="1"/>
  <c r="AP115" i="27" s="1"/>
  <c r="AL119" i="26" a="1"/>
  <c r="AL119" i="26" s="1"/>
  <c r="EO119" i="26" s="1" a="1"/>
  <c r="EO119" i="26" s="1"/>
  <c r="AP120" i="27" s="1"/>
  <c r="AL117" i="26" a="1"/>
  <c r="AL117" i="26" s="1"/>
  <c r="EO117" i="26" s="1"/>
  <c r="AP118" i="27" s="1"/>
  <c r="AL113" i="26" a="1"/>
  <c r="AL113" i="26" s="1"/>
  <c r="EO113" i="26" s="1" a="1"/>
  <c r="EO113" i="26" s="1"/>
  <c r="AP114" i="27" s="1"/>
  <c r="AL112" i="26" a="1"/>
  <c r="AL112" i="26" s="1"/>
  <c r="EO112" i="26" s="1"/>
  <c r="AP113" i="27" s="1"/>
  <c r="AL115" i="26" a="1"/>
  <c r="AL115" i="26" s="1"/>
  <c r="EO115" i="26" s="1"/>
  <c r="AP116" i="27" s="1"/>
  <c r="AL110" i="26" a="1"/>
  <c r="AL110" i="26" s="1"/>
  <c r="EO110" i="26" s="1"/>
  <c r="AP111" i="27" s="1"/>
  <c r="AL118" i="26" a="1"/>
  <c r="AL118" i="26" s="1"/>
  <c r="EO118" i="26" s="1"/>
  <c r="AP119" i="27" s="1"/>
  <c r="AL116" i="26" a="1"/>
  <c r="AL116" i="26" s="1"/>
  <c r="EO116" i="26" s="1" a="1"/>
  <c r="EO116" i="26" s="1"/>
  <c r="AP117" i="27" s="1"/>
  <c r="Q111" i="26" a="1"/>
  <c r="Q111" i="26" s="1"/>
  <c r="DT111" i="26" s="1" a="1"/>
  <c r="DT111" i="26" s="1"/>
  <c r="U112" i="27" s="1"/>
  <c r="Q114" i="26" a="1"/>
  <c r="Q114" i="26" s="1"/>
  <c r="DT114" i="26" s="1" a="1"/>
  <c r="DT114" i="26" s="1"/>
  <c r="U115" i="27" s="1"/>
  <c r="Q113" i="26" a="1"/>
  <c r="Q113" i="26" s="1"/>
  <c r="DT113" i="26" s="1" a="1"/>
  <c r="DT113" i="26" s="1"/>
  <c r="U114" i="27" s="1"/>
  <c r="Q112" i="26" a="1"/>
  <c r="Q112" i="26" s="1"/>
  <c r="DT112" i="26" s="1"/>
  <c r="U113" i="27" s="1"/>
  <c r="Q117" i="26" a="1"/>
  <c r="Q117" i="26" s="1"/>
  <c r="DT117" i="26" s="1"/>
  <c r="U118" i="27" s="1"/>
  <c r="Q115" i="26" a="1"/>
  <c r="Q115" i="26" s="1"/>
  <c r="DT115" i="26" s="1"/>
  <c r="U116" i="27" s="1"/>
  <c r="Q110" i="26" a="1"/>
  <c r="Q110" i="26" s="1"/>
  <c r="DT110" i="26" s="1"/>
  <c r="U111" i="27" s="1"/>
  <c r="Q116" i="26" a="1"/>
  <c r="Q116" i="26" s="1"/>
  <c r="DT116" i="26" s="1" a="1"/>
  <c r="DT116" i="26" s="1"/>
  <c r="U117" i="27" s="1"/>
  <c r="Q118" i="26" a="1"/>
  <c r="Q118" i="26" s="1"/>
  <c r="DT118" i="26" s="1"/>
  <c r="U119" i="27" s="1"/>
  <c r="Q119" i="26" a="1"/>
  <c r="Q119" i="26" s="1"/>
  <c r="DT119" i="26" s="1" a="1"/>
  <c r="DT119" i="26" s="1"/>
  <c r="U120" i="27" s="1"/>
  <c r="AT123" i="26" a="1"/>
  <c r="AT123" i="26" s="1"/>
  <c r="EW123" i="26" s="1"/>
  <c r="AX124" i="27" s="1"/>
  <c r="AT122" i="26" a="1"/>
  <c r="AT122" i="26" s="1"/>
  <c r="EW122" i="26" s="1"/>
  <c r="AX123" i="27" s="1"/>
  <c r="AT124" i="26" a="1"/>
  <c r="AT124" i="26" s="1"/>
  <c r="EW124" i="26" s="1"/>
  <c r="AX125" i="27" s="1"/>
  <c r="AT121" i="26" a="1"/>
  <c r="AT121" i="26" s="1"/>
  <c r="EW121" i="26" s="1"/>
  <c r="AX122" i="27" s="1"/>
  <c r="AT129" i="26" a="1"/>
  <c r="AT129" i="26" s="1"/>
  <c r="EW129" i="26" s="1"/>
  <c r="AX130" i="27" s="1"/>
  <c r="AT120" i="26" a="1"/>
  <c r="AT120" i="26" s="1"/>
  <c r="EW120" i="26" s="1"/>
  <c r="AX121" i="27" s="1"/>
  <c r="AT133" i="26" a="1"/>
  <c r="AT133" i="26" s="1"/>
  <c r="EW133" i="26" s="1"/>
  <c r="AX134" i="27" s="1"/>
  <c r="AT128" i="26" a="1"/>
  <c r="AT128" i="26" s="1"/>
  <c r="EW128" i="26" s="1"/>
  <c r="AX129" i="27" s="1"/>
  <c r="AT130" i="26" a="1"/>
  <c r="AT130" i="26" s="1"/>
  <c r="EW130" i="26" s="1"/>
  <c r="AX131" i="27" s="1"/>
  <c r="AT131" i="26" a="1"/>
  <c r="AT131" i="26" s="1"/>
  <c r="EW131" i="26" s="1"/>
  <c r="AX132" i="27" s="1"/>
  <c r="AT127" i="26" a="1"/>
  <c r="AT127" i="26" s="1"/>
  <c r="EW127" i="26" s="1"/>
  <c r="AX128" i="27" s="1"/>
  <c r="AT125" i="26" a="1"/>
  <c r="AT125" i="26" s="1"/>
  <c r="EW125" i="26" s="1"/>
  <c r="AX126" i="27" s="1"/>
  <c r="AT132" i="26" a="1"/>
  <c r="AT132" i="26" s="1"/>
  <c r="EW132" i="26" s="1"/>
  <c r="AX133" i="27" s="1"/>
  <c r="AT126" i="26" a="1"/>
  <c r="AT126" i="26" s="1"/>
  <c r="EW126" i="26" s="1"/>
  <c r="AX127" i="27" s="1"/>
  <c r="AF115" i="26" a="1"/>
  <c r="AF115" i="26" s="1"/>
  <c r="EI115" i="26" s="1"/>
  <c r="AJ116" i="27" s="1"/>
  <c r="AF110" i="26" a="1"/>
  <c r="AF110" i="26" s="1"/>
  <c r="EI110" i="26" s="1"/>
  <c r="AJ111" i="27" s="1"/>
  <c r="AF116" i="26" a="1"/>
  <c r="AF116" i="26" s="1"/>
  <c r="EI116" i="26" s="1" a="1"/>
  <c r="EI116" i="26" s="1"/>
  <c r="AJ117" i="27" s="1"/>
  <c r="AF112" i="26" a="1"/>
  <c r="AF112" i="26" s="1"/>
  <c r="EI112" i="26" s="1"/>
  <c r="AJ113" i="27" s="1"/>
  <c r="AF113" i="26" a="1"/>
  <c r="AF113" i="26" s="1"/>
  <c r="EI113" i="26" s="1" a="1"/>
  <c r="EI113" i="26" s="1"/>
  <c r="AJ114" i="27" s="1"/>
  <c r="AF118" i="26" a="1"/>
  <c r="AF118" i="26" s="1"/>
  <c r="EI118" i="26" s="1"/>
  <c r="AJ119" i="27" s="1"/>
  <c r="AF114" i="26" a="1"/>
  <c r="AF114" i="26" s="1"/>
  <c r="EI114" i="26" s="1" a="1"/>
  <c r="EI114" i="26" s="1"/>
  <c r="AJ115" i="27" s="1"/>
  <c r="AF111" i="26" a="1"/>
  <c r="AF111" i="26" s="1"/>
  <c r="EI111" i="26" s="1" a="1"/>
  <c r="EI111" i="26" s="1"/>
  <c r="AJ112" i="27" s="1"/>
  <c r="AF117" i="26" a="1"/>
  <c r="AF117" i="26" s="1"/>
  <c r="EI117" i="26" s="1"/>
  <c r="AJ118" i="27" s="1"/>
  <c r="AF119" i="26" a="1"/>
  <c r="AF119" i="26" s="1"/>
  <c r="EI119" i="26" s="1" a="1"/>
  <c r="EI119" i="26" s="1"/>
  <c r="AJ120" i="27" s="1"/>
  <c r="BF112" i="26" a="1"/>
  <c r="BF112" i="26" s="1"/>
  <c r="FI112" i="26" s="1"/>
  <c r="BJ113" i="27" s="1"/>
  <c r="BF119" i="26" a="1"/>
  <c r="BF119" i="26" s="1"/>
  <c r="FI119" i="26" s="1" a="1"/>
  <c r="FI119" i="26" s="1"/>
  <c r="BJ120" i="27" s="1"/>
  <c r="BF117" i="26" a="1"/>
  <c r="BF117" i="26" s="1"/>
  <c r="FI117" i="26" s="1"/>
  <c r="BJ118" i="27" s="1"/>
  <c r="BF113" i="26" a="1"/>
  <c r="BF113" i="26" s="1"/>
  <c r="FI113" i="26" s="1" a="1"/>
  <c r="FI113" i="26" s="1"/>
  <c r="BJ114" i="27" s="1"/>
  <c r="BF110" i="26" a="1"/>
  <c r="BF110" i="26" s="1"/>
  <c r="FI110" i="26" s="1"/>
  <c r="BJ111" i="27" s="1"/>
  <c r="BF118" i="26" a="1"/>
  <c r="BF118" i="26" s="1"/>
  <c r="FI118" i="26" s="1"/>
  <c r="BJ119" i="27" s="1"/>
  <c r="BF116" i="26" a="1"/>
  <c r="BF116" i="26" s="1"/>
  <c r="FI116" i="26" s="1" a="1"/>
  <c r="FI116" i="26" s="1"/>
  <c r="BJ117" i="27" s="1"/>
  <c r="BF114" i="26" a="1"/>
  <c r="BF114" i="26" s="1"/>
  <c r="FI114" i="26" s="1" a="1"/>
  <c r="FI114" i="26" s="1"/>
  <c r="BJ115" i="27" s="1"/>
  <c r="BF111" i="26" a="1"/>
  <c r="BF111" i="26" s="1"/>
  <c r="FI111" i="26" s="1" a="1"/>
  <c r="FI111" i="26" s="1"/>
  <c r="BJ112" i="27" s="1"/>
  <c r="BF115" i="26" a="1"/>
  <c r="BF115" i="26" s="1"/>
  <c r="FI115" i="26" s="1"/>
  <c r="BJ116" i="27" s="1"/>
  <c r="AG98" i="26" a="1"/>
  <c r="AG98" i="26" s="1"/>
  <c r="EJ98" i="26" s="1" a="1"/>
  <c r="EJ98" i="26" s="1"/>
  <c r="AK99" i="27" s="1"/>
  <c r="AG96" i="26" a="1"/>
  <c r="AG96" i="26" s="1"/>
  <c r="EJ96" i="26" s="1"/>
  <c r="AK97" i="27" s="1"/>
  <c r="AG92" i="26" a="1"/>
  <c r="AG92" i="26" s="1"/>
  <c r="EJ92" i="26" s="1"/>
  <c r="AK93" i="27" s="1"/>
  <c r="AG95" i="26" a="1"/>
  <c r="AG95" i="26" s="1"/>
  <c r="EJ95" i="26" s="1" a="1"/>
  <c r="EJ95" i="26" s="1"/>
  <c r="AK96" i="27" s="1"/>
  <c r="AG94" i="26" a="1"/>
  <c r="AG94" i="26" s="1"/>
  <c r="EJ94" i="26" s="1"/>
  <c r="AK95" i="27" s="1"/>
  <c r="AG90" i="26" a="1"/>
  <c r="AG90" i="26" s="1"/>
  <c r="EJ90" i="26" s="1" a="1"/>
  <c r="EJ90" i="26" s="1"/>
  <c r="AK91" i="27" s="1"/>
  <c r="AG91" i="26" a="1"/>
  <c r="AG91" i="26" s="1"/>
  <c r="EJ91" i="26" s="1" a="1"/>
  <c r="EJ91" i="26" s="1"/>
  <c r="AK92" i="27" s="1"/>
  <c r="AG97" i="26" a="1"/>
  <c r="AG97" i="26" s="1"/>
  <c r="EJ97" i="26" s="1"/>
  <c r="AK98" i="27" s="1"/>
  <c r="AG93" i="26" a="1"/>
  <c r="AG93" i="26" s="1"/>
  <c r="EJ93" i="26" s="1" a="1"/>
  <c r="EJ93" i="26" s="1"/>
  <c r="AK94" i="27" s="1"/>
  <c r="A57" i="27" l="1"/>
  <c r="K57" i="27"/>
  <c r="D57" i="27" s="1"/>
  <c r="K59" i="27"/>
  <c r="D59" i="27" s="1"/>
  <c r="K49" i="27"/>
  <c r="D49" i="27" s="1"/>
  <c r="K50" i="27"/>
  <c r="D50" i="27" s="1"/>
  <c r="A66" i="27"/>
  <c r="A59" i="27"/>
  <c r="A49" i="27"/>
  <c r="A50" i="27"/>
  <c r="A55" i="27"/>
  <c r="K55" i="27"/>
  <c r="D55" i="27" s="1"/>
  <c r="K66" i="27"/>
  <c r="D66" i="27" s="1"/>
  <c r="K62" i="27"/>
  <c r="D62" i="27" s="1"/>
  <c r="R128" i="27"/>
  <c r="K128" i="27" s="1"/>
  <c r="D128" i="27" s="1"/>
  <c r="A128" i="27"/>
  <c r="A76" i="27"/>
  <c r="R103" i="27"/>
  <c r="K103" i="27" s="1"/>
  <c r="D103" i="27" s="1"/>
  <c r="A103" i="27"/>
  <c r="R107" i="27"/>
  <c r="K107" i="27" s="1"/>
  <c r="D107" i="27" s="1"/>
  <c r="A107" i="27"/>
  <c r="K70" i="27"/>
  <c r="D70" i="27" s="1"/>
  <c r="A93" i="27"/>
  <c r="R93" i="27"/>
  <c r="K93" i="27" s="1"/>
  <c r="D93" i="27" s="1"/>
  <c r="A63" i="27"/>
  <c r="R119" i="27"/>
  <c r="K119" i="27" s="1"/>
  <c r="D119" i="27" s="1"/>
  <c r="A119" i="27"/>
  <c r="R120" i="27"/>
  <c r="K120" i="27" s="1"/>
  <c r="D120" i="27" s="1"/>
  <c r="A120" i="27"/>
  <c r="K64" i="27"/>
  <c r="D64" i="27" s="1"/>
  <c r="K53" i="27"/>
  <c r="D53" i="27" s="1"/>
  <c r="A83" i="27"/>
  <c r="A73" i="27"/>
  <c r="R132" i="27"/>
  <c r="K132" i="27" s="1"/>
  <c r="D132" i="27" s="1"/>
  <c r="A132" i="27"/>
  <c r="R130" i="27"/>
  <c r="K130" i="27" s="1"/>
  <c r="D130" i="27" s="1"/>
  <c r="A130" i="27"/>
  <c r="K76" i="27"/>
  <c r="D76" i="27" s="1"/>
  <c r="R102" i="27"/>
  <c r="K102" i="27" s="1"/>
  <c r="D102" i="27" s="1"/>
  <c r="A102" i="27"/>
  <c r="R105" i="27"/>
  <c r="K105" i="27" s="1"/>
  <c r="D105" i="27" s="1"/>
  <c r="A105" i="27"/>
  <c r="A60" i="27"/>
  <c r="A91" i="27"/>
  <c r="R91" i="27"/>
  <c r="K91" i="27" s="1"/>
  <c r="D91" i="27" s="1"/>
  <c r="K63" i="27"/>
  <c r="D63" i="27" s="1"/>
  <c r="R118" i="27"/>
  <c r="K118" i="27" s="1"/>
  <c r="D118" i="27" s="1"/>
  <c r="A118" i="27"/>
  <c r="R111" i="27"/>
  <c r="K111" i="27" s="1"/>
  <c r="D111" i="27" s="1"/>
  <c r="A111" i="27"/>
  <c r="A51" i="27"/>
  <c r="A37" i="27"/>
  <c r="A71" i="27"/>
  <c r="K83" i="27"/>
  <c r="D83" i="27" s="1"/>
  <c r="K73" i="27"/>
  <c r="D73" i="27" s="1"/>
  <c r="A127" i="27"/>
  <c r="R127" i="27"/>
  <c r="K127" i="27" s="1"/>
  <c r="D127" i="27" s="1"/>
  <c r="A134" i="27"/>
  <c r="R134" i="27"/>
  <c r="K134" i="27" s="1"/>
  <c r="D134" i="27" s="1"/>
  <c r="A72" i="27"/>
  <c r="R104" i="27"/>
  <c r="K104" i="27" s="1"/>
  <c r="D104" i="27" s="1"/>
  <c r="A104" i="27"/>
  <c r="K60" i="27"/>
  <c r="D60" i="27" s="1"/>
  <c r="A95" i="27"/>
  <c r="R95" i="27"/>
  <c r="K95" i="27" s="1"/>
  <c r="D95" i="27" s="1"/>
  <c r="R97" i="27"/>
  <c r="K97" i="27" s="1"/>
  <c r="D97" i="27" s="1"/>
  <c r="A97" i="27"/>
  <c r="A52" i="27"/>
  <c r="A116" i="27"/>
  <c r="R116" i="27"/>
  <c r="K116" i="27" s="1"/>
  <c r="D116" i="27" s="1"/>
  <c r="K51" i="27"/>
  <c r="D51" i="27" s="1"/>
  <c r="K37" i="27"/>
  <c r="D37" i="27" s="1"/>
  <c r="A85" i="27"/>
  <c r="R85" i="27"/>
  <c r="K85" i="27" s="1"/>
  <c r="D85" i="27" s="1"/>
  <c r="K71" i="27"/>
  <c r="D71" i="27" s="1"/>
  <c r="A58" i="27"/>
  <c r="A65" i="27"/>
  <c r="A67" i="27"/>
  <c r="A82" i="27"/>
  <c r="A123" i="27"/>
  <c r="R123" i="27"/>
  <c r="K123" i="27" s="1"/>
  <c r="D123" i="27" s="1"/>
  <c r="A122" i="27"/>
  <c r="R122" i="27"/>
  <c r="K122" i="27" s="1"/>
  <c r="D122" i="27" s="1"/>
  <c r="K72" i="27"/>
  <c r="D72" i="27" s="1"/>
  <c r="A106" i="27"/>
  <c r="R106" i="27"/>
  <c r="K106" i="27" s="1"/>
  <c r="D106" i="27" s="1"/>
  <c r="A54" i="27"/>
  <c r="A92" i="27"/>
  <c r="R92" i="27"/>
  <c r="K92" i="27" s="1"/>
  <c r="D92" i="27" s="1"/>
  <c r="K52" i="27"/>
  <c r="D52" i="27" s="1"/>
  <c r="R117" i="27"/>
  <c r="K117" i="27" s="1"/>
  <c r="D117" i="27" s="1"/>
  <c r="A117" i="27"/>
  <c r="A75" i="27"/>
  <c r="A86" i="27"/>
  <c r="R86" i="27"/>
  <c r="K86" i="27" s="1"/>
  <c r="D86" i="27" s="1"/>
  <c r="A79" i="27"/>
  <c r="K58" i="27"/>
  <c r="D58" i="27" s="1"/>
  <c r="K65" i="27"/>
  <c r="D65" i="27" s="1"/>
  <c r="K67" i="27"/>
  <c r="D67" i="27" s="1"/>
  <c r="K82" i="27"/>
  <c r="D82" i="27" s="1"/>
  <c r="A124" i="27"/>
  <c r="R124" i="27"/>
  <c r="K124" i="27" s="1"/>
  <c r="D124" i="27" s="1"/>
  <c r="R129" i="27"/>
  <c r="K129" i="27" s="1"/>
  <c r="D129" i="27" s="1"/>
  <c r="A129" i="27"/>
  <c r="A68" i="27"/>
  <c r="A109" i="27"/>
  <c r="R109" i="27"/>
  <c r="K109" i="27" s="1"/>
  <c r="D109" i="27" s="1"/>
  <c r="K54" i="27"/>
  <c r="D54" i="27" s="1"/>
  <c r="A98" i="27"/>
  <c r="R98" i="27"/>
  <c r="K98" i="27" s="1"/>
  <c r="D98" i="27" s="1"/>
  <c r="A77" i="27"/>
  <c r="A112" i="27"/>
  <c r="R112" i="27"/>
  <c r="K112" i="27" s="1"/>
  <c r="D112" i="27" s="1"/>
  <c r="K75" i="27"/>
  <c r="D75" i="27" s="1"/>
  <c r="R87" i="27"/>
  <c r="K87" i="27" s="1"/>
  <c r="D87" i="27" s="1"/>
  <c r="A87" i="27"/>
  <c r="K79" i="27"/>
  <c r="D79" i="27" s="1"/>
  <c r="A56" i="27"/>
  <c r="A36" i="27"/>
  <c r="A69" i="27"/>
  <c r="A131" i="27"/>
  <c r="R131" i="27"/>
  <c r="K131" i="27" s="1"/>
  <c r="D131" i="27" s="1"/>
  <c r="A126" i="27"/>
  <c r="R126" i="27"/>
  <c r="K126" i="27" s="1"/>
  <c r="D126" i="27" s="1"/>
  <c r="K68" i="27"/>
  <c r="D68" i="27" s="1"/>
  <c r="A101" i="27"/>
  <c r="R101" i="27"/>
  <c r="K101" i="27" s="1"/>
  <c r="D101" i="27" s="1"/>
  <c r="A78" i="27"/>
  <c r="A96" i="27"/>
  <c r="R96" i="27"/>
  <c r="K96" i="27" s="1"/>
  <c r="D96" i="27" s="1"/>
  <c r="K77" i="27"/>
  <c r="D77" i="27" s="1"/>
  <c r="A115" i="27"/>
  <c r="R115" i="27"/>
  <c r="K115" i="27" s="1"/>
  <c r="D115" i="27" s="1"/>
  <c r="A74" i="27"/>
  <c r="A61" i="27"/>
  <c r="K56" i="27"/>
  <c r="D56" i="27" s="1"/>
  <c r="K36" i="27"/>
  <c r="D36" i="27" s="1"/>
  <c r="K69" i="27"/>
  <c r="D69" i="27" s="1"/>
  <c r="A125" i="27"/>
  <c r="R125" i="27"/>
  <c r="K125" i="27" s="1"/>
  <c r="D125" i="27" s="1"/>
  <c r="R133" i="27"/>
  <c r="K133" i="27" s="1"/>
  <c r="D133" i="27" s="1"/>
  <c r="A133" i="27"/>
  <c r="A108" i="27"/>
  <c r="R108" i="27"/>
  <c r="K108" i="27" s="1"/>
  <c r="D108" i="27" s="1"/>
  <c r="K78" i="27"/>
  <c r="D78" i="27" s="1"/>
  <c r="A94" i="27"/>
  <c r="R94" i="27"/>
  <c r="K94" i="27" s="1"/>
  <c r="D94" i="27" s="1"/>
  <c r="A81" i="27"/>
  <c r="R114" i="27"/>
  <c r="K114" i="27" s="1"/>
  <c r="D114" i="27" s="1"/>
  <c r="A114" i="27"/>
  <c r="K74" i="27"/>
  <c r="D74" i="27" s="1"/>
  <c r="K61" i="27"/>
  <c r="D61" i="27" s="1"/>
  <c r="A80" i="27"/>
  <c r="H48" i="26" a="1"/>
  <c r="H48" i="26" s="1"/>
  <c r="DK48" i="26" s="1" a="1"/>
  <c r="DK48" i="26" s="1"/>
  <c r="H41" i="26" a="1"/>
  <c r="H41" i="26" s="1"/>
  <c r="DK41" i="26" s="1" a="1"/>
  <c r="DK41" i="26" s="1"/>
  <c r="H47" i="26" a="1"/>
  <c r="H47" i="26" s="1"/>
  <c r="DK47" i="26" s="1"/>
  <c r="H46" i="26" a="1"/>
  <c r="H46" i="26" s="1"/>
  <c r="DK46" i="26" s="1"/>
  <c r="H43" i="26" a="1"/>
  <c r="H43" i="26" s="1"/>
  <c r="DK43" i="26" s="1" a="1"/>
  <c r="DK43" i="26" s="1"/>
  <c r="H44" i="26" a="1"/>
  <c r="H44" i="26" s="1"/>
  <c r="DK44" i="26" s="1"/>
  <c r="H40" i="26" a="1"/>
  <c r="H40" i="26" s="1"/>
  <c r="DK40" i="26" s="1" a="1"/>
  <c r="DK40" i="26" s="1"/>
  <c r="H45" i="26" a="1"/>
  <c r="H45" i="26" s="1"/>
  <c r="DK45" i="26" s="1" a="1"/>
  <c r="DK45" i="26" s="1"/>
  <c r="H42" i="26" a="1"/>
  <c r="H42" i="26" s="1"/>
  <c r="DK42" i="26" s="1"/>
  <c r="A62" i="27"/>
  <c r="A121" i="27"/>
  <c r="R121" i="27"/>
  <c r="K121" i="27" s="1"/>
  <c r="D121" i="27" s="1"/>
  <c r="R100" i="27"/>
  <c r="K100" i="27" s="1"/>
  <c r="D100" i="27" s="1"/>
  <c r="A100" i="27"/>
  <c r="R110" i="27"/>
  <c r="K110" i="27" s="1"/>
  <c r="D110" i="27" s="1"/>
  <c r="A110" i="27"/>
  <c r="A70" i="27"/>
  <c r="A99" i="27"/>
  <c r="R99" i="27"/>
  <c r="K99" i="27" s="1"/>
  <c r="D99" i="27" s="1"/>
  <c r="K81" i="27"/>
  <c r="D81" i="27" s="1"/>
  <c r="R113" i="27"/>
  <c r="K113" i="27" s="1"/>
  <c r="D113" i="27" s="1"/>
  <c r="A113" i="27"/>
  <c r="A64" i="27"/>
  <c r="R88" i="27"/>
  <c r="K88" i="27" s="1"/>
  <c r="D88" i="27" s="1"/>
  <c r="A88" i="27"/>
  <c r="A53" i="27"/>
  <c r="K80" i="27"/>
  <c r="D80" i="27" s="1"/>
  <c r="A46" i="27" l="1"/>
  <c r="L46" i="27"/>
  <c r="K46" i="27" s="1"/>
  <c r="D46" i="27" s="1"/>
  <c r="A47" i="27"/>
  <c r="L47" i="27"/>
  <c r="K47" i="27" s="1"/>
  <c r="D47" i="27" s="1"/>
  <c r="L41" i="27"/>
  <c r="K41" i="27" s="1"/>
  <c r="D41" i="27" s="1"/>
  <c r="A41" i="27"/>
  <c r="L42" i="27"/>
  <c r="K42" i="27" s="1"/>
  <c r="D42" i="27" s="1"/>
  <c r="A42" i="27"/>
  <c r="A40" i="27"/>
  <c r="L40" i="27"/>
  <c r="K40" i="27" s="1"/>
  <c r="D40" i="27" s="1"/>
  <c r="A48" i="27"/>
  <c r="L48" i="27"/>
  <c r="K48" i="27" s="1"/>
  <c r="D48" i="27" s="1"/>
  <c r="A45" i="27"/>
  <c r="L45" i="27"/>
  <c r="K45" i="27" s="1"/>
  <c r="D45" i="27" s="1"/>
  <c r="A44" i="27"/>
  <c r="L44" i="27"/>
  <c r="K44" i="27" s="1"/>
  <c r="D44" i="27" s="1"/>
  <c r="L43" i="27"/>
  <c r="K43" i="27" s="1"/>
  <c r="D43" i="27" s="1"/>
  <c r="A43" i="27"/>
  <c r="A153" i="27" l="1"/>
  <c r="B2" i="24" s="1" a="1"/>
  <c r="B2" i="24" s="1"/>
  <c r="A2" i="24" l="1" a="1"/>
  <c r="A2"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<sst xmlns="http://schemas.openxmlformats.org/spreadsheetml/2006/main" count="7409" uniqueCount="2589">
  <si>
    <t>日</t>
    <rPh sb="0" eb="1">
      <t>ニチ</t>
    </rPh>
    <phoneticPr fontId="1"/>
  </si>
  <si>
    <t>Ⅰ．貴企業の概要</t>
    <rPh sb="2" eb="3">
      <t>キ</t>
    </rPh>
    <rPh sb="3" eb="5">
      <t>キギョウ</t>
    </rPh>
    <rPh sb="6" eb="8">
      <t>ガイヨウ</t>
    </rPh>
    <phoneticPr fontId="1"/>
  </si>
  <si>
    <r>
      <t>Ⅱ．</t>
    </r>
    <r>
      <rPr>
        <b/>
        <u/>
        <sz val="11"/>
        <color indexed="8"/>
        <rFont val="ＭＳ Ｐゴシック"/>
        <family val="3"/>
        <charset val="128"/>
      </rPr>
      <t>住宅</t>
    </r>
    <r>
      <rPr>
        <b/>
        <sz val="11"/>
        <color indexed="8"/>
        <rFont val="ＭＳ Ｐゴシック"/>
        <family val="3"/>
        <charset val="128"/>
      </rPr>
      <t>にかかる元請受注高</t>
    </r>
    <rPh sb="2" eb="4">
      <t>ジュウタク</t>
    </rPh>
    <rPh sb="8" eb="10">
      <t>モトウケ</t>
    </rPh>
    <rPh sb="10" eb="13">
      <t>ジュチュウダカ</t>
    </rPh>
    <phoneticPr fontId="1"/>
  </si>
  <si>
    <t>㎡</t>
  </si>
  <si>
    <t>2.　共用部分</t>
  </si>
  <si>
    <t>1．賃貸</t>
    <phoneticPr fontId="1"/>
  </si>
  <si>
    <t>2.　賃貸以外</t>
    <phoneticPr fontId="1"/>
  </si>
  <si>
    <t>1.　木造</t>
  </si>
  <si>
    <t>3.　重量鉄骨造</t>
    <phoneticPr fontId="1"/>
  </si>
  <si>
    <t xml:space="preserve">1.　一戸建住宅
</t>
    <phoneticPr fontId="1"/>
  </si>
  <si>
    <t>2.　コンクリート系構造（RC、SRC、CBなど）　</t>
    <phoneticPr fontId="1"/>
  </si>
  <si>
    <t>4.　軽量鉄骨造　　</t>
    <phoneticPr fontId="1"/>
  </si>
  <si>
    <t>5.　その他</t>
    <phoneticPr fontId="1"/>
  </si>
  <si>
    <t>1.　あり</t>
  </si>
  <si>
    <t xml:space="preserve">
</t>
    <phoneticPr fontId="1"/>
  </si>
  <si>
    <t>2.　なし</t>
  </si>
  <si>
    <t>6.　学校の校舎</t>
    <phoneticPr fontId="1"/>
  </si>
  <si>
    <t>7.　医療施設</t>
    <phoneticPr fontId="1"/>
  </si>
  <si>
    <t>8.　宿泊施設</t>
    <phoneticPr fontId="1"/>
  </si>
  <si>
    <t>9.　老人福祉施設</t>
    <phoneticPr fontId="1"/>
  </si>
  <si>
    <t>10.　その他の非住宅建築物</t>
    <phoneticPr fontId="1"/>
  </si>
  <si>
    <t xml:space="preserve">
</t>
    <phoneticPr fontId="1"/>
  </si>
  <si>
    <t xml:space="preserve">
</t>
    <phoneticPr fontId="1"/>
  </si>
  <si>
    <t>1.　公共</t>
    <phoneticPr fontId="1"/>
  </si>
  <si>
    <t>4.　管理組合</t>
    <phoneticPr fontId="1"/>
  </si>
  <si>
    <t>5.　民間企業等</t>
    <phoneticPr fontId="1"/>
  </si>
  <si>
    <t>　3.　個人（非居住オーナー）</t>
    <phoneticPr fontId="1"/>
  </si>
  <si>
    <t>2.  個人（居住者）　</t>
    <rPh sb="4" eb="6">
      <t>コジン</t>
    </rPh>
    <rPh sb="7" eb="10">
      <t>キョジュウシャ</t>
    </rPh>
    <phoneticPr fontId="1"/>
  </si>
  <si>
    <t xml:space="preserve">  3.　長屋建住宅</t>
    <phoneticPr fontId="1"/>
  </si>
  <si>
    <t>4.　共同住宅</t>
  </si>
  <si>
    <t>9.　不明</t>
    <phoneticPr fontId="1"/>
  </si>
  <si>
    <t xml:space="preserve">2.　一戸建店舗等
　　併用住宅
</t>
    <phoneticPr fontId="1"/>
  </si>
  <si>
    <t>4.　工　期</t>
    <phoneticPr fontId="1"/>
  </si>
  <si>
    <t>5.　受注額
   　　（消費税込み　千円未満を四捨五入）</t>
    <phoneticPr fontId="1"/>
  </si>
  <si>
    <t>6.　発注者
　</t>
    <phoneticPr fontId="1"/>
  </si>
  <si>
    <t>12.　新築した年</t>
    <phoneticPr fontId="1"/>
  </si>
  <si>
    <t>14.　工事種類</t>
    <phoneticPr fontId="1"/>
  </si>
  <si>
    <t>　１件目</t>
    <phoneticPr fontId="1"/>
  </si>
  <si>
    <t>　２件目</t>
    <phoneticPr fontId="1"/>
  </si>
  <si>
    <t>工　事　種　類</t>
    <rPh sb="0" eb="1">
      <t>タクミ</t>
    </rPh>
    <rPh sb="2" eb="3">
      <t>コト</t>
    </rPh>
    <rPh sb="4" eb="5">
      <t>シュ</t>
    </rPh>
    <rPh sb="6" eb="7">
      <t>タグイ</t>
    </rPh>
    <phoneticPr fontId="1"/>
  </si>
  <si>
    <t>①　増　築　工　事</t>
    <phoneticPr fontId="1"/>
  </si>
  <si>
    <t>④ 維 持・修 理 工 事</t>
    <phoneticPr fontId="1"/>
  </si>
  <si>
    <t>FAX番号</t>
    <rPh sb="3" eb="5">
      <t>バンゴウ</t>
    </rPh>
    <phoneticPr fontId="1"/>
  </si>
  <si>
    <t>建設業許可番号</t>
    <phoneticPr fontId="1"/>
  </si>
  <si>
    <t>記入者氏名</t>
    <rPh sb="0" eb="2">
      <t>キニュウ</t>
    </rPh>
    <rPh sb="2" eb="3">
      <t>シャ</t>
    </rPh>
    <rPh sb="3" eb="5">
      <t>シメイ</t>
    </rPh>
    <phoneticPr fontId="1"/>
  </si>
  <si>
    <t>電話番号</t>
    <rPh sb="0" eb="2">
      <t>デンワ</t>
    </rPh>
    <rPh sb="2" eb="4">
      <t>バンゴウ</t>
    </rPh>
    <phoneticPr fontId="1"/>
  </si>
  <si>
    <t>＜連絡先＞</t>
    <rPh sb="1" eb="4">
      <t>レンラクサキ</t>
    </rPh>
    <phoneticPr fontId="1"/>
  </si>
  <si>
    <t>工事の対象</t>
    <phoneticPr fontId="1"/>
  </si>
  <si>
    <t>所属部署名</t>
    <phoneticPr fontId="1"/>
  </si>
  <si>
    <t>企　業　名　称</t>
    <rPh sb="0" eb="1">
      <t>キ</t>
    </rPh>
    <rPh sb="2" eb="3">
      <t>ギョウ</t>
    </rPh>
    <rPh sb="4" eb="5">
      <t>メイ</t>
    </rPh>
    <rPh sb="6" eb="7">
      <t>ショウ</t>
    </rPh>
    <phoneticPr fontId="1"/>
  </si>
  <si>
    <t>所　　在　　地</t>
    <phoneticPr fontId="1"/>
  </si>
  <si>
    <t>都道府県</t>
  </si>
  <si>
    <t>市区町村</t>
    <phoneticPr fontId="1"/>
  </si>
  <si>
    <t>2.　飲食店</t>
    <phoneticPr fontId="1"/>
  </si>
  <si>
    <t>3.　物販店舗</t>
    <phoneticPr fontId="1"/>
  </si>
  <si>
    <t>1.　事務所</t>
    <phoneticPr fontId="1"/>
  </si>
  <si>
    <t>5.　倉庫・流通施設</t>
    <phoneticPr fontId="1"/>
  </si>
  <si>
    <t xml:space="preserve">2.　施　工　地
    　（市区町村名までで結構です）
</t>
    <phoneticPr fontId="1"/>
  </si>
  <si>
    <t>10.　用途変更の有無</t>
    <phoneticPr fontId="1"/>
  </si>
  <si>
    <t>11.　主な構造</t>
    <phoneticPr fontId="1"/>
  </si>
  <si>
    <t>1.　専有・専用部分</t>
    <rPh sb="6" eb="8">
      <t>センヨウ</t>
    </rPh>
    <phoneticPr fontId="1"/>
  </si>
  <si>
    <r>
      <t>4.　生産施設</t>
    </r>
    <r>
      <rPr>
        <sz val="9"/>
        <rFont val="ＭＳ Ｐゴシック"/>
        <family val="3"/>
        <charset val="128"/>
      </rPr>
      <t>　(工場、作業場)</t>
    </r>
    <phoneticPr fontId="1"/>
  </si>
  <si>
    <t>13.　コージェネレーションシステム</t>
  </si>
  <si>
    <r>
      <rPr>
        <b/>
        <sz val="8"/>
        <color indexed="8"/>
        <rFont val="ＭＳ Ｐゴシック"/>
        <family val="3"/>
        <charset val="128"/>
      </rPr>
      <t>×カーテン、家具、書庫</t>
    </r>
    <r>
      <rPr>
        <sz val="8"/>
        <color indexed="8"/>
        <rFont val="ＭＳ Ｐゴシック"/>
        <family val="3"/>
        <charset val="128"/>
      </rPr>
      <t xml:space="preserve">等の設置・更新・修繕
</t>
    </r>
    <r>
      <rPr>
        <b/>
        <sz val="8"/>
        <color indexed="8"/>
        <rFont val="ＭＳ Ｐゴシック"/>
        <family val="3"/>
        <charset val="128"/>
      </rPr>
      <t>×OA機器、CATV</t>
    </r>
    <r>
      <rPr>
        <sz val="8"/>
        <color indexed="8"/>
        <rFont val="ＭＳ Ｐゴシック"/>
        <family val="3"/>
        <charset val="128"/>
      </rPr>
      <t xml:space="preserve">の設置・更新・修理
</t>
    </r>
    <r>
      <rPr>
        <b/>
        <sz val="8"/>
        <color indexed="8"/>
        <rFont val="ＭＳ Ｐゴシック"/>
        <family val="3"/>
        <charset val="128"/>
      </rPr>
      <t>×ルームエアコン</t>
    </r>
    <r>
      <rPr>
        <sz val="8"/>
        <color indexed="8"/>
        <rFont val="ＭＳ Ｐゴシック"/>
        <family val="3"/>
        <charset val="128"/>
      </rPr>
      <t xml:space="preserve">の設置・更新・修理
</t>
    </r>
    <r>
      <rPr>
        <b/>
        <sz val="8"/>
        <color indexed="8"/>
        <rFont val="ＭＳ Ｐゴシック"/>
        <family val="3"/>
        <charset val="128"/>
      </rPr>
      <t>×庭園・造園、修景施設</t>
    </r>
    <r>
      <rPr>
        <sz val="8"/>
        <color indexed="8"/>
        <rFont val="ＭＳ Ｐゴシック"/>
        <family val="3"/>
        <charset val="128"/>
      </rPr>
      <t xml:space="preserve">等の修復・変更
</t>
    </r>
    <rPh sb="39" eb="41">
      <t>シュウリ</t>
    </rPh>
    <rPh sb="57" eb="59">
      <t>シュウリ</t>
    </rPh>
    <phoneticPr fontId="1"/>
  </si>
  <si>
    <r>
      <t>1.　昭和25年以前</t>
    </r>
    <r>
      <rPr>
        <sz val="12"/>
        <rFont val="ＭＳ Ｐゴシック"/>
        <family val="3"/>
        <charset val="128"/>
      </rPr>
      <t xml:space="preserve">
　   （1950年以前）</t>
    </r>
    <rPh sb="3" eb="5">
      <t>ショウワ</t>
    </rPh>
    <rPh sb="20" eb="21">
      <t>ネン</t>
    </rPh>
    <rPh sb="21" eb="23">
      <t>イゼン</t>
    </rPh>
    <phoneticPr fontId="1"/>
  </si>
  <si>
    <r>
      <t>2.　昭和26～35年</t>
    </r>
    <r>
      <rPr>
        <sz val="12"/>
        <rFont val="ＭＳ Ｐゴシック"/>
        <family val="3"/>
        <charset val="128"/>
      </rPr>
      <t xml:space="preserve">
　   （1951～1960年）</t>
    </r>
    <rPh sb="3" eb="5">
      <t>ショウワ</t>
    </rPh>
    <rPh sb="26" eb="27">
      <t>ネン</t>
    </rPh>
    <phoneticPr fontId="1"/>
  </si>
  <si>
    <r>
      <t>3.　昭和36～45年</t>
    </r>
    <r>
      <rPr>
        <sz val="12"/>
        <rFont val="ＭＳ Ｐゴシック"/>
        <family val="3"/>
        <charset val="128"/>
      </rPr>
      <t xml:space="preserve">
　   （1961～1970年）</t>
    </r>
    <rPh sb="3" eb="5">
      <t>ショウワ</t>
    </rPh>
    <rPh sb="10" eb="11">
      <t>ネン</t>
    </rPh>
    <phoneticPr fontId="1"/>
  </si>
  <si>
    <r>
      <t>4.　昭和46～55年</t>
    </r>
    <r>
      <rPr>
        <sz val="12"/>
        <rFont val="ＭＳ Ｐゴシック"/>
        <family val="3"/>
        <charset val="128"/>
      </rPr>
      <t xml:space="preserve">
　   （1971～1980年）</t>
    </r>
    <rPh sb="3" eb="5">
      <t>ショウワ</t>
    </rPh>
    <rPh sb="26" eb="27">
      <t>ネン</t>
    </rPh>
    <phoneticPr fontId="1"/>
  </si>
  <si>
    <r>
      <t>5.　昭和56～平成2年</t>
    </r>
    <r>
      <rPr>
        <sz val="12"/>
        <rFont val="ＭＳ Ｐゴシック"/>
        <family val="3"/>
        <charset val="128"/>
      </rPr>
      <t xml:space="preserve">
　   （1981～1990年）</t>
    </r>
    <rPh sb="3" eb="5">
      <t>ショウワ</t>
    </rPh>
    <rPh sb="8" eb="10">
      <t>ヘイセイ</t>
    </rPh>
    <rPh sb="27" eb="28">
      <t>ネン</t>
    </rPh>
    <phoneticPr fontId="1"/>
  </si>
  <si>
    <r>
      <t>6.　平成3～12年</t>
    </r>
    <r>
      <rPr>
        <sz val="12"/>
        <rFont val="ＭＳ Ｐゴシック"/>
        <family val="3"/>
        <charset val="128"/>
      </rPr>
      <t xml:space="preserve">
　   （1991～2000年）</t>
    </r>
    <rPh sb="25" eb="26">
      <t>ネン</t>
    </rPh>
    <phoneticPr fontId="1"/>
  </si>
  <si>
    <r>
      <t>7.　平成13～22年</t>
    </r>
    <r>
      <rPr>
        <sz val="12"/>
        <rFont val="ＭＳ Ｐゴシック"/>
        <family val="3"/>
        <charset val="128"/>
      </rPr>
      <t xml:space="preserve">
　   （2001～2010年）</t>
    </r>
    <rPh sb="26" eb="27">
      <t>ネン</t>
    </rPh>
    <phoneticPr fontId="1"/>
  </si>
  <si>
    <r>
      <t>8.　平成23年以降</t>
    </r>
    <r>
      <rPr>
        <sz val="12"/>
        <rFont val="ＭＳ Ｐゴシック"/>
        <family val="3"/>
        <charset val="128"/>
      </rPr>
      <t xml:space="preserve">
　   （2011年以降）</t>
    </r>
    <rPh sb="8" eb="10">
      <t>イコウ</t>
    </rPh>
    <rPh sb="20" eb="21">
      <t>ネン</t>
    </rPh>
    <rPh sb="21" eb="23">
      <t>イコウ</t>
    </rPh>
    <phoneticPr fontId="1"/>
  </si>
  <si>
    <r>
      <t>5.　昭和56～平成2年</t>
    </r>
    <r>
      <rPr>
        <sz val="12"/>
        <rFont val="ＭＳ Ｐゴシック"/>
        <family val="3"/>
        <charset val="128"/>
      </rPr>
      <t xml:space="preserve">
   　（1981～1990年）</t>
    </r>
    <rPh sb="3" eb="5">
      <t>ショウワ</t>
    </rPh>
    <rPh sb="8" eb="10">
      <t>ヘイセイ</t>
    </rPh>
    <rPh sb="27" eb="28">
      <t>ネン</t>
    </rPh>
    <phoneticPr fontId="1"/>
  </si>
  <si>
    <r>
      <rPr>
        <b/>
        <sz val="8"/>
        <color indexed="8"/>
        <rFont val="ＭＳ Ｐゴシック"/>
        <family val="3"/>
        <charset val="128"/>
      </rPr>
      <t>○建築部材</t>
    </r>
    <r>
      <rPr>
        <sz val="8"/>
        <color indexed="8"/>
        <rFont val="ＭＳ Ｐゴシック"/>
        <family val="3"/>
        <charset val="128"/>
      </rPr>
      <t xml:space="preserve">（基礎、躯体、屋根、外壁、内装、建具、庇、ﾍﾞﾗﾝﾀﾞ等）の設置･更新･修繕
</t>
    </r>
    <r>
      <rPr>
        <b/>
        <sz val="8"/>
        <color indexed="8"/>
        <rFont val="ＭＳ Ｐゴシック"/>
        <family val="3"/>
        <charset val="128"/>
      </rPr>
      <t>○アスベスト</t>
    </r>
    <r>
      <rPr>
        <sz val="8"/>
        <color indexed="8"/>
        <rFont val="ＭＳ Ｐゴシック"/>
        <family val="3"/>
        <charset val="128"/>
      </rPr>
      <t xml:space="preserve">対策工事
</t>
    </r>
    <r>
      <rPr>
        <b/>
        <sz val="8"/>
        <color indexed="8"/>
        <rFont val="ＭＳ Ｐゴシック"/>
        <family val="3"/>
        <charset val="128"/>
      </rPr>
      <t>○建築物と一体となった設備</t>
    </r>
    <r>
      <rPr>
        <sz val="8"/>
        <color indexed="8"/>
        <rFont val="ＭＳ Ｐゴシック"/>
        <family val="3"/>
        <charset val="128"/>
      </rPr>
      <t xml:space="preserve">（空気調和･換気設備、給水･給湯･排水･衛生器具設備、照明設備、床暖房等）の設置･更新･修繕･管更生
</t>
    </r>
    <r>
      <rPr>
        <b/>
        <sz val="8"/>
        <color indexed="8"/>
        <rFont val="ＭＳ Ｐゴシック"/>
        <family val="3"/>
        <charset val="128"/>
      </rPr>
      <t>○建築物に附属するもの</t>
    </r>
    <r>
      <rPr>
        <sz val="8"/>
        <color indexed="8"/>
        <rFont val="ＭＳ Ｐゴシック"/>
        <family val="3"/>
        <charset val="128"/>
      </rPr>
      <t xml:space="preserve">（門、塀等）の設置･更新･修繕
</t>
    </r>
    <rPh sb="117" eb="118">
      <t>セイ</t>
    </rPh>
    <phoneticPr fontId="1"/>
  </si>
  <si>
    <t>② 一 部 改 築 工 事</t>
    <rPh sb="2" eb="3">
      <t>イチ</t>
    </rPh>
    <rPh sb="4" eb="5">
      <t>ブ</t>
    </rPh>
    <rPh sb="6" eb="7">
      <t>アラタ</t>
    </rPh>
    <phoneticPr fontId="1"/>
  </si>
  <si>
    <t>1.　増築工事</t>
    <rPh sb="5" eb="7">
      <t>コウジ</t>
    </rPh>
    <phoneticPr fontId="1"/>
  </si>
  <si>
    <t>2.　一部改築工事</t>
    <rPh sb="3" eb="5">
      <t>イチブ</t>
    </rPh>
    <rPh sb="7" eb="9">
      <t>コウジ</t>
    </rPh>
    <phoneticPr fontId="1"/>
  </si>
  <si>
    <t>1.　工事届あり</t>
    <phoneticPr fontId="1"/>
  </si>
  <si>
    <t>2.　工事届なし</t>
    <phoneticPr fontId="1"/>
  </si>
  <si>
    <t>年</t>
    <rPh sb="0" eb="1">
      <t>ネン</t>
    </rPh>
    <phoneticPr fontId="1"/>
  </si>
  <si>
    <t>月</t>
    <rPh sb="0" eb="1">
      <t>ツキ</t>
    </rPh>
    <phoneticPr fontId="1"/>
  </si>
  <si>
    <t>&lt;建　築&gt;</t>
    <phoneticPr fontId="1"/>
  </si>
  <si>
    <t>1. 基礎、躯体</t>
    <phoneticPr fontId="1"/>
  </si>
  <si>
    <t>2. 屋根</t>
    <phoneticPr fontId="1"/>
  </si>
  <si>
    <t>3. 外壁</t>
    <phoneticPr fontId="1"/>
  </si>
  <si>
    <t>4. 内装</t>
    <phoneticPr fontId="1"/>
  </si>
  <si>
    <t>5. 建具</t>
    <phoneticPr fontId="1"/>
  </si>
  <si>
    <t>6. その他建築</t>
    <phoneticPr fontId="1"/>
  </si>
  <si>
    <t>&lt;設　備&gt;</t>
  </si>
  <si>
    <t>7. 防災関係設備</t>
  </si>
  <si>
    <t>8. 電気設備</t>
  </si>
  <si>
    <t>9. 中央監視設備</t>
  </si>
  <si>
    <t>10. 昇降機設備</t>
    <phoneticPr fontId="1"/>
  </si>
  <si>
    <t>11. 空気調和・換気設備</t>
    <phoneticPr fontId="1"/>
  </si>
  <si>
    <t>12. 給水・給湯・排水・衛生器具設備</t>
  </si>
  <si>
    <t>13. 廃棄物処理設備</t>
  </si>
  <si>
    <t>14. 太陽光発電設備</t>
    <phoneticPr fontId="1"/>
  </si>
  <si>
    <t>15. その他設備</t>
  </si>
  <si>
    <t>&lt;その他&gt;</t>
    <phoneticPr fontId="1"/>
  </si>
  <si>
    <t>16. 外構</t>
  </si>
  <si>
    <t>17. その他</t>
    <phoneticPr fontId="1"/>
  </si>
  <si>
    <t>1.　劣化や壊れた部位の更新・修繕</t>
    <phoneticPr fontId="1"/>
  </si>
  <si>
    <t>2.　増 床</t>
  </si>
  <si>
    <t>3.　省エネルギー対策</t>
  </si>
  <si>
    <t>4.　高齢者・身体障害者対応</t>
  </si>
  <si>
    <t>5.　防災・防犯・安全性向上</t>
  </si>
  <si>
    <t>6.　用途変更</t>
  </si>
  <si>
    <t>7.　耐震性向上</t>
  </si>
  <si>
    <t>8.　屋上緑化、壁面緑化</t>
    <phoneticPr fontId="1"/>
  </si>
  <si>
    <t>9.　アスベスト対策</t>
  </si>
  <si>
    <t>10. その他</t>
  </si>
  <si>
    <t>1.　屋根（天井を含む）</t>
    <phoneticPr fontId="1"/>
  </si>
  <si>
    <t>2.　外壁</t>
    <phoneticPr fontId="1"/>
  </si>
  <si>
    <t>3.　内装（床を含む）</t>
    <phoneticPr fontId="1"/>
  </si>
  <si>
    <t>4.　外部建具</t>
    <phoneticPr fontId="1"/>
  </si>
  <si>
    <t>5.　その他建築</t>
  </si>
  <si>
    <t>&lt;設　備&gt;</t>
    <phoneticPr fontId="1"/>
  </si>
  <si>
    <t>6.　空気調和・冷暖房設備（中央熱源）</t>
    <phoneticPr fontId="1"/>
  </si>
  <si>
    <t>7.　空気調和・冷暖房設備（個別熱源）</t>
  </si>
  <si>
    <t>8.　換気設備</t>
  </si>
  <si>
    <t>9.　給湯設備</t>
    <phoneticPr fontId="1"/>
  </si>
  <si>
    <t>10.　照明設備</t>
    <phoneticPr fontId="1"/>
  </si>
  <si>
    <t>11.　昇降機設備</t>
    <phoneticPr fontId="1"/>
  </si>
  <si>
    <t>12. 太陽光発電設備</t>
  </si>
  <si>
    <t>14.　BEMS・HEMS</t>
    <phoneticPr fontId="1"/>
  </si>
  <si>
    <t>15.　その他設備</t>
    <phoneticPr fontId="1"/>
  </si>
  <si>
    <t>選択してください</t>
    <rPh sb="0" eb="2">
      <t>センタク</t>
    </rPh>
    <phoneticPr fontId="16"/>
  </si>
  <si>
    <t>01 北海道</t>
  </si>
  <si>
    <t>02 青森県</t>
  </si>
  <si>
    <t>03 岩手県</t>
  </si>
  <si>
    <t>04 宮城県</t>
  </si>
  <si>
    <t>05 秋田県</t>
  </si>
  <si>
    <t>06 山形県</t>
  </si>
  <si>
    <t>07 福島県</t>
  </si>
  <si>
    <t>08 茨城県</t>
  </si>
  <si>
    <t>09 栃木県</t>
  </si>
  <si>
    <t>10 群馬県</t>
  </si>
  <si>
    <t>11 埼玉県</t>
  </si>
  <si>
    <t>12 千葉県</t>
  </si>
  <si>
    <t>13 東京都</t>
  </si>
  <si>
    <t>14 神奈川県</t>
  </si>
  <si>
    <t>15 新潟県</t>
  </si>
  <si>
    <t>16 富山県</t>
  </si>
  <si>
    <t>17 石川県</t>
  </si>
  <si>
    <t>18 福井県</t>
  </si>
  <si>
    <t>19 山梨県</t>
  </si>
  <si>
    <t>20 長野県</t>
  </si>
  <si>
    <t>21 岐阜県</t>
  </si>
  <si>
    <t>22 静岡県</t>
  </si>
  <si>
    <t>23 愛知県</t>
  </si>
  <si>
    <t>24 三重県</t>
  </si>
  <si>
    <t>25 滋賀県</t>
  </si>
  <si>
    <t>26 京都府</t>
  </si>
  <si>
    <t>27 大阪府</t>
  </si>
  <si>
    <t>28 兵庫県</t>
  </si>
  <si>
    <t>29 奈良県</t>
  </si>
  <si>
    <t>30 和歌山県</t>
  </si>
  <si>
    <t>31 鳥取県</t>
  </si>
  <si>
    <t>32 島根県</t>
  </si>
  <si>
    <t>33 岡山県</t>
  </si>
  <si>
    <t>34 広島県</t>
  </si>
  <si>
    <t>35 山口県</t>
  </si>
  <si>
    <t>36 徳島県</t>
  </si>
  <si>
    <t>37 香川県</t>
  </si>
  <si>
    <t>38 愛媛県</t>
  </si>
  <si>
    <t>39 高知県</t>
  </si>
  <si>
    <t>40 福岡県</t>
  </si>
  <si>
    <t>41 佐賀県</t>
  </si>
  <si>
    <t>42 長崎県</t>
  </si>
  <si>
    <t>43 熊本県</t>
  </si>
  <si>
    <t>44 大分県</t>
  </si>
  <si>
    <t>45 宮崎県</t>
  </si>
  <si>
    <t>46 鹿児島県</t>
  </si>
  <si>
    <t>47 沖縄県</t>
  </si>
  <si>
    <t>---（市部）---</t>
    <rPh sb="4" eb="5">
      <t>シ</t>
    </rPh>
    <phoneticPr fontId="16"/>
  </si>
  <si>
    <t>---（区部）---</t>
  </si>
  <si>
    <t>札幌市 (100)</t>
  </si>
  <si>
    <t>青森市 (201)</t>
  </si>
  <si>
    <t>盛岡市 (201)</t>
  </si>
  <si>
    <t>仙台市 (100)</t>
  </si>
  <si>
    <t>秋田市 (201)</t>
  </si>
  <si>
    <t>山形市 (201)</t>
  </si>
  <si>
    <t>福島市 (201)</t>
  </si>
  <si>
    <t>水戸市 (201)</t>
  </si>
  <si>
    <t>宇都宮市 (201)</t>
  </si>
  <si>
    <t>前橋市 (201)</t>
  </si>
  <si>
    <t>さいたま市 (100)</t>
  </si>
  <si>
    <t>千葉市  (100)</t>
  </si>
  <si>
    <t>千代田区 (101)</t>
  </si>
  <si>
    <t>横浜市 (100)</t>
  </si>
  <si>
    <t>新潟市 (100)</t>
  </si>
  <si>
    <t>富山市 (201)</t>
  </si>
  <si>
    <t>金沢市 (201)</t>
  </si>
  <si>
    <t>福井市 (201)</t>
  </si>
  <si>
    <t>甲府市 (201)</t>
  </si>
  <si>
    <t>長野市 (201)</t>
  </si>
  <si>
    <t>岐阜市 (201)</t>
  </si>
  <si>
    <t>静岡市 (100)</t>
  </si>
  <si>
    <t>名古屋市 (100)</t>
  </si>
  <si>
    <t>津市 (201)</t>
  </si>
  <si>
    <t>大津市 (201)</t>
  </si>
  <si>
    <t>京都市  (100)</t>
  </si>
  <si>
    <t>大阪市 (100)</t>
  </si>
  <si>
    <t>神戸市  (100)</t>
  </si>
  <si>
    <t>奈良市 (201)</t>
  </si>
  <si>
    <t>和歌山市 (201)</t>
  </si>
  <si>
    <t>鳥取市 (201)</t>
  </si>
  <si>
    <t>松江市 (201)</t>
  </si>
  <si>
    <t>岡山市 (100)</t>
    <rPh sb="0" eb="2">
      <t>オカヤマ</t>
    </rPh>
    <phoneticPr fontId="16"/>
  </si>
  <si>
    <t>広島市  (100)</t>
  </si>
  <si>
    <t>下関市 (201)</t>
  </si>
  <si>
    <t>徳島市 (201)</t>
  </si>
  <si>
    <t>高松市 (201)</t>
  </si>
  <si>
    <t>松山市 (201)</t>
  </si>
  <si>
    <t>高知市 (201)</t>
  </si>
  <si>
    <t>北九州市 (100)</t>
  </si>
  <si>
    <t>佐賀市 (201)</t>
  </si>
  <si>
    <t>長崎市 (201)</t>
  </si>
  <si>
    <t>熊本市 (100)</t>
  </si>
  <si>
    <t>大分市 (201)</t>
  </si>
  <si>
    <t>宮崎市 (201)</t>
  </si>
  <si>
    <t>鹿児島市 (201)</t>
  </si>
  <si>
    <t>那覇市 (201)</t>
  </si>
  <si>
    <t>中央区 (102)</t>
  </si>
  <si>
    <t>川崎市 (130)</t>
  </si>
  <si>
    <t>浜松市 (130)</t>
  </si>
  <si>
    <t>堺市  (140)</t>
  </si>
  <si>
    <t>福岡市 (130)</t>
  </si>
  <si>
    <t>函館市 (202)</t>
  </si>
  <si>
    <t>弘前市 (202)</t>
  </si>
  <si>
    <t>宮古市 (202)</t>
  </si>
  <si>
    <t>石巻市 (202)</t>
  </si>
  <si>
    <t>能代市 (202)</t>
  </si>
  <si>
    <t>米沢市 (202)</t>
  </si>
  <si>
    <t>会津若松市 (202)</t>
  </si>
  <si>
    <t>日立市 (202)</t>
  </si>
  <si>
    <t>足利市 (202)</t>
  </si>
  <si>
    <t>高崎市 (202)</t>
  </si>
  <si>
    <t>川越市 (201)</t>
  </si>
  <si>
    <t>銚子市 (202)</t>
  </si>
  <si>
    <t>港区 (103)</t>
  </si>
  <si>
    <t>相模原市 (150)</t>
  </si>
  <si>
    <t>長岡市 (202)</t>
  </si>
  <si>
    <t>高岡市 (202)</t>
  </si>
  <si>
    <t>七尾市 (202)</t>
  </si>
  <si>
    <t>敦賀市 (202)</t>
  </si>
  <si>
    <t>富士吉田市 (202)</t>
  </si>
  <si>
    <t>松本市 (202)</t>
  </si>
  <si>
    <t>大垣市 (202)</t>
  </si>
  <si>
    <t>豊橋市 (201)</t>
  </si>
  <si>
    <t>四日市市 (202)</t>
  </si>
  <si>
    <t>彦根市 (202)</t>
  </si>
  <si>
    <t>福知山市 (201)</t>
  </si>
  <si>
    <t>姫路市 (201)</t>
  </si>
  <si>
    <t>大和高田市 (202)</t>
  </si>
  <si>
    <t>海南市 (202)</t>
  </si>
  <si>
    <t>米子市 (202)</t>
  </si>
  <si>
    <t>浜田市 (202)</t>
  </si>
  <si>
    <t>倉敷市 (202)</t>
  </si>
  <si>
    <t>宇部市 (202)</t>
  </si>
  <si>
    <t>鳴門市 (202)</t>
  </si>
  <si>
    <t>丸亀市 (202)</t>
  </si>
  <si>
    <t>今治市 (202)</t>
  </si>
  <si>
    <t>室戸市 (202)</t>
  </si>
  <si>
    <t>唐津市 (202)</t>
  </si>
  <si>
    <t>佐世保市 (202)</t>
  </si>
  <si>
    <t>八代市 (202)</t>
  </si>
  <si>
    <t>別府市 (202)</t>
  </si>
  <si>
    <t>都城市 (202)</t>
  </si>
  <si>
    <t>鹿屋市 (203)</t>
  </si>
  <si>
    <t>宜野湾市 (205)</t>
  </si>
  <si>
    <t>小樽市 (203)</t>
  </si>
  <si>
    <t>八戸市 (203)</t>
  </si>
  <si>
    <t>大船渡市 (203)</t>
  </si>
  <si>
    <t>塩竈市 (203)</t>
  </si>
  <si>
    <t>横手市 (203)</t>
  </si>
  <si>
    <t>鶴岡市 (203)</t>
  </si>
  <si>
    <t>郡山市 (203)</t>
  </si>
  <si>
    <t>土浦市 (203)</t>
  </si>
  <si>
    <t>栃木市 (203)</t>
  </si>
  <si>
    <t>桐生市 (203)</t>
  </si>
  <si>
    <t>熊谷市 (202)</t>
  </si>
  <si>
    <t>市川市 (203)</t>
  </si>
  <si>
    <t>新宿区 (104)</t>
  </si>
  <si>
    <t>三条市 (204)</t>
  </si>
  <si>
    <t>魚津市 (204)</t>
  </si>
  <si>
    <t>小松市 (203)</t>
  </si>
  <si>
    <t>小浜市 (204)</t>
  </si>
  <si>
    <t>都留市 (204)</t>
  </si>
  <si>
    <t>上田市 (203)</t>
  </si>
  <si>
    <t>高山市 (203)</t>
  </si>
  <si>
    <t>沼津市 (203)</t>
  </si>
  <si>
    <t>岡崎市 (202)</t>
  </si>
  <si>
    <t>伊勢市 (203)</t>
  </si>
  <si>
    <t>長浜市 (203)</t>
  </si>
  <si>
    <t>舞鶴市 (202)</t>
  </si>
  <si>
    <t>岸和田市 (202)</t>
  </si>
  <si>
    <t>尼崎市 (202)</t>
  </si>
  <si>
    <t>大和郡山市 (203)</t>
  </si>
  <si>
    <t>橋本市 (203)</t>
  </si>
  <si>
    <t>倉吉市 (203)</t>
  </si>
  <si>
    <t>出雲市 (203)</t>
  </si>
  <si>
    <t>津山市 (203)</t>
  </si>
  <si>
    <t>呉市 (202)</t>
  </si>
  <si>
    <t>山口市 (203)</t>
  </si>
  <si>
    <t>小松島市 (203)</t>
  </si>
  <si>
    <t>坂出市 (203)</t>
  </si>
  <si>
    <t>宇和島市 (203)</t>
  </si>
  <si>
    <t>安芸市 (203)</t>
  </si>
  <si>
    <t>大牟田市 (202)</t>
  </si>
  <si>
    <t>鳥栖市 (203)</t>
  </si>
  <si>
    <t>島原市 (203)</t>
  </si>
  <si>
    <t>人吉市 (203)</t>
  </si>
  <si>
    <t>中津市 (203)</t>
  </si>
  <si>
    <t>延岡市 (203)</t>
  </si>
  <si>
    <t>枕崎市 (204)</t>
  </si>
  <si>
    <t>石垣市 (207)</t>
  </si>
  <si>
    <t>旭川市 (204)</t>
  </si>
  <si>
    <t>黒石市 (204)</t>
  </si>
  <si>
    <t>花巻市 (205)</t>
  </si>
  <si>
    <t>気仙沼市 (205)</t>
  </si>
  <si>
    <t>大館市 (204)</t>
  </si>
  <si>
    <t>酒田市 (204)</t>
  </si>
  <si>
    <t>いわき市 (204)</t>
  </si>
  <si>
    <t>古河市 (204)</t>
  </si>
  <si>
    <t>佐野市 (204)</t>
  </si>
  <si>
    <t>伊勢崎市 (204)</t>
  </si>
  <si>
    <t>川口市 (203)</t>
  </si>
  <si>
    <t>船橋市 (204)</t>
  </si>
  <si>
    <t>文京区 (105)</t>
  </si>
  <si>
    <t>横須賀市 (201)</t>
  </si>
  <si>
    <t>柏崎市 (205)</t>
  </si>
  <si>
    <t>氷見市 (205)</t>
  </si>
  <si>
    <t>輪島市 (204)</t>
  </si>
  <si>
    <t>大野市 (205)</t>
  </si>
  <si>
    <t>山梨市 (205)</t>
  </si>
  <si>
    <t>岡谷市 (204)</t>
  </si>
  <si>
    <t>多治見市 (204)</t>
  </si>
  <si>
    <t>熱海市 (205)</t>
  </si>
  <si>
    <t>一宮市 (203)</t>
  </si>
  <si>
    <t>松阪市 (204)</t>
  </si>
  <si>
    <t>近江八幡市 (204)</t>
  </si>
  <si>
    <t>綾部市 (203)</t>
  </si>
  <si>
    <t>豊中市 (203)</t>
  </si>
  <si>
    <t>明石市 (203)</t>
  </si>
  <si>
    <t>天理市 (204)</t>
  </si>
  <si>
    <t>有田市 (204)</t>
  </si>
  <si>
    <t>境港市 (204)</t>
  </si>
  <si>
    <t>益田市 (204)</t>
  </si>
  <si>
    <t>玉野市 (204)</t>
  </si>
  <si>
    <t>竹原市 (203)</t>
  </si>
  <si>
    <t>萩市 (204)</t>
  </si>
  <si>
    <t>阿南市 (204)</t>
  </si>
  <si>
    <t>善通寺市 (204)</t>
  </si>
  <si>
    <t>八幡浜市 (204)</t>
  </si>
  <si>
    <t>南国市 (204)</t>
  </si>
  <si>
    <t>久留米市 (203)</t>
  </si>
  <si>
    <t>多久市 (204)</t>
  </si>
  <si>
    <t>諫早市 (204)</t>
  </si>
  <si>
    <t>荒尾市 (204)</t>
  </si>
  <si>
    <t>日田市 (204)</t>
  </si>
  <si>
    <t>日南市 (204)</t>
  </si>
  <si>
    <t>阿久根市 (206)</t>
  </si>
  <si>
    <t>浦添市 (208)</t>
  </si>
  <si>
    <t>室蘭市 (205)</t>
  </si>
  <si>
    <t>五所川原市 (205)</t>
  </si>
  <si>
    <t>北上市 (206)</t>
  </si>
  <si>
    <t>白石市 (206)</t>
  </si>
  <si>
    <t>男鹿市 (206)</t>
  </si>
  <si>
    <t>新庄市 (205)</t>
  </si>
  <si>
    <t>白河市 (205)</t>
  </si>
  <si>
    <t>石岡市 (205)</t>
  </si>
  <si>
    <t>鹿沼市 (205)</t>
  </si>
  <si>
    <t>太田市 (205)</t>
  </si>
  <si>
    <t>行田市 (206)</t>
  </si>
  <si>
    <t>館山市 (205)</t>
  </si>
  <si>
    <t>台東区 (106)</t>
  </si>
  <si>
    <t>平塚市 (203)</t>
  </si>
  <si>
    <t>新発田市 (206)</t>
  </si>
  <si>
    <t>滑川市 (206)</t>
  </si>
  <si>
    <t>珠洲市 (205)</t>
  </si>
  <si>
    <t>勝山市 (206)</t>
  </si>
  <si>
    <t>大月市 (206)</t>
  </si>
  <si>
    <t>飯田市 (205)</t>
  </si>
  <si>
    <t>関市 (205)</t>
  </si>
  <si>
    <t>三島市 (206)</t>
  </si>
  <si>
    <t>瀬戸市 (204)</t>
  </si>
  <si>
    <t>桑名市 (205)</t>
  </si>
  <si>
    <t>草津市 (206)</t>
  </si>
  <si>
    <t>宇治市 (204)</t>
  </si>
  <si>
    <t>池田市 (204)</t>
  </si>
  <si>
    <t>西宮市 (204)</t>
  </si>
  <si>
    <t>橿原市 (205)</t>
  </si>
  <si>
    <t>御坊市 (205)</t>
  </si>
  <si>
    <t>大田市 (205)</t>
  </si>
  <si>
    <t>笠岡市 (205)</t>
  </si>
  <si>
    <t>三原市 (204)</t>
  </si>
  <si>
    <t>防府市 (206)</t>
  </si>
  <si>
    <t>吉野川市 (205)</t>
  </si>
  <si>
    <t>観音寺市 (205)</t>
  </si>
  <si>
    <t>新居浜市 (205)</t>
  </si>
  <si>
    <t>土佐市 (205)</t>
  </si>
  <si>
    <t>直方市 (204)</t>
  </si>
  <si>
    <t>伊万里市 (205)</t>
  </si>
  <si>
    <t>大村市 (205)</t>
  </si>
  <si>
    <t>水俣市 (205)</t>
  </si>
  <si>
    <t>佐伯市 (205)</t>
  </si>
  <si>
    <t>小林市 (205)</t>
  </si>
  <si>
    <t>出水市 (208)</t>
  </si>
  <si>
    <t>名護市 (209)</t>
  </si>
  <si>
    <t>釧路市 (206)</t>
  </si>
  <si>
    <t>十和田市 (206)</t>
  </si>
  <si>
    <t>久慈市 (207)</t>
  </si>
  <si>
    <t>名取市 (207)</t>
  </si>
  <si>
    <t>湯沢市 (207)</t>
  </si>
  <si>
    <t>寒河江市 (206)</t>
  </si>
  <si>
    <t>須賀川市 (207)</t>
  </si>
  <si>
    <t>結城市 (207)</t>
  </si>
  <si>
    <t>日光市 (206)</t>
  </si>
  <si>
    <t>沼田市 (206)</t>
  </si>
  <si>
    <t>秩父市 (207)</t>
  </si>
  <si>
    <t>木更津市 (206)</t>
  </si>
  <si>
    <t>墨田区 (107)</t>
  </si>
  <si>
    <t>鎌倉市 (204)</t>
  </si>
  <si>
    <t>小千谷市 (208)</t>
  </si>
  <si>
    <t>黒部市 (207)</t>
  </si>
  <si>
    <t>加賀市 (206)</t>
  </si>
  <si>
    <t>鯖江市 (207)</t>
  </si>
  <si>
    <t>韮崎市 (207)</t>
  </si>
  <si>
    <t>諏訪市 (206)</t>
  </si>
  <si>
    <t>中津川市 (206)</t>
  </si>
  <si>
    <t>富士宮市 (207)</t>
  </si>
  <si>
    <t>半田市 (205)</t>
  </si>
  <si>
    <t>鈴鹿市 (207)</t>
  </si>
  <si>
    <t>守山市 (207)</t>
  </si>
  <si>
    <t>宮津市 (205)</t>
  </si>
  <si>
    <t>吹田市 (205)</t>
  </si>
  <si>
    <t>洲本市 (205)</t>
  </si>
  <si>
    <t>桜井市 (206)</t>
  </si>
  <si>
    <t>田辺市 (206)</t>
  </si>
  <si>
    <t>---（郡部）---</t>
    <rPh sb="4" eb="5">
      <t>グン</t>
    </rPh>
    <phoneticPr fontId="16"/>
  </si>
  <si>
    <t>安来市 (206)</t>
  </si>
  <si>
    <t>井原市 (207)</t>
  </si>
  <si>
    <t>尾道市 (205)</t>
  </si>
  <si>
    <t>下松市 (207)</t>
  </si>
  <si>
    <t>阿波市 (206)</t>
  </si>
  <si>
    <t>さぬき市 (206)</t>
  </si>
  <si>
    <t>西条市 (206)</t>
  </si>
  <si>
    <t>須崎市 (206)</t>
  </si>
  <si>
    <t>飯塚市 (205)</t>
  </si>
  <si>
    <t>武雄市 (206)</t>
  </si>
  <si>
    <t>平戸市 (207)</t>
  </si>
  <si>
    <t>玉名市 (206)</t>
  </si>
  <si>
    <t>臼杵市 (206)</t>
  </si>
  <si>
    <t>日向市 (206)</t>
  </si>
  <si>
    <t>指宿市 (210)</t>
  </si>
  <si>
    <t>糸満市 (210)</t>
  </si>
  <si>
    <t>帯広市 (207)</t>
  </si>
  <si>
    <t>三沢市 (207)</t>
  </si>
  <si>
    <t>遠野市 (208)</t>
  </si>
  <si>
    <t>角田市 (208)</t>
  </si>
  <si>
    <t>鹿角市 (209)</t>
  </si>
  <si>
    <t>上山市 (207)</t>
  </si>
  <si>
    <t>喜多方市 (208)</t>
  </si>
  <si>
    <t>龍ケ崎市 (208)</t>
  </si>
  <si>
    <t>小山市 (208)</t>
  </si>
  <si>
    <t>館林市 (207)</t>
  </si>
  <si>
    <t>所沢市 (208)</t>
  </si>
  <si>
    <t>松戸市 (207)</t>
  </si>
  <si>
    <t>江東区 (108)</t>
  </si>
  <si>
    <t>藤沢市 (205)</t>
  </si>
  <si>
    <t>加茂市 (209)</t>
  </si>
  <si>
    <t>砺波市 (208)</t>
  </si>
  <si>
    <t>羽咋市 (207)</t>
  </si>
  <si>
    <t>あわら市 (208)</t>
  </si>
  <si>
    <t>南アルプス市 (208)</t>
  </si>
  <si>
    <t>須坂市 (207)</t>
  </si>
  <si>
    <t>美濃市 (207)</t>
  </si>
  <si>
    <t>伊東市 (208)</t>
  </si>
  <si>
    <t>春日井市 (206)</t>
  </si>
  <si>
    <t>名張市 (208)</t>
  </si>
  <si>
    <t>栗東市 (208)</t>
  </si>
  <si>
    <t>亀岡市 (206)</t>
  </si>
  <si>
    <t>泉大津市 (206)</t>
  </si>
  <si>
    <t>芦屋市 (206)</t>
  </si>
  <si>
    <t>五條市 (207)</t>
  </si>
  <si>
    <t>新宮市 (207)</t>
  </si>
  <si>
    <t>岩美郡 岩美町 (302)</t>
  </si>
  <si>
    <t>江津市 (207)</t>
  </si>
  <si>
    <t>総社市 (208)</t>
  </si>
  <si>
    <t>福山市 (207)</t>
  </si>
  <si>
    <t>岩国市 (208)</t>
  </si>
  <si>
    <t>美馬市 (207)</t>
  </si>
  <si>
    <t>東かがわ市 (207)</t>
  </si>
  <si>
    <t>大洲市 (207)</t>
  </si>
  <si>
    <t>宿毛市 (208)</t>
  </si>
  <si>
    <t>田川市 (206)</t>
  </si>
  <si>
    <t>鹿島市 (207)</t>
  </si>
  <si>
    <t>松浦市 (208)</t>
  </si>
  <si>
    <t>山鹿市 (208)</t>
  </si>
  <si>
    <t>津久見市 (207)</t>
  </si>
  <si>
    <t>串間市 (207)</t>
  </si>
  <si>
    <t>西之表市 (213)</t>
  </si>
  <si>
    <t>沖縄市 (211)</t>
  </si>
  <si>
    <t>北見市 (208)</t>
  </si>
  <si>
    <t>むつ市 (208)</t>
  </si>
  <si>
    <t>一関市 (209)</t>
  </si>
  <si>
    <t>多賀城市 (209)</t>
  </si>
  <si>
    <t>由利本荘市 (210)</t>
  </si>
  <si>
    <t>村山市 (208)</t>
  </si>
  <si>
    <t>相馬市 (209)</t>
  </si>
  <si>
    <t>下妻市 (210)</t>
  </si>
  <si>
    <t>真岡市 (209)</t>
  </si>
  <si>
    <t>渋川市 (208)</t>
  </si>
  <si>
    <t>飯能市 (209)</t>
  </si>
  <si>
    <t>野田市 (208)</t>
  </si>
  <si>
    <t>品川区 (109)</t>
  </si>
  <si>
    <t>小田原市 (206)</t>
  </si>
  <si>
    <t>十日町市 (210)</t>
  </si>
  <si>
    <t>小矢部市 (209)</t>
  </si>
  <si>
    <t>かほく市 (209)</t>
  </si>
  <si>
    <t>越前市 (209)</t>
  </si>
  <si>
    <t>北杜市 (209)</t>
  </si>
  <si>
    <t>小諸市 (208)</t>
  </si>
  <si>
    <t>瑞浪市 (208)</t>
  </si>
  <si>
    <t>島田市 (209)</t>
  </si>
  <si>
    <t>豊川市 (207)</t>
  </si>
  <si>
    <t>尾鷲市 (209)</t>
  </si>
  <si>
    <t>甲賀市 (209)</t>
  </si>
  <si>
    <t>城陽市 (207)</t>
  </si>
  <si>
    <t>高槻市 (207)</t>
  </si>
  <si>
    <t>伊丹市 (207)</t>
  </si>
  <si>
    <t>御所市 (208)</t>
  </si>
  <si>
    <t>紀の川市 (208)</t>
  </si>
  <si>
    <t>八頭郡 若桜町 (325)</t>
  </si>
  <si>
    <t>雲南市 (209)</t>
  </si>
  <si>
    <t>高梁市 (209)</t>
  </si>
  <si>
    <t>府中市 (208)</t>
  </si>
  <si>
    <t>光市 (210)</t>
  </si>
  <si>
    <t>三好市 (208)</t>
  </si>
  <si>
    <t>三豊市 (208)</t>
  </si>
  <si>
    <t>伊予市 (210)</t>
  </si>
  <si>
    <t>土佐清水市 (209)</t>
  </si>
  <si>
    <t>柳川市 (207)</t>
  </si>
  <si>
    <t>小城市 (208)</t>
  </si>
  <si>
    <t>対馬市 (209)</t>
  </si>
  <si>
    <t>菊池市 (210)</t>
  </si>
  <si>
    <t>竹田市 (208)</t>
  </si>
  <si>
    <t>西都市 (208)</t>
  </si>
  <si>
    <t>垂水市 (214)</t>
  </si>
  <si>
    <t>豊見城市 (212)</t>
  </si>
  <si>
    <t>夕張市 (209)</t>
  </si>
  <si>
    <t>つがる市 (209)</t>
  </si>
  <si>
    <t>陸前高田市 (210)</t>
  </si>
  <si>
    <t>岩沼市 (211)</t>
  </si>
  <si>
    <t>潟上市 (211)</t>
  </si>
  <si>
    <t>長井市 (209)</t>
  </si>
  <si>
    <t>二本松市 (210)</t>
  </si>
  <si>
    <t>常総市 (211)</t>
  </si>
  <si>
    <t>大田原市 (210)</t>
  </si>
  <si>
    <t>藤岡市 (209)</t>
  </si>
  <si>
    <t>加須市 (210)</t>
  </si>
  <si>
    <t>茂原市 (210)</t>
  </si>
  <si>
    <t>目黒区 (110)</t>
  </si>
  <si>
    <t>茅ヶ崎市 (207)</t>
  </si>
  <si>
    <t>見附市 (211)</t>
  </si>
  <si>
    <t>南砺市 (210)</t>
  </si>
  <si>
    <t>白山市 (210)</t>
  </si>
  <si>
    <t>坂井市 (210)</t>
  </si>
  <si>
    <t>甲斐市 (210)</t>
  </si>
  <si>
    <t>伊那市 (209)</t>
  </si>
  <si>
    <t>羽島市 (209)</t>
  </si>
  <si>
    <t>富士市 (210)</t>
  </si>
  <si>
    <t>津島市 (208)</t>
  </si>
  <si>
    <t>亀山市 (210)</t>
  </si>
  <si>
    <t>野洲市 (210)</t>
  </si>
  <si>
    <t>向日市 (208)</t>
  </si>
  <si>
    <t>貝塚市 (208)</t>
  </si>
  <si>
    <t>相生市 (208)</t>
  </si>
  <si>
    <t>生駒市 (209)</t>
  </si>
  <si>
    <t>岩出市 (209)</t>
  </si>
  <si>
    <t>八頭郡 智頭町 (328)</t>
  </si>
  <si>
    <t>新見市 (210)</t>
  </si>
  <si>
    <t>三次市 (209)</t>
  </si>
  <si>
    <t>長門市 (211)</t>
  </si>
  <si>
    <t>四国中央市 (213)</t>
  </si>
  <si>
    <t>四万十市 (210)</t>
  </si>
  <si>
    <t>八女市 (210)</t>
  </si>
  <si>
    <t>嬉野市 (209)</t>
  </si>
  <si>
    <t>壱岐市 (210)</t>
  </si>
  <si>
    <t>宇土市 (211)</t>
  </si>
  <si>
    <t>豊後高田市 (209)</t>
  </si>
  <si>
    <t>えびの市 (209)</t>
  </si>
  <si>
    <t>薩摩川内市 (215)</t>
  </si>
  <si>
    <t>うるま市 (213)</t>
  </si>
  <si>
    <t>岩見沢市 (210)</t>
  </si>
  <si>
    <t>平川市 (210)</t>
  </si>
  <si>
    <t>釜石市 (211)</t>
  </si>
  <si>
    <t>登米市 (212)</t>
  </si>
  <si>
    <t>大仙市 (212)</t>
  </si>
  <si>
    <t>天童市 (210)</t>
  </si>
  <si>
    <t>田村市 (211)</t>
  </si>
  <si>
    <t>常陸太田市 (212)</t>
  </si>
  <si>
    <t>矢板市 (211)</t>
  </si>
  <si>
    <t>富岡市 (210)</t>
  </si>
  <si>
    <t>本庄市 (211)</t>
  </si>
  <si>
    <t>成田市 (211)</t>
  </si>
  <si>
    <t>大田区 (111)</t>
  </si>
  <si>
    <t>逗子市 (208)</t>
  </si>
  <si>
    <t>村上市 (212)</t>
  </si>
  <si>
    <t>射水市 (211)</t>
  </si>
  <si>
    <t>能美市 (211)</t>
  </si>
  <si>
    <t>笛吹市 (211)</t>
  </si>
  <si>
    <t>駒ヶ根市 (210)</t>
  </si>
  <si>
    <t>恵那市 (210)</t>
  </si>
  <si>
    <t>磐田市 (211)</t>
  </si>
  <si>
    <t>碧南市 (209)</t>
  </si>
  <si>
    <t>鳥羽市 (211)</t>
  </si>
  <si>
    <t>湖南市 (211)</t>
  </si>
  <si>
    <t>長岡京市 (209)</t>
  </si>
  <si>
    <t>守口市 (209)</t>
  </si>
  <si>
    <t>豊岡市 (209)</t>
  </si>
  <si>
    <t>香芝市 (210)</t>
  </si>
  <si>
    <t>八頭郡 八頭町 (329)</t>
  </si>
  <si>
    <t>備前市 (211)</t>
  </si>
  <si>
    <t>庄原市 (210)</t>
  </si>
  <si>
    <t>柳井市 (212)</t>
  </si>
  <si>
    <t>西予市 (214)</t>
  </si>
  <si>
    <t>香南市 (211)</t>
  </si>
  <si>
    <t>筑後市 (211)</t>
  </si>
  <si>
    <t>神埼市 (210)</t>
  </si>
  <si>
    <t>五島市 (211)</t>
  </si>
  <si>
    <t>上天草市 (212)</t>
  </si>
  <si>
    <t>杵築市 (210)</t>
  </si>
  <si>
    <t>日置市 (216)</t>
  </si>
  <si>
    <t>宮古島市 (214)</t>
  </si>
  <si>
    <t>網走市 (211)</t>
  </si>
  <si>
    <t>二戸市 (213)</t>
  </si>
  <si>
    <t>栗原市 (213)</t>
  </si>
  <si>
    <t>北秋田市 (213)</t>
  </si>
  <si>
    <t>東根市 (211)</t>
  </si>
  <si>
    <t>南相馬市 (212)</t>
  </si>
  <si>
    <t>高萩市 (214)</t>
  </si>
  <si>
    <t>那須塩原市 (213)</t>
  </si>
  <si>
    <t>安中市 (211)</t>
  </si>
  <si>
    <t>東松山市 (212)</t>
  </si>
  <si>
    <t>佐倉市 (212)</t>
  </si>
  <si>
    <t>世田谷区 (112)</t>
  </si>
  <si>
    <t>三浦市 (210)</t>
  </si>
  <si>
    <t>燕市 (213)</t>
  </si>
  <si>
    <t>野々市市 (212)</t>
    <rPh sb="3" eb="4">
      <t>シ</t>
    </rPh>
    <phoneticPr fontId="16"/>
  </si>
  <si>
    <t>上野原市 (212)</t>
  </si>
  <si>
    <t>中野市 (211)</t>
  </si>
  <si>
    <t>美濃加茂市 (211)</t>
  </si>
  <si>
    <t>焼津市 (212)</t>
  </si>
  <si>
    <t>刈谷市 (210)</t>
  </si>
  <si>
    <t>熊野市 (212)</t>
  </si>
  <si>
    <t>高島市 (212)</t>
  </si>
  <si>
    <t>八幡市 (210)</t>
  </si>
  <si>
    <t>枚方市 (210)</t>
  </si>
  <si>
    <t>加古川市 (210)</t>
  </si>
  <si>
    <t>葛城市 (211)</t>
  </si>
  <si>
    <t>東伯郡 三朝町 (364)</t>
  </si>
  <si>
    <t>仁多郡 奥出雲町 (343)</t>
  </si>
  <si>
    <t>瀬戸内市 (212)</t>
  </si>
  <si>
    <t>大竹市 (211)</t>
  </si>
  <si>
    <t>美祢市 (213)</t>
  </si>
  <si>
    <t>勝浦郡 勝浦町 (301)</t>
  </si>
  <si>
    <t>小豆郡 土庄町 (322)</t>
  </si>
  <si>
    <t>東温市 (215)</t>
  </si>
  <si>
    <t>香美市 (212)</t>
  </si>
  <si>
    <t>大川市 (212)</t>
  </si>
  <si>
    <t>西海市 (212)</t>
  </si>
  <si>
    <t>宇城市 (213)</t>
  </si>
  <si>
    <t>宇佐市 (211)</t>
  </si>
  <si>
    <t>曽於市 (217)</t>
  </si>
  <si>
    <t>南城市 (215)</t>
  </si>
  <si>
    <t>留萌市 (212)</t>
  </si>
  <si>
    <t>八幡平市 (214)</t>
  </si>
  <si>
    <t>東松島市 (214)</t>
  </si>
  <si>
    <t>にかほ市 (214)</t>
  </si>
  <si>
    <t>尾花沢市 (212)</t>
  </si>
  <si>
    <t>伊達市 (213)</t>
  </si>
  <si>
    <t>北茨城市 (215)</t>
  </si>
  <si>
    <t>さくら市 (214)</t>
  </si>
  <si>
    <t>みどり市 (212)</t>
  </si>
  <si>
    <t>春日部市 (214)</t>
  </si>
  <si>
    <t>東金市 (213)</t>
  </si>
  <si>
    <t>渋谷区 (113)</t>
  </si>
  <si>
    <t>秦野市 (211)</t>
  </si>
  <si>
    <t>糸魚川市 (216)</t>
  </si>
  <si>
    <t>吉田郡 永平寺町 (322)</t>
  </si>
  <si>
    <t>甲州市 (213)</t>
  </si>
  <si>
    <t>大町市 (212)</t>
  </si>
  <si>
    <t>土岐市 (212)</t>
  </si>
  <si>
    <t>掛川市 (213)</t>
  </si>
  <si>
    <t>豊田市 (211)</t>
  </si>
  <si>
    <t>いなべ市 (214)</t>
  </si>
  <si>
    <t>東近江市 (213)</t>
  </si>
  <si>
    <t>京田辺市 (211)</t>
  </si>
  <si>
    <t>茨木市 (211)</t>
  </si>
  <si>
    <t>赤穂市 (212)</t>
  </si>
  <si>
    <t>宇陀市 (212)</t>
  </si>
  <si>
    <t>海草郡 紀美野町 (304)</t>
  </si>
  <si>
    <t>東伯郡 湯梨浜町 (370)</t>
  </si>
  <si>
    <t>飯石郡 飯南町 (386)</t>
  </si>
  <si>
    <t>赤磐市 (213)</t>
  </si>
  <si>
    <t>東広島市 (212)</t>
  </si>
  <si>
    <t>周南市 (215)</t>
  </si>
  <si>
    <t>勝浦郡 上勝町 (302)</t>
  </si>
  <si>
    <t>小豆郡 小豆島町 (324)</t>
  </si>
  <si>
    <t>行橋市 (213)</t>
  </si>
  <si>
    <t>雲仙市 (213)</t>
  </si>
  <si>
    <t>阿蘇市 (214)</t>
  </si>
  <si>
    <t>豊後大野市 (212)</t>
  </si>
  <si>
    <t>北諸県郡 三股町 (341)</t>
  </si>
  <si>
    <t>霧島市 (218)</t>
  </si>
  <si>
    <t>苫小牧市 (213)</t>
  </si>
  <si>
    <t>東津軽郡 平内町 (301)</t>
  </si>
  <si>
    <t>奥州市 (215)</t>
  </si>
  <si>
    <t>大崎市 (215)</t>
  </si>
  <si>
    <t>仙北市 (215)</t>
  </si>
  <si>
    <t>南陽市 (213)</t>
  </si>
  <si>
    <t>本宮市 (214)</t>
  </si>
  <si>
    <t>笠間市 (216)</t>
  </si>
  <si>
    <t>那須烏山市 (215)</t>
  </si>
  <si>
    <t>狭山市 (215)</t>
  </si>
  <si>
    <t>旭市 (215)</t>
  </si>
  <si>
    <t>中野区 (114)</t>
  </si>
  <si>
    <t>厚木市 (212)</t>
  </si>
  <si>
    <t>妙高市 (217)</t>
  </si>
  <si>
    <t>中新川郡 舟橋村 (321)</t>
  </si>
  <si>
    <t>今立郡 池田町 (382)</t>
  </si>
  <si>
    <t>中央市 (214)</t>
  </si>
  <si>
    <t>飯山市 (213)</t>
  </si>
  <si>
    <t>各務原市 (213)</t>
  </si>
  <si>
    <t>藤枝市 (214)</t>
  </si>
  <si>
    <t>安城市 (212)</t>
  </si>
  <si>
    <t>志摩市 (215)</t>
  </si>
  <si>
    <t>米原市 (214)</t>
  </si>
  <si>
    <t>京丹後市 (212)</t>
  </si>
  <si>
    <t>八尾市 (212)</t>
  </si>
  <si>
    <t>西脇市 (213)</t>
  </si>
  <si>
    <t>伊都郡 かつらぎ町 (341)</t>
  </si>
  <si>
    <t>東伯郡 琴浦町 (371)</t>
  </si>
  <si>
    <t>邑智郡 川本町 (441)</t>
  </si>
  <si>
    <t>真庭市 (214)</t>
  </si>
  <si>
    <t>廿日市市 (213)</t>
  </si>
  <si>
    <t>山陽小野田市 (216)</t>
  </si>
  <si>
    <t>名東郡 佐那河内村 (321)</t>
  </si>
  <si>
    <t>木田郡 三木町 (341)</t>
  </si>
  <si>
    <t>豊前市 (214)</t>
  </si>
  <si>
    <t>神埼郡 吉野ヶ里町 (327)</t>
  </si>
  <si>
    <t>南島原市 (214)</t>
  </si>
  <si>
    <t>天草市 (215)</t>
  </si>
  <si>
    <t>由布市 (213)</t>
  </si>
  <si>
    <t>西諸県郡 高原町 (361)</t>
  </si>
  <si>
    <t>いちき串木野市 (219)</t>
  </si>
  <si>
    <t>稚内市 (214)</t>
  </si>
  <si>
    <t>東津軽郡 今別町 (303)</t>
  </si>
  <si>
    <t>滝沢市 (216)</t>
    <rPh sb="2" eb="3">
      <t>シ</t>
    </rPh>
    <phoneticPr fontId="16"/>
  </si>
  <si>
    <t>取手市 (217)</t>
  </si>
  <si>
    <t>下野市 (216)</t>
  </si>
  <si>
    <t>羽生市 (216)</t>
  </si>
  <si>
    <t>習志野市 (216)</t>
  </si>
  <si>
    <t>杉並区 (115)</t>
  </si>
  <si>
    <t>大和市 (213)</t>
  </si>
  <si>
    <t>五泉市 (218)</t>
  </si>
  <si>
    <t>中新川郡 上市町 (322)</t>
  </si>
  <si>
    <t>能美郡 川北町 (324)</t>
  </si>
  <si>
    <t>南条郡 南越前町 (404)</t>
  </si>
  <si>
    <t>茅野市 (214)</t>
  </si>
  <si>
    <t>可児市 (214)</t>
  </si>
  <si>
    <t>御殿場市 (215)</t>
  </si>
  <si>
    <t>西尾市 (213)</t>
  </si>
  <si>
    <t>伊賀市 (216)</t>
  </si>
  <si>
    <t>南丹市 (213)</t>
  </si>
  <si>
    <t>泉佐野市 (213)</t>
  </si>
  <si>
    <t>宝塚市 (214)</t>
  </si>
  <si>
    <t>伊都郡 九度山町 (343)</t>
  </si>
  <si>
    <t>東伯郡 北栄町 (372)</t>
  </si>
  <si>
    <t>邑智郡 美郷町 (448)</t>
  </si>
  <si>
    <t>美作市 (215)</t>
  </si>
  <si>
    <t>安芸高田市 (214)</t>
  </si>
  <si>
    <t>名西郡 石井町 (341)</t>
  </si>
  <si>
    <t>香川郡 直島町 (364)</t>
  </si>
  <si>
    <t>越智郡 上島町 (356)</t>
  </si>
  <si>
    <t>安芸郡 東洋町 (301)</t>
  </si>
  <si>
    <t>中間市 (215)</t>
  </si>
  <si>
    <t>三養基郡 基山町 (341)</t>
  </si>
  <si>
    <t>合志市 (216)</t>
  </si>
  <si>
    <t>国東市 (214)</t>
  </si>
  <si>
    <t>東諸県郡 国富町 (382)</t>
  </si>
  <si>
    <t>南さつま市 (220)</t>
  </si>
  <si>
    <t>国頭郡 国頭村 (301)</t>
  </si>
  <si>
    <t>美唄市 (215)</t>
  </si>
  <si>
    <t>東津軽郡 蓬田村 (304)</t>
  </si>
  <si>
    <t>牛久市 (219)</t>
  </si>
  <si>
    <t>北群馬郡 榛東村 (344)</t>
  </si>
  <si>
    <t>鴻巣市 (217)</t>
  </si>
  <si>
    <t>柏市 (217)</t>
  </si>
  <si>
    <t>豊島区 (116)</t>
  </si>
  <si>
    <t>伊勢原市 (214)</t>
  </si>
  <si>
    <t>上越市 (222)</t>
  </si>
  <si>
    <t>中新川郡 立山町 (323)</t>
  </si>
  <si>
    <t>河北郡 津幡町 (361)</t>
  </si>
  <si>
    <t>丹生郡 越前町 (423)</t>
  </si>
  <si>
    <t>塩尻市 (215)</t>
  </si>
  <si>
    <t>山県市 (215)</t>
  </si>
  <si>
    <t>袋井市 (216)</t>
  </si>
  <si>
    <t>蒲郡市 (214)</t>
  </si>
  <si>
    <t>木津川市 (214)</t>
  </si>
  <si>
    <t>富田林市 (214)</t>
  </si>
  <si>
    <t>三木市 (215)</t>
  </si>
  <si>
    <t>山辺郡 山添村 (322)</t>
  </si>
  <si>
    <t>伊都郡 高野町 (344)</t>
  </si>
  <si>
    <t>西伯郡 日吉津村 (384)</t>
  </si>
  <si>
    <t>邑智郡 邑南町 (449)</t>
  </si>
  <si>
    <t>浅口市 (216)</t>
  </si>
  <si>
    <t>江田島市 (215)</t>
  </si>
  <si>
    <t>名西郡 神山町 (342)</t>
  </si>
  <si>
    <t>綾歌郡 宇多津町 (386)</t>
  </si>
  <si>
    <t>上浮穴郡 久万高原町 (386)</t>
  </si>
  <si>
    <t>安芸郡 奈半利町 (302)</t>
  </si>
  <si>
    <t>小郡市 (216)</t>
  </si>
  <si>
    <t>三養基郡 上峰町 (345)</t>
  </si>
  <si>
    <t>東諸県郡 綾町 (383)</t>
  </si>
  <si>
    <t>志布志市 (221)</t>
  </si>
  <si>
    <t>国頭郡 大宜味村 (302)</t>
  </si>
  <si>
    <t>芦別市 (216)</t>
  </si>
  <si>
    <t>東津軽郡 外ヶ浜町 (307)</t>
  </si>
  <si>
    <t>刈田郡 蔵王町 (301)</t>
  </si>
  <si>
    <t>鹿角郡 小坂町 (303)</t>
  </si>
  <si>
    <t>東村山郡 山辺町 (301)</t>
  </si>
  <si>
    <t>伊達郡 桑折町 (301)</t>
  </si>
  <si>
    <t>つくば市 (220)</t>
  </si>
  <si>
    <t>北群馬郡 吉岡町 (345)</t>
  </si>
  <si>
    <t>深谷市 (218)</t>
  </si>
  <si>
    <t>勝浦市 (218)</t>
  </si>
  <si>
    <t>北区 (117)</t>
  </si>
  <si>
    <t>海老名市 (215)</t>
  </si>
  <si>
    <t>阿賀野市 (223)</t>
  </si>
  <si>
    <t>下新川郡 入善町 (342)</t>
  </si>
  <si>
    <t>河北郡 内灘町 (365)</t>
  </si>
  <si>
    <t>三方郡 美浜町 (442)</t>
  </si>
  <si>
    <t>西八代郡 市川三郷町 (346)</t>
  </si>
  <si>
    <t>佐久市 (217)</t>
  </si>
  <si>
    <t>瑞穂市 (216)</t>
  </si>
  <si>
    <t>下田市 (219)</t>
  </si>
  <si>
    <t>犬山市 (215)</t>
  </si>
  <si>
    <t>蒲生郡 日野町 (383)</t>
  </si>
  <si>
    <t>寝屋川市 (215)</t>
  </si>
  <si>
    <t>高砂市 (216)</t>
  </si>
  <si>
    <t>生駒郡 平群町 (342)</t>
  </si>
  <si>
    <t>有田郡 湯浅町 (361)</t>
  </si>
  <si>
    <t>西伯郡 大山町 (386)</t>
  </si>
  <si>
    <t>鹿足郡 津和野町 (501)</t>
  </si>
  <si>
    <t>大島郡 周防大島町 (305)</t>
  </si>
  <si>
    <t>那賀郡 那賀町 (368)</t>
  </si>
  <si>
    <t>綾歌郡 綾川町 (387)</t>
  </si>
  <si>
    <t>伊予郡 松前町 (401)</t>
  </si>
  <si>
    <t>安芸郡 田野町 (303)</t>
  </si>
  <si>
    <t>筑紫野市 (217)</t>
  </si>
  <si>
    <t>三養基郡 みやき町 (346)</t>
  </si>
  <si>
    <t>西彼杵郡 長与町 (307)</t>
  </si>
  <si>
    <t>児湯郡 高鍋町 (401)</t>
  </si>
  <si>
    <t>奄美市 (222)</t>
  </si>
  <si>
    <t>国頭郡 東村 (303)</t>
  </si>
  <si>
    <t>江別市 (217)</t>
  </si>
  <si>
    <t>西津軽郡 鰺ヶ沢町 (321)</t>
  </si>
  <si>
    <t>岩手郡 雫石町 (301)</t>
  </si>
  <si>
    <t>刈田郡 七ヶ宿町 (302)</t>
  </si>
  <si>
    <t>北秋田郡 上小阿仁村 (327)</t>
  </si>
  <si>
    <t>東村山郡 中山町 (302)</t>
  </si>
  <si>
    <t>伊達郡 国見町 (303)</t>
  </si>
  <si>
    <t>ひたちなか市 (221)</t>
  </si>
  <si>
    <t>河内郡 上三川町 (301)</t>
  </si>
  <si>
    <t>多野郡 上野村 (366)</t>
  </si>
  <si>
    <t>上尾市 (219)</t>
  </si>
  <si>
    <t>市原市 (219)</t>
  </si>
  <si>
    <t>荒川区 (118)</t>
  </si>
  <si>
    <t>座間市 (216)</t>
  </si>
  <si>
    <t>佐渡市 (224)</t>
  </si>
  <si>
    <t>下新川郡 朝日町 (343)</t>
  </si>
  <si>
    <t>羽咋郡 志賀町 (384)</t>
  </si>
  <si>
    <t>大飯郡 高浜町 (481)</t>
  </si>
  <si>
    <t>南巨摩郡 早川町 (364)</t>
  </si>
  <si>
    <t>千曲市 (218)</t>
  </si>
  <si>
    <t>飛騨市 (217)</t>
  </si>
  <si>
    <t>裾野市 (220)</t>
  </si>
  <si>
    <t>常滑市 (216)</t>
  </si>
  <si>
    <t>桑名郡 木曽岬町 (303)</t>
  </si>
  <si>
    <t>蒲生郡 竜王町 (384)</t>
  </si>
  <si>
    <t>河内長野市 (216)</t>
  </si>
  <si>
    <t>川西市 (217)</t>
  </si>
  <si>
    <t>生駒郡 三郷町 (343)</t>
  </si>
  <si>
    <t>有田郡 広川町 (362)</t>
  </si>
  <si>
    <t>西伯郡 南部町 (389)</t>
  </si>
  <si>
    <t>鹿足郡 吉賀町 (505)</t>
  </si>
  <si>
    <t>玖珂郡 和木町 (321)</t>
  </si>
  <si>
    <t>海部郡 牟岐町 (383)</t>
  </si>
  <si>
    <t>仲多度郡 琴平町 (403)</t>
  </si>
  <si>
    <t>伊予郡 砥部町 (402)</t>
  </si>
  <si>
    <t>安芸郡 安田町 (304)</t>
  </si>
  <si>
    <t>春日市 (218)</t>
  </si>
  <si>
    <t>東松浦郡 玄海町 (387)</t>
  </si>
  <si>
    <t>西彼杵郡 時津町 (308)</t>
  </si>
  <si>
    <t>下益城郡 美里町 (348)</t>
  </si>
  <si>
    <t>東国東郡 姫島村 (322)</t>
  </si>
  <si>
    <t>児湯郡 新富町 (402)</t>
  </si>
  <si>
    <t>南九州市 (223)</t>
  </si>
  <si>
    <t>国頭郡 今帰仁村 (306)</t>
  </si>
  <si>
    <t>赤平市 (218)</t>
  </si>
  <si>
    <t>西津軽郡 深浦町 (323)</t>
  </si>
  <si>
    <t>岩手郡 葛巻町 (302)</t>
  </si>
  <si>
    <t>柴田郡 大河原町 (321)</t>
  </si>
  <si>
    <t>山本郡 藤里町 (346)</t>
  </si>
  <si>
    <t>西村山郡 河北町 (321)</t>
  </si>
  <si>
    <t>伊達郡 川俣町 (308)</t>
  </si>
  <si>
    <t>鹿嶋市 (222)</t>
  </si>
  <si>
    <t>芳賀郡 益子町 (342)</t>
  </si>
  <si>
    <t>多野郡 神流町 (367)</t>
  </si>
  <si>
    <t>草加市 (221)</t>
  </si>
  <si>
    <t>流山市 (220)</t>
  </si>
  <si>
    <t>板橋区 (119)</t>
  </si>
  <si>
    <t>南足柄市 (217)</t>
  </si>
  <si>
    <t>魚沼市 (225)</t>
  </si>
  <si>
    <t>羽咋郡 宝達志水町 (386)</t>
  </si>
  <si>
    <t>大飯郡 おおい町 (483)</t>
  </si>
  <si>
    <t>南巨摩郡 身延町 (365)</t>
  </si>
  <si>
    <t>東御市 (219)</t>
  </si>
  <si>
    <t>本巣市 (218)</t>
  </si>
  <si>
    <t>湖西市 (221)</t>
  </si>
  <si>
    <t>江南市 (217)</t>
  </si>
  <si>
    <t>員弁郡 東員町 (324)</t>
  </si>
  <si>
    <t>愛知郡 愛荘町 (425)</t>
  </si>
  <si>
    <t>乙訓郡 大山崎町 (303)</t>
  </si>
  <si>
    <t>松原市 (217)</t>
  </si>
  <si>
    <t>小野市 (218)</t>
  </si>
  <si>
    <t>生駒郡 斑鳩町 (344)</t>
  </si>
  <si>
    <t>有田郡 有田川町 (366)</t>
  </si>
  <si>
    <t>西伯郡 伯耆町 (390)</t>
  </si>
  <si>
    <t>隠岐郡 海士町 (525)</t>
  </si>
  <si>
    <t>和気郡 和気町 (346)</t>
  </si>
  <si>
    <t>安芸郡 府中町 (302)</t>
  </si>
  <si>
    <t>熊毛郡 上関町 (341)</t>
  </si>
  <si>
    <t>海部郡 美波町 (387)</t>
  </si>
  <si>
    <t>仲多度郡 多度津町 (404)</t>
  </si>
  <si>
    <t>喜多郡 内子町 (422)</t>
  </si>
  <si>
    <t>安芸郡 北川村 (305)</t>
  </si>
  <si>
    <t>大野城市 (219)</t>
  </si>
  <si>
    <t>西松浦郡 有田町 (401)</t>
  </si>
  <si>
    <t>東彼杵郡 東彼杵町 (321)</t>
  </si>
  <si>
    <t>玉名郡 玉東町 (364)</t>
  </si>
  <si>
    <t>速見郡 日出町 (341)</t>
  </si>
  <si>
    <t>児湯郡 西米良村 (403)</t>
  </si>
  <si>
    <t>伊佐市 (224)</t>
  </si>
  <si>
    <t>国頭郡 本部町 (308)</t>
  </si>
  <si>
    <t>紋別市 (219)</t>
  </si>
  <si>
    <t>中津軽郡 西目屋村 (343)</t>
  </si>
  <si>
    <t>岩手郡 岩手町 (303)</t>
  </si>
  <si>
    <t>柴田郡 村田町 (322)</t>
  </si>
  <si>
    <t>山本郡 三種町 (348)</t>
  </si>
  <si>
    <t>西村山郡 西川町 (322)</t>
  </si>
  <si>
    <t>安達郡 大玉村 (322)</t>
  </si>
  <si>
    <t>潮来市 (223)</t>
  </si>
  <si>
    <t>芳賀郡 茂木町 (343)</t>
  </si>
  <si>
    <t>甘楽郡 下仁田町 (382)</t>
  </si>
  <si>
    <t>越谷市 (222)</t>
  </si>
  <si>
    <t>八千代市 (221)</t>
  </si>
  <si>
    <t>練馬区 (120)</t>
  </si>
  <si>
    <t>綾瀬市 (218)</t>
  </si>
  <si>
    <t>南魚沼市 (226)</t>
  </si>
  <si>
    <t>鹿島郡 中能登町 (407)</t>
  </si>
  <si>
    <t>三方上中郡 若狭町 (501)</t>
  </si>
  <si>
    <t>南巨摩郡 南部町 (366)</t>
  </si>
  <si>
    <t>安曇野市 (220)</t>
  </si>
  <si>
    <t>郡上市 (219)</t>
  </si>
  <si>
    <t>伊豆市 (222)</t>
  </si>
  <si>
    <t>小牧市 (219)</t>
  </si>
  <si>
    <t>三重郡 菰野町 (341)</t>
  </si>
  <si>
    <t>犬上郡 豊郷町 (441)</t>
  </si>
  <si>
    <t>久世郡 久御山町 (322)</t>
  </si>
  <si>
    <t>大東市 (218)</t>
  </si>
  <si>
    <t>三田市 (219)</t>
  </si>
  <si>
    <t>生駒郡 安堵町 (345)</t>
  </si>
  <si>
    <t>日高郡 美浜町 (381)</t>
  </si>
  <si>
    <t>日野郡 日南町 (401)</t>
  </si>
  <si>
    <t>隠岐郡 西ノ島町 (526)</t>
  </si>
  <si>
    <t>都窪郡 早島町 (423)</t>
  </si>
  <si>
    <t>安芸郡 海田町 (304)</t>
  </si>
  <si>
    <t>熊毛郡 田布施町 (343)</t>
  </si>
  <si>
    <t>海部郡 海陽町 (388)</t>
  </si>
  <si>
    <t>仲多度郡 まんのう町 (406)</t>
  </si>
  <si>
    <t>西宇和郡 伊方町 (442)</t>
  </si>
  <si>
    <t>安芸郡 馬路村 (306)</t>
  </si>
  <si>
    <t>宗像市 (220)</t>
  </si>
  <si>
    <t>杵島郡 大町町 (423)</t>
  </si>
  <si>
    <t>東彼杵郡 川棚町 (322)</t>
  </si>
  <si>
    <t>玉名郡 南関町 (367)</t>
  </si>
  <si>
    <t>玖珠郡 九重町 (461)</t>
  </si>
  <si>
    <t>児湯郡 木城町 (404)</t>
  </si>
  <si>
    <t>姶良市(225)</t>
    <rPh sb="0" eb="2">
      <t>アイラ</t>
    </rPh>
    <rPh sb="2" eb="3">
      <t>シ</t>
    </rPh>
    <phoneticPr fontId="16"/>
  </si>
  <si>
    <t>国頭郡 恩納村 (311)</t>
  </si>
  <si>
    <t>士別市 (220)</t>
  </si>
  <si>
    <t>南津軽郡 藤崎町 (361)</t>
  </si>
  <si>
    <t>紫波郡 紫波町 (321)</t>
  </si>
  <si>
    <t>柴田郡 柴田町 (323)</t>
  </si>
  <si>
    <t>山本郡 八峰町 (349)</t>
  </si>
  <si>
    <t>西村山郡 朝日町 (323)</t>
  </si>
  <si>
    <t>岩瀬郡 鏡石町 (342)</t>
  </si>
  <si>
    <t>守谷市 (224)</t>
  </si>
  <si>
    <t>芳賀郡 市貝町 (344)</t>
  </si>
  <si>
    <t>甘楽郡 南牧村 (383)</t>
  </si>
  <si>
    <t>蕨市 (223)</t>
  </si>
  <si>
    <t>我孫子市 (222)</t>
  </si>
  <si>
    <t>足立区 (121)</t>
  </si>
  <si>
    <t>胎内市 (227)</t>
  </si>
  <si>
    <t>鳳珠郡 穴水町 (461)</t>
  </si>
  <si>
    <t>南巨摩郡 富士川町 (368)</t>
    <rPh sb="5" eb="9">
      <t>フジカワチョウ</t>
    </rPh>
    <phoneticPr fontId="16"/>
  </si>
  <si>
    <t>下呂市 (220)</t>
  </si>
  <si>
    <t>御前崎市 (223)</t>
  </si>
  <si>
    <t>稲沢市 (220)</t>
  </si>
  <si>
    <t>三重郡 朝日町 (343)</t>
  </si>
  <si>
    <t>犬上郡 甲良町 (442)</t>
  </si>
  <si>
    <t>綴喜郡 井手町 (343)</t>
  </si>
  <si>
    <t>和泉市 (219)</t>
  </si>
  <si>
    <t>加西市 (220)</t>
  </si>
  <si>
    <t>磯城郡 川西町 (361)</t>
  </si>
  <si>
    <t>日高郡 日高町 (382)</t>
  </si>
  <si>
    <t>日野郡 日野町 (402)</t>
  </si>
  <si>
    <t>隠岐郡 知夫村 (527)</t>
  </si>
  <si>
    <t>浅口郡 里庄町 (445)</t>
  </si>
  <si>
    <t>安芸郡 熊野町 (307)</t>
  </si>
  <si>
    <t>熊毛郡 平生町 (344)</t>
  </si>
  <si>
    <t>板野郡 松茂町 (401)</t>
  </si>
  <si>
    <t>北宇和郡 松野町 (484)</t>
  </si>
  <si>
    <t>安芸郡 芸西村 (307)</t>
  </si>
  <si>
    <t>太宰府市 (221)</t>
  </si>
  <si>
    <t>杵島郡 江北町 (424)</t>
  </si>
  <si>
    <t>東彼杵郡 波佐見町 (323)</t>
  </si>
  <si>
    <t>玉名郡 長洲町 (368)</t>
  </si>
  <si>
    <t>玖珠郡 玖珠町 (462)</t>
  </si>
  <si>
    <t>児湯郡 川南町 (405)</t>
  </si>
  <si>
    <t>国頭郡 宜野座村 (313)</t>
  </si>
  <si>
    <t>名寄市 (221)</t>
  </si>
  <si>
    <t>南津軽郡 大鰐町 (362)</t>
  </si>
  <si>
    <t>紫波郡 矢巾町 (322)</t>
  </si>
  <si>
    <t>柴田郡 川崎町 (324)</t>
  </si>
  <si>
    <t>南秋田郡 五城目町 (361)</t>
  </si>
  <si>
    <t>西村山郡 大江町 (324)</t>
  </si>
  <si>
    <t>岩瀬郡 天栄村 (344)</t>
  </si>
  <si>
    <t>常陸大宮市 (225)</t>
  </si>
  <si>
    <t>芳賀郡 芳賀町 (345)</t>
  </si>
  <si>
    <t>甘楽郡 甘楽町 (384)</t>
  </si>
  <si>
    <t>戸田市 (224)</t>
  </si>
  <si>
    <t>鴨川市 (223)</t>
  </si>
  <si>
    <t>葛飾区 (122)</t>
  </si>
  <si>
    <t>鳳珠郡 能登町 (463)</t>
  </si>
  <si>
    <t>中巨摩郡 昭和町 (384)</t>
  </si>
  <si>
    <t>海津市 (221)</t>
  </si>
  <si>
    <t>菊川市 (224)</t>
  </si>
  <si>
    <t>新城市 (221)</t>
  </si>
  <si>
    <t>三重郡 川越町 (344)</t>
  </si>
  <si>
    <t>犬上郡 多賀町 (443)</t>
  </si>
  <si>
    <t>綴喜郡 宇治田原町 (344)</t>
  </si>
  <si>
    <t>箕面市 (220)</t>
  </si>
  <si>
    <t>篠山市 (221)</t>
  </si>
  <si>
    <t>磯城郡 三宅町 (362)</t>
  </si>
  <si>
    <t>日高郡 由良町 (383)</t>
  </si>
  <si>
    <t>日野郡 江府町 (403)</t>
  </si>
  <si>
    <t>隠岐郡 隠岐の島町 (528)</t>
  </si>
  <si>
    <t>小田郡 矢掛町 (461)</t>
  </si>
  <si>
    <t>安芸郡 坂町 (309)</t>
  </si>
  <si>
    <t>阿武郡 阿武町 (502)</t>
  </si>
  <si>
    <t>板野郡 北島町 (402)</t>
  </si>
  <si>
    <t>北宇和郡 鬼北町 (488)</t>
  </si>
  <si>
    <t>長岡郡 本山町 (341)</t>
  </si>
  <si>
    <t>古賀市 (223)</t>
  </si>
  <si>
    <t>杵島郡 白石町 (425)</t>
  </si>
  <si>
    <t>北松浦郡 小値賀町 (383)</t>
  </si>
  <si>
    <t>玉名郡 和水町 (369)</t>
  </si>
  <si>
    <t>児湯郡 都農町 (406)</t>
  </si>
  <si>
    <t>国頭郡 金武町 (314)</t>
  </si>
  <si>
    <t>三笠市 (222)</t>
  </si>
  <si>
    <t>南津軽郡 田舎館村 (367)</t>
  </si>
  <si>
    <t>和賀郡 西和賀町 (366)</t>
  </si>
  <si>
    <t>伊具郡 丸森町 (341)</t>
  </si>
  <si>
    <t>南秋田郡 八郎潟町 (363)</t>
  </si>
  <si>
    <t>北村山郡 大石田町 (341)</t>
  </si>
  <si>
    <t>南会津郡 下郷町 (362)</t>
  </si>
  <si>
    <t>那珂市 (226)</t>
  </si>
  <si>
    <t>下都賀郡 壬生町 (361)</t>
  </si>
  <si>
    <t>吾妻郡 中之条町 (421)</t>
  </si>
  <si>
    <t>入間市 (225)</t>
  </si>
  <si>
    <t>鎌ケ谷市 (224)</t>
  </si>
  <si>
    <t>江戸川区 (123)</t>
  </si>
  <si>
    <t>三浦郡 葉山町 (301)</t>
  </si>
  <si>
    <t>南都留郡 道志村 (422)</t>
  </si>
  <si>
    <t>南佐久郡 小海町 (303)</t>
  </si>
  <si>
    <t>伊豆の国市 (225)</t>
  </si>
  <si>
    <t>東海市 (222)</t>
  </si>
  <si>
    <t>多気郡 多気町 (441)</t>
  </si>
  <si>
    <t>相楽郡 笠置町 (364)</t>
  </si>
  <si>
    <t>柏原市 (221)</t>
  </si>
  <si>
    <t>養父市 (222)</t>
  </si>
  <si>
    <t>磯城郡 田原本町 (363)</t>
  </si>
  <si>
    <t>日高郡 印南町 (390)</t>
  </si>
  <si>
    <t>真庭郡 新庄村 (586)</t>
  </si>
  <si>
    <t>山県郡 安芸太田町 (368)</t>
  </si>
  <si>
    <t>板野郡 藍住町 (403)</t>
  </si>
  <si>
    <t>南宇和郡 愛南町 (506)</t>
  </si>
  <si>
    <t>長岡郡 大豊町 (344)</t>
  </si>
  <si>
    <t>福津市 (224)</t>
  </si>
  <si>
    <t>藤津郡 太良町 (441)</t>
  </si>
  <si>
    <t>北松浦郡 佐々町 (391)</t>
  </si>
  <si>
    <t>菊池郡 大津町 (403)</t>
  </si>
  <si>
    <t>東臼杵郡 門川町 (421)</t>
  </si>
  <si>
    <t>国頭郡 伊江村 (315)</t>
  </si>
  <si>
    <t>根室市 (223)</t>
  </si>
  <si>
    <t>北津軽郡 板柳町 (381)</t>
  </si>
  <si>
    <t>胆沢郡 金ケ崎町 (381)</t>
  </si>
  <si>
    <t>亘理郡 亘理町 (361)</t>
  </si>
  <si>
    <t>南秋田郡 井川町 (366)</t>
  </si>
  <si>
    <t>最上郡 金山町 (361)</t>
  </si>
  <si>
    <t>南会津郡 檜枝岐村 (364)</t>
  </si>
  <si>
    <t>筑西市 (227)</t>
  </si>
  <si>
    <t>下都賀郡 野木町 (364)</t>
  </si>
  <si>
    <t>吾妻郡 長野原町 (424)</t>
  </si>
  <si>
    <t>朝霞市 (227)</t>
  </si>
  <si>
    <t>君津市 (225)</t>
  </si>
  <si>
    <t>高座郡 寒川町 (321)</t>
  </si>
  <si>
    <t>北蒲原郡 聖籠町 (307)</t>
  </si>
  <si>
    <t>石川郡 野々市町 2011.11.11から野々市市 (344)</t>
  </si>
  <si>
    <t>南都留郡 西桂町 (423)</t>
  </si>
  <si>
    <t>南佐久郡 川上村 (304)</t>
  </si>
  <si>
    <t>牧之原市 (226)</t>
  </si>
  <si>
    <t>大府市 (223)</t>
  </si>
  <si>
    <t>多気郡 明和町 (442)</t>
  </si>
  <si>
    <t>伊香郡 木之本町（502） 合併により 2010.01.01から長浜市 (203)</t>
  </si>
  <si>
    <t>相楽郡 和束町 (365)</t>
  </si>
  <si>
    <t>羽曳野市 (222)</t>
  </si>
  <si>
    <t>丹波市 (223)</t>
  </si>
  <si>
    <t>宇陀郡 曽爾村 (385)</t>
  </si>
  <si>
    <t>日高郡 みなべ町 (391)</t>
  </si>
  <si>
    <t>簸川郡 斐川町（401） 合併により2011.10. 01から出雲市 (203)</t>
  </si>
  <si>
    <t>苫田郡 鏡野町 (606)</t>
  </si>
  <si>
    <t>山県郡 北広島町 (369)</t>
  </si>
  <si>
    <t>阿武郡 阿東町（504） 合併により2010.01.16 から山口市 (203)</t>
  </si>
  <si>
    <t>板野郡 板野町 (404)</t>
  </si>
  <si>
    <t>土佐郡 土佐町 (363)</t>
  </si>
  <si>
    <t>うきは市 (225)</t>
  </si>
  <si>
    <t>南松浦郡 新上五島町 (411)</t>
  </si>
  <si>
    <t>菊池郡 菊陽町 (404)</t>
  </si>
  <si>
    <t>東臼杵郡 諸塚村 (429)</t>
  </si>
  <si>
    <t>鹿児島郡 三島村 (303)</t>
  </si>
  <si>
    <t>中頭郡 読谷村 (324)</t>
  </si>
  <si>
    <t>千歳市 (224)</t>
  </si>
  <si>
    <t>北津軽郡 鶴田町 (384)</t>
  </si>
  <si>
    <t>西磐井郡 平泉町 (402)</t>
  </si>
  <si>
    <t>亘理郡 山元町 (362)</t>
  </si>
  <si>
    <t>南秋田郡 大潟村 (368)</t>
  </si>
  <si>
    <t>最上郡 最上町 (362)</t>
  </si>
  <si>
    <t>南会津郡 只見町 (367)</t>
  </si>
  <si>
    <t>坂東市 (228)</t>
  </si>
  <si>
    <t>塩谷郡 塩谷町 (384)</t>
  </si>
  <si>
    <t>吾妻郡 嬬恋村 (425)</t>
  </si>
  <si>
    <t>志木市 (228)</t>
  </si>
  <si>
    <t>富津市 (226)</t>
  </si>
  <si>
    <t>中郡 大磯町 (341)</t>
  </si>
  <si>
    <t>西蒲原郡 弥彦村 (342)</t>
  </si>
  <si>
    <t>南都留郡 忍野村 (424)</t>
  </si>
  <si>
    <t>南佐久郡 南牧村 (305)</t>
  </si>
  <si>
    <t>羽島郡 岐南町 (302)</t>
  </si>
  <si>
    <t>知多市 (224)</t>
  </si>
  <si>
    <t>多気郡 大台町 (443)</t>
  </si>
  <si>
    <t>伊香郡 高月町（501） 合併により2010.01. 01から長浜市 (203)</t>
  </si>
  <si>
    <t>相楽郡 精華町 (366)</t>
  </si>
  <si>
    <t>門真市 (223)</t>
  </si>
  <si>
    <t>南あわじ市 (224)</t>
  </si>
  <si>
    <t>宇陀郡 御杖村 (386)</t>
  </si>
  <si>
    <t>日高郡 日高川町 (392)</t>
  </si>
  <si>
    <t>八束郡 東出雲町（304） 合併により2011.08.01から 松江市 (201)</t>
  </si>
  <si>
    <t>勝田郡 勝央町 (622)</t>
  </si>
  <si>
    <t>豊田郡 大崎上島町 (431)</t>
  </si>
  <si>
    <t>板野郡 上板町 (405)</t>
  </si>
  <si>
    <t>土佐郡 大川村 (364)</t>
  </si>
  <si>
    <t>宮若市 (226)</t>
  </si>
  <si>
    <t>阿蘇郡 南小国町 (423)</t>
  </si>
  <si>
    <t>東臼杵郡 椎葉村 (430)</t>
  </si>
  <si>
    <t>鹿児島郡 十島村 (304)</t>
  </si>
  <si>
    <t>中頭郡 嘉手納町 (325)</t>
  </si>
  <si>
    <t>滝川市 (225)</t>
  </si>
  <si>
    <t>北津軽郡 中泊町 (387)</t>
  </si>
  <si>
    <t>気仙郡 住田町 (441)</t>
  </si>
  <si>
    <t>宮城郡 松島町 (401)</t>
  </si>
  <si>
    <t>仙北郡 美郷町 (434)</t>
  </si>
  <si>
    <t>最上郡 舟形町 (363)</t>
  </si>
  <si>
    <t>南会津郡 南会津町 (368)</t>
  </si>
  <si>
    <t>稲敷市 (229)</t>
  </si>
  <si>
    <t>塩谷郡 高根沢町 (386)</t>
  </si>
  <si>
    <t>吾妻郡 草津町 (426)</t>
  </si>
  <si>
    <t>和光市 (229)</t>
  </si>
  <si>
    <t>浦安市 (227)</t>
  </si>
  <si>
    <t>八王子市 (201)</t>
  </si>
  <si>
    <t>中郡 二宮町 (342)</t>
  </si>
  <si>
    <t>南蒲原郡 田上町 (361)</t>
  </si>
  <si>
    <t>南都留郡 山中湖村 (425)</t>
  </si>
  <si>
    <t>南佐久郡 南相木村 (306)</t>
  </si>
  <si>
    <t>羽島郡 笠松町 (303)</t>
  </si>
  <si>
    <t>知立市 (225)</t>
  </si>
  <si>
    <t>度会郡 玉城町 (461)</t>
  </si>
  <si>
    <t>伊香郡 西浅井町（504）  合併により2010.01.01から 長浜市(203)</t>
  </si>
  <si>
    <t>相楽郡 南山城村 (367)</t>
  </si>
  <si>
    <t>摂津市 (224)</t>
  </si>
  <si>
    <t>朝来市 (225)</t>
  </si>
  <si>
    <t>高市郡 高取町 (401)</t>
  </si>
  <si>
    <t>西牟婁郡 白浜町 (401)</t>
  </si>
  <si>
    <t>勝田郡 奈義町 (623)</t>
  </si>
  <si>
    <t>世羅郡 世羅町 (462)</t>
  </si>
  <si>
    <t>美馬郡 つるぎ町 (468)</t>
  </si>
  <si>
    <t>吾川郡 いの町 (386)</t>
  </si>
  <si>
    <t>嘉麻市 (227)</t>
  </si>
  <si>
    <t>北松浦郡 江迎町（388） 合併により2010.03.31から佐世保市 (202)</t>
  </si>
  <si>
    <t>阿蘇郡 小国町 (424)</t>
  </si>
  <si>
    <t>東臼杵郡 美郷町 (431)</t>
  </si>
  <si>
    <t>薩摩郡 さつま町 (392)</t>
  </si>
  <si>
    <t>中頭郡 北谷町 (326)</t>
  </si>
  <si>
    <t>砂川市 (226)</t>
  </si>
  <si>
    <t>上北郡 野辺地町 (401)</t>
  </si>
  <si>
    <t>上閉伊郡 大槌町 (461)</t>
  </si>
  <si>
    <t>宮城郡 七ヶ浜町 (404)</t>
  </si>
  <si>
    <t>雄勝郡 羽後町 (463)</t>
  </si>
  <si>
    <t>最上郡 真室川町 (364)</t>
  </si>
  <si>
    <t>耶麻郡 北塩原村 (402)</t>
  </si>
  <si>
    <t>かすみがうら市 (230)</t>
  </si>
  <si>
    <t>那須郡 那須町 (407)</t>
  </si>
  <si>
    <t>吾妻郡 高山村 (428)</t>
  </si>
  <si>
    <t>新座市 (230)</t>
  </si>
  <si>
    <t>四街道市 (228)</t>
  </si>
  <si>
    <t>立川市 (202)</t>
  </si>
  <si>
    <t>足柄上郡 中井町 (361)</t>
  </si>
  <si>
    <t>東蒲原郡 阿賀町 (385)</t>
  </si>
  <si>
    <t>南都留郡 鳴沢村 (429)</t>
  </si>
  <si>
    <t>南佐久郡 北相木村 (307)</t>
  </si>
  <si>
    <t>養老郡 養老町 (341)</t>
  </si>
  <si>
    <t>賀茂郡 東伊豆町 (301)</t>
  </si>
  <si>
    <t>尾張旭市 (226)</t>
  </si>
  <si>
    <t>度会郡 度会町 (470)</t>
  </si>
  <si>
    <t>伊香郡 余呉町（503） 合併により2010.01.01 から長浜市 (203)</t>
  </si>
  <si>
    <t>船井郡 京丹波町 (407)</t>
  </si>
  <si>
    <t>高石市 (225)</t>
  </si>
  <si>
    <t>淡路市 (226)</t>
  </si>
  <si>
    <t>高市郡 明日香村 (402)</t>
  </si>
  <si>
    <t>西牟婁郡 上富田町 (404)</t>
  </si>
  <si>
    <t>英田郡 西粟倉村 (643)</t>
  </si>
  <si>
    <t>神石郡 神石高原町 (545)</t>
  </si>
  <si>
    <t>三好郡 東みよし町 (489)</t>
  </si>
  <si>
    <t>吾川郡 仁淀川町 (387)</t>
  </si>
  <si>
    <t>朝倉市 (228)</t>
  </si>
  <si>
    <t>北松浦郡 鹿町町（389） 合併により2010.03.31から佐世保市 (202)</t>
  </si>
  <si>
    <t>阿蘇郡 産山村 (425)</t>
  </si>
  <si>
    <t>西臼杵郡 高千穂町 (441)</t>
  </si>
  <si>
    <t>出水郡 長島町 (404)</t>
  </si>
  <si>
    <t>中頭郡 北中城村 (327)</t>
  </si>
  <si>
    <t>歌志内市 (227)</t>
  </si>
  <si>
    <t>上北郡 七戸町 (402)</t>
  </si>
  <si>
    <t>下閉伊郡 山田町 (482)</t>
  </si>
  <si>
    <t>宮城郡 利府町 (406)</t>
  </si>
  <si>
    <t>雄勝郡 東成瀬村 (464)</t>
  </si>
  <si>
    <t>最上郡 大蔵村 (365)</t>
  </si>
  <si>
    <t>耶麻郡 西会津町 (405)</t>
  </si>
  <si>
    <t>桜川市 (231)</t>
  </si>
  <si>
    <t>那須郡 那珂川町 (411)</t>
  </si>
  <si>
    <t>吾妻郡 東吾妻町 (429)</t>
  </si>
  <si>
    <t>桶川市 (231)</t>
  </si>
  <si>
    <t>袖ケ浦市 (229)</t>
  </si>
  <si>
    <t>武蔵野市 (203)</t>
  </si>
  <si>
    <t>足柄上郡 大井町 (362)</t>
  </si>
  <si>
    <t>三島郡 出雲崎町 (405)</t>
  </si>
  <si>
    <t>南都留郡 富士河口湖町 (430)</t>
  </si>
  <si>
    <t>南佐久郡 佐久穂町 (309)</t>
  </si>
  <si>
    <t>不破郡 垂井町 (361)</t>
  </si>
  <si>
    <t>賀茂郡 河津町 (302)</t>
  </si>
  <si>
    <t>高浜市 (227)</t>
  </si>
  <si>
    <t>度会郡 大紀町 (471)</t>
  </si>
  <si>
    <t>蒲生郡 安土町（381） 合併により2010.03. 21から近江八幡市 (204)</t>
  </si>
  <si>
    <t>与謝郡 伊根町 (463)</t>
  </si>
  <si>
    <t>藤井寺市 (226)</t>
  </si>
  <si>
    <t>宍粟市 (227)</t>
  </si>
  <si>
    <t>北葛城郡 上牧町 (424)</t>
  </si>
  <si>
    <t>西牟婁郡 すさみ町 (406)</t>
  </si>
  <si>
    <t>久米郡 久米南町 (663)</t>
  </si>
  <si>
    <t>高岡郡 中土佐町 (401)</t>
  </si>
  <si>
    <t>みやま市 (229)</t>
  </si>
  <si>
    <t>阿蘇郡 高森町 (428)</t>
  </si>
  <si>
    <t>西臼杵郡 日之影町 (442)</t>
  </si>
  <si>
    <t>姶良郡 湧水町 (452)</t>
  </si>
  <si>
    <t>中頭郡 中城村 (328)</t>
  </si>
  <si>
    <t>深川市 (228)</t>
  </si>
  <si>
    <t>上北郡 六戸町 (405)</t>
  </si>
  <si>
    <t>下閉伊郡 岩泉町 (483)</t>
  </si>
  <si>
    <t>黒川郡 大和町 (421)</t>
  </si>
  <si>
    <t>最上郡 鮭川村 (366)</t>
  </si>
  <si>
    <t>耶麻郡 磐梯町 (407)</t>
  </si>
  <si>
    <t>神栖市 (232)</t>
  </si>
  <si>
    <t>利根郡 片品村 (443)</t>
  </si>
  <si>
    <t>久喜市 (232)</t>
  </si>
  <si>
    <t>八街市 (230)</t>
  </si>
  <si>
    <t>三鷹市 (204)</t>
  </si>
  <si>
    <t>足柄上郡 松田町 (363)</t>
  </si>
  <si>
    <t>南魚沼郡 湯沢町 (461)</t>
  </si>
  <si>
    <t>北都留郡 小菅村 (442)</t>
  </si>
  <si>
    <t>北佐久郡 軽井沢町 (321)</t>
  </si>
  <si>
    <t>不破郡 関ケ原町 (362)</t>
  </si>
  <si>
    <t>賀茂郡 南伊豆町 (304)</t>
  </si>
  <si>
    <t>岩倉市 (228)</t>
  </si>
  <si>
    <t>度会郡 南伊勢町 (472)</t>
  </si>
  <si>
    <t>東浅井郡 湖北町（483）  合併により2010.01.01から 長浜市(203)</t>
  </si>
  <si>
    <t>与謝郡 与謝野町 (465)</t>
  </si>
  <si>
    <t>東大阪市 (227)</t>
  </si>
  <si>
    <t>加東市 (228)</t>
  </si>
  <si>
    <t>北葛城郡 王寺町 (425)</t>
  </si>
  <si>
    <t>東牟婁郡 那智勝浦町 (421)</t>
  </si>
  <si>
    <t>久米郡 美咲町 (666)</t>
  </si>
  <si>
    <t>高岡郡 佐川町 (402)</t>
  </si>
  <si>
    <t>糸島市 (222)</t>
    <rPh sb="0" eb="2">
      <t>イトシマ</t>
    </rPh>
    <phoneticPr fontId="16"/>
  </si>
  <si>
    <t>阿蘇郡 西原村 (432)</t>
  </si>
  <si>
    <t>西臼杵郡 五ヶ瀬町 (443)</t>
  </si>
  <si>
    <t>曽於郡 大崎町 (468)</t>
  </si>
  <si>
    <t>中頭郡 西原町 (329)</t>
  </si>
  <si>
    <t>富良野市 (229)</t>
  </si>
  <si>
    <t>上北郡 横浜町 (406)</t>
  </si>
  <si>
    <t>下閉伊郡 田野畑村 (484)</t>
  </si>
  <si>
    <t>黒川郡 大郷町 (422)</t>
  </si>
  <si>
    <t>最上郡 戸沢村 (367)</t>
  </si>
  <si>
    <t>耶麻郡 猪苗代町 (408)</t>
  </si>
  <si>
    <t>行方市 (233)</t>
  </si>
  <si>
    <t>上都賀郡 西方町 合併により2011.10.1から栃木市（203）</t>
    <rPh sb="0" eb="1">
      <t>ウエ</t>
    </rPh>
    <rPh sb="5" eb="7">
      <t>ニシカタ</t>
    </rPh>
    <rPh sb="7" eb="8">
      <t>マチ</t>
    </rPh>
    <rPh sb="9" eb="11">
      <t>ガッペイ</t>
    </rPh>
    <rPh sb="25" eb="28">
      <t>トチギシ</t>
    </rPh>
    <phoneticPr fontId="16"/>
  </si>
  <si>
    <t>利根郡 川場村 (444)</t>
  </si>
  <si>
    <t>北本市 (233)</t>
  </si>
  <si>
    <t>印西市 (231)</t>
  </si>
  <si>
    <t>青梅市 (205)</t>
  </si>
  <si>
    <t>足柄上郡 山北町 (364)</t>
  </si>
  <si>
    <t>中魚沼郡 津南町 (482)</t>
  </si>
  <si>
    <t>北都留郡 丹波山村 (443)</t>
  </si>
  <si>
    <t>北佐久郡 御代田町 (323)</t>
  </si>
  <si>
    <t>安八郡 神戸町 (381)</t>
  </si>
  <si>
    <t>賀茂郡 松崎町 (305)</t>
  </si>
  <si>
    <t>豊明市 (229)</t>
  </si>
  <si>
    <t>北牟婁郡 紀北町 (543)</t>
  </si>
  <si>
    <t>東浅井郡 虎姫町（482） 合併により2010.01.01 から長浜市 (203)</t>
  </si>
  <si>
    <t xml:space="preserve"> </t>
  </si>
  <si>
    <t>泉南市 (228)</t>
  </si>
  <si>
    <t>たつの市 (229)</t>
  </si>
  <si>
    <t>北葛城郡 広陵町 (426)</t>
  </si>
  <si>
    <t>東牟婁郡 太地町 (422)</t>
  </si>
  <si>
    <t>加賀郡 吉備中央町 (681)</t>
  </si>
  <si>
    <t>高岡郡 越知町 (403)</t>
  </si>
  <si>
    <t>阿蘇郡 南阿蘇村 (433)</t>
  </si>
  <si>
    <t>肝属郡 東串良町 (482)</t>
  </si>
  <si>
    <t>島尻郡 与那原町 (348)</t>
  </si>
  <si>
    <t>登別市 (230)</t>
  </si>
  <si>
    <t>上北郡 東北町 (408)</t>
  </si>
  <si>
    <t>下閉伊郡 普代村 (485)</t>
  </si>
  <si>
    <t>東置賜郡 高畠町 (381)</t>
  </si>
  <si>
    <t>河沼郡 会津坂下町 (421)</t>
  </si>
  <si>
    <t>鉾田市 (234)</t>
  </si>
  <si>
    <t>下都賀郡 岩舟町 (367)合併により2014.04.05から栃木市（203）</t>
    <rPh sb="14" eb="16">
      <t>ガッペイ</t>
    </rPh>
    <rPh sb="31" eb="34">
      <t>トチギシ</t>
    </rPh>
    <phoneticPr fontId="16"/>
  </si>
  <si>
    <t>利根郡 昭和村 (448)</t>
  </si>
  <si>
    <t>八潮市 (234)</t>
  </si>
  <si>
    <t>白井市 (232)</t>
  </si>
  <si>
    <t>府中市 (206)</t>
  </si>
  <si>
    <t>足柄上郡 開成町 (366)</t>
  </si>
  <si>
    <t>刈羽郡 刈羽村 (504)</t>
  </si>
  <si>
    <t>北佐久郡 立科町 (324)</t>
  </si>
  <si>
    <t>安八郡 輪之内町 (382)</t>
  </si>
  <si>
    <t>賀茂郡 西伊豆町 (306)</t>
  </si>
  <si>
    <t>日進市 (230)</t>
  </si>
  <si>
    <t>南牟婁郡 御浜町 (561)</t>
  </si>
  <si>
    <t>四條畷市 (229)</t>
  </si>
  <si>
    <t>北葛城郡 河合町 (427)</t>
  </si>
  <si>
    <t>東牟婁郡 古座川町 (424)</t>
  </si>
  <si>
    <t>高岡郡 檮原町 (405)</t>
  </si>
  <si>
    <t>上益城郡 御船町 (441)</t>
  </si>
  <si>
    <t>西諸県郡 野尻町（362） 合併により 2010.03.23から小林市 (205)</t>
  </si>
  <si>
    <t>肝属郡 錦江町 (490)</t>
  </si>
  <si>
    <t>島尻郡 南風原町 (350)</t>
  </si>
  <si>
    <t>恵庭市 (231)</t>
  </si>
  <si>
    <t>上北郡 六ヶ所村 (411)</t>
  </si>
  <si>
    <t>九戸郡 軽米町 (501)</t>
  </si>
  <si>
    <t>黒川郡 大衡村 (424)</t>
  </si>
  <si>
    <t>東置賜郡 川西町 (382)</t>
  </si>
  <si>
    <t>河沼郡 湯川村 (422)</t>
  </si>
  <si>
    <t>つくばみらい市 (235)</t>
  </si>
  <si>
    <t>利根郡 みなかみ町 (449)</t>
  </si>
  <si>
    <t>富士見市 (235)</t>
  </si>
  <si>
    <t>富里市 (233)</t>
  </si>
  <si>
    <t>昭島市 (207)</t>
  </si>
  <si>
    <t>足柄下郡 箱根町 (382)</t>
  </si>
  <si>
    <t>岩船郡 関川村 (581)</t>
  </si>
  <si>
    <t>南巨摩郡 鰍沢町（362） 合併 により2010.03.08から南巨摩郡富士川町 (368)</t>
  </si>
  <si>
    <t>小県郡 青木村 (349)</t>
  </si>
  <si>
    <t>安八郡 安八町 (383)</t>
  </si>
  <si>
    <t>田方郡 函南町 (325)</t>
  </si>
  <si>
    <t>田原市 (231)</t>
  </si>
  <si>
    <t>南牟婁郡 紀宝町 (562)</t>
  </si>
  <si>
    <t>交野市 (230)</t>
  </si>
  <si>
    <t>吉野郡 吉野町 (441)</t>
  </si>
  <si>
    <t>東牟婁郡 北山村 (427)</t>
  </si>
  <si>
    <t>高岡郡 日高村 (410)</t>
  </si>
  <si>
    <t>上益城郡 嘉島町 (442)</t>
  </si>
  <si>
    <t>宮崎郡 清武町（301） 合併により 2010.03.23から宮崎市 (201)</t>
  </si>
  <si>
    <t>肝属郡 南大隅町 (491)</t>
  </si>
  <si>
    <t>島尻郡 渡嘉敷村 (353)</t>
  </si>
  <si>
    <t>伊達市 (233)</t>
  </si>
  <si>
    <t>上北郡 おいらせ町 (412)</t>
  </si>
  <si>
    <t>九戸郡 野田村 (503)</t>
  </si>
  <si>
    <t>加美郡 色麻町 (444)</t>
  </si>
  <si>
    <t>西置賜郡 小国町 (401)</t>
  </si>
  <si>
    <t>河沼郡 柳津町 (423)</t>
  </si>
  <si>
    <t>小美玉市 (236)</t>
  </si>
  <si>
    <t>佐波郡 玉村町 (464)</t>
  </si>
  <si>
    <t>三郷市 (237)</t>
  </si>
  <si>
    <t>南房総市 (234)</t>
  </si>
  <si>
    <t>調布市 (208)</t>
  </si>
  <si>
    <t>足柄下郡 真鶴町 (383)</t>
  </si>
  <si>
    <t>岩船郡 粟島浦村 (586)</t>
  </si>
  <si>
    <t>南巨摩郡 増穂町（361） 合併により 2010.03.08から南巨摩郡富士川町 (368)</t>
  </si>
  <si>
    <t>小県郡 長和町 (350)</t>
  </si>
  <si>
    <t>揖斐郡 揖斐川町 (401)</t>
  </si>
  <si>
    <t>駿東郡 清水町 (341)</t>
  </si>
  <si>
    <t>愛西市 (232)</t>
  </si>
  <si>
    <t>大阪狭山市 (231)</t>
  </si>
  <si>
    <t>川辺郡 猪名川町 (301)</t>
  </si>
  <si>
    <t>吉野郡 大淀町 (442)</t>
  </si>
  <si>
    <t>東牟婁郡 串本町 (428)</t>
  </si>
  <si>
    <t>高岡郡 津野町 (411)</t>
  </si>
  <si>
    <t>糟屋郡 宇美町 (341)</t>
  </si>
  <si>
    <t>上益城郡 益城町 (443)</t>
  </si>
  <si>
    <t>肝属郡 肝付町 (492)</t>
  </si>
  <si>
    <t>島尻郡 座間味村 (354)</t>
  </si>
  <si>
    <t>北広島市 (234)</t>
  </si>
  <si>
    <t>下北郡 大間町 (423)</t>
  </si>
  <si>
    <t>九戸郡 九戸村 (506)</t>
  </si>
  <si>
    <t>加美郡 加美町 (445)</t>
  </si>
  <si>
    <t>西置賜郡 白鷹町 (402)</t>
  </si>
  <si>
    <t>大沼郡 三島町 (444)</t>
  </si>
  <si>
    <t>邑楽郡 板倉町 (521)</t>
  </si>
  <si>
    <t>蓮田市 (238)</t>
  </si>
  <si>
    <t>匝瑳市 (235)</t>
  </si>
  <si>
    <t>町田市 (209)</t>
  </si>
  <si>
    <t>足柄下郡 湯河原町 (384)</t>
  </si>
  <si>
    <t>諏訪郡 下諏訪町 (361)</t>
  </si>
  <si>
    <t>揖斐郡 大野町 (403)</t>
  </si>
  <si>
    <t>駿東郡 長泉町 (342)</t>
  </si>
  <si>
    <t>清須市 (233)</t>
  </si>
  <si>
    <t>阪南市 (232)</t>
  </si>
  <si>
    <t>多可郡 多可町 (365)</t>
  </si>
  <si>
    <t>吉野郡 下市町 (443)</t>
  </si>
  <si>
    <t>高岡郡 四万十町 (412)</t>
  </si>
  <si>
    <t>糟屋郡 篠栗町 (342)</t>
  </si>
  <si>
    <t>上益城郡 甲佐町 (444)</t>
  </si>
  <si>
    <t>熊毛郡 中種子町 (501)</t>
  </si>
  <si>
    <t>島尻郡 粟国村 (355)</t>
  </si>
  <si>
    <t>石狩市 (235)</t>
  </si>
  <si>
    <t>下北郡 東通村 (424)</t>
  </si>
  <si>
    <t>九戸郡 洋野町 (507)</t>
  </si>
  <si>
    <t>遠田郡 涌谷町 (501)</t>
  </si>
  <si>
    <t>西置賜郡 飯豊町 (403)</t>
  </si>
  <si>
    <t>大沼郡 金山町 (445)</t>
  </si>
  <si>
    <t>邑楽郡 明和町 (522)</t>
  </si>
  <si>
    <t>坂戸市 (239)</t>
  </si>
  <si>
    <t>香取市 (236)</t>
  </si>
  <si>
    <t>小金井市 (210)</t>
  </si>
  <si>
    <t>愛甲郡 愛川町 (401)</t>
  </si>
  <si>
    <t>北魚沼郡 川口町（441） 合併により2010.03.31から 長岡市 (202)</t>
  </si>
  <si>
    <t>諏訪郡 富士見町 (362)</t>
  </si>
  <si>
    <t>揖斐郡 池田町 (404)</t>
  </si>
  <si>
    <t>駿東郡 小山町 (344)</t>
  </si>
  <si>
    <t>北名古屋市 (234)</t>
  </si>
  <si>
    <t>加古郡 稲美町 (381)</t>
  </si>
  <si>
    <t>吉野郡 黒滝村 (444)</t>
  </si>
  <si>
    <t>幡多郡 大月町 (424)</t>
  </si>
  <si>
    <t>糟屋郡 志免町 (343)</t>
  </si>
  <si>
    <t>上益城郡 山都町 (447)</t>
  </si>
  <si>
    <t>熊毛郡 南種子町 (502)</t>
  </si>
  <si>
    <t>島尻郡 渡名喜村 (356)</t>
  </si>
  <si>
    <t>北斗市 (236)</t>
  </si>
  <si>
    <t>下北郡 風間浦村 (425)</t>
  </si>
  <si>
    <t>二戸郡 一戸町 (524)</t>
  </si>
  <si>
    <t>遠田郡 美里町 (505)</t>
  </si>
  <si>
    <t>東田川郡 三川町 (426)</t>
  </si>
  <si>
    <t>大沼郡 昭和村 (446)</t>
  </si>
  <si>
    <t>東茨城郡 茨城町 (302)</t>
  </si>
  <si>
    <t>邑楽郡 千代田町 (523)</t>
  </si>
  <si>
    <t>幸手市 (240)</t>
  </si>
  <si>
    <t>山武市 (237)</t>
  </si>
  <si>
    <t>小平市 (211)</t>
  </si>
  <si>
    <t>愛甲郡 清川村 (402)</t>
  </si>
  <si>
    <t>諏訪郡 原村 (363)</t>
  </si>
  <si>
    <t>本巣郡 北方町 (421)</t>
  </si>
  <si>
    <t>榛原郡 吉田町 (424)</t>
  </si>
  <si>
    <t>弥富市 (235)</t>
  </si>
  <si>
    <t>加古郡 播磨町 (382)</t>
  </si>
  <si>
    <t>吉野郡 天川村 (446)</t>
  </si>
  <si>
    <t>幡多郡 三原村 (427)</t>
  </si>
  <si>
    <t>糟屋郡 須恵町 (344)</t>
    <rPh sb="5" eb="6">
      <t>エ</t>
    </rPh>
    <phoneticPr fontId="16"/>
  </si>
  <si>
    <t>八代郡 氷川町 (468)</t>
  </si>
  <si>
    <t>熊毛郡 屋久島町 (505)</t>
  </si>
  <si>
    <t>島尻郡 南大東村 (357)</t>
  </si>
  <si>
    <t>下北郡 佐井村 (426)</t>
  </si>
  <si>
    <t>牡鹿郡 女川町 (581)</t>
  </si>
  <si>
    <t>東田川郡 庄内町 (428)</t>
  </si>
  <si>
    <t>大沼郡 会津美里町 (447)</t>
  </si>
  <si>
    <t>東茨城郡 大洗町 (309)</t>
  </si>
  <si>
    <t>邑楽郡 大泉町 (524)</t>
  </si>
  <si>
    <t>鶴ヶ島市 (241)</t>
  </si>
  <si>
    <t>いすみ市 (238)</t>
  </si>
  <si>
    <t>日野市 (212)</t>
  </si>
  <si>
    <t>上伊那郡 辰野町 (382)</t>
  </si>
  <si>
    <t>加茂郡 坂祝町 (501)</t>
  </si>
  <si>
    <t>榛原郡 川根本町 (429)</t>
  </si>
  <si>
    <t>みよし市 (236)</t>
  </si>
  <si>
    <t>三島郡 島本町 (301)</t>
  </si>
  <si>
    <t>神崎郡 市川町 (442)</t>
  </si>
  <si>
    <t>吉野郡 野迫川村 (447)</t>
  </si>
  <si>
    <t>幡多郡 黒潮町 (428)</t>
  </si>
  <si>
    <t>糟屋郡 新宮町 (345)</t>
  </si>
  <si>
    <t>葦北郡 芦北町 (482)</t>
  </si>
  <si>
    <t>大島郡 大和村 (523)</t>
  </si>
  <si>
    <t>島尻郡 北大東村 (358)</t>
  </si>
  <si>
    <t>三戸郡 三戸町 (441)</t>
  </si>
  <si>
    <t>岩手郡 滝沢村 (305)　市制施行により2014.01.01から滝沢市（216）</t>
    <rPh sb="14" eb="16">
      <t>シセイ</t>
    </rPh>
    <rPh sb="16" eb="18">
      <t>セコウ</t>
    </rPh>
    <rPh sb="33" eb="35">
      <t>タキザワ</t>
    </rPh>
    <rPh sb="35" eb="36">
      <t>シ</t>
    </rPh>
    <phoneticPr fontId="16"/>
  </si>
  <si>
    <t>本吉郡 南三陸町 (606)</t>
  </si>
  <si>
    <t>飽海郡 遊佐町 (461)</t>
  </si>
  <si>
    <t>西白河郡 西郷村 (461)</t>
  </si>
  <si>
    <t>東茨城郡 城里町 (310)</t>
  </si>
  <si>
    <t>邑楽郡 邑楽町 (525)</t>
  </si>
  <si>
    <t>日高市 (242)</t>
  </si>
  <si>
    <t>大網白里市 (239)</t>
    <rPh sb="0" eb="2">
      <t>オオアミ</t>
    </rPh>
    <rPh sb="2" eb="3">
      <t>シラ</t>
    </rPh>
    <rPh sb="3" eb="4">
      <t>サト</t>
    </rPh>
    <phoneticPr fontId="16"/>
  </si>
  <si>
    <t>東村山市 (213)</t>
  </si>
  <si>
    <t>上伊那郡 箕輪町 (383)</t>
  </si>
  <si>
    <t>加茂郡 富加町 (502)</t>
  </si>
  <si>
    <t>周智郡 森町 (461)</t>
  </si>
  <si>
    <t>あま市 (237)</t>
  </si>
  <si>
    <t>豊能郡 豊能町 (321)</t>
  </si>
  <si>
    <t>神崎郡 福崎町 (443)</t>
  </si>
  <si>
    <t>吉野郡 十津川村 (449)</t>
  </si>
  <si>
    <t>糟屋郡 久山町 (348)</t>
  </si>
  <si>
    <t>葦北郡 津奈木町 (484)</t>
  </si>
  <si>
    <t>大島郡 宇検村 (524)</t>
  </si>
  <si>
    <t>島尻郡 伊平屋村 (359)</t>
  </si>
  <si>
    <t>石狩郡 当別町 (303)</t>
  </si>
  <si>
    <t>三戸郡 五戸町 (442)</t>
  </si>
  <si>
    <t>東磐井郡 藤沢町　合併により2011.10.1から一関市（209）</t>
    <rPh sb="0" eb="1">
      <t>ヒガシ</t>
    </rPh>
    <rPh sb="1" eb="2">
      <t>イワ</t>
    </rPh>
    <rPh sb="2" eb="3">
      <t>イ</t>
    </rPh>
    <rPh sb="3" eb="4">
      <t>グン</t>
    </rPh>
    <rPh sb="5" eb="7">
      <t>フジサワ</t>
    </rPh>
    <rPh sb="7" eb="8">
      <t>マチ</t>
    </rPh>
    <rPh sb="9" eb="11">
      <t>ガッペイ</t>
    </rPh>
    <rPh sb="25" eb="27">
      <t>イチノセキ</t>
    </rPh>
    <rPh sb="27" eb="28">
      <t>シ</t>
    </rPh>
    <phoneticPr fontId="16"/>
  </si>
  <si>
    <t>西白河郡 泉崎村 (464)</t>
  </si>
  <si>
    <t>那珂郡 東海村 (341)</t>
  </si>
  <si>
    <t>吉川市 (243)</t>
  </si>
  <si>
    <t>国分寺市 (214)</t>
  </si>
  <si>
    <t>上伊那郡 飯島町 (384)</t>
  </si>
  <si>
    <t>加茂郡 川辺町 (503)</t>
  </si>
  <si>
    <t>長久手市 (238)</t>
    <rPh sb="0" eb="3">
      <t>ナガクテ</t>
    </rPh>
    <phoneticPr fontId="16"/>
  </si>
  <si>
    <t>豊能郡 能勢町 (322)</t>
  </si>
  <si>
    <t>神崎郡 神河町 (446)</t>
  </si>
  <si>
    <t>吉野郡 下北山村 (450)</t>
  </si>
  <si>
    <t>糟屋郡 粕屋町 (349)</t>
  </si>
  <si>
    <t>球磨郡 錦町 (501)</t>
  </si>
  <si>
    <t>大島郡 瀬戸内町 (525)</t>
  </si>
  <si>
    <t>島尻郡 伊是名村 (360)</t>
  </si>
  <si>
    <t>石狩郡 新篠津村 (304)</t>
  </si>
  <si>
    <t>三戸郡 田子町 (443)</t>
  </si>
  <si>
    <t>西白河郡 中島村 (465)</t>
  </si>
  <si>
    <t>久慈郡 大子町 (364)</t>
  </si>
  <si>
    <t>ふじみ野市 (245)</t>
  </si>
  <si>
    <t>国立市 (215)</t>
  </si>
  <si>
    <t>上伊那郡 南箕輪村 (385)</t>
  </si>
  <si>
    <t>加茂郡 七宗町 (504)</t>
  </si>
  <si>
    <t>浜名郡 新居町（503） 合併により2010.03. 23から湖西市 (221)</t>
  </si>
  <si>
    <t>泉北郡 忠岡町 (341)</t>
  </si>
  <si>
    <t>揖保郡 太子町 (464)</t>
  </si>
  <si>
    <t>吉野郡 上北山村 (451)</t>
  </si>
  <si>
    <t>遠賀郡 芦屋町 (381)</t>
  </si>
  <si>
    <t>球磨郡 多良木町 (505)</t>
  </si>
  <si>
    <t>大島郡 龍郷町 (527)</t>
  </si>
  <si>
    <t>島尻郡 久米島町 (361)</t>
  </si>
  <si>
    <t>松前郡 松前町 (331)</t>
  </si>
  <si>
    <t>三戸郡 南部町 (445)</t>
  </si>
  <si>
    <t>西白河郡 矢吹町 (466)</t>
  </si>
  <si>
    <t>稲敷郡 美浦村 (442)</t>
  </si>
  <si>
    <t>白岡市 (246)</t>
    <rPh sb="0" eb="2">
      <t>シラオカ</t>
    </rPh>
    <rPh sb="2" eb="3">
      <t>シ</t>
    </rPh>
    <phoneticPr fontId="16"/>
  </si>
  <si>
    <t>印旛郡 酒々井町 (322)</t>
  </si>
  <si>
    <t>福生市 (218)</t>
  </si>
  <si>
    <t>上伊那郡 中川村 (386)</t>
  </si>
  <si>
    <t>加茂郡 八百津町 (505)</t>
  </si>
  <si>
    <t>富士郡 芝川町（361） 合併により2010.03.23から富士宮市 (207)</t>
  </si>
  <si>
    <t>泉南郡 熊取町 (361)</t>
  </si>
  <si>
    <t>赤穂郡 上郡町 (481)</t>
  </si>
  <si>
    <t>吉野郡 川上村 (452)</t>
  </si>
  <si>
    <t>遠賀郡 水巻町 (382)</t>
  </si>
  <si>
    <t>球磨郡 湯前町 (506)</t>
  </si>
  <si>
    <t>大島郡 喜界町 (529)</t>
  </si>
  <si>
    <t>島尻郡 八重瀬町 (362)</t>
  </si>
  <si>
    <t>松前郡 福島町 (332)</t>
  </si>
  <si>
    <t>三戸郡 階上町 (446)</t>
  </si>
  <si>
    <t>東白川郡 棚倉町 (481)</t>
  </si>
  <si>
    <t>稲敷郡 阿見町 (443)</t>
  </si>
  <si>
    <t>印旛郡 栄町 (329)</t>
  </si>
  <si>
    <t>狛江市 (219)</t>
  </si>
  <si>
    <t>上伊那郡 宮田村 (388)</t>
  </si>
  <si>
    <t>加茂郡 白川町 (506)</t>
  </si>
  <si>
    <t>愛知郡 東郷町 (302)</t>
  </si>
  <si>
    <t>泉南郡 田尻町 (362)</t>
  </si>
  <si>
    <t>佐用郡 佐用町 (501)</t>
  </si>
  <si>
    <t>吉野郡 東吉野村 (453)</t>
  </si>
  <si>
    <t>遠賀郡 岡垣町 (383)</t>
  </si>
  <si>
    <t>球磨郡 水上村 (507)</t>
  </si>
  <si>
    <t>大島郡 徳之島町 (530)</t>
  </si>
  <si>
    <t>宮古郡 多良間村 (375)</t>
  </si>
  <si>
    <t>上磯郡 知内町 (333)</t>
  </si>
  <si>
    <t>三戸郡 新郷村 (450)</t>
  </si>
  <si>
    <t>東白川郡 矢祭町 (482)</t>
  </si>
  <si>
    <t>稲敷郡 河内町 (447)</t>
  </si>
  <si>
    <t>香取郡 神崎町 (342)</t>
  </si>
  <si>
    <t>東大和市 (220)</t>
  </si>
  <si>
    <t>下伊那郡 松川町 (402)</t>
  </si>
  <si>
    <t>加茂郡 東白川村 (507)</t>
  </si>
  <si>
    <t>西春日井郡 豊山町 (342)</t>
  </si>
  <si>
    <t>泉南郡 岬町 (366)</t>
  </si>
  <si>
    <t>美方郡 香美町 (585)</t>
  </si>
  <si>
    <t>遠賀郡 遠賀町 (384)</t>
  </si>
  <si>
    <t>球磨郡 相良村 (510)</t>
  </si>
  <si>
    <t>大島郡 天城町 (531)</t>
  </si>
  <si>
    <t>八重山郡 竹富町 (381)</t>
  </si>
  <si>
    <t>上磯郡 木古内町 (334)</t>
  </si>
  <si>
    <t>東白川郡 塙町 (483)</t>
  </si>
  <si>
    <t>結城郡 八千代町 (521)</t>
  </si>
  <si>
    <t>北足立郡 伊奈町 (301)</t>
  </si>
  <si>
    <t>香取郡 多古町 (347)</t>
  </si>
  <si>
    <t>清瀬市 (221)</t>
  </si>
  <si>
    <t>下伊那郡 高森町 (403)</t>
  </si>
  <si>
    <t>可児郡 御嵩町 (521)</t>
  </si>
  <si>
    <t>丹羽郡 大口町 (361)</t>
  </si>
  <si>
    <t>南河内郡 太子町 (381)</t>
  </si>
  <si>
    <t>美方郡 新温泉町 (586)</t>
  </si>
  <si>
    <t>鞍手郡 小竹町 (401)</t>
  </si>
  <si>
    <t>球磨郡 五木村 (511)</t>
  </si>
  <si>
    <t>大島郡 伊仙町 (532)</t>
  </si>
  <si>
    <t>八重山郡 与那国町 (382)</t>
  </si>
  <si>
    <t>亀田郡 七飯町 (337)</t>
  </si>
  <si>
    <t>東白川郡 鮫川村 (484)</t>
  </si>
  <si>
    <t>猿島郡 五霞町 (542)</t>
  </si>
  <si>
    <t>入間郡 三芳町 (324)</t>
  </si>
  <si>
    <t>香取郡 東庄町 (349)</t>
  </si>
  <si>
    <t>東久留米市 (222)</t>
  </si>
  <si>
    <t>下伊那郡 阿南町 (404)</t>
  </si>
  <si>
    <t>大野郡 白川村 (604)</t>
  </si>
  <si>
    <t>丹羽郡 扶桑町 (362)</t>
  </si>
  <si>
    <t>南河内郡 河南町 (382)</t>
  </si>
  <si>
    <t>鞍手郡 鞍手町 (402)</t>
  </si>
  <si>
    <t>球磨郡 山江村 (512)</t>
  </si>
  <si>
    <t>大島郡 和泊町 (533)</t>
  </si>
  <si>
    <t>茅部郡 鹿部町 (343)</t>
  </si>
  <si>
    <t>石川郡 石川町 (501)</t>
  </si>
  <si>
    <t>猿島郡 境町 (546)</t>
  </si>
  <si>
    <t>入間郡 毛呂山町 (326)</t>
  </si>
  <si>
    <t>山武郡 九十九里町 (403)</t>
  </si>
  <si>
    <t>武蔵村山市 (223)</t>
  </si>
  <si>
    <t>下伊那郡 阿智村 (407)</t>
  </si>
  <si>
    <t>海部郡 大治町 (424)</t>
  </si>
  <si>
    <t>南河内郡 千早赤阪村 (383)</t>
  </si>
  <si>
    <t>嘉穂郡 桂川町 (421)</t>
  </si>
  <si>
    <t>球磨郡 球磨村 (513)</t>
  </si>
  <si>
    <t>大島郡 知名町 (534)</t>
  </si>
  <si>
    <t>茅部郡 森町 (345)</t>
  </si>
  <si>
    <t>石川郡 玉川村 (502)</t>
  </si>
  <si>
    <t>北相馬郡 利根町 (564)</t>
  </si>
  <si>
    <t>入間郡 越生町 (327)</t>
  </si>
  <si>
    <t>山武郡 芝山町 (409)</t>
  </si>
  <si>
    <t>多摩市 (224)</t>
  </si>
  <si>
    <t>下伊那郡 平谷村 (409)</t>
  </si>
  <si>
    <t>海部郡 蟹江町 (425)</t>
  </si>
  <si>
    <t>朝倉郡 筑前町 (447)</t>
  </si>
  <si>
    <t>球磨郡 あさぎり町 (514)</t>
  </si>
  <si>
    <t>大島郡 与論町 (535)</t>
  </si>
  <si>
    <t>二海郡 八雲町 (346)</t>
  </si>
  <si>
    <t>石川郡 平田村 (503)</t>
  </si>
  <si>
    <t>比企郡 滑川町 (341)</t>
  </si>
  <si>
    <t>山武郡 横芝光町 (410)</t>
  </si>
  <si>
    <t>稲城市 (225)</t>
  </si>
  <si>
    <t>下伊那郡 根羽村 (410)</t>
  </si>
  <si>
    <t>海部郡 飛島村 (427)</t>
  </si>
  <si>
    <t>朝倉郡 東峰村 (448)</t>
  </si>
  <si>
    <t>天草郡 苓北町 (531)</t>
  </si>
  <si>
    <t>山越郡 長万部町 (347)</t>
  </si>
  <si>
    <t>石川郡 浅川町 (504)</t>
  </si>
  <si>
    <t>比企郡 嵐山町 (342)</t>
  </si>
  <si>
    <t>長生郡 一宮町 (421)</t>
  </si>
  <si>
    <t>羽村市 (227)</t>
  </si>
  <si>
    <t>下伊那郡 下條村 (411)</t>
  </si>
  <si>
    <t>知多郡 阿久比町 (441)</t>
  </si>
  <si>
    <t>三井郡 大刀洗町 (503)</t>
  </si>
  <si>
    <t>姶良郡 姶良町（442） 合併により2010.03. 23から姶良市 (225)</t>
  </si>
  <si>
    <t>檜山郡 江差町 (361)</t>
  </si>
  <si>
    <t>石川郡 古殿町 (505)</t>
  </si>
  <si>
    <t>比企郡 小川町 (343)</t>
  </si>
  <si>
    <t>長生郡 睦沢町 (422)</t>
  </si>
  <si>
    <t>あきる野市 (228)</t>
  </si>
  <si>
    <t>下伊那郡 売木村 (412)</t>
  </si>
  <si>
    <t>知多郡 東浦町 (442)</t>
  </si>
  <si>
    <t>三潴郡 大木町 (522)</t>
  </si>
  <si>
    <t>鹿本郡 植木町（385） 2010年3月23日より熊本市 (100)</t>
  </si>
  <si>
    <t>姶良郡 加治木町（441） 合併により 2010.03.23から姶良市 (225)</t>
  </si>
  <si>
    <t>檜山郡 上ノ国町 (362)</t>
  </si>
  <si>
    <t>田村郡 三春町 (521)</t>
  </si>
  <si>
    <t>比企郡 川島町 (346)</t>
  </si>
  <si>
    <t>長生郡 長生村 (423)</t>
  </si>
  <si>
    <t>西東京市 (229)</t>
  </si>
  <si>
    <t>下伊那郡 天龍村 (413)</t>
  </si>
  <si>
    <t>知多郡 南知多町 (445)</t>
  </si>
  <si>
    <t>八女郡 広川町 (544)</t>
  </si>
  <si>
    <t>下益城郡 城南町（341） 2010年3月23日より熊本市 (100)</t>
  </si>
  <si>
    <t>姶良郡 蒲生町（443） 2010.03. 23から姶良市 (225)</t>
  </si>
  <si>
    <t>檜山郡 厚沢部町 (363)</t>
  </si>
  <si>
    <t>田村郡 小野町 (522)</t>
  </si>
  <si>
    <t>比企郡 吉見町 (347)</t>
  </si>
  <si>
    <t>長生郡 白子町 (424)</t>
  </si>
  <si>
    <t>下伊那郡 泰阜村 (414)</t>
  </si>
  <si>
    <t>知多郡 美浜町 (446)</t>
  </si>
  <si>
    <t>田川郡 香春町 (601)</t>
  </si>
  <si>
    <t>下益城郡 富合町（201） 2008年10月6日より熊本市 (100)</t>
  </si>
  <si>
    <t>伊佐郡 菱刈町 合併により2008.11. 01から伊佐市 (224)</t>
  </si>
  <si>
    <t>爾志郡 乙部町 (364)</t>
  </si>
  <si>
    <t>双葉郡 広野町 (541)</t>
  </si>
  <si>
    <t>比企郡 鳩山町 (348)</t>
  </si>
  <si>
    <t>長生郡 長柄町 (426)</t>
  </si>
  <si>
    <t>下伊那郡 喬木村 (415)</t>
  </si>
  <si>
    <t>知多郡 武豊町 (447)</t>
  </si>
  <si>
    <t>田川郡 添田町 (602)</t>
  </si>
  <si>
    <t>奥尻郡 奥尻町 (367)</t>
  </si>
  <si>
    <t>双葉郡 楢葉町 (542)</t>
  </si>
  <si>
    <t>比企郡 ときがわ町 (349)</t>
  </si>
  <si>
    <t>長生郡 長南町 (427)</t>
  </si>
  <si>
    <t>西多摩郡 瑞穂町 (303)</t>
  </si>
  <si>
    <t>下伊那郡 豊丘村 (416)</t>
  </si>
  <si>
    <t>額田郡 幸田町 (501)</t>
  </si>
  <si>
    <t>田川郡 糸田町 (604)</t>
  </si>
  <si>
    <t>瀬棚郡 今金町 (370)</t>
  </si>
  <si>
    <t>双葉郡 富岡町 (543)</t>
  </si>
  <si>
    <t>秩父郡 横瀬町 (361)</t>
  </si>
  <si>
    <t>夷隅郡 大多喜町 (441)</t>
  </si>
  <si>
    <t>西多摩郡 日の出町 (305)</t>
  </si>
  <si>
    <t>下伊那郡 大鹿村 (417)</t>
  </si>
  <si>
    <t>北設楽郡 設楽町 (561)</t>
  </si>
  <si>
    <t>田川郡 川崎町 (605)</t>
  </si>
  <si>
    <t>久遠郡 せたな町 (371)</t>
  </si>
  <si>
    <t>双葉郡 川内村 (544)</t>
  </si>
  <si>
    <t>秩父郡 皆野町 (362)</t>
  </si>
  <si>
    <t>夷隅郡 御宿町 (443)</t>
  </si>
  <si>
    <t>西多摩郡 檜原村 (307)</t>
  </si>
  <si>
    <t>木曽郡 上松町 (422)</t>
  </si>
  <si>
    <t>北設楽郡 東栄町 (562)</t>
  </si>
  <si>
    <t>田川郡 大任町 (608)</t>
  </si>
  <si>
    <t>島牧郡 島牧村 (391)</t>
  </si>
  <si>
    <t>双葉郡 大熊町 (545)</t>
  </si>
  <si>
    <t>秩父郡 長瀞町 (363)</t>
  </si>
  <si>
    <t>安房郡 鋸南町 (463)</t>
  </si>
  <si>
    <t>西多摩郡 奥多摩町 (308)</t>
  </si>
  <si>
    <t>木曽郡 南木曽町 (423)</t>
  </si>
  <si>
    <t>北設楽郡 豊根村 (563)</t>
  </si>
  <si>
    <t>田川郡 赤村 (609)</t>
  </si>
  <si>
    <t>寿都郡 寿都町 (392)</t>
  </si>
  <si>
    <t>双葉郡 双葉町 (546)</t>
  </si>
  <si>
    <t>秩父郡 小鹿野町 (365)</t>
  </si>
  <si>
    <t>木曽郡 木祖村 (425)</t>
  </si>
  <si>
    <t>田川郡 福智町 (610)</t>
  </si>
  <si>
    <t>寿都郡 黒松内町 (393)</t>
  </si>
  <si>
    <t>双葉郡 浪江町 (547)</t>
  </si>
  <si>
    <t>秩父郡 東秩父村 (369)</t>
  </si>
  <si>
    <t>印旛郡 印旛村（325） 合併により2010.03.23から印西市 (231)</t>
  </si>
  <si>
    <t>---（支庁）---</t>
    <rPh sb="4" eb="6">
      <t>シチョウ</t>
    </rPh>
    <phoneticPr fontId="16"/>
  </si>
  <si>
    <t>木曽郡 王滝村 (429)</t>
  </si>
  <si>
    <t>海部郡 七宝町（421） 合併により2010.03. 22からあま市 (237)</t>
  </si>
  <si>
    <t>京都郡 苅田町 (621)</t>
  </si>
  <si>
    <t>磯谷郡 蘭越町 (394)</t>
  </si>
  <si>
    <t>双葉郡 葛尾村 (548)</t>
  </si>
  <si>
    <t>児玉郡 美里町 (381)</t>
  </si>
  <si>
    <t>印旛郡 本埜村（328） 合併により2010.03.23 から印西市 (231)</t>
  </si>
  <si>
    <t>大島町 (361)</t>
  </si>
  <si>
    <t>木曽郡 大桑村 (430)</t>
  </si>
  <si>
    <t>海部郡 甚目寺町（423） 合併により 2010.03.22からあま市 (237)</t>
  </si>
  <si>
    <t>京都郡 みやこ町 (625)</t>
  </si>
  <si>
    <t>虻田郡 ニセコ町 (395)</t>
  </si>
  <si>
    <t>相馬郡 新地町 (561)</t>
  </si>
  <si>
    <t>児玉郡 神川町 (383)</t>
  </si>
  <si>
    <t>山武郡 大網白里町（402） 市制施行により2013.01.01から大網白里市 (239)</t>
  </si>
  <si>
    <t>利島村 (362)</t>
  </si>
  <si>
    <t>木曽郡 木曽町 (432)</t>
  </si>
  <si>
    <t>海部郡 美和町（422） 合併により2010.03.22 からあま市 (237)</t>
  </si>
  <si>
    <t>築上郡 吉富町 (642)</t>
  </si>
  <si>
    <t>虻田郡 真狩村 (396)</t>
  </si>
  <si>
    <t>相馬郡 飯舘村 (564)</t>
  </si>
  <si>
    <t>児玉郡 上里町 (385)</t>
  </si>
  <si>
    <t>新島村 (363)</t>
  </si>
  <si>
    <t>東筑摩郡 麻績村 (446)</t>
  </si>
  <si>
    <t>愛知郡 長久手町（304） 市制施行 により2012.01.04から長久手市 (238)</t>
  </si>
  <si>
    <t>築上郡 上毛町 (646)</t>
  </si>
  <si>
    <t>虻田郡 留寿都村 (397)</t>
  </si>
  <si>
    <t>大里郡 寄居町 (408)</t>
  </si>
  <si>
    <t>神津島村 (364)</t>
  </si>
  <si>
    <t>東筑摩郡 生坂村 (448)</t>
  </si>
  <si>
    <t>西春日井郡 春日町（345） 合併により2009.10.01 から清須市 (233)</t>
  </si>
  <si>
    <t>築上郡 築上町 (647)</t>
  </si>
  <si>
    <t>虻田郡 喜茂別町 (398)</t>
  </si>
  <si>
    <t>南埼玉郡 宮代町 (442)</t>
  </si>
  <si>
    <t>三宅島 三宅村 (381)</t>
  </si>
  <si>
    <t>東筑摩郡 山形村 (450)</t>
  </si>
  <si>
    <t>西加茂郡 三好町（521） 2010年1月4日に市制施行により　みよし市 (236)</t>
  </si>
  <si>
    <t>虻田郡 京極町 (399)</t>
  </si>
  <si>
    <t>北葛飾郡 杉戸町 (464)</t>
  </si>
  <si>
    <t>御蔵島村 (382)</t>
  </si>
  <si>
    <t>東筑摩郡 朝日村 (451)</t>
  </si>
  <si>
    <t>幡豆郡 一色町(481） 合併により2011.04. 01から西尾市 (213)</t>
  </si>
  <si>
    <t>糸島郡 志摩町（463）　合併により2010.01.01 から糸島市 (222)</t>
  </si>
  <si>
    <t>虻田郡 倶知安町 (400)</t>
  </si>
  <si>
    <t>北葛飾郡 松伏町 (465)</t>
  </si>
  <si>
    <t>八丈島 八丈町 (401)</t>
  </si>
  <si>
    <t>東筑摩郡 筑北村 (452)</t>
  </si>
  <si>
    <t>幡豆郡 吉良町（482） 合併により2011.04.01 から西尾市 (213)</t>
  </si>
  <si>
    <t>糸島郡 二丈町（462）　合併により 2010.01.01から糸島市 (222)</t>
  </si>
  <si>
    <t>岩内郡 共和町 (401)</t>
  </si>
  <si>
    <t>青ケ島村 (402)</t>
  </si>
  <si>
    <t>北安曇郡 池田町 (481)</t>
  </si>
  <si>
    <t>幡豆郡 幡豆町（483） 合併により2011.04.01 から西尾市 (213)</t>
  </si>
  <si>
    <t>八女郡 黒木町（541）　合併により2010.02.01 から八女市 (210)</t>
  </si>
  <si>
    <t>岩内郡 岩内町 (402)</t>
  </si>
  <si>
    <t>北葛飾郡 栗橋町（461） 合併により2010.03.23から 久喜市 (232)</t>
    <rPh sb="14" eb="16">
      <t>ガッペイ</t>
    </rPh>
    <phoneticPr fontId="16"/>
  </si>
  <si>
    <t>小笠原村 (421)</t>
  </si>
  <si>
    <t>北安曇郡 松川村 (482)</t>
  </si>
  <si>
    <t>宝飯郡 小坂井町（603） 合併により 2010.02.01から豊川市 (207)</t>
  </si>
  <si>
    <t>八女郡 立花町（543）　合併により2010.02. 01から八女市 (210)</t>
  </si>
  <si>
    <t>古宇郡 泊村 (403)</t>
  </si>
  <si>
    <t>北葛飾郡 鷲宮町（462） 合併により2010.03.23から 久喜市(232)</t>
  </si>
  <si>
    <t>北安曇郡 白馬村 (485)</t>
  </si>
  <si>
    <t>八女郡 星野村（546）　合併により2010.02.01から八女市 (210)</t>
  </si>
  <si>
    <t>古宇郡 神恵内村 (404)</t>
  </si>
  <si>
    <t>北埼玉郡 大利根町（425） 合併 により2010.03.23から加須市(210)</t>
  </si>
  <si>
    <t>北安曇郡 小谷村 (486)</t>
  </si>
  <si>
    <t>八女郡 矢部村　合併により2010.02.01から八女市 (210)</t>
  </si>
  <si>
    <t>積丹郡 積丹町 (405)</t>
  </si>
  <si>
    <t>北埼玉郡 騎西町（421） 合併により 2010.03.23から加須市 (210)</t>
  </si>
  <si>
    <t>埴科郡 坂城町 (521)</t>
  </si>
  <si>
    <t>古平郡 古平町 (406)</t>
  </si>
  <si>
    <t>北埼玉郡 北川辺町（424） 合併により2010.03.23から加須市 (210)</t>
  </si>
  <si>
    <t>上高井郡 小布施町 (541)</t>
  </si>
  <si>
    <t>前原市　合併により2010.01.01から糸島市 (222)</t>
  </si>
  <si>
    <t>余市郡 仁木町 (407)</t>
  </si>
  <si>
    <t>南埼玉郡 菖蒲町（446） 合併 により2010.03.23から久喜市 (232)</t>
  </si>
  <si>
    <t>上高井郡 高山村 (543)</t>
  </si>
  <si>
    <t>余市郡 余市町 (408)</t>
  </si>
  <si>
    <t>南埼玉郡 白岡町 市制 施行により2012.10.01から白岡市 (445)</t>
  </si>
  <si>
    <t>下高井郡 山ノ内町 (561)</t>
  </si>
  <si>
    <t>余市郡 赤井川村 (409)</t>
  </si>
  <si>
    <t>下高井郡 木島平村 (562)</t>
  </si>
  <si>
    <t>空知郡 南幌町 (423)</t>
  </si>
  <si>
    <t>下高井郡 野沢温泉村 (563)</t>
  </si>
  <si>
    <t>空知郡 奈井江町 (424)</t>
  </si>
  <si>
    <t>上水内郡 信濃町 (583)</t>
  </si>
  <si>
    <t>空知郡 上砂川町 (425)</t>
  </si>
  <si>
    <t>上水内郡 小川村 (588)</t>
  </si>
  <si>
    <t>夕張郡 由仁町 (427)</t>
  </si>
  <si>
    <t>上水内郡 飯綱町 (590)</t>
  </si>
  <si>
    <t>夕張郡 長沼町 (428)</t>
  </si>
  <si>
    <t>下水内郡 栄村 (602)</t>
  </si>
  <si>
    <t>夕張郡 栗山町 (429)</t>
  </si>
  <si>
    <t>樺戸郡 月形町 (430)</t>
  </si>
  <si>
    <t>上水内郡 信州新町（581） 合併により2010.01.01から長野市 (201)</t>
  </si>
  <si>
    <t>樺戸郡 浦臼町 (431)</t>
  </si>
  <si>
    <t>上水内郡 中条村（589） 合併により2010.01.01から長野市 (201)</t>
  </si>
  <si>
    <t>樺戸郡 新十津川町 (432)</t>
  </si>
  <si>
    <t>東筑摩郡 波田町（449） 合併により 2010.03.31から松本市 (202)</t>
  </si>
  <si>
    <t>雨竜郡 妹背牛町 (433)</t>
  </si>
  <si>
    <t>雨竜郡 秩父別町 (434)</t>
  </si>
  <si>
    <t>雨竜郡 雨竜町 (436)</t>
  </si>
  <si>
    <t>雨竜郡 北竜町 (437)</t>
  </si>
  <si>
    <t>雨竜郡 沼田町 (438)</t>
  </si>
  <si>
    <t>上川郡 鷹栖町 (452)</t>
  </si>
  <si>
    <t>上川郡 東神楽町 (453)</t>
  </si>
  <si>
    <t>上川郡 当麻町 (454)</t>
  </si>
  <si>
    <t>上川郡 比布町 (455)</t>
  </si>
  <si>
    <t>上川郡 愛別町 (456)</t>
  </si>
  <si>
    <t>上川郡 上川町 (457)</t>
  </si>
  <si>
    <t>上川郡 東川町 (458)</t>
  </si>
  <si>
    <t>上川郡 美瑛町 (459)</t>
  </si>
  <si>
    <t>空知郡 上富良野町 (460)</t>
  </si>
  <si>
    <t>空知郡 中富良野町 (461)</t>
  </si>
  <si>
    <t>空知郡 南富良野町 (462)</t>
  </si>
  <si>
    <t>勇払郡 占冠村 (463)</t>
  </si>
  <si>
    <t>上川郡 和寒町 (464)</t>
  </si>
  <si>
    <t>上川郡 剣淵町 (465)</t>
  </si>
  <si>
    <t>上川郡 下川町 (468)</t>
  </si>
  <si>
    <t>中川郡 美深町 (469)</t>
  </si>
  <si>
    <t>中川郡 音威子府村 (470)</t>
  </si>
  <si>
    <t>中川郡 中川町 (471)</t>
  </si>
  <si>
    <t>雨竜郡 幌加内町 (472)</t>
  </si>
  <si>
    <t>増毛郡 増毛町 (481)</t>
  </si>
  <si>
    <t>留萌郡 小平町 (482)</t>
  </si>
  <si>
    <t>苫前郡 苫前町 (483)</t>
  </si>
  <si>
    <t>苫前郡 羽幌町 (484)</t>
  </si>
  <si>
    <t>苫前郡 初山別村 (485)</t>
  </si>
  <si>
    <t>天塩郡 遠別町 (486)</t>
  </si>
  <si>
    <t>天塩郡 天塩町 (487)</t>
  </si>
  <si>
    <t>宗谷郡 猿払村 (511)</t>
  </si>
  <si>
    <t>枝幸郡 浜頓別町 (512)</t>
  </si>
  <si>
    <t>枝幸郡 中頓別町 (513)</t>
  </si>
  <si>
    <t>枝幸郡 枝幸町 (514)</t>
  </si>
  <si>
    <t>天塩郡 豊富町 (516)</t>
  </si>
  <si>
    <t>礼文郡 礼文町 (517)</t>
  </si>
  <si>
    <t>利尻郡 利尻町 (518)</t>
  </si>
  <si>
    <t>利尻郡 利尻富士町 (519)</t>
  </si>
  <si>
    <t>天塩郡 幌延町 (520)</t>
  </si>
  <si>
    <t>網走郡 美幌町 (543)</t>
  </si>
  <si>
    <t>網走郡 津別町 (544)</t>
  </si>
  <si>
    <t>斜里郡 斜里町 (545)</t>
  </si>
  <si>
    <t>斜里郡 清里町 (546)</t>
  </si>
  <si>
    <t>斜里郡 小清水町 (547)</t>
  </si>
  <si>
    <t>常呂郡 訓子府町 (549)</t>
  </si>
  <si>
    <t>常呂郡 置戸町 (550)</t>
  </si>
  <si>
    <t>常呂郡 佐呂間町 (552)</t>
  </si>
  <si>
    <t>紋別郡 遠軽町 (555)</t>
  </si>
  <si>
    <t>紋別郡 湧別町 (559)</t>
  </si>
  <si>
    <t>紋別郡 滝上町 (560)</t>
  </si>
  <si>
    <t>紋別郡 興部町 (561)</t>
  </si>
  <si>
    <t>紋別郡 西興部村 (562)</t>
  </si>
  <si>
    <t>紋別郡 雄武町 (563)</t>
  </si>
  <si>
    <t>網走郡 大空町 (564)</t>
  </si>
  <si>
    <t>虻田郡 豊浦町 (571)</t>
  </si>
  <si>
    <t>有珠郡 壮瞥町 (575)</t>
  </si>
  <si>
    <t>白老郡 白老町 (578)</t>
  </si>
  <si>
    <t>勇払郡 厚真町 (581)</t>
  </si>
  <si>
    <t>虻田郡 洞爺湖町 (584)</t>
  </si>
  <si>
    <t>勇払郡 安平町 (585)</t>
  </si>
  <si>
    <t>勇払郡 むかわ町 (586)</t>
  </si>
  <si>
    <t>沙流郡 日高町 (601)</t>
  </si>
  <si>
    <t>沙流郡 平取町 (602)</t>
  </si>
  <si>
    <t>新冠郡 新冠町 (604)</t>
  </si>
  <si>
    <t>浦河郡 浦河町 (607)</t>
  </si>
  <si>
    <t>様似郡 様似町 (608)</t>
  </si>
  <si>
    <t>幌泉郡 えりも町 (609)</t>
  </si>
  <si>
    <t>日高郡 新ひだか町 (610)</t>
  </si>
  <si>
    <t>河東郡 音更町 (631)</t>
  </si>
  <si>
    <t>河東郡 士幌町 (632)</t>
  </si>
  <si>
    <t>河東郡 上士幌町 (633)</t>
  </si>
  <si>
    <t>河東郡 鹿追町 (634)</t>
  </si>
  <si>
    <t>上川郡 新得町 (635)</t>
  </si>
  <si>
    <t>上川郡 清水町 (636)</t>
  </si>
  <si>
    <t>河西郡 芽室町 (637)</t>
  </si>
  <si>
    <t>河西郡 中札内村 (638)</t>
  </si>
  <si>
    <t>河西郡 更別村 (639)</t>
  </si>
  <si>
    <t>広尾郡 大樹町 (641)</t>
  </si>
  <si>
    <t>広尾郡 広尾町 (642)</t>
  </si>
  <si>
    <t>中川郡 幕別町 (643)</t>
  </si>
  <si>
    <t>中川郡 池田町 (644)</t>
  </si>
  <si>
    <t>中川郡 豊頃町 (645)</t>
  </si>
  <si>
    <t>中川郡 本別町 (646)</t>
  </si>
  <si>
    <t>足寄郡 足寄町 (647)</t>
  </si>
  <si>
    <t>足寄郡 陸別町 (648)</t>
  </si>
  <si>
    <t>十勝郡 浦幌町 (649)</t>
  </si>
  <si>
    <t>釧路郡 釧路町 (661)</t>
  </si>
  <si>
    <t>厚岸郡 厚岸町 (662)</t>
  </si>
  <si>
    <t>厚岸郡 浜中町 (663)</t>
  </si>
  <si>
    <t>川上郡 標茶町 (664)</t>
  </si>
  <si>
    <t>川上郡 弟子屈町 (665)</t>
  </si>
  <si>
    <t>阿寒郡 鶴居村 (667)</t>
  </si>
  <si>
    <t>白糠郡 白糠町 (668)</t>
  </si>
  <si>
    <t>野付郡 別海町 (691)</t>
  </si>
  <si>
    <t>標津郡 中標津町 (692)</t>
  </si>
  <si>
    <t>標津郡 標津町 (693)</t>
  </si>
  <si>
    <t>目梨郡 羅臼町 (694)</t>
  </si>
  <si>
    <t>色丹島　色丹村（695)</t>
    <rPh sb="0" eb="1">
      <t>イロ</t>
    </rPh>
    <rPh sb="1" eb="2">
      <t>ニ</t>
    </rPh>
    <rPh sb="2" eb="3">
      <t>シマ</t>
    </rPh>
    <rPh sb="4" eb="6">
      <t>シコタン</t>
    </rPh>
    <rPh sb="6" eb="7">
      <t>ムラ</t>
    </rPh>
    <phoneticPr fontId="16"/>
  </si>
  <si>
    <t>国後島　泊村（696)</t>
    <rPh sb="0" eb="1">
      <t>クニ</t>
    </rPh>
    <rPh sb="1" eb="2">
      <t>アト</t>
    </rPh>
    <rPh sb="2" eb="3">
      <t>ジマ</t>
    </rPh>
    <rPh sb="4" eb="5">
      <t>トマリ</t>
    </rPh>
    <rPh sb="5" eb="6">
      <t>ムラ</t>
    </rPh>
    <phoneticPr fontId="16"/>
  </si>
  <si>
    <t>国後島　留夜別村（697)</t>
    <rPh sb="0" eb="1">
      <t>クニ</t>
    </rPh>
    <rPh sb="1" eb="2">
      <t>アト</t>
    </rPh>
    <rPh sb="2" eb="3">
      <t>ジマ</t>
    </rPh>
    <rPh sb="4" eb="5">
      <t>ル</t>
    </rPh>
    <rPh sb="5" eb="6">
      <t>ヨル</t>
    </rPh>
    <rPh sb="6" eb="7">
      <t>ベツ</t>
    </rPh>
    <rPh sb="7" eb="8">
      <t>ムラ</t>
    </rPh>
    <phoneticPr fontId="16"/>
  </si>
  <si>
    <t>択捉島　留別村（698)</t>
    <rPh sb="0" eb="1">
      <t>タク</t>
    </rPh>
    <rPh sb="1" eb="2">
      <t>トラ</t>
    </rPh>
    <rPh sb="2" eb="3">
      <t>ジマ</t>
    </rPh>
    <rPh sb="4" eb="6">
      <t>ルベツ</t>
    </rPh>
    <rPh sb="6" eb="7">
      <t>ムラ</t>
    </rPh>
    <phoneticPr fontId="16"/>
  </si>
  <si>
    <t>択捉島　紗那村（699)</t>
    <rPh sb="0" eb="1">
      <t>タク</t>
    </rPh>
    <rPh sb="1" eb="2">
      <t>トラ</t>
    </rPh>
    <rPh sb="2" eb="3">
      <t>ジマ</t>
    </rPh>
    <rPh sb="4" eb="6">
      <t>シャナ</t>
    </rPh>
    <rPh sb="6" eb="7">
      <t>ムラ</t>
    </rPh>
    <phoneticPr fontId="16"/>
  </si>
  <si>
    <t>択捉島　蘂取村（700)</t>
    <rPh sb="0" eb="1">
      <t>タク</t>
    </rPh>
    <rPh sb="1" eb="2">
      <t>トラ</t>
    </rPh>
    <rPh sb="2" eb="3">
      <t>ジマ</t>
    </rPh>
    <rPh sb="4" eb="6">
      <t>シベトロ</t>
    </rPh>
    <rPh sb="6" eb="7">
      <t>ムラ</t>
    </rPh>
    <phoneticPr fontId="16"/>
  </si>
  <si>
    <t>2.　個人（居住者）　</t>
    <rPh sb="3" eb="5">
      <t>コジン</t>
    </rPh>
    <rPh sb="6" eb="9">
      <t>キョジュウシャ</t>
    </rPh>
    <phoneticPr fontId="1"/>
  </si>
  <si>
    <t>選択してください</t>
    <rPh sb="0" eb="2">
      <t>センタク</t>
    </rPh>
    <phoneticPr fontId="19"/>
  </si>
  <si>
    <t>Ⅲ-8</t>
    <phoneticPr fontId="19"/>
  </si>
  <si>
    <t>1.　賃貸</t>
    <phoneticPr fontId="1"/>
  </si>
  <si>
    <t>Ⅲ-9</t>
    <phoneticPr fontId="19"/>
  </si>
  <si>
    <t>10.　その他の非住宅建築物</t>
  </si>
  <si>
    <t>4.　軽量鉄骨造</t>
    <phoneticPr fontId="1"/>
  </si>
  <si>
    <t>Ⅲ-7</t>
    <phoneticPr fontId="19"/>
  </si>
  <si>
    <t>1.　あり</t>
    <phoneticPr fontId="1"/>
  </si>
  <si>
    <t>調査対象者ID</t>
    <rPh sb="0" eb="2">
      <t>チョウサ</t>
    </rPh>
    <rPh sb="2" eb="5">
      <t>タイショウシャ</t>
    </rPh>
    <phoneticPr fontId="1"/>
  </si>
  <si>
    <t>行番号</t>
    <rPh sb="0" eb="1">
      <t>ギョウ</t>
    </rPh>
    <rPh sb="1" eb="3">
      <t>バンゴウ</t>
    </rPh>
    <phoneticPr fontId="1"/>
  </si>
  <si>
    <t>増築工事　元請受注件数</t>
    <rPh sb="0" eb="2">
      <t>ゾウチク</t>
    </rPh>
    <rPh sb="2" eb="4">
      <t>コウジ</t>
    </rPh>
    <rPh sb="5" eb="7">
      <t>モトウケ</t>
    </rPh>
    <rPh sb="7" eb="9">
      <t>ジュチュウ</t>
    </rPh>
    <rPh sb="9" eb="11">
      <t>ケンスウ</t>
    </rPh>
    <phoneticPr fontId="1"/>
  </si>
  <si>
    <t>増築工事　元請受注高（千円）</t>
    <rPh sb="5" eb="7">
      <t>モトウケ</t>
    </rPh>
    <rPh sb="7" eb="9">
      <t>ジュチュウ</t>
    </rPh>
    <rPh sb="9" eb="10">
      <t>タカ</t>
    </rPh>
    <rPh sb="11" eb="13">
      <t>センエン</t>
    </rPh>
    <phoneticPr fontId="1"/>
  </si>
  <si>
    <t>一部改築工事　元請受注件数</t>
    <rPh sb="7" eb="9">
      <t>モトウケ</t>
    </rPh>
    <rPh sb="9" eb="11">
      <t>ジュチュウ</t>
    </rPh>
    <rPh sb="11" eb="13">
      <t>ケンスウ</t>
    </rPh>
    <phoneticPr fontId="1"/>
  </si>
  <si>
    <t>一部改築工事　元請受注高（千円）</t>
    <rPh sb="7" eb="9">
      <t>モトウケ</t>
    </rPh>
    <rPh sb="9" eb="11">
      <t>ジュチュウ</t>
    </rPh>
    <rPh sb="11" eb="12">
      <t>タカ</t>
    </rPh>
    <phoneticPr fontId="1"/>
  </si>
  <si>
    <t>維持・修理工事　元請受注件数</t>
    <rPh sb="0" eb="2">
      <t>イジ</t>
    </rPh>
    <rPh sb="3" eb="5">
      <t>シュウリ</t>
    </rPh>
    <rPh sb="8" eb="10">
      <t>モトウケ</t>
    </rPh>
    <rPh sb="10" eb="12">
      <t>ジュチュウ</t>
    </rPh>
    <rPh sb="12" eb="14">
      <t>ケンスウ</t>
    </rPh>
    <phoneticPr fontId="1"/>
  </si>
  <si>
    <t>維持・修理工事　元請受注高（千円）</t>
    <rPh sb="0" eb="2">
      <t>イジ</t>
    </rPh>
    <rPh sb="3" eb="5">
      <t>シュウリ</t>
    </rPh>
    <rPh sb="8" eb="10">
      <t>モトウケ</t>
    </rPh>
    <rPh sb="10" eb="12">
      <t>ジュチュウ</t>
    </rPh>
    <rPh sb="12" eb="13">
      <t>タカ</t>
    </rPh>
    <phoneticPr fontId="1"/>
  </si>
  <si>
    <t>建築物ﾘﾌｫｰﾑ・ﾘﾆｭｰｱﾙ工事計
元請受注件数</t>
    <rPh sb="19" eb="21">
      <t>モトウケ</t>
    </rPh>
    <rPh sb="21" eb="23">
      <t>ジュチュウ</t>
    </rPh>
    <rPh sb="23" eb="25">
      <t>ケンスウ</t>
    </rPh>
    <phoneticPr fontId="1"/>
  </si>
  <si>
    <t>建築物ﾘﾌｫｰﾑ・ﾘﾆｭｰｱﾙ工事計
元請受注高（千円）</t>
    <rPh sb="19" eb="21">
      <t>モトウケ</t>
    </rPh>
    <rPh sb="21" eb="23">
      <t>ジュチュウ</t>
    </rPh>
    <rPh sb="23" eb="24">
      <t>ダカ</t>
    </rPh>
    <rPh sb="25" eb="27">
      <t>センエン</t>
    </rPh>
    <phoneticPr fontId="1"/>
  </si>
  <si>
    <t>建築工事の総合計　元請受注件数</t>
    <rPh sb="9" eb="11">
      <t>モトウケ</t>
    </rPh>
    <rPh sb="11" eb="13">
      <t>ジュチュウ</t>
    </rPh>
    <rPh sb="13" eb="15">
      <t>ケンスウ</t>
    </rPh>
    <phoneticPr fontId="1"/>
  </si>
  <si>
    <t>建築工事の総合計　元請受注高（千円）</t>
    <rPh sb="9" eb="11">
      <t>モトウケ</t>
    </rPh>
    <rPh sb="11" eb="13">
      <t>ジュチュウ</t>
    </rPh>
    <rPh sb="13" eb="14">
      <t>タカ</t>
    </rPh>
    <phoneticPr fontId="1"/>
  </si>
  <si>
    <t>契約月</t>
    <rPh sb="0" eb="2">
      <t>ケイヤク</t>
    </rPh>
    <rPh sb="2" eb="3">
      <t>ツキ</t>
    </rPh>
    <phoneticPr fontId="1"/>
  </si>
  <si>
    <t>契約件数</t>
    <rPh sb="0" eb="2">
      <t>ケイヤク</t>
    </rPh>
    <rPh sb="2" eb="4">
      <t>ケンスウ</t>
    </rPh>
    <phoneticPr fontId="1"/>
  </si>
  <si>
    <t>工事名</t>
    <rPh sb="0" eb="2">
      <t>コウジ</t>
    </rPh>
    <rPh sb="2" eb="3">
      <t>メイ</t>
    </rPh>
    <phoneticPr fontId="1"/>
  </si>
  <si>
    <t>施工地（都道府県名）</t>
    <rPh sb="0" eb="2">
      <t>セコウ</t>
    </rPh>
    <rPh sb="2" eb="3">
      <t>チ</t>
    </rPh>
    <rPh sb="4" eb="8">
      <t>トドウフケン</t>
    </rPh>
    <rPh sb="8" eb="9">
      <t>メイ</t>
    </rPh>
    <phoneticPr fontId="1"/>
  </si>
  <si>
    <t>施工地（市区町村名）</t>
    <rPh sb="0" eb="2">
      <t>シコウ</t>
    </rPh>
    <rPh sb="2" eb="3">
      <t>チ</t>
    </rPh>
    <rPh sb="4" eb="6">
      <t>シク</t>
    </rPh>
    <rPh sb="6" eb="8">
      <t>チョウソン</t>
    </rPh>
    <rPh sb="8" eb="9">
      <t>メイ</t>
    </rPh>
    <phoneticPr fontId="1"/>
  </si>
  <si>
    <t>地方公共団体ＣＤ</t>
    <rPh sb="0" eb="2">
      <t>チホウ</t>
    </rPh>
    <rPh sb="2" eb="4">
      <t>コウキョウ</t>
    </rPh>
    <rPh sb="4" eb="6">
      <t>ダンタイ</t>
    </rPh>
    <phoneticPr fontId="1"/>
  </si>
  <si>
    <t>着工年（西暦）</t>
    <rPh sb="0" eb="2">
      <t>チャッコウ</t>
    </rPh>
    <rPh sb="2" eb="3">
      <t>ドシ</t>
    </rPh>
    <phoneticPr fontId="1"/>
  </si>
  <si>
    <t>着工月</t>
    <rPh sb="0" eb="2">
      <t>チャッコウ</t>
    </rPh>
    <rPh sb="2" eb="3">
      <t>ツキ</t>
    </rPh>
    <phoneticPr fontId="1"/>
  </si>
  <si>
    <t>工期</t>
    <rPh sb="0" eb="2">
      <t>コウキ</t>
    </rPh>
    <phoneticPr fontId="1"/>
  </si>
  <si>
    <t>受注額（千円）</t>
    <rPh sb="0" eb="2">
      <t>ジュチュウ</t>
    </rPh>
    <rPh sb="2" eb="3">
      <t>ガク</t>
    </rPh>
    <rPh sb="4" eb="6">
      <t>センエン</t>
    </rPh>
    <phoneticPr fontId="1"/>
  </si>
  <si>
    <t>発注者</t>
    <rPh sb="0" eb="3">
      <t>ハッチュウシャ</t>
    </rPh>
    <phoneticPr fontId="1"/>
  </si>
  <si>
    <t>住宅の種類（工事後）</t>
    <rPh sb="0" eb="2">
      <t>ジュウタク</t>
    </rPh>
    <rPh sb="3" eb="5">
      <t>シュルイ</t>
    </rPh>
    <phoneticPr fontId="1"/>
  </si>
  <si>
    <t>住宅の利用関係</t>
    <rPh sb="0" eb="2">
      <t>ジュウタク</t>
    </rPh>
    <rPh sb="3" eb="5">
      <t>リヨウ</t>
    </rPh>
    <rPh sb="5" eb="7">
      <t>カンケイ</t>
    </rPh>
    <phoneticPr fontId="1"/>
  </si>
  <si>
    <t>共同住宅の工事部分</t>
    <rPh sb="0" eb="2">
      <t>キョウドウ</t>
    </rPh>
    <rPh sb="2" eb="4">
      <t>ジュウタク</t>
    </rPh>
    <rPh sb="5" eb="7">
      <t>コウジ</t>
    </rPh>
    <rPh sb="7" eb="9">
      <t>ブブン</t>
    </rPh>
    <phoneticPr fontId="1"/>
  </si>
  <si>
    <t>用途変更の有無</t>
    <rPh sb="0" eb="2">
      <t>ヨウト</t>
    </rPh>
    <rPh sb="2" eb="4">
      <t>ヘンコウ</t>
    </rPh>
    <rPh sb="5" eb="7">
      <t>ウム</t>
    </rPh>
    <phoneticPr fontId="1"/>
  </si>
  <si>
    <t>変更前の主な用途
※用途変更ありの場合</t>
    <rPh sb="0" eb="2">
      <t>ヘンコウ</t>
    </rPh>
    <rPh sb="2" eb="3">
      <t>マエ</t>
    </rPh>
    <rPh sb="4" eb="5">
      <t>オモ</t>
    </rPh>
    <rPh sb="6" eb="8">
      <t>ヨウト</t>
    </rPh>
    <rPh sb="10" eb="12">
      <t>ヨウト</t>
    </rPh>
    <rPh sb="12" eb="14">
      <t>ヘンコウ</t>
    </rPh>
    <rPh sb="17" eb="19">
      <t>バアイ</t>
    </rPh>
    <phoneticPr fontId="1"/>
  </si>
  <si>
    <t>主な構造</t>
    <rPh sb="0" eb="1">
      <t>オモ</t>
    </rPh>
    <rPh sb="2" eb="4">
      <t>コウゾウ</t>
    </rPh>
    <phoneticPr fontId="1"/>
  </si>
  <si>
    <t>新築した年</t>
    <rPh sb="0" eb="2">
      <t>シンチク</t>
    </rPh>
    <rPh sb="4" eb="5">
      <t>ネン</t>
    </rPh>
    <phoneticPr fontId="1"/>
  </si>
  <si>
    <t>建物全体の延べ床面積（㎡）</t>
    <rPh sb="0" eb="2">
      <t>タテモノ</t>
    </rPh>
    <rPh sb="2" eb="4">
      <t>ゼンタイ</t>
    </rPh>
    <rPh sb="5" eb="6">
      <t>ノ</t>
    </rPh>
    <rPh sb="7" eb="10">
      <t>ユカメンセキ</t>
    </rPh>
    <phoneticPr fontId="1"/>
  </si>
  <si>
    <t>工事種類</t>
    <rPh sb="0" eb="2">
      <t>コウジ</t>
    </rPh>
    <rPh sb="2" eb="4">
      <t>シュルイ</t>
    </rPh>
    <phoneticPr fontId="1"/>
  </si>
  <si>
    <t>建築工事届の有無
※増築工事または一部改築工事の場合</t>
    <rPh sb="0" eb="2">
      <t>ケンチク</t>
    </rPh>
    <rPh sb="2" eb="4">
      <t>コウジ</t>
    </rPh>
    <rPh sb="4" eb="5">
      <t>トドケ</t>
    </rPh>
    <rPh sb="6" eb="8">
      <t>ウム</t>
    </rPh>
    <rPh sb="10" eb="12">
      <t>ゾウチク</t>
    </rPh>
    <rPh sb="12" eb="14">
      <t>コウジ</t>
    </rPh>
    <rPh sb="17" eb="19">
      <t>イチブ</t>
    </rPh>
    <rPh sb="19" eb="21">
      <t>カイチク</t>
    </rPh>
    <rPh sb="21" eb="23">
      <t>コウジ</t>
    </rPh>
    <rPh sb="24" eb="26">
      <t>バアイ</t>
    </rPh>
    <phoneticPr fontId="1"/>
  </si>
  <si>
    <t>建築</t>
    <rPh sb="0" eb="2">
      <t>ケンチク</t>
    </rPh>
    <phoneticPr fontId="1"/>
  </si>
  <si>
    <t>設備</t>
    <rPh sb="0" eb="2">
      <t>セツビ</t>
    </rPh>
    <phoneticPr fontId="1"/>
  </si>
  <si>
    <t>その他</t>
    <rPh sb="2" eb="3">
      <t>タ</t>
    </rPh>
    <phoneticPr fontId="1"/>
  </si>
  <si>
    <t>基礎、躯体</t>
    <rPh sb="0" eb="2">
      <t>キソ</t>
    </rPh>
    <rPh sb="3" eb="5">
      <t>クタイ</t>
    </rPh>
    <phoneticPr fontId="1"/>
  </si>
  <si>
    <t>屋根</t>
    <rPh sb="0" eb="2">
      <t>ヤネ</t>
    </rPh>
    <phoneticPr fontId="1"/>
  </si>
  <si>
    <t>外壁</t>
    <rPh sb="0" eb="2">
      <t>ガイヘキ</t>
    </rPh>
    <phoneticPr fontId="1"/>
  </si>
  <si>
    <t>内装</t>
    <rPh sb="0" eb="2">
      <t>ナイソウ</t>
    </rPh>
    <phoneticPr fontId="1"/>
  </si>
  <si>
    <t>建具</t>
    <rPh sb="0" eb="2">
      <t>タテグ</t>
    </rPh>
    <phoneticPr fontId="1"/>
  </si>
  <si>
    <t>その他建築</t>
    <rPh sb="2" eb="3">
      <t>タ</t>
    </rPh>
    <rPh sb="3" eb="5">
      <t>ケンチク</t>
    </rPh>
    <phoneticPr fontId="1"/>
  </si>
  <si>
    <t>防災関係設備</t>
    <rPh sb="0" eb="2">
      <t>ボウサイ</t>
    </rPh>
    <rPh sb="2" eb="4">
      <t>カンケイ</t>
    </rPh>
    <rPh sb="4" eb="6">
      <t>セツビ</t>
    </rPh>
    <phoneticPr fontId="1"/>
  </si>
  <si>
    <t>電気設備</t>
    <rPh sb="0" eb="2">
      <t>デンキ</t>
    </rPh>
    <rPh sb="2" eb="4">
      <t>セツビ</t>
    </rPh>
    <phoneticPr fontId="1"/>
  </si>
  <si>
    <t>中央監視設備</t>
    <rPh sb="0" eb="2">
      <t>チュウオウ</t>
    </rPh>
    <rPh sb="2" eb="4">
      <t>カンシ</t>
    </rPh>
    <rPh sb="4" eb="6">
      <t>セツビ</t>
    </rPh>
    <phoneticPr fontId="1"/>
  </si>
  <si>
    <t>昇降機設備</t>
    <rPh sb="0" eb="3">
      <t>ショウコウキ</t>
    </rPh>
    <rPh sb="3" eb="5">
      <t>セツビ</t>
    </rPh>
    <phoneticPr fontId="1"/>
  </si>
  <si>
    <t>空気調和・換気設備</t>
    <rPh sb="0" eb="2">
      <t>クウキ</t>
    </rPh>
    <rPh sb="2" eb="4">
      <t>チョウワ</t>
    </rPh>
    <rPh sb="5" eb="7">
      <t>カンキ</t>
    </rPh>
    <rPh sb="7" eb="9">
      <t>セツビ</t>
    </rPh>
    <phoneticPr fontId="1"/>
  </si>
  <si>
    <t>給水・給湯・排水・衛生器具設備</t>
    <rPh sb="0" eb="2">
      <t>キュウスイ</t>
    </rPh>
    <rPh sb="3" eb="5">
      <t>キュウトウ</t>
    </rPh>
    <rPh sb="6" eb="8">
      <t>ハイスイ</t>
    </rPh>
    <rPh sb="9" eb="11">
      <t>エイセイ</t>
    </rPh>
    <rPh sb="11" eb="13">
      <t>キグ</t>
    </rPh>
    <rPh sb="13" eb="15">
      <t>セツビ</t>
    </rPh>
    <phoneticPr fontId="1"/>
  </si>
  <si>
    <t>廃棄物処理設備</t>
    <rPh sb="0" eb="3">
      <t>ハイキブツ</t>
    </rPh>
    <rPh sb="3" eb="5">
      <t>ショリ</t>
    </rPh>
    <rPh sb="5" eb="7">
      <t>セツビ</t>
    </rPh>
    <phoneticPr fontId="1"/>
  </si>
  <si>
    <t>太陽光発電設備</t>
    <rPh sb="0" eb="3">
      <t>タイヨウコウ</t>
    </rPh>
    <rPh sb="3" eb="5">
      <t>ハツデン</t>
    </rPh>
    <rPh sb="5" eb="7">
      <t>セツビ</t>
    </rPh>
    <phoneticPr fontId="1"/>
  </si>
  <si>
    <t>その他設備</t>
    <rPh sb="2" eb="3">
      <t>タ</t>
    </rPh>
    <rPh sb="3" eb="5">
      <t>セツビ</t>
    </rPh>
    <phoneticPr fontId="1"/>
  </si>
  <si>
    <t>外構</t>
    <phoneticPr fontId="1"/>
  </si>
  <si>
    <t>その他</t>
    <phoneticPr fontId="1"/>
  </si>
  <si>
    <t>劣化や壊れた部位の更新・修繕</t>
    <rPh sb="0" eb="2">
      <t>レッカ</t>
    </rPh>
    <rPh sb="3" eb="4">
      <t>コワ</t>
    </rPh>
    <rPh sb="6" eb="8">
      <t>ブイ</t>
    </rPh>
    <rPh sb="9" eb="11">
      <t>コウシン</t>
    </rPh>
    <rPh sb="12" eb="14">
      <t>シュウゼン</t>
    </rPh>
    <phoneticPr fontId="1"/>
  </si>
  <si>
    <t>増床</t>
    <rPh sb="0" eb="2">
      <t>ゾウショウ</t>
    </rPh>
    <phoneticPr fontId="1"/>
  </si>
  <si>
    <t>省エネルギー対策</t>
    <rPh sb="0" eb="1">
      <t>ショウ</t>
    </rPh>
    <rPh sb="6" eb="8">
      <t>タイサク</t>
    </rPh>
    <phoneticPr fontId="1"/>
  </si>
  <si>
    <t>高齢者・身体障害者対応</t>
    <rPh sb="0" eb="3">
      <t>コウレイシャ</t>
    </rPh>
    <rPh sb="4" eb="6">
      <t>シンタイ</t>
    </rPh>
    <rPh sb="6" eb="9">
      <t>ショウガイシャ</t>
    </rPh>
    <rPh sb="9" eb="11">
      <t>タイオウ</t>
    </rPh>
    <phoneticPr fontId="1"/>
  </si>
  <si>
    <t>防災・防犯・安全性向上</t>
    <rPh sb="0" eb="2">
      <t>ボウサイ</t>
    </rPh>
    <rPh sb="3" eb="5">
      <t>ボウハン</t>
    </rPh>
    <rPh sb="6" eb="9">
      <t>アンゼンセイ</t>
    </rPh>
    <rPh sb="9" eb="11">
      <t>コウジョウ</t>
    </rPh>
    <phoneticPr fontId="1"/>
  </si>
  <si>
    <t>用途変更</t>
    <rPh sb="0" eb="2">
      <t>ヨウト</t>
    </rPh>
    <rPh sb="2" eb="4">
      <t>ヘンコウ</t>
    </rPh>
    <phoneticPr fontId="1"/>
  </si>
  <si>
    <t>耐震性向上</t>
    <rPh sb="0" eb="3">
      <t>タイシンセイ</t>
    </rPh>
    <rPh sb="3" eb="5">
      <t>コウジョウ</t>
    </rPh>
    <phoneticPr fontId="1"/>
  </si>
  <si>
    <t>屋上緑化、壁面緑化</t>
    <rPh sb="0" eb="2">
      <t>オクジョウ</t>
    </rPh>
    <rPh sb="2" eb="4">
      <t>リョクカ</t>
    </rPh>
    <rPh sb="5" eb="7">
      <t>ヘキメン</t>
    </rPh>
    <rPh sb="7" eb="9">
      <t>リョクカ</t>
    </rPh>
    <phoneticPr fontId="1"/>
  </si>
  <si>
    <t>アスベスト対策</t>
    <rPh sb="5" eb="7">
      <t>タイサク</t>
    </rPh>
    <phoneticPr fontId="1"/>
  </si>
  <si>
    <t>屋根（天井を含む）</t>
    <rPh sb="0" eb="2">
      <t>ヤネ</t>
    </rPh>
    <rPh sb="3" eb="5">
      <t>テンジョウ</t>
    </rPh>
    <rPh sb="6" eb="7">
      <t>フク</t>
    </rPh>
    <phoneticPr fontId="1"/>
  </si>
  <si>
    <t>内装（床を含む）</t>
    <rPh sb="0" eb="2">
      <t>ナイソウ</t>
    </rPh>
    <rPh sb="3" eb="4">
      <t>ユカ</t>
    </rPh>
    <rPh sb="5" eb="6">
      <t>フク</t>
    </rPh>
    <phoneticPr fontId="1"/>
  </si>
  <si>
    <t>外部建具</t>
    <rPh sb="0" eb="2">
      <t>ガイブ</t>
    </rPh>
    <rPh sb="2" eb="4">
      <t>タテグ</t>
    </rPh>
    <phoneticPr fontId="1"/>
  </si>
  <si>
    <t>空気調和・冷暖房設備（中央熱源）</t>
    <rPh sb="0" eb="2">
      <t>クウキ</t>
    </rPh>
    <rPh sb="2" eb="4">
      <t>チョウワ</t>
    </rPh>
    <rPh sb="5" eb="8">
      <t>レイダンボウ</t>
    </rPh>
    <rPh sb="8" eb="10">
      <t>セツビ</t>
    </rPh>
    <rPh sb="11" eb="13">
      <t>チュウオウ</t>
    </rPh>
    <rPh sb="13" eb="15">
      <t>ネツゲン</t>
    </rPh>
    <phoneticPr fontId="1"/>
  </si>
  <si>
    <t>空気調和・冷暖房設備（個別熱源）</t>
    <rPh sb="0" eb="2">
      <t>クウキ</t>
    </rPh>
    <rPh sb="2" eb="4">
      <t>チョウワ</t>
    </rPh>
    <rPh sb="5" eb="8">
      <t>レイダンボウ</t>
    </rPh>
    <rPh sb="8" eb="10">
      <t>セツビ</t>
    </rPh>
    <rPh sb="11" eb="13">
      <t>コベツ</t>
    </rPh>
    <rPh sb="13" eb="15">
      <t>ネツゲン</t>
    </rPh>
    <phoneticPr fontId="1"/>
  </si>
  <si>
    <t>換気設備</t>
    <rPh sb="0" eb="2">
      <t>カンキ</t>
    </rPh>
    <rPh sb="2" eb="4">
      <t>セツビ</t>
    </rPh>
    <phoneticPr fontId="1"/>
  </si>
  <si>
    <t>給湯設備</t>
    <rPh sb="0" eb="2">
      <t>キュウトウ</t>
    </rPh>
    <rPh sb="2" eb="4">
      <t>セツビ</t>
    </rPh>
    <phoneticPr fontId="1"/>
  </si>
  <si>
    <t>照明設備</t>
    <rPh sb="0" eb="2">
      <t>ショウメイ</t>
    </rPh>
    <rPh sb="2" eb="4">
      <t>セツビ</t>
    </rPh>
    <phoneticPr fontId="1"/>
  </si>
  <si>
    <t>コージェネレーションシステム</t>
    <phoneticPr fontId="1"/>
  </si>
  <si>
    <t>BEMS・HEMS</t>
    <phoneticPr fontId="1"/>
  </si>
  <si>
    <t>住宅調査票入力シート</t>
    <rPh sb="0" eb="2">
      <t>ジュウタク</t>
    </rPh>
    <rPh sb="2" eb="5">
      <t>チョウサヒョウ</t>
    </rPh>
    <rPh sb="5" eb="7">
      <t>ニュウリョク</t>
    </rPh>
    <phoneticPr fontId="1"/>
  </si>
  <si>
    <t>設問番号</t>
    <rPh sb="0" eb="2">
      <t>セツモン</t>
    </rPh>
    <rPh sb="2" eb="4">
      <t>バンゴウ</t>
    </rPh>
    <phoneticPr fontId="1"/>
  </si>
  <si>
    <t>Ⅳ-8</t>
    <phoneticPr fontId="19"/>
  </si>
  <si>
    <t>Ⅳ-9</t>
    <phoneticPr fontId="19"/>
  </si>
  <si>
    <t>年度</t>
    <rPh sb="0" eb="2">
      <t>ネンド</t>
    </rPh>
    <phoneticPr fontId="19"/>
  </si>
  <si>
    <t>年</t>
    <rPh sb="0" eb="1">
      <t>ネン</t>
    </rPh>
    <phoneticPr fontId="19"/>
  </si>
  <si>
    <t>月</t>
    <rPh sb="0" eb="1">
      <t>ガツ</t>
    </rPh>
    <phoneticPr fontId="19"/>
  </si>
  <si>
    <t>日</t>
    <rPh sb="0" eb="1">
      <t>ニチ</t>
    </rPh>
    <phoneticPr fontId="19"/>
  </si>
  <si>
    <t>月</t>
    <rPh sb="0" eb="1">
      <t>ツキ</t>
    </rPh>
    <phoneticPr fontId="19"/>
  </si>
  <si>
    <t>対象期間</t>
    <rPh sb="0" eb="2">
      <t>タイショウ</t>
    </rPh>
    <rPh sb="2" eb="4">
      <t>キカン</t>
    </rPh>
    <phoneticPr fontId="19"/>
  </si>
  <si>
    <t>設問Ⅱ-Ⅳ題名</t>
    <rPh sb="0" eb="2">
      <t>セツモン</t>
    </rPh>
    <rPh sb="5" eb="7">
      <t>ダイメイ</t>
    </rPh>
    <phoneticPr fontId="19"/>
  </si>
  <si>
    <t>,000円</t>
    <rPh sb="4" eb="5">
      <t>エン</t>
    </rPh>
    <phoneticPr fontId="1"/>
  </si>
  <si>
    <t>工事目的
（◎→2　○→1）</t>
    <rPh sb="0" eb="2">
      <t>コウジ</t>
    </rPh>
    <rPh sb="2" eb="4">
      <t>モクテキ</t>
    </rPh>
    <phoneticPr fontId="1"/>
  </si>
  <si>
    <t>省エネ対策の工事部位　※省エネルギー対策の場合
（◎→2　○→1）</t>
    <rPh sb="0" eb="1">
      <t>ショウ</t>
    </rPh>
    <rPh sb="3" eb="5">
      <t>タイサク</t>
    </rPh>
    <rPh sb="6" eb="8">
      <t>コウジ</t>
    </rPh>
    <rPh sb="8" eb="10">
      <t>ブイ</t>
    </rPh>
    <phoneticPr fontId="1"/>
  </si>
  <si>
    <t>工事部位
（◎→2　○→1）</t>
    <rPh sb="0" eb="2">
      <t>コウジ</t>
    </rPh>
    <rPh sb="2" eb="4">
      <t>ブイ</t>
    </rPh>
    <phoneticPr fontId="1"/>
  </si>
  <si>
    <t>◎</t>
    <phoneticPr fontId="1"/>
  </si>
  <si>
    <t>○</t>
    <phoneticPr fontId="1"/>
  </si>
  <si>
    <t>7.　住宅の利用関係</t>
    <phoneticPr fontId="1"/>
  </si>
  <si>
    <r>
      <t>Ⅳ. 個別の元請工事内容</t>
    </r>
    <r>
      <rPr>
        <b/>
        <sz val="18"/>
        <rFont val="ＭＳ Ｐゴシック"/>
        <family val="3"/>
        <charset val="128"/>
      </rPr>
      <t xml:space="preserve"> （2,000万円以上の工事）
</t>
    </r>
    <r>
      <rPr>
        <sz val="16"/>
        <rFont val="ＭＳ Ｐゴシック"/>
        <family val="3"/>
        <charset val="128"/>
      </rPr>
      <t/>
    </r>
    <phoneticPr fontId="1"/>
  </si>
  <si>
    <t>Ⅲ-6</t>
    <phoneticPr fontId="19"/>
  </si>
  <si>
    <t>Ⅲ-10</t>
    <phoneticPr fontId="19"/>
  </si>
  <si>
    <t>Ⅲ-10-2</t>
    <phoneticPr fontId="19"/>
  </si>
  <si>
    <t>Ⅲ-11</t>
    <phoneticPr fontId="19"/>
  </si>
  <si>
    <t>Ⅲ-12</t>
    <phoneticPr fontId="19"/>
  </si>
  <si>
    <t>Ⅲ-14</t>
    <phoneticPr fontId="19"/>
  </si>
  <si>
    <t>Ⅲ-14-2</t>
    <phoneticPr fontId="19"/>
  </si>
  <si>
    <t>Ⅲ-15</t>
    <phoneticPr fontId="19"/>
  </si>
  <si>
    <t>Ⅲ-16</t>
    <phoneticPr fontId="19"/>
  </si>
  <si>
    <t>Ⅲ-16-2</t>
    <phoneticPr fontId="19"/>
  </si>
  <si>
    <t>Ⅳ-7</t>
    <phoneticPr fontId="19"/>
  </si>
  <si>
    <t>Ⅳ-10</t>
    <phoneticPr fontId="19"/>
  </si>
  <si>
    <t>Ⅳ-11</t>
    <phoneticPr fontId="19"/>
  </si>
  <si>
    <t>Ⅳ-11-2</t>
    <phoneticPr fontId="19"/>
  </si>
  <si>
    <t>Ⅳ-12</t>
    <phoneticPr fontId="19"/>
  </si>
  <si>
    <t>Ⅳ-13</t>
    <phoneticPr fontId="19"/>
  </si>
  <si>
    <t>Ⅳ-15</t>
    <phoneticPr fontId="19"/>
  </si>
  <si>
    <t>Ⅳ-15-2</t>
    <phoneticPr fontId="19"/>
  </si>
  <si>
    <t>Ⅳ-16</t>
    <phoneticPr fontId="19"/>
  </si>
  <si>
    <t>Ⅳ-17</t>
    <phoneticPr fontId="19"/>
  </si>
  <si>
    <t>Ⅳ-17-2</t>
    <phoneticPr fontId="19"/>
  </si>
  <si>
    <t>設問Ⅲ題名1</t>
    <rPh sb="0" eb="2">
      <t>セツモン</t>
    </rPh>
    <rPh sb="3" eb="5">
      <t>ダイメイ</t>
    </rPh>
    <phoneticPr fontId="19"/>
  </si>
  <si>
    <t>設問Ⅲ題名2</t>
    <rPh sb="0" eb="2">
      <t>セツモン</t>
    </rPh>
    <rPh sb="3" eb="5">
      <t>ダイメイ</t>
    </rPh>
    <phoneticPr fontId="19"/>
  </si>
  <si>
    <t>設問Ⅲ題名3</t>
    <rPh sb="0" eb="2">
      <t>セツモン</t>
    </rPh>
    <rPh sb="3" eb="5">
      <t>ダイメイ</t>
    </rPh>
    <phoneticPr fontId="19"/>
  </si>
  <si>
    <t>01.　公共</t>
    <phoneticPr fontId="19"/>
  </si>
  <si>
    <t>02.　個人（居住者）</t>
    <phoneticPr fontId="19"/>
  </si>
  <si>
    <t>03.　個人（非居住オーナー）</t>
    <phoneticPr fontId="19"/>
  </si>
  <si>
    <t>04.　管理組合</t>
    <phoneticPr fontId="19"/>
  </si>
  <si>
    <t>05.　民間企業等</t>
    <phoneticPr fontId="19"/>
  </si>
  <si>
    <t>01.　賃貸</t>
    <phoneticPr fontId="19"/>
  </si>
  <si>
    <t>02.　賃貸以外</t>
    <phoneticPr fontId="19"/>
  </si>
  <si>
    <t>01.　一戸建住宅</t>
    <phoneticPr fontId="19"/>
  </si>
  <si>
    <t>02.　一戸建店舗等併用住宅</t>
    <phoneticPr fontId="19"/>
  </si>
  <si>
    <t>03.　長屋建住宅</t>
    <phoneticPr fontId="19"/>
  </si>
  <si>
    <t>04.　共同住宅</t>
    <phoneticPr fontId="19"/>
  </si>
  <si>
    <t>01.　専有・専用部分</t>
    <phoneticPr fontId="19"/>
  </si>
  <si>
    <t>02.　共用部分</t>
    <phoneticPr fontId="19"/>
  </si>
  <si>
    <t>01.　あり</t>
    <phoneticPr fontId="19"/>
  </si>
  <si>
    <t>02.　なし</t>
    <phoneticPr fontId="19"/>
  </si>
  <si>
    <t>01.　事務所</t>
    <phoneticPr fontId="19"/>
  </si>
  <si>
    <t>02.　飲食店</t>
    <phoneticPr fontId="19"/>
  </si>
  <si>
    <t>03.　物販店舗</t>
    <phoneticPr fontId="19"/>
  </si>
  <si>
    <t>04.　生産施設　(工場、作業場)</t>
    <phoneticPr fontId="19"/>
  </si>
  <si>
    <t>05.　倉庫・流通施設</t>
    <phoneticPr fontId="19"/>
  </si>
  <si>
    <t>06.　学校の校舎</t>
    <phoneticPr fontId="19"/>
  </si>
  <si>
    <t>07.　医療施設</t>
    <phoneticPr fontId="19"/>
  </si>
  <si>
    <t>08.　宿泊施設</t>
    <phoneticPr fontId="19"/>
  </si>
  <si>
    <t>09.　老人福祉施設</t>
    <phoneticPr fontId="19"/>
  </si>
  <si>
    <t>01.　木造</t>
    <phoneticPr fontId="19"/>
  </si>
  <si>
    <t>02.　コンクリート系構造</t>
    <phoneticPr fontId="19"/>
  </si>
  <si>
    <t>03.　重量鉄骨造</t>
    <phoneticPr fontId="19"/>
  </si>
  <si>
    <t>04.　軽量鉄骨造</t>
    <phoneticPr fontId="19"/>
  </si>
  <si>
    <t>05.　その他</t>
    <phoneticPr fontId="19"/>
  </si>
  <si>
    <t>01.　昭和25年以前</t>
    <rPh sb="8" eb="9">
      <t>ネン</t>
    </rPh>
    <phoneticPr fontId="19"/>
  </si>
  <si>
    <t>02.　昭和26～35年</t>
    <phoneticPr fontId="19"/>
  </si>
  <si>
    <t>03.　昭和36～45年</t>
    <phoneticPr fontId="19"/>
  </si>
  <si>
    <t>04.　昭和46～55年</t>
    <phoneticPr fontId="19"/>
  </si>
  <si>
    <t>05.　昭和56～平成2年</t>
    <phoneticPr fontId="19"/>
  </si>
  <si>
    <t>06.　平成3～12年</t>
    <phoneticPr fontId="19"/>
  </si>
  <si>
    <t>07.　平成13～22年</t>
    <phoneticPr fontId="19"/>
  </si>
  <si>
    <t>08.　平成23年以降</t>
    <phoneticPr fontId="19"/>
  </si>
  <si>
    <t>09.　不明</t>
    <phoneticPr fontId="19"/>
  </si>
  <si>
    <t>08.　平成23年以降</t>
    <phoneticPr fontId="19"/>
  </si>
  <si>
    <t>01.　増築工事</t>
    <phoneticPr fontId="19"/>
  </si>
  <si>
    <t>02.　一部改築工事</t>
    <phoneticPr fontId="19"/>
  </si>
  <si>
    <t>04.　維持･修理工事</t>
    <phoneticPr fontId="19"/>
  </si>
  <si>
    <t>01.　工事届あり</t>
    <phoneticPr fontId="19"/>
  </si>
  <si>
    <t>02.　工事届なし</t>
    <phoneticPr fontId="19"/>
  </si>
  <si>
    <t>,000円</t>
    <phoneticPr fontId="1"/>
  </si>
  <si>
    <t>,000円</t>
    <phoneticPr fontId="1"/>
  </si>
  <si>
    <t>　１件目</t>
    <phoneticPr fontId="1"/>
  </si>
  <si>
    <t>③　改 装・改 修 工 事</t>
    <rPh sb="2" eb="3">
      <t>カイ</t>
    </rPh>
    <rPh sb="4" eb="5">
      <t>ソウ</t>
    </rPh>
    <rPh sb="6" eb="7">
      <t>カイ</t>
    </rPh>
    <rPh sb="8" eb="9">
      <t>オサム</t>
    </rPh>
    <rPh sb="10" eb="11">
      <t>コウ</t>
    </rPh>
    <rPh sb="12" eb="13">
      <t>コト</t>
    </rPh>
    <phoneticPr fontId="1"/>
  </si>
  <si>
    <t>改装・改修工事　元請受注件数</t>
    <rPh sb="3" eb="5">
      <t>カイシュウ</t>
    </rPh>
    <rPh sb="8" eb="10">
      <t>モトウケ</t>
    </rPh>
    <rPh sb="10" eb="12">
      <t>ジュチュウ</t>
    </rPh>
    <rPh sb="12" eb="14">
      <t>ケンスウ</t>
    </rPh>
    <phoneticPr fontId="1"/>
  </si>
  <si>
    <t>改装・改修工事　元請受注高（千円）</t>
    <rPh sb="8" eb="10">
      <t>モトウケ</t>
    </rPh>
    <rPh sb="10" eb="12">
      <t>ジュチュウ</t>
    </rPh>
    <rPh sb="12" eb="13">
      <t>タカ</t>
    </rPh>
    <phoneticPr fontId="1"/>
  </si>
  <si>
    <t>発注者</t>
    <rPh sb="0" eb="3">
      <t>ハッチュウシャ</t>
    </rPh>
    <phoneticPr fontId="1"/>
  </si>
  <si>
    <t>発注者</t>
    <phoneticPr fontId="1"/>
  </si>
  <si>
    <t>利用関係</t>
    <rPh sb="0" eb="2">
      <t>リヨウ</t>
    </rPh>
    <rPh sb="2" eb="4">
      <t>カンケイ</t>
    </rPh>
    <phoneticPr fontId="1"/>
  </si>
  <si>
    <t>住宅の種類</t>
    <rPh sb="0" eb="2">
      <t>ジュウタク</t>
    </rPh>
    <rPh sb="3" eb="5">
      <t>シュルイ</t>
    </rPh>
    <phoneticPr fontId="1"/>
  </si>
  <si>
    <t>工事部分</t>
    <rPh sb="0" eb="2">
      <t>コウジ</t>
    </rPh>
    <rPh sb="2" eb="4">
      <t>ブブン</t>
    </rPh>
    <phoneticPr fontId="1"/>
  </si>
  <si>
    <t>用途変更の有無</t>
    <rPh sb="0" eb="2">
      <t>ヨウト</t>
    </rPh>
    <rPh sb="2" eb="4">
      <t>ヘンコウ</t>
    </rPh>
    <rPh sb="5" eb="7">
      <t>ウム</t>
    </rPh>
    <phoneticPr fontId="1"/>
  </si>
  <si>
    <t>変更前の用途</t>
    <rPh sb="0" eb="2">
      <t>ヘンコウ</t>
    </rPh>
    <rPh sb="2" eb="3">
      <t>マエ</t>
    </rPh>
    <rPh sb="4" eb="6">
      <t>ヨウト</t>
    </rPh>
    <phoneticPr fontId="1"/>
  </si>
  <si>
    <t>主な構造</t>
    <rPh sb="0" eb="1">
      <t>オモ</t>
    </rPh>
    <rPh sb="2" eb="4">
      <t>コウゾウ</t>
    </rPh>
    <phoneticPr fontId="1"/>
  </si>
  <si>
    <t>新築した年</t>
    <rPh sb="0" eb="2">
      <t>シンチク</t>
    </rPh>
    <rPh sb="4" eb="5">
      <t>トシ</t>
    </rPh>
    <phoneticPr fontId="1"/>
  </si>
  <si>
    <t>工事種類</t>
    <rPh sb="0" eb="2">
      <t>コウジ</t>
    </rPh>
    <rPh sb="2" eb="4">
      <t>シュルイ</t>
    </rPh>
    <phoneticPr fontId="1"/>
  </si>
  <si>
    <t>建築工事届の有無</t>
    <rPh sb="0" eb="2">
      <t>ケンチク</t>
    </rPh>
    <rPh sb="2" eb="4">
      <t>コウジ</t>
    </rPh>
    <rPh sb="4" eb="5">
      <t>トドケ</t>
    </rPh>
    <rPh sb="6" eb="8">
      <t>ウム</t>
    </rPh>
    <phoneticPr fontId="1"/>
  </si>
  <si>
    <t>工事部位</t>
    <rPh sb="0" eb="2">
      <t>コウジ</t>
    </rPh>
    <rPh sb="2" eb="4">
      <t>ブイ</t>
    </rPh>
    <phoneticPr fontId="1"/>
  </si>
  <si>
    <t>工事部位</t>
    <phoneticPr fontId="1"/>
  </si>
  <si>
    <t>工事目的</t>
    <rPh sb="0" eb="2">
      <t>コウジ</t>
    </rPh>
    <rPh sb="2" eb="4">
      <t>モクテキ</t>
    </rPh>
    <phoneticPr fontId="1"/>
  </si>
  <si>
    <t>工事目的</t>
    <phoneticPr fontId="1"/>
  </si>
  <si>
    <t>省エネ対策の工事部位</t>
    <rPh sb="0" eb="1">
      <t>ショウ</t>
    </rPh>
    <rPh sb="3" eb="5">
      <t>タイサク</t>
    </rPh>
    <rPh sb="6" eb="8">
      <t>コウジ</t>
    </rPh>
    <rPh sb="8" eb="10">
      <t>ブイ</t>
    </rPh>
    <phoneticPr fontId="1"/>
  </si>
  <si>
    <t>省エネ対策の工事部位</t>
    <phoneticPr fontId="1"/>
  </si>
  <si>
    <t>住宅の利用関係</t>
    <rPh sb="0" eb="2">
      <t>ジュウタク</t>
    </rPh>
    <rPh sb="3" eb="5">
      <t>リヨウ</t>
    </rPh>
    <rPh sb="5" eb="7">
      <t>カンケイ</t>
    </rPh>
    <phoneticPr fontId="1"/>
  </si>
  <si>
    <t>共同住宅の工事部分</t>
    <rPh sb="0" eb="2">
      <t>キョウドウ</t>
    </rPh>
    <rPh sb="2" eb="4">
      <t>ジュウタク</t>
    </rPh>
    <rPh sb="5" eb="7">
      <t>コウジ</t>
    </rPh>
    <rPh sb="7" eb="9">
      <t>ブブン</t>
    </rPh>
    <phoneticPr fontId="1"/>
  </si>
  <si>
    <t>改装・改修工事と維持・修理工事を区分して記入</t>
    <rPh sb="0" eb="2">
      <t>カイソウ</t>
    </rPh>
    <rPh sb="3" eb="5">
      <t>カイシュウ</t>
    </rPh>
    <rPh sb="5" eb="7">
      <t>コウジ</t>
    </rPh>
    <rPh sb="8" eb="10">
      <t>イジ</t>
    </rPh>
    <rPh sb="11" eb="13">
      <t>シュウリ</t>
    </rPh>
    <rPh sb="13" eb="15">
      <t>コウジ</t>
    </rPh>
    <rPh sb="16" eb="18">
      <t>クブン</t>
    </rPh>
    <rPh sb="20" eb="22">
      <t>キニュウ</t>
    </rPh>
    <phoneticPr fontId="1"/>
  </si>
  <si>
    <t>①</t>
    <phoneticPr fontId="1"/>
  </si>
  <si>
    <t>②</t>
    <phoneticPr fontId="24"/>
  </si>
  <si>
    <t>③</t>
    <phoneticPr fontId="24"/>
  </si>
  <si>
    <t>④</t>
    <phoneticPr fontId="24"/>
  </si>
  <si>
    <t>⑤</t>
    <phoneticPr fontId="24"/>
  </si>
  <si>
    <t>⑥</t>
    <phoneticPr fontId="24"/>
  </si>
  <si>
    <t>⑦</t>
    <phoneticPr fontId="24"/>
  </si>
  <si>
    <t>⑧</t>
    <phoneticPr fontId="24"/>
  </si>
  <si>
    <t>⑨</t>
    <phoneticPr fontId="24"/>
  </si>
  <si>
    <t>⑩</t>
    <phoneticPr fontId="24"/>
  </si>
  <si>
    <t>⑪</t>
    <phoneticPr fontId="24"/>
  </si>
  <si>
    <t>⑫</t>
    <phoneticPr fontId="24"/>
  </si>
  <si>
    <t>⑬</t>
    <phoneticPr fontId="24"/>
  </si>
  <si>
    <t>⑭</t>
    <phoneticPr fontId="24"/>
  </si>
  <si>
    <t>⑮</t>
    <phoneticPr fontId="24"/>
  </si>
  <si>
    <t>⑯</t>
    <phoneticPr fontId="24"/>
  </si>
  <si>
    <t>⑰</t>
    <phoneticPr fontId="24"/>
  </si>
  <si>
    <t>3.　専有・専用部分及び共用部分両方</t>
    <rPh sb="6" eb="8">
      <t>センヨウ</t>
    </rPh>
    <rPh sb="10" eb="11">
      <t>オヨ</t>
    </rPh>
    <phoneticPr fontId="1"/>
  </si>
  <si>
    <t>03.　専有・専用部分及び共用部分両方</t>
    <rPh sb="7" eb="9">
      <t>センヨウ</t>
    </rPh>
    <phoneticPr fontId="19"/>
  </si>
  <si>
    <t>提出期限</t>
    <rPh sb="0" eb="2">
      <t>テイシュツ</t>
    </rPh>
    <rPh sb="2" eb="4">
      <t>キゲン</t>
    </rPh>
    <phoneticPr fontId="1"/>
  </si>
  <si>
    <t>月</t>
    <rPh sb="0" eb="1">
      <t>ガツ</t>
    </rPh>
    <phoneticPr fontId="1"/>
  </si>
  <si>
    <t>設問Ⅲ・Ⅳ題名4</t>
    <rPh sb="0" eb="2">
      <t>セツモン</t>
    </rPh>
    <rPh sb="5" eb="7">
      <t>ダイメイ</t>
    </rPh>
    <phoneticPr fontId="1"/>
  </si>
  <si>
    <t>調　査　項　目</t>
    <rPh sb="0" eb="1">
      <t>チョウ</t>
    </rPh>
    <rPh sb="2" eb="3">
      <t>サ</t>
    </rPh>
    <rPh sb="4" eb="5">
      <t>コウ</t>
    </rPh>
    <rPh sb="6" eb="7">
      <t>メ</t>
    </rPh>
    <phoneticPr fontId="1"/>
  </si>
  <si>
    <t>調　　査　　項　　目</t>
    <rPh sb="0" eb="1">
      <t>チョウ</t>
    </rPh>
    <rPh sb="3" eb="4">
      <t>サ</t>
    </rPh>
    <rPh sb="6" eb="7">
      <t>コウ</t>
    </rPh>
    <rPh sb="9" eb="10">
      <t>メ</t>
    </rPh>
    <phoneticPr fontId="1"/>
  </si>
  <si>
    <t>国土交通省　　一般統計調査</t>
    <rPh sb="0" eb="2">
      <t>コクド</t>
    </rPh>
    <rPh sb="2" eb="5">
      <t>コウツウショウ</t>
    </rPh>
    <rPh sb="7" eb="9">
      <t>イッパン</t>
    </rPh>
    <rPh sb="9" eb="11">
      <t>トウケイ</t>
    </rPh>
    <rPh sb="11" eb="13">
      <t>チョウサ</t>
    </rPh>
    <phoneticPr fontId="1"/>
  </si>
  <si>
    <t>建築物リフォーム・リニューアル調査</t>
    <rPh sb="0" eb="3">
      <t>ケンチクブツ</t>
    </rPh>
    <rPh sb="15" eb="17">
      <t>チョウサ</t>
    </rPh>
    <phoneticPr fontId="1"/>
  </si>
  <si>
    <t>住　宅 　調　査　</t>
    <phoneticPr fontId="1"/>
  </si>
  <si>
    <r>
      <rPr>
        <b/>
        <sz val="12"/>
        <color indexed="8"/>
        <rFont val="ＭＳ Ｐゴシック"/>
        <family val="3"/>
        <charset val="128"/>
      </rPr>
      <t>[対象期間]　</t>
    </r>
    <r>
      <rPr>
        <sz val="10"/>
        <color indexed="8"/>
        <rFont val="ＭＳ Ｐゴシック"/>
        <family val="3"/>
        <charset val="128"/>
      </rPr>
      <t/>
    </r>
    <rPh sb="3" eb="5">
      <t>キカン</t>
    </rPh>
    <phoneticPr fontId="1"/>
  </si>
  <si>
    <r>
      <rPr>
        <b/>
        <sz val="12"/>
        <color indexed="8"/>
        <rFont val="ＭＳ Ｐゴシック"/>
        <family val="3"/>
        <charset val="128"/>
      </rPr>
      <t>[提出期限]　</t>
    </r>
    <r>
      <rPr>
        <sz val="10"/>
        <color indexed="8"/>
        <rFont val="ＭＳ Ｐゴシック"/>
        <family val="3"/>
        <charset val="128"/>
      </rPr>
      <t/>
    </r>
    <rPh sb="1" eb="3">
      <t>テイシュツ</t>
    </rPh>
    <rPh sb="3" eb="5">
      <t>キゲン</t>
    </rPh>
    <phoneticPr fontId="1"/>
  </si>
  <si>
    <t>　対　象　外</t>
    <phoneticPr fontId="1"/>
  </si>
  <si>
    <r>
      <rPr>
        <b/>
        <sz val="9"/>
        <color indexed="8"/>
        <rFont val="ＭＳ Ｐゴシック"/>
        <family val="3"/>
        <charset val="128"/>
      </rPr>
      <t>　×</t>
    </r>
    <r>
      <rPr>
        <sz val="9"/>
        <color indexed="8"/>
        <rFont val="ＭＳ Ｐゴシック"/>
        <family val="3"/>
        <charset val="128"/>
      </rPr>
      <t>新築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別棟となる増築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全面改築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点検、清掃</t>
    </r>
    <r>
      <rPr>
        <sz val="8"/>
        <color indexed="8"/>
        <rFont val="ＭＳ Ｐゴシック"/>
        <family val="3"/>
        <charset val="128"/>
      </rPr>
      <t xml:space="preserve">
</t>
    </r>
    <rPh sb="17" eb="19">
      <t>ゼンメン</t>
    </rPh>
    <phoneticPr fontId="1"/>
  </si>
  <si>
    <t>・</t>
    <phoneticPr fontId="1"/>
  </si>
  <si>
    <t>・</t>
    <phoneticPr fontId="1"/>
  </si>
  <si>
    <t>・</t>
    <phoneticPr fontId="1"/>
  </si>
  <si>
    <t>[対象期間]</t>
    <rPh sb="1" eb="3">
      <t>タイショウ</t>
    </rPh>
    <rPh sb="3" eb="5">
      <t>キカン</t>
    </rPh>
    <phoneticPr fontId="1"/>
  </si>
  <si>
    <t>半期</t>
    <rPh sb="0" eb="2">
      <t>ハンキ</t>
    </rPh>
    <phoneticPr fontId="19"/>
  </si>
  <si>
    <t>調査票</t>
    <rPh sb="0" eb="2">
      <t>チョウサ</t>
    </rPh>
    <rPh sb="2" eb="3">
      <t>ヒョウ</t>
    </rPh>
    <phoneticPr fontId="19"/>
  </si>
  <si>
    <t>同時に送る別の調査票</t>
    <rPh sb="0" eb="2">
      <t>ドウジ</t>
    </rPh>
    <rPh sb="3" eb="4">
      <t>オク</t>
    </rPh>
    <rPh sb="5" eb="6">
      <t>ベツ</t>
    </rPh>
    <rPh sb="7" eb="9">
      <t>チョウサ</t>
    </rPh>
    <rPh sb="9" eb="10">
      <t>ヒョウ</t>
    </rPh>
    <phoneticPr fontId="19"/>
  </si>
  <si>
    <t>3.　着工年月
    　（西  暦）</t>
    <rPh sb="3" eb="5">
      <t>チャッコウ</t>
    </rPh>
    <rPh sb="5" eb="7">
      <t>ネンゲツ</t>
    </rPh>
    <rPh sb="14" eb="15">
      <t>ニシ</t>
    </rPh>
    <rPh sb="17" eb="18">
      <t>コヨミ</t>
    </rPh>
    <phoneticPr fontId="1"/>
  </si>
  <si>
    <r>
      <rPr>
        <b/>
        <sz val="8"/>
        <rFont val="ＭＳ Ｐゴシック"/>
        <family val="3"/>
        <charset val="128"/>
      </rPr>
      <t xml:space="preserve">○ </t>
    </r>
    <r>
      <rPr>
        <sz val="9"/>
        <rFont val="ＭＳ Ｐゴシック"/>
        <family val="3"/>
        <charset val="128"/>
      </rPr>
      <t xml:space="preserve">増     </t>
    </r>
    <r>
      <rPr>
        <sz val="8"/>
        <rFont val="ＭＳ Ｐゴシック"/>
        <family val="3"/>
        <charset val="128"/>
      </rPr>
      <t xml:space="preserve">   </t>
    </r>
    <r>
      <rPr>
        <sz val="9"/>
        <rFont val="ＭＳ Ｐゴシック"/>
        <family val="3"/>
        <charset val="128"/>
      </rPr>
      <t>築</t>
    </r>
    <r>
      <rPr>
        <b/>
        <sz val="8"/>
        <rFont val="ＭＳ Ｐゴシック"/>
        <family val="3"/>
        <charset val="128"/>
      </rPr>
      <t xml:space="preserve"> …</t>
    </r>
    <r>
      <rPr>
        <sz val="9"/>
        <rFont val="ＭＳ Ｐゴシック"/>
        <family val="3"/>
        <charset val="128"/>
      </rPr>
      <t>既存建物の床面積が増加する工事</t>
    </r>
    <r>
      <rPr>
        <b/>
        <sz val="8"/>
        <rFont val="ＭＳ Ｐゴシック"/>
        <family val="3"/>
        <charset val="128"/>
      </rPr>
      <t xml:space="preserve">
○ </t>
    </r>
    <r>
      <rPr>
        <sz val="9"/>
        <rFont val="ＭＳ Ｐゴシック"/>
        <family val="3"/>
        <charset val="128"/>
      </rPr>
      <t>一部 改築</t>
    </r>
    <r>
      <rPr>
        <b/>
        <sz val="8"/>
        <rFont val="ＭＳ Ｐゴシック"/>
        <family val="3"/>
        <charset val="128"/>
      </rPr>
      <t xml:space="preserve"> …</t>
    </r>
    <r>
      <rPr>
        <sz val="9"/>
        <rFont val="ＭＳ Ｐゴシック"/>
        <family val="3"/>
        <charset val="128"/>
      </rPr>
      <t>既存建物の一部を除却し、用途、規模、構造の著しく異ならない建物を建築する工事</t>
    </r>
    <r>
      <rPr>
        <b/>
        <sz val="8"/>
        <rFont val="ＭＳ Ｐゴシック"/>
        <family val="3"/>
        <charset val="128"/>
      </rPr>
      <t xml:space="preserve">
○ </t>
    </r>
    <r>
      <rPr>
        <sz val="9"/>
        <rFont val="ＭＳ Ｐゴシック"/>
        <family val="3"/>
        <charset val="128"/>
      </rPr>
      <t>改装</t>
    </r>
    <r>
      <rPr>
        <sz val="8"/>
        <rFont val="ＭＳ Ｐゴシック"/>
        <family val="3"/>
        <charset val="128"/>
      </rPr>
      <t>･</t>
    </r>
    <r>
      <rPr>
        <sz val="9"/>
        <rFont val="ＭＳ Ｐゴシック"/>
        <family val="3"/>
        <charset val="128"/>
      </rPr>
      <t>改修</t>
    </r>
    <r>
      <rPr>
        <b/>
        <sz val="8"/>
        <rFont val="ＭＳ Ｐゴシック"/>
        <family val="3"/>
        <charset val="128"/>
      </rPr>
      <t xml:space="preserve"> </t>
    </r>
    <r>
      <rPr>
        <sz val="7"/>
        <rFont val="ＭＳ Ｐゴシック"/>
        <family val="3"/>
        <charset val="128"/>
      </rPr>
      <t>…</t>
    </r>
    <r>
      <rPr>
        <sz val="9"/>
        <rFont val="ＭＳ Ｐゴシック"/>
        <family val="3"/>
        <charset val="128"/>
      </rPr>
      <t>内装の模様替え、屋根のふき替え、間取り変更、設備機器の更新など
　　　　　　　　　　 機能の向上や耐久性の向上を意図して行う工事</t>
    </r>
    <r>
      <rPr>
        <b/>
        <sz val="8"/>
        <rFont val="ＭＳ Ｐゴシック"/>
        <family val="3"/>
        <charset val="128"/>
      </rPr>
      <t xml:space="preserve">
○ </t>
    </r>
    <r>
      <rPr>
        <sz val="9"/>
        <rFont val="ＭＳ Ｐゴシック"/>
        <family val="3"/>
        <charset val="128"/>
      </rPr>
      <t>維持</t>
    </r>
    <r>
      <rPr>
        <sz val="8"/>
        <rFont val="ＭＳ Ｐゴシック"/>
        <family val="3"/>
        <charset val="128"/>
      </rPr>
      <t>･</t>
    </r>
    <r>
      <rPr>
        <sz val="9"/>
        <rFont val="ＭＳ Ｐゴシック"/>
        <family val="3"/>
        <charset val="128"/>
      </rPr>
      <t>修理</t>
    </r>
    <r>
      <rPr>
        <b/>
        <sz val="8"/>
        <rFont val="ＭＳ Ｐゴシック"/>
        <family val="3"/>
        <charset val="128"/>
      </rPr>
      <t xml:space="preserve"> </t>
    </r>
    <r>
      <rPr>
        <sz val="7"/>
        <rFont val="ＭＳ Ｐゴシック"/>
        <family val="3"/>
        <charset val="128"/>
      </rPr>
      <t>…</t>
    </r>
    <r>
      <rPr>
        <sz val="9"/>
        <rFont val="ＭＳ Ｐゴシック"/>
        <family val="3"/>
        <charset val="128"/>
      </rPr>
      <t>壊れた部分、損耗劣化した部材の交換・修理や消耗部品の交換などの
　　　　　　　　　　 機能の向上や耐久性の向上を意図しない工事</t>
    </r>
    <rPh sb="32" eb="34">
      <t>イチブ</t>
    </rPh>
    <rPh sb="39" eb="41">
      <t>キゾン</t>
    </rPh>
    <rPh sb="51" eb="53">
      <t>ヨウト</t>
    </rPh>
    <rPh sb="54" eb="56">
      <t>キボ</t>
    </rPh>
    <rPh sb="57" eb="59">
      <t>コウゾウ</t>
    </rPh>
    <rPh sb="60" eb="61">
      <t>イチジル</t>
    </rPh>
    <rPh sb="63" eb="64">
      <t>コト</t>
    </rPh>
    <rPh sb="68" eb="70">
      <t>タテモノ</t>
    </rPh>
    <rPh sb="83" eb="85">
      <t>カイシュウ</t>
    </rPh>
    <rPh sb="87" eb="89">
      <t>ナイソウ</t>
    </rPh>
    <rPh sb="90" eb="93">
      <t>モヨウガ</t>
    </rPh>
    <rPh sb="95" eb="97">
      <t>ヤネ</t>
    </rPh>
    <rPh sb="100" eb="101">
      <t>カ</t>
    </rPh>
    <rPh sb="103" eb="105">
      <t>マド</t>
    </rPh>
    <rPh sb="106" eb="108">
      <t>ヘンコウ</t>
    </rPh>
    <rPh sb="109" eb="111">
      <t>セツビ</t>
    </rPh>
    <rPh sb="111" eb="113">
      <t>キ</t>
    </rPh>
    <rPh sb="143" eb="145">
      <t>イト</t>
    </rPh>
    <rPh sb="147" eb="148">
      <t>オコナ</t>
    </rPh>
    <rPh sb="204" eb="206">
      <t>キノウ</t>
    </rPh>
    <rPh sb="207" eb="209">
      <t>コウジョウ</t>
    </rPh>
    <rPh sb="210" eb="213">
      <t>タイキュウセイ</t>
    </rPh>
    <rPh sb="214" eb="216">
      <t>コウジョウ</t>
    </rPh>
    <rPh sb="217" eb="219">
      <t>イト</t>
    </rPh>
    <phoneticPr fontId="1"/>
  </si>
  <si>
    <t>調査対象者ＩＤ</t>
    <rPh sb="0" eb="2">
      <t>チョウサ</t>
    </rPh>
    <rPh sb="2" eb="5">
      <t>タイショウシャ</t>
    </rPh>
    <phoneticPr fontId="1"/>
  </si>
  <si>
    <t>①～④の分類にしたがって、元請受注件数及び元請受注高（消費税込み）を入力してください。　</t>
    <rPh sb="13" eb="15">
      <t>モトウ</t>
    </rPh>
    <rPh sb="15" eb="17">
      <t>ジュチュウ</t>
    </rPh>
    <rPh sb="17" eb="19">
      <t>ケンスウ</t>
    </rPh>
    <rPh sb="19" eb="20">
      <t>オヨ</t>
    </rPh>
    <rPh sb="21" eb="23">
      <t>モトウ</t>
    </rPh>
    <rPh sb="23" eb="26">
      <t>ジュチュウダカ</t>
    </rPh>
    <rPh sb="27" eb="30">
      <t>ショウヒゼイ</t>
    </rPh>
    <rPh sb="30" eb="31">
      <t>コ</t>
    </rPh>
    <rPh sb="34" eb="36">
      <t>ニュウリョク</t>
    </rPh>
    <phoneticPr fontId="1"/>
  </si>
  <si>
    <r>
      <t>期間内に受注が無い場合は、</t>
    </r>
    <r>
      <rPr>
        <sz val="10"/>
        <rFont val="ＭＳ Ｐゴシック"/>
        <family val="3"/>
        <charset val="128"/>
      </rPr>
      <t>受注件数の欄に「０」を入力してください。</t>
    </r>
    <rPh sb="7" eb="8">
      <t>ナ</t>
    </rPh>
    <rPh sb="15" eb="17">
      <t>ケンスウ</t>
    </rPh>
    <rPh sb="24" eb="26">
      <t>ニュウリョク</t>
    </rPh>
    <phoneticPr fontId="1"/>
  </si>
  <si>
    <t>⑥は、住宅用途の建築工事全て（新築、別棟増築、全面改築を含む）について入力してください。</t>
    <rPh sb="3" eb="5">
      <t>ジュウタク</t>
    </rPh>
    <rPh sb="5" eb="7">
      <t>ヨウト</t>
    </rPh>
    <rPh sb="8" eb="10">
      <t>ケンチク</t>
    </rPh>
    <rPh sb="10" eb="12">
      <t>コウジ</t>
    </rPh>
    <rPh sb="12" eb="13">
      <t>スベ</t>
    </rPh>
    <rPh sb="15" eb="17">
      <t>シンチク</t>
    </rPh>
    <rPh sb="18" eb="20">
      <t>ベットウ</t>
    </rPh>
    <rPh sb="20" eb="22">
      <t>ゾウチク</t>
    </rPh>
    <rPh sb="23" eb="25">
      <t>ゼンメン</t>
    </rPh>
    <rPh sb="25" eb="27">
      <t>カイチク</t>
    </rPh>
    <rPh sb="28" eb="29">
      <t>フク</t>
    </rPh>
    <rPh sb="35" eb="37">
      <t>ニュウリョク</t>
    </rPh>
    <phoneticPr fontId="1"/>
  </si>
  <si>
    <t>貴企業の概要を入力してください。
問い合わせなど、必要な場合がありますので、右表に必ず入力者の連絡先を入力してください。</t>
    <rPh sb="0" eb="1">
      <t>キ</t>
    </rPh>
    <rPh sb="1" eb="3">
      <t>キギョウ</t>
    </rPh>
    <rPh sb="4" eb="6">
      <t>ガイヨウ</t>
    </rPh>
    <rPh sb="7" eb="9">
      <t>ニュウリョク</t>
    </rPh>
    <rPh sb="43" eb="45">
      <t>ニュウリョク</t>
    </rPh>
    <rPh sb="51" eb="53">
      <t>ニュウリョク</t>
    </rPh>
    <phoneticPr fontId="1"/>
  </si>
  <si>
    <r>
      <t>8.　住宅の種類</t>
    </r>
    <r>
      <rPr>
        <sz val="11"/>
        <rFont val="ＭＳ Ｐゴシック"/>
        <family val="3"/>
        <charset val="128"/>
      </rPr>
      <t>　（</t>
    </r>
    <r>
      <rPr>
        <sz val="11"/>
        <color indexed="10"/>
        <rFont val="ＭＳ Ｐゴシック"/>
        <family val="3"/>
        <charset val="128"/>
      </rPr>
      <t>工事後の種類</t>
    </r>
    <r>
      <rPr>
        <sz val="11"/>
        <rFont val="ＭＳ Ｐゴシック"/>
        <family val="3"/>
        <charset val="128"/>
      </rPr>
      <t>をご回答ください）</t>
    </r>
    <rPh sb="18" eb="20">
      <t>カイトウ</t>
    </rPh>
    <phoneticPr fontId="1"/>
  </si>
  <si>
    <r>
      <t>9.　共同住宅の工事部分</t>
    </r>
    <r>
      <rPr>
        <sz val="11"/>
        <rFont val="ＭＳ Ｐゴシック"/>
        <family val="3"/>
        <charset val="128"/>
      </rPr>
      <t>　（</t>
    </r>
    <r>
      <rPr>
        <sz val="11"/>
        <color indexed="10"/>
        <rFont val="ＭＳ Ｐゴシック"/>
        <family val="3"/>
        <charset val="128"/>
      </rPr>
      <t>共同住宅の場合</t>
    </r>
    <r>
      <rPr>
        <sz val="11"/>
        <rFont val="ＭＳ Ｐゴシック"/>
        <family val="3"/>
        <charset val="128"/>
      </rPr>
      <t>ご回答ください）</t>
    </r>
    <rPh sb="8" eb="10">
      <t>コウジ</t>
    </rPh>
    <rPh sb="10" eb="12">
      <t>ブブン</t>
    </rPh>
    <rPh sb="22" eb="24">
      <t>カイトウ</t>
    </rPh>
    <phoneticPr fontId="1"/>
  </si>
  <si>
    <r>
      <t>10 - 2.   変更前の用途</t>
    </r>
    <r>
      <rPr>
        <sz val="11"/>
        <rFont val="ＭＳ Ｐゴシック"/>
        <family val="3"/>
        <charset val="128"/>
      </rPr>
      <t>　　（</t>
    </r>
    <r>
      <rPr>
        <sz val="11"/>
        <color indexed="10"/>
        <rFont val="ＭＳ Ｐゴシック"/>
        <family val="3"/>
        <charset val="128"/>
      </rPr>
      <t>１.ありの場合</t>
    </r>
    <r>
      <rPr>
        <sz val="11"/>
        <rFont val="ＭＳ Ｐゴシック"/>
        <family val="3"/>
        <charset val="128"/>
      </rPr>
      <t>、変更前の主な用途をご回答ください）</t>
    </r>
    <rPh sb="37" eb="39">
      <t>カイトウ</t>
    </rPh>
    <phoneticPr fontId="1"/>
  </si>
  <si>
    <r>
      <t>14 - 2.   建築工事届の有無　</t>
    </r>
    <r>
      <rPr>
        <sz val="11"/>
        <rFont val="ＭＳ Ｐゴシック"/>
        <family val="3"/>
        <charset val="128"/>
      </rPr>
      <t>　（</t>
    </r>
    <r>
      <rPr>
        <sz val="11"/>
        <color indexed="10"/>
        <rFont val="ＭＳ Ｐゴシック"/>
        <family val="3"/>
        <charset val="128"/>
      </rPr>
      <t>１.増築工事</t>
    </r>
    <r>
      <rPr>
        <sz val="11"/>
        <rFont val="ＭＳ Ｐゴシック"/>
        <family val="3"/>
        <charset val="128"/>
      </rPr>
      <t>または</t>
    </r>
    <r>
      <rPr>
        <sz val="11"/>
        <color indexed="10"/>
        <rFont val="ＭＳ Ｐゴシック"/>
        <family val="3"/>
        <charset val="128"/>
      </rPr>
      <t>2.一部改築工事の場合</t>
    </r>
    <r>
      <rPr>
        <sz val="11"/>
        <rFont val="ＭＳ Ｐゴシック"/>
        <family val="3"/>
        <charset val="128"/>
      </rPr>
      <t>、ご回答ください）</t>
    </r>
    <rPh sb="16" eb="18">
      <t>ウム</t>
    </rPh>
    <rPh sb="23" eb="25">
      <t>ゾウチク</t>
    </rPh>
    <rPh sb="25" eb="27">
      <t>コウジ</t>
    </rPh>
    <rPh sb="32" eb="34">
      <t>イチブ</t>
    </rPh>
    <rPh sb="34" eb="36">
      <t>カイチク</t>
    </rPh>
    <rPh sb="36" eb="38">
      <t>コウジ</t>
    </rPh>
    <rPh sb="43" eb="45">
      <t>カイトウ</t>
    </rPh>
    <phoneticPr fontId="1"/>
  </si>
  <si>
    <t>3.　改装・改修工事（機能の向上や耐久性の向上を意図して行う工事）</t>
    <rPh sb="24" eb="26">
      <t>イト</t>
    </rPh>
    <rPh sb="28" eb="29">
      <t>オコナ</t>
    </rPh>
    <phoneticPr fontId="1"/>
  </si>
  <si>
    <t>4.　維持･修理工事（機能の向上や耐久性の向上を意図しない工事）</t>
    <rPh sb="3" eb="5">
      <t>イジ</t>
    </rPh>
    <rPh sb="6" eb="8">
      <t>シュウリ</t>
    </rPh>
    <rPh sb="8" eb="10">
      <t>コウジ</t>
    </rPh>
    <rPh sb="29" eb="31">
      <t>コウジ</t>
    </rPh>
    <phoneticPr fontId="1"/>
  </si>
  <si>
    <r>
      <t>16.　工事目的</t>
    </r>
    <r>
      <rPr>
        <sz val="13"/>
        <rFont val="ＭＳ Ｐゴシック"/>
        <family val="3"/>
        <charset val="128"/>
      </rPr>
      <t>　　（</t>
    </r>
    <r>
      <rPr>
        <sz val="13"/>
        <color indexed="10"/>
        <rFont val="ＭＳ Ｐゴシック"/>
        <family val="3"/>
        <charset val="128"/>
      </rPr>
      <t>維持・修理工事以外</t>
    </r>
    <r>
      <rPr>
        <sz val="13"/>
        <rFont val="ＭＳ Ｐゴシック"/>
        <family val="3"/>
        <charset val="128"/>
      </rPr>
      <t>の場合、ご回答ください）</t>
    </r>
    <rPh sb="25" eb="27">
      <t>カイトウ</t>
    </rPh>
    <phoneticPr fontId="1"/>
  </si>
  <si>
    <t>4.　維持･修理工事（機能の向上や耐久性の向上を意図しない工事）</t>
    <rPh sb="3" eb="5">
      <t>イジ</t>
    </rPh>
    <rPh sb="6" eb="8">
      <t>シュウリ</t>
    </rPh>
    <rPh sb="8" eb="10">
      <t>コウジ</t>
    </rPh>
    <phoneticPr fontId="1"/>
  </si>
  <si>
    <r>
      <t xml:space="preserve">16-2. 省エネ対策の工事部位 </t>
    </r>
    <r>
      <rPr>
        <sz val="13"/>
        <rFont val="ＭＳ Ｐゴシック"/>
        <family val="3"/>
        <charset val="128"/>
      </rPr>
      <t>（</t>
    </r>
    <r>
      <rPr>
        <sz val="13"/>
        <color indexed="10"/>
        <rFont val="ＭＳ Ｐゴシック"/>
        <family val="3"/>
        <charset val="128"/>
      </rPr>
      <t>3.省エネルギー対策の場合</t>
    </r>
    <r>
      <rPr>
        <sz val="13"/>
        <rFont val="ＭＳ Ｐゴシック"/>
        <family val="3"/>
        <charset val="128"/>
      </rPr>
      <t>、ご回答ください）</t>
    </r>
    <rPh sb="33" eb="35">
      <t>カイトウ</t>
    </rPh>
    <phoneticPr fontId="1"/>
  </si>
  <si>
    <t>調　査　対　象　：</t>
    <phoneticPr fontId="1"/>
  </si>
  <si>
    <r>
      <rPr>
        <b/>
        <sz val="12"/>
        <color indexed="8"/>
        <rFont val="ＭＳ Ｐゴシック"/>
        <family val="3"/>
        <charset val="128"/>
      </rPr>
      <t>対象期間に受注した元請工事</t>
    </r>
    <r>
      <rPr>
        <vertAlign val="superscript"/>
        <sz val="9"/>
        <color indexed="8"/>
        <rFont val="ＭＳ Ｐゴシック"/>
        <family val="3"/>
        <charset val="128"/>
      </rPr>
      <t>※1</t>
    </r>
    <r>
      <rPr>
        <b/>
        <sz val="12"/>
        <color indexed="8"/>
        <rFont val="ＭＳ Ｐゴシック"/>
        <family val="3"/>
        <charset val="128"/>
      </rPr>
      <t>のうち、住宅用途</t>
    </r>
    <r>
      <rPr>
        <vertAlign val="superscript"/>
        <sz val="9"/>
        <color indexed="8"/>
        <rFont val="ＭＳ Ｐゴシック"/>
        <family val="3"/>
        <charset val="128"/>
      </rPr>
      <t>※2</t>
    </r>
    <r>
      <rPr>
        <b/>
        <sz val="12"/>
        <color indexed="8"/>
        <rFont val="ＭＳ Ｐゴシック"/>
        <family val="3"/>
        <charset val="128"/>
      </rPr>
      <t>の建築物及び
建築設備</t>
    </r>
    <r>
      <rPr>
        <vertAlign val="superscript"/>
        <sz val="9"/>
        <color indexed="8"/>
        <rFont val="ＭＳ Ｐゴシック"/>
        <family val="3"/>
        <charset val="128"/>
      </rPr>
      <t>※3</t>
    </r>
    <r>
      <rPr>
        <b/>
        <sz val="12"/>
        <color indexed="8"/>
        <rFont val="ＭＳ Ｐゴシック"/>
        <family val="3"/>
        <charset val="128"/>
      </rPr>
      <t>のリフォーム・リニューアル工事</t>
    </r>
    <r>
      <rPr>
        <vertAlign val="superscript"/>
        <sz val="9"/>
        <color indexed="8"/>
        <rFont val="ＭＳ Ｐゴシック"/>
        <family val="3"/>
        <charset val="128"/>
      </rPr>
      <t>※4</t>
    </r>
    <r>
      <rPr>
        <b/>
        <sz val="12"/>
        <color indexed="8"/>
        <rFont val="ＭＳ Ｐゴシック"/>
        <family val="3"/>
        <charset val="128"/>
      </rPr>
      <t>　</t>
    </r>
    <r>
      <rPr>
        <sz val="11"/>
        <color theme="1"/>
        <rFont val="ＭＳ Ｐゴシック"/>
        <family val="3"/>
        <charset val="128"/>
        <scheme val="minor"/>
      </rPr>
      <t>についてご回答下さい。</t>
    </r>
    <rPh sb="0" eb="2">
      <t>タイショウ</t>
    </rPh>
    <rPh sb="2" eb="4">
      <t>キカン</t>
    </rPh>
    <rPh sb="5" eb="7">
      <t>ジュチュウ</t>
    </rPh>
    <rPh sb="9" eb="11">
      <t>モトウ</t>
    </rPh>
    <rPh sb="11" eb="13">
      <t>コウジ</t>
    </rPh>
    <rPh sb="19" eb="21">
      <t>ジュウタク</t>
    </rPh>
    <rPh sb="21" eb="23">
      <t>ヨウト</t>
    </rPh>
    <rPh sb="26" eb="29">
      <t>ケンチクブツ</t>
    </rPh>
    <rPh sb="29" eb="30">
      <t>オヨ</t>
    </rPh>
    <rPh sb="32" eb="34">
      <t>ケンチク</t>
    </rPh>
    <rPh sb="34" eb="36">
      <t>セツビ</t>
    </rPh>
    <rPh sb="51" eb="53">
      <t>コウジ</t>
    </rPh>
    <rPh sb="61" eb="63">
      <t>カイトウ</t>
    </rPh>
    <rPh sb="63" eb="64">
      <t>クダ</t>
    </rPh>
    <phoneticPr fontId="1"/>
  </si>
  <si>
    <t>※1 建設業者以外からの請負工事は、元請工事でなくても調査対象としてください。</t>
    <rPh sb="14" eb="16">
      <t>コウジ</t>
    </rPh>
    <rPh sb="18" eb="20">
      <t>モトウ</t>
    </rPh>
    <rPh sb="20" eb="22">
      <t>コウジ</t>
    </rPh>
    <rPh sb="27" eb="29">
      <t>チョウサ</t>
    </rPh>
    <rPh sb="29" eb="31">
      <t>タイショウ</t>
    </rPh>
    <phoneticPr fontId="1"/>
  </si>
  <si>
    <t>※2 工事により用途が変更する場合は、工事後の用途が住宅となる場合が対象です。</t>
    <phoneticPr fontId="1"/>
  </si>
  <si>
    <t>※3 建物本体及び建物と一体となった建築設備工事を対象とします。</t>
    <rPh sb="18" eb="20">
      <t>ケンチク</t>
    </rPh>
    <phoneticPr fontId="1"/>
  </si>
  <si>
    <t>※4　リフォーム・リニューアル工事種類</t>
    <rPh sb="15" eb="17">
      <t>コウジ</t>
    </rPh>
    <rPh sb="17" eb="19">
      <t>シュルイ</t>
    </rPh>
    <phoneticPr fontId="1"/>
  </si>
  <si>
    <t>03.　改装･改修工事</t>
    <rPh sb="7" eb="9">
      <t>カイシュウ</t>
    </rPh>
    <phoneticPr fontId="19"/>
  </si>
  <si>
    <t>0.　契　約　月</t>
    <rPh sb="3" eb="4">
      <t>チギリ</t>
    </rPh>
    <rPh sb="5" eb="6">
      <t>ヤク</t>
    </rPh>
    <rPh sb="7" eb="8">
      <t>ツキ</t>
    </rPh>
    <phoneticPr fontId="1"/>
  </si>
  <si>
    <r>
      <t>8.　住宅の種類</t>
    </r>
    <r>
      <rPr>
        <sz val="11"/>
        <rFont val="ＭＳ Ｐゴシック"/>
        <family val="3"/>
        <charset val="128"/>
      </rPr>
      <t>　（</t>
    </r>
    <r>
      <rPr>
        <sz val="11"/>
        <color indexed="10"/>
        <rFont val="ＭＳ Ｐゴシック"/>
        <family val="3"/>
        <charset val="128"/>
      </rPr>
      <t>工事後の種類</t>
    </r>
    <r>
      <rPr>
        <sz val="11"/>
        <rFont val="ＭＳ Ｐゴシック"/>
        <family val="3"/>
        <charset val="128"/>
      </rPr>
      <t>をご回答ください）</t>
    </r>
    <rPh sb="18" eb="20">
      <t>カイトウ</t>
    </rPh>
    <phoneticPr fontId="1"/>
  </si>
  <si>
    <r>
      <t>9.　共同住宅の工事部分</t>
    </r>
    <r>
      <rPr>
        <sz val="11"/>
        <rFont val="ＭＳ Ｐゴシック"/>
        <family val="3"/>
        <charset val="128"/>
      </rPr>
      <t>　（</t>
    </r>
    <r>
      <rPr>
        <sz val="11"/>
        <color indexed="10"/>
        <rFont val="ＭＳ Ｐゴシック"/>
        <family val="3"/>
        <charset val="128"/>
      </rPr>
      <t>共同住宅の場合</t>
    </r>
    <r>
      <rPr>
        <sz val="11"/>
        <rFont val="ＭＳ Ｐゴシック"/>
        <family val="3"/>
        <charset val="128"/>
      </rPr>
      <t>ご回答ください）</t>
    </r>
    <rPh sb="8" eb="10">
      <t>コウジ</t>
    </rPh>
    <rPh sb="10" eb="12">
      <t>ブブン</t>
    </rPh>
    <rPh sb="22" eb="24">
      <t>カイトウ</t>
    </rPh>
    <phoneticPr fontId="1"/>
  </si>
  <si>
    <r>
      <t>10 - 2.   変更前の用途</t>
    </r>
    <r>
      <rPr>
        <sz val="11"/>
        <rFont val="ＭＳ Ｐゴシック"/>
        <family val="3"/>
        <charset val="128"/>
      </rPr>
      <t>　　（</t>
    </r>
    <r>
      <rPr>
        <sz val="11"/>
        <color indexed="10"/>
        <rFont val="ＭＳ Ｐゴシック"/>
        <family val="3"/>
        <charset val="128"/>
      </rPr>
      <t>１.ありの場合</t>
    </r>
    <r>
      <rPr>
        <sz val="11"/>
        <rFont val="ＭＳ Ｐゴシック"/>
        <family val="3"/>
        <charset val="128"/>
      </rPr>
      <t>、変更前の主な用途をご回答ください）</t>
    </r>
    <rPh sb="37" eb="39">
      <t>カイトウ</t>
    </rPh>
    <phoneticPr fontId="1"/>
  </si>
  <si>
    <r>
      <t>14 - 2.   建築工事届の有無</t>
    </r>
    <r>
      <rPr>
        <sz val="11"/>
        <rFont val="ＭＳ Ｐゴシック"/>
        <family val="3"/>
        <charset val="128"/>
      </rPr>
      <t>　　（</t>
    </r>
    <r>
      <rPr>
        <sz val="11"/>
        <color indexed="10"/>
        <rFont val="ＭＳ Ｐゴシック"/>
        <family val="3"/>
        <charset val="128"/>
      </rPr>
      <t>１.増築工事</t>
    </r>
    <r>
      <rPr>
        <sz val="11"/>
        <rFont val="ＭＳ Ｐゴシック"/>
        <family val="3"/>
        <charset val="128"/>
      </rPr>
      <t>または</t>
    </r>
    <r>
      <rPr>
        <sz val="11"/>
        <color indexed="10"/>
        <rFont val="ＭＳ Ｐゴシック"/>
        <family val="3"/>
        <charset val="128"/>
      </rPr>
      <t>2.一部改築工事の場合</t>
    </r>
    <r>
      <rPr>
        <sz val="11"/>
        <rFont val="ＭＳ Ｐゴシック"/>
        <family val="3"/>
        <charset val="128"/>
      </rPr>
      <t>、ご回答ください）</t>
    </r>
    <rPh sb="16" eb="18">
      <t>ウム</t>
    </rPh>
    <rPh sb="43" eb="45">
      <t>カイトウ</t>
    </rPh>
    <phoneticPr fontId="1"/>
  </si>
  <si>
    <r>
      <t>16 - 2.  省エネ対策の工事部位　　</t>
    </r>
    <r>
      <rPr>
        <sz val="13"/>
        <rFont val="ＭＳ Ｐゴシック"/>
        <family val="3"/>
        <charset val="128"/>
      </rPr>
      <t>（</t>
    </r>
    <r>
      <rPr>
        <sz val="13"/>
        <color indexed="10"/>
        <rFont val="ＭＳ Ｐゴシック"/>
        <family val="3"/>
        <charset val="128"/>
      </rPr>
      <t>3.省エネルギー対策の場合</t>
    </r>
    <r>
      <rPr>
        <sz val="13"/>
        <rFont val="ＭＳ Ｐゴシック"/>
        <family val="3"/>
        <charset val="128"/>
      </rPr>
      <t>、ご回答ください）</t>
    </r>
    <rPh sb="37" eb="39">
      <t>カイトウ</t>
    </rPh>
    <phoneticPr fontId="1"/>
  </si>
  <si>
    <t>富谷市 (216)</t>
    <rPh sb="0" eb="2">
      <t>トミヤ</t>
    </rPh>
    <rPh sb="2" eb="3">
      <t>シ</t>
    </rPh>
    <phoneticPr fontId="1"/>
  </si>
  <si>
    <t>黒川郡富谷町(423)は市制施行により2016.10.10から富谷市(216)</t>
    <phoneticPr fontId="1"/>
  </si>
  <si>
    <r>
      <rPr>
        <sz val="8"/>
        <color indexed="8"/>
        <rFont val="ＭＳ Ｐゴシック"/>
        <family val="3"/>
        <charset val="128"/>
      </rPr>
      <t>⑤建築物ﾘﾌｫｰﾑ･ﾘﾆｭｰｱﾙ工事計</t>
    </r>
    <r>
      <rPr>
        <sz val="7"/>
        <color indexed="8"/>
        <rFont val="ＭＳ Ｐゴシック"/>
        <family val="3"/>
        <charset val="128"/>
      </rPr>
      <t xml:space="preserve">
</t>
    </r>
    <r>
      <rPr>
        <sz val="8"/>
        <color indexed="8"/>
        <rFont val="ＭＳ Ｐゴシック"/>
        <family val="3"/>
        <charset val="128"/>
      </rPr>
      <t>（＝①＋②＋③＋④）</t>
    </r>
    <phoneticPr fontId="1"/>
  </si>
  <si>
    <r>
      <rPr>
        <sz val="9"/>
        <color indexed="8"/>
        <rFont val="ＭＳ Ｐゴシック"/>
        <family val="3"/>
        <charset val="128"/>
      </rPr>
      <t>⑥ 建 築 工 事 の 総 合 計</t>
    </r>
    <r>
      <rPr>
        <sz val="8.5"/>
        <color indexed="8"/>
        <rFont val="ＭＳ Ｐゴシック"/>
        <family val="3"/>
        <charset val="128"/>
      </rPr>
      <t xml:space="preserve">
</t>
    </r>
    <r>
      <rPr>
        <sz val="7"/>
        <color indexed="8"/>
        <rFont val="ＭＳ Ｐゴシック"/>
        <family val="3"/>
        <charset val="128"/>
      </rPr>
      <t>（＝</t>
    </r>
    <r>
      <rPr>
        <sz val="8"/>
        <color indexed="8"/>
        <rFont val="ＭＳ Ｐゴシック"/>
        <family val="3"/>
        <charset val="128"/>
      </rPr>
      <t>⑤</t>
    </r>
    <r>
      <rPr>
        <sz val="7"/>
        <color indexed="8"/>
        <rFont val="ＭＳ Ｐゴシック"/>
        <family val="3"/>
        <charset val="128"/>
      </rPr>
      <t>＋新築＋別棟増築＋全面改築）</t>
    </r>
    <rPh sb="22" eb="24">
      <t>シンチク</t>
    </rPh>
    <rPh sb="25" eb="27">
      <t>ベツムネ</t>
    </rPh>
    <rPh sb="27" eb="29">
      <t>ゾウチク</t>
    </rPh>
    <rPh sb="30" eb="31">
      <t>ゼン</t>
    </rPh>
    <rPh sb="32" eb="34">
      <t>カイチク</t>
    </rPh>
    <phoneticPr fontId="1"/>
  </si>
  <si>
    <r>
      <t>13.　建物全体の延べ床面積　</t>
    </r>
    <r>
      <rPr>
        <sz val="11"/>
        <rFont val="ＭＳ Ｐゴシック"/>
        <family val="3"/>
        <charset val="128"/>
      </rPr>
      <t>　（小数点以下を切り捨て、整数で記入して下さい。）</t>
    </r>
    <rPh sb="4" eb="6">
      <t>タテモノ</t>
    </rPh>
    <rPh sb="6" eb="8">
      <t>ゼンタイ</t>
    </rPh>
    <rPh sb="9" eb="10">
      <t>ノ</t>
    </rPh>
    <rPh sb="11" eb="14">
      <t>ユカメンセキ</t>
    </rPh>
    <phoneticPr fontId="1"/>
  </si>
  <si>
    <r>
      <rPr>
        <b/>
        <sz val="12"/>
        <color indexed="8"/>
        <rFont val="ＭＳ Ｐゴシック"/>
        <family val="3"/>
        <charset val="128"/>
      </rPr>
      <t>[送付先アドレス]　</t>
    </r>
    <r>
      <rPr>
        <sz val="10"/>
        <color indexed="8"/>
        <rFont val="ＭＳ Ｐゴシック"/>
        <family val="3"/>
        <charset val="128"/>
      </rPr>
      <t/>
    </r>
    <rPh sb="1" eb="3">
      <t>ソウフ</t>
    </rPh>
    <rPh sb="3" eb="4">
      <t>サキ</t>
    </rPh>
    <phoneticPr fontId="1"/>
  </si>
  <si>
    <t xml:space="preserve">1.　工　事　名
    　(差し支えない範囲でご回答ください。例： ○○賃貸ﾏﾝｼｮﾝ外壁改修工事)
</t>
    <rPh sb="25" eb="27">
      <t>カイトウ</t>
    </rPh>
    <rPh sb="44" eb="46">
      <t>ガイヘキ</t>
    </rPh>
    <rPh sb="46" eb="48">
      <t>カイシュウ</t>
    </rPh>
    <phoneticPr fontId="1"/>
  </si>
  <si>
    <t xml:space="preserve">15.　工事部位 </t>
    <phoneticPr fontId="1"/>
  </si>
  <si>
    <t>　　　  (主たる目的に「◎」を１つ、他に該当する目的全てに「○」を入力してください）</t>
    <rPh sb="9" eb="11">
      <t>モクテキ</t>
    </rPh>
    <rPh sb="25" eb="27">
      <t>モクテキ</t>
    </rPh>
    <rPh sb="34" eb="36">
      <t>ニュウリョク</t>
    </rPh>
    <phoneticPr fontId="1"/>
  </si>
  <si>
    <t>　　　　   (主たる部位に「◎」を１つ、他に該当する部位全てに「○」を入力してください）</t>
    <rPh sb="36" eb="38">
      <t>ニュウリョク</t>
    </rPh>
    <phoneticPr fontId="1"/>
  </si>
  <si>
    <t xml:space="preserve">15.　工事部位  </t>
    <phoneticPr fontId="1"/>
  </si>
  <si>
    <t xml:space="preserve">1.　工　事　名
    　(差し支えない範囲でご回答ください。例： ○○賃貸ﾏﾝｼｮﾝ防水改修工事)
</t>
    <rPh sb="25" eb="27">
      <t>カイトウ</t>
    </rPh>
    <rPh sb="44" eb="46">
      <t>ボウスイ</t>
    </rPh>
    <rPh sb="46" eb="48">
      <t>カイシュウ</t>
    </rPh>
    <phoneticPr fontId="1"/>
  </si>
  <si>
    <t>日～</t>
    <rPh sb="0" eb="1">
      <t>ニチ</t>
    </rPh>
    <phoneticPr fontId="19"/>
  </si>
  <si>
    <t>元請受注件数</t>
    <phoneticPr fontId="1"/>
  </si>
  <si>
    <r>
      <rPr>
        <b/>
        <sz val="9"/>
        <color indexed="8"/>
        <rFont val="ＭＳ Ｐゴシック"/>
        <family val="3"/>
        <charset val="128"/>
      </rPr>
      <t>元　請　受　注　高</t>
    </r>
    <r>
      <rPr>
        <b/>
        <sz val="8.5"/>
        <color indexed="8"/>
        <rFont val="ＭＳ Ｐゴシック"/>
        <family val="3"/>
        <charset val="128"/>
      </rPr>
      <t>　　</t>
    </r>
    <r>
      <rPr>
        <sz val="8"/>
        <color indexed="8"/>
        <rFont val="ＭＳ Ｐゴシック"/>
        <family val="3"/>
        <charset val="128"/>
      </rPr>
      <t>消費税込み（</t>
    </r>
    <r>
      <rPr>
        <sz val="8"/>
        <color indexed="10"/>
        <rFont val="ＭＳ Ｐゴシック"/>
        <family val="3"/>
        <charset val="128"/>
      </rPr>
      <t>千円未満を四捨五入</t>
    </r>
    <r>
      <rPr>
        <sz val="8"/>
        <color indexed="8"/>
        <rFont val="ＭＳ Ｐゴシック"/>
        <family val="3"/>
        <charset val="128"/>
      </rPr>
      <t>）</t>
    </r>
    <rPh sb="0" eb="1">
      <t>モト</t>
    </rPh>
    <rPh sb="2" eb="3">
      <t>ショウ</t>
    </rPh>
    <rPh sb="4" eb="5">
      <t>ウケ</t>
    </rPh>
    <rPh sb="6" eb="7">
      <t>チュウ</t>
    </rPh>
    <rPh sb="8" eb="9">
      <t>コウ</t>
    </rPh>
    <rPh sb="11" eb="14">
      <t>ショウヒゼイ</t>
    </rPh>
    <rPh sb="14" eb="15">
      <t>コミ</t>
    </rPh>
    <rPh sb="17" eb="18">
      <t>セン</t>
    </rPh>
    <rPh sb="18" eb="21">
      <t>エンミマン</t>
    </rPh>
    <rPh sb="22" eb="26">
      <t>シシャゴニュウ</t>
    </rPh>
    <phoneticPr fontId="1"/>
  </si>
  <si>
    <t>件</t>
    <rPh sb="0" eb="1">
      <t>ケン</t>
    </rPh>
    <phoneticPr fontId="1"/>
  </si>
  <si>
    <t>筑紫郡那珂川町　2018.10.1から那珂川市 (230)</t>
    <rPh sb="0" eb="3">
      <t>チクシグン</t>
    </rPh>
    <rPh sb="3" eb="7">
      <t>ナカガワマチ</t>
    </rPh>
    <rPh sb="19" eb="22">
      <t>ナカガワ</t>
    </rPh>
    <rPh sb="22" eb="23">
      <t>シ</t>
    </rPh>
    <phoneticPr fontId="1"/>
  </si>
  <si>
    <t>那珂川市 (230)</t>
    <rPh sb="3" eb="4">
      <t>シ</t>
    </rPh>
    <phoneticPr fontId="1"/>
  </si>
  <si>
    <t>---（郡部）---</t>
    <rPh sb="4" eb="5">
      <t>グン</t>
    </rPh>
    <phoneticPr fontId="1"/>
  </si>
  <si>
    <r>
      <t xml:space="preserve">←⑤は自動計算されます
</t>
    </r>
    <r>
      <rPr>
        <b/>
        <sz val="12"/>
        <color indexed="13"/>
        <rFont val="ＭＳ Ｐゴシック"/>
        <family val="3"/>
        <charset val="128"/>
      </rPr>
      <t>（①～④が未入力の場合も「0」が表示されています）</t>
    </r>
    <rPh sb="3" eb="5">
      <t>ジドウ</t>
    </rPh>
    <rPh sb="5" eb="7">
      <t>ケイサン</t>
    </rPh>
    <rPh sb="17" eb="20">
      <t>ミニュウリョク</t>
    </rPh>
    <rPh sb="21" eb="23">
      <t>バアイ</t>
    </rPh>
    <rPh sb="28" eb="30">
      <t>ヒョウジ</t>
    </rPh>
    <phoneticPr fontId="1"/>
  </si>
  <si>
    <t xml:space="preserve">Ⅲ.　個別の元請工事内容（受注金額２,０００万円未満） 
</t>
    <phoneticPr fontId="1"/>
  </si>
  <si>
    <t>各月の1番目、2番目に受注した、受注金額２,０００万円未満のリフォーム・リニューアル工事</t>
    <rPh sb="42" eb="44">
      <t>コウジ</t>
    </rPh>
    <phoneticPr fontId="1"/>
  </si>
  <si>
    <t>受注金額２,０００万円以上の全てのリフォーム・リニューアル工事</t>
    <rPh sb="0" eb="2">
      <t>ジュチュウ</t>
    </rPh>
    <rPh sb="2" eb="4">
      <t>キンガク</t>
    </rPh>
    <rPh sb="9" eb="13">
      <t>マンエンイジョウ</t>
    </rPh>
    <rPh sb="14" eb="15">
      <t>スベ</t>
    </rPh>
    <rPh sb="29" eb="31">
      <t>コウジ</t>
    </rPh>
    <phoneticPr fontId="1"/>
  </si>
  <si>
    <t>hqt-rrt@gxb.mlit.go.jp</t>
    <phoneticPr fontId="1"/>
  </si>
  <si>
    <t>シート名</t>
    <rPh sb="3" eb="4">
      <t>メイ</t>
    </rPh>
    <phoneticPr fontId="89"/>
  </si>
  <si>
    <t>＜エラー一覧＞</t>
    <rPh sb="4" eb="6">
      <t>イチラン</t>
    </rPh>
    <phoneticPr fontId="89"/>
  </si>
  <si>
    <t>工事部位の未回答チェック</t>
    <rPh sb="0" eb="2">
      <t>コウジ</t>
    </rPh>
    <rPh sb="2" eb="4">
      <t>ブイ</t>
    </rPh>
    <rPh sb="5" eb="8">
      <t>ミカイトウ</t>
    </rPh>
    <phoneticPr fontId="1"/>
  </si>
  <si>
    <t>工事目的の未回答チェック</t>
    <rPh sb="0" eb="2">
      <t>コウジ</t>
    </rPh>
    <rPh sb="2" eb="4">
      <t>モクテキ</t>
    </rPh>
    <rPh sb="5" eb="8">
      <t>ミカイトウ</t>
    </rPh>
    <phoneticPr fontId="1"/>
  </si>
  <si>
    <t>省エネ工事部位の未回答チェック</t>
    <rPh sb="0" eb="1">
      <t>ショウ</t>
    </rPh>
    <rPh sb="3" eb="5">
      <t>コウジ</t>
    </rPh>
    <rPh sb="5" eb="7">
      <t>ブイ</t>
    </rPh>
    <rPh sb="8" eb="11">
      <t>ミカイトウ</t>
    </rPh>
    <phoneticPr fontId="1"/>
  </si>
  <si>
    <t>増築工事の件数チェック</t>
    <rPh sb="0" eb="2">
      <t>ゾウチク</t>
    </rPh>
    <rPh sb="2" eb="4">
      <t>コウジ</t>
    </rPh>
    <rPh sb="5" eb="7">
      <t>ケンスウ</t>
    </rPh>
    <phoneticPr fontId="1"/>
  </si>
  <si>
    <t>一部改築工事の件数チェック</t>
    <rPh sb="0" eb="2">
      <t>イチブ</t>
    </rPh>
    <rPh sb="2" eb="4">
      <t>カイチク</t>
    </rPh>
    <rPh sb="4" eb="6">
      <t>コウジ</t>
    </rPh>
    <rPh sb="7" eb="9">
      <t>ケンスウ</t>
    </rPh>
    <phoneticPr fontId="1"/>
  </si>
  <si>
    <t>改装・改修工事の件数チェック</t>
    <rPh sb="0" eb="2">
      <t>カイソウ</t>
    </rPh>
    <rPh sb="3" eb="5">
      <t>カイシュウ</t>
    </rPh>
    <rPh sb="5" eb="7">
      <t>コウジ</t>
    </rPh>
    <rPh sb="8" eb="10">
      <t>ケンスウ</t>
    </rPh>
    <phoneticPr fontId="1"/>
  </si>
  <si>
    <t>維持・修理工事の件数チェック</t>
    <rPh sb="0" eb="2">
      <t>イジ</t>
    </rPh>
    <rPh sb="3" eb="5">
      <t>シュウリ</t>
    </rPh>
    <rPh sb="5" eb="7">
      <t>コウジ</t>
    </rPh>
    <rPh sb="8" eb="10">
      <t>ケンスウ</t>
    </rPh>
    <phoneticPr fontId="1"/>
  </si>
  <si>
    <t>建築の総合計の件数チェック</t>
    <rPh sb="0" eb="2">
      <t>ケンチク</t>
    </rPh>
    <rPh sb="3" eb="6">
      <t>ソウゴウケイ</t>
    </rPh>
    <rPh sb="7" eb="9">
      <t>ケンスウ</t>
    </rPh>
    <phoneticPr fontId="89"/>
  </si>
  <si>
    <t>増築工事の金額チェック</t>
    <rPh sb="0" eb="2">
      <t>ゾウチク</t>
    </rPh>
    <rPh sb="2" eb="4">
      <t>コウジ</t>
    </rPh>
    <rPh sb="5" eb="7">
      <t>キンガク</t>
    </rPh>
    <phoneticPr fontId="1"/>
  </si>
  <si>
    <t>一部改築工事の金額チェック</t>
    <rPh sb="0" eb="2">
      <t>イチブ</t>
    </rPh>
    <rPh sb="2" eb="4">
      <t>カイチク</t>
    </rPh>
    <rPh sb="4" eb="6">
      <t>コウジ</t>
    </rPh>
    <phoneticPr fontId="1"/>
  </si>
  <si>
    <t>改装・改修工事の金額チェック</t>
    <rPh sb="0" eb="2">
      <t>カイソウ</t>
    </rPh>
    <rPh sb="3" eb="5">
      <t>カイシュウ</t>
    </rPh>
    <rPh sb="5" eb="7">
      <t>コウジ</t>
    </rPh>
    <rPh sb="8" eb="10">
      <t>キンガク</t>
    </rPh>
    <phoneticPr fontId="1"/>
  </si>
  <si>
    <t>維持・修理工事の金額チェック</t>
    <rPh sb="0" eb="2">
      <t>イジ</t>
    </rPh>
    <rPh sb="3" eb="7">
      <t>シュウリコウジ</t>
    </rPh>
    <rPh sb="8" eb="10">
      <t>キンガク</t>
    </rPh>
    <phoneticPr fontId="1"/>
  </si>
  <si>
    <t>建築の総合計の金額チェック</t>
    <rPh sb="0" eb="2">
      <t>ケンチク</t>
    </rPh>
    <rPh sb="3" eb="6">
      <t>ソウゴウケイ</t>
    </rPh>
    <rPh sb="7" eb="9">
      <t>キンガク</t>
    </rPh>
    <phoneticPr fontId="89"/>
  </si>
  <si>
    <t>建築の総合計の件数チェック
(⑤⑥の関係)</t>
    <rPh sb="0" eb="2">
      <t>ケンチク</t>
    </rPh>
    <rPh sb="3" eb="4">
      <t>ソウ</t>
    </rPh>
    <rPh sb="4" eb="6">
      <t>ゴウケイ</t>
    </rPh>
    <rPh sb="7" eb="9">
      <t>ケンスウ</t>
    </rPh>
    <rPh sb="18" eb="20">
      <t>カンケイ</t>
    </rPh>
    <phoneticPr fontId="89"/>
  </si>
  <si>
    <t>建築の総合計の金額チェック
(⑤⑥の関係)</t>
    <rPh sb="0" eb="2">
      <t>ケンチク</t>
    </rPh>
    <rPh sb="3" eb="4">
      <t>ソウ</t>
    </rPh>
    <rPh sb="4" eb="6">
      <t>ゴウケイ</t>
    </rPh>
    <rPh sb="7" eb="9">
      <t>キンガク</t>
    </rPh>
    <rPh sb="18" eb="20">
      <t>カンケイ</t>
    </rPh>
    <phoneticPr fontId="89"/>
  </si>
  <si>
    <t>工事種類の転記</t>
    <rPh sb="0" eb="2">
      <t>コウジ</t>
    </rPh>
    <rPh sb="2" eb="4">
      <t>シュルイ</t>
    </rPh>
    <rPh sb="5" eb="7">
      <t>テンキ</t>
    </rPh>
    <phoneticPr fontId="89"/>
  </si>
  <si>
    <t>省エネルギー対策の転記</t>
    <rPh sb="0" eb="1">
      <t>ショウ</t>
    </rPh>
    <rPh sb="6" eb="8">
      <t>タイサク</t>
    </rPh>
    <rPh sb="9" eb="11">
      <t>テンキ</t>
    </rPh>
    <phoneticPr fontId="89"/>
  </si>
  <si>
    <t>生成コード１</t>
    <rPh sb="0" eb="2">
      <t>セイセイ</t>
    </rPh>
    <phoneticPr fontId="89"/>
  </si>
  <si>
    <t>生成コード２</t>
    <rPh sb="0" eb="2">
      <t>セイセイ</t>
    </rPh>
    <phoneticPr fontId="89"/>
  </si>
  <si>
    <t>生成コード３</t>
    <rPh sb="0" eb="2">
      <t>セイセイ</t>
    </rPh>
    <phoneticPr fontId="89"/>
  </si>
  <si>
    <t>生成コード４</t>
    <rPh sb="0" eb="2">
      <t>セイセイ</t>
    </rPh>
    <phoneticPr fontId="89"/>
  </si>
  <si>
    <t>生成コード５</t>
    <rPh sb="0" eb="2">
      <t>セイセイ</t>
    </rPh>
    <phoneticPr fontId="89"/>
  </si>
  <si>
    <t>生成コード６</t>
    <rPh sb="0" eb="2">
      <t>セイセイ</t>
    </rPh>
    <phoneticPr fontId="89"/>
  </si>
  <si>
    <t>生成コード７</t>
    <rPh sb="0" eb="2">
      <t>セイセイ</t>
    </rPh>
    <phoneticPr fontId="89"/>
  </si>
  <si>
    <t>生成コード８</t>
    <rPh sb="0" eb="2">
      <t>セイセイ</t>
    </rPh>
    <phoneticPr fontId="89"/>
  </si>
  <si>
    <t>生成コード９</t>
    <rPh sb="0" eb="2">
      <t>セイセイ</t>
    </rPh>
    <phoneticPr fontId="89"/>
  </si>
  <si>
    <t>生成コード１０</t>
    <rPh sb="0" eb="2">
      <t>セイセイ</t>
    </rPh>
    <phoneticPr fontId="89"/>
  </si>
  <si>
    <t>生成コード１１</t>
    <rPh sb="0" eb="2">
      <t>セイセイ</t>
    </rPh>
    <phoneticPr fontId="89"/>
  </si>
  <si>
    <t>生成コード１３</t>
    <rPh sb="0" eb="2">
      <t>セイセイ</t>
    </rPh>
    <phoneticPr fontId="89"/>
  </si>
  <si>
    <t>生成コード１４</t>
    <rPh sb="0" eb="2">
      <t>セイセイ</t>
    </rPh>
    <phoneticPr fontId="89"/>
  </si>
  <si>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</si>
  <si>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</si>
  <si>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</si>
  <si>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</si>
  <si>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</si>
  <si>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</si>
  <si>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</si>
  <si>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</si>
  <si>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</si>
  <si>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</si>
  <si>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</si>
  <si>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</si>
  <si>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</si>
  <si>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</si>
  <si>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</si>
  <si>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</si>
  <si>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Ⅲ-1</t>
    <phoneticPr fontId="89"/>
  </si>
  <si>
    <t>Ⅲ-2</t>
  </si>
  <si>
    <t>Ⅲ-3</t>
  </si>
  <si>
    <t>Ⅲ-4</t>
  </si>
  <si>
    <t>Ⅲ-5</t>
  </si>
  <si>
    <t>Ⅲ-6</t>
  </si>
  <si>
    <t>Ⅳ-1</t>
    <phoneticPr fontId="89"/>
  </si>
  <si>
    <t>Ⅳ-2</t>
  </si>
  <si>
    <t>Ⅳ-3</t>
  </si>
  <si>
    <t>Ⅳ-4</t>
  </si>
  <si>
    <t>Ⅳ-5</t>
  </si>
  <si>
    <t>Ⅳ-6</t>
  </si>
  <si>
    <t>Ⅳ-7</t>
  </si>
  <si>
    <t>Ⅳ-8</t>
  </si>
  <si>
    <t>Ⅳ-9</t>
  </si>
  <si>
    <t>Ⅳ-10</t>
  </si>
  <si>
    <t>Ⅳ-11</t>
  </si>
  <si>
    <t>Ⅳ-12</t>
  </si>
  <si>
    <t>Ⅳ-13</t>
  </si>
  <si>
    <t>Ⅳ-14</t>
  </si>
  <si>
    <t>Ⅳ-15</t>
  </si>
  <si>
    <t>Ⅳ-16</t>
  </si>
  <si>
    <t>Ⅳ-17</t>
  </si>
  <si>
    <t>Ⅳ-18</t>
  </si>
  <si>
    <t>Ⅳ-19</t>
  </si>
  <si>
    <t>Ⅳ-20</t>
  </si>
  <si>
    <t>Ⅳ-21</t>
  </si>
  <si>
    <t>Ⅳ-22</t>
  </si>
  <si>
    <t>Ⅳ-23</t>
  </si>
  <si>
    <t>Ⅳ-24</t>
  </si>
  <si>
    <t>Ⅳ-25</t>
  </si>
  <si>
    <t>Ⅳ-26</t>
  </si>
  <si>
    <t>Ⅳ-27</t>
  </si>
  <si>
    <t>Ⅳ-28</t>
  </si>
  <si>
    <t>Ⅳ-29</t>
  </si>
  <si>
    <t>Ⅳ-30</t>
  </si>
  <si>
    <t>Ⅳ-31</t>
  </si>
  <si>
    <t>Ⅳ-32</t>
  </si>
  <si>
    <t>Ⅳ-33</t>
  </si>
  <si>
    <t>Ⅳ-34</t>
  </si>
  <si>
    <t>Ⅳ-35</t>
  </si>
  <si>
    <t>Ⅳ-36</t>
  </si>
  <si>
    <t>Ⅳ-37</t>
  </si>
  <si>
    <t>Ⅳ-38</t>
  </si>
  <si>
    <t>Ⅳ-39</t>
  </si>
  <si>
    <t>Ⅳ-40</t>
  </si>
  <si>
    <t>Ⅳ-41</t>
  </si>
  <si>
    <t>Ⅳ-42</t>
  </si>
  <si>
    <t>Ⅳ-43</t>
  </si>
  <si>
    <t>Ⅳ-44</t>
  </si>
  <si>
    <t>Ⅳ-45</t>
  </si>
  <si>
    <t>Ⅳ-46</t>
  </si>
  <si>
    <t>Ⅳ-47</t>
  </si>
  <si>
    <t>Ⅳ-48</t>
  </si>
  <si>
    <t>Ⅳ-49</t>
  </si>
  <si>
    <t>Ⅳ-50</t>
  </si>
  <si>
    <t>Ⅳ-51</t>
  </si>
  <si>
    <t>Ⅳ-52</t>
  </si>
  <si>
    <t>Ⅳ-53</t>
  </si>
  <si>
    <t>Ⅳ-54</t>
  </si>
  <si>
    <t>Ⅳ-55</t>
  </si>
  <si>
    <t>Ⅳ-56</t>
  </si>
  <si>
    <t>Ⅳ-57</t>
  </si>
  <si>
    <t>Ⅳ-58</t>
  </si>
  <si>
    <t>Ⅳ-59</t>
  </si>
  <si>
    <t>Ⅳ-60</t>
  </si>
  <si>
    <t>Ⅳ-61</t>
  </si>
  <si>
    <t>Ⅳ-62</t>
  </si>
  <si>
    <t>Ⅳ-63</t>
  </si>
  <si>
    <t>Ⅳ-64</t>
  </si>
  <si>
    <t>Ⅳ-65</t>
  </si>
  <si>
    <t>Ⅳ-66</t>
  </si>
  <si>
    <t>Ⅳ-67</t>
  </si>
  <si>
    <t>Ⅳ-68</t>
  </si>
  <si>
    <t>Ⅳ-69</t>
  </si>
  <si>
    <t>Ⅳ-70</t>
  </si>
  <si>
    <t>Ⅳ-71</t>
  </si>
  <si>
    <t>Ⅳ-72</t>
  </si>
  <si>
    <t>Ⅳ-73</t>
  </si>
  <si>
    <t>Ⅳ-74</t>
  </si>
  <si>
    <t>Ⅳ-75</t>
  </si>
  <si>
    <t>Ⅳ-76</t>
  </si>
  <si>
    <t>Ⅳ-77</t>
  </si>
  <si>
    <t>Ⅳ-78</t>
  </si>
  <si>
    <t>Ⅳ-79</t>
  </si>
  <si>
    <t>Ⅳ-80</t>
  </si>
  <si>
    <t>Ⅳ-81</t>
  </si>
  <si>
    <t>Ⅳ-82</t>
  </si>
  <si>
    <t>Ⅳ-83</t>
  </si>
  <si>
    <t>Ⅳ-84</t>
  </si>
  <si>
    <t>Ⅳ-85</t>
  </si>
  <si>
    <t>Ⅳ-86</t>
  </si>
  <si>
    <t>Ⅳ-87</t>
  </si>
  <si>
    <t>Ⅳ-88</t>
  </si>
  <si>
    <t>Ⅳ-89</t>
  </si>
  <si>
    <t>Ⅳ-90</t>
  </si>
  <si>
    <t>Ⅳ-91</t>
  </si>
  <si>
    <t>Ⅳ-92</t>
  </si>
  <si>
    <t>Ⅳ-93</t>
  </si>
  <si>
    <t>Ⅳ-94</t>
  </si>
  <si>
    <t>Ⅳ-95</t>
  </si>
  <si>
    <t>Ⅳ-96</t>
  </si>
  <si>
    <t>Ⅳ-97</t>
  </si>
  <si>
    <t>Ⅳ-98</t>
  </si>
  <si>
    <t>Ⅳ-99</t>
  </si>
  <si>
    <t>Ⅳ-100</t>
  </si>
  <si>
    <t>ここから先が演算エリア</t>
    <rPh sb="4" eb="5">
      <t>サキ</t>
    </rPh>
    <rPh sb="6" eb="8">
      <t>エンザン</t>
    </rPh>
    <phoneticPr fontId="89"/>
  </si>
  <si>
    <t>C</t>
    <phoneticPr fontId="89"/>
  </si>
  <si>
    <t>E</t>
    <phoneticPr fontId="89"/>
  </si>
  <si>
    <t>G</t>
    <phoneticPr fontId="89"/>
  </si>
  <si>
    <t>I</t>
    <phoneticPr fontId="89"/>
  </si>
  <si>
    <t>M</t>
    <phoneticPr fontId="89"/>
  </si>
  <si>
    <t>D</t>
    <phoneticPr fontId="89"/>
  </si>
  <si>
    <t>F</t>
    <phoneticPr fontId="89"/>
  </si>
  <si>
    <t>H</t>
    <phoneticPr fontId="89"/>
  </si>
  <si>
    <t>J</t>
    <phoneticPr fontId="89"/>
  </si>
  <si>
    <t>N</t>
    <phoneticPr fontId="89"/>
  </si>
  <si>
    <t>A</t>
    <phoneticPr fontId="89"/>
  </si>
  <si>
    <t>Ⅱ</t>
    <phoneticPr fontId="89"/>
  </si>
  <si>
    <t>B</t>
    <phoneticPr fontId="89"/>
  </si>
  <si>
    <t>Ⅲ-2</t>
    <phoneticPr fontId="89"/>
  </si>
  <si>
    <t>ⅢⅣ</t>
    <phoneticPr fontId="89"/>
  </si>
  <si>
    <t>Ⅱ＞ⅢⅣ</t>
    <phoneticPr fontId="89"/>
  </si>
  <si>
    <t>Ⅳ</t>
    <phoneticPr fontId="89"/>
  </si>
  <si>
    <t>Ⅲ-3</t>
    <phoneticPr fontId="89"/>
  </si>
  <si>
    <t>Ⅲ-4</t>
    <phoneticPr fontId="89"/>
  </si>
  <si>
    <t>Ⅲ-5</t>
    <phoneticPr fontId="89"/>
  </si>
  <si>
    <t>Ⅲ-6</t>
    <phoneticPr fontId="89"/>
  </si>
  <si>
    <t>Ⅳ-1</t>
  </si>
  <si>
    <t>Ⅳ-2</t>
    <phoneticPr fontId="89"/>
  </si>
  <si>
    <t>エラー文</t>
    <rPh sb="3" eb="4">
      <t>ブン</t>
    </rPh>
    <phoneticPr fontId="91"/>
  </si>
  <si>
    <t>該当生成コード表</t>
    <rPh sb="0" eb="2">
      <t>ガイトウ</t>
    </rPh>
    <rPh sb="2" eb="4">
      <t>セイセイ</t>
    </rPh>
    <rPh sb="7" eb="8">
      <t>ヒョウ</t>
    </rPh>
    <phoneticPr fontId="89"/>
  </si>
  <si>
    <t>エラー判定表</t>
    <rPh sb="3" eb="5">
      <t>ハンテイ</t>
    </rPh>
    <rPh sb="5" eb="6">
      <t>ヒョウ</t>
    </rPh>
    <phoneticPr fontId="89"/>
  </si>
  <si>
    <t>エラーが１</t>
    <phoneticPr fontId="89"/>
  </si>
  <si>
    <t>行番号</t>
    <rPh sb="0" eb="3">
      <t>ギョウバンゴウ</t>
    </rPh>
    <phoneticPr fontId="89"/>
  </si>
  <si>
    <t>修正番号</t>
    <rPh sb="0" eb="2">
      <t>シュウセイ</t>
    </rPh>
    <rPh sb="2" eb="4">
      <t>バンゴウ</t>
    </rPh>
    <phoneticPr fontId="92"/>
  </si>
  <si>
    <t>対応種類</t>
    <rPh sb="0" eb="2">
      <t>タイオウ</t>
    </rPh>
    <rPh sb="2" eb="4">
      <t>シュルイ</t>
    </rPh>
    <phoneticPr fontId="92"/>
  </si>
  <si>
    <t>修正が必要な状態（複数パターンある場合）</t>
    <rPh sb="0" eb="2">
      <t>シュウセイ</t>
    </rPh>
    <rPh sb="3" eb="5">
      <t>ヒツヨウ</t>
    </rPh>
    <rPh sb="6" eb="8">
      <t>ジョウタイ</t>
    </rPh>
    <rPh sb="9" eb="11">
      <t>フクスウ</t>
    </rPh>
    <rPh sb="17" eb="19">
      <t>バアイ</t>
    </rPh>
    <phoneticPr fontId="92"/>
  </si>
  <si>
    <t>エラー文</t>
    <rPh sb="3" eb="4">
      <t>ブン</t>
    </rPh>
    <phoneticPr fontId="92"/>
  </si>
  <si>
    <t>頭文字</t>
    <rPh sb="0" eb="3">
      <t>カシラモジ</t>
    </rPh>
    <phoneticPr fontId="89"/>
  </si>
  <si>
    <t>メール</t>
  </si>
  <si>
    <t>件数が０件でなく空欄になっている場合</t>
  </si>
  <si>
    <t>「Ⅱ住宅にかかる元請受注高」の「①増築工事」の件数が
空欄になっておりますが、0件でよろしかったでしょうか。</t>
  </si>
  <si>
    <t>金額の記入があり0件または空欄になっている場合</t>
  </si>
  <si>
    <t>「Ⅱ住宅にかかる元請受注高」の「①増築工事」の件数が
空欄になっておりますので、ご回答をお願いいたします。</t>
  </si>
  <si>
    <t/>
  </si>
  <si>
    <t>「Ⅱ住宅にかかる元請受注高」の「①増築工事」の件数は
数字でご回答をお願いいたします。</t>
  </si>
  <si>
    <t>「Ⅱ住宅にかかる元請受注高」の「②一部改築工事」の件数が
空欄になっておりますが、0件でよろしかったでしょうか。</t>
  </si>
  <si>
    <t>「Ⅱ住宅にかかる元請受注高」の「②一部改築工事」の件数が
空欄になっておりますので、ご回答をお願いいたします。</t>
  </si>
  <si>
    <t>「Ⅱ住宅にかかる元請受注高」の「②一部改築工事」の件数は
数字でご回答をお願いいたします。</t>
  </si>
  <si>
    <t>「Ⅱ住宅にかかる元請受注高」の「③改装・改修工事」の件数が
空欄になっておりますが、0件でよろしかったでしょうか。</t>
  </si>
  <si>
    <t>「Ⅱ住宅にかかる元請受注高」の「③改装・改修工事」の件数が
空欄になっておりますので、ご回答をお願いいたします。</t>
  </si>
  <si>
    <t>「Ⅱ住宅にかかる元請受注高」の「③改装・改修工事」の件数は
数字でご回答をお願いいたします。</t>
  </si>
  <si>
    <t>「Ⅱ住宅にかかる元請受注高」の「④維持・修理工事」の件数が
空欄になっておりますが、0件でよろしかったでしょうか。</t>
  </si>
  <si>
    <t>「Ⅱ住宅にかかる元請受注高」の「④維持・修理工事」の件数が
空欄になっておりますので、ご回答をお願いいたします。</t>
  </si>
  <si>
    <t>「Ⅱ住宅にかかる元請受注高」の「④維持・修理工事」の件数は
数字でご回答をお願いいたします。</t>
  </si>
  <si>
    <t>「Ⅱ住宅にかかる元請受注高」の「⑥建築工事の総合計」の件数が
空欄になっておりますが、0件でよろしかったでしょうか。</t>
  </si>
  <si>
    <t>「Ⅱ住宅にかかる元請受注高」の「⑥建築工事の総合計」の件数が
空欄になっておりますので、
「⑤建築物リフォーム・リニューアル工事計」の件数に新築等の件数を加算して
ご記入をお願いいたします。</t>
  </si>
  <si>
    <t>「Ⅱ住宅にかかる元請受注高」の「⑥建築工事の総合計」の件数は
数字でご回答をお願いいたします。</t>
  </si>
  <si>
    <t>「Ⅱ住宅にかかる元請受注高」の「⑥建築工事の総合計」の件数が
「⑤建築物リフォーム・リニューアル工事計」より少なくなっておりますので、
「⑥建築工事の総合計」には「⑤建築物リフォーム・リニューアル工事計」の件数に
新築等の件数を加算してご記入をお願いいたします。</t>
  </si>
  <si>
    <t>受注高が０円でなく空欄になっている場合</t>
  </si>
  <si>
    <t>「Ⅱ住宅にかかる元請受注高」の「①増築工事」の受注高が
空欄になっておりますが、0件でよろしかったでしょうか。</t>
  </si>
  <si>
    <t>件数の記入があり0円または空欄になっている場合</t>
  </si>
  <si>
    <t>「Ⅱ住宅にかかる元請受注高」の「①増築工事」の受注高が
空欄になっておりますので、ご回答をお願いいたします。</t>
  </si>
  <si>
    <t>「Ⅱ住宅にかかる元請受注高」の「①増築工事」の受注高は
数字でご回答をお願いいたします。</t>
  </si>
  <si>
    <t>「Ⅱ住宅にかかる元請受注高」の「②一部改築工事」の受注高が
空欄になっておりますが、0件でよろしかったでしょうか。</t>
  </si>
  <si>
    <t>「Ⅱ住宅にかかる元請受注高」の「②一部改築工事」の受注高が
空欄になっておりますので、ご回答をお願いいたします。</t>
  </si>
  <si>
    <t>「Ⅱ住宅にかかる元請受注高」の「②一部改築工事」の受注高は
数字でご回答をお願いいたします。</t>
  </si>
  <si>
    <t>「Ⅱ住宅にかかる元請受注高」の「③改装・改修工事」の受注高が
空欄になっておりますが、0件でよろしかったでしょうか。</t>
  </si>
  <si>
    <t>「Ⅱ住宅にかかる元請受注高」の「③改装・改修工事」の受注高が
空欄になっておりますので、ご回答をお願いいたします。</t>
  </si>
  <si>
    <t>「Ⅱ住宅にかかる元請受注高」の「③改装・改修工事」の受注高は
数字でご回答をお願いいたします。</t>
  </si>
  <si>
    <t>「Ⅱ住宅にかかる元請受注高」の「④維持・修理工事」の受注高が
空欄になっておりますが、0件でよろしかったでしょうか。</t>
  </si>
  <si>
    <t>「Ⅱ住宅にかかる元請受注高」の「④維持・修理工事」の受注高が
空欄になっておりますので、ご回答をお願いいたします。</t>
  </si>
  <si>
    <t>「Ⅱ住宅にかかる元請受注高」の「④維持・修理工事」の受注高は
数字でご回答をお願いいたします。</t>
  </si>
  <si>
    <t>「Ⅱ住宅にかかる元請受注高」の「⑥建築工事の総合計」の受注高が
空欄になっておりますが、0件でよろしかったでしょうか。</t>
  </si>
  <si>
    <t>「Ⅱ住宅にかかる元請受注高」の「⑥建築工事の総合計」の受注高が
空欄になっておりますので、
「⑤建築物リフォーム・リニューアル工事計」の受注高に新築等の受注高を加算して
ご記入をお願いいたします。</t>
  </si>
  <si>
    <t>「Ⅱ住宅にかかる元請受注高」の「⑥建築工事の総合計」の受注高は
数字でご回答をお願いいたします。</t>
  </si>
  <si>
    <t>「Ⅱ住宅にかかる元請受注高」の「⑥建築工事の総合計」の受注高が
「⑤建築物リフォーム・リニューアル工事計」より少なくなっておりますので、
「⑥建築工事の総合計」には「⑤建築物リフォーム・リニューアル工事計」の受注高に
新築等の受注高を加算してご記入をお願いいたします。</t>
  </si>
  <si>
    <t>調査項目②施工地が空欄になっておりますので、
ご回答をお願いいたします。</t>
  </si>
  <si>
    <t>調査項目②施工地が選択肢以外でご回答されておりますので、
選択肢からご回答をお願いいたします。</t>
  </si>
  <si>
    <t>調査項目③着工年月が空欄になっておりますので、
ご回答をお願いいたします。</t>
  </si>
  <si>
    <t>西暦４桁で回答されている場合</t>
  </si>
  <si>
    <t>調査項目③着工年月が受注するよりも前の月になっておりますので、
一度、ご確認をお願いいたします。
併せて、住宅１のシートの「Ⅱ住宅にかかる元請受注高」の
件数・金額についてご確認をお願いいたします。</t>
  </si>
  <si>
    <t>調査項目④工期が空欄になっておりますので、
ご回答をお願いいたします。</t>
  </si>
  <si>
    <t>調査項目④工期が日数以外でご回答されておりますので、
日数でのご回答をお願いいたします。</t>
  </si>
  <si>
    <t>調査項目⑤受注額が空欄になっておりますので、
ご回答をお願いいたします。</t>
  </si>
  <si>
    <t>調査項目⑤受注額が数値以外でご回答されておりますので、
数値でのご回答をお願いいたします。</t>
  </si>
  <si>
    <t>調査項目⑤受注額が2000万円以上となっております。
桁間違いでない場合は住宅３のシートへ記載していただくようお願いいたします。
住宅３へ記載した場合は、住宅２のシートにおいて該当する月の別工事を
追加していただくようお願いいたします。
また、住宅１のシートの計上にもお間違いがないかご確認をお願いいたします。</t>
  </si>
  <si>
    <t>調査項目⑥発注者が空欄になっておりますので、
ご回答をお願いいたします。</t>
  </si>
  <si>
    <t>調査項目⑥発注者が選択肢以外でご回答されておりますので、
選択肢からご回答をお願いいたします。</t>
  </si>
  <si>
    <t>調査項目⑦住宅の利用関係が空欄になっておりますので、
ご回答をお願いいたします。</t>
  </si>
  <si>
    <t>調査項目⑦住宅の利用関係が選択肢以外でご回答されておりますので、
選択肢からご回答をお願いいたします。</t>
  </si>
  <si>
    <t>調査項目⑧住宅の種類が空欄になっておりますので、
ご回答をお願いいたします。</t>
  </si>
  <si>
    <t>調査項目⑨共同住宅の工事部分が回答されている場合</t>
  </si>
  <si>
    <t>調査項目⑧住宅の種類が空欄になっており、
調査項目⑨共同住宅の工事部分がご回答されておりますが、
工事を行われた住宅の種類は共同住宅だったのでしょうか。
ご確認をお願いいたします。</t>
  </si>
  <si>
    <t>調査項目⑧住宅の種類が選択肢以外でご回答されておりますので、
選択肢からご回答をお願いいたします。</t>
  </si>
  <si>
    <t>調査項目⑧住宅の種類で共同住宅を選択されておりますので、
調査項目⑨共同住宅について工事部分のご回答をお願いいたします。</t>
  </si>
  <si>
    <t>調査項目⑨共同住宅の工事部分が選択肢以外でご回答されておりますので、
選択肢からご回答をお願いいたします。</t>
  </si>
  <si>
    <t>調査項目⑩用途変更の有無が空欄になっておりますので、
ご回答をお願いいたします。</t>
  </si>
  <si>
    <t>調査項目⑩用途変更の有無が選択肢以外でご回答されておりますので、
選択肢からご回答をお願いいたします。</t>
  </si>
  <si>
    <t>調査項目⑩用途変更の有無でありを選択されておりますので、
調査項目⑩－２変更前の用途についてご回答をお願いいたします。</t>
  </si>
  <si>
    <t>調査項目⑩－２変更前の用途が選択肢以外でご回答されておりますので、
選択肢からご回答をお願いいたします。</t>
  </si>
  <si>
    <t>調査項目⑪主な構造が空欄になっておりますので、
ご回答をお願いいたします。</t>
  </si>
  <si>
    <t>調査項目⑪主な構造が選択肢以外でご回答されておりますので、
選択肢からご回答をお願いいたします。</t>
  </si>
  <si>
    <t>調査項目⑫新築した年が空欄になっておりますので、
ご回答をお願いいたします。</t>
  </si>
  <si>
    <t>調査項目⑫新築した年が選択肢以外でご回答されておりますので、
選択肢からご回答をお願いいたします。</t>
  </si>
  <si>
    <t>記載がある場合</t>
  </si>
  <si>
    <t>調査項目⑬建物全体の延べ床面積が数値以外でご回答されておりますので、
数値でのご回答をお願いいたします。</t>
  </si>
  <si>
    <t>調査項目⑭工事種類が空欄になっておりますので、
ご回答をお願いいたします。</t>
  </si>
  <si>
    <t>調査項目⑭工事種類が選択肢以外でご回答されておりますので、
選択肢からご回答をお願いいたします。</t>
  </si>
  <si>
    <t>増築工事の場合</t>
  </si>
  <si>
    <t>調査項目⑭工事種類が増築工事となっておりますので、
調査項目⑭－２建築工事届の有無についてご回答をお願いいたします。</t>
  </si>
  <si>
    <t>一部改築工事の場合</t>
  </si>
  <si>
    <t>調査項目⑭工事種類が一部改築工事となっておりますので、
調査項目⑭－２建築工事届の有無についてご回答をお願いいたします。</t>
  </si>
  <si>
    <t>調査項目⑭－２建築工事届の有無が選択肢以外でご回答されておりますので、
選択肢からご回答をお願いいたします。</t>
  </si>
  <si>
    <t>調査項目⑮工事部位が空欄になっておりますので、
ご回答をお願いいたします。</t>
  </si>
  <si>
    <t>調査項目⑮工事部位が選択肢以外でご回答されておりますので、
選択肢からご回答をお願いいたします。</t>
  </si>
  <si>
    <t>◎が複数の場合</t>
  </si>
  <si>
    <t>調査項目⑮工事部位が◎で複数選択されておりますので、
工事１件につき主たる工事部位として、
１つを◎とし、残りを○としていただくようお願いいたします。</t>
  </si>
  <si>
    <t>◎が０で○が複数の場合</t>
  </si>
  <si>
    <t>調査項目⑮工事部位が○で複数選択されておりますので、
工事１件につき主たる工事部位として、
1つを○から◎へと変更していただくようお願いいたします。</t>
  </si>
  <si>
    <t>調査項目⑭工事種類が増築工事となっておりますので、
調査項目⑯工事目的についてご回答をお願いいたします。
複数の工事目的に該当する場合は、工事１件につき主たる工事目的として、
１つを◎とし、残りを○としていただくようお願いいたします。</t>
  </si>
  <si>
    <t>調査項目⑭工事種類が一部改築工事となっておりますので、
調査項目⑯工事目的についてご回答をお願いいたします。
複数の工事目的に該当する場合は、工事１件につき主たる工事目的として、
１つを◎とし、残りを○としていただくようお願いいたします。</t>
  </si>
  <si>
    <t>改装・改修工事の場合</t>
  </si>
  <si>
    <t>調査項目⑭工事種類が改装・改修工事となっておりますので、
調査項目⑯工事目的についてご回答をお願いいたします。
複数の工事目的に該当する場合は、工事１件につき主たる工事目的として、
１つを◎とし、残りを○としていただくようお願いいたします。</t>
  </si>
  <si>
    <t>調査項目⑯工事目的が選択肢以外でご回答されておりますので、
選択肢からご回答をお願いいたします。</t>
  </si>
  <si>
    <t>調査項目⑯工事目的が◎で複数選択されておりますので、
工事１件につき主たる工事目的として、
１つを◎とし、残りを○としていただくようお願いいたします。</t>
  </si>
  <si>
    <t>調査項目⑯工事目的が○で複数選択されておりますので、
工事１件につき主たる工事目的として、
1つを○から◎へと変更していただくようお願いいたします。</t>
  </si>
  <si>
    <t>調査項目⑯工事目的が省エネルギー対策となっておりますので、
調査項目⑯ｰ２省エネ対策の工事部位についてご回答をお願いいたします。
複数の工事部位に該当する場合、工事１件につき主たる工事部位として、
1つを◎としていただき、残りを○としていただくようお願いいたします。</t>
  </si>
  <si>
    <t>調査項目⑯ｰ２省エネ対策の工事部位が選択肢以外でご回答されておりますので、
選択肢からご回答をお願いいたします。</t>
  </si>
  <si>
    <t>調査項目⑯ｰ２省エネ対策の工事部位が◎で複数選択されておりますので、
工事１件につき主たる工事部位として、
１つを◎とし、残りを○としていただくようお願いいたします。</t>
  </si>
  <si>
    <t>調査項目⑯ｰ２省エネ対策の工事部位が○で複数選択されておりますので、
工事１件につき主たる工事部位として、
1つを○から◎へと変更していただくようお願いいたします。</t>
  </si>
  <si>
    <t>調査項目⓪契約月が空欄になっておりますので、
ご回答をお願いいたします。</t>
  </si>
  <si>
    <t>調査項目③着工年月が⓪契約月よりも前の月になっておりますので、
一度、ご確認をお願いいたします。
併せて、住宅１のシートの「Ⅱ住宅にかかる元請受注高」の
件数・金額についてご確認をお願いいたします。</t>
  </si>
  <si>
    <t>調査項目⑤受注額が2000万円未満となっております。
桁間違いでない場合は住宅２のシートへ記載していただくようお願いいたします。
住宅２のシートの記載が埋まっている場合は、
住宅３のシートから外していただくのみで問題ございません。
併せて、住宅１のシートの計上にもお間違いがないかご確認をお願いいたします。</t>
  </si>
  <si>
    <t>調査項目⑭工事種類が増築工事となっておりますので、
調査項目⑯工事目的についてご回答をお願いいたします。
複数の工事目的に該当する場合は、工事１件につき主たる目的として、
１つを◎とし、残りを○としていただくようお願いいたします。</t>
  </si>
  <si>
    <t>調査項目⑭工事種類が一部改築工事となっておりますので、
調査項目⑯工事目的についてご回答をお願いいたします。
複数の工事目的に該当する場合は、工事１件につき主たる目的として、
１つを◎とし、残りを○としていただくようお願いいたします。</t>
  </si>
  <si>
    <t>調査項目⑭工事種類が改装・改修工事となっておりますので、
調査項目⑯工事目的についてご回答をお願いいたします。
複数の工事目的に該当する場合は、工事１件につき主たる目的として、
１つを◎とし、残りを○としていただくようお願いいたします。</t>
  </si>
  <si>
    <t>調査項目⑯工事目的が◎で複数選択されておりますので、
工事１件につき主たる工事部位として、
１つを◎とし、残りを○としていただくようお願いいたします。</t>
  </si>
  <si>
    <t>調査項目⑯工事目的が○で複数選択されておりますので、
工事１件につき主たる工事部位として、
1つを○から◎へと変更していただくようお願いいたします。</t>
  </si>
  <si>
    <t>件数・金額ともに住宅１＜住宅２，３</t>
  </si>
  <si>
    <t>件数のみ住宅１＜住宅２，３</t>
  </si>
  <si>
    <t>金額のみ住宅１＜住宅２，３</t>
  </si>
  <si>
    <t>住宅１のシートの「Ⅱ住宅にかかる元請受注高」の「①増築工事」の件数・金額より、
少なくとも記載の工事以外の１件が2000万円以上の工事として
住宅３のシートに記載されているはずですので、
ご確認のうえ、修正をお願いいたします。</t>
  </si>
  <si>
    <t>住宅１のシートの「Ⅱ住宅にかかる元請受注高」の「②一部改築工事」の件数・金額より、
少なくとも記載の工事以外の１件が2000万円以上の工事として
住宅３のシートに記載されているはずですので、
ご確認のうえ、修正をお願いいたします。</t>
  </si>
  <si>
    <t>住宅１のシートの「Ⅱ住宅にかかる元請受注高」の「③改装・改修工事」の件数・金額より、
少なくとも記載の工事以外の１件が2000万円以上の工事として
住宅３のシートに記載されているはずですので、
ご確認のうえ、修正をお願いいたします。</t>
  </si>
  <si>
    <t>住宅１のシートの「Ⅱ住宅にかかる元請受注高」の「④維持・修理工事」の件数・金額より、
少なくとも記載の工事以外の１件が2000万円以上の工事として
住宅３のシートに記載されているはずですので、
ご確認のうえ、修正をお願いいたします。</t>
  </si>
  <si>
    <t>判定</t>
    <rPh sb="0" eb="2">
      <t>ハンテイ</t>
    </rPh>
    <phoneticPr fontId="89"/>
  </si>
  <si>
    <t>住宅</t>
    <rPh sb="0" eb="2">
      <t>ジュウタク</t>
    </rPh>
    <phoneticPr fontId="89"/>
  </si>
  <si>
    <t>件数表示部</t>
    <rPh sb="0" eb="2">
      <t>ケンスウ</t>
    </rPh>
    <rPh sb="2" eb="4">
      <t>ヒョウジ</t>
    </rPh>
    <rPh sb="4" eb="5">
      <t>ブ</t>
    </rPh>
    <phoneticPr fontId="89"/>
  </si>
  <si>
    <t>生成</t>
    <rPh sb="0" eb="2">
      <t>セイセイ</t>
    </rPh>
    <phoneticPr fontId="89"/>
  </si>
  <si>
    <t>（住宅１のシート）</t>
    <rPh sb="1" eb="3">
      <t>ジュウタク</t>
    </rPh>
    <phoneticPr fontId="89"/>
  </si>
  <si>
    <t>住宅１</t>
    <rPh sb="0" eb="2">
      <t>ジュウタク</t>
    </rPh>
    <phoneticPr fontId="89"/>
  </si>
  <si>
    <t>（住宅２のシート）</t>
    <rPh sb="1" eb="3">
      <t>ジュウタク</t>
    </rPh>
    <phoneticPr fontId="89"/>
  </si>
  <si>
    <t>住宅２</t>
    <rPh sb="0" eb="2">
      <t>ジュウタク</t>
    </rPh>
    <phoneticPr fontId="89"/>
  </si>
  <si>
    <t>（住宅３のシート）</t>
    <rPh sb="1" eb="3">
      <t>ジュウタク</t>
    </rPh>
    <phoneticPr fontId="89"/>
  </si>
  <si>
    <t>住宅３</t>
    <rPh sb="0" eb="2">
      <t>ジュウタク</t>
    </rPh>
    <phoneticPr fontId="89"/>
  </si>
  <si>
    <t>（全体）</t>
    <rPh sb="1" eb="3">
      <t>ゼンタイ</t>
    </rPh>
    <phoneticPr fontId="89"/>
  </si>
  <si>
    <t>全体</t>
    <rPh sb="0" eb="2">
      <t>ゼンタイ</t>
    </rPh>
    <phoneticPr fontId="89"/>
  </si>
  <si>
    <t>index化</t>
    <rPh sb="5" eb="6">
      <t>カ</t>
    </rPh>
    <phoneticPr fontId="89"/>
  </si>
  <si>
    <t>（エラーチェックのシート）</t>
    <phoneticPr fontId="89"/>
  </si>
  <si>
    <t xml:space="preserve">
エラーはございません。</t>
    <phoneticPr fontId="89"/>
  </si>
  <si>
    <r>
      <t>郵送でお送りした調査票の右上に印字されている
調査対象者ＩＤ（</t>
    </r>
    <r>
      <rPr>
        <sz val="8"/>
        <color rgb="FFFF0000"/>
        <rFont val="ＭＳ Ｐゴシック"/>
        <family val="3"/>
        <charset val="128"/>
        <scheme val="minor"/>
      </rPr>
      <t>半角数字8桁</t>
    </r>
    <r>
      <rPr>
        <sz val="8"/>
        <rFont val="ＭＳ Ｐゴシック"/>
        <family val="3"/>
        <charset val="128"/>
        <scheme val="minor"/>
      </rPr>
      <t>）を入力してください。</t>
    </r>
    <phoneticPr fontId="1"/>
  </si>
  <si>
    <t>第２四</t>
  </si>
  <si>
    <t>※2026Q1までは、15日締め切りとしていたが、回答業者の負担軽減のため、2026Q2では1週間程度延期し、23日締め切りとした。</t>
    <rPh sb="13" eb="14">
      <t>ニチ</t>
    </rPh>
    <rPh sb="14" eb="15">
      <t>シ</t>
    </rPh>
    <rPh sb="16" eb="17">
      <t>キ</t>
    </rPh>
    <rPh sb="25" eb="29">
      <t>カイトウギョウシャ</t>
    </rPh>
    <rPh sb="30" eb="34">
      <t>フタンケイゲン</t>
    </rPh>
    <rPh sb="47" eb="49">
      <t>シュウカン</t>
    </rPh>
    <rPh sb="49" eb="51">
      <t>テイド</t>
    </rPh>
    <rPh sb="51" eb="53">
      <t>エンキ</t>
    </rPh>
    <rPh sb="57" eb="58">
      <t>ニチ</t>
    </rPh>
    <rPh sb="58" eb="59">
      <t>シ</t>
    </rPh>
    <rPh sb="60" eb="61">
      <t>キ</t>
    </rPh>
    <phoneticPr fontId="91"/>
  </si>
  <si>
    <t>■変更箇所（関数式で自動で変わる箇所は除く）</t>
    <rPh sb="1" eb="5">
      <t>ヘンコウカショ</t>
    </rPh>
    <rPh sb="6" eb="9">
      <t>カンスウシキ</t>
    </rPh>
    <rPh sb="10" eb="12">
      <t>ジドウ</t>
    </rPh>
    <rPh sb="13" eb="14">
      <t>カ</t>
    </rPh>
    <rPh sb="16" eb="18">
      <t>カショ</t>
    </rPh>
    <rPh sb="19" eb="20">
      <t>ノゾ</t>
    </rPh>
    <phoneticPr fontId="91"/>
  </si>
  <si>
    <t>※⑥は、⑤と件数・金額が同じ場合でも必ず記入してください。</t>
    <phoneticPr fontId="91"/>
  </si>
  <si>
    <t>→その他、設問Ⅱ「件数・金額」、設問ⅢⅣ「着工年月・工期・受注額」には入力規則を設定し、最低限のエラーチェックを行っている。</t>
    <rPh sb="3" eb="4">
      <t>ホカ</t>
    </rPh>
    <rPh sb="5" eb="8">
      <t>セツモン2</t>
    </rPh>
    <rPh sb="9" eb="11">
      <t>ケンスウ</t>
    </rPh>
    <rPh sb="12" eb="14">
      <t>キンガク</t>
    </rPh>
    <rPh sb="16" eb="19">
      <t>セツモン3</t>
    </rPh>
    <rPh sb="21" eb="25">
      <t>チャッコウネンゲツ</t>
    </rPh>
    <rPh sb="26" eb="28">
      <t>コウキ</t>
    </rPh>
    <rPh sb="29" eb="32">
      <t>ジュチュウガク</t>
    </rPh>
    <rPh sb="35" eb="37">
      <t>ニュウリョク</t>
    </rPh>
    <rPh sb="37" eb="39">
      <t>キソク</t>
    </rPh>
    <rPh sb="40" eb="42">
      <t>セッテイ</t>
    </rPh>
    <rPh sb="44" eb="47">
      <t>サイテイゲン</t>
    </rPh>
    <rPh sb="56" eb="57">
      <t>オコナ</t>
    </rPh>
    <phoneticPr fontId="1"/>
  </si>
  <si>
    <t>・kikanシート：B11、D11、M13　※M13は必要に応じて</t>
    <rPh sb="27" eb="29">
      <t>ヒツヨウ</t>
    </rPh>
    <rPh sb="30" eb="31">
      <t>オウ</t>
    </rPh>
    <phoneticPr fontId="91"/>
  </si>
  <si>
    <t>→これらの更新により、上記の各表題、設問Ⅲ「着工年」、Ⅳ「契約年月」「着工年」の入力規則も更新され、</t>
    <rPh sb="5" eb="7">
      <t>コウシン</t>
    </rPh>
    <rPh sb="11" eb="13">
      <t>ジョウキ</t>
    </rPh>
    <rPh sb="14" eb="17">
      <t>カクヒョウダイ</t>
    </rPh>
    <rPh sb="18" eb="20">
      <t>セツモン</t>
    </rPh>
    <rPh sb="22" eb="25">
      <t>チャッコウネン</t>
    </rPh>
    <rPh sb="29" eb="33">
      <t>ケイヤクネンゲツ</t>
    </rPh>
    <rPh sb="35" eb="38">
      <t>チャッコウネン</t>
    </rPh>
    <rPh sb="40" eb="42">
      <t>ニュウリョク</t>
    </rPh>
    <rPh sb="42" eb="44">
      <t>キソク</t>
    </rPh>
    <rPh sb="45" eb="47">
      <t>コウシン</t>
    </rPh>
    <phoneticPr fontId="1"/>
  </si>
  <si>
    <t>　「着工年が契約年以降か」「契約年月が調査対象期間内か」のエラーチェックに反映される設定としている。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</si>
</sst>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0_);[Red]\(#,##0\)"/>
  </numFmts>
  <fonts count="96" x14ac:knownFonts="1">
    <font>
      <sz val="11"/>
      <color theme="1"/>
      <name val="ＭＳ Ｐゴシック"/>
      <family val="3"/>
      <charset val="128"/>
      <scheme val="minor"/>
    </font>
    <font>
      <sz val="6"/>
      <name val="ＭＳ Ｐゴシック"/>
      <family val="3"/>
      <charset val="128"/>
    </font>
    <font>
      <b/>
      <sz val="14"/>
      <color indexed="8"/>
      <name val="ＭＳ Ｐゴシック"/>
      <family val="3"/>
      <charset val="128"/>
    </font>
    <font>
      <b/>
      <sz val="16"/>
      <color indexed="8"/>
      <name val="ＭＳ Ｐゴシック"/>
      <family val="3"/>
      <charset val="128"/>
    </font>
    <font>
      <b/>
      <sz val="11"/>
      <color indexed="8"/>
      <name val="ＭＳ Ｐゴシック"/>
      <family val="3"/>
      <charset val="128"/>
    </font>
    <font>
      <sz val="8"/>
      <color indexed="8"/>
      <name val="ＭＳ Ｐゴシック"/>
      <family val="3"/>
      <charset val="128"/>
    </font>
    <font>
      <b/>
      <u/>
      <sz val="11"/>
      <color indexed="8"/>
      <name val="ＭＳ Ｐゴシック"/>
      <family val="3"/>
      <charset val="128"/>
    </font>
    <font>
      <sz val="7"/>
      <color indexed="8"/>
      <name val="ＭＳ Ｐゴシック"/>
      <family val="3"/>
      <charset val="128"/>
    </font>
    <font>
      <sz val="11"/>
      <name val="ＭＳ Ｐゴシック"/>
      <family val="3"/>
      <charset val="128"/>
    </font>
    <font>
      <sz val="12"/>
      <name val="ＭＳ Ｐゴシック"/>
      <family val="3"/>
      <charset val="128"/>
    </font>
    <font>
      <b/>
      <sz val="18"/>
      <name val="ＭＳ Ｐゴシック"/>
      <family val="3"/>
      <charset val="128"/>
    </font>
    <font>
      <sz val="16"/>
      <name val="ＭＳ Ｐゴシック"/>
      <family val="3"/>
      <charset val="128"/>
    </font>
    <font>
      <sz val="10"/>
      <color indexed="8"/>
      <name val="ＭＳ Ｐゴシック"/>
      <family val="3"/>
      <charset val="128"/>
    </font>
    <font>
      <b/>
      <sz val="8"/>
      <color indexed="8"/>
      <name val="ＭＳ Ｐゴシック"/>
      <family val="3"/>
      <charset val="128"/>
    </font>
    <font>
      <sz val="9"/>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6"/>
      <name val="ＭＳ Ｐゴシック"/>
      <family val="3"/>
      <charset val="128"/>
    </font>
    <font>
      <b/>
      <sz val="8"/>
      <name val="ＭＳ Ｐゴシック"/>
      <family val="3"/>
      <charset val="128"/>
    </font>
    <font>
      <sz val="8"/>
      <name val="ＭＳ Ｐゴシック"/>
      <family val="3"/>
      <charset val="128"/>
    </font>
    <font>
      <u/>
      <sz val="11"/>
      <color indexed="12"/>
      <name val="ＭＳ Ｐゴシック"/>
      <family val="3"/>
      <charset val="128"/>
    </font>
    <font>
      <sz val="11"/>
      <name val="ＭＳ ゴシック"/>
      <family val="3"/>
      <charset val="128"/>
    </font>
    <font>
      <sz val="6"/>
      <name val="ＭＳ Ｐゴシック"/>
      <family val="3"/>
      <charset val="128"/>
    </font>
    <font>
      <sz val="9"/>
      <color indexed="8"/>
      <name val="ＭＳ Ｐゴシック"/>
      <family val="3"/>
      <charset val="128"/>
    </font>
    <font>
      <sz val="12"/>
      <color indexed="8"/>
      <name val="ＭＳ Ｐゴシック"/>
      <family val="3"/>
      <charset val="128"/>
    </font>
    <font>
      <b/>
      <sz val="12"/>
      <color indexed="8"/>
      <name val="ＭＳ Ｐゴシック"/>
      <family val="3"/>
      <charset val="128"/>
    </font>
    <font>
      <b/>
      <sz val="14"/>
      <name val="ＭＳ Ｐゴシック"/>
      <family val="3"/>
      <charset val="128"/>
    </font>
    <font>
      <sz val="10"/>
      <name val="ＭＳ Ｐゴシック"/>
      <family val="3"/>
      <charset val="128"/>
    </font>
    <font>
      <sz val="7"/>
      <name val="ＭＳ Ｐゴシック"/>
      <family val="3"/>
      <charset val="128"/>
    </font>
    <font>
      <b/>
      <sz val="9"/>
      <color indexed="8"/>
      <name val="ＭＳ Ｐゴシック"/>
      <family val="3"/>
      <charset val="128"/>
    </font>
    <font>
      <sz val="11"/>
      <color indexed="10"/>
      <name val="ＭＳ Ｐゴシック"/>
      <family val="3"/>
      <charset val="128"/>
    </font>
    <font>
      <sz val="8"/>
      <color indexed="10"/>
      <name val="ＭＳ Ｐゴシック"/>
      <family val="3"/>
      <charset val="128"/>
    </font>
    <font>
      <sz val="13"/>
      <name val="ＭＳ Ｐゴシック"/>
      <family val="3"/>
      <charset val="128"/>
    </font>
    <font>
      <sz val="13"/>
      <color indexed="10"/>
      <name val="ＭＳ Ｐゴシック"/>
      <family val="3"/>
      <charset val="128"/>
    </font>
    <font>
      <b/>
      <u/>
      <sz val="14"/>
      <color indexed="12"/>
      <name val="ＭＳ Ｐゴシック"/>
      <family val="3"/>
      <charset val="128"/>
    </font>
    <font>
      <vertAlign val="superscript"/>
      <sz val="9"/>
      <color indexed="8"/>
      <name val="ＭＳ Ｐゴシック"/>
      <family val="3"/>
      <charset val="128"/>
    </font>
    <font>
      <sz val="8.5"/>
      <color indexed="8"/>
      <name val="ＭＳ Ｐゴシック"/>
      <family val="3"/>
      <charset val="128"/>
    </font>
    <font>
      <b/>
      <sz val="8.5"/>
      <color indexed="8"/>
      <name val="ＭＳ Ｐゴシック"/>
      <family val="3"/>
      <charset val="128"/>
    </font>
    <font>
      <b/>
      <sz val="12"/>
      <color indexed="13"/>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4"/>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8.5"/>
      <color theme="1"/>
      <name val="ＭＳ Ｐゴシック"/>
      <family val="3"/>
      <charset val="128"/>
      <scheme val="minor"/>
    </font>
    <font>
      <sz val="11"/>
      <name val="ＭＳ Ｐゴシック"/>
      <family val="3"/>
      <charset val="128"/>
      <scheme val="minor"/>
    </font>
    <font>
      <sz val="13"/>
      <name val="ＭＳ Ｐゴシック"/>
      <family val="3"/>
      <charset val="128"/>
      <scheme val="minor"/>
    </font>
    <font>
      <sz val="13"/>
      <color rgb="FFFF0000"/>
      <name val="ＭＳ Ｐゴシック"/>
      <family val="3"/>
      <charset val="128"/>
      <scheme val="minor"/>
    </font>
    <font>
      <sz val="14"/>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1"/>
      <color theme="1"/>
      <name val="ＭＳ Ｐゴシック"/>
      <family val="3"/>
      <charset val="128"/>
    </font>
    <font>
      <sz val="8.5"/>
      <name val="ＭＳ Ｐゴシック"/>
      <family val="3"/>
      <charset val="128"/>
      <scheme val="minor"/>
    </font>
    <font>
      <sz val="11"/>
      <color theme="1"/>
      <name val="ＭＳ ゴシック"/>
      <family val="3"/>
      <charset val="128"/>
    </font>
    <font>
      <sz val="11"/>
      <color rgb="FF0070C0"/>
      <name val="ＭＳ Ｐゴシック"/>
      <family val="3"/>
      <charset val="128"/>
      <scheme val="minor"/>
    </font>
    <font>
      <b/>
      <sz val="11"/>
      <color rgb="FF0070C0"/>
      <name val="ＭＳ Ｐゴシック"/>
      <family val="3"/>
      <charset val="128"/>
      <scheme val="minor"/>
    </font>
    <font>
      <sz val="14"/>
      <color theme="1"/>
      <name val="ＭＳ Ｐゴシック"/>
      <family val="3"/>
      <charset val="128"/>
      <scheme val="major"/>
    </font>
    <font>
      <sz val="14"/>
      <color theme="1"/>
      <name val="ＭＳ Ｐゴシック"/>
      <family val="3"/>
      <charset val="128"/>
    </font>
    <font>
      <sz val="8"/>
      <color theme="1"/>
      <name val="ＭＳ Ｐゴシック"/>
      <family val="3"/>
      <charset val="128"/>
    </font>
    <font>
      <sz val="10"/>
      <name val="ＭＳ Ｐゴシック"/>
      <family val="3"/>
      <charset val="128"/>
      <scheme val="minor"/>
    </font>
    <font>
      <sz val="9"/>
      <name val="ＭＳ Ｐゴシック"/>
      <family val="3"/>
      <charset val="128"/>
      <scheme val="minor"/>
    </font>
    <font>
      <b/>
      <sz val="14"/>
      <color rgb="FFFF0000"/>
      <name val="ＭＳ Ｐゴシック"/>
      <family val="3"/>
      <charset val="128"/>
    </font>
    <font>
      <sz val="8"/>
      <color theme="1"/>
      <name val="ＭＳ ゴシック"/>
      <family val="3"/>
      <charset val="128"/>
    </font>
    <font>
      <sz val="9"/>
      <color rgb="FFFF0000"/>
      <name val="ＭＳ Ｐゴシック"/>
      <family val="3"/>
      <charset val="128"/>
    </font>
    <font>
      <b/>
      <sz val="14"/>
      <color rgb="FF0000CC"/>
      <name val="ＭＳ Ｐゴシック"/>
      <family val="3"/>
      <charset val="128"/>
    </font>
    <font>
      <b/>
      <sz val="11"/>
      <color rgb="FF0000CC"/>
      <name val="ＭＳ Ｐゴシック"/>
      <family val="3"/>
      <charset val="128"/>
    </font>
    <font>
      <b/>
      <sz val="16"/>
      <color theme="1"/>
      <name val="ＭＳ Ｐゴシック"/>
      <family val="3"/>
      <charset val="128"/>
    </font>
    <font>
      <sz val="8"/>
      <name val="ＭＳ Ｐゴシック"/>
      <family val="3"/>
      <charset val="128"/>
      <scheme val="minor"/>
    </font>
    <font>
      <sz val="20"/>
      <color theme="1"/>
      <name val="ＭＳ ゴシック"/>
      <family val="3"/>
      <charset val="128"/>
    </font>
    <font>
      <sz val="18"/>
      <color theme="1"/>
      <name val="ＭＳ ゴシック"/>
      <family val="3"/>
      <charset val="128"/>
    </font>
    <font>
      <sz val="7"/>
      <color theme="1"/>
      <name val="ＭＳ Ｐゴシック"/>
      <family val="3"/>
      <charset val="128"/>
      <scheme val="minor"/>
    </font>
    <font>
      <b/>
      <sz val="9"/>
      <color theme="1"/>
      <name val="ＭＳ Ｐゴシック"/>
      <family val="3"/>
      <charset val="128"/>
      <scheme val="minor"/>
    </font>
    <font>
      <b/>
      <sz val="8.5"/>
      <color theme="1"/>
      <name val="ＭＳ Ｐゴシック"/>
      <family val="3"/>
      <charset val="128"/>
      <scheme val="minor"/>
    </font>
    <font>
      <b/>
      <sz val="16"/>
      <color rgb="FFFFFF00"/>
      <name val="ＭＳ Ｐゴシック"/>
      <family val="3"/>
      <charset val="128"/>
      <scheme val="minor"/>
    </font>
    <font>
      <b/>
      <sz val="12"/>
      <color rgb="FFFF0000"/>
      <name val="ＭＳ Ｐゴシック"/>
      <family val="3"/>
      <charset val="128"/>
      <scheme val="minor"/>
    </font>
    <font>
      <sz val="16"/>
      <color rgb="FF0070C0"/>
      <name val="ＭＳ Ｐゴシック"/>
      <family val="3"/>
      <charset val="128"/>
      <scheme val="minor"/>
    </font>
    <font>
      <sz val="18"/>
      <color theme="1"/>
      <name val="ＭＳ Ｐゴシック"/>
      <family val="3"/>
      <charset val="128"/>
      <scheme val="minor"/>
    </font>
    <font>
      <sz val="13"/>
      <color rgb="FF0000FF"/>
      <name val="ＭＳ Ｐゴシック"/>
      <family val="3"/>
      <charset val="128"/>
      <scheme val="minor"/>
    </font>
    <font>
      <b/>
      <sz val="18"/>
      <name val="ＭＳ Ｐゴシック"/>
      <family val="3"/>
      <charset val="128"/>
      <scheme val="minor"/>
    </font>
    <font>
      <sz val="12"/>
      <color theme="1"/>
      <name val="ＭＳ Ｐゴシック"/>
      <family val="3"/>
      <charset val="128"/>
      <scheme val="minor"/>
    </font>
    <font>
      <sz val="9.5"/>
      <name val="ＭＳ Ｐゴシック"/>
      <family val="3"/>
      <charset val="128"/>
      <scheme val="minor"/>
    </font>
    <font>
      <sz val="13"/>
      <color rgb="FF0000CC"/>
      <name val="ＭＳ Ｐゴシック"/>
      <family val="3"/>
      <charset val="128"/>
      <scheme val="minor"/>
    </font>
    <font>
      <sz val="6"/>
      <name val="ＭＳ Ｐゴシック"/>
      <family val="3"/>
      <charset val="128"/>
      <scheme val="minor"/>
    </font>
    <font>
      <sz val="11"/>
      <name val="ＭＳ Ｐゴシック"/>
      <family val="2"/>
      <scheme val="minor"/>
    </font>
    <font>
      <sz val="6"/>
      <name val="ＭＳ Ｐゴシック"/>
      <family val="2"/>
      <charset val="128"/>
      <scheme val="minor"/>
    </font>
    <font>
      <sz val="11"/>
      <color theme="1"/>
      <name val="ＭＳ Ｐゴシック"/>
      <family val="2"/>
      <scheme val="minor"/>
    </font>
    <font>
      <sz val="8"/>
      <color rgb="FFFF0000"/>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s>
  <fills count="14">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theme="3" tint="0.79998168889431442"/>
        <bgColor indexed="64"/>
      </patternFill>
    </fill>
    <fill>
      <patternFill patternType="solid">
        <fgColor rgb="FFFFCCCC"/>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99CCFF"/>
        <bgColor indexed="64"/>
      </patternFill>
    </fill>
  </fills>
  <borders count="112">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hair">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top style="thin">
        <color indexed="64"/>
      </top>
      <bottom/>
      <diagonal/>
    </border>
    <border>
      <left style="thin">
        <color indexed="64"/>
      </left>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style="dotted">
        <color indexed="64"/>
      </right>
      <top style="thin">
        <color indexed="64"/>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top/>
      <bottom style="thick">
        <color auto="1"/>
      </bottom>
      <diagonal/>
    </border>
    <border>
      <left/>
      <right/>
      <top style="thick">
        <color auto="1"/>
      </top>
      <bottom/>
      <diagonal/>
    </border>
    <border>
      <left style="thick">
        <color indexed="64"/>
      </left>
      <right/>
      <top style="thick">
        <color indexed="64"/>
      </top>
      <bottom/>
      <diagonal/>
    </border>
    <border>
      <left/>
      <right style="thick">
        <color indexed="64"/>
      </right>
      <top style="thick">
        <color indexed="64"/>
      </top>
      <bottom/>
      <diagonal/>
    </border>
    <border>
      <left style="thick">
        <color auto="1"/>
      </left>
      <right/>
      <top/>
      <bottom/>
      <diagonal/>
    </border>
    <border>
      <left/>
      <right style="thick">
        <color auto="1"/>
      </right>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auto="1"/>
      </left>
      <right/>
      <top/>
      <bottom style="thick">
        <color auto="1"/>
      </bottom>
      <diagonal/>
    </border>
  </borders>
  <cellStyleXfs count="10">
    <xf numFmtId="0" fontId="0" fillId="0" borderId="0">
      <alignment vertical="center"/>
    </xf>
    <xf numFmtId="0" fontId="22" fillId="0" borderId="0" applyNumberFormat="0" applyFill="0" applyBorder="0" applyAlignment="0" applyProtection="0">
      <alignment vertical="top"/>
      <protection locked="0"/>
    </xf>
    <xf numFmtId="0" fontId="15" fillId="0" borderId="0"/>
    <xf numFmtId="0" fontId="41" fillId="0" borderId="0">
      <alignment vertical="center"/>
    </xf>
    <xf numFmtId="0" fontId="8" fillId="0" borderId="0">
      <alignment vertical="center"/>
    </xf>
    <xf numFmtId="0" fontId="8" fillId="0" borderId="0"/>
    <xf numFmtId="0" fontId="41" fillId="0" borderId="0">
      <alignment vertical="center"/>
    </xf>
    <xf numFmtId="0" fontId="8" fillId="0" borderId="0">
      <alignment vertical="center"/>
    </xf>
    <xf numFmtId="0" fontId="8" fillId="0" borderId="0">
      <alignment vertical="center"/>
    </xf>
    <xf numFmtId="0" fontId="41" fillId="0" borderId="0">
      <alignment vertical="center"/>
    </xf>
  </cellStyleXfs>
  <cellXfs count="588">
    <xf numFmtId="0" fontId="0" fillId="0" borderId="0" xfId="0">
      <alignment vertical="center"/>
    </xf>
    <xf numFmtId="0" fontId="0" fillId="0" borderId="0" xfId="0" applyAlignment="1">
      <alignment vertical="top"/>
    </xf>
    <xf numFmtId="0" fontId="45" fillId="0" borderId="0" xfId="0" applyFont="1">
      <alignment vertical="center"/>
    </xf>
    <xf numFmtId="0" fontId="46" fillId="0" borderId="0" xfId="0" applyFont="1" applyAlignment="1">
      <alignment vertical="center"/>
    </xf>
    <xf numFmtId="0" fontId="44"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Border="1">
      <alignment vertical="center"/>
    </xf>
    <xf numFmtId="0" fontId="48" fillId="0" borderId="0" xfId="0" applyFont="1" applyBorder="1">
      <alignment vertical="center"/>
    </xf>
    <xf numFmtId="0" fontId="49" fillId="0" borderId="0" xfId="0" applyFont="1">
      <alignment vertical="center"/>
    </xf>
    <xf numFmtId="0" fontId="48" fillId="0" borderId="0" xfId="0" applyFont="1" applyBorder="1">
      <alignment vertical="center"/>
    </xf>
    <xf numFmtId="0" fontId="49" fillId="0" borderId="0" xfId="0" applyFont="1" applyAlignment="1">
      <alignment vertical="top" wrapText="1"/>
    </xf>
    <xf numFmtId="0" fontId="50" fillId="0" borderId="0" xfId="0" applyFont="1" applyAlignment="1">
      <alignment vertical="top"/>
    </xf>
    <xf numFmtId="0" fontId="50" fillId="0" borderId="0" xfId="0" applyFont="1" applyAlignment="1">
      <alignment vertical="top" wrapText="1"/>
    </xf>
    <xf numFmtId="0" fontId="50" fillId="0" borderId="1" xfId="0" applyFont="1" applyBorder="1" applyAlignment="1">
      <alignment vertical="top" wrapText="1"/>
    </xf>
    <xf numFmtId="0" fontId="50" fillId="0" borderId="0" xfId="0" applyFont="1" applyAlignment="1">
      <alignment vertical="top" wrapText="1"/>
    </xf>
    <xf numFmtId="0" fontId="51" fillId="5" borderId="2" xfId="0" applyFont="1" applyFill="1" applyBorder="1" applyAlignment="1">
      <alignment vertical="top" wrapText="1"/>
    </xf>
    <xf numFmtId="0" fontId="51" fillId="5" borderId="0" xfId="0" applyFont="1" applyFill="1" applyBorder="1" applyAlignment="1">
      <alignment horizontal="left" vertical="top" wrapText="1"/>
    </xf>
    <xf numFmtId="0" fontId="51" fillId="5" borderId="3" xfId="0" applyFont="1" applyFill="1" applyBorder="1" applyAlignment="1">
      <alignment horizontal="left" vertical="top" wrapText="1"/>
    </xf>
    <xf numFmtId="0" fontId="51" fillId="0" borderId="4" xfId="0" applyFont="1" applyFill="1" applyBorder="1" applyAlignment="1">
      <alignment horizontal="left" vertical="top"/>
    </xf>
    <xf numFmtId="0" fontId="51" fillId="0" borderId="0" xfId="0" applyFont="1" applyFill="1" applyBorder="1" applyAlignment="1">
      <alignment vertical="top"/>
    </xf>
    <xf numFmtId="0" fontId="51" fillId="0" borderId="0" xfId="0" applyFont="1" applyFill="1" applyBorder="1" applyAlignment="1">
      <alignment horizontal="left" vertical="top"/>
    </xf>
    <xf numFmtId="0" fontId="51" fillId="0" borderId="3" xfId="0" applyFont="1" applyFill="1" applyBorder="1" applyAlignment="1">
      <alignment vertical="top"/>
    </xf>
    <xf numFmtId="0" fontId="51" fillId="0" borderId="5" xfId="0" applyFont="1" applyFill="1" applyBorder="1" applyAlignment="1">
      <alignment vertical="top"/>
    </xf>
    <xf numFmtId="0" fontId="51" fillId="0" borderId="1" xfId="0" applyFont="1" applyFill="1" applyBorder="1" applyAlignment="1">
      <alignment vertical="top"/>
    </xf>
    <xf numFmtId="0" fontId="51" fillId="0" borderId="1" xfId="0" applyFont="1" applyFill="1" applyBorder="1" applyAlignment="1">
      <alignment horizontal="left" vertical="top"/>
    </xf>
    <xf numFmtId="0" fontId="51" fillId="0" borderId="6" xfId="0" applyFont="1" applyFill="1" applyBorder="1" applyAlignment="1">
      <alignment vertical="top"/>
    </xf>
    <xf numFmtId="0" fontId="51" fillId="5" borderId="7" xfId="0" applyFont="1" applyFill="1" applyBorder="1" applyAlignment="1">
      <alignment vertical="top"/>
    </xf>
    <xf numFmtId="0" fontId="51" fillId="5" borderId="2" xfId="0" applyFont="1" applyFill="1" applyBorder="1" applyAlignment="1">
      <alignment vertical="top"/>
    </xf>
    <xf numFmtId="0" fontId="51" fillId="5" borderId="8" xfId="0" applyFont="1" applyFill="1" applyBorder="1" applyAlignment="1">
      <alignment vertical="top"/>
    </xf>
    <xf numFmtId="0" fontId="51" fillId="0" borderId="4" xfId="0" applyFont="1" applyFill="1" applyBorder="1" applyAlignment="1">
      <alignment vertical="top"/>
    </xf>
    <xf numFmtId="0" fontId="51" fillId="0" borderId="0" xfId="0" applyFont="1" applyAlignment="1">
      <alignment vertical="top" wrapText="1"/>
    </xf>
    <xf numFmtId="0" fontId="51" fillId="5" borderId="0" xfId="0" applyFont="1" applyFill="1" applyBorder="1" applyAlignment="1">
      <alignment vertical="top"/>
    </xf>
    <xf numFmtId="0" fontId="51" fillId="5" borderId="0" xfId="0" applyFont="1" applyFill="1" applyBorder="1" applyAlignment="1">
      <alignment horizontal="left" vertical="top"/>
    </xf>
    <xf numFmtId="0" fontId="51" fillId="5" borderId="3" xfId="0" applyFont="1" applyFill="1" applyBorder="1" applyAlignment="1">
      <alignment horizontal="left" vertical="top"/>
    </xf>
    <xf numFmtId="0" fontId="51" fillId="0" borderId="0" xfId="0" applyFont="1" applyFill="1" applyAlignment="1">
      <alignment vertical="top"/>
    </xf>
    <xf numFmtId="0" fontId="51" fillId="0" borderId="0" xfId="0" applyFont="1" applyFill="1" applyBorder="1" applyAlignment="1">
      <alignment horizontal="center" vertical="top"/>
    </xf>
    <xf numFmtId="0" fontId="51" fillId="0" borderId="3" xfId="0" applyFont="1" applyFill="1" applyBorder="1" applyAlignment="1">
      <alignment horizontal="left" vertical="top"/>
    </xf>
    <xf numFmtId="0" fontId="51" fillId="5" borderId="9" xfId="0" applyFont="1" applyFill="1" applyBorder="1" applyAlignment="1">
      <alignment vertical="top"/>
    </xf>
    <xf numFmtId="0" fontId="51" fillId="5" borderId="10" xfId="0" applyFont="1" applyFill="1" applyBorder="1" applyAlignment="1">
      <alignment vertical="top"/>
    </xf>
    <xf numFmtId="0" fontId="51" fillId="5" borderId="11" xfId="0" applyFont="1" applyFill="1" applyBorder="1" applyAlignment="1">
      <alignment vertical="top"/>
    </xf>
    <xf numFmtId="0" fontId="51" fillId="0" borderId="12" xfId="0" applyFont="1" applyFill="1" applyBorder="1" applyAlignment="1">
      <alignment horizontal="left" vertical="top"/>
    </xf>
    <xf numFmtId="0" fontId="51" fillId="0" borderId="3" xfId="0" applyFont="1" applyBorder="1" applyAlignment="1">
      <alignment vertical="top"/>
    </xf>
    <xf numFmtId="0" fontId="51" fillId="0" borderId="0" xfId="0" applyFont="1" applyBorder="1" applyAlignment="1">
      <alignment vertical="top"/>
    </xf>
    <xf numFmtId="0" fontId="51" fillId="0" borderId="5" xfId="0" applyFont="1" applyFill="1" applyBorder="1" applyAlignment="1">
      <alignment horizontal="left" vertical="top"/>
    </xf>
    <xf numFmtId="0" fontId="51" fillId="0" borderId="13" xfId="0" applyFont="1" applyFill="1" applyBorder="1" applyAlignment="1">
      <alignment horizontal="left" vertical="top"/>
    </xf>
    <xf numFmtId="0" fontId="51" fillId="0" borderId="1" xfId="0" applyFont="1" applyBorder="1" applyAlignment="1">
      <alignment vertical="top"/>
    </xf>
    <xf numFmtId="0" fontId="51" fillId="0" borderId="6" xfId="0" applyFont="1" applyBorder="1" applyAlignment="1">
      <alignment vertical="top"/>
    </xf>
    <xf numFmtId="0" fontId="52" fillId="0" borderId="1" xfId="0" applyFont="1" applyFill="1" applyBorder="1" applyAlignment="1">
      <alignment vertical="top"/>
    </xf>
    <xf numFmtId="0" fontId="51" fillId="5" borderId="1" xfId="0" applyFont="1" applyFill="1" applyBorder="1" applyAlignment="1">
      <alignment vertical="top"/>
    </xf>
    <xf numFmtId="0" fontId="51" fillId="5" borderId="1" xfId="0" applyFont="1" applyFill="1" applyBorder="1" applyAlignment="1">
      <alignment horizontal="left" vertical="top"/>
    </xf>
    <xf numFmtId="0" fontId="51" fillId="5" borderId="6" xfId="0" applyFont="1" applyFill="1" applyBorder="1" applyAlignment="1">
      <alignment horizontal="left" vertical="top"/>
    </xf>
    <xf numFmtId="0" fontId="51" fillId="5" borderId="14" xfId="0" applyFont="1" applyFill="1" applyBorder="1" applyAlignment="1">
      <alignment vertical="top" wrapText="1"/>
    </xf>
    <xf numFmtId="0" fontId="51" fillId="5" borderId="15" xfId="0" applyFont="1" applyFill="1" applyBorder="1" applyAlignment="1">
      <alignment vertical="top" wrapText="1"/>
    </xf>
    <xf numFmtId="0" fontId="51" fillId="5" borderId="5" xfId="0" applyFont="1" applyFill="1" applyBorder="1" applyAlignment="1">
      <alignment vertical="top"/>
    </xf>
    <xf numFmtId="0" fontId="51" fillId="6" borderId="14" xfId="0" applyFont="1" applyFill="1" applyBorder="1" applyAlignment="1">
      <alignment vertical="top" wrapText="1"/>
    </xf>
    <xf numFmtId="0" fontId="51" fillId="6" borderId="15" xfId="0" applyFont="1" applyFill="1" applyBorder="1" applyAlignment="1">
      <alignment vertical="top" wrapText="1"/>
    </xf>
    <xf numFmtId="0" fontId="51" fillId="6" borderId="2" xfId="0" applyFont="1" applyFill="1" applyBorder="1" applyAlignment="1">
      <alignment horizontal="left" vertical="top" wrapText="1"/>
    </xf>
    <xf numFmtId="0" fontId="51" fillId="6" borderId="2" xfId="0" applyFont="1" applyFill="1" applyBorder="1" applyAlignment="1">
      <alignment vertical="top" wrapText="1"/>
    </xf>
    <xf numFmtId="0" fontId="51" fillId="6" borderId="0" xfId="0" applyFont="1" applyFill="1" applyBorder="1" applyAlignment="1">
      <alignment horizontal="left" vertical="top" wrapText="1"/>
    </xf>
    <xf numFmtId="0" fontId="51" fillId="6" borderId="3" xfId="0" applyFont="1" applyFill="1" applyBorder="1" applyAlignment="1">
      <alignment horizontal="left" vertical="top" wrapText="1"/>
    </xf>
    <xf numFmtId="0" fontId="51" fillId="6" borderId="7" xfId="0" applyFont="1" applyFill="1" applyBorder="1" applyAlignment="1">
      <alignment vertical="top"/>
    </xf>
    <xf numFmtId="0" fontId="51" fillId="6" borderId="2" xfId="0" applyFont="1" applyFill="1" applyBorder="1" applyAlignment="1">
      <alignment vertical="top"/>
    </xf>
    <xf numFmtId="0" fontId="51" fillId="6" borderId="8" xfId="0" applyFont="1" applyFill="1" applyBorder="1" applyAlignment="1">
      <alignment vertical="top"/>
    </xf>
    <xf numFmtId="0" fontId="51" fillId="6" borderId="0" xfId="0" applyFont="1" applyFill="1" applyBorder="1" applyAlignment="1">
      <alignment vertical="top"/>
    </xf>
    <xf numFmtId="0" fontId="51" fillId="6" borderId="0" xfId="0" applyFont="1" applyFill="1" applyBorder="1" applyAlignment="1">
      <alignment horizontal="left" vertical="top"/>
    </xf>
    <xf numFmtId="0" fontId="51" fillId="6" borderId="3" xfId="0" applyFont="1" applyFill="1" applyBorder="1" applyAlignment="1">
      <alignment horizontal="left" vertical="top"/>
    </xf>
    <xf numFmtId="0" fontId="51" fillId="6" borderId="2" xfId="0" applyFont="1" applyFill="1" applyBorder="1" applyAlignment="1">
      <alignment horizontal="left" vertical="top"/>
    </xf>
    <xf numFmtId="0" fontId="51" fillId="6" borderId="8" xfId="0" applyFont="1" applyFill="1" applyBorder="1" applyAlignment="1">
      <alignment horizontal="left" vertical="top"/>
    </xf>
    <xf numFmtId="0" fontId="51" fillId="6" borderId="9" xfId="0" applyFont="1" applyFill="1" applyBorder="1" applyAlignment="1">
      <alignment vertical="top"/>
    </xf>
    <xf numFmtId="0" fontId="51" fillId="6" borderId="10" xfId="0" applyFont="1" applyFill="1" applyBorder="1" applyAlignment="1">
      <alignment vertical="top"/>
    </xf>
    <xf numFmtId="0" fontId="51" fillId="6" borderId="11" xfId="0" applyFont="1" applyFill="1" applyBorder="1" applyAlignment="1">
      <alignment vertical="top"/>
    </xf>
    <xf numFmtId="0" fontId="51" fillId="6" borderId="5" xfId="0" applyFont="1" applyFill="1" applyBorder="1" applyAlignment="1">
      <alignment vertical="top"/>
    </xf>
    <xf numFmtId="0" fontId="51" fillId="6" borderId="1" xfId="0" applyFont="1" applyFill="1" applyBorder="1" applyAlignment="1">
      <alignment vertical="top"/>
    </xf>
    <xf numFmtId="0" fontId="51" fillId="6" borderId="1" xfId="0" applyFont="1" applyFill="1" applyBorder="1" applyAlignment="1">
      <alignment horizontal="left" vertical="top"/>
    </xf>
    <xf numFmtId="0" fontId="51" fillId="6" borderId="6" xfId="0" applyFont="1" applyFill="1" applyBorder="1" applyAlignment="1">
      <alignment horizontal="left" vertical="top"/>
    </xf>
    <xf numFmtId="0" fontId="50" fillId="0" borderId="0" xfId="0" applyFont="1" applyAlignment="1">
      <alignment vertical="top" wrapText="1"/>
    </xf>
    <xf numFmtId="0" fontId="51" fillId="0" borderId="0" xfId="0" applyFont="1" applyFill="1" applyBorder="1" applyAlignment="1">
      <alignment horizontal="left" vertical="top"/>
    </xf>
    <xf numFmtId="0" fontId="53" fillId="0" borderId="0" xfId="0" applyFont="1" applyBorder="1" applyAlignment="1">
      <alignment horizontal="justify" vertical="center"/>
    </xf>
    <xf numFmtId="0" fontId="54" fillId="0" borderId="0" xfId="0" applyFont="1">
      <alignment vertical="center"/>
    </xf>
    <xf numFmtId="0" fontId="0" fillId="0" borderId="0" xfId="0" applyAlignment="1"/>
    <xf numFmtId="0" fontId="44" fillId="0" borderId="0" xfId="0" applyFont="1" applyAlignment="1"/>
    <xf numFmtId="0" fontId="55" fillId="7" borderId="16" xfId="0" applyFont="1" applyFill="1" applyBorder="1" applyAlignment="1">
      <alignment horizontal="center" vertical="center" textRotation="255"/>
    </xf>
    <xf numFmtId="0" fontId="51" fillId="0" borderId="17" xfId="0" applyFont="1" applyFill="1" applyBorder="1" applyAlignment="1">
      <alignment horizontal="center" vertical="center" wrapText="1"/>
    </xf>
    <xf numFmtId="0" fontId="51" fillId="0" borderId="18" xfId="0" applyFont="1" applyFill="1" applyBorder="1" applyAlignment="1">
      <alignment horizontal="center" vertical="center" wrapText="1"/>
    </xf>
    <xf numFmtId="0" fontId="56" fillId="0" borderId="0" xfId="0" applyFont="1" applyFill="1" applyBorder="1" applyAlignment="1">
      <alignment horizontal="center" vertical="top" wrapText="1"/>
    </xf>
    <xf numFmtId="0" fontId="57" fillId="0" borderId="4" xfId="0" applyFont="1" applyFill="1" applyBorder="1" applyAlignment="1">
      <alignment vertical="top" wrapText="1"/>
    </xf>
    <xf numFmtId="0" fontId="57" fillId="0" borderId="0" xfId="0" applyFont="1" applyFill="1" applyBorder="1" applyAlignment="1">
      <alignment vertical="top" wrapText="1"/>
    </xf>
    <xf numFmtId="0" fontId="57" fillId="0" borderId="4" xfId="0" applyFont="1" applyFill="1" applyBorder="1" applyAlignment="1">
      <alignment vertical="center" wrapText="1"/>
    </xf>
    <xf numFmtId="0" fontId="57" fillId="0" borderId="0" xfId="0" applyFont="1" applyFill="1" applyBorder="1" applyAlignment="1">
      <alignment vertical="center" wrapText="1"/>
    </xf>
    <xf numFmtId="0" fontId="57" fillId="0" borderId="4" xfId="0" applyFont="1" applyFill="1" applyBorder="1" applyAlignment="1">
      <alignment horizontal="right" wrapText="1"/>
    </xf>
    <xf numFmtId="0" fontId="57" fillId="0" borderId="0" xfId="0" applyFont="1" applyFill="1" applyBorder="1" applyAlignment="1">
      <alignment horizontal="right" wrapText="1"/>
    </xf>
    <xf numFmtId="0" fontId="57" fillId="0" borderId="4" xfId="0" applyFont="1" applyFill="1" applyBorder="1" applyAlignment="1">
      <alignment horizontal="right"/>
    </xf>
    <xf numFmtId="0" fontId="57" fillId="0" borderId="0" xfId="0" applyFont="1" applyFill="1" applyBorder="1" applyAlignment="1">
      <alignment horizontal="right"/>
    </xf>
    <xf numFmtId="0" fontId="50" fillId="0" borderId="0" xfId="0" applyFont="1" applyAlignment="1">
      <alignment vertical="top" wrapText="1"/>
    </xf>
    <xf numFmtId="0" fontId="58" fillId="0" borderId="0" xfId="0" applyFont="1" applyAlignment="1">
      <alignment horizontal="center" vertical="center"/>
    </xf>
    <xf numFmtId="0" fontId="0" fillId="0" borderId="0" xfId="0" applyFont="1" applyAlignment="1">
      <alignment horizontal="center" vertical="center"/>
    </xf>
    <xf numFmtId="0" fontId="50" fillId="0" borderId="0" xfId="0" applyFont="1" applyAlignment="1">
      <alignment vertical="top" wrapText="1"/>
    </xf>
    <xf numFmtId="0" fontId="0" fillId="0" borderId="0" xfId="0" applyFill="1">
      <alignment vertical="center"/>
    </xf>
    <xf numFmtId="0" fontId="47" fillId="0" borderId="0" xfId="0" applyFont="1" applyFill="1">
      <alignment vertical="center"/>
    </xf>
    <xf numFmtId="0" fontId="50" fillId="0" borderId="0" xfId="0" applyFont="1" applyAlignment="1">
      <alignment vertical="top" wrapText="1"/>
    </xf>
    <xf numFmtId="0" fontId="0" fillId="0" borderId="0" xfId="0" applyFill="1" applyBorder="1" applyAlignment="1">
      <alignment horizontal="center" vertical="center"/>
    </xf>
    <xf numFmtId="0" fontId="50" fillId="0" borderId="0" xfId="0" applyFont="1" applyAlignment="1">
      <alignment vertical="top" wrapText="1"/>
    </xf>
    <xf numFmtId="0" fontId="50" fillId="0" borderId="4" xfId="0" applyFont="1" applyBorder="1" applyAlignment="1">
      <alignment vertical="top"/>
    </xf>
    <xf numFmtId="0" fontId="56" fillId="0" borderId="0" xfId="0" applyFont="1" applyAlignment="1">
      <alignment vertical="top"/>
    </xf>
    <xf numFmtId="0" fontId="50" fillId="0" borderId="0" xfId="0" applyFont="1" applyAlignment="1">
      <alignment vertical="top" wrapText="1"/>
    </xf>
    <xf numFmtId="0" fontId="53" fillId="0" borderId="0" xfId="0" applyFont="1" applyBorder="1" applyAlignment="1">
      <alignment horizontal="center" vertical="center"/>
    </xf>
    <xf numFmtId="0" fontId="53" fillId="0" borderId="19" xfId="0" applyFont="1" applyBorder="1" applyAlignment="1">
      <alignment horizontal="center" vertical="center"/>
    </xf>
    <xf numFmtId="0" fontId="0" fillId="0" borderId="0" xfId="0" applyAlignment="1">
      <alignment horizontal="center" vertical="center"/>
    </xf>
    <xf numFmtId="0" fontId="50" fillId="0" borderId="0" xfId="0" applyFont="1" applyAlignment="1">
      <alignment vertical="top" wrapText="1"/>
    </xf>
    <xf numFmtId="0" fontId="0" fillId="0" borderId="0" xfId="0" applyAlignment="1">
      <alignment vertical="top" wrapText="1"/>
    </xf>
    <xf numFmtId="0" fontId="56" fillId="0" borderId="4" xfId="0" applyFont="1" applyFill="1" applyBorder="1" applyAlignment="1">
      <alignment horizontal="center" vertical="top" wrapText="1"/>
    </xf>
    <xf numFmtId="0" fontId="0" fillId="0" borderId="4" xfId="0" applyFill="1" applyBorder="1" applyAlignment="1">
      <alignment horizontal="center" vertical="center"/>
    </xf>
    <xf numFmtId="0" fontId="15" fillId="0" borderId="0" xfId="2"/>
    <xf numFmtId="0" fontId="17" fillId="0" borderId="0" xfId="2" applyFont="1"/>
    <xf numFmtId="0" fontId="17" fillId="0" borderId="0" xfId="2" quotePrefix="1" applyFont="1"/>
    <xf numFmtId="0" fontId="18" fillId="0" borderId="0" xfId="2" applyFont="1"/>
    <xf numFmtId="0" fontId="17" fillId="0" borderId="0" xfId="2" applyFont="1" applyFill="1" applyBorder="1"/>
    <xf numFmtId="0" fontId="17" fillId="0" borderId="0" xfId="2" applyFont="1" applyFill="1" applyBorder="1" applyAlignment="1">
      <alignment vertical="top"/>
    </xf>
    <xf numFmtId="0" fontId="17" fillId="0" borderId="0" xfId="2" applyFont="1" applyFill="1"/>
    <xf numFmtId="0" fontId="17" fillId="8" borderId="0" xfId="2" applyFont="1" applyFill="1"/>
    <xf numFmtId="0" fontId="50" fillId="0" borderId="4" xfId="0" applyFont="1" applyBorder="1" applyAlignment="1">
      <alignment vertical="top" wrapText="1"/>
    </xf>
    <xf numFmtId="0" fontId="51" fillId="0" borderId="20" xfId="0" applyFont="1" applyFill="1" applyBorder="1" applyAlignment="1">
      <alignment vertical="top"/>
    </xf>
    <xf numFmtId="0" fontId="50" fillId="0" borderId="0" xfId="0" applyFont="1" applyAlignment="1">
      <alignment vertical="top" wrapText="1"/>
    </xf>
    <xf numFmtId="0" fontId="57" fillId="0" borderId="21" xfId="0" applyFont="1" applyBorder="1" applyAlignment="1" applyProtection="1">
      <alignment horizontal="right" wrapText="1"/>
      <protection locked="0"/>
    </xf>
    <xf numFmtId="0" fontId="57" fillId="0" borderId="22" xfId="0" applyFont="1" applyBorder="1" applyAlignment="1" applyProtection="1">
      <alignment horizontal="right" wrapText="1"/>
      <protection locked="0"/>
    </xf>
    <xf numFmtId="0" fontId="21" fillId="0" borderId="1" xfId="4" applyFont="1" applyBorder="1" applyAlignment="1">
      <alignment horizontal="center" vertical="center"/>
    </xf>
    <xf numFmtId="0" fontId="21" fillId="0" borderId="1" xfId="4" applyFont="1" applyBorder="1">
      <alignment vertical="center"/>
    </xf>
    <xf numFmtId="0" fontId="21" fillId="0" borderId="0" xfId="4" applyFont="1">
      <alignment vertical="center"/>
    </xf>
    <xf numFmtId="0" fontId="21" fillId="0" borderId="4" xfId="4" applyFont="1" applyBorder="1">
      <alignment vertical="center"/>
    </xf>
    <xf numFmtId="0" fontId="21" fillId="2" borderId="23" xfId="4" applyFont="1" applyFill="1" applyBorder="1" applyAlignment="1">
      <alignment vertical="top" textRotation="255"/>
    </xf>
    <xf numFmtId="0" fontId="21" fillId="2" borderId="24" xfId="4" applyFont="1" applyFill="1" applyBorder="1" applyAlignment="1">
      <alignment vertical="top" textRotation="255"/>
    </xf>
    <xf numFmtId="0" fontId="21" fillId="2" borderId="25" xfId="4" applyFont="1" applyFill="1" applyBorder="1" applyAlignment="1">
      <alignment vertical="top" textRotation="255"/>
    </xf>
    <xf numFmtId="0" fontId="21" fillId="2" borderId="24" xfId="4" applyFont="1" applyFill="1" applyBorder="1" applyAlignment="1">
      <alignment vertical="top" textRotation="255" wrapText="1"/>
    </xf>
    <xf numFmtId="0" fontId="21" fillId="0" borderId="4" xfId="4" applyFont="1" applyBorder="1" applyAlignment="1">
      <alignment vertical="top"/>
    </xf>
    <xf numFmtId="0" fontId="21" fillId="0" borderId="0" xfId="4" applyFont="1" applyAlignment="1">
      <alignment vertical="top"/>
    </xf>
    <xf numFmtId="0" fontId="8" fillId="0" borderId="2" xfId="4" quotePrefix="1" applyNumberFormat="1" applyBorder="1" applyAlignment="1">
      <alignment horizontal="center" vertical="center"/>
    </xf>
    <xf numFmtId="0" fontId="8" fillId="0" borderId="2" xfId="4" applyBorder="1">
      <alignment vertical="center"/>
    </xf>
    <xf numFmtId="0" fontId="8" fillId="3" borderId="2" xfId="4" applyFill="1" applyBorder="1">
      <alignment vertical="center"/>
    </xf>
    <xf numFmtId="0" fontId="8" fillId="3" borderId="2" xfId="4" applyFill="1" applyBorder="1" applyAlignment="1">
      <alignment horizontal="right"/>
    </xf>
    <xf numFmtId="0" fontId="21" fillId="0" borderId="0" xfId="4" applyFont="1" applyBorder="1" applyAlignment="1">
      <alignment vertical="top"/>
    </xf>
    <xf numFmtId="0" fontId="8" fillId="0" borderId="0" xfId="4" quotePrefix="1" applyNumberFormat="1" applyBorder="1" applyAlignment="1">
      <alignment horizontal="center" vertical="center"/>
    </xf>
    <xf numFmtId="0" fontId="8" fillId="0" borderId="0" xfId="4" applyBorder="1">
      <alignment vertical="center"/>
    </xf>
    <xf numFmtId="0" fontId="8" fillId="3" borderId="0" xfId="4" applyFill="1" applyBorder="1">
      <alignment vertical="center"/>
    </xf>
    <xf numFmtId="49" fontId="1" fillId="0" borderId="4" xfId="4" applyNumberFormat="1" applyFont="1" applyBorder="1" applyAlignment="1">
      <alignment horizontal="center" vertical="center"/>
    </xf>
    <xf numFmtId="0" fontId="1" fillId="0" borderId="0" xfId="4" applyFont="1" applyBorder="1" applyAlignment="1">
      <alignment horizontal="center" vertical="center"/>
    </xf>
    <xf numFmtId="0" fontId="1" fillId="0" borderId="0" xfId="4" applyFont="1" applyAlignment="1">
      <alignment horizontal="center" vertical="center"/>
    </xf>
    <xf numFmtId="176" fontId="1" fillId="0" borderId="0" xfId="4" applyNumberFormat="1" applyFont="1" applyAlignment="1">
      <alignment horizontal="center" vertical="center"/>
    </xf>
    <xf numFmtId="0" fontId="1" fillId="0" borderId="0" xfId="4" applyFont="1">
      <alignment vertical="center"/>
    </xf>
    <xf numFmtId="176" fontId="1" fillId="0" borderId="0" xfId="4" applyNumberFormat="1" applyFont="1">
      <alignment vertical="center"/>
    </xf>
    <xf numFmtId="49" fontId="1" fillId="0" borderId="0" xfId="4" applyNumberFormat="1" applyFont="1">
      <alignment vertical="center"/>
    </xf>
    <xf numFmtId="0" fontId="8" fillId="0" borderId="0" xfId="4">
      <alignment vertical="center"/>
    </xf>
    <xf numFmtId="0" fontId="20" fillId="0" borderId="0" xfId="7" applyFont="1" applyAlignment="1">
      <alignment horizontal="left" vertical="center"/>
    </xf>
    <xf numFmtId="0" fontId="8" fillId="0" borderId="0" xfId="4" applyNumberFormat="1" applyBorder="1" applyAlignment="1">
      <alignment horizontal="right"/>
    </xf>
    <xf numFmtId="0" fontId="0" fillId="9" borderId="22" xfId="0" applyFill="1" applyBorder="1">
      <alignment vertical="center"/>
    </xf>
    <xf numFmtId="0" fontId="0" fillId="9" borderId="14" xfId="0" applyFill="1" applyBorder="1">
      <alignment vertical="center"/>
    </xf>
    <xf numFmtId="0" fontId="0" fillId="9" borderId="15" xfId="0" applyFill="1" applyBorder="1">
      <alignment vertical="center"/>
    </xf>
    <xf numFmtId="0" fontId="0" fillId="0" borderId="14" xfId="0" applyBorder="1" applyProtection="1">
      <alignment vertical="center"/>
      <protection locked="0"/>
    </xf>
    <xf numFmtId="0" fontId="59" fillId="0" borderId="0" xfId="0" applyFont="1" applyAlignment="1">
      <alignment vertical="top" wrapText="1"/>
    </xf>
    <xf numFmtId="0" fontId="50" fillId="0" borderId="0" xfId="0" applyFont="1">
      <alignment vertical="center"/>
    </xf>
    <xf numFmtId="177" fontId="8" fillId="0" borderId="2" xfId="4" applyNumberFormat="1" applyBorder="1">
      <alignment vertical="center"/>
    </xf>
    <xf numFmtId="178" fontId="8" fillId="0" borderId="2" xfId="4" applyNumberFormat="1" applyBorder="1">
      <alignment vertical="center"/>
    </xf>
    <xf numFmtId="0" fontId="42" fillId="0" borderId="0" xfId="0" applyFont="1" applyFill="1" applyProtection="1">
      <alignment vertical="center"/>
      <protection locked="0"/>
    </xf>
    <xf numFmtId="0" fontId="42" fillId="0" borderId="0" xfId="0" applyFont="1" applyFill="1">
      <alignment vertical="center"/>
    </xf>
    <xf numFmtId="3" fontId="42" fillId="0" borderId="0" xfId="0" applyNumberFormat="1" applyFont="1" applyFill="1">
      <alignment vertical="center"/>
    </xf>
    <xf numFmtId="20" fontId="60" fillId="0" borderId="0" xfId="0" applyNumberFormat="1" applyFont="1">
      <alignment vertical="center"/>
    </xf>
    <xf numFmtId="0" fontId="60" fillId="0" borderId="0" xfId="0" applyFont="1">
      <alignment vertical="center"/>
    </xf>
    <xf numFmtId="0" fontId="23" fillId="0" borderId="0" xfId="0" applyFont="1" applyAlignment="1">
      <alignment vertical="center"/>
    </xf>
    <xf numFmtId="0" fontId="60" fillId="0" borderId="0" xfId="0" applyFont="1" applyAlignment="1">
      <alignment vertical="center" wrapText="1"/>
    </xf>
    <xf numFmtId="179" fontId="57" fillId="0" borderId="22" xfId="0" applyNumberFormat="1" applyFont="1" applyBorder="1" applyAlignment="1" applyProtection="1">
      <alignment horizontal="right" wrapText="1"/>
      <protection locked="0"/>
    </xf>
    <xf numFmtId="179" fontId="57" fillId="0" borderId="21" xfId="0" applyNumberFormat="1" applyFont="1" applyBorder="1" applyAlignment="1" applyProtection="1">
      <alignment horizontal="right" wrapText="1"/>
      <protection locked="0"/>
    </xf>
    <xf numFmtId="176" fontId="57" fillId="0" borderId="22" xfId="0" applyNumberFormat="1" applyFont="1" applyBorder="1" applyAlignment="1" applyProtection="1">
      <alignment horizontal="right"/>
      <protection locked="0"/>
    </xf>
    <xf numFmtId="176" fontId="57" fillId="0" borderId="21" xfId="0" applyNumberFormat="1" applyFont="1" applyBorder="1" applyAlignment="1" applyProtection="1">
      <alignment horizontal="right"/>
      <protection locked="0"/>
    </xf>
    <xf numFmtId="176" fontId="57" fillId="0" borderId="22" xfId="0" applyNumberFormat="1" applyFont="1" applyBorder="1" applyAlignment="1" applyProtection="1">
      <alignment horizontal="right" wrapText="1"/>
      <protection locked="0"/>
    </xf>
    <xf numFmtId="176" fontId="57" fillId="0" borderId="21" xfId="0" applyNumberFormat="1" applyFont="1" applyBorder="1" applyAlignment="1" applyProtection="1">
      <alignment horizontal="right" wrapText="1"/>
      <protection locked="0"/>
    </xf>
    <xf numFmtId="0" fontId="57" fillId="9" borderId="14" xfId="0" applyFont="1" applyFill="1" applyBorder="1" applyAlignment="1" applyProtection="1">
      <alignment horizontal="right" wrapText="1"/>
    </xf>
    <xf numFmtId="0" fontId="57" fillId="9" borderId="26" xfId="0" applyFont="1" applyFill="1" applyBorder="1" applyAlignment="1" applyProtection="1">
      <alignment horizontal="right" wrapText="1"/>
    </xf>
    <xf numFmtId="0" fontId="57" fillId="9" borderId="26" xfId="0" applyFont="1" applyFill="1" applyBorder="1" applyAlignment="1" applyProtection="1">
      <alignment horizontal="right"/>
    </xf>
    <xf numFmtId="0" fontId="57" fillId="9" borderId="14" xfId="0" applyFont="1" applyFill="1" applyBorder="1" applyAlignment="1">
      <alignment horizontal="right" wrapText="1"/>
    </xf>
    <xf numFmtId="0" fontId="57" fillId="9" borderId="26" xfId="0" applyFont="1" applyFill="1" applyBorder="1" applyAlignment="1">
      <alignment horizontal="right" wrapText="1"/>
    </xf>
    <xf numFmtId="0" fontId="50" fillId="0" borderId="0" xfId="0" applyFont="1" applyAlignment="1">
      <alignment vertical="top" wrapText="1"/>
    </xf>
    <xf numFmtId="0" fontId="61" fillId="10" borderId="22" xfId="0" applyFont="1" applyFill="1" applyBorder="1">
      <alignment vertical="center"/>
    </xf>
    <xf numFmtId="0" fontId="61" fillId="10" borderId="14" xfId="0" applyFont="1" applyFill="1" applyBorder="1">
      <alignment vertical="center"/>
    </xf>
    <xf numFmtId="0" fontId="61" fillId="0" borderId="14" xfId="0" applyFont="1" applyBorder="1">
      <alignment vertical="center"/>
    </xf>
    <xf numFmtId="0" fontId="43" fillId="10" borderId="14" xfId="0" applyFont="1" applyFill="1" applyBorder="1">
      <alignment vertical="center"/>
    </xf>
    <xf numFmtId="0" fontId="43" fillId="10" borderId="15" xfId="0" applyFont="1" applyFill="1" applyBorder="1">
      <alignment vertical="center"/>
    </xf>
    <xf numFmtId="0" fontId="62" fillId="0" borderId="0" xfId="0" applyFont="1">
      <alignment vertical="center"/>
    </xf>
    <xf numFmtId="0" fontId="61" fillId="0" borderId="0" xfId="0" applyFont="1">
      <alignment vertical="center"/>
    </xf>
    <xf numFmtId="0" fontId="43" fillId="0" borderId="0" xfId="0" applyFont="1">
      <alignment vertical="center"/>
    </xf>
    <xf numFmtId="0" fontId="63" fillId="0" borderId="0" xfId="0" applyFont="1" applyAlignment="1">
      <alignment vertical="center"/>
    </xf>
    <xf numFmtId="0" fontId="3" fillId="0" borderId="0" xfId="0" applyFont="1" applyAlignment="1">
      <alignment vertical="center"/>
    </xf>
    <xf numFmtId="0" fontId="64" fillId="0" borderId="0" xfId="0" applyFont="1" applyFill="1" applyAlignment="1">
      <alignment vertical="center"/>
    </xf>
    <xf numFmtId="0" fontId="0" fillId="0" borderId="0" xfId="0" applyFont="1" applyFill="1" applyAlignment="1">
      <alignment horizontal="center" vertical="center"/>
    </xf>
    <xf numFmtId="0" fontId="65" fillId="0" borderId="0" xfId="0" applyFont="1" applyAlignment="1">
      <alignment vertical="center"/>
    </xf>
    <xf numFmtId="0" fontId="0" fillId="0" borderId="0" xfId="0" applyFont="1" applyFill="1">
      <alignment vertical="center"/>
    </xf>
    <xf numFmtId="0" fontId="0" fillId="0" borderId="0" xfId="0" applyFill="1" applyAlignment="1">
      <alignment vertical="top"/>
    </xf>
    <xf numFmtId="0" fontId="0" fillId="11" borderId="0" xfId="0" applyFill="1">
      <alignment vertical="center"/>
    </xf>
    <xf numFmtId="0" fontId="26" fillId="11" borderId="0" xfId="0" applyFont="1" applyFill="1" applyAlignment="1">
      <alignment vertical="center"/>
    </xf>
    <xf numFmtId="0" fontId="0" fillId="11" borderId="0" xfId="0" applyFill="1" applyAlignment="1">
      <alignment horizontal="left" vertical="center"/>
    </xf>
    <xf numFmtId="0" fontId="0" fillId="11" borderId="0" xfId="0" applyFill="1" applyAlignment="1">
      <alignment horizontal="left"/>
    </xf>
    <xf numFmtId="58" fontId="46" fillId="11" borderId="0" xfId="0" applyNumberFormat="1" applyFont="1" applyFill="1" applyAlignment="1">
      <alignment vertical="center"/>
    </xf>
    <xf numFmtId="58" fontId="28" fillId="11" borderId="0" xfId="0" applyNumberFormat="1" applyFont="1" applyFill="1" applyAlignment="1">
      <alignment vertical="center"/>
    </xf>
    <xf numFmtId="0" fontId="66" fillId="0" borderId="0" xfId="0" applyFont="1" applyFill="1" applyAlignment="1">
      <alignment vertical="center"/>
    </xf>
    <xf numFmtId="0" fontId="47" fillId="0" borderId="0" xfId="0" applyFont="1" applyFill="1" applyAlignment="1">
      <alignment vertical="center"/>
    </xf>
    <xf numFmtId="0" fontId="0" fillId="0" borderId="27" xfId="0" applyFill="1" applyBorder="1">
      <alignment vertical="center"/>
    </xf>
    <xf numFmtId="0" fontId="47" fillId="0" borderId="0" xfId="0" applyFont="1" applyFill="1" applyAlignment="1">
      <alignment horizontal="left" vertical="center" indent="1"/>
    </xf>
    <xf numFmtId="0" fontId="55" fillId="0" borderId="0"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0" xfId="0" applyFont="1" applyFill="1" applyBorder="1" applyAlignment="1">
      <alignment horizontal="center" vertical="center" textRotation="255"/>
    </xf>
    <xf numFmtId="0" fontId="55" fillId="0" borderId="3" xfId="0" applyFont="1" applyFill="1" applyBorder="1" applyAlignment="1">
      <alignment horizontal="center" vertical="center" textRotation="255"/>
    </xf>
    <xf numFmtId="0" fontId="55" fillId="0" borderId="0" xfId="0" applyFont="1" applyFill="1" applyBorder="1" applyAlignment="1">
      <alignment vertical="top" wrapText="1"/>
    </xf>
    <xf numFmtId="0" fontId="55" fillId="0" borderId="0" xfId="0" applyFont="1" applyFill="1" applyBorder="1" applyAlignment="1">
      <alignment vertical="top"/>
    </xf>
    <xf numFmtId="0" fontId="50" fillId="0" borderId="0" xfId="0" applyFont="1" applyAlignment="1">
      <alignment horizontal="center" vertical="center"/>
    </xf>
    <xf numFmtId="0" fontId="66" fillId="0" borderId="0" xfId="0" applyFont="1" applyAlignment="1">
      <alignment vertical="center"/>
    </xf>
    <xf numFmtId="0" fontId="48" fillId="0" borderId="0" xfId="0" applyFont="1" applyBorder="1" applyAlignment="1">
      <alignment horizontal="left" vertical="center"/>
    </xf>
    <xf numFmtId="0" fontId="48" fillId="0" borderId="0" xfId="0" applyFont="1" applyFill="1" applyBorder="1" applyAlignment="1" applyProtection="1">
      <alignment horizontal="center" vertical="center"/>
    </xf>
    <xf numFmtId="0" fontId="0" fillId="0" borderId="0" xfId="0" applyFill="1" applyBorder="1" applyAlignment="1" applyProtection="1">
      <alignment vertical="center"/>
    </xf>
    <xf numFmtId="49" fontId="67" fillId="0" borderId="0" xfId="0" applyNumberFormat="1" applyFont="1" applyFill="1" applyBorder="1" applyAlignment="1" applyProtection="1">
      <alignment horizontal="center" vertical="center"/>
    </xf>
    <xf numFmtId="0" fontId="48" fillId="6" borderId="2" xfId="0" applyFont="1" applyFill="1" applyBorder="1" applyAlignment="1" applyProtection="1">
      <alignment horizontal="left" vertical="top"/>
    </xf>
    <xf numFmtId="0" fontId="48" fillId="6" borderId="7" xfId="0" applyFont="1" applyFill="1" applyBorder="1" applyAlignment="1" applyProtection="1">
      <alignment horizontal="left" vertical="top"/>
    </xf>
    <xf numFmtId="0" fontId="48" fillId="6" borderId="8" xfId="0" applyFont="1" applyFill="1" applyBorder="1" applyAlignment="1" applyProtection="1">
      <alignment horizontal="left" vertical="top"/>
    </xf>
    <xf numFmtId="0" fontId="48" fillId="6" borderId="4" xfId="0" applyFont="1" applyFill="1" applyBorder="1" applyAlignment="1" applyProtection="1">
      <alignment horizontal="left" vertical="top"/>
    </xf>
    <xf numFmtId="0" fontId="48" fillId="6" borderId="0" xfId="0" applyFont="1" applyFill="1" applyBorder="1" applyAlignment="1" applyProtection="1">
      <alignment horizontal="left" vertical="top"/>
    </xf>
    <xf numFmtId="0" fontId="48" fillId="6" borderId="3" xfId="0" applyFont="1" applyFill="1" applyBorder="1" applyAlignment="1" applyProtection="1">
      <alignment horizontal="left" vertical="top"/>
    </xf>
    <xf numFmtId="0" fontId="0" fillId="0" borderId="0" xfId="0" applyProtection="1">
      <alignment vertical="center"/>
    </xf>
    <xf numFmtId="0" fontId="48" fillId="0" borderId="0" xfId="0" applyFont="1" applyBorder="1" applyProtection="1">
      <alignment vertical="center"/>
    </xf>
    <xf numFmtId="0" fontId="2" fillId="0" borderId="0" xfId="0" applyFont="1" applyFill="1" applyAlignment="1">
      <alignment horizontal="left" vertical="top"/>
    </xf>
    <xf numFmtId="0" fontId="50" fillId="0" borderId="0" xfId="0" applyFont="1" applyAlignment="1">
      <alignment vertical="top" wrapText="1"/>
    </xf>
    <xf numFmtId="0" fontId="51" fillId="0" borderId="4" xfId="0" applyFont="1" applyFill="1" applyBorder="1" applyAlignment="1">
      <alignment horizontal="left" vertical="top"/>
    </xf>
    <xf numFmtId="0" fontId="51" fillId="0" borderId="0" xfId="0" applyFont="1" applyFill="1" applyBorder="1" applyAlignment="1">
      <alignment horizontal="left" vertical="top"/>
    </xf>
    <xf numFmtId="0" fontId="51" fillId="0" borderId="5" xfId="0" applyFont="1" applyFill="1" applyBorder="1" applyAlignment="1">
      <alignment horizontal="left" vertical="top"/>
    </xf>
    <xf numFmtId="0" fontId="51" fillId="0" borderId="1" xfId="0" applyFont="1" applyFill="1" applyBorder="1" applyAlignment="1">
      <alignment horizontal="left" vertical="top"/>
    </xf>
    <xf numFmtId="0" fontId="51" fillId="0" borderId="13" xfId="0" applyFont="1" applyFill="1" applyBorder="1" applyAlignment="1">
      <alignment horizontal="left" vertical="top"/>
    </xf>
    <xf numFmtId="0" fontId="51" fillId="0" borderId="12" xfId="0" applyFont="1" applyFill="1" applyBorder="1" applyAlignment="1">
      <alignment horizontal="left" vertical="top"/>
    </xf>
    <xf numFmtId="0" fontId="51" fillId="5" borderId="2" xfId="0" applyFont="1" applyFill="1" applyBorder="1" applyAlignment="1">
      <alignment horizontal="left" vertical="top"/>
    </xf>
    <xf numFmtId="0" fontId="51" fillId="5" borderId="8" xfId="0" applyFont="1" applyFill="1" applyBorder="1" applyAlignment="1">
      <alignment horizontal="left" vertical="top"/>
    </xf>
    <xf numFmtId="0" fontId="51" fillId="5" borderId="2" xfId="0" applyFont="1" applyFill="1" applyBorder="1" applyAlignment="1">
      <alignment horizontal="left" vertical="top" wrapText="1"/>
    </xf>
    <xf numFmtId="0" fontId="14" fillId="8" borderId="0" xfId="2" applyFont="1" applyFill="1"/>
    <xf numFmtId="58" fontId="36" fillId="11" borderId="0" xfId="1" applyNumberFormat="1" applyFont="1" applyFill="1" applyAlignment="1" applyProtection="1">
      <alignment vertical="center"/>
    </xf>
    <xf numFmtId="0" fontId="68" fillId="11" borderId="0" xfId="0" applyFont="1" applyFill="1" applyAlignment="1">
      <alignment horizontal="left" vertical="center"/>
    </xf>
    <xf numFmtId="49" fontId="48" fillId="0" borderId="0" xfId="0" applyNumberFormat="1" applyFont="1" applyBorder="1" applyAlignment="1">
      <alignment horizontal="center" vertical="center"/>
    </xf>
    <xf numFmtId="58" fontId="46" fillId="0" borderId="0" xfId="0" applyNumberFormat="1" applyFont="1" applyFill="1" applyAlignment="1">
      <alignment vertical="center"/>
    </xf>
    <xf numFmtId="0" fontId="69" fillId="6" borderId="14" xfId="0" applyNumberFormat="1" applyFont="1" applyFill="1" applyBorder="1" applyAlignment="1" applyProtection="1">
      <alignment horizontal="center" vertical="center"/>
      <protection locked="0"/>
    </xf>
    <xf numFmtId="0" fontId="69" fillId="6" borderId="28" xfId="0" applyNumberFormat="1" applyFont="1" applyFill="1" applyBorder="1" applyAlignment="1" applyProtection="1">
      <alignment horizontal="center" vertical="center"/>
      <protection locked="0"/>
    </xf>
    <xf numFmtId="0" fontId="69" fillId="6" borderId="1" xfId="0" applyNumberFormat="1" applyFont="1" applyFill="1" applyBorder="1" applyAlignment="1" applyProtection="1">
      <alignment horizontal="center" vertical="center"/>
      <protection locked="0"/>
    </xf>
    <xf numFmtId="0" fontId="14" fillId="0" borderId="0" xfId="2" quotePrefix="1" applyFont="1"/>
    <xf numFmtId="0" fontId="70" fillId="0" borderId="0" xfId="2" applyFont="1" applyFill="1"/>
    <xf numFmtId="0" fontId="71" fillId="0" borderId="0" xfId="0" applyFont="1" applyFill="1" applyAlignment="1">
      <alignment vertical="center"/>
    </xf>
    <xf numFmtId="0" fontId="71" fillId="11" borderId="0" xfId="0" applyFont="1" applyFill="1" applyAlignment="1">
      <alignment horizontal="left" vertical="center"/>
    </xf>
    <xf numFmtId="0" fontId="72" fillId="11" borderId="0" xfId="0" applyFont="1" applyFill="1" applyAlignment="1">
      <alignment horizontal="left"/>
    </xf>
    <xf numFmtId="0" fontId="0" fillId="0" borderId="0" xfId="0" applyAlignment="1">
      <alignment vertical="center" wrapText="1"/>
    </xf>
    <xf numFmtId="0" fontId="0" fillId="8" borderId="0" xfId="0" applyFill="1" applyAlignment="1"/>
    <xf numFmtId="0" fontId="90" fillId="0" borderId="0" xfId="0" applyFont="1" applyAlignment="1"/>
    <xf numFmtId="0" fontId="0" fillId="0" borderId="88" xfId="0" applyBorder="1" applyAlignment="1"/>
    <xf numFmtId="0" fontId="0" fillId="0" borderId="89" xfId="0" applyBorder="1" applyAlignment="1"/>
    <xf numFmtId="0" fontId="0" fillId="0" borderId="90" xfId="0" applyBorder="1" applyAlignment="1"/>
    <xf numFmtId="0" fontId="0" fillId="0" borderId="91" xfId="0" applyBorder="1" applyAlignment="1"/>
    <xf numFmtId="0" fontId="0" fillId="0" borderId="92" xfId="0" applyBorder="1" applyAlignment="1"/>
    <xf numFmtId="0" fontId="0" fillId="0" borderId="93" xfId="0" applyBorder="1" applyAlignment="1"/>
    <xf numFmtId="0" fontId="0" fillId="8" borderId="88" xfId="0" applyFill="1" applyBorder="1" applyAlignment="1"/>
    <xf numFmtId="0" fontId="0" fillId="0" borderId="94" xfId="0" applyBorder="1" applyAlignment="1"/>
    <xf numFmtId="0" fontId="0" fillId="0" borderId="96" xfId="0" applyBorder="1">
      <alignment vertical="center"/>
    </xf>
    <xf numFmtId="0" fontId="0" fillId="0" borderId="97" xfId="0" applyBorder="1">
      <alignment vertical="center"/>
    </xf>
    <xf numFmtId="0" fontId="0" fillId="0" borderId="99" xfId="0" applyBorder="1">
      <alignment vertical="center"/>
    </xf>
    <xf numFmtId="0" fontId="0" fillId="0" borderId="98" xfId="0" applyBorder="1">
      <alignment vertical="center"/>
    </xf>
    <xf numFmtId="0" fontId="0" fillId="0" borderId="100" xfId="0" applyBorder="1">
      <alignment vertical="center"/>
    </xf>
    <xf numFmtId="0" fontId="0" fillId="0" borderId="101" xfId="0" applyBorder="1">
      <alignment vertical="center"/>
    </xf>
    <xf numFmtId="0" fontId="0" fillId="0" borderId="102" xfId="0" applyBorder="1" applyAlignment="1">
      <alignment vertical="center" wrapText="1"/>
    </xf>
    <xf numFmtId="0" fontId="0" fillId="0" borderId="103" xfId="0" applyBorder="1">
      <alignment vertical="center"/>
    </xf>
    <xf numFmtId="0" fontId="0" fillId="0" borderId="16" xfId="0" applyBorder="1">
      <alignment vertical="center"/>
    </xf>
    <xf numFmtId="0" fontId="0" fillId="0" borderId="104" xfId="0" applyBorder="1" applyAlignment="1">
      <alignment vertical="center" wrapText="1"/>
    </xf>
    <xf numFmtId="0" fontId="0" fillId="8" borderId="104" xfId="0" applyFill="1" applyBorder="1" applyAlignment="1">
      <alignment vertical="center" wrapText="1"/>
    </xf>
    <xf numFmtId="0" fontId="0" fillId="0" borderId="105" xfId="0" applyBorder="1">
      <alignment vertical="center"/>
    </xf>
    <xf numFmtId="0" fontId="0" fillId="0" borderId="106" xfId="0" applyBorder="1">
      <alignment vertical="center"/>
    </xf>
    <xf numFmtId="0" fontId="0" fillId="8" borderId="107" xfId="0" applyFill="1" applyBorder="1" applyAlignment="1">
      <alignment vertical="center" wrapText="1"/>
    </xf>
    <xf numFmtId="0" fontId="0" fillId="0" borderId="108" xfId="0" applyBorder="1">
      <alignment vertical="center"/>
    </xf>
    <xf numFmtId="0" fontId="0" fillId="0" borderId="109" xfId="0" applyBorder="1">
      <alignment vertical="center"/>
    </xf>
    <xf numFmtId="0" fontId="0" fillId="0" borderId="110" xfId="0" applyBorder="1" applyAlignment="1">
      <alignment vertical="center" wrapText="1"/>
    </xf>
    <xf numFmtId="0" fontId="0" fillId="8" borderId="0" xfId="0" applyFill="1" applyAlignment="1">
      <alignment wrapText="1"/>
    </xf>
    <xf numFmtId="0" fontId="0" fillId="0" borderId="0" xfId="0" applyAlignment="1">
      <alignment wrapText="1"/>
    </xf>
    <xf numFmtId="0" fontId="0" fillId="0" borderId="0" xfId="0" applyFill="1" applyAlignment="1"/>
    <xf numFmtId="0" fontId="0" fillId="0" borderId="0" xfId="0" applyFill="1" applyAlignment="1">
      <alignment wrapText="1"/>
    </xf>
    <xf numFmtId="0" fontId="0" fillId="0" borderId="93" xfId="0" applyFill="1" applyBorder="1" applyAlignment="1"/>
    <xf numFmtId="0" fontId="0" fillId="8" borderId="92" xfId="0" applyFill="1" applyBorder="1" applyAlignment="1"/>
    <xf numFmtId="0" fontId="0" fillId="8" borderId="111" xfId="0" applyFill="1" applyBorder="1" applyAlignment="1"/>
    <xf numFmtId="0" fontId="0" fillId="0" borderId="0" xfId="0" applyAlignment="1">
      <alignment horizontal="center" vertical="center"/>
    </xf>
    <xf numFmtId="0" fontId="0" fillId="0" borderId="0" xfId="0" applyAlignment="1">
      <alignment vertical="top" wrapText="1"/>
    </xf>
    <xf numFmtId="58" fontId="28" fillId="0" borderId="0" xfId="0" applyNumberFormat="1" applyFont="1" applyFill="1" applyAlignment="1">
      <alignment vertical="center"/>
    </xf>
    <xf numFmtId="0" fontId="50" fillId="0" borderId="0" xfId="0" applyFont="1" applyAlignment="1">
      <alignment vertical="top" wrapText="1"/>
    </xf>
    <xf numFmtId="0" fontId="43" fillId="0" borderId="0" xfId="3" applyFont="1">
      <alignment vertical="center"/>
    </xf>
    <xf numFmtId="0" fontId="41" fillId="0" borderId="0" xfId="3">
      <alignment vertical="center"/>
    </xf>
    <xf numFmtId="0" fontId="94" fillId="0" borderId="0" xfId="3" applyFont="1">
      <alignment vertical="center"/>
    </xf>
    <xf numFmtId="0" fontId="50" fillId="0" borderId="0" xfId="3" applyFont="1">
      <alignment vertical="center"/>
    </xf>
    <xf numFmtId="0" fontId="69" fillId="8" borderId="14" xfId="0" applyNumberFormat="1" applyFont="1" applyFill="1" applyBorder="1" applyAlignment="1" applyProtection="1">
      <alignment horizontal="center" vertical="center"/>
      <protection locked="0"/>
    </xf>
    <xf numFmtId="0" fontId="95" fillId="0" borderId="0" xfId="3" applyFont="1">
      <alignment vertical="center"/>
    </xf>
    <xf numFmtId="0" fontId="80" fillId="0" borderId="0" xfId="0" applyFont="1" applyAlignment="1">
      <alignment horizontal="left" vertical="top" wrapText="1"/>
    </xf>
    <xf numFmtId="0" fontId="49" fillId="6" borderId="7" xfId="0" applyFont="1" applyFill="1" applyBorder="1" applyAlignment="1" applyProtection="1">
      <alignment horizontal="center" vertical="center"/>
    </xf>
    <xf numFmtId="0" fontId="0" fillId="6" borderId="8" xfId="0" applyFill="1" applyBorder="1" applyAlignment="1" applyProtection="1">
      <alignment horizontal="center" vertical="center"/>
    </xf>
    <xf numFmtId="0" fontId="0" fillId="6" borderId="5" xfId="0" applyFill="1" applyBorder="1" applyAlignment="1" applyProtection="1">
      <alignment horizontal="center" vertical="center"/>
    </xf>
    <xf numFmtId="0" fontId="0" fillId="6" borderId="6" xfId="0" applyFill="1" applyBorder="1" applyAlignment="1" applyProtection="1">
      <alignment horizontal="center" vertical="center"/>
    </xf>
    <xf numFmtId="49" fontId="50" fillId="0" borderId="7" xfId="0" applyNumberFormat="1" applyFont="1" applyBorder="1" applyAlignment="1" applyProtection="1">
      <alignment horizontal="center" vertical="center"/>
      <protection locked="0"/>
    </xf>
    <xf numFmtId="0" fontId="0" fillId="0" borderId="2" xfId="0" applyFont="1" applyBorder="1" applyAlignment="1" applyProtection="1">
      <alignment vertical="center"/>
      <protection locked="0"/>
    </xf>
    <xf numFmtId="0" fontId="0" fillId="0" borderId="5" xfId="0" applyFont="1" applyBorder="1" applyAlignment="1" applyProtection="1">
      <alignment vertical="center"/>
      <protection locked="0"/>
    </xf>
    <xf numFmtId="0" fontId="0" fillId="0" borderId="1" xfId="0" applyFont="1" applyBorder="1" applyAlignment="1" applyProtection="1">
      <alignment vertical="center"/>
      <protection locked="0"/>
    </xf>
    <xf numFmtId="0" fontId="48" fillId="0" borderId="4" xfId="0" applyFont="1" applyBorder="1" applyAlignment="1" applyProtection="1">
      <alignment horizontal="center" vertical="center"/>
      <protection locked="0"/>
    </xf>
    <xf numFmtId="0" fontId="48" fillId="0" borderId="0" xfId="0" applyFont="1" applyBorder="1" applyAlignment="1" applyProtection="1">
      <alignment horizontal="center" vertical="center"/>
      <protection locked="0"/>
    </xf>
    <xf numFmtId="0" fontId="48" fillId="0" borderId="3" xfId="0" applyFont="1" applyBorder="1" applyAlignment="1" applyProtection="1">
      <alignment horizontal="center" vertical="center"/>
      <protection locked="0"/>
    </xf>
    <xf numFmtId="0" fontId="48" fillId="0" borderId="5" xfId="0" applyFont="1" applyBorder="1" applyAlignment="1" applyProtection="1">
      <alignment horizontal="center" vertical="center"/>
      <protection locked="0"/>
    </xf>
    <xf numFmtId="0" fontId="48" fillId="0" borderId="1" xfId="0" applyFont="1" applyBorder="1" applyAlignment="1" applyProtection="1">
      <alignment horizontal="center" vertical="center"/>
      <protection locked="0"/>
    </xf>
    <xf numFmtId="0" fontId="48" fillId="0" borderId="6" xfId="0" applyFont="1" applyBorder="1" applyAlignment="1" applyProtection="1">
      <alignment horizontal="center" vertical="center"/>
      <protection locked="0"/>
    </xf>
    <xf numFmtId="49" fontId="74" fillId="6" borderId="2" xfId="0" applyNumberFormat="1" applyFont="1" applyFill="1" applyBorder="1" applyAlignment="1" applyProtection="1">
      <alignment horizontal="left" vertical="center" wrapText="1"/>
    </xf>
    <xf numFmtId="49" fontId="74" fillId="6" borderId="8" xfId="0" applyNumberFormat="1" applyFont="1" applyFill="1" applyBorder="1" applyAlignment="1" applyProtection="1">
      <alignment horizontal="left" vertical="center" wrapText="1"/>
    </xf>
    <xf numFmtId="49" fontId="74" fillId="6" borderId="1" xfId="0" applyNumberFormat="1" applyFont="1" applyFill="1" applyBorder="1" applyAlignment="1" applyProtection="1">
      <alignment horizontal="left" vertical="center" wrapText="1"/>
    </xf>
    <xf numFmtId="49" fontId="74" fillId="6" borderId="6" xfId="0" applyNumberFormat="1" applyFont="1" applyFill="1" applyBorder="1" applyAlignment="1" applyProtection="1">
      <alignment horizontal="left" vertical="center" wrapText="1"/>
    </xf>
    <xf numFmtId="0" fontId="76" fillId="6" borderId="14" xfId="0" quotePrefix="1" applyFont="1" applyFill="1" applyBorder="1" applyAlignment="1">
      <alignment horizontal="left" vertical="center"/>
    </xf>
    <xf numFmtId="0" fontId="76" fillId="6" borderId="15" xfId="0" quotePrefix="1" applyFont="1" applyFill="1" applyBorder="1" applyAlignment="1">
      <alignment horizontal="left" vertical="center"/>
    </xf>
    <xf numFmtId="3" fontId="75" fillId="0" borderId="22" xfId="0" applyNumberFormat="1" applyFont="1" applyBorder="1" applyAlignment="1" applyProtection="1">
      <alignment horizontal="right" vertical="center"/>
      <protection locked="0"/>
    </xf>
    <xf numFmtId="3" fontId="75" fillId="0" borderId="14" xfId="0" applyNumberFormat="1" applyFont="1" applyBorder="1" applyAlignment="1" applyProtection="1">
      <alignment horizontal="right" vertical="center"/>
      <protection locked="0"/>
    </xf>
    <xf numFmtId="3" fontId="75" fillId="0" borderId="29" xfId="0" applyNumberFormat="1" applyFont="1" applyBorder="1" applyAlignment="1" applyProtection="1">
      <alignment horizontal="right" vertical="center"/>
      <protection locked="0"/>
    </xf>
    <xf numFmtId="3" fontId="75" fillId="0" borderId="30" xfId="0" applyNumberFormat="1" applyFont="1" applyBorder="1" applyAlignment="1" applyProtection="1">
      <alignment horizontal="right" vertical="center"/>
      <protection locked="0"/>
    </xf>
    <xf numFmtId="0" fontId="76" fillId="6" borderId="30" xfId="0" quotePrefix="1" applyFont="1" applyFill="1" applyBorder="1" applyAlignment="1">
      <alignment horizontal="left" vertical="center"/>
    </xf>
    <xf numFmtId="0" fontId="76" fillId="6" borderId="28" xfId="0" quotePrefix="1" applyFont="1" applyFill="1" applyBorder="1" applyAlignment="1">
      <alignment horizontal="left" vertical="center"/>
    </xf>
    <xf numFmtId="3" fontId="75" fillId="6" borderId="5" xfId="0" applyNumberFormat="1" applyFont="1" applyFill="1" applyBorder="1" applyAlignment="1" applyProtection="1">
      <alignment horizontal="right" vertical="center"/>
    </xf>
    <xf numFmtId="3" fontId="75" fillId="6" borderId="1" xfId="0" applyNumberFormat="1" applyFont="1" applyFill="1" applyBorder="1" applyAlignment="1" applyProtection="1">
      <alignment horizontal="right" vertical="center"/>
    </xf>
    <xf numFmtId="0" fontId="76" fillId="6" borderId="1" xfId="0" quotePrefix="1" applyFont="1" applyFill="1" applyBorder="1" applyAlignment="1">
      <alignment horizontal="left" vertical="center"/>
    </xf>
    <xf numFmtId="0" fontId="76" fillId="6" borderId="6" xfId="0" quotePrefix="1" applyFont="1" applyFill="1" applyBorder="1" applyAlignment="1">
      <alignment horizontal="left" vertical="center"/>
    </xf>
    <xf numFmtId="3" fontId="75" fillId="6" borderId="31" xfId="0" applyNumberFormat="1" applyFont="1" applyFill="1" applyBorder="1" applyAlignment="1">
      <alignment horizontal="right" vertical="center"/>
    </xf>
    <xf numFmtId="3" fontId="75" fillId="6" borderId="32" xfId="0" applyNumberFormat="1" applyFont="1" applyFill="1" applyBorder="1" applyAlignment="1">
      <alignment horizontal="right" vertical="center"/>
    </xf>
    <xf numFmtId="0" fontId="76" fillId="8" borderId="14" xfId="0" quotePrefix="1" applyFont="1" applyFill="1" applyBorder="1" applyAlignment="1">
      <alignment horizontal="left" vertical="center"/>
    </xf>
    <xf numFmtId="0" fontId="76" fillId="8" borderId="15" xfId="0" quotePrefix="1" applyFont="1" applyFill="1" applyBorder="1" applyAlignment="1">
      <alignment horizontal="left" vertical="center"/>
    </xf>
    <xf numFmtId="0" fontId="7" fillId="6" borderId="31" xfId="0" applyFont="1" applyFill="1" applyBorder="1" applyAlignment="1">
      <alignment horizontal="center" vertical="center" wrapText="1"/>
    </xf>
    <xf numFmtId="0" fontId="77" fillId="6" borderId="33" xfId="0" applyFont="1" applyFill="1" applyBorder="1" applyAlignment="1">
      <alignment horizontal="center" vertical="center" wrapText="1"/>
    </xf>
    <xf numFmtId="0" fontId="47" fillId="0" borderId="0" xfId="0" applyFont="1" applyFill="1" applyAlignment="1">
      <alignment horizontal="center" vertical="center"/>
    </xf>
    <xf numFmtId="0" fontId="0" fillId="0" borderId="0" xfId="0" applyAlignment="1">
      <alignment horizontal="center" vertical="center"/>
    </xf>
    <xf numFmtId="0" fontId="45" fillId="0" borderId="0" xfId="0" applyFont="1" applyAlignment="1">
      <alignment horizontal="center" vertical="center"/>
    </xf>
    <xf numFmtId="0" fontId="49" fillId="8" borderId="22" xfId="0" applyFont="1" applyFill="1" applyBorder="1" applyAlignment="1">
      <alignment horizontal="center" vertical="center" wrapText="1"/>
    </xf>
    <xf numFmtId="0" fontId="49" fillId="8" borderId="15" xfId="0" applyFont="1" applyFill="1" applyBorder="1" applyAlignment="1">
      <alignment horizontal="center" vertical="center" wrapText="1"/>
    </xf>
    <xf numFmtId="0" fontId="48" fillId="6" borderId="22" xfId="0" applyFont="1" applyFill="1" applyBorder="1" applyAlignment="1">
      <alignment horizontal="center" vertical="center"/>
    </xf>
    <xf numFmtId="0" fontId="48" fillId="6" borderId="15" xfId="0" applyFont="1" applyFill="1" applyBorder="1" applyAlignment="1">
      <alignment horizontal="center" vertical="center"/>
    </xf>
    <xf numFmtId="0" fontId="67" fillId="6" borderId="22" xfId="0" applyFont="1" applyFill="1" applyBorder="1" applyAlignment="1">
      <alignment horizontal="center" vertical="center"/>
    </xf>
    <xf numFmtId="0" fontId="67" fillId="6" borderId="15" xfId="0" applyFont="1" applyFill="1" applyBorder="1" applyAlignment="1">
      <alignment horizontal="center" vertical="center"/>
    </xf>
    <xf numFmtId="0" fontId="67" fillId="6" borderId="29" xfId="0" applyFont="1" applyFill="1" applyBorder="1" applyAlignment="1">
      <alignment horizontal="center" vertical="center"/>
    </xf>
    <xf numFmtId="0" fontId="67" fillId="6" borderId="28" xfId="0" applyFont="1" applyFill="1" applyBorder="1" applyAlignment="1">
      <alignment horizontal="center" vertical="center"/>
    </xf>
    <xf numFmtId="0" fontId="49" fillId="6" borderId="7" xfId="0" applyFont="1" applyFill="1" applyBorder="1" applyAlignment="1">
      <alignment horizontal="center" vertical="center"/>
    </xf>
    <xf numFmtId="0" fontId="49" fillId="6" borderId="8" xfId="0" applyFont="1" applyFill="1" applyBorder="1" applyAlignment="1">
      <alignment horizontal="center" vertical="center"/>
    </xf>
    <xf numFmtId="0" fontId="49" fillId="6" borderId="5" xfId="0" applyFont="1" applyFill="1" applyBorder="1" applyAlignment="1">
      <alignment horizontal="center" vertical="center"/>
    </xf>
    <xf numFmtId="0" fontId="49" fillId="6" borderId="6" xfId="0" applyFont="1" applyFill="1" applyBorder="1" applyAlignment="1">
      <alignment horizontal="center" vertical="center"/>
    </xf>
    <xf numFmtId="0" fontId="55" fillId="0" borderId="16" xfId="0" applyFont="1" applyFill="1" applyBorder="1" applyAlignment="1">
      <alignment vertical="top" wrapText="1"/>
    </xf>
    <xf numFmtId="0" fontId="55" fillId="0" borderId="16" xfId="0" applyFont="1" applyFill="1" applyBorder="1" applyAlignment="1">
      <alignment vertical="top"/>
    </xf>
    <xf numFmtId="0" fontId="48"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Border="1" applyAlignment="1">
      <alignment horizontal="left" vertical="center"/>
    </xf>
    <xf numFmtId="49" fontId="50" fillId="0" borderId="2" xfId="0" applyNumberFormat="1" applyFont="1" applyBorder="1" applyAlignment="1" applyProtection="1">
      <alignment vertical="center"/>
      <protection locked="0"/>
    </xf>
    <xf numFmtId="49" fontId="50" fillId="0" borderId="8" xfId="0" applyNumberFormat="1" applyFont="1" applyBorder="1" applyAlignment="1" applyProtection="1">
      <alignment vertical="center"/>
      <protection locked="0"/>
    </xf>
    <xf numFmtId="49" fontId="50" fillId="0" borderId="5" xfId="0" applyNumberFormat="1" applyFont="1" applyBorder="1" applyAlignment="1" applyProtection="1">
      <alignment vertical="center"/>
      <protection locked="0"/>
    </xf>
    <xf numFmtId="49" fontId="50" fillId="0" borderId="1" xfId="0" applyNumberFormat="1" applyFont="1" applyBorder="1" applyAlignment="1" applyProtection="1">
      <alignment vertical="center"/>
      <protection locked="0"/>
    </xf>
    <xf numFmtId="49" fontId="50" fillId="0" borderId="6" xfId="0" applyNumberFormat="1" applyFont="1" applyBorder="1" applyAlignment="1" applyProtection="1">
      <alignment vertical="center"/>
      <protection locked="0"/>
    </xf>
    <xf numFmtId="0" fontId="78" fillId="6" borderId="7" xfId="0" applyFont="1" applyFill="1" applyBorder="1" applyAlignment="1">
      <alignment horizontal="center" vertical="center"/>
    </xf>
    <xf numFmtId="0" fontId="78" fillId="6" borderId="2" xfId="0" applyFont="1" applyFill="1" applyBorder="1" applyAlignment="1">
      <alignment horizontal="center" vertical="center"/>
    </xf>
    <xf numFmtId="0" fontId="78" fillId="6" borderId="8" xfId="0" applyFont="1" applyFill="1" applyBorder="1" applyAlignment="1">
      <alignment horizontal="center" vertical="center"/>
    </xf>
    <xf numFmtId="0" fontId="78" fillId="6" borderId="5" xfId="0" applyFont="1" applyFill="1" applyBorder="1" applyAlignment="1">
      <alignment horizontal="center" vertical="center"/>
    </xf>
    <xf numFmtId="0" fontId="78" fillId="6" borderId="1" xfId="0" applyFont="1" applyFill="1" applyBorder="1" applyAlignment="1">
      <alignment horizontal="center" vertical="center"/>
    </xf>
    <xf numFmtId="0" fontId="78" fillId="6" borderId="6" xfId="0" applyFont="1" applyFill="1" applyBorder="1" applyAlignment="1">
      <alignment horizontal="center" vertical="center"/>
    </xf>
    <xf numFmtId="0" fontId="79" fillId="6" borderId="7" xfId="0" applyFont="1" applyFill="1" applyBorder="1" applyAlignment="1">
      <alignment horizontal="right" vertical="center"/>
    </xf>
    <xf numFmtId="0" fontId="79" fillId="6" borderId="2" xfId="0" applyFont="1" applyFill="1" applyBorder="1" applyAlignment="1">
      <alignment horizontal="right" vertical="center"/>
    </xf>
    <xf numFmtId="0" fontId="79" fillId="6" borderId="8" xfId="0" applyFont="1" applyFill="1" applyBorder="1" applyAlignment="1">
      <alignment horizontal="right" vertical="center"/>
    </xf>
    <xf numFmtId="0" fontId="79" fillId="6" borderId="5" xfId="0" applyFont="1" applyFill="1" applyBorder="1" applyAlignment="1">
      <alignment horizontal="right" vertical="center"/>
    </xf>
    <xf numFmtId="0" fontId="79" fillId="6" borderId="1" xfId="0" applyFont="1" applyFill="1" applyBorder="1" applyAlignment="1">
      <alignment horizontal="right" vertical="center"/>
    </xf>
    <xf numFmtId="0" fontId="79" fillId="6" borderId="6" xfId="0" applyFont="1" applyFill="1" applyBorder="1" applyAlignment="1">
      <alignment horizontal="right" vertical="center"/>
    </xf>
    <xf numFmtId="0" fontId="3" fillId="0" borderId="0" xfId="0" applyFont="1" applyAlignment="1">
      <alignment horizontal="center" vertical="center"/>
    </xf>
    <xf numFmtId="0" fontId="73" fillId="6" borderId="0" xfId="0" applyFont="1" applyFill="1" applyAlignment="1">
      <alignment horizontal="center" vertical="center"/>
    </xf>
    <xf numFmtId="0" fontId="21" fillId="6" borderId="22" xfId="0" applyFont="1" applyFill="1" applyBorder="1" applyAlignment="1">
      <alignment horizontal="center" vertical="center"/>
    </xf>
    <xf numFmtId="0" fontId="74" fillId="6" borderId="14" xfId="0" applyFont="1" applyFill="1" applyBorder="1" applyAlignment="1">
      <alignment horizontal="center" vertical="center"/>
    </xf>
    <xf numFmtId="0" fontId="74" fillId="6" borderId="15" xfId="0" applyFont="1" applyFill="1" applyBorder="1" applyAlignment="1">
      <alignment horizontal="center" vertical="center"/>
    </xf>
    <xf numFmtId="0" fontId="55" fillId="6" borderId="22" xfId="0" applyFont="1" applyFill="1" applyBorder="1" applyAlignment="1">
      <alignment horizontal="center" vertical="center"/>
    </xf>
    <xf numFmtId="0" fontId="55" fillId="6" borderId="14" xfId="0" applyFont="1" applyFill="1" applyBorder="1" applyAlignment="1">
      <alignment horizontal="center" vertical="center"/>
    </xf>
    <xf numFmtId="0" fontId="0" fillId="6" borderId="15" xfId="0" applyFill="1" applyBorder="1" applyAlignment="1">
      <alignment vertical="center"/>
    </xf>
    <xf numFmtId="0" fontId="5" fillId="0" borderId="2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0" fillId="0" borderId="15" xfId="0" applyBorder="1" applyAlignment="1">
      <alignment vertical="center"/>
    </xf>
    <xf numFmtId="0" fontId="21" fillId="0" borderId="22" xfId="3" applyFont="1" applyFill="1" applyBorder="1" applyAlignment="1">
      <alignment horizontal="left" vertical="center" wrapText="1"/>
    </xf>
    <xf numFmtId="0" fontId="21" fillId="0" borderId="14" xfId="3" applyFont="1" applyFill="1" applyBorder="1" applyAlignment="1">
      <alignment horizontal="left" vertical="center" wrapText="1"/>
    </xf>
    <xf numFmtId="0" fontId="21" fillId="0" borderId="15" xfId="3" applyFont="1" applyFill="1" applyBorder="1" applyAlignment="1">
      <alignment horizontal="left" vertical="center" wrapText="1"/>
    </xf>
    <xf numFmtId="0" fontId="44" fillId="11" borderId="0" xfId="0" applyFont="1" applyFill="1" applyAlignment="1">
      <alignment vertical="top" wrapText="1"/>
    </xf>
    <xf numFmtId="0" fontId="0" fillId="0" borderId="0" xfId="0" applyAlignment="1">
      <alignment vertical="top" wrapText="1"/>
    </xf>
    <xf numFmtId="0" fontId="0" fillId="0" borderId="0" xfId="0" applyAlignment="1">
      <alignment vertical="center" wrapText="1"/>
    </xf>
    <xf numFmtId="58" fontId="36" fillId="11" borderId="0" xfId="1" applyNumberFormat="1" applyFont="1" applyFill="1" applyAlignment="1" applyProtection="1">
      <alignment horizontal="center" vertical="center"/>
    </xf>
    <xf numFmtId="58" fontId="28" fillId="8" borderId="0" xfId="0" applyNumberFormat="1" applyFont="1" applyFill="1" applyAlignment="1">
      <alignment horizontal="left" vertical="center"/>
    </xf>
    <xf numFmtId="0" fontId="84" fillId="6" borderId="4" xfId="0" applyFont="1" applyFill="1" applyBorder="1" applyAlignment="1">
      <alignment horizontal="left" vertical="top" wrapText="1"/>
    </xf>
    <xf numFmtId="0" fontId="84" fillId="6" borderId="0" xfId="0" applyFont="1" applyFill="1" applyBorder="1" applyAlignment="1">
      <alignment horizontal="left" vertical="top" wrapText="1"/>
    </xf>
    <xf numFmtId="0" fontId="84" fillId="6" borderId="3" xfId="0" applyFont="1" applyFill="1" applyBorder="1" applyAlignment="1">
      <alignment horizontal="left" vertical="top" wrapText="1"/>
    </xf>
    <xf numFmtId="0" fontId="50" fillId="12" borderId="42" xfId="0" applyFont="1" applyFill="1" applyBorder="1" applyAlignment="1" applyProtection="1">
      <alignment horizontal="center" vertical="center" wrapText="1"/>
    </xf>
    <xf numFmtId="0" fontId="50" fillId="12" borderId="43" xfId="0" applyFont="1" applyFill="1" applyBorder="1" applyAlignment="1" applyProtection="1">
      <alignment horizontal="center" vertical="center" wrapText="1"/>
    </xf>
    <xf numFmtId="0" fontId="50" fillId="12" borderId="44" xfId="0" applyFont="1" applyFill="1" applyBorder="1" applyAlignment="1" applyProtection="1">
      <alignment horizontal="center" vertical="center" wrapText="1"/>
    </xf>
    <xf numFmtId="0" fontId="57" fillId="12" borderId="50" xfId="0" applyFont="1" applyFill="1" applyBorder="1" applyAlignment="1" applyProtection="1">
      <alignment horizontal="center" vertical="center"/>
      <protection locked="0"/>
    </xf>
    <xf numFmtId="0" fontId="57" fillId="12" borderId="3" xfId="0" applyFont="1" applyFill="1" applyBorder="1" applyAlignment="1" applyProtection="1">
      <alignment horizontal="center" vertical="center"/>
      <protection locked="0"/>
    </xf>
    <xf numFmtId="0" fontId="57" fillId="12" borderId="51" xfId="0" applyFont="1" applyFill="1" applyBorder="1" applyAlignment="1" applyProtection="1">
      <alignment horizontal="center" vertical="center"/>
      <protection locked="0"/>
    </xf>
    <xf numFmtId="0" fontId="57" fillId="12" borderId="6" xfId="0" applyFont="1" applyFill="1" applyBorder="1" applyAlignment="1" applyProtection="1">
      <alignment horizontal="center" vertical="center"/>
      <protection locked="0"/>
    </xf>
    <xf numFmtId="0" fontId="51" fillId="0" borderId="74" xfId="0" applyFont="1" applyFill="1" applyBorder="1" applyAlignment="1">
      <alignment horizontal="left" vertical="top"/>
    </xf>
    <xf numFmtId="0" fontId="51" fillId="0" borderId="75" xfId="0" applyFont="1" applyFill="1" applyBorder="1" applyAlignment="1">
      <alignment horizontal="left" vertical="top"/>
    </xf>
    <xf numFmtId="0" fontId="51" fillId="0" borderId="76" xfId="0" applyFont="1" applyFill="1" applyBorder="1" applyAlignment="1">
      <alignment horizontal="left" vertical="top"/>
    </xf>
    <xf numFmtId="0" fontId="51" fillId="0" borderId="79" xfId="0" applyFont="1" applyFill="1" applyBorder="1" applyAlignment="1">
      <alignment horizontal="left" vertical="top"/>
    </xf>
    <xf numFmtId="0" fontId="51" fillId="0" borderId="10" xfId="0" applyFont="1" applyFill="1" applyBorder="1" applyAlignment="1">
      <alignment horizontal="left" vertical="top"/>
    </xf>
    <xf numFmtId="0" fontId="51" fillId="0" borderId="68" xfId="0" applyFont="1" applyFill="1" applyBorder="1" applyAlignment="1">
      <alignment horizontal="left" vertical="top"/>
    </xf>
    <xf numFmtId="0" fontId="51" fillId="0" borderId="4" xfId="0" applyFont="1" applyFill="1" applyBorder="1" applyAlignment="1">
      <alignment horizontal="left" vertical="top"/>
    </xf>
    <xf numFmtId="0" fontId="51" fillId="0" borderId="0" xfId="0" applyFont="1" applyFill="1" applyBorder="1" applyAlignment="1">
      <alignment horizontal="left" vertical="top"/>
    </xf>
    <xf numFmtId="0" fontId="51" fillId="0" borderId="27" xfId="0" applyFont="1" applyFill="1" applyBorder="1" applyAlignment="1">
      <alignment horizontal="left" vertical="top"/>
    </xf>
    <xf numFmtId="0" fontId="51" fillId="0" borderId="5" xfId="0" applyFont="1" applyFill="1" applyBorder="1" applyAlignment="1">
      <alignment horizontal="left" vertical="top"/>
    </xf>
    <xf numFmtId="0" fontId="51" fillId="0" borderId="1" xfId="0" applyFont="1" applyFill="1" applyBorder="1" applyAlignment="1">
      <alignment horizontal="left" vertical="top"/>
    </xf>
    <xf numFmtId="0" fontId="51" fillId="0" borderId="73" xfId="0" applyFont="1" applyFill="1" applyBorder="1" applyAlignment="1">
      <alignment horizontal="left" vertical="top"/>
    </xf>
    <xf numFmtId="0" fontId="51" fillId="0" borderId="65" xfId="0" applyFont="1" applyFill="1" applyBorder="1" applyAlignment="1">
      <alignment horizontal="left" vertical="top"/>
    </xf>
    <xf numFmtId="0" fontId="51" fillId="0" borderId="66" xfId="0" applyFont="1" applyFill="1" applyBorder="1" applyAlignment="1">
      <alignment horizontal="left" vertical="top"/>
    </xf>
    <xf numFmtId="0" fontId="51" fillId="0" borderId="67" xfId="0" applyFont="1" applyFill="1" applyBorder="1" applyAlignment="1">
      <alignment horizontal="left" vertical="top"/>
    </xf>
    <xf numFmtId="0" fontId="51" fillId="0" borderId="9" xfId="0" applyFont="1" applyFill="1" applyBorder="1" applyAlignment="1">
      <alignment horizontal="left" vertical="top"/>
    </xf>
    <xf numFmtId="0" fontId="51" fillId="0" borderId="11" xfId="0" applyFont="1" applyFill="1" applyBorder="1" applyAlignment="1">
      <alignment horizontal="left" vertical="top"/>
    </xf>
    <xf numFmtId="0" fontId="51" fillId="6" borderId="7" xfId="0" applyFont="1" applyFill="1" applyBorder="1" applyAlignment="1">
      <alignment horizontal="left" vertical="top" wrapText="1"/>
    </xf>
    <xf numFmtId="0" fontId="51" fillId="6" borderId="2" xfId="0" applyFont="1" applyFill="1" applyBorder="1" applyAlignment="1">
      <alignment horizontal="left" vertical="top"/>
    </xf>
    <xf numFmtId="0" fontId="51" fillId="6" borderId="8" xfId="0" applyFont="1" applyFill="1" applyBorder="1" applyAlignment="1">
      <alignment horizontal="left" vertical="top"/>
    </xf>
    <xf numFmtId="0" fontId="51" fillId="0" borderId="77" xfId="0" applyFont="1" applyFill="1" applyBorder="1" applyAlignment="1">
      <alignment horizontal="left" vertical="top"/>
    </xf>
    <xf numFmtId="0" fontId="51" fillId="0" borderId="78" xfId="0" applyFont="1" applyFill="1" applyBorder="1" applyAlignment="1">
      <alignment horizontal="left" vertical="top"/>
    </xf>
    <xf numFmtId="0" fontId="51" fillId="0" borderId="71" xfId="0" applyFont="1" applyFill="1" applyBorder="1" applyAlignment="1">
      <alignment horizontal="left" vertical="top"/>
    </xf>
    <xf numFmtId="0" fontId="51" fillId="0" borderId="72" xfId="0" applyFont="1" applyFill="1" applyBorder="1" applyAlignment="1">
      <alignment horizontal="left" vertical="top"/>
    </xf>
    <xf numFmtId="0" fontId="51" fillId="0" borderId="13" xfId="0" applyFont="1" applyFill="1" applyBorder="1" applyAlignment="1">
      <alignment horizontal="left" vertical="top"/>
    </xf>
    <xf numFmtId="0" fontId="51" fillId="0" borderId="1" xfId="0" applyFont="1" applyFill="1" applyBorder="1" applyAlignment="1">
      <alignment horizontal="left" vertical="top" wrapText="1"/>
    </xf>
    <xf numFmtId="0" fontId="51" fillId="0" borderId="12" xfId="0" applyFont="1" applyFill="1" applyBorder="1" applyAlignment="1">
      <alignment horizontal="left" vertical="top"/>
    </xf>
    <xf numFmtId="0" fontId="51" fillId="0" borderId="69" xfId="0" applyFont="1" applyFill="1" applyBorder="1" applyAlignment="1">
      <alignment horizontal="left" vertical="top"/>
    </xf>
    <xf numFmtId="0" fontId="51" fillId="0" borderId="37" xfId="0" applyFont="1" applyFill="1" applyBorder="1" applyAlignment="1">
      <alignment horizontal="left" vertical="top"/>
    </xf>
    <xf numFmtId="0" fontId="51" fillId="0" borderId="70" xfId="0" applyFont="1" applyFill="1" applyBorder="1" applyAlignment="1">
      <alignment horizontal="left" vertical="top"/>
    </xf>
    <xf numFmtId="0" fontId="51" fillId="0" borderId="0" xfId="0" applyFont="1" applyFill="1" applyBorder="1" applyAlignment="1">
      <alignment vertical="top" wrapText="1"/>
    </xf>
    <xf numFmtId="0" fontId="0" fillId="0" borderId="0" xfId="0" applyAlignment="1">
      <alignment vertical="top"/>
    </xf>
    <xf numFmtId="0" fontId="51" fillId="0" borderId="3" xfId="0" applyFont="1" applyFill="1" applyBorder="1" applyAlignment="1">
      <alignment vertical="top" wrapText="1"/>
    </xf>
    <xf numFmtId="0" fontId="51" fillId="6" borderId="7" xfId="0" applyFont="1" applyFill="1" applyBorder="1" applyAlignment="1">
      <alignment horizontal="left" vertical="top"/>
    </xf>
    <xf numFmtId="0" fontId="51" fillId="6" borderId="22" xfId="0" applyFont="1" applyFill="1" applyBorder="1" applyAlignment="1">
      <alignment horizontal="left" vertical="top" wrapText="1"/>
    </xf>
    <xf numFmtId="0" fontId="51" fillId="6" borderId="14" xfId="0" applyFont="1" applyFill="1" applyBorder="1" applyAlignment="1">
      <alignment horizontal="left" vertical="top" wrapText="1"/>
    </xf>
    <xf numFmtId="0" fontId="51" fillId="6" borderId="15" xfId="0" applyFont="1" applyFill="1" applyBorder="1" applyAlignment="1">
      <alignment horizontal="left" vertical="top" wrapText="1"/>
    </xf>
    <xf numFmtId="0" fontId="57" fillId="12" borderId="46" xfId="0" applyFont="1" applyFill="1" applyBorder="1" applyAlignment="1" applyProtection="1">
      <alignment horizontal="center" vertical="center"/>
      <protection locked="0"/>
    </xf>
    <xf numFmtId="0" fontId="57" fillId="12" borderId="47" xfId="0" applyFont="1" applyFill="1" applyBorder="1" applyAlignment="1" applyProtection="1">
      <alignment horizontal="center" vertical="center"/>
      <protection locked="0"/>
    </xf>
    <xf numFmtId="0" fontId="57" fillId="12" borderId="45" xfId="0" applyFont="1" applyFill="1" applyBorder="1" applyAlignment="1" applyProtection="1">
      <alignment horizontal="center" vertical="center"/>
      <protection locked="0"/>
    </xf>
    <xf numFmtId="0" fontId="56" fillId="6" borderId="22" xfId="0" applyFont="1" applyFill="1" applyBorder="1" applyAlignment="1">
      <alignment horizontal="center" vertical="top" wrapText="1"/>
    </xf>
    <xf numFmtId="0" fontId="56" fillId="6" borderId="14" xfId="0" applyFont="1" applyFill="1" applyBorder="1" applyAlignment="1">
      <alignment horizontal="center" vertical="top" wrapText="1"/>
    </xf>
    <xf numFmtId="0" fontId="56" fillId="6" borderId="15" xfId="0" applyFont="1" applyFill="1" applyBorder="1" applyAlignment="1">
      <alignment horizontal="center" vertical="top" wrapText="1"/>
    </xf>
    <xf numFmtId="0" fontId="56" fillId="6" borderId="21" xfId="0" applyFont="1" applyFill="1" applyBorder="1" applyAlignment="1">
      <alignment horizontal="center" vertical="top" wrapText="1"/>
    </xf>
    <xf numFmtId="0" fontId="51" fillId="6" borderId="2" xfId="0" applyFont="1" applyFill="1" applyBorder="1" applyAlignment="1">
      <alignment horizontal="left" vertical="top" wrapText="1"/>
    </xf>
    <xf numFmtId="0" fontId="0" fillId="6" borderId="2" xfId="0" applyFill="1" applyBorder="1" applyAlignment="1">
      <alignment vertical="center" wrapText="1"/>
    </xf>
    <xf numFmtId="0" fontId="0" fillId="6" borderId="5" xfId="0" applyFill="1" applyBorder="1" applyAlignment="1">
      <alignment vertical="center" wrapText="1"/>
    </xf>
    <xf numFmtId="0" fontId="0" fillId="6" borderId="1" xfId="0" applyFill="1" applyBorder="1" applyAlignment="1">
      <alignment vertical="center" wrapText="1"/>
    </xf>
    <xf numFmtId="0" fontId="51" fillId="6" borderId="5" xfId="0" applyFont="1" applyFill="1" applyBorder="1" applyAlignment="1">
      <alignment horizontal="left" vertical="top" wrapText="1"/>
    </xf>
    <xf numFmtId="0" fontId="51" fillId="6" borderId="1" xfId="0" applyFont="1" applyFill="1" applyBorder="1" applyAlignment="1">
      <alignment horizontal="left" vertical="top" wrapText="1"/>
    </xf>
    <xf numFmtId="0" fontId="57" fillId="12" borderId="39" xfId="0" applyFont="1" applyFill="1" applyBorder="1" applyAlignment="1" applyProtection="1">
      <alignment horizontal="center" vertical="center" wrapText="1"/>
      <protection locked="0"/>
    </xf>
    <xf numFmtId="0" fontId="57" fillId="12" borderId="5" xfId="0" applyFont="1" applyFill="1" applyBorder="1" applyAlignment="1" applyProtection="1">
      <alignment horizontal="center" vertical="center"/>
      <protection locked="0"/>
    </xf>
    <xf numFmtId="0" fontId="57" fillId="12" borderId="49" xfId="0" applyFont="1" applyFill="1" applyBorder="1" applyAlignment="1" applyProtection="1">
      <alignment horizontal="center" vertical="center"/>
      <protection locked="0"/>
    </xf>
    <xf numFmtId="0" fontId="56" fillId="0" borderId="64" xfId="0" applyFont="1" applyFill="1" applyBorder="1" applyAlignment="1">
      <alignment horizontal="center" vertical="top" wrapText="1"/>
    </xf>
    <xf numFmtId="0" fontId="56" fillId="0" borderId="4" xfId="0" applyFont="1" applyFill="1" applyBorder="1" applyAlignment="1">
      <alignment horizontal="center" vertical="top" wrapText="1"/>
    </xf>
    <xf numFmtId="0" fontId="57" fillId="0" borderId="22" xfId="0" applyFont="1" applyBorder="1" applyAlignment="1" applyProtection="1">
      <alignment horizontal="left" vertical="center" wrapText="1"/>
      <protection locked="0"/>
    </xf>
    <xf numFmtId="0" fontId="57" fillId="0" borderId="26" xfId="0" applyFont="1" applyBorder="1" applyAlignment="1" applyProtection="1">
      <alignment horizontal="left" vertical="center" wrapText="1"/>
      <protection locked="0"/>
    </xf>
    <xf numFmtId="0" fontId="57" fillId="0" borderId="21" xfId="0" applyFont="1" applyBorder="1" applyAlignment="1" applyProtection="1">
      <alignment horizontal="left" vertical="center" wrapText="1"/>
      <protection locked="0"/>
    </xf>
    <xf numFmtId="0" fontId="57" fillId="12" borderId="60" xfId="0" applyFont="1" applyFill="1" applyBorder="1" applyAlignment="1" applyProtection="1">
      <alignment horizontal="center" vertical="center" wrapText="1"/>
      <protection locked="0"/>
    </xf>
    <xf numFmtId="0" fontId="57" fillId="12" borderId="61" xfId="0" applyFont="1" applyFill="1" applyBorder="1" applyAlignment="1" applyProtection="1">
      <alignment horizontal="center" vertical="center" wrapText="1"/>
      <protection locked="0"/>
    </xf>
    <xf numFmtId="0" fontId="57" fillId="12" borderId="62" xfId="0" applyFont="1" applyFill="1" applyBorder="1" applyAlignment="1" applyProtection="1">
      <alignment horizontal="center" vertical="center" wrapText="1"/>
      <protection locked="0"/>
    </xf>
    <xf numFmtId="0" fontId="57" fillId="12" borderId="38" xfId="0" applyFont="1" applyFill="1" applyBorder="1" applyAlignment="1" applyProtection="1">
      <alignment horizontal="center" vertical="center" wrapText="1"/>
      <protection locked="0"/>
    </xf>
    <xf numFmtId="0" fontId="57" fillId="0" borderId="0" xfId="0" applyFont="1" applyFill="1" applyBorder="1" applyAlignment="1">
      <alignment horizontal="center" vertical="top"/>
    </xf>
    <xf numFmtId="0" fontId="57" fillId="0" borderId="4" xfId="0" applyFont="1" applyFill="1" applyBorder="1" applyAlignment="1">
      <alignment horizontal="center" vertical="top" wrapText="1"/>
    </xf>
    <xf numFmtId="0" fontId="57" fillId="0" borderId="4" xfId="0" applyFont="1" applyFill="1" applyBorder="1" applyAlignment="1">
      <alignment horizontal="center" vertical="top"/>
    </xf>
    <xf numFmtId="0" fontId="57" fillId="0" borderId="0" xfId="0" applyFont="1" applyFill="1" applyBorder="1" applyAlignment="1">
      <alignment horizontal="center" vertical="top" wrapText="1"/>
    </xf>
    <xf numFmtId="0" fontId="57" fillId="12" borderId="53" xfId="0" applyFont="1" applyFill="1" applyBorder="1" applyAlignment="1" applyProtection="1">
      <alignment horizontal="center" vertical="center" wrapText="1"/>
      <protection locked="0"/>
    </xf>
    <xf numFmtId="0" fontId="57" fillId="12" borderId="54" xfId="0" applyFont="1" applyFill="1" applyBorder="1" applyAlignment="1" applyProtection="1">
      <alignment horizontal="center" vertical="center" wrapText="1"/>
      <protection locked="0"/>
    </xf>
    <xf numFmtId="0" fontId="57" fillId="12" borderId="45" xfId="0" applyFont="1" applyFill="1" applyBorder="1" applyAlignment="1" applyProtection="1">
      <alignment horizontal="center" vertical="center" wrapText="1"/>
      <protection locked="0"/>
    </xf>
    <xf numFmtId="0" fontId="57" fillId="12" borderId="46" xfId="0" applyFont="1" applyFill="1" applyBorder="1" applyAlignment="1" applyProtection="1">
      <alignment horizontal="center" vertical="center" wrapText="1"/>
      <protection locked="0"/>
    </xf>
    <xf numFmtId="0" fontId="57" fillId="12" borderId="55" xfId="0" applyFont="1" applyFill="1" applyBorder="1" applyAlignment="1" applyProtection="1">
      <alignment horizontal="center" vertical="center" wrapText="1"/>
      <protection locked="0"/>
    </xf>
    <xf numFmtId="0" fontId="57" fillId="12" borderId="47" xfId="0" applyFont="1" applyFill="1" applyBorder="1" applyAlignment="1" applyProtection="1">
      <alignment horizontal="center" vertical="center" wrapText="1"/>
      <protection locked="0"/>
    </xf>
    <xf numFmtId="0" fontId="50" fillId="12" borderId="7" xfId="0" applyFont="1" applyFill="1" applyBorder="1" applyAlignment="1" applyProtection="1">
      <alignment horizontal="center" vertical="center" wrapText="1"/>
    </xf>
    <xf numFmtId="0" fontId="50" fillId="12" borderId="63" xfId="0" applyFont="1" applyFill="1" applyBorder="1" applyAlignment="1" applyProtection="1">
      <alignment horizontal="center" vertical="center" wrapText="1"/>
    </xf>
    <xf numFmtId="0" fontId="50" fillId="12" borderId="59" xfId="0" applyFont="1" applyFill="1" applyBorder="1" applyAlignment="1" applyProtection="1">
      <alignment horizontal="center" vertical="center" wrapText="1"/>
    </xf>
    <xf numFmtId="0" fontId="50" fillId="12" borderId="8" xfId="0" applyFont="1" applyFill="1" applyBorder="1" applyAlignment="1" applyProtection="1">
      <alignment horizontal="center" vertical="center" wrapText="1"/>
    </xf>
    <xf numFmtId="0" fontId="56" fillId="0" borderId="0" xfId="0" applyFont="1" applyFill="1" applyBorder="1" applyAlignment="1">
      <alignment horizontal="center" vertical="top" wrapText="1"/>
    </xf>
    <xf numFmtId="0" fontId="57" fillId="0" borderId="0" xfId="0" applyFont="1" applyFill="1" applyBorder="1" applyAlignment="1">
      <alignment horizontal="center" vertical="center"/>
    </xf>
    <xf numFmtId="0" fontId="0" fillId="0" borderId="0" xfId="0" applyFill="1" applyBorder="1" applyAlignment="1">
      <alignment horizontal="center" vertical="center"/>
    </xf>
    <xf numFmtId="0" fontId="87" fillId="0" borderId="4" xfId="0" applyFont="1" applyFill="1" applyBorder="1" applyAlignment="1">
      <alignment horizontal="left" vertical="top" shrinkToFit="1"/>
    </xf>
    <xf numFmtId="0" fontId="87" fillId="0" borderId="0" xfId="0" applyFont="1" applyFill="1" applyBorder="1" applyAlignment="1">
      <alignment horizontal="left" vertical="top" shrinkToFit="1"/>
    </xf>
    <xf numFmtId="0" fontId="51" fillId="0" borderId="1" xfId="0" applyFont="1" applyFill="1" applyBorder="1" applyAlignment="1">
      <alignment vertical="top" wrapText="1"/>
    </xf>
    <xf numFmtId="0" fontId="0" fillId="0" borderId="1" xfId="0" applyBorder="1" applyAlignment="1">
      <alignment vertical="top"/>
    </xf>
    <xf numFmtId="0" fontId="57" fillId="12" borderId="4" xfId="0" applyFont="1" applyFill="1" applyBorder="1" applyAlignment="1" applyProtection="1">
      <alignment horizontal="center" vertical="center"/>
      <protection locked="0"/>
    </xf>
    <xf numFmtId="0" fontId="57" fillId="12" borderId="48" xfId="0" applyFont="1" applyFill="1" applyBorder="1" applyAlignment="1" applyProtection="1">
      <alignment horizontal="center" vertical="center"/>
      <protection locked="0"/>
    </xf>
    <xf numFmtId="0" fontId="57" fillId="12" borderId="36" xfId="0" applyFont="1" applyFill="1" applyBorder="1" applyAlignment="1" applyProtection="1">
      <alignment horizontal="center" vertical="center"/>
      <protection locked="0"/>
    </xf>
    <xf numFmtId="0" fontId="57" fillId="12" borderId="52" xfId="0" applyFont="1" applyFill="1" applyBorder="1" applyAlignment="1" applyProtection="1">
      <alignment horizontal="center" vertical="center"/>
      <protection locked="0"/>
    </xf>
    <xf numFmtId="0" fontId="0" fillId="0" borderId="0" xfId="0" applyFill="1" applyBorder="1" applyAlignment="1">
      <alignment horizontal="center" vertical="top"/>
    </xf>
    <xf numFmtId="0" fontId="57" fillId="0" borderId="4" xfId="0" applyFont="1"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lignment horizontal="center" vertical="top"/>
    </xf>
    <xf numFmtId="0" fontId="57" fillId="12" borderId="54" xfId="0" applyFont="1" applyFill="1" applyBorder="1" applyAlignment="1" applyProtection="1">
      <alignment horizontal="center" vertical="center"/>
      <protection locked="0"/>
    </xf>
    <xf numFmtId="0" fontId="57" fillId="12" borderId="55" xfId="0" applyFont="1" applyFill="1" applyBorder="1" applyAlignment="1" applyProtection="1">
      <alignment horizontal="center" vertical="center"/>
      <protection locked="0"/>
    </xf>
    <xf numFmtId="0" fontId="57" fillId="12" borderId="56" xfId="0" applyFont="1" applyFill="1" applyBorder="1" applyAlignment="1" applyProtection="1">
      <alignment horizontal="center" vertical="center"/>
      <protection locked="0"/>
    </xf>
    <xf numFmtId="0" fontId="57" fillId="12" borderId="57" xfId="0" applyFont="1" applyFill="1" applyBorder="1" applyAlignment="1" applyProtection="1">
      <alignment horizontal="center" vertical="center"/>
      <protection locked="0"/>
    </xf>
    <xf numFmtId="0" fontId="57" fillId="12" borderId="58" xfId="0" applyFont="1" applyFill="1" applyBorder="1" applyAlignment="1" applyProtection="1">
      <alignment horizontal="center" vertical="center"/>
      <protection locked="0"/>
    </xf>
    <xf numFmtId="0" fontId="57" fillId="12" borderId="41" xfId="0" applyFont="1" applyFill="1" applyBorder="1" applyAlignment="1" applyProtection="1">
      <alignment horizontal="center" vertical="center" wrapText="1"/>
      <protection locked="0"/>
    </xf>
    <xf numFmtId="0" fontId="86" fillId="12" borderId="45" xfId="0" applyFont="1" applyFill="1" applyBorder="1" applyAlignment="1" applyProtection="1">
      <alignment horizontal="center" vertical="center"/>
      <protection locked="0"/>
    </xf>
    <xf numFmtId="0" fontId="86" fillId="12" borderId="46" xfId="0" applyFont="1" applyFill="1" applyBorder="1" applyAlignment="1" applyProtection="1">
      <alignment horizontal="center" vertical="center"/>
      <protection locked="0"/>
    </xf>
    <xf numFmtId="0" fontId="86" fillId="12" borderId="47" xfId="0" applyFont="1" applyFill="1" applyBorder="1" applyAlignment="1" applyProtection="1">
      <alignment horizontal="center" vertical="center"/>
      <protection locked="0"/>
    </xf>
    <xf numFmtId="0" fontId="57" fillId="12" borderId="53" xfId="0" applyFont="1" applyFill="1" applyBorder="1" applyAlignment="1" applyProtection="1">
      <alignment horizontal="center" vertical="center" shrinkToFit="1"/>
      <protection locked="0"/>
    </xf>
    <xf numFmtId="0" fontId="57" fillId="12" borderId="54" xfId="0" applyFont="1" applyFill="1" applyBorder="1" applyAlignment="1" applyProtection="1">
      <alignment horizontal="center" vertical="center" shrinkToFit="1"/>
      <protection locked="0"/>
    </xf>
    <xf numFmtId="0" fontId="57" fillId="12" borderId="45" xfId="0" applyFont="1" applyFill="1" applyBorder="1" applyAlignment="1" applyProtection="1">
      <alignment horizontal="center" vertical="center" shrinkToFit="1"/>
      <protection locked="0"/>
    </xf>
    <xf numFmtId="0" fontId="57" fillId="12" borderId="46" xfId="0" applyFont="1" applyFill="1" applyBorder="1" applyAlignment="1" applyProtection="1">
      <alignment horizontal="center" vertical="center" shrinkToFit="1"/>
      <protection locked="0"/>
    </xf>
    <xf numFmtId="0" fontId="57" fillId="12" borderId="55" xfId="0" applyFont="1" applyFill="1" applyBorder="1" applyAlignment="1" applyProtection="1">
      <alignment horizontal="center" vertical="center" shrinkToFit="1"/>
      <protection locked="0"/>
    </xf>
    <xf numFmtId="0" fontId="57" fillId="12" borderId="47" xfId="0" applyFont="1" applyFill="1" applyBorder="1" applyAlignment="1" applyProtection="1">
      <alignment horizontal="center" vertical="center" shrinkToFit="1"/>
      <protection locked="0"/>
    </xf>
    <xf numFmtId="0" fontId="57" fillId="12" borderId="53" xfId="0" applyFont="1" applyFill="1" applyBorder="1" applyAlignment="1" applyProtection="1">
      <alignment horizontal="center" vertical="center"/>
      <protection locked="0"/>
    </xf>
    <xf numFmtId="0" fontId="57" fillId="12" borderId="40" xfId="0" applyFont="1" applyFill="1" applyBorder="1" applyAlignment="1" applyProtection="1">
      <alignment horizontal="center" vertical="center" wrapText="1"/>
      <protection locked="0"/>
    </xf>
    <xf numFmtId="0" fontId="81" fillId="12" borderId="34" xfId="0" applyFont="1" applyFill="1" applyBorder="1" applyAlignment="1" applyProtection="1">
      <alignment horizontal="center" vertical="center" wrapText="1"/>
    </xf>
    <xf numFmtId="0" fontId="81" fillId="12" borderId="35" xfId="0" applyFont="1" applyFill="1" applyBorder="1" applyAlignment="1" applyProtection="1">
      <alignment horizontal="center" vertical="center" wrapText="1"/>
    </xf>
    <xf numFmtId="0" fontId="57" fillId="12" borderId="34" xfId="0" applyFont="1" applyFill="1" applyBorder="1" applyAlignment="1" applyProtection="1">
      <alignment horizontal="center" vertical="center"/>
      <protection locked="0"/>
    </xf>
    <xf numFmtId="0" fontId="57" fillId="12" borderId="35" xfId="0" applyFont="1" applyFill="1" applyBorder="1" applyAlignment="1" applyProtection="1">
      <alignment horizontal="center" vertical="center"/>
      <protection locked="0"/>
    </xf>
    <xf numFmtId="0" fontId="81" fillId="12" borderId="36" xfId="0" applyFont="1" applyFill="1" applyBorder="1" applyAlignment="1" applyProtection="1">
      <alignment horizontal="center" vertical="center" wrapText="1"/>
    </xf>
    <xf numFmtId="0" fontId="81" fillId="12" borderId="37" xfId="0" applyFont="1" applyFill="1" applyBorder="1" applyAlignment="1" applyProtection="1">
      <alignment horizontal="center" vertical="center" wrapText="1"/>
    </xf>
    <xf numFmtId="0" fontId="85" fillId="0" borderId="0" xfId="0" applyFont="1" applyAlignment="1">
      <alignment horizontal="left" vertical="top" wrapText="1"/>
    </xf>
    <xf numFmtId="0" fontId="82" fillId="0" borderId="0" xfId="0" applyFont="1" applyAlignment="1">
      <alignment horizontal="left" vertical="top" wrapText="1"/>
    </xf>
    <xf numFmtId="0" fontId="83" fillId="0" borderId="0" xfId="0" applyFont="1" applyAlignment="1">
      <alignment horizontal="center" vertical="center" wrapText="1"/>
    </xf>
    <xf numFmtId="0" fontId="56" fillId="6" borderId="7" xfId="0" applyFont="1" applyFill="1" applyBorder="1" applyAlignment="1">
      <alignment horizontal="center" vertical="center" wrapText="1"/>
    </xf>
    <xf numFmtId="0" fontId="56" fillId="6" borderId="2" xfId="0" applyFont="1" applyFill="1" applyBorder="1" applyAlignment="1">
      <alignment horizontal="center" vertical="center" wrapText="1"/>
    </xf>
    <xf numFmtId="0" fontId="56" fillId="6" borderId="8" xfId="0" applyFont="1" applyFill="1" applyBorder="1" applyAlignment="1">
      <alignment horizontal="center" vertical="center" wrapText="1"/>
    </xf>
    <xf numFmtId="0" fontId="56" fillId="6" borderId="5" xfId="0" applyFont="1" applyFill="1" applyBorder="1" applyAlignment="1">
      <alignment horizontal="center" vertical="center" wrapText="1"/>
    </xf>
    <xf numFmtId="0" fontId="56" fillId="6" borderId="1" xfId="0" applyFont="1" applyFill="1" applyBorder="1" applyAlignment="1">
      <alignment horizontal="center" vertical="center" wrapText="1"/>
    </xf>
    <xf numFmtId="0" fontId="56" fillId="6" borderId="6" xfId="0" applyFont="1" applyFill="1" applyBorder="1" applyAlignment="1">
      <alignment horizontal="center" vertical="center" wrapText="1"/>
    </xf>
    <xf numFmtId="0" fontId="84" fillId="6" borderId="36" xfId="0" applyFont="1" applyFill="1" applyBorder="1" applyAlignment="1">
      <alignment horizontal="left" vertical="top" wrapText="1"/>
    </xf>
    <xf numFmtId="0" fontId="84" fillId="6" borderId="37" xfId="0" applyFont="1" applyFill="1" applyBorder="1" applyAlignment="1">
      <alignment horizontal="left" vertical="top" wrapText="1"/>
    </xf>
    <xf numFmtId="0" fontId="84" fillId="6" borderId="35" xfId="0" applyFont="1" applyFill="1" applyBorder="1" applyAlignment="1">
      <alignment horizontal="left" vertical="top" wrapText="1"/>
    </xf>
    <xf numFmtId="0" fontId="88" fillId="5" borderId="4" xfId="0" applyFont="1" applyFill="1" applyBorder="1" applyAlignment="1">
      <alignment horizontal="left" vertical="top" wrapText="1"/>
    </xf>
    <xf numFmtId="0" fontId="88" fillId="5" borderId="0" xfId="0" applyFont="1" applyFill="1" applyBorder="1" applyAlignment="1">
      <alignment horizontal="left" vertical="top" wrapText="1"/>
    </xf>
    <xf numFmtId="0" fontId="88" fillId="5" borderId="3" xfId="0" applyFont="1" applyFill="1" applyBorder="1" applyAlignment="1">
      <alignment horizontal="left" vertical="top" wrapText="1"/>
    </xf>
    <xf numFmtId="0" fontId="57" fillId="12" borderId="1" xfId="0" applyFont="1" applyFill="1" applyBorder="1" applyAlignment="1" applyProtection="1">
      <alignment horizontal="center" vertical="center"/>
      <protection locked="0"/>
    </xf>
    <xf numFmtId="0" fontId="57" fillId="12" borderId="50" xfId="0" applyFont="1" applyFill="1" applyBorder="1" applyAlignment="1" applyProtection="1">
      <alignment horizontal="center" vertical="center" wrapText="1"/>
      <protection locked="0"/>
    </xf>
    <xf numFmtId="0" fontId="57" fillId="12" borderId="48" xfId="0" applyFont="1" applyFill="1" applyBorder="1" applyAlignment="1" applyProtection="1">
      <alignment horizontal="center" vertical="center" wrapText="1"/>
      <protection locked="0"/>
    </xf>
    <xf numFmtId="0" fontId="57" fillId="12" borderId="51" xfId="0" applyFont="1" applyFill="1" applyBorder="1" applyAlignment="1" applyProtection="1">
      <alignment horizontal="center" vertical="center" wrapText="1"/>
      <protection locked="0"/>
    </xf>
    <xf numFmtId="0" fontId="57" fillId="12" borderId="49" xfId="0" applyFont="1" applyFill="1" applyBorder="1" applyAlignment="1" applyProtection="1">
      <alignment horizontal="center" vertical="center" wrapText="1"/>
      <protection locked="0"/>
    </xf>
    <xf numFmtId="0" fontId="57" fillId="12" borderId="4" xfId="0" applyFont="1" applyFill="1" applyBorder="1" applyAlignment="1" applyProtection="1">
      <alignment horizontal="center" vertical="center" wrapText="1"/>
      <protection locked="0"/>
    </xf>
    <xf numFmtId="0" fontId="57" fillId="12" borderId="5" xfId="0" applyFont="1" applyFill="1" applyBorder="1" applyAlignment="1" applyProtection="1">
      <alignment horizontal="center" vertical="center" wrapText="1"/>
      <protection locked="0"/>
    </xf>
    <xf numFmtId="0" fontId="81" fillId="12" borderId="57" xfId="0" applyFont="1" applyFill="1" applyBorder="1" applyAlignment="1" applyProtection="1">
      <alignment horizontal="center" vertical="center" wrapText="1"/>
    </xf>
    <xf numFmtId="0" fontId="56" fillId="5" borderId="21" xfId="0" applyFont="1" applyFill="1" applyBorder="1" applyAlignment="1">
      <alignment horizontal="center" vertical="center" wrapText="1"/>
    </xf>
    <xf numFmtId="0" fontId="56" fillId="5" borderId="26" xfId="0" applyFont="1" applyFill="1" applyBorder="1" applyAlignment="1">
      <alignment horizontal="center" vertical="center" wrapText="1"/>
    </xf>
    <xf numFmtId="0" fontId="81" fillId="12" borderId="52" xfId="0" applyFont="1" applyFill="1" applyBorder="1" applyAlignment="1" applyProtection="1">
      <alignment horizontal="center" vertical="center" wrapText="1"/>
    </xf>
    <xf numFmtId="0" fontId="56" fillId="5" borderId="81" xfId="0" applyFont="1" applyFill="1" applyBorder="1" applyAlignment="1">
      <alignment horizontal="center" vertical="center" wrapText="1"/>
    </xf>
    <xf numFmtId="0" fontId="57" fillId="12" borderId="86" xfId="0" applyFont="1" applyFill="1" applyBorder="1" applyAlignment="1" applyProtection="1">
      <alignment horizontal="center" vertical="center" wrapText="1"/>
      <protection locked="0"/>
    </xf>
    <xf numFmtId="0" fontId="57" fillId="12" borderId="85" xfId="0" applyFont="1" applyFill="1" applyBorder="1" applyAlignment="1" applyProtection="1">
      <alignment horizontal="center" vertical="center" wrapText="1"/>
      <protection locked="0"/>
    </xf>
    <xf numFmtId="0" fontId="56" fillId="5" borderId="84" xfId="0" applyFont="1" applyFill="1" applyBorder="1" applyAlignment="1">
      <alignment horizontal="center" vertical="center" wrapText="1"/>
    </xf>
    <xf numFmtId="0" fontId="57" fillId="0" borderId="15" xfId="0" applyFont="1" applyBorder="1" applyAlignment="1" applyProtection="1">
      <alignment horizontal="left" vertical="center" wrapText="1"/>
      <protection locked="0"/>
    </xf>
    <xf numFmtId="0" fontId="57" fillId="12" borderId="82" xfId="0" applyFont="1" applyFill="1" applyBorder="1" applyAlignment="1" applyProtection="1">
      <alignment horizontal="center" vertical="center" wrapText="1"/>
      <protection locked="0"/>
    </xf>
    <xf numFmtId="0" fontId="50" fillId="12" borderId="2" xfId="0" applyFont="1" applyFill="1" applyBorder="1" applyAlignment="1" applyProtection="1">
      <alignment horizontal="center" vertical="center" wrapText="1"/>
    </xf>
    <xf numFmtId="0" fontId="57" fillId="12" borderId="83" xfId="0" applyFont="1" applyFill="1" applyBorder="1" applyAlignment="1" applyProtection="1">
      <alignment horizontal="center" vertical="center" wrapText="1"/>
      <protection locked="0"/>
    </xf>
    <xf numFmtId="0" fontId="56" fillId="5" borderId="80" xfId="0" applyFont="1" applyFill="1" applyBorder="1" applyAlignment="1">
      <alignment horizontal="center" vertical="center" wrapText="1"/>
    </xf>
    <xf numFmtId="0" fontId="51" fillId="5" borderId="7" xfId="0" applyFont="1" applyFill="1" applyBorder="1" applyAlignment="1">
      <alignment horizontal="left" vertical="top" wrapText="1"/>
    </xf>
    <xf numFmtId="0" fontId="51" fillId="5" borderId="2" xfId="0" applyFont="1" applyFill="1" applyBorder="1" applyAlignment="1">
      <alignment horizontal="left" vertical="top"/>
    </xf>
    <xf numFmtId="0" fontId="51" fillId="5" borderId="8" xfId="0" applyFont="1" applyFill="1" applyBorder="1" applyAlignment="1">
      <alignment horizontal="left" vertical="top"/>
    </xf>
    <xf numFmtId="0" fontId="51" fillId="5" borderId="7" xfId="0" applyFont="1" applyFill="1" applyBorder="1" applyAlignment="1">
      <alignment horizontal="left" vertical="top"/>
    </xf>
    <xf numFmtId="0" fontId="57" fillId="12" borderId="37" xfId="0" applyFont="1" applyFill="1" applyBorder="1" applyAlignment="1" applyProtection="1">
      <alignment horizontal="center" vertical="center"/>
      <protection locked="0"/>
    </xf>
    <xf numFmtId="0" fontId="51" fillId="5" borderId="2" xfId="0" applyFont="1" applyFill="1" applyBorder="1" applyAlignment="1">
      <alignment horizontal="left" vertical="top" wrapText="1"/>
    </xf>
    <xf numFmtId="0" fontId="0" fillId="0" borderId="2" xfId="0" applyBorder="1" applyAlignment="1">
      <alignment vertical="center" wrapText="1"/>
    </xf>
    <xf numFmtId="0" fontId="0" fillId="0" borderId="5" xfId="0" applyBorder="1" applyAlignment="1">
      <alignment vertical="center" wrapText="1"/>
    </xf>
    <xf numFmtId="0" fontId="0" fillId="0" borderId="1" xfId="0" applyBorder="1" applyAlignment="1">
      <alignment vertical="center" wrapText="1"/>
    </xf>
    <xf numFmtId="0" fontId="51" fillId="5" borderId="22" xfId="0" applyFont="1" applyFill="1" applyBorder="1" applyAlignment="1">
      <alignment horizontal="left" vertical="top" wrapText="1"/>
    </xf>
    <xf numFmtId="0" fontId="51" fillId="5" borderId="14" xfId="0" applyFont="1" applyFill="1" applyBorder="1" applyAlignment="1">
      <alignment horizontal="left" vertical="top" wrapText="1"/>
    </xf>
    <xf numFmtId="0" fontId="56" fillId="5" borderId="22" xfId="0" applyFont="1" applyFill="1" applyBorder="1" applyAlignment="1">
      <alignment horizontal="center" vertical="center" wrapText="1"/>
    </xf>
    <xf numFmtId="0" fontId="56" fillId="5" borderId="14" xfId="0" applyFont="1" applyFill="1" applyBorder="1" applyAlignment="1">
      <alignment horizontal="center" vertical="center" wrapText="1"/>
    </xf>
    <xf numFmtId="0" fontId="56" fillId="5" borderId="15" xfId="0" applyFont="1" applyFill="1" applyBorder="1" applyAlignment="1">
      <alignment horizontal="center" vertical="center" wrapText="1"/>
    </xf>
    <xf numFmtId="0" fontId="51" fillId="5" borderId="15" xfId="0" applyFont="1" applyFill="1" applyBorder="1" applyAlignment="1">
      <alignment horizontal="left" vertical="top" wrapText="1"/>
    </xf>
    <xf numFmtId="0" fontId="51" fillId="5" borderId="8" xfId="0" applyFont="1" applyFill="1" applyBorder="1" applyAlignment="1">
      <alignment horizontal="left" vertical="top" wrapText="1"/>
    </xf>
    <xf numFmtId="0" fontId="51" fillId="5" borderId="5" xfId="0" applyFont="1" applyFill="1" applyBorder="1" applyAlignment="1">
      <alignment horizontal="left" vertical="top" wrapText="1"/>
    </xf>
    <xf numFmtId="0" fontId="51" fillId="5" borderId="1" xfId="0" applyFont="1" applyFill="1" applyBorder="1" applyAlignment="1">
      <alignment horizontal="left" vertical="top" wrapText="1"/>
    </xf>
    <xf numFmtId="0" fontId="51" fillId="5" borderId="6" xfId="0" applyFont="1" applyFill="1" applyBorder="1" applyAlignment="1">
      <alignment horizontal="left" vertical="top" wrapText="1"/>
    </xf>
    <xf numFmtId="0" fontId="81" fillId="12" borderId="58" xfId="0" applyFont="1" applyFill="1" applyBorder="1" applyAlignment="1" applyProtection="1">
      <alignment horizontal="center" vertical="center" wrapText="1"/>
    </xf>
    <xf numFmtId="0" fontId="88" fillId="5" borderId="36" xfId="0" applyFont="1" applyFill="1" applyBorder="1" applyAlignment="1">
      <alignment horizontal="left" vertical="top" wrapText="1"/>
    </xf>
    <xf numFmtId="0" fontId="88" fillId="5" borderId="37" xfId="0" applyFont="1" applyFill="1" applyBorder="1" applyAlignment="1">
      <alignment horizontal="left" vertical="top" wrapText="1"/>
    </xf>
    <xf numFmtId="0" fontId="88" fillId="5" borderId="35" xfId="0" applyFont="1" applyFill="1" applyBorder="1" applyAlignment="1">
      <alignment horizontal="left" vertical="top" wrapText="1"/>
    </xf>
    <xf numFmtId="0" fontId="21" fillId="2" borderId="16" xfId="4" applyFont="1" applyFill="1" applyBorder="1" applyAlignment="1">
      <alignment horizontal="center" vertical="top" textRotation="255"/>
    </xf>
    <xf numFmtId="49" fontId="5" fillId="13" borderId="16" xfId="8" applyNumberFormat="1" applyFont="1" applyFill="1" applyBorder="1" applyAlignment="1">
      <alignment horizontal="center" vertical="top" textRotation="255"/>
    </xf>
    <xf numFmtId="0" fontId="21" fillId="4" borderId="16" xfId="4" applyFont="1" applyFill="1" applyBorder="1" applyAlignment="1">
      <alignment horizontal="center" vertical="top" textRotation="255"/>
    </xf>
    <xf numFmtId="0" fontId="21" fillId="2" borderId="16" xfId="4" applyFont="1" applyFill="1" applyBorder="1" applyAlignment="1">
      <alignment horizontal="center" vertical="top" textRotation="255" wrapText="1"/>
    </xf>
    <xf numFmtId="0" fontId="21" fillId="2" borderId="16" xfId="4" applyFont="1" applyFill="1" applyBorder="1" applyAlignment="1">
      <alignment horizontal="center" vertical="center" wrapText="1"/>
    </xf>
    <xf numFmtId="0" fontId="21" fillId="2" borderId="23" xfId="4" applyFont="1" applyFill="1" applyBorder="1" applyAlignment="1">
      <alignment horizontal="center" vertical="center" wrapText="1"/>
    </xf>
    <xf numFmtId="0" fontId="21" fillId="2" borderId="24" xfId="4" applyFont="1" applyFill="1" applyBorder="1" applyAlignment="1">
      <alignment horizontal="center" vertical="center" wrapText="1"/>
    </xf>
    <xf numFmtId="0" fontId="21" fillId="2" borderId="87" xfId="4" applyFont="1" applyFill="1" applyBorder="1" applyAlignment="1">
      <alignment horizontal="center" vertical="center"/>
    </xf>
    <xf numFmtId="0" fontId="21" fillId="2" borderId="15" xfId="4" applyFont="1" applyFill="1" applyBorder="1" applyAlignment="1">
      <alignment horizontal="center" vertical="center"/>
    </xf>
    <xf numFmtId="0" fontId="21" fillId="2" borderId="25" xfId="4" applyFont="1" applyFill="1" applyBorder="1" applyAlignment="1">
      <alignment horizontal="center" vertical="center" wrapText="1"/>
    </xf>
    <xf numFmtId="0" fontId="21" fillId="2" borderId="22" xfId="4" applyFont="1" applyFill="1" applyBorder="1" applyAlignment="1">
      <alignment horizontal="center" vertical="center" wrapText="1"/>
    </xf>
    <xf numFmtId="0" fontId="21" fillId="2" borderId="14" xfId="4" applyFont="1" applyFill="1" applyBorder="1" applyAlignment="1">
      <alignment horizontal="center" vertical="center" wrapText="1"/>
    </xf>
    <xf numFmtId="0" fontId="21" fillId="2" borderId="15" xfId="4" applyFont="1" applyFill="1" applyBorder="1" applyAlignment="1">
      <alignment horizontal="center" vertical="center" wrapText="1"/>
    </xf>
    <xf numFmtId="0" fontId="21" fillId="0" borderId="16" xfId="4" applyFont="1" applyBorder="1" applyAlignment="1">
      <alignment horizontal="center" vertical="top" textRotation="255" wrapText="1"/>
    </xf>
    <xf numFmtId="0" fontId="0" fillId="6" borderId="95" xfId="0" applyFill="1" applyBorder="1" applyAlignment="1">
      <alignment horizontal="center" vertical="center"/>
    </xf>
    <xf numFmtId="0" fontId="0" fillId="6" borderId="98" xfId="0" applyFill="1" applyBorder="1" applyAlignment="1">
      <alignment horizontal="center" vertical="center"/>
    </xf>
    <xf numFmtId="0" fontId="94" fillId="0" borderId="0" xfId="9" applyFont="1">
      <alignment vertical="center"/>
    </xf>
    <xf numFmtId="0" fontId="50" fillId="0" borderId="0" xfId="9" applyFont="1">
      <alignment vertical="center"/>
    </xf>
  </cellXfs>
  <cellStyles count="10">
    <cellStyle name="ハイパーリンク" xfId="1" builtinId="8"/>
    <cellStyle name="標準" xfId="0" builtinId="0"/>
    <cellStyle name="標準 2" xfId="2" xr:uid="{00000000-0005-0000-0000-000002000000}"/>
    <cellStyle name="標準 2 2" xfId="3" xr:uid="{00000000-0005-0000-0000-000003000000}"/>
    <cellStyle name="標準 2 2 2" xfId="9" xr:uid="{C995C2A7-C2DF-4052-B9DB-9E524B19BF15}"/>
    <cellStyle name="標準 3" xfId="4" xr:uid="{00000000-0005-0000-0000-000004000000}"/>
    <cellStyle name="標準 4" xfId="5" xr:uid="{00000000-0005-0000-0000-000005000000}"/>
    <cellStyle name="標準 5" xfId="6" xr:uid="{00000000-0005-0000-0000-000006000000}"/>
    <cellStyle name="標準_調査票（非住宅）入力シート" xfId="7" xr:uid="{00000000-0005-0000-0000-000007000000}"/>
    <cellStyle name="標準_調査票情報（非住宅）H22上" xfId="8" xr:uid="{00000000-0005-0000-0000-000008000000}"/>
  </cellStyles>
  <dxfs count="67">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metadata.xml" Type="http://schemas.openxmlformats.org/officeDocument/2006/relationships/sheetMetadata"/><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X$43" lockText="1" noThreeD="1"/>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20</xdr:col>
      <xdr:colOff>31888</xdr:colOff>
      <xdr:row>40</xdr:row>
      <xdr:rowOff>69850</xdr:rowOff>
    </xdr:from>
    <xdr:to>
      <xdr:col>22</xdr:col>
      <xdr:colOff>162034</xdr:colOff>
      <xdr:row>45</xdr:row>
      <xdr:rowOff>205797</xdr:rowOff>
    </xdr:to>
    <xdr:sp macro="" textlink="">
      <xdr:nvSpPr>
        <xdr:cNvPr id="65" name="正方形/長方形 64">
          <a:extLst>
            <a:ext uri="{FF2B5EF4-FFF2-40B4-BE49-F238E27FC236}">
              <a16:creationId xmlns:a16="http://schemas.microsoft.com/office/drawing/2014/main" id="{00000000-0008-0000-0100-000041000000}"/>
            </a:ext>
          </a:extLst>
        </xdr:cNvPr>
        <xdr:cNvSpPr/>
      </xdr:nvSpPr>
      <xdr:spPr>
        <a:xfrm>
          <a:off x="6451957" y="8622643"/>
          <a:ext cx="747629" cy="1213257"/>
        </a:xfrm>
        <a:prstGeom prst="rect">
          <a:avLst/>
        </a:prstGeom>
        <a:solidFill>
          <a:srgbClr val="FFCC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t"/>
        <a:lstStyle/>
        <a:p>
          <a:pPr algn="ctr"/>
          <a:r>
            <a:rPr kumimoji="1" lang="ja-JP" altLang="ja-JP" sz="1000">
              <a:solidFill>
                <a:sysClr val="windowText" lastClr="000000"/>
              </a:solidFill>
              <a:effectLst/>
              <a:latin typeface="+mn-lt"/>
              <a:ea typeface="+mn-ea"/>
              <a:cs typeface="+mn-cs"/>
            </a:rPr>
            <a:t>③と④を</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受注額により</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区分した場合</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はチェック</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して下さい。</a:t>
          </a:r>
          <a:endParaRPr lang="ja-JP" altLang="ja-JP" sz="1000">
            <a:solidFill>
              <a:sysClr val="windowText" lastClr="000000"/>
            </a:solidFill>
            <a:effectLst/>
          </a:endParaRPr>
        </a:p>
      </xdr:txBody>
    </xdr:sp>
    <xdr:clientData fLocksWithSheet="0"/>
  </xdr:twoCellAnchor>
  <mc:AlternateContent xmlns:mc="http://schemas.openxmlformats.org/markup-compatibility/2006">
    <mc:Choice xmlns:a14="http://schemas.microsoft.com/office/drawing/2010/main" Requires="a14">
      <xdr:twoCellAnchor editAs="oneCell">
        <xdr:from>
          <xdr:col>20</xdr:col>
          <xdr:colOff>298450</xdr:colOff>
          <xdr:row>44</xdr:row>
          <xdr:rowOff>323850</xdr:rowOff>
        </xdr:from>
        <xdr:to>
          <xdr:col>21</xdr:col>
          <xdr:colOff>57150</xdr:colOff>
          <xdr:row>45</xdr:row>
          <xdr:rowOff>127000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125759</xdr:colOff>
      <xdr:row>45</xdr:row>
      <xdr:rowOff>251032</xdr:rowOff>
    </xdr:from>
    <xdr:to>
      <xdr:col>20</xdr:col>
      <xdr:colOff>403077</xdr:colOff>
      <xdr:row>46</xdr:row>
      <xdr:rowOff>313820</xdr:rowOff>
    </xdr:to>
    <xdr:cxnSp macro="">
      <xdr:nvCxnSpPr>
        <xdr:cNvPr id="7168" name="カギ線コネクタ 7167">
          <a:extLst>
            <a:ext uri="{FF2B5EF4-FFF2-40B4-BE49-F238E27FC236}">
              <a16:creationId xmlns:a16="http://schemas.microsoft.com/office/drawing/2014/main" id="{00000000-0008-0000-0100-0000001C0000}"/>
            </a:ext>
          </a:extLst>
        </xdr:cNvPr>
        <xdr:cNvCxnSpPr>
          <a:endCxn id="4" idx="1"/>
        </xdr:cNvCxnSpPr>
      </xdr:nvCxnSpPr>
      <xdr:spPr>
        <a:xfrm rot="5400000">
          <a:off x="6493726" y="9956502"/>
          <a:ext cx="423945" cy="277318"/>
        </a:xfrm>
        <a:prstGeom prst="bentConnector4">
          <a:avLst>
            <a:gd name="adj1" fmla="val -7949"/>
            <a:gd name="adj2" fmla="val -440"/>
          </a:avLst>
        </a:prstGeom>
        <a:ln w="31750">
          <a:solidFill>
            <a:schemeClr val="tx1">
              <a:lumMod val="65000"/>
              <a:lumOff val="35000"/>
            </a:schemeClr>
          </a:solidFill>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11458</xdr:colOff>
      <xdr:row>46</xdr:row>
      <xdr:rowOff>60601</xdr:rowOff>
    </xdr:from>
    <xdr:to>
      <xdr:col>20</xdr:col>
      <xdr:colOff>125758</xdr:colOff>
      <xdr:row>47</xdr:row>
      <xdr:rowOff>205884</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6708913" y="8887239"/>
          <a:ext cx="190500" cy="579783"/>
        </a:xfrm>
        <a:prstGeom prst="rightBrace">
          <a:avLst/>
        </a:prstGeom>
        <a:ln w="31750">
          <a:solidFill>
            <a:schemeClr val="tx1">
              <a:lumMod val="65000"/>
              <a:lumOff val="35000"/>
            </a:schemeClr>
          </a:solidFill>
          <a:headEnd type="none"/>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178288</xdr:colOff>
      <xdr:row>4</xdr:row>
      <xdr:rowOff>29916</xdr:rowOff>
    </xdr:from>
    <xdr:to>
      <xdr:col>19</xdr:col>
      <xdr:colOff>554344</xdr:colOff>
      <xdr:row>6</xdr:row>
      <xdr:rowOff>170972</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052038" y="931616"/>
          <a:ext cx="621811" cy="73525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latin typeface="ＭＳ ゴシック" panose="020B0609070205080204" pitchFamily="49" charset="-128"/>
              <a:ea typeface="ＭＳ ゴシック" panose="020B0609070205080204" pitchFamily="49" charset="-128"/>
            </a:rPr>
            <a:t>㊙</a:t>
          </a:r>
        </a:p>
      </xdr:txBody>
    </xdr:sp>
    <xdr:clientData/>
  </xdr:twoCellAnchor>
  <xdr:twoCellAnchor>
    <xdr:from>
      <xdr:col>2</xdr:col>
      <xdr:colOff>95249</xdr:colOff>
      <xdr:row>3</xdr:row>
      <xdr:rowOff>84770</xdr:rowOff>
    </xdr:from>
    <xdr:to>
      <xdr:col>4</xdr:col>
      <xdr:colOff>501361</xdr:colOff>
      <xdr:row>6</xdr:row>
      <xdr:rowOff>163205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90744" y="747241"/>
          <a:ext cx="1031184" cy="923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kumimoji="1" lang="ja-JP" altLang="en-US" sz="800">
              <a:solidFill>
                <a:sysClr val="windowText" lastClr="000000"/>
              </a:solidFill>
            </a:rPr>
            <a:t>統計法に基づく国の統計調査です。調査票情報の秘密の保護に万全を期します。</a:t>
          </a:r>
          <a:endParaRPr lang="ja-JP" altLang="ja-JP" sz="800">
            <a:solidFill>
              <a:sysClr val="windowText" lastClr="000000"/>
            </a:solidFill>
            <a:effectLst/>
          </a:endParaRPr>
        </a:p>
      </xdr:txBody>
    </xdr:sp>
    <xdr:clientData/>
  </xdr:twoCellAnchor>
  <xdr:twoCellAnchor editAs="oneCell">
    <xdr:from>
      <xdr:col>3</xdr:col>
      <xdr:colOff>0</xdr:colOff>
      <xdr:row>0</xdr:row>
      <xdr:rowOff>12700</xdr:rowOff>
    </xdr:from>
    <xdr:to>
      <xdr:col>4</xdr:col>
      <xdr:colOff>381000</xdr:colOff>
      <xdr:row>3</xdr:row>
      <xdr:rowOff>76200</xdr:rowOff>
    </xdr:to>
    <xdr:pic>
      <xdr:nvPicPr>
        <xdr:cNvPr id="28554" name="図 2">
          <a:extLst>
            <a:ext uri="{FF2B5EF4-FFF2-40B4-BE49-F238E27FC236}">
              <a16:creationId xmlns:a16="http://schemas.microsoft.com/office/drawing/2014/main" id="{00000000-0008-0000-0100-00008A6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283" r="78944" b="89304"/>
        <a:stretch>
          <a:fillRect/>
        </a:stretch>
      </xdr:blipFill>
      <xdr:spPr bwMode="auto">
        <a:xfrm>
          <a:off x="476250" y="12700"/>
          <a:ext cx="5461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2552</xdr:colOff>
      <xdr:row>43</xdr:row>
      <xdr:rowOff>9281</xdr:rowOff>
    </xdr:from>
    <xdr:to>
      <xdr:col>17</xdr:col>
      <xdr:colOff>89199</xdr:colOff>
      <xdr:row>44</xdr:row>
      <xdr:rowOff>10106</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bwMode="auto">
        <a:xfrm>
          <a:off x="5469902" y="9175506"/>
          <a:ext cx="129970" cy="166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万</a:t>
          </a:r>
        </a:p>
      </xdr:txBody>
    </xdr:sp>
    <xdr:clientData/>
  </xdr:twoCellAnchor>
  <xdr:twoCellAnchor>
    <xdr:from>
      <xdr:col>14</xdr:col>
      <xdr:colOff>148227</xdr:colOff>
      <xdr:row>43</xdr:row>
      <xdr:rowOff>9279</xdr:rowOff>
    </xdr:from>
    <xdr:to>
      <xdr:col>15</xdr:col>
      <xdr:colOff>49390</xdr:colOff>
      <xdr:row>44</xdr:row>
      <xdr:rowOff>10107</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bwMode="auto">
        <a:xfrm>
          <a:off x="4847365" y="9190827"/>
          <a:ext cx="125515" cy="168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5</xdr:row>
      <xdr:rowOff>0</xdr:rowOff>
    </xdr:from>
    <xdr:to>
      <xdr:col>21</xdr:col>
      <xdr:colOff>0</xdr:colOff>
      <xdr:row>5</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2715875" y="3086100"/>
          <a:ext cx="657225" cy="0"/>
        </a:xfrm>
        <a:prstGeom prst="rect">
          <a:avLst/>
        </a:prstGeom>
        <a:solidFill>
          <a:srgbClr val="FFFF99"/>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以降、略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31750">
          <a:solidFill>
            <a:schemeClr val="tx1">
              <a:lumMod val="65000"/>
              <a:lumOff val="35000"/>
            </a:schemeClr>
          </a:solidFill>
          <a:headEnd type="ova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mailto:hqt-rrt@gxb.mlit.go.jp" TargetMode="External" Type="http://schemas.openxmlformats.org/officeDocument/2006/relationships/hyperlink"/><Relationship Id="rId2" Target="../printerSettings/printerSettings2.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U21"/>
  <sheetViews>
    <sheetView workbookViewId="0">
      <selection activeCell="A14" sqref="A14"/>
    </sheetView>
  </sheetViews>
  <sheetFormatPr defaultRowHeight="13" x14ac:dyDescent="0.2"/>
  <cols>
    <col min="1" max="1" width="22.6328125" bestFit="1" customWidth="1"/>
    <col min="2" max="2" width="5.453125" bestFit="1" customWidth="1"/>
    <col min="3" max="3" width="8.36328125" bestFit="1" customWidth="1"/>
    <col min="4" max="4" width="3.6328125" customWidth="1"/>
    <col min="6" max="6" width="3.6328125" customWidth="1"/>
    <col min="7" max="7" width="2.453125" bestFit="1" customWidth="1"/>
    <col min="8" max="8" width="6.26953125" bestFit="1" customWidth="1"/>
    <col min="9" max="9" width="6" customWidth="1"/>
    <col min="10" max="10" width="3.36328125" bestFit="1" customWidth="1"/>
    <col min="11" max="11" width="3.6328125" customWidth="1"/>
    <col min="12" max="12" width="3.36328125" bestFit="1" customWidth="1"/>
    <col min="13" max="13" width="3.6328125" customWidth="1"/>
    <col min="15" max="15" width="5.6328125" customWidth="1"/>
    <col min="16" max="16" width="3.36328125" bestFit="1" customWidth="1"/>
    <col min="17" max="17" width="3.6328125" customWidth="1"/>
    <col min="18" max="18" width="3.36328125" bestFit="1" customWidth="1"/>
    <col min="19" max="19" width="3.6328125" customWidth="1"/>
    <col min="20" max="20" width="3.36328125" bestFit="1" customWidth="1"/>
  </cols>
  <sheetData>
    <row r="1" spans="1:21" x14ac:dyDescent="0.2">
      <c r="A1" s="4" t="s">
        <v>2075</v>
      </c>
      <c r="C1" t="str">
        <f>A11&amp;B11&amp;C11&amp;D11&amp;E11</f>
        <v>2026年度第２四半期</v>
      </c>
    </row>
    <row r="2" spans="1:21" x14ac:dyDescent="0.2">
      <c r="A2" s="4" t="s">
        <v>2215</v>
      </c>
      <c r="C2" t="str">
        <f>D11&amp;E11&amp;"調査票"&amp;F11</f>
        <v>第２四半期調査票</v>
      </c>
    </row>
    <row r="3" spans="1:21" x14ac:dyDescent="0.2">
      <c r="A3" s="186" t="s">
        <v>2198</v>
      </c>
      <c r="B3" s="187"/>
      <c r="C3" s="187" t="str">
        <f>H13&amp;I13&amp;J13&amp;K13&amp;L13&amp;M13&amp;N13</f>
        <v>2026年10月23日</v>
      </c>
      <c r="D3" s="187"/>
      <c r="E3" s="187"/>
      <c r="F3" s="188"/>
      <c r="G3" s="188"/>
      <c r="H3" s="188"/>
      <c r="I3" s="188"/>
      <c r="J3" s="188"/>
      <c r="K3" s="188"/>
      <c r="L3" s="188"/>
      <c r="M3" s="188"/>
      <c r="N3" s="188"/>
      <c r="O3" s="188"/>
      <c r="P3" s="188"/>
      <c r="Q3" s="188"/>
      <c r="R3" s="188"/>
      <c r="S3" s="188"/>
      <c r="T3" s="188"/>
      <c r="U3" s="188"/>
    </row>
    <row r="4" spans="1:21" x14ac:dyDescent="0.2">
      <c r="A4" s="4" t="s">
        <v>2216</v>
      </c>
    </row>
    <row r="5" spans="1:21" x14ac:dyDescent="0.2">
      <c r="A5" s="4" t="s">
        <v>2076</v>
      </c>
      <c r="C5" t="str">
        <f>H11&amp;I11&amp;J11&amp;K11&amp;L11&amp;M11&amp;N11&amp;O11&amp;P11&amp;Q11&amp;R11&amp;S11&amp;T11</f>
        <v>2026年7月1日～2026年9月30日</v>
      </c>
    </row>
    <row r="6" spans="1:21" x14ac:dyDescent="0.2">
      <c r="A6" s="4" t="s">
        <v>2106</v>
      </c>
      <c r="C6" t="str">
        <f>H11&amp;I11&amp;J11&amp;K11&amp;L11</f>
        <v>2026年7月</v>
      </c>
    </row>
    <row r="7" spans="1:21" x14ac:dyDescent="0.2">
      <c r="A7" s="4" t="s">
        <v>2107</v>
      </c>
      <c r="C7" t="str">
        <f>H11&amp;I11&amp;J11&amp;K11+1&amp;L11</f>
        <v>2026年8月</v>
      </c>
    </row>
    <row r="8" spans="1:21" x14ac:dyDescent="0.2">
      <c r="A8" s="4" t="s">
        <v>2108</v>
      </c>
      <c r="C8" t="str">
        <f>H11&amp;I11&amp;J11&amp;K11+2&amp;L11</f>
        <v>2026年9月</v>
      </c>
    </row>
    <row r="9" spans="1:21" x14ac:dyDescent="0.2">
      <c r="A9" s="186" t="s">
        <v>2200</v>
      </c>
      <c r="B9" s="187"/>
      <c r="C9" s="187"/>
      <c r="D9" s="187"/>
      <c r="E9" s="187"/>
      <c r="F9" s="187"/>
      <c r="G9" s="187"/>
      <c r="H9" s="187"/>
      <c r="I9" s="187" t="str">
        <f>K11&amp;L11</f>
        <v>7月</v>
      </c>
      <c r="J9" s="187"/>
      <c r="K9" s="187" t="str">
        <f>K11+1&amp;L11</f>
        <v>8月</v>
      </c>
      <c r="L9" s="187"/>
      <c r="M9" s="187" t="str">
        <f>Q11&amp;R11</f>
        <v>9月</v>
      </c>
      <c r="N9" s="187"/>
    </row>
    <row r="11" spans="1:21" x14ac:dyDescent="0.2">
      <c r="A11" s="154"/>
      <c r="B11" s="157">
        <v>2026</v>
      </c>
      <c r="C11" s="155" t="s">
        <v>2070</v>
      </c>
      <c r="D11" s="157" t="s">
        <v>2581</v>
      </c>
      <c r="E11" s="155" t="s">
        <v>2214</v>
      </c>
      <c r="F11" s="157"/>
      <c r="G11" s="155"/>
      <c r="H11" s="155"/>
      <c r="I11" s="157">
        <f>B11+IF($D$11="第４四",1)</f>
        <v>2026</v>
      </c>
      <c r="J11" s="155" t="s">
        <v>2071</v>
      </c>
      <c r="K11" s="157" cm="1">
        <f t="array" ref="K11">_xlfn.IFS($D11="第１四",4,$D11="第２四",7,$D11="第３四",10,$D11="第４四",1)</f>
        <v>7</v>
      </c>
      <c r="L11" s="155" t="s">
        <v>2072</v>
      </c>
      <c r="M11" s="157">
        <v>1</v>
      </c>
      <c r="N11" s="155" t="s">
        <v>2258</v>
      </c>
      <c r="O11" s="157">
        <f>I11</f>
        <v>2026</v>
      </c>
      <c r="P11" s="155" t="s">
        <v>2071</v>
      </c>
      <c r="Q11" s="157" cm="1">
        <f t="array" ref="Q11">_xlfn.IFS($D11="第１四",6,$D11="第２四",9,$D11="第３四",12,$D11="第４四",3)</f>
        <v>9</v>
      </c>
      <c r="R11" s="155" t="s">
        <v>2074</v>
      </c>
      <c r="S11" s="157" cm="1">
        <f t="array" ref="S11">_xlfn.IFS(Q11=3,31,Q11=6,30,Q11=9,30,Q11=12,31)</f>
        <v>30</v>
      </c>
      <c r="T11" s="155" t="s">
        <v>2073</v>
      </c>
      <c r="U11" s="156"/>
    </row>
    <row r="13" spans="1:21" x14ac:dyDescent="0.2">
      <c r="A13" s="181" t="s">
        <v>2198</v>
      </c>
      <c r="B13" s="182"/>
      <c r="C13" s="182"/>
      <c r="D13" s="182"/>
      <c r="E13" s="182"/>
      <c r="F13" s="182"/>
      <c r="G13" s="182"/>
      <c r="H13" s="182"/>
      <c r="I13" s="183">
        <f>I11+IF($D$11="第３四",1)</f>
        <v>2026</v>
      </c>
      <c r="J13" s="182" t="s">
        <v>79</v>
      </c>
      <c r="K13" s="183" cm="1">
        <f t="array" ref="K13">_xlfn.IFS($D11="第１四",7,$D11="第２四",10,$D11="第３四",1,$D11="第４四",4)</f>
        <v>10</v>
      </c>
      <c r="L13" s="182" t="s">
        <v>2199</v>
      </c>
      <c r="M13" s="183">
        <v>23</v>
      </c>
      <c r="N13" s="182" t="s">
        <v>0</v>
      </c>
      <c r="O13" s="184"/>
      <c r="P13" s="184"/>
      <c r="Q13" s="184"/>
      <c r="R13" s="184"/>
      <c r="S13" s="184"/>
      <c r="T13" s="184"/>
      <c r="U13" s="185"/>
    </row>
    <row r="14" spans="1:21" x14ac:dyDescent="0.2">
      <c r="A14" s="289" t="s">
        <v>2582</v>
      </c>
    </row>
    <row r="15" spans="1:21" x14ac:dyDescent="0.2">
      <c r="A15" s="290"/>
    </row>
    <row r="16" spans="1:21" x14ac:dyDescent="0.2">
      <c r="A16" s="291" t="s">
        <v>2583</v>
      </c>
    </row>
    <row r="17" spans="1:1" x14ac:dyDescent="0.2">
      <c r="A17" s="586" t="s">
        <v>2586</v>
      </c>
    </row>
    <row r="18" spans="1:1" x14ac:dyDescent="0.2">
      <c r="A18" s="587" t="s">
        <v>2587</v>
      </c>
    </row>
    <row r="19" spans="1:1" x14ac:dyDescent="0.2">
      <c r="A19" s="587" t="s">
        <v>2588</v>
      </c>
    </row>
    <row r="20" spans="1:1" x14ac:dyDescent="0.2">
      <c r="A20" s="587" t="s">
        <v>2585</v>
      </c>
    </row>
    <row r="21" spans="1:1" x14ac:dyDescent="0.2">
      <c r="A21" s="292"/>
    </row>
  </sheetData>
  <phoneticPr fontId="19"/>
  <dataValidations count="1">
    <dataValidation type="list" allowBlank="1" showInputMessage="1" showErrorMessage="1" sqref="D11" xr:uid="{FAD3B84A-9FDF-4F48-9458-93C5AA39BDD6}">
      <formula1>"第１四, 第２四, 第３四, 第４四"</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921F-1802-4B32-BF92-8C430B305856}">
  <dimension ref="A1:HL149"/>
  <sheetViews>
    <sheetView workbookViewId="0">
      <selection sqref="A1:A2"/>
    </sheetView>
  </sheetViews>
  <sheetFormatPr defaultRowHeight="13" x14ac:dyDescent="0.2"/>
  <cols>
    <col min="1" max="2" width="8.6328125" customWidth="1"/>
    <col min="3" max="3" width="50.6328125" customWidth="1"/>
    <col min="4" max="4" width="120.6328125" customWidth="1"/>
    <col min="7" max="114" width="10.6328125" customWidth="1"/>
    <col min="115" max="220" width="8.6328125" customWidth="1"/>
  </cols>
  <sheetData>
    <row r="1" spans="1:220" s="80" customFormat="1" x14ac:dyDescent="0.2">
      <c r="A1" s="584" t="s">
        <v>2448</v>
      </c>
      <c r="B1" s="261"/>
      <c r="C1" s="261"/>
      <c r="D1" s="262"/>
      <c r="E1"/>
      <c r="G1" s="80" t="s">
        <v>2449</v>
      </c>
      <c r="DK1" s="80" t="s">
        <v>2450</v>
      </c>
      <c r="DM1" s="80" t="s">
        <v>2451</v>
      </c>
    </row>
    <row r="2" spans="1:220" s="80" customFormat="1" x14ac:dyDescent="0.2">
      <c r="A2" s="585"/>
      <c r="B2"/>
      <c r="C2"/>
      <c r="D2" s="263"/>
      <c r="E2"/>
      <c r="H2" s="80" t="s">
        <v>2452</v>
      </c>
      <c r="DK2" s="80" t="s">
        <v>2452</v>
      </c>
    </row>
    <row r="3" spans="1:220" s="80" customFormat="1" ht="13.5" thickBot="1" x14ac:dyDescent="0.25">
      <c r="A3" s="264" t="s">
        <v>2453</v>
      </c>
      <c r="B3" t="s">
        <v>2454</v>
      </c>
      <c r="C3" t="s">
        <v>2455</v>
      </c>
      <c r="D3" s="263" t="s">
        <v>2456</v>
      </c>
      <c r="E3"/>
      <c r="G3" t="s">
        <v>2457</v>
      </c>
      <c r="H3" s="80">
        <v>7</v>
      </c>
      <c r="I3" s="80">
        <v>8</v>
      </c>
      <c r="J3" s="80">
        <v>9</v>
      </c>
      <c r="K3" s="80">
        <v>10</v>
      </c>
      <c r="L3" s="80">
        <v>11</v>
      </c>
      <c r="M3" s="80">
        <v>12</v>
      </c>
      <c r="N3" s="80">
        <v>13</v>
      </c>
      <c r="O3" s="80">
        <v>14</v>
      </c>
      <c r="P3" s="80">
        <v>15</v>
      </c>
      <c r="Q3" s="80">
        <v>16</v>
      </c>
      <c r="R3" s="80">
        <v>17</v>
      </c>
      <c r="S3" s="80">
        <v>18</v>
      </c>
      <c r="T3" s="80">
        <v>19</v>
      </c>
      <c r="U3" s="80">
        <v>20</v>
      </c>
      <c r="V3" s="80">
        <v>21</v>
      </c>
      <c r="W3" s="80">
        <v>22</v>
      </c>
      <c r="X3" s="80">
        <v>23</v>
      </c>
      <c r="Y3" s="80">
        <v>24</v>
      </c>
      <c r="Z3" s="80">
        <v>25</v>
      </c>
      <c r="AA3" s="80">
        <v>26</v>
      </c>
      <c r="AB3" s="80">
        <v>27</v>
      </c>
      <c r="AC3" s="80">
        <v>28</v>
      </c>
      <c r="AD3" s="80">
        <v>29</v>
      </c>
      <c r="AE3" s="80">
        <v>30</v>
      </c>
      <c r="AF3" s="80">
        <v>31</v>
      </c>
      <c r="AG3" s="80">
        <v>32</v>
      </c>
      <c r="AH3" s="80">
        <v>33</v>
      </c>
      <c r="AI3" s="80">
        <v>34</v>
      </c>
      <c r="AJ3" s="80">
        <v>35</v>
      </c>
      <c r="AK3" s="80">
        <v>36</v>
      </c>
      <c r="AL3" s="80">
        <v>37</v>
      </c>
      <c r="AM3" s="80">
        <v>38</v>
      </c>
      <c r="AN3" s="80">
        <v>39</v>
      </c>
      <c r="AO3" s="80">
        <v>40</v>
      </c>
      <c r="AP3" s="80">
        <v>41</v>
      </c>
      <c r="AQ3" s="80">
        <v>42</v>
      </c>
      <c r="AR3" s="80">
        <v>43</v>
      </c>
      <c r="AS3" s="80">
        <v>44</v>
      </c>
      <c r="AT3" s="80">
        <v>45</v>
      </c>
      <c r="AU3" s="80">
        <v>46</v>
      </c>
      <c r="AV3" s="80">
        <v>47</v>
      </c>
      <c r="AW3" s="80">
        <v>48</v>
      </c>
      <c r="AX3" s="80">
        <v>49</v>
      </c>
      <c r="AY3" s="80">
        <v>50</v>
      </c>
      <c r="AZ3" s="80">
        <v>51</v>
      </c>
      <c r="BA3" s="80">
        <v>52</v>
      </c>
      <c r="BB3" s="80">
        <v>53</v>
      </c>
      <c r="BC3" s="80">
        <v>54</v>
      </c>
      <c r="BD3" s="80">
        <v>55</v>
      </c>
      <c r="BE3" s="80">
        <v>56</v>
      </c>
      <c r="BF3" s="80">
        <v>57</v>
      </c>
      <c r="BG3" s="80">
        <v>58</v>
      </c>
      <c r="BH3" s="80">
        <v>59</v>
      </c>
      <c r="BI3" s="80">
        <v>60</v>
      </c>
      <c r="BJ3" s="80">
        <v>61</v>
      </c>
      <c r="BK3" s="80">
        <v>62</v>
      </c>
      <c r="BL3" s="80">
        <v>63</v>
      </c>
      <c r="BM3" s="80">
        <v>64</v>
      </c>
      <c r="BN3" s="80">
        <v>65</v>
      </c>
      <c r="BO3" s="80">
        <v>66</v>
      </c>
      <c r="BP3" s="80">
        <v>67</v>
      </c>
      <c r="BQ3" s="80">
        <v>68</v>
      </c>
      <c r="BR3" s="80">
        <v>69</v>
      </c>
      <c r="BS3" s="80">
        <v>70</v>
      </c>
      <c r="BT3" s="80">
        <v>71</v>
      </c>
      <c r="BU3" s="80">
        <v>72</v>
      </c>
      <c r="BV3" s="80">
        <v>73</v>
      </c>
      <c r="BW3" s="80">
        <v>74</v>
      </c>
      <c r="BX3" s="80">
        <v>75</v>
      </c>
      <c r="BY3" s="80">
        <v>76</v>
      </c>
      <c r="BZ3" s="80">
        <v>77</v>
      </c>
      <c r="CA3" s="80">
        <v>78</v>
      </c>
      <c r="CB3" s="80">
        <v>79</v>
      </c>
      <c r="CC3" s="80">
        <v>80</v>
      </c>
      <c r="CD3" s="80">
        <v>81</v>
      </c>
      <c r="CE3" s="80">
        <v>82</v>
      </c>
      <c r="CF3" s="80">
        <v>83</v>
      </c>
      <c r="CG3" s="80">
        <v>84</v>
      </c>
      <c r="CH3" s="80">
        <v>85</v>
      </c>
      <c r="CI3" s="80">
        <v>86</v>
      </c>
      <c r="CJ3" s="80">
        <v>87</v>
      </c>
      <c r="CK3" s="80">
        <v>88</v>
      </c>
      <c r="CL3" s="80">
        <v>89</v>
      </c>
      <c r="CM3" s="80">
        <v>90</v>
      </c>
      <c r="CN3" s="80">
        <v>91</v>
      </c>
      <c r="CO3" s="80">
        <v>92</v>
      </c>
      <c r="CP3" s="80">
        <v>93</v>
      </c>
      <c r="CQ3" s="80">
        <v>94</v>
      </c>
      <c r="CR3" s="80">
        <v>95</v>
      </c>
      <c r="CS3" s="80">
        <v>96</v>
      </c>
      <c r="CT3" s="80">
        <v>97</v>
      </c>
      <c r="CU3" s="80">
        <v>98</v>
      </c>
      <c r="CV3" s="80">
        <v>99</v>
      </c>
      <c r="CW3" s="80">
        <v>100</v>
      </c>
      <c r="CX3" s="80">
        <v>101</v>
      </c>
      <c r="CY3" s="80">
        <v>102</v>
      </c>
      <c r="CZ3" s="80">
        <v>103</v>
      </c>
      <c r="DA3" s="80">
        <v>104</v>
      </c>
      <c r="DB3" s="80">
        <v>105</v>
      </c>
      <c r="DC3" s="80">
        <v>106</v>
      </c>
      <c r="DD3" s="80">
        <v>107</v>
      </c>
      <c r="DE3" s="80">
        <v>108</v>
      </c>
      <c r="DF3" s="80">
        <v>109</v>
      </c>
      <c r="DG3" s="80">
        <v>110</v>
      </c>
      <c r="DH3" s="80">
        <v>111</v>
      </c>
      <c r="DI3" s="80">
        <v>112</v>
      </c>
      <c r="DK3" s="80">
        <v>7</v>
      </c>
      <c r="DL3" s="80">
        <v>8</v>
      </c>
      <c r="DM3" s="80">
        <v>9</v>
      </c>
      <c r="DN3" s="80">
        <v>10</v>
      </c>
      <c r="DO3" s="80">
        <v>11</v>
      </c>
      <c r="DP3" s="80">
        <v>12</v>
      </c>
      <c r="DQ3" s="80">
        <v>13</v>
      </c>
      <c r="DR3" s="80">
        <v>14</v>
      </c>
      <c r="DS3" s="80">
        <v>15</v>
      </c>
      <c r="DT3" s="80">
        <v>16</v>
      </c>
      <c r="DU3" s="80">
        <v>17</v>
      </c>
      <c r="DV3" s="80">
        <v>18</v>
      </c>
      <c r="DW3" s="80">
        <v>19</v>
      </c>
      <c r="DX3" s="80">
        <v>20</v>
      </c>
      <c r="DY3" s="80">
        <v>21</v>
      </c>
      <c r="DZ3" s="80">
        <v>22</v>
      </c>
      <c r="EA3" s="80">
        <v>23</v>
      </c>
      <c r="EB3" s="80">
        <v>24</v>
      </c>
      <c r="EC3" s="80">
        <v>25</v>
      </c>
      <c r="ED3" s="80">
        <v>26</v>
      </c>
      <c r="EE3" s="80">
        <v>27</v>
      </c>
      <c r="EF3" s="80">
        <v>28</v>
      </c>
      <c r="EG3" s="80">
        <v>29</v>
      </c>
      <c r="EH3" s="80">
        <v>30</v>
      </c>
      <c r="EI3" s="80">
        <v>31</v>
      </c>
      <c r="EJ3" s="80">
        <v>32</v>
      </c>
      <c r="EK3" s="80">
        <v>33</v>
      </c>
      <c r="EL3" s="80">
        <v>34</v>
      </c>
      <c r="EM3" s="80">
        <v>35</v>
      </c>
      <c r="EN3" s="80">
        <v>36</v>
      </c>
      <c r="EO3" s="80">
        <v>37</v>
      </c>
      <c r="EP3" s="80">
        <v>38</v>
      </c>
      <c r="EQ3" s="80">
        <v>39</v>
      </c>
      <c r="ER3" s="80">
        <v>40</v>
      </c>
      <c r="ES3" s="80">
        <v>41</v>
      </c>
      <c r="ET3" s="80">
        <v>42</v>
      </c>
      <c r="EU3" s="80">
        <v>43</v>
      </c>
      <c r="EV3" s="80">
        <v>44</v>
      </c>
      <c r="EW3" s="80">
        <v>45</v>
      </c>
      <c r="EX3" s="80">
        <v>46</v>
      </c>
      <c r="EY3" s="80">
        <v>47</v>
      </c>
      <c r="EZ3" s="80">
        <v>48</v>
      </c>
      <c r="FA3" s="80">
        <v>49</v>
      </c>
      <c r="FB3" s="80">
        <v>50</v>
      </c>
      <c r="FC3" s="80">
        <v>51</v>
      </c>
      <c r="FD3" s="80">
        <v>52</v>
      </c>
      <c r="FE3" s="80">
        <v>53</v>
      </c>
      <c r="FF3" s="80">
        <v>54</v>
      </c>
      <c r="FG3" s="80">
        <v>55</v>
      </c>
      <c r="FH3" s="80">
        <v>56</v>
      </c>
      <c r="FI3" s="80">
        <v>57</v>
      </c>
      <c r="FJ3" s="80">
        <v>58</v>
      </c>
      <c r="FK3" s="80">
        <v>59</v>
      </c>
      <c r="FL3" s="80">
        <v>60</v>
      </c>
      <c r="FM3" s="80">
        <v>61</v>
      </c>
      <c r="FN3" s="80">
        <v>62</v>
      </c>
      <c r="FO3" s="80">
        <v>63</v>
      </c>
      <c r="FP3" s="80">
        <v>64</v>
      </c>
      <c r="FQ3" s="80">
        <v>65</v>
      </c>
      <c r="FR3" s="80">
        <v>66</v>
      </c>
      <c r="FS3" s="80">
        <v>67</v>
      </c>
      <c r="FT3" s="80">
        <v>68</v>
      </c>
      <c r="FU3" s="80">
        <v>69</v>
      </c>
      <c r="FV3" s="80">
        <v>70</v>
      </c>
      <c r="FW3" s="80">
        <v>71</v>
      </c>
      <c r="FX3" s="80">
        <v>72</v>
      </c>
      <c r="FY3" s="80">
        <v>73</v>
      </c>
      <c r="FZ3" s="80">
        <v>74</v>
      </c>
      <c r="GA3" s="80">
        <v>75</v>
      </c>
      <c r="GB3" s="80">
        <v>76</v>
      </c>
      <c r="GC3" s="80">
        <v>77</v>
      </c>
      <c r="GD3" s="80">
        <v>78</v>
      </c>
      <c r="GE3" s="80">
        <v>79</v>
      </c>
      <c r="GF3" s="80">
        <v>80</v>
      </c>
      <c r="GG3" s="80">
        <v>81</v>
      </c>
      <c r="GH3" s="80">
        <v>82</v>
      </c>
      <c r="GI3" s="80">
        <v>83</v>
      </c>
      <c r="GJ3" s="80">
        <v>84</v>
      </c>
      <c r="GK3" s="80">
        <v>85</v>
      </c>
      <c r="GL3" s="80">
        <v>86</v>
      </c>
      <c r="GM3" s="80">
        <v>87</v>
      </c>
      <c r="GN3" s="80">
        <v>88</v>
      </c>
      <c r="GO3" s="80">
        <v>89</v>
      </c>
      <c r="GP3" s="80">
        <v>90</v>
      </c>
      <c r="GQ3" s="80">
        <v>91</v>
      </c>
      <c r="GR3" s="80">
        <v>92</v>
      </c>
      <c r="GS3" s="80">
        <v>93</v>
      </c>
      <c r="GT3" s="80">
        <v>94</v>
      </c>
      <c r="GU3" s="80">
        <v>95</v>
      </c>
      <c r="GV3" s="80">
        <v>96</v>
      </c>
      <c r="GW3" s="80">
        <v>97</v>
      </c>
      <c r="GX3" s="80">
        <v>98</v>
      </c>
      <c r="GY3" s="80">
        <v>99</v>
      </c>
      <c r="GZ3" s="80">
        <v>100</v>
      </c>
      <c r="HA3" s="80">
        <v>101</v>
      </c>
      <c r="HB3" s="80">
        <v>102</v>
      </c>
      <c r="HC3" s="80">
        <v>103</v>
      </c>
      <c r="HD3" s="80">
        <v>104</v>
      </c>
      <c r="HE3" s="80">
        <v>105</v>
      </c>
      <c r="HF3" s="80">
        <v>106</v>
      </c>
      <c r="HG3" s="80">
        <v>107</v>
      </c>
      <c r="HH3" s="80">
        <v>108</v>
      </c>
      <c r="HI3" s="80">
        <v>109</v>
      </c>
      <c r="HJ3" s="80">
        <v>110</v>
      </c>
      <c r="HK3" s="80">
        <v>111</v>
      </c>
      <c r="HL3" s="80">
        <v>112</v>
      </c>
    </row>
    <row r="4" spans="1:220" s="80" customFormat="1" ht="26" x14ac:dyDescent="0.2">
      <c r="A4" s="265">
        <v>14</v>
      </c>
      <c r="B4" s="266" t="s">
        <v>2458</v>
      </c>
      <c r="C4" s="266" t="s">
        <v>2459</v>
      </c>
      <c r="D4" s="267" t="s">
        <v>2460</v>
      </c>
      <c r="E4" s="250"/>
      <c r="G4" s="80">
        <v>1</v>
      </c>
      <c r="H4" s="280" t="str" cm="1">
        <f t="array" aca="1" ref="H4" ca="1">INDEX(コード化!$CG$5:$CS$5,H$3-6,$G4)</f>
        <v>1888888888800</v>
      </c>
      <c r="DK4" s="80">
        <f ca="1">IF(AND(MID(H4,2,1)="2",OR(MID(H4,7,1)="8",MID(H4,7,1)="2")),1,0)</f>
        <v>0</v>
      </c>
    </row>
    <row r="5" spans="1:220" s="80" customFormat="1" ht="26" x14ac:dyDescent="0.2">
      <c r="A5" s="268">
        <v>14</v>
      </c>
      <c r="B5" s="269" t="s">
        <v>2458</v>
      </c>
      <c r="C5" s="269" t="s">
        <v>2461</v>
      </c>
      <c r="D5" s="270" t="s">
        <v>2462</v>
      </c>
      <c r="E5" s="250"/>
      <c r="G5" s="80">
        <v>1</v>
      </c>
      <c r="H5" s="280" t="str" cm="1">
        <f t="array" aca="1" ref="H5" ca="1">INDEX(コード化!$CG$5:$CS$5,H$3-6,$G5)</f>
        <v>1888888888800</v>
      </c>
      <c r="DK5" s="80">
        <f ca="1">IF(AND(OR(MID(H5,2,1)="8",MID(H5,2,1)="2"),MID(H5,7,1)="0"),1,0)</f>
        <v>0</v>
      </c>
    </row>
    <row r="6" spans="1:220" s="80" customFormat="1" ht="26" x14ac:dyDescent="0.2">
      <c r="A6" s="268">
        <v>15</v>
      </c>
      <c r="B6" s="269" t="s">
        <v>2458</v>
      </c>
      <c r="C6" s="269" t="s">
        <v>2463</v>
      </c>
      <c r="D6" s="270" t="s">
        <v>2464</v>
      </c>
      <c r="E6" s="250"/>
      <c r="G6" s="80">
        <v>1</v>
      </c>
      <c r="H6" s="280" t="str" cm="1">
        <f t="array" aca="1" ref="H6" ca="1">INDEX(コード化!$CG$5:$CS$5,H$3-6,$G6)</f>
        <v>1888888888800</v>
      </c>
      <c r="DK6" s="80" cm="1">
        <f t="array" aca="1" ref="DK6" ca="1">_xlfn.IFS(MID(H6,2,1)="4",1,MID(H6,2,1)="1",1,TRUE,0)</f>
        <v>0</v>
      </c>
    </row>
    <row r="7" spans="1:220" s="80" customFormat="1" ht="26" x14ac:dyDescent="0.2">
      <c r="A7" s="268">
        <v>16</v>
      </c>
      <c r="B7" s="269" t="s">
        <v>2458</v>
      </c>
      <c r="C7" s="269" t="s">
        <v>2459</v>
      </c>
      <c r="D7" s="270" t="s">
        <v>2465</v>
      </c>
      <c r="E7" s="250"/>
      <c r="G7" s="80">
        <v>1</v>
      </c>
      <c r="H7" s="280" t="str" cm="1">
        <f t="array" aca="1" ref="H7" ca="1">INDEX(コード化!$CG$5:$CS$5,H$3-6,$G7)</f>
        <v>1888888888800</v>
      </c>
      <c r="DK7" s="80">
        <f ca="1">IF(AND(MID(H7,3,1)="2",OR(MID(H7,8,1)="8",MID(H7,8,1)="2")),1,0)</f>
        <v>0</v>
      </c>
    </row>
    <row r="8" spans="1:220" s="80" customFormat="1" ht="26" x14ac:dyDescent="0.2">
      <c r="A8" s="268">
        <v>16</v>
      </c>
      <c r="B8" s="269" t="s">
        <v>2458</v>
      </c>
      <c r="C8" s="269" t="s">
        <v>2461</v>
      </c>
      <c r="D8" s="270" t="s">
        <v>2466</v>
      </c>
      <c r="E8" s="250"/>
      <c r="G8" s="80">
        <v>1</v>
      </c>
      <c r="H8" s="280" t="str" cm="1">
        <f t="array" aca="1" ref="H8" ca="1">INDEX(コード化!$CG$5:$CS$5,H$3-6,$G8)</f>
        <v>1888888888800</v>
      </c>
      <c r="DK8" s="80">
        <f ca="1">IF(AND(OR(MID(H8,3,1)="8",MID(H8,3,1)="2"),MID(H8,8,1)="0"),1,0)</f>
        <v>0</v>
      </c>
    </row>
    <row r="9" spans="1:220" s="80" customFormat="1" ht="26" x14ac:dyDescent="0.2">
      <c r="A9" s="268">
        <v>17</v>
      </c>
      <c r="B9" s="269" t="s">
        <v>2458</v>
      </c>
      <c r="C9" s="269" t="s">
        <v>2463</v>
      </c>
      <c r="D9" s="270" t="s">
        <v>2467</v>
      </c>
      <c r="E9" s="250"/>
      <c r="G9" s="80">
        <v>1</v>
      </c>
      <c r="H9" s="280" t="str" cm="1">
        <f t="array" aca="1" ref="H9" ca="1">INDEX(コード化!$CG$5:$CS$5,H$3-6,$G9)</f>
        <v>1888888888800</v>
      </c>
      <c r="DK9" s="80" cm="1">
        <f t="array" aca="1" ref="DK9" ca="1">_xlfn.IFS(MID(H9,3,1)="4",1,MID(H9,3,1)="1",1,TRUE,0)</f>
        <v>0</v>
      </c>
    </row>
    <row r="10" spans="1:220" s="80" customFormat="1" ht="26" x14ac:dyDescent="0.2">
      <c r="A10" s="268">
        <v>18</v>
      </c>
      <c r="B10" s="269" t="s">
        <v>2458</v>
      </c>
      <c r="C10" s="269" t="s">
        <v>2459</v>
      </c>
      <c r="D10" s="270" t="s">
        <v>2468</v>
      </c>
      <c r="E10" s="250"/>
      <c r="G10" s="80">
        <v>1</v>
      </c>
      <c r="H10" s="280" t="str" cm="1">
        <f t="array" aca="1" ref="H10" ca="1">INDEX(コード化!$CG$5:$CS$5,H$3-6,$G10)</f>
        <v>1888888888800</v>
      </c>
      <c r="DK10" s="80">
        <f ca="1">IF(AND(MID(H10,4,1)="2",OR(MID(H10,9,1)="8",MID(H10,9,1)="2")),1,0)</f>
        <v>0</v>
      </c>
    </row>
    <row r="11" spans="1:220" s="80" customFormat="1" ht="26" x14ac:dyDescent="0.2">
      <c r="A11" s="268">
        <v>18</v>
      </c>
      <c r="B11" s="269" t="s">
        <v>2458</v>
      </c>
      <c r="C11" s="269" t="s">
        <v>2461</v>
      </c>
      <c r="D11" s="270" t="s">
        <v>2469</v>
      </c>
      <c r="E11" s="250"/>
      <c r="G11" s="80">
        <v>1</v>
      </c>
      <c r="H11" s="280" t="str" cm="1">
        <f t="array" aca="1" ref="H11" ca="1">INDEX(コード化!$CG$5:$CS$5,H$3-6,$G11)</f>
        <v>1888888888800</v>
      </c>
      <c r="DK11" s="80">
        <f ca="1">IF(AND(OR(MID(H11,4,1)="8",MID(H11,4,1)="2"),MID(H11,9,1)="0"),1,0)</f>
        <v>0</v>
      </c>
    </row>
    <row r="12" spans="1:220" s="80" customFormat="1" ht="26" x14ac:dyDescent="0.2">
      <c r="A12" s="268">
        <v>19</v>
      </c>
      <c r="B12" s="269" t="s">
        <v>2458</v>
      </c>
      <c r="C12" s="269" t="s">
        <v>2463</v>
      </c>
      <c r="D12" s="270" t="s">
        <v>2470</v>
      </c>
      <c r="E12" s="250"/>
      <c r="G12" s="80">
        <v>1</v>
      </c>
      <c r="H12" s="280" t="str" cm="1">
        <f t="array" aca="1" ref="H12" ca="1">INDEX(コード化!$CG$5:$CS$5,H$3-6,$G12)</f>
        <v>1888888888800</v>
      </c>
      <c r="DK12" s="80" cm="1">
        <f t="array" aca="1" ref="DK12" ca="1">_xlfn.IFS(MID(H12,4,1)="4",1,MID(H12,4,1)="1",1,TRUE,0)</f>
        <v>0</v>
      </c>
    </row>
    <row r="13" spans="1:220" s="80" customFormat="1" ht="26" x14ac:dyDescent="0.2">
      <c r="A13" s="268">
        <v>20</v>
      </c>
      <c r="B13" s="269" t="s">
        <v>2458</v>
      </c>
      <c r="C13" s="269" t="s">
        <v>2459</v>
      </c>
      <c r="D13" s="270" t="s">
        <v>2471</v>
      </c>
      <c r="E13" s="250"/>
      <c r="G13" s="80">
        <v>1</v>
      </c>
      <c r="H13" s="280" t="str" cm="1">
        <f t="array" aca="1" ref="H13" ca="1">INDEX(コード化!$CG$5:$CS$5,H$3-6,$G13)</f>
        <v>1888888888800</v>
      </c>
      <c r="DK13" s="80">
        <f ca="1">IF(AND(MID(H13,5,1)="2",OR(MID(H13,10,1)="8",MID(H13,10,1)="2")),1,0)</f>
        <v>0</v>
      </c>
    </row>
    <row r="14" spans="1:220" s="80" customFormat="1" ht="26" x14ac:dyDescent="0.2">
      <c r="A14" s="268">
        <v>20</v>
      </c>
      <c r="B14" s="269" t="s">
        <v>2458</v>
      </c>
      <c r="C14" s="269" t="s">
        <v>2461</v>
      </c>
      <c r="D14" s="270" t="s">
        <v>2472</v>
      </c>
      <c r="E14" s="250"/>
      <c r="G14" s="80">
        <v>1</v>
      </c>
      <c r="H14" s="280" t="str" cm="1">
        <f t="array" aca="1" ref="H14" ca="1">INDEX(コード化!$CG$5:$CS$5,H$3-6,$G14)</f>
        <v>1888888888800</v>
      </c>
      <c r="DK14" s="80">
        <f ca="1">IF(AND(OR(MID(H14,5,1)="8",MID(H14,5,1)="2"),MID(H14,10,1)="0"),1,0)</f>
        <v>0</v>
      </c>
    </row>
    <row r="15" spans="1:220" s="80" customFormat="1" ht="26" x14ac:dyDescent="0.2">
      <c r="A15" s="268">
        <v>21</v>
      </c>
      <c r="B15" s="269" t="s">
        <v>2458</v>
      </c>
      <c r="C15" s="269" t="s">
        <v>2463</v>
      </c>
      <c r="D15" s="270" t="s">
        <v>2473</v>
      </c>
      <c r="E15" s="250"/>
      <c r="G15" s="80">
        <v>1</v>
      </c>
      <c r="H15" s="280" t="str" cm="1">
        <f t="array" aca="1" ref="H15" ca="1">INDEX(コード化!$CG$5:$CS$5,H$3-6,$G15)</f>
        <v>1888888888800</v>
      </c>
      <c r="DK15" s="80" cm="1">
        <f t="array" aca="1" ref="DK15" ca="1">_xlfn.IFS(MID(H15,5,1)="4",1,MID(H15,5,1)="1",1,TRUE,0)</f>
        <v>0</v>
      </c>
    </row>
    <row r="16" spans="1:220" s="80" customFormat="1" ht="26" x14ac:dyDescent="0.2">
      <c r="A16" s="268">
        <v>22</v>
      </c>
      <c r="B16" s="269" t="s">
        <v>2458</v>
      </c>
      <c r="C16" s="269" t="s">
        <v>2459</v>
      </c>
      <c r="D16" s="270" t="s">
        <v>2474</v>
      </c>
      <c r="E16" s="250"/>
      <c r="G16" s="80">
        <v>1</v>
      </c>
      <c r="H16" s="280" t="str" cm="1">
        <f t="array" aca="1" ref="H16" ca="1">INDEX(コード化!$CG$5:$CS$5,H$3-6,$G16)</f>
        <v>1888888888800</v>
      </c>
      <c r="DK16" s="80">
        <f ca="1">IF(AND(MID(H16,6,1)="2",OR(MID(H16,11,1)="8",MID(H16,11,1)="2")),1,0)</f>
        <v>0</v>
      </c>
    </row>
    <row r="17" spans="1:115" s="80" customFormat="1" ht="52" x14ac:dyDescent="0.2">
      <c r="A17" s="268">
        <v>22</v>
      </c>
      <c r="B17" s="269" t="s">
        <v>2458</v>
      </c>
      <c r="C17" s="269" t="s">
        <v>2461</v>
      </c>
      <c r="D17" s="270" t="s">
        <v>2475</v>
      </c>
      <c r="E17" s="250"/>
      <c r="G17" s="80">
        <v>1</v>
      </c>
      <c r="H17" s="280" t="str" cm="1">
        <f t="array" aca="1" ref="H17" ca="1">INDEX(コード化!$CG$5:$CS$5,H$3-6,$G17)</f>
        <v>1888888888800</v>
      </c>
      <c r="DK17" s="80" cm="1">
        <f t="array" aca="1" ref="DK17" ca="1">_xlfn.IFS(AND(OR(MID(H17,6,1)="8",MID(H17,6,1)="2"),MID(H17,11,1)="0"),1,AND(MID(H17,6,1)="8",MID(H17,11,1)="8",MID(H17,12,1)="1"),1,TRUE,0)</f>
        <v>0</v>
      </c>
    </row>
    <row r="18" spans="1:115" s="80" customFormat="1" ht="26" x14ac:dyDescent="0.2">
      <c r="A18" s="268">
        <v>23</v>
      </c>
      <c r="B18" s="269" t="s">
        <v>2458</v>
      </c>
      <c r="C18" s="269" t="s">
        <v>2463</v>
      </c>
      <c r="D18" s="270" t="s">
        <v>2476</v>
      </c>
      <c r="E18" s="250"/>
      <c r="G18" s="80">
        <v>1</v>
      </c>
      <c r="H18" s="280" t="str" cm="1">
        <f t="array" aca="1" ref="H18" ca="1">INDEX(コード化!$CG$5:$CS$5,H$3-6,$G18)</f>
        <v>1888888888800</v>
      </c>
      <c r="DK18" s="80" cm="1">
        <f t="array" aca="1" ref="DK18" ca="1">_xlfn.IFS(MID(H18,6,1)="4",1,MID(H18,6,1)="1",1,TRUE,0)</f>
        <v>0</v>
      </c>
    </row>
    <row r="19" spans="1:115" s="80" customFormat="1" ht="52" x14ac:dyDescent="0.2">
      <c r="A19" s="268">
        <v>24</v>
      </c>
      <c r="B19" s="269" t="s">
        <v>2458</v>
      </c>
      <c r="C19" s="269" t="s">
        <v>2463</v>
      </c>
      <c r="D19" s="270" t="s">
        <v>2477</v>
      </c>
      <c r="E19" s="250"/>
      <c r="G19" s="80">
        <v>1</v>
      </c>
      <c r="H19" s="280" t="str" cm="1">
        <f t="array" aca="1" ref="H19" ca="1">INDEX(コード化!$CG$5:$CS$5,H$3-6,$G19)</f>
        <v>1888888888800</v>
      </c>
      <c r="DK19" s="80" cm="1">
        <f t="array" aca="1" ref="DK19" ca="1">_xlfn.IFS(AND(MID(H19,6,1)="8",MID(H19,11,1)="8",MID(H19,12,1)="1"),0,MID(H19,12,1)="1",1,TRUE,0)</f>
        <v>0</v>
      </c>
    </row>
    <row r="20" spans="1:115" s="80" customFormat="1" ht="26" x14ac:dyDescent="0.2">
      <c r="A20" s="268">
        <v>25</v>
      </c>
      <c r="B20" s="269" t="s">
        <v>2458</v>
      </c>
      <c r="C20" s="269" t="s">
        <v>2478</v>
      </c>
      <c r="D20" s="270" t="s">
        <v>2479</v>
      </c>
      <c r="E20" s="250"/>
      <c r="G20" s="80">
        <v>1</v>
      </c>
      <c r="H20" s="280" t="str" cm="1">
        <f t="array" aca="1" ref="H20" ca="1">INDEX(コード化!$CG$5:$CS$5,H$3-6,$G20)</f>
        <v>1888888888800</v>
      </c>
      <c r="DK20" s="80">
        <f ca="1">IF(AND(MID(H20,7,1)="2",OR(MID(H20,2,1)="8",MID(H20,2,1)="2")),1,0)</f>
        <v>0</v>
      </c>
    </row>
    <row r="21" spans="1:115" s="80" customFormat="1" ht="26" x14ac:dyDescent="0.2">
      <c r="A21" s="268">
        <v>25</v>
      </c>
      <c r="B21" s="269" t="s">
        <v>2458</v>
      </c>
      <c r="C21" s="269" t="s">
        <v>2480</v>
      </c>
      <c r="D21" s="270" t="s">
        <v>2481</v>
      </c>
      <c r="E21" s="250"/>
      <c r="G21" s="80">
        <v>1</v>
      </c>
      <c r="H21" s="280" t="str" cm="1">
        <f t="array" aca="1" ref="H21" ca="1">INDEX(コード化!$CG$5:$CS$5,H$3-6,$G21)</f>
        <v>1888888888800</v>
      </c>
      <c r="DK21" s="80">
        <f ca="1">IF(AND(OR(MID(H21,7,1)="8",MID(H21,7,1)="2"),MID(H21,2,1)="0"),1,0)</f>
        <v>0</v>
      </c>
    </row>
    <row r="22" spans="1:115" s="80" customFormat="1" ht="26" x14ac:dyDescent="0.2">
      <c r="A22" s="268">
        <v>26</v>
      </c>
      <c r="B22" s="269" t="s">
        <v>2458</v>
      </c>
      <c r="C22" s="269" t="s">
        <v>2463</v>
      </c>
      <c r="D22" s="270" t="s">
        <v>2482</v>
      </c>
      <c r="E22" s="250"/>
      <c r="G22" s="80">
        <v>1</v>
      </c>
      <c r="H22" s="280" t="str" cm="1">
        <f t="array" aca="1" ref="H22" ca="1">INDEX(コード化!$CG$5:$CS$5,H$3-6,$G22)</f>
        <v>1888888888800</v>
      </c>
      <c r="DK22" s="80" cm="1">
        <f t="array" aca="1" ref="DK22" ca="1">_xlfn.IFS(MID(H22,7,1)="4",1,MID(H22,7,1)="1",1,TRUE,0)</f>
        <v>0</v>
      </c>
    </row>
    <row r="23" spans="1:115" s="80" customFormat="1" ht="26" x14ac:dyDescent="0.2">
      <c r="A23" s="268">
        <v>27</v>
      </c>
      <c r="B23" s="269" t="s">
        <v>2458</v>
      </c>
      <c r="C23" s="269" t="s">
        <v>2478</v>
      </c>
      <c r="D23" s="270" t="s">
        <v>2483</v>
      </c>
      <c r="E23" s="250"/>
      <c r="G23" s="80">
        <v>1</v>
      </c>
      <c r="H23" s="280" t="str" cm="1">
        <f t="array" aca="1" ref="H23" ca="1">INDEX(コード化!$CG$5:$CS$5,H$3-6,$G23)</f>
        <v>1888888888800</v>
      </c>
      <c r="DK23" s="80">
        <f ca="1">IF(AND(MID(H23,8,1)="2",OR(MID(H23,3,1)="8",MID(H23,3,1)="2")),1,0)</f>
        <v>0</v>
      </c>
    </row>
    <row r="24" spans="1:115" s="80" customFormat="1" ht="26" x14ac:dyDescent="0.2">
      <c r="A24" s="268">
        <v>27</v>
      </c>
      <c r="B24" s="269" t="s">
        <v>2458</v>
      </c>
      <c r="C24" s="269" t="s">
        <v>2480</v>
      </c>
      <c r="D24" s="270" t="s">
        <v>2484</v>
      </c>
      <c r="E24" s="250"/>
      <c r="G24" s="80">
        <v>1</v>
      </c>
      <c r="H24" s="280" t="str" cm="1">
        <f t="array" aca="1" ref="H24" ca="1">INDEX(コード化!$CG$5:$CS$5,H$3-6,$G24)</f>
        <v>1888888888800</v>
      </c>
      <c r="DK24" s="80">
        <f ca="1">IF(AND(OR(MID(H24,8,1)="8",MID(H24,8,1)="2"),MID(H24,3,1)="0"),1,0)</f>
        <v>0</v>
      </c>
    </row>
    <row r="25" spans="1:115" s="80" customFormat="1" ht="26" x14ac:dyDescent="0.2">
      <c r="A25" s="268">
        <v>28</v>
      </c>
      <c r="B25" s="269" t="s">
        <v>2458</v>
      </c>
      <c r="C25" s="269" t="s">
        <v>2463</v>
      </c>
      <c r="D25" s="270" t="s">
        <v>2485</v>
      </c>
      <c r="E25" s="250"/>
      <c r="G25" s="80">
        <v>1</v>
      </c>
      <c r="H25" s="280" t="str" cm="1">
        <f t="array" aca="1" ref="H25" ca="1">INDEX(コード化!$CG$5:$CS$5,H$3-6,$G25)</f>
        <v>1888888888800</v>
      </c>
      <c r="DK25" s="80" cm="1">
        <f t="array" aca="1" ref="DK25" ca="1">_xlfn.IFS(MID(H25,8,1)="4",1,MID(H25,8,1)="1",1,TRUE,0)</f>
        <v>0</v>
      </c>
    </row>
    <row r="26" spans="1:115" s="80" customFormat="1" ht="26" x14ac:dyDescent="0.2">
      <c r="A26" s="268">
        <v>29</v>
      </c>
      <c r="B26" s="269" t="s">
        <v>2458</v>
      </c>
      <c r="C26" s="269" t="s">
        <v>2478</v>
      </c>
      <c r="D26" s="270" t="s">
        <v>2486</v>
      </c>
      <c r="E26" s="250"/>
      <c r="G26" s="80">
        <v>1</v>
      </c>
      <c r="H26" s="280" t="str" cm="1">
        <f t="array" aca="1" ref="H26" ca="1">INDEX(コード化!$CG$5:$CS$5,H$3-6,$G26)</f>
        <v>1888888888800</v>
      </c>
      <c r="DK26" s="80">
        <f ca="1">IF(AND(MID(H26,9,1)="2",OR(MID(H26,4,1)="8",MID(H26,4,1)="2")),1,0)</f>
        <v>0</v>
      </c>
    </row>
    <row r="27" spans="1:115" s="80" customFormat="1" ht="26" x14ac:dyDescent="0.2">
      <c r="A27" s="268">
        <v>29</v>
      </c>
      <c r="B27" s="269" t="s">
        <v>2458</v>
      </c>
      <c r="C27" s="269" t="s">
        <v>2480</v>
      </c>
      <c r="D27" s="270" t="s">
        <v>2487</v>
      </c>
      <c r="E27" s="250"/>
      <c r="G27" s="80">
        <v>1</v>
      </c>
      <c r="H27" s="280" t="str" cm="1">
        <f t="array" aca="1" ref="H27" ca="1">INDEX(コード化!$CG$5:$CS$5,H$3-6,$G27)</f>
        <v>1888888888800</v>
      </c>
      <c r="DK27" s="80">
        <f ca="1">IF(AND(OR(MID(H27,9,1)="8",MID(H27,9,1)="2"),MID(H27,4,1)="0"),1,0)</f>
        <v>0</v>
      </c>
    </row>
    <row r="28" spans="1:115" s="80" customFormat="1" ht="26" x14ac:dyDescent="0.2">
      <c r="A28" s="268">
        <v>30</v>
      </c>
      <c r="B28" s="269" t="s">
        <v>2458</v>
      </c>
      <c r="C28" s="269" t="s">
        <v>2463</v>
      </c>
      <c r="D28" s="270" t="s">
        <v>2488</v>
      </c>
      <c r="E28" s="250"/>
      <c r="G28" s="80">
        <v>1</v>
      </c>
      <c r="H28" s="280" t="str" cm="1">
        <f t="array" aca="1" ref="H28" ca="1">INDEX(コード化!$CG$5:$CS$5,H$3-6,$G28)</f>
        <v>1888888888800</v>
      </c>
      <c r="DK28" s="80" cm="1">
        <f t="array" aca="1" ref="DK28" ca="1">_xlfn.IFS(MID(H28,9,1)="4",1,MID(H28,9,1)="1",1,TRUE,0)</f>
        <v>0</v>
      </c>
    </row>
    <row r="29" spans="1:115" s="80" customFormat="1" ht="26" x14ac:dyDescent="0.2">
      <c r="A29" s="268">
        <v>31</v>
      </c>
      <c r="B29" s="269" t="s">
        <v>2458</v>
      </c>
      <c r="C29" s="269" t="s">
        <v>2478</v>
      </c>
      <c r="D29" s="270" t="s">
        <v>2489</v>
      </c>
      <c r="E29" s="250"/>
      <c r="G29" s="80">
        <v>1</v>
      </c>
      <c r="H29" s="280" t="str" cm="1">
        <f t="array" aca="1" ref="H29" ca="1">INDEX(コード化!$CG$5:$CS$5,H$3-6,$G29)</f>
        <v>1888888888800</v>
      </c>
      <c r="DK29" s="80">
        <f ca="1">IF(AND(MID(H29,10,1)="2",OR(MID(H29,5,1)="8",MID(H29,5,1)="2")),1,0)</f>
        <v>0</v>
      </c>
    </row>
    <row r="30" spans="1:115" s="80" customFormat="1" ht="26" x14ac:dyDescent="0.2">
      <c r="A30" s="268">
        <v>31</v>
      </c>
      <c r="B30" s="269" t="s">
        <v>2458</v>
      </c>
      <c r="C30" s="269" t="s">
        <v>2480</v>
      </c>
      <c r="D30" s="270" t="s">
        <v>2490</v>
      </c>
      <c r="E30" s="250"/>
      <c r="G30" s="80">
        <v>1</v>
      </c>
      <c r="H30" s="280" t="str" cm="1">
        <f t="array" aca="1" ref="H30" ca="1">INDEX(コード化!$CG$5:$CS$5,H$3-6,$G30)</f>
        <v>1888888888800</v>
      </c>
      <c r="DK30" s="80">
        <f ca="1">IF(AND(OR(MID(H30,10,1)="8",MID(H30,10,1)="2"),MID(H30,5,1)="0"),1,0)</f>
        <v>0</v>
      </c>
    </row>
    <row r="31" spans="1:115" s="80" customFormat="1" ht="26" x14ac:dyDescent="0.2">
      <c r="A31" s="268">
        <v>32</v>
      </c>
      <c r="B31" s="269" t="s">
        <v>2458</v>
      </c>
      <c r="C31" s="269" t="s">
        <v>2463</v>
      </c>
      <c r="D31" s="270" t="s">
        <v>2491</v>
      </c>
      <c r="E31" s="250"/>
      <c r="G31" s="80">
        <v>1</v>
      </c>
      <c r="H31" s="280" t="str" cm="1">
        <f t="array" aca="1" ref="H31" ca="1">INDEX(コード化!$CG$5:$CS$5,H$3-6,$G31)</f>
        <v>1888888888800</v>
      </c>
      <c r="DK31" s="80" cm="1">
        <f t="array" aca="1" ref="DK31" ca="1">_xlfn.IFS(MID(H31,10,1)="4",1,MID(H31,10,1)="1",1,TRUE,0)</f>
        <v>0</v>
      </c>
    </row>
    <row r="32" spans="1:115" s="80" customFormat="1" ht="26" x14ac:dyDescent="0.2">
      <c r="A32" s="268">
        <v>33</v>
      </c>
      <c r="B32" s="269" t="s">
        <v>2458</v>
      </c>
      <c r="C32" s="269" t="s">
        <v>2478</v>
      </c>
      <c r="D32" s="270" t="s">
        <v>2492</v>
      </c>
      <c r="E32" s="250"/>
      <c r="G32" s="80">
        <v>1</v>
      </c>
      <c r="H32" s="280" t="str" cm="1">
        <f t="array" aca="1" ref="H32" ca="1">INDEX(コード化!$CG$5:$CS$5,H$3-6,$G32)</f>
        <v>1888888888800</v>
      </c>
      <c r="DK32" s="80">
        <f ca="1">IF(AND(MID(H32,11,1)="2",OR(MID(H32,6,1)="8",MID(H32,6,1)="2")),1,0)</f>
        <v>0</v>
      </c>
    </row>
    <row r="33" spans="1:220" s="80" customFormat="1" ht="52" x14ac:dyDescent="0.2">
      <c r="A33" s="268">
        <v>33</v>
      </c>
      <c r="B33" s="269" t="s">
        <v>2458</v>
      </c>
      <c r="C33" s="269" t="s">
        <v>2480</v>
      </c>
      <c r="D33" s="270" t="s">
        <v>2493</v>
      </c>
      <c r="E33" s="250"/>
      <c r="G33" s="80">
        <v>1</v>
      </c>
      <c r="H33" s="280" t="str" cm="1">
        <f t="array" aca="1" ref="H33" ca="1">INDEX(コード化!$CG$5:$CS$5,H$3-6,$G33)</f>
        <v>1888888888800</v>
      </c>
      <c r="DK33" s="80" cm="1">
        <f t="array" aca="1" ref="DK33" ca="1">_xlfn.IFS(AND(OR(MID(H33,11,1)="8",MID(H33,11,1)="2"),MID(H33,6,1)="0"),1,AND(MID(H33,6,1)="8",MID(H33,11,1)="8",MID(H33,13,1)="1"),1,TRUE,0)</f>
        <v>0</v>
      </c>
    </row>
    <row r="34" spans="1:220" s="80" customFormat="1" ht="26" x14ac:dyDescent="0.2">
      <c r="A34" s="268">
        <v>34</v>
      </c>
      <c r="B34" s="269" t="s">
        <v>2458</v>
      </c>
      <c r="C34" s="269" t="s">
        <v>2463</v>
      </c>
      <c r="D34" s="270" t="s">
        <v>2494</v>
      </c>
      <c r="E34" s="250"/>
      <c r="G34" s="80">
        <v>1</v>
      </c>
      <c r="H34" s="280" t="str" cm="1">
        <f t="array" aca="1" ref="H34" ca="1">INDEX(コード化!$CG$5:$CS$5,H$3-6,$G34)</f>
        <v>1888888888800</v>
      </c>
      <c r="DK34" s="80" cm="1">
        <f t="array" aca="1" ref="DK34" ca="1">_xlfn.IFS(MID(H34,11,1)="4",1,MID(H34,11,1)="1",1,TRUE,0)</f>
        <v>0</v>
      </c>
    </row>
    <row r="35" spans="1:220" s="80" customFormat="1" ht="52" x14ac:dyDescent="0.2">
      <c r="A35" s="268">
        <v>35</v>
      </c>
      <c r="B35" s="269" t="s">
        <v>2458</v>
      </c>
      <c r="C35" s="269" t="s">
        <v>2463</v>
      </c>
      <c r="D35" s="270" t="s">
        <v>2495</v>
      </c>
      <c r="E35" s="250"/>
      <c r="G35" s="80">
        <v>1</v>
      </c>
      <c r="H35" s="280" t="str" cm="1">
        <f t="array" aca="1" ref="H35" ca="1">INDEX(コード化!$CG$5:$CS$5,H$3-6,$G35)</f>
        <v>1888888888800</v>
      </c>
      <c r="DK35" s="80" cm="1">
        <f t="array" aca="1" ref="DK35" ca="1">_xlfn.IFS(AND(MID(H35,6,1)="8",MID(H35,11,1)="8",MID(H35,13,1)="1"),0,MID(H35,13,1)="1",1,TRUE,0)</f>
        <v>0</v>
      </c>
    </row>
    <row r="36" spans="1:220" s="80" customFormat="1" ht="26" x14ac:dyDescent="0.2">
      <c r="A36" s="268">
        <v>39</v>
      </c>
      <c r="B36" s="269" t="s">
        <v>2458</v>
      </c>
      <c r="C36" s="269" t="s">
        <v>2463</v>
      </c>
      <c r="D36" s="270" t="s">
        <v>2496</v>
      </c>
      <c r="E36" s="250"/>
      <c r="G36" s="80">
        <v>2</v>
      </c>
      <c r="H36" s="280" t="str" cm="1">
        <f t="array" aca="1" ref="H36" ca="1">INDEX(コード化!$CG$5:$CQ$110,H$3-6,$G36)</f>
        <v>2000</v>
      </c>
      <c r="I36" s="280" t="str" cm="1">
        <f t="array" aca="1" ref="I36" ca="1">INDEX(コード化!$CG$5:$CQ$110,I$3-6,$G36)</f>
        <v>2000</v>
      </c>
      <c r="J36" s="280" t="str" cm="1">
        <f t="array" aca="1" ref="J36" ca="1">INDEX(コード化!$CG$5:$CQ$110,J$3-6,$G36)</f>
        <v>2000</v>
      </c>
      <c r="K36" s="280" t="str" cm="1">
        <f t="array" aca="1" ref="K36" ca="1">INDEX(コード化!$CG$5:$CQ$110,K$3-6,$G36)</f>
        <v>2000</v>
      </c>
      <c r="L36" s="280" t="str" cm="1">
        <f t="array" aca="1" ref="L36" ca="1">INDEX(コード化!$CG$5:$CQ$110,L$3-6,$G36)</f>
        <v>2000</v>
      </c>
      <c r="M36" s="280" t="str" cm="1">
        <f t="array" aca="1" ref="M36" ca="1">INDEX(コード化!$CG$5:$CQ$110,M$3-6,$G36)</f>
        <v>2000</v>
      </c>
      <c r="N36" s="280" t="str" cm="1">
        <f t="array" ref="N36">INDEX(コード化!$CG$5:$CQ$110,N$3-6,$G36)</f>
        <v>2000</v>
      </c>
      <c r="O36" s="280" t="str" cm="1">
        <f t="array" ref="O36">INDEX(コード化!$CG$5:$CQ$110,O$3-6,$G36)</f>
        <v>2000</v>
      </c>
      <c r="P36" s="280" t="str" cm="1">
        <f t="array" ref="P36">INDEX(コード化!$CG$5:$CQ$110,P$3-6,$G36)</f>
        <v>2000</v>
      </c>
      <c r="Q36" s="280" t="str" cm="1">
        <f t="array" ref="Q36">INDEX(コード化!$CG$5:$CQ$110,Q$3-6,$G36)</f>
        <v>2000</v>
      </c>
      <c r="R36" s="280" t="str" cm="1">
        <f t="array" ref="R36">INDEX(コード化!$CG$5:$CQ$110,R$3-6,$G36)</f>
        <v>2000</v>
      </c>
      <c r="S36" s="280" t="str" cm="1">
        <f t="array" ref="S36">INDEX(コード化!$CG$5:$CQ$110,S$3-6,$G36)</f>
        <v>2000</v>
      </c>
      <c r="T36" s="280" t="str" cm="1">
        <f t="array" ref="T36">INDEX(コード化!$CG$5:$CQ$110,T$3-6,$G36)</f>
        <v>2000</v>
      </c>
      <c r="U36" s="280" t="str" cm="1">
        <f t="array" ref="U36">INDEX(コード化!$CG$5:$CQ$110,U$3-6,$G36)</f>
        <v>2000</v>
      </c>
      <c r="V36" s="280" t="str" cm="1">
        <f t="array" ref="V36">INDEX(コード化!$CG$5:$CQ$110,V$3-6,$G36)</f>
        <v>2000</v>
      </c>
      <c r="W36" s="280" t="str" cm="1">
        <f t="array" ref="W36">INDEX(コード化!$CG$5:$CQ$110,W$3-6,$G36)</f>
        <v>2000</v>
      </c>
      <c r="X36" s="280" t="str" cm="1">
        <f t="array" ref="X36">INDEX(コード化!$CG$5:$CQ$110,X$3-6,$G36)</f>
        <v>2000</v>
      </c>
      <c r="Y36" s="280" t="str" cm="1">
        <f t="array" ref="Y36">INDEX(コード化!$CG$5:$CQ$110,Y$3-6,$G36)</f>
        <v>2000</v>
      </c>
      <c r="Z36" s="280" t="str" cm="1">
        <f t="array" ref="Z36">INDEX(コード化!$CG$5:$CQ$110,Z$3-6,$G36)</f>
        <v>2000</v>
      </c>
      <c r="AA36" s="280" t="str" cm="1">
        <f t="array" ref="AA36">INDEX(コード化!$CG$5:$CQ$110,AA$3-6,$G36)</f>
        <v>2000</v>
      </c>
      <c r="AB36" s="280" t="str" cm="1">
        <f t="array" ref="AB36">INDEX(コード化!$CG$5:$CQ$110,AB$3-6,$G36)</f>
        <v>2000</v>
      </c>
      <c r="AC36" s="280" t="str" cm="1">
        <f t="array" ref="AC36">INDEX(コード化!$CG$5:$CQ$110,AC$3-6,$G36)</f>
        <v>2000</v>
      </c>
      <c r="AD36" s="280" t="str" cm="1">
        <f t="array" ref="AD36">INDEX(コード化!$CG$5:$CQ$110,AD$3-6,$G36)</f>
        <v>2000</v>
      </c>
      <c r="AE36" s="280" t="str" cm="1">
        <f t="array" ref="AE36">INDEX(コード化!$CG$5:$CQ$110,AE$3-6,$G36)</f>
        <v>2000</v>
      </c>
      <c r="AF36" s="280" t="str" cm="1">
        <f t="array" ref="AF36">INDEX(コード化!$CG$5:$CQ$110,AF$3-6,$G36)</f>
        <v>2000</v>
      </c>
      <c r="AG36" s="280" t="str" cm="1">
        <f t="array" ref="AG36">INDEX(コード化!$CG$5:$CQ$110,AG$3-6,$G36)</f>
        <v>2000</v>
      </c>
      <c r="AH36" s="280" t="str" cm="1">
        <f t="array" ref="AH36">INDEX(コード化!$CG$5:$CQ$110,AH$3-6,$G36)</f>
        <v>2000</v>
      </c>
      <c r="AI36" s="280" t="str" cm="1">
        <f t="array" ref="AI36">INDEX(コード化!$CG$5:$CQ$110,AI$3-6,$G36)</f>
        <v>2000</v>
      </c>
      <c r="AJ36" s="280" t="str" cm="1">
        <f t="array" ref="AJ36">INDEX(コード化!$CG$5:$CQ$110,AJ$3-6,$G36)</f>
        <v>2000</v>
      </c>
      <c r="AK36" s="280" t="str" cm="1">
        <f t="array" ref="AK36">INDEX(コード化!$CG$5:$CQ$110,AK$3-6,$G36)</f>
        <v>2000</v>
      </c>
      <c r="AL36" s="280" t="str" cm="1">
        <f t="array" ref="AL36">INDEX(コード化!$CG$5:$CQ$110,AL$3-6,$G36)</f>
        <v>2000</v>
      </c>
      <c r="AM36" s="280" t="str" cm="1">
        <f t="array" ref="AM36">INDEX(コード化!$CG$5:$CQ$110,AM$3-6,$G36)</f>
        <v>2000</v>
      </c>
      <c r="AN36" s="280" t="str" cm="1">
        <f t="array" ref="AN36">INDEX(コード化!$CG$5:$CQ$110,AN$3-6,$G36)</f>
        <v>2000</v>
      </c>
      <c r="AO36" s="280" t="str" cm="1">
        <f t="array" ref="AO36">INDEX(コード化!$CG$5:$CQ$110,AO$3-6,$G36)</f>
        <v>2000</v>
      </c>
      <c r="AP36" s="280" t="str" cm="1">
        <f t="array" ref="AP36">INDEX(コード化!$CG$5:$CQ$110,AP$3-6,$G36)</f>
        <v>2000</v>
      </c>
      <c r="AQ36" s="280" t="str" cm="1">
        <f t="array" ref="AQ36">INDEX(コード化!$CG$5:$CQ$110,AQ$3-6,$G36)</f>
        <v>2000</v>
      </c>
      <c r="AR36" s="280" t="str" cm="1">
        <f t="array" ref="AR36">INDEX(コード化!$CG$5:$CQ$110,AR$3-6,$G36)</f>
        <v>2000</v>
      </c>
      <c r="AS36" s="280" t="str" cm="1">
        <f t="array" ref="AS36">INDEX(コード化!$CG$5:$CQ$110,AS$3-6,$G36)</f>
        <v>2000</v>
      </c>
      <c r="AT36" s="280" t="str" cm="1">
        <f t="array" ref="AT36">INDEX(コード化!$CG$5:$CQ$110,AT$3-6,$G36)</f>
        <v>2000</v>
      </c>
      <c r="AU36" s="280" t="str" cm="1">
        <f t="array" ref="AU36">INDEX(コード化!$CG$5:$CQ$110,AU$3-6,$G36)</f>
        <v>2000</v>
      </c>
      <c r="AV36" s="280" t="str" cm="1">
        <f t="array" ref="AV36">INDEX(コード化!$CG$5:$CQ$110,AV$3-6,$G36)</f>
        <v>2000</v>
      </c>
      <c r="AW36" s="280" t="str" cm="1">
        <f t="array" ref="AW36">INDEX(コード化!$CG$5:$CQ$110,AW$3-6,$G36)</f>
        <v>2000</v>
      </c>
      <c r="AX36" s="280" t="str" cm="1">
        <f t="array" ref="AX36">INDEX(コード化!$CG$5:$CQ$110,AX$3-6,$G36)</f>
        <v>2000</v>
      </c>
      <c r="AY36" s="280" t="str" cm="1">
        <f t="array" ref="AY36">INDEX(コード化!$CG$5:$CQ$110,AY$3-6,$G36)</f>
        <v>2000</v>
      </c>
      <c r="AZ36" s="280" t="str" cm="1">
        <f t="array" ref="AZ36">INDEX(コード化!$CG$5:$CQ$110,AZ$3-6,$G36)</f>
        <v>2000</v>
      </c>
      <c r="BA36" s="280" t="str" cm="1">
        <f t="array" ref="BA36">INDEX(コード化!$CG$5:$CQ$110,BA$3-6,$G36)</f>
        <v>2000</v>
      </c>
      <c r="BB36" s="280" t="str" cm="1">
        <f t="array" ref="BB36">INDEX(コード化!$CG$5:$CQ$110,BB$3-6,$G36)</f>
        <v>2000</v>
      </c>
      <c r="BC36" s="280" t="str" cm="1">
        <f t="array" ref="BC36">INDEX(コード化!$CG$5:$CQ$110,BC$3-6,$G36)</f>
        <v>2000</v>
      </c>
      <c r="BD36" s="280" t="str" cm="1">
        <f t="array" ref="BD36">INDEX(コード化!$CG$5:$CQ$110,BD$3-6,$G36)</f>
        <v>2000</v>
      </c>
      <c r="BE36" s="280" t="str" cm="1">
        <f t="array" ref="BE36">INDEX(コード化!$CG$5:$CQ$110,BE$3-6,$G36)</f>
        <v>2000</v>
      </c>
      <c r="BF36" s="280" t="str" cm="1">
        <f t="array" ref="BF36">INDEX(コード化!$CG$5:$CQ$110,BF$3-6,$G36)</f>
        <v>2000</v>
      </c>
      <c r="BG36" s="280" t="str" cm="1">
        <f t="array" ref="BG36">INDEX(コード化!$CG$5:$CQ$110,BG$3-6,$G36)</f>
        <v>2000</v>
      </c>
      <c r="BH36" s="280" t="str" cm="1">
        <f t="array" ref="BH36">INDEX(コード化!$CG$5:$CQ$110,BH$3-6,$G36)</f>
        <v>2000</v>
      </c>
      <c r="BI36" s="280" t="str" cm="1">
        <f t="array" ref="BI36">INDEX(コード化!$CG$5:$CQ$110,BI$3-6,$G36)</f>
        <v>2000</v>
      </c>
      <c r="BJ36" s="280" t="str" cm="1">
        <f t="array" ref="BJ36">INDEX(コード化!$CG$5:$CQ$110,BJ$3-6,$G36)</f>
        <v>2000</v>
      </c>
      <c r="BK36" s="280" t="str" cm="1">
        <f t="array" ref="BK36">INDEX(コード化!$CG$5:$CQ$110,BK$3-6,$G36)</f>
        <v>2000</v>
      </c>
      <c r="BL36" s="280" t="str" cm="1">
        <f t="array" ref="BL36">INDEX(コード化!$CG$5:$CQ$110,BL$3-6,$G36)</f>
        <v>2000</v>
      </c>
      <c r="BM36" s="280" t="str" cm="1">
        <f t="array" ref="BM36">INDEX(コード化!$CG$5:$CQ$110,BM$3-6,$G36)</f>
        <v>2000</v>
      </c>
      <c r="BN36" s="280" t="str" cm="1">
        <f t="array" ref="BN36">INDEX(コード化!$CG$5:$CQ$110,BN$3-6,$G36)</f>
        <v>2000</v>
      </c>
      <c r="BO36" s="280" t="str" cm="1">
        <f t="array" ref="BO36">INDEX(コード化!$CG$5:$CQ$110,BO$3-6,$G36)</f>
        <v>2000</v>
      </c>
      <c r="BP36" s="280" t="str" cm="1">
        <f t="array" ref="BP36">INDEX(コード化!$CG$5:$CQ$110,BP$3-6,$G36)</f>
        <v>2000</v>
      </c>
      <c r="BQ36" s="280" t="str" cm="1">
        <f t="array" ref="BQ36">INDEX(コード化!$CG$5:$CQ$110,BQ$3-6,$G36)</f>
        <v>2000</v>
      </c>
      <c r="BR36" s="280" t="str" cm="1">
        <f t="array" ref="BR36">INDEX(コード化!$CG$5:$CQ$110,BR$3-6,$G36)</f>
        <v>2000</v>
      </c>
      <c r="BS36" s="280" t="str" cm="1">
        <f t="array" ref="BS36">INDEX(コード化!$CG$5:$CQ$110,BS$3-6,$G36)</f>
        <v>2000</v>
      </c>
      <c r="BT36" s="280" t="str" cm="1">
        <f t="array" ref="BT36">INDEX(コード化!$CG$5:$CQ$110,BT$3-6,$G36)</f>
        <v>2000</v>
      </c>
      <c r="BU36" s="280" t="str" cm="1">
        <f t="array" ref="BU36">INDEX(コード化!$CG$5:$CQ$110,BU$3-6,$G36)</f>
        <v>2000</v>
      </c>
      <c r="BV36" s="280" t="str" cm="1">
        <f t="array" ref="BV36">INDEX(コード化!$CG$5:$CQ$110,BV$3-6,$G36)</f>
        <v>2000</v>
      </c>
      <c r="BW36" s="280" t="str" cm="1">
        <f t="array" ref="BW36">INDEX(コード化!$CG$5:$CQ$110,BW$3-6,$G36)</f>
        <v>2000</v>
      </c>
      <c r="BX36" s="280" t="str" cm="1">
        <f t="array" ref="BX36">INDEX(コード化!$CG$5:$CQ$110,BX$3-6,$G36)</f>
        <v>2000</v>
      </c>
      <c r="BY36" s="280" t="str" cm="1">
        <f t="array" ref="BY36">INDEX(コード化!$CG$5:$CQ$110,BY$3-6,$G36)</f>
        <v>2000</v>
      </c>
      <c r="BZ36" s="280" t="str" cm="1">
        <f t="array" ref="BZ36">INDEX(コード化!$CG$5:$CQ$110,BZ$3-6,$G36)</f>
        <v>2000</v>
      </c>
      <c r="CA36" s="280" t="str" cm="1">
        <f t="array" ref="CA36">INDEX(コード化!$CG$5:$CQ$110,CA$3-6,$G36)</f>
        <v>2000</v>
      </c>
      <c r="CB36" s="280" t="str" cm="1">
        <f t="array" ref="CB36">INDEX(コード化!$CG$5:$CQ$110,CB$3-6,$G36)</f>
        <v>2000</v>
      </c>
      <c r="CC36" s="280" t="str" cm="1">
        <f t="array" ref="CC36">INDEX(コード化!$CG$5:$CQ$110,CC$3-6,$G36)</f>
        <v>2000</v>
      </c>
      <c r="CD36" s="280" t="str" cm="1">
        <f t="array" ref="CD36">INDEX(コード化!$CG$5:$CQ$110,CD$3-6,$G36)</f>
        <v>2000</v>
      </c>
      <c r="CE36" s="280" t="str" cm="1">
        <f t="array" ref="CE36">INDEX(コード化!$CG$5:$CQ$110,CE$3-6,$G36)</f>
        <v>2000</v>
      </c>
      <c r="CF36" s="280" t="str" cm="1">
        <f t="array" ref="CF36">INDEX(コード化!$CG$5:$CQ$110,CF$3-6,$G36)</f>
        <v>2000</v>
      </c>
      <c r="CG36" s="280" t="str" cm="1">
        <f t="array" ref="CG36">INDEX(コード化!$CG$5:$CQ$110,CG$3-6,$G36)</f>
        <v>2000</v>
      </c>
      <c r="CH36" s="280" t="str" cm="1">
        <f t="array" ref="CH36">INDEX(コード化!$CG$5:$CQ$110,CH$3-6,$G36)</f>
        <v>2000</v>
      </c>
      <c r="CI36" s="280" t="str" cm="1">
        <f t="array" ref="CI36">INDEX(コード化!$CG$5:$CQ$110,CI$3-6,$G36)</f>
        <v>2000</v>
      </c>
      <c r="CJ36" s="280" t="str" cm="1">
        <f t="array" ref="CJ36">INDEX(コード化!$CG$5:$CQ$110,CJ$3-6,$G36)</f>
        <v>2000</v>
      </c>
      <c r="CK36" s="280" t="str" cm="1">
        <f t="array" ref="CK36">INDEX(コード化!$CG$5:$CQ$110,CK$3-6,$G36)</f>
        <v>2000</v>
      </c>
      <c r="CL36" s="280" t="str" cm="1">
        <f t="array" ref="CL36">INDEX(コード化!$CG$5:$CQ$110,CL$3-6,$G36)</f>
        <v>2000</v>
      </c>
      <c r="CM36" s="280" t="str" cm="1">
        <f t="array" ref="CM36">INDEX(コード化!$CG$5:$CQ$110,CM$3-6,$G36)</f>
        <v>2000</v>
      </c>
      <c r="CN36" s="280" t="str" cm="1">
        <f t="array" ref="CN36">INDEX(コード化!$CG$5:$CQ$110,CN$3-6,$G36)</f>
        <v>2000</v>
      </c>
      <c r="CO36" s="280" t="str" cm="1">
        <f t="array" ref="CO36">INDEX(コード化!$CG$5:$CQ$110,CO$3-6,$G36)</f>
        <v>2000</v>
      </c>
      <c r="CP36" s="280" t="str" cm="1">
        <f t="array" ref="CP36">INDEX(コード化!$CG$5:$CQ$110,CP$3-6,$G36)</f>
        <v>2000</v>
      </c>
      <c r="CQ36" s="280" t="str" cm="1">
        <f t="array" ref="CQ36">INDEX(コード化!$CG$5:$CQ$110,CQ$3-6,$G36)</f>
        <v>2000</v>
      </c>
      <c r="CR36" s="280" t="str" cm="1">
        <f t="array" ref="CR36">INDEX(コード化!$CG$5:$CQ$110,CR$3-6,$G36)</f>
        <v>2000</v>
      </c>
      <c r="CS36" s="280" t="str" cm="1">
        <f t="array" ref="CS36">INDEX(コード化!$CG$5:$CQ$110,CS$3-6,$G36)</f>
        <v>2000</v>
      </c>
      <c r="CT36" s="280" t="str" cm="1">
        <f t="array" ref="CT36">INDEX(コード化!$CG$5:$CQ$110,CT$3-6,$G36)</f>
        <v>2000</v>
      </c>
      <c r="CU36" s="280" t="str" cm="1">
        <f t="array" ref="CU36">INDEX(コード化!$CG$5:$CQ$110,CU$3-6,$G36)</f>
        <v>2000</v>
      </c>
      <c r="CV36" s="280" t="str" cm="1">
        <f t="array" ref="CV36">INDEX(コード化!$CG$5:$CQ$110,CV$3-6,$G36)</f>
        <v>2000</v>
      </c>
      <c r="CW36" s="280" t="str" cm="1">
        <f t="array" ref="CW36">INDEX(コード化!$CG$5:$CQ$110,CW$3-6,$G36)</f>
        <v>2000</v>
      </c>
      <c r="CX36" s="280" t="str" cm="1">
        <f t="array" ref="CX36">INDEX(コード化!$CG$5:$CQ$110,CX$3-6,$G36)</f>
        <v>2000</v>
      </c>
      <c r="CY36" s="280" t="str" cm="1">
        <f t="array" ref="CY36">INDEX(コード化!$CG$5:$CQ$110,CY$3-6,$G36)</f>
        <v>2000</v>
      </c>
      <c r="CZ36" s="280" t="str" cm="1">
        <f t="array" ref="CZ36">INDEX(コード化!$CG$5:$CQ$110,CZ$3-6,$G36)</f>
        <v>2000</v>
      </c>
      <c r="DA36" s="280" t="str" cm="1">
        <f t="array" ref="DA36">INDEX(コード化!$CG$5:$CQ$110,DA$3-6,$G36)</f>
        <v>2000</v>
      </c>
      <c r="DB36" s="280" t="str" cm="1">
        <f t="array" ref="DB36">INDEX(コード化!$CG$5:$CQ$110,DB$3-6,$G36)</f>
        <v>2000</v>
      </c>
      <c r="DC36" s="280" t="str" cm="1">
        <f t="array" ref="DC36">INDEX(コード化!$CG$5:$CQ$110,DC$3-6,$G36)</f>
        <v>2000</v>
      </c>
      <c r="DD36" s="280" t="str" cm="1">
        <f t="array" ref="DD36">INDEX(コード化!$CG$5:$CQ$110,DD$3-6,$G36)</f>
        <v>2000</v>
      </c>
      <c r="DE36" s="280" t="str" cm="1">
        <f t="array" ref="DE36">INDEX(コード化!$CG$5:$CQ$110,DE$3-6,$G36)</f>
        <v>2000</v>
      </c>
      <c r="DF36" s="280" t="str" cm="1">
        <f t="array" ref="DF36">INDEX(コード化!$CG$5:$CQ$110,DF$3-6,$G36)</f>
        <v>2000</v>
      </c>
      <c r="DG36" s="280" t="str" cm="1">
        <f t="array" ref="DG36">INDEX(コード化!$CG$5:$CQ$110,DG$3-6,$G36)</f>
        <v>2000</v>
      </c>
      <c r="DH36" s="280" t="str" cm="1">
        <f t="array" ref="DH36">INDEX(コード化!$CG$5:$CQ$110,DH$3-6,$G36)</f>
        <v>2000</v>
      </c>
      <c r="DI36" s="280" t="str" cm="1">
        <f t="array" ref="DI36">INDEX(コード化!$CG$5:$CQ$110,DI$3-6,$G36)</f>
        <v>2000</v>
      </c>
      <c r="DK36" s="80" cm="1">
        <f t="array" aca="1" ref="DK36" ca="1">_xlfn.IFS(MID(H36,3,1)="2",1,MID(H36,4,1)="2",1,TRUE,0)</f>
        <v>0</v>
      </c>
      <c r="DL36" s="80" cm="1">
        <f t="array" aca="1" ref="DL36" ca="1">_xlfn.IFS(MID(I36,3,1)="2",1,MID(I36,4,1)="2",1,TRUE,0)</f>
        <v>0</v>
      </c>
      <c r="DM36" s="80" cm="1">
        <f t="array" aca="1" ref="DM36" ca="1">_xlfn.IFS(MID(J36,3,1)="2",1,MID(J36,4,1)="2",1,TRUE,0)</f>
        <v>0</v>
      </c>
      <c r="DN36" s="80" cm="1">
        <f t="array" aca="1" ref="DN36" ca="1">_xlfn.IFS(MID(K36,3,1)="2",1,MID(K36,4,1)="2",1,TRUE,0)</f>
        <v>0</v>
      </c>
      <c r="DO36" s="80" cm="1">
        <f t="array" aca="1" ref="DO36" ca="1">_xlfn.IFS(MID(L36,3,1)="2",1,MID(L36,4,1)="2",1,TRUE,0)</f>
        <v>0</v>
      </c>
      <c r="DP36" s="80" cm="1">
        <f t="array" aca="1" ref="DP36" ca="1">_xlfn.IFS(MID(M36,3,1)="2",1,MID(M36,4,1)="2",1,TRUE,0)</f>
        <v>0</v>
      </c>
      <c r="DQ36" s="80" cm="1">
        <f t="array" ref="DQ36">_xlfn.IFS(MID(N36,3,1)="2",1,MID(N36,4,1)="2",1,TRUE,0)</f>
        <v>0</v>
      </c>
      <c r="DR36" s="80" cm="1">
        <f t="array" ref="DR36">_xlfn.IFS(MID(O36,3,1)="2",1,MID(O36,4,1)="2",1,TRUE,0)</f>
        <v>0</v>
      </c>
      <c r="DS36" s="80" cm="1">
        <f t="array" ref="DS36">_xlfn.IFS(MID(P36,3,1)="2",1,MID(P36,4,1)="2",1,TRUE,0)</f>
        <v>0</v>
      </c>
      <c r="DT36" s="80" cm="1">
        <f t="array" ref="DT36">_xlfn.IFS(MID(Q36,3,1)="2",1,MID(Q36,4,1)="2",1,TRUE,0)</f>
        <v>0</v>
      </c>
      <c r="DU36" s="80" cm="1">
        <f t="array" ref="DU36">_xlfn.IFS(MID(R36,3,1)="2",1,MID(R36,4,1)="2",1,TRUE,0)</f>
        <v>0</v>
      </c>
      <c r="DV36" s="80" cm="1">
        <f t="array" ref="DV36">_xlfn.IFS(MID(S36,3,1)="2",1,MID(S36,4,1)="2",1,TRUE,0)</f>
        <v>0</v>
      </c>
      <c r="DW36" s="80" cm="1">
        <f t="array" ref="DW36">_xlfn.IFS(MID(T36,3,1)="2",1,MID(T36,4,1)="2",1,TRUE,0)</f>
        <v>0</v>
      </c>
      <c r="DX36" s="80" cm="1">
        <f t="array" ref="DX36">_xlfn.IFS(MID(U36,3,1)="2",1,MID(U36,4,1)="2",1,TRUE,0)</f>
        <v>0</v>
      </c>
      <c r="DY36" s="80" cm="1">
        <f t="array" ref="DY36">_xlfn.IFS(MID(V36,3,1)="2",1,MID(V36,4,1)="2",1,TRUE,0)</f>
        <v>0</v>
      </c>
      <c r="DZ36" s="80" cm="1">
        <f t="array" ref="DZ36">_xlfn.IFS(MID(W36,3,1)="2",1,MID(W36,4,1)="2",1,TRUE,0)</f>
        <v>0</v>
      </c>
      <c r="EA36" s="80" cm="1">
        <f t="array" ref="EA36">_xlfn.IFS(MID(X36,3,1)="2",1,MID(X36,4,1)="2",1,TRUE,0)</f>
        <v>0</v>
      </c>
      <c r="EB36" s="80" cm="1">
        <f t="array" ref="EB36">_xlfn.IFS(MID(Y36,3,1)="2",1,MID(Y36,4,1)="2",1,TRUE,0)</f>
        <v>0</v>
      </c>
      <c r="EC36" s="80" cm="1">
        <f t="array" ref="EC36">_xlfn.IFS(MID(Z36,3,1)="2",1,MID(Z36,4,1)="2",1,TRUE,0)</f>
        <v>0</v>
      </c>
      <c r="ED36" s="80" cm="1">
        <f t="array" ref="ED36">_xlfn.IFS(MID(AA36,3,1)="2",1,MID(AA36,4,1)="2",1,TRUE,0)</f>
        <v>0</v>
      </c>
      <c r="EE36" s="80" cm="1">
        <f t="array" ref="EE36">_xlfn.IFS(MID(AB36,3,1)="2",1,MID(AB36,4,1)="2",1,TRUE,0)</f>
        <v>0</v>
      </c>
      <c r="EF36" s="80" cm="1">
        <f t="array" ref="EF36">_xlfn.IFS(MID(AC36,3,1)="2",1,MID(AC36,4,1)="2",1,TRUE,0)</f>
        <v>0</v>
      </c>
      <c r="EG36" s="80" cm="1">
        <f t="array" ref="EG36">_xlfn.IFS(MID(AD36,3,1)="2",1,MID(AD36,4,1)="2",1,TRUE,0)</f>
        <v>0</v>
      </c>
      <c r="EH36" s="80" cm="1">
        <f t="array" ref="EH36">_xlfn.IFS(MID(AE36,3,1)="2",1,MID(AE36,4,1)="2",1,TRUE,0)</f>
        <v>0</v>
      </c>
      <c r="EI36" s="80" cm="1">
        <f t="array" ref="EI36">_xlfn.IFS(MID(AF36,3,1)="2",1,MID(AF36,4,1)="2",1,TRUE,0)</f>
        <v>0</v>
      </c>
      <c r="EJ36" s="80" cm="1">
        <f t="array" ref="EJ36">_xlfn.IFS(MID(AG36,3,1)="2",1,MID(AG36,4,1)="2",1,TRUE,0)</f>
        <v>0</v>
      </c>
      <c r="EK36" s="80" cm="1">
        <f t="array" ref="EK36">_xlfn.IFS(MID(AH36,3,1)="2",1,MID(AH36,4,1)="2",1,TRUE,0)</f>
        <v>0</v>
      </c>
      <c r="EL36" s="80" cm="1">
        <f t="array" ref="EL36">_xlfn.IFS(MID(AI36,3,1)="2",1,MID(AI36,4,1)="2",1,TRUE,0)</f>
        <v>0</v>
      </c>
      <c r="EM36" s="80" cm="1">
        <f t="array" ref="EM36">_xlfn.IFS(MID(AJ36,3,1)="2",1,MID(AJ36,4,1)="2",1,TRUE,0)</f>
        <v>0</v>
      </c>
      <c r="EN36" s="80" cm="1">
        <f t="array" ref="EN36">_xlfn.IFS(MID(AK36,3,1)="2",1,MID(AK36,4,1)="2",1,TRUE,0)</f>
        <v>0</v>
      </c>
      <c r="EO36" s="80" cm="1">
        <f t="array" ref="EO36">_xlfn.IFS(MID(AL36,3,1)="2",1,MID(AL36,4,1)="2",1,TRUE,0)</f>
        <v>0</v>
      </c>
      <c r="EP36" s="80" cm="1">
        <f t="array" ref="EP36">_xlfn.IFS(MID(AM36,3,1)="2",1,MID(AM36,4,1)="2",1,TRUE,0)</f>
        <v>0</v>
      </c>
      <c r="EQ36" s="80" cm="1">
        <f t="array" ref="EQ36">_xlfn.IFS(MID(AN36,3,1)="2",1,MID(AN36,4,1)="2",1,TRUE,0)</f>
        <v>0</v>
      </c>
      <c r="ER36" s="80" cm="1">
        <f t="array" ref="ER36">_xlfn.IFS(MID(AO36,3,1)="2",1,MID(AO36,4,1)="2",1,TRUE,0)</f>
        <v>0</v>
      </c>
      <c r="ES36" s="80" cm="1">
        <f t="array" ref="ES36">_xlfn.IFS(MID(AP36,3,1)="2",1,MID(AP36,4,1)="2",1,TRUE,0)</f>
        <v>0</v>
      </c>
      <c r="ET36" s="80" cm="1">
        <f t="array" ref="ET36">_xlfn.IFS(MID(AQ36,3,1)="2",1,MID(AQ36,4,1)="2",1,TRUE,0)</f>
        <v>0</v>
      </c>
      <c r="EU36" s="80" cm="1">
        <f t="array" ref="EU36">_xlfn.IFS(MID(AR36,3,1)="2",1,MID(AR36,4,1)="2",1,TRUE,0)</f>
        <v>0</v>
      </c>
      <c r="EV36" s="80" cm="1">
        <f t="array" ref="EV36">_xlfn.IFS(MID(AS36,3,1)="2",1,MID(AS36,4,1)="2",1,TRUE,0)</f>
        <v>0</v>
      </c>
      <c r="EW36" s="80" cm="1">
        <f t="array" ref="EW36">_xlfn.IFS(MID(AT36,3,1)="2",1,MID(AT36,4,1)="2",1,TRUE,0)</f>
        <v>0</v>
      </c>
      <c r="EX36" s="80" cm="1">
        <f t="array" ref="EX36">_xlfn.IFS(MID(AU36,3,1)="2",1,MID(AU36,4,1)="2",1,TRUE,0)</f>
        <v>0</v>
      </c>
      <c r="EY36" s="80" cm="1">
        <f t="array" ref="EY36">_xlfn.IFS(MID(AV36,3,1)="2",1,MID(AV36,4,1)="2",1,TRUE,0)</f>
        <v>0</v>
      </c>
      <c r="EZ36" s="80" cm="1">
        <f t="array" ref="EZ36">_xlfn.IFS(MID(AW36,3,1)="2",1,MID(AW36,4,1)="2",1,TRUE,0)</f>
        <v>0</v>
      </c>
      <c r="FA36" s="80" cm="1">
        <f t="array" ref="FA36">_xlfn.IFS(MID(AX36,3,1)="2",1,MID(AX36,4,1)="2",1,TRUE,0)</f>
        <v>0</v>
      </c>
      <c r="FB36" s="80" cm="1">
        <f t="array" ref="FB36">_xlfn.IFS(MID(AY36,3,1)="2",1,MID(AY36,4,1)="2",1,TRUE,0)</f>
        <v>0</v>
      </c>
      <c r="FC36" s="80" cm="1">
        <f t="array" ref="FC36">_xlfn.IFS(MID(AZ36,3,1)="2",1,MID(AZ36,4,1)="2",1,TRUE,0)</f>
        <v>0</v>
      </c>
      <c r="FD36" s="80" cm="1">
        <f t="array" ref="FD36">_xlfn.IFS(MID(BA36,3,1)="2",1,MID(BA36,4,1)="2",1,TRUE,0)</f>
        <v>0</v>
      </c>
      <c r="FE36" s="80" cm="1">
        <f t="array" ref="FE36">_xlfn.IFS(MID(BB36,3,1)="2",1,MID(BB36,4,1)="2",1,TRUE,0)</f>
        <v>0</v>
      </c>
      <c r="FF36" s="80" cm="1">
        <f t="array" ref="FF36">_xlfn.IFS(MID(BC36,3,1)="2",1,MID(BC36,4,1)="2",1,TRUE,0)</f>
        <v>0</v>
      </c>
      <c r="FG36" s="80" cm="1">
        <f t="array" ref="FG36">_xlfn.IFS(MID(BD36,3,1)="2",1,MID(BD36,4,1)="2",1,TRUE,0)</f>
        <v>0</v>
      </c>
      <c r="FH36" s="80" cm="1">
        <f t="array" ref="FH36">_xlfn.IFS(MID(BE36,3,1)="2",1,MID(BE36,4,1)="2",1,TRUE,0)</f>
        <v>0</v>
      </c>
      <c r="FI36" s="80" cm="1">
        <f t="array" ref="FI36">_xlfn.IFS(MID(BF36,3,1)="2",1,MID(BF36,4,1)="2",1,TRUE,0)</f>
        <v>0</v>
      </c>
      <c r="FJ36" s="80" cm="1">
        <f t="array" ref="FJ36">_xlfn.IFS(MID(BG36,3,1)="2",1,MID(BG36,4,1)="2",1,TRUE,0)</f>
        <v>0</v>
      </c>
      <c r="FK36" s="80" cm="1">
        <f t="array" ref="FK36">_xlfn.IFS(MID(BH36,3,1)="2",1,MID(BH36,4,1)="2",1,TRUE,0)</f>
        <v>0</v>
      </c>
      <c r="FL36" s="80" cm="1">
        <f t="array" ref="FL36">_xlfn.IFS(MID(BI36,3,1)="2",1,MID(BI36,4,1)="2",1,TRUE,0)</f>
        <v>0</v>
      </c>
      <c r="FM36" s="80" cm="1">
        <f t="array" ref="FM36">_xlfn.IFS(MID(BJ36,3,1)="2",1,MID(BJ36,4,1)="2",1,TRUE,0)</f>
        <v>0</v>
      </c>
      <c r="FN36" s="80" cm="1">
        <f t="array" ref="FN36">_xlfn.IFS(MID(BK36,3,1)="2",1,MID(BK36,4,1)="2",1,TRUE,0)</f>
        <v>0</v>
      </c>
      <c r="FO36" s="80" cm="1">
        <f t="array" ref="FO36">_xlfn.IFS(MID(BL36,3,1)="2",1,MID(BL36,4,1)="2",1,TRUE,0)</f>
        <v>0</v>
      </c>
      <c r="FP36" s="80" cm="1">
        <f t="array" ref="FP36">_xlfn.IFS(MID(BM36,3,1)="2",1,MID(BM36,4,1)="2",1,TRUE,0)</f>
        <v>0</v>
      </c>
      <c r="FQ36" s="80" cm="1">
        <f t="array" ref="FQ36">_xlfn.IFS(MID(BN36,3,1)="2",1,MID(BN36,4,1)="2",1,TRUE,0)</f>
        <v>0</v>
      </c>
      <c r="FR36" s="80" cm="1">
        <f t="array" ref="FR36">_xlfn.IFS(MID(BO36,3,1)="2",1,MID(BO36,4,1)="2",1,TRUE,0)</f>
        <v>0</v>
      </c>
      <c r="FS36" s="80" cm="1">
        <f t="array" ref="FS36">_xlfn.IFS(MID(BP36,3,1)="2",1,MID(BP36,4,1)="2",1,TRUE,0)</f>
        <v>0</v>
      </c>
      <c r="FT36" s="80" cm="1">
        <f t="array" ref="FT36">_xlfn.IFS(MID(BQ36,3,1)="2",1,MID(BQ36,4,1)="2",1,TRUE,0)</f>
        <v>0</v>
      </c>
      <c r="FU36" s="80" cm="1">
        <f t="array" ref="FU36">_xlfn.IFS(MID(BR36,3,1)="2",1,MID(BR36,4,1)="2",1,TRUE,0)</f>
        <v>0</v>
      </c>
      <c r="FV36" s="80" cm="1">
        <f t="array" ref="FV36">_xlfn.IFS(MID(BS36,3,1)="2",1,MID(BS36,4,1)="2",1,TRUE,0)</f>
        <v>0</v>
      </c>
      <c r="FW36" s="80" cm="1">
        <f t="array" ref="FW36">_xlfn.IFS(MID(BT36,3,1)="2",1,MID(BT36,4,1)="2",1,TRUE,0)</f>
        <v>0</v>
      </c>
      <c r="FX36" s="80" cm="1">
        <f t="array" ref="FX36">_xlfn.IFS(MID(BU36,3,1)="2",1,MID(BU36,4,1)="2",1,TRUE,0)</f>
        <v>0</v>
      </c>
      <c r="FY36" s="80" cm="1">
        <f t="array" ref="FY36">_xlfn.IFS(MID(BV36,3,1)="2",1,MID(BV36,4,1)="2",1,TRUE,0)</f>
        <v>0</v>
      </c>
      <c r="FZ36" s="80" cm="1">
        <f t="array" ref="FZ36">_xlfn.IFS(MID(BW36,3,1)="2",1,MID(BW36,4,1)="2",1,TRUE,0)</f>
        <v>0</v>
      </c>
      <c r="GA36" s="80" cm="1">
        <f t="array" ref="GA36">_xlfn.IFS(MID(BX36,3,1)="2",1,MID(BX36,4,1)="2",1,TRUE,0)</f>
        <v>0</v>
      </c>
      <c r="GB36" s="80" cm="1">
        <f t="array" ref="GB36">_xlfn.IFS(MID(BY36,3,1)="2",1,MID(BY36,4,1)="2",1,TRUE,0)</f>
        <v>0</v>
      </c>
      <c r="GC36" s="80" cm="1">
        <f t="array" ref="GC36">_xlfn.IFS(MID(BZ36,3,1)="2",1,MID(BZ36,4,1)="2",1,TRUE,0)</f>
        <v>0</v>
      </c>
      <c r="GD36" s="80" cm="1">
        <f t="array" ref="GD36">_xlfn.IFS(MID(CA36,3,1)="2",1,MID(CA36,4,1)="2",1,TRUE,0)</f>
        <v>0</v>
      </c>
      <c r="GE36" s="80" cm="1">
        <f t="array" ref="GE36">_xlfn.IFS(MID(CB36,3,1)="2",1,MID(CB36,4,1)="2",1,TRUE,0)</f>
        <v>0</v>
      </c>
      <c r="GF36" s="80" cm="1">
        <f t="array" ref="GF36">_xlfn.IFS(MID(CC36,3,1)="2",1,MID(CC36,4,1)="2",1,TRUE,0)</f>
        <v>0</v>
      </c>
      <c r="GG36" s="80" cm="1">
        <f t="array" ref="GG36">_xlfn.IFS(MID(CD36,3,1)="2",1,MID(CD36,4,1)="2",1,TRUE,0)</f>
        <v>0</v>
      </c>
      <c r="GH36" s="80" cm="1">
        <f t="array" ref="GH36">_xlfn.IFS(MID(CE36,3,1)="2",1,MID(CE36,4,1)="2",1,TRUE,0)</f>
        <v>0</v>
      </c>
      <c r="GI36" s="80" cm="1">
        <f t="array" ref="GI36">_xlfn.IFS(MID(CF36,3,1)="2",1,MID(CF36,4,1)="2",1,TRUE,0)</f>
        <v>0</v>
      </c>
      <c r="GJ36" s="80" cm="1">
        <f t="array" ref="GJ36">_xlfn.IFS(MID(CG36,3,1)="2",1,MID(CG36,4,1)="2",1,TRUE,0)</f>
        <v>0</v>
      </c>
      <c r="GK36" s="80" cm="1">
        <f t="array" ref="GK36">_xlfn.IFS(MID(CH36,3,1)="2",1,MID(CH36,4,1)="2",1,TRUE,0)</f>
        <v>0</v>
      </c>
      <c r="GL36" s="80" cm="1">
        <f t="array" ref="GL36">_xlfn.IFS(MID(CI36,3,1)="2",1,MID(CI36,4,1)="2",1,TRUE,0)</f>
        <v>0</v>
      </c>
      <c r="GM36" s="80" cm="1">
        <f t="array" ref="GM36">_xlfn.IFS(MID(CJ36,3,1)="2",1,MID(CJ36,4,1)="2",1,TRUE,0)</f>
        <v>0</v>
      </c>
      <c r="GN36" s="80" cm="1">
        <f t="array" ref="GN36">_xlfn.IFS(MID(CK36,3,1)="2",1,MID(CK36,4,1)="2",1,TRUE,0)</f>
        <v>0</v>
      </c>
      <c r="GO36" s="80" cm="1">
        <f t="array" ref="GO36">_xlfn.IFS(MID(CL36,3,1)="2",1,MID(CL36,4,1)="2",1,TRUE,0)</f>
        <v>0</v>
      </c>
      <c r="GP36" s="80" cm="1">
        <f t="array" ref="GP36">_xlfn.IFS(MID(CM36,3,1)="2",1,MID(CM36,4,1)="2",1,TRUE,0)</f>
        <v>0</v>
      </c>
      <c r="GQ36" s="80" cm="1">
        <f t="array" ref="GQ36">_xlfn.IFS(MID(CN36,3,1)="2",1,MID(CN36,4,1)="2",1,TRUE,0)</f>
        <v>0</v>
      </c>
      <c r="GR36" s="80" cm="1">
        <f t="array" ref="GR36">_xlfn.IFS(MID(CO36,3,1)="2",1,MID(CO36,4,1)="2",1,TRUE,0)</f>
        <v>0</v>
      </c>
      <c r="GS36" s="80" cm="1">
        <f t="array" ref="GS36">_xlfn.IFS(MID(CP36,3,1)="2",1,MID(CP36,4,1)="2",1,TRUE,0)</f>
        <v>0</v>
      </c>
      <c r="GT36" s="80" cm="1">
        <f t="array" ref="GT36">_xlfn.IFS(MID(CQ36,3,1)="2",1,MID(CQ36,4,1)="2",1,TRUE,0)</f>
        <v>0</v>
      </c>
      <c r="GU36" s="80" cm="1">
        <f t="array" ref="GU36">_xlfn.IFS(MID(CR36,3,1)="2",1,MID(CR36,4,1)="2",1,TRUE,0)</f>
        <v>0</v>
      </c>
      <c r="GV36" s="80" cm="1">
        <f t="array" ref="GV36">_xlfn.IFS(MID(CS36,3,1)="2",1,MID(CS36,4,1)="2",1,TRUE,0)</f>
        <v>0</v>
      </c>
      <c r="GW36" s="80" cm="1">
        <f t="array" ref="GW36">_xlfn.IFS(MID(CT36,3,1)="2",1,MID(CT36,4,1)="2",1,TRUE,0)</f>
        <v>0</v>
      </c>
      <c r="GX36" s="80" cm="1">
        <f t="array" ref="GX36">_xlfn.IFS(MID(CU36,3,1)="2",1,MID(CU36,4,1)="2",1,TRUE,0)</f>
        <v>0</v>
      </c>
      <c r="GY36" s="80" cm="1">
        <f t="array" ref="GY36">_xlfn.IFS(MID(CV36,3,1)="2",1,MID(CV36,4,1)="2",1,TRUE,0)</f>
        <v>0</v>
      </c>
      <c r="GZ36" s="80" cm="1">
        <f t="array" ref="GZ36">_xlfn.IFS(MID(CW36,3,1)="2",1,MID(CW36,4,1)="2",1,TRUE,0)</f>
        <v>0</v>
      </c>
      <c r="HA36" s="80" cm="1">
        <f t="array" ref="HA36">_xlfn.IFS(MID(CX36,3,1)="2",1,MID(CX36,4,1)="2",1,TRUE,0)</f>
        <v>0</v>
      </c>
      <c r="HB36" s="80" cm="1">
        <f t="array" ref="HB36">_xlfn.IFS(MID(CY36,3,1)="2",1,MID(CY36,4,1)="2",1,TRUE,0)</f>
        <v>0</v>
      </c>
      <c r="HC36" s="80" cm="1">
        <f t="array" ref="HC36">_xlfn.IFS(MID(CZ36,3,1)="2",1,MID(CZ36,4,1)="2",1,TRUE,0)</f>
        <v>0</v>
      </c>
      <c r="HD36" s="80" cm="1">
        <f t="array" ref="HD36">_xlfn.IFS(MID(DA36,3,1)="2",1,MID(DA36,4,1)="2",1,TRUE,0)</f>
        <v>0</v>
      </c>
      <c r="HE36" s="80" cm="1">
        <f t="array" ref="HE36">_xlfn.IFS(MID(DB36,3,1)="2",1,MID(DB36,4,1)="2",1,TRUE,0)</f>
        <v>0</v>
      </c>
      <c r="HF36" s="80" cm="1">
        <f t="array" ref="HF36">_xlfn.IFS(MID(DC36,3,1)="2",1,MID(DC36,4,1)="2",1,TRUE,0)</f>
        <v>0</v>
      </c>
      <c r="HG36" s="80" cm="1">
        <f t="array" ref="HG36">_xlfn.IFS(MID(DD36,3,1)="2",1,MID(DD36,4,1)="2",1,TRUE,0)</f>
        <v>0</v>
      </c>
      <c r="HH36" s="80" cm="1">
        <f t="array" ref="HH36">_xlfn.IFS(MID(DE36,3,1)="2",1,MID(DE36,4,1)="2",1,TRUE,0)</f>
        <v>0</v>
      </c>
      <c r="HI36" s="80" cm="1">
        <f t="array" ref="HI36">_xlfn.IFS(MID(DF36,3,1)="2",1,MID(DF36,4,1)="2",1,TRUE,0)</f>
        <v>0</v>
      </c>
      <c r="HJ36" s="80" cm="1">
        <f t="array" ref="HJ36">_xlfn.IFS(MID(DG36,3,1)="2",1,MID(DG36,4,1)="2",1,TRUE,0)</f>
        <v>0</v>
      </c>
      <c r="HK36" s="80" cm="1">
        <f t="array" ref="HK36">_xlfn.IFS(MID(DH36,3,1)="2",1,MID(DH36,4,1)="2",1,TRUE,0)</f>
        <v>0</v>
      </c>
      <c r="HL36" s="80" cm="1">
        <f t="array" ref="HL36">_xlfn.IFS(MID(DI36,3,1)="2",1,MID(DI36,4,1)="2",1,TRUE,0)</f>
        <v>0</v>
      </c>
    </row>
    <row r="37" spans="1:220" s="80" customFormat="1" ht="26" x14ac:dyDescent="0.2">
      <c r="A37" s="268">
        <v>40</v>
      </c>
      <c r="B37" s="269" t="s">
        <v>2458</v>
      </c>
      <c r="C37" s="269" t="s">
        <v>2463</v>
      </c>
      <c r="D37" s="270" t="s">
        <v>2497</v>
      </c>
      <c r="E37" s="250"/>
      <c r="G37" s="80">
        <v>2</v>
      </c>
      <c r="H37" s="280" t="str" cm="1">
        <f t="array" aca="1" ref="H37" ca="1">INDEX(コード化!$CG$5:$CQ$110,H$3-6,$G37)</f>
        <v>2000</v>
      </c>
      <c r="I37" s="280" t="str" cm="1">
        <f t="array" aca="1" ref="I37" ca="1">INDEX(コード化!$CG$5:$CQ$110,I$3-6,$G37)</f>
        <v>2000</v>
      </c>
      <c r="J37" s="280" t="str" cm="1">
        <f t="array" aca="1" ref="J37" ca="1">INDEX(コード化!$CG$5:$CQ$110,J$3-6,$G37)</f>
        <v>2000</v>
      </c>
      <c r="K37" s="280" t="str" cm="1">
        <f t="array" aca="1" ref="K37" ca="1">INDEX(コード化!$CG$5:$CQ$110,K$3-6,$G37)</f>
        <v>2000</v>
      </c>
      <c r="L37" s="280" t="str" cm="1">
        <f t="array" aca="1" ref="L37" ca="1">INDEX(コード化!$CG$5:$CQ$110,L$3-6,$G37)</f>
        <v>2000</v>
      </c>
      <c r="M37" s="280" t="str" cm="1">
        <f t="array" aca="1" ref="M37" ca="1">INDEX(コード化!$CG$5:$CQ$110,M$3-6,$G37)</f>
        <v>2000</v>
      </c>
      <c r="N37" s="280" t="str" cm="1">
        <f t="array" ref="N37">INDEX(コード化!$CG$5:$CQ$110,N$3-6,$G37)</f>
        <v>2000</v>
      </c>
      <c r="O37" s="280" t="str" cm="1">
        <f t="array" ref="O37">INDEX(コード化!$CG$5:$CQ$110,O$3-6,$G37)</f>
        <v>2000</v>
      </c>
      <c r="P37" s="280" t="str" cm="1">
        <f t="array" ref="P37">INDEX(コード化!$CG$5:$CQ$110,P$3-6,$G37)</f>
        <v>2000</v>
      </c>
      <c r="Q37" s="280" t="str" cm="1">
        <f t="array" ref="Q37">INDEX(コード化!$CG$5:$CQ$110,Q$3-6,$G37)</f>
        <v>2000</v>
      </c>
      <c r="R37" s="280" t="str" cm="1">
        <f t="array" ref="R37">INDEX(コード化!$CG$5:$CQ$110,R$3-6,$G37)</f>
        <v>2000</v>
      </c>
      <c r="S37" s="280" t="str" cm="1">
        <f t="array" ref="S37">INDEX(コード化!$CG$5:$CQ$110,S$3-6,$G37)</f>
        <v>2000</v>
      </c>
      <c r="T37" s="280" t="str" cm="1">
        <f t="array" ref="T37">INDEX(コード化!$CG$5:$CQ$110,T$3-6,$G37)</f>
        <v>2000</v>
      </c>
      <c r="U37" s="280" t="str" cm="1">
        <f t="array" ref="U37">INDEX(コード化!$CG$5:$CQ$110,U$3-6,$G37)</f>
        <v>2000</v>
      </c>
      <c r="V37" s="280" t="str" cm="1">
        <f t="array" ref="V37">INDEX(コード化!$CG$5:$CQ$110,V$3-6,$G37)</f>
        <v>2000</v>
      </c>
      <c r="W37" s="280" t="str" cm="1">
        <f t="array" ref="W37">INDEX(コード化!$CG$5:$CQ$110,W$3-6,$G37)</f>
        <v>2000</v>
      </c>
      <c r="X37" s="280" t="str" cm="1">
        <f t="array" ref="X37">INDEX(コード化!$CG$5:$CQ$110,X$3-6,$G37)</f>
        <v>2000</v>
      </c>
      <c r="Y37" s="280" t="str" cm="1">
        <f t="array" ref="Y37">INDEX(コード化!$CG$5:$CQ$110,Y$3-6,$G37)</f>
        <v>2000</v>
      </c>
      <c r="Z37" s="280" t="str" cm="1">
        <f t="array" ref="Z37">INDEX(コード化!$CG$5:$CQ$110,Z$3-6,$G37)</f>
        <v>2000</v>
      </c>
      <c r="AA37" s="280" t="str" cm="1">
        <f t="array" ref="AA37">INDEX(コード化!$CG$5:$CQ$110,AA$3-6,$G37)</f>
        <v>2000</v>
      </c>
      <c r="AB37" s="280" t="str" cm="1">
        <f t="array" ref="AB37">INDEX(コード化!$CG$5:$CQ$110,AB$3-6,$G37)</f>
        <v>2000</v>
      </c>
      <c r="AC37" s="280" t="str" cm="1">
        <f t="array" ref="AC37">INDEX(コード化!$CG$5:$CQ$110,AC$3-6,$G37)</f>
        <v>2000</v>
      </c>
      <c r="AD37" s="280" t="str" cm="1">
        <f t="array" ref="AD37">INDEX(コード化!$CG$5:$CQ$110,AD$3-6,$G37)</f>
        <v>2000</v>
      </c>
      <c r="AE37" s="280" t="str" cm="1">
        <f t="array" ref="AE37">INDEX(コード化!$CG$5:$CQ$110,AE$3-6,$G37)</f>
        <v>2000</v>
      </c>
      <c r="AF37" s="280" t="str" cm="1">
        <f t="array" ref="AF37">INDEX(コード化!$CG$5:$CQ$110,AF$3-6,$G37)</f>
        <v>2000</v>
      </c>
      <c r="AG37" s="280" t="str" cm="1">
        <f t="array" ref="AG37">INDEX(コード化!$CG$5:$CQ$110,AG$3-6,$G37)</f>
        <v>2000</v>
      </c>
      <c r="AH37" s="280" t="str" cm="1">
        <f t="array" ref="AH37">INDEX(コード化!$CG$5:$CQ$110,AH$3-6,$G37)</f>
        <v>2000</v>
      </c>
      <c r="AI37" s="280" t="str" cm="1">
        <f t="array" ref="AI37">INDEX(コード化!$CG$5:$CQ$110,AI$3-6,$G37)</f>
        <v>2000</v>
      </c>
      <c r="AJ37" s="280" t="str" cm="1">
        <f t="array" ref="AJ37">INDEX(コード化!$CG$5:$CQ$110,AJ$3-6,$G37)</f>
        <v>2000</v>
      </c>
      <c r="AK37" s="280" t="str" cm="1">
        <f t="array" ref="AK37">INDEX(コード化!$CG$5:$CQ$110,AK$3-6,$G37)</f>
        <v>2000</v>
      </c>
      <c r="AL37" s="280" t="str" cm="1">
        <f t="array" ref="AL37">INDEX(コード化!$CG$5:$CQ$110,AL$3-6,$G37)</f>
        <v>2000</v>
      </c>
      <c r="AM37" s="280" t="str" cm="1">
        <f t="array" ref="AM37">INDEX(コード化!$CG$5:$CQ$110,AM$3-6,$G37)</f>
        <v>2000</v>
      </c>
      <c r="AN37" s="280" t="str" cm="1">
        <f t="array" ref="AN37">INDEX(コード化!$CG$5:$CQ$110,AN$3-6,$G37)</f>
        <v>2000</v>
      </c>
      <c r="AO37" s="280" t="str" cm="1">
        <f t="array" ref="AO37">INDEX(コード化!$CG$5:$CQ$110,AO$3-6,$G37)</f>
        <v>2000</v>
      </c>
      <c r="AP37" s="280" t="str" cm="1">
        <f t="array" ref="AP37">INDEX(コード化!$CG$5:$CQ$110,AP$3-6,$G37)</f>
        <v>2000</v>
      </c>
      <c r="AQ37" s="280" t="str" cm="1">
        <f t="array" ref="AQ37">INDEX(コード化!$CG$5:$CQ$110,AQ$3-6,$G37)</f>
        <v>2000</v>
      </c>
      <c r="AR37" s="280" t="str" cm="1">
        <f t="array" ref="AR37">INDEX(コード化!$CG$5:$CQ$110,AR$3-6,$G37)</f>
        <v>2000</v>
      </c>
      <c r="AS37" s="280" t="str" cm="1">
        <f t="array" ref="AS37">INDEX(コード化!$CG$5:$CQ$110,AS$3-6,$G37)</f>
        <v>2000</v>
      </c>
      <c r="AT37" s="280" t="str" cm="1">
        <f t="array" ref="AT37">INDEX(コード化!$CG$5:$CQ$110,AT$3-6,$G37)</f>
        <v>2000</v>
      </c>
      <c r="AU37" s="280" t="str" cm="1">
        <f t="array" ref="AU37">INDEX(コード化!$CG$5:$CQ$110,AU$3-6,$G37)</f>
        <v>2000</v>
      </c>
      <c r="AV37" s="280" t="str" cm="1">
        <f t="array" ref="AV37">INDEX(コード化!$CG$5:$CQ$110,AV$3-6,$G37)</f>
        <v>2000</v>
      </c>
      <c r="AW37" s="280" t="str" cm="1">
        <f t="array" ref="AW37">INDEX(コード化!$CG$5:$CQ$110,AW$3-6,$G37)</f>
        <v>2000</v>
      </c>
      <c r="AX37" s="280" t="str" cm="1">
        <f t="array" ref="AX37">INDEX(コード化!$CG$5:$CQ$110,AX$3-6,$G37)</f>
        <v>2000</v>
      </c>
      <c r="AY37" s="280" t="str" cm="1">
        <f t="array" ref="AY37">INDEX(コード化!$CG$5:$CQ$110,AY$3-6,$G37)</f>
        <v>2000</v>
      </c>
      <c r="AZ37" s="280" t="str" cm="1">
        <f t="array" ref="AZ37">INDEX(コード化!$CG$5:$CQ$110,AZ$3-6,$G37)</f>
        <v>2000</v>
      </c>
      <c r="BA37" s="280" t="str" cm="1">
        <f t="array" ref="BA37">INDEX(コード化!$CG$5:$CQ$110,BA$3-6,$G37)</f>
        <v>2000</v>
      </c>
      <c r="BB37" s="280" t="str" cm="1">
        <f t="array" ref="BB37">INDEX(コード化!$CG$5:$CQ$110,BB$3-6,$G37)</f>
        <v>2000</v>
      </c>
      <c r="BC37" s="280" t="str" cm="1">
        <f t="array" ref="BC37">INDEX(コード化!$CG$5:$CQ$110,BC$3-6,$G37)</f>
        <v>2000</v>
      </c>
      <c r="BD37" s="280" t="str" cm="1">
        <f t="array" ref="BD37">INDEX(コード化!$CG$5:$CQ$110,BD$3-6,$G37)</f>
        <v>2000</v>
      </c>
      <c r="BE37" s="280" t="str" cm="1">
        <f t="array" ref="BE37">INDEX(コード化!$CG$5:$CQ$110,BE$3-6,$G37)</f>
        <v>2000</v>
      </c>
      <c r="BF37" s="280" t="str" cm="1">
        <f t="array" ref="BF37">INDEX(コード化!$CG$5:$CQ$110,BF$3-6,$G37)</f>
        <v>2000</v>
      </c>
      <c r="BG37" s="280" t="str" cm="1">
        <f t="array" ref="BG37">INDEX(コード化!$CG$5:$CQ$110,BG$3-6,$G37)</f>
        <v>2000</v>
      </c>
      <c r="BH37" s="280" t="str" cm="1">
        <f t="array" ref="BH37">INDEX(コード化!$CG$5:$CQ$110,BH$3-6,$G37)</f>
        <v>2000</v>
      </c>
      <c r="BI37" s="280" t="str" cm="1">
        <f t="array" ref="BI37">INDEX(コード化!$CG$5:$CQ$110,BI$3-6,$G37)</f>
        <v>2000</v>
      </c>
      <c r="BJ37" s="280" t="str" cm="1">
        <f t="array" ref="BJ37">INDEX(コード化!$CG$5:$CQ$110,BJ$3-6,$G37)</f>
        <v>2000</v>
      </c>
      <c r="BK37" s="280" t="str" cm="1">
        <f t="array" ref="BK37">INDEX(コード化!$CG$5:$CQ$110,BK$3-6,$G37)</f>
        <v>2000</v>
      </c>
      <c r="BL37" s="280" t="str" cm="1">
        <f t="array" ref="BL37">INDEX(コード化!$CG$5:$CQ$110,BL$3-6,$G37)</f>
        <v>2000</v>
      </c>
      <c r="BM37" s="280" t="str" cm="1">
        <f t="array" ref="BM37">INDEX(コード化!$CG$5:$CQ$110,BM$3-6,$G37)</f>
        <v>2000</v>
      </c>
      <c r="BN37" s="280" t="str" cm="1">
        <f t="array" ref="BN37">INDEX(コード化!$CG$5:$CQ$110,BN$3-6,$G37)</f>
        <v>2000</v>
      </c>
      <c r="BO37" s="280" t="str" cm="1">
        <f t="array" ref="BO37">INDEX(コード化!$CG$5:$CQ$110,BO$3-6,$G37)</f>
        <v>2000</v>
      </c>
      <c r="BP37" s="280" t="str" cm="1">
        <f t="array" ref="BP37">INDEX(コード化!$CG$5:$CQ$110,BP$3-6,$G37)</f>
        <v>2000</v>
      </c>
      <c r="BQ37" s="280" t="str" cm="1">
        <f t="array" ref="BQ37">INDEX(コード化!$CG$5:$CQ$110,BQ$3-6,$G37)</f>
        <v>2000</v>
      </c>
      <c r="BR37" s="280" t="str" cm="1">
        <f t="array" ref="BR37">INDEX(コード化!$CG$5:$CQ$110,BR$3-6,$G37)</f>
        <v>2000</v>
      </c>
      <c r="BS37" s="280" t="str" cm="1">
        <f t="array" ref="BS37">INDEX(コード化!$CG$5:$CQ$110,BS$3-6,$G37)</f>
        <v>2000</v>
      </c>
      <c r="BT37" s="280" t="str" cm="1">
        <f t="array" ref="BT37">INDEX(コード化!$CG$5:$CQ$110,BT$3-6,$G37)</f>
        <v>2000</v>
      </c>
      <c r="BU37" s="280" t="str" cm="1">
        <f t="array" ref="BU37">INDEX(コード化!$CG$5:$CQ$110,BU$3-6,$G37)</f>
        <v>2000</v>
      </c>
      <c r="BV37" s="280" t="str" cm="1">
        <f t="array" ref="BV37">INDEX(コード化!$CG$5:$CQ$110,BV$3-6,$G37)</f>
        <v>2000</v>
      </c>
      <c r="BW37" s="280" t="str" cm="1">
        <f t="array" ref="BW37">INDEX(コード化!$CG$5:$CQ$110,BW$3-6,$G37)</f>
        <v>2000</v>
      </c>
      <c r="BX37" s="280" t="str" cm="1">
        <f t="array" ref="BX37">INDEX(コード化!$CG$5:$CQ$110,BX$3-6,$G37)</f>
        <v>2000</v>
      </c>
      <c r="BY37" s="280" t="str" cm="1">
        <f t="array" ref="BY37">INDEX(コード化!$CG$5:$CQ$110,BY$3-6,$G37)</f>
        <v>2000</v>
      </c>
      <c r="BZ37" s="280" t="str" cm="1">
        <f t="array" ref="BZ37">INDEX(コード化!$CG$5:$CQ$110,BZ$3-6,$G37)</f>
        <v>2000</v>
      </c>
      <c r="CA37" s="280" t="str" cm="1">
        <f t="array" ref="CA37">INDEX(コード化!$CG$5:$CQ$110,CA$3-6,$G37)</f>
        <v>2000</v>
      </c>
      <c r="CB37" s="280" t="str" cm="1">
        <f t="array" ref="CB37">INDEX(コード化!$CG$5:$CQ$110,CB$3-6,$G37)</f>
        <v>2000</v>
      </c>
      <c r="CC37" s="280" t="str" cm="1">
        <f t="array" ref="CC37">INDEX(コード化!$CG$5:$CQ$110,CC$3-6,$G37)</f>
        <v>2000</v>
      </c>
      <c r="CD37" s="280" t="str" cm="1">
        <f t="array" ref="CD37">INDEX(コード化!$CG$5:$CQ$110,CD$3-6,$G37)</f>
        <v>2000</v>
      </c>
      <c r="CE37" s="280" t="str" cm="1">
        <f t="array" ref="CE37">INDEX(コード化!$CG$5:$CQ$110,CE$3-6,$G37)</f>
        <v>2000</v>
      </c>
      <c r="CF37" s="280" t="str" cm="1">
        <f t="array" ref="CF37">INDEX(コード化!$CG$5:$CQ$110,CF$3-6,$G37)</f>
        <v>2000</v>
      </c>
      <c r="CG37" s="280" t="str" cm="1">
        <f t="array" ref="CG37">INDEX(コード化!$CG$5:$CQ$110,CG$3-6,$G37)</f>
        <v>2000</v>
      </c>
      <c r="CH37" s="280" t="str" cm="1">
        <f t="array" ref="CH37">INDEX(コード化!$CG$5:$CQ$110,CH$3-6,$G37)</f>
        <v>2000</v>
      </c>
      <c r="CI37" s="280" t="str" cm="1">
        <f t="array" ref="CI37">INDEX(コード化!$CG$5:$CQ$110,CI$3-6,$G37)</f>
        <v>2000</v>
      </c>
      <c r="CJ37" s="280" t="str" cm="1">
        <f t="array" ref="CJ37">INDEX(コード化!$CG$5:$CQ$110,CJ$3-6,$G37)</f>
        <v>2000</v>
      </c>
      <c r="CK37" s="280" t="str" cm="1">
        <f t="array" ref="CK37">INDEX(コード化!$CG$5:$CQ$110,CK$3-6,$G37)</f>
        <v>2000</v>
      </c>
      <c r="CL37" s="280" t="str" cm="1">
        <f t="array" ref="CL37">INDEX(コード化!$CG$5:$CQ$110,CL$3-6,$G37)</f>
        <v>2000</v>
      </c>
      <c r="CM37" s="280" t="str" cm="1">
        <f t="array" ref="CM37">INDEX(コード化!$CG$5:$CQ$110,CM$3-6,$G37)</f>
        <v>2000</v>
      </c>
      <c r="CN37" s="280" t="str" cm="1">
        <f t="array" ref="CN37">INDEX(コード化!$CG$5:$CQ$110,CN$3-6,$G37)</f>
        <v>2000</v>
      </c>
      <c r="CO37" s="280" t="str" cm="1">
        <f t="array" ref="CO37">INDEX(コード化!$CG$5:$CQ$110,CO$3-6,$G37)</f>
        <v>2000</v>
      </c>
      <c r="CP37" s="280" t="str" cm="1">
        <f t="array" ref="CP37">INDEX(コード化!$CG$5:$CQ$110,CP$3-6,$G37)</f>
        <v>2000</v>
      </c>
      <c r="CQ37" s="280" t="str" cm="1">
        <f t="array" ref="CQ37">INDEX(コード化!$CG$5:$CQ$110,CQ$3-6,$G37)</f>
        <v>2000</v>
      </c>
      <c r="CR37" s="280" t="str" cm="1">
        <f t="array" ref="CR37">INDEX(コード化!$CG$5:$CQ$110,CR$3-6,$G37)</f>
        <v>2000</v>
      </c>
      <c r="CS37" s="280" t="str" cm="1">
        <f t="array" ref="CS37">INDEX(コード化!$CG$5:$CQ$110,CS$3-6,$G37)</f>
        <v>2000</v>
      </c>
      <c r="CT37" s="280" t="str" cm="1">
        <f t="array" ref="CT37">INDEX(コード化!$CG$5:$CQ$110,CT$3-6,$G37)</f>
        <v>2000</v>
      </c>
      <c r="CU37" s="280" t="str" cm="1">
        <f t="array" ref="CU37">INDEX(コード化!$CG$5:$CQ$110,CU$3-6,$G37)</f>
        <v>2000</v>
      </c>
      <c r="CV37" s="280" t="str" cm="1">
        <f t="array" ref="CV37">INDEX(コード化!$CG$5:$CQ$110,CV$3-6,$G37)</f>
        <v>2000</v>
      </c>
      <c r="CW37" s="280" t="str" cm="1">
        <f t="array" ref="CW37">INDEX(コード化!$CG$5:$CQ$110,CW$3-6,$G37)</f>
        <v>2000</v>
      </c>
      <c r="CX37" s="280" t="str" cm="1">
        <f t="array" ref="CX37">INDEX(コード化!$CG$5:$CQ$110,CX$3-6,$G37)</f>
        <v>2000</v>
      </c>
      <c r="CY37" s="280" t="str" cm="1">
        <f t="array" ref="CY37">INDEX(コード化!$CG$5:$CQ$110,CY$3-6,$G37)</f>
        <v>2000</v>
      </c>
      <c r="CZ37" s="280" t="str" cm="1">
        <f t="array" ref="CZ37">INDEX(コード化!$CG$5:$CQ$110,CZ$3-6,$G37)</f>
        <v>2000</v>
      </c>
      <c r="DA37" s="280" t="str" cm="1">
        <f t="array" ref="DA37">INDEX(コード化!$CG$5:$CQ$110,DA$3-6,$G37)</f>
        <v>2000</v>
      </c>
      <c r="DB37" s="280" t="str" cm="1">
        <f t="array" ref="DB37">INDEX(コード化!$CG$5:$CQ$110,DB$3-6,$G37)</f>
        <v>2000</v>
      </c>
      <c r="DC37" s="280" t="str" cm="1">
        <f t="array" ref="DC37">INDEX(コード化!$CG$5:$CQ$110,DC$3-6,$G37)</f>
        <v>2000</v>
      </c>
      <c r="DD37" s="280" t="str" cm="1">
        <f t="array" ref="DD37">INDEX(コード化!$CG$5:$CQ$110,DD$3-6,$G37)</f>
        <v>2000</v>
      </c>
      <c r="DE37" s="280" t="str" cm="1">
        <f t="array" ref="DE37">INDEX(コード化!$CG$5:$CQ$110,DE$3-6,$G37)</f>
        <v>2000</v>
      </c>
      <c r="DF37" s="280" t="str" cm="1">
        <f t="array" ref="DF37">INDEX(コード化!$CG$5:$CQ$110,DF$3-6,$G37)</f>
        <v>2000</v>
      </c>
      <c r="DG37" s="280" t="str" cm="1">
        <f t="array" ref="DG37">INDEX(コード化!$CG$5:$CQ$110,DG$3-6,$G37)</f>
        <v>2000</v>
      </c>
      <c r="DH37" s="280" t="str" cm="1">
        <f t="array" ref="DH37">INDEX(コード化!$CG$5:$CQ$110,DH$3-6,$G37)</f>
        <v>2000</v>
      </c>
      <c r="DI37" s="280" t="str" cm="1">
        <f t="array" ref="DI37">INDEX(コード化!$CG$5:$CQ$110,DI$3-6,$G37)</f>
        <v>2000</v>
      </c>
      <c r="DK37" s="80" cm="1">
        <f t="array" aca="1" ref="DK37" ca="1">_xlfn.IFS(MID(H37,3,1)="1",1,MID(H37,4,1)="1",1,TRUE,0)</f>
        <v>0</v>
      </c>
      <c r="DL37" s="80" cm="1">
        <f t="array" aca="1" ref="DL37" ca="1">_xlfn.IFS(MID(I37,3,1)="1",1,MID(I37,4,1)="1",1,TRUE,0)</f>
        <v>0</v>
      </c>
      <c r="DM37" s="80" cm="1">
        <f t="array" aca="1" ref="DM37" ca="1">_xlfn.IFS(MID(J37,3,1)="1",1,MID(J37,4,1)="1",1,TRUE,0)</f>
        <v>0</v>
      </c>
      <c r="DN37" s="80" cm="1">
        <f t="array" aca="1" ref="DN37" ca="1">_xlfn.IFS(MID(K37,3,1)="1",1,MID(K37,4,1)="1",1,TRUE,0)</f>
        <v>0</v>
      </c>
      <c r="DO37" s="80" cm="1">
        <f t="array" aca="1" ref="DO37" ca="1">_xlfn.IFS(MID(L37,3,1)="1",1,MID(L37,4,1)="1",1,TRUE,0)</f>
        <v>0</v>
      </c>
      <c r="DP37" s="80" cm="1">
        <f t="array" aca="1" ref="DP37" ca="1">_xlfn.IFS(MID(M37,3,1)="1",1,MID(M37,4,1)="1",1,TRUE,0)</f>
        <v>0</v>
      </c>
      <c r="DQ37" s="80" cm="1">
        <f t="array" ref="DQ37">_xlfn.IFS(MID(N37,3,1)="1",1,MID(N37,4,1)="1",1,TRUE,0)</f>
        <v>0</v>
      </c>
      <c r="DR37" s="80" cm="1">
        <f t="array" ref="DR37">_xlfn.IFS(MID(O37,3,1)="1",1,MID(O37,4,1)="1",1,TRUE,0)</f>
        <v>0</v>
      </c>
      <c r="DS37" s="80" cm="1">
        <f t="array" ref="DS37">_xlfn.IFS(MID(P37,3,1)="1",1,MID(P37,4,1)="1",1,TRUE,0)</f>
        <v>0</v>
      </c>
      <c r="DT37" s="80" cm="1">
        <f t="array" ref="DT37">_xlfn.IFS(MID(Q37,3,1)="1",1,MID(Q37,4,1)="1",1,TRUE,0)</f>
        <v>0</v>
      </c>
      <c r="DU37" s="80" cm="1">
        <f t="array" ref="DU37">_xlfn.IFS(MID(R37,3,1)="1",1,MID(R37,4,1)="1",1,TRUE,0)</f>
        <v>0</v>
      </c>
      <c r="DV37" s="80" cm="1">
        <f t="array" ref="DV37">_xlfn.IFS(MID(S37,3,1)="1",1,MID(S37,4,1)="1",1,TRUE,0)</f>
        <v>0</v>
      </c>
      <c r="DW37" s="80" cm="1">
        <f t="array" ref="DW37">_xlfn.IFS(MID(T37,3,1)="1",1,MID(T37,4,1)="1",1,TRUE,0)</f>
        <v>0</v>
      </c>
      <c r="DX37" s="80" cm="1">
        <f t="array" ref="DX37">_xlfn.IFS(MID(U37,3,1)="1",1,MID(U37,4,1)="1",1,TRUE,0)</f>
        <v>0</v>
      </c>
      <c r="DY37" s="80" cm="1">
        <f t="array" ref="DY37">_xlfn.IFS(MID(V37,3,1)="1",1,MID(V37,4,1)="1",1,TRUE,0)</f>
        <v>0</v>
      </c>
      <c r="DZ37" s="80" cm="1">
        <f t="array" ref="DZ37">_xlfn.IFS(MID(W37,3,1)="1",1,MID(W37,4,1)="1",1,TRUE,0)</f>
        <v>0</v>
      </c>
      <c r="EA37" s="80" cm="1">
        <f t="array" ref="EA37">_xlfn.IFS(MID(X37,3,1)="1",1,MID(X37,4,1)="1",1,TRUE,0)</f>
        <v>0</v>
      </c>
      <c r="EB37" s="80" cm="1">
        <f t="array" ref="EB37">_xlfn.IFS(MID(Y37,3,1)="1",1,MID(Y37,4,1)="1",1,TRUE,0)</f>
        <v>0</v>
      </c>
      <c r="EC37" s="80" cm="1">
        <f t="array" ref="EC37">_xlfn.IFS(MID(Z37,3,1)="1",1,MID(Z37,4,1)="1",1,TRUE,0)</f>
        <v>0</v>
      </c>
      <c r="ED37" s="80" cm="1">
        <f t="array" ref="ED37">_xlfn.IFS(MID(AA37,3,1)="1",1,MID(AA37,4,1)="1",1,TRUE,0)</f>
        <v>0</v>
      </c>
      <c r="EE37" s="80" cm="1">
        <f t="array" ref="EE37">_xlfn.IFS(MID(AB37,3,1)="1",1,MID(AB37,4,1)="1",1,TRUE,0)</f>
        <v>0</v>
      </c>
      <c r="EF37" s="80" cm="1">
        <f t="array" ref="EF37">_xlfn.IFS(MID(AC37,3,1)="1",1,MID(AC37,4,1)="1",1,TRUE,0)</f>
        <v>0</v>
      </c>
      <c r="EG37" s="80" cm="1">
        <f t="array" ref="EG37">_xlfn.IFS(MID(AD37,3,1)="1",1,MID(AD37,4,1)="1",1,TRUE,0)</f>
        <v>0</v>
      </c>
      <c r="EH37" s="80" cm="1">
        <f t="array" ref="EH37">_xlfn.IFS(MID(AE37,3,1)="1",1,MID(AE37,4,1)="1",1,TRUE,0)</f>
        <v>0</v>
      </c>
      <c r="EI37" s="80" cm="1">
        <f t="array" ref="EI37">_xlfn.IFS(MID(AF37,3,1)="1",1,MID(AF37,4,1)="1",1,TRUE,0)</f>
        <v>0</v>
      </c>
      <c r="EJ37" s="80" cm="1">
        <f t="array" ref="EJ37">_xlfn.IFS(MID(AG37,3,1)="1",1,MID(AG37,4,1)="1",1,TRUE,0)</f>
        <v>0</v>
      </c>
      <c r="EK37" s="80" cm="1">
        <f t="array" ref="EK37">_xlfn.IFS(MID(AH37,3,1)="1",1,MID(AH37,4,1)="1",1,TRUE,0)</f>
        <v>0</v>
      </c>
      <c r="EL37" s="80" cm="1">
        <f t="array" ref="EL37">_xlfn.IFS(MID(AI37,3,1)="1",1,MID(AI37,4,1)="1",1,TRUE,0)</f>
        <v>0</v>
      </c>
      <c r="EM37" s="80" cm="1">
        <f t="array" ref="EM37">_xlfn.IFS(MID(AJ37,3,1)="1",1,MID(AJ37,4,1)="1",1,TRUE,0)</f>
        <v>0</v>
      </c>
      <c r="EN37" s="80" cm="1">
        <f t="array" ref="EN37">_xlfn.IFS(MID(AK37,3,1)="1",1,MID(AK37,4,1)="1",1,TRUE,0)</f>
        <v>0</v>
      </c>
      <c r="EO37" s="80" cm="1">
        <f t="array" ref="EO37">_xlfn.IFS(MID(AL37,3,1)="1",1,MID(AL37,4,1)="1",1,TRUE,0)</f>
        <v>0</v>
      </c>
      <c r="EP37" s="80" cm="1">
        <f t="array" ref="EP37">_xlfn.IFS(MID(AM37,3,1)="1",1,MID(AM37,4,1)="1",1,TRUE,0)</f>
        <v>0</v>
      </c>
      <c r="EQ37" s="80" cm="1">
        <f t="array" ref="EQ37">_xlfn.IFS(MID(AN37,3,1)="1",1,MID(AN37,4,1)="1",1,TRUE,0)</f>
        <v>0</v>
      </c>
      <c r="ER37" s="80" cm="1">
        <f t="array" ref="ER37">_xlfn.IFS(MID(AO37,3,1)="1",1,MID(AO37,4,1)="1",1,TRUE,0)</f>
        <v>0</v>
      </c>
      <c r="ES37" s="80" cm="1">
        <f t="array" ref="ES37">_xlfn.IFS(MID(AP37,3,1)="1",1,MID(AP37,4,1)="1",1,TRUE,0)</f>
        <v>0</v>
      </c>
      <c r="ET37" s="80" cm="1">
        <f t="array" ref="ET37">_xlfn.IFS(MID(AQ37,3,1)="1",1,MID(AQ37,4,1)="1",1,TRUE,0)</f>
        <v>0</v>
      </c>
      <c r="EU37" s="80" cm="1">
        <f t="array" ref="EU37">_xlfn.IFS(MID(AR37,3,1)="1",1,MID(AR37,4,1)="1",1,TRUE,0)</f>
        <v>0</v>
      </c>
      <c r="EV37" s="80" cm="1">
        <f t="array" ref="EV37">_xlfn.IFS(MID(AS37,3,1)="1",1,MID(AS37,4,1)="1",1,TRUE,0)</f>
        <v>0</v>
      </c>
      <c r="EW37" s="80" cm="1">
        <f t="array" ref="EW37">_xlfn.IFS(MID(AT37,3,1)="1",1,MID(AT37,4,1)="1",1,TRUE,0)</f>
        <v>0</v>
      </c>
      <c r="EX37" s="80" cm="1">
        <f t="array" ref="EX37">_xlfn.IFS(MID(AU37,3,1)="1",1,MID(AU37,4,1)="1",1,TRUE,0)</f>
        <v>0</v>
      </c>
      <c r="EY37" s="80" cm="1">
        <f t="array" ref="EY37">_xlfn.IFS(MID(AV37,3,1)="1",1,MID(AV37,4,1)="1",1,TRUE,0)</f>
        <v>0</v>
      </c>
      <c r="EZ37" s="80" cm="1">
        <f t="array" ref="EZ37">_xlfn.IFS(MID(AW37,3,1)="1",1,MID(AW37,4,1)="1",1,TRUE,0)</f>
        <v>0</v>
      </c>
      <c r="FA37" s="80" cm="1">
        <f t="array" ref="FA37">_xlfn.IFS(MID(AX37,3,1)="1",1,MID(AX37,4,1)="1",1,TRUE,0)</f>
        <v>0</v>
      </c>
      <c r="FB37" s="80" cm="1">
        <f t="array" ref="FB37">_xlfn.IFS(MID(AY37,3,1)="1",1,MID(AY37,4,1)="1",1,TRUE,0)</f>
        <v>0</v>
      </c>
      <c r="FC37" s="80" cm="1">
        <f t="array" ref="FC37">_xlfn.IFS(MID(AZ37,3,1)="1",1,MID(AZ37,4,1)="1",1,TRUE,0)</f>
        <v>0</v>
      </c>
      <c r="FD37" s="80" cm="1">
        <f t="array" ref="FD37">_xlfn.IFS(MID(BA37,3,1)="1",1,MID(BA37,4,1)="1",1,TRUE,0)</f>
        <v>0</v>
      </c>
      <c r="FE37" s="80" cm="1">
        <f t="array" ref="FE37">_xlfn.IFS(MID(BB37,3,1)="1",1,MID(BB37,4,1)="1",1,TRUE,0)</f>
        <v>0</v>
      </c>
      <c r="FF37" s="80" cm="1">
        <f t="array" ref="FF37">_xlfn.IFS(MID(BC37,3,1)="1",1,MID(BC37,4,1)="1",1,TRUE,0)</f>
        <v>0</v>
      </c>
      <c r="FG37" s="80" cm="1">
        <f t="array" ref="FG37">_xlfn.IFS(MID(BD37,3,1)="1",1,MID(BD37,4,1)="1",1,TRUE,0)</f>
        <v>0</v>
      </c>
      <c r="FH37" s="80" cm="1">
        <f t="array" ref="FH37">_xlfn.IFS(MID(BE37,3,1)="1",1,MID(BE37,4,1)="1",1,TRUE,0)</f>
        <v>0</v>
      </c>
      <c r="FI37" s="80" cm="1">
        <f t="array" ref="FI37">_xlfn.IFS(MID(BF37,3,1)="1",1,MID(BF37,4,1)="1",1,TRUE,0)</f>
        <v>0</v>
      </c>
      <c r="FJ37" s="80" cm="1">
        <f t="array" ref="FJ37">_xlfn.IFS(MID(BG37,3,1)="1",1,MID(BG37,4,1)="1",1,TRUE,0)</f>
        <v>0</v>
      </c>
      <c r="FK37" s="80" cm="1">
        <f t="array" ref="FK37">_xlfn.IFS(MID(BH37,3,1)="1",1,MID(BH37,4,1)="1",1,TRUE,0)</f>
        <v>0</v>
      </c>
      <c r="FL37" s="80" cm="1">
        <f t="array" ref="FL37">_xlfn.IFS(MID(BI37,3,1)="1",1,MID(BI37,4,1)="1",1,TRUE,0)</f>
        <v>0</v>
      </c>
      <c r="FM37" s="80" cm="1">
        <f t="array" ref="FM37">_xlfn.IFS(MID(BJ37,3,1)="1",1,MID(BJ37,4,1)="1",1,TRUE,0)</f>
        <v>0</v>
      </c>
      <c r="FN37" s="80" cm="1">
        <f t="array" ref="FN37">_xlfn.IFS(MID(BK37,3,1)="1",1,MID(BK37,4,1)="1",1,TRUE,0)</f>
        <v>0</v>
      </c>
      <c r="FO37" s="80" cm="1">
        <f t="array" ref="FO37">_xlfn.IFS(MID(BL37,3,1)="1",1,MID(BL37,4,1)="1",1,TRUE,0)</f>
        <v>0</v>
      </c>
      <c r="FP37" s="80" cm="1">
        <f t="array" ref="FP37">_xlfn.IFS(MID(BM37,3,1)="1",1,MID(BM37,4,1)="1",1,TRUE,0)</f>
        <v>0</v>
      </c>
      <c r="FQ37" s="80" cm="1">
        <f t="array" ref="FQ37">_xlfn.IFS(MID(BN37,3,1)="1",1,MID(BN37,4,1)="1",1,TRUE,0)</f>
        <v>0</v>
      </c>
      <c r="FR37" s="80" cm="1">
        <f t="array" ref="FR37">_xlfn.IFS(MID(BO37,3,1)="1",1,MID(BO37,4,1)="1",1,TRUE,0)</f>
        <v>0</v>
      </c>
      <c r="FS37" s="80" cm="1">
        <f t="array" ref="FS37">_xlfn.IFS(MID(BP37,3,1)="1",1,MID(BP37,4,1)="1",1,TRUE,0)</f>
        <v>0</v>
      </c>
      <c r="FT37" s="80" cm="1">
        <f t="array" ref="FT37">_xlfn.IFS(MID(BQ37,3,1)="1",1,MID(BQ37,4,1)="1",1,TRUE,0)</f>
        <v>0</v>
      </c>
      <c r="FU37" s="80" cm="1">
        <f t="array" ref="FU37">_xlfn.IFS(MID(BR37,3,1)="1",1,MID(BR37,4,1)="1",1,TRUE,0)</f>
        <v>0</v>
      </c>
      <c r="FV37" s="80" cm="1">
        <f t="array" ref="FV37">_xlfn.IFS(MID(BS37,3,1)="1",1,MID(BS37,4,1)="1",1,TRUE,0)</f>
        <v>0</v>
      </c>
      <c r="FW37" s="80" cm="1">
        <f t="array" ref="FW37">_xlfn.IFS(MID(BT37,3,1)="1",1,MID(BT37,4,1)="1",1,TRUE,0)</f>
        <v>0</v>
      </c>
      <c r="FX37" s="80" cm="1">
        <f t="array" ref="FX37">_xlfn.IFS(MID(BU37,3,1)="1",1,MID(BU37,4,1)="1",1,TRUE,0)</f>
        <v>0</v>
      </c>
      <c r="FY37" s="80" cm="1">
        <f t="array" ref="FY37">_xlfn.IFS(MID(BV37,3,1)="1",1,MID(BV37,4,1)="1",1,TRUE,0)</f>
        <v>0</v>
      </c>
      <c r="FZ37" s="80" cm="1">
        <f t="array" ref="FZ37">_xlfn.IFS(MID(BW37,3,1)="1",1,MID(BW37,4,1)="1",1,TRUE,0)</f>
        <v>0</v>
      </c>
      <c r="GA37" s="80" cm="1">
        <f t="array" ref="GA37">_xlfn.IFS(MID(BX37,3,1)="1",1,MID(BX37,4,1)="1",1,TRUE,0)</f>
        <v>0</v>
      </c>
      <c r="GB37" s="80" cm="1">
        <f t="array" ref="GB37">_xlfn.IFS(MID(BY37,3,1)="1",1,MID(BY37,4,1)="1",1,TRUE,0)</f>
        <v>0</v>
      </c>
      <c r="GC37" s="80" cm="1">
        <f t="array" ref="GC37">_xlfn.IFS(MID(BZ37,3,1)="1",1,MID(BZ37,4,1)="1",1,TRUE,0)</f>
        <v>0</v>
      </c>
      <c r="GD37" s="80" cm="1">
        <f t="array" ref="GD37">_xlfn.IFS(MID(CA37,3,1)="1",1,MID(CA37,4,1)="1",1,TRUE,0)</f>
        <v>0</v>
      </c>
      <c r="GE37" s="80" cm="1">
        <f t="array" ref="GE37">_xlfn.IFS(MID(CB37,3,1)="1",1,MID(CB37,4,1)="1",1,TRUE,0)</f>
        <v>0</v>
      </c>
      <c r="GF37" s="80" cm="1">
        <f t="array" ref="GF37">_xlfn.IFS(MID(CC37,3,1)="1",1,MID(CC37,4,1)="1",1,TRUE,0)</f>
        <v>0</v>
      </c>
      <c r="GG37" s="80" cm="1">
        <f t="array" ref="GG37">_xlfn.IFS(MID(CD37,3,1)="1",1,MID(CD37,4,1)="1",1,TRUE,0)</f>
        <v>0</v>
      </c>
      <c r="GH37" s="80" cm="1">
        <f t="array" ref="GH37">_xlfn.IFS(MID(CE37,3,1)="1",1,MID(CE37,4,1)="1",1,TRUE,0)</f>
        <v>0</v>
      </c>
      <c r="GI37" s="80" cm="1">
        <f t="array" ref="GI37">_xlfn.IFS(MID(CF37,3,1)="1",1,MID(CF37,4,1)="1",1,TRUE,0)</f>
        <v>0</v>
      </c>
      <c r="GJ37" s="80" cm="1">
        <f t="array" ref="GJ37">_xlfn.IFS(MID(CG37,3,1)="1",1,MID(CG37,4,1)="1",1,TRUE,0)</f>
        <v>0</v>
      </c>
      <c r="GK37" s="80" cm="1">
        <f t="array" ref="GK37">_xlfn.IFS(MID(CH37,3,1)="1",1,MID(CH37,4,1)="1",1,TRUE,0)</f>
        <v>0</v>
      </c>
      <c r="GL37" s="80" cm="1">
        <f t="array" ref="GL37">_xlfn.IFS(MID(CI37,3,1)="1",1,MID(CI37,4,1)="1",1,TRUE,0)</f>
        <v>0</v>
      </c>
      <c r="GM37" s="80" cm="1">
        <f t="array" ref="GM37">_xlfn.IFS(MID(CJ37,3,1)="1",1,MID(CJ37,4,1)="1",1,TRUE,0)</f>
        <v>0</v>
      </c>
      <c r="GN37" s="80" cm="1">
        <f t="array" ref="GN37">_xlfn.IFS(MID(CK37,3,1)="1",1,MID(CK37,4,1)="1",1,TRUE,0)</f>
        <v>0</v>
      </c>
      <c r="GO37" s="80" cm="1">
        <f t="array" ref="GO37">_xlfn.IFS(MID(CL37,3,1)="1",1,MID(CL37,4,1)="1",1,TRUE,0)</f>
        <v>0</v>
      </c>
      <c r="GP37" s="80" cm="1">
        <f t="array" ref="GP37">_xlfn.IFS(MID(CM37,3,1)="1",1,MID(CM37,4,1)="1",1,TRUE,0)</f>
        <v>0</v>
      </c>
      <c r="GQ37" s="80" cm="1">
        <f t="array" ref="GQ37">_xlfn.IFS(MID(CN37,3,1)="1",1,MID(CN37,4,1)="1",1,TRUE,0)</f>
        <v>0</v>
      </c>
      <c r="GR37" s="80" cm="1">
        <f t="array" ref="GR37">_xlfn.IFS(MID(CO37,3,1)="1",1,MID(CO37,4,1)="1",1,TRUE,0)</f>
        <v>0</v>
      </c>
      <c r="GS37" s="80" cm="1">
        <f t="array" ref="GS37">_xlfn.IFS(MID(CP37,3,1)="1",1,MID(CP37,4,1)="1",1,TRUE,0)</f>
        <v>0</v>
      </c>
      <c r="GT37" s="80" cm="1">
        <f t="array" ref="GT37">_xlfn.IFS(MID(CQ37,3,1)="1",1,MID(CQ37,4,1)="1",1,TRUE,0)</f>
        <v>0</v>
      </c>
      <c r="GU37" s="80" cm="1">
        <f t="array" ref="GU37">_xlfn.IFS(MID(CR37,3,1)="1",1,MID(CR37,4,1)="1",1,TRUE,0)</f>
        <v>0</v>
      </c>
      <c r="GV37" s="80" cm="1">
        <f t="array" ref="GV37">_xlfn.IFS(MID(CS37,3,1)="1",1,MID(CS37,4,1)="1",1,TRUE,0)</f>
        <v>0</v>
      </c>
      <c r="GW37" s="80" cm="1">
        <f t="array" ref="GW37">_xlfn.IFS(MID(CT37,3,1)="1",1,MID(CT37,4,1)="1",1,TRUE,0)</f>
        <v>0</v>
      </c>
      <c r="GX37" s="80" cm="1">
        <f t="array" ref="GX37">_xlfn.IFS(MID(CU37,3,1)="1",1,MID(CU37,4,1)="1",1,TRUE,0)</f>
        <v>0</v>
      </c>
      <c r="GY37" s="80" cm="1">
        <f t="array" ref="GY37">_xlfn.IFS(MID(CV37,3,1)="1",1,MID(CV37,4,1)="1",1,TRUE,0)</f>
        <v>0</v>
      </c>
      <c r="GZ37" s="80" cm="1">
        <f t="array" ref="GZ37">_xlfn.IFS(MID(CW37,3,1)="1",1,MID(CW37,4,1)="1",1,TRUE,0)</f>
        <v>0</v>
      </c>
      <c r="HA37" s="80" cm="1">
        <f t="array" ref="HA37">_xlfn.IFS(MID(CX37,3,1)="1",1,MID(CX37,4,1)="1",1,TRUE,0)</f>
        <v>0</v>
      </c>
      <c r="HB37" s="80" cm="1">
        <f t="array" ref="HB37">_xlfn.IFS(MID(CY37,3,1)="1",1,MID(CY37,4,1)="1",1,TRUE,0)</f>
        <v>0</v>
      </c>
      <c r="HC37" s="80" cm="1">
        <f t="array" ref="HC37">_xlfn.IFS(MID(CZ37,3,1)="1",1,MID(CZ37,4,1)="1",1,TRUE,0)</f>
        <v>0</v>
      </c>
      <c r="HD37" s="80" cm="1">
        <f t="array" ref="HD37">_xlfn.IFS(MID(DA37,3,1)="1",1,MID(DA37,4,1)="1",1,TRUE,0)</f>
        <v>0</v>
      </c>
      <c r="HE37" s="80" cm="1">
        <f t="array" ref="HE37">_xlfn.IFS(MID(DB37,3,1)="1",1,MID(DB37,4,1)="1",1,TRUE,0)</f>
        <v>0</v>
      </c>
      <c r="HF37" s="80" cm="1">
        <f t="array" ref="HF37">_xlfn.IFS(MID(DC37,3,1)="1",1,MID(DC37,4,1)="1",1,TRUE,0)</f>
        <v>0</v>
      </c>
      <c r="HG37" s="80" cm="1">
        <f t="array" ref="HG37">_xlfn.IFS(MID(DD37,3,1)="1",1,MID(DD37,4,1)="1",1,TRUE,0)</f>
        <v>0</v>
      </c>
      <c r="HH37" s="80" cm="1">
        <f t="array" ref="HH37">_xlfn.IFS(MID(DE37,3,1)="1",1,MID(DE37,4,1)="1",1,TRUE,0)</f>
        <v>0</v>
      </c>
      <c r="HI37" s="80" cm="1">
        <f t="array" ref="HI37">_xlfn.IFS(MID(DF37,3,1)="1",1,MID(DF37,4,1)="1",1,TRUE,0)</f>
        <v>0</v>
      </c>
      <c r="HJ37" s="80" cm="1">
        <f t="array" ref="HJ37">_xlfn.IFS(MID(DG37,3,1)="1",1,MID(DG37,4,1)="1",1,TRUE,0)</f>
        <v>0</v>
      </c>
      <c r="HK37" s="80" cm="1">
        <f t="array" ref="HK37">_xlfn.IFS(MID(DH37,3,1)="1",1,MID(DH37,4,1)="1",1,TRUE,0)</f>
        <v>0</v>
      </c>
      <c r="HL37" s="80" cm="1">
        <f t="array" ref="HL37">_xlfn.IFS(MID(DI37,3,1)="1",1,MID(DI37,4,1)="1",1,TRUE,0)</f>
        <v>0</v>
      </c>
    </row>
    <row r="38" spans="1:220" s="80" customFormat="1" ht="26" x14ac:dyDescent="0.2">
      <c r="A38" s="268">
        <v>41</v>
      </c>
      <c r="B38" s="269" t="s">
        <v>2458</v>
      </c>
      <c r="C38" s="269" t="s">
        <v>2463</v>
      </c>
      <c r="D38" s="270" t="s">
        <v>2496</v>
      </c>
      <c r="E38" s="250"/>
      <c r="G38" s="80">
        <v>2</v>
      </c>
      <c r="H38" s="280" t="str" cm="1">
        <f t="array" aca="1" ref="H38" ca="1">INDEX(コード化!$CG$5:$CQ$110,H$3-6,$G38)</f>
        <v>2000</v>
      </c>
      <c r="I38" s="280" t="str" cm="1">
        <f t="array" aca="1" ref="I38" ca="1">INDEX(コード化!$CG$5:$CQ$110,I$3-6,$G38)</f>
        <v>2000</v>
      </c>
      <c r="J38" s="280" t="str" cm="1">
        <f t="array" aca="1" ref="J38" ca="1">INDEX(コード化!$CG$5:$CQ$110,J$3-6,$G38)</f>
        <v>2000</v>
      </c>
      <c r="K38" s="280" t="str" cm="1">
        <f t="array" aca="1" ref="K38" ca="1">INDEX(コード化!$CG$5:$CQ$110,K$3-6,$G38)</f>
        <v>2000</v>
      </c>
      <c r="L38" s="280" t="str" cm="1">
        <f t="array" aca="1" ref="L38" ca="1">INDEX(コード化!$CG$5:$CQ$110,L$3-6,$G38)</f>
        <v>2000</v>
      </c>
      <c r="M38" s="280" t="str" cm="1">
        <f t="array" aca="1" ref="M38" ca="1">INDEX(コード化!$CG$5:$CQ$110,M$3-6,$G38)</f>
        <v>2000</v>
      </c>
      <c r="N38" s="280" t="str" cm="1">
        <f t="array" ref="N38">INDEX(コード化!$CG$5:$CQ$110,N$3-6,$G38)</f>
        <v>2000</v>
      </c>
      <c r="O38" s="280" t="str" cm="1">
        <f t="array" ref="O38">INDEX(コード化!$CG$5:$CQ$110,O$3-6,$G38)</f>
        <v>2000</v>
      </c>
      <c r="P38" s="280" t="str" cm="1">
        <f t="array" ref="P38">INDEX(コード化!$CG$5:$CQ$110,P$3-6,$G38)</f>
        <v>2000</v>
      </c>
      <c r="Q38" s="280" t="str" cm="1">
        <f t="array" ref="Q38">INDEX(コード化!$CG$5:$CQ$110,Q$3-6,$G38)</f>
        <v>2000</v>
      </c>
      <c r="R38" s="280" t="str" cm="1">
        <f t="array" ref="R38">INDEX(コード化!$CG$5:$CQ$110,R$3-6,$G38)</f>
        <v>2000</v>
      </c>
      <c r="S38" s="280" t="str" cm="1">
        <f t="array" ref="S38">INDEX(コード化!$CG$5:$CQ$110,S$3-6,$G38)</f>
        <v>2000</v>
      </c>
      <c r="T38" s="280" t="str" cm="1">
        <f t="array" ref="T38">INDEX(コード化!$CG$5:$CQ$110,T$3-6,$G38)</f>
        <v>2000</v>
      </c>
      <c r="U38" s="280" t="str" cm="1">
        <f t="array" ref="U38">INDEX(コード化!$CG$5:$CQ$110,U$3-6,$G38)</f>
        <v>2000</v>
      </c>
      <c r="V38" s="280" t="str" cm="1">
        <f t="array" ref="V38">INDEX(コード化!$CG$5:$CQ$110,V$3-6,$G38)</f>
        <v>2000</v>
      </c>
      <c r="W38" s="280" t="str" cm="1">
        <f t="array" ref="W38">INDEX(コード化!$CG$5:$CQ$110,W$3-6,$G38)</f>
        <v>2000</v>
      </c>
      <c r="X38" s="280" t="str" cm="1">
        <f t="array" ref="X38">INDEX(コード化!$CG$5:$CQ$110,X$3-6,$G38)</f>
        <v>2000</v>
      </c>
      <c r="Y38" s="280" t="str" cm="1">
        <f t="array" ref="Y38">INDEX(コード化!$CG$5:$CQ$110,Y$3-6,$G38)</f>
        <v>2000</v>
      </c>
      <c r="Z38" s="280" t="str" cm="1">
        <f t="array" ref="Z38">INDEX(コード化!$CG$5:$CQ$110,Z$3-6,$G38)</f>
        <v>2000</v>
      </c>
      <c r="AA38" s="280" t="str" cm="1">
        <f t="array" ref="AA38">INDEX(コード化!$CG$5:$CQ$110,AA$3-6,$G38)</f>
        <v>2000</v>
      </c>
      <c r="AB38" s="280" t="str" cm="1">
        <f t="array" ref="AB38">INDEX(コード化!$CG$5:$CQ$110,AB$3-6,$G38)</f>
        <v>2000</v>
      </c>
      <c r="AC38" s="280" t="str" cm="1">
        <f t="array" ref="AC38">INDEX(コード化!$CG$5:$CQ$110,AC$3-6,$G38)</f>
        <v>2000</v>
      </c>
      <c r="AD38" s="280" t="str" cm="1">
        <f t="array" ref="AD38">INDEX(コード化!$CG$5:$CQ$110,AD$3-6,$G38)</f>
        <v>2000</v>
      </c>
      <c r="AE38" s="280" t="str" cm="1">
        <f t="array" ref="AE38">INDEX(コード化!$CG$5:$CQ$110,AE$3-6,$G38)</f>
        <v>2000</v>
      </c>
      <c r="AF38" s="280" t="str" cm="1">
        <f t="array" ref="AF38">INDEX(コード化!$CG$5:$CQ$110,AF$3-6,$G38)</f>
        <v>2000</v>
      </c>
      <c r="AG38" s="280" t="str" cm="1">
        <f t="array" ref="AG38">INDEX(コード化!$CG$5:$CQ$110,AG$3-6,$G38)</f>
        <v>2000</v>
      </c>
      <c r="AH38" s="280" t="str" cm="1">
        <f t="array" ref="AH38">INDEX(コード化!$CG$5:$CQ$110,AH$3-6,$G38)</f>
        <v>2000</v>
      </c>
      <c r="AI38" s="280" t="str" cm="1">
        <f t="array" ref="AI38">INDEX(コード化!$CG$5:$CQ$110,AI$3-6,$G38)</f>
        <v>2000</v>
      </c>
      <c r="AJ38" s="280" t="str" cm="1">
        <f t="array" ref="AJ38">INDEX(コード化!$CG$5:$CQ$110,AJ$3-6,$G38)</f>
        <v>2000</v>
      </c>
      <c r="AK38" s="280" t="str" cm="1">
        <f t="array" ref="AK38">INDEX(コード化!$CG$5:$CQ$110,AK$3-6,$G38)</f>
        <v>2000</v>
      </c>
      <c r="AL38" s="280" t="str" cm="1">
        <f t="array" ref="AL38">INDEX(コード化!$CG$5:$CQ$110,AL$3-6,$G38)</f>
        <v>2000</v>
      </c>
      <c r="AM38" s="280" t="str" cm="1">
        <f t="array" ref="AM38">INDEX(コード化!$CG$5:$CQ$110,AM$3-6,$G38)</f>
        <v>2000</v>
      </c>
      <c r="AN38" s="280" t="str" cm="1">
        <f t="array" ref="AN38">INDEX(コード化!$CG$5:$CQ$110,AN$3-6,$G38)</f>
        <v>2000</v>
      </c>
      <c r="AO38" s="280" t="str" cm="1">
        <f t="array" ref="AO38">INDEX(コード化!$CG$5:$CQ$110,AO$3-6,$G38)</f>
        <v>2000</v>
      </c>
      <c r="AP38" s="280" t="str" cm="1">
        <f t="array" ref="AP38">INDEX(コード化!$CG$5:$CQ$110,AP$3-6,$G38)</f>
        <v>2000</v>
      </c>
      <c r="AQ38" s="280" t="str" cm="1">
        <f t="array" ref="AQ38">INDEX(コード化!$CG$5:$CQ$110,AQ$3-6,$G38)</f>
        <v>2000</v>
      </c>
      <c r="AR38" s="280" t="str" cm="1">
        <f t="array" ref="AR38">INDEX(コード化!$CG$5:$CQ$110,AR$3-6,$G38)</f>
        <v>2000</v>
      </c>
      <c r="AS38" s="280" t="str" cm="1">
        <f t="array" ref="AS38">INDEX(コード化!$CG$5:$CQ$110,AS$3-6,$G38)</f>
        <v>2000</v>
      </c>
      <c r="AT38" s="280" t="str" cm="1">
        <f t="array" ref="AT38">INDEX(コード化!$CG$5:$CQ$110,AT$3-6,$G38)</f>
        <v>2000</v>
      </c>
      <c r="AU38" s="280" t="str" cm="1">
        <f t="array" ref="AU38">INDEX(コード化!$CG$5:$CQ$110,AU$3-6,$G38)</f>
        <v>2000</v>
      </c>
      <c r="AV38" s="280" t="str" cm="1">
        <f t="array" ref="AV38">INDEX(コード化!$CG$5:$CQ$110,AV$3-6,$G38)</f>
        <v>2000</v>
      </c>
      <c r="AW38" s="280" t="str" cm="1">
        <f t="array" ref="AW38">INDEX(コード化!$CG$5:$CQ$110,AW$3-6,$G38)</f>
        <v>2000</v>
      </c>
      <c r="AX38" s="280" t="str" cm="1">
        <f t="array" ref="AX38">INDEX(コード化!$CG$5:$CQ$110,AX$3-6,$G38)</f>
        <v>2000</v>
      </c>
      <c r="AY38" s="280" t="str" cm="1">
        <f t="array" ref="AY38">INDEX(コード化!$CG$5:$CQ$110,AY$3-6,$G38)</f>
        <v>2000</v>
      </c>
      <c r="AZ38" s="280" t="str" cm="1">
        <f t="array" ref="AZ38">INDEX(コード化!$CG$5:$CQ$110,AZ$3-6,$G38)</f>
        <v>2000</v>
      </c>
      <c r="BA38" s="280" t="str" cm="1">
        <f t="array" ref="BA38">INDEX(コード化!$CG$5:$CQ$110,BA$3-6,$G38)</f>
        <v>2000</v>
      </c>
      <c r="BB38" s="280" t="str" cm="1">
        <f t="array" ref="BB38">INDEX(コード化!$CG$5:$CQ$110,BB$3-6,$G38)</f>
        <v>2000</v>
      </c>
      <c r="BC38" s="280" t="str" cm="1">
        <f t="array" ref="BC38">INDEX(コード化!$CG$5:$CQ$110,BC$3-6,$G38)</f>
        <v>2000</v>
      </c>
      <c r="BD38" s="280" t="str" cm="1">
        <f t="array" ref="BD38">INDEX(コード化!$CG$5:$CQ$110,BD$3-6,$G38)</f>
        <v>2000</v>
      </c>
      <c r="BE38" s="280" t="str" cm="1">
        <f t="array" ref="BE38">INDEX(コード化!$CG$5:$CQ$110,BE$3-6,$G38)</f>
        <v>2000</v>
      </c>
      <c r="BF38" s="280" t="str" cm="1">
        <f t="array" ref="BF38">INDEX(コード化!$CG$5:$CQ$110,BF$3-6,$G38)</f>
        <v>2000</v>
      </c>
      <c r="BG38" s="280" t="str" cm="1">
        <f t="array" ref="BG38">INDEX(コード化!$CG$5:$CQ$110,BG$3-6,$G38)</f>
        <v>2000</v>
      </c>
      <c r="BH38" s="280" t="str" cm="1">
        <f t="array" ref="BH38">INDEX(コード化!$CG$5:$CQ$110,BH$3-6,$G38)</f>
        <v>2000</v>
      </c>
      <c r="BI38" s="280" t="str" cm="1">
        <f t="array" ref="BI38">INDEX(コード化!$CG$5:$CQ$110,BI$3-6,$G38)</f>
        <v>2000</v>
      </c>
      <c r="BJ38" s="280" t="str" cm="1">
        <f t="array" ref="BJ38">INDEX(コード化!$CG$5:$CQ$110,BJ$3-6,$G38)</f>
        <v>2000</v>
      </c>
      <c r="BK38" s="280" t="str" cm="1">
        <f t="array" ref="BK38">INDEX(コード化!$CG$5:$CQ$110,BK$3-6,$G38)</f>
        <v>2000</v>
      </c>
      <c r="BL38" s="280" t="str" cm="1">
        <f t="array" ref="BL38">INDEX(コード化!$CG$5:$CQ$110,BL$3-6,$G38)</f>
        <v>2000</v>
      </c>
      <c r="BM38" s="280" t="str" cm="1">
        <f t="array" ref="BM38">INDEX(コード化!$CG$5:$CQ$110,BM$3-6,$G38)</f>
        <v>2000</v>
      </c>
      <c r="BN38" s="280" t="str" cm="1">
        <f t="array" ref="BN38">INDEX(コード化!$CG$5:$CQ$110,BN$3-6,$G38)</f>
        <v>2000</v>
      </c>
      <c r="BO38" s="280" t="str" cm="1">
        <f t="array" ref="BO38">INDEX(コード化!$CG$5:$CQ$110,BO$3-6,$G38)</f>
        <v>2000</v>
      </c>
      <c r="BP38" s="280" t="str" cm="1">
        <f t="array" ref="BP38">INDEX(コード化!$CG$5:$CQ$110,BP$3-6,$G38)</f>
        <v>2000</v>
      </c>
      <c r="BQ38" s="280" t="str" cm="1">
        <f t="array" ref="BQ38">INDEX(コード化!$CG$5:$CQ$110,BQ$3-6,$G38)</f>
        <v>2000</v>
      </c>
      <c r="BR38" s="280" t="str" cm="1">
        <f t="array" ref="BR38">INDEX(コード化!$CG$5:$CQ$110,BR$3-6,$G38)</f>
        <v>2000</v>
      </c>
      <c r="BS38" s="280" t="str" cm="1">
        <f t="array" ref="BS38">INDEX(コード化!$CG$5:$CQ$110,BS$3-6,$G38)</f>
        <v>2000</v>
      </c>
      <c r="BT38" s="280" t="str" cm="1">
        <f t="array" ref="BT38">INDEX(コード化!$CG$5:$CQ$110,BT$3-6,$G38)</f>
        <v>2000</v>
      </c>
      <c r="BU38" s="280" t="str" cm="1">
        <f t="array" ref="BU38">INDEX(コード化!$CG$5:$CQ$110,BU$3-6,$G38)</f>
        <v>2000</v>
      </c>
      <c r="BV38" s="280" t="str" cm="1">
        <f t="array" ref="BV38">INDEX(コード化!$CG$5:$CQ$110,BV$3-6,$G38)</f>
        <v>2000</v>
      </c>
      <c r="BW38" s="280" t="str" cm="1">
        <f t="array" ref="BW38">INDEX(コード化!$CG$5:$CQ$110,BW$3-6,$G38)</f>
        <v>2000</v>
      </c>
      <c r="BX38" s="280" t="str" cm="1">
        <f t="array" ref="BX38">INDEX(コード化!$CG$5:$CQ$110,BX$3-6,$G38)</f>
        <v>2000</v>
      </c>
      <c r="BY38" s="280" t="str" cm="1">
        <f t="array" ref="BY38">INDEX(コード化!$CG$5:$CQ$110,BY$3-6,$G38)</f>
        <v>2000</v>
      </c>
      <c r="BZ38" s="280" t="str" cm="1">
        <f t="array" ref="BZ38">INDEX(コード化!$CG$5:$CQ$110,BZ$3-6,$G38)</f>
        <v>2000</v>
      </c>
      <c r="CA38" s="280" t="str" cm="1">
        <f t="array" ref="CA38">INDEX(コード化!$CG$5:$CQ$110,CA$3-6,$G38)</f>
        <v>2000</v>
      </c>
      <c r="CB38" s="280" t="str" cm="1">
        <f t="array" ref="CB38">INDEX(コード化!$CG$5:$CQ$110,CB$3-6,$G38)</f>
        <v>2000</v>
      </c>
      <c r="CC38" s="280" t="str" cm="1">
        <f t="array" ref="CC38">INDEX(コード化!$CG$5:$CQ$110,CC$3-6,$G38)</f>
        <v>2000</v>
      </c>
      <c r="CD38" s="280" t="str" cm="1">
        <f t="array" ref="CD38">INDEX(コード化!$CG$5:$CQ$110,CD$3-6,$G38)</f>
        <v>2000</v>
      </c>
      <c r="CE38" s="280" t="str" cm="1">
        <f t="array" ref="CE38">INDEX(コード化!$CG$5:$CQ$110,CE$3-6,$G38)</f>
        <v>2000</v>
      </c>
      <c r="CF38" s="280" t="str" cm="1">
        <f t="array" ref="CF38">INDEX(コード化!$CG$5:$CQ$110,CF$3-6,$G38)</f>
        <v>2000</v>
      </c>
      <c r="CG38" s="280" t="str" cm="1">
        <f t="array" ref="CG38">INDEX(コード化!$CG$5:$CQ$110,CG$3-6,$G38)</f>
        <v>2000</v>
      </c>
      <c r="CH38" s="280" t="str" cm="1">
        <f t="array" ref="CH38">INDEX(コード化!$CG$5:$CQ$110,CH$3-6,$G38)</f>
        <v>2000</v>
      </c>
      <c r="CI38" s="280" t="str" cm="1">
        <f t="array" ref="CI38">INDEX(コード化!$CG$5:$CQ$110,CI$3-6,$G38)</f>
        <v>2000</v>
      </c>
      <c r="CJ38" s="280" t="str" cm="1">
        <f t="array" ref="CJ38">INDEX(コード化!$CG$5:$CQ$110,CJ$3-6,$G38)</f>
        <v>2000</v>
      </c>
      <c r="CK38" s="280" t="str" cm="1">
        <f t="array" ref="CK38">INDEX(コード化!$CG$5:$CQ$110,CK$3-6,$G38)</f>
        <v>2000</v>
      </c>
      <c r="CL38" s="280" t="str" cm="1">
        <f t="array" ref="CL38">INDEX(コード化!$CG$5:$CQ$110,CL$3-6,$G38)</f>
        <v>2000</v>
      </c>
      <c r="CM38" s="280" t="str" cm="1">
        <f t="array" ref="CM38">INDEX(コード化!$CG$5:$CQ$110,CM$3-6,$G38)</f>
        <v>2000</v>
      </c>
      <c r="CN38" s="280" t="str" cm="1">
        <f t="array" ref="CN38">INDEX(コード化!$CG$5:$CQ$110,CN$3-6,$G38)</f>
        <v>2000</v>
      </c>
      <c r="CO38" s="280" t="str" cm="1">
        <f t="array" ref="CO38">INDEX(コード化!$CG$5:$CQ$110,CO$3-6,$G38)</f>
        <v>2000</v>
      </c>
      <c r="CP38" s="280" t="str" cm="1">
        <f t="array" ref="CP38">INDEX(コード化!$CG$5:$CQ$110,CP$3-6,$G38)</f>
        <v>2000</v>
      </c>
      <c r="CQ38" s="280" t="str" cm="1">
        <f t="array" ref="CQ38">INDEX(コード化!$CG$5:$CQ$110,CQ$3-6,$G38)</f>
        <v>2000</v>
      </c>
      <c r="CR38" s="280" t="str" cm="1">
        <f t="array" ref="CR38">INDEX(コード化!$CG$5:$CQ$110,CR$3-6,$G38)</f>
        <v>2000</v>
      </c>
      <c r="CS38" s="280" t="str" cm="1">
        <f t="array" ref="CS38">INDEX(コード化!$CG$5:$CQ$110,CS$3-6,$G38)</f>
        <v>2000</v>
      </c>
      <c r="CT38" s="280" t="str" cm="1">
        <f t="array" ref="CT38">INDEX(コード化!$CG$5:$CQ$110,CT$3-6,$G38)</f>
        <v>2000</v>
      </c>
      <c r="CU38" s="280" t="str" cm="1">
        <f t="array" ref="CU38">INDEX(コード化!$CG$5:$CQ$110,CU$3-6,$G38)</f>
        <v>2000</v>
      </c>
      <c r="CV38" s="280" t="str" cm="1">
        <f t="array" ref="CV38">INDEX(コード化!$CG$5:$CQ$110,CV$3-6,$G38)</f>
        <v>2000</v>
      </c>
      <c r="CW38" s="280" t="str" cm="1">
        <f t="array" ref="CW38">INDEX(コード化!$CG$5:$CQ$110,CW$3-6,$G38)</f>
        <v>2000</v>
      </c>
      <c r="CX38" s="280" t="str" cm="1">
        <f t="array" ref="CX38">INDEX(コード化!$CG$5:$CQ$110,CX$3-6,$G38)</f>
        <v>2000</v>
      </c>
      <c r="CY38" s="280" t="str" cm="1">
        <f t="array" ref="CY38">INDEX(コード化!$CG$5:$CQ$110,CY$3-6,$G38)</f>
        <v>2000</v>
      </c>
      <c r="CZ38" s="280" t="str" cm="1">
        <f t="array" ref="CZ38">INDEX(コード化!$CG$5:$CQ$110,CZ$3-6,$G38)</f>
        <v>2000</v>
      </c>
      <c r="DA38" s="280" t="str" cm="1">
        <f t="array" ref="DA38">INDEX(コード化!$CG$5:$CQ$110,DA$3-6,$G38)</f>
        <v>2000</v>
      </c>
      <c r="DB38" s="280" t="str" cm="1">
        <f t="array" ref="DB38">INDEX(コード化!$CG$5:$CQ$110,DB$3-6,$G38)</f>
        <v>2000</v>
      </c>
      <c r="DC38" s="280" t="str" cm="1">
        <f t="array" ref="DC38">INDEX(コード化!$CG$5:$CQ$110,DC$3-6,$G38)</f>
        <v>2000</v>
      </c>
      <c r="DD38" s="280" t="str" cm="1">
        <f t="array" ref="DD38">INDEX(コード化!$CG$5:$CQ$110,DD$3-6,$G38)</f>
        <v>2000</v>
      </c>
      <c r="DE38" s="280" t="str" cm="1">
        <f t="array" ref="DE38">INDEX(コード化!$CG$5:$CQ$110,DE$3-6,$G38)</f>
        <v>2000</v>
      </c>
      <c r="DF38" s="280" t="str" cm="1">
        <f t="array" ref="DF38">INDEX(コード化!$CG$5:$CQ$110,DF$3-6,$G38)</f>
        <v>2000</v>
      </c>
      <c r="DG38" s="280" t="str" cm="1">
        <f t="array" ref="DG38">INDEX(コード化!$CG$5:$CQ$110,DG$3-6,$G38)</f>
        <v>2000</v>
      </c>
      <c r="DH38" s="280" t="str" cm="1">
        <f t="array" ref="DH38">INDEX(コード化!$CG$5:$CQ$110,DH$3-6,$G38)</f>
        <v>2000</v>
      </c>
      <c r="DI38" s="280" t="str" cm="1">
        <f t="array" ref="DI38">INDEX(コード化!$CG$5:$CQ$110,DI$3-6,$G38)</f>
        <v>2000</v>
      </c>
      <c r="DK38" s="80">
        <v>0</v>
      </c>
      <c r="DL38" s="80">
        <v>0</v>
      </c>
      <c r="DM38" s="80">
        <v>0</v>
      </c>
      <c r="DN38" s="80">
        <v>0</v>
      </c>
      <c r="DO38" s="80">
        <v>0</v>
      </c>
      <c r="DP38" s="80">
        <v>0</v>
      </c>
      <c r="DQ38" s="80">
        <v>0</v>
      </c>
      <c r="DR38" s="80">
        <v>0</v>
      </c>
      <c r="DS38" s="80">
        <v>0</v>
      </c>
      <c r="DT38" s="80">
        <v>0</v>
      </c>
      <c r="DU38" s="80">
        <v>0</v>
      </c>
      <c r="DV38" s="80">
        <v>0</v>
      </c>
      <c r="DW38" s="80">
        <v>0</v>
      </c>
      <c r="DX38" s="80">
        <v>0</v>
      </c>
      <c r="DY38" s="80">
        <v>0</v>
      </c>
      <c r="DZ38" s="80">
        <v>0</v>
      </c>
      <c r="EA38" s="80">
        <v>0</v>
      </c>
      <c r="EB38" s="80">
        <v>0</v>
      </c>
      <c r="EC38" s="80">
        <v>0</v>
      </c>
      <c r="ED38" s="80">
        <v>0</v>
      </c>
      <c r="EE38" s="80">
        <v>0</v>
      </c>
      <c r="EF38" s="80">
        <v>0</v>
      </c>
      <c r="EG38" s="80">
        <v>0</v>
      </c>
      <c r="EH38" s="80">
        <v>0</v>
      </c>
      <c r="EI38" s="80">
        <v>0</v>
      </c>
      <c r="EJ38" s="80">
        <v>0</v>
      </c>
      <c r="EK38" s="80">
        <v>0</v>
      </c>
      <c r="EL38" s="80">
        <v>0</v>
      </c>
      <c r="EM38" s="80">
        <v>0</v>
      </c>
      <c r="EN38" s="80">
        <v>0</v>
      </c>
      <c r="EO38" s="80">
        <v>0</v>
      </c>
      <c r="EP38" s="80">
        <v>0</v>
      </c>
      <c r="EQ38" s="80">
        <v>0</v>
      </c>
      <c r="ER38" s="80">
        <v>0</v>
      </c>
      <c r="ES38" s="80">
        <v>0</v>
      </c>
      <c r="ET38" s="80">
        <v>0</v>
      </c>
      <c r="EU38" s="80">
        <v>0</v>
      </c>
      <c r="EV38" s="80">
        <v>0</v>
      </c>
      <c r="EW38" s="80">
        <v>0</v>
      </c>
      <c r="EX38" s="80">
        <v>0</v>
      </c>
      <c r="EY38" s="80">
        <v>0</v>
      </c>
      <c r="EZ38" s="80">
        <v>0</v>
      </c>
      <c r="FA38" s="80">
        <v>0</v>
      </c>
      <c r="FB38" s="80">
        <v>0</v>
      </c>
      <c r="FC38" s="80">
        <v>0</v>
      </c>
      <c r="FD38" s="80">
        <v>0</v>
      </c>
      <c r="FE38" s="80">
        <v>0</v>
      </c>
      <c r="FF38" s="80">
        <v>0</v>
      </c>
      <c r="FG38" s="80">
        <v>0</v>
      </c>
      <c r="FH38" s="80">
        <v>0</v>
      </c>
      <c r="FI38" s="80">
        <v>0</v>
      </c>
      <c r="FJ38" s="80">
        <v>0</v>
      </c>
      <c r="FK38" s="80">
        <v>0</v>
      </c>
      <c r="FL38" s="80">
        <v>0</v>
      </c>
      <c r="FM38" s="80">
        <v>0</v>
      </c>
      <c r="FN38" s="80">
        <v>0</v>
      </c>
      <c r="FO38" s="80">
        <v>0</v>
      </c>
      <c r="FP38" s="80">
        <v>0</v>
      </c>
      <c r="FQ38" s="80">
        <v>0</v>
      </c>
      <c r="FR38" s="80">
        <v>0</v>
      </c>
      <c r="FS38" s="80">
        <v>0</v>
      </c>
      <c r="FT38" s="80">
        <v>0</v>
      </c>
      <c r="FU38" s="80">
        <v>0</v>
      </c>
      <c r="FV38" s="80">
        <v>0</v>
      </c>
      <c r="FW38" s="80">
        <v>0</v>
      </c>
      <c r="FX38" s="80">
        <v>0</v>
      </c>
      <c r="FY38" s="80">
        <v>0</v>
      </c>
      <c r="FZ38" s="80">
        <v>0</v>
      </c>
      <c r="GA38" s="80">
        <v>0</v>
      </c>
      <c r="GB38" s="80">
        <v>0</v>
      </c>
      <c r="GC38" s="80">
        <v>0</v>
      </c>
      <c r="GD38" s="80">
        <v>0</v>
      </c>
      <c r="GE38" s="80">
        <v>0</v>
      </c>
      <c r="GF38" s="80">
        <v>0</v>
      </c>
      <c r="GG38" s="80">
        <v>0</v>
      </c>
      <c r="GH38" s="80">
        <v>0</v>
      </c>
      <c r="GI38" s="80">
        <v>0</v>
      </c>
      <c r="GJ38" s="80">
        <v>0</v>
      </c>
      <c r="GK38" s="80">
        <v>0</v>
      </c>
      <c r="GL38" s="80">
        <v>0</v>
      </c>
      <c r="GM38" s="80">
        <v>0</v>
      </c>
      <c r="GN38" s="80">
        <v>0</v>
      </c>
      <c r="GO38" s="80">
        <v>0</v>
      </c>
      <c r="GP38" s="80">
        <v>0</v>
      </c>
      <c r="GQ38" s="80">
        <v>0</v>
      </c>
      <c r="GR38" s="80">
        <v>0</v>
      </c>
      <c r="GS38" s="80">
        <v>0</v>
      </c>
      <c r="GT38" s="80">
        <v>0</v>
      </c>
      <c r="GU38" s="80">
        <v>0</v>
      </c>
      <c r="GV38" s="80">
        <v>0</v>
      </c>
      <c r="GW38" s="80">
        <v>0</v>
      </c>
      <c r="GX38" s="80">
        <v>0</v>
      </c>
      <c r="GY38" s="80">
        <v>0</v>
      </c>
      <c r="GZ38" s="80">
        <v>0</v>
      </c>
      <c r="HA38" s="80">
        <v>0</v>
      </c>
      <c r="HB38" s="80">
        <v>0</v>
      </c>
      <c r="HC38" s="80">
        <v>0</v>
      </c>
      <c r="HD38" s="80">
        <v>0</v>
      </c>
      <c r="HE38" s="80">
        <v>0</v>
      </c>
      <c r="HF38" s="80">
        <v>0</v>
      </c>
      <c r="HG38" s="80">
        <v>0</v>
      </c>
      <c r="HH38" s="80">
        <v>0</v>
      </c>
      <c r="HI38" s="80">
        <v>0</v>
      </c>
      <c r="HJ38" s="80">
        <v>0</v>
      </c>
      <c r="HK38" s="80">
        <v>0</v>
      </c>
      <c r="HL38" s="80">
        <v>0</v>
      </c>
    </row>
    <row r="39" spans="1:220" s="80" customFormat="1" ht="26" x14ac:dyDescent="0.2">
      <c r="A39" s="268">
        <v>42</v>
      </c>
      <c r="B39" s="269" t="s">
        <v>2458</v>
      </c>
      <c r="C39" s="269" t="s">
        <v>2463</v>
      </c>
      <c r="D39" s="270" t="s">
        <v>2497</v>
      </c>
      <c r="E39" s="250"/>
      <c r="G39" s="80">
        <v>2</v>
      </c>
      <c r="H39" s="280" t="str" cm="1">
        <f t="array" aca="1" ref="H39" ca="1">INDEX(コード化!$CG$5:$CQ$110,H$3-6,$G39)</f>
        <v>2000</v>
      </c>
      <c r="I39" s="280" t="str" cm="1">
        <f t="array" aca="1" ref="I39" ca="1">INDEX(コード化!$CG$5:$CQ$110,I$3-6,$G39)</f>
        <v>2000</v>
      </c>
      <c r="J39" s="280" t="str" cm="1">
        <f t="array" aca="1" ref="J39" ca="1">INDEX(コード化!$CG$5:$CQ$110,J$3-6,$G39)</f>
        <v>2000</v>
      </c>
      <c r="K39" s="280" t="str" cm="1">
        <f t="array" aca="1" ref="K39" ca="1">INDEX(コード化!$CG$5:$CQ$110,K$3-6,$G39)</f>
        <v>2000</v>
      </c>
      <c r="L39" s="280" t="str" cm="1">
        <f t="array" aca="1" ref="L39" ca="1">INDEX(コード化!$CG$5:$CQ$110,L$3-6,$G39)</f>
        <v>2000</v>
      </c>
      <c r="M39" s="280" t="str" cm="1">
        <f t="array" aca="1" ref="M39" ca="1">INDEX(コード化!$CG$5:$CQ$110,M$3-6,$G39)</f>
        <v>2000</v>
      </c>
      <c r="N39" s="280" t="str" cm="1">
        <f t="array" ref="N39">INDEX(コード化!$CG$5:$CQ$110,N$3-6,$G39)</f>
        <v>2000</v>
      </c>
      <c r="O39" s="280" t="str" cm="1">
        <f t="array" ref="O39">INDEX(コード化!$CG$5:$CQ$110,O$3-6,$G39)</f>
        <v>2000</v>
      </c>
      <c r="P39" s="280" t="str" cm="1">
        <f t="array" ref="P39">INDEX(コード化!$CG$5:$CQ$110,P$3-6,$G39)</f>
        <v>2000</v>
      </c>
      <c r="Q39" s="280" t="str" cm="1">
        <f t="array" ref="Q39">INDEX(コード化!$CG$5:$CQ$110,Q$3-6,$G39)</f>
        <v>2000</v>
      </c>
      <c r="R39" s="280" t="str" cm="1">
        <f t="array" ref="R39">INDEX(コード化!$CG$5:$CQ$110,R$3-6,$G39)</f>
        <v>2000</v>
      </c>
      <c r="S39" s="280" t="str" cm="1">
        <f t="array" ref="S39">INDEX(コード化!$CG$5:$CQ$110,S$3-6,$G39)</f>
        <v>2000</v>
      </c>
      <c r="T39" s="280" t="str" cm="1">
        <f t="array" ref="T39">INDEX(コード化!$CG$5:$CQ$110,T$3-6,$G39)</f>
        <v>2000</v>
      </c>
      <c r="U39" s="280" t="str" cm="1">
        <f t="array" ref="U39">INDEX(コード化!$CG$5:$CQ$110,U$3-6,$G39)</f>
        <v>2000</v>
      </c>
      <c r="V39" s="280" t="str" cm="1">
        <f t="array" ref="V39">INDEX(コード化!$CG$5:$CQ$110,V$3-6,$G39)</f>
        <v>2000</v>
      </c>
      <c r="W39" s="280" t="str" cm="1">
        <f t="array" ref="W39">INDEX(コード化!$CG$5:$CQ$110,W$3-6,$G39)</f>
        <v>2000</v>
      </c>
      <c r="X39" s="280" t="str" cm="1">
        <f t="array" ref="X39">INDEX(コード化!$CG$5:$CQ$110,X$3-6,$G39)</f>
        <v>2000</v>
      </c>
      <c r="Y39" s="280" t="str" cm="1">
        <f t="array" ref="Y39">INDEX(コード化!$CG$5:$CQ$110,Y$3-6,$G39)</f>
        <v>2000</v>
      </c>
      <c r="Z39" s="280" t="str" cm="1">
        <f t="array" ref="Z39">INDEX(コード化!$CG$5:$CQ$110,Z$3-6,$G39)</f>
        <v>2000</v>
      </c>
      <c r="AA39" s="280" t="str" cm="1">
        <f t="array" ref="AA39">INDEX(コード化!$CG$5:$CQ$110,AA$3-6,$G39)</f>
        <v>2000</v>
      </c>
      <c r="AB39" s="280" t="str" cm="1">
        <f t="array" ref="AB39">INDEX(コード化!$CG$5:$CQ$110,AB$3-6,$G39)</f>
        <v>2000</v>
      </c>
      <c r="AC39" s="280" t="str" cm="1">
        <f t="array" ref="AC39">INDEX(コード化!$CG$5:$CQ$110,AC$3-6,$G39)</f>
        <v>2000</v>
      </c>
      <c r="AD39" s="280" t="str" cm="1">
        <f t="array" ref="AD39">INDEX(コード化!$CG$5:$CQ$110,AD$3-6,$G39)</f>
        <v>2000</v>
      </c>
      <c r="AE39" s="280" t="str" cm="1">
        <f t="array" ref="AE39">INDEX(コード化!$CG$5:$CQ$110,AE$3-6,$G39)</f>
        <v>2000</v>
      </c>
      <c r="AF39" s="280" t="str" cm="1">
        <f t="array" ref="AF39">INDEX(コード化!$CG$5:$CQ$110,AF$3-6,$G39)</f>
        <v>2000</v>
      </c>
      <c r="AG39" s="280" t="str" cm="1">
        <f t="array" ref="AG39">INDEX(コード化!$CG$5:$CQ$110,AG$3-6,$G39)</f>
        <v>2000</v>
      </c>
      <c r="AH39" s="280" t="str" cm="1">
        <f t="array" ref="AH39">INDEX(コード化!$CG$5:$CQ$110,AH$3-6,$G39)</f>
        <v>2000</v>
      </c>
      <c r="AI39" s="280" t="str" cm="1">
        <f t="array" ref="AI39">INDEX(コード化!$CG$5:$CQ$110,AI$3-6,$G39)</f>
        <v>2000</v>
      </c>
      <c r="AJ39" s="280" t="str" cm="1">
        <f t="array" ref="AJ39">INDEX(コード化!$CG$5:$CQ$110,AJ$3-6,$G39)</f>
        <v>2000</v>
      </c>
      <c r="AK39" s="280" t="str" cm="1">
        <f t="array" ref="AK39">INDEX(コード化!$CG$5:$CQ$110,AK$3-6,$G39)</f>
        <v>2000</v>
      </c>
      <c r="AL39" s="280" t="str" cm="1">
        <f t="array" ref="AL39">INDEX(コード化!$CG$5:$CQ$110,AL$3-6,$G39)</f>
        <v>2000</v>
      </c>
      <c r="AM39" s="280" t="str" cm="1">
        <f t="array" ref="AM39">INDEX(コード化!$CG$5:$CQ$110,AM$3-6,$G39)</f>
        <v>2000</v>
      </c>
      <c r="AN39" s="280" t="str" cm="1">
        <f t="array" ref="AN39">INDEX(コード化!$CG$5:$CQ$110,AN$3-6,$G39)</f>
        <v>2000</v>
      </c>
      <c r="AO39" s="280" t="str" cm="1">
        <f t="array" ref="AO39">INDEX(コード化!$CG$5:$CQ$110,AO$3-6,$G39)</f>
        <v>2000</v>
      </c>
      <c r="AP39" s="280" t="str" cm="1">
        <f t="array" ref="AP39">INDEX(コード化!$CG$5:$CQ$110,AP$3-6,$G39)</f>
        <v>2000</v>
      </c>
      <c r="AQ39" s="280" t="str" cm="1">
        <f t="array" ref="AQ39">INDEX(コード化!$CG$5:$CQ$110,AQ$3-6,$G39)</f>
        <v>2000</v>
      </c>
      <c r="AR39" s="280" t="str" cm="1">
        <f t="array" ref="AR39">INDEX(コード化!$CG$5:$CQ$110,AR$3-6,$G39)</f>
        <v>2000</v>
      </c>
      <c r="AS39" s="280" t="str" cm="1">
        <f t="array" ref="AS39">INDEX(コード化!$CG$5:$CQ$110,AS$3-6,$G39)</f>
        <v>2000</v>
      </c>
      <c r="AT39" s="280" t="str" cm="1">
        <f t="array" ref="AT39">INDEX(コード化!$CG$5:$CQ$110,AT$3-6,$G39)</f>
        <v>2000</v>
      </c>
      <c r="AU39" s="280" t="str" cm="1">
        <f t="array" ref="AU39">INDEX(コード化!$CG$5:$CQ$110,AU$3-6,$G39)</f>
        <v>2000</v>
      </c>
      <c r="AV39" s="280" t="str" cm="1">
        <f t="array" ref="AV39">INDEX(コード化!$CG$5:$CQ$110,AV$3-6,$G39)</f>
        <v>2000</v>
      </c>
      <c r="AW39" s="280" t="str" cm="1">
        <f t="array" ref="AW39">INDEX(コード化!$CG$5:$CQ$110,AW$3-6,$G39)</f>
        <v>2000</v>
      </c>
      <c r="AX39" s="280" t="str" cm="1">
        <f t="array" ref="AX39">INDEX(コード化!$CG$5:$CQ$110,AX$3-6,$G39)</f>
        <v>2000</v>
      </c>
      <c r="AY39" s="280" t="str" cm="1">
        <f t="array" ref="AY39">INDEX(コード化!$CG$5:$CQ$110,AY$3-6,$G39)</f>
        <v>2000</v>
      </c>
      <c r="AZ39" s="280" t="str" cm="1">
        <f t="array" ref="AZ39">INDEX(コード化!$CG$5:$CQ$110,AZ$3-6,$G39)</f>
        <v>2000</v>
      </c>
      <c r="BA39" s="280" t="str" cm="1">
        <f t="array" ref="BA39">INDEX(コード化!$CG$5:$CQ$110,BA$3-6,$G39)</f>
        <v>2000</v>
      </c>
      <c r="BB39" s="280" t="str" cm="1">
        <f t="array" ref="BB39">INDEX(コード化!$CG$5:$CQ$110,BB$3-6,$G39)</f>
        <v>2000</v>
      </c>
      <c r="BC39" s="280" t="str" cm="1">
        <f t="array" ref="BC39">INDEX(コード化!$CG$5:$CQ$110,BC$3-6,$G39)</f>
        <v>2000</v>
      </c>
      <c r="BD39" s="280" t="str" cm="1">
        <f t="array" ref="BD39">INDEX(コード化!$CG$5:$CQ$110,BD$3-6,$G39)</f>
        <v>2000</v>
      </c>
      <c r="BE39" s="280" t="str" cm="1">
        <f t="array" ref="BE39">INDEX(コード化!$CG$5:$CQ$110,BE$3-6,$G39)</f>
        <v>2000</v>
      </c>
      <c r="BF39" s="280" t="str" cm="1">
        <f t="array" ref="BF39">INDEX(コード化!$CG$5:$CQ$110,BF$3-6,$G39)</f>
        <v>2000</v>
      </c>
      <c r="BG39" s="280" t="str" cm="1">
        <f t="array" ref="BG39">INDEX(コード化!$CG$5:$CQ$110,BG$3-6,$G39)</f>
        <v>2000</v>
      </c>
      <c r="BH39" s="280" t="str" cm="1">
        <f t="array" ref="BH39">INDEX(コード化!$CG$5:$CQ$110,BH$3-6,$G39)</f>
        <v>2000</v>
      </c>
      <c r="BI39" s="280" t="str" cm="1">
        <f t="array" ref="BI39">INDEX(コード化!$CG$5:$CQ$110,BI$3-6,$G39)</f>
        <v>2000</v>
      </c>
      <c r="BJ39" s="280" t="str" cm="1">
        <f t="array" ref="BJ39">INDEX(コード化!$CG$5:$CQ$110,BJ$3-6,$G39)</f>
        <v>2000</v>
      </c>
      <c r="BK39" s="280" t="str" cm="1">
        <f t="array" ref="BK39">INDEX(コード化!$CG$5:$CQ$110,BK$3-6,$G39)</f>
        <v>2000</v>
      </c>
      <c r="BL39" s="280" t="str" cm="1">
        <f t="array" ref="BL39">INDEX(コード化!$CG$5:$CQ$110,BL$3-6,$G39)</f>
        <v>2000</v>
      </c>
      <c r="BM39" s="280" t="str" cm="1">
        <f t="array" ref="BM39">INDEX(コード化!$CG$5:$CQ$110,BM$3-6,$G39)</f>
        <v>2000</v>
      </c>
      <c r="BN39" s="280" t="str" cm="1">
        <f t="array" ref="BN39">INDEX(コード化!$CG$5:$CQ$110,BN$3-6,$G39)</f>
        <v>2000</v>
      </c>
      <c r="BO39" s="280" t="str" cm="1">
        <f t="array" ref="BO39">INDEX(コード化!$CG$5:$CQ$110,BO$3-6,$G39)</f>
        <v>2000</v>
      </c>
      <c r="BP39" s="280" t="str" cm="1">
        <f t="array" ref="BP39">INDEX(コード化!$CG$5:$CQ$110,BP$3-6,$G39)</f>
        <v>2000</v>
      </c>
      <c r="BQ39" s="280" t="str" cm="1">
        <f t="array" ref="BQ39">INDEX(コード化!$CG$5:$CQ$110,BQ$3-6,$G39)</f>
        <v>2000</v>
      </c>
      <c r="BR39" s="280" t="str" cm="1">
        <f t="array" ref="BR39">INDEX(コード化!$CG$5:$CQ$110,BR$3-6,$G39)</f>
        <v>2000</v>
      </c>
      <c r="BS39" s="280" t="str" cm="1">
        <f t="array" ref="BS39">INDEX(コード化!$CG$5:$CQ$110,BS$3-6,$G39)</f>
        <v>2000</v>
      </c>
      <c r="BT39" s="280" t="str" cm="1">
        <f t="array" ref="BT39">INDEX(コード化!$CG$5:$CQ$110,BT$3-6,$G39)</f>
        <v>2000</v>
      </c>
      <c r="BU39" s="280" t="str" cm="1">
        <f t="array" ref="BU39">INDEX(コード化!$CG$5:$CQ$110,BU$3-6,$G39)</f>
        <v>2000</v>
      </c>
      <c r="BV39" s="280" t="str" cm="1">
        <f t="array" ref="BV39">INDEX(コード化!$CG$5:$CQ$110,BV$3-6,$G39)</f>
        <v>2000</v>
      </c>
      <c r="BW39" s="280" t="str" cm="1">
        <f t="array" ref="BW39">INDEX(コード化!$CG$5:$CQ$110,BW$3-6,$G39)</f>
        <v>2000</v>
      </c>
      <c r="BX39" s="280" t="str" cm="1">
        <f t="array" ref="BX39">INDEX(コード化!$CG$5:$CQ$110,BX$3-6,$G39)</f>
        <v>2000</v>
      </c>
      <c r="BY39" s="280" t="str" cm="1">
        <f t="array" ref="BY39">INDEX(コード化!$CG$5:$CQ$110,BY$3-6,$G39)</f>
        <v>2000</v>
      </c>
      <c r="BZ39" s="280" t="str" cm="1">
        <f t="array" ref="BZ39">INDEX(コード化!$CG$5:$CQ$110,BZ$3-6,$G39)</f>
        <v>2000</v>
      </c>
      <c r="CA39" s="280" t="str" cm="1">
        <f t="array" ref="CA39">INDEX(コード化!$CG$5:$CQ$110,CA$3-6,$G39)</f>
        <v>2000</v>
      </c>
      <c r="CB39" s="280" t="str" cm="1">
        <f t="array" ref="CB39">INDEX(コード化!$CG$5:$CQ$110,CB$3-6,$G39)</f>
        <v>2000</v>
      </c>
      <c r="CC39" s="280" t="str" cm="1">
        <f t="array" ref="CC39">INDEX(コード化!$CG$5:$CQ$110,CC$3-6,$G39)</f>
        <v>2000</v>
      </c>
      <c r="CD39" s="280" t="str" cm="1">
        <f t="array" ref="CD39">INDEX(コード化!$CG$5:$CQ$110,CD$3-6,$G39)</f>
        <v>2000</v>
      </c>
      <c r="CE39" s="280" t="str" cm="1">
        <f t="array" ref="CE39">INDEX(コード化!$CG$5:$CQ$110,CE$3-6,$G39)</f>
        <v>2000</v>
      </c>
      <c r="CF39" s="280" t="str" cm="1">
        <f t="array" ref="CF39">INDEX(コード化!$CG$5:$CQ$110,CF$3-6,$G39)</f>
        <v>2000</v>
      </c>
      <c r="CG39" s="280" t="str" cm="1">
        <f t="array" ref="CG39">INDEX(コード化!$CG$5:$CQ$110,CG$3-6,$G39)</f>
        <v>2000</v>
      </c>
      <c r="CH39" s="280" t="str" cm="1">
        <f t="array" ref="CH39">INDEX(コード化!$CG$5:$CQ$110,CH$3-6,$G39)</f>
        <v>2000</v>
      </c>
      <c r="CI39" s="280" t="str" cm="1">
        <f t="array" ref="CI39">INDEX(コード化!$CG$5:$CQ$110,CI$3-6,$G39)</f>
        <v>2000</v>
      </c>
      <c r="CJ39" s="280" t="str" cm="1">
        <f t="array" ref="CJ39">INDEX(コード化!$CG$5:$CQ$110,CJ$3-6,$G39)</f>
        <v>2000</v>
      </c>
      <c r="CK39" s="280" t="str" cm="1">
        <f t="array" ref="CK39">INDEX(コード化!$CG$5:$CQ$110,CK$3-6,$G39)</f>
        <v>2000</v>
      </c>
      <c r="CL39" s="280" t="str" cm="1">
        <f t="array" ref="CL39">INDEX(コード化!$CG$5:$CQ$110,CL$3-6,$G39)</f>
        <v>2000</v>
      </c>
      <c r="CM39" s="280" t="str" cm="1">
        <f t="array" ref="CM39">INDEX(コード化!$CG$5:$CQ$110,CM$3-6,$G39)</f>
        <v>2000</v>
      </c>
      <c r="CN39" s="280" t="str" cm="1">
        <f t="array" ref="CN39">INDEX(コード化!$CG$5:$CQ$110,CN$3-6,$G39)</f>
        <v>2000</v>
      </c>
      <c r="CO39" s="280" t="str" cm="1">
        <f t="array" ref="CO39">INDEX(コード化!$CG$5:$CQ$110,CO$3-6,$G39)</f>
        <v>2000</v>
      </c>
      <c r="CP39" s="280" t="str" cm="1">
        <f t="array" ref="CP39">INDEX(コード化!$CG$5:$CQ$110,CP$3-6,$G39)</f>
        <v>2000</v>
      </c>
      <c r="CQ39" s="280" t="str" cm="1">
        <f t="array" ref="CQ39">INDEX(コード化!$CG$5:$CQ$110,CQ$3-6,$G39)</f>
        <v>2000</v>
      </c>
      <c r="CR39" s="280" t="str" cm="1">
        <f t="array" ref="CR39">INDEX(コード化!$CG$5:$CQ$110,CR$3-6,$G39)</f>
        <v>2000</v>
      </c>
      <c r="CS39" s="280" t="str" cm="1">
        <f t="array" ref="CS39">INDEX(コード化!$CG$5:$CQ$110,CS$3-6,$G39)</f>
        <v>2000</v>
      </c>
      <c r="CT39" s="280" t="str" cm="1">
        <f t="array" ref="CT39">INDEX(コード化!$CG$5:$CQ$110,CT$3-6,$G39)</f>
        <v>2000</v>
      </c>
      <c r="CU39" s="280" t="str" cm="1">
        <f t="array" ref="CU39">INDEX(コード化!$CG$5:$CQ$110,CU$3-6,$G39)</f>
        <v>2000</v>
      </c>
      <c r="CV39" s="280" t="str" cm="1">
        <f t="array" ref="CV39">INDEX(コード化!$CG$5:$CQ$110,CV$3-6,$G39)</f>
        <v>2000</v>
      </c>
      <c r="CW39" s="280" t="str" cm="1">
        <f t="array" ref="CW39">INDEX(コード化!$CG$5:$CQ$110,CW$3-6,$G39)</f>
        <v>2000</v>
      </c>
      <c r="CX39" s="280" t="str" cm="1">
        <f t="array" ref="CX39">INDEX(コード化!$CG$5:$CQ$110,CX$3-6,$G39)</f>
        <v>2000</v>
      </c>
      <c r="CY39" s="280" t="str" cm="1">
        <f t="array" ref="CY39">INDEX(コード化!$CG$5:$CQ$110,CY$3-6,$G39)</f>
        <v>2000</v>
      </c>
      <c r="CZ39" s="280" t="str" cm="1">
        <f t="array" ref="CZ39">INDEX(コード化!$CG$5:$CQ$110,CZ$3-6,$G39)</f>
        <v>2000</v>
      </c>
      <c r="DA39" s="280" t="str" cm="1">
        <f t="array" ref="DA39">INDEX(コード化!$CG$5:$CQ$110,DA$3-6,$G39)</f>
        <v>2000</v>
      </c>
      <c r="DB39" s="280" t="str" cm="1">
        <f t="array" ref="DB39">INDEX(コード化!$CG$5:$CQ$110,DB$3-6,$G39)</f>
        <v>2000</v>
      </c>
      <c r="DC39" s="280" t="str" cm="1">
        <f t="array" ref="DC39">INDEX(コード化!$CG$5:$CQ$110,DC$3-6,$G39)</f>
        <v>2000</v>
      </c>
      <c r="DD39" s="280" t="str" cm="1">
        <f t="array" ref="DD39">INDEX(コード化!$CG$5:$CQ$110,DD$3-6,$G39)</f>
        <v>2000</v>
      </c>
      <c r="DE39" s="280" t="str" cm="1">
        <f t="array" ref="DE39">INDEX(コード化!$CG$5:$CQ$110,DE$3-6,$G39)</f>
        <v>2000</v>
      </c>
      <c r="DF39" s="280" t="str" cm="1">
        <f t="array" ref="DF39">INDEX(コード化!$CG$5:$CQ$110,DF$3-6,$G39)</f>
        <v>2000</v>
      </c>
      <c r="DG39" s="280" t="str" cm="1">
        <f t="array" ref="DG39">INDEX(コード化!$CG$5:$CQ$110,DG$3-6,$G39)</f>
        <v>2000</v>
      </c>
      <c r="DH39" s="280" t="str" cm="1">
        <f t="array" ref="DH39">INDEX(コード化!$CG$5:$CQ$110,DH$3-6,$G39)</f>
        <v>2000</v>
      </c>
      <c r="DI39" s="280" t="str" cm="1">
        <f t="array" ref="DI39">INDEX(コード化!$CG$5:$CQ$110,DI$3-6,$G39)</f>
        <v>2000</v>
      </c>
      <c r="DK39" s="80">
        <v>0</v>
      </c>
      <c r="DL39" s="80">
        <v>0</v>
      </c>
      <c r="DM39" s="80">
        <v>0</v>
      </c>
      <c r="DN39" s="80">
        <v>0</v>
      </c>
      <c r="DO39" s="80">
        <v>0</v>
      </c>
      <c r="DP39" s="80">
        <v>0</v>
      </c>
      <c r="DQ39" s="80">
        <v>0</v>
      </c>
      <c r="DR39" s="80">
        <v>0</v>
      </c>
      <c r="DS39" s="80">
        <v>0</v>
      </c>
      <c r="DT39" s="80">
        <v>0</v>
      </c>
      <c r="DU39" s="80">
        <v>0</v>
      </c>
      <c r="DV39" s="80">
        <v>0</v>
      </c>
      <c r="DW39" s="80">
        <v>0</v>
      </c>
      <c r="DX39" s="80">
        <v>0</v>
      </c>
      <c r="DY39" s="80">
        <v>0</v>
      </c>
      <c r="DZ39" s="80">
        <v>0</v>
      </c>
      <c r="EA39" s="80">
        <v>0</v>
      </c>
      <c r="EB39" s="80">
        <v>0</v>
      </c>
      <c r="EC39" s="80">
        <v>0</v>
      </c>
      <c r="ED39" s="80">
        <v>0</v>
      </c>
      <c r="EE39" s="80">
        <v>0</v>
      </c>
      <c r="EF39" s="80">
        <v>0</v>
      </c>
      <c r="EG39" s="80">
        <v>0</v>
      </c>
      <c r="EH39" s="80">
        <v>0</v>
      </c>
      <c r="EI39" s="80">
        <v>0</v>
      </c>
      <c r="EJ39" s="80">
        <v>0</v>
      </c>
      <c r="EK39" s="80">
        <v>0</v>
      </c>
      <c r="EL39" s="80">
        <v>0</v>
      </c>
      <c r="EM39" s="80">
        <v>0</v>
      </c>
      <c r="EN39" s="80">
        <v>0</v>
      </c>
      <c r="EO39" s="80">
        <v>0</v>
      </c>
      <c r="EP39" s="80">
        <v>0</v>
      </c>
      <c r="EQ39" s="80">
        <v>0</v>
      </c>
      <c r="ER39" s="80">
        <v>0</v>
      </c>
      <c r="ES39" s="80">
        <v>0</v>
      </c>
      <c r="ET39" s="80">
        <v>0</v>
      </c>
      <c r="EU39" s="80">
        <v>0</v>
      </c>
      <c r="EV39" s="80">
        <v>0</v>
      </c>
      <c r="EW39" s="80">
        <v>0</v>
      </c>
      <c r="EX39" s="80">
        <v>0</v>
      </c>
      <c r="EY39" s="80">
        <v>0</v>
      </c>
      <c r="EZ39" s="80">
        <v>0</v>
      </c>
      <c r="FA39" s="80">
        <v>0</v>
      </c>
      <c r="FB39" s="80">
        <v>0</v>
      </c>
      <c r="FC39" s="80">
        <v>0</v>
      </c>
      <c r="FD39" s="80">
        <v>0</v>
      </c>
      <c r="FE39" s="80">
        <v>0</v>
      </c>
      <c r="FF39" s="80">
        <v>0</v>
      </c>
      <c r="FG39" s="80">
        <v>0</v>
      </c>
      <c r="FH39" s="80">
        <v>0</v>
      </c>
      <c r="FI39" s="80">
        <v>0</v>
      </c>
      <c r="FJ39" s="80">
        <v>0</v>
      </c>
      <c r="FK39" s="80">
        <v>0</v>
      </c>
      <c r="FL39" s="80">
        <v>0</v>
      </c>
      <c r="FM39" s="80">
        <v>0</v>
      </c>
      <c r="FN39" s="80">
        <v>0</v>
      </c>
      <c r="FO39" s="80">
        <v>0</v>
      </c>
      <c r="FP39" s="80">
        <v>0</v>
      </c>
      <c r="FQ39" s="80">
        <v>0</v>
      </c>
      <c r="FR39" s="80">
        <v>0</v>
      </c>
      <c r="FS39" s="80">
        <v>0</v>
      </c>
      <c r="FT39" s="80">
        <v>0</v>
      </c>
      <c r="FU39" s="80">
        <v>0</v>
      </c>
      <c r="FV39" s="80">
        <v>0</v>
      </c>
      <c r="FW39" s="80">
        <v>0</v>
      </c>
      <c r="FX39" s="80">
        <v>0</v>
      </c>
      <c r="FY39" s="80">
        <v>0</v>
      </c>
      <c r="FZ39" s="80">
        <v>0</v>
      </c>
      <c r="GA39" s="80">
        <v>0</v>
      </c>
      <c r="GB39" s="80">
        <v>0</v>
      </c>
      <c r="GC39" s="80">
        <v>0</v>
      </c>
      <c r="GD39" s="80">
        <v>0</v>
      </c>
      <c r="GE39" s="80">
        <v>0</v>
      </c>
      <c r="GF39" s="80">
        <v>0</v>
      </c>
      <c r="GG39" s="80">
        <v>0</v>
      </c>
      <c r="GH39" s="80">
        <v>0</v>
      </c>
      <c r="GI39" s="80">
        <v>0</v>
      </c>
      <c r="GJ39" s="80">
        <v>0</v>
      </c>
      <c r="GK39" s="80">
        <v>0</v>
      </c>
      <c r="GL39" s="80">
        <v>0</v>
      </c>
      <c r="GM39" s="80">
        <v>0</v>
      </c>
      <c r="GN39" s="80">
        <v>0</v>
      </c>
      <c r="GO39" s="80">
        <v>0</v>
      </c>
      <c r="GP39" s="80">
        <v>0</v>
      </c>
      <c r="GQ39" s="80">
        <v>0</v>
      </c>
      <c r="GR39" s="80">
        <v>0</v>
      </c>
      <c r="GS39" s="80">
        <v>0</v>
      </c>
      <c r="GT39" s="80">
        <v>0</v>
      </c>
      <c r="GU39" s="80">
        <v>0</v>
      </c>
      <c r="GV39" s="80">
        <v>0</v>
      </c>
      <c r="GW39" s="80">
        <v>0</v>
      </c>
      <c r="GX39" s="80">
        <v>0</v>
      </c>
      <c r="GY39" s="80">
        <v>0</v>
      </c>
      <c r="GZ39" s="80">
        <v>0</v>
      </c>
      <c r="HA39" s="80">
        <v>0</v>
      </c>
      <c r="HB39" s="80">
        <v>0</v>
      </c>
      <c r="HC39" s="80">
        <v>0</v>
      </c>
      <c r="HD39" s="80">
        <v>0</v>
      </c>
      <c r="HE39" s="80">
        <v>0</v>
      </c>
      <c r="HF39" s="80">
        <v>0</v>
      </c>
      <c r="HG39" s="80">
        <v>0</v>
      </c>
      <c r="HH39" s="80">
        <v>0</v>
      </c>
      <c r="HI39" s="80">
        <v>0</v>
      </c>
      <c r="HJ39" s="80">
        <v>0</v>
      </c>
      <c r="HK39" s="80">
        <v>0</v>
      </c>
      <c r="HL39" s="80">
        <v>0</v>
      </c>
    </row>
    <row r="40" spans="1:220" s="80" customFormat="1" ht="26" x14ac:dyDescent="0.2">
      <c r="A40" s="268">
        <v>43</v>
      </c>
      <c r="B40" s="269" t="s">
        <v>2458</v>
      </c>
      <c r="C40" s="269" t="s">
        <v>2463</v>
      </c>
      <c r="D40" s="270" t="s">
        <v>2498</v>
      </c>
      <c r="E40" s="250"/>
      <c r="G40" s="80">
        <v>3</v>
      </c>
      <c r="H40" s="280" t="str" cm="1">
        <f t="array" aca="1" ref="H40" ca="1">INDEX(コード化!$CG$5:$CQ$110,H$3-6,$G40)</f>
        <v>300000</v>
      </c>
      <c r="I40" s="280" t="str" cm="1">
        <f t="array" aca="1" ref="I40" ca="1">INDEX(コード化!$CG$5:$CQ$110,I$3-6,$G40)</f>
        <v>300000</v>
      </c>
      <c r="J40" s="280" t="str" cm="1">
        <f t="array" aca="1" ref="J40" ca="1">INDEX(コード化!$CG$5:$CQ$110,J$3-6,$G40)</f>
        <v>300000</v>
      </c>
      <c r="K40" s="280" t="str" cm="1">
        <f t="array" aca="1" ref="K40" ca="1">INDEX(コード化!$CG$5:$CQ$110,K$3-6,$G40)</f>
        <v>300000</v>
      </c>
      <c r="L40" s="280" t="str" cm="1">
        <f t="array" aca="1" ref="L40" ca="1">INDEX(コード化!$CG$5:$CQ$110,L$3-6,$G40)</f>
        <v>300000</v>
      </c>
      <c r="M40" s="280" t="str" cm="1">
        <f t="array" aca="1" ref="M40" ca="1">INDEX(コード化!$CG$5:$CQ$110,M$3-6,$G40)</f>
        <v>300000</v>
      </c>
      <c r="N40" s="280" t="str" cm="1">
        <f t="array" ref="N40">INDEX(コード化!$CG$5:$CQ$110,N$3-6,$G40)</f>
        <v>300000</v>
      </c>
      <c r="O40" s="280" t="str" cm="1">
        <f t="array" ref="O40">INDEX(コード化!$CG$5:$CQ$110,O$3-6,$G40)</f>
        <v>300000</v>
      </c>
      <c r="P40" s="280" t="str" cm="1">
        <f t="array" ref="P40">INDEX(コード化!$CG$5:$CQ$110,P$3-6,$G40)</f>
        <v>300000</v>
      </c>
      <c r="Q40" s="280" t="str" cm="1">
        <f t="array" ref="Q40">INDEX(コード化!$CG$5:$CQ$110,Q$3-6,$G40)</f>
        <v>300000</v>
      </c>
      <c r="R40" s="280" t="str" cm="1">
        <f t="array" ref="R40">INDEX(コード化!$CG$5:$CQ$110,R$3-6,$G40)</f>
        <v>300000</v>
      </c>
      <c r="S40" s="280" t="str" cm="1">
        <f t="array" ref="S40">INDEX(コード化!$CG$5:$CQ$110,S$3-6,$G40)</f>
        <v>300000</v>
      </c>
      <c r="T40" s="280" t="str" cm="1">
        <f t="array" ref="T40">INDEX(コード化!$CG$5:$CQ$110,T$3-6,$G40)</f>
        <v>300000</v>
      </c>
      <c r="U40" s="280" t="str" cm="1">
        <f t="array" ref="U40">INDEX(コード化!$CG$5:$CQ$110,U$3-6,$G40)</f>
        <v>300000</v>
      </c>
      <c r="V40" s="280" t="str" cm="1">
        <f t="array" ref="V40">INDEX(コード化!$CG$5:$CQ$110,V$3-6,$G40)</f>
        <v>300000</v>
      </c>
      <c r="W40" s="280" t="str" cm="1">
        <f t="array" ref="W40">INDEX(コード化!$CG$5:$CQ$110,W$3-6,$G40)</f>
        <v>300000</v>
      </c>
      <c r="X40" s="280" t="str" cm="1">
        <f t="array" ref="X40">INDEX(コード化!$CG$5:$CQ$110,X$3-6,$G40)</f>
        <v>300000</v>
      </c>
      <c r="Y40" s="280" t="str" cm="1">
        <f t="array" ref="Y40">INDEX(コード化!$CG$5:$CQ$110,Y$3-6,$G40)</f>
        <v>300000</v>
      </c>
      <c r="Z40" s="280" t="str" cm="1">
        <f t="array" ref="Z40">INDEX(コード化!$CG$5:$CQ$110,Z$3-6,$G40)</f>
        <v>300000</v>
      </c>
      <c r="AA40" s="280" t="str" cm="1">
        <f t="array" ref="AA40">INDEX(コード化!$CG$5:$CQ$110,AA$3-6,$G40)</f>
        <v>300000</v>
      </c>
      <c r="AB40" s="280" t="str" cm="1">
        <f t="array" ref="AB40">INDEX(コード化!$CG$5:$CQ$110,AB$3-6,$G40)</f>
        <v>300000</v>
      </c>
      <c r="AC40" s="280" t="str" cm="1">
        <f t="array" ref="AC40">INDEX(コード化!$CG$5:$CQ$110,AC$3-6,$G40)</f>
        <v>300000</v>
      </c>
      <c r="AD40" s="280" t="str" cm="1">
        <f t="array" ref="AD40">INDEX(コード化!$CG$5:$CQ$110,AD$3-6,$G40)</f>
        <v>300000</v>
      </c>
      <c r="AE40" s="280" t="str" cm="1">
        <f t="array" ref="AE40">INDEX(コード化!$CG$5:$CQ$110,AE$3-6,$G40)</f>
        <v>300000</v>
      </c>
      <c r="AF40" s="280" t="str" cm="1">
        <f t="array" ref="AF40">INDEX(コード化!$CG$5:$CQ$110,AF$3-6,$G40)</f>
        <v>300000</v>
      </c>
      <c r="AG40" s="280" t="str" cm="1">
        <f t="array" ref="AG40">INDEX(コード化!$CG$5:$CQ$110,AG$3-6,$G40)</f>
        <v>300000</v>
      </c>
      <c r="AH40" s="280" t="str" cm="1">
        <f t="array" ref="AH40">INDEX(コード化!$CG$5:$CQ$110,AH$3-6,$G40)</f>
        <v>300000</v>
      </c>
      <c r="AI40" s="280" t="str" cm="1">
        <f t="array" ref="AI40">INDEX(コード化!$CG$5:$CQ$110,AI$3-6,$G40)</f>
        <v>300000</v>
      </c>
      <c r="AJ40" s="280" t="str" cm="1">
        <f t="array" ref="AJ40">INDEX(コード化!$CG$5:$CQ$110,AJ$3-6,$G40)</f>
        <v>300000</v>
      </c>
      <c r="AK40" s="280" t="str" cm="1">
        <f t="array" ref="AK40">INDEX(コード化!$CG$5:$CQ$110,AK$3-6,$G40)</f>
        <v>300000</v>
      </c>
      <c r="AL40" s="280" t="str" cm="1">
        <f t="array" ref="AL40">INDEX(コード化!$CG$5:$CQ$110,AL$3-6,$G40)</f>
        <v>300000</v>
      </c>
      <c r="AM40" s="280" t="str" cm="1">
        <f t="array" ref="AM40">INDEX(コード化!$CG$5:$CQ$110,AM$3-6,$G40)</f>
        <v>300000</v>
      </c>
      <c r="AN40" s="280" t="str" cm="1">
        <f t="array" ref="AN40">INDEX(コード化!$CG$5:$CQ$110,AN$3-6,$G40)</f>
        <v>300000</v>
      </c>
      <c r="AO40" s="280" t="str" cm="1">
        <f t="array" ref="AO40">INDEX(コード化!$CG$5:$CQ$110,AO$3-6,$G40)</f>
        <v>300000</v>
      </c>
      <c r="AP40" s="280" t="str" cm="1">
        <f t="array" ref="AP40">INDEX(コード化!$CG$5:$CQ$110,AP$3-6,$G40)</f>
        <v>300000</v>
      </c>
      <c r="AQ40" s="280" t="str" cm="1">
        <f t="array" ref="AQ40">INDEX(コード化!$CG$5:$CQ$110,AQ$3-6,$G40)</f>
        <v>300000</v>
      </c>
      <c r="AR40" s="280" t="str" cm="1">
        <f t="array" ref="AR40">INDEX(コード化!$CG$5:$CQ$110,AR$3-6,$G40)</f>
        <v>300000</v>
      </c>
      <c r="AS40" s="280" t="str" cm="1">
        <f t="array" ref="AS40">INDEX(コード化!$CG$5:$CQ$110,AS$3-6,$G40)</f>
        <v>300000</v>
      </c>
      <c r="AT40" s="280" t="str" cm="1">
        <f t="array" ref="AT40">INDEX(コード化!$CG$5:$CQ$110,AT$3-6,$G40)</f>
        <v>300000</v>
      </c>
      <c r="AU40" s="280" t="str" cm="1">
        <f t="array" ref="AU40">INDEX(コード化!$CG$5:$CQ$110,AU$3-6,$G40)</f>
        <v>300000</v>
      </c>
      <c r="AV40" s="280" t="str" cm="1">
        <f t="array" ref="AV40">INDEX(コード化!$CG$5:$CQ$110,AV$3-6,$G40)</f>
        <v>300000</v>
      </c>
      <c r="AW40" s="280" t="str" cm="1">
        <f t="array" ref="AW40">INDEX(コード化!$CG$5:$CQ$110,AW$3-6,$G40)</f>
        <v>300000</v>
      </c>
      <c r="AX40" s="280" t="str" cm="1">
        <f t="array" ref="AX40">INDEX(コード化!$CG$5:$CQ$110,AX$3-6,$G40)</f>
        <v>300000</v>
      </c>
      <c r="AY40" s="280" t="str" cm="1">
        <f t="array" ref="AY40">INDEX(コード化!$CG$5:$CQ$110,AY$3-6,$G40)</f>
        <v>300000</v>
      </c>
      <c r="AZ40" s="280" t="str" cm="1">
        <f t="array" ref="AZ40">INDEX(コード化!$CG$5:$CQ$110,AZ$3-6,$G40)</f>
        <v>300000</v>
      </c>
      <c r="BA40" s="280" t="str" cm="1">
        <f t="array" ref="BA40">INDEX(コード化!$CG$5:$CQ$110,BA$3-6,$G40)</f>
        <v>300000</v>
      </c>
      <c r="BB40" s="280" t="str" cm="1">
        <f t="array" ref="BB40">INDEX(コード化!$CG$5:$CQ$110,BB$3-6,$G40)</f>
        <v>300000</v>
      </c>
      <c r="BC40" s="280" t="str" cm="1">
        <f t="array" ref="BC40">INDEX(コード化!$CG$5:$CQ$110,BC$3-6,$G40)</f>
        <v>300000</v>
      </c>
      <c r="BD40" s="280" t="str" cm="1">
        <f t="array" ref="BD40">INDEX(コード化!$CG$5:$CQ$110,BD$3-6,$G40)</f>
        <v>300000</v>
      </c>
      <c r="BE40" s="280" t="str" cm="1">
        <f t="array" ref="BE40">INDEX(コード化!$CG$5:$CQ$110,BE$3-6,$G40)</f>
        <v>300000</v>
      </c>
      <c r="BF40" s="280" t="str" cm="1">
        <f t="array" ref="BF40">INDEX(コード化!$CG$5:$CQ$110,BF$3-6,$G40)</f>
        <v>300000</v>
      </c>
      <c r="BG40" s="280" t="str" cm="1">
        <f t="array" ref="BG40">INDEX(コード化!$CG$5:$CQ$110,BG$3-6,$G40)</f>
        <v>300000</v>
      </c>
      <c r="BH40" s="280" t="str" cm="1">
        <f t="array" ref="BH40">INDEX(コード化!$CG$5:$CQ$110,BH$3-6,$G40)</f>
        <v>300000</v>
      </c>
      <c r="BI40" s="280" t="str" cm="1">
        <f t="array" ref="BI40">INDEX(コード化!$CG$5:$CQ$110,BI$3-6,$G40)</f>
        <v>300000</v>
      </c>
      <c r="BJ40" s="280" t="str" cm="1">
        <f t="array" ref="BJ40">INDEX(コード化!$CG$5:$CQ$110,BJ$3-6,$G40)</f>
        <v>300000</v>
      </c>
      <c r="BK40" s="280" t="str" cm="1">
        <f t="array" ref="BK40">INDEX(コード化!$CG$5:$CQ$110,BK$3-6,$G40)</f>
        <v>300000</v>
      </c>
      <c r="BL40" s="280" t="str" cm="1">
        <f t="array" ref="BL40">INDEX(コード化!$CG$5:$CQ$110,BL$3-6,$G40)</f>
        <v>300000</v>
      </c>
      <c r="BM40" s="280" t="str" cm="1">
        <f t="array" ref="BM40">INDEX(コード化!$CG$5:$CQ$110,BM$3-6,$G40)</f>
        <v>300000</v>
      </c>
      <c r="BN40" s="280" t="str" cm="1">
        <f t="array" ref="BN40">INDEX(コード化!$CG$5:$CQ$110,BN$3-6,$G40)</f>
        <v>300000</v>
      </c>
      <c r="BO40" s="280" t="str" cm="1">
        <f t="array" ref="BO40">INDEX(コード化!$CG$5:$CQ$110,BO$3-6,$G40)</f>
        <v>300000</v>
      </c>
      <c r="BP40" s="280" t="str" cm="1">
        <f t="array" ref="BP40">INDEX(コード化!$CG$5:$CQ$110,BP$3-6,$G40)</f>
        <v>300000</v>
      </c>
      <c r="BQ40" s="280" t="str" cm="1">
        <f t="array" ref="BQ40">INDEX(コード化!$CG$5:$CQ$110,BQ$3-6,$G40)</f>
        <v>300000</v>
      </c>
      <c r="BR40" s="280" t="str" cm="1">
        <f t="array" ref="BR40">INDEX(コード化!$CG$5:$CQ$110,BR$3-6,$G40)</f>
        <v>300000</v>
      </c>
      <c r="BS40" s="280" t="str" cm="1">
        <f t="array" ref="BS40">INDEX(コード化!$CG$5:$CQ$110,BS$3-6,$G40)</f>
        <v>300000</v>
      </c>
      <c r="BT40" s="280" t="str" cm="1">
        <f t="array" ref="BT40">INDEX(コード化!$CG$5:$CQ$110,BT$3-6,$G40)</f>
        <v>300000</v>
      </c>
      <c r="BU40" s="280" t="str" cm="1">
        <f t="array" ref="BU40">INDEX(コード化!$CG$5:$CQ$110,BU$3-6,$G40)</f>
        <v>300000</v>
      </c>
      <c r="BV40" s="280" t="str" cm="1">
        <f t="array" ref="BV40">INDEX(コード化!$CG$5:$CQ$110,BV$3-6,$G40)</f>
        <v>300000</v>
      </c>
      <c r="BW40" s="280" t="str" cm="1">
        <f t="array" ref="BW40">INDEX(コード化!$CG$5:$CQ$110,BW$3-6,$G40)</f>
        <v>300000</v>
      </c>
      <c r="BX40" s="280" t="str" cm="1">
        <f t="array" ref="BX40">INDEX(コード化!$CG$5:$CQ$110,BX$3-6,$G40)</f>
        <v>300000</v>
      </c>
      <c r="BY40" s="280" t="str" cm="1">
        <f t="array" ref="BY40">INDEX(コード化!$CG$5:$CQ$110,BY$3-6,$G40)</f>
        <v>300000</v>
      </c>
      <c r="BZ40" s="280" t="str" cm="1">
        <f t="array" ref="BZ40">INDEX(コード化!$CG$5:$CQ$110,BZ$3-6,$G40)</f>
        <v>300000</v>
      </c>
      <c r="CA40" s="280" t="str" cm="1">
        <f t="array" ref="CA40">INDEX(コード化!$CG$5:$CQ$110,CA$3-6,$G40)</f>
        <v>300000</v>
      </c>
      <c r="CB40" s="280" t="str" cm="1">
        <f t="array" ref="CB40">INDEX(コード化!$CG$5:$CQ$110,CB$3-6,$G40)</f>
        <v>300000</v>
      </c>
      <c r="CC40" s="280" t="str" cm="1">
        <f t="array" ref="CC40">INDEX(コード化!$CG$5:$CQ$110,CC$3-6,$G40)</f>
        <v>300000</v>
      </c>
      <c r="CD40" s="280" t="str" cm="1">
        <f t="array" ref="CD40">INDEX(コード化!$CG$5:$CQ$110,CD$3-6,$G40)</f>
        <v>300000</v>
      </c>
      <c r="CE40" s="280" t="str" cm="1">
        <f t="array" ref="CE40">INDEX(コード化!$CG$5:$CQ$110,CE$3-6,$G40)</f>
        <v>300000</v>
      </c>
      <c r="CF40" s="280" t="str" cm="1">
        <f t="array" ref="CF40">INDEX(コード化!$CG$5:$CQ$110,CF$3-6,$G40)</f>
        <v>300000</v>
      </c>
      <c r="CG40" s="280" t="str" cm="1">
        <f t="array" ref="CG40">INDEX(コード化!$CG$5:$CQ$110,CG$3-6,$G40)</f>
        <v>300000</v>
      </c>
      <c r="CH40" s="280" t="str" cm="1">
        <f t="array" ref="CH40">INDEX(コード化!$CG$5:$CQ$110,CH$3-6,$G40)</f>
        <v>300000</v>
      </c>
      <c r="CI40" s="280" t="str" cm="1">
        <f t="array" ref="CI40">INDEX(コード化!$CG$5:$CQ$110,CI$3-6,$G40)</f>
        <v>300000</v>
      </c>
      <c r="CJ40" s="280" t="str" cm="1">
        <f t="array" ref="CJ40">INDEX(コード化!$CG$5:$CQ$110,CJ$3-6,$G40)</f>
        <v>300000</v>
      </c>
      <c r="CK40" s="280" t="str" cm="1">
        <f t="array" ref="CK40">INDEX(コード化!$CG$5:$CQ$110,CK$3-6,$G40)</f>
        <v>300000</v>
      </c>
      <c r="CL40" s="280" t="str" cm="1">
        <f t="array" ref="CL40">INDEX(コード化!$CG$5:$CQ$110,CL$3-6,$G40)</f>
        <v>300000</v>
      </c>
      <c r="CM40" s="280" t="str" cm="1">
        <f t="array" ref="CM40">INDEX(コード化!$CG$5:$CQ$110,CM$3-6,$G40)</f>
        <v>300000</v>
      </c>
      <c r="CN40" s="280" t="str" cm="1">
        <f t="array" ref="CN40">INDEX(コード化!$CG$5:$CQ$110,CN$3-6,$G40)</f>
        <v>300000</v>
      </c>
      <c r="CO40" s="280" t="str" cm="1">
        <f t="array" ref="CO40">INDEX(コード化!$CG$5:$CQ$110,CO$3-6,$G40)</f>
        <v>300000</v>
      </c>
      <c r="CP40" s="280" t="str" cm="1">
        <f t="array" ref="CP40">INDEX(コード化!$CG$5:$CQ$110,CP$3-6,$G40)</f>
        <v>300000</v>
      </c>
      <c r="CQ40" s="280" t="str" cm="1">
        <f t="array" ref="CQ40">INDEX(コード化!$CG$5:$CQ$110,CQ$3-6,$G40)</f>
        <v>300000</v>
      </c>
      <c r="CR40" s="280" t="str" cm="1">
        <f t="array" ref="CR40">INDEX(コード化!$CG$5:$CQ$110,CR$3-6,$G40)</f>
        <v>300000</v>
      </c>
      <c r="CS40" s="280" t="str" cm="1">
        <f t="array" ref="CS40">INDEX(コード化!$CG$5:$CQ$110,CS$3-6,$G40)</f>
        <v>300000</v>
      </c>
      <c r="CT40" s="280" t="str" cm="1">
        <f t="array" ref="CT40">INDEX(コード化!$CG$5:$CQ$110,CT$3-6,$G40)</f>
        <v>300000</v>
      </c>
      <c r="CU40" s="280" t="str" cm="1">
        <f t="array" ref="CU40">INDEX(コード化!$CG$5:$CQ$110,CU$3-6,$G40)</f>
        <v>300000</v>
      </c>
      <c r="CV40" s="280" t="str" cm="1">
        <f t="array" ref="CV40">INDEX(コード化!$CG$5:$CQ$110,CV$3-6,$G40)</f>
        <v>300000</v>
      </c>
      <c r="CW40" s="280" t="str" cm="1">
        <f t="array" ref="CW40">INDEX(コード化!$CG$5:$CQ$110,CW$3-6,$G40)</f>
        <v>300000</v>
      </c>
      <c r="CX40" s="280" t="str" cm="1">
        <f t="array" ref="CX40">INDEX(コード化!$CG$5:$CQ$110,CX$3-6,$G40)</f>
        <v>300000</v>
      </c>
      <c r="CY40" s="280" t="str" cm="1">
        <f t="array" ref="CY40">INDEX(コード化!$CG$5:$CQ$110,CY$3-6,$G40)</f>
        <v>300000</v>
      </c>
      <c r="CZ40" s="280" t="str" cm="1">
        <f t="array" ref="CZ40">INDEX(コード化!$CG$5:$CQ$110,CZ$3-6,$G40)</f>
        <v>300000</v>
      </c>
      <c r="DA40" s="280" t="str" cm="1">
        <f t="array" ref="DA40">INDEX(コード化!$CG$5:$CQ$110,DA$3-6,$G40)</f>
        <v>300000</v>
      </c>
      <c r="DB40" s="280" t="str" cm="1">
        <f t="array" ref="DB40">INDEX(コード化!$CG$5:$CQ$110,DB$3-6,$G40)</f>
        <v>300000</v>
      </c>
      <c r="DC40" s="280" t="str" cm="1">
        <f t="array" ref="DC40">INDEX(コード化!$CG$5:$CQ$110,DC$3-6,$G40)</f>
        <v>300000</v>
      </c>
      <c r="DD40" s="280" t="str" cm="1">
        <f t="array" ref="DD40">INDEX(コード化!$CG$5:$CQ$110,DD$3-6,$G40)</f>
        <v>300000</v>
      </c>
      <c r="DE40" s="280" t="str" cm="1">
        <f t="array" ref="DE40">INDEX(コード化!$CG$5:$CQ$110,DE$3-6,$G40)</f>
        <v>300000</v>
      </c>
      <c r="DF40" s="280" t="str" cm="1">
        <f t="array" ref="DF40">INDEX(コード化!$CG$5:$CQ$110,DF$3-6,$G40)</f>
        <v>300000</v>
      </c>
      <c r="DG40" s="280" t="str" cm="1">
        <f t="array" ref="DG40">INDEX(コード化!$CG$5:$CQ$110,DG$3-6,$G40)</f>
        <v>300000</v>
      </c>
      <c r="DH40" s="280" t="str" cm="1">
        <f t="array" ref="DH40">INDEX(コード化!$CG$5:$CQ$110,DH$3-6,$G40)</f>
        <v>300000</v>
      </c>
      <c r="DI40" s="280" t="str" cm="1">
        <f t="array" ref="DI40">INDEX(コード化!$CG$5:$CQ$110,DI$3-6,$G40)</f>
        <v>300000</v>
      </c>
      <c r="DK40" s="80" cm="1">
        <f t="array" aca="1" ref="DK40" ca="1">_xlfn.IFS(MID(H40,2,1)="2",1,MID(H40,3,1)="2",1,TRUE,0)</f>
        <v>0</v>
      </c>
      <c r="DL40" s="80" cm="1">
        <f t="array" aca="1" ref="DL40" ca="1">_xlfn.IFS(MID(I40,2,1)="2",1,MID(I40,3,1)="2",1,TRUE,0)</f>
        <v>0</v>
      </c>
      <c r="DM40" s="80" cm="1">
        <f t="array" aca="1" ref="DM40" ca="1">_xlfn.IFS(MID(J40,2,1)="2",1,MID(J40,3,1)="2",1,TRUE,0)</f>
        <v>0</v>
      </c>
      <c r="DN40" s="80" cm="1">
        <f t="array" aca="1" ref="DN40" ca="1">_xlfn.IFS(MID(K40,2,1)="2",1,MID(K40,3,1)="2",1,TRUE,0)</f>
        <v>0</v>
      </c>
      <c r="DO40" s="80" cm="1">
        <f t="array" aca="1" ref="DO40" ca="1">_xlfn.IFS(MID(L40,2,1)="2",1,MID(L40,3,1)="2",1,TRUE,0)</f>
        <v>0</v>
      </c>
      <c r="DP40" s="80" cm="1">
        <f t="array" aca="1" ref="DP40" ca="1">_xlfn.IFS(MID(M40,2,1)="2",1,MID(M40,3,1)="2",1,TRUE,0)</f>
        <v>0</v>
      </c>
      <c r="DQ40" s="80" cm="1">
        <f t="array" ref="DQ40">_xlfn.IFS(MID(N40,2,1)="2",1,MID(N40,3,1)="2",1,TRUE,0)</f>
        <v>0</v>
      </c>
      <c r="DR40" s="80" cm="1">
        <f t="array" ref="DR40">_xlfn.IFS(MID(O40,2,1)="2",1,MID(O40,3,1)="2",1,TRUE,0)</f>
        <v>0</v>
      </c>
      <c r="DS40" s="80" cm="1">
        <f t="array" ref="DS40">_xlfn.IFS(MID(P40,2,1)="2",1,MID(P40,3,1)="2",1,TRUE,0)</f>
        <v>0</v>
      </c>
      <c r="DT40" s="80" cm="1">
        <f t="array" ref="DT40">_xlfn.IFS(MID(Q40,2,1)="2",1,MID(Q40,3,1)="2",1,TRUE,0)</f>
        <v>0</v>
      </c>
      <c r="DU40" s="80" cm="1">
        <f t="array" ref="DU40">_xlfn.IFS(MID(R40,2,1)="2",1,MID(R40,3,1)="2",1,TRUE,0)</f>
        <v>0</v>
      </c>
      <c r="DV40" s="80" cm="1">
        <f t="array" ref="DV40">_xlfn.IFS(MID(S40,2,1)="2",1,MID(S40,3,1)="2",1,TRUE,0)</f>
        <v>0</v>
      </c>
      <c r="DW40" s="80" cm="1">
        <f t="array" ref="DW40">_xlfn.IFS(MID(T40,2,1)="2",1,MID(T40,3,1)="2",1,TRUE,0)</f>
        <v>0</v>
      </c>
      <c r="DX40" s="80" cm="1">
        <f t="array" ref="DX40">_xlfn.IFS(MID(U40,2,1)="2",1,MID(U40,3,1)="2",1,TRUE,0)</f>
        <v>0</v>
      </c>
      <c r="DY40" s="80" cm="1">
        <f t="array" ref="DY40">_xlfn.IFS(MID(V40,2,1)="2",1,MID(V40,3,1)="2",1,TRUE,0)</f>
        <v>0</v>
      </c>
      <c r="DZ40" s="80" cm="1">
        <f t="array" ref="DZ40">_xlfn.IFS(MID(W40,2,1)="2",1,MID(W40,3,1)="2",1,TRUE,0)</f>
        <v>0</v>
      </c>
      <c r="EA40" s="80" cm="1">
        <f t="array" ref="EA40">_xlfn.IFS(MID(X40,2,1)="2",1,MID(X40,3,1)="2",1,TRUE,0)</f>
        <v>0</v>
      </c>
      <c r="EB40" s="80" cm="1">
        <f t="array" ref="EB40">_xlfn.IFS(MID(Y40,2,1)="2",1,MID(Y40,3,1)="2",1,TRUE,0)</f>
        <v>0</v>
      </c>
      <c r="EC40" s="80" cm="1">
        <f t="array" ref="EC40">_xlfn.IFS(MID(Z40,2,1)="2",1,MID(Z40,3,1)="2",1,TRUE,0)</f>
        <v>0</v>
      </c>
      <c r="ED40" s="80" cm="1">
        <f t="array" ref="ED40">_xlfn.IFS(MID(AA40,2,1)="2",1,MID(AA40,3,1)="2",1,TRUE,0)</f>
        <v>0</v>
      </c>
      <c r="EE40" s="80" cm="1">
        <f t="array" ref="EE40">_xlfn.IFS(MID(AB40,2,1)="2",1,MID(AB40,3,1)="2",1,TRUE,0)</f>
        <v>0</v>
      </c>
      <c r="EF40" s="80" cm="1">
        <f t="array" ref="EF40">_xlfn.IFS(MID(AC40,2,1)="2",1,MID(AC40,3,1)="2",1,TRUE,0)</f>
        <v>0</v>
      </c>
      <c r="EG40" s="80" cm="1">
        <f t="array" ref="EG40">_xlfn.IFS(MID(AD40,2,1)="2",1,MID(AD40,3,1)="2",1,TRUE,0)</f>
        <v>0</v>
      </c>
      <c r="EH40" s="80" cm="1">
        <f t="array" ref="EH40">_xlfn.IFS(MID(AE40,2,1)="2",1,MID(AE40,3,1)="2",1,TRUE,0)</f>
        <v>0</v>
      </c>
      <c r="EI40" s="80" cm="1">
        <f t="array" ref="EI40">_xlfn.IFS(MID(AF40,2,1)="2",1,MID(AF40,3,1)="2",1,TRUE,0)</f>
        <v>0</v>
      </c>
      <c r="EJ40" s="80" cm="1">
        <f t="array" ref="EJ40">_xlfn.IFS(MID(AG40,2,1)="2",1,MID(AG40,3,1)="2",1,TRUE,0)</f>
        <v>0</v>
      </c>
      <c r="EK40" s="80" cm="1">
        <f t="array" ref="EK40">_xlfn.IFS(MID(AH40,2,1)="2",1,MID(AH40,3,1)="2",1,TRUE,0)</f>
        <v>0</v>
      </c>
      <c r="EL40" s="80" cm="1">
        <f t="array" ref="EL40">_xlfn.IFS(MID(AI40,2,1)="2",1,MID(AI40,3,1)="2",1,TRUE,0)</f>
        <v>0</v>
      </c>
      <c r="EM40" s="80" cm="1">
        <f t="array" ref="EM40">_xlfn.IFS(MID(AJ40,2,1)="2",1,MID(AJ40,3,1)="2",1,TRUE,0)</f>
        <v>0</v>
      </c>
      <c r="EN40" s="80" cm="1">
        <f t="array" ref="EN40">_xlfn.IFS(MID(AK40,2,1)="2",1,MID(AK40,3,1)="2",1,TRUE,0)</f>
        <v>0</v>
      </c>
      <c r="EO40" s="80" cm="1">
        <f t="array" ref="EO40">_xlfn.IFS(MID(AL40,2,1)="2",1,MID(AL40,3,1)="2",1,TRUE,0)</f>
        <v>0</v>
      </c>
      <c r="EP40" s="80" cm="1">
        <f t="array" ref="EP40">_xlfn.IFS(MID(AM40,2,1)="2",1,MID(AM40,3,1)="2",1,TRUE,0)</f>
        <v>0</v>
      </c>
      <c r="EQ40" s="80" cm="1">
        <f t="array" ref="EQ40">_xlfn.IFS(MID(AN40,2,1)="2",1,MID(AN40,3,1)="2",1,TRUE,0)</f>
        <v>0</v>
      </c>
      <c r="ER40" s="80" cm="1">
        <f t="array" ref="ER40">_xlfn.IFS(MID(AO40,2,1)="2",1,MID(AO40,3,1)="2",1,TRUE,0)</f>
        <v>0</v>
      </c>
      <c r="ES40" s="80" cm="1">
        <f t="array" ref="ES40">_xlfn.IFS(MID(AP40,2,1)="2",1,MID(AP40,3,1)="2",1,TRUE,0)</f>
        <v>0</v>
      </c>
      <c r="ET40" s="80" cm="1">
        <f t="array" ref="ET40">_xlfn.IFS(MID(AQ40,2,1)="2",1,MID(AQ40,3,1)="2",1,TRUE,0)</f>
        <v>0</v>
      </c>
      <c r="EU40" s="80" cm="1">
        <f t="array" ref="EU40">_xlfn.IFS(MID(AR40,2,1)="2",1,MID(AR40,3,1)="2",1,TRUE,0)</f>
        <v>0</v>
      </c>
      <c r="EV40" s="80" cm="1">
        <f t="array" ref="EV40">_xlfn.IFS(MID(AS40,2,1)="2",1,MID(AS40,3,1)="2",1,TRUE,0)</f>
        <v>0</v>
      </c>
      <c r="EW40" s="80" cm="1">
        <f t="array" ref="EW40">_xlfn.IFS(MID(AT40,2,1)="2",1,MID(AT40,3,1)="2",1,TRUE,0)</f>
        <v>0</v>
      </c>
      <c r="EX40" s="80" cm="1">
        <f t="array" ref="EX40">_xlfn.IFS(MID(AU40,2,1)="2",1,MID(AU40,3,1)="2",1,TRUE,0)</f>
        <v>0</v>
      </c>
      <c r="EY40" s="80" cm="1">
        <f t="array" ref="EY40">_xlfn.IFS(MID(AV40,2,1)="2",1,MID(AV40,3,1)="2",1,TRUE,0)</f>
        <v>0</v>
      </c>
      <c r="EZ40" s="80" cm="1">
        <f t="array" ref="EZ40">_xlfn.IFS(MID(AW40,2,1)="2",1,MID(AW40,3,1)="2",1,TRUE,0)</f>
        <v>0</v>
      </c>
      <c r="FA40" s="80" cm="1">
        <f t="array" ref="FA40">_xlfn.IFS(MID(AX40,2,1)="2",1,MID(AX40,3,1)="2",1,TRUE,0)</f>
        <v>0</v>
      </c>
      <c r="FB40" s="80" cm="1">
        <f t="array" ref="FB40">_xlfn.IFS(MID(AY40,2,1)="2",1,MID(AY40,3,1)="2",1,TRUE,0)</f>
        <v>0</v>
      </c>
      <c r="FC40" s="80" cm="1">
        <f t="array" ref="FC40">_xlfn.IFS(MID(AZ40,2,1)="2",1,MID(AZ40,3,1)="2",1,TRUE,0)</f>
        <v>0</v>
      </c>
      <c r="FD40" s="80" cm="1">
        <f t="array" ref="FD40">_xlfn.IFS(MID(BA40,2,1)="2",1,MID(BA40,3,1)="2",1,TRUE,0)</f>
        <v>0</v>
      </c>
      <c r="FE40" s="80" cm="1">
        <f t="array" ref="FE40">_xlfn.IFS(MID(BB40,2,1)="2",1,MID(BB40,3,1)="2",1,TRUE,0)</f>
        <v>0</v>
      </c>
      <c r="FF40" s="80" cm="1">
        <f t="array" ref="FF40">_xlfn.IFS(MID(BC40,2,1)="2",1,MID(BC40,3,1)="2",1,TRUE,0)</f>
        <v>0</v>
      </c>
      <c r="FG40" s="80" cm="1">
        <f t="array" ref="FG40">_xlfn.IFS(MID(BD40,2,1)="2",1,MID(BD40,3,1)="2",1,TRUE,0)</f>
        <v>0</v>
      </c>
      <c r="FH40" s="80" cm="1">
        <f t="array" ref="FH40">_xlfn.IFS(MID(BE40,2,1)="2",1,MID(BE40,3,1)="2",1,TRUE,0)</f>
        <v>0</v>
      </c>
      <c r="FI40" s="80" cm="1">
        <f t="array" ref="FI40">_xlfn.IFS(MID(BF40,2,1)="2",1,MID(BF40,3,1)="2",1,TRUE,0)</f>
        <v>0</v>
      </c>
      <c r="FJ40" s="80" cm="1">
        <f t="array" ref="FJ40">_xlfn.IFS(MID(BG40,2,1)="2",1,MID(BG40,3,1)="2",1,TRUE,0)</f>
        <v>0</v>
      </c>
      <c r="FK40" s="80" cm="1">
        <f t="array" ref="FK40">_xlfn.IFS(MID(BH40,2,1)="2",1,MID(BH40,3,1)="2",1,TRUE,0)</f>
        <v>0</v>
      </c>
      <c r="FL40" s="80" cm="1">
        <f t="array" ref="FL40">_xlfn.IFS(MID(BI40,2,1)="2",1,MID(BI40,3,1)="2",1,TRUE,0)</f>
        <v>0</v>
      </c>
      <c r="FM40" s="80" cm="1">
        <f t="array" ref="FM40">_xlfn.IFS(MID(BJ40,2,1)="2",1,MID(BJ40,3,1)="2",1,TRUE,0)</f>
        <v>0</v>
      </c>
      <c r="FN40" s="80" cm="1">
        <f t="array" ref="FN40">_xlfn.IFS(MID(BK40,2,1)="2",1,MID(BK40,3,1)="2",1,TRUE,0)</f>
        <v>0</v>
      </c>
      <c r="FO40" s="80" cm="1">
        <f t="array" ref="FO40">_xlfn.IFS(MID(BL40,2,1)="2",1,MID(BL40,3,1)="2",1,TRUE,0)</f>
        <v>0</v>
      </c>
      <c r="FP40" s="80" cm="1">
        <f t="array" ref="FP40">_xlfn.IFS(MID(BM40,2,1)="2",1,MID(BM40,3,1)="2",1,TRUE,0)</f>
        <v>0</v>
      </c>
      <c r="FQ40" s="80" cm="1">
        <f t="array" ref="FQ40">_xlfn.IFS(MID(BN40,2,1)="2",1,MID(BN40,3,1)="2",1,TRUE,0)</f>
        <v>0</v>
      </c>
      <c r="FR40" s="80" cm="1">
        <f t="array" ref="FR40">_xlfn.IFS(MID(BO40,2,1)="2",1,MID(BO40,3,1)="2",1,TRUE,0)</f>
        <v>0</v>
      </c>
      <c r="FS40" s="80" cm="1">
        <f t="array" ref="FS40">_xlfn.IFS(MID(BP40,2,1)="2",1,MID(BP40,3,1)="2",1,TRUE,0)</f>
        <v>0</v>
      </c>
      <c r="FT40" s="80" cm="1">
        <f t="array" ref="FT40">_xlfn.IFS(MID(BQ40,2,1)="2",1,MID(BQ40,3,1)="2",1,TRUE,0)</f>
        <v>0</v>
      </c>
      <c r="FU40" s="80" cm="1">
        <f t="array" ref="FU40">_xlfn.IFS(MID(BR40,2,1)="2",1,MID(BR40,3,1)="2",1,TRUE,0)</f>
        <v>0</v>
      </c>
      <c r="FV40" s="80" cm="1">
        <f t="array" ref="FV40">_xlfn.IFS(MID(BS40,2,1)="2",1,MID(BS40,3,1)="2",1,TRUE,0)</f>
        <v>0</v>
      </c>
      <c r="FW40" s="80" cm="1">
        <f t="array" ref="FW40">_xlfn.IFS(MID(BT40,2,1)="2",1,MID(BT40,3,1)="2",1,TRUE,0)</f>
        <v>0</v>
      </c>
      <c r="FX40" s="80" cm="1">
        <f t="array" ref="FX40">_xlfn.IFS(MID(BU40,2,1)="2",1,MID(BU40,3,1)="2",1,TRUE,0)</f>
        <v>0</v>
      </c>
      <c r="FY40" s="80" cm="1">
        <f t="array" ref="FY40">_xlfn.IFS(MID(BV40,2,1)="2",1,MID(BV40,3,1)="2",1,TRUE,0)</f>
        <v>0</v>
      </c>
      <c r="FZ40" s="80" cm="1">
        <f t="array" ref="FZ40">_xlfn.IFS(MID(BW40,2,1)="2",1,MID(BW40,3,1)="2",1,TRUE,0)</f>
        <v>0</v>
      </c>
      <c r="GA40" s="80" cm="1">
        <f t="array" ref="GA40">_xlfn.IFS(MID(BX40,2,1)="2",1,MID(BX40,3,1)="2",1,TRUE,0)</f>
        <v>0</v>
      </c>
      <c r="GB40" s="80" cm="1">
        <f t="array" ref="GB40">_xlfn.IFS(MID(BY40,2,1)="2",1,MID(BY40,3,1)="2",1,TRUE,0)</f>
        <v>0</v>
      </c>
      <c r="GC40" s="80" cm="1">
        <f t="array" ref="GC40">_xlfn.IFS(MID(BZ40,2,1)="2",1,MID(BZ40,3,1)="2",1,TRUE,0)</f>
        <v>0</v>
      </c>
      <c r="GD40" s="80" cm="1">
        <f t="array" ref="GD40">_xlfn.IFS(MID(CA40,2,1)="2",1,MID(CA40,3,1)="2",1,TRUE,0)</f>
        <v>0</v>
      </c>
      <c r="GE40" s="80" cm="1">
        <f t="array" ref="GE40">_xlfn.IFS(MID(CB40,2,1)="2",1,MID(CB40,3,1)="2",1,TRUE,0)</f>
        <v>0</v>
      </c>
      <c r="GF40" s="80" cm="1">
        <f t="array" ref="GF40">_xlfn.IFS(MID(CC40,2,1)="2",1,MID(CC40,3,1)="2",1,TRUE,0)</f>
        <v>0</v>
      </c>
      <c r="GG40" s="80" cm="1">
        <f t="array" ref="GG40">_xlfn.IFS(MID(CD40,2,1)="2",1,MID(CD40,3,1)="2",1,TRUE,0)</f>
        <v>0</v>
      </c>
      <c r="GH40" s="80" cm="1">
        <f t="array" ref="GH40">_xlfn.IFS(MID(CE40,2,1)="2",1,MID(CE40,3,1)="2",1,TRUE,0)</f>
        <v>0</v>
      </c>
      <c r="GI40" s="80" cm="1">
        <f t="array" ref="GI40">_xlfn.IFS(MID(CF40,2,1)="2",1,MID(CF40,3,1)="2",1,TRUE,0)</f>
        <v>0</v>
      </c>
      <c r="GJ40" s="80" cm="1">
        <f t="array" ref="GJ40">_xlfn.IFS(MID(CG40,2,1)="2",1,MID(CG40,3,1)="2",1,TRUE,0)</f>
        <v>0</v>
      </c>
      <c r="GK40" s="80" cm="1">
        <f t="array" ref="GK40">_xlfn.IFS(MID(CH40,2,1)="2",1,MID(CH40,3,1)="2",1,TRUE,0)</f>
        <v>0</v>
      </c>
      <c r="GL40" s="80" cm="1">
        <f t="array" ref="GL40">_xlfn.IFS(MID(CI40,2,1)="2",1,MID(CI40,3,1)="2",1,TRUE,0)</f>
        <v>0</v>
      </c>
      <c r="GM40" s="80" cm="1">
        <f t="array" ref="GM40">_xlfn.IFS(MID(CJ40,2,1)="2",1,MID(CJ40,3,1)="2",1,TRUE,0)</f>
        <v>0</v>
      </c>
      <c r="GN40" s="80" cm="1">
        <f t="array" ref="GN40">_xlfn.IFS(MID(CK40,2,1)="2",1,MID(CK40,3,1)="2",1,TRUE,0)</f>
        <v>0</v>
      </c>
      <c r="GO40" s="80" cm="1">
        <f t="array" ref="GO40">_xlfn.IFS(MID(CL40,2,1)="2",1,MID(CL40,3,1)="2",1,TRUE,0)</f>
        <v>0</v>
      </c>
      <c r="GP40" s="80" cm="1">
        <f t="array" ref="GP40">_xlfn.IFS(MID(CM40,2,1)="2",1,MID(CM40,3,1)="2",1,TRUE,0)</f>
        <v>0</v>
      </c>
      <c r="GQ40" s="80" cm="1">
        <f t="array" ref="GQ40">_xlfn.IFS(MID(CN40,2,1)="2",1,MID(CN40,3,1)="2",1,TRUE,0)</f>
        <v>0</v>
      </c>
      <c r="GR40" s="80" cm="1">
        <f t="array" ref="GR40">_xlfn.IFS(MID(CO40,2,1)="2",1,MID(CO40,3,1)="2",1,TRUE,0)</f>
        <v>0</v>
      </c>
      <c r="GS40" s="80" cm="1">
        <f t="array" ref="GS40">_xlfn.IFS(MID(CP40,2,1)="2",1,MID(CP40,3,1)="2",1,TRUE,0)</f>
        <v>0</v>
      </c>
      <c r="GT40" s="80" cm="1">
        <f t="array" ref="GT40">_xlfn.IFS(MID(CQ40,2,1)="2",1,MID(CQ40,3,1)="2",1,TRUE,0)</f>
        <v>0</v>
      </c>
      <c r="GU40" s="80" cm="1">
        <f t="array" ref="GU40">_xlfn.IFS(MID(CR40,2,1)="2",1,MID(CR40,3,1)="2",1,TRUE,0)</f>
        <v>0</v>
      </c>
      <c r="GV40" s="80" cm="1">
        <f t="array" ref="GV40">_xlfn.IFS(MID(CS40,2,1)="2",1,MID(CS40,3,1)="2",1,TRUE,0)</f>
        <v>0</v>
      </c>
      <c r="GW40" s="80" cm="1">
        <f t="array" ref="GW40">_xlfn.IFS(MID(CT40,2,1)="2",1,MID(CT40,3,1)="2",1,TRUE,0)</f>
        <v>0</v>
      </c>
      <c r="GX40" s="80" cm="1">
        <f t="array" ref="GX40">_xlfn.IFS(MID(CU40,2,1)="2",1,MID(CU40,3,1)="2",1,TRUE,0)</f>
        <v>0</v>
      </c>
      <c r="GY40" s="80" cm="1">
        <f t="array" ref="GY40">_xlfn.IFS(MID(CV40,2,1)="2",1,MID(CV40,3,1)="2",1,TRUE,0)</f>
        <v>0</v>
      </c>
      <c r="GZ40" s="80" cm="1">
        <f t="array" ref="GZ40">_xlfn.IFS(MID(CW40,2,1)="2",1,MID(CW40,3,1)="2",1,TRUE,0)</f>
        <v>0</v>
      </c>
      <c r="HA40" s="80" cm="1">
        <f t="array" ref="HA40">_xlfn.IFS(MID(CX40,2,1)="2",1,MID(CX40,3,1)="2",1,TRUE,0)</f>
        <v>0</v>
      </c>
      <c r="HB40" s="80" cm="1">
        <f t="array" ref="HB40">_xlfn.IFS(MID(CY40,2,1)="2",1,MID(CY40,3,1)="2",1,TRUE,0)</f>
        <v>0</v>
      </c>
      <c r="HC40" s="80" cm="1">
        <f t="array" ref="HC40">_xlfn.IFS(MID(CZ40,2,1)="2",1,MID(CZ40,3,1)="2",1,TRUE,0)</f>
        <v>0</v>
      </c>
      <c r="HD40" s="80" cm="1">
        <f t="array" ref="HD40">_xlfn.IFS(MID(DA40,2,1)="2",1,MID(DA40,3,1)="2",1,TRUE,0)</f>
        <v>0</v>
      </c>
      <c r="HE40" s="80" cm="1">
        <f t="array" ref="HE40">_xlfn.IFS(MID(DB40,2,1)="2",1,MID(DB40,3,1)="2",1,TRUE,0)</f>
        <v>0</v>
      </c>
      <c r="HF40" s="80" cm="1">
        <f t="array" ref="HF40">_xlfn.IFS(MID(DC40,2,1)="2",1,MID(DC40,3,1)="2",1,TRUE,0)</f>
        <v>0</v>
      </c>
      <c r="HG40" s="80" cm="1">
        <f t="array" ref="HG40">_xlfn.IFS(MID(DD40,2,1)="2",1,MID(DD40,3,1)="2",1,TRUE,0)</f>
        <v>0</v>
      </c>
      <c r="HH40" s="80" cm="1">
        <f t="array" ref="HH40">_xlfn.IFS(MID(DE40,2,1)="2",1,MID(DE40,3,1)="2",1,TRUE,0)</f>
        <v>0</v>
      </c>
      <c r="HI40" s="80" cm="1">
        <f t="array" ref="HI40">_xlfn.IFS(MID(DF40,2,1)="2",1,MID(DF40,3,1)="2",1,TRUE,0)</f>
        <v>0</v>
      </c>
      <c r="HJ40" s="80" cm="1">
        <f t="array" ref="HJ40">_xlfn.IFS(MID(DG40,2,1)="2",1,MID(DG40,3,1)="2",1,TRUE,0)</f>
        <v>0</v>
      </c>
      <c r="HK40" s="80" cm="1">
        <f t="array" ref="HK40">_xlfn.IFS(MID(DH40,2,1)="2",1,MID(DH40,3,1)="2",1,TRUE,0)</f>
        <v>0</v>
      </c>
      <c r="HL40" s="80" cm="1">
        <f t="array" ref="HL40">_xlfn.IFS(MID(DI40,2,1)="2",1,MID(DI40,3,1)="2",1,TRUE,0)</f>
        <v>0</v>
      </c>
    </row>
    <row r="41" spans="1:220" s="80" customFormat="1" ht="52" x14ac:dyDescent="0.2">
      <c r="A41" s="268">
        <v>44</v>
      </c>
      <c r="B41" s="269" t="s">
        <v>2458</v>
      </c>
      <c r="C41" s="269" t="s">
        <v>2499</v>
      </c>
      <c r="D41" s="270" t="s">
        <v>2500</v>
      </c>
      <c r="E41" s="250"/>
      <c r="G41" s="80">
        <v>3</v>
      </c>
      <c r="H41" s="280" t="str" cm="1">
        <f t="array" aca="1" ref="H41" ca="1">INDEX(コード化!$CG$5:$CQ$110,H$3-6,$G41)</f>
        <v>300000</v>
      </c>
      <c r="I41" s="280" t="str" cm="1">
        <f t="array" aca="1" ref="I41" ca="1">INDEX(コード化!$CG$5:$CQ$110,I$3-6,$G41)</f>
        <v>300000</v>
      </c>
      <c r="J41" s="280" t="str" cm="1">
        <f t="array" aca="1" ref="J41" ca="1">INDEX(コード化!$CG$5:$CQ$110,J$3-6,$G41)</f>
        <v>300000</v>
      </c>
      <c r="K41" s="280" t="str" cm="1">
        <f t="array" aca="1" ref="K41" ca="1">INDEX(コード化!$CG$5:$CQ$110,K$3-6,$G41)</f>
        <v>300000</v>
      </c>
      <c r="L41" s="280" t="str" cm="1">
        <f t="array" aca="1" ref="L41" ca="1">INDEX(コード化!$CG$5:$CQ$110,L$3-6,$G41)</f>
        <v>300000</v>
      </c>
      <c r="M41" s="280" t="str" cm="1">
        <f t="array" aca="1" ref="M41" ca="1">INDEX(コード化!$CG$5:$CQ$110,M$3-6,$G41)</f>
        <v>300000</v>
      </c>
      <c r="N41" s="280" t="str" cm="1">
        <f t="array" ref="N41">INDEX(コード化!$CG$5:$CQ$110,N$3-6,$G41)</f>
        <v>300000</v>
      </c>
      <c r="O41" s="280" t="str" cm="1">
        <f t="array" ref="O41">INDEX(コード化!$CG$5:$CQ$110,O$3-6,$G41)</f>
        <v>300000</v>
      </c>
      <c r="P41" s="280" t="str" cm="1">
        <f t="array" ref="P41">INDEX(コード化!$CG$5:$CQ$110,P$3-6,$G41)</f>
        <v>300000</v>
      </c>
      <c r="Q41" s="280" t="str" cm="1">
        <f t="array" ref="Q41">INDEX(コード化!$CG$5:$CQ$110,Q$3-6,$G41)</f>
        <v>300000</v>
      </c>
      <c r="R41" s="280" t="str" cm="1">
        <f t="array" ref="R41">INDEX(コード化!$CG$5:$CQ$110,R$3-6,$G41)</f>
        <v>300000</v>
      </c>
      <c r="S41" s="280" t="str" cm="1">
        <f t="array" ref="S41">INDEX(コード化!$CG$5:$CQ$110,S$3-6,$G41)</f>
        <v>300000</v>
      </c>
      <c r="T41" s="280" t="str" cm="1">
        <f t="array" ref="T41">INDEX(コード化!$CG$5:$CQ$110,T$3-6,$G41)</f>
        <v>300000</v>
      </c>
      <c r="U41" s="280" t="str" cm="1">
        <f t="array" ref="U41">INDEX(コード化!$CG$5:$CQ$110,U$3-6,$G41)</f>
        <v>300000</v>
      </c>
      <c r="V41" s="280" t="str" cm="1">
        <f t="array" ref="V41">INDEX(コード化!$CG$5:$CQ$110,V$3-6,$G41)</f>
        <v>300000</v>
      </c>
      <c r="W41" s="280" t="str" cm="1">
        <f t="array" ref="W41">INDEX(コード化!$CG$5:$CQ$110,W$3-6,$G41)</f>
        <v>300000</v>
      </c>
      <c r="X41" s="280" t="str" cm="1">
        <f t="array" ref="X41">INDEX(コード化!$CG$5:$CQ$110,X$3-6,$G41)</f>
        <v>300000</v>
      </c>
      <c r="Y41" s="280" t="str" cm="1">
        <f t="array" ref="Y41">INDEX(コード化!$CG$5:$CQ$110,Y$3-6,$G41)</f>
        <v>300000</v>
      </c>
      <c r="Z41" s="280" t="str" cm="1">
        <f t="array" ref="Z41">INDEX(コード化!$CG$5:$CQ$110,Z$3-6,$G41)</f>
        <v>300000</v>
      </c>
      <c r="AA41" s="280" t="str" cm="1">
        <f t="array" ref="AA41">INDEX(コード化!$CG$5:$CQ$110,AA$3-6,$G41)</f>
        <v>300000</v>
      </c>
      <c r="AB41" s="280" t="str" cm="1">
        <f t="array" ref="AB41">INDEX(コード化!$CG$5:$CQ$110,AB$3-6,$G41)</f>
        <v>300000</v>
      </c>
      <c r="AC41" s="280" t="str" cm="1">
        <f t="array" ref="AC41">INDEX(コード化!$CG$5:$CQ$110,AC$3-6,$G41)</f>
        <v>300000</v>
      </c>
      <c r="AD41" s="280" t="str" cm="1">
        <f t="array" ref="AD41">INDEX(コード化!$CG$5:$CQ$110,AD$3-6,$G41)</f>
        <v>300000</v>
      </c>
      <c r="AE41" s="280" t="str" cm="1">
        <f t="array" ref="AE41">INDEX(コード化!$CG$5:$CQ$110,AE$3-6,$G41)</f>
        <v>300000</v>
      </c>
      <c r="AF41" s="280" t="str" cm="1">
        <f t="array" ref="AF41">INDEX(コード化!$CG$5:$CQ$110,AF$3-6,$G41)</f>
        <v>300000</v>
      </c>
      <c r="AG41" s="280" t="str" cm="1">
        <f t="array" ref="AG41">INDEX(コード化!$CG$5:$CQ$110,AG$3-6,$G41)</f>
        <v>300000</v>
      </c>
      <c r="AH41" s="280" t="str" cm="1">
        <f t="array" ref="AH41">INDEX(コード化!$CG$5:$CQ$110,AH$3-6,$G41)</f>
        <v>300000</v>
      </c>
      <c r="AI41" s="280" t="str" cm="1">
        <f t="array" ref="AI41">INDEX(コード化!$CG$5:$CQ$110,AI$3-6,$G41)</f>
        <v>300000</v>
      </c>
      <c r="AJ41" s="280" t="str" cm="1">
        <f t="array" ref="AJ41">INDEX(コード化!$CG$5:$CQ$110,AJ$3-6,$G41)</f>
        <v>300000</v>
      </c>
      <c r="AK41" s="280" t="str" cm="1">
        <f t="array" ref="AK41">INDEX(コード化!$CG$5:$CQ$110,AK$3-6,$G41)</f>
        <v>300000</v>
      </c>
      <c r="AL41" s="280" t="str" cm="1">
        <f t="array" ref="AL41">INDEX(コード化!$CG$5:$CQ$110,AL$3-6,$G41)</f>
        <v>300000</v>
      </c>
      <c r="AM41" s="280" t="str" cm="1">
        <f t="array" ref="AM41">INDEX(コード化!$CG$5:$CQ$110,AM$3-6,$G41)</f>
        <v>300000</v>
      </c>
      <c r="AN41" s="280" t="str" cm="1">
        <f t="array" ref="AN41">INDEX(コード化!$CG$5:$CQ$110,AN$3-6,$G41)</f>
        <v>300000</v>
      </c>
      <c r="AO41" s="280" t="str" cm="1">
        <f t="array" ref="AO41">INDEX(コード化!$CG$5:$CQ$110,AO$3-6,$G41)</f>
        <v>300000</v>
      </c>
      <c r="AP41" s="280" t="str" cm="1">
        <f t="array" ref="AP41">INDEX(コード化!$CG$5:$CQ$110,AP$3-6,$G41)</f>
        <v>300000</v>
      </c>
      <c r="AQ41" s="280" t="str" cm="1">
        <f t="array" ref="AQ41">INDEX(コード化!$CG$5:$CQ$110,AQ$3-6,$G41)</f>
        <v>300000</v>
      </c>
      <c r="AR41" s="280" t="str" cm="1">
        <f t="array" ref="AR41">INDEX(コード化!$CG$5:$CQ$110,AR$3-6,$G41)</f>
        <v>300000</v>
      </c>
      <c r="AS41" s="280" t="str" cm="1">
        <f t="array" ref="AS41">INDEX(コード化!$CG$5:$CQ$110,AS$3-6,$G41)</f>
        <v>300000</v>
      </c>
      <c r="AT41" s="280" t="str" cm="1">
        <f t="array" ref="AT41">INDEX(コード化!$CG$5:$CQ$110,AT$3-6,$G41)</f>
        <v>300000</v>
      </c>
      <c r="AU41" s="280" t="str" cm="1">
        <f t="array" ref="AU41">INDEX(コード化!$CG$5:$CQ$110,AU$3-6,$G41)</f>
        <v>300000</v>
      </c>
      <c r="AV41" s="280" t="str" cm="1">
        <f t="array" ref="AV41">INDEX(コード化!$CG$5:$CQ$110,AV$3-6,$G41)</f>
        <v>300000</v>
      </c>
      <c r="AW41" s="280" t="str" cm="1">
        <f t="array" ref="AW41">INDEX(コード化!$CG$5:$CQ$110,AW$3-6,$G41)</f>
        <v>300000</v>
      </c>
      <c r="AX41" s="280" t="str" cm="1">
        <f t="array" ref="AX41">INDEX(コード化!$CG$5:$CQ$110,AX$3-6,$G41)</f>
        <v>300000</v>
      </c>
      <c r="AY41" s="280" t="str" cm="1">
        <f t="array" ref="AY41">INDEX(コード化!$CG$5:$CQ$110,AY$3-6,$G41)</f>
        <v>300000</v>
      </c>
      <c r="AZ41" s="280" t="str" cm="1">
        <f t="array" ref="AZ41">INDEX(コード化!$CG$5:$CQ$110,AZ$3-6,$G41)</f>
        <v>300000</v>
      </c>
      <c r="BA41" s="280" t="str" cm="1">
        <f t="array" ref="BA41">INDEX(コード化!$CG$5:$CQ$110,BA$3-6,$G41)</f>
        <v>300000</v>
      </c>
      <c r="BB41" s="280" t="str" cm="1">
        <f t="array" ref="BB41">INDEX(コード化!$CG$5:$CQ$110,BB$3-6,$G41)</f>
        <v>300000</v>
      </c>
      <c r="BC41" s="280" t="str" cm="1">
        <f t="array" ref="BC41">INDEX(コード化!$CG$5:$CQ$110,BC$3-6,$G41)</f>
        <v>300000</v>
      </c>
      <c r="BD41" s="280" t="str" cm="1">
        <f t="array" ref="BD41">INDEX(コード化!$CG$5:$CQ$110,BD$3-6,$G41)</f>
        <v>300000</v>
      </c>
      <c r="BE41" s="280" t="str" cm="1">
        <f t="array" ref="BE41">INDEX(コード化!$CG$5:$CQ$110,BE$3-6,$G41)</f>
        <v>300000</v>
      </c>
      <c r="BF41" s="280" t="str" cm="1">
        <f t="array" ref="BF41">INDEX(コード化!$CG$5:$CQ$110,BF$3-6,$G41)</f>
        <v>300000</v>
      </c>
      <c r="BG41" s="280" t="str" cm="1">
        <f t="array" ref="BG41">INDEX(コード化!$CG$5:$CQ$110,BG$3-6,$G41)</f>
        <v>300000</v>
      </c>
      <c r="BH41" s="280" t="str" cm="1">
        <f t="array" ref="BH41">INDEX(コード化!$CG$5:$CQ$110,BH$3-6,$G41)</f>
        <v>300000</v>
      </c>
      <c r="BI41" s="280" t="str" cm="1">
        <f t="array" ref="BI41">INDEX(コード化!$CG$5:$CQ$110,BI$3-6,$G41)</f>
        <v>300000</v>
      </c>
      <c r="BJ41" s="280" t="str" cm="1">
        <f t="array" ref="BJ41">INDEX(コード化!$CG$5:$CQ$110,BJ$3-6,$G41)</f>
        <v>300000</v>
      </c>
      <c r="BK41" s="280" t="str" cm="1">
        <f t="array" ref="BK41">INDEX(コード化!$CG$5:$CQ$110,BK$3-6,$G41)</f>
        <v>300000</v>
      </c>
      <c r="BL41" s="280" t="str" cm="1">
        <f t="array" ref="BL41">INDEX(コード化!$CG$5:$CQ$110,BL$3-6,$G41)</f>
        <v>300000</v>
      </c>
      <c r="BM41" s="280" t="str" cm="1">
        <f t="array" ref="BM41">INDEX(コード化!$CG$5:$CQ$110,BM$3-6,$G41)</f>
        <v>300000</v>
      </c>
      <c r="BN41" s="280" t="str" cm="1">
        <f t="array" ref="BN41">INDEX(コード化!$CG$5:$CQ$110,BN$3-6,$G41)</f>
        <v>300000</v>
      </c>
      <c r="BO41" s="280" t="str" cm="1">
        <f t="array" ref="BO41">INDEX(コード化!$CG$5:$CQ$110,BO$3-6,$G41)</f>
        <v>300000</v>
      </c>
      <c r="BP41" s="280" t="str" cm="1">
        <f t="array" ref="BP41">INDEX(コード化!$CG$5:$CQ$110,BP$3-6,$G41)</f>
        <v>300000</v>
      </c>
      <c r="BQ41" s="280" t="str" cm="1">
        <f t="array" ref="BQ41">INDEX(コード化!$CG$5:$CQ$110,BQ$3-6,$G41)</f>
        <v>300000</v>
      </c>
      <c r="BR41" s="280" t="str" cm="1">
        <f t="array" ref="BR41">INDEX(コード化!$CG$5:$CQ$110,BR$3-6,$G41)</f>
        <v>300000</v>
      </c>
      <c r="BS41" s="280" t="str" cm="1">
        <f t="array" ref="BS41">INDEX(コード化!$CG$5:$CQ$110,BS$3-6,$G41)</f>
        <v>300000</v>
      </c>
      <c r="BT41" s="280" t="str" cm="1">
        <f t="array" ref="BT41">INDEX(コード化!$CG$5:$CQ$110,BT$3-6,$G41)</f>
        <v>300000</v>
      </c>
      <c r="BU41" s="280" t="str" cm="1">
        <f t="array" ref="BU41">INDEX(コード化!$CG$5:$CQ$110,BU$3-6,$G41)</f>
        <v>300000</v>
      </c>
      <c r="BV41" s="280" t="str" cm="1">
        <f t="array" ref="BV41">INDEX(コード化!$CG$5:$CQ$110,BV$3-6,$G41)</f>
        <v>300000</v>
      </c>
      <c r="BW41" s="280" t="str" cm="1">
        <f t="array" ref="BW41">INDEX(コード化!$CG$5:$CQ$110,BW$3-6,$G41)</f>
        <v>300000</v>
      </c>
      <c r="BX41" s="280" t="str" cm="1">
        <f t="array" ref="BX41">INDEX(コード化!$CG$5:$CQ$110,BX$3-6,$G41)</f>
        <v>300000</v>
      </c>
      <c r="BY41" s="280" t="str" cm="1">
        <f t="array" ref="BY41">INDEX(コード化!$CG$5:$CQ$110,BY$3-6,$G41)</f>
        <v>300000</v>
      </c>
      <c r="BZ41" s="280" t="str" cm="1">
        <f t="array" ref="BZ41">INDEX(コード化!$CG$5:$CQ$110,BZ$3-6,$G41)</f>
        <v>300000</v>
      </c>
      <c r="CA41" s="280" t="str" cm="1">
        <f t="array" ref="CA41">INDEX(コード化!$CG$5:$CQ$110,CA$3-6,$G41)</f>
        <v>300000</v>
      </c>
      <c r="CB41" s="280" t="str" cm="1">
        <f t="array" ref="CB41">INDEX(コード化!$CG$5:$CQ$110,CB$3-6,$G41)</f>
        <v>300000</v>
      </c>
      <c r="CC41" s="280" t="str" cm="1">
        <f t="array" ref="CC41">INDEX(コード化!$CG$5:$CQ$110,CC$3-6,$G41)</f>
        <v>300000</v>
      </c>
      <c r="CD41" s="280" t="str" cm="1">
        <f t="array" ref="CD41">INDEX(コード化!$CG$5:$CQ$110,CD$3-6,$G41)</f>
        <v>300000</v>
      </c>
      <c r="CE41" s="280" t="str" cm="1">
        <f t="array" ref="CE41">INDEX(コード化!$CG$5:$CQ$110,CE$3-6,$G41)</f>
        <v>300000</v>
      </c>
      <c r="CF41" s="280" t="str" cm="1">
        <f t="array" ref="CF41">INDEX(コード化!$CG$5:$CQ$110,CF$3-6,$G41)</f>
        <v>300000</v>
      </c>
      <c r="CG41" s="280" t="str" cm="1">
        <f t="array" ref="CG41">INDEX(コード化!$CG$5:$CQ$110,CG$3-6,$G41)</f>
        <v>300000</v>
      </c>
      <c r="CH41" s="280" t="str" cm="1">
        <f t="array" ref="CH41">INDEX(コード化!$CG$5:$CQ$110,CH$3-6,$G41)</f>
        <v>300000</v>
      </c>
      <c r="CI41" s="280" t="str" cm="1">
        <f t="array" ref="CI41">INDEX(コード化!$CG$5:$CQ$110,CI$3-6,$G41)</f>
        <v>300000</v>
      </c>
      <c r="CJ41" s="280" t="str" cm="1">
        <f t="array" ref="CJ41">INDEX(コード化!$CG$5:$CQ$110,CJ$3-6,$G41)</f>
        <v>300000</v>
      </c>
      <c r="CK41" s="280" t="str" cm="1">
        <f t="array" ref="CK41">INDEX(コード化!$CG$5:$CQ$110,CK$3-6,$G41)</f>
        <v>300000</v>
      </c>
      <c r="CL41" s="280" t="str" cm="1">
        <f t="array" ref="CL41">INDEX(コード化!$CG$5:$CQ$110,CL$3-6,$G41)</f>
        <v>300000</v>
      </c>
      <c r="CM41" s="280" t="str" cm="1">
        <f t="array" ref="CM41">INDEX(コード化!$CG$5:$CQ$110,CM$3-6,$G41)</f>
        <v>300000</v>
      </c>
      <c r="CN41" s="280" t="str" cm="1">
        <f t="array" ref="CN41">INDEX(コード化!$CG$5:$CQ$110,CN$3-6,$G41)</f>
        <v>300000</v>
      </c>
      <c r="CO41" s="280" t="str" cm="1">
        <f t="array" ref="CO41">INDEX(コード化!$CG$5:$CQ$110,CO$3-6,$G41)</f>
        <v>300000</v>
      </c>
      <c r="CP41" s="280" t="str" cm="1">
        <f t="array" ref="CP41">INDEX(コード化!$CG$5:$CQ$110,CP$3-6,$G41)</f>
        <v>300000</v>
      </c>
      <c r="CQ41" s="280" t="str" cm="1">
        <f t="array" ref="CQ41">INDEX(コード化!$CG$5:$CQ$110,CQ$3-6,$G41)</f>
        <v>300000</v>
      </c>
      <c r="CR41" s="280" t="str" cm="1">
        <f t="array" ref="CR41">INDEX(コード化!$CG$5:$CQ$110,CR$3-6,$G41)</f>
        <v>300000</v>
      </c>
      <c r="CS41" s="280" t="str" cm="1">
        <f t="array" ref="CS41">INDEX(コード化!$CG$5:$CQ$110,CS$3-6,$G41)</f>
        <v>300000</v>
      </c>
      <c r="CT41" s="280" t="str" cm="1">
        <f t="array" ref="CT41">INDEX(コード化!$CG$5:$CQ$110,CT$3-6,$G41)</f>
        <v>300000</v>
      </c>
      <c r="CU41" s="280" t="str" cm="1">
        <f t="array" ref="CU41">INDEX(コード化!$CG$5:$CQ$110,CU$3-6,$G41)</f>
        <v>300000</v>
      </c>
      <c r="CV41" s="280" t="str" cm="1">
        <f t="array" ref="CV41">INDEX(コード化!$CG$5:$CQ$110,CV$3-6,$G41)</f>
        <v>300000</v>
      </c>
      <c r="CW41" s="280" t="str" cm="1">
        <f t="array" ref="CW41">INDEX(コード化!$CG$5:$CQ$110,CW$3-6,$G41)</f>
        <v>300000</v>
      </c>
      <c r="CX41" s="280" t="str" cm="1">
        <f t="array" ref="CX41">INDEX(コード化!$CG$5:$CQ$110,CX$3-6,$G41)</f>
        <v>300000</v>
      </c>
      <c r="CY41" s="280" t="str" cm="1">
        <f t="array" ref="CY41">INDEX(コード化!$CG$5:$CQ$110,CY$3-6,$G41)</f>
        <v>300000</v>
      </c>
      <c r="CZ41" s="280" t="str" cm="1">
        <f t="array" ref="CZ41">INDEX(コード化!$CG$5:$CQ$110,CZ$3-6,$G41)</f>
        <v>300000</v>
      </c>
      <c r="DA41" s="280" t="str" cm="1">
        <f t="array" ref="DA41">INDEX(コード化!$CG$5:$CQ$110,DA$3-6,$G41)</f>
        <v>300000</v>
      </c>
      <c r="DB41" s="280" t="str" cm="1">
        <f t="array" ref="DB41">INDEX(コード化!$CG$5:$CQ$110,DB$3-6,$G41)</f>
        <v>300000</v>
      </c>
      <c r="DC41" s="280" t="str" cm="1">
        <f t="array" ref="DC41">INDEX(コード化!$CG$5:$CQ$110,DC$3-6,$G41)</f>
        <v>300000</v>
      </c>
      <c r="DD41" s="280" t="str" cm="1">
        <f t="array" ref="DD41">INDEX(コード化!$CG$5:$CQ$110,DD$3-6,$G41)</f>
        <v>300000</v>
      </c>
      <c r="DE41" s="280" t="str" cm="1">
        <f t="array" ref="DE41">INDEX(コード化!$CG$5:$CQ$110,DE$3-6,$G41)</f>
        <v>300000</v>
      </c>
      <c r="DF41" s="280" t="str" cm="1">
        <f t="array" ref="DF41">INDEX(コード化!$CG$5:$CQ$110,DF$3-6,$G41)</f>
        <v>300000</v>
      </c>
      <c r="DG41" s="280" t="str" cm="1">
        <f t="array" ref="DG41">INDEX(コード化!$CG$5:$CQ$110,DG$3-6,$G41)</f>
        <v>300000</v>
      </c>
      <c r="DH41" s="280" t="str" cm="1">
        <f t="array" ref="DH41">INDEX(コード化!$CG$5:$CQ$110,DH$3-6,$G41)</f>
        <v>300000</v>
      </c>
      <c r="DI41" s="280" t="str" cm="1">
        <f t="array" ref="DI41">INDEX(コード化!$CG$5:$CQ$110,DI$3-6,$G41)</f>
        <v>300000</v>
      </c>
      <c r="DK41" s="80" cm="1">
        <f t="array" aca="1" ref="DK41" ca="1">_xlfn.IFS(MID(H41,2,1)="8",1,MID(H41,3,1)="8",1,TRUE,0)</f>
        <v>0</v>
      </c>
      <c r="DL41" s="80" cm="1">
        <f t="array" aca="1" ref="DL41" ca="1">_xlfn.IFS(MID(I41,2,1)="8",1,MID(I41,3,1)="8",1,TRUE,0)</f>
        <v>0</v>
      </c>
      <c r="DM41" s="80" cm="1">
        <f t="array" aca="1" ref="DM41" ca="1">_xlfn.IFS(MID(J41,2,1)="8",1,MID(J41,3,1)="8",1,TRUE,0)</f>
        <v>0</v>
      </c>
      <c r="DN41" s="80" cm="1">
        <f t="array" aca="1" ref="DN41" ca="1">_xlfn.IFS(MID(K41,2,1)="8",1,MID(K41,3,1)="8",1,TRUE,0)</f>
        <v>0</v>
      </c>
      <c r="DO41" s="80" cm="1">
        <f t="array" aca="1" ref="DO41" ca="1">_xlfn.IFS(MID(L41,2,1)="8",1,MID(L41,3,1)="8",1,TRUE,0)</f>
        <v>0</v>
      </c>
      <c r="DP41" s="80" cm="1">
        <f t="array" aca="1" ref="DP41" ca="1">_xlfn.IFS(MID(M41,2,1)="8",1,MID(M41,3,1)="8",1,TRUE,0)</f>
        <v>0</v>
      </c>
      <c r="DQ41" s="80" cm="1">
        <f t="array" ref="DQ41">_xlfn.IFS(MID(N41,2,1)="8",1,MID(N41,3,1)="8",1,TRUE,0)</f>
        <v>0</v>
      </c>
      <c r="DR41" s="80" cm="1">
        <f t="array" ref="DR41">_xlfn.IFS(MID(O41,2,1)="8",1,MID(O41,3,1)="8",1,TRUE,0)</f>
        <v>0</v>
      </c>
      <c r="DS41" s="80" cm="1">
        <f t="array" ref="DS41">_xlfn.IFS(MID(P41,2,1)="8",1,MID(P41,3,1)="8",1,TRUE,0)</f>
        <v>0</v>
      </c>
      <c r="DT41" s="80" cm="1">
        <f t="array" ref="DT41">_xlfn.IFS(MID(Q41,2,1)="8",1,MID(Q41,3,1)="8",1,TRUE,0)</f>
        <v>0</v>
      </c>
      <c r="DU41" s="80" cm="1">
        <f t="array" ref="DU41">_xlfn.IFS(MID(R41,2,1)="8",1,MID(R41,3,1)="8",1,TRUE,0)</f>
        <v>0</v>
      </c>
      <c r="DV41" s="80" cm="1">
        <f t="array" ref="DV41">_xlfn.IFS(MID(S41,2,1)="8",1,MID(S41,3,1)="8",1,TRUE,0)</f>
        <v>0</v>
      </c>
      <c r="DW41" s="80" cm="1">
        <f t="array" ref="DW41">_xlfn.IFS(MID(T41,2,1)="8",1,MID(T41,3,1)="8",1,TRUE,0)</f>
        <v>0</v>
      </c>
      <c r="DX41" s="80" cm="1">
        <f t="array" ref="DX41">_xlfn.IFS(MID(U41,2,1)="8",1,MID(U41,3,1)="8",1,TRUE,0)</f>
        <v>0</v>
      </c>
      <c r="DY41" s="80" cm="1">
        <f t="array" ref="DY41">_xlfn.IFS(MID(V41,2,1)="8",1,MID(V41,3,1)="8",1,TRUE,0)</f>
        <v>0</v>
      </c>
      <c r="DZ41" s="80" cm="1">
        <f t="array" ref="DZ41">_xlfn.IFS(MID(W41,2,1)="8",1,MID(W41,3,1)="8",1,TRUE,0)</f>
        <v>0</v>
      </c>
      <c r="EA41" s="80" cm="1">
        <f t="array" ref="EA41">_xlfn.IFS(MID(X41,2,1)="8",1,MID(X41,3,1)="8",1,TRUE,0)</f>
        <v>0</v>
      </c>
      <c r="EB41" s="80" cm="1">
        <f t="array" ref="EB41">_xlfn.IFS(MID(Y41,2,1)="8",1,MID(Y41,3,1)="8",1,TRUE,0)</f>
        <v>0</v>
      </c>
      <c r="EC41" s="80" cm="1">
        <f t="array" ref="EC41">_xlfn.IFS(MID(Z41,2,1)="8",1,MID(Z41,3,1)="8",1,TRUE,0)</f>
        <v>0</v>
      </c>
      <c r="ED41" s="80" cm="1">
        <f t="array" ref="ED41">_xlfn.IFS(MID(AA41,2,1)="8",1,MID(AA41,3,1)="8",1,TRUE,0)</f>
        <v>0</v>
      </c>
      <c r="EE41" s="80" cm="1">
        <f t="array" ref="EE41">_xlfn.IFS(MID(AB41,2,1)="8",1,MID(AB41,3,1)="8",1,TRUE,0)</f>
        <v>0</v>
      </c>
      <c r="EF41" s="80" cm="1">
        <f t="array" ref="EF41">_xlfn.IFS(MID(AC41,2,1)="8",1,MID(AC41,3,1)="8",1,TRUE,0)</f>
        <v>0</v>
      </c>
      <c r="EG41" s="80" cm="1">
        <f t="array" ref="EG41">_xlfn.IFS(MID(AD41,2,1)="8",1,MID(AD41,3,1)="8",1,TRUE,0)</f>
        <v>0</v>
      </c>
      <c r="EH41" s="80" cm="1">
        <f t="array" ref="EH41">_xlfn.IFS(MID(AE41,2,1)="8",1,MID(AE41,3,1)="8",1,TRUE,0)</f>
        <v>0</v>
      </c>
      <c r="EI41" s="80" cm="1">
        <f t="array" ref="EI41">_xlfn.IFS(MID(AF41,2,1)="8",1,MID(AF41,3,1)="8",1,TRUE,0)</f>
        <v>0</v>
      </c>
      <c r="EJ41" s="80" cm="1">
        <f t="array" ref="EJ41">_xlfn.IFS(MID(AG41,2,1)="8",1,MID(AG41,3,1)="8",1,TRUE,0)</f>
        <v>0</v>
      </c>
      <c r="EK41" s="80" cm="1">
        <f t="array" ref="EK41">_xlfn.IFS(MID(AH41,2,1)="8",1,MID(AH41,3,1)="8",1,TRUE,0)</f>
        <v>0</v>
      </c>
      <c r="EL41" s="80" cm="1">
        <f t="array" ref="EL41">_xlfn.IFS(MID(AI41,2,1)="8",1,MID(AI41,3,1)="8",1,TRUE,0)</f>
        <v>0</v>
      </c>
      <c r="EM41" s="80" cm="1">
        <f t="array" ref="EM41">_xlfn.IFS(MID(AJ41,2,1)="8",1,MID(AJ41,3,1)="8",1,TRUE,0)</f>
        <v>0</v>
      </c>
      <c r="EN41" s="80" cm="1">
        <f t="array" ref="EN41">_xlfn.IFS(MID(AK41,2,1)="8",1,MID(AK41,3,1)="8",1,TRUE,0)</f>
        <v>0</v>
      </c>
      <c r="EO41" s="80" cm="1">
        <f t="array" ref="EO41">_xlfn.IFS(MID(AL41,2,1)="8",1,MID(AL41,3,1)="8",1,TRUE,0)</f>
        <v>0</v>
      </c>
      <c r="EP41" s="80" cm="1">
        <f t="array" ref="EP41">_xlfn.IFS(MID(AM41,2,1)="8",1,MID(AM41,3,1)="8",1,TRUE,0)</f>
        <v>0</v>
      </c>
      <c r="EQ41" s="80" cm="1">
        <f t="array" ref="EQ41">_xlfn.IFS(MID(AN41,2,1)="8",1,MID(AN41,3,1)="8",1,TRUE,0)</f>
        <v>0</v>
      </c>
      <c r="ER41" s="80" cm="1">
        <f t="array" ref="ER41">_xlfn.IFS(MID(AO41,2,1)="8",1,MID(AO41,3,1)="8",1,TRUE,0)</f>
        <v>0</v>
      </c>
      <c r="ES41" s="80" cm="1">
        <f t="array" ref="ES41">_xlfn.IFS(MID(AP41,2,1)="8",1,MID(AP41,3,1)="8",1,TRUE,0)</f>
        <v>0</v>
      </c>
      <c r="ET41" s="80" cm="1">
        <f t="array" ref="ET41">_xlfn.IFS(MID(AQ41,2,1)="8",1,MID(AQ41,3,1)="8",1,TRUE,0)</f>
        <v>0</v>
      </c>
      <c r="EU41" s="80" cm="1">
        <f t="array" ref="EU41">_xlfn.IFS(MID(AR41,2,1)="8",1,MID(AR41,3,1)="8",1,TRUE,0)</f>
        <v>0</v>
      </c>
      <c r="EV41" s="80" cm="1">
        <f t="array" ref="EV41">_xlfn.IFS(MID(AS41,2,1)="8",1,MID(AS41,3,1)="8",1,TRUE,0)</f>
        <v>0</v>
      </c>
      <c r="EW41" s="80" cm="1">
        <f t="array" ref="EW41">_xlfn.IFS(MID(AT41,2,1)="8",1,MID(AT41,3,1)="8",1,TRUE,0)</f>
        <v>0</v>
      </c>
      <c r="EX41" s="80" cm="1">
        <f t="array" ref="EX41">_xlfn.IFS(MID(AU41,2,1)="8",1,MID(AU41,3,1)="8",1,TRUE,0)</f>
        <v>0</v>
      </c>
      <c r="EY41" s="80" cm="1">
        <f t="array" ref="EY41">_xlfn.IFS(MID(AV41,2,1)="8",1,MID(AV41,3,1)="8",1,TRUE,0)</f>
        <v>0</v>
      </c>
      <c r="EZ41" s="80" cm="1">
        <f t="array" ref="EZ41">_xlfn.IFS(MID(AW41,2,1)="8",1,MID(AW41,3,1)="8",1,TRUE,0)</f>
        <v>0</v>
      </c>
      <c r="FA41" s="80" cm="1">
        <f t="array" ref="FA41">_xlfn.IFS(MID(AX41,2,1)="8",1,MID(AX41,3,1)="8",1,TRUE,0)</f>
        <v>0</v>
      </c>
      <c r="FB41" s="80" cm="1">
        <f t="array" ref="FB41">_xlfn.IFS(MID(AY41,2,1)="8",1,MID(AY41,3,1)="8",1,TRUE,0)</f>
        <v>0</v>
      </c>
      <c r="FC41" s="80" cm="1">
        <f t="array" ref="FC41">_xlfn.IFS(MID(AZ41,2,1)="8",1,MID(AZ41,3,1)="8",1,TRUE,0)</f>
        <v>0</v>
      </c>
      <c r="FD41" s="80" cm="1">
        <f t="array" ref="FD41">_xlfn.IFS(MID(BA41,2,1)="8",1,MID(BA41,3,1)="8",1,TRUE,0)</f>
        <v>0</v>
      </c>
      <c r="FE41" s="80" cm="1">
        <f t="array" ref="FE41">_xlfn.IFS(MID(BB41,2,1)="8",1,MID(BB41,3,1)="8",1,TRUE,0)</f>
        <v>0</v>
      </c>
      <c r="FF41" s="80" cm="1">
        <f t="array" ref="FF41">_xlfn.IFS(MID(BC41,2,1)="8",1,MID(BC41,3,1)="8",1,TRUE,0)</f>
        <v>0</v>
      </c>
      <c r="FG41" s="80" cm="1">
        <f t="array" ref="FG41">_xlfn.IFS(MID(BD41,2,1)="8",1,MID(BD41,3,1)="8",1,TRUE,0)</f>
        <v>0</v>
      </c>
      <c r="FH41" s="80" cm="1">
        <f t="array" ref="FH41">_xlfn.IFS(MID(BE41,2,1)="8",1,MID(BE41,3,1)="8",1,TRUE,0)</f>
        <v>0</v>
      </c>
      <c r="FI41" s="80" cm="1">
        <f t="array" ref="FI41">_xlfn.IFS(MID(BF41,2,1)="8",1,MID(BF41,3,1)="8",1,TRUE,0)</f>
        <v>0</v>
      </c>
      <c r="FJ41" s="80" cm="1">
        <f t="array" ref="FJ41">_xlfn.IFS(MID(BG41,2,1)="8",1,MID(BG41,3,1)="8",1,TRUE,0)</f>
        <v>0</v>
      </c>
      <c r="FK41" s="80" cm="1">
        <f t="array" ref="FK41">_xlfn.IFS(MID(BH41,2,1)="8",1,MID(BH41,3,1)="8",1,TRUE,0)</f>
        <v>0</v>
      </c>
      <c r="FL41" s="80" cm="1">
        <f t="array" ref="FL41">_xlfn.IFS(MID(BI41,2,1)="8",1,MID(BI41,3,1)="8",1,TRUE,0)</f>
        <v>0</v>
      </c>
      <c r="FM41" s="80" cm="1">
        <f t="array" ref="FM41">_xlfn.IFS(MID(BJ41,2,1)="8",1,MID(BJ41,3,1)="8",1,TRUE,0)</f>
        <v>0</v>
      </c>
      <c r="FN41" s="80" cm="1">
        <f t="array" ref="FN41">_xlfn.IFS(MID(BK41,2,1)="8",1,MID(BK41,3,1)="8",1,TRUE,0)</f>
        <v>0</v>
      </c>
      <c r="FO41" s="80" cm="1">
        <f t="array" ref="FO41">_xlfn.IFS(MID(BL41,2,1)="8",1,MID(BL41,3,1)="8",1,TRUE,0)</f>
        <v>0</v>
      </c>
      <c r="FP41" s="80" cm="1">
        <f t="array" ref="FP41">_xlfn.IFS(MID(BM41,2,1)="8",1,MID(BM41,3,1)="8",1,TRUE,0)</f>
        <v>0</v>
      </c>
      <c r="FQ41" s="80" cm="1">
        <f t="array" ref="FQ41">_xlfn.IFS(MID(BN41,2,1)="8",1,MID(BN41,3,1)="8",1,TRUE,0)</f>
        <v>0</v>
      </c>
      <c r="FR41" s="80" cm="1">
        <f t="array" ref="FR41">_xlfn.IFS(MID(BO41,2,1)="8",1,MID(BO41,3,1)="8",1,TRUE,0)</f>
        <v>0</v>
      </c>
      <c r="FS41" s="80" cm="1">
        <f t="array" ref="FS41">_xlfn.IFS(MID(BP41,2,1)="8",1,MID(BP41,3,1)="8",1,TRUE,0)</f>
        <v>0</v>
      </c>
      <c r="FT41" s="80" cm="1">
        <f t="array" ref="FT41">_xlfn.IFS(MID(BQ41,2,1)="8",1,MID(BQ41,3,1)="8",1,TRUE,0)</f>
        <v>0</v>
      </c>
      <c r="FU41" s="80" cm="1">
        <f t="array" ref="FU41">_xlfn.IFS(MID(BR41,2,1)="8",1,MID(BR41,3,1)="8",1,TRUE,0)</f>
        <v>0</v>
      </c>
      <c r="FV41" s="80" cm="1">
        <f t="array" ref="FV41">_xlfn.IFS(MID(BS41,2,1)="8",1,MID(BS41,3,1)="8",1,TRUE,0)</f>
        <v>0</v>
      </c>
      <c r="FW41" s="80" cm="1">
        <f t="array" ref="FW41">_xlfn.IFS(MID(BT41,2,1)="8",1,MID(BT41,3,1)="8",1,TRUE,0)</f>
        <v>0</v>
      </c>
      <c r="FX41" s="80" cm="1">
        <f t="array" ref="FX41">_xlfn.IFS(MID(BU41,2,1)="8",1,MID(BU41,3,1)="8",1,TRUE,0)</f>
        <v>0</v>
      </c>
      <c r="FY41" s="80" cm="1">
        <f t="array" ref="FY41">_xlfn.IFS(MID(BV41,2,1)="8",1,MID(BV41,3,1)="8",1,TRUE,0)</f>
        <v>0</v>
      </c>
      <c r="FZ41" s="80" cm="1">
        <f t="array" ref="FZ41">_xlfn.IFS(MID(BW41,2,1)="8",1,MID(BW41,3,1)="8",1,TRUE,0)</f>
        <v>0</v>
      </c>
      <c r="GA41" s="80" cm="1">
        <f t="array" ref="GA41">_xlfn.IFS(MID(BX41,2,1)="8",1,MID(BX41,3,1)="8",1,TRUE,0)</f>
        <v>0</v>
      </c>
      <c r="GB41" s="80" cm="1">
        <f t="array" ref="GB41">_xlfn.IFS(MID(BY41,2,1)="8",1,MID(BY41,3,1)="8",1,TRUE,0)</f>
        <v>0</v>
      </c>
      <c r="GC41" s="80" cm="1">
        <f t="array" ref="GC41">_xlfn.IFS(MID(BZ41,2,1)="8",1,MID(BZ41,3,1)="8",1,TRUE,0)</f>
        <v>0</v>
      </c>
      <c r="GD41" s="80" cm="1">
        <f t="array" ref="GD41">_xlfn.IFS(MID(CA41,2,1)="8",1,MID(CA41,3,1)="8",1,TRUE,0)</f>
        <v>0</v>
      </c>
      <c r="GE41" s="80" cm="1">
        <f t="array" ref="GE41">_xlfn.IFS(MID(CB41,2,1)="8",1,MID(CB41,3,1)="8",1,TRUE,0)</f>
        <v>0</v>
      </c>
      <c r="GF41" s="80" cm="1">
        <f t="array" ref="GF41">_xlfn.IFS(MID(CC41,2,1)="8",1,MID(CC41,3,1)="8",1,TRUE,0)</f>
        <v>0</v>
      </c>
      <c r="GG41" s="80" cm="1">
        <f t="array" ref="GG41">_xlfn.IFS(MID(CD41,2,1)="8",1,MID(CD41,3,1)="8",1,TRUE,0)</f>
        <v>0</v>
      </c>
      <c r="GH41" s="80" cm="1">
        <f t="array" ref="GH41">_xlfn.IFS(MID(CE41,2,1)="8",1,MID(CE41,3,1)="8",1,TRUE,0)</f>
        <v>0</v>
      </c>
      <c r="GI41" s="80" cm="1">
        <f t="array" ref="GI41">_xlfn.IFS(MID(CF41,2,1)="8",1,MID(CF41,3,1)="8",1,TRUE,0)</f>
        <v>0</v>
      </c>
      <c r="GJ41" s="80" cm="1">
        <f t="array" ref="GJ41">_xlfn.IFS(MID(CG41,2,1)="8",1,MID(CG41,3,1)="8",1,TRUE,0)</f>
        <v>0</v>
      </c>
      <c r="GK41" s="80" cm="1">
        <f t="array" ref="GK41">_xlfn.IFS(MID(CH41,2,1)="8",1,MID(CH41,3,1)="8",1,TRUE,0)</f>
        <v>0</v>
      </c>
      <c r="GL41" s="80" cm="1">
        <f t="array" ref="GL41">_xlfn.IFS(MID(CI41,2,1)="8",1,MID(CI41,3,1)="8",1,TRUE,0)</f>
        <v>0</v>
      </c>
      <c r="GM41" s="80" cm="1">
        <f t="array" ref="GM41">_xlfn.IFS(MID(CJ41,2,1)="8",1,MID(CJ41,3,1)="8",1,TRUE,0)</f>
        <v>0</v>
      </c>
      <c r="GN41" s="80" cm="1">
        <f t="array" ref="GN41">_xlfn.IFS(MID(CK41,2,1)="8",1,MID(CK41,3,1)="8",1,TRUE,0)</f>
        <v>0</v>
      </c>
      <c r="GO41" s="80" cm="1">
        <f t="array" ref="GO41">_xlfn.IFS(MID(CL41,2,1)="8",1,MID(CL41,3,1)="8",1,TRUE,0)</f>
        <v>0</v>
      </c>
      <c r="GP41" s="80" cm="1">
        <f t="array" ref="GP41">_xlfn.IFS(MID(CM41,2,1)="8",1,MID(CM41,3,1)="8",1,TRUE,0)</f>
        <v>0</v>
      </c>
      <c r="GQ41" s="80" cm="1">
        <f t="array" ref="GQ41">_xlfn.IFS(MID(CN41,2,1)="8",1,MID(CN41,3,1)="8",1,TRUE,0)</f>
        <v>0</v>
      </c>
      <c r="GR41" s="80" cm="1">
        <f t="array" ref="GR41">_xlfn.IFS(MID(CO41,2,1)="8",1,MID(CO41,3,1)="8",1,TRUE,0)</f>
        <v>0</v>
      </c>
      <c r="GS41" s="80" cm="1">
        <f t="array" ref="GS41">_xlfn.IFS(MID(CP41,2,1)="8",1,MID(CP41,3,1)="8",1,TRUE,0)</f>
        <v>0</v>
      </c>
      <c r="GT41" s="80" cm="1">
        <f t="array" ref="GT41">_xlfn.IFS(MID(CQ41,2,1)="8",1,MID(CQ41,3,1)="8",1,TRUE,0)</f>
        <v>0</v>
      </c>
      <c r="GU41" s="80" cm="1">
        <f t="array" ref="GU41">_xlfn.IFS(MID(CR41,2,1)="8",1,MID(CR41,3,1)="8",1,TRUE,0)</f>
        <v>0</v>
      </c>
      <c r="GV41" s="80" cm="1">
        <f t="array" ref="GV41">_xlfn.IFS(MID(CS41,2,1)="8",1,MID(CS41,3,1)="8",1,TRUE,0)</f>
        <v>0</v>
      </c>
      <c r="GW41" s="80" cm="1">
        <f t="array" ref="GW41">_xlfn.IFS(MID(CT41,2,1)="8",1,MID(CT41,3,1)="8",1,TRUE,0)</f>
        <v>0</v>
      </c>
      <c r="GX41" s="80" cm="1">
        <f t="array" ref="GX41">_xlfn.IFS(MID(CU41,2,1)="8",1,MID(CU41,3,1)="8",1,TRUE,0)</f>
        <v>0</v>
      </c>
      <c r="GY41" s="80" cm="1">
        <f t="array" ref="GY41">_xlfn.IFS(MID(CV41,2,1)="8",1,MID(CV41,3,1)="8",1,TRUE,0)</f>
        <v>0</v>
      </c>
      <c r="GZ41" s="80" cm="1">
        <f t="array" ref="GZ41">_xlfn.IFS(MID(CW41,2,1)="8",1,MID(CW41,3,1)="8",1,TRUE,0)</f>
        <v>0</v>
      </c>
      <c r="HA41" s="80" cm="1">
        <f t="array" ref="HA41">_xlfn.IFS(MID(CX41,2,1)="8",1,MID(CX41,3,1)="8",1,TRUE,0)</f>
        <v>0</v>
      </c>
      <c r="HB41" s="80" cm="1">
        <f t="array" ref="HB41">_xlfn.IFS(MID(CY41,2,1)="8",1,MID(CY41,3,1)="8",1,TRUE,0)</f>
        <v>0</v>
      </c>
      <c r="HC41" s="80" cm="1">
        <f t="array" ref="HC41">_xlfn.IFS(MID(CZ41,2,1)="8",1,MID(CZ41,3,1)="8",1,TRUE,0)</f>
        <v>0</v>
      </c>
      <c r="HD41" s="80" cm="1">
        <f t="array" ref="HD41">_xlfn.IFS(MID(DA41,2,1)="8",1,MID(DA41,3,1)="8",1,TRUE,0)</f>
        <v>0</v>
      </c>
      <c r="HE41" s="80" cm="1">
        <f t="array" ref="HE41">_xlfn.IFS(MID(DB41,2,1)="8",1,MID(DB41,3,1)="8",1,TRUE,0)</f>
        <v>0</v>
      </c>
      <c r="HF41" s="80" cm="1">
        <f t="array" ref="HF41">_xlfn.IFS(MID(DC41,2,1)="8",1,MID(DC41,3,1)="8",1,TRUE,0)</f>
        <v>0</v>
      </c>
      <c r="HG41" s="80" cm="1">
        <f t="array" ref="HG41">_xlfn.IFS(MID(DD41,2,1)="8",1,MID(DD41,3,1)="8",1,TRUE,0)</f>
        <v>0</v>
      </c>
      <c r="HH41" s="80" cm="1">
        <f t="array" ref="HH41">_xlfn.IFS(MID(DE41,2,1)="8",1,MID(DE41,3,1)="8",1,TRUE,0)</f>
        <v>0</v>
      </c>
      <c r="HI41" s="80" cm="1">
        <f t="array" ref="HI41">_xlfn.IFS(MID(DF41,2,1)="8",1,MID(DF41,3,1)="8",1,TRUE,0)</f>
        <v>0</v>
      </c>
      <c r="HJ41" s="80" cm="1">
        <f t="array" ref="HJ41">_xlfn.IFS(MID(DG41,2,1)="8",1,MID(DG41,3,1)="8",1,TRUE,0)</f>
        <v>0</v>
      </c>
      <c r="HK41" s="80" cm="1">
        <f t="array" ref="HK41">_xlfn.IFS(MID(DH41,2,1)="8",1,MID(DH41,3,1)="8",1,TRUE,0)</f>
        <v>0</v>
      </c>
      <c r="HL41" s="80" cm="1">
        <f t="array" ref="HL41">_xlfn.IFS(MID(DI41,2,1)="8",1,MID(DI41,3,1)="8",1,TRUE,0)</f>
        <v>0</v>
      </c>
    </row>
    <row r="42" spans="1:220" s="80" customFormat="1" ht="26" x14ac:dyDescent="0.2">
      <c r="A42" s="268">
        <v>45</v>
      </c>
      <c r="B42" s="269" t="s">
        <v>2458</v>
      </c>
      <c r="C42" s="269" t="s">
        <v>2463</v>
      </c>
      <c r="D42" s="270" t="s">
        <v>2501</v>
      </c>
      <c r="E42" s="250"/>
      <c r="G42" s="80">
        <v>3</v>
      </c>
      <c r="H42" s="280" t="str" cm="1">
        <f t="array" aca="1" ref="H42" ca="1">INDEX(コード化!$CG$5:$CQ$110,H$3-6,$G42)</f>
        <v>300000</v>
      </c>
      <c r="I42" s="280" t="str" cm="1">
        <f t="array" aca="1" ref="I42" ca="1">INDEX(コード化!$CG$5:$CQ$110,I$3-6,$G42)</f>
        <v>300000</v>
      </c>
      <c r="J42" s="280" t="str" cm="1">
        <f t="array" aca="1" ref="J42" ca="1">INDEX(コード化!$CG$5:$CQ$110,J$3-6,$G42)</f>
        <v>300000</v>
      </c>
      <c r="K42" s="280" t="str" cm="1">
        <f t="array" aca="1" ref="K42" ca="1">INDEX(コード化!$CG$5:$CQ$110,K$3-6,$G42)</f>
        <v>300000</v>
      </c>
      <c r="L42" s="280" t="str" cm="1">
        <f t="array" aca="1" ref="L42" ca="1">INDEX(コード化!$CG$5:$CQ$110,L$3-6,$G42)</f>
        <v>300000</v>
      </c>
      <c r="M42" s="280" t="str" cm="1">
        <f t="array" aca="1" ref="M42" ca="1">INDEX(コード化!$CG$5:$CQ$110,M$3-6,$G42)</f>
        <v>300000</v>
      </c>
      <c r="N42" s="280" t="str" cm="1">
        <f t="array" ref="N42">INDEX(コード化!$CG$5:$CQ$110,N$3-6,$G42)</f>
        <v>300000</v>
      </c>
      <c r="O42" s="280" t="str" cm="1">
        <f t="array" ref="O42">INDEX(コード化!$CG$5:$CQ$110,O$3-6,$G42)</f>
        <v>300000</v>
      </c>
      <c r="P42" s="280" t="str" cm="1">
        <f t="array" ref="P42">INDEX(コード化!$CG$5:$CQ$110,P$3-6,$G42)</f>
        <v>300000</v>
      </c>
      <c r="Q42" s="280" t="str" cm="1">
        <f t="array" ref="Q42">INDEX(コード化!$CG$5:$CQ$110,Q$3-6,$G42)</f>
        <v>300000</v>
      </c>
      <c r="R42" s="280" t="str" cm="1">
        <f t="array" ref="R42">INDEX(コード化!$CG$5:$CQ$110,R$3-6,$G42)</f>
        <v>300000</v>
      </c>
      <c r="S42" s="280" t="str" cm="1">
        <f t="array" ref="S42">INDEX(コード化!$CG$5:$CQ$110,S$3-6,$G42)</f>
        <v>300000</v>
      </c>
      <c r="T42" s="280" t="str" cm="1">
        <f t="array" ref="T42">INDEX(コード化!$CG$5:$CQ$110,T$3-6,$G42)</f>
        <v>300000</v>
      </c>
      <c r="U42" s="280" t="str" cm="1">
        <f t="array" ref="U42">INDEX(コード化!$CG$5:$CQ$110,U$3-6,$G42)</f>
        <v>300000</v>
      </c>
      <c r="V42" s="280" t="str" cm="1">
        <f t="array" ref="V42">INDEX(コード化!$CG$5:$CQ$110,V$3-6,$G42)</f>
        <v>300000</v>
      </c>
      <c r="W42" s="280" t="str" cm="1">
        <f t="array" ref="W42">INDEX(コード化!$CG$5:$CQ$110,W$3-6,$G42)</f>
        <v>300000</v>
      </c>
      <c r="X42" s="280" t="str" cm="1">
        <f t="array" ref="X42">INDEX(コード化!$CG$5:$CQ$110,X$3-6,$G42)</f>
        <v>300000</v>
      </c>
      <c r="Y42" s="280" t="str" cm="1">
        <f t="array" ref="Y42">INDEX(コード化!$CG$5:$CQ$110,Y$3-6,$G42)</f>
        <v>300000</v>
      </c>
      <c r="Z42" s="280" t="str" cm="1">
        <f t="array" ref="Z42">INDEX(コード化!$CG$5:$CQ$110,Z$3-6,$G42)</f>
        <v>300000</v>
      </c>
      <c r="AA42" s="280" t="str" cm="1">
        <f t="array" ref="AA42">INDEX(コード化!$CG$5:$CQ$110,AA$3-6,$G42)</f>
        <v>300000</v>
      </c>
      <c r="AB42" s="280" t="str" cm="1">
        <f t="array" ref="AB42">INDEX(コード化!$CG$5:$CQ$110,AB$3-6,$G42)</f>
        <v>300000</v>
      </c>
      <c r="AC42" s="280" t="str" cm="1">
        <f t="array" ref="AC42">INDEX(コード化!$CG$5:$CQ$110,AC$3-6,$G42)</f>
        <v>300000</v>
      </c>
      <c r="AD42" s="280" t="str" cm="1">
        <f t="array" ref="AD42">INDEX(コード化!$CG$5:$CQ$110,AD$3-6,$G42)</f>
        <v>300000</v>
      </c>
      <c r="AE42" s="280" t="str" cm="1">
        <f t="array" ref="AE42">INDEX(コード化!$CG$5:$CQ$110,AE$3-6,$G42)</f>
        <v>300000</v>
      </c>
      <c r="AF42" s="280" t="str" cm="1">
        <f t="array" ref="AF42">INDEX(コード化!$CG$5:$CQ$110,AF$3-6,$G42)</f>
        <v>300000</v>
      </c>
      <c r="AG42" s="280" t="str" cm="1">
        <f t="array" ref="AG42">INDEX(コード化!$CG$5:$CQ$110,AG$3-6,$G42)</f>
        <v>300000</v>
      </c>
      <c r="AH42" s="280" t="str" cm="1">
        <f t="array" ref="AH42">INDEX(コード化!$CG$5:$CQ$110,AH$3-6,$G42)</f>
        <v>300000</v>
      </c>
      <c r="AI42" s="280" t="str" cm="1">
        <f t="array" ref="AI42">INDEX(コード化!$CG$5:$CQ$110,AI$3-6,$G42)</f>
        <v>300000</v>
      </c>
      <c r="AJ42" s="280" t="str" cm="1">
        <f t="array" ref="AJ42">INDEX(コード化!$CG$5:$CQ$110,AJ$3-6,$G42)</f>
        <v>300000</v>
      </c>
      <c r="AK42" s="280" t="str" cm="1">
        <f t="array" ref="AK42">INDEX(コード化!$CG$5:$CQ$110,AK$3-6,$G42)</f>
        <v>300000</v>
      </c>
      <c r="AL42" s="280" t="str" cm="1">
        <f t="array" ref="AL42">INDEX(コード化!$CG$5:$CQ$110,AL$3-6,$G42)</f>
        <v>300000</v>
      </c>
      <c r="AM42" s="280" t="str" cm="1">
        <f t="array" ref="AM42">INDEX(コード化!$CG$5:$CQ$110,AM$3-6,$G42)</f>
        <v>300000</v>
      </c>
      <c r="AN42" s="280" t="str" cm="1">
        <f t="array" ref="AN42">INDEX(コード化!$CG$5:$CQ$110,AN$3-6,$G42)</f>
        <v>300000</v>
      </c>
      <c r="AO42" s="280" t="str" cm="1">
        <f t="array" ref="AO42">INDEX(コード化!$CG$5:$CQ$110,AO$3-6,$G42)</f>
        <v>300000</v>
      </c>
      <c r="AP42" s="280" t="str" cm="1">
        <f t="array" ref="AP42">INDEX(コード化!$CG$5:$CQ$110,AP$3-6,$G42)</f>
        <v>300000</v>
      </c>
      <c r="AQ42" s="280" t="str" cm="1">
        <f t="array" ref="AQ42">INDEX(コード化!$CG$5:$CQ$110,AQ$3-6,$G42)</f>
        <v>300000</v>
      </c>
      <c r="AR42" s="280" t="str" cm="1">
        <f t="array" ref="AR42">INDEX(コード化!$CG$5:$CQ$110,AR$3-6,$G42)</f>
        <v>300000</v>
      </c>
      <c r="AS42" s="280" t="str" cm="1">
        <f t="array" ref="AS42">INDEX(コード化!$CG$5:$CQ$110,AS$3-6,$G42)</f>
        <v>300000</v>
      </c>
      <c r="AT42" s="280" t="str" cm="1">
        <f t="array" ref="AT42">INDEX(コード化!$CG$5:$CQ$110,AT$3-6,$G42)</f>
        <v>300000</v>
      </c>
      <c r="AU42" s="280" t="str" cm="1">
        <f t="array" ref="AU42">INDEX(コード化!$CG$5:$CQ$110,AU$3-6,$G42)</f>
        <v>300000</v>
      </c>
      <c r="AV42" s="280" t="str" cm="1">
        <f t="array" ref="AV42">INDEX(コード化!$CG$5:$CQ$110,AV$3-6,$G42)</f>
        <v>300000</v>
      </c>
      <c r="AW42" s="280" t="str" cm="1">
        <f t="array" ref="AW42">INDEX(コード化!$CG$5:$CQ$110,AW$3-6,$G42)</f>
        <v>300000</v>
      </c>
      <c r="AX42" s="280" t="str" cm="1">
        <f t="array" ref="AX42">INDEX(コード化!$CG$5:$CQ$110,AX$3-6,$G42)</f>
        <v>300000</v>
      </c>
      <c r="AY42" s="280" t="str" cm="1">
        <f t="array" ref="AY42">INDEX(コード化!$CG$5:$CQ$110,AY$3-6,$G42)</f>
        <v>300000</v>
      </c>
      <c r="AZ42" s="280" t="str" cm="1">
        <f t="array" ref="AZ42">INDEX(コード化!$CG$5:$CQ$110,AZ$3-6,$G42)</f>
        <v>300000</v>
      </c>
      <c r="BA42" s="280" t="str" cm="1">
        <f t="array" ref="BA42">INDEX(コード化!$CG$5:$CQ$110,BA$3-6,$G42)</f>
        <v>300000</v>
      </c>
      <c r="BB42" s="280" t="str" cm="1">
        <f t="array" ref="BB42">INDEX(コード化!$CG$5:$CQ$110,BB$3-6,$G42)</f>
        <v>300000</v>
      </c>
      <c r="BC42" s="280" t="str" cm="1">
        <f t="array" ref="BC42">INDEX(コード化!$CG$5:$CQ$110,BC$3-6,$G42)</f>
        <v>300000</v>
      </c>
      <c r="BD42" s="280" t="str" cm="1">
        <f t="array" ref="BD42">INDEX(コード化!$CG$5:$CQ$110,BD$3-6,$G42)</f>
        <v>300000</v>
      </c>
      <c r="BE42" s="280" t="str" cm="1">
        <f t="array" ref="BE42">INDEX(コード化!$CG$5:$CQ$110,BE$3-6,$G42)</f>
        <v>300000</v>
      </c>
      <c r="BF42" s="280" t="str" cm="1">
        <f t="array" ref="BF42">INDEX(コード化!$CG$5:$CQ$110,BF$3-6,$G42)</f>
        <v>300000</v>
      </c>
      <c r="BG42" s="280" t="str" cm="1">
        <f t="array" ref="BG42">INDEX(コード化!$CG$5:$CQ$110,BG$3-6,$G42)</f>
        <v>300000</v>
      </c>
      <c r="BH42" s="280" t="str" cm="1">
        <f t="array" ref="BH42">INDEX(コード化!$CG$5:$CQ$110,BH$3-6,$G42)</f>
        <v>300000</v>
      </c>
      <c r="BI42" s="280" t="str" cm="1">
        <f t="array" ref="BI42">INDEX(コード化!$CG$5:$CQ$110,BI$3-6,$G42)</f>
        <v>300000</v>
      </c>
      <c r="BJ42" s="280" t="str" cm="1">
        <f t="array" ref="BJ42">INDEX(コード化!$CG$5:$CQ$110,BJ$3-6,$G42)</f>
        <v>300000</v>
      </c>
      <c r="BK42" s="280" t="str" cm="1">
        <f t="array" ref="BK42">INDEX(コード化!$CG$5:$CQ$110,BK$3-6,$G42)</f>
        <v>300000</v>
      </c>
      <c r="BL42" s="280" t="str" cm="1">
        <f t="array" ref="BL42">INDEX(コード化!$CG$5:$CQ$110,BL$3-6,$G42)</f>
        <v>300000</v>
      </c>
      <c r="BM42" s="280" t="str" cm="1">
        <f t="array" ref="BM42">INDEX(コード化!$CG$5:$CQ$110,BM$3-6,$G42)</f>
        <v>300000</v>
      </c>
      <c r="BN42" s="280" t="str" cm="1">
        <f t="array" ref="BN42">INDEX(コード化!$CG$5:$CQ$110,BN$3-6,$G42)</f>
        <v>300000</v>
      </c>
      <c r="BO42" s="280" t="str" cm="1">
        <f t="array" ref="BO42">INDEX(コード化!$CG$5:$CQ$110,BO$3-6,$G42)</f>
        <v>300000</v>
      </c>
      <c r="BP42" s="280" t="str" cm="1">
        <f t="array" ref="BP42">INDEX(コード化!$CG$5:$CQ$110,BP$3-6,$G42)</f>
        <v>300000</v>
      </c>
      <c r="BQ42" s="280" t="str" cm="1">
        <f t="array" ref="BQ42">INDEX(コード化!$CG$5:$CQ$110,BQ$3-6,$G42)</f>
        <v>300000</v>
      </c>
      <c r="BR42" s="280" t="str" cm="1">
        <f t="array" ref="BR42">INDEX(コード化!$CG$5:$CQ$110,BR$3-6,$G42)</f>
        <v>300000</v>
      </c>
      <c r="BS42" s="280" t="str" cm="1">
        <f t="array" ref="BS42">INDEX(コード化!$CG$5:$CQ$110,BS$3-6,$G42)</f>
        <v>300000</v>
      </c>
      <c r="BT42" s="280" t="str" cm="1">
        <f t="array" ref="BT42">INDEX(コード化!$CG$5:$CQ$110,BT$3-6,$G42)</f>
        <v>300000</v>
      </c>
      <c r="BU42" s="280" t="str" cm="1">
        <f t="array" ref="BU42">INDEX(コード化!$CG$5:$CQ$110,BU$3-6,$G42)</f>
        <v>300000</v>
      </c>
      <c r="BV42" s="280" t="str" cm="1">
        <f t="array" ref="BV42">INDEX(コード化!$CG$5:$CQ$110,BV$3-6,$G42)</f>
        <v>300000</v>
      </c>
      <c r="BW42" s="280" t="str" cm="1">
        <f t="array" ref="BW42">INDEX(コード化!$CG$5:$CQ$110,BW$3-6,$G42)</f>
        <v>300000</v>
      </c>
      <c r="BX42" s="280" t="str" cm="1">
        <f t="array" ref="BX42">INDEX(コード化!$CG$5:$CQ$110,BX$3-6,$G42)</f>
        <v>300000</v>
      </c>
      <c r="BY42" s="280" t="str" cm="1">
        <f t="array" ref="BY42">INDEX(コード化!$CG$5:$CQ$110,BY$3-6,$G42)</f>
        <v>300000</v>
      </c>
      <c r="BZ42" s="280" t="str" cm="1">
        <f t="array" ref="BZ42">INDEX(コード化!$CG$5:$CQ$110,BZ$3-6,$G42)</f>
        <v>300000</v>
      </c>
      <c r="CA42" s="280" t="str" cm="1">
        <f t="array" ref="CA42">INDEX(コード化!$CG$5:$CQ$110,CA$3-6,$G42)</f>
        <v>300000</v>
      </c>
      <c r="CB42" s="280" t="str" cm="1">
        <f t="array" ref="CB42">INDEX(コード化!$CG$5:$CQ$110,CB$3-6,$G42)</f>
        <v>300000</v>
      </c>
      <c r="CC42" s="280" t="str" cm="1">
        <f t="array" ref="CC42">INDEX(コード化!$CG$5:$CQ$110,CC$3-6,$G42)</f>
        <v>300000</v>
      </c>
      <c r="CD42" s="280" t="str" cm="1">
        <f t="array" ref="CD42">INDEX(コード化!$CG$5:$CQ$110,CD$3-6,$G42)</f>
        <v>300000</v>
      </c>
      <c r="CE42" s="280" t="str" cm="1">
        <f t="array" ref="CE42">INDEX(コード化!$CG$5:$CQ$110,CE$3-6,$G42)</f>
        <v>300000</v>
      </c>
      <c r="CF42" s="280" t="str" cm="1">
        <f t="array" ref="CF42">INDEX(コード化!$CG$5:$CQ$110,CF$3-6,$G42)</f>
        <v>300000</v>
      </c>
      <c r="CG42" s="280" t="str" cm="1">
        <f t="array" ref="CG42">INDEX(コード化!$CG$5:$CQ$110,CG$3-6,$G42)</f>
        <v>300000</v>
      </c>
      <c r="CH42" s="280" t="str" cm="1">
        <f t="array" ref="CH42">INDEX(コード化!$CG$5:$CQ$110,CH$3-6,$G42)</f>
        <v>300000</v>
      </c>
      <c r="CI42" s="280" t="str" cm="1">
        <f t="array" ref="CI42">INDEX(コード化!$CG$5:$CQ$110,CI$3-6,$G42)</f>
        <v>300000</v>
      </c>
      <c r="CJ42" s="280" t="str" cm="1">
        <f t="array" ref="CJ42">INDEX(コード化!$CG$5:$CQ$110,CJ$3-6,$G42)</f>
        <v>300000</v>
      </c>
      <c r="CK42" s="280" t="str" cm="1">
        <f t="array" ref="CK42">INDEX(コード化!$CG$5:$CQ$110,CK$3-6,$G42)</f>
        <v>300000</v>
      </c>
      <c r="CL42" s="280" t="str" cm="1">
        <f t="array" ref="CL42">INDEX(コード化!$CG$5:$CQ$110,CL$3-6,$G42)</f>
        <v>300000</v>
      </c>
      <c r="CM42" s="280" t="str" cm="1">
        <f t="array" ref="CM42">INDEX(コード化!$CG$5:$CQ$110,CM$3-6,$G42)</f>
        <v>300000</v>
      </c>
      <c r="CN42" s="280" t="str" cm="1">
        <f t="array" ref="CN42">INDEX(コード化!$CG$5:$CQ$110,CN$3-6,$G42)</f>
        <v>300000</v>
      </c>
      <c r="CO42" s="280" t="str" cm="1">
        <f t="array" ref="CO42">INDEX(コード化!$CG$5:$CQ$110,CO$3-6,$G42)</f>
        <v>300000</v>
      </c>
      <c r="CP42" s="280" t="str" cm="1">
        <f t="array" ref="CP42">INDEX(コード化!$CG$5:$CQ$110,CP$3-6,$G42)</f>
        <v>300000</v>
      </c>
      <c r="CQ42" s="280" t="str" cm="1">
        <f t="array" ref="CQ42">INDEX(コード化!$CG$5:$CQ$110,CQ$3-6,$G42)</f>
        <v>300000</v>
      </c>
      <c r="CR42" s="280" t="str" cm="1">
        <f t="array" ref="CR42">INDEX(コード化!$CG$5:$CQ$110,CR$3-6,$G42)</f>
        <v>300000</v>
      </c>
      <c r="CS42" s="280" t="str" cm="1">
        <f t="array" ref="CS42">INDEX(コード化!$CG$5:$CQ$110,CS$3-6,$G42)</f>
        <v>300000</v>
      </c>
      <c r="CT42" s="280" t="str" cm="1">
        <f t="array" ref="CT42">INDEX(コード化!$CG$5:$CQ$110,CT$3-6,$G42)</f>
        <v>300000</v>
      </c>
      <c r="CU42" s="280" t="str" cm="1">
        <f t="array" ref="CU42">INDEX(コード化!$CG$5:$CQ$110,CU$3-6,$G42)</f>
        <v>300000</v>
      </c>
      <c r="CV42" s="280" t="str" cm="1">
        <f t="array" ref="CV42">INDEX(コード化!$CG$5:$CQ$110,CV$3-6,$G42)</f>
        <v>300000</v>
      </c>
      <c r="CW42" s="280" t="str" cm="1">
        <f t="array" ref="CW42">INDEX(コード化!$CG$5:$CQ$110,CW$3-6,$G42)</f>
        <v>300000</v>
      </c>
      <c r="CX42" s="280" t="str" cm="1">
        <f t="array" ref="CX42">INDEX(コード化!$CG$5:$CQ$110,CX$3-6,$G42)</f>
        <v>300000</v>
      </c>
      <c r="CY42" s="280" t="str" cm="1">
        <f t="array" ref="CY42">INDEX(コード化!$CG$5:$CQ$110,CY$3-6,$G42)</f>
        <v>300000</v>
      </c>
      <c r="CZ42" s="280" t="str" cm="1">
        <f t="array" ref="CZ42">INDEX(コード化!$CG$5:$CQ$110,CZ$3-6,$G42)</f>
        <v>300000</v>
      </c>
      <c r="DA42" s="280" t="str" cm="1">
        <f t="array" ref="DA42">INDEX(コード化!$CG$5:$CQ$110,DA$3-6,$G42)</f>
        <v>300000</v>
      </c>
      <c r="DB42" s="280" t="str" cm="1">
        <f t="array" ref="DB42">INDEX(コード化!$CG$5:$CQ$110,DB$3-6,$G42)</f>
        <v>300000</v>
      </c>
      <c r="DC42" s="280" t="str" cm="1">
        <f t="array" ref="DC42">INDEX(コード化!$CG$5:$CQ$110,DC$3-6,$G42)</f>
        <v>300000</v>
      </c>
      <c r="DD42" s="280" t="str" cm="1">
        <f t="array" ref="DD42">INDEX(コード化!$CG$5:$CQ$110,DD$3-6,$G42)</f>
        <v>300000</v>
      </c>
      <c r="DE42" s="280" t="str" cm="1">
        <f t="array" ref="DE42">INDEX(コード化!$CG$5:$CQ$110,DE$3-6,$G42)</f>
        <v>300000</v>
      </c>
      <c r="DF42" s="280" t="str" cm="1">
        <f t="array" ref="DF42">INDEX(コード化!$CG$5:$CQ$110,DF$3-6,$G42)</f>
        <v>300000</v>
      </c>
      <c r="DG42" s="280" t="str" cm="1">
        <f t="array" ref="DG42">INDEX(コード化!$CG$5:$CQ$110,DG$3-6,$G42)</f>
        <v>300000</v>
      </c>
      <c r="DH42" s="280" t="str" cm="1">
        <f t="array" ref="DH42">INDEX(コード化!$CG$5:$CQ$110,DH$3-6,$G42)</f>
        <v>300000</v>
      </c>
      <c r="DI42" s="280" t="str" cm="1">
        <f t="array" ref="DI42">INDEX(コード化!$CG$5:$CQ$110,DI$3-6,$G42)</f>
        <v>300000</v>
      </c>
      <c r="DK42" s="80">
        <f ca="1">IF(MID(H42,4,1)="2",1,0)</f>
        <v>0</v>
      </c>
      <c r="DL42" s="80">
        <f t="shared" ref="DL42:FW42" ca="1" si="0">IF(MID(I42,4,1)="2",1,0)</f>
        <v>0</v>
      </c>
      <c r="DM42" s="80">
        <f t="shared" ca="1" si="0"/>
        <v>0</v>
      </c>
      <c r="DN42" s="80">
        <f t="shared" ca="1" si="0"/>
        <v>0</v>
      </c>
      <c r="DO42" s="80">
        <f t="shared" ca="1" si="0"/>
        <v>0</v>
      </c>
      <c r="DP42" s="80">
        <f t="shared" ca="1" si="0"/>
        <v>0</v>
      </c>
      <c r="DQ42" s="80">
        <f t="shared" si="0"/>
        <v>0</v>
      </c>
      <c r="DR42" s="80">
        <f t="shared" si="0"/>
        <v>0</v>
      </c>
      <c r="DS42" s="80">
        <f t="shared" si="0"/>
        <v>0</v>
      </c>
      <c r="DT42" s="80">
        <f t="shared" si="0"/>
        <v>0</v>
      </c>
      <c r="DU42" s="80">
        <f t="shared" si="0"/>
        <v>0</v>
      </c>
      <c r="DV42" s="80">
        <f t="shared" si="0"/>
        <v>0</v>
      </c>
      <c r="DW42" s="80">
        <f t="shared" si="0"/>
        <v>0</v>
      </c>
      <c r="DX42" s="80">
        <f t="shared" si="0"/>
        <v>0</v>
      </c>
      <c r="DY42" s="80">
        <f t="shared" si="0"/>
        <v>0</v>
      </c>
      <c r="DZ42" s="80">
        <f t="shared" si="0"/>
        <v>0</v>
      </c>
      <c r="EA42" s="80">
        <f t="shared" si="0"/>
        <v>0</v>
      </c>
      <c r="EB42" s="80">
        <f t="shared" si="0"/>
        <v>0</v>
      </c>
      <c r="EC42" s="80">
        <f t="shared" si="0"/>
        <v>0</v>
      </c>
      <c r="ED42" s="80">
        <f t="shared" si="0"/>
        <v>0</v>
      </c>
      <c r="EE42" s="80">
        <f t="shared" si="0"/>
        <v>0</v>
      </c>
      <c r="EF42" s="80">
        <f t="shared" si="0"/>
        <v>0</v>
      </c>
      <c r="EG42" s="80">
        <f t="shared" si="0"/>
        <v>0</v>
      </c>
      <c r="EH42" s="80">
        <f t="shared" si="0"/>
        <v>0</v>
      </c>
      <c r="EI42" s="80">
        <f t="shared" si="0"/>
        <v>0</v>
      </c>
      <c r="EJ42" s="80">
        <f t="shared" si="0"/>
        <v>0</v>
      </c>
      <c r="EK42" s="80">
        <f t="shared" si="0"/>
        <v>0</v>
      </c>
      <c r="EL42" s="80">
        <f t="shared" si="0"/>
        <v>0</v>
      </c>
      <c r="EM42" s="80">
        <f t="shared" si="0"/>
        <v>0</v>
      </c>
      <c r="EN42" s="80">
        <f t="shared" si="0"/>
        <v>0</v>
      </c>
      <c r="EO42" s="80">
        <f t="shared" si="0"/>
        <v>0</v>
      </c>
      <c r="EP42" s="80">
        <f t="shared" si="0"/>
        <v>0</v>
      </c>
      <c r="EQ42" s="80">
        <f t="shared" si="0"/>
        <v>0</v>
      </c>
      <c r="ER42" s="80">
        <f t="shared" si="0"/>
        <v>0</v>
      </c>
      <c r="ES42" s="80">
        <f t="shared" si="0"/>
        <v>0</v>
      </c>
      <c r="ET42" s="80">
        <f t="shared" si="0"/>
        <v>0</v>
      </c>
      <c r="EU42" s="80">
        <f t="shared" si="0"/>
        <v>0</v>
      </c>
      <c r="EV42" s="80">
        <f t="shared" si="0"/>
        <v>0</v>
      </c>
      <c r="EW42" s="80">
        <f t="shared" si="0"/>
        <v>0</v>
      </c>
      <c r="EX42" s="80">
        <f t="shared" si="0"/>
        <v>0</v>
      </c>
      <c r="EY42" s="80">
        <f t="shared" si="0"/>
        <v>0</v>
      </c>
      <c r="EZ42" s="80">
        <f t="shared" si="0"/>
        <v>0</v>
      </c>
      <c r="FA42" s="80">
        <f t="shared" si="0"/>
        <v>0</v>
      </c>
      <c r="FB42" s="80">
        <f t="shared" si="0"/>
        <v>0</v>
      </c>
      <c r="FC42" s="80">
        <f t="shared" si="0"/>
        <v>0</v>
      </c>
      <c r="FD42" s="80">
        <f t="shared" si="0"/>
        <v>0</v>
      </c>
      <c r="FE42" s="80">
        <f t="shared" si="0"/>
        <v>0</v>
      </c>
      <c r="FF42" s="80">
        <f t="shared" si="0"/>
        <v>0</v>
      </c>
      <c r="FG42" s="80">
        <f t="shared" si="0"/>
        <v>0</v>
      </c>
      <c r="FH42" s="80">
        <f t="shared" si="0"/>
        <v>0</v>
      </c>
      <c r="FI42" s="80">
        <f t="shared" si="0"/>
        <v>0</v>
      </c>
      <c r="FJ42" s="80">
        <f t="shared" si="0"/>
        <v>0</v>
      </c>
      <c r="FK42" s="80">
        <f t="shared" si="0"/>
        <v>0</v>
      </c>
      <c r="FL42" s="80">
        <f t="shared" si="0"/>
        <v>0</v>
      </c>
      <c r="FM42" s="80">
        <f t="shared" si="0"/>
        <v>0</v>
      </c>
      <c r="FN42" s="80">
        <f t="shared" si="0"/>
        <v>0</v>
      </c>
      <c r="FO42" s="80">
        <f t="shared" si="0"/>
        <v>0</v>
      </c>
      <c r="FP42" s="80">
        <f t="shared" si="0"/>
        <v>0</v>
      </c>
      <c r="FQ42" s="80">
        <f t="shared" si="0"/>
        <v>0</v>
      </c>
      <c r="FR42" s="80">
        <f t="shared" si="0"/>
        <v>0</v>
      </c>
      <c r="FS42" s="80">
        <f t="shared" si="0"/>
        <v>0</v>
      </c>
      <c r="FT42" s="80">
        <f t="shared" si="0"/>
        <v>0</v>
      </c>
      <c r="FU42" s="80">
        <f t="shared" si="0"/>
        <v>0</v>
      </c>
      <c r="FV42" s="80">
        <f t="shared" si="0"/>
        <v>0</v>
      </c>
      <c r="FW42" s="80">
        <f t="shared" si="0"/>
        <v>0</v>
      </c>
      <c r="FX42" s="80">
        <f t="shared" ref="FX42:HL42" si="1">IF(MID(BU42,4,1)="2",1,0)</f>
        <v>0</v>
      </c>
      <c r="FY42" s="80">
        <f t="shared" si="1"/>
        <v>0</v>
      </c>
      <c r="FZ42" s="80">
        <f t="shared" si="1"/>
        <v>0</v>
      </c>
      <c r="GA42" s="80">
        <f t="shared" si="1"/>
        <v>0</v>
      </c>
      <c r="GB42" s="80">
        <f t="shared" si="1"/>
        <v>0</v>
      </c>
      <c r="GC42" s="80">
        <f t="shared" si="1"/>
        <v>0</v>
      </c>
      <c r="GD42" s="80">
        <f t="shared" si="1"/>
        <v>0</v>
      </c>
      <c r="GE42" s="80">
        <f t="shared" si="1"/>
        <v>0</v>
      </c>
      <c r="GF42" s="80">
        <f t="shared" si="1"/>
        <v>0</v>
      </c>
      <c r="GG42" s="80">
        <f t="shared" si="1"/>
        <v>0</v>
      </c>
      <c r="GH42" s="80">
        <f t="shared" si="1"/>
        <v>0</v>
      </c>
      <c r="GI42" s="80">
        <f t="shared" si="1"/>
        <v>0</v>
      </c>
      <c r="GJ42" s="80">
        <f t="shared" si="1"/>
        <v>0</v>
      </c>
      <c r="GK42" s="80">
        <f t="shared" si="1"/>
        <v>0</v>
      </c>
      <c r="GL42" s="80">
        <f t="shared" si="1"/>
        <v>0</v>
      </c>
      <c r="GM42" s="80">
        <f t="shared" si="1"/>
        <v>0</v>
      </c>
      <c r="GN42" s="80">
        <f t="shared" si="1"/>
        <v>0</v>
      </c>
      <c r="GO42" s="80">
        <f t="shared" si="1"/>
        <v>0</v>
      </c>
      <c r="GP42" s="80">
        <f t="shared" si="1"/>
        <v>0</v>
      </c>
      <c r="GQ42" s="80">
        <f t="shared" si="1"/>
        <v>0</v>
      </c>
      <c r="GR42" s="80">
        <f t="shared" si="1"/>
        <v>0</v>
      </c>
      <c r="GS42" s="80">
        <f t="shared" si="1"/>
        <v>0</v>
      </c>
      <c r="GT42" s="80">
        <f t="shared" si="1"/>
        <v>0</v>
      </c>
      <c r="GU42" s="80">
        <f t="shared" si="1"/>
        <v>0</v>
      </c>
      <c r="GV42" s="80">
        <f t="shared" si="1"/>
        <v>0</v>
      </c>
      <c r="GW42" s="80">
        <f t="shared" si="1"/>
        <v>0</v>
      </c>
      <c r="GX42" s="80">
        <f t="shared" si="1"/>
        <v>0</v>
      </c>
      <c r="GY42" s="80">
        <f t="shared" si="1"/>
        <v>0</v>
      </c>
      <c r="GZ42" s="80">
        <f t="shared" si="1"/>
        <v>0</v>
      </c>
      <c r="HA42" s="80">
        <f t="shared" si="1"/>
        <v>0</v>
      </c>
      <c r="HB42" s="80">
        <f t="shared" si="1"/>
        <v>0</v>
      </c>
      <c r="HC42" s="80">
        <f t="shared" si="1"/>
        <v>0</v>
      </c>
      <c r="HD42" s="80">
        <f t="shared" si="1"/>
        <v>0</v>
      </c>
      <c r="HE42" s="80">
        <f t="shared" si="1"/>
        <v>0</v>
      </c>
      <c r="HF42" s="80">
        <f t="shared" si="1"/>
        <v>0</v>
      </c>
      <c r="HG42" s="80">
        <f t="shared" si="1"/>
        <v>0</v>
      </c>
      <c r="HH42" s="80">
        <f t="shared" si="1"/>
        <v>0</v>
      </c>
      <c r="HI42" s="80">
        <f t="shared" si="1"/>
        <v>0</v>
      </c>
      <c r="HJ42" s="80">
        <f t="shared" si="1"/>
        <v>0</v>
      </c>
      <c r="HK42" s="80">
        <f t="shared" si="1"/>
        <v>0</v>
      </c>
      <c r="HL42" s="80">
        <f t="shared" si="1"/>
        <v>0</v>
      </c>
    </row>
    <row r="43" spans="1:220" s="80" customFormat="1" ht="26" x14ac:dyDescent="0.2">
      <c r="A43" s="268">
        <v>46</v>
      </c>
      <c r="B43" s="269" t="s">
        <v>2458</v>
      </c>
      <c r="C43" s="269" t="s">
        <v>2463</v>
      </c>
      <c r="D43" s="270" t="s">
        <v>2502</v>
      </c>
      <c r="E43" s="250"/>
      <c r="G43" s="80">
        <v>3</v>
      </c>
      <c r="H43" s="280" t="str" cm="1">
        <f t="array" aca="1" ref="H43" ca="1">INDEX(コード化!$CG$5:$CQ$110,H$3-6,$G43)</f>
        <v>300000</v>
      </c>
      <c r="I43" s="280" t="str" cm="1">
        <f t="array" aca="1" ref="I43" ca="1">INDEX(コード化!$CG$5:$CQ$110,I$3-6,$G43)</f>
        <v>300000</v>
      </c>
      <c r="J43" s="280" t="str" cm="1">
        <f t="array" aca="1" ref="J43" ca="1">INDEX(コード化!$CG$5:$CQ$110,J$3-6,$G43)</f>
        <v>300000</v>
      </c>
      <c r="K43" s="280" t="str" cm="1">
        <f t="array" aca="1" ref="K43" ca="1">INDEX(コード化!$CG$5:$CQ$110,K$3-6,$G43)</f>
        <v>300000</v>
      </c>
      <c r="L43" s="280" t="str" cm="1">
        <f t="array" aca="1" ref="L43" ca="1">INDEX(コード化!$CG$5:$CQ$110,L$3-6,$G43)</f>
        <v>300000</v>
      </c>
      <c r="M43" s="280" t="str" cm="1">
        <f t="array" aca="1" ref="M43" ca="1">INDEX(コード化!$CG$5:$CQ$110,M$3-6,$G43)</f>
        <v>300000</v>
      </c>
      <c r="N43" s="280" t="str" cm="1">
        <f t="array" ref="N43">INDEX(コード化!$CG$5:$CQ$110,N$3-6,$G43)</f>
        <v>300000</v>
      </c>
      <c r="O43" s="280" t="str" cm="1">
        <f t="array" ref="O43">INDEX(コード化!$CG$5:$CQ$110,O$3-6,$G43)</f>
        <v>300000</v>
      </c>
      <c r="P43" s="280" t="str" cm="1">
        <f t="array" ref="P43">INDEX(コード化!$CG$5:$CQ$110,P$3-6,$G43)</f>
        <v>300000</v>
      </c>
      <c r="Q43" s="280" t="str" cm="1">
        <f t="array" ref="Q43">INDEX(コード化!$CG$5:$CQ$110,Q$3-6,$G43)</f>
        <v>300000</v>
      </c>
      <c r="R43" s="280" t="str" cm="1">
        <f t="array" ref="R43">INDEX(コード化!$CG$5:$CQ$110,R$3-6,$G43)</f>
        <v>300000</v>
      </c>
      <c r="S43" s="280" t="str" cm="1">
        <f t="array" ref="S43">INDEX(コード化!$CG$5:$CQ$110,S$3-6,$G43)</f>
        <v>300000</v>
      </c>
      <c r="T43" s="280" t="str" cm="1">
        <f t="array" ref="T43">INDEX(コード化!$CG$5:$CQ$110,T$3-6,$G43)</f>
        <v>300000</v>
      </c>
      <c r="U43" s="280" t="str" cm="1">
        <f t="array" ref="U43">INDEX(コード化!$CG$5:$CQ$110,U$3-6,$G43)</f>
        <v>300000</v>
      </c>
      <c r="V43" s="280" t="str" cm="1">
        <f t="array" ref="V43">INDEX(コード化!$CG$5:$CQ$110,V$3-6,$G43)</f>
        <v>300000</v>
      </c>
      <c r="W43" s="280" t="str" cm="1">
        <f t="array" ref="W43">INDEX(コード化!$CG$5:$CQ$110,W$3-6,$G43)</f>
        <v>300000</v>
      </c>
      <c r="X43" s="280" t="str" cm="1">
        <f t="array" ref="X43">INDEX(コード化!$CG$5:$CQ$110,X$3-6,$G43)</f>
        <v>300000</v>
      </c>
      <c r="Y43" s="280" t="str" cm="1">
        <f t="array" ref="Y43">INDEX(コード化!$CG$5:$CQ$110,Y$3-6,$G43)</f>
        <v>300000</v>
      </c>
      <c r="Z43" s="280" t="str" cm="1">
        <f t="array" ref="Z43">INDEX(コード化!$CG$5:$CQ$110,Z$3-6,$G43)</f>
        <v>300000</v>
      </c>
      <c r="AA43" s="280" t="str" cm="1">
        <f t="array" ref="AA43">INDEX(コード化!$CG$5:$CQ$110,AA$3-6,$G43)</f>
        <v>300000</v>
      </c>
      <c r="AB43" s="280" t="str" cm="1">
        <f t="array" ref="AB43">INDEX(コード化!$CG$5:$CQ$110,AB$3-6,$G43)</f>
        <v>300000</v>
      </c>
      <c r="AC43" s="280" t="str" cm="1">
        <f t="array" ref="AC43">INDEX(コード化!$CG$5:$CQ$110,AC$3-6,$G43)</f>
        <v>300000</v>
      </c>
      <c r="AD43" s="280" t="str" cm="1">
        <f t="array" ref="AD43">INDEX(コード化!$CG$5:$CQ$110,AD$3-6,$G43)</f>
        <v>300000</v>
      </c>
      <c r="AE43" s="280" t="str" cm="1">
        <f t="array" ref="AE43">INDEX(コード化!$CG$5:$CQ$110,AE$3-6,$G43)</f>
        <v>300000</v>
      </c>
      <c r="AF43" s="280" t="str" cm="1">
        <f t="array" ref="AF43">INDEX(コード化!$CG$5:$CQ$110,AF$3-6,$G43)</f>
        <v>300000</v>
      </c>
      <c r="AG43" s="280" t="str" cm="1">
        <f t="array" ref="AG43">INDEX(コード化!$CG$5:$CQ$110,AG$3-6,$G43)</f>
        <v>300000</v>
      </c>
      <c r="AH43" s="280" t="str" cm="1">
        <f t="array" ref="AH43">INDEX(コード化!$CG$5:$CQ$110,AH$3-6,$G43)</f>
        <v>300000</v>
      </c>
      <c r="AI43" s="280" t="str" cm="1">
        <f t="array" ref="AI43">INDEX(コード化!$CG$5:$CQ$110,AI$3-6,$G43)</f>
        <v>300000</v>
      </c>
      <c r="AJ43" s="280" t="str" cm="1">
        <f t="array" ref="AJ43">INDEX(コード化!$CG$5:$CQ$110,AJ$3-6,$G43)</f>
        <v>300000</v>
      </c>
      <c r="AK43" s="280" t="str" cm="1">
        <f t="array" ref="AK43">INDEX(コード化!$CG$5:$CQ$110,AK$3-6,$G43)</f>
        <v>300000</v>
      </c>
      <c r="AL43" s="280" t="str" cm="1">
        <f t="array" ref="AL43">INDEX(コード化!$CG$5:$CQ$110,AL$3-6,$G43)</f>
        <v>300000</v>
      </c>
      <c r="AM43" s="280" t="str" cm="1">
        <f t="array" ref="AM43">INDEX(コード化!$CG$5:$CQ$110,AM$3-6,$G43)</f>
        <v>300000</v>
      </c>
      <c r="AN43" s="280" t="str" cm="1">
        <f t="array" ref="AN43">INDEX(コード化!$CG$5:$CQ$110,AN$3-6,$G43)</f>
        <v>300000</v>
      </c>
      <c r="AO43" s="280" t="str" cm="1">
        <f t="array" ref="AO43">INDEX(コード化!$CG$5:$CQ$110,AO$3-6,$G43)</f>
        <v>300000</v>
      </c>
      <c r="AP43" s="280" t="str" cm="1">
        <f t="array" ref="AP43">INDEX(コード化!$CG$5:$CQ$110,AP$3-6,$G43)</f>
        <v>300000</v>
      </c>
      <c r="AQ43" s="280" t="str" cm="1">
        <f t="array" ref="AQ43">INDEX(コード化!$CG$5:$CQ$110,AQ$3-6,$G43)</f>
        <v>300000</v>
      </c>
      <c r="AR43" s="280" t="str" cm="1">
        <f t="array" ref="AR43">INDEX(コード化!$CG$5:$CQ$110,AR$3-6,$G43)</f>
        <v>300000</v>
      </c>
      <c r="AS43" s="280" t="str" cm="1">
        <f t="array" ref="AS43">INDEX(コード化!$CG$5:$CQ$110,AS$3-6,$G43)</f>
        <v>300000</v>
      </c>
      <c r="AT43" s="280" t="str" cm="1">
        <f t="array" ref="AT43">INDEX(コード化!$CG$5:$CQ$110,AT$3-6,$G43)</f>
        <v>300000</v>
      </c>
      <c r="AU43" s="280" t="str" cm="1">
        <f t="array" ref="AU43">INDEX(コード化!$CG$5:$CQ$110,AU$3-6,$G43)</f>
        <v>300000</v>
      </c>
      <c r="AV43" s="280" t="str" cm="1">
        <f t="array" ref="AV43">INDEX(コード化!$CG$5:$CQ$110,AV$3-6,$G43)</f>
        <v>300000</v>
      </c>
      <c r="AW43" s="280" t="str" cm="1">
        <f t="array" ref="AW43">INDEX(コード化!$CG$5:$CQ$110,AW$3-6,$G43)</f>
        <v>300000</v>
      </c>
      <c r="AX43" s="280" t="str" cm="1">
        <f t="array" ref="AX43">INDEX(コード化!$CG$5:$CQ$110,AX$3-6,$G43)</f>
        <v>300000</v>
      </c>
      <c r="AY43" s="280" t="str" cm="1">
        <f t="array" ref="AY43">INDEX(コード化!$CG$5:$CQ$110,AY$3-6,$G43)</f>
        <v>300000</v>
      </c>
      <c r="AZ43" s="280" t="str" cm="1">
        <f t="array" ref="AZ43">INDEX(コード化!$CG$5:$CQ$110,AZ$3-6,$G43)</f>
        <v>300000</v>
      </c>
      <c r="BA43" s="280" t="str" cm="1">
        <f t="array" ref="BA43">INDEX(コード化!$CG$5:$CQ$110,BA$3-6,$G43)</f>
        <v>300000</v>
      </c>
      <c r="BB43" s="280" t="str" cm="1">
        <f t="array" ref="BB43">INDEX(コード化!$CG$5:$CQ$110,BB$3-6,$G43)</f>
        <v>300000</v>
      </c>
      <c r="BC43" s="280" t="str" cm="1">
        <f t="array" ref="BC43">INDEX(コード化!$CG$5:$CQ$110,BC$3-6,$G43)</f>
        <v>300000</v>
      </c>
      <c r="BD43" s="280" t="str" cm="1">
        <f t="array" ref="BD43">INDEX(コード化!$CG$5:$CQ$110,BD$3-6,$G43)</f>
        <v>300000</v>
      </c>
      <c r="BE43" s="280" t="str" cm="1">
        <f t="array" ref="BE43">INDEX(コード化!$CG$5:$CQ$110,BE$3-6,$G43)</f>
        <v>300000</v>
      </c>
      <c r="BF43" s="280" t="str" cm="1">
        <f t="array" ref="BF43">INDEX(コード化!$CG$5:$CQ$110,BF$3-6,$G43)</f>
        <v>300000</v>
      </c>
      <c r="BG43" s="280" t="str" cm="1">
        <f t="array" ref="BG43">INDEX(コード化!$CG$5:$CQ$110,BG$3-6,$G43)</f>
        <v>300000</v>
      </c>
      <c r="BH43" s="280" t="str" cm="1">
        <f t="array" ref="BH43">INDEX(コード化!$CG$5:$CQ$110,BH$3-6,$G43)</f>
        <v>300000</v>
      </c>
      <c r="BI43" s="280" t="str" cm="1">
        <f t="array" ref="BI43">INDEX(コード化!$CG$5:$CQ$110,BI$3-6,$G43)</f>
        <v>300000</v>
      </c>
      <c r="BJ43" s="280" t="str" cm="1">
        <f t="array" ref="BJ43">INDEX(コード化!$CG$5:$CQ$110,BJ$3-6,$G43)</f>
        <v>300000</v>
      </c>
      <c r="BK43" s="280" t="str" cm="1">
        <f t="array" ref="BK43">INDEX(コード化!$CG$5:$CQ$110,BK$3-6,$G43)</f>
        <v>300000</v>
      </c>
      <c r="BL43" s="280" t="str" cm="1">
        <f t="array" ref="BL43">INDEX(コード化!$CG$5:$CQ$110,BL$3-6,$G43)</f>
        <v>300000</v>
      </c>
      <c r="BM43" s="280" t="str" cm="1">
        <f t="array" ref="BM43">INDEX(コード化!$CG$5:$CQ$110,BM$3-6,$G43)</f>
        <v>300000</v>
      </c>
      <c r="BN43" s="280" t="str" cm="1">
        <f t="array" ref="BN43">INDEX(コード化!$CG$5:$CQ$110,BN$3-6,$G43)</f>
        <v>300000</v>
      </c>
      <c r="BO43" s="280" t="str" cm="1">
        <f t="array" ref="BO43">INDEX(コード化!$CG$5:$CQ$110,BO$3-6,$G43)</f>
        <v>300000</v>
      </c>
      <c r="BP43" s="280" t="str" cm="1">
        <f t="array" ref="BP43">INDEX(コード化!$CG$5:$CQ$110,BP$3-6,$G43)</f>
        <v>300000</v>
      </c>
      <c r="BQ43" s="280" t="str" cm="1">
        <f t="array" ref="BQ43">INDEX(コード化!$CG$5:$CQ$110,BQ$3-6,$G43)</f>
        <v>300000</v>
      </c>
      <c r="BR43" s="280" t="str" cm="1">
        <f t="array" ref="BR43">INDEX(コード化!$CG$5:$CQ$110,BR$3-6,$G43)</f>
        <v>300000</v>
      </c>
      <c r="BS43" s="280" t="str" cm="1">
        <f t="array" ref="BS43">INDEX(コード化!$CG$5:$CQ$110,BS$3-6,$G43)</f>
        <v>300000</v>
      </c>
      <c r="BT43" s="280" t="str" cm="1">
        <f t="array" ref="BT43">INDEX(コード化!$CG$5:$CQ$110,BT$3-6,$G43)</f>
        <v>300000</v>
      </c>
      <c r="BU43" s="280" t="str" cm="1">
        <f t="array" ref="BU43">INDEX(コード化!$CG$5:$CQ$110,BU$3-6,$G43)</f>
        <v>300000</v>
      </c>
      <c r="BV43" s="280" t="str" cm="1">
        <f t="array" ref="BV43">INDEX(コード化!$CG$5:$CQ$110,BV$3-6,$G43)</f>
        <v>300000</v>
      </c>
      <c r="BW43" s="280" t="str" cm="1">
        <f t="array" ref="BW43">INDEX(コード化!$CG$5:$CQ$110,BW$3-6,$G43)</f>
        <v>300000</v>
      </c>
      <c r="BX43" s="280" t="str" cm="1">
        <f t="array" ref="BX43">INDEX(コード化!$CG$5:$CQ$110,BX$3-6,$G43)</f>
        <v>300000</v>
      </c>
      <c r="BY43" s="280" t="str" cm="1">
        <f t="array" ref="BY43">INDEX(コード化!$CG$5:$CQ$110,BY$3-6,$G43)</f>
        <v>300000</v>
      </c>
      <c r="BZ43" s="280" t="str" cm="1">
        <f t="array" ref="BZ43">INDEX(コード化!$CG$5:$CQ$110,BZ$3-6,$G43)</f>
        <v>300000</v>
      </c>
      <c r="CA43" s="280" t="str" cm="1">
        <f t="array" ref="CA43">INDEX(コード化!$CG$5:$CQ$110,CA$3-6,$G43)</f>
        <v>300000</v>
      </c>
      <c r="CB43" s="280" t="str" cm="1">
        <f t="array" ref="CB43">INDEX(コード化!$CG$5:$CQ$110,CB$3-6,$G43)</f>
        <v>300000</v>
      </c>
      <c r="CC43" s="280" t="str" cm="1">
        <f t="array" ref="CC43">INDEX(コード化!$CG$5:$CQ$110,CC$3-6,$G43)</f>
        <v>300000</v>
      </c>
      <c r="CD43" s="280" t="str" cm="1">
        <f t="array" ref="CD43">INDEX(コード化!$CG$5:$CQ$110,CD$3-6,$G43)</f>
        <v>300000</v>
      </c>
      <c r="CE43" s="280" t="str" cm="1">
        <f t="array" ref="CE43">INDEX(コード化!$CG$5:$CQ$110,CE$3-6,$G43)</f>
        <v>300000</v>
      </c>
      <c r="CF43" s="280" t="str" cm="1">
        <f t="array" ref="CF43">INDEX(コード化!$CG$5:$CQ$110,CF$3-6,$G43)</f>
        <v>300000</v>
      </c>
      <c r="CG43" s="280" t="str" cm="1">
        <f t="array" ref="CG43">INDEX(コード化!$CG$5:$CQ$110,CG$3-6,$G43)</f>
        <v>300000</v>
      </c>
      <c r="CH43" s="280" t="str" cm="1">
        <f t="array" ref="CH43">INDEX(コード化!$CG$5:$CQ$110,CH$3-6,$G43)</f>
        <v>300000</v>
      </c>
      <c r="CI43" s="280" t="str" cm="1">
        <f t="array" ref="CI43">INDEX(コード化!$CG$5:$CQ$110,CI$3-6,$G43)</f>
        <v>300000</v>
      </c>
      <c r="CJ43" s="280" t="str" cm="1">
        <f t="array" ref="CJ43">INDEX(コード化!$CG$5:$CQ$110,CJ$3-6,$G43)</f>
        <v>300000</v>
      </c>
      <c r="CK43" s="280" t="str" cm="1">
        <f t="array" ref="CK43">INDEX(コード化!$CG$5:$CQ$110,CK$3-6,$G43)</f>
        <v>300000</v>
      </c>
      <c r="CL43" s="280" t="str" cm="1">
        <f t="array" ref="CL43">INDEX(コード化!$CG$5:$CQ$110,CL$3-6,$G43)</f>
        <v>300000</v>
      </c>
      <c r="CM43" s="280" t="str" cm="1">
        <f t="array" ref="CM43">INDEX(コード化!$CG$5:$CQ$110,CM$3-6,$G43)</f>
        <v>300000</v>
      </c>
      <c r="CN43" s="280" t="str" cm="1">
        <f t="array" ref="CN43">INDEX(コード化!$CG$5:$CQ$110,CN$3-6,$G43)</f>
        <v>300000</v>
      </c>
      <c r="CO43" s="280" t="str" cm="1">
        <f t="array" ref="CO43">INDEX(コード化!$CG$5:$CQ$110,CO$3-6,$G43)</f>
        <v>300000</v>
      </c>
      <c r="CP43" s="280" t="str" cm="1">
        <f t="array" ref="CP43">INDEX(コード化!$CG$5:$CQ$110,CP$3-6,$G43)</f>
        <v>300000</v>
      </c>
      <c r="CQ43" s="280" t="str" cm="1">
        <f t="array" ref="CQ43">INDEX(コード化!$CG$5:$CQ$110,CQ$3-6,$G43)</f>
        <v>300000</v>
      </c>
      <c r="CR43" s="280" t="str" cm="1">
        <f t="array" ref="CR43">INDEX(コード化!$CG$5:$CQ$110,CR$3-6,$G43)</f>
        <v>300000</v>
      </c>
      <c r="CS43" s="280" t="str" cm="1">
        <f t="array" ref="CS43">INDEX(コード化!$CG$5:$CQ$110,CS$3-6,$G43)</f>
        <v>300000</v>
      </c>
      <c r="CT43" s="280" t="str" cm="1">
        <f t="array" ref="CT43">INDEX(コード化!$CG$5:$CQ$110,CT$3-6,$G43)</f>
        <v>300000</v>
      </c>
      <c r="CU43" s="280" t="str" cm="1">
        <f t="array" ref="CU43">INDEX(コード化!$CG$5:$CQ$110,CU$3-6,$G43)</f>
        <v>300000</v>
      </c>
      <c r="CV43" s="280" t="str" cm="1">
        <f t="array" ref="CV43">INDEX(コード化!$CG$5:$CQ$110,CV$3-6,$G43)</f>
        <v>300000</v>
      </c>
      <c r="CW43" s="280" t="str" cm="1">
        <f t="array" ref="CW43">INDEX(コード化!$CG$5:$CQ$110,CW$3-6,$G43)</f>
        <v>300000</v>
      </c>
      <c r="CX43" s="280" t="str" cm="1">
        <f t="array" ref="CX43">INDEX(コード化!$CG$5:$CQ$110,CX$3-6,$G43)</f>
        <v>300000</v>
      </c>
      <c r="CY43" s="280" t="str" cm="1">
        <f t="array" ref="CY43">INDEX(コード化!$CG$5:$CQ$110,CY$3-6,$G43)</f>
        <v>300000</v>
      </c>
      <c r="CZ43" s="280" t="str" cm="1">
        <f t="array" ref="CZ43">INDEX(コード化!$CG$5:$CQ$110,CZ$3-6,$G43)</f>
        <v>300000</v>
      </c>
      <c r="DA43" s="280" t="str" cm="1">
        <f t="array" ref="DA43">INDEX(コード化!$CG$5:$CQ$110,DA$3-6,$G43)</f>
        <v>300000</v>
      </c>
      <c r="DB43" s="280" t="str" cm="1">
        <f t="array" ref="DB43">INDEX(コード化!$CG$5:$CQ$110,DB$3-6,$G43)</f>
        <v>300000</v>
      </c>
      <c r="DC43" s="280" t="str" cm="1">
        <f t="array" ref="DC43">INDEX(コード化!$CG$5:$CQ$110,DC$3-6,$G43)</f>
        <v>300000</v>
      </c>
      <c r="DD43" s="280" t="str" cm="1">
        <f t="array" ref="DD43">INDEX(コード化!$CG$5:$CQ$110,DD$3-6,$G43)</f>
        <v>300000</v>
      </c>
      <c r="DE43" s="280" t="str" cm="1">
        <f t="array" ref="DE43">INDEX(コード化!$CG$5:$CQ$110,DE$3-6,$G43)</f>
        <v>300000</v>
      </c>
      <c r="DF43" s="280" t="str" cm="1">
        <f t="array" ref="DF43">INDEX(コード化!$CG$5:$CQ$110,DF$3-6,$G43)</f>
        <v>300000</v>
      </c>
      <c r="DG43" s="280" t="str" cm="1">
        <f t="array" ref="DG43">INDEX(コード化!$CG$5:$CQ$110,DG$3-6,$G43)</f>
        <v>300000</v>
      </c>
      <c r="DH43" s="280" t="str" cm="1">
        <f t="array" ref="DH43">INDEX(コード化!$CG$5:$CQ$110,DH$3-6,$G43)</f>
        <v>300000</v>
      </c>
      <c r="DI43" s="280" t="str" cm="1">
        <f t="array" ref="DI43">INDEX(コード化!$CG$5:$CQ$110,DI$3-6,$G43)</f>
        <v>300000</v>
      </c>
      <c r="DK43" s="80" cm="1">
        <f t="array" aca="1" ref="DK43" ca="1">_xlfn.IFS(MID(H43,4,1)="8",1,MID(H43,4,1)="4",1,MID(H43,4,1)="1",1,TRUE,0)</f>
        <v>0</v>
      </c>
      <c r="DL43" s="80" cm="1">
        <f t="array" aca="1" ref="DL43" ca="1">_xlfn.IFS(MID(I43,4,1)="8",1,MID(I43,4,1)="4",1,MID(I43,4,1)="1",1,TRUE,0)</f>
        <v>0</v>
      </c>
      <c r="DM43" s="80" cm="1">
        <f t="array" aca="1" ref="DM43" ca="1">_xlfn.IFS(MID(J43,4,1)="8",1,MID(J43,4,1)="4",1,MID(J43,4,1)="1",1,TRUE,0)</f>
        <v>0</v>
      </c>
      <c r="DN43" s="80" cm="1">
        <f t="array" aca="1" ref="DN43" ca="1">_xlfn.IFS(MID(K43,4,1)="8",1,MID(K43,4,1)="4",1,MID(K43,4,1)="1",1,TRUE,0)</f>
        <v>0</v>
      </c>
      <c r="DO43" s="80" cm="1">
        <f t="array" aca="1" ref="DO43" ca="1">_xlfn.IFS(MID(L43,4,1)="8",1,MID(L43,4,1)="4",1,MID(L43,4,1)="1",1,TRUE,0)</f>
        <v>0</v>
      </c>
      <c r="DP43" s="80" cm="1">
        <f t="array" aca="1" ref="DP43" ca="1">_xlfn.IFS(MID(M43,4,1)="8",1,MID(M43,4,1)="4",1,MID(M43,4,1)="1",1,TRUE,0)</f>
        <v>0</v>
      </c>
      <c r="DQ43" s="80" cm="1">
        <f t="array" ref="DQ43">_xlfn.IFS(MID(N43,4,1)="8",1,MID(N43,4,1)="4",1,MID(N43,4,1)="1",1,TRUE,0)</f>
        <v>0</v>
      </c>
      <c r="DR43" s="80" cm="1">
        <f t="array" ref="DR43">_xlfn.IFS(MID(O43,4,1)="8",1,MID(O43,4,1)="4",1,MID(O43,4,1)="1",1,TRUE,0)</f>
        <v>0</v>
      </c>
      <c r="DS43" s="80" cm="1">
        <f t="array" ref="DS43">_xlfn.IFS(MID(P43,4,1)="8",1,MID(P43,4,1)="4",1,MID(P43,4,1)="1",1,TRUE,0)</f>
        <v>0</v>
      </c>
      <c r="DT43" s="80" cm="1">
        <f t="array" ref="DT43">_xlfn.IFS(MID(Q43,4,1)="8",1,MID(Q43,4,1)="4",1,MID(Q43,4,1)="1",1,TRUE,0)</f>
        <v>0</v>
      </c>
      <c r="DU43" s="80" cm="1">
        <f t="array" ref="DU43">_xlfn.IFS(MID(R43,4,1)="8",1,MID(R43,4,1)="4",1,MID(R43,4,1)="1",1,TRUE,0)</f>
        <v>0</v>
      </c>
      <c r="DV43" s="80" cm="1">
        <f t="array" ref="DV43">_xlfn.IFS(MID(S43,4,1)="8",1,MID(S43,4,1)="4",1,MID(S43,4,1)="1",1,TRUE,0)</f>
        <v>0</v>
      </c>
      <c r="DW43" s="80" cm="1">
        <f t="array" ref="DW43">_xlfn.IFS(MID(T43,4,1)="8",1,MID(T43,4,1)="4",1,MID(T43,4,1)="1",1,TRUE,0)</f>
        <v>0</v>
      </c>
      <c r="DX43" s="80" cm="1">
        <f t="array" ref="DX43">_xlfn.IFS(MID(U43,4,1)="8",1,MID(U43,4,1)="4",1,MID(U43,4,1)="1",1,TRUE,0)</f>
        <v>0</v>
      </c>
      <c r="DY43" s="80" cm="1">
        <f t="array" ref="DY43">_xlfn.IFS(MID(V43,4,1)="8",1,MID(V43,4,1)="4",1,MID(V43,4,1)="1",1,TRUE,0)</f>
        <v>0</v>
      </c>
      <c r="DZ43" s="80" cm="1">
        <f t="array" ref="DZ43">_xlfn.IFS(MID(W43,4,1)="8",1,MID(W43,4,1)="4",1,MID(W43,4,1)="1",1,TRUE,0)</f>
        <v>0</v>
      </c>
      <c r="EA43" s="80" cm="1">
        <f t="array" ref="EA43">_xlfn.IFS(MID(X43,4,1)="8",1,MID(X43,4,1)="4",1,MID(X43,4,1)="1",1,TRUE,0)</f>
        <v>0</v>
      </c>
      <c r="EB43" s="80" cm="1">
        <f t="array" ref="EB43">_xlfn.IFS(MID(Y43,4,1)="8",1,MID(Y43,4,1)="4",1,MID(Y43,4,1)="1",1,TRUE,0)</f>
        <v>0</v>
      </c>
      <c r="EC43" s="80" cm="1">
        <f t="array" ref="EC43">_xlfn.IFS(MID(Z43,4,1)="8",1,MID(Z43,4,1)="4",1,MID(Z43,4,1)="1",1,TRUE,0)</f>
        <v>0</v>
      </c>
      <c r="ED43" s="80" cm="1">
        <f t="array" ref="ED43">_xlfn.IFS(MID(AA43,4,1)="8",1,MID(AA43,4,1)="4",1,MID(AA43,4,1)="1",1,TRUE,0)</f>
        <v>0</v>
      </c>
      <c r="EE43" s="80" cm="1">
        <f t="array" ref="EE43">_xlfn.IFS(MID(AB43,4,1)="8",1,MID(AB43,4,1)="4",1,MID(AB43,4,1)="1",1,TRUE,0)</f>
        <v>0</v>
      </c>
      <c r="EF43" s="80" cm="1">
        <f t="array" ref="EF43">_xlfn.IFS(MID(AC43,4,1)="8",1,MID(AC43,4,1)="4",1,MID(AC43,4,1)="1",1,TRUE,0)</f>
        <v>0</v>
      </c>
      <c r="EG43" s="80" cm="1">
        <f t="array" ref="EG43">_xlfn.IFS(MID(AD43,4,1)="8",1,MID(AD43,4,1)="4",1,MID(AD43,4,1)="1",1,TRUE,0)</f>
        <v>0</v>
      </c>
      <c r="EH43" s="80" cm="1">
        <f t="array" ref="EH43">_xlfn.IFS(MID(AE43,4,1)="8",1,MID(AE43,4,1)="4",1,MID(AE43,4,1)="1",1,TRUE,0)</f>
        <v>0</v>
      </c>
      <c r="EI43" s="80" cm="1">
        <f t="array" ref="EI43">_xlfn.IFS(MID(AF43,4,1)="8",1,MID(AF43,4,1)="4",1,MID(AF43,4,1)="1",1,TRUE,0)</f>
        <v>0</v>
      </c>
      <c r="EJ43" s="80" cm="1">
        <f t="array" ref="EJ43">_xlfn.IFS(MID(AG43,4,1)="8",1,MID(AG43,4,1)="4",1,MID(AG43,4,1)="1",1,TRUE,0)</f>
        <v>0</v>
      </c>
      <c r="EK43" s="80" cm="1">
        <f t="array" ref="EK43">_xlfn.IFS(MID(AH43,4,1)="8",1,MID(AH43,4,1)="4",1,MID(AH43,4,1)="1",1,TRUE,0)</f>
        <v>0</v>
      </c>
      <c r="EL43" s="80" cm="1">
        <f t="array" ref="EL43">_xlfn.IFS(MID(AI43,4,1)="8",1,MID(AI43,4,1)="4",1,MID(AI43,4,1)="1",1,TRUE,0)</f>
        <v>0</v>
      </c>
      <c r="EM43" s="80" cm="1">
        <f t="array" ref="EM43">_xlfn.IFS(MID(AJ43,4,1)="8",1,MID(AJ43,4,1)="4",1,MID(AJ43,4,1)="1",1,TRUE,0)</f>
        <v>0</v>
      </c>
      <c r="EN43" s="80" cm="1">
        <f t="array" ref="EN43">_xlfn.IFS(MID(AK43,4,1)="8",1,MID(AK43,4,1)="4",1,MID(AK43,4,1)="1",1,TRUE,0)</f>
        <v>0</v>
      </c>
      <c r="EO43" s="80" cm="1">
        <f t="array" ref="EO43">_xlfn.IFS(MID(AL43,4,1)="8",1,MID(AL43,4,1)="4",1,MID(AL43,4,1)="1",1,TRUE,0)</f>
        <v>0</v>
      </c>
      <c r="EP43" s="80" cm="1">
        <f t="array" ref="EP43">_xlfn.IFS(MID(AM43,4,1)="8",1,MID(AM43,4,1)="4",1,MID(AM43,4,1)="1",1,TRUE,0)</f>
        <v>0</v>
      </c>
      <c r="EQ43" s="80" cm="1">
        <f t="array" ref="EQ43">_xlfn.IFS(MID(AN43,4,1)="8",1,MID(AN43,4,1)="4",1,MID(AN43,4,1)="1",1,TRUE,0)</f>
        <v>0</v>
      </c>
      <c r="ER43" s="80" cm="1">
        <f t="array" ref="ER43">_xlfn.IFS(MID(AO43,4,1)="8",1,MID(AO43,4,1)="4",1,MID(AO43,4,1)="1",1,TRUE,0)</f>
        <v>0</v>
      </c>
      <c r="ES43" s="80" cm="1">
        <f t="array" ref="ES43">_xlfn.IFS(MID(AP43,4,1)="8",1,MID(AP43,4,1)="4",1,MID(AP43,4,1)="1",1,TRUE,0)</f>
        <v>0</v>
      </c>
      <c r="ET43" s="80" cm="1">
        <f t="array" ref="ET43">_xlfn.IFS(MID(AQ43,4,1)="8",1,MID(AQ43,4,1)="4",1,MID(AQ43,4,1)="1",1,TRUE,0)</f>
        <v>0</v>
      </c>
      <c r="EU43" s="80" cm="1">
        <f t="array" ref="EU43">_xlfn.IFS(MID(AR43,4,1)="8",1,MID(AR43,4,1)="4",1,MID(AR43,4,1)="1",1,TRUE,0)</f>
        <v>0</v>
      </c>
      <c r="EV43" s="80" cm="1">
        <f t="array" ref="EV43">_xlfn.IFS(MID(AS43,4,1)="8",1,MID(AS43,4,1)="4",1,MID(AS43,4,1)="1",1,TRUE,0)</f>
        <v>0</v>
      </c>
      <c r="EW43" s="80" cm="1">
        <f t="array" ref="EW43">_xlfn.IFS(MID(AT43,4,1)="8",1,MID(AT43,4,1)="4",1,MID(AT43,4,1)="1",1,TRUE,0)</f>
        <v>0</v>
      </c>
      <c r="EX43" s="80" cm="1">
        <f t="array" ref="EX43">_xlfn.IFS(MID(AU43,4,1)="8",1,MID(AU43,4,1)="4",1,MID(AU43,4,1)="1",1,TRUE,0)</f>
        <v>0</v>
      </c>
      <c r="EY43" s="80" cm="1">
        <f t="array" ref="EY43">_xlfn.IFS(MID(AV43,4,1)="8",1,MID(AV43,4,1)="4",1,MID(AV43,4,1)="1",1,TRUE,0)</f>
        <v>0</v>
      </c>
      <c r="EZ43" s="80" cm="1">
        <f t="array" ref="EZ43">_xlfn.IFS(MID(AW43,4,1)="8",1,MID(AW43,4,1)="4",1,MID(AW43,4,1)="1",1,TRUE,0)</f>
        <v>0</v>
      </c>
      <c r="FA43" s="80" cm="1">
        <f t="array" ref="FA43">_xlfn.IFS(MID(AX43,4,1)="8",1,MID(AX43,4,1)="4",1,MID(AX43,4,1)="1",1,TRUE,0)</f>
        <v>0</v>
      </c>
      <c r="FB43" s="80" cm="1">
        <f t="array" ref="FB43">_xlfn.IFS(MID(AY43,4,1)="8",1,MID(AY43,4,1)="4",1,MID(AY43,4,1)="1",1,TRUE,0)</f>
        <v>0</v>
      </c>
      <c r="FC43" s="80" cm="1">
        <f t="array" ref="FC43">_xlfn.IFS(MID(AZ43,4,1)="8",1,MID(AZ43,4,1)="4",1,MID(AZ43,4,1)="1",1,TRUE,0)</f>
        <v>0</v>
      </c>
      <c r="FD43" s="80" cm="1">
        <f t="array" ref="FD43">_xlfn.IFS(MID(BA43,4,1)="8",1,MID(BA43,4,1)="4",1,MID(BA43,4,1)="1",1,TRUE,0)</f>
        <v>0</v>
      </c>
      <c r="FE43" s="80" cm="1">
        <f t="array" ref="FE43">_xlfn.IFS(MID(BB43,4,1)="8",1,MID(BB43,4,1)="4",1,MID(BB43,4,1)="1",1,TRUE,0)</f>
        <v>0</v>
      </c>
      <c r="FF43" s="80" cm="1">
        <f t="array" ref="FF43">_xlfn.IFS(MID(BC43,4,1)="8",1,MID(BC43,4,1)="4",1,MID(BC43,4,1)="1",1,TRUE,0)</f>
        <v>0</v>
      </c>
      <c r="FG43" s="80" cm="1">
        <f t="array" ref="FG43">_xlfn.IFS(MID(BD43,4,1)="8",1,MID(BD43,4,1)="4",1,MID(BD43,4,1)="1",1,TRUE,0)</f>
        <v>0</v>
      </c>
      <c r="FH43" s="80" cm="1">
        <f t="array" ref="FH43">_xlfn.IFS(MID(BE43,4,1)="8",1,MID(BE43,4,1)="4",1,MID(BE43,4,1)="1",1,TRUE,0)</f>
        <v>0</v>
      </c>
      <c r="FI43" s="80" cm="1">
        <f t="array" ref="FI43">_xlfn.IFS(MID(BF43,4,1)="8",1,MID(BF43,4,1)="4",1,MID(BF43,4,1)="1",1,TRUE,0)</f>
        <v>0</v>
      </c>
      <c r="FJ43" s="80" cm="1">
        <f t="array" ref="FJ43">_xlfn.IFS(MID(BG43,4,1)="8",1,MID(BG43,4,1)="4",1,MID(BG43,4,1)="1",1,TRUE,0)</f>
        <v>0</v>
      </c>
      <c r="FK43" s="80" cm="1">
        <f t="array" ref="FK43">_xlfn.IFS(MID(BH43,4,1)="8",1,MID(BH43,4,1)="4",1,MID(BH43,4,1)="1",1,TRUE,0)</f>
        <v>0</v>
      </c>
      <c r="FL43" s="80" cm="1">
        <f t="array" ref="FL43">_xlfn.IFS(MID(BI43,4,1)="8",1,MID(BI43,4,1)="4",1,MID(BI43,4,1)="1",1,TRUE,0)</f>
        <v>0</v>
      </c>
      <c r="FM43" s="80" cm="1">
        <f t="array" ref="FM43">_xlfn.IFS(MID(BJ43,4,1)="8",1,MID(BJ43,4,1)="4",1,MID(BJ43,4,1)="1",1,TRUE,0)</f>
        <v>0</v>
      </c>
      <c r="FN43" s="80" cm="1">
        <f t="array" ref="FN43">_xlfn.IFS(MID(BK43,4,1)="8",1,MID(BK43,4,1)="4",1,MID(BK43,4,1)="1",1,TRUE,0)</f>
        <v>0</v>
      </c>
      <c r="FO43" s="80" cm="1">
        <f t="array" ref="FO43">_xlfn.IFS(MID(BL43,4,1)="8",1,MID(BL43,4,1)="4",1,MID(BL43,4,1)="1",1,TRUE,0)</f>
        <v>0</v>
      </c>
      <c r="FP43" s="80" cm="1">
        <f t="array" ref="FP43">_xlfn.IFS(MID(BM43,4,1)="8",1,MID(BM43,4,1)="4",1,MID(BM43,4,1)="1",1,TRUE,0)</f>
        <v>0</v>
      </c>
      <c r="FQ43" s="80" cm="1">
        <f t="array" ref="FQ43">_xlfn.IFS(MID(BN43,4,1)="8",1,MID(BN43,4,1)="4",1,MID(BN43,4,1)="1",1,TRUE,0)</f>
        <v>0</v>
      </c>
      <c r="FR43" s="80" cm="1">
        <f t="array" ref="FR43">_xlfn.IFS(MID(BO43,4,1)="8",1,MID(BO43,4,1)="4",1,MID(BO43,4,1)="1",1,TRUE,0)</f>
        <v>0</v>
      </c>
      <c r="FS43" s="80" cm="1">
        <f t="array" ref="FS43">_xlfn.IFS(MID(BP43,4,1)="8",1,MID(BP43,4,1)="4",1,MID(BP43,4,1)="1",1,TRUE,0)</f>
        <v>0</v>
      </c>
      <c r="FT43" s="80" cm="1">
        <f t="array" ref="FT43">_xlfn.IFS(MID(BQ43,4,1)="8",1,MID(BQ43,4,1)="4",1,MID(BQ43,4,1)="1",1,TRUE,0)</f>
        <v>0</v>
      </c>
      <c r="FU43" s="80" cm="1">
        <f t="array" ref="FU43">_xlfn.IFS(MID(BR43,4,1)="8",1,MID(BR43,4,1)="4",1,MID(BR43,4,1)="1",1,TRUE,0)</f>
        <v>0</v>
      </c>
      <c r="FV43" s="80" cm="1">
        <f t="array" ref="FV43">_xlfn.IFS(MID(BS43,4,1)="8",1,MID(BS43,4,1)="4",1,MID(BS43,4,1)="1",1,TRUE,0)</f>
        <v>0</v>
      </c>
      <c r="FW43" s="80" cm="1">
        <f t="array" ref="FW43">_xlfn.IFS(MID(BT43,4,1)="8",1,MID(BT43,4,1)="4",1,MID(BT43,4,1)="1",1,TRUE,0)</f>
        <v>0</v>
      </c>
      <c r="FX43" s="80" cm="1">
        <f t="array" ref="FX43">_xlfn.IFS(MID(BU43,4,1)="8",1,MID(BU43,4,1)="4",1,MID(BU43,4,1)="1",1,TRUE,0)</f>
        <v>0</v>
      </c>
      <c r="FY43" s="80" cm="1">
        <f t="array" ref="FY43">_xlfn.IFS(MID(BV43,4,1)="8",1,MID(BV43,4,1)="4",1,MID(BV43,4,1)="1",1,TRUE,0)</f>
        <v>0</v>
      </c>
      <c r="FZ43" s="80" cm="1">
        <f t="array" ref="FZ43">_xlfn.IFS(MID(BW43,4,1)="8",1,MID(BW43,4,1)="4",1,MID(BW43,4,1)="1",1,TRUE,0)</f>
        <v>0</v>
      </c>
      <c r="GA43" s="80" cm="1">
        <f t="array" ref="GA43">_xlfn.IFS(MID(BX43,4,1)="8",1,MID(BX43,4,1)="4",1,MID(BX43,4,1)="1",1,TRUE,0)</f>
        <v>0</v>
      </c>
      <c r="GB43" s="80" cm="1">
        <f t="array" ref="GB43">_xlfn.IFS(MID(BY43,4,1)="8",1,MID(BY43,4,1)="4",1,MID(BY43,4,1)="1",1,TRUE,0)</f>
        <v>0</v>
      </c>
      <c r="GC43" s="80" cm="1">
        <f t="array" ref="GC43">_xlfn.IFS(MID(BZ43,4,1)="8",1,MID(BZ43,4,1)="4",1,MID(BZ43,4,1)="1",1,TRUE,0)</f>
        <v>0</v>
      </c>
      <c r="GD43" s="80" cm="1">
        <f t="array" ref="GD43">_xlfn.IFS(MID(CA43,4,1)="8",1,MID(CA43,4,1)="4",1,MID(CA43,4,1)="1",1,TRUE,0)</f>
        <v>0</v>
      </c>
      <c r="GE43" s="80" cm="1">
        <f t="array" ref="GE43">_xlfn.IFS(MID(CB43,4,1)="8",1,MID(CB43,4,1)="4",1,MID(CB43,4,1)="1",1,TRUE,0)</f>
        <v>0</v>
      </c>
      <c r="GF43" s="80" cm="1">
        <f t="array" ref="GF43">_xlfn.IFS(MID(CC43,4,1)="8",1,MID(CC43,4,1)="4",1,MID(CC43,4,1)="1",1,TRUE,0)</f>
        <v>0</v>
      </c>
      <c r="GG43" s="80" cm="1">
        <f t="array" ref="GG43">_xlfn.IFS(MID(CD43,4,1)="8",1,MID(CD43,4,1)="4",1,MID(CD43,4,1)="1",1,TRUE,0)</f>
        <v>0</v>
      </c>
      <c r="GH43" s="80" cm="1">
        <f t="array" ref="GH43">_xlfn.IFS(MID(CE43,4,1)="8",1,MID(CE43,4,1)="4",1,MID(CE43,4,1)="1",1,TRUE,0)</f>
        <v>0</v>
      </c>
      <c r="GI43" s="80" cm="1">
        <f t="array" ref="GI43">_xlfn.IFS(MID(CF43,4,1)="8",1,MID(CF43,4,1)="4",1,MID(CF43,4,1)="1",1,TRUE,0)</f>
        <v>0</v>
      </c>
      <c r="GJ43" s="80" cm="1">
        <f t="array" ref="GJ43">_xlfn.IFS(MID(CG43,4,1)="8",1,MID(CG43,4,1)="4",1,MID(CG43,4,1)="1",1,TRUE,0)</f>
        <v>0</v>
      </c>
      <c r="GK43" s="80" cm="1">
        <f t="array" ref="GK43">_xlfn.IFS(MID(CH43,4,1)="8",1,MID(CH43,4,1)="4",1,MID(CH43,4,1)="1",1,TRUE,0)</f>
        <v>0</v>
      </c>
      <c r="GL43" s="80" cm="1">
        <f t="array" ref="GL43">_xlfn.IFS(MID(CI43,4,1)="8",1,MID(CI43,4,1)="4",1,MID(CI43,4,1)="1",1,TRUE,0)</f>
        <v>0</v>
      </c>
      <c r="GM43" s="80" cm="1">
        <f t="array" ref="GM43">_xlfn.IFS(MID(CJ43,4,1)="8",1,MID(CJ43,4,1)="4",1,MID(CJ43,4,1)="1",1,TRUE,0)</f>
        <v>0</v>
      </c>
      <c r="GN43" s="80" cm="1">
        <f t="array" ref="GN43">_xlfn.IFS(MID(CK43,4,1)="8",1,MID(CK43,4,1)="4",1,MID(CK43,4,1)="1",1,TRUE,0)</f>
        <v>0</v>
      </c>
      <c r="GO43" s="80" cm="1">
        <f t="array" ref="GO43">_xlfn.IFS(MID(CL43,4,1)="8",1,MID(CL43,4,1)="4",1,MID(CL43,4,1)="1",1,TRUE,0)</f>
        <v>0</v>
      </c>
      <c r="GP43" s="80" cm="1">
        <f t="array" ref="GP43">_xlfn.IFS(MID(CM43,4,1)="8",1,MID(CM43,4,1)="4",1,MID(CM43,4,1)="1",1,TRUE,0)</f>
        <v>0</v>
      </c>
      <c r="GQ43" s="80" cm="1">
        <f t="array" ref="GQ43">_xlfn.IFS(MID(CN43,4,1)="8",1,MID(CN43,4,1)="4",1,MID(CN43,4,1)="1",1,TRUE,0)</f>
        <v>0</v>
      </c>
      <c r="GR43" s="80" cm="1">
        <f t="array" ref="GR43">_xlfn.IFS(MID(CO43,4,1)="8",1,MID(CO43,4,1)="4",1,MID(CO43,4,1)="1",1,TRUE,0)</f>
        <v>0</v>
      </c>
      <c r="GS43" s="80" cm="1">
        <f t="array" ref="GS43">_xlfn.IFS(MID(CP43,4,1)="8",1,MID(CP43,4,1)="4",1,MID(CP43,4,1)="1",1,TRUE,0)</f>
        <v>0</v>
      </c>
      <c r="GT43" s="80" cm="1">
        <f t="array" ref="GT43">_xlfn.IFS(MID(CQ43,4,1)="8",1,MID(CQ43,4,1)="4",1,MID(CQ43,4,1)="1",1,TRUE,0)</f>
        <v>0</v>
      </c>
      <c r="GU43" s="80" cm="1">
        <f t="array" ref="GU43">_xlfn.IFS(MID(CR43,4,1)="8",1,MID(CR43,4,1)="4",1,MID(CR43,4,1)="1",1,TRUE,0)</f>
        <v>0</v>
      </c>
      <c r="GV43" s="80" cm="1">
        <f t="array" ref="GV43">_xlfn.IFS(MID(CS43,4,1)="8",1,MID(CS43,4,1)="4",1,MID(CS43,4,1)="1",1,TRUE,0)</f>
        <v>0</v>
      </c>
      <c r="GW43" s="80" cm="1">
        <f t="array" ref="GW43">_xlfn.IFS(MID(CT43,4,1)="8",1,MID(CT43,4,1)="4",1,MID(CT43,4,1)="1",1,TRUE,0)</f>
        <v>0</v>
      </c>
      <c r="GX43" s="80" cm="1">
        <f t="array" ref="GX43">_xlfn.IFS(MID(CU43,4,1)="8",1,MID(CU43,4,1)="4",1,MID(CU43,4,1)="1",1,TRUE,0)</f>
        <v>0</v>
      </c>
      <c r="GY43" s="80" cm="1">
        <f t="array" ref="GY43">_xlfn.IFS(MID(CV43,4,1)="8",1,MID(CV43,4,1)="4",1,MID(CV43,4,1)="1",1,TRUE,0)</f>
        <v>0</v>
      </c>
      <c r="GZ43" s="80" cm="1">
        <f t="array" ref="GZ43">_xlfn.IFS(MID(CW43,4,1)="8",1,MID(CW43,4,1)="4",1,MID(CW43,4,1)="1",1,TRUE,0)</f>
        <v>0</v>
      </c>
      <c r="HA43" s="80" cm="1">
        <f t="array" ref="HA43">_xlfn.IFS(MID(CX43,4,1)="8",1,MID(CX43,4,1)="4",1,MID(CX43,4,1)="1",1,TRUE,0)</f>
        <v>0</v>
      </c>
      <c r="HB43" s="80" cm="1">
        <f t="array" ref="HB43">_xlfn.IFS(MID(CY43,4,1)="8",1,MID(CY43,4,1)="4",1,MID(CY43,4,1)="1",1,TRUE,0)</f>
        <v>0</v>
      </c>
      <c r="HC43" s="80" cm="1">
        <f t="array" ref="HC43">_xlfn.IFS(MID(CZ43,4,1)="8",1,MID(CZ43,4,1)="4",1,MID(CZ43,4,1)="1",1,TRUE,0)</f>
        <v>0</v>
      </c>
      <c r="HD43" s="80" cm="1">
        <f t="array" ref="HD43">_xlfn.IFS(MID(DA43,4,1)="8",1,MID(DA43,4,1)="4",1,MID(DA43,4,1)="1",1,TRUE,0)</f>
        <v>0</v>
      </c>
      <c r="HE43" s="80" cm="1">
        <f t="array" ref="HE43">_xlfn.IFS(MID(DB43,4,1)="8",1,MID(DB43,4,1)="4",1,MID(DB43,4,1)="1",1,TRUE,0)</f>
        <v>0</v>
      </c>
      <c r="HF43" s="80" cm="1">
        <f t="array" ref="HF43">_xlfn.IFS(MID(DC43,4,1)="8",1,MID(DC43,4,1)="4",1,MID(DC43,4,1)="1",1,TRUE,0)</f>
        <v>0</v>
      </c>
      <c r="HG43" s="80" cm="1">
        <f t="array" ref="HG43">_xlfn.IFS(MID(DD43,4,1)="8",1,MID(DD43,4,1)="4",1,MID(DD43,4,1)="1",1,TRUE,0)</f>
        <v>0</v>
      </c>
      <c r="HH43" s="80" cm="1">
        <f t="array" ref="HH43">_xlfn.IFS(MID(DE43,4,1)="8",1,MID(DE43,4,1)="4",1,MID(DE43,4,1)="1",1,TRUE,0)</f>
        <v>0</v>
      </c>
      <c r="HI43" s="80" cm="1">
        <f t="array" ref="HI43">_xlfn.IFS(MID(DF43,4,1)="8",1,MID(DF43,4,1)="4",1,MID(DF43,4,1)="1",1,TRUE,0)</f>
        <v>0</v>
      </c>
      <c r="HJ43" s="80" cm="1">
        <f t="array" ref="HJ43">_xlfn.IFS(MID(DG43,4,1)="8",1,MID(DG43,4,1)="4",1,MID(DG43,4,1)="1",1,TRUE,0)</f>
        <v>0</v>
      </c>
      <c r="HK43" s="80" cm="1">
        <f t="array" ref="HK43">_xlfn.IFS(MID(DH43,4,1)="8",1,MID(DH43,4,1)="4",1,MID(DH43,4,1)="1",1,TRUE,0)</f>
        <v>0</v>
      </c>
      <c r="HL43" s="80" cm="1">
        <f t="array" ref="HL43">_xlfn.IFS(MID(DI43,4,1)="8",1,MID(DI43,4,1)="4",1,MID(DI43,4,1)="1",1,TRUE,0)</f>
        <v>0</v>
      </c>
    </row>
    <row r="44" spans="1:220" s="80" customFormat="1" ht="26" x14ac:dyDescent="0.2">
      <c r="A44" s="268">
        <v>47</v>
      </c>
      <c r="B44" s="269" t="s">
        <v>2458</v>
      </c>
      <c r="C44" s="269" t="s">
        <v>2463</v>
      </c>
      <c r="D44" s="270" t="s">
        <v>2503</v>
      </c>
      <c r="E44" s="250"/>
      <c r="G44" s="80">
        <v>3</v>
      </c>
      <c r="H44" s="280" t="str" cm="1">
        <f t="array" aca="1" ref="H44" ca="1">INDEX(コード化!$CG$5:$CQ$110,H$3-6,$G44)</f>
        <v>300000</v>
      </c>
      <c r="I44" s="280" t="str" cm="1">
        <f t="array" aca="1" ref="I44" ca="1">INDEX(コード化!$CG$5:$CQ$110,I$3-6,$G44)</f>
        <v>300000</v>
      </c>
      <c r="J44" s="280" t="str" cm="1">
        <f t="array" aca="1" ref="J44" ca="1">INDEX(コード化!$CG$5:$CQ$110,J$3-6,$G44)</f>
        <v>300000</v>
      </c>
      <c r="K44" s="280" t="str" cm="1">
        <f t="array" aca="1" ref="K44" ca="1">INDEX(コード化!$CG$5:$CQ$110,K$3-6,$G44)</f>
        <v>300000</v>
      </c>
      <c r="L44" s="280" t="str" cm="1">
        <f t="array" aca="1" ref="L44" ca="1">INDEX(コード化!$CG$5:$CQ$110,L$3-6,$G44)</f>
        <v>300000</v>
      </c>
      <c r="M44" s="280" t="str" cm="1">
        <f t="array" aca="1" ref="M44" ca="1">INDEX(コード化!$CG$5:$CQ$110,M$3-6,$G44)</f>
        <v>300000</v>
      </c>
      <c r="N44" s="280" t="str" cm="1">
        <f t="array" ref="N44">INDEX(コード化!$CG$5:$CQ$110,N$3-6,$G44)</f>
        <v>300000</v>
      </c>
      <c r="O44" s="280" t="str" cm="1">
        <f t="array" ref="O44">INDEX(コード化!$CG$5:$CQ$110,O$3-6,$G44)</f>
        <v>300000</v>
      </c>
      <c r="P44" s="280" t="str" cm="1">
        <f t="array" ref="P44">INDEX(コード化!$CG$5:$CQ$110,P$3-6,$G44)</f>
        <v>300000</v>
      </c>
      <c r="Q44" s="280" t="str" cm="1">
        <f t="array" ref="Q44">INDEX(コード化!$CG$5:$CQ$110,Q$3-6,$G44)</f>
        <v>300000</v>
      </c>
      <c r="R44" s="280" t="str" cm="1">
        <f t="array" ref="R44">INDEX(コード化!$CG$5:$CQ$110,R$3-6,$G44)</f>
        <v>300000</v>
      </c>
      <c r="S44" s="280" t="str" cm="1">
        <f t="array" ref="S44">INDEX(コード化!$CG$5:$CQ$110,S$3-6,$G44)</f>
        <v>300000</v>
      </c>
      <c r="T44" s="280" t="str" cm="1">
        <f t="array" ref="T44">INDEX(コード化!$CG$5:$CQ$110,T$3-6,$G44)</f>
        <v>300000</v>
      </c>
      <c r="U44" s="280" t="str" cm="1">
        <f t="array" ref="U44">INDEX(コード化!$CG$5:$CQ$110,U$3-6,$G44)</f>
        <v>300000</v>
      </c>
      <c r="V44" s="280" t="str" cm="1">
        <f t="array" ref="V44">INDEX(コード化!$CG$5:$CQ$110,V$3-6,$G44)</f>
        <v>300000</v>
      </c>
      <c r="W44" s="280" t="str" cm="1">
        <f t="array" ref="W44">INDEX(コード化!$CG$5:$CQ$110,W$3-6,$G44)</f>
        <v>300000</v>
      </c>
      <c r="X44" s="280" t="str" cm="1">
        <f t="array" ref="X44">INDEX(コード化!$CG$5:$CQ$110,X$3-6,$G44)</f>
        <v>300000</v>
      </c>
      <c r="Y44" s="280" t="str" cm="1">
        <f t="array" ref="Y44">INDEX(コード化!$CG$5:$CQ$110,Y$3-6,$G44)</f>
        <v>300000</v>
      </c>
      <c r="Z44" s="280" t="str" cm="1">
        <f t="array" ref="Z44">INDEX(コード化!$CG$5:$CQ$110,Z$3-6,$G44)</f>
        <v>300000</v>
      </c>
      <c r="AA44" s="280" t="str" cm="1">
        <f t="array" ref="AA44">INDEX(コード化!$CG$5:$CQ$110,AA$3-6,$G44)</f>
        <v>300000</v>
      </c>
      <c r="AB44" s="280" t="str" cm="1">
        <f t="array" ref="AB44">INDEX(コード化!$CG$5:$CQ$110,AB$3-6,$G44)</f>
        <v>300000</v>
      </c>
      <c r="AC44" s="280" t="str" cm="1">
        <f t="array" ref="AC44">INDEX(コード化!$CG$5:$CQ$110,AC$3-6,$G44)</f>
        <v>300000</v>
      </c>
      <c r="AD44" s="280" t="str" cm="1">
        <f t="array" ref="AD44">INDEX(コード化!$CG$5:$CQ$110,AD$3-6,$G44)</f>
        <v>300000</v>
      </c>
      <c r="AE44" s="280" t="str" cm="1">
        <f t="array" ref="AE44">INDEX(コード化!$CG$5:$CQ$110,AE$3-6,$G44)</f>
        <v>300000</v>
      </c>
      <c r="AF44" s="280" t="str" cm="1">
        <f t="array" ref="AF44">INDEX(コード化!$CG$5:$CQ$110,AF$3-6,$G44)</f>
        <v>300000</v>
      </c>
      <c r="AG44" s="280" t="str" cm="1">
        <f t="array" ref="AG44">INDEX(コード化!$CG$5:$CQ$110,AG$3-6,$G44)</f>
        <v>300000</v>
      </c>
      <c r="AH44" s="280" t="str" cm="1">
        <f t="array" ref="AH44">INDEX(コード化!$CG$5:$CQ$110,AH$3-6,$G44)</f>
        <v>300000</v>
      </c>
      <c r="AI44" s="280" t="str" cm="1">
        <f t="array" ref="AI44">INDEX(コード化!$CG$5:$CQ$110,AI$3-6,$G44)</f>
        <v>300000</v>
      </c>
      <c r="AJ44" s="280" t="str" cm="1">
        <f t="array" ref="AJ44">INDEX(コード化!$CG$5:$CQ$110,AJ$3-6,$G44)</f>
        <v>300000</v>
      </c>
      <c r="AK44" s="280" t="str" cm="1">
        <f t="array" ref="AK44">INDEX(コード化!$CG$5:$CQ$110,AK$3-6,$G44)</f>
        <v>300000</v>
      </c>
      <c r="AL44" s="280" t="str" cm="1">
        <f t="array" ref="AL44">INDEX(コード化!$CG$5:$CQ$110,AL$3-6,$G44)</f>
        <v>300000</v>
      </c>
      <c r="AM44" s="280" t="str" cm="1">
        <f t="array" ref="AM44">INDEX(コード化!$CG$5:$CQ$110,AM$3-6,$G44)</f>
        <v>300000</v>
      </c>
      <c r="AN44" s="280" t="str" cm="1">
        <f t="array" ref="AN44">INDEX(コード化!$CG$5:$CQ$110,AN$3-6,$G44)</f>
        <v>300000</v>
      </c>
      <c r="AO44" s="280" t="str" cm="1">
        <f t="array" ref="AO44">INDEX(コード化!$CG$5:$CQ$110,AO$3-6,$G44)</f>
        <v>300000</v>
      </c>
      <c r="AP44" s="280" t="str" cm="1">
        <f t="array" ref="AP44">INDEX(コード化!$CG$5:$CQ$110,AP$3-6,$G44)</f>
        <v>300000</v>
      </c>
      <c r="AQ44" s="280" t="str" cm="1">
        <f t="array" ref="AQ44">INDEX(コード化!$CG$5:$CQ$110,AQ$3-6,$G44)</f>
        <v>300000</v>
      </c>
      <c r="AR44" s="280" t="str" cm="1">
        <f t="array" ref="AR44">INDEX(コード化!$CG$5:$CQ$110,AR$3-6,$G44)</f>
        <v>300000</v>
      </c>
      <c r="AS44" s="280" t="str" cm="1">
        <f t="array" ref="AS44">INDEX(コード化!$CG$5:$CQ$110,AS$3-6,$G44)</f>
        <v>300000</v>
      </c>
      <c r="AT44" s="280" t="str" cm="1">
        <f t="array" ref="AT44">INDEX(コード化!$CG$5:$CQ$110,AT$3-6,$G44)</f>
        <v>300000</v>
      </c>
      <c r="AU44" s="280" t="str" cm="1">
        <f t="array" ref="AU44">INDEX(コード化!$CG$5:$CQ$110,AU$3-6,$G44)</f>
        <v>300000</v>
      </c>
      <c r="AV44" s="280" t="str" cm="1">
        <f t="array" ref="AV44">INDEX(コード化!$CG$5:$CQ$110,AV$3-6,$G44)</f>
        <v>300000</v>
      </c>
      <c r="AW44" s="280" t="str" cm="1">
        <f t="array" ref="AW44">INDEX(コード化!$CG$5:$CQ$110,AW$3-6,$G44)</f>
        <v>300000</v>
      </c>
      <c r="AX44" s="280" t="str" cm="1">
        <f t="array" ref="AX44">INDEX(コード化!$CG$5:$CQ$110,AX$3-6,$G44)</f>
        <v>300000</v>
      </c>
      <c r="AY44" s="280" t="str" cm="1">
        <f t="array" ref="AY44">INDEX(コード化!$CG$5:$CQ$110,AY$3-6,$G44)</f>
        <v>300000</v>
      </c>
      <c r="AZ44" s="280" t="str" cm="1">
        <f t="array" ref="AZ44">INDEX(コード化!$CG$5:$CQ$110,AZ$3-6,$G44)</f>
        <v>300000</v>
      </c>
      <c r="BA44" s="280" t="str" cm="1">
        <f t="array" ref="BA44">INDEX(コード化!$CG$5:$CQ$110,BA$3-6,$G44)</f>
        <v>300000</v>
      </c>
      <c r="BB44" s="280" t="str" cm="1">
        <f t="array" ref="BB44">INDEX(コード化!$CG$5:$CQ$110,BB$3-6,$G44)</f>
        <v>300000</v>
      </c>
      <c r="BC44" s="280" t="str" cm="1">
        <f t="array" ref="BC44">INDEX(コード化!$CG$5:$CQ$110,BC$3-6,$G44)</f>
        <v>300000</v>
      </c>
      <c r="BD44" s="280" t="str" cm="1">
        <f t="array" ref="BD44">INDEX(コード化!$CG$5:$CQ$110,BD$3-6,$G44)</f>
        <v>300000</v>
      </c>
      <c r="BE44" s="280" t="str" cm="1">
        <f t="array" ref="BE44">INDEX(コード化!$CG$5:$CQ$110,BE$3-6,$G44)</f>
        <v>300000</v>
      </c>
      <c r="BF44" s="280" t="str" cm="1">
        <f t="array" ref="BF44">INDEX(コード化!$CG$5:$CQ$110,BF$3-6,$G44)</f>
        <v>300000</v>
      </c>
      <c r="BG44" s="280" t="str" cm="1">
        <f t="array" ref="BG44">INDEX(コード化!$CG$5:$CQ$110,BG$3-6,$G44)</f>
        <v>300000</v>
      </c>
      <c r="BH44" s="280" t="str" cm="1">
        <f t="array" ref="BH44">INDEX(コード化!$CG$5:$CQ$110,BH$3-6,$G44)</f>
        <v>300000</v>
      </c>
      <c r="BI44" s="280" t="str" cm="1">
        <f t="array" ref="BI44">INDEX(コード化!$CG$5:$CQ$110,BI$3-6,$G44)</f>
        <v>300000</v>
      </c>
      <c r="BJ44" s="280" t="str" cm="1">
        <f t="array" ref="BJ44">INDEX(コード化!$CG$5:$CQ$110,BJ$3-6,$G44)</f>
        <v>300000</v>
      </c>
      <c r="BK44" s="280" t="str" cm="1">
        <f t="array" ref="BK44">INDEX(コード化!$CG$5:$CQ$110,BK$3-6,$G44)</f>
        <v>300000</v>
      </c>
      <c r="BL44" s="280" t="str" cm="1">
        <f t="array" ref="BL44">INDEX(コード化!$CG$5:$CQ$110,BL$3-6,$G44)</f>
        <v>300000</v>
      </c>
      <c r="BM44" s="280" t="str" cm="1">
        <f t="array" ref="BM44">INDEX(コード化!$CG$5:$CQ$110,BM$3-6,$G44)</f>
        <v>300000</v>
      </c>
      <c r="BN44" s="280" t="str" cm="1">
        <f t="array" ref="BN44">INDEX(コード化!$CG$5:$CQ$110,BN$3-6,$G44)</f>
        <v>300000</v>
      </c>
      <c r="BO44" s="280" t="str" cm="1">
        <f t="array" ref="BO44">INDEX(コード化!$CG$5:$CQ$110,BO$3-6,$G44)</f>
        <v>300000</v>
      </c>
      <c r="BP44" s="280" t="str" cm="1">
        <f t="array" ref="BP44">INDEX(コード化!$CG$5:$CQ$110,BP$3-6,$G44)</f>
        <v>300000</v>
      </c>
      <c r="BQ44" s="280" t="str" cm="1">
        <f t="array" ref="BQ44">INDEX(コード化!$CG$5:$CQ$110,BQ$3-6,$G44)</f>
        <v>300000</v>
      </c>
      <c r="BR44" s="280" t="str" cm="1">
        <f t="array" ref="BR44">INDEX(コード化!$CG$5:$CQ$110,BR$3-6,$G44)</f>
        <v>300000</v>
      </c>
      <c r="BS44" s="280" t="str" cm="1">
        <f t="array" ref="BS44">INDEX(コード化!$CG$5:$CQ$110,BS$3-6,$G44)</f>
        <v>300000</v>
      </c>
      <c r="BT44" s="280" t="str" cm="1">
        <f t="array" ref="BT44">INDEX(コード化!$CG$5:$CQ$110,BT$3-6,$G44)</f>
        <v>300000</v>
      </c>
      <c r="BU44" s="280" t="str" cm="1">
        <f t="array" ref="BU44">INDEX(コード化!$CG$5:$CQ$110,BU$3-6,$G44)</f>
        <v>300000</v>
      </c>
      <c r="BV44" s="280" t="str" cm="1">
        <f t="array" ref="BV44">INDEX(コード化!$CG$5:$CQ$110,BV$3-6,$G44)</f>
        <v>300000</v>
      </c>
      <c r="BW44" s="280" t="str" cm="1">
        <f t="array" ref="BW44">INDEX(コード化!$CG$5:$CQ$110,BW$3-6,$G44)</f>
        <v>300000</v>
      </c>
      <c r="BX44" s="280" t="str" cm="1">
        <f t="array" ref="BX44">INDEX(コード化!$CG$5:$CQ$110,BX$3-6,$G44)</f>
        <v>300000</v>
      </c>
      <c r="BY44" s="280" t="str" cm="1">
        <f t="array" ref="BY44">INDEX(コード化!$CG$5:$CQ$110,BY$3-6,$G44)</f>
        <v>300000</v>
      </c>
      <c r="BZ44" s="280" t="str" cm="1">
        <f t="array" ref="BZ44">INDEX(コード化!$CG$5:$CQ$110,BZ$3-6,$G44)</f>
        <v>300000</v>
      </c>
      <c r="CA44" s="280" t="str" cm="1">
        <f t="array" ref="CA44">INDEX(コード化!$CG$5:$CQ$110,CA$3-6,$G44)</f>
        <v>300000</v>
      </c>
      <c r="CB44" s="280" t="str" cm="1">
        <f t="array" ref="CB44">INDEX(コード化!$CG$5:$CQ$110,CB$3-6,$G44)</f>
        <v>300000</v>
      </c>
      <c r="CC44" s="280" t="str" cm="1">
        <f t="array" ref="CC44">INDEX(コード化!$CG$5:$CQ$110,CC$3-6,$G44)</f>
        <v>300000</v>
      </c>
      <c r="CD44" s="280" t="str" cm="1">
        <f t="array" ref="CD44">INDEX(コード化!$CG$5:$CQ$110,CD$3-6,$G44)</f>
        <v>300000</v>
      </c>
      <c r="CE44" s="280" t="str" cm="1">
        <f t="array" ref="CE44">INDEX(コード化!$CG$5:$CQ$110,CE$3-6,$G44)</f>
        <v>300000</v>
      </c>
      <c r="CF44" s="280" t="str" cm="1">
        <f t="array" ref="CF44">INDEX(コード化!$CG$5:$CQ$110,CF$3-6,$G44)</f>
        <v>300000</v>
      </c>
      <c r="CG44" s="280" t="str" cm="1">
        <f t="array" ref="CG44">INDEX(コード化!$CG$5:$CQ$110,CG$3-6,$G44)</f>
        <v>300000</v>
      </c>
      <c r="CH44" s="280" t="str" cm="1">
        <f t="array" ref="CH44">INDEX(コード化!$CG$5:$CQ$110,CH$3-6,$G44)</f>
        <v>300000</v>
      </c>
      <c r="CI44" s="280" t="str" cm="1">
        <f t="array" ref="CI44">INDEX(コード化!$CG$5:$CQ$110,CI$3-6,$G44)</f>
        <v>300000</v>
      </c>
      <c r="CJ44" s="280" t="str" cm="1">
        <f t="array" ref="CJ44">INDEX(コード化!$CG$5:$CQ$110,CJ$3-6,$G44)</f>
        <v>300000</v>
      </c>
      <c r="CK44" s="280" t="str" cm="1">
        <f t="array" ref="CK44">INDEX(コード化!$CG$5:$CQ$110,CK$3-6,$G44)</f>
        <v>300000</v>
      </c>
      <c r="CL44" s="280" t="str" cm="1">
        <f t="array" ref="CL44">INDEX(コード化!$CG$5:$CQ$110,CL$3-6,$G44)</f>
        <v>300000</v>
      </c>
      <c r="CM44" s="280" t="str" cm="1">
        <f t="array" ref="CM44">INDEX(コード化!$CG$5:$CQ$110,CM$3-6,$G44)</f>
        <v>300000</v>
      </c>
      <c r="CN44" s="280" t="str" cm="1">
        <f t="array" ref="CN44">INDEX(コード化!$CG$5:$CQ$110,CN$3-6,$G44)</f>
        <v>300000</v>
      </c>
      <c r="CO44" s="280" t="str" cm="1">
        <f t="array" ref="CO44">INDEX(コード化!$CG$5:$CQ$110,CO$3-6,$G44)</f>
        <v>300000</v>
      </c>
      <c r="CP44" s="280" t="str" cm="1">
        <f t="array" ref="CP44">INDEX(コード化!$CG$5:$CQ$110,CP$3-6,$G44)</f>
        <v>300000</v>
      </c>
      <c r="CQ44" s="280" t="str" cm="1">
        <f t="array" ref="CQ44">INDEX(コード化!$CG$5:$CQ$110,CQ$3-6,$G44)</f>
        <v>300000</v>
      </c>
      <c r="CR44" s="280" t="str" cm="1">
        <f t="array" ref="CR44">INDEX(コード化!$CG$5:$CQ$110,CR$3-6,$G44)</f>
        <v>300000</v>
      </c>
      <c r="CS44" s="280" t="str" cm="1">
        <f t="array" ref="CS44">INDEX(コード化!$CG$5:$CQ$110,CS$3-6,$G44)</f>
        <v>300000</v>
      </c>
      <c r="CT44" s="280" t="str" cm="1">
        <f t="array" ref="CT44">INDEX(コード化!$CG$5:$CQ$110,CT$3-6,$G44)</f>
        <v>300000</v>
      </c>
      <c r="CU44" s="280" t="str" cm="1">
        <f t="array" ref="CU44">INDEX(コード化!$CG$5:$CQ$110,CU$3-6,$G44)</f>
        <v>300000</v>
      </c>
      <c r="CV44" s="280" t="str" cm="1">
        <f t="array" ref="CV44">INDEX(コード化!$CG$5:$CQ$110,CV$3-6,$G44)</f>
        <v>300000</v>
      </c>
      <c r="CW44" s="280" t="str" cm="1">
        <f t="array" ref="CW44">INDEX(コード化!$CG$5:$CQ$110,CW$3-6,$G44)</f>
        <v>300000</v>
      </c>
      <c r="CX44" s="280" t="str" cm="1">
        <f t="array" ref="CX44">INDEX(コード化!$CG$5:$CQ$110,CX$3-6,$G44)</f>
        <v>300000</v>
      </c>
      <c r="CY44" s="280" t="str" cm="1">
        <f t="array" ref="CY44">INDEX(コード化!$CG$5:$CQ$110,CY$3-6,$G44)</f>
        <v>300000</v>
      </c>
      <c r="CZ44" s="280" t="str" cm="1">
        <f t="array" ref="CZ44">INDEX(コード化!$CG$5:$CQ$110,CZ$3-6,$G44)</f>
        <v>300000</v>
      </c>
      <c r="DA44" s="280" t="str" cm="1">
        <f t="array" ref="DA44">INDEX(コード化!$CG$5:$CQ$110,DA$3-6,$G44)</f>
        <v>300000</v>
      </c>
      <c r="DB44" s="280" t="str" cm="1">
        <f t="array" ref="DB44">INDEX(コード化!$CG$5:$CQ$110,DB$3-6,$G44)</f>
        <v>300000</v>
      </c>
      <c r="DC44" s="280" t="str" cm="1">
        <f t="array" ref="DC44">INDEX(コード化!$CG$5:$CQ$110,DC$3-6,$G44)</f>
        <v>300000</v>
      </c>
      <c r="DD44" s="280" t="str" cm="1">
        <f t="array" ref="DD44">INDEX(コード化!$CG$5:$CQ$110,DD$3-6,$G44)</f>
        <v>300000</v>
      </c>
      <c r="DE44" s="280" t="str" cm="1">
        <f t="array" ref="DE44">INDEX(コード化!$CG$5:$CQ$110,DE$3-6,$G44)</f>
        <v>300000</v>
      </c>
      <c r="DF44" s="280" t="str" cm="1">
        <f t="array" ref="DF44">INDEX(コード化!$CG$5:$CQ$110,DF$3-6,$G44)</f>
        <v>300000</v>
      </c>
      <c r="DG44" s="280" t="str" cm="1">
        <f t="array" ref="DG44">INDEX(コード化!$CG$5:$CQ$110,DG$3-6,$G44)</f>
        <v>300000</v>
      </c>
      <c r="DH44" s="280" t="str" cm="1">
        <f t="array" ref="DH44">INDEX(コード化!$CG$5:$CQ$110,DH$3-6,$G44)</f>
        <v>300000</v>
      </c>
      <c r="DI44" s="280" t="str" cm="1">
        <f t="array" ref="DI44">INDEX(コード化!$CG$5:$CQ$110,DI$3-6,$G44)</f>
        <v>300000</v>
      </c>
      <c r="DK44" s="80">
        <f ca="1">IF(MID(H44,5,1)="2",1,0)</f>
        <v>0</v>
      </c>
      <c r="DL44" s="80">
        <f t="shared" ref="DL44:FW44" ca="1" si="2">IF(MID(I44,5,1)="2",1,0)</f>
        <v>0</v>
      </c>
      <c r="DM44" s="80">
        <f t="shared" ca="1" si="2"/>
        <v>0</v>
      </c>
      <c r="DN44" s="80">
        <f t="shared" ca="1" si="2"/>
        <v>0</v>
      </c>
      <c r="DO44" s="80">
        <f t="shared" ca="1" si="2"/>
        <v>0</v>
      </c>
      <c r="DP44" s="80">
        <f t="shared" ca="1" si="2"/>
        <v>0</v>
      </c>
      <c r="DQ44" s="80">
        <f t="shared" si="2"/>
        <v>0</v>
      </c>
      <c r="DR44" s="80">
        <f t="shared" si="2"/>
        <v>0</v>
      </c>
      <c r="DS44" s="80">
        <f t="shared" si="2"/>
        <v>0</v>
      </c>
      <c r="DT44" s="80">
        <f t="shared" si="2"/>
        <v>0</v>
      </c>
      <c r="DU44" s="80">
        <f t="shared" si="2"/>
        <v>0</v>
      </c>
      <c r="DV44" s="80">
        <f t="shared" si="2"/>
        <v>0</v>
      </c>
      <c r="DW44" s="80">
        <f t="shared" si="2"/>
        <v>0</v>
      </c>
      <c r="DX44" s="80">
        <f t="shared" si="2"/>
        <v>0</v>
      </c>
      <c r="DY44" s="80">
        <f t="shared" si="2"/>
        <v>0</v>
      </c>
      <c r="DZ44" s="80">
        <f t="shared" si="2"/>
        <v>0</v>
      </c>
      <c r="EA44" s="80">
        <f t="shared" si="2"/>
        <v>0</v>
      </c>
      <c r="EB44" s="80">
        <f t="shared" si="2"/>
        <v>0</v>
      </c>
      <c r="EC44" s="80">
        <f t="shared" si="2"/>
        <v>0</v>
      </c>
      <c r="ED44" s="80">
        <f t="shared" si="2"/>
        <v>0</v>
      </c>
      <c r="EE44" s="80">
        <f t="shared" si="2"/>
        <v>0</v>
      </c>
      <c r="EF44" s="80">
        <f t="shared" si="2"/>
        <v>0</v>
      </c>
      <c r="EG44" s="80">
        <f t="shared" si="2"/>
        <v>0</v>
      </c>
      <c r="EH44" s="80">
        <f t="shared" si="2"/>
        <v>0</v>
      </c>
      <c r="EI44" s="80">
        <f t="shared" si="2"/>
        <v>0</v>
      </c>
      <c r="EJ44" s="80">
        <f t="shared" si="2"/>
        <v>0</v>
      </c>
      <c r="EK44" s="80">
        <f t="shared" si="2"/>
        <v>0</v>
      </c>
      <c r="EL44" s="80">
        <f t="shared" si="2"/>
        <v>0</v>
      </c>
      <c r="EM44" s="80">
        <f t="shared" si="2"/>
        <v>0</v>
      </c>
      <c r="EN44" s="80">
        <f t="shared" si="2"/>
        <v>0</v>
      </c>
      <c r="EO44" s="80">
        <f t="shared" si="2"/>
        <v>0</v>
      </c>
      <c r="EP44" s="80">
        <f t="shared" si="2"/>
        <v>0</v>
      </c>
      <c r="EQ44" s="80">
        <f t="shared" si="2"/>
        <v>0</v>
      </c>
      <c r="ER44" s="80">
        <f t="shared" si="2"/>
        <v>0</v>
      </c>
      <c r="ES44" s="80">
        <f t="shared" si="2"/>
        <v>0</v>
      </c>
      <c r="ET44" s="80">
        <f t="shared" si="2"/>
        <v>0</v>
      </c>
      <c r="EU44" s="80">
        <f t="shared" si="2"/>
        <v>0</v>
      </c>
      <c r="EV44" s="80">
        <f t="shared" si="2"/>
        <v>0</v>
      </c>
      <c r="EW44" s="80">
        <f t="shared" si="2"/>
        <v>0</v>
      </c>
      <c r="EX44" s="80">
        <f t="shared" si="2"/>
        <v>0</v>
      </c>
      <c r="EY44" s="80">
        <f t="shared" si="2"/>
        <v>0</v>
      </c>
      <c r="EZ44" s="80">
        <f t="shared" si="2"/>
        <v>0</v>
      </c>
      <c r="FA44" s="80">
        <f t="shared" si="2"/>
        <v>0</v>
      </c>
      <c r="FB44" s="80">
        <f t="shared" si="2"/>
        <v>0</v>
      </c>
      <c r="FC44" s="80">
        <f t="shared" si="2"/>
        <v>0</v>
      </c>
      <c r="FD44" s="80">
        <f t="shared" si="2"/>
        <v>0</v>
      </c>
      <c r="FE44" s="80">
        <f t="shared" si="2"/>
        <v>0</v>
      </c>
      <c r="FF44" s="80">
        <f t="shared" si="2"/>
        <v>0</v>
      </c>
      <c r="FG44" s="80">
        <f t="shared" si="2"/>
        <v>0</v>
      </c>
      <c r="FH44" s="80">
        <f t="shared" si="2"/>
        <v>0</v>
      </c>
      <c r="FI44" s="80">
        <f t="shared" si="2"/>
        <v>0</v>
      </c>
      <c r="FJ44" s="80">
        <f t="shared" si="2"/>
        <v>0</v>
      </c>
      <c r="FK44" s="80">
        <f t="shared" si="2"/>
        <v>0</v>
      </c>
      <c r="FL44" s="80">
        <f t="shared" si="2"/>
        <v>0</v>
      </c>
      <c r="FM44" s="80">
        <f t="shared" si="2"/>
        <v>0</v>
      </c>
      <c r="FN44" s="80">
        <f t="shared" si="2"/>
        <v>0</v>
      </c>
      <c r="FO44" s="80">
        <f t="shared" si="2"/>
        <v>0</v>
      </c>
      <c r="FP44" s="80">
        <f t="shared" si="2"/>
        <v>0</v>
      </c>
      <c r="FQ44" s="80">
        <f t="shared" si="2"/>
        <v>0</v>
      </c>
      <c r="FR44" s="80">
        <f t="shared" si="2"/>
        <v>0</v>
      </c>
      <c r="FS44" s="80">
        <f t="shared" si="2"/>
        <v>0</v>
      </c>
      <c r="FT44" s="80">
        <f t="shared" si="2"/>
        <v>0</v>
      </c>
      <c r="FU44" s="80">
        <f t="shared" si="2"/>
        <v>0</v>
      </c>
      <c r="FV44" s="80">
        <f t="shared" si="2"/>
        <v>0</v>
      </c>
      <c r="FW44" s="80">
        <f t="shared" si="2"/>
        <v>0</v>
      </c>
      <c r="FX44" s="80">
        <f t="shared" ref="FX44:HL44" si="3">IF(MID(BU44,5,1)="2",1,0)</f>
        <v>0</v>
      </c>
      <c r="FY44" s="80">
        <f t="shared" si="3"/>
        <v>0</v>
      </c>
      <c r="FZ44" s="80">
        <f t="shared" si="3"/>
        <v>0</v>
      </c>
      <c r="GA44" s="80">
        <f t="shared" si="3"/>
        <v>0</v>
      </c>
      <c r="GB44" s="80">
        <f t="shared" si="3"/>
        <v>0</v>
      </c>
      <c r="GC44" s="80">
        <f t="shared" si="3"/>
        <v>0</v>
      </c>
      <c r="GD44" s="80">
        <f t="shared" si="3"/>
        <v>0</v>
      </c>
      <c r="GE44" s="80">
        <f t="shared" si="3"/>
        <v>0</v>
      </c>
      <c r="GF44" s="80">
        <f t="shared" si="3"/>
        <v>0</v>
      </c>
      <c r="GG44" s="80">
        <f t="shared" si="3"/>
        <v>0</v>
      </c>
      <c r="GH44" s="80">
        <f t="shared" si="3"/>
        <v>0</v>
      </c>
      <c r="GI44" s="80">
        <f t="shared" si="3"/>
        <v>0</v>
      </c>
      <c r="GJ44" s="80">
        <f t="shared" si="3"/>
        <v>0</v>
      </c>
      <c r="GK44" s="80">
        <f t="shared" si="3"/>
        <v>0</v>
      </c>
      <c r="GL44" s="80">
        <f t="shared" si="3"/>
        <v>0</v>
      </c>
      <c r="GM44" s="80">
        <f t="shared" si="3"/>
        <v>0</v>
      </c>
      <c r="GN44" s="80">
        <f t="shared" si="3"/>
        <v>0</v>
      </c>
      <c r="GO44" s="80">
        <f t="shared" si="3"/>
        <v>0</v>
      </c>
      <c r="GP44" s="80">
        <f t="shared" si="3"/>
        <v>0</v>
      </c>
      <c r="GQ44" s="80">
        <f t="shared" si="3"/>
        <v>0</v>
      </c>
      <c r="GR44" s="80">
        <f t="shared" si="3"/>
        <v>0</v>
      </c>
      <c r="GS44" s="80">
        <f t="shared" si="3"/>
        <v>0</v>
      </c>
      <c r="GT44" s="80">
        <f t="shared" si="3"/>
        <v>0</v>
      </c>
      <c r="GU44" s="80">
        <f t="shared" si="3"/>
        <v>0</v>
      </c>
      <c r="GV44" s="80">
        <f t="shared" si="3"/>
        <v>0</v>
      </c>
      <c r="GW44" s="80">
        <f t="shared" si="3"/>
        <v>0</v>
      </c>
      <c r="GX44" s="80">
        <f t="shared" si="3"/>
        <v>0</v>
      </c>
      <c r="GY44" s="80">
        <f t="shared" si="3"/>
        <v>0</v>
      </c>
      <c r="GZ44" s="80">
        <f t="shared" si="3"/>
        <v>0</v>
      </c>
      <c r="HA44" s="80">
        <f t="shared" si="3"/>
        <v>0</v>
      </c>
      <c r="HB44" s="80">
        <f t="shared" si="3"/>
        <v>0</v>
      </c>
      <c r="HC44" s="80">
        <f t="shared" si="3"/>
        <v>0</v>
      </c>
      <c r="HD44" s="80">
        <f t="shared" si="3"/>
        <v>0</v>
      </c>
      <c r="HE44" s="80">
        <f t="shared" si="3"/>
        <v>0</v>
      </c>
      <c r="HF44" s="80">
        <f t="shared" si="3"/>
        <v>0</v>
      </c>
      <c r="HG44" s="80">
        <f t="shared" si="3"/>
        <v>0</v>
      </c>
      <c r="HH44" s="80">
        <f t="shared" si="3"/>
        <v>0</v>
      </c>
      <c r="HI44" s="80">
        <f t="shared" si="3"/>
        <v>0</v>
      </c>
      <c r="HJ44" s="80">
        <f t="shared" si="3"/>
        <v>0</v>
      </c>
      <c r="HK44" s="80">
        <f t="shared" si="3"/>
        <v>0</v>
      </c>
      <c r="HL44" s="80">
        <f t="shared" si="3"/>
        <v>0</v>
      </c>
    </row>
    <row r="45" spans="1:220" s="80" customFormat="1" ht="26" x14ac:dyDescent="0.2">
      <c r="A45" s="268">
        <v>48</v>
      </c>
      <c r="B45" s="269" t="s">
        <v>2458</v>
      </c>
      <c r="C45" s="269" t="s">
        <v>2463</v>
      </c>
      <c r="D45" s="270" t="s">
        <v>2504</v>
      </c>
      <c r="E45" s="250"/>
      <c r="G45" s="80">
        <v>3</v>
      </c>
      <c r="H45" s="280" t="str" cm="1">
        <f t="array" aca="1" ref="H45" ca="1">INDEX(コード化!$CG$5:$CQ$110,H$3-6,$G45)</f>
        <v>300000</v>
      </c>
      <c r="I45" s="280" t="str" cm="1">
        <f t="array" aca="1" ref="I45" ca="1">INDEX(コード化!$CG$5:$CQ$110,I$3-6,$G45)</f>
        <v>300000</v>
      </c>
      <c r="J45" s="280" t="str" cm="1">
        <f t="array" aca="1" ref="J45" ca="1">INDEX(コード化!$CG$5:$CQ$110,J$3-6,$G45)</f>
        <v>300000</v>
      </c>
      <c r="K45" s="280" t="str" cm="1">
        <f t="array" aca="1" ref="K45" ca="1">INDEX(コード化!$CG$5:$CQ$110,K$3-6,$G45)</f>
        <v>300000</v>
      </c>
      <c r="L45" s="280" t="str" cm="1">
        <f t="array" aca="1" ref="L45" ca="1">INDEX(コード化!$CG$5:$CQ$110,L$3-6,$G45)</f>
        <v>300000</v>
      </c>
      <c r="M45" s="280" t="str" cm="1">
        <f t="array" aca="1" ref="M45" ca="1">INDEX(コード化!$CG$5:$CQ$110,M$3-6,$G45)</f>
        <v>300000</v>
      </c>
      <c r="N45" s="280" t="str" cm="1">
        <f t="array" ref="N45">INDEX(コード化!$CG$5:$CQ$110,N$3-6,$G45)</f>
        <v>300000</v>
      </c>
      <c r="O45" s="280" t="str" cm="1">
        <f t="array" ref="O45">INDEX(コード化!$CG$5:$CQ$110,O$3-6,$G45)</f>
        <v>300000</v>
      </c>
      <c r="P45" s="280" t="str" cm="1">
        <f t="array" ref="P45">INDEX(コード化!$CG$5:$CQ$110,P$3-6,$G45)</f>
        <v>300000</v>
      </c>
      <c r="Q45" s="280" t="str" cm="1">
        <f t="array" ref="Q45">INDEX(コード化!$CG$5:$CQ$110,Q$3-6,$G45)</f>
        <v>300000</v>
      </c>
      <c r="R45" s="280" t="str" cm="1">
        <f t="array" ref="R45">INDEX(コード化!$CG$5:$CQ$110,R$3-6,$G45)</f>
        <v>300000</v>
      </c>
      <c r="S45" s="280" t="str" cm="1">
        <f t="array" ref="S45">INDEX(コード化!$CG$5:$CQ$110,S$3-6,$G45)</f>
        <v>300000</v>
      </c>
      <c r="T45" s="280" t="str" cm="1">
        <f t="array" ref="T45">INDEX(コード化!$CG$5:$CQ$110,T$3-6,$G45)</f>
        <v>300000</v>
      </c>
      <c r="U45" s="280" t="str" cm="1">
        <f t="array" ref="U45">INDEX(コード化!$CG$5:$CQ$110,U$3-6,$G45)</f>
        <v>300000</v>
      </c>
      <c r="V45" s="280" t="str" cm="1">
        <f t="array" ref="V45">INDEX(コード化!$CG$5:$CQ$110,V$3-6,$G45)</f>
        <v>300000</v>
      </c>
      <c r="W45" s="280" t="str" cm="1">
        <f t="array" ref="W45">INDEX(コード化!$CG$5:$CQ$110,W$3-6,$G45)</f>
        <v>300000</v>
      </c>
      <c r="X45" s="280" t="str" cm="1">
        <f t="array" ref="X45">INDEX(コード化!$CG$5:$CQ$110,X$3-6,$G45)</f>
        <v>300000</v>
      </c>
      <c r="Y45" s="280" t="str" cm="1">
        <f t="array" ref="Y45">INDEX(コード化!$CG$5:$CQ$110,Y$3-6,$G45)</f>
        <v>300000</v>
      </c>
      <c r="Z45" s="280" t="str" cm="1">
        <f t="array" ref="Z45">INDEX(コード化!$CG$5:$CQ$110,Z$3-6,$G45)</f>
        <v>300000</v>
      </c>
      <c r="AA45" s="280" t="str" cm="1">
        <f t="array" ref="AA45">INDEX(コード化!$CG$5:$CQ$110,AA$3-6,$G45)</f>
        <v>300000</v>
      </c>
      <c r="AB45" s="280" t="str" cm="1">
        <f t="array" ref="AB45">INDEX(コード化!$CG$5:$CQ$110,AB$3-6,$G45)</f>
        <v>300000</v>
      </c>
      <c r="AC45" s="280" t="str" cm="1">
        <f t="array" ref="AC45">INDEX(コード化!$CG$5:$CQ$110,AC$3-6,$G45)</f>
        <v>300000</v>
      </c>
      <c r="AD45" s="280" t="str" cm="1">
        <f t="array" ref="AD45">INDEX(コード化!$CG$5:$CQ$110,AD$3-6,$G45)</f>
        <v>300000</v>
      </c>
      <c r="AE45" s="280" t="str" cm="1">
        <f t="array" ref="AE45">INDEX(コード化!$CG$5:$CQ$110,AE$3-6,$G45)</f>
        <v>300000</v>
      </c>
      <c r="AF45" s="280" t="str" cm="1">
        <f t="array" ref="AF45">INDEX(コード化!$CG$5:$CQ$110,AF$3-6,$G45)</f>
        <v>300000</v>
      </c>
      <c r="AG45" s="280" t="str" cm="1">
        <f t="array" ref="AG45">INDEX(コード化!$CG$5:$CQ$110,AG$3-6,$G45)</f>
        <v>300000</v>
      </c>
      <c r="AH45" s="280" t="str" cm="1">
        <f t="array" ref="AH45">INDEX(コード化!$CG$5:$CQ$110,AH$3-6,$G45)</f>
        <v>300000</v>
      </c>
      <c r="AI45" s="280" t="str" cm="1">
        <f t="array" ref="AI45">INDEX(コード化!$CG$5:$CQ$110,AI$3-6,$G45)</f>
        <v>300000</v>
      </c>
      <c r="AJ45" s="280" t="str" cm="1">
        <f t="array" ref="AJ45">INDEX(コード化!$CG$5:$CQ$110,AJ$3-6,$G45)</f>
        <v>300000</v>
      </c>
      <c r="AK45" s="280" t="str" cm="1">
        <f t="array" ref="AK45">INDEX(コード化!$CG$5:$CQ$110,AK$3-6,$G45)</f>
        <v>300000</v>
      </c>
      <c r="AL45" s="280" t="str" cm="1">
        <f t="array" ref="AL45">INDEX(コード化!$CG$5:$CQ$110,AL$3-6,$G45)</f>
        <v>300000</v>
      </c>
      <c r="AM45" s="280" t="str" cm="1">
        <f t="array" ref="AM45">INDEX(コード化!$CG$5:$CQ$110,AM$3-6,$G45)</f>
        <v>300000</v>
      </c>
      <c r="AN45" s="280" t="str" cm="1">
        <f t="array" ref="AN45">INDEX(コード化!$CG$5:$CQ$110,AN$3-6,$G45)</f>
        <v>300000</v>
      </c>
      <c r="AO45" s="280" t="str" cm="1">
        <f t="array" ref="AO45">INDEX(コード化!$CG$5:$CQ$110,AO$3-6,$G45)</f>
        <v>300000</v>
      </c>
      <c r="AP45" s="280" t="str" cm="1">
        <f t="array" ref="AP45">INDEX(コード化!$CG$5:$CQ$110,AP$3-6,$G45)</f>
        <v>300000</v>
      </c>
      <c r="AQ45" s="280" t="str" cm="1">
        <f t="array" ref="AQ45">INDEX(コード化!$CG$5:$CQ$110,AQ$3-6,$G45)</f>
        <v>300000</v>
      </c>
      <c r="AR45" s="280" t="str" cm="1">
        <f t="array" ref="AR45">INDEX(コード化!$CG$5:$CQ$110,AR$3-6,$G45)</f>
        <v>300000</v>
      </c>
      <c r="AS45" s="280" t="str" cm="1">
        <f t="array" ref="AS45">INDEX(コード化!$CG$5:$CQ$110,AS$3-6,$G45)</f>
        <v>300000</v>
      </c>
      <c r="AT45" s="280" t="str" cm="1">
        <f t="array" ref="AT45">INDEX(コード化!$CG$5:$CQ$110,AT$3-6,$G45)</f>
        <v>300000</v>
      </c>
      <c r="AU45" s="280" t="str" cm="1">
        <f t="array" ref="AU45">INDEX(コード化!$CG$5:$CQ$110,AU$3-6,$G45)</f>
        <v>300000</v>
      </c>
      <c r="AV45" s="280" t="str" cm="1">
        <f t="array" ref="AV45">INDEX(コード化!$CG$5:$CQ$110,AV$3-6,$G45)</f>
        <v>300000</v>
      </c>
      <c r="AW45" s="280" t="str" cm="1">
        <f t="array" ref="AW45">INDEX(コード化!$CG$5:$CQ$110,AW$3-6,$G45)</f>
        <v>300000</v>
      </c>
      <c r="AX45" s="280" t="str" cm="1">
        <f t="array" ref="AX45">INDEX(コード化!$CG$5:$CQ$110,AX$3-6,$G45)</f>
        <v>300000</v>
      </c>
      <c r="AY45" s="280" t="str" cm="1">
        <f t="array" ref="AY45">INDEX(コード化!$CG$5:$CQ$110,AY$3-6,$G45)</f>
        <v>300000</v>
      </c>
      <c r="AZ45" s="280" t="str" cm="1">
        <f t="array" ref="AZ45">INDEX(コード化!$CG$5:$CQ$110,AZ$3-6,$G45)</f>
        <v>300000</v>
      </c>
      <c r="BA45" s="280" t="str" cm="1">
        <f t="array" ref="BA45">INDEX(コード化!$CG$5:$CQ$110,BA$3-6,$G45)</f>
        <v>300000</v>
      </c>
      <c r="BB45" s="280" t="str" cm="1">
        <f t="array" ref="BB45">INDEX(コード化!$CG$5:$CQ$110,BB$3-6,$G45)</f>
        <v>300000</v>
      </c>
      <c r="BC45" s="280" t="str" cm="1">
        <f t="array" ref="BC45">INDEX(コード化!$CG$5:$CQ$110,BC$3-6,$G45)</f>
        <v>300000</v>
      </c>
      <c r="BD45" s="280" t="str" cm="1">
        <f t="array" ref="BD45">INDEX(コード化!$CG$5:$CQ$110,BD$3-6,$G45)</f>
        <v>300000</v>
      </c>
      <c r="BE45" s="280" t="str" cm="1">
        <f t="array" ref="BE45">INDEX(コード化!$CG$5:$CQ$110,BE$3-6,$G45)</f>
        <v>300000</v>
      </c>
      <c r="BF45" s="280" t="str" cm="1">
        <f t="array" ref="BF45">INDEX(コード化!$CG$5:$CQ$110,BF$3-6,$G45)</f>
        <v>300000</v>
      </c>
      <c r="BG45" s="280" t="str" cm="1">
        <f t="array" ref="BG45">INDEX(コード化!$CG$5:$CQ$110,BG$3-6,$G45)</f>
        <v>300000</v>
      </c>
      <c r="BH45" s="280" t="str" cm="1">
        <f t="array" ref="BH45">INDEX(コード化!$CG$5:$CQ$110,BH$3-6,$G45)</f>
        <v>300000</v>
      </c>
      <c r="BI45" s="280" t="str" cm="1">
        <f t="array" ref="BI45">INDEX(コード化!$CG$5:$CQ$110,BI$3-6,$G45)</f>
        <v>300000</v>
      </c>
      <c r="BJ45" s="280" t="str" cm="1">
        <f t="array" ref="BJ45">INDEX(コード化!$CG$5:$CQ$110,BJ$3-6,$G45)</f>
        <v>300000</v>
      </c>
      <c r="BK45" s="280" t="str" cm="1">
        <f t="array" ref="BK45">INDEX(コード化!$CG$5:$CQ$110,BK$3-6,$G45)</f>
        <v>300000</v>
      </c>
      <c r="BL45" s="280" t="str" cm="1">
        <f t="array" ref="BL45">INDEX(コード化!$CG$5:$CQ$110,BL$3-6,$G45)</f>
        <v>300000</v>
      </c>
      <c r="BM45" s="280" t="str" cm="1">
        <f t="array" ref="BM45">INDEX(コード化!$CG$5:$CQ$110,BM$3-6,$G45)</f>
        <v>300000</v>
      </c>
      <c r="BN45" s="280" t="str" cm="1">
        <f t="array" ref="BN45">INDEX(コード化!$CG$5:$CQ$110,BN$3-6,$G45)</f>
        <v>300000</v>
      </c>
      <c r="BO45" s="280" t="str" cm="1">
        <f t="array" ref="BO45">INDEX(コード化!$CG$5:$CQ$110,BO$3-6,$G45)</f>
        <v>300000</v>
      </c>
      <c r="BP45" s="280" t="str" cm="1">
        <f t="array" ref="BP45">INDEX(コード化!$CG$5:$CQ$110,BP$3-6,$G45)</f>
        <v>300000</v>
      </c>
      <c r="BQ45" s="280" t="str" cm="1">
        <f t="array" ref="BQ45">INDEX(コード化!$CG$5:$CQ$110,BQ$3-6,$G45)</f>
        <v>300000</v>
      </c>
      <c r="BR45" s="280" t="str" cm="1">
        <f t="array" ref="BR45">INDEX(コード化!$CG$5:$CQ$110,BR$3-6,$G45)</f>
        <v>300000</v>
      </c>
      <c r="BS45" s="280" t="str" cm="1">
        <f t="array" ref="BS45">INDEX(コード化!$CG$5:$CQ$110,BS$3-6,$G45)</f>
        <v>300000</v>
      </c>
      <c r="BT45" s="280" t="str" cm="1">
        <f t="array" ref="BT45">INDEX(コード化!$CG$5:$CQ$110,BT$3-6,$G45)</f>
        <v>300000</v>
      </c>
      <c r="BU45" s="280" t="str" cm="1">
        <f t="array" ref="BU45">INDEX(コード化!$CG$5:$CQ$110,BU$3-6,$G45)</f>
        <v>300000</v>
      </c>
      <c r="BV45" s="280" t="str" cm="1">
        <f t="array" ref="BV45">INDEX(コード化!$CG$5:$CQ$110,BV$3-6,$G45)</f>
        <v>300000</v>
      </c>
      <c r="BW45" s="280" t="str" cm="1">
        <f t="array" ref="BW45">INDEX(コード化!$CG$5:$CQ$110,BW$3-6,$G45)</f>
        <v>300000</v>
      </c>
      <c r="BX45" s="280" t="str" cm="1">
        <f t="array" ref="BX45">INDEX(コード化!$CG$5:$CQ$110,BX$3-6,$G45)</f>
        <v>300000</v>
      </c>
      <c r="BY45" s="280" t="str" cm="1">
        <f t="array" ref="BY45">INDEX(コード化!$CG$5:$CQ$110,BY$3-6,$G45)</f>
        <v>300000</v>
      </c>
      <c r="BZ45" s="280" t="str" cm="1">
        <f t="array" ref="BZ45">INDEX(コード化!$CG$5:$CQ$110,BZ$3-6,$G45)</f>
        <v>300000</v>
      </c>
      <c r="CA45" s="280" t="str" cm="1">
        <f t="array" ref="CA45">INDEX(コード化!$CG$5:$CQ$110,CA$3-6,$G45)</f>
        <v>300000</v>
      </c>
      <c r="CB45" s="280" t="str" cm="1">
        <f t="array" ref="CB45">INDEX(コード化!$CG$5:$CQ$110,CB$3-6,$G45)</f>
        <v>300000</v>
      </c>
      <c r="CC45" s="280" t="str" cm="1">
        <f t="array" ref="CC45">INDEX(コード化!$CG$5:$CQ$110,CC$3-6,$G45)</f>
        <v>300000</v>
      </c>
      <c r="CD45" s="280" t="str" cm="1">
        <f t="array" ref="CD45">INDEX(コード化!$CG$5:$CQ$110,CD$3-6,$G45)</f>
        <v>300000</v>
      </c>
      <c r="CE45" s="280" t="str" cm="1">
        <f t="array" ref="CE45">INDEX(コード化!$CG$5:$CQ$110,CE$3-6,$G45)</f>
        <v>300000</v>
      </c>
      <c r="CF45" s="280" t="str" cm="1">
        <f t="array" ref="CF45">INDEX(コード化!$CG$5:$CQ$110,CF$3-6,$G45)</f>
        <v>300000</v>
      </c>
      <c r="CG45" s="280" t="str" cm="1">
        <f t="array" ref="CG45">INDEX(コード化!$CG$5:$CQ$110,CG$3-6,$G45)</f>
        <v>300000</v>
      </c>
      <c r="CH45" s="280" t="str" cm="1">
        <f t="array" ref="CH45">INDEX(コード化!$CG$5:$CQ$110,CH$3-6,$G45)</f>
        <v>300000</v>
      </c>
      <c r="CI45" s="280" t="str" cm="1">
        <f t="array" ref="CI45">INDEX(コード化!$CG$5:$CQ$110,CI$3-6,$G45)</f>
        <v>300000</v>
      </c>
      <c r="CJ45" s="280" t="str" cm="1">
        <f t="array" ref="CJ45">INDEX(コード化!$CG$5:$CQ$110,CJ$3-6,$G45)</f>
        <v>300000</v>
      </c>
      <c r="CK45" s="280" t="str" cm="1">
        <f t="array" ref="CK45">INDEX(コード化!$CG$5:$CQ$110,CK$3-6,$G45)</f>
        <v>300000</v>
      </c>
      <c r="CL45" s="280" t="str" cm="1">
        <f t="array" ref="CL45">INDEX(コード化!$CG$5:$CQ$110,CL$3-6,$G45)</f>
        <v>300000</v>
      </c>
      <c r="CM45" s="280" t="str" cm="1">
        <f t="array" ref="CM45">INDEX(コード化!$CG$5:$CQ$110,CM$3-6,$G45)</f>
        <v>300000</v>
      </c>
      <c r="CN45" s="280" t="str" cm="1">
        <f t="array" ref="CN45">INDEX(コード化!$CG$5:$CQ$110,CN$3-6,$G45)</f>
        <v>300000</v>
      </c>
      <c r="CO45" s="280" t="str" cm="1">
        <f t="array" ref="CO45">INDEX(コード化!$CG$5:$CQ$110,CO$3-6,$G45)</f>
        <v>300000</v>
      </c>
      <c r="CP45" s="280" t="str" cm="1">
        <f t="array" ref="CP45">INDEX(コード化!$CG$5:$CQ$110,CP$3-6,$G45)</f>
        <v>300000</v>
      </c>
      <c r="CQ45" s="280" t="str" cm="1">
        <f t="array" ref="CQ45">INDEX(コード化!$CG$5:$CQ$110,CQ$3-6,$G45)</f>
        <v>300000</v>
      </c>
      <c r="CR45" s="280" t="str" cm="1">
        <f t="array" ref="CR45">INDEX(コード化!$CG$5:$CQ$110,CR$3-6,$G45)</f>
        <v>300000</v>
      </c>
      <c r="CS45" s="280" t="str" cm="1">
        <f t="array" ref="CS45">INDEX(コード化!$CG$5:$CQ$110,CS$3-6,$G45)</f>
        <v>300000</v>
      </c>
      <c r="CT45" s="280" t="str" cm="1">
        <f t="array" ref="CT45">INDEX(コード化!$CG$5:$CQ$110,CT$3-6,$G45)</f>
        <v>300000</v>
      </c>
      <c r="CU45" s="280" t="str" cm="1">
        <f t="array" ref="CU45">INDEX(コード化!$CG$5:$CQ$110,CU$3-6,$G45)</f>
        <v>300000</v>
      </c>
      <c r="CV45" s="280" t="str" cm="1">
        <f t="array" ref="CV45">INDEX(コード化!$CG$5:$CQ$110,CV$3-6,$G45)</f>
        <v>300000</v>
      </c>
      <c r="CW45" s="280" t="str" cm="1">
        <f t="array" ref="CW45">INDEX(コード化!$CG$5:$CQ$110,CW$3-6,$G45)</f>
        <v>300000</v>
      </c>
      <c r="CX45" s="280" t="str" cm="1">
        <f t="array" ref="CX45">INDEX(コード化!$CG$5:$CQ$110,CX$3-6,$G45)</f>
        <v>300000</v>
      </c>
      <c r="CY45" s="280" t="str" cm="1">
        <f t="array" ref="CY45">INDEX(コード化!$CG$5:$CQ$110,CY$3-6,$G45)</f>
        <v>300000</v>
      </c>
      <c r="CZ45" s="280" t="str" cm="1">
        <f t="array" ref="CZ45">INDEX(コード化!$CG$5:$CQ$110,CZ$3-6,$G45)</f>
        <v>300000</v>
      </c>
      <c r="DA45" s="280" t="str" cm="1">
        <f t="array" ref="DA45">INDEX(コード化!$CG$5:$CQ$110,DA$3-6,$G45)</f>
        <v>300000</v>
      </c>
      <c r="DB45" s="280" t="str" cm="1">
        <f t="array" ref="DB45">INDEX(コード化!$CG$5:$CQ$110,DB$3-6,$G45)</f>
        <v>300000</v>
      </c>
      <c r="DC45" s="280" t="str" cm="1">
        <f t="array" ref="DC45">INDEX(コード化!$CG$5:$CQ$110,DC$3-6,$G45)</f>
        <v>300000</v>
      </c>
      <c r="DD45" s="280" t="str" cm="1">
        <f t="array" ref="DD45">INDEX(コード化!$CG$5:$CQ$110,DD$3-6,$G45)</f>
        <v>300000</v>
      </c>
      <c r="DE45" s="280" t="str" cm="1">
        <f t="array" ref="DE45">INDEX(コード化!$CG$5:$CQ$110,DE$3-6,$G45)</f>
        <v>300000</v>
      </c>
      <c r="DF45" s="280" t="str" cm="1">
        <f t="array" ref="DF45">INDEX(コード化!$CG$5:$CQ$110,DF$3-6,$G45)</f>
        <v>300000</v>
      </c>
      <c r="DG45" s="280" t="str" cm="1">
        <f t="array" ref="DG45">INDEX(コード化!$CG$5:$CQ$110,DG$3-6,$G45)</f>
        <v>300000</v>
      </c>
      <c r="DH45" s="280" t="str" cm="1">
        <f t="array" ref="DH45">INDEX(コード化!$CG$5:$CQ$110,DH$3-6,$G45)</f>
        <v>300000</v>
      </c>
      <c r="DI45" s="280" t="str" cm="1">
        <f t="array" ref="DI45">INDEX(コード化!$CG$5:$CQ$110,DI$3-6,$G45)</f>
        <v>300000</v>
      </c>
      <c r="DK45" s="80" cm="1">
        <f t="array" aca="1" ref="DK45" ca="1">_xlfn.IFS(MID(H45,5,1)="4",1,MID(H45,5,1)="1",1,TRUE,0)</f>
        <v>0</v>
      </c>
      <c r="DL45" s="80" cm="1">
        <f t="array" aca="1" ref="DL45" ca="1">_xlfn.IFS(MID(I45,5,1)="4",1,MID(I45,5,1)="1",1,TRUE,0)</f>
        <v>0</v>
      </c>
      <c r="DM45" s="80" cm="1">
        <f t="array" aca="1" ref="DM45" ca="1">_xlfn.IFS(MID(J45,5,1)="4",1,MID(J45,5,1)="1",1,TRUE,0)</f>
        <v>0</v>
      </c>
      <c r="DN45" s="80" cm="1">
        <f t="array" aca="1" ref="DN45" ca="1">_xlfn.IFS(MID(K45,5,1)="4",1,MID(K45,5,1)="1",1,TRUE,0)</f>
        <v>0</v>
      </c>
      <c r="DO45" s="80" cm="1">
        <f t="array" aca="1" ref="DO45" ca="1">_xlfn.IFS(MID(L45,5,1)="4",1,MID(L45,5,1)="1",1,TRUE,0)</f>
        <v>0</v>
      </c>
      <c r="DP45" s="80" cm="1">
        <f t="array" aca="1" ref="DP45" ca="1">_xlfn.IFS(MID(M45,5,1)="4",1,MID(M45,5,1)="1",1,TRUE,0)</f>
        <v>0</v>
      </c>
      <c r="DQ45" s="80" cm="1">
        <f t="array" ref="DQ45">_xlfn.IFS(MID(N45,5,1)="4",1,MID(N45,5,1)="1",1,TRUE,0)</f>
        <v>0</v>
      </c>
      <c r="DR45" s="80" cm="1">
        <f t="array" ref="DR45">_xlfn.IFS(MID(O45,5,1)="4",1,MID(O45,5,1)="1",1,TRUE,0)</f>
        <v>0</v>
      </c>
      <c r="DS45" s="80" cm="1">
        <f t="array" ref="DS45">_xlfn.IFS(MID(P45,5,1)="4",1,MID(P45,5,1)="1",1,TRUE,0)</f>
        <v>0</v>
      </c>
      <c r="DT45" s="80" cm="1">
        <f t="array" ref="DT45">_xlfn.IFS(MID(Q45,5,1)="4",1,MID(Q45,5,1)="1",1,TRUE,0)</f>
        <v>0</v>
      </c>
      <c r="DU45" s="80" cm="1">
        <f t="array" ref="DU45">_xlfn.IFS(MID(R45,5,1)="4",1,MID(R45,5,1)="1",1,TRUE,0)</f>
        <v>0</v>
      </c>
      <c r="DV45" s="80" cm="1">
        <f t="array" ref="DV45">_xlfn.IFS(MID(S45,5,1)="4",1,MID(S45,5,1)="1",1,TRUE,0)</f>
        <v>0</v>
      </c>
      <c r="DW45" s="80" cm="1">
        <f t="array" ref="DW45">_xlfn.IFS(MID(T45,5,1)="4",1,MID(T45,5,1)="1",1,TRUE,0)</f>
        <v>0</v>
      </c>
      <c r="DX45" s="80" cm="1">
        <f t="array" ref="DX45">_xlfn.IFS(MID(U45,5,1)="4",1,MID(U45,5,1)="1",1,TRUE,0)</f>
        <v>0</v>
      </c>
      <c r="DY45" s="80" cm="1">
        <f t="array" ref="DY45">_xlfn.IFS(MID(V45,5,1)="4",1,MID(V45,5,1)="1",1,TRUE,0)</f>
        <v>0</v>
      </c>
      <c r="DZ45" s="80" cm="1">
        <f t="array" ref="DZ45">_xlfn.IFS(MID(W45,5,1)="4",1,MID(W45,5,1)="1",1,TRUE,0)</f>
        <v>0</v>
      </c>
      <c r="EA45" s="80" cm="1">
        <f t="array" ref="EA45">_xlfn.IFS(MID(X45,5,1)="4",1,MID(X45,5,1)="1",1,TRUE,0)</f>
        <v>0</v>
      </c>
      <c r="EB45" s="80" cm="1">
        <f t="array" ref="EB45">_xlfn.IFS(MID(Y45,5,1)="4",1,MID(Y45,5,1)="1",1,TRUE,0)</f>
        <v>0</v>
      </c>
      <c r="EC45" s="80" cm="1">
        <f t="array" ref="EC45">_xlfn.IFS(MID(Z45,5,1)="4",1,MID(Z45,5,1)="1",1,TRUE,0)</f>
        <v>0</v>
      </c>
      <c r="ED45" s="80" cm="1">
        <f t="array" ref="ED45">_xlfn.IFS(MID(AA45,5,1)="4",1,MID(AA45,5,1)="1",1,TRUE,0)</f>
        <v>0</v>
      </c>
      <c r="EE45" s="80" cm="1">
        <f t="array" ref="EE45">_xlfn.IFS(MID(AB45,5,1)="4",1,MID(AB45,5,1)="1",1,TRUE,0)</f>
        <v>0</v>
      </c>
      <c r="EF45" s="80" cm="1">
        <f t="array" ref="EF45">_xlfn.IFS(MID(AC45,5,1)="4",1,MID(AC45,5,1)="1",1,TRUE,0)</f>
        <v>0</v>
      </c>
      <c r="EG45" s="80" cm="1">
        <f t="array" ref="EG45">_xlfn.IFS(MID(AD45,5,1)="4",1,MID(AD45,5,1)="1",1,TRUE,0)</f>
        <v>0</v>
      </c>
      <c r="EH45" s="80" cm="1">
        <f t="array" ref="EH45">_xlfn.IFS(MID(AE45,5,1)="4",1,MID(AE45,5,1)="1",1,TRUE,0)</f>
        <v>0</v>
      </c>
      <c r="EI45" s="80" cm="1">
        <f t="array" ref="EI45">_xlfn.IFS(MID(AF45,5,1)="4",1,MID(AF45,5,1)="1",1,TRUE,0)</f>
        <v>0</v>
      </c>
      <c r="EJ45" s="80" cm="1">
        <f t="array" ref="EJ45">_xlfn.IFS(MID(AG45,5,1)="4",1,MID(AG45,5,1)="1",1,TRUE,0)</f>
        <v>0</v>
      </c>
      <c r="EK45" s="80" cm="1">
        <f t="array" ref="EK45">_xlfn.IFS(MID(AH45,5,1)="4",1,MID(AH45,5,1)="1",1,TRUE,0)</f>
        <v>0</v>
      </c>
      <c r="EL45" s="80" cm="1">
        <f t="array" ref="EL45">_xlfn.IFS(MID(AI45,5,1)="4",1,MID(AI45,5,1)="1",1,TRUE,0)</f>
        <v>0</v>
      </c>
      <c r="EM45" s="80" cm="1">
        <f t="array" ref="EM45">_xlfn.IFS(MID(AJ45,5,1)="4",1,MID(AJ45,5,1)="1",1,TRUE,0)</f>
        <v>0</v>
      </c>
      <c r="EN45" s="80" cm="1">
        <f t="array" ref="EN45">_xlfn.IFS(MID(AK45,5,1)="4",1,MID(AK45,5,1)="1",1,TRUE,0)</f>
        <v>0</v>
      </c>
      <c r="EO45" s="80" cm="1">
        <f t="array" ref="EO45">_xlfn.IFS(MID(AL45,5,1)="4",1,MID(AL45,5,1)="1",1,TRUE,0)</f>
        <v>0</v>
      </c>
      <c r="EP45" s="80" cm="1">
        <f t="array" ref="EP45">_xlfn.IFS(MID(AM45,5,1)="4",1,MID(AM45,5,1)="1",1,TRUE,0)</f>
        <v>0</v>
      </c>
      <c r="EQ45" s="80" cm="1">
        <f t="array" ref="EQ45">_xlfn.IFS(MID(AN45,5,1)="4",1,MID(AN45,5,1)="1",1,TRUE,0)</f>
        <v>0</v>
      </c>
      <c r="ER45" s="80" cm="1">
        <f t="array" ref="ER45">_xlfn.IFS(MID(AO45,5,1)="4",1,MID(AO45,5,1)="1",1,TRUE,0)</f>
        <v>0</v>
      </c>
      <c r="ES45" s="80" cm="1">
        <f t="array" ref="ES45">_xlfn.IFS(MID(AP45,5,1)="4",1,MID(AP45,5,1)="1",1,TRUE,0)</f>
        <v>0</v>
      </c>
      <c r="ET45" s="80" cm="1">
        <f t="array" ref="ET45">_xlfn.IFS(MID(AQ45,5,1)="4",1,MID(AQ45,5,1)="1",1,TRUE,0)</f>
        <v>0</v>
      </c>
      <c r="EU45" s="80" cm="1">
        <f t="array" ref="EU45">_xlfn.IFS(MID(AR45,5,1)="4",1,MID(AR45,5,1)="1",1,TRUE,0)</f>
        <v>0</v>
      </c>
      <c r="EV45" s="80" cm="1">
        <f t="array" ref="EV45">_xlfn.IFS(MID(AS45,5,1)="4",1,MID(AS45,5,1)="1",1,TRUE,0)</f>
        <v>0</v>
      </c>
      <c r="EW45" s="80" cm="1">
        <f t="array" ref="EW45">_xlfn.IFS(MID(AT45,5,1)="4",1,MID(AT45,5,1)="1",1,TRUE,0)</f>
        <v>0</v>
      </c>
      <c r="EX45" s="80" cm="1">
        <f t="array" ref="EX45">_xlfn.IFS(MID(AU45,5,1)="4",1,MID(AU45,5,1)="1",1,TRUE,0)</f>
        <v>0</v>
      </c>
      <c r="EY45" s="80" cm="1">
        <f t="array" ref="EY45">_xlfn.IFS(MID(AV45,5,1)="4",1,MID(AV45,5,1)="1",1,TRUE,0)</f>
        <v>0</v>
      </c>
      <c r="EZ45" s="80" cm="1">
        <f t="array" ref="EZ45">_xlfn.IFS(MID(AW45,5,1)="4",1,MID(AW45,5,1)="1",1,TRUE,0)</f>
        <v>0</v>
      </c>
      <c r="FA45" s="80" cm="1">
        <f t="array" ref="FA45">_xlfn.IFS(MID(AX45,5,1)="4",1,MID(AX45,5,1)="1",1,TRUE,0)</f>
        <v>0</v>
      </c>
      <c r="FB45" s="80" cm="1">
        <f t="array" ref="FB45">_xlfn.IFS(MID(AY45,5,1)="4",1,MID(AY45,5,1)="1",1,TRUE,0)</f>
        <v>0</v>
      </c>
      <c r="FC45" s="80" cm="1">
        <f t="array" ref="FC45">_xlfn.IFS(MID(AZ45,5,1)="4",1,MID(AZ45,5,1)="1",1,TRUE,0)</f>
        <v>0</v>
      </c>
      <c r="FD45" s="80" cm="1">
        <f t="array" ref="FD45">_xlfn.IFS(MID(BA45,5,1)="4",1,MID(BA45,5,1)="1",1,TRUE,0)</f>
        <v>0</v>
      </c>
      <c r="FE45" s="80" cm="1">
        <f t="array" ref="FE45">_xlfn.IFS(MID(BB45,5,1)="4",1,MID(BB45,5,1)="1",1,TRUE,0)</f>
        <v>0</v>
      </c>
      <c r="FF45" s="80" cm="1">
        <f t="array" ref="FF45">_xlfn.IFS(MID(BC45,5,1)="4",1,MID(BC45,5,1)="1",1,TRUE,0)</f>
        <v>0</v>
      </c>
      <c r="FG45" s="80" cm="1">
        <f t="array" ref="FG45">_xlfn.IFS(MID(BD45,5,1)="4",1,MID(BD45,5,1)="1",1,TRUE,0)</f>
        <v>0</v>
      </c>
      <c r="FH45" s="80" cm="1">
        <f t="array" ref="FH45">_xlfn.IFS(MID(BE45,5,1)="4",1,MID(BE45,5,1)="1",1,TRUE,0)</f>
        <v>0</v>
      </c>
      <c r="FI45" s="80" cm="1">
        <f t="array" ref="FI45">_xlfn.IFS(MID(BF45,5,1)="4",1,MID(BF45,5,1)="1",1,TRUE,0)</f>
        <v>0</v>
      </c>
      <c r="FJ45" s="80" cm="1">
        <f t="array" ref="FJ45">_xlfn.IFS(MID(BG45,5,1)="4",1,MID(BG45,5,1)="1",1,TRUE,0)</f>
        <v>0</v>
      </c>
      <c r="FK45" s="80" cm="1">
        <f t="array" ref="FK45">_xlfn.IFS(MID(BH45,5,1)="4",1,MID(BH45,5,1)="1",1,TRUE,0)</f>
        <v>0</v>
      </c>
      <c r="FL45" s="80" cm="1">
        <f t="array" ref="FL45">_xlfn.IFS(MID(BI45,5,1)="4",1,MID(BI45,5,1)="1",1,TRUE,0)</f>
        <v>0</v>
      </c>
      <c r="FM45" s="80" cm="1">
        <f t="array" ref="FM45">_xlfn.IFS(MID(BJ45,5,1)="4",1,MID(BJ45,5,1)="1",1,TRUE,0)</f>
        <v>0</v>
      </c>
      <c r="FN45" s="80" cm="1">
        <f t="array" ref="FN45">_xlfn.IFS(MID(BK45,5,1)="4",1,MID(BK45,5,1)="1",1,TRUE,0)</f>
        <v>0</v>
      </c>
      <c r="FO45" s="80" cm="1">
        <f t="array" ref="FO45">_xlfn.IFS(MID(BL45,5,1)="4",1,MID(BL45,5,1)="1",1,TRUE,0)</f>
        <v>0</v>
      </c>
      <c r="FP45" s="80" cm="1">
        <f t="array" ref="FP45">_xlfn.IFS(MID(BM45,5,1)="4",1,MID(BM45,5,1)="1",1,TRUE,0)</f>
        <v>0</v>
      </c>
      <c r="FQ45" s="80" cm="1">
        <f t="array" ref="FQ45">_xlfn.IFS(MID(BN45,5,1)="4",1,MID(BN45,5,1)="1",1,TRUE,0)</f>
        <v>0</v>
      </c>
      <c r="FR45" s="80" cm="1">
        <f t="array" ref="FR45">_xlfn.IFS(MID(BO45,5,1)="4",1,MID(BO45,5,1)="1",1,TRUE,0)</f>
        <v>0</v>
      </c>
      <c r="FS45" s="80" cm="1">
        <f t="array" ref="FS45">_xlfn.IFS(MID(BP45,5,1)="4",1,MID(BP45,5,1)="1",1,TRUE,0)</f>
        <v>0</v>
      </c>
      <c r="FT45" s="80" cm="1">
        <f t="array" ref="FT45">_xlfn.IFS(MID(BQ45,5,1)="4",1,MID(BQ45,5,1)="1",1,TRUE,0)</f>
        <v>0</v>
      </c>
      <c r="FU45" s="80" cm="1">
        <f t="array" ref="FU45">_xlfn.IFS(MID(BR45,5,1)="4",1,MID(BR45,5,1)="1",1,TRUE,0)</f>
        <v>0</v>
      </c>
      <c r="FV45" s="80" cm="1">
        <f t="array" ref="FV45">_xlfn.IFS(MID(BS45,5,1)="4",1,MID(BS45,5,1)="1",1,TRUE,0)</f>
        <v>0</v>
      </c>
      <c r="FW45" s="80" cm="1">
        <f t="array" ref="FW45">_xlfn.IFS(MID(BT45,5,1)="4",1,MID(BT45,5,1)="1",1,TRUE,0)</f>
        <v>0</v>
      </c>
      <c r="FX45" s="80" cm="1">
        <f t="array" ref="FX45">_xlfn.IFS(MID(BU45,5,1)="4",1,MID(BU45,5,1)="1",1,TRUE,0)</f>
        <v>0</v>
      </c>
      <c r="FY45" s="80" cm="1">
        <f t="array" ref="FY45">_xlfn.IFS(MID(BV45,5,1)="4",1,MID(BV45,5,1)="1",1,TRUE,0)</f>
        <v>0</v>
      </c>
      <c r="FZ45" s="80" cm="1">
        <f t="array" ref="FZ45">_xlfn.IFS(MID(BW45,5,1)="4",1,MID(BW45,5,1)="1",1,TRUE,0)</f>
        <v>0</v>
      </c>
      <c r="GA45" s="80" cm="1">
        <f t="array" ref="GA45">_xlfn.IFS(MID(BX45,5,1)="4",1,MID(BX45,5,1)="1",1,TRUE,0)</f>
        <v>0</v>
      </c>
      <c r="GB45" s="80" cm="1">
        <f t="array" ref="GB45">_xlfn.IFS(MID(BY45,5,1)="4",1,MID(BY45,5,1)="1",1,TRUE,0)</f>
        <v>0</v>
      </c>
      <c r="GC45" s="80" cm="1">
        <f t="array" ref="GC45">_xlfn.IFS(MID(BZ45,5,1)="4",1,MID(BZ45,5,1)="1",1,TRUE,0)</f>
        <v>0</v>
      </c>
      <c r="GD45" s="80" cm="1">
        <f t="array" ref="GD45">_xlfn.IFS(MID(CA45,5,1)="4",1,MID(CA45,5,1)="1",1,TRUE,0)</f>
        <v>0</v>
      </c>
      <c r="GE45" s="80" cm="1">
        <f t="array" ref="GE45">_xlfn.IFS(MID(CB45,5,1)="4",1,MID(CB45,5,1)="1",1,TRUE,0)</f>
        <v>0</v>
      </c>
      <c r="GF45" s="80" cm="1">
        <f t="array" ref="GF45">_xlfn.IFS(MID(CC45,5,1)="4",1,MID(CC45,5,1)="1",1,TRUE,0)</f>
        <v>0</v>
      </c>
      <c r="GG45" s="80" cm="1">
        <f t="array" ref="GG45">_xlfn.IFS(MID(CD45,5,1)="4",1,MID(CD45,5,1)="1",1,TRUE,0)</f>
        <v>0</v>
      </c>
      <c r="GH45" s="80" cm="1">
        <f t="array" ref="GH45">_xlfn.IFS(MID(CE45,5,1)="4",1,MID(CE45,5,1)="1",1,TRUE,0)</f>
        <v>0</v>
      </c>
      <c r="GI45" s="80" cm="1">
        <f t="array" ref="GI45">_xlfn.IFS(MID(CF45,5,1)="4",1,MID(CF45,5,1)="1",1,TRUE,0)</f>
        <v>0</v>
      </c>
      <c r="GJ45" s="80" cm="1">
        <f t="array" ref="GJ45">_xlfn.IFS(MID(CG45,5,1)="4",1,MID(CG45,5,1)="1",1,TRUE,0)</f>
        <v>0</v>
      </c>
      <c r="GK45" s="80" cm="1">
        <f t="array" ref="GK45">_xlfn.IFS(MID(CH45,5,1)="4",1,MID(CH45,5,1)="1",1,TRUE,0)</f>
        <v>0</v>
      </c>
      <c r="GL45" s="80" cm="1">
        <f t="array" ref="GL45">_xlfn.IFS(MID(CI45,5,1)="4",1,MID(CI45,5,1)="1",1,TRUE,0)</f>
        <v>0</v>
      </c>
      <c r="GM45" s="80" cm="1">
        <f t="array" ref="GM45">_xlfn.IFS(MID(CJ45,5,1)="4",1,MID(CJ45,5,1)="1",1,TRUE,0)</f>
        <v>0</v>
      </c>
      <c r="GN45" s="80" cm="1">
        <f t="array" ref="GN45">_xlfn.IFS(MID(CK45,5,1)="4",1,MID(CK45,5,1)="1",1,TRUE,0)</f>
        <v>0</v>
      </c>
      <c r="GO45" s="80" cm="1">
        <f t="array" ref="GO45">_xlfn.IFS(MID(CL45,5,1)="4",1,MID(CL45,5,1)="1",1,TRUE,0)</f>
        <v>0</v>
      </c>
      <c r="GP45" s="80" cm="1">
        <f t="array" ref="GP45">_xlfn.IFS(MID(CM45,5,1)="4",1,MID(CM45,5,1)="1",1,TRUE,0)</f>
        <v>0</v>
      </c>
      <c r="GQ45" s="80" cm="1">
        <f t="array" ref="GQ45">_xlfn.IFS(MID(CN45,5,1)="4",1,MID(CN45,5,1)="1",1,TRUE,0)</f>
        <v>0</v>
      </c>
      <c r="GR45" s="80" cm="1">
        <f t="array" ref="GR45">_xlfn.IFS(MID(CO45,5,1)="4",1,MID(CO45,5,1)="1",1,TRUE,0)</f>
        <v>0</v>
      </c>
      <c r="GS45" s="80" cm="1">
        <f t="array" ref="GS45">_xlfn.IFS(MID(CP45,5,1)="4",1,MID(CP45,5,1)="1",1,TRUE,0)</f>
        <v>0</v>
      </c>
      <c r="GT45" s="80" cm="1">
        <f t="array" ref="GT45">_xlfn.IFS(MID(CQ45,5,1)="4",1,MID(CQ45,5,1)="1",1,TRUE,0)</f>
        <v>0</v>
      </c>
      <c r="GU45" s="80" cm="1">
        <f t="array" ref="GU45">_xlfn.IFS(MID(CR45,5,1)="4",1,MID(CR45,5,1)="1",1,TRUE,0)</f>
        <v>0</v>
      </c>
      <c r="GV45" s="80" cm="1">
        <f t="array" ref="GV45">_xlfn.IFS(MID(CS45,5,1)="4",1,MID(CS45,5,1)="1",1,TRUE,0)</f>
        <v>0</v>
      </c>
      <c r="GW45" s="80" cm="1">
        <f t="array" ref="GW45">_xlfn.IFS(MID(CT45,5,1)="4",1,MID(CT45,5,1)="1",1,TRUE,0)</f>
        <v>0</v>
      </c>
      <c r="GX45" s="80" cm="1">
        <f t="array" ref="GX45">_xlfn.IFS(MID(CU45,5,1)="4",1,MID(CU45,5,1)="1",1,TRUE,0)</f>
        <v>0</v>
      </c>
      <c r="GY45" s="80" cm="1">
        <f t="array" ref="GY45">_xlfn.IFS(MID(CV45,5,1)="4",1,MID(CV45,5,1)="1",1,TRUE,0)</f>
        <v>0</v>
      </c>
      <c r="GZ45" s="80" cm="1">
        <f t="array" ref="GZ45">_xlfn.IFS(MID(CW45,5,1)="4",1,MID(CW45,5,1)="1",1,TRUE,0)</f>
        <v>0</v>
      </c>
      <c r="HA45" s="80" cm="1">
        <f t="array" ref="HA45">_xlfn.IFS(MID(CX45,5,1)="4",1,MID(CX45,5,1)="1",1,TRUE,0)</f>
        <v>0</v>
      </c>
      <c r="HB45" s="80" cm="1">
        <f t="array" ref="HB45">_xlfn.IFS(MID(CY45,5,1)="4",1,MID(CY45,5,1)="1",1,TRUE,0)</f>
        <v>0</v>
      </c>
      <c r="HC45" s="80" cm="1">
        <f t="array" ref="HC45">_xlfn.IFS(MID(CZ45,5,1)="4",1,MID(CZ45,5,1)="1",1,TRUE,0)</f>
        <v>0</v>
      </c>
      <c r="HD45" s="80" cm="1">
        <f t="array" ref="HD45">_xlfn.IFS(MID(DA45,5,1)="4",1,MID(DA45,5,1)="1",1,TRUE,0)</f>
        <v>0</v>
      </c>
      <c r="HE45" s="80" cm="1">
        <f t="array" ref="HE45">_xlfn.IFS(MID(DB45,5,1)="4",1,MID(DB45,5,1)="1",1,TRUE,0)</f>
        <v>0</v>
      </c>
      <c r="HF45" s="80" cm="1">
        <f t="array" ref="HF45">_xlfn.IFS(MID(DC45,5,1)="4",1,MID(DC45,5,1)="1",1,TRUE,0)</f>
        <v>0</v>
      </c>
      <c r="HG45" s="80" cm="1">
        <f t="array" ref="HG45">_xlfn.IFS(MID(DD45,5,1)="4",1,MID(DD45,5,1)="1",1,TRUE,0)</f>
        <v>0</v>
      </c>
      <c r="HH45" s="80" cm="1">
        <f t="array" ref="HH45">_xlfn.IFS(MID(DE45,5,1)="4",1,MID(DE45,5,1)="1",1,TRUE,0)</f>
        <v>0</v>
      </c>
      <c r="HI45" s="80" cm="1">
        <f t="array" ref="HI45">_xlfn.IFS(MID(DF45,5,1)="4",1,MID(DF45,5,1)="1",1,TRUE,0)</f>
        <v>0</v>
      </c>
      <c r="HJ45" s="80" cm="1">
        <f t="array" ref="HJ45">_xlfn.IFS(MID(DG45,5,1)="4",1,MID(DG45,5,1)="1",1,TRUE,0)</f>
        <v>0</v>
      </c>
      <c r="HK45" s="80" cm="1">
        <f t="array" ref="HK45">_xlfn.IFS(MID(DH45,5,1)="4",1,MID(DH45,5,1)="1",1,TRUE,0)</f>
        <v>0</v>
      </c>
      <c r="HL45" s="80" cm="1">
        <f t="array" ref="HL45">_xlfn.IFS(MID(DI45,5,1)="4",1,MID(DI45,5,1)="1",1,TRUE,0)</f>
        <v>0</v>
      </c>
    </row>
    <row r="46" spans="1:220" s="80" customFormat="1" ht="65" x14ac:dyDescent="0.2">
      <c r="A46" s="268">
        <v>49</v>
      </c>
      <c r="B46" s="269" t="s">
        <v>2458</v>
      </c>
      <c r="C46" s="269" t="s">
        <v>2463</v>
      </c>
      <c r="D46" s="270" t="s">
        <v>2505</v>
      </c>
      <c r="E46" s="250"/>
      <c r="G46" s="80">
        <v>3</v>
      </c>
      <c r="H46" s="280" t="str" cm="1">
        <f t="array" aca="1" ref="H46" ca="1">INDEX(コード化!$CG$5:$CQ$110,H$3-6,$G46)</f>
        <v>300000</v>
      </c>
      <c r="I46" s="280" t="str" cm="1">
        <f t="array" aca="1" ref="I46" ca="1">INDEX(コード化!$CG$5:$CQ$110,I$3-6,$G46)</f>
        <v>300000</v>
      </c>
      <c r="J46" s="280" t="str" cm="1">
        <f t="array" aca="1" ref="J46" ca="1">INDEX(コード化!$CG$5:$CQ$110,J$3-6,$G46)</f>
        <v>300000</v>
      </c>
      <c r="K46" s="280" t="str" cm="1">
        <f t="array" aca="1" ref="K46" ca="1">INDEX(コード化!$CG$5:$CQ$110,K$3-6,$G46)</f>
        <v>300000</v>
      </c>
      <c r="L46" s="280" t="str" cm="1">
        <f t="array" aca="1" ref="L46" ca="1">INDEX(コード化!$CG$5:$CQ$110,L$3-6,$G46)</f>
        <v>300000</v>
      </c>
      <c r="M46" s="280" t="str" cm="1">
        <f t="array" aca="1" ref="M46" ca="1">INDEX(コード化!$CG$5:$CQ$110,M$3-6,$G46)</f>
        <v>300000</v>
      </c>
      <c r="N46" s="280" t="str" cm="1">
        <f t="array" ref="N46">INDEX(コード化!$CG$5:$CQ$110,N$3-6,$G46)</f>
        <v>300000</v>
      </c>
      <c r="O46" s="280" t="str" cm="1">
        <f t="array" ref="O46">INDEX(コード化!$CG$5:$CQ$110,O$3-6,$G46)</f>
        <v>300000</v>
      </c>
      <c r="P46" s="280" t="str" cm="1">
        <f t="array" ref="P46">INDEX(コード化!$CG$5:$CQ$110,P$3-6,$G46)</f>
        <v>300000</v>
      </c>
      <c r="Q46" s="280" t="str" cm="1">
        <f t="array" ref="Q46">INDEX(コード化!$CG$5:$CQ$110,Q$3-6,$G46)</f>
        <v>300000</v>
      </c>
      <c r="R46" s="280" t="str" cm="1">
        <f t="array" ref="R46">INDEX(コード化!$CG$5:$CQ$110,R$3-6,$G46)</f>
        <v>300000</v>
      </c>
      <c r="S46" s="280" t="str" cm="1">
        <f t="array" ref="S46">INDEX(コード化!$CG$5:$CQ$110,S$3-6,$G46)</f>
        <v>300000</v>
      </c>
      <c r="T46" s="280" t="str" cm="1">
        <f t="array" ref="T46">INDEX(コード化!$CG$5:$CQ$110,T$3-6,$G46)</f>
        <v>300000</v>
      </c>
      <c r="U46" s="280" t="str" cm="1">
        <f t="array" ref="U46">INDEX(コード化!$CG$5:$CQ$110,U$3-6,$G46)</f>
        <v>300000</v>
      </c>
      <c r="V46" s="280" t="str" cm="1">
        <f t="array" ref="V46">INDEX(コード化!$CG$5:$CQ$110,V$3-6,$G46)</f>
        <v>300000</v>
      </c>
      <c r="W46" s="280" t="str" cm="1">
        <f t="array" ref="W46">INDEX(コード化!$CG$5:$CQ$110,W$3-6,$G46)</f>
        <v>300000</v>
      </c>
      <c r="X46" s="280" t="str" cm="1">
        <f t="array" ref="X46">INDEX(コード化!$CG$5:$CQ$110,X$3-6,$G46)</f>
        <v>300000</v>
      </c>
      <c r="Y46" s="280" t="str" cm="1">
        <f t="array" ref="Y46">INDEX(コード化!$CG$5:$CQ$110,Y$3-6,$G46)</f>
        <v>300000</v>
      </c>
      <c r="Z46" s="280" t="str" cm="1">
        <f t="array" ref="Z46">INDEX(コード化!$CG$5:$CQ$110,Z$3-6,$G46)</f>
        <v>300000</v>
      </c>
      <c r="AA46" s="280" t="str" cm="1">
        <f t="array" ref="AA46">INDEX(コード化!$CG$5:$CQ$110,AA$3-6,$G46)</f>
        <v>300000</v>
      </c>
      <c r="AB46" s="280" t="str" cm="1">
        <f t="array" ref="AB46">INDEX(コード化!$CG$5:$CQ$110,AB$3-6,$G46)</f>
        <v>300000</v>
      </c>
      <c r="AC46" s="280" t="str" cm="1">
        <f t="array" ref="AC46">INDEX(コード化!$CG$5:$CQ$110,AC$3-6,$G46)</f>
        <v>300000</v>
      </c>
      <c r="AD46" s="280" t="str" cm="1">
        <f t="array" ref="AD46">INDEX(コード化!$CG$5:$CQ$110,AD$3-6,$G46)</f>
        <v>300000</v>
      </c>
      <c r="AE46" s="280" t="str" cm="1">
        <f t="array" ref="AE46">INDEX(コード化!$CG$5:$CQ$110,AE$3-6,$G46)</f>
        <v>300000</v>
      </c>
      <c r="AF46" s="280" t="str" cm="1">
        <f t="array" ref="AF46">INDEX(コード化!$CG$5:$CQ$110,AF$3-6,$G46)</f>
        <v>300000</v>
      </c>
      <c r="AG46" s="280" t="str" cm="1">
        <f t="array" ref="AG46">INDEX(コード化!$CG$5:$CQ$110,AG$3-6,$G46)</f>
        <v>300000</v>
      </c>
      <c r="AH46" s="280" t="str" cm="1">
        <f t="array" ref="AH46">INDEX(コード化!$CG$5:$CQ$110,AH$3-6,$G46)</f>
        <v>300000</v>
      </c>
      <c r="AI46" s="280" t="str" cm="1">
        <f t="array" ref="AI46">INDEX(コード化!$CG$5:$CQ$110,AI$3-6,$G46)</f>
        <v>300000</v>
      </c>
      <c r="AJ46" s="280" t="str" cm="1">
        <f t="array" ref="AJ46">INDEX(コード化!$CG$5:$CQ$110,AJ$3-6,$G46)</f>
        <v>300000</v>
      </c>
      <c r="AK46" s="280" t="str" cm="1">
        <f t="array" ref="AK46">INDEX(コード化!$CG$5:$CQ$110,AK$3-6,$G46)</f>
        <v>300000</v>
      </c>
      <c r="AL46" s="280" t="str" cm="1">
        <f t="array" ref="AL46">INDEX(コード化!$CG$5:$CQ$110,AL$3-6,$G46)</f>
        <v>300000</v>
      </c>
      <c r="AM46" s="280" t="str" cm="1">
        <f t="array" ref="AM46">INDEX(コード化!$CG$5:$CQ$110,AM$3-6,$G46)</f>
        <v>300000</v>
      </c>
      <c r="AN46" s="280" t="str" cm="1">
        <f t="array" ref="AN46">INDEX(コード化!$CG$5:$CQ$110,AN$3-6,$G46)</f>
        <v>300000</v>
      </c>
      <c r="AO46" s="280" t="str" cm="1">
        <f t="array" ref="AO46">INDEX(コード化!$CG$5:$CQ$110,AO$3-6,$G46)</f>
        <v>300000</v>
      </c>
      <c r="AP46" s="280" t="str" cm="1">
        <f t="array" ref="AP46">INDEX(コード化!$CG$5:$CQ$110,AP$3-6,$G46)</f>
        <v>300000</v>
      </c>
      <c r="AQ46" s="280" t="str" cm="1">
        <f t="array" ref="AQ46">INDEX(コード化!$CG$5:$CQ$110,AQ$3-6,$G46)</f>
        <v>300000</v>
      </c>
      <c r="AR46" s="280" t="str" cm="1">
        <f t="array" ref="AR46">INDEX(コード化!$CG$5:$CQ$110,AR$3-6,$G46)</f>
        <v>300000</v>
      </c>
      <c r="AS46" s="280" t="str" cm="1">
        <f t="array" ref="AS46">INDEX(コード化!$CG$5:$CQ$110,AS$3-6,$G46)</f>
        <v>300000</v>
      </c>
      <c r="AT46" s="280" t="str" cm="1">
        <f t="array" ref="AT46">INDEX(コード化!$CG$5:$CQ$110,AT$3-6,$G46)</f>
        <v>300000</v>
      </c>
      <c r="AU46" s="280" t="str" cm="1">
        <f t="array" ref="AU46">INDEX(コード化!$CG$5:$CQ$110,AU$3-6,$G46)</f>
        <v>300000</v>
      </c>
      <c r="AV46" s="280" t="str" cm="1">
        <f t="array" ref="AV46">INDEX(コード化!$CG$5:$CQ$110,AV$3-6,$G46)</f>
        <v>300000</v>
      </c>
      <c r="AW46" s="280" t="str" cm="1">
        <f t="array" ref="AW46">INDEX(コード化!$CG$5:$CQ$110,AW$3-6,$G46)</f>
        <v>300000</v>
      </c>
      <c r="AX46" s="280" t="str" cm="1">
        <f t="array" ref="AX46">INDEX(コード化!$CG$5:$CQ$110,AX$3-6,$G46)</f>
        <v>300000</v>
      </c>
      <c r="AY46" s="280" t="str" cm="1">
        <f t="array" ref="AY46">INDEX(コード化!$CG$5:$CQ$110,AY$3-6,$G46)</f>
        <v>300000</v>
      </c>
      <c r="AZ46" s="280" t="str" cm="1">
        <f t="array" ref="AZ46">INDEX(コード化!$CG$5:$CQ$110,AZ$3-6,$G46)</f>
        <v>300000</v>
      </c>
      <c r="BA46" s="280" t="str" cm="1">
        <f t="array" ref="BA46">INDEX(コード化!$CG$5:$CQ$110,BA$3-6,$G46)</f>
        <v>300000</v>
      </c>
      <c r="BB46" s="280" t="str" cm="1">
        <f t="array" ref="BB46">INDEX(コード化!$CG$5:$CQ$110,BB$3-6,$G46)</f>
        <v>300000</v>
      </c>
      <c r="BC46" s="280" t="str" cm="1">
        <f t="array" ref="BC46">INDEX(コード化!$CG$5:$CQ$110,BC$3-6,$G46)</f>
        <v>300000</v>
      </c>
      <c r="BD46" s="280" t="str" cm="1">
        <f t="array" ref="BD46">INDEX(コード化!$CG$5:$CQ$110,BD$3-6,$G46)</f>
        <v>300000</v>
      </c>
      <c r="BE46" s="280" t="str" cm="1">
        <f t="array" ref="BE46">INDEX(コード化!$CG$5:$CQ$110,BE$3-6,$G46)</f>
        <v>300000</v>
      </c>
      <c r="BF46" s="280" t="str" cm="1">
        <f t="array" ref="BF46">INDEX(コード化!$CG$5:$CQ$110,BF$3-6,$G46)</f>
        <v>300000</v>
      </c>
      <c r="BG46" s="280" t="str" cm="1">
        <f t="array" ref="BG46">INDEX(コード化!$CG$5:$CQ$110,BG$3-6,$G46)</f>
        <v>300000</v>
      </c>
      <c r="BH46" s="280" t="str" cm="1">
        <f t="array" ref="BH46">INDEX(コード化!$CG$5:$CQ$110,BH$3-6,$G46)</f>
        <v>300000</v>
      </c>
      <c r="BI46" s="280" t="str" cm="1">
        <f t="array" ref="BI46">INDEX(コード化!$CG$5:$CQ$110,BI$3-6,$G46)</f>
        <v>300000</v>
      </c>
      <c r="BJ46" s="280" t="str" cm="1">
        <f t="array" ref="BJ46">INDEX(コード化!$CG$5:$CQ$110,BJ$3-6,$G46)</f>
        <v>300000</v>
      </c>
      <c r="BK46" s="280" t="str" cm="1">
        <f t="array" ref="BK46">INDEX(コード化!$CG$5:$CQ$110,BK$3-6,$G46)</f>
        <v>300000</v>
      </c>
      <c r="BL46" s="280" t="str" cm="1">
        <f t="array" ref="BL46">INDEX(コード化!$CG$5:$CQ$110,BL$3-6,$G46)</f>
        <v>300000</v>
      </c>
      <c r="BM46" s="280" t="str" cm="1">
        <f t="array" ref="BM46">INDEX(コード化!$CG$5:$CQ$110,BM$3-6,$G46)</f>
        <v>300000</v>
      </c>
      <c r="BN46" s="280" t="str" cm="1">
        <f t="array" ref="BN46">INDEX(コード化!$CG$5:$CQ$110,BN$3-6,$G46)</f>
        <v>300000</v>
      </c>
      <c r="BO46" s="280" t="str" cm="1">
        <f t="array" ref="BO46">INDEX(コード化!$CG$5:$CQ$110,BO$3-6,$G46)</f>
        <v>300000</v>
      </c>
      <c r="BP46" s="280" t="str" cm="1">
        <f t="array" ref="BP46">INDEX(コード化!$CG$5:$CQ$110,BP$3-6,$G46)</f>
        <v>300000</v>
      </c>
      <c r="BQ46" s="280" t="str" cm="1">
        <f t="array" ref="BQ46">INDEX(コード化!$CG$5:$CQ$110,BQ$3-6,$G46)</f>
        <v>300000</v>
      </c>
      <c r="BR46" s="280" t="str" cm="1">
        <f t="array" ref="BR46">INDEX(コード化!$CG$5:$CQ$110,BR$3-6,$G46)</f>
        <v>300000</v>
      </c>
      <c r="BS46" s="280" t="str" cm="1">
        <f t="array" ref="BS46">INDEX(コード化!$CG$5:$CQ$110,BS$3-6,$G46)</f>
        <v>300000</v>
      </c>
      <c r="BT46" s="280" t="str" cm="1">
        <f t="array" ref="BT46">INDEX(コード化!$CG$5:$CQ$110,BT$3-6,$G46)</f>
        <v>300000</v>
      </c>
      <c r="BU46" s="280" t="str" cm="1">
        <f t="array" ref="BU46">INDEX(コード化!$CG$5:$CQ$110,BU$3-6,$G46)</f>
        <v>300000</v>
      </c>
      <c r="BV46" s="280" t="str" cm="1">
        <f t="array" ref="BV46">INDEX(コード化!$CG$5:$CQ$110,BV$3-6,$G46)</f>
        <v>300000</v>
      </c>
      <c r="BW46" s="280" t="str" cm="1">
        <f t="array" ref="BW46">INDEX(コード化!$CG$5:$CQ$110,BW$3-6,$G46)</f>
        <v>300000</v>
      </c>
      <c r="BX46" s="280" t="str" cm="1">
        <f t="array" ref="BX46">INDEX(コード化!$CG$5:$CQ$110,BX$3-6,$G46)</f>
        <v>300000</v>
      </c>
      <c r="BY46" s="280" t="str" cm="1">
        <f t="array" ref="BY46">INDEX(コード化!$CG$5:$CQ$110,BY$3-6,$G46)</f>
        <v>300000</v>
      </c>
      <c r="BZ46" s="280" t="str" cm="1">
        <f t="array" ref="BZ46">INDEX(コード化!$CG$5:$CQ$110,BZ$3-6,$G46)</f>
        <v>300000</v>
      </c>
      <c r="CA46" s="280" t="str" cm="1">
        <f t="array" ref="CA46">INDEX(コード化!$CG$5:$CQ$110,CA$3-6,$G46)</f>
        <v>300000</v>
      </c>
      <c r="CB46" s="280" t="str" cm="1">
        <f t="array" ref="CB46">INDEX(コード化!$CG$5:$CQ$110,CB$3-6,$G46)</f>
        <v>300000</v>
      </c>
      <c r="CC46" s="280" t="str" cm="1">
        <f t="array" ref="CC46">INDEX(コード化!$CG$5:$CQ$110,CC$3-6,$G46)</f>
        <v>300000</v>
      </c>
      <c r="CD46" s="280" t="str" cm="1">
        <f t="array" ref="CD46">INDEX(コード化!$CG$5:$CQ$110,CD$3-6,$G46)</f>
        <v>300000</v>
      </c>
      <c r="CE46" s="280" t="str" cm="1">
        <f t="array" ref="CE46">INDEX(コード化!$CG$5:$CQ$110,CE$3-6,$G46)</f>
        <v>300000</v>
      </c>
      <c r="CF46" s="280" t="str" cm="1">
        <f t="array" ref="CF46">INDEX(コード化!$CG$5:$CQ$110,CF$3-6,$G46)</f>
        <v>300000</v>
      </c>
      <c r="CG46" s="280" t="str" cm="1">
        <f t="array" ref="CG46">INDEX(コード化!$CG$5:$CQ$110,CG$3-6,$G46)</f>
        <v>300000</v>
      </c>
      <c r="CH46" s="280" t="str" cm="1">
        <f t="array" ref="CH46">INDEX(コード化!$CG$5:$CQ$110,CH$3-6,$G46)</f>
        <v>300000</v>
      </c>
      <c r="CI46" s="280" t="str" cm="1">
        <f t="array" ref="CI46">INDEX(コード化!$CG$5:$CQ$110,CI$3-6,$G46)</f>
        <v>300000</v>
      </c>
      <c r="CJ46" s="280" t="str" cm="1">
        <f t="array" ref="CJ46">INDEX(コード化!$CG$5:$CQ$110,CJ$3-6,$G46)</f>
        <v>300000</v>
      </c>
      <c r="CK46" s="280" t="str" cm="1">
        <f t="array" ref="CK46">INDEX(コード化!$CG$5:$CQ$110,CK$3-6,$G46)</f>
        <v>300000</v>
      </c>
      <c r="CL46" s="280" t="str" cm="1">
        <f t="array" ref="CL46">INDEX(コード化!$CG$5:$CQ$110,CL$3-6,$G46)</f>
        <v>300000</v>
      </c>
      <c r="CM46" s="280" t="str" cm="1">
        <f t="array" ref="CM46">INDEX(コード化!$CG$5:$CQ$110,CM$3-6,$G46)</f>
        <v>300000</v>
      </c>
      <c r="CN46" s="280" t="str" cm="1">
        <f t="array" ref="CN46">INDEX(コード化!$CG$5:$CQ$110,CN$3-6,$G46)</f>
        <v>300000</v>
      </c>
      <c r="CO46" s="280" t="str" cm="1">
        <f t="array" ref="CO46">INDEX(コード化!$CG$5:$CQ$110,CO$3-6,$G46)</f>
        <v>300000</v>
      </c>
      <c r="CP46" s="280" t="str" cm="1">
        <f t="array" ref="CP46">INDEX(コード化!$CG$5:$CQ$110,CP$3-6,$G46)</f>
        <v>300000</v>
      </c>
      <c r="CQ46" s="280" t="str" cm="1">
        <f t="array" ref="CQ46">INDEX(コード化!$CG$5:$CQ$110,CQ$3-6,$G46)</f>
        <v>300000</v>
      </c>
      <c r="CR46" s="280" t="str" cm="1">
        <f t="array" ref="CR46">INDEX(コード化!$CG$5:$CQ$110,CR$3-6,$G46)</f>
        <v>300000</v>
      </c>
      <c r="CS46" s="280" t="str" cm="1">
        <f t="array" ref="CS46">INDEX(コード化!$CG$5:$CQ$110,CS$3-6,$G46)</f>
        <v>300000</v>
      </c>
      <c r="CT46" s="280" t="str" cm="1">
        <f t="array" ref="CT46">INDEX(コード化!$CG$5:$CQ$110,CT$3-6,$G46)</f>
        <v>300000</v>
      </c>
      <c r="CU46" s="280" t="str" cm="1">
        <f t="array" ref="CU46">INDEX(コード化!$CG$5:$CQ$110,CU$3-6,$G46)</f>
        <v>300000</v>
      </c>
      <c r="CV46" s="280" t="str" cm="1">
        <f t="array" ref="CV46">INDEX(コード化!$CG$5:$CQ$110,CV$3-6,$G46)</f>
        <v>300000</v>
      </c>
      <c r="CW46" s="280" t="str" cm="1">
        <f t="array" ref="CW46">INDEX(コード化!$CG$5:$CQ$110,CW$3-6,$G46)</f>
        <v>300000</v>
      </c>
      <c r="CX46" s="280" t="str" cm="1">
        <f t="array" ref="CX46">INDEX(コード化!$CG$5:$CQ$110,CX$3-6,$G46)</f>
        <v>300000</v>
      </c>
      <c r="CY46" s="280" t="str" cm="1">
        <f t="array" ref="CY46">INDEX(コード化!$CG$5:$CQ$110,CY$3-6,$G46)</f>
        <v>300000</v>
      </c>
      <c r="CZ46" s="280" t="str" cm="1">
        <f t="array" ref="CZ46">INDEX(コード化!$CG$5:$CQ$110,CZ$3-6,$G46)</f>
        <v>300000</v>
      </c>
      <c r="DA46" s="280" t="str" cm="1">
        <f t="array" ref="DA46">INDEX(コード化!$CG$5:$CQ$110,DA$3-6,$G46)</f>
        <v>300000</v>
      </c>
      <c r="DB46" s="280" t="str" cm="1">
        <f t="array" ref="DB46">INDEX(コード化!$CG$5:$CQ$110,DB$3-6,$G46)</f>
        <v>300000</v>
      </c>
      <c r="DC46" s="280" t="str" cm="1">
        <f t="array" ref="DC46">INDEX(コード化!$CG$5:$CQ$110,DC$3-6,$G46)</f>
        <v>300000</v>
      </c>
      <c r="DD46" s="280" t="str" cm="1">
        <f t="array" ref="DD46">INDEX(コード化!$CG$5:$CQ$110,DD$3-6,$G46)</f>
        <v>300000</v>
      </c>
      <c r="DE46" s="280" t="str" cm="1">
        <f t="array" ref="DE46">INDEX(コード化!$CG$5:$CQ$110,DE$3-6,$G46)</f>
        <v>300000</v>
      </c>
      <c r="DF46" s="280" t="str" cm="1">
        <f t="array" ref="DF46">INDEX(コード化!$CG$5:$CQ$110,DF$3-6,$G46)</f>
        <v>300000</v>
      </c>
      <c r="DG46" s="280" t="str" cm="1">
        <f t="array" ref="DG46">INDEX(コード化!$CG$5:$CQ$110,DG$3-6,$G46)</f>
        <v>300000</v>
      </c>
      <c r="DH46" s="280" t="str" cm="1">
        <f t="array" ref="DH46">INDEX(コード化!$CG$5:$CQ$110,DH$3-6,$G46)</f>
        <v>300000</v>
      </c>
      <c r="DI46" s="280" t="str" cm="1">
        <f t="array" ref="DI46">INDEX(コード化!$CG$5:$CQ$110,DI$3-6,$G46)</f>
        <v>300000</v>
      </c>
      <c r="DK46" s="80">
        <f ca="1">IF(MID(H46,5,1)="8",1,0)</f>
        <v>0</v>
      </c>
      <c r="DL46" s="80">
        <f t="shared" ref="DL46:FW46" ca="1" si="4">IF(MID(I46,5,1)="8",1,0)</f>
        <v>0</v>
      </c>
      <c r="DM46" s="80">
        <f t="shared" ca="1" si="4"/>
        <v>0</v>
      </c>
      <c r="DN46" s="80">
        <f t="shared" ca="1" si="4"/>
        <v>0</v>
      </c>
      <c r="DO46" s="80">
        <f t="shared" ca="1" si="4"/>
        <v>0</v>
      </c>
      <c r="DP46" s="80">
        <f t="shared" ca="1" si="4"/>
        <v>0</v>
      </c>
      <c r="DQ46" s="80">
        <f t="shared" si="4"/>
        <v>0</v>
      </c>
      <c r="DR46" s="80">
        <f t="shared" si="4"/>
        <v>0</v>
      </c>
      <c r="DS46" s="80">
        <f t="shared" si="4"/>
        <v>0</v>
      </c>
      <c r="DT46" s="80">
        <f t="shared" si="4"/>
        <v>0</v>
      </c>
      <c r="DU46" s="80">
        <f t="shared" si="4"/>
        <v>0</v>
      </c>
      <c r="DV46" s="80">
        <f t="shared" si="4"/>
        <v>0</v>
      </c>
      <c r="DW46" s="80">
        <f t="shared" si="4"/>
        <v>0</v>
      </c>
      <c r="DX46" s="80">
        <f t="shared" si="4"/>
        <v>0</v>
      </c>
      <c r="DY46" s="80">
        <f t="shared" si="4"/>
        <v>0</v>
      </c>
      <c r="DZ46" s="80">
        <f t="shared" si="4"/>
        <v>0</v>
      </c>
      <c r="EA46" s="80">
        <f t="shared" si="4"/>
        <v>0</v>
      </c>
      <c r="EB46" s="80">
        <f t="shared" si="4"/>
        <v>0</v>
      </c>
      <c r="EC46" s="80">
        <f t="shared" si="4"/>
        <v>0</v>
      </c>
      <c r="ED46" s="80">
        <f t="shared" si="4"/>
        <v>0</v>
      </c>
      <c r="EE46" s="80">
        <f t="shared" si="4"/>
        <v>0</v>
      </c>
      <c r="EF46" s="80">
        <f t="shared" si="4"/>
        <v>0</v>
      </c>
      <c r="EG46" s="80">
        <f t="shared" si="4"/>
        <v>0</v>
      </c>
      <c r="EH46" s="80">
        <f t="shared" si="4"/>
        <v>0</v>
      </c>
      <c r="EI46" s="80">
        <f t="shared" si="4"/>
        <v>0</v>
      </c>
      <c r="EJ46" s="80">
        <f t="shared" si="4"/>
        <v>0</v>
      </c>
      <c r="EK46" s="80">
        <f t="shared" si="4"/>
        <v>0</v>
      </c>
      <c r="EL46" s="80">
        <f t="shared" si="4"/>
        <v>0</v>
      </c>
      <c r="EM46" s="80">
        <f t="shared" si="4"/>
        <v>0</v>
      </c>
      <c r="EN46" s="80">
        <f t="shared" si="4"/>
        <v>0</v>
      </c>
      <c r="EO46" s="80">
        <f t="shared" si="4"/>
        <v>0</v>
      </c>
      <c r="EP46" s="80">
        <f t="shared" si="4"/>
        <v>0</v>
      </c>
      <c r="EQ46" s="80">
        <f t="shared" si="4"/>
        <v>0</v>
      </c>
      <c r="ER46" s="80">
        <f t="shared" si="4"/>
        <v>0</v>
      </c>
      <c r="ES46" s="80">
        <f t="shared" si="4"/>
        <v>0</v>
      </c>
      <c r="ET46" s="80">
        <f t="shared" si="4"/>
        <v>0</v>
      </c>
      <c r="EU46" s="80">
        <f t="shared" si="4"/>
        <v>0</v>
      </c>
      <c r="EV46" s="80">
        <f t="shared" si="4"/>
        <v>0</v>
      </c>
      <c r="EW46" s="80">
        <f t="shared" si="4"/>
        <v>0</v>
      </c>
      <c r="EX46" s="80">
        <f t="shared" si="4"/>
        <v>0</v>
      </c>
      <c r="EY46" s="80">
        <f t="shared" si="4"/>
        <v>0</v>
      </c>
      <c r="EZ46" s="80">
        <f t="shared" si="4"/>
        <v>0</v>
      </c>
      <c r="FA46" s="80">
        <f t="shared" si="4"/>
        <v>0</v>
      </c>
      <c r="FB46" s="80">
        <f t="shared" si="4"/>
        <v>0</v>
      </c>
      <c r="FC46" s="80">
        <f t="shared" si="4"/>
        <v>0</v>
      </c>
      <c r="FD46" s="80">
        <f t="shared" si="4"/>
        <v>0</v>
      </c>
      <c r="FE46" s="80">
        <f t="shared" si="4"/>
        <v>0</v>
      </c>
      <c r="FF46" s="80">
        <f t="shared" si="4"/>
        <v>0</v>
      </c>
      <c r="FG46" s="80">
        <f t="shared" si="4"/>
        <v>0</v>
      </c>
      <c r="FH46" s="80">
        <f t="shared" si="4"/>
        <v>0</v>
      </c>
      <c r="FI46" s="80">
        <f t="shared" si="4"/>
        <v>0</v>
      </c>
      <c r="FJ46" s="80">
        <f t="shared" si="4"/>
        <v>0</v>
      </c>
      <c r="FK46" s="80">
        <f t="shared" si="4"/>
        <v>0</v>
      </c>
      <c r="FL46" s="80">
        <f t="shared" si="4"/>
        <v>0</v>
      </c>
      <c r="FM46" s="80">
        <f t="shared" si="4"/>
        <v>0</v>
      </c>
      <c r="FN46" s="80">
        <f t="shared" si="4"/>
        <v>0</v>
      </c>
      <c r="FO46" s="80">
        <f t="shared" si="4"/>
        <v>0</v>
      </c>
      <c r="FP46" s="80">
        <f t="shared" si="4"/>
        <v>0</v>
      </c>
      <c r="FQ46" s="80">
        <f t="shared" si="4"/>
        <v>0</v>
      </c>
      <c r="FR46" s="80">
        <f t="shared" si="4"/>
        <v>0</v>
      </c>
      <c r="FS46" s="80">
        <f t="shared" si="4"/>
        <v>0</v>
      </c>
      <c r="FT46" s="80">
        <f t="shared" si="4"/>
        <v>0</v>
      </c>
      <c r="FU46" s="80">
        <f t="shared" si="4"/>
        <v>0</v>
      </c>
      <c r="FV46" s="80">
        <f t="shared" si="4"/>
        <v>0</v>
      </c>
      <c r="FW46" s="80">
        <f t="shared" si="4"/>
        <v>0</v>
      </c>
      <c r="FX46" s="80">
        <f t="shared" ref="FX46:HL46" si="5">IF(MID(BU46,5,1)="8",1,0)</f>
        <v>0</v>
      </c>
      <c r="FY46" s="80">
        <f t="shared" si="5"/>
        <v>0</v>
      </c>
      <c r="FZ46" s="80">
        <f t="shared" si="5"/>
        <v>0</v>
      </c>
      <c r="GA46" s="80">
        <f t="shared" si="5"/>
        <v>0</v>
      </c>
      <c r="GB46" s="80">
        <f t="shared" si="5"/>
        <v>0</v>
      </c>
      <c r="GC46" s="80">
        <f t="shared" si="5"/>
        <v>0</v>
      </c>
      <c r="GD46" s="80">
        <f t="shared" si="5"/>
        <v>0</v>
      </c>
      <c r="GE46" s="80">
        <f t="shared" si="5"/>
        <v>0</v>
      </c>
      <c r="GF46" s="80">
        <f t="shared" si="5"/>
        <v>0</v>
      </c>
      <c r="GG46" s="80">
        <f t="shared" si="5"/>
        <v>0</v>
      </c>
      <c r="GH46" s="80">
        <f t="shared" si="5"/>
        <v>0</v>
      </c>
      <c r="GI46" s="80">
        <f t="shared" si="5"/>
        <v>0</v>
      </c>
      <c r="GJ46" s="80">
        <f t="shared" si="5"/>
        <v>0</v>
      </c>
      <c r="GK46" s="80">
        <f t="shared" si="5"/>
        <v>0</v>
      </c>
      <c r="GL46" s="80">
        <f t="shared" si="5"/>
        <v>0</v>
      </c>
      <c r="GM46" s="80">
        <f t="shared" si="5"/>
        <v>0</v>
      </c>
      <c r="GN46" s="80">
        <f t="shared" si="5"/>
        <v>0</v>
      </c>
      <c r="GO46" s="80">
        <f t="shared" si="5"/>
        <v>0</v>
      </c>
      <c r="GP46" s="80">
        <f t="shared" si="5"/>
        <v>0</v>
      </c>
      <c r="GQ46" s="80">
        <f t="shared" si="5"/>
        <v>0</v>
      </c>
      <c r="GR46" s="80">
        <f t="shared" si="5"/>
        <v>0</v>
      </c>
      <c r="GS46" s="80">
        <f t="shared" si="5"/>
        <v>0</v>
      </c>
      <c r="GT46" s="80">
        <f t="shared" si="5"/>
        <v>0</v>
      </c>
      <c r="GU46" s="80">
        <f t="shared" si="5"/>
        <v>0</v>
      </c>
      <c r="GV46" s="80">
        <f t="shared" si="5"/>
        <v>0</v>
      </c>
      <c r="GW46" s="80">
        <f t="shared" si="5"/>
        <v>0</v>
      </c>
      <c r="GX46" s="80">
        <f t="shared" si="5"/>
        <v>0</v>
      </c>
      <c r="GY46" s="80">
        <f t="shared" si="5"/>
        <v>0</v>
      </c>
      <c r="GZ46" s="80">
        <f t="shared" si="5"/>
        <v>0</v>
      </c>
      <c r="HA46" s="80">
        <f t="shared" si="5"/>
        <v>0</v>
      </c>
      <c r="HB46" s="80">
        <f t="shared" si="5"/>
        <v>0</v>
      </c>
      <c r="HC46" s="80">
        <f t="shared" si="5"/>
        <v>0</v>
      </c>
      <c r="HD46" s="80">
        <f t="shared" si="5"/>
        <v>0</v>
      </c>
      <c r="HE46" s="80">
        <f t="shared" si="5"/>
        <v>0</v>
      </c>
      <c r="HF46" s="80">
        <f t="shared" si="5"/>
        <v>0</v>
      </c>
      <c r="HG46" s="80">
        <f t="shared" si="5"/>
        <v>0</v>
      </c>
      <c r="HH46" s="80">
        <f t="shared" si="5"/>
        <v>0</v>
      </c>
      <c r="HI46" s="80">
        <f t="shared" si="5"/>
        <v>0</v>
      </c>
      <c r="HJ46" s="80">
        <f t="shared" si="5"/>
        <v>0</v>
      </c>
      <c r="HK46" s="80">
        <f t="shared" si="5"/>
        <v>0</v>
      </c>
      <c r="HL46" s="80">
        <f t="shared" si="5"/>
        <v>0</v>
      </c>
    </row>
    <row r="47" spans="1:220" s="80" customFormat="1" ht="26" x14ac:dyDescent="0.2">
      <c r="A47" s="268">
        <v>50</v>
      </c>
      <c r="B47" s="269" t="s">
        <v>2458</v>
      </c>
      <c r="C47" s="269" t="s">
        <v>2463</v>
      </c>
      <c r="D47" s="270" t="s">
        <v>2506</v>
      </c>
      <c r="E47" s="250"/>
      <c r="G47" s="80">
        <v>3</v>
      </c>
      <c r="H47" s="280" t="str" cm="1">
        <f t="array" aca="1" ref="H47" ca="1">INDEX(コード化!$CG$5:$CQ$110,H$3-6,$G47)</f>
        <v>300000</v>
      </c>
      <c r="I47" s="280" t="str" cm="1">
        <f t="array" aca="1" ref="I47" ca="1">INDEX(コード化!$CG$5:$CQ$110,I$3-6,$G47)</f>
        <v>300000</v>
      </c>
      <c r="J47" s="280" t="str" cm="1">
        <f t="array" aca="1" ref="J47" ca="1">INDEX(コード化!$CG$5:$CQ$110,J$3-6,$G47)</f>
        <v>300000</v>
      </c>
      <c r="K47" s="280" t="str" cm="1">
        <f t="array" aca="1" ref="K47" ca="1">INDEX(コード化!$CG$5:$CQ$110,K$3-6,$G47)</f>
        <v>300000</v>
      </c>
      <c r="L47" s="280" t="str" cm="1">
        <f t="array" aca="1" ref="L47" ca="1">INDEX(コード化!$CG$5:$CQ$110,L$3-6,$G47)</f>
        <v>300000</v>
      </c>
      <c r="M47" s="280" t="str" cm="1">
        <f t="array" aca="1" ref="M47" ca="1">INDEX(コード化!$CG$5:$CQ$110,M$3-6,$G47)</f>
        <v>300000</v>
      </c>
      <c r="N47" s="280" t="str" cm="1">
        <f t="array" ref="N47">INDEX(コード化!$CG$5:$CQ$110,N$3-6,$G47)</f>
        <v>300000</v>
      </c>
      <c r="O47" s="280" t="str" cm="1">
        <f t="array" ref="O47">INDEX(コード化!$CG$5:$CQ$110,O$3-6,$G47)</f>
        <v>300000</v>
      </c>
      <c r="P47" s="280" t="str" cm="1">
        <f t="array" ref="P47">INDEX(コード化!$CG$5:$CQ$110,P$3-6,$G47)</f>
        <v>300000</v>
      </c>
      <c r="Q47" s="280" t="str" cm="1">
        <f t="array" ref="Q47">INDEX(コード化!$CG$5:$CQ$110,Q$3-6,$G47)</f>
        <v>300000</v>
      </c>
      <c r="R47" s="280" t="str" cm="1">
        <f t="array" ref="R47">INDEX(コード化!$CG$5:$CQ$110,R$3-6,$G47)</f>
        <v>300000</v>
      </c>
      <c r="S47" s="280" t="str" cm="1">
        <f t="array" ref="S47">INDEX(コード化!$CG$5:$CQ$110,S$3-6,$G47)</f>
        <v>300000</v>
      </c>
      <c r="T47" s="280" t="str" cm="1">
        <f t="array" ref="T47">INDEX(コード化!$CG$5:$CQ$110,T$3-6,$G47)</f>
        <v>300000</v>
      </c>
      <c r="U47" s="280" t="str" cm="1">
        <f t="array" ref="U47">INDEX(コード化!$CG$5:$CQ$110,U$3-6,$G47)</f>
        <v>300000</v>
      </c>
      <c r="V47" s="280" t="str" cm="1">
        <f t="array" ref="V47">INDEX(コード化!$CG$5:$CQ$110,V$3-6,$G47)</f>
        <v>300000</v>
      </c>
      <c r="W47" s="280" t="str" cm="1">
        <f t="array" ref="W47">INDEX(コード化!$CG$5:$CQ$110,W$3-6,$G47)</f>
        <v>300000</v>
      </c>
      <c r="X47" s="280" t="str" cm="1">
        <f t="array" ref="X47">INDEX(コード化!$CG$5:$CQ$110,X$3-6,$G47)</f>
        <v>300000</v>
      </c>
      <c r="Y47" s="280" t="str" cm="1">
        <f t="array" ref="Y47">INDEX(コード化!$CG$5:$CQ$110,Y$3-6,$G47)</f>
        <v>300000</v>
      </c>
      <c r="Z47" s="280" t="str" cm="1">
        <f t="array" ref="Z47">INDEX(コード化!$CG$5:$CQ$110,Z$3-6,$G47)</f>
        <v>300000</v>
      </c>
      <c r="AA47" s="280" t="str" cm="1">
        <f t="array" ref="AA47">INDEX(コード化!$CG$5:$CQ$110,AA$3-6,$G47)</f>
        <v>300000</v>
      </c>
      <c r="AB47" s="280" t="str" cm="1">
        <f t="array" ref="AB47">INDEX(コード化!$CG$5:$CQ$110,AB$3-6,$G47)</f>
        <v>300000</v>
      </c>
      <c r="AC47" s="280" t="str" cm="1">
        <f t="array" ref="AC47">INDEX(コード化!$CG$5:$CQ$110,AC$3-6,$G47)</f>
        <v>300000</v>
      </c>
      <c r="AD47" s="280" t="str" cm="1">
        <f t="array" ref="AD47">INDEX(コード化!$CG$5:$CQ$110,AD$3-6,$G47)</f>
        <v>300000</v>
      </c>
      <c r="AE47" s="280" t="str" cm="1">
        <f t="array" ref="AE47">INDEX(コード化!$CG$5:$CQ$110,AE$3-6,$G47)</f>
        <v>300000</v>
      </c>
      <c r="AF47" s="280" t="str" cm="1">
        <f t="array" ref="AF47">INDEX(コード化!$CG$5:$CQ$110,AF$3-6,$G47)</f>
        <v>300000</v>
      </c>
      <c r="AG47" s="280" t="str" cm="1">
        <f t="array" ref="AG47">INDEX(コード化!$CG$5:$CQ$110,AG$3-6,$G47)</f>
        <v>300000</v>
      </c>
      <c r="AH47" s="280" t="str" cm="1">
        <f t="array" ref="AH47">INDEX(コード化!$CG$5:$CQ$110,AH$3-6,$G47)</f>
        <v>300000</v>
      </c>
      <c r="AI47" s="280" t="str" cm="1">
        <f t="array" ref="AI47">INDEX(コード化!$CG$5:$CQ$110,AI$3-6,$G47)</f>
        <v>300000</v>
      </c>
      <c r="AJ47" s="280" t="str" cm="1">
        <f t="array" ref="AJ47">INDEX(コード化!$CG$5:$CQ$110,AJ$3-6,$G47)</f>
        <v>300000</v>
      </c>
      <c r="AK47" s="280" t="str" cm="1">
        <f t="array" ref="AK47">INDEX(コード化!$CG$5:$CQ$110,AK$3-6,$G47)</f>
        <v>300000</v>
      </c>
      <c r="AL47" s="280" t="str" cm="1">
        <f t="array" ref="AL47">INDEX(コード化!$CG$5:$CQ$110,AL$3-6,$G47)</f>
        <v>300000</v>
      </c>
      <c r="AM47" s="280" t="str" cm="1">
        <f t="array" ref="AM47">INDEX(コード化!$CG$5:$CQ$110,AM$3-6,$G47)</f>
        <v>300000</v>
      </c>
      <c r="AN47" s="280" t="str" cm="1">
        <f t="array" ref="AN47">INDEX(コード化!$CG$5:$CQ$110,AN$3-6,$G47)</f>
        <v>300000</v>
      </c>
      <c r="AO47" s="280" t="str" cm="1">
        <f t="array" ref="AO47">INDEX(コード化!$CG$5:$CQ$110,AO$3-6,$G47)</f>
        <v>300000</v>
      </c>
      <c r="AP47" s="280" t="str" cm="1">
        <f t="array" ref="AP47">INDEX(コード化!$CG$5:$CQ$110,AP$3-6,$G47)</f>
        <v>300000</v>
      </c>
      <c r="AQ47" s="280" t="str" cm="1">
        <f t="array" ref="AQ47">INDEX(コード化!$CG$5:$CQ$110,AQ$3-6,$G47)</f>
        <v>300000</v>
      </c>
      <c r="AR47" s="280" t="str" cm="1">
        <f t="array" ref="AR47">INDEX(コード化!$CG$5:$CQ$110,AR$3-6,$G47)</f>
        <v>300000</v>
      </c>
      <c r="AS47" s="280" t="str" cm="1">
        <f t="array" ref="AS47">INDEX(コード化!$CG$5:$CQ$110,AS$3-6,$G47)</f>
        <v>300000</v>
      </c>
      <c r="AT47" s="280" t="str" cm="1">
        <f t="array" ref="AT47">INDEX(コード化!$CG$5:$CQ$110,AT$3-6,$G47)</f>
        <v>300000</v>
      </c>
      <c r="AU47" s="280" t="str" cm="1">
        <f t="array" ref="AU47">INDEX(コード化!$CG$5:$CQ$110,AU$3-6,$G47)</f>
        <v>300000</v>
      </c>
      <c r="AV47" s="280" t="str" cm="1">
        <f t="array" ref="AV47">INDEX(コード化!$CG$5:$CQ$110,AV$3-6,$G47)</f>
        <v>300000</v>
      </c>
      <c r="AW47" s="280" t="str" cm="1">
        <f t="array" ref="AW47">INDEX(コード化!$CG$5:$CQ$110,AW$3-6,$G47)</f>
        <v>300000</v>
      </c>
      <c r="AX47" s="280" t="str" cm="1">
        <f t="array" ref="AX47">INDEX(コード化!$CG$5:$CQ$110,AX$3-6,$G47)</f>
        <v>300000</v>
      </c>
      <c r="AY47" s="280" t="str" cm="1">
        <f t="array" ref="AY47">INDEX(コード化!$CG$5:$CQ$110,AY$3-6,$G47)</f>
        <v>300000</v>
      </c>
      <c r="AZ47" s="280" t="str" cm="1">
        <f t="array" ref="AZ47">INDEX(コード化!$CG$5:$CQ$110,AZ$3-6,$G47)</f>
        <v>300000</v>
      </c>
      <c r="BA47" s="280" t="str" cm="1">
        <f t="array" ref="BA47">INDEX(コード化!$CG$5:$CQ$110,BA$3-6,$G47)</f>
        <v>300000</v>
      </c>
      <c r="BB47" s="280" t="str" cm="1">
        <f t="array" ref="BB47">INDEX(コード化!$CG$5:$CQ$110,BB$3-6,$G47)</f>
        <v>300000</v>
      </c>
      <c r="BC47" s="280" t="str" cm="1">
        <f t="array" ref="BC47">INDEX(コード化!$CG$5:$CQ$110,BC$3-6,$G47)</f>
        <v>300000</v>
      </c>
      <c r="BD47" s="280" t="str" cm="1">
        <f t="array" ref="BD47">INDEX(コード化!$CG$5:$CQ$110,BD$3-6,$G47)</f>
        <v>300000</v>
      </c>
      <c r="BE47" s="280" t="str" cm="1">
        <f t="array" ref="BE47">INDEX(コード化!$CG$5:$CQ$110,BE$3-6,$G47)</f>
        <v>300000</v>
      </c>
      <c r="BF47" s="280" t="str" cm="1">
        <f t="array" ref="BF47">INDEX(コード化!$CG$5:$CQ$110,BF$3-6,$G47)</f>
        <v>300000</v>
      </c>
      <c r="BG47" s="280" t="str" cm="1">
        <f t="array" ref="BG47">INDEX(コード化!$CG$5:$CQ$110,BG$3-6,$G47)</f>
        <v>300000</v>
      </c>
      <c r="BH47" s="280" t="str" cm="1">
        <f t="array" ref="BH47">INDEX(コード化!$CG$5:$CQ$110,BH$3-6,$G47)</f>
        <v>300000</v>
      </c>
      <c r="BI47" s="280" t="str" cm="1">
        <f t="array" ref="BI47">INDEX(コード化!$CG$5:$CQ$110,BI$3-6,$G47)</f>
        <v>300000</v>
      </c>
      <c r="BJ47" s="280" t="str" cm="1">
        <f t="array" ref="BJ47">INDEX(コード化!$CG$5:$CQ$110,BJ$3-6,$G47)</f>
        <v>300000</v>
      </c>
      <c r="BK47" s="280" t="str" cm="1">
        <f t="array" ref="BK47">INDEX(コード化!$CG$5:$CQ$110,BK$3-6,$G47)</f>
        <v>300000</v>
      </c>
      <c r="BL47" s="280" t="str" cm="1">
        <f t="array" ref="BL47">INDEX(コード化!$CG$5:$CQ$110,BL$3-6,$G47)</f>
        <v>300000</v>
      </c>
      <c r="BM47" s="280" t="str" cm="1">
        <f t="array" ref="BM47">INDEX(コード化!$CG$5:$CQ$110,BM$3-6,$G47)</f>
        <v>300000</v>
      </c>
      <c r="BN47" s="280" t="str" cm="1">
        <f t="array" ref="BN47">INDEX(コード化!$CG$5:$CQ$110,BN$3-6,$G47)</f>
        <v>300000</v>
      </c>
      <c r="BO47" s="280" t="str" cm="1">
        <f t="array" ref="BO47">INDEX(コード化!$CG$5:$CQ$110,BO$3-6,$G47)</f>
        <v>300000</v>
      </c>
      <c r="BP47" s="280" t="str" cm="1">
        <f t="array" ref="BP47">INDEX(コード化!$CG$5:$CQ$110,BP$3-6,$G47)</f>
        <v>300000</v>
      </c>
      <c r="BQ47" s="280" t="str" cm="1">
        <f t="array" ref="BQ47">INDEX(コード化!$CG$5:$CQ$110,BQ$3-6,$G47)</f>
        <v>300000</v>
      </c>
      <c r="BR47" s="280" t="str" cm="1">
        <f t="array" ref="BR47">INDEX(コード化!$CG$5:$CQ$110,BR$3-6,$G47)</f>
        <v>300000</v>
      </c>
      <c r="BS47" s="280" t="str" cm="1">
        <f t="array" ref="BS47">INDEX(コード化!$CG$5:$CQ$110,BS$3-6,$G47)</f>
        <v>300000</v>
      </c>
      <c r="BT47" s="280" t="str" cm="1">
        <f t="array" ref="BT47">INDEX(コード化!$CG$5:$CQ$110,BT$3-6,$G47)</f>
        <v>300000</v>
      </c>
      <c r="BU47" s="280" t="str" cm="1">
        <f t="array" ref="BU47">INDEX(コード化!$CG$5:$CQ$110,BU$3-6,$G47)</f>
        <v>300000</v>
      </c>
      <c r="BV47" s="280" t="str" cm="1">
        <f t="array" ref="BV47">INDEX(コード化!$CG$5:$CQ$110,BV$3-6,$G47)</f>
        <v>300000</v>
      </c>
      <c r="BW47" s="280" t="str" cm="1">
        <f t="array" ref="BW47">INDEX(コード化!$CG$5:$CQ$110,BW$3-6,$G47)</f>
        <v>300000</v>
      </c>
      <c r="BX47" s="280" t="str" cm="1">
        <f t="array" ref="BX47">INDEX(コード化!$CG$5:$CQ$110,BX$3-6,$G47)</f>
        <v>300000</v>
      </c>
      <c r="BY47" s="280" t="str" cm="1">
        <f t="array" ref="BY47">INDEX(コード化!$CG$5:$CQ$110,BY$3-6,$G47)</f>
        <v>300000</v>
      </c>
      <c r="BZ47" s="280" t="str" cm="1">
        <f t="array" ref="BZ47">INDEX(コード化!$CG$5:$CQ$110,BZ$3-6,$G47)</f>
        <v>300000</v>
      </c>
      <c r="CA47" s="280" t="str" cm="1">
        <f t="array" ref="CA47">INDEX(コード化!$CG$5:$CQ$110,CA$3-6,$G47)</f>
        <v>300000</v>
      </c>
      <c r="CB47" s="280" t="str" cm="1">
        <f t="array" ref="CB47">INDEX(コード化!$CG$5:$CQ$110,CB$3-6,$G47)</f>
        <v>300000</v>
      </c>
      <c r="CC47" s="280" t="str" cm="1">
        <f t="array" ref="CC47">INDEX(コード化!$CG$5:$CQ$110,CC$3-6,$G47)</f>
        <v>300000</v>
      </c>
      <c r="CD47" s="280" t="str" cm="1">
        <f t="array" ref="CD47">INDEX(コード化!$CG$5:$CQ$110,CD$3-6,$G47)</f>
        <v>300000</v>
      </c>
      <c r="CE47" s="280" t="str" cm="1">
        <f t="array" ref="CE47">INDEX(コード化!$CG$5:$CQ$110,CE$3-6,$G47)</f>
        <v>300000</v>
      </c>
      <c r="CF47" s="280" t="str" cm="1">
        <f t="array" ref="CF47">INDEX(コード化!$CG$5:$CQ$110,CF$3-6,$G47)</f>
        <v>300000</v>
      </c>
      <c r="CG47" s="280" t="str" cm="1">
        <f t="array" ref="CG47">INDEX(コード化!$CG$5:$CQ$110,CG$3-6,$G47)</f>
        <v>300000</v>
      </c>
      <c r="CH47" s="280" t="str" cm="1">
        <f t="array" ref="CH47">INDEX(コード化!$CG$5:$CQ$110,CH$3-6,$G47)</f>
        <v>300000</v>
      </c>
      <c r="CI47" s="280" t="str" cm="1">
        <f t="array" ref="CI47">INDEX(コード化!$CG$5:$CQ$110,CI$3-6,$G47)</f>
        <v>300000</v>
      </c>
      <c r="CJ47" s="280" t="str" cm="1">
        <f t="array" ref="CJ47">INDEX(コード化!$CG$5:$CQ$110,CJ$3-6,$G47)</f>
        <v>300000</v>
      </c>
      <c r="CK47" s="280" t="str" cm="1">
        <f t="array" ref="CK47">INDEX(コード化!$CG$5:$CQ$110,CK$3-6,$G47)</f>
        <v>300000</v>
      </c>
      <c r="CL47" s="280" t="str" cm="1">
        <f t="array" ref="CL47">INDEX(コード化!$CG$5:$CQ$110,CL$3-6,$G47)</f>
        <v>300000</v>
      </c>
      <c r="CM47" s="280" t="str" cm="1">
        <f t="array" ref="CM47">INDEX(コード化!$CG$5:$CQ$110,CM$3-6,$G47)</f>
        <v>300000</v>
      </c>
      <c r="CN47" s="280" t="str" cm="1">
        <f t="array" ref="CN47">INDEX(コード化!$CG$5:$CQ$110,CN$3-6,$G47)</f>
        <v>300000</v>
      </c>
      <c r="CO47" s="280" t="str" cm="1">
        <f t="array" ref="CO47">INDEX(コード化!$CG$5:$CQ$110,CO$3-6,$G47)</f>
        <v>300000</v>
      </c>
      <c r="CP47" s="280" t="str" cm="1">
        <f t="array" ref="CP47">INDEX(コード化!$CG$5:$CQ$110,CP$3-6,$G47)</f>
        <v>300000</v>
      </c>
      <c r="CQ47" s="280" t="str" cm="1">
        <f t="array" ref="CQ47">INDEX(コード化!$CG$5:$CQ$110,CQ$3-6,$G47)</f>
        <v>300000</v>
      </c>
      <c r="CR47" s="280" t="str" cm="1">
        <f t="array" ref="CR47">INDEX(コード化!$CG$5:$CQ$110,CR$3-6,$G47)</f>
        <v>300000</v>
      </c>
      <c r="CS47" s="280" t="str" cm="1">
        <f t="array" ref="CS47">INDEX(コード化!$CG$5:$CQ$110,CS$3-6,$G47)</f>
        <v>300000</v>
      </c>
      <c r="CT47" s="280" t="str" cm="1">
        <f t="array" ref="CT47">INDEX(コード化!$CG$5:$CQ$110,CT$3-6,$G47)</f>
        <v>300000</v>
      </c>
      <c r="CU47" s="280" t="str" cm="1">
        <f t="array" ref="CU47">INDEX(コード化!$CG$5:$CQ$110,CU$3-6,$G47)</f>
        <v>300000</v>
      </c>
      <c r="CV47" s="280" t="str" cm="1">
        <f t="array" ref="CV47">INDEX(コード化!$CG$5:$CQ$110,CV$3-6,$G47)</f>
        <v>300000</v>
      </c>
      <c r="CW47" s="280" t="str" cm="1">
        <f t="array" ref="CW47">INDEX(コード化!$CG$5:$CQ$110,CW$3-6,$G47)</f>
        <v>300000</v>
      </c>
      <c r="CX47" s="280" t="str" cm="1">
        <f t="array" ref="CX47">INDEX(コード化!$CG$5:$CQ$110,CX$3-6,$G47)</f>
        <v>300000</v>
      </c>
      <c r="CY47" s="280" t="str" cm="1">
        <f t="array" ref="CY47">INDEX(コード化!$CG$5:$CQ$110,CY$3-6,$G47)</f>
        <v>300000</v>
      </c>
      <c r="CZ47" s="280" t="str" cm="1">
        <f t="array" ref="CZ47">INDEX(コード化!$CG$5:$CQ$110,CZ$3-6,$G47)</f>
        <v>300000</v>
      </c>
      <c r="DA47" s="280" t="str" cm="1">
        <f t="array" ref="DA47">INDEX(コード化!$CG$5:$CQ$110,DA$3-6,$G47)</f>
        <v>300000</v>
      </c>
      <c r="DB47" s="280" t="str" cm="1">
        <f t="array" ref="DB47">INDEX(コード化!$CG$5:$CQ$110,DB$3-6,$G47)</f>
        <v>300000</v>
      </c>
      <c r="DC47" s="280" t="str" cm="1">
        <f t="array" ref="DC47">INDEX(コード化!$CG$5:$CQ$110,DC$3-6,$G47)</f>
        <v>300000</v>
      </c>
      <c r="DD47" s="280" t="str" cm="1">
        <f t="array" ref="DD47">INDEX(コード化!$CG$5:$CQ$110,DD$3-6,$G47)</f>
        <v>300000</v>
      </c>
      <c r="DE47" s="280" t="str" cm="1">
        <f t="array" ref="DE47">INDEX(コード化!$CG$5:$CQ$110,DE$3-6,$G47)</f>
        <v>300000</v>
      </c>
      <c r="DF47" s="280" t="str" cm="1">
        <f t="array" ref="DF47">INDEX(コード化!$CG$5:$CQ$110,DF$3-6,$G47)</f>
        <v>300000</v>
      </c>
      <c r="DG47" s="280" t="str" cm="1">
        <f t="array" ref="DG47">INDEX(コード化!$CG$5:$CQ$110,DG$3-6,$G47)</f>
        <v>300000</v>
      </c>
      <c r="DH47" s="280" t="str" cm="1">
        <f t="array" ref="DH47">INDEX(コード化!$CG$5:$CQ$110,DH$3-6,$G47)</f>
        <v>300000</v>
      </c>
      <c r="DI47" s="280" t="str" cm="1">
        <f t="array" ref="DI47">INDEX(コード化!$CG$5:$CQ$110,DI$3-6,$G47)</f>
        <v>300000</v>
      </c>
      <c r="DK47" s="80">
        <f ca="1">IF(MID(H47,6,1)="2",1,0)</f>
        <v>0</v>
      </c>
      <c r="DL47" s="80">
        <f t="shared" ref="DL47:FW47" ca="1" si="6">IF(MID(I47,6,1)="2",1,0)</f>
        <v>0</v>
      </c>
      <c r="DM47" s="80">
        <f t="shared" ca="1" si="6"/>
        <v>0</v>
      </c>
      <c r="DN47" s="80">
        <f t="shared" ca="1" si="6"/>
        <v>0</v>
      </c>
      <c r="DO47" s="80">
        <f t="shared" ca="1" si="6"/>
        <v>0</v>
      </c>
      <c r="DP47" s="80">
        <f t="shared" ca="1" si="6"/>
        <v>0</v>
      </c>
      <c r="DQ47" s="80">
        <f t="shared" si="6"/>
        <v>0</v>
      </c>
      <c r="DR47" s="80">
        <f t="shared" si="6"/>
        <v>0</v>
      </c>
      <c r="DS47" s="80">
        <f t="shared" si="6"/>
        <v>0</v>
      </c>
      <c r="DT47" s="80">
        <f t="shared" si="6"/>
        <v>0</v>
      </c>
      <c r="DU47" s="80">
        <f t="shared" si="6"/>
        <v>0</v>
      </c>
      <c r="DV47" s="80">
        <f t="shared" si="6"/>
        <v>0</v>
      </c>
      <c r="DW47" s="80">
        <f t="shared" si="6"/>
        <v>0</v>
      </c>
      <c r="DX47" s="80">
        <f t="shared" si="6"/>
        <v>0</v>
      </c>
      <c r="DY47" s="80">
        <f t="shared" si="6"/>
        <v>0</v>
      </c>
      <c r="DZ47" s="80">
        <f t="shared" si="6"/>
        <v>0</v>
      </c>
      <c r="EA47" s="80">
        <f t="shared" si="6"/>
        <v>0</v>
      </c>
      <c r="EB47" s="80">
        <f t="shared" si="6"/>
        <v>0</v>
      </c>
      <c r="EC47" s="80">
        <f t="shared" si="6"/>
        <v>0</v>
      </c>
      <c r="ED47" s="80">
        <f t="shared" si="6"/>
        <v>0</v>
      </c>
      <c r="EE47" s="80">
        <f t="shared" si="6"/>
        <v>0</v>
      </c>
      <c r="EF47" s="80">
        <f t="shared" si="6"/>
        <v>0</v>
      </c>
      <c r="EG47" s="80">
        <f t="shared" si="6"/>
        <v>0</v>
      </c>
      <c r="EH47" s="80">
        <f t="shared" si="6"/>
        <v>0</v>
      </c>
      <c r="EI47" s="80">
        <f t="shared" si="6"/>
        <v>0</v>
      </c>
      <c r="EJ47" s="80">
        <f t="shared" si="6"/>
        <v>0</v>
      </c>
      <c r="EK47" s="80">
        <f t="shared" si="6"/>
        <v>0</v>
      </c>
      <c r="EL47" s="80">
        <f t="shared" si="6"/>
        <v>0</v>
      </c>
      <c r="EM47" s="80">
        <f t="shared" si="6"/>
        <v>0</v>
      </c>
      <c r="EN47" s="80">
        <f t="shared" si="6"/>
        <v>0</v>
      </c>
      <c r="EO47" s="80">
        <f t="shared" si="6"/>
        <v>0</v>
      </c>
      <c r="EP47" s="80">
        <f t="shared" si="6"/>
        <v>0</v>
      </c>
      <c r="EQ47" s="80">
        <f t="shared" si="6"/>
        <v>0</v>
      </c>
      <c r="ER47" s="80">
        <f t="shared" si="6"/>
        <v>0</v>
      </c>
      <c r="ES47" s="80">
        <f t="shared" si="6"/>
        <v>0</v>
      </c>
      <c r="ET47" s="80">
        <f t="shared" si="6"/>
        <v>0</v>
      </c>
      <c r="EU47" s="80">
        <f t="shared" si="6"/>
        <v>0</v>
      </c>
      <c r="EV47" s="80">
        <f t="shared" si="6"/>
        <v>0</v>
      </c>
      <c r="EW47" s="80">
        <f t="shared" si="6"/>
        <v>0</v>
      </c>
      <c r="EX47" s="80">
        <f t="shared" si="6"/>
        <v>0</v>
      </c>
      <c r="EY47" s="80">
        <f t="shared" si="6"/>
        <v>0</v>
      </c>
      <c r="EZ47" s="80">
        <f t="shared" si="6"/>
        <v>0</v>
      </c>
      <c r="FA47" s="80">
        <f t="shared" si="6"/>
        <v>0</v>
      </c>
      <c r="FB47" s="80">
        <f t="shared" si="6"/>
        <v>0</v>
      </c>
      <c r="FC47" s="80">
        <f t="shared" si="6"/>
        <v>0</v>
      </c>
      <c r="FD47" s="80">
        <f t="shared" si="6"/>
        <v>0</v>
      </c>
      <c r="FE47" s="80">
        <f t="shared" si="6"/>
        <v>0</v>
      </c>
      <c r="FF47" s="80">
        <f t="shared" si="6"/>
        <v>0</v>
      </c>
      <c r="FG47" s="80">
        <f t="shared" si="6"/>
        <v>0</v>
      </c>
      <c r="FH47" s="80">
        <f t="shared" si="6"/>
        <v>0</v>
      </c>
      <c r="FI47" s="80">
        <f t="shared" si="6"/>
        <v>0</v>
      </c>
      <c r="FJ47" s="80">
        <f t="shared" si="6"/>
        <v>0</v>
      </c>
      <c r="FK47" s="80">
        <f t="shared" si="6"/>
        <v>0</v>
      </c>
      <c r="FL47" s="80">
        <f t="shared" si="6"/>
        <v>0</v>
      </c>
      <c r="FM47" s="80">
        <f t="shared" si="6"/>
        <v>0</v>
      </c>
      <c r="FN47" s="80">
        <f t="shared" si="6"/>
        <v>0</v>
      </c>
      <c r="FO47" s="80">
        <f t="shared" si="6"/>
        <v>0</v>
      </c>
      <c r="FP47" s="80">
        <f t="shared" si="6"/>
        <v>0</v>
      </c>
      <c r="FQ47" s="80">
        <f t="shared" si="6"/>
        <v>0</v>
      </c>
      <c r="FR47" s="80">
        <f t="shared" si="6"/>
        <v>0</v>
      </c>
      <c r="FS47" s="80">
        <f t="shared" si="6"/>
        <v>0</v>
      </c>
      <c r="FT47" s="80">
        <f t="shared" si="6"/>
        <v>0</v>
      </c>
      <c r="FU47" s="80">
        <f t="shared" si="6"/>
        <v>0</v>
      </c>
      <c r="FV47" s="80">
        <f t="shared" si="6"/>
        <v>0</v>
      </c>
      <c r="FW47" s="80">
        <f t="shared" si="6"/>
        <v>0</v>
      </c>
      <c r="FX47" s="80">
        <f t="shared" ref="FX47:HL47" si="7">IF(MID(BU47,6,1)="2",1,0)</f>
        <v>0</v>
      </c>
      <c r="FY47" s="80">
        <f t="shared" si="7"/>
        <v>0</v>
      </c>
      <c r="FZ47" s="80">
        <f t="shared" si="7"/>
        <v>0</v>
      </c>
      <c r="GA47" s="80">
        <f t="shared" si="7"/>
        <v>0</v>
      </c>
      <c r="GB47" s="80">
        <f t="shared" si="7"/>
        <v>0</v>
      </c>
      <c r="GC47" s="80">
        <f t="shared" si="7"/>
        <v>0</v>
      </c>
      <c r="GD47" s="80">
        <f t="shared" si="7"/>
        <v>0</v>
      </c>
      <c r="GE47" s="80">
        <f t="shared" si="7"/>
        <v>0</v>
      </c>
      <c r="GF47" s="80">
        <f t="shared" si="7"/>
        <v>0</v>
      </c>
      <c r="GG47" s="80">
        <f t="shared" si="7"/>
        <v>0</v>
      </c>
      <c r="GH47" s="80">
        <f t="shared" si="7"/>
        <v>0</v>
      </c>
      <c r="GI47" s="80">
        <f t="shared" si="7"/>
        <v>0</v>
      </c>
      <c r="GJ47" s="80">
        <f t="shared" si="7"/>
        <v>0</v>
      </c>
      <c r="GK47" s="80">
        <f t="shared" si="7"/>
        <v>0</v>
      </c>
      <c r="GL47" s="80">
        <f t="shared" si="7"/>
        <v>0</v>
      </c>
      <c r="GM47" s="80">
        <f t="shared" si="7"/>
        <v>0</v>
      </c>
      <c r="GN47" s="80">
        <f t="shared" si="7"/>
        <v>0</v>
      </c>
      <c r="GO47" s="80">
        <f t="shared" si="7"/>
        <v>0</v>
      </c>
      <c r="GP47" s="80">
        <f t="shared" si="7"/>
        <v>0</v>
      </c>
      <c r="GQ47" s="80">
        <f t="shared" si="7"/>
        <v>0</v>
      </c>
      <c r="GR47" s="80">
        <f t="shared" si="7"/>
        <v>0</v>
      </c>
      <c r="GS47" s="80">
        <f t="shared" si="7"/>
        <v>0</v>
      </c>
      <c r="GT47" s="80">
        <f t="shared" si="7"/>
        <v>0</v>
      </c>
      <c r="GU47" s="80">
        <f t="shared" si="7"/>
        <v>0</v>
      </c>
      <c r="GV47" s="80">
        <f t="shared" si="7"/>
        <v>0</v>
      </c>
      <c r="GW47" s="80">
        <f t="shared" si="7"/>
        <v>0</v>
      </c>
      <c r="GX47" s="80">
        <f t="shared" si="7"/>
        <v>0</v>
      </c>
      <c r="GY47" s="80">
        <f t="shared" si="7"/>
        <v>0</v>
      </c>
      <c r="GZ47" s="80">
        <f t="shared" si="7"/>
        <v>0</v>
      </c>
      <c r="HA47" s="80">
        <f t="shared" si="7"/>
        <v>0</v>
      </c>
      <c r="HB47" s="80">
        <f t="shared" si="7"/>
        <v>0</v>
      </c>
      <c r="HC47" s="80">
        <f t="shared" si="7"/>
        <v>0</v>
      </c>
      <c r="HD47" s="80">
        <f t="shared" si="7"/>
        <v>0</v>
      </c>
      <c r="HE47" s="80">
        <f t="shared" si="7"/>
        <v>0</v>
      </c>
      <c r="HF47" s="80">
        <f t="shared" si="7"/>
        <v>0</v>
      </c>
      <c r="HG47" s="80">
        <f t="shared" si="7"/>
        <v>0</v>
      </c>
      <c r="HH47" s="80">
        <f t="shared" si="7"/>
        <v>0</v>
      </c>
      <c r="HI47" s="80">
        <f t="shared" si="7"/>
        <v>0</v>
      </c>
      <c r="HJ47" s="80">
        <f t="shared" si="7"/>
        <v>0</v>
      </c>
      <c r="HK47" s="80">
        <f t="shared" si="7"/>
        <v>0</v>
      </c>
      <c r="HL47" s="80">
        <f t="shared" si="7"/>
        <v>0</v>
      </c>
    </row>
    <row r="48" spans="1:220" s="80" customFormat="1" ht="26" x14ac:dyDescent="0.2">
      <c r="A48" s="268">
        <v>51</v>
      </c>
      <c r="B48" s="269" t="s">
        <v>2458</v>
      </c>
      <c r="C48" s="269" t="s">
        <v>2463</v>
      </c>
      <c r="D48" s="270" t="s">
        <v>2507</v>
      </c>
      <c r="E48" s="250"/>
      <c r="G48" s="80">
        <v>3</v>
      </c>
      <c r="H48" s="280" t="str" cm="1">
        <f t="array" aca="1" ref="H48" ca="1">INDEX(コード化!$CG$5:$CQ$110,H$3-6,$G48)</f>
        <v>300000</v>
      </c>
      <c r="I48" s="280" t="str" cm="1">
        <f t="array" aca="1" ref="I48" ca="1">INDEX(コード化!$CG$5:$CQ$110,I$3-6,$G48)</f>
        <v>300000</v>
      </c>
      <c r="J48" s="280" t="str" cm="1">
        <f t="array" aca="1" ref="J48" ca="1">INDEX(コード化!$CG$5:$CQ$110,J$3-6,$G48)</f>
        <v>300000</v>
      </c>
      <c r="K48" s="280" t="str" cm="1">
        <f t="array" aca="1" ref="K48" ca="1">INDEX(コード化!$CG$5:$CQ$110,K$3-6,$G48)</f>
        <v>300000</v>
      </c>
      <c r="L48" s="280" t="str" cm="1">
        <f t="array" aca="1" ref="L48" ca="1">INDEX(コード化!$CG$5:$CQ$110,L$3-6,$G48)</f>
        <v>300000</v>
      </c>
      <c r="M48" s="280" t="str" cm="1">
        <f t="array" aca="1" ref="M48" ca="1">INDEX(コード化!$CG$5:$CQ$110,M$3-6,$G48)</f>
        <v>300000</v>
      </c>
      <c r="N48" s="280" t="str" cm="1">
        <f t="array" ref="N48">INDEX(コード化!$CG$5:$CQ$110,N$3-6,$G48)</f>
        <v>300000</v>
      </c>
      <c r="O48" s="280" t="str" cm="1">
        <f t="array" ref="O48">INDEX(コード化!$CG$5:$CQ$110,O$3-6,$G48)</f>
        <v>300000</v>
      </c>
      <c r="P48" s="280" t="str" cm="1">
        <f t="array" ref="P48">INDEX(コード化!$CG$5:$CQ$110,P$3-6,$G48)</f>
        <v>300000</v>
      </c>
      <c r="Q48" s="280" t="str" cm="1">
        <f t="array" ref="Q48">INDEX(コード化!$CG$5:$CQ$110,Q$3-6,$G48)</f>
        <v>300000</v>
      </c>
      <c r="R48" s="280" t="str" cm="1">
        <f t="array" ref="R48">INDEX(コード化!$CG$5:$CQ$110,R$3-6,$G48)</f>
        <v>300000</v>
      </c>
      <c r="S48" s="280" t="str" cm="1">
        <f t="array" ref="S48">INDEX(コード化!$CG$5:$CQ$110,S$3-6,$G48)</f>
        <v>300000</v>
      </c>
      <c r="T48" s="280" t="str" cm="1">
        <f t="array" ref="T48">INDEX(コード化!$CG$5:$CQ$110,T$3-6,$G48)</f>
        <v>300000</v>
      </c>
      <c r="U48" s="280" t="str" cm="1">
        <f t="array" ref="U48">INDEX(コード化!$CG$5:$CQ$110,U$3-6,$G48)</f>
        <v>300000</v>
      </c>
      <c r="V48" s="280" t="str" cm="1">
        <f t="array" ref="V48">INDEX(コード化!$CG$5:$CQ$110,V$3-6,$G48)</f>
        <v>300000</v>
      </c>
      <c r="W48" s="280" t="str" cm="1">
        <f t="array" ref="W48">INDEX(コード化!$CG$5:$CQ$110,W$3-6,$G48)</f>
        <v>300000</v>
      </c>
      <c r="X48" s="280" t="str" cm="1">
        <f t="array" ref="X48">INDEX(コード化!$CG$5:$CQ$110,X$3-6,$G48)</f>
        <v>300000</v>
      </c>
      <c r="Y48" s="280" t="str" cm="1">
        <f t="array" ref="Y48">INDEX(コード化!$CG$5:$CQ$110,Y$3-6,$G48)</f>
        <v>300000</v>
      </c>
      <c r="Z48" s="280" t="str" cm="1">
        <f t="array" ref="Z48">INDEX(コード化!$CG$5:$CQ$110,Z$3-6,$G48)</f>
        <v>300000</v>
      </c>
      <c r="AA48" s="280" t="str" cm="1">
        <f t="array" ref="AA48">INDEX(コード化!$CG$5:$CQ$110,AA$3-6,$G48)</f>
        <v>300000</v>
      </c>
      <c r="AB48" s="280" t="str" cm="1">
        <f t="array" ref="AB48">INDEX(コード化!$CG$5:$CQ$110,AB$3-6,$G48)</f>
        <v>300000</v>
      </c>
      <c r="AC48" s="280" t="str" cm="1">
        <f t="array" ref="AC48">INDEX(コード化!$CG$5:$CQ$110,AC$3-6,$G48)</f>
        <v>300000</v>
      </c>
      <c r="AD48" s="280" t="str" cm="1">
        <f t="array" ref="AD48">INDEX(コード化!$CG$5:$CQ$110,AD$3-6,$G48)</f>
        <v>300000</v>
      </c>
      <c r="AE48" s="280" t="str" cm="1">
        <f t="array" ref="AE48">INDEX(コード化!$CG$5:$CQ$110,AE$3-6,$G48)</f>
        <v>300000</v>
      </c>
      <c r="AF48" s="280" t="str" cm="1">
        <f t="array" ref="AF48">INDEX(コード化!$CG$5:$CQ$110,AF$3-6,$G48)</f>
        <v>300000</v>
      </c>
      <c r="AG48" s="280" t="str" cm="1">
        <f t="array" ref="AG48">INDEX(コード化!$CG$5:$CQ$110,AG$3-6,$G48)</f>
        <v>300000</v>
      </c>
      <c r="AH48" s="280" t="str" cm="1">
        <f t="array" ref="AH48">INDEX(コード化!$CG$5:$CQ$110,AH$3-6,$G48)</f>
        <v>300000</v>
      </c>
      <c r="AI48" s="280" t="str" cm="1">
        <f t="array" ref="AI48">INDEX(コード化!$CG$5:$CQ$110,AI$3-6,$G48)</f>
        <v>300000</v>
      </c>
      <c r="AJ48" s="280" t="str" cm="1">
        <f t="array" ref="AJ48">INDEX(コード化!$CG$5:$CQ$110,AJ$3-6,$G48)</f>
        <v>300000</v>
      </c>
      <c r="AK48" s="280" t="str" cm="1">
        <f t="array" ref="AK48">INDEX(コード化!$CG$5:$CQ$110,AK$3-6,$G48)</f>
        <v>300000</v>
      </c>
      <c r="AL48" s="280" t="str" cm="1">
        <f t="array" ref="AL48">INDEX(コード化!$CG$5:$CQ$110,AL$3-6,$G48)</f>
        <v>300000</v>
      </c>
      <c r="AM48" s="280" t="str" cm="1">
        <f t="array" ref="AM48">INDEX(コード化!$CG$5:$CQ$110,AM$3-6,$G48)</f>
        <v>300000</v>
      </c>
      <c r="AN48" s="280" t="str" cm="1">
        <f t="array" ref="AN48">INDEX(コード化!$CG$5:$CQ$110,AN$3-6,$G48)</f>
        <v>300000</v>
      </c>
      <c r="AO48" s="280" t="str" cm="1">
        <f t="array" ref="AO48">INDEX(コード化!$CG$5:$CQ$110,AO$3-6,$G48)</f>
        <v>300000</v>
      </c>
      <c r="AP48" s="280" t="str" cm="1">
        <f t="array" ref="AP48">INDEX(コード化!$CG$5:$CQ$110,AP$3-6,$G48)</f>
        <v>300000</v>
      </c>
      <c r="AQ48" s="280" t="str" cm="1">
        <f t="array" ref="AQ48">INDEX(コード化!$CG$5:$CQ$110,AQ$3-6,$G48)</f>
        <v>300000</v>
      </c>
      <c r="AR48" s="280" t="str" cm="1">
        <f t="array" ref="AR48">INDEX(コード化!$CG$5:$CQ$110,AR$3-6,$G48)</f>
        <v>300000</v>
      </c>
      <c r="AS48" s="280" t="str" cm="1">
        <f t="array" ref="AS48">INDEX(コード化!$CG$5:$CQ$110,AS$3-6,$G48)</f>
        <v>300000</v>
      </c>
      <c r="AT48" s="280" t="str" cm="1">
        <f t="array" ref="AT48">INDEX(コード化!$CG$5:$CQ$110,AT$3-6,$G48)</f>
        <v>300000</v>
      </c>
      <c r="AU48" s="280" t="str" cm="1">
        <f t="array" ref="AU48">INDEX(コード化!$CG$5:$CQ$110,AU$3-6,$G48)</f>
        <v>300000</v>
      </c>
      <c r="AV48" s="280" t="str" cm="1">
        <f t="array" ref="AV48">INDEX(コード化!$CG$5:$CQ$110,AV$3-6,$G48)</f>
        <v>300000</v>
      </c>
      <c r="AW48" s="280" t="str" cm="1">
        <f t="array" ref="AW48">INDEX(コード化!$CG$5:$CQ$110,AW$3-6,$G48)</f>
        <v>300000</v>
      </c>
      <c r="AX48" s="280" t="str" cm="1">
        <f t="array" ref="AX48">INDEX(コード化!$CG$5:$CQ$110,AX$3-6,$G48)</f>
        <v>300000</v>
      </c>
      <c r="AY48" s="280" t="str" cm="1">
        <f t="array" ref="AY48">INDEX(コード化!$CG$5:$CQ$110,AY$3-6,$G48)</f>
        <v>300000</v>
      </c>
      <c r="AZ48" s="280" t="str" cm="1">
        <f t="array" ref="AZ48">INDEX(コード化!$CG$5:$CQ$110,AZ$3-6,$G48)</f>
        <v>300000</v>
      </c>
      <c r="BA48" s="280" t="str" cm="1">
        <f t="array" ref="BA48">INDEX(コード化!$CG$5:$CQ$110,BA$3-6,$G48)</f>
        <v>300000</v>
      </c>
      <c r="BB48" s="280" t="str" cm="1">
        <f t="array" ref="BB48">INDEX(コード化!$CG$5:$CQ$110,BB$3-6,$G48)</f>
        <v>300000</v>
      </c>
      <c r="BC48" s="280" t="str" cm="1">
        <f t="array" ref="BC48">INDEX(コード化!$CG$5:$CQ$110,BC$3-6,$G48)</f>
        <v>300000</v>
      </c>
      <c r="BD48" s="280" t="str" cm="1">
        <f t="array" ref="BD48">INDEX(コード化!$CG$5:$CQ$110,BD$3-6,$G48)</f>
        <v>300000</v>
      </c>
      <c r="BE48" s="280" t="str" cm="1">
        <f t="array" ref="BE48">INDEX(コード化!$CG$5:$CQ$110,BE$3-6,$G48)</f>
        <v>300000</v>
      </c>
      <c r="BF48" s="280" t="str" cm="1">
        <f t="array" ref="BF48">INDEX(コード化!$CG$5:$CQ$110,BF$3-6,$G48)</f>
        <v>300000</v>
      </c>
      <c r="BG48" s="280" t="str" cm="1">
        <f t="array" ref="BG48">INDEX(コード化!$CG$5:$CQ$110,BG$3-6,$G48)</f>
        <v>300000</v>
      </c>
      <c r="BH48" s="280" t="str" cm="1">
        <f t="array" ref="BH48">INDEX(コード化!$CG$5:$CQ$110,BH$3-6,$G48)</f>
        <v>300000</v>
      </c>
      <c r="BI48" s="280" t="str" cm="1">
        <f t="array" ref="BI48">INDEX(コード化!$CG$5:$CQ$110,BI$3-6,$G48)</f>
        <v>300000</v>
      </c>
      <c r="BJ48" s="280" t="str" cm="1">
        <f t="array" ref="BJ48">INDEX(コード化!$CG$5:$CQ$110,BJ$3-6,$G48)</f>
        <v>300000</v>
      </c>
      <c r="BK48" s="280" t="str" cm="1">
        <f t="array" ref="BK48">INDEX(コード化!$CG$5:$CQ$110,BK$3-6,$G48)</f>
        <v>300000</v>
      </c>
      <c r="BL48" s="280" t="str" cm="1">
        <f t="array" ref="BL48">INDEX(コード化!$CG$5:$CQ$110,BL$3-6,$G48)</f>
        <v>300000</v>
      </c>
      <c r="BM48" s="280" t="str" cm="1">
        <f t="array" ref="BM48">INDEX(コード化!$CG$5:$CQ$110,BM$3-6,$G48)</f>
        <v>300000</v>
      </c>
      <c r="BN48" s="280" t="str" cm="1">
        <f t="array" ref="BN48">INDEX(コード化!$CG$5:$CQ$110,BN$3-6,$G48)</f>
        <v>300000</v>
      </c>
      <c r="BO48" s="280" t="str" cm="1">
        <f t="array" ref="BO48">INDEX(コード化!$CG$5:$CQ$110,BO$3-6,$G48)</f>
        <v>300000</v>
      </c>
      <c r="BP48" s="280" t="str" cm="1">
        <f t="array" ref="BP48">INDEX(コード化!$CG$5:$CQ$110,BP$3-6,$G48)</f>
        <v>300000</v>
      </c>
      <c r="BQ48" s="280" t="str" cm="1">
        <f t="array" ref="BQ48">INDEX(コード化!$CG$5:$CQ$110,BQ$3-6,$G48)</f>
        <v>300000</v>
      </c>
      <c r="BR48" s="280" t="str" cm="1">
        <f t="array" ref="BR48">INDEX(コード化!$CG$5:$CQ$110,BR$3-6,$G48)</f>
        <v>300000</v>
      </c>
      <c r="BS48" s="280" t="str" cm="1">
        <f t="array" ref="BS48">INDEX(コード化!$CG$5:$CQ$110,BS$3-6,$G48)</f>
        <v>300000</v>
      </c>
      <c r="BT48" s="280" t="str" cm="1">
        <f t="array" ref="BT48">INDEX(コード化!$CG$5:$CQ$110,BT$3-6,$G48)</f>
        <v>300000</v>
      </c>
      <c r="BU48" s="280" t="str" cm="1">
        <f t="array" ref="BU48">INDEX(コード化!$CG$5:$CQ$110,BU$3-6,$G48)</f>
        <v>300000</v>
      </c>
      <c r="BV48" s="280" t="str" cm="1">
        <f t="array" ref="BV48">INDEX(コード化!$CG$5:$CQ$110,BV$3-6,$G48)</f>
        <v>300000</v>
      </c>
      <c r="BW48" s="280" t="str" cm="1">
        <f t="array" ref="BW48">INDEX(コード化!$CG$5:$CQ$110,BW$3-6,$G48)</f>
        <v>300000</v>
      </c>
      <c r="BX48" s="280" t="str" cm="1">
        <f t="array" ref="BX48">INDEX(コード化!$CG$5:$CQ$110,BX$3-6,$G48)</f>
        <v>300000</v>
      </c>
      <c r="BY48" s="280" t="str" cm="1">
        <f t="array" ref="BY48">INDEX(コード化!$CG$5:$CQ$110,BY$3-6,$G48)</f>
        <v>300000</v>
      </c>
      <c r="BZ48" s="280" t="str" cm="1">
        <f t="array" ref="BZ48">INDEX(コード化!$CG$5:$CQ$110,BZ$3-6,$G48)</f>
        <v>300000</v>
      </c>
      <c r="CA48" s="280" t="str" cm="1">
        <f t="array" ref="CA48">INDEX(コード化!$CG$5:$CQ$110,CA$3-6,$G48)</f>
        <v>300000</v>
      </c>
      <c r="CB48" s="280" t="str" cm="1">
        <f t="array" ref="CB48">INDEX(コード化!$CG$5:$CQ$110,CB$3-6,$G48)</f>
        <v>300000</v>
      </c>
      <c r="CC48" s="280" t="str" cm="1">
        <f t="array" ref="CC48">INDEX(コード化!$CG$5:$CQ$110,CC$3-6,$G48)</f>
        <v>300000</v>
      </c>
      <c r="CD48" s="280" t="str" cm="1">
        <f t="array" ref="CD48">INDEX(コード化!$CG$5:$CQ$110,CD$3-6,$G48)</f>
        <v>300000</v>
      </c>
      <c r="CE48" s="280" t="str" cm="1">
        <f t="array" ref="CE48">INDEX(コード化!$CG$5:$CQ$110,CE$3-6,$G48)</f>
        <v>300000</v>
      </c>
      <c r="CF48" s="280" t="str" cm="1">
        <f t="array" ref="CF48">INDEX(コード化!$CG$5:$CQ$110,CF$3-6,$G48)</f>
        <v>300000</v>
      </c>
      <c r="CG48" s="280" t="str" cm="1">
        <f t="array" ref="CG48">INDEX(コード化!$CG$5:$CQ$110,CG$3-6,$G48)</f>
        <v>300000</v>
      </c>
      <c r="CH48" s="280" t="str" cm="1">
        <f t="array" ref="CH48">INDEX(コード化!$CG$5:$CQ$110,CH$3-6,$G48)</f>
        <v>300000</v>
      </c>
      <c r="CI48" s="280" t="str" cm="1">
        <f t="array" ref="CI48">INDEX(コード化!$CG$5:$CQ$110,CI$3-6,$G48)</f>
        <v>300000</v>
      </c>
      <c r="CJ48" s="280" t="str" cm="1">
        <f t="array" ref="CJ48">INDEX(コード化!$CG$5:$CQ$110,CJ$3-6,$G48)</f>
        <v>300000</v>
      </c>
      <c r="CK48" s="280" t="str" cm="1">
        <f t="array" ref="CK48">INDEX(コード化!$CG$5:$CQ$110,CK$3-6,$G48)</f>
        <v>300000</v>
      </c>
      <c r="CL48" s="280" t="str" cm="1">
        <f t="array" ref="CL48">INDEX(コード化!$CG$5:$CQ$110,CL$3-6,$G48)</f>
        <v>300000</v>
      </c>
      <c r="CM48" s="280" t="str" cm="1">
        <f t="array" ref="CM48">INDEX(コード化!$CG$5:$CQ$110,CM$3-6,$G48)</f>
        <v>300000</v>
      </c>
      <c r="CN48" s="280" t="str" cm="1">
        <f t="array" ref="CN48">INDEX(コード化!$CG$5:$CQ$110,CN$3-6,$G48)</f>
        <v>300000</v>
      </c>
      <c r="CO48" s="280" t="str" cm="1">
        <f t="array" ref="CO48">INDEX(コード化!$CG$5:$CQ$110,CO$3-6,$G48)</f>
        <v>300000</v>
      </c>
      <c r="CP48" s="280" t="str" cm="1">
        <f t="array" ref="CP48">INDEX(コード化!$CG$5:$CQ$110,CP$3-6,$G48)</f>
        <v>300000</v>
      </c>
      <c r="CQ48" s="280" t="str" cm="1">
        <f t="array" ref="CQ48">INDEX(コード化!$CG$5:$CQ$110,CQ$3-6,$G48)</f>
        <v>300000</v>
      </c>
      <c r="CR48" s="280" t="str" cm="1">
        <f t="array" ref="CR48">INDEX(コード化!$CG$5:$CQ$110,CR$3-6,$G48)</f>
        <v>300000</v>
      </c>
      <c r="CS48" s="280" t="str" cm="1">
        <f t="array" ref="CS48">INDEX(コード化!$CG$5:$CQ$110,CS$3-6,$G48)</f>
        <v>300000</v>
      </c>
      <c r="CT48" s="280" t="str" cm="1">
        <f t="array" ref="CT48">INDEX(コード化!$CG$5:$CQ$110,CT$3-6,$G48)</f>
        <v>300000</v>
      </c>
      <c r="CU48" s="280" t="str" cm="1">
        <f t="array" ref="CU48">INDEX(コード化!$CG$5:$CQ$110,CU$3-6,$G48)</f>
        <v>300000</v>
      </c>
      <c r="CV48" s="280" t="str" cm="1">
        <f t="array" ref="CV48">INDEX(コード化!$CG$5:$CQ$110,CV$3-6,$G48)</f>
        <v>300000</v>
      </c>
      <c r="CW48" s="280" t="str" cm="1">
        <f t="array" ref="CW48">INDEX(コード化!$CG$5:$CQ$110,CW$3-6,$G48)</f>
        <v>300000</v>
      </c>
      <c r="CX48" s="280" t="str" cm="1">
        <f t="array" ref="CX48">INDEX(コード化!$CG$5:$CQ$110,CX$3-6,$G48)</f>
        <v>300000</v>
      </c>
      <c r="CY48" s="280" t="str" cm="1">
        <f t="array" ref="CY48">INDEX(コード化!$CG$5:$CQ$110,CY$3-6,$G48)</f>
        <v>300000</v>
      </c>
      <c r="CZ48" s="280" t="str" cm="1">
        <f t="array" ref="CZ48">INDEX(コード化!$CG$5:$CQ$110,CZ$3-6,$G48)</f>
        <v>300000</v>
      </c>
      <c r="DA48" s="280" t="str" cm="1">
        <f t="array" ref="DA48">INDEX(コード化!$CG$5:$CQ$110,DA$3-6,$G48)</f>
        <v>300000</v>
      </c>
      <c r="DB48" s="280" t="str" cm="1">
        <f t="array" ref="DB48">INDEX(コード化!$CG$5:$CQ$110,DB$3-6,$G48)</f>
        <v>300000</v>
      </c>
      <c r="DC48" s="280" t="str" cm="1">
        <f t="array" ref="DC48">INDEX(コード化!$CG$5:$CQ$110,DC$3-6,$G48)</f>
        <v>300000</v>
      </c>
      <c r="DD48" s="280" t="str" cm="1">
        <f t="array" ref="DD48">INDEX(コード化!$CG$5:$CQ$110,DD$3-6,$G48)</f>
        <v>300000</v>
      </c>
      <c r="DE48" s="280" t="str" cm="1">
        <f t="array" ref="DE48">INDEX(コード化!$CG$5:$CQ$110,DE$3-6,$G48)</f>
        <v>300000</v>
      </c>
      <c r="DF48" s="280" t="str" cm="1">
        <f t="array" ref="DF48">INDEX(コード化!$CG$5:$CQ$110,DF$3-6,$G48)</f>
        <v>300000</v>
      </c>
      <c r="DG48" s="280" t="str" cm="1">
        <f t="array" ref="DG48">INDEX(コード化!$CG$5:$CQ$110,DG$3-6,$G48)</f>
        <v>300000</v>
      </c>
      <c r="DH48" s="280" t="str" cm="1">
        <f t="array" ref="DH48">INDEX(コード化!$CG$5:$CQ$110,DH$3-6,$G48)</f>
        <v>300000</v>
      </c>
      <c r="DI48" s="280" t="str" cm="1">
        <f t="array" ref="DI48">INDEX(コード化!$CG$5:$CQ$110,DI$3-6,$G48)</f>
        <v>300000</v>
      </c>
      <c r="DK48" s="80" cm="1">
        <f t="array" aca="1" ref="DK48" ca="1">_xlfn.IFS(MID(H48,6,1)="4",1,MID(H48,6,1)="1",1,TRUE,0)</f>
        <v>0</v>
      </c>
      <c r="DL48" s="80" cm="1">
        <f t="array" aca="1" ref="DL48" ca="1">_xlfn.IFS(MID(I48,6,1)="4",1,MID(I48,6,1)="1",1,TRUE,0)</f>
        <v>0</v>
      </c>
      <c r="DM48" s="80" cm="1">
        <f t="array" aca="1" ref="DM48" ca="1">_xlfn.IFS(MID(J48,6,1)="4",1,MID(J48,6,1)="1",1,TRUE,0)</f>
        <v>0</v>
      </c>
      <c r="DN48" s="80" cm="1">
        <f t="array" aca="1" ref="DN48" ca="1">_xlfn.IFS(MID(K48,6,1)="4",1,MID(K48,6,1)="1",1,TRUE,0)</f>
        <v>0</v>
      </c>
      <c r="DO48" s="80" cm="1">
        <f t="array" aca="1" ref="DO48" ca="1">_xlfn.IFS(MID(L48,6,1)="4",1,MID(L48,6,1)="1",1,TRUE,0)</f>
        <v>0</v>
      </c>
      <c r="DP48" s="80" cm="1">
        <f t="array" aca="1" ref="DP48" ca="1">_xlfn.IFS(MID(M48,6,1)="4",1,MID(M48,6,1)="1",1,TRUE,0)</f>
        <v>0</v>
      </c>
      <c r="DQ48" s="80" cm="1">
        <f t="array" ref="DQ48">_xlfn.IFS(MID(N48,6,1)="4",1,MID(N48,6,1)="1",1,TRUE,0)</f>
        <v>0</v>
      </c>
      <c r="DR48" s="80" cm="1">
        <f t="array" ref="DR48">_xlfn.IFS(MID(O48,6,1)="4",1,MID(O48,6,1)="1",1,TRUE,0)</f>
        <v>0</v>
      </c>
      <c r="DS48" s="80" cm="1">
        <f t="array" ref="DS48">_xlfn.IFS(MID(P48,6,1)="4",1,MID(P48,6,1)="1",1,TRUE,0)</f>
        <v>0</v>
      </c>
      <c r="DT48" s="80" cm="1">
        <f t="array" ref="DT48">_xlfn.IFS(MID(Q48,6,1)="4",1,MID(Q48,6,1)="1",1,TRUE,0)</f>
        <v>0</v>
      </c>
      <c r="DU48" s="80" cm="1">
        <f t="array" ref="DU48">_xlfn.IFS(MID(R48,6,1)="4",1,MID(R48,6,1)="1",1,TRUE,0)</f>
        <v>0</v>
      </c>
      <c r="DV48" s="80" cm="1">
        <f t="array" ref="DV48">_xlfn.IFS(MID(S48,6,1)="4",1,MID(S48,6,1)="1",1,TRUE,0)</f>
        <v>0</v>
      </c>
      <c r="DW48" s="80" cm="1">
        <f t="array" ref="DW48">_xlfn.IFS(MID(T48,6,1)="4",1,MID(T48,6,1)="1",1,TRUE,0)</f>
        <v>0</v>
      </c>
      <c r="DX48" s="80" cm="1">
        <f t="array" ref="DX48">_xlfn.IFS(MID(U48,6,1)="4",1,MID(U48,6,1)="1",1,TRUE,0)</f>
        <v>0</v>
      </c>
      <c r="DY48" s="80" cm="1">
        <f t="array" ref="DY48">_xlfn.IFS(MID(V48,6,1)="4",1,MID(V48,6,1)="1",1,TRUE,0)</f>
        <v>0</v>
      </c>
      <c r="DZ48" s="80" cm="1">
        <f t="array" ref="DZ48">_xlfn.IFS(MID(W48,6,1)="4",1,MID(W48,6,1)="1",1,TRUE,0)</f>
        <v>0</v>
      </c>
      <c r="EA48" s="80" cm="1">
        <f t="array" ref="EA48">_xlfn.IFS(MID(X48,6,1)="4",1,MID(X48,6,1)="1",1,TRUE,0)</f>
        <v>0</v>
      </c>
      <c r="EB48" s="80" cm="1">
        <f t="array" ref="EB48">_xlfn.IFS(MID(Y48,6,1)="4",1,MID(Y48,6,1)="1",1,TRUE,0)</f>
        <v>0</v>
      </c>
      <c r="EC48" s="80" cm="1">
        <f t="array" ref="EC48">_xlfn.IFS(MID(Z48,6,1)="4",1,MID(Z48,6,1)="1",1,TRUE,0)</f>
        <v>0</v>
      </c>
      <c r="ED48" s="80" cm="1">
        <f t="array" ref="ED48">_xlfn.IFS(MID(AA48,6,1)="4",1,MID(AA48,6,1)="1",1,TRUE,0)</f>
        <v>0</v>
      </c>
      <c r="EE48" s="80" cm="1">
        <f t="array" ref="EE48">_xlfn.IFS(MID(AB48,6,1)="4",1,MID(AB48,6,1)="1",1,TRUE,0)</f>
        <v>0</v>
      </c>
      <c r="EF48" s="80" cm="1">
        <f t="array" ref="EF48">_xlfn.IFS(MID(AC48,6,1)="4",1,MID(AC48,6,1)="1",1,TRUE,0)</f>
        <v>0</v>
      </c>
      <c r="EG48" s="80" cm="1">
        <f t="array" ref="EG48">_xlfn.IFS(MID(AD48,6,1)="4",1,MID(AD48,6,1)="1",1,TRUE,0)</f>
        <v>0</v>
      </c>
      <c r="EH48" s="80" cm="1">
        <f t="array" ref="EH48">_xlfn.IFS(MID(AE48,6,1)="4",1,MID(AE48,6,1)="1",1,TRUE,0)</f>
        <v>0</v>
      </c>
      <c r="EI48" s="80" cm="1">
        <f t="array" ref="EI48">_xlfn.IFS(MID(AF48,6,1)="4",1,MID(AF48,6,1)="1",1,TRUE,0)</f>
        <v>0</v>
      </c>
      <c r="EJ48" s="80" cm="1">
        <f t="array" ref="EJ48">_xlfn.IFS(MID(AG48,6,1)="4",1,MID(AG48,6,1)="1",1,TRUE,0)</f>
        <v>0</v>
      </c>
      <c r="EK48" s="80" cm="1">
        <f t="array" ref="EK48">_xlfn.IFS(MID(AH48,6,1)="4",1,MID(AH48,6,1)="1",1,TRUE,0)</f>
        <v>0</v>
      </c>
      <c r="EL48" s="80" cm="1">
        <f t="array" ref="EL48">_xlfn.IFS(MID(AI48,6,1)="4",1,MID(AI48,6,1)="1",1,TRUE,0)</f>
        <v>0</v>
      </c>
      <c r="EM48" s="80" cm="1">
        <f t="array" ref="EM48">_xlfn.IFS(MID(AJ48,6,1)="4",1,MID(AJ48,6,1)="1",1,TRUE,0)</f>
        <v>0</v>
      </c>
      <c r="EN48" s="80" cm="1">
        <f t="array" ref="EN48">_xlfn.IFS(MID(AK48,6,1)="4",1,MID(AK48,6,1)="1",1,TRUE,0)</f>
        <v>0</v>
      </c>
      <c r="EO48" s="80" cm="1">
        <f t="array" ref="EO48">_xlfn.IFS(MID(AL48,6,1)="4",1,MID(AL48,6,1)="1",1,TRUE,0)</f>
        <v>0</v>
      </c>
      <c r="EP48" s="80" cm="1">
        <f t="array" ref="EP48">_xlfn.IFS(MID(AM48,6,1)="4",1,MID(AM48,6,1)="1",1,TRUE,0)</f>
        <v>0</v>
      </c>
      <c r="EQ48" s="80" cm="1">
        <f t="array" ref="EQ48">_xlfn.IFS(MID(AN48,6,1)="4",1,MID(AN48,6,1)="1",1,TRUE,0)</f>
        <v>0</v>
      </c>
      <c r="ER48" s="80" cm="1">
        <f t="array" ref="ER48">_xlfn.IFS(MID(AO48,6,1)="4",1,MID(AO48,6,1)="1",1,TRUE,0)</f>
        <v>0</v>
      </c>
      <c r="ES48" s="80" cm="1">
        <f t="array" ref="ES48">_xlfn.IFS(MID(AP48,6,1)="4",1,MID(AP48,6,1)="1",1,TRUE,0)</f>
        <v>0</v>
      </c>
      <c r="ET48" s="80" cm="1">
        <f t="array" ref="ET48">_xlfn.IFS(MID(AQ48,6,1)="4",1,MID(AQ48,6,1)="1",1,TRUE,0)</f>
        <v>0</v>
      </c>
      <c r="EU48" s="80" cm="1">
        <f t="array" ref="EU48">_xlfn.IFS(MID(AR48,6,1)="4",1,MID(AR48,6,1)="1",1,TRUE,0)</f>
        <v>0</v>
      </c>
      <c r="EV48" s="80" cm="1">
        <f t="array" ref="EV48">_xlfn.IFS(MID(AS48,6,1)="4",1,MID(AS48,6,1)="1",1,TRUE,0)</f>
        <v>0</v>
      </c>
      <c r="EW48" s="80" cm="1">
        <f t="array" ref="EW48">_xlfn.IFS(MID(AT48,6,1)="4",1,MID(AT48,6,1)="1",1,TRUE,0)</f>
        <v>0</v>
      </c>
      <c r="EX48" s="80" cm="1">
        <f t="array" ref="EX48">_xlfn.IFS(MID(AU48,6,1)="4",1,MID(AU48,6,1)="1",1,TRUE,0)</f>
        <v>0</v>
      </c>
      <c r="EY48" s="80" cm="1">
        <f t="array" ref="EY48">_xlfn.IFS(MID(AV48,6,1)="4",1,MID(AV48,6,1)="1",1,TRUE,0)</f>
        <v>0</v>
      </c>
      <c r="EZ48" s="80" cm="1">
        <f t="array" ref="EZ48">_xlfn.IFS(MID(AW48,6,1)="4",1,MID(AW48,6,1)="1",1,TRUE,0)</f>
        <v>0</v>
      </c>
      <c r="FA48" s="80" cm="1">
        <f t="array" ref="FA48">_xlfn.IFS(MID(AX48,6,1)="4",1,MID(AX48,6,1)="1",1,TRUE,0)</f>
        <v>0</v>
      </c>
      <c r="FB48" s="80" cm="1">
        <f t="array" ref="FB48">_xlfn.IFS(MID(AY48,6,1)="4",1,MID(AY48,6,1)="1",1,TRUE,0)</f>
        <v>0</v>
      </c>
      <c r="FC48" s="80" cm="1">
        <f t="array" ref="FC48">_xlfn.IFS(MID(AZ48,6,1)="4",1,MID(AZ48,6,1)="1",1,TRUE,0)</f>
        <v>0</v>
      </c>
      <c r="FD48" s="80" cm="1">
        <f t="array" ref="FD48">_xlfn.IFS(MID(BA48,6,1)="4",1,MID(BA48,6,1)="1",1,TRUE,0)</f>
        <v>0</v>
      </c>
      <c r="FE48" s="80" cm="1">
        <f t="array" ref="FE48">_xlfn.IFS(MID(BB48,6,1)="4",1,MID(BB48,6,1)="1",1,TRUE,0)</f>
        <v>0</v>
      </c>
      <c r="FF48" s="80" cm="1">
        <f t="array" ref="FF48">_xlfn.IFS(MID(BC48,6,1)="4",1,MID(BC48,6,1)="1",1,TRUE,0)</f>
        <v>0</v>
      </c>
      <c r="FG48" s="80" cm="1">
        <f t="array" ref="FG48">_xlfn.IFS(MID(BD48,6,1)="4",1,MID(BD48,6,1)="1",1,TRUE,0)</f>
        <v>0</v>
      </c>
      <c r="FH48" s="80" cm="1">
        <f t="array" ref="FH48">_xlfn.IFS(MID(BE48,6,1)="4",1,MID(BE48,6,1)="1",1,TRUE,0)</f>
        <v>0</v>
      </c>
      <c r="FI48" s="80" cm="1">
        <f t="array" ref="FI48">_xlfn.IFS(MID(BF48,6,1)="4",1,MID(BF48,6,1)="1",1,TRUE,0)</f>
        <v>0</v>
      </c>
      <c r="FJ48" s="80" cm="1">
        <f t="array" ref="FJ48">_xlfn.IFS(MID(BG48,6,1)="4",1,MID(BG48,6,1)="1",1,TRUE,0)</f>
        <v>0</v>
      </c>
      <c r="FK48" s="80" cm="1">
        <f t="array" ref="FK48">_xlfn.IFS(MID(BH48,6,1)="4",1,MID(BH48,6,1)="1",1,TRUE,0)</f>
        <v>0</v>
      </c>
      <c r="FL48" s="80" cm="1">
        <f t="array" ref="FL48">_xlfn.IFS(MID(BI48,6,1)="4",1,MID(BI48,6,1)="1",1,TRUE,0)</f>
        <v>0</v>
      </c>
      <c r="FM48" s="80" cm="1">
        <f t="array" ref="FM48">_xlfn.IFS(MID(BJ48,6,1)="4",1,MID(BJ48,6,1)="1",1,TRUE,0)</f>
        <v>0</v>
      </c>
      <c r="FN48" s="80" cm="1">
        <f t="array" ref="FN48">_xlfn.IFS(MID(BK48,6,1)="4",1,MID(BK48,6,1)="1",1,TRUE,0)</f>
        <v>0</v>
      </c>
      <c r="FO48" s="80" cm="1">
        <f t="array" ref="FO48">_xlfn.IFS(MID(BL48,6,1)="4",1,MID(BL48,6,1)="1",1,TRUE,0)</f>
        <v>0</v>
      </c>
      <c r="FP48" s="80" cm="1">
        <f t="array" ref="FP48">_xlfn.IFS(MID(BM48,6,1)="4",1,MID(BM48,6,1)="1",1,TRUE,0)</f>
        <v>0</v>
      </c>
      <c r="FQ48" s="80" cm="1">
        <f t="array" ref="FQ48">_xlfn.IFS(MID(BN48,6,1)="4",1,MID(BN48,6,1)="1",1,TRUE,0)</f>
        <v>0</v>
      </c>
      <c r="FR48" s="80" cm="1">
        <f t="array" ref="FR48">_xlfn.IFS(MID(BO48,6,1)="4",1,MID(BO48,6,1)="1",1,TRUE,0)</f>
        <v>0</v>
      </c>
      <c r="FS48" s="80" cm="1">
        <f t="array" ref="FS48">_xlfn.IFS(MID(BP48,6,1)="4",1,MID(BP48,6,1)="1",1,TRUE,0)</f>
        <v>0</v>
      </c>
      <c r="FT48" s="80" cm="1">
        <f t="array" ref="FT48">_xlfn.IFS(MID(BQ48,6,1)="4",1,MID(BQ48,6,1)="1",1,TRUE,0)</f>
        <v>0</v>
      </c>
      <c r="FU48" s="80" cm="1">
        <f t="array" ref="FU48">_xlfn.IFS(MID(BR48,6,1)="4",1,MID(BR48,6,1)="1",1,TRUE,0)</f>
        <v>0</v>
      </c>
      <c r="FV48" s="80" cm="1">
        <f t="array" ref="FV48">_xlfn.IFS(MID(BS48,6,1)="4",1,MID(BS48,6,1)="1",1,TRUE,0)</f>
        <v>0</v>
      </c>
      <c r="FW48" s="80" cm="1">
        <f t="array" ref="FW48">_xlfn.IFS(MID(BT48,6,1)="4",1,MID(BT48,6,1)="1",1,TRUE,0)</f>
        <v>0</v>
      </c>
      <c r="FX48" s="80" cm="1">
        <f t="array" ref="FX48">_xlfn.IFS(MID(BU48,6,1)="4",1,MID(BU48,6,1)="1",1,TRUE,0)</f>
        <v>0</v>
      </c>
      <c r="FY48" s="80" cm="1">
        <f t="array" ref="FY48">_xlfn.IFS(MID(BV48,6,1)="4",1,MID(BV48,6,1)="1",1,TRUE,0)</f>
        <v>0</v>
      </c>
      <c r="FZ48" s="80" cm="1">
        <f t="array" ref="FZ48">_xlfn.IFS(MID(BW48,6,1)="4",1,MID(BW48,6,1)="1",1,TRUE,0)</f>
        <v>0</v>
      </c>
      <c r="GA48" s="80" cm="1">
        <f t="array" ref="GA48">_xlfn.IFS(MID(BX48,6,1)="4",1,MID(BX48,6,1)="1",1,TRUE,0)</f>
        <v>0</v>
      </c>
      <c r="GB48" s="80" cm="1">
        <f t="array" ref="GB48">_xlfn.IFS(MID(BY48,6,1)="4",1,MID(BY48,6,1)="1",1,TRUE,0)</f>
        <v>0</v>
      </c>
      <c r="GC48" s="80" cm="1">
        <f t="array" ref="GC48">_xlfn.IFS(MID(BZ48,6,1)="4",1,MID(BZ48,6,1)="1",1,TRUE,0)</f>
        <v>0</v>
      </c>
      <c r="GD48" s="80" cm="1">
        <f t="array" ref="GD48">_xlfn.IFS(MID(CA48,6,1)="4",1,MID(CA48,6,1)="1",1,TRUE,0)</f>
        <v>0</v>
      </c>
      <c r="GE48" s="80" cm="1">
        <f t="array" ref="GE48">_xlfn.IFS(MID(CB48,6,1)="4",1,MID(CB48,6,1)="1",1,TRUE,0)</f>
        <v>0</v>
      </c>
      <c r="GF48" s="80" cm="1">
        <f t="array" ref="GF48">_xlfn.IFS(MID(CC48,6,1)="4",1,MID(CC48,6,1)="1",1,TRUE,0)</f>
        <v>0</v>
      </c>
      <c r="GG48" s="80" cm="1">
        <f t="array" ref="GG48">_xlfn.IFS(MID(CD48,6,1)="4",1,MID(CD48,6,1)="1",1,TRUE,0)</f>
        <v>0</v>
      </c>
      <c r="GH48" s="80" cm="1">
        <f t="array" ref="GH48">_xlfn.IFS(MID(CE48,6,1)="4",1,MID(CE48,6,1)="1",1,TRUE,0)</f>
        <v>0</v>
      </c>
      <c r="GI48" s="80" cm="1">
        <f t="array" ref="GI48">_xlfn.IFS(MID(CF48,6,1)="4",1,MID(CF48,6,1)="1",1,TRUE,0)</f>
        <v>0</v>
      </c>
      <c r="GJ48" s="80" cm="1">
        <f t="array" ref="GJ48">_xlfn.IFS(MID(CG48,6,1)="4",1,MID(CG48,6,1)="1",1,TRUE,0)</f>
        <v>0</v>
      </c>
      <c r="GK48" s="80" cm="1">
        <f t="array" ref="GK48">_xlfn.IFS(MID(CH48,6,1)="4",1,MID(CH48,6,1)="1",1,TRUE,0)</f>
        <v>0</v>
      </c>
      <c r="GL48" s="80" cm="1">
        <f t="array" ref="GL48">_xlfn.IFS(MID(CI48,6,1)="4",1,MID(CI48,6,1)="1",1,TRUE,0)</f>
        <v>0</v>
      </c>
      <c r="GM48" s="80" cm="1">
        <f t="array" ref="GM48">_xlfn.IFS(MID(CJ48,6,1)="4",1,MID(CJ48,6,1)="1",1,TRUE,0)</f>
        <v>0</v>
      </c>
      <c r="GN48" s="80" cm="1">
        <f t="array" ref="GN48">_xlfn.IFS(MID(CK48,6,1)="4",1,MID(CK48,6,1)="1",1,TRUE,0)</f>
        <v>0</v>
      </c>
      <c r="GO48" s="80" cm="1">
        <f t="array" ref="GO48">_xlfn.IFS(MID(CL48,6,1)="4",1,MID(CL48,6,1)="1",1,TRUE,0)</f>
        <v>0</v>
      </c>
      <c r="GP48" s="80" cm="1">
        <f t="array" ref="GP48">_xlfn.IFS(MID(CM48,6,1)="4",1,MID(CM48,6,1)="1",1,TRUE,0)</f>
        <v>0</v>
      </c>
      <c r="GQ48" s="80" cm="1">
        <f t="array" ref="GQ48">_xlfn.IFS(MID(CN48,6,1)="4",1,MID(CN48,6,1)="1",1,TRUE,0)</f>
        <v>0</v>
      </c>
      <c r="GR48" s="80" cm="1">
        <f t="array" ref="GR48">_xlfn.IFS(MID(CO48,6,1)="4",1,MID(CO48,6,1)="1",1,TRUE,0)</f>
        <v>0</v>
      </c>
      <c r="GS48" s="80" cm="1">
        <f t="array" ref="GS48">_xlfn.IFS(MID(CP48,6,1)="4",1,MID(CP48,6,1)="1",1,TRUE,0)</f>
        <v>0</v>
      </c>
      <c r="GT48" s="80" cm="1">
        <f t="array" ref="GT48">_xlfn.IFS(MID(CQ48,6,1)="4",1,MID(CQ48,6,1)="1",1,TRUE,0)</f>
        <v>0</v>
      </c>
      <c r="GU48" s="80" cm="1">
        <f t="array" ref="GU48">_xlfn.IFS(MID(CR48,6,1)="4",1,MID(CR48,6,1)="1",1,TRUE,0)</f>
        <v>0</v>
      </c>
      <c r="GV48" s="80" cm="1">
        <f t="array" ref="GV48">_xlfn.IFS(MID(CS48,6,1)="4",1,MID(CS48,6,1)="1",1,TRUE,0)</f>
        <v>0</v>
      </c>
      <c r="GW48" s="80" cm="1">
        <f t="array" ref="GW48">_xlfn.IFS(MID(CT48,6,1)="4",1,MID(CT48,6,1)="1",1,TRUE,0)</f>
        <v>0</v>
      </c>
      <c r="GX48" s="80" cm="1">
        <f t="array" ref="GX48">_xlfn.IFS(MID(CU48,6,1)="4",1,MID(CU48,6,1)="1",1,TRUE,0)</f>
        <v>0</v>
      </c>
      <c r="GY48" s="80" cm="1">
        <f t="array" ref="GY48">_xlfn.IFS(MID(CV48,6,1)="4",1,MID(CV48,6,1)="1",1,TRUE,0)</f>
        <v>0</v>
      </c>
      <c r="GZ48" s="80" cm="1">
        <f t="array" ref="GZ48">_xlfn.IFS(MID(CW48,6,1)="4",1,MID(CW48,6,1)="1",1,TRUE,0)</f>
        <v>0</v>
      </c>
      <c r="HA48" s="80" cm="1">
        <f t="array" ref="HA48">_xlfn.IFS(MID(CX48,6,1)="4",1,MID(CX48,6,1)="1",1,TRUE,0)</f>
        <v>0</v>
      </c>
      <c r="HB48" s="80" cm="1">
        <f t="array" ref="HB48">_xlfn.IFS(MID(CY48,6,1)="4",1,MID(CY48,6,1)="1",1,TRUE,0)</f>
        <v>0</v>
      </c>
      <c r="HC48" s="80" cm="1">
        <f t="array" ref="HC48">_xlfn.IFS(MID(CZ48,6,1)="4",1,MID(CZ48,6,1)="1",1,TRUE,0)</f>
        <v>0</v>
      </c>
      <c r="HD48" s="80" cm="1">
        <f t="array" ref="HD48">_xlfn.IFS(MID(DA48,6,1)="4",1,MID(DA48,6,1)="1",1,TRUE,0)</f>
        <v>0</v>
      </c>
      <c r="HE48" s="80" cm="1">
        <f t="array" ref="HE48">_xlfn.IFS(MID(DB48,6,1)="4",1,MID(DB48,6,1)="1",1,TRUE,0)</f>
        <v>0</v>
      </c>
      <c r="HF48" s="80" cm="1">
        <f t="array" ref="HF48">_xlfn.IFS(MID(DC48,6,1)="4",1,MID(DC48,6,1)="1",1,TRUE,0)</f>
        <v>0</v>
      </c>
      <c r="HG48" s="80" cm="1">
        <f t="array" ref="HG48">_xlfn.IFS(MID(DD48,6,1)="4",1,MID(DD48,6,1)="1",1,TRUE,0)</f>
        <v>0</v>
      </c>
      <c r="HH48" s="80" cm="1">
        <f t="array" ref="HH48">_xlfn.IFS(MID(DE48,6,1)="4",1,MID(DE48,6,1)="1",1,TRUE,0)</f>
        <v>0</v>
      </c>
      <c r="HI48" s="80" cm="1">
        <f t="array" ref="HI48">_xlfn.IFS(MID(DF48,6,1)="4",1,MID(DF48,6,1)="1",1,TRUE,0)</f>
        <v>0</v>
      </c>
      <c r="HJ48" s="80" cm="1">
        <f t="array" ref="HJ48">_xlfn.IFS(MID(DG48,6,1)="4",1,MID(DG48,6,1)="1",1,TRUE,0)</f>
        <v>0</v>
      </c>
      <c r="HK48" s="80" cm="1">
        <f t="array" ref="HK48">_xlfn.IFS(MID(DH48,6,1)="4",1,MID(DH48,6,1)="1",1,TRUE,0)</f>
        <v>0</v>
      </c>
      <c r="HL48" s="80" cm="1">
        <f t="array" ref="HL48">_xlfn.IFS(MID(DI48,6,1)="4",1,MID(DI48,6,1)="1",1,TRUE,0)</f>
        <v>0</v>
      </c>
    </row>
    <row r="49" spans="1:220" s="80" customFormat="1" ht="26" x14ac:dyDescent="0.2">
      <c r="A49" s="268">
        <v>52</v>
      </c>
      <c r="B49" s="269" t="s">
        <v>2458</v>
      </c>
      <c r="C49" s="269" t="s">
        <v>2463</v>
      </c>
      <c r="D49" s="270" t="s">
        <v>2508</v>
      </c>
      <c r="E49" s="250"/>
      <c r="G49" s="80">
        <v>4</v>
      </c>
      <c r="H49" s="280" t="str" cm="1">
        <f t="array" aca="1" ref="H49" ca="1">INDEX(コード化!$CG$5:$CQ$110,H$3-6,$G49)</f>
        <v>400000</v>
      </c>
      <c r="I49" s="280" t="str" cm="1">
        <f t="array" aca="1" ref="I49" ca="1">INDEX(コード化!$CG$5:$CQ$110,I$3-6,$G49)</f>
        <v>400000</v>
      </c>
      <c r="J49" s="280" t="str" cm="1">
        <f t="array" aca="1" ref="J49" ca="1">INDEX(コード化!$CG$5:$CQ$110,J$3-6,$G49)</f>
        <v>400000</v>
      </c>
      <c r="K49" s="280" t="str" cm="1">
        <f t="array" aca="1" ref="K49" ca="1">INDEX(コード化!$CG$5:$CQ$110,K$3-6,$G49)</f>
        <v>400000</v>
      </c>
      <c r="L49" s="280" t="str" cm="1">
        <f t="array" aca="1" ref="L49" ca="1">INDEX(コード化!$CG$5:$CQ$110,L$3-6,$G49)</f>
        <v>400000</v>
      </c>
      <c r="M49" s="280" t="str" cm="1">
        <f t="array" aca="1" ref="M49" ca="1">INDEX(コード化!$CG$5:$CQ$110,M$3-6,$G49)</f>
        <v>400000</v>
      </c>
      <c r="N49" s="280" t="str" cm="1">
        <f t="array" ref="N49">INDEX(コード化!$CG$5:$CQ$110,N$3-6,$G49)</f>
        <v>400000</v>
      </c>
      <c r="O49" s="280" t="str" cm="1">
        <f t="array" ref="O49">INDEX(コード化!$CG$5:$CQ$110,O$3-6,$G49)</f>
        <v>400000</v>
      </c>
      <c r="P49" s="280" t="str" cm="1">
        <f t="array" ref="P49">INDEX(コード化!$CG$5:$CQ$110,P$3-6,$G49)</f>
        <v>400000</v>
      </c>
      <c r="Q49" s="280" t="str" cm="1">
        <f t="array" ref="Q49">INDEX(コード化!$CG$5:$CQ$110,Q$3-6,$G49)</f>
        <v>400000</v>
      </c>
      <c r="R49" s="280" t="str" cm="1">
        <f t="array" ref="R49">INDEX(コード化!$CG$5:$CQ$110,R$3-6,$G49)</f>
        <v>400000</v>
      </c>
      <c r="S49" s="280" t="str" cm="1">
        <f t="array" ref="S49">INDEX(コード化!$CG$5:$CQ$110,S$3-6,$G49)</f>
        <v>400000</v>
      </c>
      <c r="T49" s="280" t="str" cm="1">
        <f t="array" ref="T49">INDEX(コード化!$CG$5:$CQ$110,T$3-6,$G49)</f>
        <v>400000</v>
      </c>
      <c r="U49" s="280" t="str" cm="1">
        <f t="array" ref="U49">INDEX(コード化!$CG$5:$CQ$110,U$3-6,$G49)</f>
        <v>400000</v>
      </c>
      <c r="V49" s="280" t="str" cm="1">
        <f t="array" ref="V49">INDEX(コード化!$CG$5:$CQ$110,V$3-6,$G49)</f>
        <v>400000</v>
      </c>
      <c r="W49" s="280" t="str" cm="1">
        <f t="array" ref="W49">INDEX(コード化!$CG$5:$CQ$110,W$3-6,$G49)</f>
        <v>400000</v>
      </c>
      <c r="X49" s="280" t="str" cm="1">
        <f t="array" ref="X49">INDEX(コード化!$CG$5:$CQ$110,X$3-6,$G49)</f>
        <v>400000</v>
      </c>
      <c r="Y49" s="280" t="str" cm="1">
        <f t="array" ref="Y49">INDEX(コード化!$CG$5:$CQ$110,Y$3-6,$G49)</f>
        <v>400000</v>
      </c>
      <c r="Z49" s="280" t="str" cm="1">
        <f t="array" ref="Z49">INDEX(コード化!$CG$5:$CQ$110,Z$3-6,$G49)</f>
        <v>400000</v>
      </c>
      <c r="AA49" s="280" t="str" cm="1">
        <f t="array" ref="AA49">INDEX(コード化!$CG$5:$CQ$110,AA$3-6,$G49)</f>
        <v>400000</v>
      </c>
      <c r="AB49" s="280" t="str" cm="1">
        <f t="array" ref="AB49">INDEX(コード化!$CG$5:$CQ$110,AB$3-6,$G49)</f>
        <v>400000</v>
      </c>
      <c r="AC49" s="280" t="str" cm="1">
        <f t="array" ref="AC49">INDEX(コード化!$CG$5:$CQ$110,AC$3-6,$G49)</f>
        <v>400000</v>
      </c>
      <c r="AD49" s="280" t="str" cm="1">
        <f t="array" ref="AD49">INDEX(コード化!$CG$5:$CQ$110,AD$3-6,$G49)</f>
        <v>400000</v>
      </c>
      <c r="AE49" s="280" t="str" cm="1">
        <f t="array" ref="AE49">INDEX(コード化!$CG$5:$CQ$110,AE$3-6,$G49)</f>
        <v>400000</v>
      </c>
      <c r="AF49" s="280" t="str" cm="1">
        <f t="array" ref="AF49">INDEX(コード化!$CG$5:$CQ$110,AF$3-6,$G49)</f>
        <v>400000</v>
      </c>
      <c r="AG49" s="280" t="str" cm="1">
        <f t="array" ref="AG49">INDEX(コード化!$CG$5:$CQ$110,AG$3-6,$G49)</f>
        <v>400000</v>
      </c>
      <c r="AH49" s="280" t="str" cm="1">
        <f t="array" ref="AH49">INDEX(コード化!$CG$5:$CQ$110,AH$3-6,$G49)</f>
        <v>400000</v>
      </c>
      <c r="AI49" s="280" t="str" cm="1">
        <f t="array" ref="AI49">INDEX(コード化!$CG$5:$CQ$110,AI$3-6,$G49)</f>
        <v>400000</v>
      </c>
      <c r="AJ49" s="280" t="str" cm="1">
        <f t="array" ref="AJ49">INDEX(コード化!$CG$5:$CQ$110,AJ$3-6,$G49)</f>
        <v>400000</v>
      </c>
      <c r="AK49" s="280" t="str" cm="1">
        <f t="array" ref="AK49">INDEX(コード化!$CG$5:$CQ$110,AK$3-6,$G49)</f>
        <v>400000</v>
      </c>
      <c r="AL49" s="280" t="str" cm="1">
        <f t="array" ref="AL49">INDEX(コード化!$CG$5:$CQ$110,AL$3-6,$G49)</f>
        <v>400000</v>
      </c>
      <c r="AM49" s="280" t="str" cm="1">
        <f t="array" ref="AM49">INDEX(コード化!$CG$5:$CQ$110,AM$3-6,$G49)</f>
        <v>400000</v>
      </c>
      <c r="AN49" s="280" t="str" cm="1">
        <f t="array" ref="AN49">INDEX(コード化!$CG$5:$CQ$110,AN$3-6,$G49)</f>
        <v>400000</v>
      </c>
      <c r="AO49" s="280" t="str" cm="1">
        <f t="array" ref="AO49">INDEX(コード化!$CG$5:$CQ$110,AO$3-6,$G49)</f>
        <v>400000</v>
      </c>
      <c r="AP49" s="280" t="str" cm="1">
        <f t="array" ref="AP49">INDEX(コード化!$CG$5:$CQ$110,AP$3-6,$G49)</f>
        <v>400000</v>
      </c>
      <c r="AQ49" s="280" t="str" cm="1">
        <f t="array" ref="AQ49">INDEX(コード化!$CG$5:$CQ$110,AQ$3-6,$G49)</f>
        <v>400000</v>
      </c>
      <c r="AR49" s="280" t="str" cm="1">
        <f t="array" ref="AR49">INDEX(コード化!$CG$5:$CQ$110,AR$3-6,$G49)</f>
        <v>400000</v>
      </c>
      <c r="AS49" s="280" t="str" cm="1">
        <f t="array" ref="AS49">INDEX(コード化!$CG$5:$CQ$110,AS$3-6,$G49)</f>
        <v>400000</v>
      </c>
      <c r="AT49" s="280" t="str" cm="1">
        <f t="array" ref="AT49">INDEX(コード化!$CG$5:$CQ$110,AT$3-6,$G49)</f>
        <v>400000</v>
      </c>
      <c r="AU49" s="280" t="str" cm="1">
        <f t="array" ref="AU49">INDEX(コード化!$CG$5:$CQ$110,AU$3-6,$G49)</f>
        <v>400000</v>
      </c>
      <c r="AV49" s="280" t="str" cm="1">
        <f t="array" ref="AV49">INDEX(コード化!$CG$5:$CQ$110,AV$3-6,$G49)</f>
        <v>400000</v>
      </c>
      <c r="AW49" s="280" t="str" cm="1">
        <f t="array" ref="AW49">INDEX(コード化!$CG$5:$CQ$110,AW$3-6,$G49)</f>
        <v>400000</v>
      </c>
      <c r="AX49" s="280" t="str" cm="1">
        <f t="array" ref="AX49">INDEX(コード化!$CG$5:$CQ$110,AX$3-6,$G49)</f>
        <v>400000</v>
      </c>
      <c r="AY49" s="280" t="str" cm="1">
        <f t="array" ref="AY49">INDEX(コード化!$CG$5:$CQ$110,AY$3-6,$G49)</f>
        <v>400000</v>
      </c>
      <c r="AZ49" s="280" t="str" cm="1">
        <f t="array" ref="AZ49">INDEX(コード化!$CG$5:$CQ$110,AZ$3-6,$G49)</f>
        <v>400000</v>
      </c>
      <c r="BA49" s="280" t="str" cm="1">
        <f t="array" ref="BA49">INDEX(コード化!$CG$5:$CQ$110,BA$3-6,$G49)</f>
        <v>400000</v>
      </c>
      <c r="BB49" s="280" t="str" cm="1">
        <f t="array" ref="BB49">INDEX(コード化!$CG$5:$CQ$110,BB$3-6,$G49)</f>
        <v>400000</v>
      </c>
      <c r="BC49" s="280" t="str" cm="1">
        <f t="array" ref="BC49">INDEX(コード化!$CG$5:$CQ$110,BC$3-6,$G49)</f>
        <v>400000</v>
      </c>
      <c r="BD49" s="280" t="str" cm="1">
        <f t="array" ref="BD49">INDEX(コード化!$CG$5:$CQ$110,BD$3-6,$G49)</f>
        <v>400000</v>
      </c>
      <c r="BE49" s="280" t="str" cm="1">
        <f t="array" ref="BE49">INDEX(コード化!$CG$5:$CQ$110,BE$3-6,$G49)</f>
        <v>400000</v>
      </c>
      <c r="BF49" s="280" t="str" cm="1">
        <f t="array" ref="BF49">INDEX(コード化!$CG$5:$CQ$110,BF$3-6,$G49)</f>
        <v>400000</v>
      </c>
      <c r="BG49" s="280" t="str" cm="1">
        <f t="array" ref="BG49">INDEX(コード化!$CG$5:$CQ$110,BG$3-6,$G49)</f>
        <v>400000</v>
      </c>
      <c r="BH49" s="280" t="str" cm="1">
        <f t="array" ref="BH49">INDEX(コード化!$CG$5:$CQ$110,BH$3-6,$G49)</f>
        <v>400000</v>
      </c>
      <c r="BI49" s="280" t="str" cm="1">
        <f t="array" ref="BI49">INDEX(コード化!$CG$5:$CQ$110,BI$3-6,$G49)</f>
        <v>400000</v>
      </c>
      <c r="BJ49" s="280" t="str" cm="1">
        <f t="array" ref="BJ49">INDEX(コード化!$CG$5:$CQ$110,BJ$3-6,$G49)</f>
        <v>400000</v>
      </c>
      <c r="BK49" s="280" t="str" cm="1">
        <f t="array" ref="BK49">INDEX(コード化!$CG$5:$CQ$110,BK$3-6,$G49)</f>
        <v>400000</v>
      </c>
      <c r="BL49" s="280" t="str" cm="1">
        <f t="array" ref="BL49">INDEX(コード化!$CG$5:$CQ$110,BL$3-6,$G49)</f>
        <v>400000</v>
      </c>
      <c r="BM49" s="280" t="str" cm="1">
        <f t="array" ref="BM49">INDEX(コード化!$CG$5:$CQ$110,BM$3-6,$G49)</f>
        <v>400000</v>
      </c>
      <c r="BN49" s="280" t="str" cm="1">
        <f t="array" ref="BN49">INDEX(コード化!$CG$5:$CQ$110,BN$3-6,$G49)</f>
        <v>400000</v>
      </c>
      <c r="BO49" s="280" t="str" cm="1">
        <f t="array" ref="BO49">INDEX(コード化!$CG$5:$CQ$110,BO$3-6,$G49)</f>
        <v>400000</v>
      </c>
      <c r="BP49" s="280" t="str" cm="1">
        <f t="array" ref="BP49">INDEX(コード化!$CG$5:$CQ$110,BP$3-6,$G49)</f>
        <v>400000</v>
      </c>
      <c r="BQ49" s="280" t="str" cm="1">
        <f t="array" ref="BQ49">INDEX(コード化!$CG$5:$CQ$110,BQ$3-6,$G49)</f>
        <v>400000</v>
      </c>
      <c r="BR49" s="280" t="str" cm="1">
        <f t="array" ref="BR49">INDEX(コード化!$CG$5:$CQ$110,BR$3-6,$G49)</f>
        <v>400000</v>
      </c>
      <c r="BS49" s="280" t="str" cm="1">
        <f t="array" ref="BS49">INDEX(コード化!$CG$5:$CQ$110,BS$3-6,$G49)</f>
        <v>400000</v>
      </c>
      <c r="BT49" s="280" t="str" cm="1">
        <f t="array" ref="BT49">INDEX(コード化!$CG$5:$CQ$110,BT$3-6,$G49)</f>
        <v>400000</v>
      </c>
      <c r="BU49" s="280" t="str" cm="1">
        <f t="array" ref="BU49">INDEX(コード化!$CG$5:$CQ$110,BU$3-6,$G49)</f>
        <v>400000</v>
      </c>
      <c r="BV49" s="280" t="str" cm="1">
        <f t="array" ref="BV49">INDEX(コード化!$CG$5:$CQ$110,BV$3-6,$G49)</f>
        <v>400000</v>
      </c>
      <c r="BW49" s="280" t="str" cm="1">
        <f t="array" ref="BW49">INDEX(コード化!$CG$5:$CQ$110,BW$3-6,$G49)</f>
        <v>400000</v>
      </c>
      <c r="BX49" s="280" t="str" cm="1">
        <f t="array" ref="BX49">INDEX(コード化!$CG$5:$CQ$110,BX$3-6,$G49)</f>
        <v>400000</v>
      </c>
      <c r="BY49" s="280" t="str" cm="1">
        <f t="array" ref="BY49">INDEX(コード化!$CG$5:$CQ$110,BY$3-6,$G49)</f>
        <v>400000</v>
      </c>
      <c r="BZ49" s="280" t="str" cm="1">
        <f t="array" ref="BZ49">INDEX(コード化!$CG$5:$CQ$110,BZ$3-6,$G49)</f>
        <v>400000</v>
      </c>
      <c r="CA49" s="280" t="str" cm="1">
        <f t="array" ref="CA49">INDEX(コード化!$CG$5:$CQ$110,CA$3-6,$G49)</f>
        <v>400000</v>
      </c>
      <c r="CB49" s="280" t="str" cm="1">
        <f t="array" ref="CB49">INDEX(コード化!$CG$5:$CQ$110,CB$3-6,$G49)</f>
        <v>400000</v>
      </c>
      <c r="CC49" s="280" t="str" cm="1">
        <f t="array" ref="CC49">INDEX(コード化!$CG$5:$CQ$110,CC$3-6,$G49)</f>
        <v>400000</v>
      </c>
      <c r="CD49" s="280" t="str" cm="1">
        <f t="array" ref="CD49">INDEX(コード化!$CG$5:$CQ$110,CD$3-6,$G49)</f>
        <v>400000</v>
      </c>
      <c r="CE49" s="280" t="str" cm="1">
        <f t="array" ref="CE49">INDEX(コード化!$CG$5:$CQ$110,CE$3-6,$G49)</f>
        <v>400000</v>
      </c>
      <c r="CF49" s="280" t="str" cm="1">
        <f t="array" ref="CF49">INDEX(コード化!$CG$5:$CQ$110,CF$3-6,$G49)</f>
        <v>400000</v>
      </c>
      <c r="CG49" s="280" t="str" cm="1">
        <f t="array" ref="CG49">INDEX(コード化!$CG$5:$CQ$110,CG$3-6,$G49)</f>
        <v>400000</v>
      </c>
      <c r="CH49" s="280" t="str" cm="1">
        <f t="array" ref="CH49">INDEX(コード化!$CG$5:$CQ$110,CH$3-6,$G49)</f>
        <v>400000</v>
      </c>
      <c r="CI49" s="280" t="str" cm="1">
        <f t="array" ref="CI49">INDEX(コード化!$CG$5:$CQ$110,CI$3-6,$G49)</f>
        <v>400000</v>
      </c>
      <c r="CJ49" s="280" t="str" cm="1">
        <f t="array" ref="CJ49">INDEX(コード化!$CG$5:$CQ$110,CJ$3-6,$G49)</f>
        <v>400000</v>
      </c>
      <c r="CK49" s="280" t="str" cm="1">
        <f t="array" ref="CK49">INDEX(コード化!$CG$5:$CQ$110,CK$3-6,$G49)</f>
        <v>400000</v>
      </c>
      <c r="CL49" s="280" t="str" cm="1">
        <f t="array" ref="CL49">INDEX(コード化!$CG$5:$CQ$110,CL$3-6,$G49)</f>
        <v>400000</v>
      </c>
      <c r="CM49" s="280" t="str" cm="1">
        <f t="array" ref="CM49">INDEX(コード化!$CG$5:$CQ$110,CM$3-6,$G49)</f>
        <v>400000</v>
      </c>
      <c r="CN49" s="280" t="str" cm="1">
        <f t="array" ref="CN49">INDEX(コード化!$CG$5:$CQ$110,CN$3-6,$G49)</f>
        <v>400000</v>
      </c>
      <c r="CO49" s="280" t="str" cm="1">
        <f t="array" ref="CO49">INDEX(コード化!$CG$5:$CQ$110,CO$3-6,$G49)</f>
        <v>400000</v>
      </c>
      <c r="CP49" s="280" t="str" cm="1">
        <f t="array" ref="CP49">INDEX(コード化!$CG$5:$CQ$110,CP$3-6,$G49)</f>
        <v>400000</v>
      </c>
      <c r="CQ49" s="280" t="str" cm="1">
        <f t="array" ref="CQ49">INDEX(コード化!$CG$5:$CQ$110,CQ$3-6,$G49)</f>
        <v>400000</v>
      </c>
      <c r="CR49" s="280" t="str" cm="1">
        <f t="array" ref="CR49">INDEX(コード化!$CG$5:$CQ$110,CR$3-6,$G49)</f>
        <v>400000</v>
      </c>
      <c r="CS49" s="280" t="str" cm="1">
        <f t="array" ref="CS49">INDEX(コード化!$CG$5:$CQ$110,CS$3-6,$G49)</f>
        <v>400000</v>
      </c>
      <c r="CT49" s="280" t="str" cm="1">
        <f t="array" ref="CT49">INDEX(コード化!$CG$5:$CQ$110,CT$3-6,$G49)</f>
        <v>400000</v>
      </c>
      <c r="CU49" s="280" t="str" cm="1">
        <f t="array" ref="CU49">INDEX(コード化!$CG$5:$CQ$110,CU$3-6,$G49)</f>
        <v>400000</v>
      </c>
      <c r="CV49" s="280" t="str" cm="1">
        <f t="array" ref="CV49">INDEX(コード化!$CG$5:$CQ$110,CV$3-6,$G49)</f>
        <v>400000</v>
      </c>
      <c r="CW49" s="280" t="str" cm="1">
        <f t="array" ref="CW49">INDEX(コード化!$CG$5:$CQ$110,CW$3-6,$G49)</f>
        <v>400000</v>
      </c>
      <c r="CX49" s="280" t="str" cm="1">
        <f t="array" ref="CX49">INDEX(コード化!$CG$5:$CQ$110,CX$3-6,$G49)</f>
        <v>400000</v>
      </c>
      <c r="CY49" s="280" t="str" cm="1">
        <f t="array" ref="CY49">INDEX(コード化!$CG$5:$CQ$110,CY$3-6,$G49)</f>
        <v>400000</v>
      </c>
      <c r="CZ49" s="280" t="str" cm="1">
        <f t="array" ref="CZ49">INDEX(コード化!$CG$5:$CQ$110,CZ$3-6,$G49)</f>
        <v>400000</v>
      </c>
      <c r="DA49" s="280" t="str" cm="1">
        <f t="array" ref="DA49">INDEX(コード化!$CG$5:$CQ$110,DA$3-6,$G49)</f>
        <v>400000</v>
      </c>
      <c r="DB49" s="280" t="str" cm="1">
        <f t="array" ref="DB49">INDEX(コード化!$CG$5:$CQ$110,DB$3-6,$G49)</f>
        <v>400000</v>
      </c>
      <c r="DC49" s="280" t="str" cm="1">
        <f t="array" ref="DC49">INDEX(コード化!$CG$5:$CQ$110,DC$3-6,$G49)</f>
        <v>400000</v>
      </c>
      <c r="DD49" s="280" t="str" cm="1">
        <f t="array" ref="DD49">INDEX(コード化!$CG$5:$CQ$110,DD$3-6,$G49)</f>
        <v>400000</v>
      </c>
      <c r="DE49" s="280" t="str" cm="1">
        <f t="array" ref="DE49">INDEX(コード化!$CG$5:$CQ$110,DE$3-6,$G49)</f>
        <v>400000</v>
      </c>
      <c r="DF49" s="280" t="str" cm="1">
        <f t="array" ref="DF49">INDEX(コード化!$CG$5:$CQ$110,DF$3-6,$G49)</f>
        <v>400000</v>
      </c>
      <c r="DG49" s="280" t="str" cm="1">
        <f t="array" ref="DG49">INDEX(コード化!$CG$5:$CQ$110,DG$3-6,$G49)</f>
        <v>400000</v>
      </c>
      <c r="DH49" s="280" t="str" cm="1">
        <f t="array" ref="DH49">INDEX(コード化!$CG$5:$CQ$110,DH$3-6,$G49)</f>
        <v>400000</v>
      </c>
      <c r="DI49" s="280" t="str" cm="1">
        <f t="array" ref="DI49">INDEX(コード化!$CG$5:$CQ$110,DI$3-6,$G49)</f>
        <v>400000</v>
      </c>
      <c r="DK49" s="80">
        <f ca="1">IF(MID(H49,2,1)="2",1,0)</f>
        <v>0</v>
      </c>
      <c r="DL49" s="80">
        <f t="shared" ref="DL49:FW49" ca="1" si="8">IF(MID(I49,2,1)="2",1,0)</f>
        <v>0</v>
      </c>
      <c r="DM49" s="80">
        <f t="shared" ca="1" si="8"/>
        <v>0</v>
      </c>
      <c r="DN49" s="80">
        <f t="shared" ca="1" si="8"/>
        <v>0</v>
      </c>
      <c r="DO49" s="80">
        <f t="shared" ca="1" si="8"/>
        <v>0</v>
      </c>
      <c r="DP49" s="80">
        <f t="shared" ca="1" si="8"/>
        <v>0</v>
      </c>
      <c r="DQ49" s="80">
        <f t="shared" si="8"/>
        <v>0</v>
      </c>
      <c r="DR49" s="80">
        <f t="shared" si="8"/>
        <v>0</v>
      </c>
      <c r="DS49" s="80">
        <f t="shared" si="8"/>
        <v>0</v>
      </c>
      <c r="DT49" s="80">
        <f t="shared" si="8"/>
        <v>0</v>
      </c>
      <c r="DU49" s="80">
        <f t="shared" si="8"/>
        <v>0</v>
      </c>
      <c r="DV49" s="80">
        <f t="shared" si="8"/>
        <v>0</v>
      </c>
      <c r="DW49" s="80">
        <f t="shared" si="8"/>
        <v>0</v>
      </c>
      <c r="DX49" s="80">
        <f t="shared" si="8"/>
        <v>0</v>
      </c>
      <c r="DY49" s="80">
        <f t="shared" si="8"/>
        <v>0</v>
      </c>
      <c r="DZ49" s="80">
        <f t="shared" si="8"/>
        <v>0</v>
      </c>
      <c r="EA49" s="80">
        <f t="shared" si="8"/>
        <v>0</v>
      </c>
      <c r="EB49" s="80">
        <f t="shared" si="8"/>
        <v>0</v>
      </c>
      <c r="EC49" s="80">
        <f t="shared" si="8"/>
        <v>0</v>
      </c>
      <c r="ED49" s="80">
        <f t="shared" si="8"/>
        <v>0</v>
      </c>
      <c r="EE49" s="80">
        <f t="shared" si="8"/>
        <v>0</v>
      </c>
      <c r="EF49" s="80">
        <f t="shared" si="8"/>
        <v>0</v>
      </c>
      <c r="EG49" s="80">
        <f t="shared" si="8"/>
        <v>0</v>
      </c>
      <c r="EH49" s="80">
        <f t="shared" si="8"/>
        <v>0</v>
      </c>
      <c r="EI49" s="80">
        <f t="shared" si="8"/>
        <v>0</v>
      </c>
      <c r="EJ49" s="80">
        <f t="shared" si="8"/>
        <v>0</v>
      </c>
      <c r="EK49" s="80">
        <f t="shared" si="8"/>
        <v>0</v>
      </c>
      <c r="EL49" s="80">
        <f t="shared" si="8"/>
        <v>0</v>
      </c>
      <c r="EM49" s="80">
        <f t="shared" si="8"/>
        <v>0</v>
      </c>
      <c r="EN49" s="80">
        <f t="shared" si="8"/>
        <v>0</v>
      </c>
      <c r="EO49" s="80">
        <f t="shared" si="8"/>
        <v>0</v>
      </c>
      <c r="EP49" s="80">
        <f t="shared" si="8"/>
        <v>0</v>
      </c>
      <c r="EQ49" s="80">
        <f t="shared" si="8"/>
        <v>0</v>
      </c>
      <c r="ER49" s="80">
        <f t="shared" si="8"/>
        <v>0</v>
      </c>
      <c r="ES49" s="80">
        <f t="shared" si="8"/>
        <v>0</v>
      </c>
      <c r="ET49" s="80">
        <f t="shared" si="8"/>
        <v>0</v>
      </c>
      <c r="EU49" s="80">
        <f t="shared" si="8"/>
        <v>0</v>
      </c>
      <c r="EV49" s="80">
        <f t="shared" si="8"/>
        <v>0</v>
      </c>
      <c r="EW49" s="80">
        <f t="shared" si="8"/>
        <v>0</v>
      </c>
      <c r="EX49" s="80">
        <f t="shared" si="8"/>
        <v>0</v>
      </c>
      <c r="EY49" s="80">
        <f t="shared" si="8"/>
        <v>0</v>
      </c>
      <c r="EZ49" s="80">
        <f t="shared" si="8"/>
        <v>0</v>
      </c>
      <c r="FA49" s="80">
        <f t="shared" si="8"/>
        <v>0</v>
      </c>
      <c r="FB49" s="80">
        <f t="shared" si="8"/>
        <v>0</v>
      </c>
      <c r="FC49" s="80">
        <f t="shared" si="8"/>
        <v>0</v>
      </c>
      <c r="FD49" s="80">
        <f t="shared" si="8"/>
        <v>0</v>
      </c>
      <c r="FE49" s="80">
        <f t="shared" si="8"/>
        <v>0</v>
      </c>
      <c r="FF49" s="80">
        <f t="shared" si="8"/>
        <v>0</v>
      </c>
      <c r="FG49" s="80">
        <f t="shared" si="8"/>
        <v>0</v>
      </c>
      <c r="FH49" s="80">
        <f t="shared" si="8"/>
        <v>0</v>
      </c>
      <c r="FI49" s="80">
        <f t="shared" si="8"/>
        <v>0</v>
      </c>
      <c r="FJ49" s="80">
        <f t="shared" si="8"/>
        <v>0</v>
      </c>
      <c r="FK49" s="80">
        <f t="shared" si="8"/>
        <v>0</v>
      </c>
      <c r="FL49" s="80">
        <f t="shared" si="8"/>
        <v>0</v>
      </c>
      <c r="FM49" s="80">
        <f t="shared" si="8"/>
        <v>0</v>
      </c>
      <c r="FN49" s="80">
        <f t="shared" si="8"/>
        <v>0</v>
      </c>
      <c r="FO49" s="80">
        <f t="shared" si="8"/>
        <v>0</v>
      </c>
      <c r="FP49" s="80">
        <f t="shared" si="8"/>
        <v>0</v>
      </c>
      <c r="FQ49" s="80">
        <f t="shared" si="8"/>
        <v>0</v>
      </c>
      <c r="FR49" s="80">
        <f t="shared" si="8"/>
        <v>0</v>
      </c>
      <c r="FS49" s="80">
        <f t="shared" si="8"/>
        <v>0</v>
      </c>
      <c r="FT49" s="80">
        <f t="shared" si="8"/>
        <v>0</v>
      </c>
      <c r="FU49" s="80">
        <f t="shared" si="8"/>
        <v>0</v>
      </c>
      <c r="FV49" s="80">
        <f t="shared" si="8"/>
        <v>0</v>
      </c>
      <c r="FW49" s="80">
        <f t="shared" si="8"/>
        <v>0</v>
      </c>
      <c r="FX49" s="80">
        <f t="shared" ref="FX49:HL49" si="9">IF(MID(BU49,2,1)="2",1,0)</f>
        <v>0</v>
      </c>
      <c r="FY49" s="80">
        <f t="shared" si="9"/>
        <v>0</v>
      </c>
      <c r="FZ49" s="80">
        <f t="shared" si="9"/>
        <v>0</v>
      </c>
      <c r="GA49" s="80">
        <f t="shared" si="9"/>
        <v>0</v>
      </c>
      <c r="GB49" s="80">
        <f t="shared" si="9"/>
        <v>0</v>
      </c>
      <c r="GC49" s="80">
        <f t="shared" si="9"/>
        <v>0</v>
      </c>
      <c r="GD49" s="80">
        <f t="shared" si="9"/>
        <v>0</v>
      </c>
      <c r="GE49" s="80">
        <f t="shared" si="9"/>
        <v>0</v>
      </c>
      <c r="GF49" s="80">
        <f t="shared" si="9"/>
        <v>0</v>
      </c>
      <c r="GG49" s="80">
        <f t="shared" si="9"/>
        <v>0</v>
      </c>
      <c r="GH49" s="80">
        <f t="shared" si="9"/>
        <v>0</v>
      </c>
      <c r="GI49" s="80">
        <f t="shared" si="9"/>
        <v>0</v>
      </c>
      <c r="GJ49" s="80">
        <f t="shared" si="9"/>
        <v>0</v>
      </c>
      <c r="GK49" s="80">
        <f t="shared" si="9"/>
        <v>0</v>
      </c>
      <c r="GL49" s="80">
        <f t="shared" si="9"/>
        <v>0</v>
      </c>
      <c r="GM49" s="80">
        <f t="shared" si="9"/>
        <v>0</v>
      </c>
      <c r="GN49" s="80">
        <f t="shared" si="9"/>
        <v>0</v>
      </c>
      <c r="GO49" s="80">
        <f t="shared" si="9"/>
        <v>0</v>
      </c>
      <c r="GP49" s="80">
        <f t="shared" si="9"/>
        <v>0</v>
      </c>
      <c r="GQ49" s="80">
        <f t="shared" si="9"/>
        <v>0</v>
      </c>
      <c r="GR49" s="80">
        <f t="shared" si="9"/>
        <v>0</v>
      </c>
      <c r="GS49" s="80">
        <f t="shared" si="9"/>
        <v>0</v>
      </c>
      <c r="GT49" s="80">
        <f t="shared" si="9"/>
        <v>0</v>
      </c>
      <c r="GU49" s="80">
        <f t="shared" si="9"/>
        <v>0</v>
      </c>
      <c r="GV49" s="80">
        <f t="shared" si="9"/>
        <v>0</v>
      </c>
      <c r="GW49" s="80">
        <f t="shared" si="9"/>
        <v>0</v>
      </c>
      <c r="GX49" s="80">
        <f t="shared" si="9"/>
        <v>0</v>
      </c>
      <c r="GY49" s="80">
        <f t="shared" si="9"/>
        <v>0</v>
      </c>
      <c r="GZ49" s="80">
        <f t="shared" si="9"/>
        <v>0</v>
      </c>
      <c r="HA49" s="80">
        <f t="shared" si="9"/>
        <v>0</v>
      </c>
      <c r="HB49" s="80">
        <f t="shared" si="9"/>
        <v>0</v>
      </c>
      <c r="HC49" s="80">
        <f t="shared" si="9"/>
        <v>0</v>
      </c>
      <c r="HD49" s="80">
        <f t="shared" si="9"/>
        <v>0</v>
      </c>
      <c r="HE49" s="80">
        <f t="shared" si="9"/>
        <v>0</v>
      </c>
      <c r="HF49" s="80">
        <f t="shared" si="9"/>
        <v>0</v>
      </c>
      <c r="HG49" s="80">
        <f t="shared" si="9"/>
        <v>0</v>
      </c>
      <c r="HH49" s="80">
        <f t="shared" si="9"/>
        <v>0</v>
      </c>
      <c r="HI49" s="80">
        <f t="shared" si="9"/>
        <v>0</v>
      </c>
      <c r="HJ49" s="80">
        <f t="shared" si="9"/>
        <v>0</v>
      </c>
      <c r="HK49" s="80">
        <f t="shared" si="9"/>
        <v>0</v>
      </c>
      <c r="HL49" s="80">
        <f t="shared" si="9"/>
        <v>0</v>
      </c>
    </row>
    <row r="50" spans="1:220" s="80" customFormat="1" ht="26" x14ac:dyDescent="0.2">
      <c r="A50" s="268">
        <v>53</v>
      </c>
      <c r="B50" s="269" t="s">
        <v>2458</v>
      </c>
      <c r="C50" s="269" t="s">
        <v>2463</v>
      </c>
      <c r="D50" s="270" t="s">
        <v>2509</v>
      </c>
      <c r="E50" s="250"/>
      <c r="G50" s="80">
        <v>4</v>
      </c>
      <c r="H50" s="280" t="str" cm="1">
        <f t="array" aca="1" ref="H50" ca="1">INDEX(コード化!$CG$5:$CQ$110,H$3-6,$G50)</f>
        <v>400000</v>
      </c>
      <c r="I50" s="280" t="str" cm="1">
        <f t="array" aca="1" ref="I50" ca="1">INDEX(コード化!$CG$5:$CQ$110,I$3-6,$G50)</f>
        <v>400000</v>
      </c>
      <c r="J50" s="280" t="str" cm="1">
        <f t="array" aca="1" ref="J50" ca="1">INDEX(コード化!$CG$5:$CQ$110,J$3-6,$G50)</f>
        <v>400000</v>
      </c>
      <c r="K50" s="280" t="str" cm="1">
        <f t="array" aca="1" ref="K50" ca="1">INDEX(コード化!$CG$5:$CQ$110,K$3-6,$G50)</f>
        <v>400000</v>
      </c>
      <c r="L50" s="280" t="str" cm="1">
        <f t="array" aca="1" ref="L50" ca="1">INDEX(コード化!$CG$5:$CQ$110,L$3-6,$G50)</f>
        <v>400000</v>
      </c>
      <c r="M50" s="280" t="str" cm="1">
        <f t="array" aca="1" ref="M50" ca="1">INDEX(コード化!$CG$5:$CQ$110,M$3-6,$G50)</f>
        <v>400000</v>
      </c>
      <c r="N50" s="280" t="str" cm="1">
        <f t="array" ref="N50">INDEX(コード化!$CG$5:$CQ$110,N$3-6,$G50)</f>
        <v>400000</v>
      </c>
      <c r="O50" s="280" t="str" cm="1">
        <f t="array" ref="O50">INDEX(コード化!$CG$5:$CQ$110,O$3-6,$G50)</f>
        <v>400000</v>
      </c>
      <c r="P50" s="280" t="str" cm="1">
        <f t="array" ref="P50">INDEX(コード化!$CG$5:$CQ$110,P$3-6,$G50)</f>
        <v>400000</v>
      </c>
      <c r="Q50" s="280" t="str" cm="1">
        <f t="array" ref="Q50">INDEX(コード化!$CG$5:$CQ$110,Q$3-6,$G50)</f>
        <v>400000</v>
      </c>
      <c r="R50" s="280" t="str" cm="1">
        <f t="array" ref="R50">INDEX(コード化!$CG$5:$CQ$110,R$3-6,$G50)</f>
        <v>400000</v>
      </c>
      <c r="S50" s="280" t="str" cm="1">
        <f t="array" ref="S50">INDEX(コード化!$CG$5:$CQ$110,S$3-6,$G50)</f>
        <v>400000</v>
      </c>
      <c r="T50" s="280" t="str" cm="1">
        <f t="array" ref="T50">INDEX(コード化!$CG$5:$CQ$110,T$3-6,$G50)</f>
        <v>400000</v>
      </c>
      <c r="U50" s="280" t="str" cm="1">
        <f t="array" ref="U50">INDEX(コード化!$CG$5:$CQ$110,U$3-6,$G50)</f>
        <v>400000</v>
      </c>
      <c r="V50" s="280" t="str" cm="1">
        <f t="array" ref="V50">INDEX(コード化!$CG$5:$CQ$110,V$3-6,$G50)</f>
        <v>400000</v>
      </c>
      <c r="W50" s="280" t="str" cm="1">
        <f t="array" ref="W50">INDEX(コード化!$CG$5:$CQ$110,W$3-6,$G50)</f>
        <v>400000</v>
      </c>
      <c r="X50" s="280" t="str" cm="1">
        <f t="array" ref="X50">INDEX(コード化!$CG$5:$CQ$110,X$3-6,$G50)</f>
        <v>400000</v>
      </c>
      <c r="Y50" s="280" t="str" cm="1">
        <f t="array" ref="Y50">INDEX(コード化!$CG$5:$CQ$110,Y$3-6,$G50)</f>
        <v>400000</v>
      </c>
      <c r="Z50" s="280" t="str" cm="1">
        <f t="array" ref="Z50">INDEX(コード化!$CG$5:$CQ$110,Z$3-6,$G50)</f>
        <v>400000</v>
      </c>
      <c r="AA50" s="280" t="str" cm="1">
        <f t="array" ref="AA50">INDEX(コード化!$CG$5:$CQ$110,AA$3-6,$G50)</f>
        <v>400000</v>
      </c>
      <c r="AB50" s="280" t="str" cm="1">
        <f t="array" ref="AB50">INDEX(コード化!$CG$5:$CQ$110,AB$3-6,$G50)</f>
        <v>400000</v>
      </c>
      <c r="AC50" s="280" t="str" cm="1">
        <f t="array" ref="AC50">INDEX(コード化!$CG$5:$CQ$110,AC$3-6,$G50)</f>
        <v>400000</v>
      </c>
      <c r="AD50" s="280" t="str" cm="1">
        <f t="array" ref="AD50">INDEX(コード化!$CG$5:$CQ$110,AD$3-6,$G50)</f>
        <v>400000</v>
      </c>
      <c r="AE50" s="280" t="str" cm="1">
        <f t="array" ref="AE50">INDEX(コード化!$CG$5:$CQ$110,AE$3-6,$G50)</f>
        <v>400000</v>
      </c>
      <c r="AF50" s="280" t="str" cm="1">
        <f t="array" ref="AF50">INDEX(コード化!$CG$5:$CQ$110,AF$3-6,$G50)</f>
        <v>400000</v>
      </c>
      <c r="AG50" s="280" t="str" cm="1">
        <f t="array" ref="AG50">INDEX(コード化!$CG$5:$CQ$110,AG$3-6,$G50)</f>
        <v>400000</v>
      </c>
      <c r="AH50" s="280" t="str" cm="1">
        <f t="array" ref="AH50">INDEX(コード化!$CG$5:$CQ$110,AH$3-6,$G50)</f>
        <v>400000</v>
      </c>
      <c r="AI50" s="280" t="str" cm="1">
        <f t="array" ref="AI50">INDEX(コード化!$CG$5:$CQ$110,AI$3-6,$G50)</f>
        <v>400000</v>
      </c>
      <c r="AJ50" s="280" t="str" cm="1">
        <f t="array" ref="AJ50">INDEX(コード化!$CG$5:$CQ$110,AJ$3-6,$G50)</f>
        <v>400000</v>
      </c>
      <c r="AK50" s="280" t="str" cm="1">
        <f t="array" ref="AK50">INDEX(コード化!$CG$5:$CQ$110,AK$3-6,$G50)</f>
        <v>400000</v>
      </c>
      <c r="AL50" s="280" t="str" cm="1">
        <f t="array" ref="AL50">INDEX(コード化!$CG$5:$CQ$110,AL$3-6,$G50)</f>
        <v>400000</v>
      </c>
      <c r="AM50" s="280" t="str" cm="1">
        <f t="array" ref="AM50">INDEX(コード化!$CG$5:$CQ$110,AM$3-6,$G50)</f>
        <v>400000</v>
      </c>
      <c r="AN50" s="280" t="str" cm="1">
        <f t="array" ref="AN50">INDEX(コード化!$CG$5:$CQ$110,AN$3-6,$G50)</f>
        <v>400000</v>
      </c>
      <c r="AO50" s="280" t="str" cm="1">
        <f t="array" ref="AO50">INDEX(コード化!$CG$5:$CQ$110,AO$3-6,$G50)</f>
        <v>400000</v>
      </c>
      <c r="AP50" s="280" t="str" cm="1">
        <f t="array" ref="AP50">INDEX(コード化!$CG$5:$CQ$110,AP$3-6,$G50)</f>
        <v>400000</v>
      </c>
      <c r="AQ50" s="280" t="str" cm="1">
        <f t="array" ref="AQ50">INDEX(コード化!$CG$5:$CQ$110,AQ$3-6,$G50)</f>
        <v>400000</v>
      </c>
      <c r="AR50" s="280" t="str" cm="1">
        <f t="array" ref="AR50">INDEX(コード化!$CG$5:$CQ$110,AR$3-6,$G50)</f>
        <v>400000</v>
      </c>
      <c r="AS50" s="280" t="str" cm="1">
        <f t="array" ref="AS50">INDEX(コード化!$CG$5:$CQ$110,AS$3-6,$G50)</f>
        <v>400000</v>
      </c>
      <c r="AT50" s="280" t="str" cm="1">
        <f t="array" ref="AT50">INDEX(コード化!$CG$5:$CQ$110,AT$3-6,$G50)</f>
        <v>400000</v>
      </c>
      <c r="AU50" s="280" t="str" cm="1">
        <f t="array" ref="AU50">INDEX(コード化!$CG$5:$CQ$110,AU$3-6,$G50)</f>
        <v>400000</v>
      </c>
      <c r="AV50" s="280" t="str" cm="1">
        <f t="array" ref="AV50">INDEX(コード化!$CG$5:$CQ$110,AV$3-6,$G50)</f>
        <v>400000</v>
      </c>
      <c r="AW50" s="280" t="str" cm="1">
        <f t="array" ref="AW50">INDEX(コード化!$CG$5:$CQ$110,AW$3-6,$G50)</f>
        <v>400000</v>
      </c>
      <c r="AX50" s="280" t="str" cm="1">
        <f t="array" ref="AX50">INDEX(コード化!$CG$5:$CQ$110,AX$3-6,$G50)</f>
        <v>400000</v>
      </c>
      <c r="AY50" s="280" t="str" cm="1">
        <f t="array" ref="AY50">INDEX(コード化!$CG$5:$CQ$110,AY$3-6,$G50)</f>
        <v>400000</v>
      </c>
      <c r="AZ50" s="280" t="str" cm="1">
        <f t="array" ref="AZ50">INDEX(コード化!$CG$5:$CQ$110,AZ$3-6,$G50)</f>
        <v>400000</v>
      </c>
      <c r="BA50" s="280" t="str" cm="1">
        <f t="array" ref="BA50">INDEX(コード化!$CG$5:$CQ$110,BA$3-6,$G50)</f>
        <v>400000</v>
      </c>
      <c r="BB50" s="280" t="str" cm="1">
        <f t="array" ref="BB50">INDEX(コード化!$CG$5:$CQ$110,BB$3-6,$G50)</f>
        <v>400000</v>
      </c>
      <c r="BC50" s="280" t="str" cm="1">
        <f t="array" ref="BC50">INDEX(コード化!$CG$5:$CQ$110,BC$3-6,$G50)</f>
        <v>400000</v>
      </c>
      <c r="BD50" s="280" t="str" cm="1">
        <f t="array" ref="BD50">INDEX(コード化!$CG$5:$CQ$110,BD$3-6,$G50)</f>
        <v>400000</v>
      </c>
      <c r="BE50" s="280" t="str" cm="1">
        <f t="array" ref="BE50">INDEX(コード化!$CG$5:$CQ$110,BE$3-6,$G50)</f>
        <v>400000</v>
      </c>
      <c r="BF50" s="280" t="str" cm="1">
        <f t="array" ref="BF50">INDEX(コード化!$CG$5:$CQ$110,BF$3-6,$G50)</f>
        <v>400000</v>
      </c>
      <c r="BG50" s="280" t="str" cm="1">
        <f t="array" ref="BG50">INDEX(コード化!$CG$5:$CQ$110,BG$3-6,$G50)</f>
        <v>400000</v>
      </c>
      <c r="BH50" s="280" t="str" cm="1">
        <f t="array" ref="BH50">INDEX(コード化!$CG$5:$CQ$110,BH$3-6,$G50)</f>
        <v>400000</v>
      </c>
      <c r="BI50" s="280" t="str" cm="1">
        <f t="array" ref="BI50">INDEX(コード化!$CG$5:$CQ$110,BI$3-6,$G50)</f>
        <v>400000</v>
      </c>
      <c r="BJ50" s="280" t="str" cm="1">
        <f t="array" ref="BJ50">INDEX(コード化!$CG$5:$CQ$110,BJ$3-6,$G50)</f>
        <v>400000</v>
      </c>
      <c r="BK50" s="280" t="str" cm="1">
        <f t="array" ref="BK50">INDEX(コード化!$CG$5:$CQ$110,BK$3-6,$G50)</f>
        <v>400000</v>
      </c>
      <c r="BL50" s="280" t="str" cm="1">
        <f t="array" ref="BL50">INDEX(コード化!$CG$5:$CQ$110,BL$3-6,$G50)</f>
        <v>400000</v>
      </c>
      <c r="BM50" s="280" t="str" cm="1">
        <f t="array" ref="BM50">INDEX(コード化!$CG$5:$CQ$110,BM$3-6,$G50)</f>
        <v>400000</v>
      </c>
      <c r="BN50" s="280" t="str" cm="1">
        <f t="array" ref="BN50">INDEX(コード化!$CG$5:$CQ$110,BN$3-6,$G50)</f>
        <v>400000</v>
      </c>
      <c r="BO50" s="280" t="str" cm="1">
        <f t="array" ref="BO50">INDEX(コード化!$CG$5:$CQ$110,BO$3-6,$G50)</f>
        <v>400000</v>
      </c>
      <c r="BP50" s="280" t="str" cm="1">
        <f t="array" ref="BP50">INDEX(コード化!$CG$5:$CQ$110,BP$3-6,$G50)</f>
        <v>400000</v>
      </c>
      <c r="BQ50" s="280" t="str" cm="1">
        <f t="array" ref="BQ50">INDEX(コード化!$CG$5:$CQ$110,BQ$3-6,$G50)</f>
        <v>400000</v>
      </c>
      <c r="BR50" s="280" t="str" cm="1">
        <f t="array" ref="BR50">INDEX(コード化!$CG$5:$CQ$110,BR$3-6,$G50)</f>
        <v>400000</v>
      </c>
      <c r="BS50" s="280" t="str" cm="1">
        <f t="array" ref="BS50">INDEX(コード化!$CG$5:$CQ$110,BS$3-6,$G50)</f>
        <v>400000</v>
      </c>
      <c r="BT50" s="280" t="str" cm="1">
        <f t="array" ref="BT50">INDEX(コード化!$CG$5:$CQ$110,BT$3-6,$G50)</f>
        <v>400000</v>
      </c>
      <c r="BU50" s="280" t="str" cm="1">
        <f t="array" ref="BU50">INDEX(コード化!$CG$5:$CQ$110,BU$3-6,$G50)</f>
        <v>400000</v>
      </c>
      <c r="BV50" s="280" t="str" cm="1">
        <f t="array" ref="BV50">INDEX(コード化!$CG$5:$CQ$110,BV$3-6,$G50)</f>
        <v>400000</v>
      </c>
      <c r="BW50" s="280" t="str" cm="1">
        <f t="array" ref="BW50">INDEX(コード化!$CG$5:$CQ$110,BW$3-6,$G50)</f>
        <v>400000</v>
      </c>
      <c r="BX50" s="280" t="str" cm="1">
        <f t="array" ref="BX50">INDEX(コード化!$CG$5:$CQ$110,BX$3-6,$G50)</f>
        <v>400000</v>
      </c>
      <c r="BY50" s="280" t="str" cm="1">
        <f t="array" ref="BY50">INDEX(コード化!$CG$5:$CQ$110,BY$3-6,$G50)</f>
        <v>400000</v>
      </c>
      <c r="BZ50" s="280" t="str" cm="1">
        <f t="array" ref="BZ50">INDEX(コード化!$CG$5:$CQ$110,BZ$3-6,$G50)</f>
        <v>400000</v>
      </c>
      <c r="CA50" s="280" t="str" cm="1">
        <f t="array" ref="CA50">INDEX(コード化!$CG$5:$CQ$110,CA$3-6,$G50)</f>
        <v>400000</v>
      </c>
      <c r="CB50" s="280" t="str" cm="1">
        <f t="array" ref="CB50">INDEX(コード化!$CG$5:$CQ$110,CB$3-6,$G50)</f>
        <v>400000</v>
      </c>
      <c r="CC50" s="280" t="str" cm="1">
        <f t="array" ref="CC50">INDEX(コード化!$CG$5:$CQ$110,CC$3-6,$G50)</f>
        <v>400000</v>
      </c>
      <c r="CD50" s="280" t="str" cm="1">
        <f t="array" ref="CD50">INDEX(コード化!$CG$5:$CQ$110,CD$3-6,$G50)</f>
        <v>400000</v>
      </c>
      <c r="CE50" s="280" t="str" cm="1">
        <f t="array" ref="CE50">INDEX(コード化!$CG$5:$CQ$110,CE$3-6,$G50)</f>
        <v>400000</v>
      </c>
      <c r="CF50" s="280" t="str" cm="1">
        <f t="array" ref="CF50">INDEX(コード化!$CG$5:$CQ$110,CF$3-6,$G50)</f>
        <v>400000</v>
      </c>
      <c r="CG50" s="280" t="str" cm="1">
        <f t="array" ref="CG50">INDEX(コード化!$CG$5:$CQ$110,CG$3-6,$G50)</f>
        <v>400000</v>
      </c>
      <c r="CH50" s="280" t="str" cm="1">
        <f t="array" ref="CH50">INDEX(コード化!$CG$5:$CQ$110,CH$3-6,$G50)</f>
        <v>400000</v>
      </c>
      <c r="CI50" s="280" t="str" cm="1">
        <f t="array" ref="CI50">INDEX(コード化!$CG$5:$CQ$110,CI$3-6,$G50)</f>
        <v>400000</v>
      </c>
      <c r="CJ50" s="280" t="str" cm="1">
        <f t="array" ref="CJ50">INDEX(コード化!$CG$5:$CQ$110,CJ$3-6,$G50)</f>
        <v>400000</v>
      </c>
      <c r="CK50" s="280" t="str" cm="1">
        <f t="array" ref="CK50">INDEX(コード化!$CG$5:$CQ$110,CK$3-6,$G50)</f>
        <v>400000</v>
      </c>
      <c r="CL50" s="280" t="str" cm="1">
        <f t="array" ref="CL50">INDEX(コード化!$CG$5:$CQ$110,CL$3-6,$G50)</f>
        <v>400000</v>
      </c>
      <c r="CM50" s="280" t="str" cm="1">
        <f t="array" ref="CM50">INDEX(コード化!$CG$5:$CQ$110,CM$3-6,$G50)</f>
        <v>400000</v>
      </c>
      <c r="CN50" s="280" t="str" cm="1">
        <f t="array" ref="CN50">INDEX(コード化!$CG$5:$CQ$110,CN$3-6,$G50)</f>
        <v>400000</v>
      </c>
      <c r="CO50" s="280" t="str" cm="1">
        <f t="array" ref="CO50">INDEX(コード化!$CG$5:$CQ$110,CO$3-6,$G50)</f>
        <v>400000</v>
      </c>
      <c r="CP50" s="280" t="str" cm="1">
        <f t="array" ref="CP50">INDEX(コード化!$CG$5:$CQ$110,CP$3-6,$G50)</f>
        <v>400000</v>
      </c>
      <c r="CQ50" s="280" t="str" cm="1">
        <f t="array" ref="CQ50">INDEX(コード化!$CG$5:$CQ$110,CQ$3-6,$G50)</f>
        <v>400000</v>
      </c>
      <c r="CR50" s="280" t="str" cm="1">
        <f t="array" ref="CR50">INDEX(コード化!$CG$5:$CQ$110,CR$3-6,$G50)</f>
        <v>400000</v>
      </c>
      <c r="CS50" s="280" t="str" cm="1">
        <f t="array" ref="CS50">INDEX(コード化!$CG$5:$CQ$110,CS$3-6,$G50)</f>
        <v>400000</v>
      </c>
      <c r="CT50" s="280" t="str" cm="1">
        <f t="array" ref="CT50">INDEX(コード化!$CG$5:$CQ$110,CT$3-6,$G50)</f>
        <v>400000</v>
      </c>
      <c r="CU50" s="280" t="str" cm="1">
        <f t="array" ref="CU50">INDEX(コード化!$CG$5:$CQ$110,CU$3-6,$G50)</f>
        <v>400000</v>
      </c>
      <c r="CV50" s="280" t="str" cm="1">
        <f t="array" ref="CV50">INDEX(コード化!$CG$5:$CQ$110,CV$3-6,$G50)</f>
        <v>400000</v>
      </c>
      <c r="CW50" s="280" t="str" cm="1">
        <f t="array" ref="CW50">INDEX(コード化!$CG$5:$CQ$110,CW$3-6,$G50)</f>
        <v>400000</v>
      </c>
      <c r="CX50" s="280" t="str" cm="1">
        <f t="array" ref="CX50">INDEX(コード化!$CG$5:$CQ$110,CX$3-6,$G50)</f>
        <v>400000</v>
      </c>
      <c r="CY50" s="280" t="str" cm="1">
        <f t="array" ref="CY50">INDEX(コード化!$CG$5:$CQ$110,CY$3-6,$G50)</f>
        <v>400000</v>
      </c>
      <c r="CZ50" s="280" t="str" cm="1">
        <f t="array" ref="CZ50">INDEX(コード化!$CG$5:$CQ$110,CZ$3-6,$G50)</f>
        <v>400000</v>
      </c>
      <c r="DA50" s="280" t="str" cm="1">
        <f t="array" ref="DA50">INDEX(コード化!$CG$5:$CQ$110,DA$3-6,$G50)</f>
        <v>400000</v>
      </c>
      <c r="DB50" s="280" t="str" cm="1">
        <f t="array" ref="DB50">INDEX(コード化!$CG$5:$CQ$110,DB$3-6,$G50)</f>
        <v>400000</v>
      </c>
      <c r="DC50" s="280" t="str" cm="1">
        <f t="array" ref="DC50">INDEX(コード化!$CG$5:$CQ$110,DC$3-6,$G50)</f>
        <v>400000</v>
      </c>
      <c r="DD50" s="280" t="str" cm="1">
        <f t="array" ref="DD50">INDEX(コード化!$CG$5:$CQ$110,DD$3-6,$G50)</f>
        <v>400000</v>
      </c>
      <c r="DE50" s="280" t="str" cm="1">
        <f t="array" ref="DE50">INDEX(コード化!$CG$5:$CQ$110,DE$3-6,$G50)</f>
        <v>400000</v>
      </c>
      <c r="DF50" s="280" t="str" cm="1">
        <f t="array" ref="DF50">INDEX(コード化!$CG$5:$CQ$110,DF$3-6,$G50)</f>
        <v>400000</v>
      </c>
      <c r="DG50" s="280" t="str" cm="1">
        <f t="array" ref="DG50">INDEX(コード化!$CG$5:$CQ$110,DG$3-6,$G50)</f>
        <v>400000</v>
      </c>
      <c r="DH50" s="280" t="str" cm="1">
        <f t="array" ref="DH50">INDEX(コード化!$CG$5:$CQ$110,DH$3-6,$G50)</f>
        <v>400000</v>
      </c>
      <c r="DI50" s="280" t="str" cm="1">
        <f t="array" ref="DI50">INDEX(コード化!$CG$5:$CQ$110,DI$3-6,$G50)</f>
        <v>400000</v>
      </c>
      <c r="DK50" s="80" cm="1">
        <f t="array" aca="1" ref="DK50" ca="1">_xlfn.IFS(MID(H50,2,1)="4",1,MID(H50,2,1)="1",1,TRUE,0)</f>
        <v>0</v>
      </c>
      <c r="DL50" s="80" cm="1">
        <f t="array" aca="1" ref="DL50" ca="1">_xlfn.IFS(MID(I50,2,1)="4",1,MID(I50,2,1)="1",1,TRUE,0)</f>
        <v>0</v>
      </c>
      <c r="DM50" s="80" cm="1">
        <f t="array" aca="1" ref="DM50" ca="1">_xlfn.IFS(MID(J50,2,1)="4",1,MID(J50,2,1)="1",1,TRUE,0)</f>
        <v>0</v>
      </c>
      <c r="DN50" s="80" cm="1">
        <f t="array" aca="1" ref="DN50" ca="1">_xlfn.IFS(MID(K50,2,1)="4",1,MID(K50,2,1)="1",1,TRUE,0)</f>
        <v>0</v>
      </c>
      <c r="DO50" s="80" cm="1">
        <f t="array" aca="1" ref="DO50" ca="1">_xlfn.IFS(MID(L50,2,1)="4",1,MID(L50,2,1)="1",1,TRUE,0)</f>
        <v>0</v>
      </c>
      <c r="DP50" s="80" cm="1">
        <f t="array" aca="1" ref="DP50" ca="1">_xlfn.IFS(MID(M50,2,1)="4",1,MID(M50,2,1)="1",1,TRUE,0)</f>
        <v>0</v>
      </c>
      <c r="DQ50" s="80" cm="1">
        <f t="array" ref="DQ50">_xlfn.IFS(MID(N50,2,1)="4",1,MID(N50,2,1)="1",1,TRUE,0)</f>
        <v>0</v>
      </c>
      <c r="DR50" s="80" cm="1">
        <f t="array" ref="DR50">_xlfn.IFS(MID(O50,2,1)="4",1,MID(O50,2,1)="1",1,TRUE,0)</f>
        <v>0</v>
      </c>
      <c r="DS50" s="80" cm="1">
        <f t="array" ref="DS50">_xlfn.IFS(MID(P50,2,1)="4",1,MID(P50,2,1)="1",1,TRUE,0)</f>
        <v>0</v>
      </c>
      <c r="DT50" s="80" cm="1">
        <f t="array" ref="DT50">_xlfn.IFS(MID(Q50,2,1)="4",1,MID(Q50,2,1)="1",1,TRUE,0)</f>
        <v>0</v>
      </c>
      <c r="DU50" s="80" cm="1">
        <f t="array" ref="DU50">_xlfn.IFS(MID(R50,2,1)="4",1,MID(R50,2,1)="1",1,TRUE,0)</f>
        <v>0</v>
      </c>
      <c r="DV50" s="80" cm="1">
        <f t="array" ref="DV50">_xlfn.IFS(MID(S50,2,1)="4",1,MID(S50,2,1)="1",1,TRUE,0)</f>
        <v>0</v>
      </c>
      <c r="DW50" s="80" cm="1">
        <f t="array" ref="DW50">_xlfn.IFS(MID(T50,2,1)="4",1,MID(T50,2,1)="1",1,TRUE,0)</f>
        <v>0</v>
      </c>
      <c r="DX50" s="80" cm="1">
        <f t="array" ref="DX50">_xlfn.IFS(MID(U50,2,1)="4",1,MID(U50,2,1)="1",1,TRUE,0)</f>
        <v>0</v>
      </c>
      <c r="DY50" s="80" cm="1">
        <f t="array" ref="DY50">_xlfn.IFS(MID(V50,2,1)="4",1,MID(V50,2,1)="1",1,TRUE,0)</f>
        <v>0</v>
      </c>
      <c r="DZ50" s="80" cm="1">
        <f t="array" ref="DZ50">_xlfn.IFS(MID(W50,2,1)="4",1,MID(W50,2,1)="1",1,TRUE,0)</f>
        <v>0</v>
      </c>
      <c r="EA50" s="80" cm="1">
        <f t="array" ref="EA50">_xlfn.IFS(MID(X50,2,1)="4",1,MID(X50,2,1)="1",1,TRUE,0)</f>
        <v>0</v>
      </c>
      <c r="EB50" s="80" cm="1">
        <f t="array" ref="EB50">_xlfn.IFS(MID(Y50,2,1)="4",1,MID(Y50,2,1)="1",1,TRUE,0)</f>
        <v>0</v>
      </c>
      <c r="EC50" s="80" cm="1">
        <f t="array" ref="EC50">_xlfn.IFS(MID(Z50,2,1)="4",1,MID(Z50,2,1)="1",1,TRUE,0)</f>
        <v>0</v>
      </c>
      <c r="ED50" s="80" cm="1">
        <f t="array" ref="ED50">_xlfn.IFS(MID(AA50,2,1)="4",1,MID(AA50,2,1)="1",1,TRUE,0)</f>
        <v>0</v>
      </c>
      <c r="EE50" s="80" cm="1">
        <f t="array" ref="EE50">_xlfn.IFS(MID(AB50,2,1)="4",1,MID(AB50,2,1)="1",1,TRUE,0)</f>
        <v>0</v>
      </c>
      <c r="EF50" s="80" cm="1">
        <f t="array" ref="EF50">_xlfn.IFS(MID(AC50,2,1)="4",1,MID(AC50,2,1)="1",1,TRUE,0)</f>
        <v>0</v>
      </c>
      <c r="EG50" s="80" cm="1">
        <f t="array" ref="EG50">_xlfn.IFS(MID(AD50,2,1)="4",1,MID(AD50,2,1)="1",1,TRUE,0)</f>
        <v>0</v>
      </c>
      <c r="EH50" s="80" cm="1">
        <f t="array" ref="EH50">_xlfn.IFS(MID(AE50,2,1)="4",1,MID(AE50,2,1)="1",1,TRUE,0)</f>
        <v>0</v>
      </c>
      <c r="EI50" s="80" cm="1">
        <f t="array" ref="EI50">_xlfn.IFS(MID(AF50,2,1)="4",1,MID(AF50,2,1)="1",1,TRUE,0)</f>
        <v>0</v>
      </c>
      <c r="EJ50" s="80" cm="1">
        <f t="array" ref="EJ50">_xlfn.IFS(MID(AG50,2,1)="4",1,MID(AG50,2,1)="1",1,TRUE,0)</f>
        <v>0</v>
      </c>
      <c r="EK50" s="80" cm="1">
        <f t="array" ref="EK50">_xlfn.IFS(MID(AH50,2,1)="4",1,MID(AH50,2,1)="1",1,TRUE,0)</f>
        <v>0</v>
      </c>
      <c r="EL50" s="80" cm="1">
        <f t="array" ref="EL50">_xlfn.IFS(MID(AI50,2,1)="4",1,MID(AI50,2,1)="1",1,TRUE,0)</f>
        <v>0</v>
      </c>
      <c r="EM50" s="80" cm="1">
        <f t="array" ref="EM50">_xlfn.IFS(MID(AJ50,2,1)="4",1,MID(AJ50,2,1)="1",1,TRUE,0)</f>
        <v>0</v>
      </c>
      <c r="EN50" s="80" cm="1">
        <f t="array" ref="EN50">_xlfn.IFS(MID(AK50,2,1)="4",1,MID(AK50,2,1)="1",1,TRUE,0)</f>
        <v>0</v>
      </c>
      <c r="EO50" s="80" cm="1">
        <f t="array" ref="EO50">_xlfn.IFS(MID(AL50,2,1)="4",1,MID(AL50,2,1)="1",1,TRUE,0)</f>
        <v>0</v>
      </c>
      <c r="EP50" s="80" cm="1">
        <f t="array" ref="EP50">_xlfn.IFS(MID(AM50,2,1)="4",1,MID(AM50,2,1)="1",1,TRUE,0)</f>
        <v>0</v>
      </c>
      <c r="EQ50" s="80" cm="1">
        <f t="array" ref="EQ50">_xlfn.IFS(MID(AN50,2,1)="4",1,MID(AN50,2,1)="1",1,TRUE,0)</f>
        <v>0</v>
      </c>
      <c r="ER50" s="80" cm="1">
        <f t="array" ref="ER50">_xlfn.IFS(MID(AO50,2,1)="4",1,MID(AO50,2,1)="1",1,TRUE,0)</f>
        <v>0</v>
      </c>
      <c r="ES50" s="80" cm="1">
        <f t="array" ref="ES50">_xlfn.IFS(MID(AP50,2,1)="4",1,MID(AP50,2,1)="1",1,TRUE,0)</f>
        <v>0</v>
      </c>
      <c r="ET50" s="80" cm="1">
        <f t="array" ref="ET50">_xlfn.IFS(MID(AQ50,2,1)="4",1,MID(AQ50,2,1)="1",1,TRUE,0)</f>
        <v>0</v>
      </c>
      <c r="EU50" s="80" cm="1">
        <f t="array" ref="EU50">_xlfn.IFS(MID(AR50,2,1)="4",1,MID(AR50,2,1)="1",1,TRUE,0)</f>
        <v>0</v>
      </c>
      <c r="EV50" s="80" cm="1">
        <f t="array" ref="EV50">_xlfn.IFS(MID(AS50,2,1)="4",1,MID(AS50,2,1)="1",1,TRUE,0)</f>
        <v>0</v>
      </c>
      <c r="EW50" s="80" cm="1">
        <f t="array" ref="EW50">_xlfn.IFS(MID(AT50,2,1)="4",1,MID(AT50,2,1)="1",1,TRUE,0)</f>
        <v>0</v>
      </c>
      <c r="EX50" s="80" cm="1">
        <f t="array" ref="EX50">_xlfn.IFS(MID(AU50,2,1)="4",1,MID(AU50,2,1)="1",1,TRUE,0)</f>
        <v>0</v>
      </c>
      <c r="EY50" s="80" cm="1">
        <f t="array" ref="EY50">_xlfn.IFS(MID(AV50,2,1)="4",1,MID(AV50,2,1)="1",1,TRUE,0)</f>
        <v>0</v>
      </c>
      <c r="EZ50" s="80" cm="1">
        <f t="array" ref="EZ50">_xlfn.IFS(MID(AW50,2,1)="4",1,MID(AW50,2,1)="1",1,TRUE,0)</f>
        <v>0</v>
      </c>
      <c r="FA50" s="80" cm="1">
        <f t="array" ref="FA50">_xlfn.IFS(MID(AX50,2,1)="4",1,MID(AX50,2,1)="1",1,TRUE,0)</f>
        <v>0</v>
      </c>
      <c r="FB50" s="80" cm="1">
        <f t="array" ref="FB50">_xlfn.IFS(MID(AY50,2,1)="4",1,MID(AY50,2,1)="1",1,TRUE,0)</f>
        <v>0</v>
      </c>
      <c r="FC50" s="80" cm="1">
        <f t="array" ref="FC50">_xlfn.IFS(MID(AZ50,2,1)="4",1,MID(AZ50,2,1)="1",1,TRUE,0)</f>
        <v>0</v>
      </c>
      <c r="FD50" s="80" cm="1">
        <f t="array" ref="FD50">_xlfn.IFS(MID(BA50,2,1)="4",1,MID(BA50,2,1)="1",1,TRUE,0)</f>
        <v>0</v>
      </c>
      <c r="FE50" s="80" cm="1">
        <f t="array" ref="FE50">_xlfn.IFS(MID(BB50,2,1)="4",1,MID(BB50,2,1)="1",1,TRUE,0)</f>
        <v>0</v>
      </c>
      <c r="FF50" s="80" cm="1">
        <f t="array" ref="FF50">_xlfn.IFS(MID(BC50,2,1)="4",1,MID(BC50,2,1)="1",1,TRUE,0)</f>
        <v>0</v>
      </c>
      <c r="FG50" s="80" cm="1">
        <f t="array" ref="FG50">_xlfn.IFS(MID(BD50,2,1)="4",1,MID(BD50,2,1)="1",1,TRUE,0)</f>
        <v>0</v>
      </c>
      <c r="FH50" s="80" cm="1">
        <f t="array" ref="FH50">_xlfn.IFS(MID(BE50,2,1)="4",1,MID(BE50,2,1)="1",1,TRUE,0)</f>
        <v>0</v>
      </c>
      <c r="FI50" s="80" cm="1">
        <f t="array" ref="FI50">_xlfn.IFS(MID(BF50,2,1)="4",1,MID(BF50,2,1)="1",1,TRUE,0)</f>
        <v>0</v>
      </c>
      <c r="FJ50" s="80" cm="1">
        <f t="array" ref="FJ50">_xlfn.IFS(MID(BG50,2,1)="4",1,MID(BG50,2,1)="1",1,TRUE,0)</f>
        <v>0</v>
      </c>
      <c r="FK50" s="80" cm="1">
        <f t="array" ref="FK50">_xlfn.IFS(MID(BH50,2,1)="4",1,MID(BH50,2,1)="1",1,TRUE,0)</f>
        <v>0</v>
      </c>
      <c r="FL50" s="80" cm="1">
        <f t="array" ref="FL50">_xlfn.IFS(MID(BI50,2,1)="4",1,MID(BI50,2,1)="1",1,TRUE,0)</f>
        <v>0</v>
      </c>
      <c r="FM50" s="80" cm="1">
        <f t="array" ref="FM50">_xlfn.IFS(MID(BJ50,2,1)="4",1,MID(BJ50,2,1)="1",1,TRUE,0)</f>
        <v>0</v>
      </c>
      <c r="FN50" s="80" cm="1">
        <f t="array" ref="FN50">_xlfn.IFS(MID(BK50,2,1)="4",1,MID(BK50,2,1)="1",1,TRUE,0)</f>
        <v>0</v>
      </c>
      <c r="FO50" s="80" cm="1">
        <f t="array" ref="FO50">_xlfn.IFS(MID(BL50,2,1)="4",1,MID(BL50,2,1)="1",1,TRUE,0)</f>
        <v>0</v>
      </c>
      <c r="FP50" s="80" cm="1">
        <f t="array" ref="FP50">_xlfn.IFS(MID(BM50,2,1)="4",1,MID(BM50,2,1)="1",1,TRUE,0)</f>
        <v>0</v>
      </c>
      <c r="FQ50" s="80" cm="1">
        <f t="array" ref="FQ50">_xlfn.IFS(MID(BN50,2,1)="4",1,MID(BN50,2,1)="1",1,TRUE,0)</f>
        <v>0</v>
      </c>
      <c r="FR50" s="80" cm="1">
        <f t="array" ref="FR50">_xlfn.IFS(MID(BO50,2,1)="4",1,MID(BO50,2,1)="1",1,TRUE,0)</f>
        <v>0</v>
      </c>
      <c r="FS50" s="80" cm="1">
        <f t="array" ref="FS50">_xlfn.IFS(MID(BP50,2,1)="4",1,MID(BP50,2,1)="1",1,TRUE,0)</f>
        <v>0</v>
      </c>
      <c r="FT50" s="80" cm="1">
        <f t="array" ref="FT50">_xlfn.IFS(MID(BQ50,2,1)="4",1,MID(BQ50,2,1)="1",1,TRUE,0)</f>
        <v>0</v>
      </c>
      <c r="FU50" s="80" cm="1">
        <f t="array" ref="FU50">_xlfn.IFS(MID(BR50,2,1)="4",1,MID(BR50,2,1)="1",1,TRUE,0)</f>
        <v>0</v>
      </c>
      <c r="FV50" s="80" cm="1">
        <f t="array" ref="FV50">_xlfn.IFS(MID(BS50,2,1)="4",1,MID(BS50,2,1)="1",1,TRUE,0)</f>
        <v>0</v>
      </c>
      <c r="FW50" s="80" cm="1">
        <f t="array" ref="FW50">_xlfn.IFS(MID(BT50,2,1)="4",1,MID(BT50,2,1)="1",1,TRUE,0)</f>
        <v>0</v>
      </c>
      <c r="FX50" s="80" cm="1">
        <f t="array" ref="FX50">_xlfn.IFS(MID(BU50,2,1)="4",1,MID(BU50,2,1)="1",1,TRUE,0)</f>
        <v>0</v>
      </c>
      <c r="FY50" s="80" cm="1">
        <f t="array" ref="FY50">_xlfn.IFS(MID(BV50,2,1)="4",1,MID(BV50,2,1)="1",1,TRUE,0)</f>
        <v>0</v>
      </c>
      <c r="FZ50" s="80" cm="1">
        <f t="array" ref="FZ50">_xlfn.IFS(MID(BW50,2,1)="4",1,MID(BW50,2,1)="1",1,TRUE,0)</f>
        <v>0</v>
      </c>
      <c r="GA50" s="80" cm="1">
        <f t="array" ref="GA50">_xlfn.IFS(MID(BX50,2,1)="4",1,MID(BX50,2,1)="1",1,TRUE,0)</f>
        <v>0</v>
      </c>
      <c r="GB50" s="80" cm="1">
        <f t="array" ref="GB50">_xlfn.IFS(MID(BY50,2,1)="4",1,MID(BY50,2,1)="1",1,TRUE,0)</f>
        <v>0</v>
      </c>
      <c r="GC50" s="80" cm="1">
        <f t="array" ref="GC50">_xlfn.IFS(MID(BZ50,2,1)="4",1,MID(BZ50,2,1)="1",1,TRUE,0)</f>
        <v>0</v>
      </c>
      <c r="GD50" s="80" cm="1">
        <f t="array" ref="GD50">_xlfn.IFS(MID(CA50,2,1)="4",1,MID(CA50,2,1)="1",1,TRUE,0)</f>
        <v>0</v>
      </c>
      <c r="GE50" s="80" cm="1">
        <f t="array" ref="GE50">_xlfn.IFS(MID(CB50,2,1)="4",1,MID(CB50,2,1)="1",1,TRUE,0)</f>
        <v>0</v>
      </c>
      <c r="GF50" s="80" cm="1">
        <f t="array" ref="GF50">_xlfn.IFS(MID(CC50,2,1)="4",1,MID(CC50,2,1)="1",1,TRUE,0)</f>
        <v>0</v>
      </c>
      <c r="GG50" s="80" cm="1">
        <f t="array" ref="GG50">_xlfn.IFS(MID(CD50,2,1)="4",1,MID(CD50,2,1)="1",1,TRUE,0)</f>
        <v>0</v>
      </c>
      <c r="GH50" s="80" cm="1">
        <f t="array" ref="GH50">_xlfn.IFS(MID(CE50,2,1)="4",1,MID(CE50,2,1)="1",1,TRUE,0)</f>
        <v>0</v>
      </c>
      <c r="GI50" s="80" cm="1">
        <f t="array" ref="GI50">_xlfn.IFS(MID(CF50,2,1)="4",1,MID(CF50,2,1)="1",1,TRUE,0)</f>
        <v>0</v>
      </c>
      <c r="GJ50" s="80" cm="1">
        <f t="array" ref="GJ50">_xlfn.IFS(MID(CG50,2,1)="4",1,MID(CG50,2,1)="1",1,TRUE,0)</f>
        <v>0</v>
      </c>
      <c r="GK50" s="80" cm="1">
        <f t="array" ref="GK50">_xlfn.IFS(MID(CH50,2,1)="4",1,MID(CH50,2,1)="1",1,TRUE,0)</f>
        <v>0</v>
      </c>
      <c r="GL50" s="80" cm="1">
        <f t="array" ref="GL50">_xlfn.IFS(MID(CI50,2,1)="4",1,MID(CI50,2,1)="1",1,TRUE,0)</f>
        <v>0</v>
      </c>
      <c r="GM50" s="80" cm="1">
        <f t="array" ref="GM50">_xlfn.IFS(MID(CJ50,2,1)="4",1,MID(CJ50,2,1)="1",1,TRUE,0)</f>
        <v>0</v>
      </c>
      <c r="GN50" s="80" cm="1">
        <f t="array" ref="GN50">_xlfn.IFS(MID(CK50,2,1)="4",1,MID(CK50,2,1)="1",1,TRUE,0)</f>
        <v>0</v>
      </c>
      <c r="GO50" s="80" cm="1">
        <f t="array" ref="GO50">_xlfn.IFS(MID(CL50,2,1)="4",1,MID(CL50,2,1)="1",1,TRUE,0)</f>
        <v>0</v>
      </c>
      <c r="GP50" s="80" cm="1">
        <f t="array" ref="GP50">_xlfn.IFS(MID(CM50,2,1)="4",1,MID(CM50,2,1)="1",1,TRUE,0)</f>
        <v>0</v>
      </c>
      <c r="GQ50" s="80" cm="1">
        <f t="array" ref="GQ50">_xlfn.IFS(MID(CN50,2,1)="4",1,MID(CN50,2,1)="1",1,TRUE,0)</f>
        <v>0</v>
      </c>
      <c r="GR50" s="80" cm="1">
        <f t="array" ref="GR50">_xlfn.IFS(MID(CO50,2,1)="4",1,MID(CO50,2,1)="1",1,TRUE,0)</f>
        <v>0</v>
      </c>
      <c r="GS50" s="80" cm="1">
        <f t="array" ref="GS50">_xlfn.IFS(MID(CP50,2,1)="4",1,MID(CP50,2,1)="1",1,TRUE,0)</f>
        <v>0</v>
      </c>
      <c r="GT50" s="80" cm="1">
        <f t="array" ref="GT50">_xlfn.IFS(MID(CQ50,2,1)="4",1,MID(CQ50,2,1)="1",1,TRUE,0)</f>
        <v>0</v>
      </c>
      <c r="GU50" s="80" cm="1">
        <f t="array" ref="GU50">_xlfn.IFS(MID(CR50,2,1)="4",1,MID(CR50,2,1)="1",1,TRUE,0)</f>
        <v>0</v>
      </c>
      <c r="GV50" s="80" cm="1">
        <f t="array" ref="GV50">_xlfn.IFS(MID(CS50,2,1)="4",1,MID(CS50,2,1)="1",1,TRUE,0)</f>
        <v>0</v>
      </c>
      <c r="GW50" s="80" cm="1">
        <f t="array" ref="GW50">_xlfn.IFS(MID(CT50,2,1)="4",1,MID(CT50,2,1)="1",1,TRUE,0)</f>
        <v>0</v>
      </c>
      <c r="GX50" s="80" cm="1">
        <f t="array" ref="GX50">_xlfn.IFS(MID(CU50,2,1)="4",1,MID(CU50,2,1)="1",1,TRUE,0)</f>
        <v>0</v>
      </c>
      <c r="GY50" s="80" cm="1">
        <f t="array" ref="GY50">_xlfn.IFS(MID(CV50,2,1)="4",1,MID(CV50,2,1)="1",1,TRUE,0)</f>
        <v>0</v>
      </c>
      <c r="GZ50" s="80" cm="1">
        <f t="array" ref="GZ50">_xlfn.IFS(MID(CW50,2,1)="4",1,MID(CW50,2,1)="1",1,TRUE,0)</f>
        <v>0</v>
      </c>
      <c r="HA50" s="80" cm="1">
        <f t="array" ref="HA50">_xlfn.IFS(MID(CX50,2,1)="4",1,MID(CX50,2,1)="1",1,TRUE,0)</f>
        <v>0</v>
      </c>
      <c r="HB50" s="80" cm="1">
        <f t="array" ref="HB50">_xlfn.IFS(MID(CY50,2,1)="4",1,MID(CY50,2,1)="1",1,TRUE,0)</f>
        <v>0</v>
      </c>
      <c r="HC50" s="80" cm="1">
        <f t="array" ref="HC50">_xlfn.IFS(MID(CZ50,2,1)="4",1,MID(CZ50,2,1)="1",1,TRUE,0)</f>
        <v>0</v>
      </c>
      <c r="HD50" s="80" cm="1">
        <f t="array" ref="HD50">_xlfn.IFS(MID(DA50,2,1)="4",1,MID(DA50,2,1)="1",1,TRUE,0)</f>
        <v>0</v>
      </c>
      <c r="HE50" s="80" cm="1">
        <f t="array" ref="HE50">_xlfn.IFS(MID(DB50,2,1)="4",1,MID(DB50,2,1)="1",1,TRUE,0)</f>
        <v>0</v>
      </c>
      <c r="HF50" s="80" cm="1">
        <f t="array" ref="HF50">_xlfn.IFS(MID(DC50,2,1)="4",1,MID(DC50,2,1)="1",1,TRUE,0)</f>
        <v>0</v>
      </c>
      <c r="HG50" s="80" cm="1">
        <f t="array" ref="HG50">_xlfn.IFS(MID(DD50,2,1)="4",1,MID(DD50,2,1)="1",1,TRUE,0)</f>
        <v>0</v>
      </c>
      <c r="HH50" s="80" cm="1">
        <f t="array" ref="HH50">_xlfn.IFS(MID(DE50,2,1)="4",1,MID(DE50,2,1)="1",1,TRUE,0)</f>
        <v>0</v>
      </c>
      <c r="HI50" s="80" cm="1">
        <f t="array" ref="HI50">_xlfn.IFS(MID(DF50,2,1)="4",1,MID(DF50,2,1)="1",1,TRUE,0)</f>
        <v>0</v>
      </c>
      <c r="HJ50" s="80" cm="1">
        <f t="array" ref="HJ50">_xlfn.IFS(MID(DG50,2,1)="4",1,MID(DG50,2,1)="1",1,TRUE,0)</f>
        <v>0</v>
      </c>
      <c r="HK50" s="80" cm="1">
        <f t="array" ref="HK50">_xlfn.IFS(MID(DH50,2,1)="4",1,MID(DH50,2,1)="1",1,TRUE,0)</f>
        <v>0</v>
      </c>
      <c r="HL50" s="80" cm="1">
        <f t="array" ref="HL50">_xlfn.IFS(MID(DI50,2,1)="4",1,MID(DI50,2,1)="1",1,TRUE,0)</f>
        <v>0</v>
      </c>
    </row>
    <row r="51" spans="1:220" s="80" customFormat="1" ht="26" x14ac:dyDescent="0.2">
      <c r="A51" s="268">
        <v>54</v>
      </c>
      <c r="B51" s="269" t="s">
        <v>2458</v>
      </c>
      <c r="C51" s="269" t="s">
        <v>2463</v>
      </c>
      <c r="D51" s="270" t="s">
        <v>2510</v>
      </c>
      <c r="E51" s="250"/>
      <c r="G51" s="80">
        <v>4</v>
      </c>
      <c r="H51" s="280" t="str" cm="1">
        <f t="array" aca="1" ref="H51" ca="1">INDEX(コード化!$CG$5:$CQ$110,H$3-6,$G51)</f>
        <v>400000</v>
      </c>
      <c r="I51" s="280" t="str" cm="1">
        <f t="array" aca="1" ref="I51" ca="1">INDEX(コード化!$CG$5:$CQ$110,I$3-6,$G51)</f>
        <v>400000</v>
      </c>
      <c r="J51" s="280" t="str" cm="1">
        <f t="array" aca="1" ref="J51" ca="1">INDEX(コード化!$CG$5:$CQ$110,J$3-6,$G51)</f>
        <v>400000</v>
      </c>
      <c r="K51" s="280" t="str" cm="1">
        <f t="array" aca="1" ref="K51" ca="1">INDEX(コード化!$CG$5:$CQ$110,K$3-6,$G51)</f>
        <v>400000</v>
      </c>
      <c r="L51" s="280" t="str" cm="1">
        <f t="array" aca="1" ref="L51" ca="1">INDEX(コード化!$CG$5:$CQ$110,L$3-6,$G51)</f>
        <v>400000</v>
      </c>
      <c r="M51" s="280" t="str" cm="1">
        <f t="array" aca="1" ref="M51" ca="1">INDEX(コード化!$CG$5:$CQ$110,M$3-6,$G51)</f>
        <v>400000</v>
      </c>
      <c r="N51" s="280" t="str" cm="1">
        <f t="array" ref="N51">INDEX(コード化!$CG$5:$CQ$110,N$3-6,$G51)</f>
        <v>400000</v>
      </c>
      <c r="O51" s="280" t="str" cm="1">
        <f t="array" ref="O51">INDEX(コード化!$CG$5:$CQ$110,O$3-6,$G51)</f>
        <v>400000</v>
      </c>
      <c r="P51" s="280" t="str" cm="1">
        <f t="array" ref="P51">INDEX(コード化!$CG$5:$CQ$110,P$3-6,$G51)</f>
        <v>400000</v>
      </c>
      <c r="Q51" s="280" t="str" cm="1">
        <f t="array" ref="Q51">INDEX(コード化!$CG$5:$CQ$110,Q$3-6,$G51)</f>
        <v>400000</v>
      </c>
      <c r="R51" s="280" t="str" cm="1">
        <f t="array" ref="R51">INDEX(コード化!$CG$5:$CQ$110,R$3-6,$G51)</f>
        <v>400000</v>
      </c>
      <c r="S51" s="280" t="str" cm="1">
        <f t="array" ref="S51">INDEX(コード化!$CG$5:$CQ$110,S$3-6,$G51)</f>
        <v>400000</v>
      </c>
      <c r="T51" s="280" t="str" cm="1">
        <f t="array" ref="T51">INDEX(コード化!$CG$5:$CQ$110,T$3-6,$G51)</f>
        <v>400000</v>
      </c>
      <c r="U51" s="280" t="str" cm="1">
        <f t="array" ref="U51">INDEX(コード化!$CG$5:$CQ$110,U$3-6,$G51)</f>
        <v>400000</v>
      </c>
      <c r="V51" s="280" t="str" cm="1">
        <f t="array" ref="V51">INDEX(コード化!$CG$5:$CQ$110,V$3-6,$G51)</f>
        <v>400000</v>
      </c>
      <c r="W51" s="280" t="str" cm="1">
        <f t="array" ref="W51">INDEX(コード化!$CG$5:$CQ$110,W$3-6,$G51)</f>
        <v>400000</v>
      </c>
      <c r="X51" s="280" t="str" cm="1">
        <f t="array" ref="X51">INDEX(コード化!$CG$5:$CQ$110,X$3-6,$G51)</f>
        <v>400000</v>
      </c>
      <c r="Y51" s="280" t="str" cm="1">
        <f t="array" ref="Y51">INDEX(コード化!$CG$5:$CQ$110,Y$3-6,$G51)</f>
        <v>400000</v>
      </c>
      <c r="Z51" s="280" t="str" cm="1">
        <f t="array" ref="Z51">INDEX(コード化!$CG$5:$CQ$110,Z$3-6,$G51)</f>
        <v>400000</v>
      </c>
      <c r="AA51" s="280" t="str" cm="1">
        <f t="array" ref="AA51">INDEX(コード化!$CG$5:$CQ$110,AA$3-6,$G51)</f>
        <v>400000</v>
      </c>
      <c r="AB51" s="280" t="str" cm="1">
        <f t="array" ref="AB51">INDEX(コード化!$CG$5:$CQ$110,AB$3-6,$G51)</f>
        <v>400000</v>
      </c>
      <c r="AC51" s="280" t="str" cm="1">
        <f t="array" ref="AC51">INDEX(コード化!$CG$5:$CQ$110,AC$3-6,$G51)</f>
        <v>400000</v>
      </c>
      <c r="AD51" s="280" t="str" cm="1">
        <f t="array" ref="AD51">INDEX(コード化!$CG$5:$CQ$110,AD$3-6,$G51)</f>
        <v>400000</v>
      </c>
      <c r="AE51" s="280" t="str" cm="1">
        <f t="array" ref="AE51">INDEX(コード化!$CG$5:$CQ$110,AE$3-6,$G51)</f>
        <v>400000</v>
      </c>
      <c r="AF51" s="280" t="str" cm="1">
        <f t="array" ref="AF51">INDEX(コード化!$CG$5:$CQ$110,AF$3-6,$G51)</f>
        <v>400000</v>
      </c>
      <c r="AG51" s="280" t="str" cm="1">
        <f t="array" ref="AG51">INDEX(コード化!$CG$5:$CQ$110,AG$3-6,$G51)</f>
        <v>400000</v>
      </c>
      <c r="AH51" s="280" t="str" cm="1">
        <f t="array" ref="AH51">INDEX(コード化!$CG$5:$CQ$110,AH$3-6,$G51)</f>
        <v>400000</v>
      </c>
      <c r="AI51" s="280" t="str" cm="1">
        <f t="array" ref="AI51">INDEX(コード化!$CG$5:$CQ$110,AI$3-6,$G51)</f>
        <v>400000</v>
      </c>
      <c r="AJ51" s="280" t="str" cm="1">
        <f t="array" ref="AJ51">INDEX(コード化!$CG$5:$CQ$110,AJ$3-6,$G51)</f>
        <v>400000</v>
      </c>
      <c r="AK51" s="280" t="str" cm="1">
        <f t="array" ref="AK51">INDEX(コード化!$CG$5:$CQ$110,AK$3-6,$G51)</f>
        <v>400000</v>
      </c>
      <c r="AL51" s="280" t="str" cm="1">
        <f t="array" ref="AL51">INDEX(コード化!$CG$5:$CQ$110,AL$3-6,$G51)</f>
        <v>400000</v>
      </c>
      <c r="AM51" s="280" t="str" cm="1">
        <f t="array" ref="AM51">INDEX(コード化!$CG$5:$CQ$110,AM$3-6,$G51)</f>
        <v>400000</v>
      </c>
      <c r="AN51" s="280" t="str" cm="1">
        <f t="array" ref="AN51">INDEX(コード化!$CG$5:$CQ$110,AN$3-6,$G51)</f>
        <v>400000</v>
      </c>
      <c r="AO51" s="280" t="str" cm="1">
        <f t="array" ref="AO51">INDEX(コード化!$CG$5:$CQ$110,AO$3-6,$G51)</f>
        <v>400000</v>
      </c>
      <c r="AP51" s="280" t="str" cm="1">
        <f t="array" ref="AP51">INDEX(コード化!$CG$5:$CQ$110,AP$3-6,$G51)</f>
        <v>400000</v>
      </c>
      <c r="AQ51" s="280" t="str" cm="1">
        <f t="array" ref="AQ51">INDEX(コード化!$CG$5:$CQ$110,AQ$3-6,$G51)</f>
        <v>400000</v>
      </c>
      <c r="AR51" s="280" t="str" cm="1">
        <f t="array" ref="AR51">INDEX(コード化!$CG$5:$CQ$110,AR$3-6,$G51)</f>
        <v>400000</v>
      </c>
      <c r="AS51" s="280" t="str" cm="1">
        <f t="array" ref="AS51">INDEX(コード化!$CG$5:$CQ$110,AS$3-6,$G51)</f>
        <v>400000</v>
      </c>
      <c r="AT51" s="280" t="str" cm="1">
        <f t="array" ref="AT51">INDEX(コード化!$CG$5:$CQ$110,AT$3-6,$G51)</f>
        <v>400000</v>
      </c>
      <c r="AU51" s="280" t="str" cm="1">
        <f t="array" ref="AU51">INDEX(コード化!$CG$5:$CQ$110,AU$3-6,$G51)</f>
        <v>400000</v>
      </c>
      <c r="AV51" s="280" t="str" cm="1">
        <f t="array" ref="AV51">INDEX(コード化!$CG$5:$CQ$110,AV$3-6,$G51)</f>
        <v>400000</v>
      </c>
      <c r="AW51" s="280" t="str" cm="1">
        <f t="array" ref="AW51">INDEX(コード化!$CG$5:$CQ$110,AW$3-6,$G51)</f>
        <v>400000</v>
      </c>
      <c r="AX51" s="280" t="str" cm="1">
        <f t="array" ref="AX51">INDEX(コード化!$CG$5:$CQ$110,AX$3-6,$G51)</f>
        <v>400000</v>
      </c>
      <c r="AY51" s="280" t="str" cm="1">
        <f t="array" ref="AY51">INDEX(コード化!$CG$5:$CQ$110,AY$3-6,$G51)</f>
        <v>400000</v>
      </c>
      <c r="AZ51" s="280" t="str" cm="1">
        <f t="array" ref="AZ51">INDEX(コード化!$CG$5:$CQ$110,AZ$3-6,$G51)</f>
        <v>400000</v>
      </c>
      <c r="BA51" s="280" t="str" cm="1">
        <f t="array" ref="BA51">INDEX(コード化!$CG$5:$CQ$110,BA$3-6,$G51)</f>
        <v>400000</v>
      </c>
      <c r="BB51" s="280" t="str" cm="1">
        <f t="array" ref="BB51">INDEX(コード化!$CG$5:$CQ$110,BB$3-6,$G51)</f>
        <v>400000</v>
      </c>
      <c r="BC51" s="280" t="str" cm="1">
        <f t="array" ref="BC51">INDEX(コード化!$CG$5:$CQ$110,BC$3-6,$G51)</f>
        <v>400000</v>
      </c>
      <c r="BD51" s="280" t="str" cm="1">
        <f t="array" ref="BD51">INDEX(コード化!$CG$5:$CQ$110,BD$3-6,$G51)</f>
        <v>400000</v>
      </c>
      <c r="BE51" s="280" t="str" cm="1">
        <f t="array" ref="BE51">INDEX(コード化!$CG$5:$CQ$110,BE$3-6,$G51)</f>
        <v>400000</v>
      </c>
      <c r="BF51" s="280" t="str" cm="1">
        <f t="array" ref="BF51">INDEX(コード化!$CG$5:$CQ$110,BF$3-6,$G51)</f>
        <v>400000</v>
      </c>
      <c r="BG51" s="280" t="str" cm="1">
        <f t="array" ref="BG51">INDEX(コード化!$CG$5:$CQ$110,BG$3-6,$G51)</f>
        <v>400000</v>
      </c>
      <c r="BH51" s="280" t="str" cm="1">
        <f t="array" ref="BH51">INDEX(コード化!$CG$5:$CQ$110,BH$3-6,$G51)</f>
        <v>400000</v>
      </c>
      <c r="BI51" s="280" t="str" cm="1">
        <f t="array" ref="BI51">INDEX(コード化!$CG$5:$CQ$110,BI$3-6,$G51)</f>
        <v>400000</v>
      </c>
      <c r="BJ51" s="280" t="str" cm="1">
        <f t="array" ref="BJ51">INDEX(コード化!$CG$5:$CQ$110,BJ$3-6,$G51)</f>
        <v>400000</v>
      </c>
      <c r="BK51" s="280" t="str" cm="1">
        <f t="array" ref="BK51">INDEX(コード化!$CG$5:$CQ$110,BK$3-6,$G51)</f>
        <v>400000</v>
      </c>
      <c r="BL51" s="280" t="str" cm="1">
        <f t="array" ref="BL51">INDEX(コード化!$CG$5:$CQ$110,BL$3-6,$G51)</f>
        <v>400000</v>
      </c>
      <c r="BM51" s="280" t="str" cm="1">
        <f t="array" ref="BM51">INDEX(コード化!$CG$5:$CQ$110,BM$3-6,$G51)</f>
        <v>400000</v>
      </c>
      <c r="BN51" s="280" t="str" cm="1">
        <f t="array" ref="BN51">INDEX(コード化!$CG$5:$CQ$110,BN$3-6,$G51)</f>
        <v>400000</v>
      </c>
      <c r="BO51" s="280" t="str" cm="1">
        <f t="array" ref="BO51">INDEX(コード化!$CG$5:$CQ$110,BO$3-6,$G51)</f>
        <v>400000</v>
      </c>
      <c r="BP51" s="280" t="str" cm="1">
        <f t="array" ref="BP51">INDEX(コード化!$CG$5:$CQ$110,BP$3-6,$G51)</f>
        <v>400000</v>
      </c>
      <c r="BQ51" s="280" t="str" cm="1">
        <f t="array" ref="BQ51">INDEX(コード化!$CG$5:$CQ$110,BQ$3-6,$G51)</f>
        <v>400000</v>
      </c>
      <c r="BR51" s="280" t="str" cm="1">
        <f t="array" ref="BR51">INDEX(コード化!$CG$5:$CQ$110,BR$3-6,$G51)</f>
        <v>400000</v>
      </c>
      <c r="BS51" s="280" t="str" cm="1">
        <f t="array" ref="BS51">INDEX(コード化!$CG$5:$CQ$110,BS$3-6,$G51)</f>
        <v>400000</v>
      </c>
      <c r="BT51" s="280" t="str" cm="1">
        <f t="array" ref="BT51">INDEX(コード化!$CG$5:$CQ$110,BT$3-6,$G51)</f>
        <v>400000</v>
      </c>
      <c r="BU51" s="280" t="str" cm="1">
        <f t="array" ref="BU51">INDEX(コード化!$CG$5:$CQ$110,BU$3-6,$G51)</f>
        <v>400000</v>
      </c>
      <c r="BV51" s="280" t="str" cm="1">
        <f t="array" ref="BV51">INDEX(コード化!$CG$5:$CQ$110,BV$3-6,$G51)</f>
        <v>400000</v>
      </c>
      <c r="BW51" s="280" t="str" cm="1">
        <f t="array" ref="BW51">INDEX(コード化!$CG$5:$CQ$110,BW$3-6,$G51)</f>
        <v>400000</v>
      </c>
      <c r="BX51" s="280" t="str" cm="1">
        <f t="array" ref="BX51">INDEX(コード化!$CG$5:$CQ$110,BX$3-6,$G51)</f>
        <v>400000</v>
      </c>
      <c r="BY51" s="280" t="str" cm="1">
        <f t="array" ref="BY51">INDEX(コード化!$CG$5:$CQ$110,BY$3-6,$G51)</f>
        <v>400000</v>
      </c>
      <c r="BZ51" s="280" t="str" cm="1">
        <f t="array" ref="BZ51">INDEX(コード化!$CG$5:$CQ$110,BZ$3-6,$G51)</f>
        <v>400000</v>
      </c>
      <c r="CA51" s="280" t="str" cm="1">
        <f t="array" ref="CA51">INDEX(コード化!$CG$5:$CQ$110,CA$3-6,$G51)</f>
        <v>400000</v>
      </c>
      <c r="CB51" s="280" t="str" cm="1">
        <f t="array" ref="CB51">INDEX(コード化!$CG$5:$CQ$110,CB$3-6,$G51)</f>
        <v>400000</v>
      </c>
      <c r="CC51" s="280" t="str" cm="1">
        <f t="array" ref="CC51">INDEX(コード化!$CG$5:$CQ$110,CC$3-6,$G51)</f>
        <v>400000</v>
      </c>
      <c r="CD51" s="280" t="str" cm="1">
        <f t="array" ref="CD51">INDEX(コード化!$CG$5:$CQ$110,CD$3-6,$G51)</f>
        <v>400000</v>
      </c>
      <c r="CE51" s="280" t="str" cm="1">
        <f t="array" ref="CE51">INDEX(コード化!$CG$5:$CQ$110,CE$3-6,$G51)</f>
        <v>400000</v>
      </c>
      <c r="CF51" s="280" t="str" cm="1">
        <f t="array" ref="CF51">INDEX(コード化!$CG$5:$CQ$110,CF$3-6,$G51)</f>
        <v>400000</v>
      </c>
      <c r="CG51" s="280" t="str" cm="1">
        <f t="array" ref="CG51">INDEX(コード化!$CG$5:$CQ$110,CG$3-6,$G51)</f>
        <v>400000</v>
      </c>
      <c r="CH51" s="280" t="str" cm="1">
        <f t="array" ref="CH51">INDEX(コード化!$CG$5:$CQ$110,CH$3-6,$G51)</f>
        <v>400000</v>
      </c>
      <c r="CI51" s="280" t="str" cm="1">
        <f t="array" ref="CI51">INDEX(コード化!$CG$5:$CQ$110,CI$3-6,$G51)</f>
        <v>400000</v>
      </c>
      <c r="CJ51" s="280" t="str" cm="1">
        <f t="array" ref="CJ51">INDEX(コード化!$CG$5:$CQ$110,CJ$3-6,$G51)</f>
        <v>400000</v>
      </c>
      <c r="CK51" s="280" t="str" cm="1">
        <f t="array" ref="CK51">INDEX(コード化!$CG$5:$CQ$110,CK$3-6,$G51)</f>
        <v>400000</v>
      </c>
      <c r="CL51" s="280" t="str" cm="1">
        <f t="array" ref="CL51">INDEX(コード化!$CG$5:$CQ$110,CL$3-6,$G51)</f>
        <v>400000</v>
      </c>
      <c r="CM51" s="280" t="str" cm="1">
        <f t="array" ref="CM51">INDEX(コード化!$CG$5:$CQ$110,CM$3-6,$G51)</f>
        <v>400000</v>
      </c>
      <c r="CN51" s="280" t="str" cm="1">
        <f t="array" ref="CN51">INDEX(コード化!$CG$5:$CQ$110,CN$3-6,$G51)</f>
        <v>400000</v>
      </c>
      <c r="CO51" s="280" t="str" cm="1">
        <f t="array" ref="CO51">INDEX(コード化!$CG$5:$CQ$110,CO$3-6,$G51)</f>
        <v>400000</v>
      </c>
      <c r="CP51" s="280" t="str" cm="1">
        <f t="array" ref="CP51">INDEX(コード化!$CG$5:$CQ$110,CP$3-6,$G51)</f>
        <v>400000</v>
      </c>
      <c r="CQ51" s="280" t="str" cm="1">
        <f t="array" ref="CQ51">INDEX(コード化!$CG$5:$CQ$110,CQ$3-6,$G51)</f>
        <v>400000</v>
      </c>
      <c r="CR51" s="280" t="str" cm="1">
        <f t="array" ref="CR51">INDEX(コード化!$CG$5:$CQ$110,CR$3-6,$G51)</f>
        <v>400000</v>
      </c>
      <c r="CS51" s="280" t="str" cm="1">
        <f t="array" ref="CS51">INDEX(コード化!$CG$5:$CQ$110,CS$3-6,$G51)</f>
        <v>400000</v>
      </c>
      <c r="CT51" s="280" t="str" cm="1">
        <f t="array" ref="CT51">INDEX(コード化!$CG$5:$CQ$110,CT$3-6,$G51)</f>
        <v>400000</v>
      </c>
      <c r="CU51" s="280" t="str" cm="1">
        <f t="array" ref="CU51">INDEX(コード化!$CG$5:$CQ$110,CU$3-6,$G51)</f>
        <v>400000</v>
      </c>
      <c r="CV51" s="280" t="str" cm="1">
        <f t="array" ref="CV51">INDEX(コード化!$CG$5:$CQ$110,CV$3-6,$G51)</f>
        <v>400000</v>
      </c>
      <c r="CW51" s="280" t="str" cm="1">
        <f t="array" ref="CW51">INDEX(コード化!$CG$5:$CQ$110,CW$3-6,$G51)</f>
        <v>400000</v>
      </c>
      <c r="CX51" s="280" t="str" cm="1">
        <f t="array" ref="CX51">INDEX(コード化!$CG$5:$CQ$110,CX$3-6,$G51)</f>
        <v>400000</v>
      </c>
      <c r="CY51" s="280" t="str" cm="1">
        <f t="array" ref="CY51">INDEX(コード化!$CG$5:$CQ$110,CY$3-6,$G51)</f>
        <v>400000</v>
      </c>
      <c r="CZ51" s="280" t="str" cm="1">
        <f t="array" ref="CZ51">INDEX(コード化!$CG$5:$CQ$110,CZ$3-6,$G51)</f>
        <v>400000</v>
      </c>
      <c r="DA51" s="280" t="str" cm="1">
        <f t="array" ref="DA51">INDEX(コード化!$CG$5:$CQ$110,DA$3-6,$G51)</f>
        <v>400000</v>
      </c>
      <c r="DB51" s="280" t="str" cm="1">
        <f t="array" ref="DB51">INDEX(コード化!$CG$5:$CQ$110,DB$3-6,$G51)</f>
        <v>400000</v>
      </c>
      <c r="DC51" s="280" t="str" cm="1">
        <f t="array" ref="DC51">INDEX(コード化!$CG$5:$CQ$110,DC$3-6,$G51)</f>
        <v>400000</v>
      </c>
      <c r="DD51" s="280" t="str" cm="1">
        <f t="array" ref="DD51">INDEX(コード化!$CG$5:$CQ$110,DD$3-6,$G51)</f>
        <v>400000</v>
      </c>
      <c r="DE51" s="280" t="str" cm="1">
        <f t="array" ref="DE51">INDEX(コード化!$CG$5:$CQ$110,DE$3-6,$G51)</f>
        <v>400000</v>
      </c>
      <c r="DF51" s="280" t="str" cm="1">
        <f t="array" ref="DF51">INDEX(コード化!$CG$5:$CQ$110,DF$3-6,$G51)</f>
        <v>400000</v>
      </c>
      <c r="DG51" s="280" t="str" cm="1">
        <f t="array" ref="DG51">INDEX(コード化!$CG$5:$CQ$110,DG$3-6,$G51)</f>
        <v>400000</v>
      </c>
      <c r="DH51" s="280" t="str" cm="1">
        <f t="array" ref="DH51">INDEX(コード化!$CG$5:$CQ$110,DH$3-6,$G51)</f>
        <v>400000</v>
      </c>
      <c r="DI51" s="280" t="str" cm="1">
        <f t="array" ref="DI51">INDEX(コード化!$CG$5:$CQ$110,DI$3-6,$G51)</f>
        <v>400000</v>
      </c>
      <c r="DK51" s="80">
        <f ca="1">IF(AND(MID(H51,3,1)="2",MID(H51,4,1)&lt;&gt;"8"),1,0)</f>
        <v>0</v>
      </c>
      <c r="DL51" s="80">
        <f t="shared" ref="DL51:FW51" ca="1" si="10">IF(AND(MID(I51,3,1)="2",MID(I51,4,1)&lt;&gt;"8"),1,0)</f>
        <v>0</v>
      </c>
      <c r="DM51" s="80">
        <f t="shared" ca="1" si="10"/>
        <v>0</v>
      </c>
      <c r="DN51" s="80">
        <f t="shared" ca="1" si="10"/>
        <v>0</v>
      </c>
      <c r="DO51" s="80">
        <f t="shared" ca="1" si="10"/>
        <v>0</v>
      </c>
      <c r="DP51" s="80">
        <f t="shared" ca="1" si="10"/>
        <v>0</v>
      </c>
      <c r="DQ51" s="80">
        <f t="shared" si="10"/>
        <v>0</v>
      </c>
      <c r="DR51" s="80">
        <f t="shared" si="10"/>
        <v>0</v>
      </c>
      <c r="DS51" s="80">
        <f t="shared" si="10"/>
        <v>0</v>
      </c>
      <c r="DT51" s="80">
        <f t="shared" si="10"/>
        <v>0</v>
      </c>
      <c r="DU51" s="80">
        <f t="shared" si="10"/>
        <v>0</v>
      </c>
      <c r="DV51" s="80">
        <f t="shared" si="10"/>
        <v>0</v>
      </c>
      <c r="DW51" s="80">
        <f t="shared" si="10"/>
        <v>0</v>
      </c>
      <c r="DX51" s="80">
        <f t="shared" si="10"/>
        <v>0</v>
      </c>
      <c r="DY51" s="80">
        <f t="shared" si="10"/>
        <v>0</v>
      </c>
      <c r="DZ51" s="80">
        <f t="shared" si="10"/>
        <v>0</v>
      </c>
      <c r="EA51" s="80">
        <f t="shared" si="10"/>
        <v>0</v>
      </c>
      <c r="EB51" s="80">
        <f t="shared" si="10"/>
        <v>0</v>
      </c>
      <c r="EC51" s="80">
        <f t="shared" si="10"/>
        <v>0</v>
      </c>
      <c r="ED51" s="80">
        <f t="shared" si="10"/>
        <v>0</v>
      </c>
      <c r="EE51" s="80">
        <f t="shared" si="10"/>
        <v>0</v>
      </c>
      <c r="EF51" s="80">
        <f t="shared" si="10"/>
        <v>0</v>
      </c>
      <c r="EG51" s="80">
        <f t="shared" si="10"/>
        <v>0</v>
      </c>
      <c r="EH51" s="80">
        <f t="shared" si="10"/>
        <v>0</v>
      </c>
      <c r="EI51" s="80">
        <f t="shared" si="10"/>
        <v>0</v>
      </c>
      <c r="EJ51" s="80">
        <f t="shared" si="10"/>
        <v>0</v>
      </c>
      <c r="EK51" s="80">
        <f t="shared" si="10"/>
        <v>0</v>
      </c>
      <c r="EL51" s="80">
        <f t="shared" si="10"/>
        <v>0</v>
      </c>
      <c r="EM51" s="80">
        <f t="shared" si="10"/>
        <v>0</v>
      </c>
      <c r="EN51" s="80">
        <f t="shared" si="10"/>
        <v>0</v>
      </c>
      <c r="EO51" s="80">
        <f t="shared" si="10"/>
        <v>0</v>
      </c>
      <c r="EP51" s="80">
        <f t="shared" si="10"/>
        <v>0</v>
      </c>
      <c r="EQ51" s="80">
        <f t="shared" si="10"/>
        <v>0</v>
      </c>
      <c r="ER51" s="80">
        <f t="shared" si="10"/>
        <v>0</v>
      </c>
      <c r="ES51" s="80">
        <f t="shared" si="10"/>
        <v>0</v>
      </c>
      <c r="ET51" s="80">
        <f t="shared" si="10"/>
        <v>0</v>
      </c>
      <c r="EU51" s="80">
        <f t="shared" si="10"/>
        <v>0</v>
      </c>
      <c r="EV51" s="80">
        <f t="shared" si="10"/>
        <v>0</v>
      </c>
      <c r="EW51" s="80">
        <f t="shared" si="10"/>
        <v>0</v>
      </c>
      <c r="EX51" s="80">
        <f t="shared" si="10"/>
        <v>0</v>
      </c>
      <c r="EY51" s="80">
        <f t="shared" si="10"/>
        <v>0</v>
      </c>
      <c r="EZ51" s="80">
        <f t="shared" si="10"/>
        <v>0</v>
      </c>
      <c r="FA51" s="80">
        <f t="shared" si="10"/>
        <v>0</v>
      </c>
      <c r="FB51" s="80">
        <f t="shared" si="10"/>
        <v>0</v>
      </c>
      <c r="FC51" s="80">
        <f t="shared" si="10"/>
        <v>0</v>
      </c>
      <c r="FD51" s="80">
        <f t="shared" si="10"/>
        <v>0</v>
      </c>
      <c r="FE51" s="80">
        <f t="shared" si="10"/>
        <v>0</v>
      </c>
      <c r="FF51" s="80">
        <f t="shared" si="10"/>
        <v>0</v>
      </c>
      <c r="FG51" s="80">
        <f t="shared" si="10"/>
        <v>0</v>
      </c>
      <c r="FH51" s="80">
        <f t="shared" si="10"/>
        <v>0</v>
      </c>
      <c r="FI51" s="80">
        <f t="shared" si="10"/>
        <v>0</v>
      </c>
      <c r="FJ51" s="80">
        <f t="shared" si="10"/>
        <v>0</v>
      </c>
      <c r="FK51" s="80">
        <f t="shared" si="10"/>
        <v>0</v>
      </c>
      <c r="FL51" s="80">
        <f t="shared" si="10"/>
        <v>0</v>
      </c>
      <c r="FM51" s="80">
        <f t="shared" si="10"/>
        <v>0</v>
      </c>
      <c r="FN51" s="80">
        <f t="shared" si="10"/>
        <v>0</v>
      </c>
      <c r="FO51" s="80">
        <f t="shared" si="10"/>
        <v>0</v>
      </c>
      <c r="FP51" s="80">
        <f t="shared" si="10"/>
        <v>0</v>
      </c>
      <c r="FQ51" s="80">
        <f t="shared" si="10"/>
        <v>0</v>
      </c>
      <c r="FR51" s="80">
        <f t="shared" si="10"/>
        <v>0</v>
      </c>
      <c r="FS51" s="80">
        <f t="shared" si="10"/>
        <v>0</v>
      </c>
      <c r="FT51" s="80">
        <f t="shared" si="10"/>
        <v>0</v>
      </c>
      <c r="FU51" s="80">
        <f t="shared" si="10"/>
        <v>0</v>
      </c>
      <c r="FV51" s="80">
        <f t="shared" si="10"/>
        <v>0</v>
      </c>
      <c r="FW51" s="80">
        <f t="shared" si="10"/>
        <v>0</v>
      </c>
      <c r="FX51" s="80">
        <f t="shared" ref="FX51:HL51" si="11">IF(AND(MID(BU51,3,1)="2",MID(BU51,4,1)&lt;&gt;"8"),1,0)</f>
        <v>0</v>
      </c>
      <c r="FY51" s="80">
        <f t="shared" si="11"/>
        <v>0</v>
      </c>
      <c r="FZ51" s="80">
        <f t="shared" si="11"/>
        <v>0</v>
      </c>
      <c r="GA51" s="80">
        <f t="shared" si="11"/>
        <v>0</v>
      </c>
      <c r="GB51" s="80">
        <f t="shared" si="11"/>
        <v>0</v>
      </c>
      <c r="GC51" s="80">
        <f t="shared" si="11"/>
        <v>0</v>
      </c>
      <c r="GD51" s="80">
        <f t="shared" si="11"/>
        <v>0</v>
      </c>
      <c r="GE51" s="80">
        <f t="shared" si="11"/>
        <v>0</v>
      </c>
      <c r="GF51" s="80">
        <f t="shared" si="11"/>
        <v>0</v>
      </c>
      <c r="GG51" s="80">
        <f t="shared" si="11"/>
        <v>0</v>
      </c>
      <c r="GH51" s="80">
        <f t="shared" si="11"/>
        <v>0</v>
      </c>
      <c r="GI51" s="80">
        <f t="shared" si="11"/>
        <v>0</v>
      </c>
      <c r="GJ51" s="80">
        <f t="shared" si="11"/>
        <v>0</v>
      </c>
      <c r="GK51" s="80">
        <f t="shared" si="11"/>
        <v>0</v>
      </c>
      <c r="GL51" s="80">
        <f t="shared" si="11"/>
        <v>0</v>
      </c>
      <c r="GM51" s="80">
        <f t="shared" si="11"/>
        <v>0</v>
      </c>
      <c r="GN51" s="80">
        <f t="shared" si="11"/>
        <v>0</v>
      </c>
      <c r="GO51" s="80">
        <f t="shared" si="11"/>
        <v>0</v>
      </c>
      <c r="GP51" s="80">
        <f t="shared" si="11"/>
        <v>0</v>
      </c>
      <c r="GQ51" s="80">
        <f t="shared" si="11"/>
        <v>0</v>
      </c>
      <c r="GR51" s="80">
        <f t="shared" si="11"/>
        <v>0</v>
      </c>
      <c r="GS51" s="80">
        <f t="shared" si="11"/>
        <v>0</v>
      </c>
      <c r="GT51" s="80">
        <f t="shared" si="11"/>
        <v>0</v>
      </c>
      <c r="GU51" s="80">
        <f t="shared" si="11"/>
        <v>0</v>
      </c>
      <c r="GV51" s="80">
        <f t="shared" si="11"/>
        <v>0</v>
      </c>
      <c r="GW51" s="80">
        <f t="shared" si="11"/>
        <v>0</v>
      </c>
      <c r="GX51" s="80">
        <f t="shared" si="11"/>
        <v>0</v>
      </c>
      <c r="GY51" s="80">
        <f t="shared" si="11"/>
        <v>0</v>
      </c>
      <c r="GZ51" s="80">
        <f t="shared" si="11"/>
        <v>0</v>
      </c>
      <c r="HA51" s="80">
        <f t="shared" si="11"/>
        <v>0</v>
      </c>
      <c r="HB51" s="80">
        <f t="shared" si="11"/>
        <v>0</v>
      </c>
      <c r="HC51" s="80">
        <f t="shared" si="11"/>
        <v>0</v>
      </c>
      <c r="HD51" s="80">
        <f t="shared" si="11"/>
        <v>0</v>
      </c>
      <c r="HE51" s="80">
        <f t="shared" si="11"/>
        <v>0</v>
      </c>
      <c r="HF51" s="80">
        <f t="shared" si="11"/>
        <v>0</v>
      </c>
      <c r="HG51" s="80">
        <f t="shared" si="11"/>
        <v>0</v>
      </c>
      <c r="HH51" s="80">
        <f t="shared" si="11"/>
        <v>0</v>
      </c>
      <c r="HI51" s="80">
        <f t="shared" si="11"/>
        <v>0</v>
      </c>
      <c r="HJ51" s="80">
        <f t="shared" si="11"/>
        <v>0</v>
      </c>
      <c r="HK51" s="80">
        <f t="shared" si="11"/>
        <v>0</v>
      </c>
      <c r="HL51" s="80">
        <f t="shared" si="11"/>
        <v>0</v>
      </c>
    </row>
    <row r="52" spans="1:220" s="80" customFormat="1" ht="52" x14ac:dyDescent="0.2">
      <c r="A52" s="268">
        <v>54</v>
      </c>
      <c r="B52" s="269" t="s">
        <v>2458</v>
      </c>
      <c r="C52" s="269" t="s">
        <v>2511</v>
      </c>
      <c r="D52" s="270" t="s">
        <v>2512</v>
      </c>
      <c r="E52" s="250"/>
      <c r="G52" s="80">
        <v>4</v>
      </c>
      <c r="H52" s="280" t="str" cm="1">
        <f t="array" aca="1" ref="H52" ca="1">INDEX(コード化!$CG$5:$CQ$110,H$3-6,$G52)</f>
        <v>400000</v>
      </c>
      <c r="I52" s="280" t="str" cm="1">
        <f t="array" aca="1" ref="I52" ca="1">INDEX(コード化!$CG$5:$CQ$110,I$3-6,$G52)</f>
        <v>400000</v>
      </c>
      <c r="J52" s="280" t="str" cm="1">
        <f t="array" aca="1" ref="J52" ca="1">INDEX(コード化!$CG$5:$CQ$110,J$3-6,$G52)</f>
        <v>400000</v>
      </c>
      <c r="K52" s="280" t="str" cm="1">
        <f t="array" aca="1" ref="K52" ca="1">INDEX(コード化!$CG$5:$CQ$110,K$3-6,$G52)</f>
        <v>400000</v>
      </c>
      <c r="L52" s="280" t="str" cm="1">
        <f t="array" aca="1" ref="L52" ca="1">INDEX(コード化!$CG$5:$CQ$110,L$3-6,$G52)</f>
        <v>400000</v>
      </c>
      <c r="M52" s="280" t="str" cm="1">
        <f t="array" aca="1" ref="M52" ca="1">INDEX(コード化!$CG$5:$CQ$110,M$3-6,$G52)</f>
        <v>400000</v>
      </c>
      <c r="N52" s="280" t="str" cm="1">
        <f t="array" ref="N52">INDEX(コード化!$CG$5:$CQ$110,N$3-6,$G52)</f>
        <v>400000</v>
      </c>
      <c r="O52" s="280" t="str" cm="1">
        <f t="array" ref="O52">INDEX(コード化!$CG$5:$CQ$110,O$3-6,$G52)</f>
        <v>400000</v>
      </c>
      <c r="P52" s="280" t="str" cm="1">
        <f t="array" ref="P52">INDEX(コード化!$CG$5:$CQ$110,P$3-6,$G52)</f>
        <v>400000</v>
      </c>
      <c r="Q52" s="280" t="str" cm="1">
        <f t="array" ref="Q52">INDEX(コード化!$CG$5:$CQ$110,Q$3-6,$G52)</f>
        <v>400000</v>
      </c>
      <c r="R52" s="280" t="str" cm="1">
        <f t="array" ref="R52">INDEX(コード化!$CG$5:$CQ$110,R$3-6,$G52)</f>
        <v>400000</v>
      </c>
      <c r="S52" s="280" t="str" cm="1">
        <f t="array" ref="S52">INDEX(コード化!$CG$5:$CQ$110,S$3-6,$G52)</f>
        <v>400000</v>
      </c>
      <c r="T52" s="280" t="str" cm="1">
        <f t="array" ref="T52">INDEX(コード化!$CG$5:$CQ$110,T$3-6,$G52)</f>
        <v>400000</v>
      </c>
      <c r="U52" s="280" t="str" cm="1">
        <f t="array" ref="U52">INDEX(コード化!$CG$5:$CQ$110,U$3-6,$G52)</f>
        <v>400000</v>
      </c>
      <c r="V52" s="280" t="str" cm="1">
        <f t="array" ref="V52">INDEX(コード化!$CG$5:$CQ$110,V$3-6,$G52)</f>
        <v>400000</v>
      </c>
      <c r="W52" s="280" t="str" cm="1">
        <f t="array" ref="W52">INDEX(コード化!$CG$5:$CQ$110,W$3-6,$G52)</f>
        <v>400000</v>
      </c>
      <c r="X52" s="280" t="str" cm="1">
        <f t="array" ref="X52">INDEX(コード化!$CG$5:$CQ$110,X$3-6,$G52)</f>
        <v>400000</v>
      </c>
      <c r="Y52" s="280" t="str" cm="1">
        <f t="array" ref="Y52">INDEX(コード化!$CG$5:$CQ$110,Y$3-6,$G52)</f>
        <v>400000</v>
      </c>
      <c r="Z52" s="280" t="str" cm="1">
        <f t="array" ref="Z52">INDEX(コード化!$CG$5:$CQ$110,Z$3-6,$G52)</f>
        <v>400000</v>
      </c>
      <c r="AA52" s="280" t="str" cm="1">
        <f t="array" ref="AA52">INDEX(コード化!$CG$5:$CQ$110,AA$3-6,$G52)</f>
        <v>400000</v>
      </c>
      <c r="AB52" s="280" t="str" cm="1">
        <f t="array" ref="AB52">INDEX(コード化!$CG$5:$CQ$110,AB$3-6,$G52)</f>
        <v>400000</v>
      </c>
      <c r="AC52" s="280" t="str" cm="1">
        <f t="array" ref="AC52">INDEX(コード化!$CG$5:$CQ$110,AC$3-6,$G52)</f>
        <v>400000</v>
      </c>
      <c r="AD52" s="280" t="str" cm="1">
        <f t="array" ref="AD52">INDEX(コード化!$CG$5:$CQ$110,AD$3-6,$G52)</f>
        <v>400000</v>
      </c>
      <c r="AE52" s="280" t="str" cm="1">
        <f t="array" ref="AE52">INDEX(コード化!$CG$5:$CQ$110,AE$3-6,$G52)</f>
        <v>400000</v>
      </c>
      <c r="AF52" s="280" t="str" cm="1">
        <f t="array" ref="AF52">INDEX(コード化!$CG$5:$CQ$110,AF$3-6,$G52)</f>
        <v>400000</v>
      </c>
      <c r="AG52" s="280" t="str" cm="1">
        <f t="array" ref="AG52">INDEX(コード化!$CG$5:$CQ$110,AG$3-6,$G52)</f>
        <v>400000</v>
      </c>
      <c r="AH52" s="280" t="str" cm="1">
        <f t="array" ref="AH52">INDEX(コード化!$CG$5:$CQ$110,AH$3-6,$G52)</f>
        <v>400000</v>
      </c>
      <c r="AI52" s="280" t="str" cm="1">
        <f t="array" ref="AI52">INDEX(コード化!$CG$5:$CQ$110,AI$3-6,$G52)</f>
        <v>400000</v>
      </c>
      <c r="AJ52" s="280" t="str" cm="1">
        <f t="array" ref="AJ52">INDEX(コード化!$CG$5:$CQ$110,AJ$3-6,$G52)</f>
        <v>400000</v>
      </c>
      <c r="AK52" s="280" t="str" cm="1">
        <f t="array" ref="AK52">INDEX(コード化!$CG$5:$CQ$110,AK$3-6,$G52)</f>
        <v>400000</v>
      </c>
      <c r="AL52" s="280" t="str" cm="1">
        <f t="array" ref="AL52">INDEX(コード化!$CG$5:$CQ$110,AL$3-6,$G52)</f>
        <v>400000</v>
      </c>
      <c r="AM52" s="280" t="str" cm="1">
        <f t="array" ref="AM52">INDEX(コード化!$CG$5:$CQ$110,AM$3-6,$G52)</f>
        <v>400000</v>
      </c>
      <c r="AN52" s="280" t="str" cm="1">
        <f t="array" ref="AN52">INDEX(コード化!$CG$5:$CQ$110,AN$3-6,$G52)</f>
        <v>400000</v>
      </c>
      <c r="AO52" s="280" t="str" cm="1">
        <f t="array" ref="AO52">INDEX(コード化!$CG$5:$CQ$110,AO$3-6,$G52)</f>
        <v>400000</v>
      </c>
      <c r="AP52" s="280" t="str" cm="1">
        <f t="array" ref="AP52">INDEX(コード化!$CG$5:$CQ$110,AP$3-6,$G52)</f>
        <v>400000</v>
      </c>
      <c r="AQ52" s="280" t="str" cm="1">
        <f t="array" ref="AQ52">INDEX(コード化!$CG$5:$CQ$110,AQ$3-6,$G52)</f>
        <v>400000</v>
      </c>
      <c r="AR52" s="280" t="str" cm="1">
        <f t="array" ref="AR52">INDEX(コード化!$CG$5:$CQ$110,AR$3-6,$G52)</f>
        <v>400000</v>
      </c>
      <c r="AS52" s="280" t="str" cm="1">
        <f t="array" ref="AS52">INDEX(コード化!$CG$5:$CQ$110,AS$3-6,$G52)</f>
        <v>400000</v>
      </c>
      <c r="AT52" s="280" t="str" cm="1">
        <f t="array" ref="AT52">INDEX(コード化!$CG$5:$CQ$110,AT$3-6,$G52)</f>
        <v>400000</v>
      </c>
      <c r="AU52" s="280" t="str" cm="1">
        <f t="array" ref="AU52">INDEX(コード化!$CG$5:$CQ$110,AU$3-6,$G52)</f>
        <v>400000</v>
      </c>
      <c r="AV52" s="280" t="str" cm="1">
        <f t="array" ref="AV52">INDEX(コード化!$CG$5:$CQ$110,AV$3-6,$G52)</f>
        <v>400000</v>
      </c>
      <c r="AW52" s="280" t="str" cm="1">
        <f t="array" ref="AW52">INDEX(コード化!$CG$5:$CQ$110,AW$3-6,$G52)</f>
        <v>400000</v>
      </c>
      <c r="AX52" s="280" t="str" cm="1">
        <f t="array" ref="AX52">INDEX(コード化!$CG$5:$CQ$110,AX$3-6,$G52)</f>
        <v>400000</v>
      </c>
      <c r="AY52" s="280" t="str" cm="1">
        <f t="array" ref="AY52">INDEX(コード化!$CG$5:$CQ$110,AY$3-6,$G52)</f>
        <v>400000</v>
      </c>
      <c r="AZ52" s="280" t="str" cm="1">
        <f t="array" ref="AZ52">INDEX(コード化!$CG$5:$CQ$110,AZ$3-6,$G52)</f>
        <v>400000</v>
      </c>
      <c r="BA52" s="280" t="str" cm="1">
        <f t="array" ref="BA52">INDEX(コード化!$CG$5:$CQ$110,BA$3-6,$G52)</f>
        <v>400000</v>
      </c>
      <c r="BB52" s="280" t="str" cm="1">
        <f t="array" ref="BB52">INDEX(コード化!$CG$5:$CQ$110,BB$3-6,$G52)</f>
        <v>400000</v>
      </c>
      <c r="BC52" s="280" t="str" cm="1">
        <f t="array" ref="BC52">INDEX(コード化!$CG$5:$CQ$110,BC$3-6,$G52)</f>
        <v>400000</v>
      </c>
      <c r="BD52" s="280" t="str" cm="1">
        <f t="array" ref="BD52">INDEX(コード化!$CG$5:$CQ$110,BD$3-6,$G52)</f>
        <v>400000</v>
      </c>
      <c r="BE52" s="280" t="str" cm="1">
        <f t="array" ref="BE52">INDEX(コード化!$CG$5:$CQ$110,BE$3-6,$G52)</f>
        <v>400000</v>
      </c>
      <c r="BF52" s="280" t="str" cm="1">
        <f t="array" ref="BF52">INDEX(コード化!$CG$5:$CQ$110,BF$3-6,$G52)</f>
        <v>400000</v>
      </c>
      <c r="BG52" s="280" t="str" cm="1">
        <f t="array" ref="BG52">INDEX(コード化!$CG$5:$CQ$110,BG$3-6,$G52)</f>
        <v>400000</v>
      </c>
      <c r="BH52" s="280" t="str" cm="1">
        <f t="array" ref="BH52">INDEX(コード化!$CG$5:$CQ$110,BH$3-6,$G52)</f>
        <v>400000</v>
      </c>
      <c r="BI52" s="280" t="str" cm="1">
        <f t="array" ref="BI52">INDEX(コード化!$CG$5:$CQ$110,BI$3-6,$G52)</f>
        <v>400000</v>
      </c>
      <c r="BJ52" s="280" t="str" cm="1">
        <f t="array" ref="BJ52">INDEX(コード化!$CG$5:$CQ$110,BJ$3-6,$G52)</f>
        <v>400000</v>
      </c>
      <c r="BK52" s="280" t="str" cm="1">
        <f t="array" ref="BK52">INDEX(コード化!$CG$5:$CQ$110,BK$3-6,$G52)</f>
        <v>400000</v>
      </c>
      <c r="BL52" s="280" t="str" cm="1">
        <f t="array" ref="BL52">INDEX(コード化!$CG$5:$CQ$110,BL$3-6,$G52)</f>
        <v>400000</v>
      </c>
      <c r="BM52" s="280" t="str" cm="1">
        <f t="array" ref="BM52">INDEX(コード化!$CG$5:$CQ$110,BM$3-6,$G52)</f>
        <v>400000</v>
      </c>
      <c r="BN52" s="280" t="str" cm="1">
        <f t="array" ref="BN52">INDEX(コード化!$CG$5:$CQ$110,BN$3-6,$G52)</f>
        <v>400000</v>
      </c>
      <c r="BO52" s="280" t="str" cm="1">
        <f t="array" ref="BO52">INDEX(コード化!$CG$5:$CQ$110,BO$3-6,$G52)</f>
        <v>400000</v>
      </c>
      <c r="BP52" s="280" t="str" cm="1">
        <f t="array" ref="BP52">INDEX(コード化!$CG$5:$CQ$110,BP$3-6,$G52)</f>
        <v>400000</v>
      </c>
      <c r="BQ52" s="280" t="str" cm="1">
        <f t="array" ref="BQ52">INDEX(コード化!$CG$5:$CQ$110,BQ$3-6,$G52)</f>
        <v>400000</v>
      </c>
      <c r="BR52" s="280" t="str" cm="1">
        <f t="array" ref="BR52">INDEX(コード化!$CG$5:$CQ$110,BR$3-6,$G52)</f>
        <v>400000</v>
      </c>
      <c r="BS52" s="280" t="str" cm="1">
        <f t="array" ref="BS52">INDEX(コード化!$CG$5:$CQ$110,BS$3-6,$G52)</f>
        <v>400000</v>
      </c>
      <c r="BT52" s="280" t="str" cm="1">
        <f t="array" ref="BT52">INDEX(コード化!$CG$5:$CQ$110,BT$3-6,$G52)</f>
        <v>400000</v>
      </c>
      <c r="BU52" s="280" t="str" cm="1">
        <f t="array" ref="BU52">INDEX(コード化!$CG$5:$CQ$110,BU$3-6,$G52)</f>
        <v>400000</v>
      </c>
      <c r="BV52" s="280" t="str" cm="1">
        <f t="array" ref="BV52">INDEX(コード化!$CG$5:$CQ$110,BV$3-6,$G52)</f>
        <v>400000</v>
      </c>
      <c r="BW52" s="280" t="str" cm="1">
        <f t="array" ref="BW52">INDEX(コード化!$CG$5:$CQ$110,BW$3-6,$G52)</f>
        <v>400000</v>
      </c>
      <c r="BX52" s="280" t="str" cm="1">
        <f t="array" ref="BX52">INDEX(コード化!$CG$5:$CQ$110,BX$3-6,$G52)</f>
        <v>400000</v>
      </c>
      <c r="BY52" s="280" t="str" cm="1">
        <f t="array" ref="BY52">INDEX(コード化!$CG$5:$CQ$110,BY$3-6,$G52)</f>
        <v>400000</v>
      </c>
      <c r="BZ52" s="280" t="str" cm="1">
        <f t="array" ref="BZ52">INDEX(コード化!$CG$5:$CQ$110,BZ$3-6,$G52)</f>
        <v>400000</v>
      </c>
      <c r="CA52" s="280" t="str" cm="1">
        <f t="array" ref="CA52">INDEX(コード化!$CG$5:$CQ$110,CA$3-6,$G52)</f>
        <v>400000</v>
      </c>
      <c r="CB52" s="280" t="str" cm="1">
        <f t="array" ref="CB52">INDEX(コード化!$CG$5:$CQ$110,CB$3-6,$G52)</f>
        <v>400000</v>
      </c>
      <c r="CC52" s="280" t="str" cm="1">
        <f t="array" ref="CC52">INDEX(コード化!$CG$5:$CQ$110,CC$3-6,$G52)</f>
        <v>400000</v>
      </c>
      <c r="CD52" s="280" t="str" cm="1">
        <f t="array" ref="CD52">INDEX(コード化!$CG$5:$CQ$110,CD$3-6,$G52)</f>
        <v>400000</v>
      </c>
      <c r="CE52" s="280" t="str" cm="1">
        <f t="array" ref="CE52">INDEX(コード化!$CG$5:$CQ$110,CE$3-6,$G52)</f>
        <v>400000</v>
      </c>
      <c r="CF52" s="280" t="str" cm="1">
        <f t="array" ref="CF52">INDEX(コード化!$CG$5:$CQ$110,CF$3-6,$G52)</f>
        <v>400000</v>
      </c>
      <c r="CG52" s="280" t="str" cm="1">
        <f t="array" ref="CG52">INDEX(コード化!$CG$5:$CQ$110,CG$3-6,$G52)</f>
        <v>400000</v>
      </c>
      <c r="CH52" s="280" t="str" cm="1">
        <f t="array" ref="CH52">INDEX(コード化!$CG$5:$CQ$110,CH$3-6,$G52)</f>
        <v>400000</v>
      </c>
      <c r="CI52" s="280" t="str" cm="1">
        <f t="array" ref="CI52">INDEX(コード化!$CG$5:$CQ$110,CI$3-6,$G52)</f>
        <v>400000</v>
      </c>
      <c r="CJ52" s="280" t="str" cm="1">
        <f t="array" ref="CJ52">INDEX(コード化!$CG$5:$CQ$110,CJ$3-6,$G52)</f>
        <v>400000</v>
      </c>
      <c r="CK52" s="280" t="str" cm="1">
        <f t="array" ref="CK52">INDEX(コード化!$CG$5:$CQ$110,CK$3-6,$G52)</f>
        <v>400000</v>
      </c>
      <c r="CL52" s="280" t="str" cm="1">
        <f t="array" ref="CL52">INDEX(コード化!$CG$5:$CQ$110,CL$3-6,$G52)</f>
        <v>400000</v>
      </c>
      <c r="CM52" s="280" t="str" cm="1">
        <f t="array" ref="CM52">INDEX(コード化!$CG$5:$CQ$110,CM$3-6,$G52)</f>
        <v>400000</v>
      </c>
      <c r="CN52" s="280" t="str" cm="1">
        <f t="array" ref="CN52">INDEX(コード化!$CG$5:$CQ$110,CN$3-6,$G52)</f>
        <v>400000</v>
      </c>
      <c r="CO52" s="280" t="str" cm="1">
        <f t="array" ref="CO52">INDEX(コード化!$CG$5:$CQ$110,CO$3-6,$G52)</f>
        <v>400000</v>
      </c>
      <c r="CP52" s="280" t="str" cm="1">
        <f t="array" ref="CP52">INDEX(コード化!$CG$5:$CQ$110,CP$3-6,$G52)</f>
        <v>400000</v>
      </c>
      <c r="CQ52" s="280" t="str" cm="1">
        <f t="array" ref="CQ52">INDEX(コード化!$CG$5:$CQ$110,CQ$3-6,$G52)</f>
        <v>400000</v>
      </c>
      <c r="CR52" s="280" t="str" cm="1">
        <f t="array" ref="CR52">INDEX(コード化!$CG$5:$CQ$110,CR$3-6,$G52)</f>
        <v>400000</v>
      </c>
      <c r="CS52" s="280" t="str" cm="1">
        <f t="array" ref="CS52">INDEX(コード化!$CG$5:$CQ$110,CS$3-6,$G52)</f>
        <v>400000</v>
      </c>
      <c r="CT52" s="280" t="str" cm="1">
        <f t="array" ref="CT52">INDEX(コード化!$CG$5:$CQ$110,CT$3-6,$G52)</f>
        <v>400000</v>
      </c>
      <c r="CU52" s="280" t="str" cm="1">
        <f t="array" ref="CU52">INDEX(コード化!$CG$5:$CQ$110,CU$3-6,$G52)</f>
        <v>400000</v>
      </c>
      <c r="CV52" s="280" t="str" cm="1">
        <f t="array" ref="CV52">INDEX(コード化!$CG$5:$CQ$110,CV$3-6,$G52)</f>
        <v>400000</v>
      </c>
      <c r="CW52" s="280" t="str" cm="1">
        <f t="array" ref="CW52">INDEX(コード化!$CG$5:$CQ$110,CW$3-6,$G52)</f>
        <v>400000</v>
      </c>
      <c r="CX52" s="280" t="str" cm="1">
        <f t="array" ref="CX52">INDEX(コード化!$CG$5:$CQ$110,CX$3-6,$G52)</f>
        <v>400000</v>
      </c>
      <c r="CY52" s="280" t="str" cm="1">
        <f t="array" ref="CY52">INDEX(コード化!$CG$5:$CQ$110,CY$3-6,$G52)</f>
        <v>400000</v>
      </c>
      <c r="CZ52" s="280" t="str" cm="1">
        <f t="array" ref="CZ52">INDEX(コード化!$CG$5:$CQ$110,CZ$3-6,$G52)</f>
        <v>400000</v>
      </c>
      <c r="DA52" s="280" t="str" cm="1">
        <f t="array" ref="DA52">INDEX(コード化!$CG$5:$CQ$110,DA$3-6,$G52)</f>
        <v>400000</v>
      </c>
      <c r="DB52" s="280" t="str" cm="1">
        <f t="array" ref="DB52">INDEX(コード化!$CG$5:$CQ$110,DB$3-6,$G52)</f>
        <v>400000</v>
      </c>
      <c r="DC52" s="280" t="str" cm="1">
        <f t="array" ref="DC52">INDEX(コード化!$CG$5:$CQ$110,DC$3-6,$G52)</f>
        <v>400000</v>
      </c>
      <c r="DD52" s="280" t="str" cm="1">
        <f t="array" ref="DD52">INDEX(コード化!$CG$5:$CQ$110,DD$3-6,$G52)</f>
        <v>400000</v>
      </c>
      <c r="DE52" s="280" t="str" cm="1">
        <f t="array" ref="DE52">INDEX(コード化!$CG$5:$CQ$110,DE$3-6,$G52)</f>
        <v>400000</v>
      </c>
      <c r="DF52" s="280" t="str" cm="1">
        <f t="array" ref="DF52">INDEX(コード化!$CG$5:$CQ$110,DF$3-6,$G52)</f>
        <v>400000</v>
      </c>
      <c r="DG52" s="280" t="str" cm="1">
        <f t="array" ref="DG52">INDEX(コード化!$CG$5:$CQ$110,DG$3-6,$G52)</f>
        <v>400000</v>
      </c>
      <c r="DH52" s="280" t="str" cm="1">
        <f t="array" ref="DH52">INDEX(コード化!$CG$5:$CQ$110,DH$3-6,$G52)</f>
        <v>400000</v>
      </c>
      <c r="DI52" s="280" t="str" cm="1">
        <f t="array" ref="DI52">INDEX(コード化!$CG$5:$CQ$110,DI$3-6,$G52)</f>
        <v>400000</v>
      </c>
      <c r="DK52" s="80">
        <f ca="1">IF(AND(MID(H52,3,1)="2",MID(H52,4,1)="8"),1,0)</f>
        <v>0</v>
      </c>
      <c r="DL52" s="80">
        <f t="shared" ref="DL52:FW52" ca="1" si="12">IF(AND(MID(I52,3,1)="2",MID(I52,4,1)="8"),1,0)</f>
        <v>0</v>
      </c>
      <c r="DM52" s="80">
        <f t="shared" ca="1" si="12"/>
        <v>0</v>
      </c>
      <c r="DN52" s="80">
        <f t="shared" ca="1" si="12"/>
        <v>0</v>
      </c>
      <c r="DO52" s="80">
        <f t="shared" ca="1" si="12"/>
        <v>0</v>
      </c>
      <c r="DP52" s="80">
        <f t="shared" ca="1" si="12"/>
        <v>0</v>
      </c>
      <c r="DQ52" s="80">
        <f t="shared" si="12"/>
        <v>0</v>
      </c>
      <c r="DR52" s="80">
        <f t="shared" si="12"/>
        <v>0</v>
      </c>
      <c r="DS52" s="80">
        <f t="shared" si="12"/>
        <v>0</v>
      </c>
      <c r="DT52" s="80">
        <f t="shared" si="12"/>
        <v>0</v>
      </c>
      <c r="DU52" s="80">
        <f t="shared" si="12"/>
        <v>0</v>
      </c>
      <c r="DV52" s="80">
        <f t="shared" si="12"/>
        <v>0</v>
      </c>
      <c r="DW52" s="80">
        <f t="shared" si="12"/>
        <v>0</v>
      </c>
      <c r="DX52" s="80">
        <f t="shared" si="12"/>
        <v>0</v>
      </c>
      <c r="DY52" s="80">
        <f t="shared" si="12"/>
        <v>0</v>
      </c>
      <c r="DZ52" s="80">
        <f t="shared" si="12"/>
        <v>0</v>
      </c>
      <c r="EA52" s="80">
        <f t="shared" si="12"/>
        <v>0</v>
      </c>
      <c r="EB52" s="80">
        <f t="shared" si="12"/>
        <v>0</v>
      </c>
      <c r="EC52" s="80">
        <f t="shared" si="12"/>
        <v>0</v>
      </c>
      <c r="ED52" s="80">
        <f t="shared" si="12"/>
        <v>0</v>
      </c>
      <c r="EE52" s="80">
        <f t="shared" si="12"/>
        <v>0</v>
      </c>
      <c r="EF52" s="80">
        <f t="shared" si="12"/>
        <v>0</v>
      </c>
      <c r="EG52" s="80">
        <f t="shared" si="12"/>
        <v>0</v>
      </c>
      <c r="EH52" s="80">
        <f t="shared" si="12"/>
        <v>0</v>
      </c>
      <c r="EI52" s="80">
        <f t="shared" si="12"/>
        <v>0</v>
      </c>
      <c r="EJ52" s="80">
        <f t="shared" si="12"/>
        <v>0</v>
      </c>
      <c r="EK52" s="80">
        <f t="shared" si="12"/>
        <v>0</v>
      </c>
      <c r="EL52" s="80">
        <f t="shared" si="12"/>
        <v>0</v>
      </c>
      <c r="EM52" s="80">
        <f t="shared" si="12"/>
        <v>0</v>
      </c>
      <c r="EN52" s="80">
        <f t="shared" si="12"/>
        <v>0</v>
      </c>
      <c r="EO52" s="80">
        <f t="shared" si="12"/>
        <v>0</v>
      </c>
      <c r="EP52" s="80">
        <f t="shared" si="12"/>
        <v>0</v>
      </c>
      <c r="EQ52" s="80">
        <f t="shared" si="12"/>
        <v>0</v>
      </c>
      <c r="ER52" s="80">
        <f t="shared" si="12"/>
        <v>0</v>
      </c>
      <c r="ES52" s="80">
        <f t="shared" si="12"/>
        <v>0</v>
      </c>
      <c r="ET52" s="80">
        <f t="shared" si="12"/>
        <v>0</v>
      </c>
      <c r="EU52" s="80">
        <f t="shared" si="12"/>
        <v>0</v>
      </c>
      <c r="EV52" s="80">
        <f t="shared" si="12"/>
        <v>0</v>
      </c>
      <c r="EW52" s="80">
        <f t="shared" si="12"/>
        <v>0</v>
      </c>
      <c r="EX52" s="80">
        <f t="shared" si="12"/>
        <v>0</v>
      </c>
      <c r="EY52" s="80">
        <f t="shared" si="12"/>
        <v>0</v>
      </c>
      <c r="EZ52" s="80">
        <f t="shared" si="12"/>
        <v>0</v>
      </c>
      <c r="FA52" s="80">
        <f t="shared" si="12"/>
        <v>0</v>
      </c>
      <c r="FB52" s="80">
        <f t="shared" si="12"/>
        <v>0</v>
      </c>
      <c r="FC52" s="80">
        <f t="shared" si="12"/>
        <v>0</v>
      </c>
      <c r="FD52" s="80">
        <f t="shared" si="12"/>
        <v>0</v>
      </c>
      <c r="FE52" s="80">
        <f t="shared" si="12"/>
        <v>0</v>
      </c>
      <c r="FF52" s="80">
        <f t="shared" si="12"/>
        <v>0</v>
      </c>
      <c r="FG52" s="80">
        <f t="shared" si="12"/>
        <v>0</v>
      </c>
      <c r="FH52" s="80">
        <f t="shared" si="12"/>
        <v>0</v>
      </c>
      <c r="FI52" s="80">
        <f t="shared" si="12"/>
        <v>0</v>
      </c>
      <c r="FJ52" s="80">
        <f t="shared" si="12"/>
        <v>0</v>
      </c>
      <c r="FK52" s="80">
        <f t="shared" si="12"/>
        <v>0</v>
      </c>
      <c r="FL52" s="80">
        <f t="shared" si="12"/>
        <v>0</v>
      </c>
      <c r="FM52" s="80">
        <f t="shared" si="12"/>
        <v>0</v>
      </c>
      <c r="FN52" s="80">
        <f t="shared" si="12"/>
        <v>0</v>
      </c>
      <c r="FO52" s="80">
        <f t="shared" si="12"/>
        <v>0</v>
      </c>
      <c r="FP52" s="80">
        <f t="shared" si="12"/>
        <v>0</v>
      </c>
      <c r="FQ52" s="80">
        <f t="shared" si="12"/>
        <v>0</v>
      </c>
      <c r="FR52" s="80">
        <f t="shared" si="12"/>
        <v>0</v>
      </c>
      <c r="FS52" s="80">
        <f t="shared" si="12"/>
        <v>0</v>
      </c>
      <c r="FT52" s="80">
        <f t="shared" si="12"/>
        <v>0</v>
      </c>
      <c r="FU52" s="80">
        <f t="shared" si="12"/>
        <v>0</v>
      </c>
      <c r="FV52" s="80">
        <f t="shared" si="12"/>
        <v>0</v>
      </c>
      <c r="FW52" s="80">
        <f t="shared" si="12"/>
        <v>0</v>
      </c>
      <c r="FX52" s="80">
        <f t="shared" ref="FX52:HL52" si="13">IF(AND(MID(BU52,3,1)="2",MID(BU52,4,1)="8"),1,0)</f>
        <v>0</v>
      </c>
      <c r="FY52" s="80">
        <f t="shared" si="13"/>
        <v>0</v>
      </c>
      <c r="FZ52" s="80">
        <f t="shared" si="13"/>
        <v>0</v>
      </c>
      <c r="GA52" s="80">
        <f t="shared" si="13"/>
        <v>0</v>
      </c>
      <c r="GB52" s="80">
        <f t="shared" si="13"/>
        <v>0</v>
      </c>
      <c r="GC52" s="80">
        <f t="shared" si="13"/>
        <v>0</v>
      </c>
      <c r="GD52" s="80">
        <f t="shared" si="13"/>
        <v>0</v>
      </c>
      <c r="GE52" s="80">
        <f t="shared" si="13"/>
        <v>0</v>
      </c>
      <c r="GF52" s="80">
        <f t="shared" si="13"/>
        <v>0</v>
      </c>
      <c r="GG52" s="80">
        <f t="shared" si="13"/>
        <v>0</v>
      </c>
      <c r="GH52" s="80">
        <f t="shared" si="13"/>
        <v>0</v>
      </c>
      <c r="GI52" s="80">
        <f t="shared" si="13"/>
        <v>0</v>
      </c>
      <c r="GJ52" s="80">
        <f t="shared" si="13"/>
        <v>0</v>
      </c>
      <c r="GK52" s="80">
        <f t="shared" si="13"/>
        <v>0</v>
      </c>
      <c r="GL52" s="80">
        <f t="shared" si="13"/>
        <v>0</v>
      </c>
      <c r="GM52" s="80">
        <f t="shared" si="13"/>
        <v>0</v>
      </c>
      <c r="GN52" s="80">
        <f t="shared" si="13"/>
        <v>0</v>
      </c>
      <c r="GO52" s="80">
        <f t="shared" si="13"/>
        <v>0</v>
      </c>
      <c r="GP52" s="80">
        <f t="shared" si="13"/>
        <v>0</v>
      </c>
      <c r="GQ52" s="80">
        <f t="shared" si="13"/>
        <v>0</v>
      </c>
      <c r="GR52" s="80">
        <f t="shared" si="13"/>
        <v>0</v>
      </c>
      <c r="GS52" s="80">
        <f t="shared" si="13"/>
        <v>0</v>
      </c>
      <c r="GT52" s="80">
        <f t="shared" si="13"/>
        <v>0</v>
      </c>
      <c r="GU52" s="80">
        <f t="shared" si="13"/>
        <v>0</v>
      </c>
      <c r="GV52" s="80">
        <f t="shared" si="13"/>
        <v>0</v>
      </c>
      <c r="GW52" s="80">
        <f t="shared" si="13"/>
        <v>0</v>
      </c>
      <c r="GX52" s="80">
        <f t="shared" si="13"/>
        <v>0</v>
      </c>
      <c r="GY52" s="80">
        <f t="shared" si="13"/>
        <v>0</v>
      </c>
      <c r="GZ52" s="80">
        <f t="shared" si="13"/>
        <v>0</v>
      </c>
      <c r="HA52" s="80">
        <f t="shared" si="13"/>
        <v>0</v>
      </c>
      <c r="HB52" s="80">
        <f t="shared" si="13"/>
        <v>0</v>
      </c>
      <c r="HC52" s="80">
        <f t="shared" si="13"/>
        <v>0</v>
      </c>
      <c r="HD52" s="80">
        <f t="shared" si="13"/>
        <v>0</v>
      </c>
      <c r="HE52" s="80">
        <f t="shared" si="13"/>
        <v>0</v>
      </c>
      <c r="HF52" s="80">
        <f t="shared" si="13"/>
        <v>0</v>
      </c>
      <c r="HG52" s="80">
        <f t="shared" si="13"/>
        <v>0</v>
      </c>
      <c r="HH52" s="80">
        <f t="shared" si="13"/>
        <v>0</v>
      </c>
      <c r="HI52" s="80">
        <f t="shared" si="13"/>
        <v>0</v>
      </c>
      <c r="HJ52" s="80">
        <f t="shared" si="13"/>
        <v>0</v>
      </c>
      <c r="HK52" s="80">
        <f t="shared" si="13"/>
        <v>0</v>
      </c>
      <c r="HL52" s="80">
        <f t="shared" si="13"/>
        <v>0</v>
      </c>
    </row>
    <row r="53" spans="1:220" s="80" customFormat="1" ht="26" x14ac:dyDescent="0.2">
      <c r="A53" s="268">
        <v>55</v>
      </c>
      <c r="B53" s="269" t="s">
        <v>2458</v>
      </c>
      <c r="C53" s="269" t="s">
        <v>2463</v>
      </c>
      <c r="D53" s="270" t="s">
        <v>2513</v>
      </c>
      <c r="E53" s="250"/>
      <c r="G53" s="80">
        <v>4</v>
      </c>
      <c r="H53" s="280" t="str" cm="1">
        <f t="array" aca="1" ref="H53" ca="1">INDEX(コード化!$CG$5:$CQ$110,H$3-6,$G53)</f>
        <v>400000</v>
      </c>
      <c r="I53" s="280" t="str" cm="1">
        <f t="array" aca="1" ref="I53" ca="1">INDEX(コード化!$CG$5:$CQ$110,I$3-6,$G53)</f>
        <v>400000</v>
      </c>
      <c r="J53" s="280" t="str" cm="1">
        <f t="array" aca="1" ref="J53" ca="1">INDEX(コード化!$CG$5:$CQ$110,J$3-6,$G53)</f>
        <v>400000</v>
      </c>
      <c r="K53" s="280" t="str" cm="1">
        <f t="array" aca="1" ref="K53" ca="1">INDEX(コード化!$CG$5:$CQ$110,K$3-6,$G53)</f>
        <v>400000</v>
      </c>
      <c r="L53" s="280" t="str" cm="1">
        <f t="array" aca="1" ref="L53" ca="1">INDEX(コード化!$CG$5:$CQ$110,L$3-6,$G53)</f>
        <v>400000</v>
      </c>
      <c r="M53" s="280" t="str" cm="1">
        <f t="array" aca="1" ref="M53" ca="1">INDEX(コード化!$CG$5:$CQ$110,M$3-6,$G53)</f>
        <v>400000</v>
      </c>
      <c r="N53" s="280" t="str" cm="1">
        <f t="array" ref="N53">INDEX(コード化!$CG$5:$CQ$110,N$3-6,$G53)</f>
        <v>400000</v>
      </c>
      <c r="O53" s="280" t="str" cm="1">
        <f t="array" ref="O53">INDEX(コード化!$CG$5:$CQ$110,O$3-6,$G53)</f>
        <v>400000</v>
      </c>
      <c r="P53" s="280" t="str" cm="1">
        <f t="array" ref="P53">INDEX(コード化!$CG$5:$CQ$110,P$3-6,$G53)</f>
        <v>400000</v>
      </c>
      <c r="Q53" s="280" t="str" cm="1">
        <f t="array" ref="Q53">INDEX(コード化!$CG$5:$CQ$110,Q$3-6,$G53)</f>
        <v>400000</v>
      </c>
      <c r="R53" s="280" t="str" cm="1">
        <f t="array" ref="R53">INDEX(コード化!$CG$5:$CQ$110,R$3-6,$G53)</f>
        <v>400000</v>
      </c>
      <c r="S53" s="280" t="str" cm="1">
        <f t="array" ref="S53">INDEX(コード化!$CG$5:$CQ$110,S$3-6,$G53)</f>
        <v>400000</v>
      </c>
      <c r="T53" s="280" t="str" cm="1">
        <f t="array" ref="T53">INDEX(コード化!$CG$5:$CQ$110,T$3-6,$G53)</f>
        <v>400000</v>
      </c>
      <c r="U53" s="280" t="str" cm="1">
        <f t="array" ref="U53">INDEX(コード化!$CG$5:$CQ$110,U$3-6,$G53)</f>
        <v>400000</v>
      </c>
      <c r="V53" s="280" t="str" cm="1">
        <f t="array" ref="V53">INDEX(コード化!$CG$5:$CQ$110,V$3-6,$G53)</f>
        <v>400000</v>
      </c>
      <c r="W53" s="280" t="str" cm="1">
        <f t="array" ref="W53">INDEX(コード化!$CG$5:$CQ$110,W$3-6,$G53)</f>
        <v>400000</v>
      </c>
      <c r="X53" s="280" t="str" cm="1">
        <f t="array" ref="X53">INDEX(コード化!$CG$5:$CQ$110,X$3-6,$G53)</f>
        <v>400000</v>
      </c>
      <c r="Y53" s="280" t="str" cm="1">
        <f t="array" ref="Y53">INDEX(コード化!$CG$5:$CQ$110,Y$3-6,$G53)</f>
        <v>400000</v>
      </c>
      <c r="Z53" s="280" t="str" cm="1">
        <f t="array" ref="Z53">INDEX(コード化!$CG$5:$CQ$110,Z$3-6,$G53)</f>
        <v>400000</v>
      </c>
      <c r="AA53" s="280" t="str" cm="1">
        <f t="array" ref="AA53">INDEX(コード化!$CG$5:$CQ$110,AA$3-6,$G53)</f>
        <v>400000</v>
      </c>
      <c r="AB53" s="280" t="str" cm="1">
        <f t="array" ref="AB53">INDEX(コード化!$CG$5:$CQ$110,AB$3-6,$G53)</f>
        <v>400000</v>
      </c>
      <c r="AC53" s="280" t="str" cm="1">
        <f t="array" ref="AC53">INDEX(コード化!$CG$5:$CQ$110,AC$3-6,$G53)</f>
        <v>400000</v>
      </c>
      <c r="AD53" s="280" t="str" cm="1">
        <f t="array" ref="AD53">INDEX(コード化!$CG$5:$CQ$110,AD$3-6,$G53)</f>
        <v>400000</v>
      </c>
      <c r="AE53" s="280" t="str" cm="1">
        <f t="array" ref="AE53">INDEX(コード化!$CG$5:$CQ$110,AE$3-6,$G53)</f>
        <v>400000</v>
      </c>
      <c r="AF53" s="280" t="str" cm="1">
        <f t="array" ref="AF53">INDEX(コード化!$CG$5:$CQ$110,AF$3-6,$G53)</f>
        <v>400000</v>
      </c>
      <c r="AG53" s="280" t="str" cm="1">
        <f t="array" ref="AG53">INDEX(コード化!$CG$5:$CQ$110,AG$3-6,$G53)</f>
        <v>400000</v>
      </c>
      <c r="AH53" s="280" t="str" cm="1">
        <f t="array" ref="AH53">INDEX(コード化!$CG$5:$CQ$110,AH$3-6,$G53)</f>
        <v>400000</v>
      </c>
      <c r="AI53" s="280" t="str" cm="1">
        <f t="array" ref="AI53">INDEX(コード化!$CG$5:$CQ$110,AI$3-6,$G53)</f>
        <v>400000</v>
      </c>
      <c r="AJ53" s="280" t="str" cm="1">
        <f t="array" ref="AJ53">INDEX(コード化!$CG$5:$CQ$110,AJ$3-6,$G53)</f>
        <v>400000</v>
      </c>
      <c r="AK53" s="280" t="str" cm="1">
        <f t="array" ref="AK53">INDEX(コード化!$CG$5:$CQ$110,AK$3-6,$G53)</f>
        <v>400000</v>
      </c>
      <c r="AL53" s="280" t="str" cm="1">
        <f t="array" ref="AL53">INDEX(コード化!$CG$5:$CQ$110,AL$3-6,$G53)</f>
        <v>400000</v>
      </c>
      <c r="AM53" s="280" t="str" cm="1">
        <f t="array" ref="AM53">INDEX(コード化!$CG$5:$CQ$110,AM$3-6,$G53)</f>
        <v>400000</v>
      </c>
      <c r="AN53" s="280" t="str" cm="1">
        <f t="array" ref="AN53">INDEX(コード化!$CG$5:$CQ$110,AN$3-6,$G53)</f>
        <v>400000</v>
      </c>
      <c r="AO53" s="280" t="str" cm="1">
        <f t="array" ref="AO53">INDEX(コード化!$CG$5:$CQ$110,AO$3-6,$G53)</f>
        <v>400000</v>
      </c>
      <c r="AP53" s="280" t="str" cm="1">
        <f t="array" ref="AP53">INDEX(コード化!$CG$5:$CQ$110,AP$3-6,$G53)</f>
        <v>400000</v>
      </c>
      <c r="AQ53" s="280" t="str" cm="1">
        <f t="array" ref="AQ53">INDEX(コード化!$CG$5:$CQ$110,AQ$3-6,$G53)</f>
        <v>400000</v>
      </c>
      <c r="AR53" s="280" t="str" cm="1">
        <f t="array" ref="AR53">INDEX(コード化!$CG$5:$CQ$110,AR$3-6,$G53)</f>
        <v>400000</v>
      </c>
      <c r="AS53" s="280" t="str" cm="1">
        <f t="array" ref="AS53">INDEX(コード化!$CG$5:$CQ$110,AS$3-6,$G53)</f>
        <v>400000</v>
      </c>
      <c r="AT53" s="280" t="str" cm="1">
        <f t="array" ref="AT53">INDEX(コード化!$CG$5:$CQ$110,AT$3-6,$G53)</f>
        <v>400000</v>
      </c>
      <c r="AU53" s="280" t="str" cm="1">
        <f t="array" ref="AU53">INDEX(コード化!$CG$5:$CQ$110,AU$3-6,$G53)</f>
        <v>400000</v>
      </c>
      <c r="AV53" s="280" t="str" cm="1">
        <f t="array" ref="AV53">INDEX(コード化!$CG$5:$CQ$110,AV$3-6,$G53)</f>
        <v>400000</v>
      </c>
      <c r="AW53" s="280" t="str" cm="1">
        <f t="array" ref="AW53">INDEX(コード化!$CG$5:$CQ$110,AW$3-6,$G53)</f>
        <v>400000</v>
      </c>
      <c r="AX53" s="280" t="str" cm="1">
        <f t="array" ref="AX53">INDEX(コード化!$CG$5:$CQ$110,AX$3-6,$G53)</f>
        <v>400000</v>
      </c>
      <c r="AY53" s="280" t="str" cm="1">
        <f t="array" ref="AY53">INDEX(コード化!$CG$5:$CQ$110,AY$3-6,$G53)</f>
        <v>400000</v>
      </c>
      <c r="AZ53" s="280" t="str" cm="1">
        <f t="array" ref="AZ53">INDEX(コード化!$CG$5:$CQ$110,AZ$3-6,$G53)</f>
        <v>400000</v>
      </c>
      <c r="BA53" s="280" t="str" cm="1">
        <f t="array" ref="BA53">INDEX(コード化!$CG$5:$CQ$110,BA$3-6,$G53)</f>
        <v>400000</v>
      </c>
      <c r="BB53" s="280" t="str" cm="1">
        <f t="array" ref="BB53">INDEX(コード化!$CG$5:$CQ$110,BB$3-6,$G53)</f>
        <v>400000</v>
      </c>
      <c r="BC53" s="280" t="str" cm="1">
        <f t="array" ref="BC53">INDEX(コード化!$CG$5:$CQ$110,BC$3-6,$G53)</f>
        <v>400000</v>
      </c>
      <c r="BD53" s="280" t="str" cm="1">
        <f t="array" ref="BD53">INDEX(コード化!$CG$5:$CQ$110,BD$3-6,$G53)</f>
        <v>400000</v>
      </c>
      <c r="BE53" s="280" t="str" cm="1">
        <f t="array" ref="BE53">INDEX(コード化!$CG$5:$CQ$110,BE$3-6,$G53)</f>
        <v>400000</v>
      </c>
      <c r="BF53" s="280" t="str" cm="1">
        <f t="array" ref="BF53">INDEX(コード化!$CG$5:$CQ$110,BF$3-6,$G53)</f>
        <v>400000</v>
      </c>
      <c r="BG53" s="280" t="str" cm="1">
        <f t="array" ref="BG53">INDEX(コード化!$CG$5:$CQ$110,BG$3-6,$G53)</f>
        <v>400000</v>
      </c>
      <c r="BH53" s="280" t="str" cm="1">
        <f t="array" ref="BH53">INDEX(コード化!$CG$5:$CQ$110,BH$3-6,$G53)</f>
        <v>400000</v>
      </c>
      <c r="BI53" s="280" t="str" cm="1">
        <f t="array" ref="BI53">INDEX(コード化!$CG$5:$CQ$110,BI$3-6,$G53)</f>
        <v>400000</v>
      </c>
      <c r="BJ53" s="280" t="str" cm="1">
        <f t="array" ref="BJ53">INDEX(コード化!$CG$5:$CQ$110,BJ$3-6,$G53)</f>
        <v>400000</v>
      </c>
      <c r="BK53" s="280" t="str" cm="1">
        <f t="array" ref="BK53">INDEX(コード化!$CG$5:$CQ$110,BK$3-6,$G53)</f>
        <v>400000</v>
      </c>
      <c r="BL53" s="280" t="str" cm="1">
        <f t="array" ref="BL53">INDEX(コード化!$CG$5:$CQ$110,BL$3-6,$G53)</f>
        <v>400000</v>
      </c>
      <c r="BM53" s="280" t="str" cm="1">
        <f t="array" ref="BM53">INDEX(コード化!$CG$5:$CQ$110,BM$3-6,$G53)</f>
        <v>400000</v>
      </c>
      <c r="BN53" s="280" t="str" cm="1">
        <f t="array" ref="BN53">INDEX(コード化!$CG$5:$CQ$110,BN$3-6,$G53)</f>
        <v>400000</v>
      </c>
      <c r="BO53" s="280" t="str" cm="1">
        <f t="array" ref="BO53">INDEX(コード化!$CG$5:$CQ$110,BO$3-6,$G53)</f>
        <v>400000</v>
      </c>
      <c r="BP53" s="280" t="str" cm="1">
        <f t="array" ref="BP53">INDEX(コード化!$CG$5:$CQ$110,BP$3-6,$G53)</f>
        <v>400000</v>
      </c>
      <c r="BQ53" s="280" t="str" cm="1">
        <f t="array" ref="BQ53">INDEX(コード化!$CG$5:$CQ$110,BQ$3-6,$G53)</f>
        <v>400000</v>
      </c>
      <c r="BR53" s="280" t="str" cm="1">
        <f t="array" ref="BR53">INDEX(コード化!$CG$5:$CQ$110,BR$3-6,$G53)</f>
        <v>400000</v>
      </c>
      <c r="BS53" s="280" t="str" cm="1">
        <f t="array" ref="BS53">INDEX(コード化!$CG$5:$CQ$110,BS$3-6,$G53)</f>
        <v>400000</v>
      </c>
      <c r="BT53" s="280" t="str" cm="1">
        <f t="array" ref="BT53">INDEX(コード化!$CG$5:$CQ$110,BT$3-6,$G53)</f>
        <v>400000</v>
      </c>
      <c r="BU53" s="280" t="str" cm="1">
        <f t="array" ref="BU53">INDEX(コード化!$CG$5:$CQ$110,BU$3-6,$G53)</f>
        <v>400000</v>
      </c>
      <c r="BV53" s="280" t="str" cm="1">
        <f t="array" ref="BV53">INDEX(コード化!$CG$5:$CQ$110,BV$3-6,$G53)</f>
        <v>400000</v>
      </c>
      <c r="BW53" s="280" t="str" cm="1">
        <f t="array" ref="BW53">INDEX(コード化!$CG$5:$CQ$110,BW$3-6,$G53)</f>
        <v>400000</v>
      </c>
      <c r="BX53" s="280" t="str" cm="1">
        <f t="array" ref="BX53">INDEX(コード化!$CG$5:$CQ$110,BX$3-6,$G53)</f>
        <v>400000</v>
      </c>
      <c r="BY53" s="280" t="str" cm="1">
        <f t="array" ref="BY53">INDEX(コード化!$CG$5:$CQ$110,BY$3-6,$G53)</f>
        <v>400000</v>
      </c>
      <c r="BZ53" s="280" t="str" cm="1">
        <f t="array" ref="BZ53">INDEX(コード化!$CG$5:$CQ$110,BZ$3-6,$G53)</f>
        <v>400000</v>
      </c>
      <c r="CA53" s="280" t="str" cm="1">
        <f t="array" ref="CA53">INDEX(コード化!$CG$5:$CQ$110,CA$3-6,$G53)</f>
        <v>400000</v>
      </c>
      <c r="CB53" s="280" t="str" cm="1">
        <f t="array" ref="CB53">INDEX(コード化!$CG$5:$CQ$110,CB$3-6,$G53)</f>
        <v>400000</v>
      </c>
      <c r="CC53" s="280" t="str" cm="1">
        <f t="array" ref="CC53">INDEX(コード化!$CG$5:$CQ$110,CC$3-6,$G53)</f>
        <v>400000</v>
      </c>
      <c r="CD53" s="280" t="str" cm="1">
        <f t="array" ref="CD53">INDEX(コード化!$CG$5:$CQ$110,CD$3-6,$G53)</f>
        <v>400000</v>
      </c>
      <c r="CE53" s="280" t="str" cm="1">
        <f t="array" ref="CE53">INDEX(コード化!$CG$5:$CQ$110,CE$3-6,$G53)</f>
        <v>400000</v>
      </c>
      <c r="CF53" s="280" t="str" cm="1">
        <f t="array" ref="CF53">INDEX(コード化!$CG$5:$CQ$110,CF$3-6,$G53)</f>
        <v>400000</v>
      </c>
      <c r="CG53" s="280" t="str" cm="1">
        <f t="array" ref="CG53">INDEX(コード化!$CG$5:$CQ$110,CG$3-6,$G53)</f>
        <v>400000</v>
      </c>
      <c r="CH53" s="280" t="str" cm="1">
        <f t="array" ref="CH53">INDEX(コード化!$CG$5:$CQ$110,CH$3-6,$G53)</f>
        <v>400000</v>
      </c>
      <c r="CI53" s="280" t="str" cm="1">
        <f t="array" ref="CI53">INDEX(コード化!$CG$5:$CQ$110,CI$3-6,$G53)</f>
        <v>400000</v>
      </c>
      <c r="CJ53" s="280" t="str" cm="1">
        <f t="array" ref="CJ53">INDEX(コード化!$CG$5:$CQ$110,CJ$3-6,$G53)</f>
        <v>400000</v>
      </c>
      <c r="CK53" s="280" t="str" cm="1">
        <f t="array" ref="CK53">INDEX(コード化!$CG$5:$CQ$110,CK$3-6,$G53)</f>
        <v>400000</v>
      </c>
      <c r="CL53" s="280" t="str" cm="1">
        <f t="array" ref="CL53">INDEX(コード化!$CG$5:$CQ$110,CL$3-6,$G53)</f>
        <v>400000</v>
      </c>
      <c r="CM53" s="280" t="str" cm="1">
        <f t="array" ref="CM53">INDEX(コード化!$CG$5:$CQ$110,CM$3-6,$G53)</f>
        <v>400000</v>
      </c>
      <c r="CN53" s="280" t="str" cm="1">
        <f t="array" ref="CN53">INDEX(コード化!$CG$5:$CQ$110,CN$3-6,$G53)</f>
        <v>400000</v>
      </c>
      <c r="CO53" s="280" t="str" cm="1">
        <f t="array" ref="CO53">INDEX(コード化!$CG$5:$CQ$110,CO$3-6,$G53)</f>
        <v>400000</v>
      </c>
      <c r="CP53" s="280" t="str" cm="1">
        <f t="array" ref="CP53">INDEX(コード化!$CG$5:$CQ$110,CP$3-6,$G53)</f>
        <v>400000</v>
      </c>
      <c r="CQ53" s="280" t="str" cm="1">
        <f t="array" ref="CQ53">INDEX(コード化!$CG$5:$CQ$110,CQ$3-6,$G53)</f>
        <v>400000</v>
      </c>
      <c r="CR53" s="280" t="str" cm="1">
        <f t="array" ref="CR53">INDEX(コード化!$CG$5:$CQ$110,CR$3-6,$G53)</f>
        <v>400000</v>
      </c>
      <c r="CS53" s="280" t="str" cm="1">
        <f t="array" ref="CS53">INDEX(コード化!$CG$5:$CQ$110,CS$3-6,$G53)</f>
        <v>400000</v>
      </c>
      <c r="CT53" s="280" t="str" cm="1">
        <f t="array" ref="CT53">INDEX(コード化!$CG$5:$CQ$110,CT$3-6,$G53)</f>
        <v>400000</v>
      </c>
      <c r="CU53" s="280" t="str" cm="1">
        <f t="array" ref="CU53">INDEX(コード化!$CG$5:$CQ$110,CU$3-6,$G53)</f>
        <v>400000</v>
      </c>
      <c r="CV53" s="280" t="str" cm="1">
        <f t="array" ref="CV53">INDEX(コード化!$CG$5:$CQ$110,CV$3-6,$G53)</f>
        <v>400000</v>
      </c>
      <c r="CW53" s="280" t="str" cm="1">
        <f t="array" ref="CW53">INDEX(コード化!$CG$5:$CQ$110,CW$3-6,$G53)</f>
        <v>400000</v>
      </c>
      <c r="CX53" s="280" t="str" cm="1">
        <f t="array" ref="CX53">INDEX(コード化!$CG$5:$CQ$110,CX$3-6,$G53)</f>
        <v>400000</v>
      </c>
      <c r="CY53" s="280" t="str" cm="1">
        <f t="array" ref="CY53">INDEX(コード化!$CG$5:$CQ$110,CY$3-6,$G53)</f>
        <v>400000</v>
      </c>
      <c r="CZ53" s="280" t="str" cm="1">
        <f t="array" ref="CZ53">INDEX(コード化!$CG$5:$CQ$110,CZ$3-6,$G53)</f>
        <v>400000</v>
      </c>
      <c r="DA53" s="280" t="str" cm="1">
        <f t="array" ref="DA53">INDEX(コード化!$CG$5:$CQ$110,DA$3-6,$G53)</f>
        <v>400000</v>
      </c>
      <c r="DB53" s="280" t="str" cm="1">
        <f t="array" ref="DB53">INDEX(コード化!$CG$5:$CQ$110,DB$3-6,$G53)</f>
        <v>400000</v>
      </c>
      <c r="DC53" s="280" t="str" cm="1">
        <f t="array" ref="DC53">INDEX(コード化!$CG$5:$CQ$110,DC$3-6,$G53)</f>
        <v>400000</v>
      </c>
      <c r="DD53" s="280" t="str" cm="1">
        <f t="array" ref="DD53">INDEX(コード化!$CG$5:$CQ$110,DD$3-6,$G53)</f>
        <v>400000</v>
      </c>
      <c r="DE53" s="280" t="str" cm="1">
        <f t="array" ref="DE53">INDEX(コード化!$CG$5:$CQ$110,DE$3-6,$G53)</f>
        <v>400000</v>
      </c>
      <c r="DF53" s="280" t="str" cm="1">
        <f t="array" ref="DF53">INDEX(コード化!$CG$5:$CQ$110,DF$3-6,$G53)</f>
        <v>400000</v>
      </c>
      <c r="DG53" s="280" t="str" cm="1">
        <f t="array" ref="DG53">INDEX(コード化!$CG$5:$CQ$110,DG$3-6,$G53)</f>
        <v>400000</v>
      </c>
      <c r="DH53" s="280" t="str" cm="1">
        <f t="array" ref="DH53">INDEX(コード化!$CG$5:$CQ$110,DH$3-6,$G53)</f>
        <v>400000</v>
      </c>
      <c r="DI53" s="280" t="str" cm="1">
        <f t="array" ref="DI53">INDEX(コード化!$CG$5:$CQ$110,DI$3-6,$G53)</f>
        <v>400000</v>
      </c>
      <c r="DK53" s="80" cm="1">
        <f t="array" aca="1" ref="DK53" ca="1">_xlfn.IFS(MID(H53,3,1)="4",1,MID(H53,3,1)="1",1,TRUE,0)</f>
        <v>0</v>
      </c>
      <c r="DL53" s="80" cm="1">
        <f t="array" aca="1" ref="DL53" ca="1">_xlfn.IFS(MID(I53,3,1)="4",1,MID(I53,3,1)="1",1,TRUE,0)</f>
        <v>0</v>
      </c>
      <c r="DM53" s="80" cm="1">
        <f t="array" aca="1" ref="DM53" ca="1">_xlfn.IFS(MID(J53,3,1)="4",1,MID(J53,3,1)="1",1,TRUE,0)</f>
        <v>0</v>
      </c>
      <c r="DN53" s="80" cm="1">
        <f t="array" aca="1" ref="DN53" ca="1">_xlfn.IFS(MID(K53,3,1)="4",1,MID(K53,3,1)="1",1,TRUE,0)</f>
        <v>0</v>
      </c>
      <c r="DO53" s="80" cm="1">
        <f t="array" aca="1" ref="DO53" ca="1">_xlfn.IFS(MID(L53,3,1)="4",1,MID(L53,3,1)="1",1,TRUE,0)</f>
        <v>0</v>
      </c>
      <c r="DP53" s="80" cm="1">
        <f t="array" aca="1" ref="DP53" ca="1">_xlfn.IFS(MID(M53,3,1)="4",1,MID(M53,3,1)="1",1,TRUE,0)</f>
        <v>0</v>
      </c>
      <c r="DQ53" s="80" cm="1">
        <f t="array" ref="DQ53">_xlfn.IFS(MID(N53,3,1)="4",1,MID(N53,3,1)="1",1,TRUE,0)</f>
        <v>0</v>
      </c>
      <c r="DR53" s="80" cm="1">
        <f t="array" ref="DR53">_xlfn.IFS(MID(O53,3,1)="4",1,MID(O53,3,1)="1",1,TRUE,0)</f>
        <v>0</v>
      </c>
      <c r="DS53" s="80" cm="1">
        <f t="array" ref="DS53">_xlfn.IFS(MID(P53,3,1)="4",1,MID(P53,3,1)="1",1,TRUE,0)</f>
        <v>0</v>
      </c>
      <c r="DT53" s="80" cm="1">
        <f t="array" ref="DT53">_xlfn.IFS(MID(Q53,3,1)="4",1,MID(Q53,3,1)="1",1,TRUE,0)</f>
        <v>0</v>
      </c>
      <c r="DU53" s="80" cm="1">
        <f t="array" ref="DU53">_xlfn.IFS(MID(R53,3,1)="4",1,MID(R53,3,1)="1",1,TRUE,0)</f>
        <v>0</v>
      </c>
      <c r="DV53" s="80" cm="1">
        <f t="array" ref="DV53">_xlfn.IFS(MID(S53,3,1)="4",1,MID(S53,3,1)="1",1,TRUE,0)</f>
        <v>0</v>
      </c>
      <c r="DW53" s="80" cm="1">
        <f t="array" ref="DW53">_xlfn.IFS(MID(T53,3,1)="4",1,MID(T53,3,1)="1",1,TRUE,0)</f>
        <v>0</v>
      </c>
      <c r="DX53" s="80" cm="1">
        <f t="array" ref="DX53">_xlfn.IFS(MID(U53,3,1)="4",1,MID(U53,3,1)="1",1,TRUE,0)</f>
        <v>0</v>
      </c>
      <c r="DY53" s="80" cm="1">
        <f t="array" ref="DY53">_xlfn.IFS(MID(V53,3,1)="4",1,MID(V53,3,1)="1",1,TRUE,0)</f>
        <v>0</v>
      </c>
      <c r="DZ53" s="80" cm="1">
        <f t="array" ref="DZ53">_xlfn.IFS(MID(W53,3,1)="4",1,MID(W53,3,1)="1",1,TRUE,0)</f>
        <v>0</v>
      </c>
      <c r="EA53" s="80" cm="1">
        <f t="array" ref="EA53">_xlfn.IFS(MID(X53,3,1)="4",1,MID(X53,3,1)="1",1,TRUE,0)</f>
        <v>0</v>
      </c>
      <c r="EB53" s="80" cm="1">
        <f t="array" ref="EB53">_xlfn.IFS(MID(Y53,3,1)="4",1,MID(Y53,3,1)="1",1,TRUE,0)</f>
        <v>0</v>
      </c>
      <c r="EC53" s="80" cm="1">
        <f t="array" ref="EC53">_xlfn.IFS(MID(Z53,3,1)="4",1,MID(Z53,3,1)="1",1,TRUE,0)</f>
        <v>0</v>
      </c>
      <c r="ED53" s="80" cm="1">
        <f t="array" ref="ED53">_xlfn.IFS(MID(AA53,3,1)="4",1,MID(AA53,3,1)="1",1,TRUE,0)</f>
        <v>0</v>
      </c>
      <c r="EE53" s="80" cm="1">
        <f t="array" ref="EE53">_xlfn.IFS(MID(AB53,3,1)="4",1,MID(AB53,3,1)="1",1,TRUE,0)</f>
        <v>0</v>
      </c>
      <c r="EF53" s="80" cm="1">
        <f t="array" ref="EF53">_xlfn.IFS(MID(AC53,3,1)="4",1,MID(AC53,3,1)="1",1,TRUE,0)</f>
        <v>0</v>
      </c>
      <c r="EG53" s="80" cm="1">
        <f t="array" ref="EG53">_xlfn.IFS(MID(AD53,3,1)="4",1,MID(AD53,3,1)="1",1,TRUE,0)</f>
        <v>0</v>
      </c>
      <c r="EH53" s="80" cm="1">
        <f t="array" ref="EH53">_xlfn.IFS(MID(AE53,3,1)="4",1,MID(AE53,3,1)="1",1,TRUE,0)</f>
        <v>0</v>
      </c>
      <c r="EI53" s="80" cm="1">
        <f t="array" ref="EI53">_xlfn.IFS(MID(AF53,3,1)="4",1,MID(AF53,3,1)="1",1,TRUE,0)</f>
        <v>0</v>
      </c>
      <c r="EJ53" s="80" cm="1">
        <f t="array" ref="EJ53">_xlfn.IFS(MID(AG53,3,1)="4",1,MID(AG53,3,1)="1",1,TRUE,0)</f>
        <v>0</v>
      </c>
      <c r="EK53" s="80" cm="1">
        <f t="array" ref="EK53">_xlfn.IFS(MID(AH53,3,1)="4",1,MID(AH53,3,1)="1",1,TRUE,0)</f>
        <v>0</v>
      </c>
      <c r="EL53" s="80" cm="1">
        <f t="array" ref="EL53">_xlfn.IFS(MID(AI53,3,1)="4",1,MID(AI53,3,1)="1",1,TRUE,0)</f>
        <v>0</v>
      </c>
      <c r="EM53" s="80" cm="1">
        <f t="array" ref="EM53">_xlfn.IFS(MID(AJ53,3,1)="4",1,MID(AJ53,3,1)="1",1,TRUE,0)</f>
        <v>0</v>
      </c>
      <c r="EN53" s="80" cm="1">
        <f t="array" ref="EN53">_xlfn.IFS(MID(AK53,3,1)="4",1,MID(AK53,3,1)="1",1,TRUE,0)</f>
        <v>0</v>
      </c>
      <c r="EO53" s="80" cm="1">
        <f t="array" ref="EO53">_xlfn.IFS(MID(AL53,3,1)="4",1,MID(AL53,3,1)="1",1,TRUE,0)</f>
        <v>0</v>
      </c>
      <c r="EP53" s="80" cm="1">
        <f t="array" ref="EP53">_xlfn.IFS(MID(AM53,3,1)="4",1,MID(AM53,3,1)="1",1,TRUE,0)</f>
        <v>0</v>
      </c>
      <c r="EQ53" s="80" cm="1">
        <f t="array" ref="EQ53">_xlfn.IFS(MID(AN53,3,1)="4",1,MID(AN53,3,1)="1",1,TRUE,0)</f>
        <v>0</v>
      </c>
      <c r="ER53" s="80" cm="1">
        <f t="array" ref="ER53">_xlfn.IFS(MID(AO53,3,1)="4",1,MID(AO53,3,1)="1",1,TRUE,0)</f>
        <v>0</v>
      </c>
      <c r="ES53" s="80" cm="1">
        <f t="array" ref="ES53">_xlfn.IFS(MID(AP53,3,1)="4",1,MID(AP53,3,1)="1",1,TRUE,0)</f>
        <v>0</v>
      </c>
      <c r="ET53" s="80" cm="1">
        <f t="array" ref="ET53">_xlfn.IFS(MID(AQ53,3,1)="4",1,MID(AQ53,3,1)="1",1,TRUE,0)</f>
        <v>0</v>
      </c>
      <c r="EU53" s="80" cm="1">
        <f t="array" ref="EU53">_xlfn.IFS(MID(AR53,3,1)="4",1,MID(AR53,3,1)="1",1,TRUE,0)</f>
        <v>0</v>
      </c>
      <c r="EV53" s="80" cm="1">
        <f t="array" ref="EV53">_xlfn.IFS(MID(AS53,3,1)="4",1,MID(AS53,3,1)="1",1,TRUE,0)</f>
        <v>0</v>
      </c>
      <c r="EW53" s="80" cm="1">
        <f t="array" ref="EW53">_xlfn.IFS(MID(AT53,3,1)="4",1,MID(AT53,3,1)="1",1,TRUE,0)</f>
        <v>0</v>
      </c>
      <c r="EX53" s="80" cm="1">
        <f t="array" ref="EX53">_xlfn.IFS(MID(AU53,3,1)="4",1,MID(AU53,3,1)="1",1,TRUE,0)</f>
        <v>0</v>
      </c>
      <c r="EY53" s="80" cm="1">
        <f t="array" ref="EY53">_xlfn.IFS(MID(AV53,3,1)="4",1,MID(AV53,3,1)="1",1,TRUE,0)</f>
        <v>0</v>
      </c>
      <c r="EZ53" s="80" cm="1">
        <f t="array" ref="EZ53">_xlfn.IFS(MID(AW53,3,1)="4",1,MID(AW53,3,1)="1",1,TRUE,0)</f>
        <v>0</v>
      </c>
      <c r="FA53" s="80" cm="1">
        <f t="array" ref="FA53">_xlfn.IFS(MID(AX53,3,1)="4",1,MID(AX53,3,1)="1",1,TRUE,0)</f>
        <v>0</v>
      </c>
      <c r="FB53" s="80" cm="1">
        <f t="array" ref="FB53">_xlfn.IFS(MID(AY53,3,1)="4",1,MID(AY53,3,1)="1",1,TRUE,0)</f>
        <v>0</v>
      </c>
      <c r="FC53" s="80" cm="1">
        <f t="array" ref="FC53">_xlfn.IFS(MID(AZ53,3,1)="4",1,MID(AZ53,3,1)="1",1,TRUE,0)</f>
        <v>0</v>
      </c>
      <c r="FD53" s="80" cm="1">
        <f t="array" ref="FD53">_xlfn.IFS(MID(BA53,3,1)="4",1,MID(BA53,3,1)="1",1,TRUE,0)</f>
        <v>0</v>
      </c>
      <c r="FE53" s="80" cm="1">
        <f t="array" ref="FE53">_xlfn.IFS(MID(BB53,3,1)="4",1,MID(BB53,3,1)="1",1,TRUE,0)</f>
        <v>0</v>
      </c>
      <c r="FF53" s="80" cm="1">
        <f t="array" ref="FF53">_xlfn.IFS(MID(BC53,3,1)="4",1,MID(BC53,3,1)="1",1,TRUE,0)</f>
        <v>0</v>
      </c>
      <c r="FG53" s="80" cm="1">
        <f t="array" ref="FG53">_xlfn.IFS(MID(BD53,3,1)="4",1,MID(BD53,3,1)="1",1,TRUE,0)</f>
        <v>0</v>
      </c>
      <c r="FH53" s="80" cm="1">
        <f t="array" ref="FH53">_xlfn.IFS(MID(BE53,3,1)="4",1,MID(BE53,3,1)="1",1,TRUE,0)</f>
        <v>0</v>
      </c>
      <c r="FI53" s="80" cm="1">
        <f t="array" ref="FI53">_xlfn.IFS(MID(BF53,3,1)="4",1,MID(BF53,3,1)="1",1,TRUE,0)</f>
        <v>0</v>
      </c>
      <c r="FJ53" s="80" cm="1">
        <f t="array" ref="FJ53">_xlfn.IFS(MID(BG53,3,1)="4",1,MID(BG53,3,1)="1",1,TRUE,0)</f>
        <v>0</v>
      </c>
      <c r="FK53" s="80" cm="1">
        <f t="array" ref="FK53">_xlfn.IFS(MID(BH53,3,1)="4",1,MID(BH53,3,1)="1",1,TRUE,0)</f>
        <v>0</v>
      </c>
      <c r="FL53" s="80" cm="1">
        <f t="array" ref="FL53">_xlfn.IFS(MID(BI53,3,1)="4",1,MID(BI53,3,1)="1",1,TRUE,0)</f>
        <v>0</v>
      </c>
      <c r="FM53" s="80" cm="1">
        <f t="array" ref="FM53">_xlfn.IFS(MID(BJ53,3,1)="4",1,MID(BJ53,3,1)="1",1,TRUE,0)</f>
        <v>0</v>
      </c>
      <c r="FN53" s="80" cm="1">
        <f t="array" ref="FN53">_xlfn.IFS(MID(BK53,3,1)="4",1,MID(BK53,3,1)="1",1,TRUE,0)</f>
        <v>0</v>
      </c>
      <c r="FO53" s="80" cm="1">
        <f t="array" ref="FO53">_xlfn.IFS(MID(BL53,3,1)="4",1,MID(BL53,3,1)="1",1,TRUE,0)</f>
        <v>0</v>
      </c>
      <c r="FP53" s="80" cm="1">
        <f t="array" ref="FP53">_xlfn.IFS(MID(BM53,3,1)="4",1,MID(BM53,3,1)="1",1,TRUE,0)</f>
        <v>0</v>
      </c>
      <c r="FQ53" s="80" cm="1">
        <f t="array" ref="FQ53">_xlfn.IFS(MID(BN53,3,1)="4",1,MID(BN53,3,1)="1",1,TRUE,0)</f>
        <v>0</v>
      </c>
      <c r="FR53" s="80" cm="1">
        <f t="array" ref="FR53">_xlfn.IFS(MID(BO53,3,1)="4",1,MID(BO53,3,1)="1",1,TRUE,0)</f>
        <v>0</v>
      </c>
      <c r="FS53" s="80" cm="1">
        <f t="array" ref="FS53">_xlfn.IFS(MID(BP53,3,1)="4",1,MID(BP53,3,1)="1",1,TRUE,0)</f>
        <v>0</v>
      </c>
      <c r="FT53" s="80" cm="1">
        <f t="array" ref="FT53">_xlfn.IFS(MID(BQ53,3,1)="4",1,MID(BQ53,3,1)="1",1,TRUE,0)</f>
        <v>0</v>
      </c>
      <c r="FU53" s="80" cm="1">
        <f t="array" ref="FU53">_xlfn.IFS(MID(BR53,3,1)="4",1,MID(BR53,3,1)="1",1,TRUE,0)</f>
        <v>0</v>
      </c>
      <c r="FV53" s="80" cm="1">
        <f t="array" ref="FV53">_xlfn.IFS(MID(BS53,3,1)="4",1,MID(BS53,3,1)="1",1,TRUE,0)</f>
        <v>0</v>
      </c>
      <c r="FW53" s="80" cm="1">
        <f t="array" ref="FW53">_xlfn.IFS(MID(BT53,3,1)="4",1,MID(BT53,3,1)="1",1,TRUE,0)</f>
        <v>0</v>
      </c>
      <c r="FX53" s="80" cm="1">
        <f t="array" ref="FX53">_xlfn.IFS(MID(BU53,3,1)="4",1,MID(BU53,3,1)="1",1,TRUE,0)</f>
        <v>0</v>
      </c>
      <c r="FY53" s="80" cm="1">
        <f t="array" ref="FY53">_xlfn.IFS(MID(BV53,3,1)="4",1,MID(BV53,3,1)="1",1,TRUE,0)</f>
        <v>0</v>
      </c>
      <c r="FZ53" s="80" cm="1">
        <f t="array" ref="FZ53">_xlfn.IFS(MID(BW53,3,1)="4",1,MID(BW53,3,1)="1",1,TRUE,0)</f>
        <v>0</v>
      </c>
      <c r="GA53" s="80" cm="1">
        <f t="array" ref="GA53">_xlfn.IFS(MID(BX53,3,1)="4",1,MID(BX53,3,1)="1",1,TRUE,0)</f>
        <v>0</v>
      </c>
      <c r="GB53" s="80" cm="1">
        <f t="array" ref="GB53">_xlfn.IFS(MID(BY53,3,1)="4",1,MID(BY53,3,1)="1",1,TRUE,0)</f>
        <v>0</v>
      </c>
      <c r="GC53" s="80" cm="1">
        <f t="array" ref="GC53">_xlfn.IFS(MID(BZ53,3,1)="4",1,MID(BZ53,3,1)="1",1,TRUE,0)</f>
        <v>0</v>
      </c>
      <c r="GD53" s="80" cm="1">
        <f t="array" ref="GD53">_xlfn.IFS(MID(CA53,3,1)="4",1,MID(CA53,3,1)="1",1,TRUE,0)</f>
        <v>0</v>
      </c>
      <c r="GE53" s="80" cm="1">
        <f t="array" ref="GE53">_xlfn.IFS(MID(CB53,3,1)="4",1,MID(CB53,3,1)="1",1,TRUE,0)</f>
        <v>0</v>
      </c>
      <c r="GF53" s="80" cm="1">
        <f t="array" ref="GF53">_xlfn.IFS(MID(CC53,3,1)="4",1,MID(CC53,3,1)="1",1,TRUE,0)</f>
        <v>0</v>
      </c>
      <c r="GG53" s="80" cm="1">
        <f t="array" ref="GG53">_xlfn.IFS(MID(CD53,3,1)="4",1,MID(CD53,3,1)="1",1,TRUE,0)</f>
        <v>0</v>
      </c>
      <c r="GH53" s="80" cm="1">
        <f t="array" ref="GH53">_xlfn.IFS(MID(CE53,3,1)="4",1,MID(CE53,3,1)="1",1,TRUE,0)</f>
        <v>0</v>
      </c>
      <c r="GI53" s="80" cm="1">
        <f t="array" ref="GI53">_xlfn.IFS(MID(CF53,3,1)="4",1,MID(CF53,3,1)="1",1,TRUE,0)</f>
        <v>0</v>
      </c>
      <c r="GJ53" s="80" cm="1">
        <f t="array" ref="GJ53">_xlfn.IFS(MID(CG53,3,1)="4",1,MID(CG53,3,1)="1",1,TRUE,0)</f>
        <v>0</v>
      </c>
      <c r="GK53" s="80" cm="1">
        <f t="array" ref="GK53">_xlfn.IFS(MID(CH53,3,1)="4",1,MID(CH53,3,1)="1",1,TRUE,0)</f>
        <v>0</v>
      </c>
      <c r="GL53" s="80" cm="1">
        <f t="array" ref="GL53">_xlfn.IFS(MID(CI53,3,1)="4",1,MID(CI53,3,1)="1",1,TRUE,0)</f>
        <v>0</v>
      </c>
      <c r="GM53" s="80" cm="1">
        <f t="array" ref="GM53">_xlfn.IFS(MID(CJ53,3,1)="4",1,MID(CJ53,3,1)="1",1,TRUE,0)</f>
        <v>0</v>
      </c>
      <c r="GN53" s="80" cm="1">
        <f t="array" ref="GN53">_xlfn.IFS(MID(CK53,3,1)="4",1,MID(CK53,3,1)="1",1,TRUE,0)</f>
        <v>0</v>
      </c>
      <c r="GO53" s="80" cm="1">
        <f t="array" ref="GO53">_xlfn.IFS(MID(CL53,3,1)="4",1,MID(CL53,3,1)="1",1,TRUE,0)</f>
        <v>0</v>
      </c>
      <c r="GP53" s="80" cm="1">
        <f t="array" ref="GP53">_xlfn.IFS(MID(CM53,3,1)="4",1,MID(CM53,3,1)="1",1,TRUE,0)</f>
        <v>0</v>
      </c>
      <c r="GQ53" s="80" cm="1">
        <f t="array" ref="GQ53">_xlfn.IFS(MID(CN53,3,1)="4",1,MID(CN53,3,1)="1",1,TRUE,0)</f>
        <v>0</v>
      </c>
      <c r="GR53" s="80" cm="1">
        <f t="array" ref="GR53">_xlfn.IFS(MID(CO53,3,1)="4",1,MID(CO53,3,1)="1",1,TRUE,0)</f>
        <v>0</v>
      </c>
      <c r="GS53" s="80" cm="1">
        <f t="array" ref="GS53">_xlfn.IFS(MID(CP53,3,1)="4",1,MID(CP53,3,1)="1",1,TRUE,0)</f>
        <v>0</v>
      </c>
      <c r="GT53" s="80" cm="1">
        <f t="array" ref="GT53">_xlfn.IFS(MID(CQ53,3,1)="4",1,MID(CQ53,3,1)="1",1,TRUE,0)</f>
        <v>0</v>
      </c>
      <c r="GU53" s="80" cm="1">
        <f t="array" ref="GU53">_xlfn.IFS(MID(CR53,3,1)="4",1,MID(CR53,3,1)="1",1,TRUE,0)</f>
        <v>0</v>
      </c>
      <c r="GV53" s="80" cm="1">
        <f t="array" ref="GV53">_xlfn.IFS(MID(CS53,3,1)="4",1,MID(CS53,3,1)="1",1,TRUE,0)</f>
        <v>0</v>
      </c>
      <c r="GW53" s="80" cm="1">
        <f t="array" ref="GW53">_xlfn.IFS(MID(CT53,3,1)="4",1,MID(CT53,3,1)="1",1,TRUE,0)</f>
        <v>0</v>
      </c>
      <c r="GX53" s="80" cm="1">
        <f t="array" ref="GX53">_xlfn.IFS(MID(CU53,3,1)="4",1,MID(CU53,3,1)="1",1,TRUE,0)</f>
        <v>0</v>
      </c>
      <c r="GY53" s="80" cm="1">
        <f t="array" ref="GY53">_xlfn.IFS(MID(CV53,3,1)="4",1,MID(CV53,3,1)="1",1,TRUE,0)</f>
        <v>0</v>
      </c>
      <c r="GZ53" s="80" cm="1">
        <f t="array" ref="GZ53">_xlfn.IFS(MID(CW53,3,1)="4",1,MID(CW53,3,1)="1",1,TRUE,0)</f>
        <v>0</v>
      </c>
      <c r="HA53" s="80" cm="1">
        <f t="array" ref="HA53">_xlfn.IFS(MID(CX53,3,1)="4",1,MID(CX53,3,1)="1",1,TRUE,0)</f>
        <v>0</v>
      </c>
      <c r="HB53" s="80" cm="1">
        <f t="array" ref="HB53">_xlfn.IFS(MID(CY53,3,1)="4",1,MID(CY53,3,1)="1",1,TRUE,0)</f>
        <v>0</v>
      </c>
      <c r="HC53" s="80" cm="1">
        <f t="array" ref="HC53">_xlfn.IFS(MID(CZ53,3,1)="4",1,MID(CZ53,3,1)="1",1,TRUE,0)</f>
        <v>0</v>
      </c>
      <c r="HD53" s="80" cm="1">
        <f t="array" ref="HD53">_xlfn.IFS(MID(DA53,3,1)="4",1,MID(DA53,3,1)="1",1,TRUE,0)</f>
        <v>0</v>
      </c>
      <c r="HE53" s="80" cm="1">
        <f t="array" ref="HE53">_xlfn.IFS(MID(DB53,3,1)="4",1,MID(DB53,3,1)="1",1,TRUE,0)</f>
        <v>0</v>
      </c>
      <c r="HF53" s="80" cm="1">
        <f t="array" ref="HF53">_xlfn.IFS(MID(DC53,3,1)="4",1,MID(DC53,3,1)="1",1,TRUE,0)</f>
        <v>0</v>
      </c>
      <c r="HG53" s="80" cm="1">
        <f t="array" ref="HG53">_xlfn.IFS(MID(DD53,3,1)="4",1,MID(DD53,3,1)="1",1,TRUE,0)</f>
        <v>0</v>
      </c>
      <c r="HH53" s="80" cm="1">
        <f t="array" ref="HH53">_xlfn.IFS(MID(DE53,3,1)="4",1,MID(DE53,3,1)="1",1,TRUE,0)</f>
        <v>0</v>
      </c>
      <c r="HI53" s="80" cm="1">
        <f t="array" ref="HI53">_xlfn.IFS(MID(DF53,3,1)="4",1,MID(DF53,3,1)="1",1,TRUE,0)</f>
        <v>0</v>
      </c>
      <c r="HJ53" s="80" cm="1">
        <f t="array" ref="HJ53">_xlfn.IFS(MID(DG53,3,1)="4",1,MID(DG53,3,1)="1",1,TRUE,0)</f>
        <v>0</v>
      </c>
      <c r="HK53" s="80" cm="1">
        <f t="array" ref="HK53">_xlfn.IFS(MID(DH53,3,1)="4",1,MID(DH53,3,1)="1",1,TRUE,0)</f>
        <v>0</v>
      </c>
      <c r="HL53" s="80" cm="1">
        <f t="array" ref="HL53">_xlfn.IFS(MID(DI53,3,1)="4",1,MID(DI53,3,1)="1",1,TRUE,0)</f>
        <v>0</v>
      </c>
    </row>
    <row r="54" spans="1:220" s="80" customFormat="1" ht="26" x14ac:dyDescent="0.2">
      <c r="A54" s="268">
        <v>57</v>
      </c>
      <c r="B54" s="269" t="s">
        <v>2458</v>
      </c>
      <c r="C54" s="269" t="s">
        <v>2463</v>
      </c>
      <c r="D54" s="270" t="s">
        <v>2514</v>
      </c>
      <c r="E54" s="250"/>
      <c r="G54" s="80">
        <v>4</v>
      </c>
      <c r="H54" s="280" t="str" cm="1">
        <f t="array" aca="1" ref="H54" ca="1">INDEX(コード化!$CG$5:$CQ$110,H$3-6,$G54)</f>
        <v>400000</v>
      </c>
      <c r="I54" s="280" t="str" cm="1">
        <f t="array" aca="1" ref="I54" ca="1">INDEX(コード化!$CG$5:$CQ$110,I$3-6,$G54)</f>
        <v>400000</v>
      </c>
      <c r="J54" s="280" t="str" cm="1">
        <f t="array" aca="1" ref="J54" ca="1">INDEX(コード化!$CG$5:$CQ$110,J$3-6,$G54)</f>
        <v>400000</v>
      </c>
      <c r="K54" s="280" t="str" cm="1">
        <f t="array" aca="1" ref="K54" ca="1">INDEX(コード化!$CG$5:$CQ$110,K$3-6,$G54)</f>
        <v>400000</v>
      </c>
      <c r="L54" s="280" t="str" cm="1">
        <f t="array" aca="1" ref="L54" ca="1">INDEX(コード化!$CG$5:$CQ$110,L$3-6,$G54)</f>
        <v>400000</v>
      </c>
      <c r="M54" s="280" t="str" cm="1">
        <f t="array" aca="1" ref="M54" ca="1">INDEX(コード化!$CG$5:$CQ$110,M$3-6,$G54)</f>
        <v>400000</v>
      </c>
      <c r="N54" s="280" t="str" cm="1">
        <f t="array" ref="N54">INDEX(コード化!$CG$5:$CQ$110,N$3-6,$G54)</f>
        <v>400000</v>
      </c>
      <c r="O54" s="280" t="str" cm="1">
        <f t="array" ref="O54">INDEX(コード化!$CG$5:$CQ$110,O$3-6,$G54)</f>
        <v>400000</v>
      </c>
      <c r="P54" s="280" t="str" cm="1">
        <f t="array" ref="P54">INDEX(コード化!$CG$5:$CQ$110,P$3-6,$G54)</f>
        <v>400000</v>
      </c>
      <c r="Q54" s="280" t="str" cm="1">
        <f t="array" ref="Q54">INDEX(コード化!$CG$5:$CQ$110,Q$3-6,$G54)</f>
        <v>400000</v>
      </c>
      <c r="R54" s="280" t="str" cm="1">
        <f t="array" ref="R54">INDEX(コード化!$CG$5:$CQ$110,R$3-6,$G54)</f>
        <v>400000</v>
      </c>
      <c r="S54" s="280" t="str" cm="1">
        <f t="array" ref="S54">INDEX(コード化!$CG$5:$CQ$110,S$3-6,$G54)</f>
        <v>400000</v>
      </c>
      <c r="T54" s="280" t="str" cm="1">
        <f t="array" ref="T54">INDEX(コード化!$CG$5:$CQ$110,T$3-6,$G54)</f>
        <v>400000</v>
      </c>
      <c r="U54" s="280" t="str" cm="1">
        <f t="array" ref="U54">INDEX(コード化!$CG$5:$CQ$110,U$3-6,$G54)</f>
        <v>400000</v>
      </c>
      <c r="V54" s="280" t="str" cm="1">
        <f t="array" ref="V54">INDEX(コード化!$CG$5:$CQ$110,V$3-6,$G54)</f>
        <v>400000</v>
      </c>
      <c r="W54" s="280" t="str" cm="1">
        <f t="array" ref="W54">INDEX(コード化!$CG$5:$CQ$110,W$3-6,$G54)</f>
        <v>400000</v>
      </c>
      <c r="X54" s="280" t="str" cm="1">
        <f t="array" ref="X54">INDEX(コード化!$CG$5:$CQ$110,X$3-6,$G54)</f>
        <v>400000</v>
      </c>
      <c r="Y54" s="280" t="str" cm="1">
        <f t="array" ref="Y54">INDEX(コード化!$CG$5:$CQ$110,Y$3-6,$G54)</f>
        <v>400000</v>
      </c>
      <c r="Z54" s="280" t="str" cm="1">
        <f t="array" ref="Z54">INDEX(コード化!$CG$5:$CQ$110,Z$3-6,$G54)</f>
        <v>400000</v>
      </c>
      <c r="AA54" s="280" t="str" cm="1">
        <f t="array" ref="AA54">INDEX(コード化!$CG$5:$CQ$110,AA$3-6,$G54)</f>
        <v>400000</v>
      </c>
      <c r="AB54" s="280" t="str" cm="1">
        <f t="array" ref="AB54">INDEX(コード化!$CG$5:$CQ$110,AB$3-6,$G54)</f>
        <v>400000</v>
      </c>
      <c r="AC54" s="280" t="str" cm="1">
        <f t="array" ref="AC54">INDEX(コード化!$CG$5:$CQ$110,AC$3-6,$G54)</f>
        <v>400000</v>
      </c>
      <c r="AD54" s="280" t="str" cm="1">
        <f t="array" ref="AD54">INDEX(コード化!$CG$5:$CQ$110,AD$3-6,$G54)</f>
        <v>400000</v>
      </c>
      <c r="AE54" s="280" t="str" cm="1">
        <f t="array" ref="AE54">INDEX(コード化!$CG$5:$CQ$110,AE$3-6,$G54)</f>
        <v>400000</v>
      </c>
      <c r="AF54" s="280" t="str" cm="1">
        <f t="array" ref="AF54">INDEX(コード化!$CG$5:$CQ$110,AF$3-6,$G54)</f>
        <v>400000</v>
      </c>
      <c r="AG54" s="280" t="str" cm="1">
        <f t="array" ref="AG54">INDEX(コード化!$CG$5:$CQ$110,AG$3-6,$G54)</f>
        <v>400000</v>
      </c>
      <c r="AH54" s="280" t="str" cm="1">
        <f t="array" ref="AH54">INDEX(コード化!$CG$5:$CQ$110,AH$3-6,$G54)</f>
        <v>400000</v>
      </c>
      <c r="AI54" s="280" t="str" cm="1">
        <f t="array" ref="AI54">INDEX(コード化!$CG$5:$CQ$110,AI$3-6,$G54)</f>
        <v>400000</v>
      </c>
      <c r="AJ54" s="280" t="str" cm="1">
        <f t="array" ref="AJ54">INDEX(コード化!$CG$5:$CQ$110,AJ$3-6,$G54)</f>
        <v>400000</v>
      </c>
      <c r="AK54" s="280" t="str" cm="1">
        <f t="array" ref="AK54">INDEX(コード化!$CG$5:$CQ$110,AK$3-6,$G54)</f>
        <v>400000</v>
      </c>
      <c r="AL54" s="280" t="str" cm="1">
        <f t="array" ref="AL54">INDEX(コード化!$CG$5:$CQ$110,AL$3-6,$G54)</f>
        <v>400000</v>
      </c>
      <c r="AM54" s="280" t="str" cm="1">
        <f t="array" ref="AM54">INDEX(コード化!$CG$5:$CQ$110,AM$3-6,$G54)</f>
        <v>400000</v>
      </c>
      <c r="AN54" s="280" t="str" cm="1">
        <f t="array" ref="AN54">INDEX(コード化!$CG$5:$CQ$110,AN$3-6,$G54)</f>
        <v>400000</v>
      </c>
      <c r="AO54" s="280" t="str" cm="1">
        <f t="array" ref="AO54">INDEX(コード化!$CG$5:$CQ$110,AO$3-6,$G54)</f>
        <v>400000</v>
      </c>
      <c r="AP54" s="280" t="str" cm="1">
        <f t="array" ref="AP54">INDEX(コード化!$CG$5:$CQ$110,AP$3-6,$G54)</f>
        <v>400000</v>
      </c>
      <c r="AQ54" s="280" t="str" cm="1">
        <f t="array" ref="AQ54">INDEX(コード化!$CG$5:$CQ$110,AQ$3-6,$G54)</f>
        <v>400000</v>
      </c>
      <c r="AR54" s="280" t="str" cm="1">
        <f t="array" ref="AR54">INDEX(コード化!$CG$5:$CQ$110,AR$3-6,$G54)</f>
        <v>400000</v>
      </c>
      <c r="AS54" s="280" t="str" cm="1">
        <f t="array" ref="AS54">INDEX(コード化!$CG$5:$CQ$110,AS$3-6,$G54)</f>
        <v>400000</v>
      </c>
      <c r="AT54" s="280" t="str" cm="1">
        <f t="array" ref="AT54">INDEX(コード化!$CG$5:$CQ$110,AT$3-6,$G54)</f>
        <v>400000</v>
      </c>
      <c r="AU54" s="280" t="str" cm="1">
        <f t="array" ref="AU54">INDEX(コード化!$CG$5:$CQ$110,AU$3-6,$G54)</f>
        <v>400000</v>
      </c>
      <c r="AV54" s="280" t="str" cm="1">
        <f t="array" ref="AV54">INDEX(コード化!$CG$5:$CQ$110,AV$3-6,$G54)</f>
        <v>400000</v>
      </c>
      <c r="AW54" s="280" t="str" cm="1">
        <f t="array" ref="AW54">INDEX(コード化!$CG$5:$CQ$110,AW$3-6,$G54)</f>
        <v>400000</v>
      </c>
      <c r="AX54" s="280" t="str" cm="1">
        <f t="array" ref="AX54">INDEX(コード化!$CG$5:$CQ$110,AX$3-6,$G54)</f>
        <v>400000</v>
      </c>
      <c r="AY54" s="280" t="str" cm="1">
        <f t="array" ref="AY54">INDEX(コード化!$CG$5:$CQ$110,AY$3-6,$G54)</f>
        <v>400000</v>
      </c>
      <c r="AZ54" s="280" t="str" cm="1">
        <f t="array" ref="AZ54">INDEX(コード化!$CG$5:$CQ$110,AZ$3-6,$G54)</f>
        <v>400000</v>
      </c>
      <c r="BA54" s="280" t="str" cm="1">
        <f t="array" ref="BA54">INDEX(コード化!$CG$5:$CQ$110,BA$3-6,$G54)</f>
        <v>400000</v>
      </c>
      <c r="BB54" s="280" t="str" cm="1">
        <f t="array" ref="BB54">INDEX(コード化!$CG$5:$CQ$110,BB$3-6,$G54)</f>
        <v>400000</v>
      </c>
      <c r="BC54" s="280" t="str" cm="1">
        <f t="array" ref="BC54">INDEX(コード化!$CG$5:$CQ$110,BC$3-6,$G54)</f>
        <v>400000</v>
      </c>
      <c r="BD54" s="280" t="str" cm="1">
        <f t="array" ref="BD54">INDEX(コード化!$CG$5:$CQ$110,BD$3-6,$G54)</f>
        <v>400000</v>
      </c>
      <c r="BE54" s="280" t="str" cm="1">
        <f t="array" ref="BE54">INDEX(コード化!$CG$5:$CQ$110,BE$3-6,$G54)</f>
        <v>400000</v>
      </c>
      <c r="BF54" s="280" t="str" cm="1">
        <f t="array" ref="BF54">INDEX(コード化!$CG$5:$CQ$110,BF$3-6,$G54)</f>
        <v>400000</v>
      </c>
      <c r="BG54" s="280" t="str" cm="1">
        <f t="array" ref="BG54">INDEX(コード化!$CG$5:$CQ$110,BG$3-6,$G54)</f>
        <v>400000</v>
      </c>
      <c r="BH54" s="280" t="str" cm="1">
        <f t="array" ref="BH54">INDEX(コード化!$CG$5:$CQ$110,BH$3-6,$G54)</f>
        <v>400000</v>
      </c>
      <c r="BI54" s="280" t="str" cm="1">
        <f t="array" ref="BI54">INDEX(コード化!$CG$5:$CQ$110,BI$3-6,$G54)</f>
        <v>400000</v>
      </c>
      <c r="BJ54" s="280" t="str" cm="1">
        <f t="array" ref="BJ54">INDEX(コード化!$CG$5:$CQ$110,BJ$3-6,$G54)</f>
        <v>400000</v>
      </c>
      <c r="BK54" s="280" t="str" cm="1">
        <f t="array" ref="BK54">INDEX(コード化!$CG$5:$CQ$110,BK$3-6,$G54)</f>
        <v>400000</v>
      </c>
      <c r="BL54" s="280" t="str" cm="1">
        <f t="array" ref="BL54">INDEX(コード化!$CG$5:$CQ$110,BL$3-6,$G54)</f>
        <v>400000</v>
      </c>
      <c r="BM54" s="280" t="str" cm="1">
        <f t="array" ref="BM54">INDEX(コード化!$CG$5:$CQ$110,BM$3-6,$G54)</f>
        <v>400000</v>
      </c>
      <c r="BN54" s="280" t="str" cm="1">
        <f t="array" ref="BN54">INDEX(コード化!$CG$5:$CQ$110,BN$3-6,$G54)</f>
        <v>400000</v>
      </c>
      <c r="BO54" s="280" t="str" cm="1">
        <f t="array" ref="BO54">INDEX(コード化!$CG$5:$CQ$110,BO$3-6,$G54)</f>
        <v>400000</v>
      </c>
      <c r="BP54" s="280" t="str" cm="1">
        <f t="array" ref="BP54">INDEX(コード化!$CG$5:$CQ$110,BP$3-6,$G54)</f>
        <v>400000</v>
      </c>
      <c r="BQ54" s="280" t="str" cm="1">
        <f t="array" ref="BQ54">INDEX(コード化!$CG$5:$CQ$110,BQ$3-6,$G54)</f>
        <v>400000</v>
      </c>
      <c r="BR54" s="280" t="str" cm="1">
        <f t="array" ref="BR54">INDEX(コード化!$CG$5:$CQ$110,BR$3-6,$G54)</f>
        <v>400000</v>
      </c>
      <c r="BS54" s="280" t="str" cm="1">
        <f t="array" ref="BS54">INDEX(コード化!$CG$5:$CQ$110,BS$3-6,$G54)</f>
        <v>400000</v>
      </c>
      <c r="BT54" s="280" t="str" cm="1">
        <f t="array" ref="BT54">INDEX(コード化!$CG$5:$CQ$110,BT$3-6,$G54)</f>
        <v>400000</v>
      </c>
      <c r="BU54" s="280" t="str" cm="1">
        <f t="array" ref="BU54">INDEX(コード化!$CG$5:$CQ$110,BU$3-6,$G54)</f>
        <v>400000</v>
      </c>
      <c r="BV54" s="280" t="str" cm="1">
        <f t="array" ref="BV54">INDEX(コード化!$CG$5:$CQ$110,BV$3-6,$G54)</f>
        <v>400000</v>
      </c>
      <c r="BW54" s="280" t="str" cm="1">
        <f t="array" ref="BW54">INDEX(コード化!$CG$5:$CQ$110,BW$3-6,$G54)</f>
        <v>400000</v>
      </c>
      <c r="BX54" s="280" t="str" cm="1">
        <f t="array" ref="BX54">INDEX(コード化!$CG$5:$CQ$110,BX$3-6,$G54)</f>
        <v>400000</v>
      </c>
      <c r="BY54" s="280" t="str" cm="1">
        <f t="array" ref="BY54">INDEX(コード化!$CG$5:$CQ$110,BY$3-6,$G54)</f>
        <v>400000</v>
      </c>
      <c r="BZ54" s="280" t="str" cm="1">
        <f t="array" ref="BZ54">INDEX(コード化!$CG$5:$CQ$110,BZ$3-6,$G54)</f>
        <v>400000</v>
      </c>
      <c r="CA54" s="280" t="str" cm="1">
        <f t="array" ref="CA54">INDEX(コード化!$CG$5:$CQ$110,CA$3-6,$G54)</f>
        <v>400000</v>
      </c>
      <c r="CB54" s="280" t="str" cm="1">
        <f t="array" ref="CB54">INDEX(コード化!$CG$5:$CQ$110,CB$3-6,$G54)</f>
        <v>400000</v>
      </c>
      <c r="CC54" s="280" t="str" cm="1">
        <f t="array" ref="CC54">INDEX(コード化!$CG$5:$CQ$110,CC$3-6,$G54)</f>
        <v>400000</v>
      </c>
      <c r="CD54" s="280" t="str" cm="1">
        <f t="array" ref="CD54">INDEX(コード化!$CG$5:$CQ$110,CD$3-6,$G54)</f>
        <v>400000</v>
      </c>
      <c r="CE54" s="280" t="str" cm="1">
        <f t="array" ref="CE54">INDEX(コード化!$CG$5:$CQ$110,CE$3-6,$G54)</f>
        <v>400000</v>
      </c>
      <c r="CF54" s="280" t="str" cm="1">
        <f t="array" ref="CF54">INDEX(コード化!$CG$5:$CQ$110,CF$3-6,$G54)</f>
        <v>400000</v>
      </c>
      <c r="CG54" s="280" t="str" cm="1">
        <f t="array" ref="CG54">INDEX(コード化!$CG$5:$CQ$110,CG$3-6,$G54)</f>
        <v>400000</v>
      </c>
      <c r="CH54" s="280" t="str" cm="1">
        <f t="array" ref="CH54">INDEX(コード化!$CG$5:$CQ$110,CH$3-6,$G54)</f>
        <v>400000</v>
      </c>
      <c r="CI54" s="280" t="str" cm="1">
        <f t="array" ref="CI54">INDEX(コード化!$CG$5:$CQ$110,CI$3-6,$G54)</f>
        <v>400000</v>
      </c>
      <c r="CJ54" s="280" t="str" cm="1">
        <f t="array" ref="CJ54">INDEX(コード化!$CG$5:$CQ$110,CJ$3-6,$G54)</f>
        <v>400000</v>
      </c>
      <c r="CK54" s="280" t="str" cm="1">
        <f t="array" ref="CK54">INDEX(コード化!$CG$5:$CQ$110,CK$3-6,$G54)</f>
        <v>400000</v>
      </c>
      <c r="CL54" s="280" t="str" cm="1">
        <f t="array" ref="CL54">INDEX(コード化!$CG$5:$CQ$110,CL$3-6,$G54)</f>
        <v>400000</v>
      </c>
      <c r="CM54" s="280" t="str" cm="1">
        <f t="array" ref="CM54">INDEX(コード化!$CG$5:$CQ$110,CM$3-6,$G54)</f>
        <v>400000</v>
      </c>
      <c r="CN54" s="280" t="str" cm="1">
        <f t="array" ref="CN54">INDEX(コード化!$CG$5:$CQ$110,CN$3-6,$G54)</f>
        <v>400000</v>
      </c>
      <c r="CO54" s="280" t="str" cm="1">
        <f t="array" ref="CO54">INDEX(コード化!$CG$5:$CQ$110,CO$3-6,$G54)</f>
        <v>400000</v>
      </c>
      <c r="CP54" s="280" t="str" cm="1">
        <f t="array" ref="CP54">INDEX(コード化!$CG$5:$CQ$110,CP$3-6,$G54)</f>
        <v>400000</v>
      </c>
      <c r="CQ54" s="280" t="str" cm="1">
        <f t="array" ref="CQ54">INDEX(コード化!$CG$5:$CQ$110,CQ$3-6,$G54)</f>
        <v>400000</v>
      </c>
      <c r="CR54" s="280" t="str" cm="1">
        <f t="array" ref="CR54">INDEX(コード化!$CG$5:$CQ$110,CR$3-6,$G54)</f>
        <v>400000</v>
      </c>
      <c r="CS54" s="280" t="str" cm="1">
        <f t="array" ref="CS54">INDEX(コード化!$CG$5:$CQ$110,CS$3-6,$G54)</f>
        <v>400000</v>
      </c>
      <c r="CT54" s="280" t="str" cm="1">
        <f t="array" ref="CT54">INDEX(コード化!$CG$5:$CQ$110,CT$3-6,$G54)</f>
        <v>400000</v>
      </c>
      <c r="CU54" s="280" t="str" cm="1">
        <f t="array" ref="CU54">INDEX(コード化!$CG$5:$CQ$110,CU$3-6,$G54)</f>
        <v>400000</v>
      </c>
      <c r="CV54" s="280" t="str" cm="1">
        <f t="array" ref="CV54">INDEX(コード化!$CG$5:$CQ$110,CV$3-6,$G54)</f>
        <v>400000</v>
      </c>
      <c r="CW54" s="280" t="str" cm="1">
        <f t="array" ref="CW54">INDEX(コード化!$CG$5:$CQ$110,CW$3-6,$G54)</f>
        <v>400000</v>
      </c>
      <c r="CX54" s="280" t="str" cm="1">
        <f t="array" ref="CX54">INDEX(コード化!$CG$5:$CQ$110,CX$3-6,$G54)</f>
        <v>400000</v>
      </c>
      <c r="CY54" s="280" t="str" cm="1">
        <f t="array" ref="CY54">INDEX(コード化!$CG$5:$CQ$110,CY$3-6,$G54)</f>
        <v>400000</v>
      </c>
      <c r="CZ54" s="280" t="str" cm="1">
        <f t="array" ref="CZ54">INDEX(コード化!$CG$5:$CQ$110,CZ$3-6,$G54)</f>
        <v>400000</v>
      </c>
      <c r="DA54" s="280" t="str" cm="1">
        <f t="array" ref="DA54">INDEX(コード化!$CG$5:$CQ$110,DA$3-6,$G54)</f>
        <v>400000</v>
      </c>
      <c r="DB54" s="280" t="str" cm="1">
        <f t="array" ref="DB54">INDEX(コード化!$CG$5:$CQ$110,DB$3-6,$G54)</f>
        <v>400000</v>
      </c>
      <c r="DC54" s="280" t="str" cm="1">
        <f t="array" ref="DC54">INDEX(コード化!$CG$5:$CQ$110,DC$3-6,$G54)</f>
        <v>400000</v>
      </c>
      <c r="DD54" s="280" t="str" cm="1">
        <f t="array" ref="DD54">INDEX(コード化!$CG$5:$CQ$110,DD$3-6,$G54)</f>
        <v>400000</v>
      </c>
      <c r="DE54" s="280" t="str" cm="1">
        <f t="array" ref="DE54">INDEX(コード化!$CG$5:$CQ$110,DE$3-6,$G54)</f>
        <v>400000</v>
      </c>
      <c r="DF54" s="280" t="str" cm="1">
        <f t="array" ref="DF54">INDEX(コード化!$CG$5:$CQ$110,DF$3-6,$G54)</f>
        <v>400000</v>
      </c>
      <c r="DG54" s="280" t="str" cm="1">
        <f t="array" ref="DG54">INDEX(コード化!$CG$5:$CQ$110,DG$3-6,$G54)</f>
        <v>400000</v>
      </c>
      <c r="DH54" s="280" t="str" cm="1">
        <f t="array" ref="DH54">INDEX(コード化!$CG$5:$CQ$110,DH$3-6,$G54)</f>
        <v>400000</v>
      </c>
      <c r="DI54" s="280" t="str" cm="1">
        <f t="array" ref="DI54">INDEX(コード化!$CG$5:$CQ$110,DI$3-6,$G54)</f>
        <v>400000</v>
      </c>
      <c r="DK54" s="80">
        <f ca="1">IF(AND(MID(H54,3,1)="8",MID(H54,4,1)="2"),1,0)</f>
        <v>0</v>
      </c>
      <c r="DL54" s="80">
        <f t="shared" ref="DL54:FW54" ca="1" si="14">IF(AND(MID(I54,3,1)="8",MID(I54,4,1)="2"),1,0)</f>
        <v>0</v>
      </c>
      <c r="DM54" s="80">
        <f t="shared" ca="1" si="14"/>
        <v>0</v>
      </c>
      <c r="DN54" s="80">
        <f t="shared" ca="1" si="14"/>
        <v>0</v>
      </c>
      <c r="DO54" s="80">
        <f t="shared" ca="1" si="14"/>
        <v>0</v>
      </c>
      <c r="DP54" s="80">
        <f t="shared" ca="1" si="14"/>
        <v>0</v>
      </c>
      <c r="DQ54" s="80">
        <f t="shared" si="14"/>
        <v>0</v>
      </c>
      <c r="DR54" s="80">
        <f t="shared" si="14"/>
        <v>0</v>
      </c>
      <c r="DS54" s="80">
        <f t="shared" si="14"/>
        <v>0</v>
      </c>
      <c r="DT54" s="80">
        <f t="shared" si="14"/>
        <v>0</v>
      </c>
      <c r="DU54" s="80">
        <f t="shared" si="14"/>
        <v>0</v>
      </c>
      <c r="DV54" s="80">
        <f t="shared" si="14"/>
        <v>0</v>
      </c>
      <c r="DW54" s="80">
        <f t="shared" si="14"/>
        <v>0</v>
      </c>
      <c r="DX54" s="80">
        <f t="shared" si="14"/>
        <v>0</v>
      </c>
      <c r="DY54" s="80">
        <f t="shared" si="14"/>
        <v>0</v>
      </c>
      <c r="DZ54" s="80">
        <f t="shared" si="14"/>
        <v>0</v>
      </c>
      <c r="EA54" s="80">
        <f t="shared" si="14"/>
        <v>0</v>
      </c>
      <c r="EB54" s="80">
        <f t="shared" si="14"/>
        <v>0</v>
      </c>
      <c r="EC54" s="80">
        <f t="shared" si="14"/>
        <v>0</v>
      </c>
      <c r="ED54" s="80">
        <f t="shared" si="14"/>
        <v>0</v>
      </c>
      <c r="EE54" s="80">
        <f t="shared" si="14"/>
        <v>0</v>
      </c>
      <c r="EF54" s="80">
        <f t="shared" si="14"/>
        <v>0</v>
      </c>
      <c r="EG54" s="80">
        <f t="shared" si="14"/>
        <v>0</v>
      </c>
      <c r="EH54" s="80">
        <f t="shared" si="14"/>
        <v>0</v>
      </c>
      <c r="EI54" s="80">
        <f t="shared" si="14"/>
        <v>0</v>
      </c>
      <c r="EJ54" s="80">
        <f t="shared" si="14"/>
        <v>0</v>
      </c>
      <c r="EK54" s="80">
        <f t="shared" si="14"/>
        <v>0</v>
      </c>
      <c r="EL54" s="80">
        <f t="shared" si="14"/>
        <v>0</v>
      </c>
      <c r="EM54" s="80">
        <f t="shared" si="14"/>
        <v>0</v>
      </c>
      <c r="EN54" s="80">
        <f t="shared" si="14"/>
        <v>0</v>
      </c>
      <c r="EO54" s="80">
        <f t="shared" si="14"/>
        <v>0</v>
      </c>
      <c r="EP54" s="80">
        <f t="shared" si="14"/>
        <v>0</v>
      </c>
      <c r="EQ54" s="80">
        <f t="shared" si="14"/>
        <v>0</v>
      </c>
      <c r="ER54" s="80">
        <f t="shared" si="14"/>
        <v>0</v>
      </c>
      <c r="ES54" s="80">
        <f t="shared" si="14"/>
        <v>0</v>
      </c>
      <c r="ET54" s="80">
        <f t="shared" si="14"/>
        <v>0</v>
      </c>
      <c r="EU54" s="80">
        <f t="shared" si="14"/>
        <v>0</v>
      </c>
      <c r="EV54" s="80">
        <f t="shared" si="14"/>
        <v>0</v>
      </c>
      <c r="EW54" s="80">
        <f t="shared" si="14"/>
        <v>0</v>
      </c>
      <c r="EX54" s="80">
        <f t="shared" si="14"/>
        <v>0</v>
      </c>
      <c r="EY54" s="80">
        <f t="shared" si="14"/>
        <v>0</v>
      </c>
      <c r="EZ54" s="80">
        <f t="shared" si="14"/>
        <v>0</v>
      </c>
      <c r="FA54" s="80">
        <f t="shared" si="14"/>
        <v>0</v>
      </c>
      <c r="FB54" s="80">
        <f t="shared" si="14"/>
        <v>0</v>
      </c>
      <c r="FC54" s="80">
        <f t="shared" si="14"/>
        <v>0</v>
      </c>
      <c r="FD54" s="80">
        <f t="shared" si="14"/>
        <v>0</v>
      </c>
      <c r="FE54" s="80">
        <f t="shared" si="14"/>
        <v>0</v>
      </c>
      <c r="FF54" s="80">
        <f t="shared" si="14"/>
        <v>0</v>
      </c>
      <c r="FG54" s="80">
        <f t="shared" si="14"/>
        <v>0</v>
      </c>
      <c r="FH54" s="80">
        <f t="shared" si="14"/>
        <v>0</v>
      </c>
      <c r="FI54" s="80">
        <f t="shared" si="14"/>
        <v>0</v>
      </c>
      <c r="FJ54" s="80">
        <f t="shared" si="14"/>
        <v>0</v>
      </c>
      <c r="FK54" s="80">
        <f t="shared" si="14"/>
        <v>0</v>
      </c>
      <c r="FL54" s="80">
        <f t="shared" si="14"/>
        <v>0</v>
      </c>
      <c r="FM54" s="80">
        <f t="shared" si="14"/>
        <v>0</v>
      </c>
      <c r="FN54" s="80">
        <f t="shared" si="14"/>
        <v>0</v>
      </c>
      <c r="FO54" s="80">
        <f t="shared" si="14"/>
        <v>0</v>
      </c>
      <c r="FP54" s="80">
        <f t="shared" si="14"/>
        <v>0</v>
      </c>
      <c r="FQ54" s="80">
        <f t="shared" si="14"/>
        <v>0</v>
      </c>
      <c r="FR54" s="80">
        <f t="shared" si="14"/>
        <v>0</v>
      </c>
      <c r="FS54" s="80">
        <f t="shared" si="14"/>
        <v>0</v>
      </c>
      <c r="FT54" s="80">
        <f t="shared" si="14"/>
        <v>0</v>
      </c>
      <c r="FU54" s="80">
        <f t="shared" si="14"/>
        <v>0</v>
      </c>
      <c r="FV54" s="80">
        <f t="shared" si="14"/>
        <v>0</v>
      </c>
      <c r="FW54" s="80">
        <f t="shared" si="14"/>
        <v>0</v>
      </c>
      <c r="FX54" s="80">
        <f t="shared" ref="FX54:HL54" si="15">IF(AND(MID(BU54,3,1)="8",MID(BU54,4,1)="2"),1,0)</f>
        <v>0</v>
      </c>
      <c r="FY54" s="80">
        <f t="shared" si="15"/>
        <v>0</v>
      </c>
      <c r="FZ54" s="80">
        <f t="shared" si="15"/>
        <v>0</v>
      </c>
      <c r="GA54" s="80">
        <f t="shared" si="15"/>
        <v>0</v>
      </c>
      <c r="GB54" s="80">
        <f t="shared" si="15"/>
        <v>0</v>
      </c>
      <c r="GC54" s="80">
        <f t="shared" si="15"/>
        <v>0</v>
      </c>
      <c r="GD54" s="80">
        <f t="shared" si="15"/>
        <v>0</v>
      </c>
      <c r="GE54" s="80">
        <f t="shared" si="15"/>
        <v>0</v>
      </c>
      <c r="GF54" s="80">
        <f t="shared" si="15"/>
        <v>0</v>
      </c>
      <c r="GG54" s="80">
        <f t="shared" si="15"/>
        <v>0</v>
      </c>
      <c r="GH54" s="80">
        <f t="shared" si="15"/>
        <v>0</v>
      </c>
      <c r="GI54" s="80">
        <f t="shared" si="15"/>
        <v>0</v>
      </c>
      <c r="GJ54" s="80">
        <f t="shared" si="15"/>
        <v>0</v>
      </c>
      <c r="GK54" s="80">
        <f t="shared" si="15"/>
        <v>0</v>
      </c>
      <c r="GL54" s="80">
        <f t="shared" si="15"/>
        <v>0</v>
      </c>
      <c r="GM54" s="80">
        <f t="shared" si="15"/>
        <v>0</v>
      </c>
      <c r="GN54" s="80">
        <f t="shared" si="15"/>
        <v>0</v>
      </c>
      <c r="GO54" s="80">
        <f t="shared" si="15"/>
        <v>0</v>
      </c>
      <c r="GP54" s="80">
        <f t="shared" si="15"/>
        <v>0</v>
      </c>
      <c r="GQ54" s="80">
        <f t="shared" si="15"/>
        <v>0</v>
      </c>
      <c r="GR54" s="80">
        <f t="shared" si="15"/>
        <v>0</v>
      </c>
      <c r="GS54" s="80">
        <f t="shared" si="15"/>
        <v>0</v>
      </c>
      <c r="GT54" s="80">
        <f t="shared" si="15"/>
        <v>0</v>
      </c>
      <c r="GU54" s="80">
        <f t="shared" si="15"/>
        <v>0</v>
      </c>
      <c r="GV54" s="80">
        <f t="shared" si="15"/>
        <v>0</v>
      </c>
      <c r="GW54" s="80">
        <f t="shared" si="15"/>
        <v>0</v>
      </c>
      <c r="GX54" s="80">
        <f t="shared" si="15"/>
        <v>0</v>
      </c>
      <c r="GY54" s="80">
        <f t="shared" si="15"/>
        <v>0</v>
      </c>
      <c r="GZ54" s="80">
        <f t="shared" si="15"/>
        <v>0</v>
      </c>
      <c r="HA54" s="80">
        <f t="shared" si="15"/>
        <v>0</v>
      </c>
      <c r="HB54" s="80">
        <f t="shared" si="15"/>
        <v>0</v>
      </c>
      <c r="HC54" s="80">
        <f t="shared" si="15"/>
        <v>0</v>
      </c>
      <c r="HD54" s="80">
        <f t="shared" si="15"/>
        <v>0</v>
      </c>
      <c r="HE54" s="80">
        <f t="shared" si="15"/>
        <v>0</v>
      </c>
      <c r="HF54" s="80">
        <f t="shared" si="15"/>
        <v>0</v>
      </c>
      <c r="HG54" s="80">
        <f t="shared" si="15"/>
        <v>0</v>
      </c>
      <c r="HH54" s="80">
        <f t="shared" si="15"/>
        <v>0</v>
      </c>
      <c r="HI54" s="80">
        <f t="shared" si="15"/>
        <v>0</v>
      </c>
      <c r="HJ54" s="80">
        <f t="shared" si="15"/>
        <v>0</v>
      </c>
      <c r="HK54" s="80">
        <f t="shared" si="15"/>
        <v>0</v>
      </c>
      <c r="HL54" s="80">
        <f t="shared" si="15"/>
        <v>0</v>
      </c>
    </row>
    <row r="55" spans="1:220" s="80" customFormat="1" ht="26" x14ac:dyDescent="0.2">
      <c r="A55" s="268">
        <v>58</v>
      </c>
      <c r="B55" s="269" t="s">
        <v>2458</v>
      </c>
      <c r="C55" s="269" t="s">
        <v>2463</v>
      </c>
      <c r="D55" s="270" t="s">
        <v>2515</v>
      </c>
      <c r="E55" s="250"/>
      <c r="G55" s="80">
        <v>4</v>
      </c>
      <c r="H55" s="280" t="str" cm="1">
        <f t="array" aca="1" ref="H55" ca="1">INDEX(コード化!$CG$5:$CQ$110,H$3-6,$G55)</f>
        <v>400000</v>
      </c>
      <c r="I55" s="280" t="str" cm="1">
        <f t="array" aca="1" ref="I55" ca="1">INDEX(コード化!$CG$5:$CQ$110,I$3-6,$G55)</f>
        <v>400000</v>
      </c>
      <c r="J55" s="280" t="str" cm="1">
        <f t="array" aca="1" ref="J55" ca="1">INDEX(コード化!$CG$5:$CQ$110,J$3-6,$G55)</f>
        <v>400000</v>
      </c>
      <c r="K55" s="280" t="str" cm="1">
        <f t="array" aca="1" ref="K55" ca="1">INDEX(コード化!$CG$5:$CQ$110,K$3-6,$G55)</f>
        <v>400000</v>
      </c>
      <c r="L55" s="280" t="str" cm="1">
        <f t="array" aca="1" ref="L55" ca="1">INDEX(コード化!$CG$5:$CQ$110,L$3-6,$G55)</f>
        <v>400000</v>
      </c>
      <c r="M55" s="280" t="str" cm="1">
        <f t="array" aca="1" ref="M55" ca="1">INDEX(コード化!$CG$5:$CQ$110,M$3-6,$G55)</f>
        <v>400000</v>
      </c>
      <c r="N55" s="280" t="str" cm="1">
        <f t="array" ref="N55">INDEX(コード化!$CG$5:$CQ$110,N$3-6,$G55)</f>
        <v>400000</v>
      </c>
      <c r="O55" s="280" t="str" cm="1">
        <f t="array" ref="O55">INDEX(コード化!$CG$5:$CQ$110,O$3-6,$G55)</f>
        <v>400000</v>
      </c>
      <c r="P55" s="280" t="str" cm="1">
        <f t="array" ref="P55">INDEX(コード化!$CG$5:$CQ$110,P$3-6,$G55)</f>
        <v>400000</v>
      </c>
      <c r="Q55" s="280" t="str" cm="1">
        <f t="array" ref="Q55">INDEX(コード化!$CG$5:$CQ$110,Q$3-6,$G55)</f>
        <v>400000</v>
      </c>
      <c r="R55" s="280" t="str" cm="1">
        <f t="array" ref="R55">INDEX(コード化!$CG$5:$CQ$110,R$3-6,$G55)</f>
        <v>400000</v>
      </c>
      <c r="S55" s="280" t="str" cm="1">
        <f t="array" ref="S55">INDEX(コード化!$CG$5:$CQ$110,S$3-6,$G55)</f>
        <v>400000</v>
      </c>
      <c r="T55" s="280" t="str" cm="1">
        <f t="array" ref="T55">INDEX(コード化!$CG$5:$CQ$110,T$3-6,$G55)</f>
        <v>400000</v>
      </c>
      <c r="U55" s="280" t="str" cm="1">
        <f t="array" ref="U55">INDEX(コード化!$CG$5:$CQ$110,U$3-6,$G55)</f>
        <v>400000</v>
      </c>
      <c r="V55" s="280" t="str" cm="1">
        <f t="array" ref="V55">INDEX(コード化!$CG$5:$CQ$110,V$3-6,$G55)</f>
        <v>400000</v>
      </c>
      <c r="W55" s="280" t="str" cm="1">
        <f t="array" ref="W55">INDEX(コード化!$CG$5:$CQ$110,W$3-6,$G55)</f>
        <v>400000</v>
      </c>
      <c r="X55" s="280" t="str" cm="1">
        <f t="array" ref="X55">INDEX(コード化!$CG$5:$CQ$110,X$3-6,$G55)</f>
        <v>400000</v>
      </c>
      <c r="Y55" s="280" t="str" cm="1">
        <f t="array" ref="Y55">INDEX(コード化!$CG$5:$CQ$110,Y$3-6,$G55)</f>
        <v>400000</v>
      </c>
      <c r="Z55" s="280" t="str" cm="1">
        <f t="array" ref="Z55">INDEX(コード化!$CG$5:$CQ$110,Z$3-6,$G55)</f>
        <v>400000</v>
      </c>
      <c r="AA55" s="280" t="str" cm="1">
        <f t="array" ref="AA55">INDEX(コード化!$CG$5:$CQ$110,AA$3-6,$G55)</f>
        <v>400000</v>
      </c>
      <c r="AB55" s="280" t="str" cm="1">
        <f t="array" ref="AB55">INDEX(コード化!$CG$5:$CQ$110,AB$3-6,$G55)</f>
        <v>400000</v>
      </c>
      <c r="AC55" s="280" t="str" cm="1">
        <f t="array" ref="AC55">INDEX(コード化!$CG$5:$CQ$110,AC$3-6,$G55)</f>
        <v>400000</v>
      </c>
      <c r="AD55" s="280" t="str" cm="1">
        <f t="array" ref="AD55">INDEX(コード化!$CG$5:$CQ$110,AD$3-6,$G55)</f>
        <v>400000</v>
      </c>
      <c r="AE55" s="280" t="str" cm="1">
        <f t="array" ref="AE55">INDEX(コード化!$CG$5:$CQ$110,AE$3-6,$G55)</f>
        <v>400000</v>
      </c>
      <c r="AF55" s="280" t="str" cm="1">
        <f t="array" ref="AF55">INDEX(コード化!$CG$5:$CQ$110,AF$3-6,$G55)</f>
        <v>400000</v>
      </c>
      <c r="AG55" s="280" t="str" cm="1">
        <f t="array" ref="AG55">INDEX(コード化!$CG$5:$CQ$110,AG$3-6,$G55)</f>
        <v>400000</v>
      </c>
      <c r="AH55" s="280" t="str" cm="1">
        <f t="array" ref="AH55">INDEX(コード化!$CG$5:$CQ$110,AH$3-6,$G55)</f>
        <v>400000</v>
      </c>
      <c r="AI55" s="280" t="str" cm="1">
        <f t="array" ref="AI55">INDEX(コード化!$CG$5:$CQ$110,AI$3-6,$G55)</f>
        <v>400000</v>
      </c>
      <c r="AJ55" s="280" t="str" cm="1">
        <f t="array" ref="AJ55">INDEX(コード化!$CG$5:$CQ$110,AJ$3-6,$G55)</f>
        <v>400000</v>
      </c>
      <c r="AK55" s="280" t="str" cm="1">
        <f t="array" ref="AK55">INDEX(コード化!$CG$5:$CQ$110,AK$3-6,$G55)</f>
        <v>400000</v>
      </c>
      <c r="AL55" s="280" t="str" cm="1">
        <f t="array" ref="AL55">INDEX(コード化!$CG$5:$CQ$110,AL$3-6,$G55)</f>
        <v>400000</v>
      </c>
      <c r="AM55" s="280" t="str" cm="1">
        <f t="array" ref="AM55">INDEX(コード化!$CG$5:$CQ$110,AM$3-6,$G55)</f>
        <v>400000</v>
      </c>
      <c r="AN55" s="280" t="str" cm="1">
        <f t="array" ref="AN55">INDEX(コード化!$CG$5:$CQ$110,AN$3-6,$G55)</f>
        <v>400000</v>
      </c>
      <c r="AO55" s="280" t="str" cm="1">
        <f t="array" ref="AO55">INDEX(コード化!$CG$5:$CQ$110,AO$3-6,$G55)</f>
        <v>400000</v>
      </c>
      <c r="AP55" s="280" t="str" cm="1">
        <f t="array" ref="AP55">INDEX(コード化!$CG$5:$CQ$110,AP$3-6,$G55)</f>
        <v>400000</v>
      </c>
      <c r="AQ55" s="280" t="str" cm="1">
        <f t="array" ref="AQ55">INDEX(コード化!$CG$5:$CQ$110,AQ$3-6,$G55)</f>
        <v>400000</v>
      </c>
      <c r="AR55" s="280" t="str" cm="1">
        <f t="array" ref="AR55">INDEX(コード化!$CG$5:$CQ$110,AR$3-6,$G55)</f>
        <v>400000</v>
      </c>
      <c r="AS55" s="280" t="str" cm="1">
        <f t="array" ref="AS55">INDEX(コード化!$CG$5:$CQ$110,AS$3-6,$G55)</f>
        <v>400000</v>
      </c>
      <c r="AT55" s="280" t="str" cm="1">
        <f t="array" ref="AT55">INDEX(コード化!$CG$5:$CQ$110,AT$3-6,$G55)</f>
        <v>400000</v>
      </c>
      <c r="AU55" s="280" t="str" cm="1">
        <f t="array" ref="AU55">INDEX(コード化!$CG$5:$CQ$110,AU$3-6,$G55)</f>
        <v>400000</v>
      </c>
      <c r="AV55" s="280" t="str" cm="1">
        <f t="array" ref="AV55">INDEX(コード化!$CG$5:$CQ$110,AV$3-6,$G55)</f>
        <v>400000</v>
      </c>
      <c r="AW55" s="280" t="str" cm="1">
        <f t="array" ref="AW55">INDEX(コード化!$CG$5:$CQ$110,AW$3-6,$G55)</f>
        <v>400000</v>
      </c>
      <c r="AX55" s="280" t="str" cm="1">
        <f t="array" ref="AX55">INDEX(コード化!$CG$5:$CQ$110,AX$3-6,$G55)</f>
        <v>400000</v>
      </c>
      <c r="AY55" s="280" t="str" cm="1">
        <f t="array" ref="AY55">INDEX(コード化!$CG$5:$CQ$110,AY$3-6,$G55)</f>
        <v>400000</v>
      </c>
      <c r="AZ55" s="280" t="str" cm="1">
        <f t="array" ref="AZ55">INDEX(コード化!$CG$5:$CQ$110,AZ$3-6,$G55)</f>
        <v>400000</v>
      </c>
      <c r="BA55" s="280" t="str" cm="1">
        <f t="array" ref="BA55">INDEX(コード化!$CG$5:$CQ$110,BA$3-6,$G55)</f>
        <v>400000</v>
      </c>
      <c r="BB55" s="280" t="str" cm="1">
        <f t="array" ref="BB55">INDEX(コード化!$CG$5:$CQ$110,BB$3-6,$G55)</f>
        <v>400000</v>
      </c>
      <c r="BC55" s="280" t="str" cm="1">
        <f t="array" ref="BC55">INDEX(コード化!$CG$5:$CQ$110,BC$3-6,$G55)</f>
        <v>400000</v>
      </c>
      <c r="BD55" s="280" t="str" cm="1">
        <f t="array" ref="BD55">INDEX(コード化!$CG$5:$CQ$110,BD$3-6,$G55)</f>
        <v>400000</v>
      </c>
      <c r="BE55" s="280" t="str" cm="1">
        <f t="array" ref="BE55">INDEX(コード化!$CG$5:$CQ$110,BE$3-6,$G55)</f>
        <v>400000</v>
      </c>
      <c r="BF55" s="280" t="str" cm="1">
        <f t="array" ref="BF55">INDEX(コード化!$CG$5:$CQ$110,BF$3-6,$G55)</f>
        <v>400000</v>
      </c>
      <c r="BG55" s="280" t="str" cm="1">
        <f t="array" ref="BG55">INDEX(コード化!$CG$5:$CQ$110,BG$3-6,$G55)</f>
        <v>400000</v>
      </c>
      <c r="BH55" s="280" t="str" cm="1">
        <f t="array" ref="BH55">INDEX(コード化!$CG$5:$CQ$110,BH$3-6,$G55)</f>
        <v>400000</v>
      </c>
      <c r="BI55" s="280" t="str" cm="1">
        <f t="array" ref="BI55">INDEX(コード化!$CG$5:$CQ$110,BI$3-6,$G55)</f>
        <v>400000</v>
      </c>
      <c r="BJ55" s="280" t="str" cm="1">
        <f t="array" ref="BJ55">INDEX(コード化!$CG$5:$CQ$110,BJ$3-6,$G55)</f>
        <v>400000</v>
      </c>
      <c r="BK55" s="280" t="str" cm="1">
        <f t="array" ref="BK55">INDEX(コード化!$CG$5:$CQ$110,BK$3-6,$G55)</f>
        <v>400000</v>
      </c>
      <c r="BL55" s="280" t="str" cm="1">
        <f t="array" ref="BL55">INDEX(コード化!$CG$5:$CQ$110,BL$3-6,$G55)</f>
        <v>400000</v>
      </c>
      <c r="BM55" s="280" t="str" cm="1">
        <f t="array" ref="BM55">INDEX(コード化!$CG$5:$CQ$110,BM$3-6,$G55)</f>
        <v>400000</v>
      </c>
      <c r="BN55" s="280" t="str" cm="1">
        <f t="array" ref="BN55">INDEX(コード化!$CG$5:$CQ$110,BN$3-6,$G55)</f>
        <v>400000</v>
      </c>
      <c r="BO55" s="280" t="str" cm="1">
        <f t="array" ref="BO55">INDEX(コード化!$CG$5:$CQ$110,BO$3-6,$G55)</f>
        <v>400000</v>
      </c>
      <c r="BP55" s="280" t="str" cm="1">
        <f t="array" ref="BP55">INDEX(コード化!$CG$5:$CQ$110,BP$3-6,$G55)</f>
        <v>400000</v>
      </c>
      <c r="BQ55" s="280" t="str" cm="1">
        <f t="array" ref="BQ55">INDEX(コード化!$CG$5:$CQ$110,BQ$3-6,$G55)</f>
        <v>400000</v>
      </c>
      <c r="BR55" s="280" t="str" cm="1">
        <f t="array" ref="BR55">INDEX(コード化!$CG$5:$CQ$110,BR$3-6,$G55)</f>
        <v>400000</v>
      </c>
      <c r="BS55" s="280" t="str" cm="1">
        <f t="array" ref="BS55">INDEX(コード化!$CG$5:$CQ$110,BS$3-6,$G55)</f>
        <v>400000</v>
      </c>
      <c r="BT55" s="280" t="str" cm="1">
        <f t="array" ref="BT55">INDEX(コード化!$CG$5:$CQ$110,BT$3-6,$G55)</f>
        <v>400000</v>
      </c>
      <c r="BU55" s="280" t="str" cm="1">
        <f t="array" ref="BU55">INDEX(コード化!$CG$5:$CQ$110,BU$3-6,$G55)</f>
        <v>400000</v>
      </c>
      <c r="BV55" s="280" t="str" cm="1">
        <f t="array" ref="BV55">INDEX(コード化!$CG$5:$CQ$110,BV$3-6,$G55)</f>
        <v>400000</v>
      </c>
      <c r="BW55" s="280" t="str" cm="1">
        <f t="array" ref="BW55">INDEX(コード化!$CG$5:$CQ$110,BW$3-6,$G55)</f>
        <v>400000</v>
      </c>
      <c r="BX55" s="280" t="str" cm="1">
        <f t="array" ref="BX55">INDEX(コード化!$CG$5:$CQ$110,BX$3-6,$G55)</f>
        <v>400000</v>
      </c>
      <c r="BY55" s="280" t="str" cm="1">
        <f t="array" ref="BY55">INDEX(コード化!$CG$5:$CQ$110,BY$3-6,$G55)</f>
        <v>400000</v>
      </c>
      <c r="BZ55" s="280" t="str" cm="1">
        <f t="array" ref="BZ55">INDEX(コード化!$CG$5:$CQ$110,BZ$3-6,$G55)</f>
        <v>400000</v>
      </c>
      <c r="CA55" s="280" t="str" cm="1">
        <f t="array" ref="CA55">INDEX(コード化!$CG$5:$CQ$110,CA$3-6,$G55)</f>
        <v>400000</v>
      </c>
      <c r="CB55" s="280" t="str" cm="1">
        <f t="array" ref="CB55">INDEX(コード化!$CG$5:$CQ$110,CB$3-6,$G55)</f>
        <v>400000</v>
      </c>
      <c r="CC55" s="280" t="str" cm="1">
        <f t="array" ref="CC55">INDEX(コード化!$CG$5:$CQ$110,CC$3-6,$G55)</f>
        <v>400000</v>
      </c>
      <c r="CD55" s="280" t="str" cm="1">
        <f t="array" ref="CD55">INDEX(コード化!$CG$5:$CQ$110,CD$3-6,$G55)</f>
        <v>400000</v>
      </c>
      <c r="CE55" s="280" t="str" cm="1">
        <f t="array" ref="CE55">INDEX(コード化!$CG$5:$CQ$110,CE$3-6,$G55)</f>
        <v>400000</v>
      </c>
      <c r="CF55" s="280" t="str" cm="1">
        <f t="array" ref="CF55">INDEX(コード化!$CG$5:$CQ$110,CF$3-6,$G55)</f>
        <v>400000</v>
      </c>
      <c r="CG55" s="280" t="str" cm="1">
        <f t="array" ref="CG55">INDEX(コード化!$CG$5:$CQ$110,CG$3-6,$G55)</f>
        <v>400000</v>
      </c>
      <c r="CH55" s="280" t="str" cm="1">
        <f t="array" ref="CH55">INDEX(コード化!$CG$5:$CQ$110,CH$3-6,$G55)</f>
        <v>400000</v>
      </c>
      <c r="CI55" s="280" t="str" cm="1">
        <f t="array" ref="CI55">INDEX(コード化!$CG$5:$CQ$110,CI$3-6,$G55)</f>
        <v>400000</v>
      </c>
      <c r="CJ55" s="280" t="str" cm="1">
        <f t="array" ref="CJ55">INDEX(コード化!$CG$5:$CQ$110,CJ$3-6,$G55)</f>
        <v>400000</v>
      </c>
      <c r="CK55" s="280" t="str" cm="1">
        <f t="array" ref="CK55">INDEX(コード化!$CG$5:$CQ$110,CK$3-6,$G55)</f>
        <v>400000</v>
      </c>
      <c r="CL55" s="280" t="str" cm="1">
        <f t="array" ref="CL55">INDEX(コード化!$CG$5:$CQ$110,CL$3-6,$G55)</f>
        <v>400000</v>
      </c>
      <c r="CM55" s="280" t="str" cm="1">
        <f t="array" ref="CM55">INDEX(コード化!$CG$5:$CQ$110,CM$3-6,$G55)</f>
        <v>400000</v>
      </c>
      <c r="CN55" s="280" t="str" cm="1">
        <f t="array" ref="CN55">INDEX(コード化!$CG$5:$CQ$110,CN$3-6,$G55)</f>
        <v>400000</v>
      </c>
      <c r="CO55" s="280" t="str" cm="1">
        <f t="array" ref="CO55">INDEX(コード化!$CG$5:$CQ$110,CO$3-6,$G55)</f>
        <v>400000</v>
      </c>
      <c r="CP55" s="280" t="str" cm="1">
        <f t="array" ref="CP55">INDEX(コード化!$CG$5:$CQ$110,CP$3-6,$G55)</f>
        <v>400000</v>
      </c>
      <c r="CQ55" s="280" t="str" cm="1">
        <f t="array" ref="CQ55">INDEX(コード化!$CG$5:$CQ$110,CQ$3-6,$G55)</f>
        <v>400000</v>
      </c>
      <c r="CR55" s="280" t="str" cm="1">
        <f t="array" ref="CR55">INDEX(コード化!$CG$5:$CQ$110,CR$3-6,$G55)</f>
        <v>400000</v>
      </c>
      <c r="CS55" s="280" t="str" cm="1">
        <f t="array" ref="CS55">INDEX(コード化!$CG$5:$CQ$110,CS$3-6,$G55)</f>
        <v>400000</v>
      </c>
      <c r="CT55" s="280" t="str" cm="1">
        <f t="array" ref="CT55">INDEX(コード化!$CG$5:$CQ$110,CT$3-6,$G55)</f>
        <v>400000</v>
      </c>
      <c r="CU55" s="280" t="str" cm="1">
        <f t="array" ref="CU55">INDEX(コード化!$CG$5:$CQ$110,CU$3-6,$G55)</f>
        <v>400000</v>
      </c>
      <c r="CV55" s="280" t="str" cm="1">
        <f t="array" ref="CV55">INDEX(コード化!$CG$5:$CQ$110,CV$3-6,$G55)</f>
        <v>400000</v>
      </c>
      <c r="CW55" s="280" t="str" cm="1">
        <f t="array" ref="CW55">INDEX(コード化!$CG$5:$CQ$110,CW$3-6,$G55)</f>
        <v>400000</v>
      </c>
      <c r="CX55" s="280" t="str" cm="1">
        <f t="array" ref="CX55">INDEX(コード化!$CG$5:$CQ$110,CX$3-6,$G55)</f>
        <v>400000</v>
      </c>
      <c r="CY55" s="280" t="str" cm="1">
        <f t="array" ref="CY55">INDEX(コード化!$CG$5:$CQ$110,CY$3-6,$G55)</f>
        <v>400000</v>
      </c>
      <c r="CZ55" s="280" t="str" cm="1">
        <f t="array" ref="CZ55">INDEX(コード化!$CG$5:$CQ$110,CZ$3-6,$G55)</f>
        <v>400000</v>
      </c>
      <c r="DA55" s="280" t="str" cm="1">
        <f t="array" ref="DA55">INDEX(コード化!$CG$5:$CQ$110,DA$3-6,$G55)</f>
        <v>400000</v>
      </c>
      <c r="DB55" s="280" t="str" cm="1">
        <f t="array" ref="DB55">INDEX(コード化!$CG$5:$CQ$110,DB$3-6,$G55)</f>
        <v>400000</v>
      </c>
      <c r="DC55" s="280" t="str" cm="1">
        <f t="array" ref="DC55">INDEX(コード化!$CG$5:$CQ$110,DC$3-6,$G55)</f>
        <v>400000</v>
      </c>
      <c r="DD55" s="280" t="str" cm="1">
        <f t="array" ref="DD55">INDEX(コード化!$CG$5:$CQ$110,DD$3-6,$G55)</f>
        <v>400000</v>
      </c>
      <c r="DE55" s="280" t="str" cm="1">
        <f t="array" ref="DE55">INDEX(コード化!$CG$5:$CQ$110,DE$3-6,$G55)</f>
        <v>400000</v>
      </c>
      <c r="DF55" s="280" t="str" cm="1">
        <f t="array" ref="DF55">INDEX(コード化!$CG$5:$CQ$110,DF$3-6,$G55)</f>
        <v>400000</v>
      </c>
      <c r="DG55" s="280" t="str" cm="1">
        <f t="array" ref="DG55">INDEX(コード化!$CG$5:$CQ$110,DG$3-6,$G55)</f>
        <v>400000</v>
      </c>
      <c r="DH55" s="280" t="str" cm="1">
        <f t="array" ref="DH55">INDEX(コード化!$CG$5:$CQ$110,DH$3-6,$G55)</f>
        <v>400000</v>
      </c>
      <c r="DI55" s="280" t="str" cm="1">
        <f t="array" ref="DI55">INDEX(コード化!$CG$5:$CQ$110,DI$3-6,$G55)</f>
        <v>400000</v>
      </c>
      <c r="DK55" s="80" cm="1">
        <f t="array" aca="1" ref="DK55" ca="1">_xlfn.IFS(AND(MID(H55,3,1)="8",MID(H55,4,1)="4"),1,AND(MID(H55,3,1)="8",MID(H55,4,1)="1"),1,TRUE,0)</f>
        <v>0</v>
      </c>
      <c r="DL55" s="80" cm="1">
        <f t="array" aca="1" ref="DL55" ca="1">_xlfn.IFS(AND(MID(I55,3,1)="8",MID(I55,4,1)="4"),1,AND(MID(I55,3,1)="8",MID(I55,4,1)="1"),1,TRUE,0)</f>
        <v>0</v>
      </c>
      <c r="DM55" s="80" cm="1">
        <f t="array" aca="1" ref="DM55" ca="1">_xlfn.IFS(AND(MID(J55,3,1)="8",MID(J55,4,1)="4"),1,AND(MID(J55,3,1)="8",MID(J55,4,1)="1"),1,TRUE,0)</f>
        <v>0</v>
      </c>
      <c r="DN55" s="80" cm="1">
        <f t="array" aca="1" ref="DN55" ca="1">_xlfn.IFS(AND(MID(K55,3,1)="8",MID(K55,4,1)="4"),1,AND(MID(K55,3,1)="8",MID(K55,4,1)="1"),1,TRUE,0)</f>
        <v>0</v>
      </c>
      <c r="DO55" s="80" cm="1">
        <f t="array" aca="1" ref="DO55" ca="1">_xlfn.IFS(AND(MID(L55,3,1)="8",MID(L55,4,1)="4"),1,AND(MID(L55,3,1)="8",MID(L55,4,1)="1"),1,TRUE,0)</f>
        <v>0</v>
      </c>
      <c r="DP55" s="80" cm="1">
        <f t="array" aca="1" ref="DP55" ca="1">_xlfn.IFS(AND(MID(M55,3,1)="8",MID(M55,4,1)="4"),1,AND(MID(M55,3,1)="8",MID(M55,4,1)="1"),1,TRUE,0)</f>
        <v>0</v>
      </c>
      <c r="DQ55" s="80" cm="1">
        <f t="array" ref="DQ55">_xlfn.IFS(AND(MID(N55,3,1)="8",MID(N55,4,1)="4"),1,AND(MID(N55,3,1)="8",MID(N55,4,1)="1"),1,TRUE,0)</f>
        <v>0</v>
      </c>
      <c r="DR55" s="80" cm="1">
        <f t="array" ref="DR55">_xlfn.IFS(AND(MID(O55,3,1)="8",MID(O55,4,1)="4"),1,AND(MID(O55,3,1)="8",MID(O55,4,1)="1"),1,TRUE,0)</f>
        <v>0</v>
      </c>
      <c r="DS55" s="80" cm="1">
        <f t="array" ref="DS55">_xlfn.IFS(AND(MID(P55,3,1)="8",MID(P55,4,1)="4"),1,AND(MID(P55,3,1)="8",MID(P55,4,1)="1"),1,TRUE,0)</f>
        <v>0</v>
      </c>
      <c r="DT55" s="80" cm="1">
        <f t="array" ref="DT55">_xlfn.IFS(AND(MID(Q55,3,1)="8",MID(Q55,4,1)="4"),1,AND(MID(Q55,3,1)="8",MID(Q55,4,1)="1"),1,TRUE,0)</f>
        <v>0</v>
      </c>
      <c r="DU55" s="80" cm="1">
        <f t="array" ref="DU55">_xlfn.IFS(AND(MID(R55,3,1)="8",MID(R55,4,1)="4"),1,AND(MID(R55,3,1)="8",MID(R55,4,1)="1"),1,TRUE,0)</f>
        <v>0</v>
      </c>
      <c r="DV55" s="80" cm="1">
        <f t="array" ref="DV55">_xlfn.IFS(AND(MID(S55,3,1)="8",MID(S55,4,1)="4"),1,AND(MID(S55,3,1)="8",MID(S55,4,1)="1"),1,TRUE,0)</f>
        <v>0</v>
      </c>
      <c r="DW55" s="80" cm="1">
        <f t="array" ref="DW55">_xlfn.IFS(AND(MID(T55,3,1)="8",MID(T55,4,1)="4"),1,AND(MID(T55,3,1)="8",MID(T55,4,1)="1"),1,TRUE,0)</f>
        <v>0</v>
      </c>
      <c r="DX55" s="80" cm="1">
        <f t="array" ref="DX55">_xlfn.IFS(AND(MID(U55,3,1)="8",MID(U55,4,1)="4"),1,AND(MID(U55,3,1)="8",MID(U55,4,1)="1"),1,TRUE,0)</f>
        <v>0</v>
      </c>
      <c r="DY55" s="80" cm="1">
        <f t="array" ref="DY55">_xlfn.IFS(AND(MID(V55,3,1)="8",MID(V55,4,1)="4"),1,AND(MID(V55,3,1)="8",MID(V55,4,1)="1"),1,TRUE,0)</f>
        <v>0</v>
      </c>
      <c r="DZ55" s="80" cm="1">
        <f t="array" ref="DZ55">_xlfn.IFS(AND(MID(W55,3,1)="8",MID(W55,4,1)="4"),1,AND(MID(W55,3,1)="8",MID(W55,4,1)="1"),1,TRUE,0)</f>
        <v>0</v>
      </c>
      <c r="EA55" s="80" cm="1">
        <f t="array" ref="EA55">_xlfn.IFS(AND(MID(X55,3,1)="8",MID(X55,4,1)="4"),1,AND(MID(X55,3,1)="8",MID(X55,4,1)="1"),1,TRUE,0)</f>
        <v>0</v>
      </c>
      <c r="EB55" s="80" cm="1">
        <f t="array" ref="EB55">_xlfn.IFS(AND(MID(Y55,3,1)="8",MID(Y55,4,1)="4"),1,AND(MID(Y55,3,1)="8",MID(Y55,4,1)="1"),1,TRUE,0)</f>
        <v>0</v>
      </c>
      <c r="EC55" s="80" cm="1">
        <f t="array" ref="EC55">_xlfn.IFS(AND(MID(Z55,3,1)="8",MID(Z55,4,1)="4"),1,AND(MID(Z55,3,1)="8",MID(Z55,4,1)="1"),1,TRUE,0)</f>
        <v>0</v>
      </c>
      <c r="ED55" s="80" cm="1">
        <f t="array" ref="ED55">_xlfn.IFS(AND(MID(AA55,3,1)="8",MID(AA55,4,1)="4"),1,AND(MID(AA55,3,1)="8",MID(AA55,4,1)="1"),1,TRUE,0)</f>
        <v>0</v>
      </c>
      <c r="EE55" s="80" cm="1">
        <f t="array" ref="EE55">_xlfn.IFS(AND(MID(AB55,3,1)="8",MID(AB55,4,1)="4"),1,AND(MID(AB55,3,1)="8",MID(AB55,4,1)="1"),1,TRUE,0)</f>
        <v>0</v>
      </c>
      <c r="EF55" s="80" cm="1">
        <f t="array" ref="EF55">_xlfn.IFS(AND(MID(AC55,3,1)="8",MID(AC55,4,1)="4"),1,AND(MID(AC55,3,1)="8",MID(AC55,4,1)="1"),1,TRUE,0)</f>
        <v>0</v>
      </c>
      <c r="EG55" s="80" cm="1">
        <f t="array" ref="EG55">_xlfn.IFS(AND(MID(AD55,3,1)="8",MID(AD55,4,1)="4"),1,AND(MID(AD55,3,1)="8",MID(AD55,4,1)="1"),1,TRUE,0)</f>
        <v>0</v>
      </c>
      <c r="EH55" s="80" cm="1">
        <f t="array" ref="EH55">_xlfn.IFS(AND(MID(AE55,3,1)="8",MID(AE55,4,1)="4"),1,AND(MID(AE55,3,1)="8",MID(AE55,4,1)="1"),1,TRUE,0)</f>
        <v>0</v>
      </c>
      <c r="EI55" s="80" cm="1">
        <f t="array" ref="EI55">_xlfn.IFS(AND(MID(AF55,3,1)="8",MID(AF55,4,1)="4"),1,AND(MID(AF55,3,1)="8",MID(AF55,4,1)="1"),1,TRUE,0)</f>
        <v>0</v>
      </c>
      <c r="EJ55" s="80" cm="1">
        <f t="array" ref="EJ55">_xlfn.IFS(AND(MID(AG55,3,1)="8",MID(AG55,4,1)="4"),1,AND(MID(AG55,3,1)="8",MID(AG55,4,1)="1"),1,TRUE,0)</f>
        <v>0</v>
      </c>
      <c r="EK55" s="80" cm="1">
        <f t="array" ref="EK55">_xlfn.IFS(AND(MID(AH55,3,1)="8",MID(AH55,4,1)="4"),1,AND(MID(AH55,3,1)="8",MID(AH55,4,1)="1"),1,TRUE,0)</f>
        <v>0</v>
      </c>
      <c r="EL55" s="80" cm="1">
        <f t="array" ref="EL55">_xlfn.IFS(AND(MID(AI55,3,1)="8",MID(AI55,4,1)="4"),1,AND(MID(AI55,3,1)="8",MID(AI55,4,1)="1"),1,TRUE,0)</f>
        <v>0</v>
      </c>
      <c r="EM55" s="80" cm="1">
        <f t="array" ref="EM55">_xlfn.IFS(AND(MID(AJ55,3,1)="8",MID(AJ55,4,1)="4"),1,AND(MID(AJ55,3,1)="8",MID(AJ55,4,1)="1"),1,TRUE,0)</f>
        <v>0</v>
      </c>
      <c r="EN55" s="80" cm="1">
        <f t="array" ref="EN55">_xlfn.IFS(AND(MID(AK55,3,1)="8",MID(AK55,4,1)="4"),1,AND(MID(AK55,3,1)="8",MID(AK55,4,1)="1"),1,TRUE,0)</f>
        <v>0</v>
      </c>
      <c r="EO55" s="80" cm="1">
        <f t="array" ref="EO55">_xlfn.IFS(AND(MID(AL55,3,1)="8",MID(AL55,4,1)="4"),1,AND(MID(AL55,3,1)="8",MID(AL55,4,1)="1"),1,TRUE,0)</f>
        <v>0</v>
      </c>
      <c r="EP55" s="80" cm="1">
        <f t="array" ref="EP55">_xlfn.IFS(AND(MID(AM55,3,1)="8",MID(AM55,4,1)="4"),1,AND(MID(AM55,3,1)="8",MID(AM55,4,1)="1"),1,TRUE,0)</f>
        <v>0</v>
      </c>
      <c r="EQ55" s="80" cm="1">
        <f t="array" ref="EQ55">_xlfn.IFS(AND(MID(AN55,3,1)="8",MID(AN55,4,1)="4"),1,AND(MID(AN55,3,1)="8",MID(AN55,4,1)="1"),1,TRUE,0)</f>
        <v>0</v>
      </c>
      <c r="ER55" s="80" cm="1">
        <f t="array" ref="ER55">_xlfn.IFS(AND(MID(AO55,3,1)="8",MID(AO55,4,1)="4"),1,AND(MID(AO55,3,1)="8",MID(AO55,4,1)="1"),1,TRUE,0)</f>
        <v>0</v>
      </c>
      <c r="ES55" s="80" cm="1">
        <f t="array" ref="ES55">_xlfn.IFS(AND(MID(AP55,3,1)="8",MID(AP55,4,1)="4"),1,AND(MID(AP55,3,1)="8",MID(AP55,4,1)="1"),1,TRUE,0)</f>
        <v>0</v>
      </c>
      <c r="ET55" s="80" cm="1">
        <f t="array" ref="ET55">_xlfn.IFS(AND(MID(AQ55,3,1)="8",MID(AQ55,4,1)="4"),1,AND(MID(AQ55,3,1)="8",MID(AQ55,4,1)="1"),1,TRUE,0)</f>
        <v>0</v>
      </c>
      <c r="EU55" s="80" cm="1">
        <f t="array" ref="EU55">_xlfn.IFS(AND(MID(AR55,3,1)="8",MID(AR55,4,1)="4"),1,AND(MID(AR55,3,1)="8",MID(AR55,4,1)="1"),1,TRUE,0)</f>
        <v>0</v>
      </c>
      <c r="EV55" s="80" cm="1">
        <f t="array" ref="EV55">_xlfn.IFS(AND(MID(AS55,3,1)="8",MID(AS55,4,1)="4"),1,AND(MID(AS55,3,1)="8",MID(AS55,4,1)="1"),1,TRUE,0)</f>
        <v>0</v>
      </c>
      <c r="EW55" s="80" cm="1">
        <f t="array" ref="EW55">_xlfn.IFS(AND(MID(AT55,3,1)="8",MID(AT55,4,1)="4"),1,AND(MID(AT55,3,1)="8",MID(AT55,4,1)="1"),1,TRUE,0)</f>
        <v>0</v>
      </c>
      <c r="EX55" s="80" cm="1">
        <f t="array" ref="EX55">_xlfn.IFS(AND(MID(AU55,3,1)="8",MID(AU55,4,1)="4"),1,AND(MID(AU55,3,1)="8",MID(AU55,4,1)="1"),1,TRUE,0)</f>
        <v>0</v>
      </c>
      <c r="EY55" s="80" cm="1">
        <f t="array" ref="EY55">_xlfn.IFS(AND(MID(AV55,3,1)="8",MID(AV55,4,1)="4"),1,AND(MID(AV55,3,1)="8",MID(AV55,4,1)="1"),1,TRUE,0)</f>
        <v>0</v>
      </c>
      <c r="EZ55" s="80" cm="1">
        <f t="array" ref="EZ55">_xlfn.IFS(AND(MID(AW55,3,1)="8",MID(AW55,4,1)="4"),1,AND(MID(AW55,3,1)="8",MID(AW55,4,1)="1"),1,TRUE,0)</f>
        <v>0</v>
      </c>
      <c r="FA55" s="80" cm="1">
        <f t="array" ref="FA55">_xlfn.IFS(AND(MID(AX55,3,1)="8",MID(AX55,4,1)="4"),1,AND(MID(AX55,3,1)="8",MID(AX55,4,1)="1"),1,TRUE,0)</f>
        <v>0</v>
      </c>
      <c r="FB55" s="80" cm="1">
        <f t="array" ref="FB55">_xlfn.IFS(AND(MID(AY55,3,1)="8",MID(AY55,4,1)="4"),1,AND(MID(AY55,3,1)="8",MID(AY55,4,1)="1"),1,TRUE,0)</f>
        <v>0</v>
      </c>
      <c r="FC55" s="80" cm="1">
        <f t="array" ref="FC55">_xlfn.IFS(AND(MID(AZ55,3,1)="8",MID(AZ55,4,1)="4"),1,AND(MID(AZ55,3,1)="8",MID(AZ55,4,1)="1"),1,TRUE,0)</f>
        <v>0</v>
      </c>
      <c r="FD55" s="80" cm="1">
        <f t="array" ref="FD55">_xlfn.IFS(AND(MID(BA55,3,1)="8",MID(BA55,4,1)="4"),1,AND(MID(BA55,3,1)="8",MID(BA55,4,1)="1"),1,TRUE,0)</f>
        <v>0</v>
      </c>
      <c r="FE55" s="80" cm="1">
        <f t="array" ref="FE55">_xlfn.IFS(AND(MID(BB55,3,1)="8",MID(BB55,4,1)="4"),1,AND(MID(BB55,3,1)="8",MID(BB55,4,1)="1"),1,TRUE,0)</f>
        <v>0</v>
      </c>
      <c r="FF55" s="80" cm="1">
        <f t="array" ref="FF55">_xlfn.IFS(AND(MID(BC55,3,1)="8",MID(BC55,4,1)="4"),1,AND(MID(BC55,3,1)="8",MID(BC55,4,1)="1"),1,TRUE,0)</f>
        <v>0</v>
      </c>
      <c r="FG55" s="80" cm="1">
        <f t="array" ref="FG55">_xlfn.IFS(AND(MID(BD55,3,1)="8",MID(BD55,4,1)="4"),1,AND(MID(BD55,3,1)="8",MID(BD55,4,1)="1"),1,TRUE,0)</f>
        <v>0</v>
      </c>
      <c r="FH55" s="80" cm="1">
        <f t="array" ref="FH55">_xlfn.IFS(AND(MID(BE55,3,1)="8",MID(BE55,4,1)="4"),1,AND(MID(BE55,3,1)="8",MID(BE55,4,1)="1"),1,TRUE,0)</f>
        <v>0</v>
      </c>
      <c r="FI55" s="80" cm="1">
        <f t="array" ref="FI55">_xlfn.IFS(AND(MID(BF55,3,1)="8",MID(BF55,4,1)="4"),1,AND(MID(BF55,3,1)="8",MID(BF55,4,1)="1"),1,TRUE,0)</f>
        <v>0</v>
      </c>
      <c r="FJ55" s="80" cm="1">
        <f t="array" ref="FJ55">_xlfn.IFS(AND(MID(BG55,3,1)="8",MID(BG55,4,1)="4"),1,AND(MID(BG55,3,1)="8",MID(BG55,4,1)="1"),1,TRUE,0)</f>
        <v>0</v>
      </c>
      <c r="FK55" s="80" cm="1">
        <f t="array" ref="FK55">_xlfn.IFS(AND(MID(BH55,3,1)="8",MID(BH55,4,1)="4"),1,AND(MID(BH55,3,1)="8",MID(BH55,4,1)="1"),1,TRUE,0)</f>
        <v>0</v>
      </c>
      <c r="FL55" s="80" cm="1">
        <f t="array" ref="FL55">_xlfn.IFS(AND(MID(BI55,3,1)="8",MID(BI55,4,1)="4"),1,AND(MID(BI55,3,1)="8",MID(BI55,4,1)="1"),1,TRUE,0)</f>
        <v>0</v>
      </c>
      <c r="FM55" s="80" cm="1">
        <f t="array" ref="FM55">_xlfn.IFS(AND(MID(BJ55,3,1)="8",MID(BJ55,4,1)="4"),1,AND(MID(BJ55,3,1)="8",MID(BJ55,4,1)="1"),1,TRUE,0)</f>
        <v>0</v>
      </c>
      <c r="FN55" s="80" cm="1">
        <f t="array" ref="FN55">_xlfn.IFS(AND(MID(BK55,3,1)="8",MID(BK55,4,1)="4"),1,AND(MID(BK55,3,1)="8",MID(BK55,4,1)="1"),1,TRUE,0)</f>
        <v>0</v>
      </c>
      <c r="FO55" s="80" cm="1">
        <f t="array" ref="FO55">_xlfn.IFS(AND(MID(BL55,3,1)="8",MID(BL55,4,1)="4"),1,AND(MID(BL55,3,1)="8",MID(BL55,4,1)="1"),1,TRUE,0)</f>
        <v>0</v>
      </c>
      <c r="FP55" s="80" cm="1">
        <f t="array" ref="FP55">_xlfn.IFS(AND(MID(BM55,3,1)="8",MID(BM55,4,1)="4"),1,AND(MID(BM55,3,1)="8",MID(BM55,4,1)="1"),1,TRUE,0)</f>
        <v>0</v>
      </c>
      <c r="FQ55" s="80" cm="1">
        <f t="array" ref="FQ55">_xlfn.IFS(AND(MID(BN55,3,1)="8",MID(BN55,4,1)="4"),1,AND(MID(BN55,3,1)="8",MID(BN55,4,1)="1"),1,TRUE,0)</f>
        <v>0</v>
      </c>
      <c r="FR55" s="80" cm="1">
        <f t="array" ref="FR55">_xlfn.IFS(AND(MID(BO55,3,1)="8",MID(BO55,4,1)="4"),1,AND(MID(BO55,3,1)="8",MID(BO55,4,1)="1"),1,TRUE,0)</f>
        <v>0</v>
      </c>
      <c r="FS55" s="80" cm="1">
        <f t="array" ref="FS55">_xlfn.IFS(AND(MID(BP55,3,1)="8",MID(BP55,4,1)="4"),1,AND(MID(BP55,3,1)="8",MID(BP55,4,1)="1"),1,TRUE,0)</f>
        <v>0</v>
      </c>
      <c r="FT55" s="80" cm="1">
        <f t="array" ref="FT55">_xlfn.IFS(AND(MID(BQ55,3,1)="8",MID(BQ55,4,1)="4"),1,AND(MID(BQ55,3,1)="8",MID(BQ55,4,1)="1"),1,TRUE,0)</f>
        <v>0</v>
      </c>
      <c r="FU55" s="80" cm="1">
        <f t="array" ref="FU55">_xlfn.IFS(AND(MID(BR55,3,1)="8",MID(BR55,4,1)="4"),1,AND(MID(BR55,3,1)="8",MID(BR55,4,1)="1"),1,TRUE,0)</f>
        <v>0</v>
      </c>
      <c r="FV55" s="80" cm="1">
        <f t="array" ref="FV55">_xlfn.IFS(AND(MID(BS55,3,1)="8",MID(BS55,4,1)="4"),1,AND(MID(BS55,3,1)="8",MID(BS55,4,1)="1"),1,TRUE,0)</f>
        <v>0</v>
      </c>
      <c r="FW55" s="80" cm="1">
        <f t="array" ref="FW55">_xlfn.IFS(AND(MID(BT55,3,1)="8",MID(BT55,4,1)="4"),1,AND(MID(BT55,3,1)="8",MID(BT55,4,1)="1"),1,TRUE,0)</f>
        <v>0</v>
      </c>
      <c r="FX55" s="80" cm="1">
        <f t="array" ref="FX55">_xlfn.IFS(AND(MID(BU55,3,1)="8",MID(BU55,4,1)="4"),1,AND(MID(BU55,3,1)="8",MID(BU55,4,1)="1"),1,TRUE,0)</f>
        <v>0</v>
      </c>
      <c r="FY55" s="80" cm="1">
        <f t="array" ref="FY55">_xlfn.IFS(AND(MID(BV55,3,1)="8",MID(BV55,4,1)="4"),1,AND(MID(BV55,3,1)="8",MID(BV55,4,1)="1"),1,TRUE,0)</f>
        <v>0</v>
      </c>
      <c r="FZ55" s="80" cm="1">
        <f t="array" ref="FZ55">_xlfn.IFS(AND(MID(BW55,3,1)="8",MID(BW55,4,1)="4"),1,AND(MID(BW55,3,1)="8",MID(BW55,4,1)="1"),1,TRUE,0)</f>
        <v>0</v>
      </c>
      <c r="GA55" s="80" cm="1">
        <f t="array" ref="GA55">_xlfn.IFS(AND(MID(BX55,3,1)="8",MID(BX55,4,1)="4"),1,AND(MID(BX55,3,1)="8",MID(BX55,4,1)="1"),1,TRUE,0)</f>
        <v>0</v>
      </c>
      <c r="GB55" s="80" cm="1">
        <f t="array" ref="GB55">_xlfn.IFS(AND(MID(BY55,3,1)="8",MID(BY55,4,1)="4"),1,AND(MID(BY55,3,1)="8",MID(BY55,4,1)="1"),1,TRUE,0)</f>
        <v>0</v>
      </c>
      <c r="GC55" s="80" cm="1">
        <f t="array" ref="GC55">_xlfn.IFS(AND(MID(BZ55,3,1)="8",MID(BZ55,4,1)="4"),1,AND(MID(BZ55,3,1)="8",MID(BZ55,4,1)="1"),1,TRUE,0)</f>
        <v>0</v>
      </c>
      <c r="GD55" s="80" cm="1">
        <f t="array" ref="GD55">_xlfn.IFS(AND(MID(CA55,3,1)="8",MID(CA55,4,1)="4"),1,AND(MID(CA55,3,1)="8",MID(CA55,4,1)="1"),1,TRUE,0)</f>
        <v>0</v>
      </c>
      <c r="GE55" s="80" cm="1">
        <f t="array" ref="GE55">_xlfn.IFS(AND(MID(CB55,3,1)="8",MID(CB55,4,1)="4"),1,AND(MID(CB55,3,1)="8",MID(CB55,4,1)="1"),1,TRUE,0)</f>
        <v>0</v>
      </c>
      <c r="GF55" s="80" cm="1">
        <f t="array" ref="GF55">_xlfn.IFS(AND(MID(CC55,3,1)="8",MID(CC55,4,1)="4"),1,AND(MID(CC55,3,1)="8",MID(CC55,4,1)="1"),1,TRUE,0)</f>
        <v>0</v>
      </c>
      <c r="GG55" s="80" cm="1">
        <f t="array" ref="GG55">_xlfn.IFS(AND(MID(CD55,3,1)="8",MID(CD55,4,1)="4"),1,AND(MID(CD55,3,1)="8",MID(CD55,4,1)="1"),1,TRUE,0)</f>
        <v>0</v>
      </c>
      <c r="GH55" s="80" cm="1">
        <f t="array" ref="GH55">_xlfn.IFS(AND(MID(CE55,3,1)="8",MID(CE55,4,1)="4"),1,AND(MID(CE55,3,1)="8",MID(CE55,4,1)="1"),1,TRUE,0)</f>
        <v>0</v>
      </c>
      <c r="GI55" s="80" cm="1">
        <f t="array" ref="GI55">_xlfn.IFS(AND(MID(CF55,3,1)="8",MID(CF55,4,1)="4"),1,AND(MID(CF55,3,1)="8",MID(CF55,4,1)="1"),1,TRUE,0)</f>
        <v>0</v>
      </c>
      <c r="GJ55" s="80" cm="1">
        <f t="array" ref="GJ55">_xlfn.IFS(AND(MID(CG55,3,1)="8",MID(CG55,4,1)="4"),1,AND(MID(CG55,3,1)="8",MID(CG55,4,1)="1"),1,TRUE,0)</f>
        <v>0</v>
      </c>
      <c r="GK55" s="80" cm="1">
        <f t="array" ref="GK55">_xlfn.IFS(AND(MID(CH55,3,1)="8",MID(CH55,4,1)="4"),1,AND(MID(CH55,3,1)="8",MID(CH55,4,1)="1"),1,TRUE,0)</f>
        <v>0</v>
      </c>
      <c r="GL55" s="80" cm="1">
        <f t="array" ref="GL55">_xlfn.IFS(AND(MID(CI55,3,1)="8",MID(CI55,4,1)="4"),1,AND(MID(CI55,3,1)="8",MID(CI55,4,1)="1"),1,TRUE,0)</f>
        <v>0</v>
      </c>
      <c r="GM55" s="80" cm="1">
        <f t="array" ref="GM55">_xlfn.IFS(AND(MID(CJ55,3,1)="8",MID(CJ55,4,1)="4"),1,AND(MID(CJ55,3,1)="8",MID(CJ55,4,1)="1"),1,TRUE,0)</f>
        <v>0</v>
      </c>
      <c r="GN55" s="80" cm="1">
        <f t="array" ref="GN55">_xlfn.IFS(AND(MID(CK55,3,1)="8",MID(CK55,4,1)="4"),1,AND(MID(CK55,3,1)="8",MID(CK55,4,1)="1"),1,TRUE,0)</f>
        <v>0</v>
      </c>
      <c r="GO55" s="80" cm="1">
        <f t="array" ref="GO55">_xlfn.IFS(AND(MID(CL55,3,1)="8",MID(CL55,4,1)="4"),1,AND(MID(CL55,3,1)="8",MID(CL55,4,1)="1"),1,TRUE,0)</f>
        <v>0</v>
      </c>
      <c r="GP55" s="80" cm="1">
        <f t="array" ref="GP55">_xlfn.IFS(AND(MID(CM55,3,1)="8",MID(CM55,4,1)="4"),1,AND(MID(CM55,3,1)="8",MID(CM55,4,1)="1"),1,TRUE,0)</f>
        <v>0</v>
      </c>
      <c r="GQ55" s="80" cm="1">
        <f t="array" ref="GQ55">_xlfn.IFS(AND(MID(CN55,3,1)="8",MID(CN55,4,1)="4"),1,AND(MID(CN55,3,1)="8",MID(CN55,4,1)="1"),1,TRUE,0)</f>
        <v>0</v>
      </c>
      <c r="GR55" s="80" cm="1">
        <f t="array" ref="GR55">_xlfn.IFS(AND(MID(CO55,3,1)="8",MID(CO55,4,1)="4"),1,AND(MID(CO55,3,1)="8",MID(CO55,4,1)="1"),1,TRUE,0)</f>
        <v>0</v>
      </c>
      <c r="GS55" s="80" cm="1">
        <f t="array" ref="GS55">_xlfn.IFS(AND(MID(CP55,3,1)="8",MID(CP55,4,1)="4"),1,AND(MID(CP55,3,1)="8",MID(CP55,4,1)="1"),1,TRUE,0)</f>
        <v>0</v>
      </c>
      <c r="GT55" s="80" cm="1">
        <f t="array" ref="GT55">_xlfn.IFS(AND(MID(CQ55,3,1)="8",MID(CQ55,4,1)="4"),1,AND(MID(CQ55,3,1)="8",MID(CQ55,4,1)="1"),1,TRUE,0)</f>
        <v>0</v>
      </c>
      <c r="GU55" s="80" cm="1">
        <f t="array" ref="GU55">_xlfn.IFS(AND(MID(CR55,3,1)="8",MID(CR55,4,1)="4"),1,AND(MID(CR55,3,1)="8",MID(CR55,4,1)="1"),1,TRUE,0)</f>
        <v>0</v>
      </c>
      <c r="GV55" s="80" cm="1">
        <f t="array" ref="GV55">_xlfn.IFS(AND(MID(CS55,3,1)="8",MID(CS55,4,1)="4"),1,AND(MID(CS55,3,1)="8",MID(CS55,4,1)="1"),1,TRUE,0)</f>
        <v>0</v>
      </c>
      <c r="GW55" s="80" cm="1">
        <f t="array" ref="GW55">_xlfn.IFS(AND(MID(CT55,3,1)="8",MID(CT55,4,1)="4"),1,AND(MID(CT55,3,1)="8",MID(CT55,4,1)="1"),1,TRUE,0)</f>
        <v>0</v>
      </c>
      <c r="GX55" s="80" cm="1">
        <f t="array" ref="GX55">_xlfn.IFS(AND(MID(CU55,3,1)="8",MID(CU55,4,1)="4"),1,AND(MID(CU55,3,1)="8",MID(CU55,4,1)="1"),1,TRUE,0)</f>
        <v>0</v>
      </c>
      <c r="GY55" s="80" cm="1">
        <f t="array" ref="GY55">_xlfn.IFS(AND(MID(CV55,3,1)="8",MID(CV55,4,1)="4"),1,AND(MID(CV55,3,1)="8",MID(CV55,4,1)="1"),1,TRUE,0)</f>
        <v>0</v>
      </c>
      <c r="GZ55" s="80" cm="1">
        <f t="array" ref="GZ55">_xlfn.IFS(AND(MID(CW55,3,1)="8",MID(CW55,4,1)="4"),1,AND(MID(CW55,3,1)="8",MID(CW55,4,1)="1"),1,TRUE,0)</f>
        <v>0</v>
      </c>
      <c r="HA55" s="80" cm="1">
        <f t="array" ref="HA55">_xlfn.IFS(AND(MID(CX55,3,1)="8",MID(CX55,4,1)="4"),1,AND(MID(CX55,3,1)="8",MID(CX55,4,1)="1"),1,TRUE,0)</f>
        <v>0</v>
      </c>
      <c r="HB55" s="80" cm="1">
        <f t="array" ref="HB55">_xlfn.IFS(AND(MID(CY55,3,1)="8",MID(CY55,4,1)="4"),1,AND(MID(CY55,3,1)="8",MID(CY55,4,1)="1"),1,TRUE,0)</f>
        <v>0</v>
      </c>
      <c r="HC55" s="80" cm="1">
        <f t="array" ref="HC55">_xlfn.IFS(AND(MID(CZ55,3,1)="8",MID(CZ55,4,1)="4"),1,AND(MID(CZ55,3,1)="8",MID(CZ55,4,1)="1"),1,TRUE,0)</f>
        <v>0</v>
      </c>
      <c r="HD55" s="80" cm="1">
        <f t="array" ref="HD55">_xlfn.IFS(AND(MID(DA55,3,1)="8",MID(DA55,4,1)="4"),1,AND(MID(DA55,3,1)="8",MID(DA55,4,1)="1"),1,TRUE,0)</f>
        <v>0</v>
      </c>
      <c r="HE55" s="80" cm="1">
        <f t="array" ref="HE55">_xlfn.IFS(AND(MID(DB55,3,1)="8",MID(DB55,4,1)="4"),1,AND(MID(DB55,3,1)="8",MID(DB55,4,1)="1"),1,TRUE,0)</f>
        <v>0</v>
      </c>
      <c r="HF55" s="80" cm="1">
        <f t="array" ref="HF55">_xlfn.IFS(AND(MID(DC55,3,1)="8",MID(DC55,4,1)="4"),1,AND(MID(DC55,3,1)="8",MID(DC55,4,1)="1"),1,TRUE,0)</f>
        <v>0</v>
      </c>
      <c r="HG55" s="80" cm="1">
        <f t="array" ref="HG55">_xlfn.IFS(AND(MID(DD55,3,1)="8",MID(DD55,4,1)="4"),1,AND(MID(DD55,3,1)="8",MID(DD55,4,1)="1"),1,TRUE,0)</f>
        <v>0</v>
      </c>
      <c r="HH55" s="80" cm="1">
        <f t="array" ref="HH55">_xlfn.IFS(AND(MID(DE55,3,1)="8",MID(DE55,4,1)="4"),1,AND(MID(DE55,3,1)="8",MID(DE55,4,1)="1"),1,TRUE,0)</f>
        <v>0</v>
      </c>
      <c r="HI55" s="80" cm="1">
        <f t="array" ref="HI55">_xlfn.IFS(AND(MID(DF55,3,1)="8",MID(DF55,4,1)="4"),1,AND(MID(DF55,3,1)="8",MID(DF55,4,1)="1"),1,TRUE,0)</f>
        <v>0</v>
      </c>
      <c r="HJ55" s="80" cm="1">
        <f t="array" ref="HJ55">_xlfn.IFS(AND(MID(DG55,3,1)="8",MID(DG55,4,1)="4"),1,AND(MID(DG55,3,1)="8",MID(DG55,4,1)="1"),1,TRUE,0)</f>
        <v>0</v>
      </c>
      <c r="HK55" s="80" cm="1">
        <f t="array" ref="HK55">_xlfn.IFS(AND(MID(DH55,3,1)="8",MID(DH55,4,1)="4"),1,AND(MID(DH55,3,1)="8",MID(DH55,4,1)="1"),1,TRUE,0)</f>
        <v>0</v>
      </c>
      <c r="HL55" s="80" cm="1">
        <f t="array" ref="HL55">_xlfn.IFS(AND(MID(DI55,3,1)="8",MID(DI55,4,1)="4"),1,AND(MID(DI55,3,1)="8",MID(DI55,4,1)="1"),1,TRUE,0)</f>
        <v>0</v>
      </c>
    </row>
    <row r="56" spans="1:220" s="80" customFormat="1" ht="26" x14ac:dyDescent="0.2">
      <c r="A56" s="268">
        <v>59</v>
      </c>
      <c r="B56" s="269" t="s">
        <v>2458</v>
      </c>
      <c r="C56" s="269" t="s">
        <v>2463</v>
      </c>
      <c r="D56" s="270" t="s">
        <v>2516</v>
      </c>
      <c r="E56" s="250"/>
      <c r="G56" s="80">
        <v>4</v>
      </c>
      <c r="H56" s="280" t="str" cm="1">
        <f t="array" aca="1" ref="H56" ca="1">INDEX(コード化!$CG$5:$CQ$110,H$3-6,$G56)</f>
        <v>400000</v>
      </c>
      <c r="I56" s="280" t="str" cm="1">
        <f t="array" aca="1" ref="I56" ca="1">INDEX(コード化!$CG$5:$CQ$110,I$3-6,$G56)</f>
        <v>400000</v>
      </c>
      <c r="J56" s="280" t="str" cm="1">
        <f t="array" aca="1" ref="J56" ca="1">INDEX(コード化!$CG$5:$CQ$110,J$3-6,$G56)</f>
        <v>400000</v>
      </c>
      <c r="K56" s="280" t="str" cm="1">
        <f t="array" aca="1" ref="K56" ca="1">INDEX(コード化!$CG$5:$CQ$110,K$3-6,$G56)</f>
        <v>400000</v>
      </c>
      <c r="L56" s="280" t="str" cm="1">
        <f t="array" aca="1" ref="L56" ca="1">INDEX(コード化!$CG$5:$CQ$110,L$3-6,$G56)</f>
        <v>400000</v>
      </c>
      <c r="M56" s="280" t="str" cm="1">
        <f t="array" aca="1" ref="M56" ca="1">INDEX(コード化!$CG$5:$CQ$110,M$3-6,$G56)</f>
        <v>400000</v>
      </c>
      <c r="N56" s="280" t="str" cm="1">
        <f t="array" ref="N56">INDEX(コード化!$CG$5:$CQ$110,N$3-6,$G56)</f>
        <v>400000</v>
      </c>
      <c r="O56" s="280" t="str" cm="1">
        <f t="array" ref="O56">INDEX(コード化!$CG$5:$CQ$110,O$3-6,$G56)</f>
        <v>400000</v>
      </c>
      <c r="P56" s="280" t="str" cm="1">
        <f t="array" ref="P56">INDEX(コード化!$CG$5:$CQ$110,P$3-6,$G56)</f>
        <v>400000</v>
      </c>
      <c r="Q56" s="280" t="str" cm="1">
        <f t="array" ref="Q56">INDEX(コード化!$CG$5:$CQ$110,Q$3-6,$G56)</f>
        <v>400000</v>
      </c>
      <c r="R56" s="280" t="str" cm="1">
        <f t="array" ref="R56">INDEX(コード化!$CG$5:$CQ$110,R$3-6,$G56)</f>
        <v>400000</v>
      </c>
      <c r="S56" s="280" t="str" cm="1">
        <f t="array" ref="S56">INDEX(コード化!$CG$5:$CQ$110,S$3-6,$G56)</f>
        <v>400000</v>
      </c>
      <c r="T56" s="280" t="str" cm="1">
        <f t="array" ref="T56">INDEX(コード化!$CG$5:$CQ$110,T$3-6,$G56)</f>
        <v>400000</v>
      </c>
      <c r="U56" s="280" t="str" cm="1">
        <f t="array" ref="U56">INDEX(コード化!$CG$5:$CQ$110,U$3-6,$G56)</f>
        <v>400000</v>
      </c>
      <c r="V56" s="280" t="str" cm="1">
        <f t="array" ref="V56">INDEX(コード化!$CG$5:$CQ$110,V$3-6,$G56)</f>
        <v>400000</v>
      </c>
      <c r="W56" s="280" t="str" cm="1">
        <f t="array" ref="W56">INDEX(コード化!$CG$5:$CQ$110,W$3-6,$G56)</f>
        <v>400000</v>
      </c>
      <c r="X56" s="280" t="str" cm="1">
        <f t="array" ref="X56">INDEX(コード化!$CG$5:$CQ$110,X$3-6,$G56)</f>
        <v>400000</v>
      </c>
      <c r="Y56" s="280" t="str" cm="1">
        <f t="array" ref="Y56">INDEX(コード化!$CG$5:$CQ$110,Y$3-6,$G56)</f>
        <v>400000</v>
      </c>
      <c r="Z56" s="280" t="str" cm="1">
        <f t="array" ref="Z56">INDEX(コード化!$CG$5:$CQ$110,Z$3-6,$G56)</f>
        <v>400000</v>
      </c>
      <c r="AA56" s="280" t="str" cm="1">
        <f t="array" ref="AA56">INDEX(コード化!$CG$5:$CQ$110,AA$3-6,$G56)</f>
        <v>400000</v>
      </c>
      <c r="AB56" s="280" t="str" cm="1">
        <f t="array" ref="AB56">INDEX(コード化!$CG$5:$CQ$110,AB$3-6,$G56)</f>
        <v>400000</v>
      </c>
      <c r="AC56" s="280" t="str" cm="1">
        <f t="array" ref="AC56">INDEX(コード化!$CG$5:$CQ$110,AC$3-6,$G56)</f>
        <v>400000</v>
      </c>
      <c r="AD56" s="280" t="str" cm="1">
        <f t="array" ref="AD56">INDEX(コード化!$CG$5:$CQ$110,AD$3-6,$G56)</f>
        <v>400000</v>
      </c>
      <c r="AE56" s="280" t="str" cm="1">
        <f t="array" ref="AE56">INDEX(コード化!$CG$5:$CQ$110,AE$3-6,$G56)</f>
        <v>400000</v>
      </c>
      <c r="AF56" s="280" t="str" cm="1">
        <f t="array" ref="AF56">INDEX(コード化!$CG$5:$CQ$110,AF$3-6,$G56)</f>
        <v>400000</v>
      </c>
      <c r="AG56" s="280" t="str" cm="1">
        <f t="array" ref="AG56">INDEX(コード化!$CG$5:$CQ$110,AG$3-6,$G56)</f>
        <v>400000</v>
      </c>
      <c r="AH56" s="280" t="str" cm="1">
        <f t="array" ref="AH56">INDEX(コード化!$CG$5:$CQ$110,AH$3-6,$G56)</f>
        <v>400000</v>
      </c>
      <c r="AI56" s="280" t="str" cm="1">
        <f t="array" ref="AI56">INDEX(コード化!$CG$5:$CQ$110,AI$3-6,$G56)</f>
        <v>400000</v>
      </c>
      <c r="AJ56" s="280" t="str" cm="1">
        <f t="array" ref="AJ56">INDEX(コード化!$CG$5:$CQ$110,AJ$3-6,$G56)</f>
        <v>400000</v>
      </c>
      <c r="AK56" s="280" t="str" cm="1">
        <f t="array" ref="AK56">INDEX(コード化!$CG$5:$CQ$110,AK$3-6,$G56)</f>
        <v>400000</v>
      </c>
      <c r="AL56" s="280" t="str" cm="1">
        <f t="array" ref="AL56">INDEX(コード化!$CG$5:$CQ$110,AL$3-6,$G56)</f>
        <v>400000</v>
      </c>
      <c r="AM56" s="280" t="str" cm="1">
        <f t="array" ref="AM56">INDEX(コード化!$CG$5:$CQ$110,AM$3-6,$G56)</f>
        <v>400000</v>
      </c>
      <c r="AN56" s="280" t="str" cm="1">
        <f t="array" ref="AN56">INDEX(コード化!$CG$5:$CQ$110,AN$3-6,$G56)</f>
        <v>400000</v>
      </c>
      <c r="AO56" s="280" t="str" cm="1">
        <f t="array" ref="AO56">INDEX(コード化!$CG$5:$CQ$110,AO$3-6,$G56)</f>
        <v>400000</v>
      </c>
      <c r="AP56" s="280" t="str" cm="1">
        <f t="array" ref="AP56">INDEX(コード化!$CG$5:$CQ$110,AP$3-6,$G56)</f>
        <v>400000</v>
      </c>
      <c r="AQ56" s="280" t="str" cm="1">
        <f t="array" ref="AQ56">INDEX(コード化!$CG$5:$CQ$110,AQ$3-6,$G56)</f>
        <v>400000</v>
      </c>
      <c r="AR56" s="280" t="str" cm="1">
        <f t="array" ref="AR56">INDEX(コード化!$CG$5:$CQ$110,AR$3-6,$G56)</f>
        <v>400000</v>
      </c>
      <c r="AS56" s="280" t="str" cm="1">
        <f t="array" ref="AS56">INDEX(コード化!$CG$5:$CQ$110,AS$3-6,$G56)</f>
        <v>400000</v>
      </c>
      <c r="AT56" s="280" t="str" cm="1">
        <f t="array" ref="AT56">INDEX(コード化!$CG$5:$CQ$110,AT$3-6,$G56)</f>
        <v>400000</v>
      </c>
      <c r="AU56" s="280" t="str" cm="1">
        <f t="array" ref="AU56">INDEX(コード化!$CG$5:$CQ$110,AU$3-6,$G56)</f>
        <v>400000</v>
      </c>
      <c r="AV56" s="280" t="str" cm="1">
        <f t="array" ref="AV56">INDEX(コード化!$CG$5:$CQ$110,AV$3-6,$G56)</f>
        <v>400000</v>
      </c>
      <c r="AW56" s="280" t="str" cm="1">
        <f t="array" ref="AW56">INDEX(コード化!$CG$5:$CQ$110,AW$3-6,$G56)</f>
        <v>400000</v>
      </c>
      <c r="AX56" s="280" t="str" cm="1">
        <f t="array" ref="AX56">INDEX(コード化!$CG$5:$CQ$110,AX$3-6,$G56)</f>
        <v>400000</v>
      </c>
      <c r="AY56" s="280" t="str" cm="1">
        <f t="array" ref="AY56">INDEX(コード化!$CG$5:$CQ$110,AY$3-6,$G56)</f>
        <v>400000</v>
      </c>
      <c r="AZ56" s="280" t="str" cm="1">
        <f t="array" ref="AZ56">INDEX(コード化!$CG$5:$CQ$110,AZ$3-6,$G56)</f>
        <v>400000</v>
      </c>
      <c r="BA56" s="280" t="str" cm="1">
        <f t="array" ref="BA56">INDEX(コード化!$CG$5:$CQ$110,BA$3-6,$G56)</f>
        <v>400000</v>
      </c>
      <c r="BB56" s="280" t="str" cm="1">
        <f t="array" ref="BB56">INDEX(コード化!$CG$5:$CQ$110,BB$3-6,$G56)</f>
        <v>400000</v>
      </c>
      <c r="BC56" s="280" t="str" cm="1">
        <f t="array" ref="BC56">INDEX(コード化!$CG$5:$CQ$110,BC$3-6,$G56)</f>
        <v>400000</v>
      </c>
      <c r="BD56" s="280" t="str" cm="1">
        <f t="array" ref="BD56">INDEX(コード化!$CG$5:$CQ$110,BD$3-6,$G56)</f>
        <v>400000</v>
      </c>
      <c r="BE56" s="280" t="str" cm="1">
        <f t="array" ref="BE56">INDEX(コード化!$CG$5:$CQ$110,BE$3-6,$G56)</f>
        <v>400000</v>
      </c>
      <c r="BF56" s="280" t="str" cm="1">
        <f t="array" ref="BF56">INDEX(コード化!$CG$5:$CQ$110,BF$3-6,$G56)</f>
        <v>400000</v>
      </c>
      <c r="BG56" s="280" t="str" cm="1">
        <f t="array" ref="BG56">INDEX(コード化!$CG$5:$CQ$110,BG$3-6,$G56)</f>
        <v>400000</v>
      </c>
      <c r="BH56" s="280" t="str" cm="1">
        <f t="array" ref="BH56">INDEX(コード化!$CG$5:$CQ$110,BH$3-6,$G56)</f>
        <v>400000</v>
      </c>
      <c r="BI56" s="280" t="str" cm="1">
        <f t="array" ref="BI56">INDEX(コード化!$CG$5:$CQ$110,BI$3-6,$G56)</f>
        <v>400000</v>
      </c>
      <c r="BJ56" s="280" t="str" cm="1">
        <f t="array" ref="BJ56">INDEX(コード化!$CG$5:$CQ$110,BJ$3-6,$G56)</f>
        <v>400000</v>
      </c>
      <c r="BK56" s="280" t="str" cm="1">
        <f t="array" ref="BK56">INDEX(コード化!$CG$5:$CQ$110,BK$3-6,$G56)</f>
        <v>400000</v>
      </c>
      <c r="BL56" s="280" t="str" cm="1">
        <f t="array" ref="BL56">INDEX(コード化!$CG$5:$CQ$110,BL$3-6,$G56)</f>
        <v>400000</v>
      </c>
      <c r="BM56" s="280" t="str" cm="1">
        <f t="array" ref="BM56">INDEX(コード化!$CG$5:$CQ$110,BM$3-6,$G56)</f>
        <v>400000</v>
      </c>
      <c r="BN56" s="280" t="str" cm="1">
        <f t="array" ref="BN56">INDEX(コード化!$CG$5:$CQ$110,BN$3-6,$G56)</f>
        <v>400000</v>
      </c>
      <c r="BO56" s="280" t="str" cm="1">
        <f t="array" ref="BO56">INDEX(コード化!$CG$5:$CQ$110,BO$3-6,$G56)</f>
        <v>400000</v>
      </c>
      <c r="BP56" s="280" t="str" cm="1">
        <f t="array" ref="BP56">INDEX(コード化!$CG$5:$CQ$110,BP$3-6,$G56)</f>
        <v>400000</v>
      </c>
      <c r="BQ56" s="280" t="str" cm="1">
        <f t="array" ref="BQ56">INDEX(コード化!$CG$5:$CQ$110,BQ$3-6,$G56)</f>
        <v>400000</v>
      </c>
      <c r="BR56" s="280" t="str" cm="1">
        <f t="array" ref="BR56">INDEX(コード化!$CG$5:$CQ$110,BR$3-6,$G56)</f>
        <v>400000</v>
      </c>
      <c r="BS56" s="280" t="str" cm="1">
        <f t="array" ref="BS56">INDEX(コード化!$CG$5:$CQ$110,BS$3-6,$G56)</f>
        <v>400000</v>
      </c>
      <c r="BT56" s="280" t="str" cm="1">
        <f t="array" ref="BT56">INDEX(コード化!$CG$5:$CQ$110,BT$3-6,$G56)</f>
        <v>400000</v>
      </c>
      <c r="BU56" s="280" t="str" cm="1">
        <f t="array" ref="BU56">INDEX(コード化!$CG$5:$CQ$110,BU$3-6,$G56)</f>
        <v>400000</v>
      </c>
      <c r="BV56" s="280" t="str" cm="1">
        <f t="array" ref="BV56">INDEX(コード化!$CG$5:$CQ$110,BV$3-6,$G56)</f>
        <v>400000</v>
      </c>
      <c r="BW56" s="280" t="str" cm="1">
        <f t="array" ref="BW56">INDEX(コード化!$CG$5:$CQ$110,BW$3-6,$G56)</f>
        <v>400000</v>
      </c>
      <c r="BX56" s="280" t="str" cm="1">
        <f t="array" ref="BX56">INDEX(コード化!$CG$5:$CQ$110,BX$3-6,$G56)</f>
        <v>400000</v>
      </c>
      <c r="BY56" s="280" t="str" cm="1">
        <f t="array" ref="BY56">INDEX(コード化!$CG$5:$CQ$110,BY$3-6,$G56)</f>
        <v>400000</v>
      </c>
      <c r="BZ56" s="280" t="str" cm="1">
        <f t="array" ref="BZ56">INDEX(コード化!$CG$5:$CQ$110,BZ$3-6,$G56)</f>
        <v>400000</v>
      </c>
      <c r="CA56" s="280" t="str" cm="1">
        <f t="array" ref="CA56">INDEX(コード化!$CG$5:$CQ$110,CA$3-6,$G56)</f>
        <v>400000</v>
      </c>
      <c r="CB56" s="280" t="str" cm="1">
        <f t="array" ref="CB56">INDEX(コード化!$CG$5:$CQ$110,CB$3-6,$G56)</f>
        <v>400000</v>
      </c>
      <c r="CC56" s="280" t="str" cm="1">
        <f t="array" ref="CC56">INDEX(コード化!$CG$5:$CQ$110,CC$3-6,$G56)</f>
        <v>400000</v>
      </c>
      <c r="CD56" s="280" t="str" cm="1">
        <f t="array" ref="CD56">INDEX(コード化!$CG$5:$CQ$110,CD$3-6,$G56)</f>
        <v>400000</v>
      </c>
      <c r="CE56" s="280" t="str" cm="1">
        <f t="array" ref="CE56">INDEX(コード化!$CG$5:$CQ$110,CE$3-6,$G56)</f>
        <v>400000</v>
      </c>
      <c r="CF56" s="280" t="str" cm="1">
        <f t="array" ref="CF56">INDEX(コード化!$CG$5:$CQ$110,CF$3-6,$G56)</f>
        <v>400000</v>
      </c>
      <c r="CG56" s="280" t="str" cm="1">
        <f t="array" ref="CG56">INDEX(コード化!$CG$5:$CQ$110,CG$3-6,$G56)</f>
        <v>400000</v>
      </c>
      <c r="CH56" s="280" t="str" cm="1">
        <f t="array" ref="CH56">INDEX(コード化!$CG$5:$CQ$110,CH$3-6,$G56)</f>
        <v>400000</v>
      </c>
      <c r="CI56" s="280" t="str" cm="1">
        <f t="array" ref="CI56">INDEX(コード化!$CG$5:$CQ$110,CI$3-6,$G56)</f>
        <v>400000</v>
      </c>
      <c r="CJ56" s="280" t="str" cm="1">
        <f t="array" ref="CJ56">INDEX(コード化!$CG$5:$CQ$110,CJ$3-6,$G56)</f>
        <v>400000</v>
      </c>
      <c r="CK56" s="280" t="str" cm="1">
        <f t="array" ref="CK56">INDEX(コード化!$CG$5:$CQ$110,CK$3-6,$G56)</f>
        <v>400000</v>
      </c>
      <c r="CL56" s="280" t="str" cm="1">
        <f t="array" ref="CL56">INDEX(コード化!$CG$5:$CQ$110,CL$3-6,$G56)</f>
        <v>400000</v>
      </c>
      <c r="CM56" s="280" t="str" cm="1">
        <f t="array" ref="CM56">INDEX(コード化!$CG$5:$CQ$110,CM$3-6,$G56)</f>
        <v>400000</v>
      </c>
      <c r="CN56" s="280" t="str" cm="1">
        <f t="array" ref="CN56">INDEX(コード化!$CG$5:$CQ$110,CN$3-6,$G56)</f>
        <v>400000</v>
      </c>
      <c r="CO56" s="280" t="str" cm="1">
        <f t="array" ref="CO56">INDEX(コード化!$CG$5:$CQ$110,CO$3-6,$G56)</f>
        <v>400000</v>
      </c>
      <c r="CP56" s="280" t="str" cm="1">
        <f t="array" ref="CP56">INDEX(コード化!$CG$5:$CQ$110,CP$3-6,$G56)</f>
        <v>400000</v>
      </c>
      <c r="CQ56" s="280" t="str" cm="1">
        <f t="array" ref="CQ56">INDEX(コード化!$CG$5:$CQ$110,CQ$3-6,$G56)</f>
        <v>400000</v>
      </c>
      <c r="CR56" s="280" t="str" cm="1">
        <f t="array" ref="CR56">INDEX(コード化!$CG$5:$CQ$110,CR$3-6,$G56)</f>
        <v>400000</v>
      </c>
      <c r="CS56" s="280" t="str" cm="1">
        <f t="array" ref="CS56">INDEX(コード化!$CG$5:$CQ$110,CS$3-6,$G56)</f>
        <v>400000</v>
      </c>
      <c r="CT56" s="280" t="str" cm="1">
        <f t="array" ref="CT56">INDEX(コード化!$CG$5:$CQ$110,CT$3-6,$G56)</f>
        <v>400000</v>
      </c>
      <c r="CU56" s="280" t="str" cm="1">
        <f t="array" ref="CU56">INDEX(コード化!$CG$5:$CQ$110,CU$3-6,$G56)</f>
        <v>400000</v>
      </c>
      <c r="CV56" s="280" t="str" cm="1">
        <f t="array" ref="CV56">INDEX(コード化!$CG$5:$CQ$110,CV$3-6,$G56)</f>
        <v>400000</v>
      </c>
      <c r="CW56" s="280" t="str" cm="1">
        <f t="array" ref="CW56">INDEX(コード化!$CG$5:$CQ$110,CW$3-6,$G56)</f>
        <v>400000</v>
      </c>
      <c r="CX56" s="280" t="str" cm="1">
        <f t="array" ref="CX56">INDEX(コード化!$CG$5:$CQ$110,CX$3-6,$G56)</f>
        <v>400000</v>
      </c>
      <c r="CY56" s="280" t="str" cm="1">
        <f t="array" ref="CY56">INDEX(コード化!$CG$5:$CQ$110,CY$3-6,$G56)</f>
        <v>400000</v>
      </c>
      <c r="CZ56" s="280" t="str" cm="1">
        <f t="array" ref="CZ56">INDEX(コード化!$CG$5:$CQ$110,CZ$3-6,$G56)</f>
        <v>400000</v>
      </c>
      <c r="DA56" s="280" t="str" cm="1">
        <f t="array" ref="DA56">INDEX(コード化!$CG$5:$CQ$110,DA$3-6,$G56)</f>
        <v>400000</v>
      </c>
      <c r="DB56" s="280" t="str" cm="1">
        <f t="array" ref="DB56">INDEX(コード化!$CG$5:$CQ$110,DB$3-6,$G56)</f>
        <v>400000</v>
      </c>
      <c r="DC56" s="280" t="str" cm="1">
        <f t="array" ref="DC56">INDEX(コード化!$CG$5:$CQ$110,DC$3-6,$G56)</f>
        <v>400000</v>
      </c>
      <c r="DD56" s="280" t="str" cm="1">
        <f t="array" ref="DD56">INDEX(コード化!$CG$5:$CQ$110,DD$3-6,$G56)</f>
        <v>400000</v>
      </c>
      <c r="DE56" s="280" t="str" cm="1">
        <f t="array" ref="DE56">INDEX(コード化!$CG$5:$CQ$110,DE$3-6,$G56)</f>
        <v>400000</v>
      </c>
      <c r="DF56" s="280" t="str" cm="1">
        <f t="array" ref="DF56">INDEX(コード化!$CG$5:$CQ$110,DF$3-6,$G56)</f>
        <v>400000</v>
      </c>
      <c r="DG56" s="280" t="str" cm="1">
        <f t="array" ref="DG56">INDEX(コード化!$CG$5:$CQ$110,DG$3-6,$G56)</f>
        <v>400000</v>
      </c>
      <c r="DH56" s="280" t="str" cm="1">
        <f t="array" ref="DH56">INDEX(コード化!$CG$5:$CQ$110,DH$3-6,$G56)</f>
        <v>400000</v>
      </c>
      <c r="DI56" s="280" t="str" cm="1">
        <f t="array" ref="DI56">INDEX(コード化!$CG$5:$CQ$110,DI$3-6,$G56)</f>
        <v>400000</v>
      </c>
      <c r="DK56" s="80">
        <f ca="1">IF(MID(H56,5,1)="2",1,0)</f>
        <v>0</v>
      </c>
      <c r="DL56" s="80">
        <f t="shared" ref="DL56:FW56" ca="1" si="16">IF(MID(I56,5,1)="2",1,0)</f>
        <v>0</v>
      </c>
      <c r="DM56" s="80">
        <f t="shared" ca="1" si="16"/>
        <v>0</v>
      </c>
      <c r="DN56" s="80">
        <f t="shared" ca="1" si="16"/>
        <v>0</v>
      </c>
      <c r="DO56" s="80">
        <f t="shared" ca="1" si="16"/>
        <v>0</v>
      </c>
      <c r="DP56" s="80">
        <f t="shared" ca="1" si="16"/>
        <v>0</v>
      </c>
      <c r="DQ56" s="80">
        <f t="shared" si="16"/>
        <v>0</v>
      </c>
      <c r="DR56" s="80">
        <f t="shared" si="16"/>
        <v>0</v>
      </c>
      <c r="DS56" s="80">
        <f t="shared" si="16"/>
        <v>0</v>
      </c>
      <c r="DT56" s="80">
        <f t="shared" si="16"/>
        <v>0</v>
      </c>
      <c r="DU56" s="80">
        <f t="shared" si="16"/>
        <v>0</v>
      </c>
      <c r="DV56" s="80">
        <f t="shared" si="16"/>
        <v>0</v>
      </c>
      <c r="DW56" s="80">
        <f t="shared" si="16"/>
        <v>0</v>
      </c>
      <c r="DX56" s="80">
        <f t="shared" si="16"/>
        <v>0</v>
      </c>
      <c r="DY56" s="80">
        <f t="shared" si="16"/>
        <v>0</v>
      </c>
      <c r="DZ56" s="80">
        <f t="shared" si="16"/>
        <v>0</v>
      </c>
      <c r="EA56" s="80">
        <f t="shared" si="16"/>
        <v>0</v>
      </c>
      <c r="EB56" s="80">
        <f t="shared" si="16"/>
        <v>0</v>
      </c>
      <c r="EC56" s="80">
        <f t="shared" si="16"/>
        <v>0</v>
      </c>
      <c r="ED56" s="80">
        <f t="shared" si="16"/>
        <v>0</v>
      </c>
      <c r="EE56" s="80">
        <f t="shared" si="16"/>
        <v>0</v>
      </c>
      <c r="EF56" s="80">
        <f t="shared" si="16"/>
        <v>0</v>
      </c>
      <c r="EG56" s="80">
        <f t="shared" si="16"/>
        <v>0</v>
      </c>
      <c r="EH56" s="80">
        <f t="shared" si="16"/>
        <v>0</v>
      </c>
      <c r="EI56" s="80">
        <f t="shared" si="16"/>
        <v>0</v>
      </c>
      <c r="EJ56" s="80">
        <f t="shared" si="16"/>
        <v>0</v>
      </c>
      <c r="EK56" s="80">
        <f t="shared" si="16"/>
        <v>0</v>
      </c>
      <c r="EL56" s="80">
        <f t="shared" si="16"/>
        <v>0</v>
      </c>
      <c r="EM56" s="80">
        <f t="shared" si="16"/>
        <v>0</v>
      </c>
      <c r="EN56" s="80">
        <f t="shared" si="16"/>
        <v>0</v>
      </c>
      <c r="EO56" s="80">
        <f t="shared" si="16"/>
        <v>0</v>
      </c>
      <c r="EP56" s="80">
        <f t="shared" si="16"/>
        <v>0</v>
      </c>
      <c r="EQ56" s="80">
        <f t="shared" si="16"/>
        <v>0</v>
      </c>
      <c r="ER56" s="80">
        <f t="shared" si="16"/>
        <v>0</v>
      </c>
      <c r="ES56" s="80">
        <f t="shared" si="16"/>
        <v>0</v>
      </c>
      <c r="ET56" s="80">
        <f t="shared" si="16"/>
        <v>0</v>
      </c>
      <c r="EU56" s="80">
        <f t="shared" si="16"/>
        <v>0</v>
      </c>
      <c r="EV56" s="80">
        <f t="shared" si="16"/>
        <v>0</v>
      </c>
      <c r="EW56" s="80">
        <f t="shared" si="16"/>
        <v>0</v>
      </c>
      <c r="EX56" s="80">
        <f t="shared" si="16"/>
        <v>0</v>
      </c>
      <c r="EY56" s="80">
        <f t="shared" si="16"/>
        <v>0</v>
      </c>
      <c r="EZ56" s="80">
        <f t="shared" si="16"/>
        <v>0</v>
      </c>
      <c r="FA56" s="80">
        <f t="shared" si="16"/>
        <v>0</v>
      </c>
      <c r="FB56" s="80">
        <f t="shared" si="16"/>
        <v>0</v>
      </c>
      <c r="FC56" s="80">
        <f t="shared" si="16"/>
        <v>0</v>
      </c>
      <c r="FD56" s="80">
        <f t="shared" si="16"/>
        <v>0</v>
      </c>
      <c r="FE56" s="80">
        <f t="shared" si="16"/>
        <v>0</v>
      </c>
      <c r="FF56" s="80">
        <f t="shared" si="16"/>
        <v>0</v>
      </c>
      <c r="FG56" s="80">
        <f t="shared" si="16"/>
        <v>0</v>
      </c>
      <c r="FH56" s="80">
        <f t="shared" si="16"/>
        <v>0</v>
      </c>
      <c r="FI56" s="80">
        <f t="shared" si="16"/>
        <v>0</v>
      </c>
      <c r="FJ56" s="80">
        <f t="shared" si="16"/>
        <v>0</v>
      </c>
      <c r="FK56" s="80">
        <f t="shared" si="16"/>
        <v>0</v>
      </c>
      <c r="FL56" s="80">
        <f t="shared" si="16"/>
        <v>0</v>
      </c>
      <c r="FM56" s="80">
        <f t="shared" si="16"/>
        <v>0</v>
      </c>
      <c r="FN56" s="80">
        <f t="shared" si="16"/>
        <v>0</v>
      </c>
      <c r="FO56" s="80">
        <f t="shared" si="16"/>
        <v>0</v>
      </c>
      <c r="FP56" s="80">
        <f t="shared" si="16"/>
        <v>0</v>
      </c>
      <c r="FQ56" s="80">
        <f t="shared" si="16"/>
        <v>0</v>
      </c>
      <c r="FR56" s="80">
        <f t="shared" si="16"/>
        <v>0</v>
      </c>
      <c r="FS56" s="80">
        <f t="shared" si="16"/>
        <v>0</v>
      </c>
      <c r="FT56" s="80">
        <f t="shared" si="16"/>
        <v>0</v>
      </c>
      <c r="FU56" s="80">
        <f t="shared" si="16"/>
        <v>0</v>
      </c>
      <c r="FV56" s="80">
        <f t="shared" si="16"/>
        <v>0</v>
      </c>
      <c r="FW56" s="80">
        <f t="shared" si="16"/>
        <v>0</v>
      </c>
      <c r="FX56" s="80">
        <f t="shared" ref="FX56:HL56" si="17">IF(MID(BU56,5,1)="2",1,0)</f>
        <v>0</v>
      </c>
      <c r="FY56" s="80">
        <f t="shared" si="17"/>
        <v>0</v>
      </c>
      <c r="FZ56" s="80">
        <f t="shared" si="17"/>
        <v>0</v>
      </c>
      <c r="GA56" s="80">
        <f t="shared" si="17"/>
        <v>0</v>
      </c>
      <c r="GB56" s="80">
        <f t="shared" si="17"/>
        <v>0</v>
      </c>
      <c r="GC56" s="80">
        <f t="shared" si="17"/>
        <v>0</v>
      </c>
      <c r="GD56" s="80">
        <f t="shared" si="17"/>
        <v>0</v>
      </c>
      <c r="GE56" s="80">
        <f t="shared" si="17"/>
        <v>0</v>
      </c>
      <c r="GF56" s="80">
        <f t="shared" si="17"/>
        <v>0</v>
      </c>
      <c r="GG56" s="80">
        <f t="shared" si="17"/>
        <v>0</v>
      </c>
      <c r="GH56" s="80">
        <f t="shared" si="17"/>
        <v>0</v>
      </c>
      <c r="GI56" s="80">
        <f t="shared" si="17"/>
        <v>0</v>
      </c>
      <c r="GJ56" s="80">
        <f t="shared" si="17"/>
        <v>0</v>
      </c>
      <c r="GK56" s="80">
        <f t="shared" si="17"/>
        <v>0</v>
      </c>
      <c r="GL56" s="80">
        <f t="shared" si="17"/>
        <v>0</v>
      </c>
      <c r="GM56" s="80">
        <f t="shared" si="17"/>
        <v>0</v>
      </c>
      <c r="GN56" s="80">
        <f t="shared" si="17"/>
        <v>0</v>
      </c>
      <c r="GO56" s="80">
        <f t="shared" si="17"/>
        <v>0</v>
      </c>
      <c r="GP56" s="80">
        <f t="shared" si="17"/>
        <v>0</v>
      </c>
      <c r="GQ56" s="80">
        <f t="shared" si="17"/>
        <v>0</v>
      </c>
      <c r="GR56" s="80">
        <f t="shared" si="17"/>
        <v>0</v>
      </c>
      <c r="GS56" s="80">
        <f t="shared" si="17"/>
        <v>0</v>
      </c>
      <c r="GT56" s="80">
        <f t="shared" si="17"/>
        <v>0</v>
      </c>
      <c r="GU56" s="80">
        <f t="shared" si="17"/>
        <v>0</v>
      </c>
      <c r="GV56" s="80">
        <f t="shared" si="17"/>
        <v>0</v>
      </c>
      <c r="GW56" s="80">
        <f t="shared" si="17"/>
        <v>0</v>
      </c>
      <c r="GX56" s="80">
        <f t="shared" si="17"/>
        <v>0</v>
      </c>
      <c r="GY56" s="80">
        <f t="shared" si="17"/>
        <v>0</v>
      </c>
      <c r="GZ56" s="80">
        <f t="shared" si="17"/>
        <v>0</v>
      </c>
      <c r="HA56" s="80">
        <f t="shared" si="17"/>
        <v>0</v>
      </c>
      <c r="HB56" s="80">
        <f t="shared" si="17"/>
        <v>0</v>
      </c>
      <c r="HC56" s="80">
        <f t="shared" si="17"/>
        <v>0</v>
      </c>
      <c r="HD56" s="80">
        <f t="shared" si="17"/>
        <v>0</v>
      </c>
      <c r="HE56" s="80">
        <f t="shared" si="17"/>
        <v>0</v>
      </c>
      <c r="HF56" s="80">
        <f t="shared" si="17"/>
        <v>0</v>
      </c>
      <c r="HG56" s="80">
        <f t="shared" si="17"/>
        <v>0</v>
      </c>
      <c r="HH56" s="80">
        <f t="shared" si="17"/>
        <v>0</v>
      </c>
      <c r="HI56" s="80">
        <f t="shared" si="17"/>
        <v>0</v>
      </c>
      <c r="HJ56" s="80">
        <f t="shared" si="17"/>
        <v>0</v>
      </c>
      <c r="HK56" s="80">
        <f t="shared" si="17"/>
        <v>0</v>
      </c>
      <c r="HL56" s="80">
        <f t="shared" si="17"/>
        <v>0</v>
      </c>
    </row>
    <row r="57" spans="1:220" s="80" customFormat="1" ht="26" x14ac:dyDescent="0.2">
      <c r="A57" s="268">
        <v>60</v>
      </c>
      <c r="B57" s="269" t="s">
        <v>2458</v>
      </c>
      <c r="C57" s="269" t="s">
        <v>2463</v>
      </c>
      <c r="D57" s="270" t="s">
        <v>2517</v>
      </c>
      <c r="E57" s="250"/>
      <c r="G57" s="80">
        <v>4</v>
      </c>
      <c r="H57" s="280" t="str" cm="1">
        <f t="array" aca="1" ref="H57" ca="1">INDEX(コード化!$CG$5:$CQ$110,H$3-6,$G57)</f>
        <v>400000</v>
      </c>
      <c r="I57" s="280" t="str" cm="1">
        <f t="array" aca="1" ref="I57" ca="1">INDEX(コード化!$CG$5:$CQ$110,I$3-6,$G57)</f>
        <v>400000</v>
      </c>
      <c r="J57" s="280" t="str" cm="1">
        <f t="array" aca="1" ref="J57" ca="1">INDEX(コード化!$CG$5:$CQ$110,J$3-6,$G57)</f>
        <v>400000</v>
      </c>
      <c r="K57" s="280" t="str" cm="1">
        <f t="array" aca="1" ref="K57" ca="1">INDEX(コード化!$CG$5:$CQ$110,K$3-6,$G57)</f>
        <v>400000</v>
      </c>
      <c r="L57" s="280" t="str" cm="1">
        <f t="array" aca="1" ref="L57" ca="1">INDEX(コード化!$CG$5:$CQ$110,L$3-6,$G57)</f>
        <v>400000</v>
      </c>
      <c r="M57" s="280" t="str" cm="1">
        <f t="array" aca="1" ref="M57" ca="1">INDEX(コード化!$CG$5:$CQ$110,M$3-6,$G57)</f>
        <v>400000</v>
      </c>
      <c r="N57" s="280" t="str" cm="1">
        <f t="array" ref="N57">INDEX(コード化!$CG$5:$CQ$110,N$3-6,$G57)</f>
        <v>400000</v>
      </c>
      <c r="O57" s="280" t="str" cm="1">
        <f t="array" ref="O57">INDEX(コード化!$CG$5:$CQ$110,O$3-6,$G57)</f>
        <v>400000</v>
      </c>
      <c r="P57" s="280" t="str" cm="1">
        <f t="array" ref="P57">INDEX(コード化!$CG$5:$CQ$110,P$3-6,$G57)</f>
        <v>400000</v>
      </c>
      <c r="Q57" s="280" t="str" cm="1">
        <f t="array" ref="Q57">INDEX(コード化!$CG$5:$CQ$110,Q$3-6,$G57)</f>
        <v>400000</v>
      </c>
      <c r="R57" s="280" t="str" cm="1">
        <f t="array" ref="R57">INDEX(コード化!$CG$5:$CQ$110,R$3-6,$G57)</f>
        <v>400000</v>
      </c>
      <c r="S57" s="280" t="str" cm="1">
        <f t="array" ref="S57">INDEX(コード化!$CG$5:$CQ$110,S$3-6,$G57)</f>
        <v>400000</v>
      </c>
      <c r="T57" s="280" t="str" cm="1">
        <f t="array" ref="T57">INDEX(コード化!$CG$5:$CQ$110,T$3-6,$G57)</f>
        <v>400000</v>
      </c>
      <c r="U57" s="280" t="str" cm="1">
        <f t="array" ref="U57">INDEX(コード化!$CG$5:$CQ$110,U$3-6,$G57)</f>
        <v>400000</v>
      </c>
      <c r="V57" s="280" t="str" cm="1">
        <f t="array" ref="V57">INDEX(コード化!$CG$5:$CQ$110,V$3-6,$G57)</f>
        <v>400000</v>
      </c>
      <c r="W57" s="280" t="str" cm="1">
        <f t="array" ref="W57">INDEX(コード化!$CG$5:$CQ$110,W$3-6,$G57)</f>
        <v>400000</v>
      </c>
      <c r="X57" s="280" t="str" cm="1">
        <f t="array" ref="X57">INDEX(コード化!$CG$5:$CQ$110,X$3-6,$G57)</f>
        <v>400000</v>
      </c>
      <c r="Y57" s="280" t="str" cm="1">
        <f t="array" ref="Y57">INDEX(コード化!$CG$5:$CQ$110,Y$3-6,$G57)</f>
        <v>400000</v>
      </c>
      <c r="Z57" s="280" t="str" cm="1">
        <f t="array" ref="Z57">INDEX(コード化!$CG$5:$CQ$110,Z$3-6,$G57)</f>
        <v>400000</v>
      </c>
      <c r="AA57" s="280" t="str" cm="1">
        <f t="array" ref="AA57">INDEX(コード化!$CG$5:$CQ$110,AA$3-6,$G57)</f>
        <v>400000</v>
      </c>
      <c r="AB57" s="280" t="str" cm="1">
        <f t="array" ref="AB57">INDEX(コード化!$CG$5:$CQ$110,AB$3-6,$G57)</f>
        <v>400000</v>
      </c>
      <c r="AC57" s="280" t="str" cm="1">
        <f t="array" ref="AC57">INDEX(コード化!$CG$5:$CQ$110,AC$3-6,$G57)</f>
        <v>400000</v>
      </c>
      <c r="AD57" s="280" t="str" cm="1">
        <f t="array" ref="AD57">INDEX(コード化!$CG$5:$CQ$110,AD$3-6,$G57)</f>
        <v>400000</v>
      </c>
      <c r="AE57" s="280" t="str" cm="1">
        <f t="array" ref="AE57">INDEX(コード化!$CG$5:$CQ$110,AE$3-6,$G57)</f>
        <v>400000</v>
      </c>
      <c r="AF57" s="280" t="str" cm="1">
        <f t="array" ref="AF57">INDEX(コード化!$CG$5:$CQ$110,AF$3-6,$G57)</f>
        <v>400000</v>
      </c>
      <c r="AG57" s="280" t="str" cm="1">
        <f t="array" ref="AG57">INDEX(コード化!$CG$5:$CQ$110,AG$3-6,$G57)</f>
        <v>400000</v>
      </c>
      <c r="AH57" s="280" t="str" cm="1">
        <f t="array" ref="AH57">INDEX(コード化!$CG$5:$CQ$110,AH$3-6,$G57)</f>
        <v>400000</v>
      </c>
      <c r="AI57" s="280" t="str" cm="1">
        <f t="array" ref="AI57">INDEX(コード化!$CG$5:$CQ$110,AI$3-6,$G57)</f>
        <v>400000</v>
      </c>
      <c r="AJ57" s="280" t="str" cm="1">
        <f t="array" ref="AJ57">INDEX(コード化!$CG$5:$CQ$110,AJ$3-6,$G57)</f>
        <v>400000</v>
      </c>
      <c r="AK57" s="280" t="str" cm="1">
        <f t="array" ref="AK57">INDEX(コード化!$CG$5:$CQ$110,AK$3-6,$G57)</f>
        <v>400000</v>
      </c>
      <c r="AL57" s="280" t="str" cm="1">
        <f t="array" ref="AL57">INDEX(コード化!$CG$5:$CQ$110,AL$3-6,$G57)</f>
        <v>400000</v>
      </c>
      <c r="AM57" s="280" t="str" cm="1">
        <f t="array" ref="AM57">INDEX(コード化!$CG$5:$CQ$110,AM$3-6,$G57)</f>
        <v>400000</v>
      </c>
      <c r="AN57" s="280" t="str" cm="1">
        <f t="array" ref="AN57">INDEX(コード化!$CG$5:$CQ$110,AN$3-6,$G57)</f>
        <v>400000</v>
      </c>
      <c r="AO57" s="280" t="str" cm="1">
        <f t="array" ref="AO57">INDEX(コード化!$CG$5:$CQ$110,AO$3-6,$G57)</f>
        <v>400000</v>
      </c>
      <c r="AP57" s="280" t="str" cm="1">
        <f t="array" ref="AP57">INDEX(コード化!$CG$5:$CQ$110,AP$3-6,$G57)</f>
        <v>400000</v>
      </c>
      <c r="AQ57" s="280" t="str" cm="1">
        <f t="array" ref="AQ57">INDEX(コード化!$CG$5:$CQ$110,AQ$3-6,$G57)</f>
        <v>400000</v>
      </c>
      <c r="AR57" s="280" t="str" cm="1">
        <f t="array" ref="AR57">INDEX(コード化!$CG$5:$CQ$110,AR$3-6,$G57)</f>
        <v>400000</v>
      </c>
      <c r="AS57" s="280" t="str" cm="1">
        <f t="array" ref="AS57">INDEX(コード化!$CG$5:$CQ$110,AS$3-6,$G57)</f>
        <v>400000</v>
      </c>
      <c r="AT57" s="280" t="str" cm="1">
        <f t="array" ref="AT57">INDEX(コード化!$CG$5:$CQ$110,AT$3-6,$G57)</f>
        <v>400000</v>
      </c>
      <c r="AU57" s="280" t="str" cm="1">
        <f t="array" ref="AU57">INDEX(コード化!$CG$5:$CQ$110,AU$3-6,$G57)</f>
        <v>400000</v>
      </c>
      <c r="AV57" s="280" t="str" cm="1">
        <f t="array" ref="AV57">INDEX(コード化!$CG$5:$CQ$110,AV$3-6,$G57)</f>
        <v>400000</v>
      </c>
      <c r="AW57" s="280" t="str" cm="1">
        <f t="array" ref="AW57">INDEX(コード化!$CG$5:$CQ$110,AW$3-6,$G57)</f>
        <v>400000</v>
      </c>
      <c r="AX57" s="280" t="str" cm="1">
        <f t="array" ref="AX57">INDEX(コード化!$CG$5:$CQ$110,AX$3-6,$G57)</f>
        <v>400000</v>
      </c>
      <c r="AY57" s="280" t="str" cm="1">
        <f t="array" ref="AY57">INDEX(コード化!$CG$5:$CQ$110,AY$3-6,$G57)</f>
        <v>400000</v>
      </c>
      <c r="AZ57" s="280" t="str" cm="1">
        <f t="array" ref="AZ57">INDEX(コード化!$CG$5:$CQ$110,AZ$3-6,$G57)</f>
        <v>400000</v>
      </c>
      <c r="BA57" s="280" t="str" cm="1">
        <f t="array" ref="BA57">INDEX(コード化!$CG$5:$CQ$110,BA$3-6,$G57)</f>
        <v>400000</v>
      </c>
      <c r="BB57" s="280" t="str" cm="1">
        <f t="array" ref="BB57">INDEX(コード化!$CG$5:$CQ$110,BB$3-6,$G57)</f>
        <v>400000</v>
      </c>
      <c r="BC57" s="280" t="str" cm="1">
        <f t="array" ref="BC57">INDEX(コード化!$CG$5:$CQ$110,BC$3-6,$G57)</f>
        <v>400000</v>
      </c>
      <c r="BD57" s="280" t="str" cm="1">
        <f t="array" ref="BD57">INDEX(コード化!$CG$5:$CQ$110,BD$3-6,$G57)</f>
        <v>400000</v>
      </c>
      <c r="BE57" s="280" t="str" cm="1">
        <f t="array" ref="BE57">INDEX(コード化!$CG$5:$CQ$110,BE$3-6,$G57)</f>
        <v>400000</v>
      </c>
      <c r="BF57" s="280" t="str" cm="1">
        <f t="array" ref="BF57">INDEX(コード化!$CG$5:$CQ$110,BF$3-6,$G57)</f>
        <v>400000</v>
      </c>
      <c r="BG57" s="280" t="str" cm="1">
        <f t="array" ref="BG57">INDEX(コード化!$CG$5:$CQ$110,BG$3-6,$G57)</f>
        <v>400000</v>
      </c>
      <c r="BH57" s="280" t="str" cm="1">
        <f t="array" ref="BH57">INDEX(コード化!$CG$5:$CQ$110,BH$3-6,$G57)</f>
        <v>400000</v>
      </c>
      <c r="BI57" s="280" t="str" cm="1">
        <f t="array" ref="BI57">INDEX(コード化!$CG$5:$CQ$110,BI$3-6,$G57)</f>
        <v>400000</v>
      </c>
      <c r="BJ57" s="280" t="str" cm="1">
        <f t="array" ref="BJ57">INDEX(コード化!$CG$5:$CQ$110,BJ$3-6,$G57)</f>
        <v>400000</v>
      </c>
      <c r="BK57" s="280" t="str" cm="1">
        <f t="array" ref="BK57">INDEX(コード化!$CG$5:$CQ$110,BK$3-6,$G57)</f>
        <v>400000</v>
      </c>
      <c r="BL57" s="280" t="str" cm="1">
        <f t="array" ref="BL57">INDEX(コード化!$CG$5:$CQ$110,BL$3-6,$G57)</f>
        <v>400000</v>
      </c>
      <c r="BM57" s="280" t="str" cm="1">
        <f t="array" ref="BM57">INDEX(コード化!$CG$5:$CQ$110,BM$3-6,$G57)</f>
        <v>400000</v>
      </c>
      <c r="BN57" s="280" t="str" cm="1">
        <f t="array" ref="BN57">INDEX(コード化!$CG$5:$CQ$110,BN$3-6,$G57)</f>
        <v>400000</v>
      </c>
      <c r="BO57" s="280" t="str" cm="1">
        <f t="array" ref="BO57">INDEX(コード化!$CG$5:$CQ$110,BO$3-6,$G57)</f>
        <v>400000</v>
      </c>
      <c r="BP57" s="280" t="str" cm="1">
        <f t="array" ref="BP57">INDEX(コード化!$CG$5:$CQ$110,BP$3-6,$G57)</f>
        <v>400000</v>
      </c>
      <c r="BQ57" s="280" t="str" cm="1">
        <f t="array" ref="BQ57">INDEX(コード化!$CG$5:$CQ$110,BQ$3-6,$G57)</f>
        <v>400000</v>
      </c>
      <c r="BR57" s="280" t="str" cm="1">
        <f t="array" ref="BR57">INDEX(コード化!$CG$5:$CQ$110,BR$3-6,$G57)</f>
        <v>400000</v>
      </c>
      <c r="BS57" s="280" t="str" cm="1">
        <f t="array" ref="BS57">INDEX(コード化!$CG$5:$CQ$110,BS$3-6,$G57)</f>
        <v>400000</v>
      </c>
      <c r="BT57" s="280" t="str" cm="1">
        <f t="array" ref="BT57">INDEX(コード化!$CG$5:$CQ$110,BT$3-6,$G57)</f>
        <v>400000</v>
      </c>
      <c r="BU57" s="280" t="str" cm="1">
        <f t="array" ref="BU57">INDEX(コード化!$CG$5:$CQ$110,BU$3-6,$G57)</f>
        <v>400000</v>
      </c>
      <c r="BV57" s="280" t="str" cm="1">
        <f t="array" ref="BV57">INDEX(コード化!$CG$5:$CQ$110,BV$3-6,$G57)</f>
        <v>400000</v>
      </c>
      <c r="BW57" s="280" t="str" cm="1">
        <f t="array" ref="BW57">INDEX(コード化!$CG$5:$CQ$110,BW$3-6,$G57)</f>
        <v>400000</v>
      </c>
      <c r="BX57" s="280" t="str" cm="1">
        <f t="array" ref="BX57">INDEX(コード化!$CG$5:$CQ$110,BX$3-6,$G57)</f>
        <v>400000</v>
      </c>
      <c r="BY57" s="280" t="str" cm="1">
        <f t="array" ref="BY57">INDEX(コード化!$CG$5:$CQ$110,BY$3-6,$G57)</f>
        <v>400000</v>
      </c>
      <c r="BZ57" s="280" t="str" cm="1">
        <f t="array" ref="BZ57">INDEX(コード化!$CG$5:$CQ$110,BZ$3-6,$G57)</f>
        <v>400000</v>
      </c>
      <c r="CA57" s="280" t="str" cm="1">
        <f t="array" ref="CA57">INDEX(コード化!$CG$5:$CQ$110,CA$3-6,$G57)</f>
        <v>400000</v>
      </c>
      <c r="CB57" s="280" t="str" cm="1">
        <f t="array" ref="CB57">INDEX(コード化!$CG$5:$CQ$110,CB$3-6,$G57)</f>
        <v>400000</v>
      </c>
      <c r="CC57" s="280" t="str" cm="1">
        <f t="array" ref="CC57">INDEX(コード化!$CG$5:$CQ$110,CC$3-6,$G57)</f>
        <v>400000</v>
      </c>
      <c r="CD57" s="280" t="str" cm="1">
        <f t="array" ref="CD57">INDEX(コード化!$CG$5:$CQ$110,CD$3-6,$G57)</f>
        <v>400000</v>
      </c>
      <c r="CE57" s="280" t="str" cm="1">
        <f t="array" ref="CE57">INDEX(コード化!$CG$5:$CQ$110,CE$3-6,$G57)</f>
        <v>400000</v>
      </c>
      <c r="CF57" s="280" t="str" cm="1">
        <f t="array" ref="CF57">INDEX(コード化!$CG$5:$CQ$110,CF$3-6,$G57)</f>
        <v>400000</v>
      </c>
      <c r="CG57" s="280" t="str" cm="1">
        <f t="array" ref="CG57">INDEX(コード化!$CG$5:$CQ$110,CG$3-6,$G57)</f>
        <v>400000</v>
      </c>
      <c r="CH57" s="280" t="str" cm="1">
        <f t="array" ref="CH57">INDEX(コード化!$CG$5:$CQ$110,CH$3-6,$G57)</f>
        <v>400000</v>
      </c>
      <c r="CI57" s="280" t="str" cm="1">
        <f t="array" ref="CI57">INDEX(コード化!$CG$5:$CQ$110,CI$3-6,$G57)</f>
        <v>400000</v>
      </c>
      <c r="CJ57" s="280" t="str" cm="1">
        <f t="array" ref="CJ57">INDEX(コード化!$CG$5:$CQ$110,CJ$3-6,$G57)</f>
        <v>400000</v>
      </c>
      <c r="CK57" s="280" t="str" cm="1">
        <f t="array" ref="CK57">INDEX(コード化!$CG$5:$CQ$110,CK$3-6,$G57)</f>
        <v>400000</v>
      </c>
      <c r="CL57" s="280" t="str" cm="1">
        <f t="array" ref="CL57">INDEX(コード化!$CG$5:$CQ$110,CL$3-6,$G57)</f>
        <v>400000</v>
      </c>
      <c r="CM57" s="280" t="str" cm="1">
        <f t="array" ref="CM57">INDEX(コード化!$CG$5:$CQ$110,CM$3-6,$G57)</f>
        <v>400000</v>
      </c>
      <c r="CN57" s="280" t="str" cm="1">
        <f t="array" ref="CN57">INDEX(コード化!$CG$5:$CQ$110,CN$3-6,$G57)</f>
        <v>400000</v>
      </c>
      <c r="CO57" s="280" t="str" cm="1">
        <f t="array" ref="CO57">INDEX(コード化!$CG$5:$CQ$110,CO$3-6,$G57)</f>
        <v>400000</v>
      </c>
      <c r="CP57" s="280" t="str" cm="1">
        <f t="array" ref="CP57">INDEX(コード化!$CG$5:$CQ$110,CP$3-6,$G57)</f>
        <v>400000</v>
      </c>
      <c r="CQ57" s="280" t="str" cm="1">
        <f t="array" ref="CQ57">INDEX(コード化!$CG$5:$CQ$110,CQ$3-6,$G57)</f>
        <v>400000</v>
      </c>
      <c r="CR57" s="280" t="str" cm="1">
        <f t="array" ref="CR57">INDEX(コード化!$CG$5:$CQ$110,CR$3-6,$G57)</f>
        <v>400000</v>
      </c>
      <c r="CS57" s="280" t="str" cm="1">
        <f t="array" ref="CS57">INDEX(コード化!$CG$5:$CQ$110,CS$3-6,$G57)</f>
        <v>400000</v>
      </c>
      <c r="CT57" s="280" t="str" cm="1">
        <f t="array" ref="CT57">INDEX(コード化!$CG$5:$CQ$110,CT$3-6,$G57)</f>
        <v>400000</v>
      </c>
      <c r="CU57" s="280" t="str" cm="1">
        <f t="array" ref="CU57">INDEX(コード化!$CG$5:$CQ$110,CU$3-6,$G57)</f>
        <v>400000</v>
      </c>
      <c r="CV57" s="280" t="str" cm="1">
        <f t="array" ref="CV57">INDEX(コード化!$CG$5:$CQ$110,CV$3-6,$G57)</f>
        <v>400000</v>
      </c>
      <c r="CW57" s="280" t="str" cm="1">
        <f t="array" ref="CW57">INDEX(コード化!$CG$5:$CQ$110,CW$3-6,$G57)</f>
        <v>400000</v>
      </c>
      <c r="CX57" s="280" t="str" cm="1">
        <f t="array" ref="CX57">INDEX(コード化!$CG$5:$CQ$110,CX$3-6,$G57)</f>
        <v>400000</v>
      </c>
      <c r="CY57" s="280" t="str" cm="1">
        <f t="array" ref="CY57">INDEX(コード化!$CG$5:$CQ$110,CY$3-6,$G57)</f>
        <v>400000</v>
      </c>
      <c r="CZ57" s="280" t="str" cm="1">
        <f t="array" ref="CZ57">INDEX(コード化!$CG$5:$CQ$110,CZ$3-6,$G57)</f>
        <v>400000</v>
      </c>
      <c r="DA57" s="280" t="str" cm="1">
        <f t="array" ref="DA57">INDEX(コード化!$CG$5:$CQ$110,DA$3-6,$G57)</f>
        <v>400000</v>
      </c>
      <c r="DB57" s="280" t="str" cm="1">
        <f t="array" ref="DB57">INDEX(コード化!$CG$5:$CQ$110,DB$3-6,$G57)</f>
        <v>400000</v>
      </c>
      <c r="DC57" s="280" t="str" cm="1">
        <f t="array" ref="DC57">INDEX(コード化!$CG$5:$CQ$110,DC$3-6,$G57)</f>
        <v>400000</v>
      </c>
      <c r="DD57" s="280" t="str" cm="1">
        <f t="array" ref="DD57">INDEX(コード化!$CG$5:$CQ$110,DD$3-6,$G57)</f>
        <v>400000</v>
      </c>
      <c r="DE57" s="280" t="str" cm="1">
        <f t="array" ref="DE57">INDEX(コード化!$CG$5:$CQ$110,DE$3-6,$G57)</f>
        <v>400000</v>
      </c>
      <c r="DF57" s="280" t="str" cm="1">
        <f t="array" ref="DF57">INDEX(コード化!$CG$5:$CQ$110,DF$3-6,$G57)</f>
        <v>400000</v>
      </c>
      <c r="DG57" s="280" t="str" cm="1">
        <f t="array" ref="DG57">INDEX(コード化!$CG$5:$CQ$110,DG$3-6,$G57)</f>
        <v>400000</v>
      </c>
      <c r="DH57" s="280" t="str" cm="1">
        <f t="array" ref="DH57">INDEX(コード化!$CG$5:$CQ$110,DH$3-6,$G57)</f>
        <v>400000</v>
      </c>
      <c r="DI57" s="280" t="str" cm="1">
        <f t="array" ref="DI57">INDEX(コード化!$CG$5:$CQ$110,DI$3-6,$G57)</f>
        <v>400000</v>
      </c>
      <c r="DK57" s="80" cm="1">
        <f t="array" aca="1" ref="DK57" ca="1">_xlfn.IFS(MID(H57,5,1)="4",1,MID(H57,5,1)="1",1,TRUE,0)</f>
        <v>0</v>
      </c>
      <c r="DL57" s="80" cm="1">
        <f t="array" aca="1" ref="DL57" ca="1">_xlfn.IFS(MID(I57,5,1)="4",1,MID(I57,5,1)="1",1,TRUE,0)</f>
        <v>0</v>
      </c>
      <c r="DM57" s="80" cm="1">
        <f t="array" aca="1" ref="DM57" ca="1">_xlfn.IFS(MID(J57,5,1)="4",1,MID(J57,5,1)="1",1,TRUE,0)</f>
        <v>0</v>
      </c>
      <c r="DN57" s="80" cm="1">
        <f t="array" aca="1" ref="DN57" ca="1">_xlfn.IFS(MID(K57,5,1)="4",1,MID(K57,5,1)="1",1,TRUE,0)</f>
        <v>0</v>
      </c>
      <c r="DO57" s="80" cm="1">
        <f t="array" aca="1" ref="DO57" ca="1">_xlfn.IFS(MID(L57,5,1)="4",1,MID(L57,5,1)="1",1,TRUE,0)</f>
        <v>0</v>
      </c>
      <c r="DP57" s="80" cm="1">
        <f t="array" aca="1" ref="DP57" ca="1">_xlfn.IFS(MID(M57,5,1)="4",1,MID(M57,5,1)="1",1,TRUE,0)</f>
        <v>0</v>
      </c>
      <c r="DQ57" s="80" cm="1">
        <f t="array" ref="DQ57">_xlfn.IFS(MID(N57,5,1)="4",1,MID(N57,5,1)="1",1,TRUE,0)</f>
        <v>0</v>
      </c>
      <c r="DR57" s="80" cm="1">
        <f t="array" ref="DR57">_xlfn.IFS(MID(O57,5,1)="4",1,MID(O57,5,1)="1",1,TRUE,0)</f>
        <v>0</v>
      </c>
      <c r="DS57" s="80" cm="1">
        <f t="array" ref="DS57">_xlfn.IFS(MID(P57,5,1)="4",1,MID(P57,5,1)="1",1,TRUE,0)</f>
        <v>0</v>
      </c>
      <c r="DT57" s="80" cm="1">
        <f t="array" ref="DT57">_xlfn.IFS(MID(Q57,5,1)="4",1,MID(Q57,5,1)="1",1,TRUE,0)</f>
        <v>0</v>
      </c>
      <c r="DU57" s="80" cm="1">
        <f t="array" ref="DU57">_xlfn.IFS(MID(R57,5,1)="4",1,MID(R57,5,1)="1",1,TRUE,0)</f>
        <v>0</v>
      </c>
      <c r="DV57" s="80" cm="1">
        <f t="array" ref="DV57">_xlfn.IFS(MID(S57,5,1)="4",1,MID(S57,5,1)="1",1,TRUE,0)</f>
        <v>0</v>
      </c>
      <c r="DW57" s="80" cm="1">
        <f t="array" ref="DW57">_xlfn.IFS(MID(T57,5,1)="4",1,MID(T57,5,1)="1",1,TRUE,0)</f>
        <v>0</v>
      </c>
      <c r="DX57" s="80" cm="1">
        <f t="array" ref="DX57">_xlfn.IFS(MID(U57,5,1)="4",1,MID(U57,5,1)="1",1,TRUE,0)</f>
        <v>0</v>
      </c>
      <c r="DY57" s="80" cm="1">
        <f t="array" ref="DY57">_xlfn.IFS(MID(V57,5,1)="4",1,MID(V57,5,1)="1",1,TRUE,0)</f>
        <v>0</v>
      </c>
      <c r="DZ57" s="80" cm="1">
        <f t="array" ref="DZ57">_xlfn.IFS(MID(W57,5,1)="4",1,MID(W57,5,1)="1",1,TRUE,0)</f>
        <v>0</v>
      </c>
      <c r="EA57" s="80" cm="1">
        <f t="array" ref="EA57">_xlfn.IFS(MID(X57,5,1)="4",1,MID(X57,5,1)="1",1,TRUE,0)</f>
        <v>0</v>
      </c>
      <c r="EB57" s="80" cm="1">
        <f t="array" ref="EB57">_xlfn.IFS(MID(Y57,5,1)="4",1,MID(Y57,5,1)="1",1,TRUE,0)</f>
        <v>0</v>
      </c>
      <c r="EC57" s="80" cm="1">
        <f t="array" ref="EC57">_xlfn.IFS(MID(Z57,5,1)="4",1,MID(Z57,5,1)="1",1,TRUE,0)</f>
        <v>0</v>
      </c>
      <c r="ED57" s="80" cm="1">
        <f t="array" ref="ED57">_xlfn.IFS(MID(AA57,5,1)="4",1,MID(AA57,5,1)="1",1,TRUE,0)</f>
        <v>0</v>
      </c>
      <c r="EE57" s="80" cm="1">
        <f t="array" ref="EE57">_xlfn.IFS(MID(AB57,5,1)="4",1,MID(AB57,5,1)="1",1,TRUE,0)</f>
        <v>0</v>
      </c>
      <c r="EF57" s="80" cm="1">
        <f t="array" ref="EF57">_xlfn.IFS(MID(AC57,5,1)="4",1,MID(AC57,5,1)="1",1,TRUE,0)</f>
        <v>0</v>
      </c>
      <c r="EG57" s="80" cm="1">
        <f t="array" ref="EG57">_xlfn.IFS(MID(AD57,5,1)="4",1,MID(AD57,5,1)="1",1,TRUE,0)</f>
        <v>0</v>
      </c>
      <c r="EH57" s="80" cm="1">
        <f t="array" ref="EH57">_xlfn.IFS(MID(AE57,5,1)="4",1,MID(AE57,5,1)="1",1,TRUE,0)</f>
        <v>0</v>
      </c>
      <c r="EI57" s="80" cm="1">
        <f t="array" ref="EI57">_xlfn.IFS(MID(AF57,5,1)="4",1,MID(AF57,5,1)="1",1,TRUE,0)</f>
        <v>0</v>
      </c>
      <c r="EJ57" s="80" cm="1">
        <f t="array" ref="EJ57">_xlfn.IFS(MID(AG57,5,1)="4",1,MID(AG57,5,1)="1",1,TRUE,0)</f>
        <v>0</v>
      </c>
      <c r="EK57" s="80" cm="1">
        <f t="array" ref="EK57">_xlfn.IFS(MID(AH57,5,1)="4",1,MID(AH57,5,1)="1",1,TRUE,0)</f>
        <v>0</v>
      </c>
      <c r="EL57" s="80" cm="1">
        <f t="array" ref="EL57">_xlfn.IFS(MID(AI57,5,1)="4",1,MID(AI57,5,1)="1",1,TRUE,0)</f>
        <v>0</v>
      </c>
      <c r="EM57" s="80" cm="1">
        <f t="array" ref="EM57">_xlfn.IFS(MID(AJ57,5,1)="4",1,MID(AJ57,5,1)="1",1,TRUE,0)</f>
        <v>0</v>
      </c>
      <c r="EN57" s="80" cm="1">
        <f t="array" ref="EN57">_xlfn.IFS(MID(AK57,5,1)="4",1,MID(AK57,5,1)="1",1,TRUE,0)</f>
        <v>0</v>
      </c>
      <c r="EO57" s="80" cm="1">
        <f t="array" ref="EO57">_xlfn.IFS(MID(AL57,5,1)="4",1,MID(AL57,5,1)="1",1,TRUE,0)</f>
        <v>0</v>
      </c>
      <c r="EP57" s="80" cm="1">
        <f t="array" ref="EP57">_xlfn.IFS(MID(AM57,5,1)="4",1,MID(AM57,5,1)="1",1,TRUE,0)</f>
        <v>0</v>
      </c>
      <c r="EQ57" s="80" cm="1">
        <f t="array" ref="EQ57">_xlfn.IFS(MID(AN57,5,1)="4",1,MID(AN57,5,1)="1",1,TRUE,0)</f>
        <v>0</v>
      </c>
      <c r="ER57" s="80" cm="1">
        <f t="array" ref="ER57">_xlfn.IFS(MID(AO57,5,1)="4",1,MID(AO57,5,1)="1",1,TRUE,0)</f>
        <v>0</v>
      </c>
      <c r="ES57" s="80" cm="1">
        <f t="array" ref="ES57">_xlfn.IFS(MID(AP57,5,1)="4",1,MID(AP57,5,1)="1",1,TRUE,0)</f>
        <v>0</v>
      </c>
      <c r="ET57" s="80" cm="1">
        <f t="array" ref="ET57">_xlfn.IFS(MID(AQ57,5,1)="4",1,MID(AQ57,5,1)="1",1,TRUE,0)</f>
        <v>0</v>
      </c>
      <c r="EU57" s="80" cm="1">
        <f t="array" ref="EU57">_xlfn.IFS(MID(AR57,5,1)="4",1,MID(AR57,5,1)="1",1,TRUE,0)</f>
        <v>0</v>
      </c>
      <c r="EV57" s="80" cm="1">
        <f t="array" ref="EV57">_xlfn.IFS(MID(AS57,5,1)="4",1,MID(AS57,5,1)="1",1,TRUE,0)</f>
        <v>0</v>
      </c>
      <c r="EW57" s="80" cm="1">
        <f t="array" ref="EW57">_xlfn.IFS(MID(AT57,5,1)="4",1,MID(AT57,5,1)="1",1,TRUE,0)</f>
        <v>0</v>
      </c>
      <c r="EX57" s="80" cm="1">
        <f t="array" ref="EX57">_xlfn.IFS(MID(AU57,5,1)="4",1,MID(AU57,5,1)="1",1,TRUE,0)</f>
        <v>0</v>
      </c>
      <c r="EY57" s="80" cm="1">
        <f t="array" ref="EY57">_xlfn.IFS(MID(AV57,5,1)="4",1,MID(AV57,5,1)="1",1,TRUE,0)</f>
        <v>0</v>
      </c>
      <c r="EZ57" s="80" cm="1">
        <f t="array" ref="EZ57">_xlfn.IFS(MID(AW57,5,1)="4",1,MID(AW57,5,1)="1",1,TRUE,0)</f>
        <v>0</v>
      </c>
      <c r="FA57" s="80" cm="1">
        <f t="array" ref="FA57">_xlfn.IFS(MID(AX57,5,1)="4",1,MID(AX57,5,1)="1",1,TRUE,0)</f>
        <v>0</v>
      </c>
      <c r="FB57" s="80" cm="1">
        <f t="array" ref="FB57">_xlfn.IFS(MID(AY57,5,1)="4",1,MID(AY57,5,1)="1",1,TRUE,0)</f>
        <v>0</v>
      </c>
      <c r="FC57" s="80" cm="1">
        <f t="array" ref="FC57">_xlfn.IFS(MID(AZ57,5,1)="4",1,MID(AZ57,5,1)="1",1,TRUE,0)</f>
        <v>0</v>
      </c>
      <c r="FD57" s="80" cm="1">
        <f t="array" ref="FD57">_xlfn.IFS(MID(BA57,5,1)="4",1,MID(BA57,5,1)="1",1,TRUE,0)</f>
        <v>0</v>
      </c>
      <c r="FE57" s="80" cm="1">
        <f t="array" ref="FE57">_xlfn.IFS(MID(BB57,5,1)="4",1,MID(BB57,5,1)="1",1,TRUE,0)</f>
        <v>0</v>
      </c>
      <c r="FF57" s="80" cm="1">
        <f t="array" ref="FF57">_xlfn.IFS(MID(BC57,5,1)="4",1,MID(BC57,5,1)="1",1,TRUE,0)</f>
        <v>0</v>
      </c>
      <c r="FG57" s="80" cm="1">
        <f t="array" ref="FG57">_xlfn.IFS(MID(BD57,5,1)="4",1,MID(BD57,5,1)="1",1,TRUE,0)</f>
        <v>0</v>
      </c>
      <c r="FH57" s="80" cm="1">
        <f t="array" ref="FH57">_xlfn.IFS(MID(BE57,5,1)="4",1,MID(BE57,5,1)="1",1,TRUE,0)</f>
        <v>0</v>
      </c>
      <c r="FI57" s="80" cm="1">
        <f t="array" ref="FI57">_xlfn.IFS(MID(BF57,5,1)="4",1,MID(BF57,5,1)="1",1,TRUE,0)</f>
        <v>0</v>
      </c>
      <c r="FJ57" s="80" cm="1">
        <f t="array" ref="FJ57">_xlfn.IFS(MID(BG57,5,1)="4",1,MID(BG57,5,1)="1",1,TRUE,0)</f>
        <v>0</v>
      </c>
      <c r="FK57" s="80" cm="1">
        <f t="array" ref="FK57">_xlfn.IFS(MID(BH57,5,1)="4",1,MID(BH57,5,1)="1",1,TRUE,0)</f>
        <v>0</v>
      </c>
      <c r="FL57" s="80" cm="1">
        <f t="array" ref="FL57">_xlfn.IFS(MID(BI57,5,1)="4",1,MID(BI57,5,1)="1",1,TRUE,0)</f>
        <v>0</v>
      </c>
      <c r="FM57" s="80" cm="1">
        <f t="array" ref="FM57">_xlfn.IFS(MID(BJ57,5,1)="4",1,MID(BJ57,5,1)="1",1,TRUE,0)</f>
        <v>0</v>
      </c>
      <c r="FN57" s="80" cm="1">
        <f t="array" ref="FN57">_xlfn.IFS(MID(BK57,5,1)="4",1,MID(BK57,5,1)="1",1,TRUE,0)</f>
        <v>0</v>
      </c>
      <c r="FO57" s="80" cm="1">
        <f t="array" ref="FO57">_xlfn.IFS(MID(BL57,5,1)="4",1,MID(BL57,5,1)="1",1,TRUE,0)</f>
        <v>0</v>
      </c>
      <c r="FP57" s="80" cm="1">
        <f t="array" ref="FP57">_xlfn.IFS(MID(BM57,5,1)="4",1,MID(BM57,5,1)="1",1,TRUE,0)</f>
        <v>0</v>
      </c>
      <c r="FQ57" s="80" cm="1">
        <f t="array" ref="FQ57">_xlfn.IFS(MID(BN57,5,1)="4",1,MID(BN57,5,1)="1",1,TRUE,0)</f>
        <v>0</v>
      </c>
      <c r="FR57" s="80" cm="1">
        <f t="array" ref="FR57">_xlfn.IFS(MID(BO57,5,1)="4",1,MID(BO57,5,1)="1",1,TRUE,0)</f>
        <v>0</v>
      </c>
      <c r="FS57" s="80" cm="1">
        <f t="array" ref="FS57">_xlfn.IFS(MID(BP57,5,1)="4",1,MID(BP57,5,1)="1",1,TRUE,0)</f>
        <v>0</v>
      </c>
      <c r="FT57" s="80" cm="1">
        <f t="array" ref="FT57">_xlfn.IFS(MID(BQ57,5,1)="4",1,MID(BQ57,5,1)="1",1,TRUE,0)</f>
        <v>0</v>
      </c>
      <c r="FU57" s="80" cm="1">
        <f t="array" ref="FU57">_xlfn.IFS(MID(BR57,5,1)="4",1,MID(BR57,5,1)="1",1,TRUE,0)</f>
        <v>0</v>
      </c>
      <c r="FV57" s="80" cm="1">
        <f t="array" ref="FV57">_xlfn.IFS(MID(BS57,5,1)="4",1,MID(BS57,5,1)="1",1,TRUE,0)</f>
        <v>0</v>
      </c>
      <c r="FW57" s="80" cm="1">
        <f t="array" ref="FW57">_xlfn.IFS(MID(BT57,5,1)="4",1,MID(BT57,5,1)="1",1,TRUE,0)</f>
        <v>0</v>
      </c>
      <c r="FX57" s="80" cm="1">
        <f t="array" ref="FX57">_xlfn.IFS(MID(BU57,5,1)="4",1,MID(BU57,5,1)="1",1,TRUE,0)</f>
        <v>0</v>
      </c>
      <c r="FY57" s="80" cm="1">
        <f t="array" ref="FY57">_xlfn.IFS(MID(BV57,5,1)="4",1,MID(BV57,5,1)="1",1,TRUE,0)</f>
        <v>0</v>
      </c>
      <c r="FZ57" s="80" cm="1">
        <f t="array" ref="FZ57">_xlfn.IFS(MID(BW57,5,1)="4",1,MID(BW57,5,1)="1",1,TRUE,0)</f>
        <v>0</v>
      </c>
      <c r="GA57" s="80" cm="1">
        <f t="array" ref="GA57">_xlfn.IFS(MID(BX57,5,1)="4",1,MID(BX57,5,1)="1",1,TRUE,0)</f>
        <v>0</v>
      </c>
      <c r="GB57" s="80" cm="1">
        <f t="array" ref="GB57">_xlfn.IFS(MID(BY57,5,1)="4",1,MID(BY57,5,1)="1",1,TRUE,0)</f>
        <v>0</v>
      </c>
      <c r="GC57" s="80" cm="1">
        <f t="array" ref="GC57">_xlfn.IFS(MID(BZ57,5,1)="4",1,MID(BZ57,5,1)="1",1,TRUE,0)</f>
        <v>0</v>
      </c>
      <c r="GD57" s="80" cm="1">
        <f t="array" ref="GD57">_xlfn.IFS(MID(CA57,5,1)="4",1,MID(CA57,5,1)="1",1,TRUE,0)</f>
        <v>0</v>
      </c>
      <c r="GE57" s="80" cm="1">
        <f t="array" ref="GE57">_xlfn.IFS(MID(CB57,5,1)="4",1,MID(CB57,5,1)="1",1,TRUE,0)</f>
        <v>0</v>
      </c>
      <c r="GF57" s="80" cm="1">
        <f t="array" ref="GF57">_xlfn.IFS(MID(CC57,5,1)="4",1,MID(CC57,5,1)="1",1,TRUE,0)</f>
        <v>0</v>
      </c>
      <c r="GG57" s="80" cm="1">
        <f t="array" ref="GG57">_xlfn.IFS(MID(CD57,5,1)="4",1,MID(CD57,5,1)="1",1,TRUE,0)</f>
        <v>0</v>
      </c>
      <c r="GH57" s="80" cm="1">
        <f t="array" ref="GH57">_xlfn.IFS(MID(CE57,5,1)="4",1,MID(CE57,5,1)="1",1,TRUE,0)</f>
        <v>0</v>
      </c>
      <c r="GI57" s="80" cm="1">
        <f t="array" ref="GI57">_xlfn.IFS(MID(CF57,5,1)="4",1,MID(CF57,5,1)="1",1,TRUE,0)</f>
        <v>0</v>
      </c>
      <c r="GJ57" s="80" cm="1">
        <f t="array" ref="GJ57">_xlfn.IFS(MID(CG57,5,1)="4",1,MID(CG57,5,1)="1",1,TRUE,0)</f>
        <v>0</v>
      </c>
      <c r="GK57" s="80" cm="1">
        <f t="array" ref="GK57">_xlfn.IFS(MID(CH57,5,1)="4",1,MID(CH57,5,1)="1",1,TRUE,0)</f>
        <v>0</v>
      </c>
      <c r="GL57" s="80" cm="1">
        <f t="array" ref="GL57">_xlfn.IFS(MID(CI57,5,1)="4",1,MID(CI57,5,1)="1",1,TRUE,0)</f>
        <v>0</v>
      </c>
      <c r="GM57" s="80" cm="1">
        <f t="array" ref="GM57">_xlfn.IFS(MID(CJ57,5,1)="4",1,MID(CJ57,5,1)="1",1,TRUE,0)</f>
        <v>0</v>
      </c>
      <c r="GN57" s="80" cm="1">
        <f t="array" ref="GN57">_xlfn.IFS(MID(CK57,5,1)="4",1,MID(CK57,5,1)="1",1,TRUE,0)</f>
        <v>0</v>
      </c>
      <c r="GO57" s="80" cm="1">
        <f t="array" ref="GO57">_xlfn.IFS(MID(CL57,5,1)="4",1,MID(CL57,5,1)="1",1,TRUE,0)</f>
        <v>0</v>
      </c>
      <c r="GP57" s="80" cm="1">
        <f t="array" ref="GP57">_xlfn.IFS(MID(CM57,5,1)="4",1,MID(CM57,5,1)="1",1,TRUE,0)</f>
        <v>0</v>
      </c>
      <c r="GQ57" s="80" cm="1">
        <f t="array" ref="GQ57">_xlfn.IFS(MID(CN57,5,1)="4",1,MID(CN57,5,1)="1",1,TRUE,0)</f>
        <v>0</v>
      </c>
      <c r="GR57" s="80" cm="1">
        <f t="array" ref="GR57">_xlfn.IFS(MID(CO57,5,1)="4",1,MID(CO57,5,1)="1",1,TRUE,0)</f>
        <v>0</v>
      </c>
      <c r="GS57" s="80" cm="1">
        <f t="array" ref="GS57">_xlfn.IFS(MID(CP57,5,1)="4",1,MID(CP57,5,1)="1",1,TRUE,0)</f>
        <v>0</v>
      </c>
      <c r="GT57" s="80" cm="1">
        <f t="array" ref="GT57">_xlfn.IFS(MID(CQ57,5,1)="4",1,MID(CQ57,5,1)="1",1,TRUE,0)</f>
        <v>0</v>
      </c>
      <c r="GU57" s="80" cm="1">
        <f t="array" ref="GU57">_xlfn.IFS(MID(CR57,5,1)="4",1,MID(CR57,5,1)="1",1,TRUE,0)</f>
        <v>0</v>
      </c>
      <c r="GV57" s="80" cm="1">
        <f t="array" ref="GV57">_xlfn.IFS(MID(CS57,5,1)="4",1,MID(CS57,5,1)="1",1,TRUE,0)</f>
        <v>0</v>
      </c>
      <c r="GW57" s="80" cm="1">
        <f t="array" ref="GW57">_xlfn.IFS(MID(CT57,5,1)="4",1,MID(CT57,5,1)="1",1,TRUE,0)</f>
        <v>0</v>
      </c>
      <c r="GX57" s="80" cm="1">
        <f t="array" ref="GX57">_xlfn.IFS(MID(CU57,5,1)="4",1,MID(CU57,5,1)="1",1,TRUE,0)</f>
        <v>0</v>
      </c>
      <c r="GY57" s="80" cm="1">
        <f t="array" ref="GY57">_xlfn.IFS(MID(CV57,5,1)="4",1,MID(CV57,5,1)="1",1,TRUE,0)</f>
        <v>0</v>
      </c>
      <c r="GZ57" s="80" cm="1">
        <f t="array" ref="GZ57">_xlfn.IFS(MID(CW57,5,1)="4",1,MID(CW57,5,1)="1",1,TRUE,0)</f>
        <v>0</v>
      </c>
      <c r="HA57" s="80" cm="1">
        <f t="array" ref="HA57">_xlfn.IFS(MID(CX57,5,1)="4",1,MID(CX57,5,1)="1",1,TRUE,0)</f>
        <v>0</v>
      </c>
      <c r="HB57" s="80" cm="1">
        <f t="array" ref="HB57">_xlfn.IFS(MID(CY57,5,1)="4",1,MID(CY57,5,1)="1",1,TRUE,0)</f>
        <v>0</v>
      </c>
      <c r="HC57" s="80" cm="1">
        <f t="array" ref="HC57">_xlfn.IFS(MID(CZ57,5,1)="4",1,MID(CZ57,5,1)="1",1,TRUE,0)</f>
        <v>0</v>
      </c>
      <c r="HD57" s="80" cm="1">
        <f t="array" ref="HD57">_xlfn.IFS(MID(DA57,5,1)="4",1,MID(DA57,5,1)="1",1,TRUE,0)</f>
        <v>0</v>
      </c>
      <c r="HE57" s="80" cm="1">
        <f t="array" ref="HE57">_xlfn.IFS(MID(DB57,5,1)="4",1,MID(DB57,5,1)="1",1,TRUE,0)</f>
        <v>0</v>
      </c>
      <c r="HF57" s="80" cm="1">
        <f t="array" ref="HF57">_xlfn.IFS(MID(DC57,5,1)="4",1,MID(DC57,5,1)="1",1,TRUE,0)</f>
        <v>0</v>
      </c>
      <c r="HG57" s="80" cm="1">
        <f t="array" ref="HG57">_xlfn.IFS(MID(DD57,5,1)="4",1,MID(DD57,5,1)="1",1,TRUE,0)</f>
        <v>0</v>
      </c>
      <c r="HH57" s="80" cm="1">
        <f t="array" ref="HH57">_xlfn.IFS(MID(DE57,5,1)="4",1,MID(DE57,5,1)="1",1,TRUE,0)</f>
        <v>0</v>
      </c>
      <c r="HI57" s="80" cm="1">
        <f t="array" ref="HI57">_xlfn.IFS(MID(DF57,5,1)="4",1,MID(DF57,5,1)="1",1,TRUE,0)</f>
        <v>0</v>
      </c>
      <c r="HJ57" s="80" cm="1">
        <f t="array" ref="HJ57">_xlfn.IFS(MID(DG57,5,1)="4",1,MID(DG57,5,1)="1",1,TRUE,0)</f>
        <v>0</v>
      </c>
      <c r="HK57" s="80" cm="1">
        <f t="array" ref="HK57">_xlfn.IFS(MID(DH57,5,1)="4",1,MID(DH57,5,1)="1",1,TRUE,0)</f>
        <v>0</v>
      </c>
      <c r="HL57" s="80" cm="1">
        <f t="array" ref="HL57">_xlfn.IFS(MID(DI57,5,1)="4",1,MID(DI57,5,1)="1",1,TRUE,0)</f>
        <v>0</v>
      </c>
    </row>
    <row r="58" spans="1:220" s="80" customFormat="1" ht="26" x14ac:dyDescent="0.2">
      <c r="A58" s="268">
        <v>61</v>
      </c>
      <c r="B58" s="269" t="s">
        <v>2458</v>
      </c>
      <c r="C58" s="269" t="s">
        <v>2463</v>
      </c>
      <c r="D58" s="270" t="s">
        <v>2518</v>
      </c>
      <c r="E58" s="250"/>
      <c r="G58" s="80">
        <v>4</v>
      </c>
      <c r="H58" s="280" t="str" cm="1">
        <f t="array" aca="1" ref="H58" ca="1">INDEX(コード化!$CG$5:$CQ$110,H$3-6,$G58)</f>
        <v>400000</v>
      </c>
      <c r="I58" s="280" t="str" cm="1">
        <f t="array" aca="1" ref="I58" ca="1">INDEX(コード化!$CG$5:$CQ$110,I$3-6,$G58)</f>
        <v>400000</v>
      </c>
      <c r="J58" s="280" t="str" cm="1">
        <f t="array" aca="1" ref="J58" ca="1">INDEX(コード化!$CG$5:$CQ$110,J$3-6,$G58)</f>
        <v>400000</v>
      </c>
      <c r="K58" s="280" t="str" cm="1">
        <f t="array" aca="1" ref="K58" ca="1">INDEX(コード化!$CG$5:$CQ$110,K$3-6,$G58)</f>
        <v>400000</v>
      </c>
      <c r="L58" s="280" t="str" cm="1">
        <f t="array" aca="1" ref="L58" ca="1">INDEX(コード化!$CG$5:$CQ$110,L$3-6,$G58)</f>
        <v>400000</v>
      </c>
      <c r="M58" s="280" t="str" cm="1">
        <f t="array" aca="1" ref="M58" ca="1">INDEX(コード化!$CG$5:$CQ$110,M$3-6,$G58)</f>
        <v>400000</v>
      </c>
      <c r="N58" s="280" t="str" cm="1">
        <f t="array" ref="N58">INDEX(コード化!$CG$5:$CQ$110,N$3-6,$G58)</f>
        <v>400000</v>
      </c>
      <c r="O58" s="280" t="str" cm="1">
        <f t="array" ref="O58">INDEX(コード化!$CG$5:$CQ$110,O$3-6,$G58)</f>
        <v>400000</v>
      </c>
      <c r="P58" s="280" t="str" cm="1">
        <f t="array" ref="P58">INDEX(コード化!$CG$5:$CQ$110,P$3-6,$G58)</f>
        <v>400000</v>
      </c>
      <c r="Q58" s="280" t="str" cm="1">
        <f t="array" ref="Q58">INDEX(コード化!$CG$5:$CQ$110,Q$3-6,$G58)</f>
        <v>400000</v>
      </c>
      <c r="R58" s="280" t="str" cm="1">
        <f t="array" ref="R58">INDEX(コード化!$CG$5:$CQ$110,R$3-6,$G58)</f>
        <v>400000</v>
      </c>
      <c r="S58" s="280" t="str" cm="1">
        <f t="array" ref="S58">INDEX(コード化!$CG$5:$CQ$110,S$3-6,$G58)</f>
        <v>400000</v>
      </c>
      <c r="T58" s="280" t="str" cm="1">
        <f t="array" ref="T58">INDEX(コード化!$CG$5:$CQ$110,T$3-6,$G58)</f>
        <v>400000</v>
      </c>
      <c r="U58" s="280" t="str" cm="1">
        <f t="array" ref="U58">INDEX(コード化!$CG$5:$CQ$110,U$3-6,$G58)</f>
        <v>400000</v>
      </c>
      <c r="V58" s="280" t="str" cm="1">
        <f t="array" ref="V58">INDEX(コード化!$CG$5:$CQ$110,V$3-6,$G58)</f>
        <v>400000</v>
      </c>
      <c r="W58" s="280" t="str" cm="1">
        <f t="array" ref="W58">INDEX(コード化!$CG$5:$CQ$110,W$3-6,$G58)</f>
        <v>400000</v>
      </c>
      <c r="X58" s="280" t="str" cm="1">
        <f t="array" ref="X58">INDEX(コード化!$CG$5:$CQ$110,X$3-6,$G58)</f>
        <v>400000</v>
      </c>
      <c r="Y58" s="280" t="str" cm="1">
        <f t="array" ref="Y58">INDEX(コード化!$CG$5:$CQ$110,Y$3-6,$G58)</f>
        <v>400000</v>
      </c>
      <c r="Z58" s="280" t="str" cm="1">
        <f t="array" ref="Z58">INDEX(コード化!$CG$5:$CQ$110,Z$3-6,$G58)</f>
        <v>400000</v>
      </c>
      <c r="AA58" s="280" t="str" cm="1">
        <f t="array" ref="AA58">INDEX(コード化!$CG$5:$CQ$110,AA$3-6,$G58)</f>
        <v>400000</v>
      </c>
      <c r="AB58" s="280" t="str" cm="1">
        <f t="array" ref="AB58">INDEX(コード化!$CG$5:$CQ$110,AB$3-6,$G58)</f>
        <v>400000</v>
      </c>
      <c r="AC58" s="280" t="str" cm="1">
        <f t="array" ref="AC58">INDEX(コード化!$CG$5:$CQ$110,AC$3-6,$G58)</f>
        <v>400000</v>
      </c>
      <c r="AD58" s="280" t="str" cm="1">
        <f t="array" ref="AD58">INDEX(コード化!$CG$5:$CQ$110,AD$3-6,$G58)</f>
        <v>400000</v>
      </c>
      <c r="AE58" s="280" t="str" cm="1">
        <f t="array" ref="AE58">INDEX(コード化!$CG$5:$CQ$110,AE$3-6,$G58)</f>
        <v>400000</v>
      </c>
      <c r="AF58" s="280" t="str" cm="1">
        <f t="array" ref="AF58">INDEX(コード化!$CG$5:$CQ$110,AF$3-6,$G58)</f>
        <v>400000</v>
      </c>
      <c r="AG58" s="280" t="str" cm="1">
        <f t="array" ref="AG58">INDEX(コード化!$CG$5:$CQ$110,AG$3-6,$G58)</f>
        <v>400000</v>
      </c>
      <c r="AH58" s="280" t="str" cm="1">
        <f t="array" ref="AH58">INDEX(コード化!$CG$5:$CQ$110,AH$3-6,$G58)</f>
        <v>400000</v>
      </c>
      <c r="AI58" s="280" t="str" cm="1">
        <f t="array" ref="AI58">INDEX(コード化!$CG$5:$CQ$110,AI$3-6,$G58)</f>
        <v>400000</v>
      </c>
      <c r="AJ58" s="280" t="str" cm="1">
        <f t="array" ref="AJ58">INDEX(コード化!$CG$5:$CQ$110,AJ$3-6,$G58)</f>
        <v>400000</v>
      </c>
      <c r="AK58" s="280" t="str" cm="1">
        <f t="array" ref="AK58">INDEX(コード化!$CG$5:$CQ$110,AK$3-6,$G58)</f>
        <v>400000</v>
      </c>
      <c r="AL58" s="280" t="str" cm="1">
        <f t="array" ref="AL58">INDEX(コード化!$CG$5:$CQ$110,AL$3-6,$G58)</f>
        <v>400000</v>
      </c>
      <c r="AM58" s="280" t="str" cm="1">
        <f t="array" ref="AM58">INDEX(コード化!$CG$5:$CQ$110,AM$3-6,$G58)</f>
        <v>400000</v>
      </c>
      <c r="AN58" s="280" t="str" cm="1">
        <f t="array" ref="AN58">INDEX(コード化!$CG$5:$CQ$110,AN$3-6,$G58)</f>
        <v>400000</v>
      </c>
      <c r="AO58" s="280" t="str" cm="1">
        <f t="array" ref="AO58">INDEX(コード化!$CG$5:$CQ$110,AO$3-6,$G58)</f>
        <v>400000</v>
      </c>
      <c r="AP58" s="280" t="str" cm="1">
        <f t="array" ref="AP58">INDEX(コード化!$CG$5:$CQ$110,AP$3-6,$G58)</f>
        <v>400000</v>
      </c>
      <c r="AQ58" s="280" t="str" cm="1">
        <f t="array" ref="AQ58">INDEX(コード化!$CG$5:$CQ$110,AQ$3-6,$G58)</f>
        <v>400000</v>
      </c>
      <c r="AR58" s="280" t="str" cm="1">
        <f t="array" ref="AR58">INDEX(コード化!$CG$5:$CQ$110,AR$3-6,$G58)</f>
        <v>400000</v>
      </c>
      <c r="AS58" s="280" t="str" cm="1">
        <f t="array" ref="AS58">INDEX(コード化!$CG$5:$CQ$110,AS$3-6,$G58)</f>
        <v>400000</v>
      </c>
      <c r="AT58" s="280" t="str" cm="1">
        <f t="array" ref="AT58">INDEX(コード化!$CG$5:$CQ$110,AT$3-6,$G58)</f>
        <v>400000</v>
      </c>
      <c r="AU58" s="280" t="str" cm="1">
        <f t="array" ref="AU58">INDEX(コード化!$CG$5:$CQ$110,AU$3-6,$G58)</f>
        <v>400000</v>
      </c>
      <c r="AV58" s="280" t="str" cm="1">
        <f t="array" ref="AV58">INDEX(コード化!$CG$5:$CQ$110,AV$3-6,$G58)</f>
        <v>400000</v>
      </c>
      <c r="AW58" s="280" t="str" cm="1">
        <f t="array" ref="AW58">INDEX(コード化!$CG$5:$CQ$110,AW$3-6,$G58)</f>
        <v>400000</v>
      </c>
      <c r="AX58" s="280" t="str" cm="1">
        <f t="array" ref="AX58">INDEX(コード化!$CG$5:$CQ$110,AX$3-6,$G58)</f>
        <v>400000</v>
      </c>
      <c r="AY58" s="280" t="str" cm="1">
        <f t="array" ref="AY58">INDEX(コード化!$CG$5:$CQ$110,AY$3-6,$G58)</f>
        <v>400000</v>
      </c>
      <c r="AZ58" s="280" t="str" cm="1">
        <f t="array" ref="AZ58">INDEX(コード化!$CG$5:$CQ$110,AZ$3-6,$G58)</f>
        <v>400000</v>
      </c>
      <c r="BA58" s="280" t="str" cm="1">
        <f t="array" ref="BA58">INDEX(コード化!$CG$5:$CQ$110,BA$3-6,$G58)</f>
        <v>400000</v>
      </c>
      <c r="BB58" s="280" t="str" cm="1">
        <f t="array" ref="BB58">INDEX(コード化!$CG$5:$CQ$110,BB$3-6,$G58)</f>
        <v>400000</v>
      </c>
      <c r="BC58" s="280" t="str" cm="1">
        <f t="array" ref="BC58">INDEX(コード化!$CG$5:$CQ$110,BC$3-6,$G58)</f>
        <v>400000</v>
      </c>
      <c r="BD58" s="280" t="str" cm="1">
        <f t="array" ref="BD58">INDEX(コード化!$CG$5:$CQ$110,BD$3-6,$G58)</f>
        <v>400000</v>
      </c>
      <c r="BE58" s="280" t="str" cm="1">
        <f t="array" ref="BE58">INDEX(コード化!$CG$5:$CQ$110,BE$3-6,$G58)</f>
        <v>400000</v>
      </c>
      <c r="BF58" s="280" t="str" cm="1">
        <f t="array" ref="BF58">INDEX(コード化!$CG$5:$CQ$110,BF$3-6,$G58)</f>
        <v>400000</v>
      </c>
      <c r="BG58" s="280" t="str" cm="1">
        <f t="array" ref="BG58">INDEX(コード化!$CG$5:$CQ$110,BG$3-6,$G58)</f>
        <v>400000</v>
      </c>
      <c r="BH58" s="280" t="str" cm="1">
        <f t="array" ref="BH58">INDEX(コード化!$CG$5:$CQ$110,BH$3-6,$G58)</f>
        <v>400000</v>
      </c>
      <c r="BI58" s="280" t="str" cm="1">
        <f t="array" ref="BI58">INDEX(コード化!$CG$5:$CQ$110,BI$3-6,$G58)</f>
        <v>400000</v>
      </c>
      <c r="BJ58" s="280" t="str" cm="1">
        <f t="array" ref="BJ58">INDEX(コード化!$CG$5:$CQ$110,BJ$3-6,$G58)</f>
        <v>400000</v>
      </c>
      <c r="BK58" s="280" t="str" cm="1">
        <f t="array" ref="BK58">INDEX(コード化!$CG$5:$CQ$110,BK$3-6,$G58)</f>
        <v>400000</v>
      </c>
      <c r="BL58" s="280" t="str" cm="1">
        <f t="array" ref="BL58">INDEX(コード化!$CG$5:$CQ$110,BL$3-6,$G58)</f>
        <v>400000</v>
      </c>
      <c r="BM58" s="280" t="str" cm="1">
        <f t="array" ref="BM58">INDEX(コード化!$CG$5:$CQ$110,BM$3-6,$G58)</f>
        <v>400000</v>
      </c>
      <c r="BN58" s="280" t="str" cm="1">
        <f t="array" ref="BN58">INDEX(コード化!$CG$5:$CQ$110,BN$3-6,$G58)</f>
        <v>400000</v>
      </c>
      <c r="BO58" s="280" t="str" cm="1">
        <f t="array" ref="BO58">INDEX(コード化!$CG$5:$CQ$110,BO$3-6,$G58)</f>
        <v>400000</v>
      </c>
      <c r="BP58" s="280" t="str" cm="1">
        <f t="array" ref="BP58">INDEX(コード化!$CG$5:$CQ$110,BP$3-6,$G58)</f>
        <v>400000</v>
      </c>
      <c r="BQ58" s="280" t="str" cm="1">
        <f t="array" ref="BQ58">INDEX(コード化!$CG$5:$CQ$110,BQ$3-6,$G58)</f>
        <v>400000</v>
      </c>
      <c r="BR58" s="280" t="str" cm="1">
        <f t="array" ref="BR58">INDEX(コード化!$CG$5:$CQ$110,BR$3-6,$G58)</f>
        <v>400000</v>
      </c>
      <c r="BS58" s="280" t="str" cm="1">
        <f t="array" ref="BS58">INDEX(コード化!$CG$5:$CQ$110,BS$3-6,$G58)</f>
        <v>400000</v>
      </c>
      <c r="BT58" s="280" t="str" cm="1">
        <f t="array" ref="BT58">INDEX(コード化!$CG$5:$CQ$110,BT$3-6,$G58)</f>
        <v>400000</v>
      </c>
      <c r="BU58" s="280" t="str" cm="1">
        <f t="array" ref="BU58">INDEX(コード化!$CG$5:$CQ$110,BU$3-6,$G58)</f>
        <v>400000</v>
      </c>
      <c r="BV58" s="280" t="str" cm="1">
        <f t="array" ref="BV58">INDEX(コード化!$CG$5:$CQ$110,BV$3-6,$G58)</f>
        <v>400000</v>
      </c>
      <c r="BW58" s="280" t="str" cm="1">
        <f t="array" ref="BW58">INDEX(コード化!$CG$5:$CQ$110,BW$3-6,$G58)</f>
        <v>400000</v>
      </c>
      <c r="BX58" s="280" t="str" cm="1">
        <f t="array" ref="BX58">INDEX(コード化!$CG$5:$CQ$110,BX$3-6,$G58)</f>
        <v>400000</v>
      </c>
      <c r="BY58" s="280" t="str" cm="1">
        <f t="array" ref="BY58">INDEX(コード化!$CG$5:$CQ$110,BY$3-6,$G58)</f>
        <v>400000</v>
      </c>
      <c r="BZ58" s="280" t="str" cm="1">
        <f t="array" ref="BZ58">INDEX(コード化!$CG$5:$CQ$110,BZ$3-6,$G58)</f>
        <v>400000</v>
      </c>
      <c r="CA58" s="280" t="str" cm="1">
        <f t="array" ref="CA58">INDEX(コード化!$CG$5:$CQ$110,CA$3-6,$G58)</f>
        <v>400000</v>
      </c>
      <c r="CB58" s="280" t="str" cm="1">
        <f t="array" ref="CB58">INDEX(コード化!$CG$5:$CQ$110,CB$3-6,$G58)</f>
        <v>400000</v>
      </c>
      <c r="CC58" s="280" t="str" cm="1">
        <f t="array" ref="CC58">INDEX(コード化!$CG$5:$CQ$110,CC$3-6,$G58)</f>
        <v>400000</v>
      </c>
      <c r="CD58" s="280" t="str" cm="1">
        <f t="array" ref="CD58">INDEX(コード化!$CG$5:$CQ$110,CD$3-6,$G58)</f>
        <v>400000</v>
      </c>
      <c r="CE58" s="280" t="str" cm="1">
        <f t="array" ref="CE58">INDEX(コード化!$CG$5:$CQ$110,CE$3-6,$G58)</f>
        <v>400000</v>
      </c>
      <c r="CF58" s="280" t="str" cm="1">
        <f t="array" ref="CF58">INDEX(コード化!$CG$5:$CQ$110,CF$3-6,$G58)</f>
        <v>400000</v>
      </c>
      <c r="CG58" s="280" t="str" cm="1">
        <f t="array" ref="CG58">INDEX(コード化!$CG$5:$CQ$110,CG$3-6,$G58)</f>
        <v>400000</v>
      </c>
      <c r="CH58" s="280" t="str" cm="1">
        <f t="array" ref="CH58">INDEX(コード化!$CG$5:$CQ$110,CH$3-6,$G58)</f>
        <v>400000</v>
      </c>
      <c r="CI58" s="280" t="str" cm="1">
        <f t="array" ref="CI58">INDEX(コード化!$CG$5:$CQ$110,CI$3-6,$G58)</f>
        <v>400000</v>
      </c>
      <c r="CJ58" s="280" t="str" cm="1">
        <f t="array" ref="CJ58">INDEX(コード化!$CG$5:$CQ$110,CJ$3-6,$G58)</f>
        <v>400000</v>
      </c>
      <c r="CK58" s="280" t="str" cm="1">
        <f t="array" ref="CK58">INDEX(コード化!$CG$5:$CQ$110,CK$3-6,$G58)</f>
        <v>400000</v>
      </c>
      <c r="CL58" s="280" t="str" cm="1">
        <f t="array" ref="CL58">INDEX(コード化!$CG$5:$CQ$110,CL$3-6,$G58)</f>
        <v>400000</v>
      </c>
      <c r="CM58" s="280" t="str" cm="1">
        <f t="array" ref="CM58">INDEX(コード化!$CG$5:$CQ$110,CM$3-6,$G58)</f>
        <v>400000</v>
      </c>
      <c r="CN58" s="280" t="str" cm="1">
        <f t="array" ref="CN58">INDEX(コード化!$CG$5:$CQ$110,CN$3-6,$G58)</f>
        <v>400000</v>
      </c>
      <c r="CO58" s="280" t="str" cm="1">
        <f t="array" ref="CO58">INDEX(コード化!$CG$5:$CQ$110,CO$3-6,$G58)</f>
        <v>400000</v>
      </c>
      <c r="CP58" s="280" t="str" cm="1">
        <f t="array" ref="CP58">INDEX(コード化!$CG$5:$CQ$110,CP$3-6,$G58)</f>
        <v>400000</v>
      </c>
      <c r="CQ58" s="280" t="str" cm="1">
        <f t="array" ref="CQ58">INDEX(コード化!$CG$5:$CQ$110,CQ$3-6,$G58)</f>
        <v>400000</v>
      </c>
      <c r="CR58" s="280" t="str" cm="1">
        <f t="array" ref="CR58">INDEX(コード化!$CG$5:$CQ$110,CR$3-6,$G58)</f>
        <v>400000</v>
      </c>
      <c r="CS58" s="280" t="str" cm="1">
        <f t="array" ref="CS58">INDEX(コード化!$CG$5:$CQ$110,CS$3-6,$G58)</f>
        <v>400000</v>
      </c>
      <c r="CT58" s="280" t="str" cm="1">
        <f t="array" ref="CT58">INDEX(コード化!$CG$5:$CQ$110,CT$3-6,$G58)</f>
        <v>400000</v>
      </c>
      <c r="CU58" s="280" t="str" cm="1">
        <f t="array" ref="CU58">INDEX(コード化!$CG$5:$CQ$110,CU$3-6,$G58)</f>
        <v>400000</v>
      </c>
      <c r="CV58" s="280" t="str" cm="1">
        <f t="array" ref="CV58">INDEX(コード化!$CG$5:$CQ$110,CV$3-6,$G58)</f>
        <v>400000</v>
      </c>
      <c r="CW58" s="280" t="str" cm="1">
        <f t="array" ref="CW58">INDEX(コード化!$CG$5:$CQ$110,CW$3-6,$G58)</f>
        <v>400000</v>
      </c>
      <c r="CX58" s="280" t="str" cm="1">
        <f t="array" ref="CX58">INDEX(コード化!$CG$5:$CQ$110,CX$3-6,$G58)</f>
        <v>400000</v>
      </c>
      <c r="CY58" s="280" t="str" cm="1">
        <f t="array" ref="CY58">INDEX(コード化!$CG$5:$CQ$110,CY$3-6,$G58)</f>
        <v>400000</v>
      </c>
      <c r="CZ58" s="280" t="str" cm="1">
        <f t="array" ref="CZ58">INDEX(コード化!$CG$5:$CQ$110,CZ$3-6,$G58)</f>
        <v>400000</v>
      </c>
      <c r="DA58" s="280" t="str" cm="1">
        <f t="array" ref="DA58">INDEX(コード化!$CG$5:$CQ$110,DA$3-6,$G58)</f>
        <v>400000</v>
      </c>
      <c r="DB58" s="280" t="str" cm="1">
        <f t="array" ref="DB58">INDEX(コード化!$CG$5:$CQ$110,DB$3-6,$G58)</f>
        <v>400000</v>
      </c>
      <c r="DC58" s="280" t="str" cm="1">
        <f t="array" ref="DC58">INDEX(コード化!$CG$5:$CQ$110,DC$3-6,$G58)</f>
        <v>400000</v>
      </c>
      <c r="DD58" s="280" t="str" cm="1">
        <f t="array" ref="DD58">INDEX(コード化!$CG$5:$CQ$110,DD$3-6,$G58)</f>
        <v>400000</v>
      </c>
      <c r="DE58" s="280" t="str" cm="1">
        <f t="array" ref="DE58">INDEX(コード化!$CG$5:$CQ$110,DE$3-6,$G58)</f>
        <v>400000</v>
      </c>
      <c r="DF58" s="280" t="str" cm="1">
        <f t="array" ref="DF58">INDEX(コード化!$CG$5:$CQ$110,DF$3-6,$G58)</f>
        <v>400000</v>
      </c>
      <c r="DG58" s="280" t="str" cm="1">
        <f t="array" ref="DG58">INDEX(コード化!$CG$5:$CQ$110,DG$3-6,$G58)</f>
        <v>400000</v>
      </c>
      <c r="DH58" s="280" t="str" cm="1">
        <f t="array" ref="DH58">INDEX(コード化!$CG$5:$CQ$110,DH$3-6,$G58)</f>
        <v>400000</v>
      </c>
      <c r="DI58" s="280" t="str" cm="1">
        <f t="array" ref="DI58">INDEX(コード化!$CG$5:$CQ$110,DI$3-6,$G58)</f>
        <v>400000</v>
      </c>
      <c r="DK58" s="80">
        <f ca="1">IF(AND(MID(H58,5,1)="8",MID(H58,6,1)="2"),1,0)</f>
        <v>0</v>
      </c>
      <c r="DL58" s="80">
        <f t="shared" ref="DL58:FW58" ca="1" si="18">IF(AND(MID(I58,5,1)="8",MID(I58,6,1)="2"),1,0)</f>
        <v>0</v>
      </c>
      <c r="DM58" s="80">
        <f t="shared" ca="1" si="18"/>
        <v>0</v>
      </c>
      <c r="DN58" s="80">
        <f t="shared" ca="1" si="18"/>
        <v>0</v>
      </c>
      <c r="DO58" s="80">
        <f t="shared" ca="1" si="18"/>
        <v>0</v>
      </c>
      <c r="DP58" s="80">
        <f t="shared" ca="1" si="18"/>
        <v>0</v>
      </c>
      <c r="DQ58" s="80">
        <f t="shared" si="18"/>
        <v>0</v>
      </c>
      <c r="DR58" s="80">
        <f t="shared" si="18"/>
        <v>0</v>
      </c>
      <c r="DS58" s="80">
        <f t="shared" si="18"/>
        <v>0</v>
      </c>
      <c r="DT58" s="80">
        <f t="shared" si="18"/>
        <v>0</v>
      </c>
      <c r="DU58" s="80">
        <f t="shared" si="18"/>
        <v>0</v>
      </c>
      <c r="DV58" s="80">
        <f t="shared" si="18"/>
        <v>0</v>
      </c>
      <c r="DW58" s="80">
        <f t="shared" si="18"/>
        <v>0</v>
      </c>
      <c r="DX58" s="80">
        <f t="shared" si="18"/>
        <v>0</v>
      </c>
      <c r="DY58" s="80">
        <f t="shared" si="18"/>
        <v>0</v>
      </c>
      <c r="DZ58" s="80">
        <f t="shared" si="18"/>
        <v>0</v>
      </c>
      <c r="EA58" s="80">
        <f t="shared" si="18"/>
        <v>0</v>
      </c>
      <c r="EB58" s="80">
        <f t="shared" si="18"/>
        <v>0</v>
      </c>
      <c r="EC58" s="80">
        <f t="shared" si="18"/>
        <v>0</v>
      </c>
      <c r="ED58" s="80">
        <f t="shared" si="18"/>
        <v>0</v>
      </c>
      <c r="EE58" s="80">
        <f t="shared" si="18"/>
        <v>0</v>
      </c>
      <c r="EF58" s="80">
        <f t="shared" si="18"/>
        <v>0</v>
      </c>
      <c r="EG58" s="80">
        <f t="shared" si="18"/>
        <v>0</v>
      </c>
      <c r="EH58" s="80">
        <f t="shared" si="18"/>
        <v>0</v>
      </c>
      <c r="EI58" s="80">
        <f t="shared" si="18"/>
        <v>0</v>
      </c>
      <c r="EJ58" s="80">
        <f t="shared" si="18"/>
        <v>0</v>
      </c>
      <c r="EK58" s="80">
        <f t="shared" si="18"/>
        <v>0</v>
      </c>
      <c r="EL58" s="80">
        <f t="shared" si="18"/>
        <v>0</v>
      </c>
      <c r="EM58" s="80">
        <f t="shared" si="18"/>
        <v>0</v>
      </c>
      <c r="EN58" s="80">
        <f t="shared" si="18"/>
        <v>0</v>
      </c>
      <c r="EO58" s="80">
        <f t="shared" si="18"/>
        <v>0</v>
      </c>
      <c r="EP58" s="80">
        <f t="shared" si="18"/>
        <v>0</v>
      </c>
      <c r="EQ58" s="80">
        <f t="shared" si="18"/>
        <v>0</v>
      </c>
      <c r="ER58" s="80">
        <f t="shared" si="18"/>
        <v>0</v>
      </c>
      <c r="ES58" s="80">
        <f t="shared" si="18"/>
        <v>0</v>
      </c>
      <c r="ET58" s="80">
        <f t="shared" si="18"/>
        <v>0</v>
      </c>
      <c r="EU58" s="80">
        <f t="shared" si="18"/>
        <v>0</v>
      </c>
      <c r="EV58" s="80">
        <f t="shared" si="18"/>
        <v>0</v>
      </c>
      <c r="EW58" s="80">
        <f t="shared" si="18"/>
        <v>0</v>
      </c>
      <c r="EX58" s="80">
        <f t="shared" si="18"/>
        <v>0</v>
      </c>
      <c r="EY58" s="80">
        <f t="shared" si="18"/>
        <v>0</v>
      </c>
      <c r="EZ58" s="80">
        <f t="shared" si="18"/>
        <v>0</v>
      </c>
      <c r="FA58" s="80">
        <f t="shared" si="18"/>
        <v>0</v>
      </c>
      <c r="FB58" s="80">
        <f t="shared" si="18"/>
        <v>0</v>
      </c>
      <c r="FC58" s="80">
        <f t="shared" si="18"/>
        <v>0</v>
      </c>
      <c r="FD58" s="80">
        <f t="shared" si="18"/>
        <v>0</v>
      </c>
      <c r="FE58" s="80">
        <f t="shared" si="18"/>
        <v>0</v>
      </c>
      <c r="FF58" s="80">
        <f t="shared" si="18"/>
        <v>0</v>
      </c>
      <c r="FG58" s="80">
        <f t="shared" si="18"/>
        <v>0</v>
      </c>
      <c r="FH58" s="80">
        <f t="shared" si="18"/>
        <v>0</v>
      </c>
      <c r="FI58" s="80">
        <f t="shared" si="18"/>
        <v>0</v>
      </c>
      <c r="FJ58" s="80">
        <f t="shared" si="18"/>
        <v>0</v>
      </c>
      <c r="FK58" s="80">
        <f t="shared" si="18"/>
        <v>0</v>
      </c>
      <c r="FL58" s="80">
        <f t="shared" si="18"/>
        <v>0</v>
      </c>
      <c r="FM58" s="80">
        <f t="shared" si="18"/>
        <v>0</v>
      </c>
      <c r="FN58" s="80">
        <f t="shared" si="18"/>
        <v>0</v>
      </c>
      <c r="FO58" s="80">
        <f t="shared" si="18"/>
        <v>0</v>
      </c>
      <c r="FP58" s="80">
        <f t="shared" si="18"/>
        <v>0</v>
      </c>
      <c r="FQ58" s="80">
        <f t="shared" si="18"/>
        <v>0</v>
      </c>
      <c r="FR58" s="80">
        <f t="shared" si="18"/>
        <v>0</v>
      </c>
      <c r="FS58" s="80">
        <f t="shared" si="18"/>
        <v>0</v>
      </c>
      <c r="FT58" s="80">
        <f t="shared" si="18"/>
        <v>0</v>
      </c>
      <c r="FU58" s="80">
        <f t="shared" si="18"/>
        <v>0</v>
      </c>
      <c r="FV58" s="80">
        <f t="shared" si="18"/>
        <v>0</v>
      </c>
      <c r="FW58" s="80">
        <f t="shared" si="18"/>
        <v>0</v>
      </c>
      <c r="FX58" s="80">
        <f t="shared" ref="FX58:HL58" si="19">IF(AND(MID(BU58,5,1)="8",MID(BU58,6,1)="2"),1,0)</f>
        <v>0</v>
      </c>
      <c r="FY58" s="80">
        <f t="shared" si="19"/>
        <v>0</v>
      </c>
      <c r="FZ58" s="80">
        <f t="shared" si="19"/>
        <v>0</v>
      </c>
      <c r="GA58" s="80">
        <f t="shared" si="19"/>
        <v>0</v>
      </c>
      <c r="GB58" s="80">
        <f t="shared" si="19"/>
        <v>0</v>
      </c>
      <c r="GC58" s="80">
        <f t="shared" si="19"/>
        <v>0</v>
      </c>
      <c r="GD58" s="80">
        <f t="shared" si="19"/>
        <v>0</v>
      </c>
      <c r="GE58" s="80">
        <f t="shared" si="19"/>
        <v>0</v>
      </c>
      <c r="GF58" s="80">
        <f t="shared" si="19"/>
        <v>0</v>
      </c>
      <c r="GG58" s="80">
        <f t="shared" si="19"/>
        <v>0</v>
      </c>
      <c r="GH58" s="80">
        <f t="shared" si="19"/>
        <v>0</v>
      </c>
      <c r="GI58" s="80">
        <f t="shared" si="19"/>
        <v>0</v>
      </c>
      <c r="GJ58" s="80">
        <f t="shared" si="19"/>
        <v>0</v>
      </c>
      <c r="GK58" s="80">
        <f t="shared" si="19"/>
        <v>0</v>
      </c>
      <c r="GL58" s="80">
        <f t="shared" si="19"/>
        <v>0</v>
      </c>
      <c r="GM58" s="80">
        <f t="shared" si="19"/>
        <v>0</v>
      </c>
      <c r="GN58" s="80">
        <f t="shared" si="19"/>
        <v>0</v>
      </c>
      <c r="GO58" s="80">
        <f t="shared" si="19"/>
        <v>0</v>
      </c>
      <c r="GP58" s="80">
        <f t="shared" si="19"/>
        <v>0</v>
      </c>
      <c r="GQ58" s="80">
        <f t="shared" si="19"/>
        <v>0</v>
      </c>
      <c r="GR58" s="80">
        <f t="shared" si="19"/>
        <v>0</v>
      </c>
      <c r="GS58" s="80">
        <f t="shared" si="19"/>
        <v>0</v>
      </c>
      <c r="GT58" s="80">
        <f t="shared" si="19"/>
        <v>0</v>
      </c>
      <c r="GU58" s="80">
        <f t="shared" si="19"/>
        <v>0</v>
      </c>
      <c r="GV58" s="80">
        <f t="shared" si="19"/>
        <v>0</v>
      </c>
      <c r="GW58" s="80">
        <f t="shared" si="19"/>
        <v>0</v>
      </c>
      <c r="GX58" s="80">
        <f t="shared" si="19"/>
        <v>0</v>
      </c>
      <c r="GY58" s="80">
        <f t="shared" si="19"/>
        <v>0</v>
      </c>
      <c r="GZ58" s="80">
        <f t="shared" si="19"/>
        <v>0</v>
      </c>
      <c r="HA58" s="80">
        <f t="shared" si="19"/>
        <v>0</v>
      </c>
      <c r="HB58" s="80">
        <f t="shared" si="19"/>
        <v>0</v>
      </c>
      <c r="HC58" s="80">
        <f t="shared" si="19"/>
        <v>0</v>
      </c>
      <c r="HD58" s="80">
        <f t="shared" si="19"/>
        <v>0</v>
      </c>
      <c r="HE58" s="80">
        <f t="shared" si="19"/>
        <v>0</v>
      </c>
      <c r="HF58" s="80">
        <f t="shared" si="19"/>
        <v>0</v>
      </c>
      <c r="HG58" s="80">
        <f t="shared" si="19"/>
        <v>0</v>
      </c>
      <c r="HH58" s="80">
        <f t="shared" si="19"/>
        <v>0</v>
      </c>
      <c r="HI58" s="80">
        <f t="shared" si="19"/>
        <v>0</v>
      </c>
      <c r="HJ58" s="80">
        <f t="shared" si="19"/>
        <v>0</v>
      </c>
      <c r="HK58" s="80">
        <f t="shared" si="19"/>
        <v>0</v>
      </c>
      <c r="HL58" s="80">
        <f t="shared" si="19"/>
        <v>0</v>
      </c>
    </row>
    <row r="59" spans="1:220" s="80" customFormat="1" ht="26" x14ac:dyDescent="0.2">
      <c r="A59" s="268">
        <v>62</v>
      </c>
      <c r="B59" s="269" t="s">
        <v>2458</v>
      </c>
      <c r="C59" s="269" t="s">
        <v>2463</v>
      </c>
      <c r="D59" s="270" t="s">
        <v>2519</v>
      </c>
      <c r="E59" s="250"/>
      <c r="G59" s="80">
        <v>4</v>
      </c>
      <c r="H59" s="280" t="str" cm="1">
        <f t="array" aca="1" ref="H59" ca="1">INDEX(コード化!$CG$5:$CQ$110,H$3-6,$G59)</f>
        <v>400000</v>
      </c>
      <c r="I59" s="280" t="str" cm="1">
        <f t="array" aca="1" ref="I59" ca="1">INDEX(コード化!$CG$5:$CQ$110,I$3-6,$G59)</f>
        <v>400000</v>
      </c>
      <c r="J59" s="280" t="str" cm="1">
        <f t="array" aca="1" ref="J59" ca="1">INDEX(コード化!$CG$5:$CQ$110,J$3-6,$G59)</f>
        <v>400000</v>
      </c>
      <c r="K59" s="280" t="str" cm="1">
        <f t="array" aca="1" ref="K59" ca="1">INDEX(コード化!$CG$5:$CQ$110,K$3-6,$G59)</f>
        <v>400000</v>
      </c>
      <c r="L59" s="280" t="str" cm="1">
        <f t="array" aca="1" ref="L59" ca="1">INDEX(コード化!$CG$5:$CQ$110,L$3-6,$G59)</f>
        <v>400000</v>
      </c>
      <c r="M59" s="280" t="str" cm="1">
        <f t="array" aca="1" ref="M59" ca="1">INDEX(コード化!$CG$5:$CQ$110,M$3-6,$G59)</f>
        <v>400000</v>
      </c>
      <c r="N59" s="280" t="str" cm="1">
        <f t="array" ref="N59">INDEX(コード化!$CG$5:$CQ$110,N$3-6,$G59)</f>
        <v>400000</v>
      </c>
      <c r="O59" s="280" t="str" cm="1">
        <f t="array" ref="O59">INDEX(コード化!$CG$5:$CQ$110,O$3-6,$G59)</f>
        <v>400000</v>
      </c>
      <c r="P59" s="280" t="str" cm="1">
        <f t="array" ref="P59">INDEX(コード化!$CG$5:$CQ$110,P$3-6,$G59)</f>
        <v>400000</v>
      </c>
      <c r="Q59" s="280" t="str" cm="1">
        <f t="array" ref="Q59">INDEX(コード化!$CG$5:$CQ$110,Q$3-6,$G59)</f>
        <v>400000</v>
      </c>
      <c r="R59" s="280" t="str" cm="1">
        <f t="array" ref="R59">INDEX(コード化!$CG$5:$CQ$110,R$3-6,$G59)</f>
        <v>400000</v>
      </c>
      <c r="S59" s="280" t="str" cm="1">
        <f t="array" ref="S59">INDEX(コード化!$CG$5:$CQ$110,S$3-6,$G59)</f>
        <v>400000</v>
      </c>
      <c r="T59" s="280" t="str" cm="1">
        <f t="array" ref="T59">INDEX(コード化!$CG$5:$CQ$110,T$3-6,$G59)</f>
        <v>400000</v>
      </c>
      <c r="U59" s="280" t="str" cm="1">
        <f t="array" ref="U59">INDEX(コード化!$CG$5:$CQ$110,U$3-6,$G59)</f>
        <v>400000</v>
      </c>
      <c r="V59" s="280" t="str" cm="1">
        <f t="array" ref="V59">INDEX(コード化!$CG$5:$CQ$110,V$3-6,$G59)</f>
        <v>400000</v>
      </c>
      <c r="W59" s="280" t="str" cm="1">
        <f t="array" ref="W59">INDEX(コード化!$CG$5:$CQ$110,W$3-6,$G59)</f>
        <v>400000</v>
      </c>
      <c r="X59" s="280" t="str" cm="1">
        <f t="array" ref="X59">INDEX(コード化!$CG$5:$CQ$110,X$3-6,$G59)</f>
        <v>400000</v>
      </c>
      <c r="Y59" s="280" t="str" cm="1">
        <f t="array" ref="Y59">INDEX(コード化!$CG$5:$CQ$110,Y$3-6,$G59)</f>
        <v>400000</v>
      </c>
      <c r="Z59" s="280" t="str" cm="1">
        <f t="array" ref="Z59">INDEX(コード化!$CG$5:$CQ$110,Z$3-6,$G59)</f>
        <v>400000</v>
      </c>
      <c r="AA59" s="280" t="str" cm="1">
        <f t="array" ref="AA59">INDEX(コード化!$CG$5:$CQ$110,AA$3-6,$G59)</f>
        <v>400000</v>
      </c>
      <c r="AB59" s="280" t="str" cm="1">
        <f t="array" ref="AB59">INDEX(コード化!$CG$5:$CQ$110,AB$3-6,$G59)</f>
        <v>400000</v>
      </c>
      <c r="AC59" s="280" t="str" cm="1">
        <f t="array" ref="AC59">INDEX(コード化!$CG$5:$CQ$110,AC$3-6,$G59)</f>
        <v>400000</v>
      </c>
      <c r="AD59" s="280" t="str" cm="1">
        <f t="array" ref="AD59">INDEX(コード化!$CG$5:$CQ$110,AD$3-6,$G59)</f>
        <v>400000</v>
      </c>
      <c r="AE59" s="280" t="str" cm="1">
        <f t="array" ref="AE59">INDEX(コード化!$CG$5:$CQ$110,AE$3-6,$G59)</f>
        <v>400000</v>
      </c>
      <c r="AF59" s="280" t="str" cm="1">
        <f t="array" ref="AF59">INDEX(コード化!$CG$5:$CQ$110,AF$3-6,$G59)</f>
        <v>400000</v>
      </c>
      <c r="AG59" s="280" t="str" cm="1">
        <f t="array" ref="AG59">INDEX(コード化!$CG$5:$CQ$110,AG$3-6,$G59)</f>
        <v>400000</v>
      </c>
      <c r="AH59" s="280" t="str" cm="1">
        <f t="array" ref="AH59">INDEX(コード化!$CG$5:$CQ$110,AH$3-6,$G59)</f>
        <v>400000</v>
      </c>
      <c r="AI59" s="280" t="str" cm="1">
        <f t="array" ref="AI59">INDEX(コード化!$CG$5:$CQ$110,AI$3-6,$G59)</f>
        <v>400000</v>
      </c>
      <c r="AJ59" s="280" t="str" cm="1">
        <f t="array" ref="AJ59">INDEX(コード化!$CG$5:$CQ$110,AJ$3-6,$G59)</f>
        <v>400000</v>
      </c>
      <c r="AK59" s="280" t="str" cm="1">
        <f t="array" ref="AK59">INDEX(コード化!$CG$5:$CQ$110,AK$3-6,$G59)</f>
        <v>400000</v>
      </c>
      <c r="AL59" s="280" t="str" cm="1">
        <f t="array" ref="AL59">INDEX(コード化!$CG$5:$CQ$110,AL$3-6,$G59)</f>
        <v>400000</v>
      </c>
      <c r="AM59" s="280" t="str" cm="1">
        <f t="array" ref="AM59">INDEX(コード化!$CG$5:$CQ$110,AM$3-6,$G59)</f>
        <v>400000</v>
      </c>
      <c r="AN59" s="280" t="str" cm="1">
        <f t="array" ref="AN59">INDEX(コード化!$CG$5:$CQ$110,AN$3-6,$G59)</f>
        <v>400000</v>
      </c>
      <c r="AO59" s="280" t="str" cm="1">
        <f t="array" ref="AO59">INDEX(コード化!$CG$5:$CQ$110,AO$3-6,$G59)</f>
        <v>400000</v>
      </c>
      <c r="AP59" s="280" t="str" cm="1">
        <f t="array" ref="AP59">INDEX(コード化!$CG$5:$CQ$110,AP$3-6,$G59)</f>
        <v>400000</v>
      </c>
      <c r="AQ59" s="280" t="str" cm="1">
        <f t="array" ref="AQ59">INDEX(コード化!$CG$5:$CQ$110,AQ$3-6,$G59)</f>
        <v>400000</v>
      </c>
      <c r="AR59" s="280" t="str" cm="1">
        <f t="array" ref="AR59">INDEX(コード化!$CG$5:$CQ$110,AR$3-6,$G59)</f>
        <v>400000</v>
      </c>
      <c r="AS59" s="280" t="str" cm="1">
        <f t="array" ref="AS59">INDEX(コード化!$CG$5:$CQ$110,AS$3-6,$G59)</f>
        <v>400000</v>
      </c>
      <c r="AT59" s="280" t="str" cm="1">
        <f t="array" ref="AT59">INDEX(コード化!$CG$5:$CQ$110,AT$3-6,$G59)</f>
        <v>400000</v>
      </c>
      <c r="AU59" s="280" t="str" cm="1">
        <f t="array" ref="AU59">INDEX(コード化!$CG$5:$CQ$110,AU$3-6,$G59)</f>
        <v>400000</v>
      </c>
      <c r="AV59" s="280" t="str" cm="1">
        <f t="array" ref="AV59">INDEX(コード化!$CG$5:$CQ$110,AV$3-6,$G59)</f>
        <v>400000</v>
      </c>
      <c r="AW59" s="280" t="str" cm="1">
        <f t="array" ref="AW59">INDEX(コード化!$CG$5:$CQ$110,AW$3-6,$G59)</f>
        <v>400000</v>
      </c>
      <c r="AX59" s="280" t="str" cm="1">
        <f t="array" ref="AX59">INDEX(コード化!$CG$5:$CQ$110,AX$3-6,$G59)</f>
        <v>400000</v>
      </c>
      <c r="AY59" s="280" t="str" cm="1">
        <f t="array" ref="AY59">INDEX(コード化!$CG$5:$CQ$110,AY$3-6,$G59)</f>
        <v>400000</v>
      </c>
      <c r="AZ59" s="280" t="str" cm="1">
        <f t="array" ref="AZ59">INDEX(コード化!$CG$5:$CQ$110,AZ$3-6,$G59)</f>
        <v>400000</v>
      </c>
      <c r="BA59" s="280" t="str" cm="1">
        <f t="array" ref="BA59">INDEX(コード化!$CG$5:$CQ$110,BA$3-6,$G59)</f>
        <v>400000</v>
      </c>
      <c r="BB59" s="280" t="str" cm="1">
        <f t="array" ref="BB59">INDEX(コード化!$CG$5:$CQ$110,BB$3-6,$G59)</f>
        <v>400000</v>
      </c>
      <c r="BC59" s="280" t="str" cm="1">
        <f t="array" ref="BC59">INDEX(コード化!$CG$5:$CQ$110,BC$3-6,$G59)</f>
        <v>400000</v>
      </c>
      <c r="BD59" s="280" t="str" cm="1">
        <f t="array" ref="BD59">INDEX(コード化!$CG$5:$CQ$110,BD$3-6,$G59)</f>
        <v>400000</v>
      </c>
      <c r="BE59" s="280" t="str" cm="1">
        <f t="array" ref="BE59">INDEX(コード化!$CG$5:$CQ$110,BE$3-6,$G59)</f>
        <v>400000</v>
      </c>
      <c r="BF59" s="280" t="str" cm="1">
        <f t="array" ref="BF59">INDEX(コード化!$CG$5:$CQ$110,BF$3-6,$G59)</f>
        <v>400000</v>
      </c>
      <c r="BG59" s="280" t="str" cm="1">
        <f t="array" ref="BG59">INDEX(コード化!$CG$5:$CQ$110,BG$3-6,$G59)</f>
        <v>400000</v>
      </c>
      <c r="BH59" s="280" t="str" cm="1">
        <f t="array" ref="BH59">INDEX(コード化!$CG$5:$CQ$110,BH$3-6,$G59)</f>
        <v>400000</v>
      </c>
      <c r="BI59" s="280" t="str" cm="1">
        <f t="array" ref="BI59">INDEX(コード化!$CG$5:$CQ$110,BI$3-6,$G59)</f>
        <v>400000</v>
      </c>
      <c r="BJ59" s="280" t="str" cm="1">
        <f t="array" ref="BJ59">INDEX(コード化!$CG$5:$CQ$110,BJ$3-6,$G59)</f>
        <v>400000</v>
      </c>
      <c r="BK59" s="280" t="str" cm="1">
        <f t="array" ref="BK59">INDEX(コード化!$CG$5:$CQ$110,BK$3-6,$G59)</f>
        <v>400000</v>
      </c>
      <c r="BL59" s="280" t="str" cm="1">
        <f t="array" ref="BL59">INDEX(コード化!$CG$5:$CQ$110,BL$3-6,$G59)</f>
        <v>400000</v>
      </c>
      <c r="BM59" s="280" t="str" cm="1">
        <f t="array" ref="BM59">INDEX(コード化!$CG$5:$CQ$110,BM$3-6,$G59)</f>
        <v>400000</v>
      </c>
      <c r="BN59" s="280" t="str" cm="1">
        <f t="array" ref="BN59">INDEX(コード化!$CG$5:$CQ$110,BN$3-6,$G59)</f>
        <v>400000</v>
      </c>
      <c r="BO59" s="280" t="str" cm="1">
        <f t="array" ref="BO59">INDEX(コード化!$CG$5:$CQ$110,BO$3-6,$G59)</f>
        <v>400000</v>
      </c>
      <c r="BP59" s="280" t="str" cm="1">
        <f t="array" ref="BP59">INDEX(コード化!$CG$5:$CQ$110,BP$3-6,$G59)</f>
        <v>400000</v>
      </c>
      <c r="BQ59" s="280" t="str" cm="1">
        <f t="array" ref="BQ59">INDEX(コード化!$CG$5:$CQ$110,BQ$3-6,$G59)</f>
        <v>400000</v>
      </c>
      <c r="BR59" s="280" t="str" cm="1">
        <f t="array" ref="BR59">INDEX(コード化!$CG$5:$CQ$110,BR$3-6,$G59)</f>
        <v>400000</v>
      </c>
      <c r="BS59" s="280" t="str" cm="1">
        <f t="array" ref="BS59">INDEX(コード化!$CG$5:$CQ$110,BS$3-6,$G59)</f>
        <v>400000</v>
      </c>
      <c r="BT59" s="280" t="str" cm="1">
        <f t="array" ref="BT59">INDEX(コード化!$CG$5:$CQ$110,BT$3-6,$G59)</f>
        <v>400000</v>
      </c>
      <c r="BU59" s="280" t="str" cm="1">
        <f t="array" ref="BU59">INDEX(コード化!$CG$5:$CQ$110,BU$3-6,$G59)</f>
        <v>400000</v>
      </c>
      <c r="BV59" s="280" t="str" cm="1">
        <f t="array" ref="BV59">INDEX(コード化!$CG$5:$CQ$110,BV$3-6,$G59)</f>
        <v>400000</v>
      </c>
      <c r="BW59" s="280" t="str" cm="1">
        <f t="array" ref="BW59">INDEX(コード化!$CG$5:$CQ$110,BW$3-6,$G59)</f>
        <v>400000</v>
      </c>
      <c r="BX59" s="280" t="str" cm="1">
        <f t="array" ref="BX59">INDEX(コード化!$CG$5:$CQ$110,BX$3-6,$G59)</f>
        <v>400000</v>
      </c>
      <c r="BY59" s="280" t="str" cm="1">
        <f t="array" ref="BY59">INDEX(コード化!$CG$5:$CQ$110,BY$3-6,$G59)</f>
        <v>400000</v>
      </c>
      <c r="BZ59" s="280" t="str" cm="1">
        <f t="array" ref="BZ59">INDEX(コード化!$CG$5:$CQ$110,BZ$3-6,$G59)</f>
        <v>400000</v>
      </c>
      <c r="CA59" s="280" t="str" cm="1">
        <f t="array" ref="CA59">INDEX(コード化!$CG$5:$CQ$110,CA$3-6,$G59)</f>
        <v>400000</v>
      </c>
      <c r="CB59" s="280" t="str" cm="1">
        <f t="array" ref="CB59">INDEX(コード化!$CG$5:$CQ$110,CB$3-6,$G59)</f>
        <v>400000</v>
      </c>
      <c r="CC59" s="280" t="str" cm="1">
        <f t="array" ref="CC59">INDEX(コード化!$CG$5:$CQ$110,CC$3-6,$G59)</f>
        <v>400000</v>
      </c>
      <c r="CD59" s="280" t="str" cm="1">
        <f t="array" ref="CD59">INDEX(コード化!$CG$5:$CQ$110,CD$3-6,$G59)</f>
        <v>400000</v>
      </c>
      <c r="CE59" s="280" t="str" cm="1">
        <f t="array" ref="CE59">INDEX(コード化!$CG$5:$CQ$110,CE$3-6,$G59)</f>
        <v>400000</v>
      </c>
      <c r="CF59" s="280" t="str" cm="1">
        <f t="array" ref="CF59">INDEX(コード化!$CG$5:$CQ$110,CF$3-6,$G59)</f>
        <v>400000</v>
      </c>
      <c r="CG59" s="280" t="str" cm="1">
        <f t="array" ref="CG59">INDEX(コード化!$CG$5:$CQ$110,CG$3-6,$G59)</f>
        <v>400000</v>
      </c>
      <c r="CH59" s="280" t="str" cm="1">
        <f t="array" ref="CH59">INDEX(コード化!$CG$5:$CQ$110,CH$3-6,$G59)</f>
        <v>400000</v>
      </c>
      <c r="CI59" s="280" t="str" cm="1">
        <f t="array" ref="CI59">INDEX(コード化!$CG$5:$CQ$110,CI$3-6,$G59)</f>
        <v>400000</v>
      </c>
      <c r="CJ59" s="280" t="str" cm="1">
        <f t="array" ref="CJ59">INDEX(コード化!$CG$5:$CQ$110,CJ$3-6,$G59)</f>
        <v>400000</v>
      </c>
      <c r="CK59" s="280" t="str" cm="1">
        <f t="array" ref="CK59">INDEX(コード化!$CG$5:$CQ$110,CK$3-6,$G59)</f>
        <v>400000</v>
      </c>
      <c r="CL59" s="280" t="str" cm="1">
        <f t="array" ref="CL59">INDEX(コード化!$CG$5:$CQ$110,CL$3-6,$G59)</f>
        <v>400000</v>
      </c>
      <c r="CM59" s="280" t="str" cm="1">
        <f t="array" ref="CM59">INDEX(コード化!$CG$5:$CQ$110,CM$3-6,$G59)</f>
        <v>400000</v>
      </c>
      <c r="CN59" s="280" t="str" cm="1">
        <f t="array" ref="CN59">INDEX(コード化!$CG$5:$CQ$110,CN$3-6,$G59)</f>
        <v>400000</v>
      </c>
      <c r="CO59" s="280" t="str" cm="1">
        <f t="array" ref="CO59">INDEX(コード化!$CG$5:$CQ$110,CO$3-6,$G59)</f>
        <v>400000</v>
      </c>
      <c r="CP59" s="280" t="str" cm="1">
        <f t="array" ref="CP59">INDEX(コード化!$CG$5:$CQ$110,CP$3-6,$G59)</f>
        <v>400000</v>
      </c>
      <c r="CQ59" s="280" t="str" cm="1">
        <f t="array" ref="CQ59">INDEX(コード化!$CG$5:$CQ$110,CQ$3-6,$G59)</f>
        <v>400000</v>
      </c>
      <c r="CR59" s="280" t="str" cm="1">
        <f t="array" ref="CR59">INDEX(コード化!$CG$5:$CQ$110,CR$3-6,$G59)</f>
        <v>400000</v>
      </c>
      <c r="CS59" s="280" t="str" cm="1">
        <f t="array" ref="CS59">INDEX(コード化!$CG$5:$CQ$110,CS$3-6,$G59)</f>
        <v>400000</v>
      </c>
      <c r="CT59" s="280" t="str" cm="1">
        <f t="array" ref="CT59">INDEX(コード化!$CG$5:$CQ$110,CT$3-6,$G59)</f>
        <v>400000</v>
      </c>
      <c r="CU59" s="280" t="str" cm="1">
        <f t="array" ref="CU59">INDEX(コード化!$CG$5:$CQ$110,CU$3-6,$G59)</f>
        <v>400000</v>
      </c>
      <c r="CV59" s="280" t="str" cm="1">
        <f t="array" ref="CV59">INDEX(コード化!$CG$5:$CQ$110,CV$3-6,$G59)</f>
        <v>400000</v>
      </c>
      <c r="CW59" s="280" t="str" cm="1">
        <f t="array" ref="CW59">INDEX(コード化!$CG$5:$CQ$110,CW$3-6,$G59)</f>
        <v>400000</v>
      </c>
      <c r="CX59" s="280" t="str" cm="1">
        <f t="array" ref="CX59">INDEX(コード化!$CG$5:$CQ$110,CX$3-6,$G59)</f>
        <v>400000</v>
      </c>
      <c r="CY59" s="280" t="str" cm="1">
        <f t="array" ref="CY59">INDEX(コード化!$CG$5:$CQ$110,CY$3-6,$G59)</f>
        <v>400000</v>
      </c>
      <c r="CZ59" s="280" t="str" cm="1">
        <f t="array" ref="CZ59">INDEX(コード化!$CG$5:$CQ$110,CZ$3-6,$G59)</f>
        <v>400000</v>
      </c>
      <c r="DA59" s="280" t="str" cm="1">
        <f t="array" ref="DA59">INDEX(コード化!$CG$5:$CQ$110,DA$3-6,$G59)</f>
        <v>400000</v>
      </c>
      <c r="DB59" s="280" t="str" cm="1">
        <f t="array" ref="DB59">INDEX(コード化!$CG$5:$CQ$110,DB$3-6,$G59)</f>
        <v>400000</v>
      </c>
      <c r="DC59" s="280" t="str" cm="1">
        <f t="array" ref="DC59">INDEX(コード化!$CG$5:$CQ$110,DC$3-6,$G59)</f>
        <v>400000</v>
      </c>
      <c r="DD59" s="280" t="str" cm="1">
        <f t="array" ref="DD59">INDEX(コード化!$CG$5:$CQ$110,DD$3-6,$G59)</f>
        <v>400000</v>
      </c>
      <c r="DE59" s="280" t="str" cm="1">
        <f t="array" ref="DE59">INDEX(コード化!$CG$5:$CQ$110,DE$3-6,$G59)</f>
        <v>400000</v>
      </c>
      <c r="DF59" s="280" t="str" cm="1">
        <f t="array" ref="DF59">INDEX(コード化!$CG$5:$CQ$110,DF$3-6,$G59)</f>
        <v>400000</v>
      </c>
      <c r="DG59" s="280" t="str" cm="1">
        <f t="array" ref="DG59">INDEX(コード化!$CG$5:$CQ$110,DG$3-6,$G59)</f>
        <v>400000</v>
      </c>
      <c r="DH59" s="280" t="str" cm="1">
        <f t="array" ref="DH59">INDEX(コード化!$CG$5:$CQ$110,DH$3-6,$G59)</f>
        <v>400000</v>
      </c>
      <c r="DI59" s="280" t="str" cm="1">
        <f t="array" ref="DI59">INDEX(コード化!$CG$5:$CQ$110,DI$3-6,$G59)</f>
        <v>400000</v>
      </c>
      <c r="DK59" s="80" cm="1">
        <f t="array" aca="1" ref="DK59" ca="1">_xlfn.IFS(AND(MID(H59,5,1)="8",MID(H59,6,1)="4"),1,AND(MID(H59,5,1)="8",MID(H59,6,1)="1"),1,TRUE,0)</f>
        <v>0</v>
      </c>
      <c r="DL59" s="80" cm="1">
        <f t="array" aca="1" ref="DL59" ca="1">_xlfn.IFS(AND(MID(I59,5,1)="8",MID(I59,6,1)="4"),1,AND(MID(I59,5,1)="8",MID(I59,6,1)="1"),1,TRUE,0)</f>
        <v>0</v>
      </c>
      <c r="DM59" s="80" cm="1">
        <f t="array" aca="1" ref="DM59" ca="1">_xlfn.IFS(AND(MID(J59,5,1)="8",MID(J59,6,1)="4"),1,AND(MID(J59,5,1)="8",MID(J59,6,1)="1"),1,TRUE,0)</f>
        <v>0</v>
      </c>
      <c r="DN59" s="80" cm="1">
        <f t="array" aca="1" ref="DN59" ca="1">_xlfn.IFS(AND(MID(K59,5,1)="8",MID(K59,6,1)="4"),1,AND(MID(K59,5,1)="8",MID(K59,6,1)="1"),1,TRUE,0)</f>
        <v>0</v>
      </c>
      <c r="DO59" s="80" cm="1">
        <f t="array" aca="1" ref="DO59" ca="1">_xlfn.IFS(AND(MID(L59,5,1)="8",MID(L59,6,1)="4"),1,AND(MID(L59,5,1)="8",MID(L59,6,1)="1"),1,TRUE,0)</f>
        <v>0</v>
      </c>
      <c r="DP59" s="80" cm="1">
        <f t="array" aca="1" ref="DP59" ca="1">_xlfn.IFS(AND(MID(M59,5,1)="8",MID(M59,6,1)="4"),1,AND(MID(M59,5,1)="8",MID(M59,6,1)="1"),1,TRUE,0)</f>
        <v>0</v>
      </c>
      <c r="DQ59" s="80" cm="1">
        <f t="array" ref="DQ59">_xlfn.IFS(AND(MID(N59,5,1)="8",MID(N59,6,1)="4"),1,AND(MID(N59,5,1)="8",MID(N59,6,1)="1"),1,TRUE,0)</f>
        <v>0</v>
      </c>
      <c r="DR59" s="80" cm="1">
        <f t="array" ref="DR59">_xlfn.IFS(AND(MID(O59,5,1)="8",MID(O59,6,1)="4"),1,AND(MID(O59,5,1)="8",MID(O59,6,1)="1"),1,TRUE,0)</f>
        <v>0</v>
      </c>
      <c r="DS59" s="80" cm="1">
        <f t="array" ref="DS59">_xlfn.IFS(AND(MID(P59,5,1)="8",MID(P59,6,1)="4"),1,AND(MID(P59,5,1)="8",MID(P59,6,1)="1"),1,TRUE,0)</f>
        <v>0</v>
      </c>
      <c r="DT59" s="80" cm="1">
        <f t="array" ref="DT59">_xlfn.IFS(AND(MID(Q59,5,1)="8",MID(Q59,6,1)="4"),1,AND(MID(Q59,5,1)="8",MID(Q59,6,1)="1"),1,TRUE,0)</f>
        <v>0</v>
      </c>
      <c r="DU59" s="80" cm="1">
        <f t="array" ref="DU59">_xlfn.IFS(AND(MID(R59,5,1)="8",MID(R59,6,1)="4"),1,AND(MID(R59,5,1)="8",MID(R59,6,1)="1"),1,TRUE,0)</f>
        <v>0</v>
      </c>
      <c r="DV59" s="80" cm="1">
        <f t="array" ref="DV59">_xlfn.IFS(AND(MID(S59,5,1)="8",MID(S59,6,1)="4"),1,AND(MID(S59,5,1)="8",MID(S59,6,1)="1"),1,TRUE,0)</f>
        <v>0</v>
      </c>
      <c r="DW59" s="80" cm="1">
        <f t="array" ref="DW59">_xlfn.IFS(AND(MID(T59,5,1)="8",MID(T59,6,1)="4"),1,AND(MID(T59,5,1)="8",MID(T59,6,1)="1"),1,TRUE,0)</f>
        <v>0</v>
      </c>
      <c r="DX59" s="80" cm="1">
        <f t="array" ref="DX59">_xlfn.IFS(AND(MID(U59,5,1)="8",MID(U59,6,1)="4"),1,AND(MID(U59,5,1)="8",MID(U59,6,1)="1"),1,TRUE,0)</f>
        <v>0</v>
      </c>
      <c r="DY59" s="80" cm="1">
        <f t="array" ref="DY59">_xlfn.IFS(AND(MID(V59,5,1)="8",MID(V59,6,1)="4"),1,AND(MID(V59,5,1)="8",MID(V59,6,1)="1"),1,TRUE,0)</f>
        <v>0</v>
      </c>
      <c r="DZ59" s="80" cm="1">
        <f t="array" ref="DZ59">_xlfn.IFS(AND(MID(W59,5,1)="8",MID(W59,6,1)="4"),1,AND(MID(W59,5,1)="8",MID(W59,6,1)="1"),1,TRUE,0)</f>
        <v>0</v>
      </c>
      <c r="EA59" s="80" cm="1">
        <f t="array" ref="EA59">_xlfn.IFS(AND(MID(X59,5,1)="8",MID(X59,6,1)="4"),1,AND(MID(X59,5,1)="8",MID(X59,6,1)="1"),1,TRUE,0)</f>
        <v>0</v>
      </c>
      <c r="EB59" s="80" cm="1">
        <f t="array" ref="EB59">_xlfn.IFS(AND(MID(Y59,5,1)="8",MID(Y59,6,1)="4"),1,AND(MID(Y59,5,1)="8",MID(Y59,6,1)="1"),1,TRUE,0)</f>
        <v>0</v>
      </c>
      <c r="EC59" s="80" cm="1">
        <f t="array" ref="EC59">_xlfn.IFS(AND(MID(Z59,5,1)="8",MID(Z59,6,1)="4"),1,AND(MID(Z59,5,1)="8",MID(Z59,6,1)="1"),1,TRUE,0)</f>
        <v>0</v>
      </c>
      <c r="ED59" s="80" cm="1">
        <f t="array" ref="ED59">_xlfn.IFS(AND(MID(AA59,5,1)="8",MID(AA59,6,1)="4"),1,AND(MID(AA59,5,1)="8",MID(AA59,6,1)="1"),1,TRUE,0)</f>
        <v>0</v>
      </c>
      <c r="EE59" s="80" cm="1">
        <f t="array" ref="EE59">_xlfn.IFS(AND(MID(AB59,5,1)="8",MID(AB59,6,1)="4"),1,AND(MID(AB59,5,1)="8",MID(AB59,6,1)="1"),1,TRUE,0)</f>
        <v>0</v>
      </c>
      <c r="EF59" s="80" cm="1">
        <f t="array" ref="EF59">_xlfn.IFS(AND(MID(AC59,5,1)="8",MID(AC59,6,1)="4"),1,AND(MID(AC59,5,1)="8",MID(AC59,6,1)="1"),1,TRUE,0)</f>
        <v>0</v>
      </c>
      <c r="EG59" s="80" cm="1">
        <f t="array" ref="EG59">_xlfn.IFS(AND(MID(AD59,5,1)="8",MID(AD59,6,1)="4"),1,AND(MID(AD59,5,1)="8",MID(AD59,6,1)="1"),1,TRUE,0)</f>
        <v>0</v>
      </c>
      <c r="EH59" s="80" cm="1">
        <f t="array" ref="EH59">_xlfn.IFS(AND(MID(AE59,5,1)="8",MID(AE59,6,1)="4"),1,AND(MID(AE59,5,1)="8",MID(AE59,6,1)="1"),1,TRUE,0)</f>
        <v>0</v>
      </c>
      <c r="EI59" s="80" cm="1">
        <f t="array" ref="EI59">_xlfn.IFS(AND(MID(AF59,5,1)="8",MID(AF59,6,1)="4"),1,AND(MID(AF59,5,1)="8",MID(AF59,6,1)="1"),1,TRUE,0)</f>
        <v>0</v>
      </c>
      <c r="EJ59" s="80" cm="1">
        <f t="array" ref="EJ59">_xlfn.IFS(AND(MID(AG59,5,1)="8",MID(AG59,6,1)="4"),1,AND(MID(AG59,5,1)="8",MID(AG59,6,1)="1"),1,TRUE,0)</f>
        <v>0</v>
      </c>
      <c r="EK59" s="80" cm="1">
        <f t="array" ref="EK59">_xlfn.IFS(AND(MID(AH59,5,1)="8",MID(AH59,6,1)="4"),1,AND(MID(AH59,5,1)="8",MID(AH59,6,1)="1"),1,TRUE,0)</f>
        <v>0</v>
      </c>
      <c r="EL59" s="80" cm="1">
        <f t="array" ref="EL59">_xlfn.IFS(AND(MID(AI59,5,1)="8",MID(AI59,6,1)="4"),1,AND(MID(AI59,5,1)="8",MID(AI59,6,1)="1"),1,TRUE,0)</f>
        <v>0</v>
      </c>
      <c r="EM59" s="80" cm="1">
        <f t="array" ref="EM59">_xlfn.IFS(AND(MID(AJ59,5,1)="8",MID(AJ59,6,1)="4"),1,AND(MID(AJ59,5,1)="8",MID(AJ59,6,1)="1"),1,TRUE,0)</f>
        <v>0</v>
      </c>
      <c r="EN59" s="80" cm="1">
        <f t="array" ref="EN59">_xlfn.IFS(AND(MID(AK59,5,1)="8",MID(AK59,6,1)="4"),1,AND(MID(AK59,5,1)="8",MID(AK59,6,1)="1"),1,TRUE,0)</f>
        <v>0</v>
      </c>
      <c r="EO59" s="80" cm="1">
        <f t="array" ref="EO59">_xlfn.IFS(AND(MID(AL59,5,1)="8",MID(AL59,6,1)="4"),1,AND(MID(AL59,5,1)="8",MID(AL59,6,1)="1"),1,TRUE,0)</f>
        <v>0</v>
      </c>
      <c r="EP59" s="80" cm="1">
        <f t="array" ref="EP59">_xlfn.IFS(AND(MID(AM59,5,1)="8",MID(AM59,6,1)="4"),1,AND(MID(AM59,5,1)="8",MID(AM59,6,1)="1"),1,TRUE,0)</f>
        <v>0</v>
      </c>
      <c r="EQ59" s="80" cm="1">
        <f t="array" ref="EQ59">_xlfn.IFS(AND(MID(AN59,5,1)="8",MID(AN59,6,1)="4"),1,AND(MID(AN59,5,1)="8",MID(AN59,6,1)="1"),1,TRUE,0)</f>
        <v>0</v>
      </c>
      <c r="ER59" s="80" cm="1">
        <f t="array" ref="ER59">_xlfn.IFS(AND(MID(AO59,5,1)="8",MID(AO59,6,1)="4"),1,AND(MID(AO59,5,1)="8",MID(AO59,6,1)="1"),1,TRUE,0)</f>
        <v>0</v>
      </c>
      <c r="ES59" s="80" cm="1">
        <f t="array" ref="ES59">_xlfn.IFS(AND(MID(AP59,5,1)="8",MID(AP59,6,1)="4"),1,AND(MID(AP59,5,1)="8",MID(AP59,6,1)="1"),1,TRUE,0)</f>
        <v>0</v>
      </c>
      <c r="ET59" s="80" cm="1">
        <f t="array" ref="ET59">_xlfn.IFS(AND(MID(AQ59,5,1)="8",MID(AQ59,6,1)="4"),1,AND(MID(AQ59,5,1)="8",MID(AQ59,6,1)="1"),1,TRUE,0)</f>
        <v>0</v>
      </c>
      <c r="EU59" s="80" cm="1">
        <f t="array" ref="EU59">_xlfn.IFS(AND(MID(AR59,5,1)="8",MID(AR59,6,1)="4"),1,AND(MID(AR59,5,1)="8",MID(AR59,6,1)="1"),1,TRUE,0)</f>
        <v>0</v>
      </c>
      <c r="EV59" s="80" cm="1">
        <f t="array" ref="EV59">_xlfn.IFS(AND(MID(AS59,5,1)="8",MID(AS59,6,1)="4"),1,AND(MID(AS59,5,1)="8",MID(AS59,6,1)="1"),1,TRUE,0)</f>
        <v>0</v>
      </c>
      <c r="EW59" s="80" cm="1">
        <f t="array" ref="EW59">_xlfn.IFS(AND(MID(AT59,5,1)="8",MID(AT59,6,1)="4"),1,AND(MID(AT59,5,1)="8",MID(AT59,6,1)="1"),1,TRUE,0)</f>
        <v>0</v>
      </c>
      <c r="EX59" s="80" cm="1">
        <f t="array" ref="EX59">_xlfn.IFS(AND(MID(AU59,5,1)="8",MID(AU59,6,1)="4"),1,AND(MID(AU59,5,1)="8",MID(AU59,6,1)="1"),1,TRUE,0)</f>
        <v>0</v>
      </c>
      <c r="EY59" s="80" cm="1">
        <f t="array" ref="EY59">_xlfn.IFS(AND(MID(AV59,5,1)="8",MID(AV59,6,1)="4"),1,AND(MID(AV59,5,1)="8",MID(AV59,6,1)="1"),1,TRUE,0)</f>
        <v>0</v>
      </c>
      <c r="EZ59" s="80" cm="1">
        <f t="array" ref="EZ59">_xlfn.IFS(AND(MID(AW59,5,1)="8",MID(AW59,6,1)="4"),1,AND(MID(AW59,5,1)="8",MID(AW59,6,1)="1"),1,TRUE,0)</f>
        <v>0</v>
      </c>
      <c r="FA59" s="80" cm="1">
        <f t="array" ref="FA59">_xlfn.IFS(AND(MID(AX59,5,1)="8",MID(AX59,6,1)="4"),1,AND(MID(AX59,5,1)="8",MID(AX59,6,1)="1"),1,TRUE,0)</f>
        <v>0</v>
      </c>
      <c r="FB59" s="80" cm="1">
        <f t="array" ref="FB59">_xlfn.IFS(AND(MID(AY59,5,1)="8",MID(AY59,6,1)="4"),1,AND(MID(AY59,5,1)="8",MID(AY59,6,1)="1"),1,TRUE,0)</f>
        <v>0</v>
      </c>
      <c r="FC59" s="80" cm="1">
        <f t="array" ref="FC59">_xlfn.IFS(AND(MID(AZ59,5,1)="8",MID(AZ59,6,1)="4"),1,AND(MID(AZ59,5,1)="8",MID(AZ59,6,1)="1"),1,TRUE,0)</f>
        <v>0</v>
      </c>
      <c r="FD59" s="80" cm="1">
        <f t="array" ref="FD59">_xlfn.IFS(AND(MID(BA59,5,1)="8",MID(BA59,6,1)="4"),1,AND(MID(BA59,5,1)="8",MID(BA59,6,1)="1"),1,TRUE,0)</f>
        <v>0</v>
      </c>
      <c r="FE59" s="80" cm="1">
        <f t="array" ref="FE59">_xlfn.IFS(AND(MID(BB59,5,1)="8",MID(BB59,6,1)="4"),1,AND(MID(BB59,5,1)="8",MID(BB59,6,1)="1"),1,TRUE,0)</f>
        <v>0</v>
      </c>
      <c r="FF59" s="80" cm="1">
        <f t="array" ref="FF59">_xlfn.IFS(AND(MID(BC59,5,1)="8",MID(BC59,6,1)="4"),1,AND(MID(BC59,5,1)="8",MID(BC59,6,1)="1"),1,TRUE,0)</f>
        <v>0</v>
      </c>
      <c r="FG59" s="80" cm="1">
        <f t="array" ref="FG59">_xlfn.IFS(AND(MID(BD59,5,1)="8",MID(BD59,6,1)="4"),1,AND(MID(BD59,5,1)="8",MID(BD59,6,1)="1"),1,TRUE,0)</f>
        <v>0</v>
      </c>
      <c r="FH59" s="80" cm="1">
        <f t="array" ref="FH59">_xlfn.IFS(AND(MID(BE59,5,1)="8",MID(BE59,6,1)="4"),1,AND(MID(BE59,5,1)="8",MID(BE59,6,1)="1"),1,TRUE,0)</f>
        <v>0</v>
      </c>
      <c r="FI59" s="80" cm="1">
        <f t="array" ref="FI59">_xlfn.IFS(AND(MID(BF59,5,1)="8",MID(BF59,6,1)="4"),1,AND(MID(BF59,5,1)="8",MID(BF59,6,1)="1"),1,TRUE,0)</f>
        <v>0</v>
      </c>
      <c r="FJ59" s="80" cm="1">
        <f t="array" ref="FJ59">_xlfn.IFS(AND(MID(BG59,5,1)="8",MID(BG59,6,1)="4"),1,AND(MID(BG59,5,1)="8",MID(BG59,6,1)="1"),1,TRUE,0)</f>
        <v>0</v>
      </c>
      <c r="FK59" s="80" cm="1">
        <f t="array" ref="FK59">_xlfn.IFS(AND(MID(BH59,5,1)="8",MID(BH59,6,1)="4"),1,AND(MID(BH59,5,1)="8",MID(BH59,6,1)="1"),1,TRUE,0)</f>
        <v>0</v>
      </c>
      <c r="FL59" s="80" cm="1">
        <f t="array" ref="FL59">_xlfn.IFS(AND(MID(BI59,5,1)="8",MID(BI59,6,1)="4"),1,AND(MID(BI59,5,1)="8",MID(BI59,6,1)="1"),1,TRUE,0)</f>
        <v>0</v>
      </c>
      <c r="FM59" s="80" cm="1">
        <f t="array" ref="FM59">_xlfn.IFS(AND(MID(BJ59,5,1)="8",MID(BJ59,6,1)="4"),1,AND(MID(BJ59,5,1)="8",MID(BJ59,6,1)="1"),1,TRUE,0)</f>
        <v>0</v>
      </c>
      <c r="FN59" s="80" cm="1">
        <f t="array" ref="FN59">_xlfn.IFS(AND(MID(BK59,5,1)="8",MID(BK59,6,1)="4"),1,AND(MID(BK59,5,1)="8",MID(BK59,6,1)="1"),1,TRUE,0)</f>
        <v>0</v>
      </c>
      <c r="FO59" s="80" cm="1">
        <f t="array" ref="FO59">_xlfn.IFS(AND(MID(BL59,5,1)="8",MID(BL59,6,1)="4"),1,AND(MID(BL59,5,1)="8",MID(BL59,6,1)="1"),1,TRUE,0)</f>
        <v>0</v>
      </c>
      <c r="FP59" s="80" cm="1">
        <f t="array" ref="FP59">_xlfn.IFS(AND(MID(BM59,5,1)="8",MID(BM59,6,1)="4"),1,AND(MID(BM59,5,1)="8",MID(BM59,6,1)="1"),1,TRUE,0)</f>
        <v>0</v>
      </c>
      <c r="FQ59" s="80" cm="1">
        <f t="array" ref="FQ59">_xlfn.IFS(AND(MID(BN59,5,1)="8",MID(BN59,6,1)="4"),1,AND(MID(BN59,5,1)="8",MID(BN59,6,1)="1"),1,TRUE,0)</f>
        <v>0</v>
      </c>
      <c r="FR59" s="80" cm="1">
        <f t="array" ref="FR59">_xlfn.IFS(AND(MID(BO59,5,1)="8",MID(BO59,6,1)="4"),1,AND(MID(BO59,5,1)="8",MID(BO59,6,1)="1"),1,TRUE,0)</f>
        <v>0</v>
      </c>
      <c r="FS59" s="80" cm="1">
        <f t="array" ref="FS59">_xlfn.IFS(AND(MID(BP59,5,1)="8",MID(BP59,6,1)="4"),1,AND(MID(BP59,5,1)="8",MID(BP59,6,1)="1"),1,TRUE,0)</f>
        <v>0</v>
      </c>
      <c r="FT59" s="80" cm="1">
        <f t="array" ref="FT59">_xlfn.IFS(AND(MID(BQ59,5,1)="8",MID(BQ59,6,1)="4"),1,AND(MID(BQ59,5,1)="8",MID(BQ59,6,1)="1"),1,TRUE,0)</f>
        <v>0</v>
      </c>
      <c r="FU59" s="80" cm="1">
        <f t="array" ref="FU59">_xlfn.IFS(AND(MID(BR59,5,1)="8",MID(BR59,6,1)="4"),1,AND(MID(BR59,5,1)="8",MID(BR59,6,1)="1"),1,TRUE,0)</f>
        <v>0</v>
      </c>
      <c r="FV59" s="80" cm="1">
        <f t="array" ref="FV59">_xlfn.IFS(AND(MID(BS59,5,1)="8",MID(BS59,6,1)="4"),1,AND(MID(BS59,5,1)="8",MID(BS59,6,1)="1"),1,TRUE,0)</f>
        <v>0</v>
      </c>
      <c r="FW59" s="80" cm="1">
        <f t="array" ref="FW59">_xlfn.IFS(AND(MID(BT59,5,1)="8",MID(BT59,6,1)="4"),1,AND(MID(BT59,5,1)="8",MID(BT59,6,1)="1"),1,TRUE,0)</f>
        <v>0</v>
      </c>
      <c r="FX59" s="80" cm="1">
        <f t="array" ref="FX59">_xlfn.IFS(AND(MID(BU59,5,1)="8",MID(BU59,6,1)="4"),1,AND(MID(BU59,5,1)="8",MID(BU59,6,1)="1"),1,TRUE,0)</f>
        <v>0</v>
      </c>
      <c r="FY59" s="80" cm="1">
        <f t="array" ref="FY59">_xlfn.IFS(AND(MID(BV59,5,1)="8",MID(BV59,6,1)="4"),1,AND(MID(BV59,5,1)="8",MID(BV59,6,1)="1"),1,TRUE,0)</f>
        <v>0</v>
      </c>
      <c r="FZ59" s="80" cm="1">
        <f t="array" ref="FZ59">_xlfn.IFS(AND(MID(BW59,5,1)="8",MID(BW59,6,1)="4"),1,AND(MID(BW59,5,1)="8",MID(BW59,6,1)="1"),1,TRUE,0)</f>
        <v>0</v>
      </c>
      <c r="GA59" s="80" cm="1">
        <f t="array" ref="GA59">_xlfn.IFS(AND(MID(BX59,5,1)="8",MID(BX59,6,1)="4"),1,AND(MID(BX59,5,1)="8",MID(BX59,6,1)="1"),1,TRUE,0)</f>
        <v>0</v>
      </c>
      <c r="GB59" s="80" cm="1">
        <f t="array" ref="GB59">_xlfn.IFS(AND(MID(BY59,5,1)="8",MID(BY59,6,1)="4"),1,AND(MID(BY59,5,1)="8",MID(BY59,6,1)="1"),1,TRUE,0)</f>
        <v>0</v>
      </c>
      <c r="GC59" s="80" cm="1">
        <f t="array" ref="GC59">_xlfn.IFS(AND(MID(BZ59,5,1)="8",MID(BZ59,6,1)="4"),1,AND(MID(BZ59,5,1)="8",MID(BZ59,6,1)="1"),1,TRUE,0)</f>
        <v>0</v>
      </c>
      <c r="GD59" s="80" cm="1">
        <f t="array" ref="GD59">_xlfn.IFS(AND(MID(CA59,5,1)="8",MID(CA59,6,1)="4"),1,AND(MID(CA59,5,1)="8",MID(CA59,6,1)="1"),1,TRUE,0)</f>
        <v>0</v>
      </c>
      <c r="GE59" s="80" cm="1">
        <f t="array" ref="GE59">_xlfn.IFS(AND(MID(CB59,5,1)="8",MID(CB59,6,1)="4"),1,AND(MID(CB59,5,1)="8",MID(CB59,6,1)="1"),1,TRUE,0)</f>
        <v>0</v>
      </c>
      <c r="GF59" s="80" cm="1">
        <f t="array" ref="GF59">_xlfn.IFS(AND(MID(CC59,5,1)="8",MID(CC59,6,1)="4"),1,AND(MID(CC59,5,1)="8",MID(CC59,6,1)="1"),1,TRUE,0)</f>
        <v>0</v>
      </c>
      <c r="GG59" s="80" cm="1">
        <f t="array" ref="GG59">_xlfn.IFS(AND(MID(CD59,5,1)="8",MID(CD59,6,1)="4"),1,AND(MID(CD59,5,1)="8",MID(CD59,6,1)="1"),1,TRUE,0)</f>
        <v>0</v>
      </c>
      <c r="GH59" s="80" cm="1">
        <f t="array" ref="GH59">_xlfn.IFS(AND(MID(CE59,5,1)="8",MID(CE59,6,1)="4"),1,AND(MID(CE59,5,1)="8",MID(CE59,6,1)="1"),1,TRUE,0)</f>
        <v>0</v>
      </c>
      <c r="GI59" s="80" cm="1">
        <f t="array" ref="GI59">_xlfn.IFS(AND(MID(CF59,5,1)="8",MID(CF59,6,1)="4"),1,AND(MID(CF59,5,1)="8",MID(CF59,6,1)="1"),1,TRUE,0)</f>
        <v>0</v>
      </c>
      <c r="GJ59" s="80" cm="1">
        <f t="array" ref="GJ59">_xlfn.IFS(AND(MID(CG59,5,1)="8",MID(CG59,6,1)="4"),1,AND(MID(CG59,5,1)="8",MID(CG59,6,1)="1"),1,TRUE,0)</f>
        <v>0</v>
      </c>
      <c r="GK59" s="80" cm="1">
        <f t="array" ref="GK59">_xlfn.IFS(AND(MID(CH59,5,1)="8",MID(CH59,6,1)="4"),1,AND(MID(CH59,5,1)="8",MID(CH59,6,1)="1"),1,TRUE,0)</f>
        <v>0</v>
      </c>
      <c r="GL59" s="80" cm="1">
        <f t="array" ref="GL59">_xlfn.IFS(AND(MID(CI59,5,1)="8",MID(CI59,6,1)="4"),1,AND(MID(CI59,5,1)="8",MID(CI59,6,1)="1"),1,TRUE,0)</f>
        <v>0</v>
      </c>
      <c r="GM59" s="80" cm="1">
        <f t="array" ref="GM59">_xlfn.IFS(AND(MID(CJ59,5,1)="8",MID(CJ59,6,1)="4"),1,AND(MID(CJ59,5,1)="8",MID(CJ59,6,1)="1"),1,TRUE,0)</f>
        <v>0</v>
      </c>
      <c r="GN59" s="80" cm="1">
        <f t="array" ref="GN59">_xlfn.IFS(AND(MID(CK59,5,1)="8",MID(CK59,6,1)="4"),1,AND(MID(CK59,5,1)="8",MID(CK59,6,1)="1"),1,TRUE,0)</f>
        <v>0</v>
      </c>
      <c r="GO59" s="80" cm="1">
        <f t="array" ref="GO59">_xlfn.IFS(AND(MID(CL59,5,1)="8",MID(CL59,6,1)="4"),1,AND(MID(CL59,5,1)="8",MID(CL59,6,1)="1"),1,TRUE,0)</f>
        <v>0</v>
      </c>
      <c r="GP59" s="80" cm="1">
        <f t="array" ref="GP59">_xlfn.IFS(AND(MID(CM59,5,1)="8",MID(CM59,6,1)="4"),1,AND(MID(CM59,5,1)="8",MID(CM59,6,1)="1"),1,TRUE,0)</f>
        <v>0</v>
      </c>
      <c r="GQ59" s="80" cm="1">
        <f t="array" ref="GQ59">_xlfn.IFS(AND(MID(CN59,5,1)="8",MID(CN59,6,1)="4"),1,AND(MID(CN59,5,1)="8",MID(CN59,6,1)="1"),1,TRUE,0)</f>
        <v>0</v>
      </c>
      <c r="GR59" s="80" cm="1">
        <f t="array" ref="GR59">_xlfn.IFS(AND(MID(CO59,5,1)="8",MID(CO59,6,1)="4"),1,AND(MID(CO59,5,1)="8",MID(CO59,6,1)="1"),1,TRUE,0)</f>
        <v>0</v>
      </c>
      <c r="GS59" s="80" cm="1">
        <f t="array" ref="GS59">_xlfn.IFS(AND(MID(CP59,5,1)="8",MID(CP59,6,1)="4"),1,AND(MID(CP59,5,1)="8",MID(CP59,6,1)="1"),1,TRUE,0)</f>
        <v>0</v>
      </c>
      <c r="GT59" s="80" cm="1">
        <f t="array" ref="GT59">_xlfn.IFS(AND(MID(CQ59,5,1)="8",MID(CQ59,6,1)="4"),1,AND(MID(CQ59,5,1)="8",MID(CQ59,6,1)="1"),1,TRUE,0)</f>
        <v>0</v>
      </c>
      <c r="GU59" s="80" cm="1">
        <f t="array" ref="GU59">_xlfn.IFS(AND(MID(CR59,5,1)="8",MID(CR59,6,1)="4"),1,AND(MID(CR59,5,1)="8",MID(CR59,6,1)="1"),1,TRUE,0)</f>
        <v>0</v>
      </c>
      <c r="GV59" s="80" cm="1">
        <f t="array" ref="GV59">_xlfn.IFS(AND(MID(CS59,5,1)="8",MID(CS59,6,1)="4"),1,AND(MID(CS59,5,1)="8",MID(CS59,6,1)="1"),1,TRUE,0)</f>
        <v>0</v>
      </c>
      <c r="GW59" s="80" cm="1">
        <f t="array" ref="GW59">_xlfn.IFS(AND(MID(CT59,5,1)="8",MID(CT59,6,1)="4"),1,AND(MID(CT59,5,1)="8",MID(CT59,6,1)="1"),1,TRUE,0)</f>
        <v>0</v>
      </c>
      <c r="GX59" s="80" cm="1">
        <f t="array" ref="GX59">_xlfn.IFS(AND(MID(CU59,5,1)="8",MID(CU59,6,1)="4"),1,AND(MID(CU59,5,1)="8",MID(CU59,6,1)="1"),1,TRUE,0)</f>
        <v>0</v>
      </c>
      <c r="GY59" s="80" cm="1">
        <f t="array" ref="GY59">_xlfn.IFS(AND(MID(CV59,5,1)="8",MID(CV59,6,1)="4"),1,AND(MID(CV59,5,1)="8",MID(CV59,6,1)="1"),1,TRUE,0)</f>
        <v>0</v>
      </c>
      <c r="GZ59" s="80" cm="1">
        <f t="array" ref="GZ59">_xlfn.IFS(AND(MID(CW59,5,1)="8",MID(CW59,6,1)="4"),1,AND(MID(CW59,5,1)="8",MID(CW59,6,1)="1"),1,TRUE,0)</f>
        <v>0</v>
      </c>
      <c r="HA59" s="80" cm="1">
        <f t="array" ref="HA59">_xlfn.IFS(AND(MID(CX59,5,1)="8",MID(CX59,6,1)="4"),1,AND(MID(CX59,5,1)="8",MID(CX59,6,1)="1"),1,TRUE,0)</f>
        <v>0</v>
      </c>
      <c r="HB59" s="80" cm="1">
        <f t="array" ref="HB59">_xlfn.IFS(AND(MID(CY59,5,1)="8",MID(CY59,6,1)="4"),1,AND(MID(CY59,5,1)="8",MID(CY59,6,1)="1"),1,TRUE,0)</f>
        <v>0</v>
      </c>
      <c r="HC59" s="80" cm="1">
        <f t="array" ref="HC59">_xlfn.IFS(AND(MID(CZ59,5,1)="8",MID(CZ59,6,1)="4"),1,AND(MID(CZ59,5,1)="8",MID(CZ59,6,1)="1"),1,TRUE,0)</f>
        <v>0</v>
      </c>
      <c r="HD59" s="80" cm="1">
        <f t="array" ref="HD59">_xlfn.IFS(AND(MID(DA59,5,1)="8",MID(DA59,6,1)="4"),1,AND(MID(DA59,5,1)="8",MID(DA59,6,1)="1"),1,TRUE,0)</f>
        <v>0</v>
      </c>
      <c r="HE59" s="80" cm="1">
        <f t="array" ref="HE59">_xlfn.IFS(AND(MID(DB59,5,1)="8",MID(DB59,6,1)="4"),1,AND(MID(DB59,5,1)="8",MID(DB59,6,1)="1"),1,TRUE,0)</f>
        <v>0</v>
      </c>
      <c r="HF59" s="80" cm="1">
        <f t="array" ref="HF59">_xlfn.IFS(AND(MID(DC59,5,1)="8",MID(DC59,6,1)="4"),1,AND(MID(DC59,5,1)="8",MID(DC59,6,1)="1"),1,TRUE,0)</f>
        <v>0</v>
      </c>
      <c r="HG59" s="80" cm="1">
        <f t="array" ref="HG59">_xlfn.IFS(AND(MID(DD59,5,1)="8",MID(DD59,6,1)="4"),1,AND(MID(DD59,5,1)="8",MID(DD59,6,1)="1"),1,TRUE,0)</f>
        <v>0</v>
      </c>
      <c r="HH59" s="80" cm="1">
        <f t="array" ref="HH59">_xlfn.IFS(AND(MID(DE59,5,1)="8",MID(DE59,6,1)="4"),1,AND(MID(DE59,5,1)="8",MID(DE59,6,1)="1"),1,TRUE,0)</f>
        <v>0</v>
      </c>
      <c r="HI59" s="80" cm="1">
        <f t="array" ref="HI59">_xlfn.IFS(AND(MID(DF59,5,1)="8",MID(DF59,6,1)="4"),1,AND(MID(DF59,5,1)="8",MID(DF59,6,1)="1"),1,TRUE,0)</f>
        <v>0</v>
      </c>
      <c r="HJ59" s="80" cm="1">
        <f t="array" ref="HJ59">_xlfn.IFS(AND(MID(DG59,5,1)="8",MID(DG59,6,1)="4"),1,AND(MID(DG59,5,1)="8",MID(DG59,6,1)="1"),1,TRUE,0)</f>
        <v>0</v>
      </c>
      <c r="HK59" s="80" cm="1">
        <f t="array" ref="HK59">_xlfn.IFS(AND(MID(DH59,5,1)="8",MID(DH59,6,1)="4"),1,AND(MID(DH59,5,1)="8",MID(DH59,6,1)="1"),1,TRUE,0)</f>
        <v>0</v>
      </c>
      <c r="HL59" s="80" cm="1">
        <f t="array" ref="HL59">_xlfn.IFS(AND(MID(DI59,5,1)="8",MID(DI59,6,1)="4"),1,AND(MID(DI59,5,1)="8",MID(DI59,6,1)="1"),1,TRUE,0)</f>
        <v>0</v>
      </c>
    </row>
    <row r="60" spans="1:220" s="80" customFormat="1" ht="26" x14ac:dyDescent="0.2">
      <c r="A60" s="268">
        <v>63</v>
      </c>
      <c r="B60" s="269" t="s">
        <v>2458</v>
      </c>
      <c r="C60" s="269" t="s">
        <v>2463</v>
      </c>
      <c r="D60" s="270" t="s">
        <v>2520</v>
      </c>
      <c r="E60" s="250"/>
      <c r="G60" s="80">
        <v>5</v>
      </c>
      <c r="H60" s="280" t="str" cm="1">
        <f t="array" aca="1" ref="H60" ca="1">INDEX(コード化!$CG$5:$CQ$110,H$3-6,$G60)</f>
        <v>5000000</v>
      </c>
      <c r="I60" s="280" t="str" cm="1">
        <f t="array" aca="1" ref="I60" ca="1">INDEX(コード化!$CG$5:$CQ$110,I$3-6,$G60)</f>
        <v>5000000</v>
      </c>
      <c r="J60" s="280" t="str" cm="1">
        <f t="array" aca="1" ref="J60" ca="1">INDEX(コード化!$CG$5:$CQ$110,J$3-6,$G60)</f>
        <v>5000000</v>
      </c>
      <c r="K60" s="280" t="str" cm="1">
        <f t="array" aca="1" ref="K60" ca="1">INDEX(コード化!$CG$5:$CQ$110,K$3-6,$G60)</f>
        <v>5000000</v>
      </c>
      <c r="L60" s="280" t="str" cm="1">
        <f t="array" aca="1" ref="L60" ca="1">INDEX(コード化!$CG$5:$CQ$110,L$3-6,$G60)</f>
        <v>5000000</v>
      </c>
      <c r="M60" s="280" t="str" cm="1">
        <f t="array" aca="1" ref="M60" ca="1">INDEX(コード化!$CG$5:$CQ$110,M$3-6,$G60)</f>
        <v>5000000</v>
      </c>
      <c r="N60" s="280" t="str" cm="1">
        <f t="array" ref="N60">INDEX(コード化!$CG$5:$CQ$110,N$3-6,$G60)</f>
        <v>5000000</v>
      </c>
      <c r="O60" s="280" t="str" cm="1">
        <f t="array" ref="O60">INDEX(コード化!$CG$5:$CQ$110,O$3-6,$G60)</f>
        <v>5000000</v>
      </c>
      <c r="P60" s="280" t="str" cm="1">
        <f t="array" ref="P60">INDEX(コード化!$CG$5:$CQ$110,P$3-6,$G60)</f>
        <v>5000000</v>
      </c>
      <c r="Q60" s="280" t="str" cm="1">
        <f t="array" ref="Q60">INDEX(コード化!$CG$5:$CQ$110,Q$3-6,$G60)</f>
        <v>5000000</v>
      </c>
      <c r="R60" s="280" t="str" cm="1">
        <f t="array" ref="R60">INDEX(コード化!$CG$5:$CQ$110,R$3-6,$G60)</f>
        <v>5000000</v>
      </c>
      <c r="S60" s="280" t="str" cm="1">
        <f t="array" ref="S60">INDEX(コード化!$CG$5:$CQ$110,S$3-6,$G60)</f>
        <v>5000000</v>
      </c>
      <c r="T60" s="280" t="str" cm="1">
        <f t="array" ref="T60">INDEX(コード化!$CG$5:$CQ$110,T$3-6,$G60)</f>
        <v>5000000</v>
      </c>
      <c r="U60" s="280" t="str" cm="1">
        <f t="array" ref="U60">INDEX(コード化!$CG$5:$CQ$110,U$3-6,$G60)</f>
        <v>5000000</v>
      </c>
      <c r="V60" s="280" t="str" cm="1">
        <f t="array" ref="V60">INDEX(コード化!$CG$5:$CQ$110,V$3-6,$G60)</f>
        <v>5000000</v>
      </c>
      <c r="W60" s="280" t="str" cm="1">
        <f t="array" ref="W60">INDEX(コード化!$CG$5:$CQ$110,W$3-6,$G60)</f>
        <v>5000000</v>
      </c>
      <c r="X60" s="280" t="str" cm="1">
        <f t="array" ref="X60">INDEX(コード化!$CG$5:$CQ$110,X$3-6,$G60)</f>
        <v>5000000</v>
      </c>
      <c r="Y60" s="280" t="str" cm="1">
        <f t="array" ref="Y60">INDEX(コード化!$CG$5:$CQ$110,Y$3-6,$G60)</f>
        <v>5000000</v>
      </c>
      <c r="Z60" s="280" t="str" cm="1">
        <f t="array" ref="Z60">INDEX(コード化!$CG$5:$CQ$110,Z$3-6,$G60)</f>
        <v>5000000</v>
      </c>
      <c r="AA60" s="280" t="str" cm="1">
        <f t="array" ref="AA60">INDEX(コード化!$CG$5:$CQ$110,AA$3-6,$G60)</f>
        <v>5000000</v>
      </c>
      <c r="AB60" s="280" t="str" cm="1">
        <f t="array" ref="AB60">INDEX(コード化!$CG$5:$CQ$110,AB$3-6,$G60)</f>
        <v>5000000</v>
      </c>
      <c r="AC60" s="280" t="str" cm="1">
        <f t="array" ref="AC60">INDEX(コード化!$CG$5:$CQ$110,AC$3-6,$G60)</f>
        <v>5000000</v>
      </c>
      <c r="AD60" s="280" t="str" cm="1">
        <f t="array" ref="AD60">INDEX(コード化!$CG$5:$CQ$110,AD$3-6,$G60)</f>
        <v>5000000</v>
      </c>
      <c r="AE60" s="280" t="str" cm="1">
        <f t="array" ref="AE60">INDEX(コード化!$CG$5:$CQ$110,AE$3-6,$G60)</f>
        <v>5000000</v>
      </c>
      <c r="AF60" s="280" t="str" cm="1">
        <f t="array" ref="AF60">INDEX(コード化!$CG$5:$CQ$110,AF$3-6,$G60)</f>
        <v>5000000</v>
      </c>
      <c r="AG60" s="280" t="str" cm="1">
        <f t="array" ref="AG60">INDEX(コード化!$CG$5:$CQ$110,AG$3-6,$G60)</f>
        <v>5000000</v>
      </c>
      <c r="AH60" s="280" t="str" cm="1">
        <f t="array" ref="AH60">INDEX(コード化!$CG$5:$CQ$110,AH$3-6,$G60)</f>
        <v>5000000</v>
      </c>
      <c r="AI60" s="280" t="str" cm="1">
        <f t="array" ref="AI60">INDEX(コード化!$CG$5:$CQ$110,AI$3-6,$G60)</f>
        <v>5000000</v>
      </c>
      <c r="AJ60" s="280" t="str" cm="1">
        <f t="array" ref="AJ60">INDEX(コード化!$CG$5:$CQ$110,AJ$3-6,$G60)</f>
        <v>5000000</v>
      </c>
      <c r="AK60" s="280" t="str" cm="1">
        <f t="array" ref="AK60">INDEX(コード化!$CG$5:$CQ$110,AK$3-6,$G60)</f>
        <v>5000000</v>
      </c>
      <c r="AL60" s="280" t="str" cm="1">
        <f t="array" ref="AL60">INDEX(コード化!$CG$5:$CQ$110,AL$3-6,$G60)</f>
        <v>5000000</v>
      </c>
      <c r="AM60" s="280" t="str" cm="1">
        <f t="array" ref="AM60">INDEX(コード化!$CG$5:$CQ$110,AM$3-6,$G60)</f>
        <v>5000000</v>
      </c>
      <c r="AN60" s="280" t="str" cm="1">
        <f t="array" ref="AN60">INDEX(コード化!$CG$5:$CQ$110,AN$3-6,$G60)</f>
        <v>5000000</v>
      </c>
      <c r="AO60" s="280" t="str" cm="1">
        <f t="array" ref="AO60">INDEX(コード化!$CG$5:$CQ$110,AO$3-6,$G60)</f>
        <v>5000000</v>
      </c>
      <c r="AP60" s="280" t="str" cm="1">
        <f t="array" ref="AP60">INDEX(コード化!$CG$5:$CQ$110,AP$3-6,$G60)</f>
        <v>5000000</v>
      </c>
      <c r="AQ60" s="280" t="str" cm="1">
        <f t="array" ref="AQ60">INDEX(コード化!$CG$5:$CQ$110,AQ$3-6,$G60)</f>
        <v>5000000</v>
      </c>
      <c r="AR60" s="280" t="str" cm="1">
        <f t="array" ref="AR60">INDEX(コード化!$CG$5:$CQ$110,AR$3-6,$G60)</f>
        <v>5000000</v>
      </c>
      <c r="AS60" s="280" t="str" cm="1">
        <f t="array" ref="AS60">INDEX(コード化!$CG$5:$CQ$110,AS$3-6,$G60)</f>
        <v>5000000</v>
      </c>
      <c r="AT60" s="280" t="str" cm="1">
        <f t="array" ref="AT60">INDEX(コード化!$CG$5:$CQ$110,AT$3-6,$G60)</f>
        <v>5000000</v>
      </c>
      <c r="AU60" s="280" t="str" cm="1">
        <f t="array" ref="AU60">INDEX(コード化!$CG$5:$CQ$110,AU$3-6,$G60)</f>
        <v>5000000</v>
      </c>
      <c r="AV60" s="280" t="str" cm="1">
        <f t="array" ref="AV60">INDEX(コード化!$CG$5:$CQ$110,AV$3-6,$G60)</f>
        <v>5000000</v>
      </c>
      <c r="AW60" s="280" t="str" cm="1">
        <f t="array" ref="AW60">INDEX(コード化!$CG$5:$CQ$110,AW$3-6,$G60)</f>
        <v>5000000</v>
      </c>
      <c r="AX60" s="280" t="str" cm="1">
        <f t="array" ref="AX60">INDEX(コード化!$CG$5:$CQ$110,AX$3-6,$G60)</f>
        <v>5000000</v>
      </c>
      <c r="AY60" s="280" t="str" cm="1">
        <f t="array" ref="AY60">INDEX(コード化!$CG$5:$CQ$110,AY$3-6,$G60)</f>
        <v>5000000</v>
      </c>
      <c r="AZ60" s="280" t="str" cm="1">
        <f t="array" ref="AZ60">INDEX(コード化!$CG$5:$CQ$110,AZ$3-6,$G60)</f>
        <v>5000000</v>
      </c>
      <c r="BA60" s="280" t="str" cm="1">
        <f t="array" ref="BA60">INDEX(コード化!$CG$5:$CQ$110,BA$3-6,$G60)</f>
        <v>5000000</v>
      </c>
      <c r="BB60" s="280" t="str" cm="1">
        <f t="array" ref="BB60">INDEX(コード化!$CG$5:$CQ$110,BB$3-6,$G60)</f>
        <v>5000000</v>
      </c>
      <c r="BC60" s="280" t="str" cm="1">
        <f t="array" ref="BC60">INDEX(コード化!$CG$5:$CQ$110,BC$3-6,$G60)</f>
        <v>5000000</v>
      </c>
      <c r="BD60" s="280" t="str" cm="1">
        <f t="array" ref="BD60">INDEX(コード化!$CG$5:$CQ$110,BD$3-6,$G60)</f>
        <v>5000000</v>
      </c>
      <c r="BE60" s="280" t="str" cm="1">
        <f t="array" ref="BE60">INDEX(コード化!$CG$5:$CQ$110,BE$3-6,$G60)</f>
        <v>5000000</v>
      </c>
      <c r="BF60" s="280" t="str" cm="1">
        <f t="array" ref="BF60">INDEX(コード化!$CG$5:$CQ$110,BF$3-6,$G60)</f>
        <v>5000000</v>
      </c>
      <c r="BG60" s="280" t="str" cm="1">
        <f t="array" ref="BG60">INDEX(コード化!$CG$5:$CQ$110,BG$3-6,$G60)</f>
        <v>5000000</v>
      </c>
      <c r="BH60" s="280" t="str" cm="1">
        <f t="array" ref="BH60">INDEX(コード化!$CG$5:$CQ$110,BH$3-6,$G60)</f>
        <v>5000000</v>
      </c>
      <c r="BI60" s="280" t="str" cm="1">
        <f t="array" ref="BI60">INDEX(コード化!$CG$5:$CQ$110,BI$3-6,$G60)</f>
        <v>5000000</v>
      </c>
      <c r="BJ60" s="280" t="str" cm="1">
        <f t="array" ref="BJ60">INDEX(コード化!$CG$5:$CQ$110,BJ$3-6,$G60)</f>
        <v>5000000</v>
      </c>
      <c r="BK60" s="280" t="str" cm="1">
        <f t="array" ref="BK60">INDEX(コード化!$CG$5:$CQ$110,BK$3-6,$G60)</f>
        <v>5000000</v>
      </c>
      <c r="BL60" s="280" t="str" cm="1">
        <f t="array" ref="BL60">INDEX(コード化!$CG$5:$CQ$110,BL$3-6,$G60)</f>
        <v>5000000</v>
      </c>
      <c r="BM60" s="280" t="str" cm="1">
        <f t="array" ref="BM60">INDEX(コード化!$CG$5:$CQ$110,BM$3-6,$G60)</f>
        <v>5000000</v>
      </c>
      <c r="BN60" s="280" t="str" cm="1">
        <f t="array" ref="BN60">INDEX(コード化!$CG$5:$CQ$110,BN$3-6,$G60)</f>
        <v>5000000</v>
      </c>
      <c r="BO60" s="280" t="str" cm="1">
        <f t="array" ref="BO60">INDEX(コード化!$CG$5:$CQ$110,BO$3-6,$G60)</f>
        <v>5000000</v>
      </c>
      <c r="BP60" s="280" t="str" cm="1">
        <f t="array" ref="BP60">INDEX(コード化!$CG$5:$CQ$110,BP$3-6,$G60)</f>
        <v>5000000</v>
      </c>
      <c r="BQ60" s="280" t="str" cm="1">
        <f t="array" ref="BQ60">INDEX(コード化!$CG$5:$CQ$110,BQ$3-6,$G60)</f>
        <v>5000000</v>
      </c>
      <c r="BR60" s="280" t="str" cm="1">
        <f t="array" ref="BR60">INDEX(コード化!$CG$5:$CQ$110,BR$3-6,$G60)</f>
        <v>5000000</v>
      </c>
      <c r="BS60" s="280" t="str" cm="1">
        <f t="array" ref="BS60">INDEX(コード化!$CG$5:$CQ$110,BS$3-6,$G60)</f>
        <v>5000000</v>
      </c>
      <c r="BT60" s="280" t="str" cm="1">
        <f t="array" ref="BT60">INDEX(コード化!$CG$5:$CQ$110,BT$3-6,$G60)</f>
        <v>5000000</v>
      </c>
      <c r="BU60" s="280" t="str" cm="1">
        <f t="array" ref="BU60">INDEX(コード化!$CG$5:$CQ$110,BU$3-6,$G60)</f>
        <v>5000000</v>
      </c>
      <c r="BV60" s="280" t="str" cm="1">
        <f t="array" ref="BV60">INDEX(コード化!$CG$5:$CQ$110,BV$3-6,$G60)</f>
        <v>5000000</v>
      </c>
      <c r="BW60" s="280" t="str" cm="1">
        <f t="array" ref="BW60">INDEX(コード化!$CG$5:$CQ$110,BW$3-6,$G60)</f>
        <v>5000000</v>
      </c>
      <c r="BX60" s="280" t="str" cm="1">
        <f t="array" ref="BX60">INDEX(コード化!$CG$5:$CQ$110,BX$3-6,$G60)</f>
        <v>5000000</v>
      </c>
      <c r="BY60" s="280" t="str" cm="1">
        <f t="array" ref="BY60">INDEX(コード化!$CG$5:$CQ$110,BY$3-6,$G60)</f>
        <v>5000000</v>
      </c>
      <c r="BZ60" s="280" t="str" cm="1">
        <f t="array" ref="BZ60">INDEX(コード化!$CG$5:$CQ$110,BZ$3-6,$G60)</f>
        <v>5000000</v>
      </c>
      <c r="CA60" s="280" t="str" cm="1">
        <f t="array" ref="CA60">INDEX(コード化!$CG$5:$CQ$110,CA$3-6,$G60)</f>
        <v>5000000</v>
      </c>
      <c r="CB60" s="280" t="str" cm="1">
        <f t="array" ref="CB60">INDEX(コード化!$CG$5:$CQ$110,CB$3-6,$G60)</f>
        <v>5000000</v>
      </c>
      <c r="CC60" s="280" t="str" cm="1">
        <f t="array" ref="CC60">INDEX(コード化!$CG$5:$CQ$110,CC$3-6,$G60)</f>
        <v>5000000</v>
      </c>
      <c r="CD60" s="280" t="str" cm="1">
        <f t="array" ref="CD60">INDEX(コード化!$CG$5:$CQ$110,CD$3-6,$G60)</f>
        <v>5000000</v>
      </c>
      <c r="CE60" s="280" t="str" cm="1">
        <f t="array" ref="CE60">INDEX(コード化!$CG$5:$CQ$110,CE$3-6,$G60)</f>
        <v>5000000</v>
      </c>
      <c r="CF60" s="280" t="str" cm="1">
        <f t="array" ref="CF60">INDEX(コード化!$CG$5:$CQ$110,CF$3-6,$G60)</f>
        <v>5000000</v>
      </c>
      <c r="CG60" s="280" t="str" cm="1">
        <f t="array" ref="CG60">INDEX(コード化!$CG$5:$CQ$110,CG$3-6,$G60)</f>
        <v>5000000</v>
      </c>
      <c r="CH60" s="280" t="str" cm="1">
        <f t="array" ref="CH60">INDEX(コード化!$CG$5:$CQ$110,CH$3-6,$G60)</f>
        <v>5000000</v>
      </c>
      <c r="CI60" s="280" t="str" cm="1">
        <f t="array" ref="CI60">INDEX(コード化!$CG$5:$CQ$110,CI$3-6,$G60)</f>
        <v>5000000</v>
      </c>
      <c r="CJ60" s="280" t="str" cm="1">
        <f t="array" ref="CJ60">INDEX(コード化!$CG$5:$CQ$110,CJ$3-6,$G60)</f>
        <v>5000000</v>
      </c>
      <c r="CK60" s="280" t="str" cm="1">
        <f t="array" ref="CK60">INDEX(コード化!$CG$5:$CQ$110,CK$3-6,$G60)</f>
        <v>5000000</v>
      </c>
      <c r="CL60" s="280" t="str" cm="1">
        <f t="array" ref="CL60">INDEX(コード化!$CG$5:$CQ$110,CL$3-6,$G60)</f>
        <v>5000000</v>
      </c>
      <c r="CM60" s="280" t="str" cm="1">
        <f t="array" ref="CM60">INDEX(コード化!$CG$5:$CQ$110,CM$3-6,$G60)</f>
        <v>5000000</v>
      </c>
      <c r="CN60" s="280" t="str" cm="1">
        <f t="array" ref="CN60">INDEX(コード化!$CG$5:$CQ$110,CN$3-6,$G60)</f>
        <v>5000000</v>
      </c>
      <c r="CO60" s="280" t="str" cm="1">
        <f t="array" ref="CO60">INDEX(コード化!$CG$5:$CQ$110,CO$3-6,$G60)</f>
        <v>5000000</v>
      </c>
      <c r="CP60" s="280" t="str" cm="1">
        <f t="array" ref="CP60">INDEX(コード化!$CG$5:$CQ$110,CP$3-6,$G60)</f>
        <v>5000000</v>
      </c>
      <c r="CQ60" s="280" t="str" cm="1">
        <f t="array" ref="CQ60">INDEX(コード化!$CG$5:$CQ$110,CQ$3-6,$G60)</f>
        <v>5000000</v>
      </c>
      <c r="CR60" s="280" t="str" cm="1">
        <f t="array" ref="CR60">INDEX(コード化!$CG$5:$CQ$110,CR$3-6,$G60)</f>
        <v>5000000</v>
      </c>
      <c r="CS60" s="280" t="str" cm="1">
        <f t="array" ref="CS60">INDEX(コード化!$CG$5:$CQ$110,CS$3-6,$G60)</f>
        <v>5000000</v>
      </c>
      <c r="CT60" s="280" t="str" cm="1">
        <f t="array" ref="CT60">INDEX(コード化!$CG$5:$CQ$110,CT$3-6,$G60)</f>
        <v>5000000</v>
      </c>
      <c r="CU60" s="280" t="str" cm="1">
        <f t="array" ref="CU60">INDEX(コード化!$CG$5:$CQ$110,CU$3-6,$G60)</f>
        <v>5000000</v>
      </c>
      <c r="CV60" s="280" t="str" cm="1">
        <f t="array" ref="CV60">INDEX(コード化!$CG$5:$CQ$110,CV$3-6,$G60)</f>
        <v>5000000</v>
      </c>
      <c r="CW60" s="280" t="str" cm="1">
        <f t="array" ref="CW60">INDEX(コード化!$CG$5:$CQ$110,CW$3-6,$G60)</f>
        <v>5000000</v>
      </c>
      <c r="CX60" s="280" t="str" cm="1">
        <f t="array" ref="CX60">INDEX(コード化!$CG$5:$CQ$110,CX$3-6,$G60)</f>
        <v>5000000</v>
      </c>
      <c r="CY60" s="280" t="str" cm="1">
        <f t="array" ref="CY60">INDEX(コード化!$CG$5:$CQ$110,CY$3-6,$G60)</f>
        <v>5000000</v>
      </c>
      <c r="CZ60" s="280" t="str" cm="1">
        <f t="array" ref="CZ60">INDEX(コード化!$CG$5:$CQ$110,CZ$3-6,$G60)</f>
        <v>5000000</v>
      </c>
      <c r="DA60" s="280" t="str" cm="1">
        <f t="array" ref="DA60">INDEX(コード化!$CG$5:$CQ$110,DA$3-6,$G60)</f>
        <v>5000000</v>
      </c>
      <c r="DB60" s="280" t="str" cm="1">
        <f t="array" ref="DB60">INDEX(コード化!$CG$5:$CQ$110,DB$3-6,$G60)</f>
        <v>5000000</v>
      </c>
      <c r="DC60" s="280" t="str" cm="1">
        <f t="array" ref="DC60">INDEX(コード化!$CG$5:$CQ$110,DC$3-6,$G60)</f>
        <v>5000000</v>
      </c>
      <c r="DD60" s="280" t="str" cm="1">
        <f t="array" ref="DD60">INDEX(コード化!$CG$5:$CQ$110,DD$3-6,$G60)</f>
        <v>5000000</v>
      </c>
      <c r="DE60" s="280" t="str" cm="1">
        <f t="array" ref="DE60">INDEX(コード化!$CG$5:$CQ$110,DE$3-6,$G60)</f>
        <v>5000000</v>
      </c>
      <c r="DF60" s="280" t="str" cm="1">
        <f t="array" ref="DF60">INDEX(コード化!$CG$5:$CQ$110,DF$3-6,$G60)</f>
        <v>5000000</v>
      </c>
      <c r="DG60" s="280" t="str" cm="1">
        <f t="array" ref="DG60">INDEX(コード化!$CG$5:$CQ$110,DG$3-6,$G60)</f>
        <v>5000000</v>
      </c>
      <c r="DH60" s="280" t="str" cm="1">
        <f t="array" ref="DH60">INDEX(コード化!$CG$5:$CQ$110,DH$3-6,$G60)</f>
        <v>5000000</v>
      </c>
      <c r="DI60" s="280" t="str" cm="1">
        <f t="array" ref="DI60">INDEX(コード化!$CG$5:$CQ$110,DI$3-6,$G60)</f>
        <v>5000000</v>
      </c>
      <c r="DK60" s="80">
        <f ca="1">IF(MID(H60,2,1)="2",1,0)</f>
        <v>0</v>
      </c>
      <c r="DL60" s="80">
        <f t="shared" ref="DL60:FW60" ca="1" si="20">IF(MID(I60,2,1)="2",1,0)</f>
        <v>0</v>
      </c>
      <c r="DM60" s="80">
        <f t="shared" ca="1" si="20"/>
        <v>0</v>
      </c>
      <c r="DN60" s="80">
        <f t="shared" ca="1" si="20"/>
        <v>0</v>
      </c>
      <c r="DO60" s="80">
        <f t="shared" ca="1" si="20"/>
        <v>0</v>
      </c>
      <c r="DP60" s="80">
        <f t="shared" ca="1" si="20"/>
        <v>0</v>
      </c>
      <c r="DQ60" s="80">
        <f t="shared" si="20"/>
        <v>0</v>
      </c>
      <c r="DR60" s="80">
        <f t="shared" si="20"/>
        <v>0</v>
      </c>
      <c r="DS60" s="80">
        <f t="shared" si="20"/>
        <v>0</v>
      </c>
      <c r="DT60" s="80">
        <f t="shared" si="20"/>
        <v>0</v>
      </c>
      <c r="DU60" s="80">
        <f t="shared" si="20"/>
        <v>0</v>
      </c>
      <c r="DV60" s="80">
        <f t="shared" si="20"/>
        <v>0</v>
      </c>
      <c r="DW60" s="80">
        <f t="shared" si="20"/>
        <v>0</v>
      </c>
      <c r="DX60" s="80">
        <f t="shared" si="20"/>
        <v>0</v>
      </c>
      <c r="DY60" s="80">
        <f t="shared" si="20"/>
        <v>0</v>
      </c>
      <c r="DZ60" s="80">
        <f t="shared" si="20"/>
        <v>0</v>
      </c>
      <c r="EA60" s="80">
        <f t="shared" si="20"/>
        <v>0</v>
      </c>
      <c r="EB60" s="80">
        <f t="shared" si="20"/>
        <v>0</v>
      </c>
      <c r="EC60" s="80">
        <f t="shared" si="20"/>
        <v>0</v>
      </c>
      <c r="ED60" s="80">
        <f t="shared" si="20"/>
        <v>0</v>
      </c>
      <c r="EE60" s="80">
        <f t="shared" si="20"/>
        <v>0</v>
      </c>
      <c r="EF60" s="80">
        <f t="shared" si="20"/>
        <v>0</v>
      </c>
      <c r="EG60" s="80">
        <f t="shared" si="20"/>
        <v>0</v>
      </c>
      <c r="EH60" s="80">
        <f t="shared" si="20"/>
        <v>0</v>
      </c>
      <c r="EI60" s="80">
        <f t="shared" si="20"/>
        <v>0</v>
      </c>
      <c r="EJ60" s="80">
        <f t="shared" si="20"/>
        <v>0</v>
      </c>
      <c r="EK60" s="80">
        <f t="shared" si="20"/>
        <v>0</v>
      </c>
      <c r="EL60" s="80">
        <f t="shared" si="20"/>
        <v>0</v>
      </c>
      <c r="EM60" s="80">
        <f t="shared" si="20"/>
        <v>0</v>
      </c>
      <c r="EN60" s="80">
        <f t="shared" si="20"/>
        <v>0</v>
      </c>
      <c r="EO60" s="80">
        <f t="shared" si="20"/>
        <v>0</v>
      </c>
      <c r="EP60" s="80">
        <f t="shared" si="20"/>
        <v>0</v>
      </c>
      <c r="EQ60" s="80">
        <f t="shared" si="20"/>
        <v>0</v>
      </c>
      <c r="ER60" s="80">
        <f t="shared" si="20"/>
        <v>0</v>
      </c>
      <c r="ES60" s="80">
        <f t="shared" si="20"/>
        <v>0</v>
      </c>
      <c r="ET60" s="80">
        <f t="shared" si="20"/>
        <v>0</v>
      </c>
      <c r="EU60" s="80">
        <f t="shared" si="20"/>
        <v>0</v>
      </c>
      <c r="EV60" s="80">
        <f t="shared" si="20"/>
        <v>0</v>
      </c>
      <c r="EW60" s="80">
        <f t="shared" si="20"/>
        <v>0</v>
      </c>
      <c r="EX60" s="80">
        <f t="shared" si="20"/>
        <v>0</v>
      </c>
      <c r="EY60" s="80">
        <f t="shared" si="20"/>
        <v>0</v>
      </c>
      <c r="EZ60" s="80">
        <f t="shared" si="20"/>
        <v>0</v>
      </c>
      <c r="FA60" s="80">
        <f t="shared" si="20"/>
        <v>0</v>
      </c>
      <c r="FB60" s="80">
        <f t="shared" si="20"/>
        <v>0</v>
      </c>
      <c r="FC60" s="80">
        <f t="shared" si="20"/>
        <v>0</v>
      </c>
      <c r="FD60" s="80">
        <f t="shared" si="20"/>
        <v>0</v>
      </c>
      <c r="FE60" s="80">
        <f t="shared" si="20"/>
        <v>0</v>
      </c>
      <c r="FF60" s="80">
        <f t="shared" si="20"/>
        <v>0</v>
      </c>
      <c r="FG60" s="80">
        <f t="shared" si="20"/>
        <v>0</v>
      </c>
      <c r="FH60" s="80">
        <f t="shared" si="20"/>
        <v>0</v>
      </c>
      <c r="FI60" s="80">
        <f t="shared" si="20"/>
        <v>0</v>
      </c>
      <c r="FJ60" s="80">
        <f t="shared" si="20"/>
        <v>0</v>
      </c>
      <c r="FK60" s="80">
        <f t="shared" si="20"/>
        <v>0</v>
      </c>
      <c r="FL60" s="80">
        <f t="shared" si="20"/>
        <v>0</v>
      </c>
      <c r="FM60" s="80">
        <f t="shared" si="20"/>
        <v>0</v>
      </c>
      <c r="FN60" s="80">
        <f t="shared" si="20"/>
        <v>0</v>
      </c>
      <c r="FO60" s="80">
        <f t="shared" si="20"/>
        <v>0</v>
      </c>
      <c r="FP60" s="80">
        <f t="shared" si="20"/>
        <v>0</v>
      </c>
      <c r="FQ60" s="80">
        <f t="shared" si="20"/>
        <v>0</v>
      </c>
      <c r="FR60" s="80">
        <f t="shared" si="20"/>
        <v>0</v>
      </c>
      <c r="FS60" s="80">
        <f t="shared" si="20"/>
        <v>0</v>
      </c>
      <c r="FT60" s="80">
        <f t="shared" si="20"/>
        <v>0</v>
      </c>
      <c r="FU60" s="80">
        <f t="shared" si="20"/>
        <v>0</v>
      </c>
      <c r="FV60" s="80">
        <f t="shared" si="20"/>
        <v>0</v>
      </c>
      <c r="FW60" s="80">
        <f t="shared" si="20"/>
        <v>0</v>
      </c>
      <c r="FX60" s="80">
        <f t="shared" ref="FX60:HL60" si="21">IF(MID(BU60,2,1)="2",1,0)</f>
        <v>0</v>
      </c>
      <c r="FY60" s="80">
        <f t="shared" si="21"/>
        <v>0</v>
      </c>
      <c r="FZ60" s="80">
        <f t="shared" si="21"/>
        <v>0</v>
      </c>
      <c r="GA60" s="80">
        <f t="shared" si="21"/>
        <v>0</v>
      </c>
      <c r="GB60" s="80">
        <f t="shared" si="21"/>
        <v>0</v>
      </c>
      <c r="GC60" s="80">
        <f t="shared" si="21"/>
        <v>0</v>
      </c>
      <c r="GD60" s="80">
        <f t="shared" si="21"/>
        <v>0</v>
      </c>
      <c r="GE60" s="80">
        <f t="shared" si="21"/>
        <v>0</v>
      </c>
      <c r="GF60" s="80">
        <f t="shared" si="21"/>
        <v>0</v>
      </c>
      <c r="GG60" s="80">
        <f t="shared" si="21"/>
        <v>0</v>
      </c>
      <c r="GH60" s="80">
        <f t="shared" si="21"/>
        <v>0</v>
      </c>
      <c r="GI60" s="80">
        <f t="shared" si="21"/>
        <v>0</v>
      </c>
      <c r="GJ60" s="80">
        <f t="shared" si="21"/>
        <v>0</v>
      </c>
      <c r="GK60" s="80">
        <f t="shared" si="21"/>
        <v>0</v>
      </c>
      <c r="GL60" s="80">
        <f t="shared" si="21"/>
        <v>0</v>
      </c>
      <c r="GM60" s="80">
        <f t="shared" si="21"/>
        <v>0</v>
      </c>
      <c r="GN60" s="80">
        <f t="shared" si="21"/>
        <v>0</v>
      </c>
      <c r="GO60" s="80">
        <f t="shared" si="21"/>
        <v>0</v>
      </c>
      <c r="GP60" s="80">
        <f t="shared" si="21"/>
        <v>0</v>
      </c>
      <c r="GQ60" s="80">
        <f t="shared" si="21"/>
        <v>0</v>
      </c>
      <c r="GR60" s="80">
        <f t="shared" si="21"/>
        <v>0</v>
      </c>
      <c r="GS60" s="80">
        <f t="shared" si="21"/>
        <v>0</v>
      </c>
      <c r="GT60" s="80">
        <f t="shared" si="21"/>
        <v>0</v>
      </c>
      <c r="GU60" s="80">
        <f t="shared" si="21"/>
        <v>0</v>
      </c>
      <c r="GV60" s="80">
        <f t="shared" si="21"/>
        <v>0</v>
      </c>
      <c r="GW60" s="80">
        <f t="shared" si="21"/>
        <v>0</v>
      </c>
      <c r="GX60" s="80">
        <f t="shared" si="21"/>
        <v>0</v>
      </c>
      <c r="GY60" s="80">
        <f t="shared" si="21"/>
        <v>0</v>
      </c>
      <c r="GZ60" s="80">
        <f t="shared" si="21"/>
        <v>0</v>
      </c>
      <c r="HA60" s="80">
        <f t="shared" si="21"/>
        <v>0</v>
      </c>
      <c r="HB60" s="80">
        <f t="shared" si="21"/>
        <v>0</v>
      </c>
      <c r="HC60" s="80">
        <f t="shared" si="21"/>
        <v>0</v>
      </c>
      <c r="HD60" s="80">
        <f t="shared" si="21"/>
        <v>0</v>
      </c>
      <c r="HE60" s="80">
        <f t="shared" si="21"/>
        <v>0</v>
      </c>
      <c r="HF60" s="80">
        <f t="shared" si="21"/>
        <v>0</v>
      </c>
      <c r="HG60" s="80">
        <f t="shared" si="21"/>
        <v>0</v>
      </c>
      <c r="HH60" s="80">
        <f t="shared" si="21"/>
        <v>0</v>
      </c>
      <c r="HI60" s="80">
        <f t="shared" si="21"/>
        <v>0</v>
      </c>
      <c r="HJ60" s="80">
        <f t="shared" si="21"/>
        <v>0</v>
      </c>
      <c r="HK60" s="80">
        <f t="shared" si="21"/>
        <v>0</v>
      </c>
      <c r="HL60" s="80">
        <f t="shared" si="21"/>
        <v>0</v>
      </c>
    </row>
    <row r="61" spans="1:220" s="80" customFormat="1" ht="26" x14ac:dyDescent="0.2">
      <c r="A61" s="268">
        <v>64</v>
      </c>
      <c r="B61" s="269" t="s">
        <v>2458</v>
      </c>
      <c r="C61" s="269" t="s">
        <v>2463</v>
      </c>
      <c r="D61" s="270" t="s">
        <v>2521</v>
      </c>
      <c r="E61" s="250"/>
      <c r="G61" s="80">
        <v>5</v>
      </c>
      <c r="H61" s="280" t="str" cm="1">
        <f t="array" aca="1" ref="H61" ca="1">INDEX(コード化!$CG$5:$CQ$110,H$3-6,$G61)</f>
        <v>5000000</v>
      </c>
      <c r="I61" s="280" t="str" cm="1">
        <f t="array" aca="1" ref="I61" ca="1">INDEX(コード化!$CG$5:$CQ$110,I$3-6,$G61)</f>
        <v>5000000</v>
      </c>
      <c r="J61" s="280" t="str" cm="1">
        <f t="array" aca="1" ref="J61" ca="1">INDEX(コード化!$CG$5:$CQ$110,J$3-6,$G61)</f>
        <v>5000000</v>
      </c>
      <c r="K61" s="280" t="str" cm="1">
        <f t="array" aca="1" ref="K61" ca="1">INDEX(コード化!$CG$5:$CQ$110,K$3-6,$G61)</f>
        <v>5000000</v>
      </c>
      <c r="L61" s="280" t="str" cm="1">
        <f t="array" aca="1" ref="L61" ca="1">INDEX(コード化!$CG$5:$CQ$110,L$3-6,$G61)</f>
        <v>5000000</v>
      </c>
      <c r="M61" s="280" t="str" cm="1">
        <f t="array" aca="1" ref="M61" ca="1">INDEX(コード化!$CG$5:$CQ$110,M$3-6,$G61)</f>
        <v>5000000</v>
      </c>
      <c r="N61" s="280" t="str" cm="1">
        <f t="array" ref="N61">INDEX(コード化!$CG$5:$CQ$110,N$3-6,$G61)</f>
        <v>5000000</v>
      </c>
      <c r="O61" s="280" t="str" cm="1">
        <f t="array" ref="O61">INDEX(コード化!$CG$5:$CQ$110,O$3-6,$G61)</f>
        <v>5000000</v>
      </c>
      <c r="P61" s="280" t="str" cm="1">
        <f t="array" ref="P61">INDEX(コード化!$CG$5:$CQ$110,P$3-6,$G61)</f>
        <v>5000000</v>
      </c>
      <c r="Q61" s="280" t="str" cm="1">
        <f t="array" ref="Q61">INDEX(コード化!$CG$5:$CQ$110,Q$3-6,$G61)</f>
        <v>5000000</v>
      </c>
      <c r="R61" s="280" t="str" cm="1">
        <f t="array" ref="R61">INDEX(コード化!$CG$5:$CQ$110,R$3-6,$G61)</f>
        <v>5000000</v>
      </c>
      <c r="S61" s="280" t="str" cm="1">
        <f t="array" ref="S61">INDEX(コード化!$CG$5:$CQ$110,S$3-6,$G61)</f>
        <v>5000000</v>
      </c>
      <c r="T61" s="280" t="str" cm="1">
        <f t="array" ref="T61">INDEX(コード化!$CG$5:$CQ$110,T$3-6,$G61)</f>
        <v>5000000</v>
      </c>
      <c r="U61" s="280" t="str" cm="1">
        <f t="array" ref="U61">INDEX(コード化!$CG$5:$CQ$110,U$3-6,$G61)</f>
        <v>5000000</v>
      </c>
      <c r="V61" s="280" t="str" cm="1">
        <f t="array" ref="V61">INDEX(コード化!$CG$5:$CQ$110,V$3-6,$G61)</f>
        <v>5000000</v>
      </c>
      <c r="W61" s="280" t="str" cm="1">
        <f t="array" ref="W61">INDEX(コード化!$CG$5:$CQ$110,W$3-6,$G61)</f>
        <v>5000000</v>
      </c>
      <c r="X61" s="280" t="str" cm="1">
        <f t="array" ref="X61">INDEX(コード化!$CG$5:$CQ$110,X$3-6,$G61)</f>
        <v>5000000</v>
      </c>
      <c r="Y61" s="280" t="str" cm="1">
        <f t="array" ref="Y61">INDEX(コード化!$CG$5:$CQ$110,Y$3-6,$G61)</f>
        <v>5000000</v>
      </c>
      <c r="Z61" s="280" t="str" cm="1">
        <f t="array" ref="Z61">INDEX(コード化!$CG$5:$CQ$110,Z$3-6,$G61)</f>
        <v>5000000</v>
      </c>
      <c r="AA61" s="280" t="str" cm="1">
        <f t="array" ref="AA61">INDEX(コード化!$CG$5:$CQ$110,AA$3-6,$G61)</f>
        <v>5000000</v>
      </c>
      <c r="AB61" s="280" t="str" cm="1">
        <f t="array" ref="AB61">INDEX(コード化!$CG$5:$CQ$110,AB$3-6,$G61)</f>
        <v>5000000</v>
      </c>
      <c r="AC61" s="280" t="str" cm="1">
        <f t="array" ref="AC61">INDEX(コード化!$CG$5:$CQ$110,AC$3-6,$G61)</f>
        <v>5000000</v>
      </c>
      <c r="AD61" s="280" t="str" cm="1">
        <f t="array" ref="AD61">INDEX(コード化!$CG$5:$CQ$110,AD$3-6,$G61)</f>
        <v>5000000</v>
      </c>
      <c r="AE61" s="280" t="str" cm="1">
        <f t="array" ref="AE61">INDEX(コード化!$CG$5:$CQ$110,AE$3-6,$G61)</f>
        <v>5000000</v>
      </c>
      <c r="AF61" s="280" t="str" cm="1">
        <f t="array" ref="AF61">INDEX(コード化!$CG$5:$CQ$110,AF$3-6,$G61)</f>
        <v>5000000</v>
      </c>
      <c r="AG61" s="280" t="str" cm="1">
        <f t="array" ref="AG61">INDEX(コード化!$CG$5:$CQ$110,AG$3-6,$G61)</f>
        <v>5000000</v>
      </c>
      <c r="AH61" s="280" t="str" cm="1">
        <f t="array" ref="AH61">INDEX(コード化!$CG$5:$CQ$110,AH$3-6,$G61)</f>
        <v>5000000</v>
      </c>
      <c r="AI61" s="280" t="str" cm="1">
        <f t="array" ref="AI61">INDEX(コード化!$CG$5:$CQ$110,AI$3-6,$G61)</f>
        <v>5000000</v>
      </c>
      <c r="AJ61" s="280" t="str" cm="1">
        <f t="array" ref="AJ61">INDEX(コード化!$CG$5:$CQ$110,AJ$3-6,$G61)</f>
        <v>5000000</v>
      </c>
      <c r="AK61" s="280" t="str" cm="1">
        <f t="array" ref="AK61">INDEX(コード化!$CG$5:$CQ$110,AK$3-6,$G61)</f>
        <v>5000000</v>
      </c>
      <c r="AL61" s="280" t="str" cm="1">
        <f t="array" ref="AL61">INDEX(コード化!$CG$5:$CQ$110,AL$3-6,$G61)</f>
        <v>5000000</v>
      </c>
      <c r="AM61" s="280" t="str" cm="1">
        <f t="array" ref="AM61">INDEX(コード化!$CG$5:$CQ$110,AM$3-6,$G61)</f>
        <v>5000000</v>
      </c>
      <c r="AN61" s="280" t="str" cm="1">
        <f t="array" ref="AN61">INDEX(コード化!$CG$5:$CQ$110,AN$3-6,$G61)</f>
        <v>5000000</v>
      </c>
      <c r="AO61" s="280" t="str" cm="1">
        <f t="array" ref="AO61">INDEX(コード化!$CG$5:$CQ$110,AO$3-6,$G61)</f>
        <v>5000000</v>
      </c>
      <c r="AP61" s="280" t="str" cm="1">
        <f t="array" ref="AP61">INDEX(コード化!$CG$5:$CQ$110,AP$3-6,$G61)</f>
        <v>5000000</v>
      </c>
      <c r="AQ61" s="280" t="str" cm="1">
        <f t="array" ref="AQ61">INDEX(コード化!$CG$5:$CQ$110,AQ$3-6,$G61)</f>
        <v>5000000</v>
      </c>
      <c r="AR61" s="280" t="str" cm="1">
        <f t="array" ref="AR61">INDEX(コード化!$CG$5:$CQ$110,AR$3-6,$G61)</f>
        <v>5000000</v>
      </c>
      <c r="AS61" s="280" t="str" cm="1">
        <f t="array" ref="AS61">INDEX(コード化!$CG$5:$CQ$110,AS$3-6,$G61)</f>
        <v>5000000</v>
      </c>
      <c r="AT61" s="280" t="str" cm="1">
        <f t="array" ref="AT61">INDEX(コード化!$CG$5:$CQ$110,AT$3-6,$G61)</f>
        <v>5000000</v>
      </c>
      <c r="AU61" s="280" t="str" cm="1">
        <f t="array" ref="AU61">INDEX(コード化!$CG$5:$CQ$110,AU$3-6,$G61)</f>
        <v>5000000</v>
      </c>
      <c r="AV61" s="280" t="str" cm="1">
        <f t="array" ref="AV61">INDEX(コード化!$CG$5:$CQ$110,AV$3-6,$G61)</f>
        <v>5000000</v>
      </c>
      <c r="AW61" s="280" t="str" cm="1">
        <f t="array" ref="AW61">INDEX(コード化!$CG$5:$CQ$110,AW$3-6,$G61)</f>
        <v>5000000</v>
      </c>
      <c r="AX61" s="280" t="str" cm="1">
        <f t="array" ref="AX61">INDEX(コード化!$CG$5:$CQ$110,AX$3-6,$G61)</f>
        <v>5000000</v>
      </c>
      <c r="AY61" s="280" t="str" cm="1">
        <f t="array" ref="AY61">INDEX(コード化!$CG$5:$CQ$110,AY$3-6,$G61)</f>
        <v>5000000</v>
      </c>
      <c r="AZ61" s="280" t="str" cm="1">
        <f t="array" ref="AZ61">INDEX(コード化!$CG$5:$CQ$110,AZ$3-6,$G61)</f>
        <v>5000000</v>
      </c>
      <c r="BA61" s="280" t="str" cm="1">
        <f t="array" ref="BA61">INDEX(コード化!$CG$5:$CQ$110,BA$3-6,$G61)</f>
        <v>5000000</v>
      </c>
      <c r="BB61" s="280" t="str" cm="1">
        <f t="array" ref="BB61">INDEX(コード化!$CG$5:$CQ$110,BB$3-6,$G61)</f>
        <v>5000000</v>
      </c>
      <c r="BC61" s="280" t="str" cm="1">
        <f t="array" ref="BC61">INDEX(コード化!$CG$5:$CQ$110,BC$3-6,$G61)</f>
        <v>5000000</v>
      </c>
      <c r="BD61" s="280" t="str" cm="1">
        <f t="array" ref="BD61">INDEX(コード化!$CG$5:$CQ$110,BD$3-6,$G61)</f>
        <v>5000000</v>
      </c>
      <c r="BE61" s="280" t="str" cm="1">
        <f t="array" ref="BE61">INDEX(コード化!$CG$5:$CQ$110,BE$3-6,$G61)</f>
        <v>5000000</v>
      </c>
      <c r="BF61" s="280" t="str" cm="1">
        <f t="array" ref="BF61">INDEX(コード化!$CG$5:$CQ$110,BF$3-6,$G61)</f>
        <v>5000000</v>
      </c>
      <c r="BG61" s="280" t="str" cm="1">
        <f t="array" ref="BG61">INDEX(コード化!$CG$5:$CQ$110,BG$3-6,$G61)</f>
        <v>5000000</v>
      </c>
      <c r="BH61" s="280" t="str" cm="1">
        <f t="array" ref="BH61">INDEX(コード化!$CG$5:$CQ$110,BH$3-6,$G61)</f>
        <v>5000000</v>
      </c>
      <c r="BI61" s="280" t="str" cm="1">
        <f t="array" ref="BI61">INDEX(コード化!$CG$5:$CQ$110,BI$3-6,$G61)</f>
        <v>5000000</v>
      </c>
      <c r="BJ61" s="280" t="str" cm="1">
        <f t="array" ref="BJ61">INDEX(コード化!$CG$5:$CQ$110,BJ$3-6,$G61)</f>
        <v>5000000</v>
      </c>
      <c r="BK61" s="280" t="str" cm="1">
        <f t="array" ref="BK61">INDEX(コード化!$CG$5:$CQ$110,BK$3-6,$G61)</f>
        <v>5000000</v>
      </c>
      <c r="BL61" s="280" t="str" cm="1">
        <f t="array" ref="BL61">INDEX(コード化!$CG$5:$CQ$110,BL$3-6,$G61)</f>
        <v>5000000</v>
      </c>
      <c r="BM61" s="280" t="str" cm="1">
        <f t="array" ref="BM61">INDEX(コード化!$CG$5:$CQ$110,BM$3-6,$G61)</f>
        <v>5000000</v>
      </c>
      <c r="BN61" s="280" t="str" cm="1">
        <f t="array" ref="BN61">INDEX(コード化!$CG$5:$CQ$110,BN$3-6,$G61)</f>
        <v>5000000</v>
      </c>
      <c r="BO61" s="280" t="str" cm="1">
        <f t="array" ref="BO61">INDEX(コード化!$CG$5:$CQ$110,BO$3-6,$G61)</f>
        <v>5000000</v>
      </c>
      <c r="BP61" s="280" t="str" cm="1">
        <f t="array" ref="BP61">INDEX(コード化!$CG$5:$CQ$110,BP$3-6,$G61)</f>
        <v>5000000</v>
      </c>
      <c r="BQ61" s="280" t="str" cm="1">
        <f t="array" ref="BQ61">INDEX(コード化!$CG$5:$CQ$110,BQ$3-6,$G61)</f>
        <v>5000000</v>
      </c>
      <c r="BR61" s="280" t="str" cm="1">
        <f t="array" ref="BR61">INDEX(コード化!$CG$5:$CQ$110,BR$3-6,$G61)</f>
        <v>5000000</v>
      </c>
      <c r="BS61" s="280" t="str" cm="1">
        <f t="array" ref="BS61">INDEX(コード化!$CG$5:$CQ$110,BS$3-6,$G61)</f>
        <v>5000000</v>
      </c>
      <c r="BT61" s="280" t="str" cm="1">
        <f t="array" ref="BT61">INDEX(コード化!$CG$5:$CQ$110,BT$3-6,$G61)</f>
        <v>5000000</v>
      </c>
      <c r="BU61" s="280" t="str" cm="1">
        <f t="array" ref="BU61">INDEX(コード化!$CG$5:$CQ$110,BU$3-6,$G61)</f>
        <v>5000000</v>
      </c>
      <c r="BV61" s="280" t="str" cm="1">
        <f t="array" ref="BV61">INDEX(コード化!$CG$5:$CQ$110,BV$3-6,$G61)</f>
        <v>5000000</v>
      </c>
      <c r="BW61" s="280" t="str" cm="1">
        <f t="array" ref="BW61">INDEX(コード化!$CG$5:$CQ$110,BW$3-6,$G61)</f>
        <v>5000000</v>
      </c>
      <c r="BX61" s="280" t="str" cm="1">
        <f t="array" ref="BX61">INDEX(コード化!$CG$5:$CQ$110,BX$3-6,$G61)</f>
        <v>5000000</v>
      </c>
      <c r="BY61" s="280" t="str" cm="1">
        <f t="array" ref="BY61">INDEX(コード化!$CG$5:$CQ$110,BY$3-6,$G61)</f>
        <v>5000000</v>
      </c>
      <c r="BZ61" s="280" t="str" cm="1">
        <f t="array" ref="BZ61">INDEX(コード化!$CG$5:$CQ$110,BZ$3-6,$G61)</f>
        <v>5000000</v>
      </c>
      <c r="CA61" s="280" t="str" cm="1">
        <f t="array" ref="CA61">INDEX(コード化!$CG$5:$CQ$110,CA$3-6,$G61)</f>
        <v>5000000</v>
      </c>
      <c r="CB61" s="280" t="str" cm="1">
        <f t="array" ref="CB61">INDEX(コード化!$CG$5:$CQ$110,CB$3-6,$G61)</f>
        <v>5000000</v>
      </c>
      <c r="CC61" s="280" t="str" cm="1">
        <f t="array" ref="CC61">INDEX(コード化!$CG$5:$CQ$110,CC$3-6,$G61)</f>
        <v>5000000</v>
      </c>
      <c r="CD61" s="280" t="str" cm="1">
        <f t="array" ref="CD61">INDEX(コード化!$CG$5:$CQ$110,CD$3-6,$G61)</f>
        <v>5000000</v>
      </c>
      <c r="CE61" s="280" t="str" cm="1">
        <f t="array" ref="CE61">INDEX(コード化!$CG$5:$CQ$110,CE$3-6,$G61)</f>
        <v>5000000</v>
      </c>
      <c r="CF61" s="280" t="str" cm="1">
        <f t="array" ref="CF61">INDEX(コード化!$CG$5:$CQ$110,CF$3-6,$G61)</f>
        <v>5000000</v>
      </c>
      <c r="CG61" s="280" t="str" cm="1">
        <f t="array" ref="CG61">INDEX(コード化!$CG$5:$CQ$110,CG$3-6,$G61)</f>
        <v>5000000</v>
      </c>
      <c r="CH61" s="280" t="str" cm="1">
        <f t="array" ref="CH61">INDEX(コード化!$CG$5:$CQ$110,CH$3-6,$G61)</f>
        <v>5000000</v>
      </c>
      <c r="CI61" s="280" t="str" cm="1">
        <f t="array" ref="CI61">INDEX(コード化!$CG$5:$CQ$110,CI$3-6,$G61)</f>
        <v>5000000</v>
      </c>
      <c r="CJ61" s="280" t="str" cm="1">
        <f t="array" ref="CJ61">INDEX(コード化!$CG$5:$CQ$110,CJ$3-6,$G61)</f>
        <v>5000000</v>
      </c>
      <c r="CK61" s="280" t="str" cm="1">
        <f t="array" ref="CK61">INDEX(コード化!$CG$5:$CQ$110,CK$3-6,$G61)</f>
        <v>5000000</v>
      </c>
      <c r="CL61" s="280" t="str" cm="1">
        <f t="array" ref="CL61">INDEX(コード化!$CG$5:$CQ$110,CL$3-6,$G61)</f>
        <v>5000000</v>
      </c>
      <c r="CM61" s="280" t="str" cm="1">
        <f t="array" ref="CM61">INDEX(コード化!$CG$5:$CQ$110,CM$3-6,$G61)</f>
        <v>5000000</v>
      </c>
      <c r="CN61" s="280" t="str" cm="1">
        <f t="array" ref="CN61">INDEX(コード化!$CG$5:$CQ$110,CN$3-6,$G61)</f>
        <v>5000000</v>
      </c>
      <c r="CO61" s="280" t="str" cm="1">
        <f t="array" ref="CO61">INDEX(コード化!$CG$5:$CQ$110,CO$3-6,$G61)</f>
        <v>5000000</v>
      </c>
      <c r="CP61" s="280" t="str" cm="1">
        <f t="array" ref="CP61">INDEX(コード化!$CG$5:$CQ$110,CP$3-6,$G61)</f>
        <v>5000000</v>
      </c>
      <c r="CQ61" s="280" t="str" cm="1">
        <f t="array" ref="CQ61">INDEX(コード化!$CG$5:$CQ$110,CQ$3-6,$G61)</f>
        <v>5000000</v>
      </c>
      <c r="CR61" s="280" t="str" cm="1">
        <f t="array" ref="CR61">INDEX(コード化!$CG$5:$CQ$110,CR$3-6,$G61)</f>
        <v>5000000</v>
      </c>
      <c r="CS61" s="280" t="str" cm="1">
        <f t="array" ref="CS61">INDEX(コード化!$CG$5:$CQ$110,CS$3-6,$G61)</f>
        <v>5000000</v>
      </c>
      <c r="CT61" s="280" t="str" cm="1">
        <f t="array" ref="CT61">INDEX(コード化!$CG$5:$CQ$110,CT$3-6,$G61)</f>
        <v>5000000</v>
      </c>
      <c r="CU61" s="280" t="str" cm="1">
        <f t="array" ref="CU61">INDEX(コード化!$CG$5:$CQ$110,CU$3-6,$G61)</f>
        <v>5000000</v>
      </c>
      <c r="CV61" s="280" t="str" cm="1">
        <f t="array" ref="CV61">INDEX(コード化!$CG$5:$CQ$110,CV$3-6,$G61)</f>
        <v>5000000</v>
      </c>
      <c r="CW61" s="280" t="str" cm="1">
        <f t="array" ref="CW61">INDEX(コード化!$CG$5:$CQ$110,CW$3-6,$G61)</f>
        <v>5000000</v>
      </c>
      <c r="CX61" s="280" t="str" cm="1">
        <f t="array" ref="CX61">INDEX(コード化!$CG$5:$CQ$110,CX$3-6,$G61)</f>
        <v>5000000</v>
      </c>
      <c r="CY61" s="280" t="str" cm="1">
        <f t="array" ref="CY61">INDEX(コード化!$CG$5:$CQ$110,CY$3-6,$G61)</f>
        <v>5000000</v>
      </c>
      <c r="CZ61" s="280" t="str" cm="1">
        <f t="array" ref="CZ61">INDEX(コード化!$CG$5:$CQ$110,CZ$3-6,$G61)</f>
        <v>5000000</v>
      </c>
      <c r="DA61" s="280" t="str" cm="1">
        <f t="array" ref="DA61">INDEX(コード化!$CG$5:$CQ$110,DA$3-6,$G61)</f>
        <v>5000000</v>
      </c>
      <c r="DB61" s="280" t="str" cm="1">
        <f t="array" ref="DB61">INDEX(コード化!$CG$5:$CQ$110,DB$3-6,$G61)</f>
        <v>5000000</v>
      </c>
      <c r="DC61" s="280" t="str" cm="1">
        <f t="array" ref="DC61">INDEX(コード化!$CG$5:$CQ$110,DC$3-6,$G61)</f>
        <v>5000000</v>
      </c>
      <c r="DD61" s="280" t="str" cm="1">
        <f t="array" ref="DD61">INDEX(コード化!$CG$5:$CQ$110,DD$3-6,$G61)</f>
        <v>5000000</v>
      </c>
      <c r="DE61" s="280" t="str" cm="1">
        <f t="array" ref="DE61">INDEX(コード化!$CG$5:$CQ$110,DE$3-6,$G61)</f>
        <v>5000000</v>
      </c>
      <c r="DF61" s="280" t="str" cm="1">
        <f t="array" ref="DF61">INDEX(コード化!$CG$5:$CQ$110,DF$3-6,$G61)</f>
        <v>5000000</v>
      </c>
      <c r="DG61" s="280" t="str" cm="1">
        <f t="array" ref="DG61">INDEX(コード化!$CG$5:$CQ$110,DG$3-6,$G61)</f>
        <v>5000000</v>
      </c>
      <c r="DH61" s="280" t="str" cm="1">
        <f t="array" ref="DH61">INDEX(コード化!$CG$5:$CQ$110,DH$3-6,$G61)</f>
        <v>5000000</v>
      </c>
      <c r="DI61" s="280" t="str" cm="1">
        <f t="array" ref="DI61">INDEX(コード化!$CG$5:$CQ$110,DI$3-6,$G61)</f>
        <v>5000000</v>
      </c>
      <c r="DK61" s="80" cm="1">
        <f t="array" aca="1" ref="DK61" ca="1">_xlfn.IFS(MID(H61,2,1)="4",1,MID(H61,2,1)="1",1,TRUE,0)</f>
        <v>0</v>
      </c>
      <c r="DL61" s="80" cm="1">
        <f t="array" aca="1" ref="DL61" ca="1">_xlfn.IFS(MID(I61,2,1)="4",1,MID(I61,2,1)="1",1,TRUE,0)</f>
        <v>0</v>
      </c>
      <c r="DM61" s="80" cm="1">
        <f t="array" aca="1" ref="DM61" ca="1">_xlfn.IFS(MID(J61,2,1)="4",1,MID(J61,2,1)="1",1,TRUE,0)</f>
        <v>0</v>
      </c>
      <c r="DN61" s="80" cm="1">
        <f t="array" aca="1" ref="DN61" ca="1">_xlfn.IFS(MID(K61,2,1)="4",1,MID(K61,2,1)="1",1,TRUE,0)</f>
        <v>0</v>
      </c>
      <c r="DO61" s="80" cm="1">
        <f t="array" aca="1" ref="DO61" ca="1">_xlfn.IFS(MID(L61,2,1)="4",1,MID(L61,2,1)="1",1,TRUE,0)</f>
        <v>0</v>
      </c>
      <c r="DP61" s="80" cm="1">
        <f t="array" aca="1" ref="DP61" ca="1">_xlfn.IFS(MID(M61,2,1)="4",1,MID(M61,2,1)="1",1,TRUE,0)</f>
        <v>0</v>
      </c>
      <c r="DQ61" s="80" cm="1">
        <f t="array" ref="DQ61">_xlfn.IFS(MID(N61,2,1)="4",1,MID(N61,2,1)="1",1,TRUE,0)</f>
        <v>0</v>
      </c>
      <c r="DR61" s="80" cm="1">
        <f t="array" ref="DR61">_xlfn.IFS(MID(O61,2,1)="4",1,MID(O61,2,1)="1",1,TRUE,0)</f>
        <v>0</v>
      </c>
      <c r="DS61" s="80" cm="1">
        <f t="array" ref="DS61">_xlfn.IFS(MID(P61,2,1)="4",1,MID(P61,2,1)="1",1,TRUE,0)</f>
        <v>0</v>
      </c>
      <c r="DT61" s="80" cm="1">
        <f t="array" ref="DT61">_xlfn.IFS(MID(Q61,2,1)="4",1,MID(Q61,2,1)="1",1,TRUE,0)</f>
        <v>0</v>
      </c>
      <c r="DU61" s="80" cm="1">
        <f t="array" ref="DU61">_xlfn.IFS(MID(R61,2,1)="4",1,MID(R61,2,1)="1",1,TRUE,0)</f>
        <v>0</v>
      </c>
      <c r="DV61" s="80" cm="1">
        <f t="array" ref="DV61">_xlfn.IFS(MID(S61,2,1)="4",1,MID(S61,2,1)="1",1,TRUE,0)</f>
        <v>0</v>
      </c>
      <c r="DW61" s="80" cm="1">
        <f t="array" ref="DW61">_xlfn.IFS(MID(T61,2,1)="4",1,MID(T61,2,1)="1",1,TRUE,0)</f>
        <v>0</v>
      </c>
      <c r="DX61" s="80" cm="1">
        <f t="array" ref="DX61">_xlfn.IFS(MID(U61,2,1)="4",1,MID(U61,2,1)="1",1,TRUE,0)</f>
        <v>0</v>
      </c>
      <c r="DY61" s="80" cm="1">
        <f t="array" ref="DY61">_xlfn.IFS(MID(V61,2,1)="4",1,MID(V61,2,1)="1",1,TRUE,0)</f>
        <v>0</v>
      </c>
      <c r="DZ61" s="80" cm="1">
        <f t="array" ref="DZ61">_xlfn.IFS(MID(W61,2,1)="4",1,MID(W61,2,1)="1",1,TRUE,0)</f>
        <v>0</v>
      </c>
      <c r="EA61" s="80" cm="1">
        <f t="array" ref="EA61">_xlfn.IFS(MID(X61,2,1)="4",1,MID(X61,2,1)="1",1,TRUE,0)</f>
        <v>0</v>
      </c>
      <c r="EB61" s="80" cm="1">
        <f t="array" ref="EB61">_xlfn.IFS(MID(Y61,2,1)="4",1,MID(Y61,2,1)="1",1,TRUE,0)</f>
        <v>0</v>
      </c>
      <c r="EC61" s="80" cm="1">
        <f t="array" ref="EC61">_xlfn.IFS(MID(Z61,2,1)="4",1,MID(Z61,2,1)="1",1,TRUE,0)</f>
        <v>0</v>
      </c>
      <c r="ED61" s="80" cm="1">
        <f t="array" ref="ED61">_xlfn.IFS(MID(AA61,2,1)="4",1,MID(AA61,2,1)="1",1,TRUE,0)</f>
        <v>0</v>
      </c>
      <c r="EE61" s="80" cm="1">
        <f t="array" ref="EE61">_xlfn.IFS(MID(AB61,2,1)="4",1,MID(AB61,2,1)="1",1,TRUE,0)</f>
        <v>0</v>
      </c>
      <c r="EF61" s="80" cm="1">
        <f t="array" ref="EF61">_xlfn.IFS(MID(AC61,2,1)="4",1,MID(AC61,2,1)="1",1,TRUE,0)</f>
        <v>0</v>
      </c>
      <c r="EG61" s="80" cm="1">
        <f t="array" ref="EG61">_xlfn.IFS(MID(AD61,2,1)="4",1,MID(AD61,2,1)="1",1,TRUE,0)</f>
        <v>0</v>
      </c>
      <c r="EH61" s="80" cm="1">
        <f t="array" ref="EH61">_xlfn.IFS(MID(AE61,2,1)="4",1,MID(AE61,2,1)="1",1,TRUE,0)</f>
        <v>0</v>
      </c>
      <c r="EI61" s="80" cm="1">
        <f t="array" ref="EI61">_xlfn.IFS(MID(AF61,2,1)="4",1,MID(AF61,2,1)="1",1,TRUE,0)</f>
        <v>0</v>
      </c>
      <c r="EJ61" s="80" cm="1">
        <f t="array" ref="EJ61">_xlfn.IFS(MID(AG61,2,1)="4",1,MID(AG61,2,1)="1",1,TRUE,0)</f>
        <v>0</v>
      </c>
      <c r="EK61" s="80" cm="1">
        <f t="array" ref="EK61">_xlfn.IFS(MID(AH61,2,1)="4",1,MID(AH61,2,1)="1",1,TRUE,0)</f>
        <v>0</v>
      </c>
      <c r="EL61" s="80" cm="1">
        <f t="array" ref="EL61">_xlfn.IFS(MID(AI61,2,1)="4",1,MID(AI61,2,1)="1",1,TRUE,0)</f>
        <v>0</v>
      </c>
      <c r="EM61" s="80" cm="1">
        <f t="array" ref="EM61">_xlfn.IFS(MID(AJ61,2,1)="4",1,MID(AJ61,2,1)="1",1,TRUE,0)</f>
        <v>0</v>
      </c>
      <c r="EN61" s="80" cm="1">
        <f t="array" ref="EN61">_xlfn.IFS(MID(AK61,2,1)="4",1,MID(AK61,2,1)="1",1,TRUE,0)</f>
        <v>0</v>
      </c>
      <c r="EO61" s="80" cm="1">
        <f t="array" ref="EO61">_xlfn.IFS(MID(AL61,2,1)="4",1,MID(AL61,2,1)="1",1,TRUE,0)</f>
        <v>0</v>
      </c>
      <c r="EP61" s="80" cm="1">
        <f t="array" ref="EP61">_xlfn.IFS(MID(AM61,2,1)="4",1,MID(AM61,2,1)="1",1,TRUE,0)</f>
        <v>0</v>
      </c>
      <c r="EQ61" s="80" cm="1">
        <f t="array" ref="EQ61">_xlfn.IFS(MID(AN61,2,1)="4",1,MID(AN61,2,1)="1",1,TRUE,0)</f>
        <v>0</v>
      </c>
      <c r="ER61" s="80" cm="1">
        <f t="array" ref="ER61">_xlfn.IFS(MID(AO61,2,1)="4",1,MID(AO61,2,1)="1",1,TRUE,0)</f>
        <v>0</v>
      </c>
      <c r="ES61" s="80" cm="1">
        <f t="array" ref="ES61">_xlfn.IFS(MID(AP61,2,1)="4",1,MID(AP61,2,1)="1",1,TRUE,0)</f>
        <v>0</v>
      </c>
      <c r="ET61" s="80" cm="1">
        <f t="array" ref="ET61">_xlfn.IFS(MID(AQ61,2,1)="4",1,MID(AQ61,2,1)="1",1,TRUE,0)</f>
        <v>0</v>
      </c>
      <c r="EU61" s="80" cm="1">
        <f t="array" ref="EU61">_xlfn.IFS(MID(AR61,2,1)="4",1,MID(AR61,2,1)="1",1,TRUE,0)</f>
        <v>0</v>
      </c>
      <c r="EV61" s="80" cm="1">
        <f t="array" ref="EV61">_xlfn.IFS(MID(AS61,2,1)="4",1,MID(AS61,2,1)="1",1,TRUE,0)</f>
        <v>0</v>
      </c>
      <c r="EW61" s="80" cm="1">
        <f t="array" ref="EW61">_xlfn.IFS(MID(AT61,2,1)="4",1,MID(AT61,2,1)="1",1,TRUE,0)</f>
        <v>0</v>
      </c>
      <c r="EX61" s="80" cm="1">
        <f t="array" ref="EX61">_xlfn.IFS(MID(AU61,2,1)="4",1,MID(AU61,2,1)="1",1,TRUE,0)</f>
        <v>0</v>
      </c>
      <c r="EY61" s="80" cm="1">
        <f t="array" ref="EY61">_xlfn.IFS(MID(AV61,2,1)="4",1,MID(AV61,2,1)="1",1,TRUE,0)</f>
        <v>0</v>
      </c>
      <c r="EZ61" s="80" cm="1">
        <f t="array" ref="EZ61">_xlfn.IFS(MID(AW61,2,1)="4",1,MID(AW61,2,1)="1",1,TRUE,0)</f>
        <v>0</v>
      </c>
      <c r="FA61" s="80" cm="1">
        <f t="array" ref="FA61">_xlfn.IFS(MID(AX61,2,1)="4",1,MID(AX61,2,1)="1",1,TRUE,0)</f>
        <v>0</v>
      </c>
      <c r="FB61" s="80" cm="1">
        <f t="array" ref="FB61">_xlfn.IFS(MID(AY61,2,1)="4",1,MID(AY61,2,1)="1",1,TRUE,0)</f>
        <v>0</v>
      </c>
      <c r="FC61" s="80" cm="1">
        <f t="array" ref="FC61">_xlfn.IFS(MID(AZ61,2,1)="4",1,MID(AZ61,2,1)="1",1,TRUE,0)</f>
        <v>0</v>
      </c>
      <c r="FD61" s="80" cm="1">
        <f t="array" ref="FD61">_xlfn.IFS(MID(BA61,2,1)="4",1,MID(BA61,2,1)="1",1,TRUE,0)</f>
        <v>0</v>
      </c>
      <c r="FE61" s="80" cm="1">
        <f t="array" ref="FE61">_xlfn.IFS(MID(BB61,2,1)="4",1,MID(BB61,2,1)="1",1,TRUE,0)</f>
        <v>0</v>
      </c>
      <c r="FF61" s="80" cm="1">
        <f t="array" ref="FF61">_xlfn.IFS(MID(BC61,2,1)="4",1,MID(BC61,2,1)="1",1,TRUE,0)</f>
        <v>0</v>
      </c>
      <c r="FG61" s="80" cm="1">
        <f t="array" ref="FG61">_xlfn.IFS(MID(BD61,2,1)="4",1,MID(BD61,2,1)="1",1,TRUE,0)</f>
        <v>0</v>
      </c>
      <c r="FH61" s="80" cm="1">
        <f t="array" ref="FH61">_xlfn.IFS(MID(BE61,2,1)="4",1,MID(BE61,2,1)="1",1,TRUE,0)</f>
        <v>0</v>
      </c>
      <c r="FI61" s="80" cm="1">
        <f t="array" ref="FI61">_xlfn.IFS(MID(BF61,2,1)="4",1,MID(BF61,2,1)="1",1,TRUE,0)</f>
        <v>0</v>
      </c>
      <c r="FJ61" s="80" cm="1">
        <f t="array" ref="FJ61">_xlfn.IFS(MID(BG61,2,1)="4",1,MID(BG61,2,1)="1",1,TRUE,0)</f>
        <v>0</v>
      </c>
      <c r="FK61" s="80" cm="1">
        <f t="array" ref="FK61">_xlfn.IFS(MID(BH61,2,1)="4",1,MID(BH61,2,1)="1",1,TRUE,0)</f>
        <v>0</v>
      </c>
      <c r="FL61" s="80" cm="1">
        <f t="array" ref="FL61">_xlfn.IFS(MID(BI61,2,1)="4",1,MID(BI61,2,1)="1",1,TRUE,0)</f>
        <v>0</v>
      </c>
      <c r="FM61" s="80" cm="1">
        <f t="array" ref="FM61">_xlfn.IFS(MID(BJ61,2,1)="4",1,MID(BJ61,2,1)="1",1,TRUE,0)</f>
        <v>0</v>
      </c>
      <c r="FN61" s="80" cm="1">
        <f t="array" ref="FN61">_xlfn.IFS(MID(BK61,2,1)="4",1,MID(BK61,2,1)="1",1,TRUE,0)</f>
        <v>0</v>
      </c>
      <c r="FO61" s="80" cm="1">
        <f t="array" ref="FO61">_xlfn.IFS(MID(BL61,2,1)="4",1,MID(BL61,2,1)="1",1,TRUE,0)</f>
        <v>0</v>
      </c>
      <c r="FP61" s="80" cm="1">
        <f t="array" ref="FP61">_xlfn.IFS(MID(BM61,2,1)="4",1,MID(BM61,2,1)="1",1,TRUE,0)</f>
        <v>0</v>
      </c>
      <c r="FQ61" s="80" cm="1">
        <f t="array" ref="FQ61">_xlfn.IFS(MID(BN61,2,1)="4",1,MID(BN61,2,1)="1",1,TRUE,0)</f>
        <v>0</v>
      </c>
      <c r="FR61" s="80" cm="1">
        <f t="array" ref="FR61">_xlfn.IFS(MID(BO61,2,1)="4",1,MID(BO61,2,1)="1",1,TRUE,0)</f>
        <v>0</v>
      </c>
      <c r="FS61" s="80" cm="1">
        <f t="array" ref="FS61">_xlfn.IFS(MID(BP61,2,1)="4",1,MID(BP61,2,1)="1",1,TRUE,0)</f>
        <v>0</v>
      </c>
      <c r="FT61" s="80" cm="1">
        <f t="array" ref="FT61">_xlfn.IFS(MID(BQ61,2,1)="4",1,MID(BQ61,2,1)="1",1,TRUE,0)</f>
        <v>0</v>
      </c>
      <c r="FU61" s="80" cm="1">
        <f t="array" ref="FU61">_xlfn.IFS(MID(BR61,2,1)="4",1,MID(BR61,2,1)="1",1,TRUE,0)</f>
        <v>0</v>
      </c>
      <c r="FV61" s="80" cm="1">
        <f t="array" ref="FV61">_xlfn.IFS(MID(BS61,2,1)="4",1,MID(BS61,2,1)="1",1,TRUE,0)</f>
        <v>0</v>
      </c>
      <c r="FW61" s="80" cm="1">
        <f t="array" ref="FW61">_xlfn.IFS(MID(BT61,2,1)="4",1,MID(BT61,2,1)="1",1,TRUE,0)</f>
        <v>0</v>
      </c>
      <c r="FX61" s="80" cm="1">
        <f t="array" ref="FX61">_xlfn.IFS(MID(BU61,2,1)="4",1,MID(BU61,2,1)="1",1,TRUE,0)</f>
        <v>0</v>
      </c>
      <c r="FY61" s="80" cm="1">
        <f t="array" ref="FY61">_xlfn.IFS(MID(BV61,2,1)="4",1,MID(BV61,2,1)="1",1,TRUE,0)</f>
        <v>0</v>
      </c>
      <c r="FZ61" s="80" cm="1">
        <f t="array" ref="FZ61">_xlfn.IFS(MID(BW61,2,1)="4",1,MID(BW61,2,1)="1",1,TRUE,0)</f>
        <v>0</v>
      </c>
      <c r="GA61" s="80" cm="1">
        <f t="array" ref="GA61">_xlfn.IFS(MID(BX61,2,1)="4",1,MID(BX61,2,1)="1",1,TRUE,0)</f>
        <v>0</v>
      </c>
      <c r="GB61" s="80" cm="1">
        <f t="array" ref="GB61">_xlfn.IFS(MID(BY61,2,1)="4",1,MID(BY61,2,1)="1",1,TRUE,0)</f>
        <v>0</v>
      </c>
      <c r="GC61" s="80" cm="1">
        <f t="array" ref="GC61">_xlfn.IFS(MID(BZ61,2,1)="4",1,MID(BZ61,2,1)="1",1,TRUE,0)</f>
        <v>0</v>
      </c>
      <c r="GD61" s="80" cm="1">
        <f t="array" ref="GD61">_xlfn.IFS(MID(CA61,2,1)="4",1,MID(CA61,2,1)="1",1,TRUE,0)</f>
        <v>0</v>
      </c>
      <c r="GE61" s="80" cm="1">
        <f t="array" ref="GE61">_xlfn.IFS(MID(CB61,2,1)="4",1,MID(CB61,2,1)="1",1,TRUE,0)</f>
        <v>0</v>
      </c>
      <c r="GF61" s="80" cm="1">
        <f t="array" ref="GF61">_xlfn.IFS(MID(CC61,2,1)="4",1,MID(CC61,2,1)="1",1,TRUE,0)</f>
        <v>0</v>
      </c>
      <c r="GG61" s="80" cm="1">
        <f t="array" ref="GG61">_xlfn.IFS(MID(CD61,2,1)="4",1,MID(CD61,2,1)="1",1,TRUE,0)</f>
        <v>0</v>
      </c>
      <c r="GH61" s="80" cm="1">
        <f t="array" ref="GH61">_xlfn.IFS(MID(CE61,2,1)="4",1,MID(CE61,2,1)="1",1,TRUE,0)</f>
        <v>0</v>
      </c>
      <c r="GI61" s="80" cm="1">
        <f t="array" ref="GI61">_xlfn.IFS(MID(CF61,2,1)="4",1,MID(CF61,2,1)="1",1,TRUE,0)</f>
        <v>0</v>
      </c>
      <c r="GJ61" s="80" cm="1">
        <f t="array" ref="GJ61">_xlfn.IFS(MID(CG61,2,1)="4",1,MID(CG61,2,1)="1",1,TRUE,0)</f>
        <v>0</v>
      </c>
      <c r="GK61" s="80" cm="1">
        <f t="array" ref="GK61">_xlfn.IFS(MID(CH61,2,1)="4",1,MID(CH61,2,1)="1",1,TRUE,0)</f>
        <v>0</v>
      </c>
      <c r="GL61" s="80" cm="1">
        <f t="array" ref="GL61">_xlfn.IFS(MID(CI61,2,1)="4",1,MID(CI61,2,1)="1",1,TRUE,0)</f>
        <v>0</v>
      </c>
      <c r="GM61" s="80" cm="1">
        <f t="array" ref="GM61">_xlfn.IFS(MID(CJ61,2,1)="4",1,MID(CJ61,2,1)="1",1,TRUE,0)</f>
        <v>0</v>
      </c>
      <c r="GN61" s="80" cm="1">
        <f t="array" ref="GN61">_xlfn.IFS(MID(CK61,2,1)="4",1,MID(CK61,2,1)="1",1,TRUE,0)</f>
        <v>0</v>
      </c>
      <c r="GO61" s="80" cm="1">
        <f t="array" ref="GO61">_xlfn.IFS(MID(CL61,2,1)="4",1,MID(CL61,2,1)="1",1,TRUE,0)</f>
        <v>0</v>
      </c>
      <c r="GP61" s="80" cm="1">
        <f t="array" ref="GP61">_xlfn.IFS(MID(CM61,2,1)="4",1,MID(CM61,2,1)="1",1,TRUE,0)</f>
        <v>0</v>
      </c>
      <c r="GQ61" s="80" cm="1">
        <f t="array" ref="GQ61">_xlfn.IFS(MID(CN61,2,1)="4",1,MID(CN61,2,1)="1",1,TRUE,0)</f>
        <v>0</v>
      </c>
      <c r="GR61" s="80" cm="1">
        <f t="array" ref="GR61">_xlfn.IFS(MID(CO61,2,1)="4",1,MID(CO61,2,1)="1",1,TRUE,0)</f>
        <v>0</v>
      </c>
      <c r="GS61" s="80" cm="1">
        <f t="array" ref="GS61">_xlfn.IFS(MID(CP61,2,1)="4",1,MID(CP61,2,1)="1",1,TRUE,0)</f>
        <v>0</v>
      </c>
      <c r="GT61" s="80" cm="1">
        <f t="array" ref="GT61">_xlfn.IFS(MID(CQ61,2,1)="4",1,MID(CQ61,2,1)="1",1,TRUE,0)</f>
        <v>0</v>
      </c>
      <c r="GU61" s="80" cm="1">
        <f t="array" ref="GU61">_xlfn.IFS(MID(CR61,2,1)="4",1,MID(CR61,2,1)="1",1,TRUE,0)</f>
        <v>0</v>
      </c>
      <c r="GV61" s="80" cm="1">
        <f t="array" ref="GV61">_xlfn.IFS(MID(CS61,2,1)="4",1,MID(CS61,2,1)="1",1,TRUE,0)</f>
        <v>0</v>
      </c>
      <c r="GW61" s="80" cm="1">
        <f t="array" ref="GW61">_xlfn.IFS(MID(CT61,2,1)="4",1,MID(CT61,2,1)="1",1,TRUE,0)</f>
        <v>0</v>
      </c>
      <c r="GX61" s="80" cm="1">
        <f t="array" ref="GX61">_xlfn.IFS(MID(CU61,2,1)="4",1,MID(CU61,2,1)="1",1,TRUE,0)</f>
        <v>0</v>
      </c>
      <c r="GY61" s="80" cm="1">
        <f t="array" ref="GY61">_xlfn.IFS(MID(CV61,2,1)="4",1,MID(CV61,2,1)="1",1,TRUE,0)</f>
        <v>0</v>
      </c>
      <c r="GZ61" s="80" cm="1">
        <f t="array" ref="GZ61">_xlfn.IFS(MID(CW61,2,1)="4",1,MID(CW61,2,1)="1",1,TRUE,0)</f>
        <v>0</v>
      </c>
      <c r="HA61" s="80" cm="1">
        <f t="array" ref="HA61">_xlfn.IFS(MID(CX61,2,1)="4",1,MID(CX61,2,1)="1",1,TRUE,0)</f>
        <v>0</v>
      </c>
      <c r="HB61" s="80" cm="1">
        <f t="array" ref="HB61">_xlfn.IFS(MID(CY61,2,1)="4",1,MID(CY61,2,1)="1",1,TRUE,0)</f>
        <v>0</v>
      </c>
      <c r="HC61" s="80" cm="1">
        <f t="array" ref="HC61">_xlfn.IFS(MID(CZ61,2,1)="4",1,MID(CZ61,2,1)="1",1,TRUE,0)</f>
        <v>0</v>
      </c>
      <c r="HD61" s="80" cm="1">
        <f t="array" ref="HD61">_xlfn.IFS(MID(DA61,2,1)="4",1,MID(DA61,2,1)="1",1,TRUE,0)</f>
        <v>0</v>
      </c>
      <c r="HE61" s="80" cm="1">
        <f t="array" ref="HE61">_xlfn.IFS(MID(DB61,2,1)="4",1,MID(DB61,2,1)="1",1,TRUE,0)</f>
        <v>0</v>
      </c>
      <c r="HF61" s="80" cm="1">
        <f t="array" ref="HF61">_xlfn.IFS(MID(DC61,2,1)="4",1,MID(DC61,2,1)="1",1,TRUE,0)</f>
        <v>0</v>
      </c>
      <c r="HG61" s="80" cm="1">
        <f t="array" ref="HG61">_xlfn.IFS(MID(DD61,2,1)="4",1,MID(DD61,2,1)="1",1,TRUE,0)</f>
        <v>0</v>
      </c>
      <c r="HH61" s="80" cm="1">
        <f t="array" ref="HH61">_xlfn.IFS(MID(DE61,2,1)="4",1,MID(DE61,2,1)="1",1,TRUE,0)</f>
        <v>0</v>
      </c>
      <c r="HI61" s="80" cm="1">
        <f t="array" ref="HI61">_xlfn.IFS(MID(DF61,2,1)="4",1,MID(DF61,2,1)="1",1,TRUE,0)</f>
        <v>0</v>
      </c>
      <c r="HJ61" s="80" cm="1">
        <f t="array" ref="HJ61">_xlfn.IFS(MID(DG61,2,1)="4",1,MID(DG61,2,1)="1",1,TRUE,0)</f>
        <v>0</v>
      </c>
      <c r="HK61" s="80" cm="1">
        <f t="array" ref="HK61">_xlfn.IFS(MID(DH61,2,1)="4",1,MID(DH61,2,1)="1",1,TRUE,0)</f>
        <v>0</v>
      </c>
      <c r="HL61" s="80" cm="1">
        <f t="array" ref="HL61">_xlfn.IFS(MID(DI61,2,1)="4",1,MID(DI61,2,1)="1",1,TRUE,0)</f>
        <v>0</v>
      </c>
    </row>
    <row r="62" spans="1:220" s="80" customFormat="1" ht="26" x14ac:dyDescent="0.2">
      <c r="A62" s="268">
        <v>65</v>
      </c>
      <c r="B62" s="269" t="s">
        <v>2458</v>
      </c>
      <c r="C62" s="269" t="s">
        <v>2463</v>
      </c>
      <c r="D62" s="270" t="s">
        <v>2522</v>
      </c>
      <c r="E62" s="250"/>
      <c r="G62" s="80">
        <v>5</v>
      </c>
      <c r="H62" s="280" t="str" cm="1">
        <f t="array" aca="1" ref="H62" ca="1">INDEX(コード化!$CG$5:$CQ$110,H$3-6,$G62)</f>
        <v>5000000</v>
      </c>
      <c r="I62" s="280" t="str" cm="1">
        <f t="array" aca="1" ref="I62" ca="1">INDEX(コード化!$CG$5:$CQ$110,I$3-6,$G62)</f>
        <v>5000000</v>
      </c>
      <c r="J62" s="280" t="str" cm="1">
        <f t="array" aca="1" ref="J62" ca="1">INDEX(コード化!$CG$5:$CQ$110,J$3-6,$G62)</f>
        <v>5000000</v>
      </c>
      <c r="K62" s="280" t="str" cm="1">
        <f t="array" aca="1" ref="K62" ca="1">INDEX(コード化!$CG$5:$CQ$110,K$3-6,$G62)</f>
        <v>5000000</v>
      </c>
      <c r="L62" s="280" t="str" cm="1">
        <f t="array" aca="1" ref="L62" ca="1">INDEX(コード化!$CG$5:$CQ$110,L$3-6,$G62)</f>
        <v>5000000</v>
      </c>
      <c r="M62" s="280" t="str" cm="1">
        <f t="array" aca="1" ref="M62" ca="1">INDEX(コード化!$CG$5:$CQ$110,M$3-6,$G62)</f>
        <v>5000000</v>
      </c>
      <c r="N62" s="280" t="str" cm="1">
        <f t="array" ref="N62">INDEX(コード化!$CG$5:$CQ$110,N$3-6,$G62)</f>
        <v>5000000</v>
      </c>
      <c r="O62" s="280" t="str" cm="1">
        <f t="array" ref="O62">INDEX(コード化!$CG$5:$CQ$110,O$3-6,$G62)</f>
        <v>5000000</v>
      </c>
      <c r="P62" s="280" t="str" cm="1">
        <f t="array" ref="P62">INDEX(コード化!$CG$5:$CQ$110,P$3-6,$G62)</f>
        <v>5000000</v>
      </c>
      <c r="Q62" s="280" t="str" cm="1">
        <f t="array" ref="Q62">INDEX(コード化!$CG$5:$CQ$110,Q$3-6,$G62)</f>
        <v>5000000</v>
      </c>
      <c r="R62" s="280" t="str" cm="1">
        <f t="array" ref="R62">INDEX(コード化!$CG$5:$CQ$110,R$3-6,$G62)</f>
        <v>5000000</v>
      </c>
      <c r="S62" s="280" t="str" cm="1">
        <f t="array" ref="S62">INDEX(コード化!$CG$5:$CQ$110,S$3-6,$G62)</f>
        <v>5000000</v>
      </c>
      <c r="T62" s="280" t="str" cm="1">
        <f t="array" ref="T62">INDEX(コード化!$CG$5:$CQ$110,T$3-6,$G62)</f>
        <v>5000000</v>
      </c>
      <c r="U62" s="280" t="str" cm="1">
        <f t="array" ref="U62">INDEX(コード化!$CG$5:$CQ$110,U$3-6,$G62)</f>
        <v>5000000</v>
      </c>
      <c r="V62" s="280" t="str" cm="1">
        <f t="array" ref="V62">INDEX(コード化!$CG$5:$CQ$110,V$3-6,$G62)</f>
        <v>5000000</v>
      </c>
      <c r="W62" s="280" t="str" cm="1">
        <f t="array" ref="W62">INDEX(コード化!$CG$5:$CQ$110,W$3-6,$G62)</f>
        <v>5000000</v>
      </c>
      <c r="X62" s="280" t="str" cm="1">
        <f t="array" ref="X62">INDEX(コード化!$CG$5:$CQ$110,X$3-6,$G62)</f>
        <v>5000000</v>
      </c>
      <c r="Y62" s="280" t="str" cm="1">
        <f t="array" ref="Y62">INDEX(コード化!$CG$5:$CQ$110,Y$3-6,$G62)</f>
        <v>5000000</v>
      </c>
      <c r="Z62" s="280" t="str" cm="1">
        <f t="array" ref="Z62">INDEX(コード化!$CG$5:$CQ$110,Z$3-6,$G62)</f>
        <v>5000000</v>
      </c>
      <c r="AA62" s="280" t="str" cm="1">
        <f t="array" ref="AA62">INDEX(コード化!$CG$5:$CQ$110,AA$3-6,$G62)</f>
        <v>5000000</v>
      </c>
      <c r="AB62" s="280" t="str" cm="1">
        <f t="array" ref="AB62">INDEX(コード化!$CG$5:$CQ$110,AB$3-6,$G62)</f>
        <v>5000000</v>
      </c>
      <c r="AC62" s="280" t="str" cm="1">
        <f t="array" ref="AC62">INDEX(コード化!$CG$5:$CQ$110,AC$3-6,$G62)</f>
        <v>5000000</v>
      </c>
      <c r="AD62" s="280" t="str" cm="1">
        <f t="array" ref="AD62">INDEX(コード化!$CG$5:$CQ$110,AD$3-6,$G62)</f>
        <v>5000000</v>
      </c>
      <c r="AE62" s="280" t="str" cm="1">
        <f t="array" ref="AE62">INDEX(コード化!$CG$5:$CQ$110,AE$3-6,$G62)</f>
        <v>5000000</v>
      </c>
      <c r="AF62" s="280" t="str" cm="1">
        <f t="array" ref="AF62">INDEX(コード化!$CG$5:$CQ$110,AF$3-6,$G62)</f>
        <v>5000000</v>
      </c>
      <c r="AG62" s="280" t="str" cm="1">
        <f t="array" ref="AG62">INDEX(コード化!$CG$5:$CQ$110,AG$3-6,$G62)</f>
        <v>5000000</v>
      </c>
      <c r="AH62" s="280" t="str" cm="1">
        <f t="array" ref="AH62">INDEX(コード化!$CG$5:$CQ$110,AH$3-6,$G62)</f>
        <v>5000000</v>
      </c>
      <c r="AI62" s="280" t="str" cm="1">
        <f t="array" ref="AI62">INDEX(コード化!$CG$5:$CQ$110,AI$3-6,$G62)</f>
        <v>5000000</v>
      </c>
      <c r="AJ62" s="280" t="str" cm="1">
        <f t="array" ref="AJ62">INDEX(コード化!$CG$5:$CQ$110,AJ$3-6,$G62)</f>
        <v>5000000</v>
      </c>
      <c r="AK62" s="280" t="str" cm="1">
        <f t="array" ref="AK62">INDEX(コード化!$CG$5:$CQ$110,AK$3-6,$G62)</f>
        <v>5000000</v>
      </c>
      <c r="AL62" s="280" t="str" cm="1">
        <f t="array" ref="AL62">INDEX(コード化!$CG$5:$CQ$110,AL$3-6,$G62)</f>
        <v>5000000</v>
      </c>
      <c r="AM62" s="280" t="str" cm="1">
        <f t="array" ref="AM62">INDEX(コード化!$CG$5:$CQ$110,AM$3-6,$G62)</f>
        <v>5000000</v>
      </c>
      <c r="AN62" s="280" t="str" cm="1">
        <f t="array" ref="AN62">INDEX(コード化!$CG$5:$CQ$110,AN$3-6,$G62)</f>
        <v>5000000</v>
      </c>
      <c r="AO62" s="280" t="str" cm="1">
        <f t="array" ref="AO62">INDEX(コード化!$CG$5:$CQ$110,AO$3-6,$G62)</f>
        <v>5000000</v>
      </c>
      <c r="AP62" s="280" t="str" cm="1">
        <f t="array" ref="AP62">INDEX(コード化!$CG$5:$CQ$110,AP$3-6,$G62)</f>
        <v>5000000</v>
      </c>
      <c r="AQ62" s="280" t="str" cm="1">
        <f t="array" ref="AQ62">INDEX(コード化!$CG$5:$CQ$110,AQ$3-6,$G62)</f>
        <v>5000000</v>
      </c>
      <c r="AR62" s="280" t="str" cm="1">
        <f t="array" ref="AR62">INDEX(コード化!$CG$5:$CQ$110,AR$3-6,$G62)</f>
        <v>5000000</v>
      </c>
      <c r="AS62" s="280" t="str" cm="1">
        <f t="array" ref="AS62">INDEX(コード化!$CG$5:$CQ$110,AS$3-6,$G62)</f>
        <v>5000000</v>
      </c>
      <c r="AT62" s="280" t="str" cm="1">
        <f t="array" ref="AT62">INDEX(コード化!$CG$5:$CQ$110,AT$3-6,$G62)</f>
        <v>5000000</v>
      </c>
      <c r="AU62" s="280" t="str" cm="1">
        <f t="array" ref="AU62">INDEX(コード化!$CG$5:$CQ$110,AU$3-6,$G62)</f>
        <v>5000000</v>
      </c>
      <c r="AV62" s="280" t="str" cm="1">
        <f t="array" ref="AV62">INDEX(コード化!$CG$5:$CQ$110,AV$3-6,$G62)</f>
        <v>5000000</v>
      </c>
      <c r="AW62" s="280" t="str" cm="1">
        <f t="array" ref="AW62">INDEX(コード化!$CG$5:$CQ$110,AW$3-6,$G62)</f>
        <v>5000000</v>
      </c>
      <c r="AX62" s="280" t="str" cm="1">
        <f t="array" ref="AX62">INDEX(コード化!$CG$5:$CQ$110,AX$3-6,$G62)</f>
        <v>5000000</v>
      </c>
      <c r="AY62" s="280" t="str" cm="1">
        <f t="array" ref="AY62">INDEX(コード化!$CG$5:$CQ$110,AY$3-6,$G62)</f>
        <v>5000000</v>
      </c>
      <c r="AZ62" s="280" t="str" cm="1">
        <f t="array" ref="AZ62">INDEX(コード化!$CG$5:$CQ$110,AZ$3-6,$G62)</f>
        <v>5000000</v>
      </c>
      <c r="BA62" s="280" t="str" cm="1">
        <f t="array" ref="BA62">INDEX(コード化!$CG$5:$CQ$110,BA$3-6,$G62)</f>
        <v>5000000</v>
      </c>
      <c r="BB62" s="280" t="str" cm="1">
        <f t="array" ref="BB62">INDEX(コード化!$CG$5:$CQ$110,BB$3-6,$G62)</f>
        <v>5000000</v>
      </c>
      <c r="BC62" s="280" t="str" cm="1">
        <f t="array" ref="BC62">INDEX(コード化!$CG$5:$CQ$110,BC$3-6,$G62)</f>
        <v>5000000</v>
      </c>
      <c r="BD62" s="280" t="str" cm="1">
        <f t="array" ref="BD62">INDEX(コード化!$CG$5:$CQ$110,BD$3-6,$G62)</f>
        <v>5000000</v>
      </c>
      <c r="BE62" s="280" t="str" cm="1">
        <f t="array" ref="BE62">INDEX(コード化!$CG$5:$CQ$110,BE$3-6,$G62)</f>
        <v>5000000</v>
      </c>
      <c r="BF62" s="280" t="str" cm="1">
        <f t="array" ref="BF62">INDEX(コード化!$CG$5:$CQ$110,BF$3-6,$G62)</f>
        <v>5000000</v>
      </c>
      <c r="BG62" s="280" t="str" cm="1">
        <f t="array" ref="BG62">INDEX(コード化!$CG$5:$CQ$110,BG$3-6,$G62)</f>
        <v>5000000</v>
      </c>
      <c r="BH62" s="280" t="str" cm="1">
        <f t="array" ref="BH62">INDEX(コード化!$CG$5:$CQ$110,BH$3-6,$G62)</f>
        <v>5000000</v>
      </c>
      <c r="BI62" s="280" t="str" cm="1">
        <f t="array" ref="BI62">INDEX(コード化!$CG$5:$CQ$110,BI$3-6,$G62)</f>
        <v>5000000</v>
      </c>
      <c r="BJ62" s="280" t="str" cm="1">
        <f t="array" ref="BJ62">INDEX(コード化!$CG$5:$CQ$110,BJ$3-6,$G62)</f>
        <v>5000000</v>
      </c>
      <c r="BK62" s="280" t="str" cm="1">
        <f t="array" ref="BK62">INDEX(コード化!$CG$5:$CQ$110,BK$3-6,$G62)</f>
        <v>5000000</v>
      </c>
      <c r="BL62" s="280" t="str" cm="1">
        <f t="array" ref="BL62">INDEX(コード化!$CG$5:$CQ$110,BL$3-6,$G62)</f>
        <v>5000000</v>
      </c>
      <c r="BM62" s="280" t="str" cm="1">
        <f t="array" ref="BM62">INDEX(コード化!$CG$5:$CQ$110,BM$3-6,$G62)</f>
        <v>5000000</v>
      </c>
      <c r="BN62" s="280" t="str" cm="1">
        <f t="array" ref="BN62">INDEX(コード化!$CG$5:$CQ$110,BN$3-6,$G62)</f>
        <v>5000000</v>
      </c>
      <c r="BO62" s="280" t="str" cm="1">
        <f t="array" ref="BO62">INDEX(コード化!$CG$5:$CQ$110,BO$3-6,$G62)</f>
        <v>5000000</v>
      </c>
      <c r="BP62" s="280" t="str" cm="1">
        <f t="array" ref="BP62">INDEX(コード化!$CG$5:$CQ$110,BP$3-6,$G62)</f>
        <v>5000000</v>
      </c>
      <c r="BQ62" s="280" t="str" cm="1">
        <f t="array" ref="BQ62">INDEX(コード化!$CG$5:$CQ$110,BQ$3-6,$G62)</f>
        <v>5000000</v>
      </c>
      <c r="BR62" s="280" t="str" cm="1">
        <f t="array" ref="BR62">INDEX(コード化!$CG$5:$CQ$110,BR$3-6,$G62)</f>
        <v>5000000</v>
      </c>
      <c r="BS62" s="280" t="str" cm="1">
        <f t="array" ref="BS62">INDEX(コード化!$CG$5:$CQ$110,BS$3-6,$G62)</f>
        <v>5000000</v>
      </c>
      <c r="BT62" s="280" t="str" cm="1">
        <f t="array" ref="BT62">INDEX(コード化!$CG$5:$CQ$110,BT$3-6,$G62)</f>
        <v>5000000</v>
      </c>
      <c r="BU62" s="280" t="str" cm="1">
        <f t="array" ref="BU62">INDEX(コード化!$CG$5:$CQ$110,BU$3-6,$G62)</f>
        <v>5000000</v>
      </c>
      <c r="BV62" s="280" t="str" cm="1">
        <f t="array" ref="BV62">INDEX(コード化!$CG$5:$CQ$110,BV$3-6,$G62)</f>
        <v>5000000</v>
      </c>
      <c r="BW62" s="280" t="str" cm="1">
        <f t="array" ref="BW62">INDEX(コード化!$CG$5:$CQ$110,BW$3-6,$G62)</f>
        <v>5000000</v>
      </c>
      <c r="BX62" s="280" t="str" cm="1">
        <f t="array" ref="BX62">INDEX(コード化!$CG$5:$CQ$110,BX$3-6,$G62)</f>
        <v>5000000</v>
      </c>
      <c r="BY62" s="280" t="str" cm="1">
        <f t="array" ref="BY62">INDEX(コード化!$CG$5:$CQ$110,BY$3-6,$G62)</f>
        <v>5000000</v>
      </c>
      <c r="BZ62" s="280" t="str" cm="1">
        <f t="array" ref="BZ62">INDEX(コード化!$CG$5:$CQ$110,BZ$3-6,$G62)</f>
        <v>5000000</v>
      </c>
      <c r="CA62" s="280" t="str" cm="1">
        <f t="array" ref="CA62">INDEX(コード化!$CG$5:$CQ$110,CA$3-6,$G62)</f>
        <v>5000000</v>
      </c>
      <c r="CB62" s="280" t="str" cm="1">
        <f t="array" ref="CB62">INDEX(コード化!$CG$5:$CQ$110,CB$3-6,$G62)</f>
        <v>5000000</v>
      </c>
      <c r="CC62" s="280" t="str" cm="1">
        <f t="array" ref="CC62">INDEX(コード化!$CG$5:$CQ$110,CC$3-6,$G62)</f>
        <v>5000000</v>
      </c>
      <c r="CD62" s="280" t="str" cm="1">
        <f t="array" ref="CD62">INDEX(コード化!$CG$5:$CQ$110,CD$3-6,$G62)</f>
        <v>5000000</v>
      </c>
      <c r="CE62" s="280" t="str" cm="1">
        <f t="array" ref="CE62">INDEX(コード化!$CG$5:$CQ$110,CE$3-6,$G62)</f>
        <v>5000000</v>
      </c>
      <c r="CF62" s="280" t="str" cm="1">
        <f t="array" ref="CF62">INDEX(コード化!$CG$5:$CQ$110,CF$3-6,$G62)</f>
        <v>5000000</v>
      </c>
      <c r="CG62" s="280" t="str" cm="1">
        <f t="array" ref="CG62">INDEX(コード化!$CG$5:$CQ$110,CG$3-6,$G62)</f>
        <v>5000000</v>
      </c>
      <c r="CH62" s="280" t="str" cm="1">
        <f t="array" ref="CH62">INDEX(コード化!$CG$5:$CQ$110,CH$3-6,$G62)</f>
        <v>5000000</v>
      </c>
      <c r="CI62" s="280" t="str" cm="1">
        <f t="array" ref="CI62">INDEX(コード化!$CG$5:$CQ$110,CI$3-6,$G62)</f>
        <v>5000000</v>
      </c>
      <c r="CJ62" s="280" t="str" cm="1">
        <f t="array" ref="CJ62">INDEX(コード化!$CG$5:$CQ$110,CJ$3-6,$G62)</f>
        <v>5000000</v>
      </c>
      <c r="CK62" s="280" t="str" cm="1">
        <f t="array" ref="CK62">INDEX(コード化!$CG$5:$CQ$110,CK$3-6,$G62)</f>
        <v>5000000</v>
      </c>
      <c r="CL62" s="280" t="str" cm="1">
        <f t="array" ref="CL62">INDEX(コード化!$CG$5:$CQ$110,CL$3-6,$G62)</f>
        <v>5000000</v>
      </c>
      <c r="CM62" s="280" t="str" cm="1">
        <f t="array" ref="CM62">INDEX(コード化!$CG$5:$CQ$110,CM$3-6,$G62)</f>
        <v>5000000</v>
      </c>
      <c r="CN62" s="280" t="str" cm="1">
        <f t="array" ref="CN62">INDEX(コード化!$CG$5:$CQ$110,CN$3-6,$G62)</f>
        <v>5000000</v>
      </c>
      <c r="CO62" s="280" t="str" cm="1">
        <f t="array" ref="CO62">INDEX(コード化!$CG$5:$CQ$110,CO$3-6,$G62)</f>
        <v>5000000</v>
      </c>
      <c r="CP62" s="280" t="str" cm="1">
        <f t="array" ref="CP62">INDEX(コード化!$CG$5:$CQ$110,CP$3-6,$G62)</f>
        <v>5000000</v>
      </c>
      <c r="CQ62" s="280" t="str" cm="1">
        <f t="array" ref="CQ62">INDEX(コード化!$CG$5:$CQ$110,CQ$3-6,$G62)</f>
        <v>5000000</v>
      </c>
      <c r="CR62" s="280" t="str" cm="1">
        <f t="array" ref="CR62">INDEX(コード化!$CG$5:$CQ$110,CR$3-6,$G62)</f>
        <v>5000000</v>
      </c>
      <c r="CS62" s="280" t="str" cm="1">
        <f t="array" ref="CS62">INDEX(コード化!$CG$5:$CQ$110,CS$3-6,$G62)</f>
        <v>5000000</v>
      </c>
      <c r="CT62" s="280" t="str" cm="1">
        <f t="array" ref="CT62">INDEX(コード化!$CG$5:$CQ$110,CT$3-6,$G62)</f>
        <v>5000000</v>
      </c>
      <c r="CU62" s="280" t="str" cm="1">
        <f t="array" ref="CU62">INDEX(コード化!$CG$5:$CQ$110,CU$3-6,$G62)</f>
        <v>5000000</v>
      </c>
      <c r="CV62" s="280" t="str" cm="1">
        <f t="array" ref="CV62">INDEX(コード化!$CG$5:$CQ$110,CV$3-6,$G62)</f>
        <v>5000000</v>
      </c>
      <c r="CW62" s="280" t="str" cm="1">
        <f t="array" ref="CW62">INDEX(コード化!$CG$5:$CQ$110,CW$3-6,$G62)</f>
        <v>5000000</v>
      </c>
      <c r="CX62" s="280" t="str" cm="1">
        <f t="array" ref="CX62">INDEX(コード化!$CG$5:$CQ$110,CX$3-6,$G62)</f>
        <v>5000000</v>
      </c>
      <c r="CY62" s="280" t="str" cm="1">
        <f t="array" ref="CY62">INDEX(コード化!$CG$5:$CQ$110,CY$3-6,$G62)</f>
        <v>5000000</v>
      </c>
      <c r="CZ62" s="280" t="str" cm="1">
        <f t="array" ref="CZ62">INDEX(コード化!$CG$5:$CQ$110,CZ$3-6,$G62)</f>
        <v>5000000</v>
      </c>
      <c r="DA62" s="280" t="str" cm="1">
        <f t="array" ref="DA62">INDEX(コード化!$CG$5:$CQ$110,DA$3-6,$G62)</f>
        <v>5000000</v>
      </c>
      <c r="DB62" s="280" t="str" cm="1">
        <f t="array" ref="DB62">INDEX(コード化!$CG$5:$CQ$110,DB$3-6,$G62)</f>
        <v>5000000</v>
      </c>
      <c r="DC62" s="280" t="str" cm="1">
        <f t="array" ref="DC62">INDEX(コード化!$CG$5:$CQ$110,DC$3-6,$G62)</f>
        <v>5000000</v>
      </c>
      <c r="DD62" s="280" t="str" cm="1">
        <f t="array" ref="DD62">INDEX(コード化!$CG$5:$CQ$110,DD$3-6,$G62)</f>
        <v>5000000</v>
      </c>
      <c r="DE62" s="280" t="str" cm="1">
        <f t="array" ref="DE62">INDEX(コード化!$CG$5:$CQ$110,DE$3-6,$G62)</f>
        <v>5000000</v>
      </c>
      <c r="DF62" s="280" t="str" cm="1">
        <f t="array" ref="DF62">INDEX(コード化!$CG$5:$CQ$110,DF$3-6,$G62)</f>
        <v>5000000</v>
      </c>
      <c r="DG62" s="280" t="str" cm="1">
        <f t="array" ref="DG62">INDEX(コード化!$CG$5:$CQ$110,DG$3-6,$G62)</f>
        <v>5000000</v>
      </c>
      <c r="DH62" s="280" t="str" cm="1">
        <f t="array" ref="DH62">INDEX(コード化!$CG$5:$CQ$110,DH$3-6,$G62)</f>
        <v>5000000</v>
      </c>
      <c r="DI62" s="280" t="str" cm="1">
        <f t="array" ref="DI62">INDEX(コード化!$CG$5:$CQ$110,DI$3-6,$G62)</f>
        <v>5000000</v>
      </c>
      <c r="DK62" s="80">
        <f ca="1">IF(MID(H62,3,1)="2",1,0)</f>
        <v>0</v>
      </c>
      <c r="DL62" s="80">
        <f t="shared" ref="DL62:FW62" ca="1" si="22">IF(MID(I62,3,1)="2",1,0)</f>
        <v>0</v>
      </c>
      <c r="DM62" s="80">
        <f t="shared" ca="1" si="22"/>
        <v>0</v>
      </c>
      <c r="DN62" s="80">
        <f t="shared" ca="1" si="22"/>
        <v>0</v>
      </c>
      <c r="DO62" s="80">
        <f t="shared" ca="1" si="22"/>
        <v>0</v>
      </c>
      <c r="DP62" s="80">
        <f t="shared" ca="1" si="22"/>
        <v>0</v>
      </c>
      <c r="DQ62" s="80">
        <f t="shared" si="22"/>
        <v>0</v>
      </c>
      <c r="DR62" s="80">
        <f t="shared" si="22"/>
        <v>0</v>
      </c>
      <c r="DS62" s="80">
        <f t="shared" si="22"/>
        <v>0</v>
      </c>
      <c r="DT62" s="80">
        <f t="shared" si="22"/>
        <v>0</v>
      </c>
      <c r="DU62" s="80">
        <f t="shared" si="22"/>
        <v>0</v>
      </c>
      <c r="DV62" s="80">
        <f t="shared" si="22"/>
        <v>0</v>
      </c>
      <c r="DW62" s="80">
        <f t="shared" si="22"/>
        <v>0</v>
      </c>
      <c r="DX62" s="80">
        <f t="shared" si="22"/>
        <v>0</v>
      </c>
      <c r="DY62" s="80">
        <f t="shared" si="22"/>
        <v>0</v>
      </c>
      <c r="DZ62" s="80">
        <f t="shared" si="22"/>
        <v>0</v>
      </c>
      <c r="EA62" s="80">
        <f t="shared" si="22"/>
        <v>0</v>
      </c>
      <c r="EB62" s="80">
        <f t="shared" si="22"/>
        <v>0</v>
      </c>
      <c r="EC62" s="80">
        <f t="shared" si="22"/>
        <v>0</v>
      </c>
      <c r="ED62" s="80">
        <f t="shared" si="22"/>
        <v>0</v>
      </c>
      <c r="EE62" s="80">
        <f t="shared" si="22"/>
        <v>0</v>
      </c>
      <c r="EF62" s="80">
        <f t="shared" si="22"/>
        <v>0</v>
      </c>
      <c r="EG62" s="80">
        <f t="shared" si="22"/>
        <v>0</v>
      </c>
      <c r="EH62" s="80">
        <f t="shared" si="22"/>
        <v>0</v>
      </c>
      <c r="EI62" s="80">
        <f t="shared" si="22"/>
        <v>0</v>
      </c>
      <c r="EJ62" s="80">
        <f t="shared" si="22"/>
        <v>0</v>
      </c>
      <c r="EK62" s="80">
        <f t="shared" si="22"/>
        <v>0</v>
      </c>
      <c r="EL62" s="80">
        <f t="shared" si="22"/>
        <v>0</v>
      </c>
      <c r="EM62" s="80">
        <f t="shared" si="22"/>
        <v>0</v>
      </c>
      <c r="EN62" s="80">
        <f t="shared" si="22"/>
        <v>0</v>
      </c>
      <c r="EO62" s="80">
        <f t="shared" si="22"/>
        <v>0</v>
      </c>
      <c r="EP62" s="80">
        <f t="shared" si="22"/>
        <v>0</v>
      </c>
      <c r="EQ62" s="80">
        <f t="shared" si="22"/>
        <v>0</v>
      </c>
      <c r="ER62" s="80">
        <f t="shared" si="22"/>
        <v>0</v>
      </c>
      <c r="ES62" s="80">
        <f t="shared" si="22"/>
        <v>0</v>
      </c>
      <c r="ET62" s="80">
        <f t="shared" si="22"/>
        <v>0</v>
      </c>
      <c r="EU62" s="80">
        <f t="shared" si="22"/>
        <v>0</v>
      </c>
      <c r="EV62" s="80">
        <f t="shared" si="22"/>
        <v>0</v>
      </c>
      <c r="EW62" s="80">
        <f t="shared" si="22"/>
        <v>0</v>
      </c>
      <c r="EX62" s="80">
        <f t="shared" si="22"/>
        <v>0</v>
      </c>
      <c r="EY62" s="80">
        <f t="shared" si="22"/>
        <v>0</v>
      </c>
      <c r="EZ62" s="80">
        <f t="shared" si="22"/>
        <v>0</v>
      </c>
      <c r="FA62" s="80">
        <f t="shared" si="22"/>
        <v>0</v>
      </c>
      <c r="FB62" s="80">
        <f t="shared" si="22"/>
        <v>0</v>
      </c>
      <c r="FC62" s="80">
        <f t="shared" si="22"/>
        <v>0</v>
      </c>
      <c r="FD62" s="80">
        <f t="shared" si="22"/>
        <v>0</v>
      </c>
      <c r="FE62" s="80">
        <f t="shared" si="22"/>
        <v>0</v>
      </c>
      <c r="FF62" s="80">
        <f t="shared" si="22"/>
        <v>0</v>
      </c>
      <c r="FG62" s="80">
        <f t="shared" si="22"/>
        <v>0</v>
      </c>
      <c r="FH62" s="80">
        <f t="shared" si="22"/>
        <v>0</v>
      </c>
      <c r="FI62" s="80">
        <f t="shared" si="22"/>
        <v>0</v>
      </c>
      <c r="FJ62" s="80">
        <f t="shared" si="22"/>
        <v>0</v>
      </c>
      <c r="FK62" s="80">
        <f t="shared" si="22"/>
        <v>0</v>
      </c>
      <c r="FL62" s="80">
        <f t="shared" si="22"/>
        <v>0</v>
      </c>
      <c r="FM62" s="80">
        <f t="shared" si="22"/>
        <v>0</v>
      </c>
      <c r="FN62" s="80">
        <f t="shared" si="22"/>
        <v>0</v>
      </c>
      <c r="FO62" s="80">
        <f t="shared" si="22"/>
        <v>0</v>
      </c>
      <c r="FP62" s="80">
        <f t="shared" si="22"/>
        <v>0</v>
      </c>
      <c r="FQ62" s="80">
        <f t="shared" si="22"/>
        <v>0</v>
      </c>
      <c r="FR62" s="80">
        <f t="shared" si="22"/>
        <v>0</v>
      </c>
      <c r="FS62" s="80">
        <f t="shared" si="22"/>
        <v>0</v>
      </c>
      <c r="FT62" s="80">
        <f t="shared" si="22"/>
        <v>0</v>
      </c>
      <c r="FU62" s="80">
        <f t="shared" si="22"/>
        <v>0</v>
      </c>
      <c r="FV62" s="80">
        <f t="shared" si="22"/>
        <v>0</v>
      </c>
      <c r="FW62" s="80">
        <f t="shared" si="22"/>
        <v>0</v>
      </c>
      <c r="FX62" s="80">
        <f t="shared" ref="FX62:HL62" si="23">IF(MID(BU62,3,1)="2",1,0)</f>
        <v>0</v>
      </c>
      <c r="FY62" s="80">
        <f t="shared" si="23"/>
        <v>0</v>
      </c>
      <c r="FZ62" s="80">
        <f t="shared" si="23"/>
        <v>0</v>
      </c>
      <c r="GA62" s="80">
        <f t="shared" si="23"/>
        <v>0</v>
      </c>
      <c r="GB62" s="80">
        <f t="shared" si="23"/>
        <v>0</v>
      </c>
      <c r="GC62" s="80">
        <f t="shared" si="23"/>
        <v>0</v>
      </c>
      <c r="GD62" s="80">
        <f t="shared" si="23"/>
        <v>0</v>
      </c>
      <c r="GE62" s="80">
        <f t="shared" si="23"/>
        <v>0</v>
      </c>
      <c r="GF62" s="80">
        <f t="shared" si="23"/>
        <v>0</v>
      </c>
      <c r="GG62" s="80">
        <f t="shared" si="23"/>
        <v>0</v>
      </c>
      <c r="GH62" s="80">
        <f t="shared" si="23"/>
        <v>0</v>
      </c>
      <c r="GI62" s="80">
        <f t="shared" si="23"/>
        <v>0</v>
      </c>
      <c r="GJ62" s="80">
        <f t="shared" si="23"/>
        <v>0</v>
      </c>
      <c r="GK62" s="80">
        <f t="shared" si="23"/>
        <v>0</v>
      </c>
      <c r="GL62" s="80">
        <f t="shared" si="23"/>
        <v>0</v>
      </c>
      <c r="GM62" s="80">
        <f t="shared" si="23"/>
        <v>0</v>
      </c>
      <c r="GN62" s="80">
        <f t="shared" si="23"/>
        <v>0</v>
      </c>
      <c r="GO62" s="80">
        <f t="shared" si="23"/>
        <v>0</v>
      </c>
      <c r="GP62" s="80">
        <f t="shared" si="23"/>
        <v>0</v>
      </c>
      <c r="GQ62" s="80">
        <f t="shared" si="23"/>
        <v>0</v>
      </c>
      <c r="GR62" s="80">
        <f t="shared" si="23"/>
        <v>0</v>
      </c>
      <c r="GS62" s="80">
        <f t="shared" si="23"/>
        <v>0</v>
      </c>
      <c r="GT62" s="80">
        <f t="shared" si="23"/>
        <v>0</v>
      </c>
      <c r="GU62" s="80">
        <f t="shared" si="23"/>
        <v>0</v>
      </c>
      <c r="GV62" s="80">
        <f t="shared" si="23"/>
        <v>0</v>
      </c>
      <c r="GW62" s="80">
        <f t="shared" si="23"/>
        <v>0</v>
      </c>
      <c r="GX62" s="80">
        <f t="shared" si="23"/>
        <v>0</v>
      </c>
      <c r="GY62" s="80">
        <f t="shared" si="23"/>
        <v>0</v>
      </c>
      <c r="GZ62" s="80">
        <f t="shared" si="23"/>
        <v>0</v>
      </c>
      <c r="HA62" s="80">
        <f t="shared" si="23"/>
        <v>0</v>
      </c>
      <c r="HB62" s="80">
        <f t="shared" si="23"/>
        <v>0</v>
      </c>
      <c r="HC62" s="80">
        <f t="shared" si="23"/>
        <v>0</v>
      </c>
      <c r="HD62" s="80">
        <f t="shared" si="23"/>
        <v>0</v>
      </c>
      <c r="HE62" s="80">
        <f t="shared" si="23"/>
        <v>0</v>
      </c>
      <c r="HF62" s="80">
        <f t="shared" si="23"/>
        <v>0</v>
      </c>
      <c r="HG62" s="80">
        <f t="shared" si="23"/>
        <v>0</v>
      </c>
      <c r="HH62" s="80">
        <f t="shared" si="23"/>
        <v>0</v>
      </c>
      <c r="HI62" s="80">
        <f t="shared" si="23"/>
        <v>0</v>
      </c>
      <c r="HJ62" s="80">
        <f t="shared" si="23"/>
        <v>0</v>
      </c>
      <c r="HK62" s="80">
        <f t="shared" si="23"/>
        <v>0</v>
      </c>
      <c r="HL62" s="80">
        <f t="shared" si="23"/>
        <v>0</v>
      </c>
    </row>
    <row r="63" spans="1:220" s="80" customFormat="1" ht="26" x14ac:dyDescent="0.2">
      <c r="A63" s="268">
        <v>66</v>
      </c>
      <c r="B63" s="269" t="s">
        <v>2458</v>
      </c>
      <c r="C63" s="269" t="s">
        <v>2463</v>
      </c>
      <c r="D63" s="270" t="s">
        <v>2523</v>
      </c>
      <c r="E63" s="250"/>
      <c r="G63" s="80">
        <v>5</v>
      </c>
      <c r="H63" s="280" t="str" cm="1">
        <f t="array" aca="1" ref="H63" ca="1">INDEX(コード化!$CG$5:$CQ$110,H$3-6,$G63)</f>
        <v>5000000</v>
      </c>
      <c r="I63" s="280" t="str" cm="1">
        <f t="array" aca="1" ref="I63" ca="1">INDEX(コード化!$CG$5:$CQ$110,I$3-6,$G63)</f>
        <v>5000000</v>
      </c>
      <c r="J63" s="280" t="str" cm="1">
        <f t="array" aca="1" ref="J63" ca="1">INDEX(コード化!$CG$5:$CQ$110,J$3-6,$G63)</f>
        <v>5000000</v>
      </c>
      <c r="K63" s="280" t="str" cm="1">
        <f t="array" aca="1" ref="K63" ca="1">INDEX(コード化!$CG$5:$CQ$110,K$3-6,$G63)</f>
        <v>5000000</v>
      </c>
      <c r="L63" s="280" t="str" cm="1">
        <f t="array" aca="1" ref="L63" ca="1">INDEX(コード化!$CG$5:$CQ$110,L$3-6,$G63)</f>
        <v>5000000</v>
      </c>
      <c r="M63" s="280" t="str" cm="1">
        <f t="array" aca="1" ref="M63" ca="1">INDEX(コード化!$CG$5:$CQ$110,M$3-6,$G63)</f>
        <v>5000000</v>
      </c>
      <c r="N63" s="280" t="str" cm="1">
        <f t="array" ref="N63">INDEX(コード化!$CG$5:$CQ$110,N$3-6,$G63)</f>
        <v>5000000</v>
      </c>
      <c r="O63" s="280" t="str" cm="1">
        <f t="array" ref="O63">INDEX(コード化!$CG$5:$CQ$110,O$3-6,$G63)</f>
        <v>5000000</v>
      </c>
      <c r="P63" s="280" t="str" cm="1">
        <f t="array" ref="P63">INDEX(コード化!$CG$5:$CQ$110,P$3-6,$G63)</f>
        <v>5000000</v>
      </c>
      <c r="Q63" s="280" t="str" cm="1">
        <f t="array" ref="Q63">INDEX(コード化!$CG$5:$CQ$110,Q$3-6,$G63)</f>
        <v>5000000</v>
      </c>
      <c r="R63" s="280" t="str" cm="1">
        <f t="array" ref="R63">INDEX(コード化!$CG$5:$CQ$110,R$3-6,$G63)</f>
        <v>5000000</v>
      </c>
      <c r="S63" s="280" t="str" cm="1">
        <f t="array" ref="S63">INDEX(コード化!$CG$5:$CQ$110,S$3-6,$G63)</f>
        <v>5000000</v>
      </c>
      <c r="T63" s="280" t="str" cm="1">
        <f t="array" ref="T63">INDEX(コード化!$CG$5:$CQ$110,T$3-6,$G63)</f>
        <v>5000000</v>
      </c>
      <c r="U63" s="280" t="str" cm="1">
        <f t="array" ref="U63">INDEX(コード化!$CG$5:$CQ$110,U$3-6,$G63)</f>
        <v>5000000</v>
      </c>
      <c r="V63" s="280" t="str" cm="1">
        <f t="array" ref="V63">INDEX(コード化!$CG$5:$CQ$110,V$3-6,$G63)</f>
        <v>5000000</v>
      </c>
      <c r="W63" s="280" t="str" cm="1">
        <f t="array" ref="W63">INDEX(コード化!$CG$5:$CQ$110,W$3-6,$G63)</f>
        <v>5000000</v>
      </c>
      <c r="X63" s="280" t="str" cm="1">
        <f t="array" ref="X63">INDEX(コード化!$CG$5:$CQ$110,X$3-6,$G63)</f>
        <v>5000000</v>
      </c>
      <c r="Y63" s="280" t="str" cm="1">
        <f t="array" ref="Y63">INDEX(コード化!$CG$5:$CQ$110,Y$3-6,$G63)</f>
        <v>5000000</v>
      </c>
      <c r="Z63" s="280" t="str" cm="1">
        <f t="array" ref="Z63">INDEX(コード化!$CG$5:$CQ$110,Z$3-6,$G63)</f>
        <v>5000000</v>
      </c>
      <c r="AA63" s="280" t="str" cm="1">
        <f t="array" ref="AA63">INDEX(コード化!$CG$5:$CQ$110,AA$3-6,$G63)</f>
        <v>5000000</v>
      </c>
      <c r="AB63" s="280" t="str" cm="1">
        <f t="array" ref="AB63">INDEX(コード化!$CG$5:$CQ$110,AB$3-6,$G63)</f>
        <v>5000000</v>
      </c>
      <c r="AC63" s="280" t="str" cm="1">
        <f t="array" ref="AC63">INDEX(コード化!$CG$5:$CQ$110,AC$3-6,$G63)</f>
        <v>5000000</v>
      </c>
      <c r="AD63" s="280" t="str" cm="1">
        <f t="array" ref="AD63">INDEX(コード化!$CG$5:$CQ$110,AD$3-6,$G63)</f>
        <v>5000000</v>
      </c>
      <c r="AE63" s="280" t="str" cm="1">
        <f t="array" ref="AE63">INDEX(コード化!$CG$5:$CQ$110,AE$3-6,$G63)</f>
        <v>5000000</v>
      </c>
      <c r="AF63" s="280" t="str" cm="1">
        <f t="array" ref="AF63">INDEX(コード化!$CG$5:$CQ$110,AF$3-6,$G63)</f>
        <v>5000000</v>
      </c>
      <c r="AG63" s="280" t="str" cm="1">
        <f t="array" ref="AG63">INDEX(コード化!$CG$5:$CQ$110,AG$3-6,$G63)</f>
        <v>5000000</v>
      </c>
      <c r="AH63" s="280" t="str" cm="1">
        <f t="array" ref="AH63">INDEX(コード化!$CG$5:$CQ$110,AH$3-6,$G63)</f>
        <v>5000000</v>
      </c>
      <c r="AI63" s="280" t="str" cm="1">
        <f t="array" ref="AI63">INDEX(コード化!$CG$5:$CQ$110,AI$3-6,$G63)</f>
        <v>5000000</v>
      </c>
      <c r="AJ63" s="280" t="str" cm="1">
        <f t="array" ref="AJ63">INDEX(コード化!$CG$5:$CQ$110,AJ$3-6,$G63)</f>
        <v>5000000</v>
      </c>
      <c r="AK63" s="280" t="str" cm="1">
        <f t="array" ref="AK63">INDEX(コード化!$CG$5:$CQ$110,AK$3-6,$G63)</f>
        <v>5000000</v>
      </c>
      <c r="AL63" s="280" t="str" cm="1">
        <f t="array" ref="AL63">INDEX(コード化!$CG$5:$CQ$110,AL$3-6,$G63)</f>
        <v>5000000</v>
      </c>
      <c r="AM63" s="280" t="str" cm="1">
        <f t="array" ref="AM63">INDEX(コード化!$CG$5:$CQ$110,AM$3-6,$G63)</f>
        <v>5000000</v>
      </c>
      <c r="AN63" s="280" t="str" cm="1">
        <f t="array" ref="AN63">INDEX(コード化!$CG$5:$CQ$110,AN$3-6,$G63)</f>
        <v>5000000</v>
      </c>
      <c r="AO63" s="280" t="str" cm="1">
        <f t="array" ref="AO63">INDEX(コード化!$CG$5:$CQ$110,AO$3-6,$G63)</f>
        <v>5000000</v>
      </c>
      <c r="AP63" s="280" t="str" cm="1">
        <f t="array" ref="AP63">INDEX(コード化!$CG$5:$CQ$110,AP$3-6,$G63)</f>
        <v>5000000</v>
      </c>
      <c r="AQ63" s="280" t="str" cm="1">
        <f t="array" ref="AQ63">INDEX(コード化!$CG$5:$CQ$110,AQ$3-6,$G63)</f>
        <v>5000000</v>
      </c>
      <c r="AR63" s="280" t="str" cm="1">
        <f t="array" ref="AR63">INDEX(コード化!$CG$5:$CQ$110,AR$3-6,$G63)</f>
        <v>5000000</v>
      </c>
      <c r="AS63" s="280" t="str" cm="1">
        <f t="array" ref="AS63">INDEX(コード化!$CG$5:$CQ$110,AS$3-6,$G63)</f>
        <v>5000000</v>
      </c>
      <c r="AT63" s="280" t="str" cm="1">
        <f t="array" ref="AT63">INDEX(コード化!$CG$5:$CQ$110,AT$3-6,$G63)</f>
        <v>5000000</v>
      </c>
      <c r="AU63" s="280" t="str" cm="1">
        <f t="array" ref="AU63">INDEX(コード化!$CG$5:$CQ$110,AU$3-6,$G63)</f>
        <v>5000000</v>
      </c>
      <c r="AV63" s="280" t="str" cm="1">
        <f t="array" ref="AV63">INDEX(コード化!$CG$5:$CQ$110,AV$3-6,$G63)</f>
        <v>5000000</v>
      </c>
      <c r="AW63" s="280" t="str" cm="1">
        <f t="array" ref="AW63">INDEX(コード化!$CG$5:$CQ$110,AW$3-6,$G63)</f>
        <v>5000000</v>
      </c>
      <c r="AX63" s="280" t="str" cm="1">
        <f t="array" ref="AX63">INDEX(コード化!$CG$5:$CQ$110,AX$3-6,$G63)</f>
        <v>5000000</v>
      </c>
      <c r="AY63" s="280" t="str" cm="1">
        <f t="array" ref="AY63">INDEX(コード化!$CG$5:$CQ$110,AY$3-6,$G63)</f>
        <v>5000000</v>
      </c>
      <c r="AZ63" s="280" t="str" cm="1">
        <f t="array" ref="AZ63">INDEX(コード化!$CG$5:$CQ$110,AZ$3-6,$G63)</f>
        <v>5000000</v>
      </c>
      <c r="BA63" s="280" t="str" cm="1">
        <f t="array" ref="BA63">INDEX(コード化!$CG$5:$CQ$110,BA$3-6,$G63)</f>
        <v>5000000</v>
      </c>
      <c r="BB63" s="280" t="str" cm="1">
        <f t="array" ref="BB63">INDEX(コード化!$CG$5:$CQ$110,BB$3-6,$G63)</f>
        <v>5000000</v>
      </c>
      <c r="BC63" s="280" t="str" cm="1">
        <f t="array" ref="BC63">INDEX(コード化!$CG$5:$CQ$110,BC$3-6,$G63)</f>
        <v>5000000</v>
      </c>
      <c r="BD63" s="280" t="str" cm="1">
        <f t="array" ref="BD63">INDEX(コード化!$CG$5:$CQ$110,BD$3-6,$G63)</f>
        <v>5000000</v>
      </c>
      <c r="BE63" s="280" t="str" cm="1">
        <f t="array" ref="BE63">INDEX(コード化!$CG$5:$CQ$110,BE$3-6,$G63)</f>
        <v>5000000</v>
      </c>
      <c r="BF63" s="280" t="str" cm="1">
        <f t="array" ref="BF63">INDEX(コード化!$CG$5:$CQ$110,BF$3-6,$G63)</f>
        <v>5000000</v>
      </c>
      <c r="BG63" s="280" t="str" cm="1">
        <f t="array" ref="BG63">INDEX(コード化!$CG$5:$CQ$110,BG$3-6,$G63)</f>
        <v>5000000</v>
      </c>
      <c r="BH63" s="280" t="str" cm="1">
        <f t="array" ref="BH63">INDEX(コード化!$CG$5:$CQ$110,BH$3-6,$G63)</f>
        <v>5000000</v>
      </c>
      <c r="BI63" s="280" t="str" cm="1">
        <f t="array" ref="BI63">INDEX(コード化!$CG$5:$CQ$110,BI$3-6,$G63)</f>
        <v>5000000</v>
      </c>
      <c r="BJ63" s="280" t="str" cm="1">
        <f t="array" ref="BJ63">INDEX(コード化!$CG$5:$CQ$110,BJ$3-6,$G63)</f>
        <v>5000000</v>
      </c>
      <c r="BK63" s="280" t="str" cm="1">
        <f t="array" ref="BK63">INDEX(コード化!$CG$5:$CQ$110,BK$3-6,$G63)</f>
        <v>5000000</v>
      </c>
      <c r="BL63" s="280" t="str" cm="1">
        <f t="array" ref="BL63">INDEX(コード化!$CG$5:$CQ$110,BL$3-6,$G63)</f>
        <v>5000000</v>
      </c>
      <c r="BM63" s="280" t="str" cm="1">
        <f t="array" ref="BM63">INDEX(コード化!$CG$5:$CQ$110,BM$3-6,$G63)</f>
        <v>5000000</v>
      </c>
      <c r="BN63" s="280" t="str" cm="1">
        <f t="array" ref="BN63">INDEX(コード化!$CG$5:$CQ$110,BN$3-6,$G63)</f>
        <v>5000000</v>
      </c>
      <c r="BO63" s="280" t="str" cm="1">
        <f t="array" ref="BO63">INDEX(コード化!$CG$5:$CQ$110,BO$3-6,$G63)</f>
        <v>5000000</v>
      </c>
      <c r="BP63" s="280" t="str" cm="1">
        <f t="array" ref="BP63">INDEX(コード化!$CG$5:$CQ$110,BP$3-6,$G63)</f>
        <v>5000000</v>
      </c>
      <c r="BQ63" s="280" t="str" cm="1">
        <f t="array" ref="BQ63">INDEX(コード化!$CG$5:$CQ$110,BQ$3-6,$G63)</f>
        <v>5000000</v>
      </c>
      <c r="BR63" s="280" t="str" cm="1">
        <f t="array" ref="BR63">INDEX(コード化!$CG$5:$CQ$110,BR$3-6,$G63)</f>
        <v>5000000</v>
      </c>
      <c r="BS63" s="280" t="str" cm="1">
        <f t="array" ref="BS63">INDEX(コード化!$CG$5:$CQ$110,BS$3-6,$G63)</f>
        <v>5000000</v>
      </c>
      <c r="BT63" s="280" t="str" cm="1">
        <f t="array" ref="BT63">INDEX(コード化!$CG$5:$CQ$110,BT$3-6,$G63)</f>
        <v>5000000</v>
      </c>
      <c r="BU63" s="280" t="str" cm="1">
        <f t="array" ref="BU63">INDEX(コード化!$CG$5:$CQ$110,BU$3-6,$G63)</f>
        <v>5000000</v>
      </c>
      <c r="BV63" s="280" t="str" cm="1">
        <f t="array" ref="BV63">INDEX(コード化!$CG$5:$CQ$110,BV$3-6,$G63)</f>
        <v>5000000</v>
      </c>
      <c r="BW63" s="280" t="str" cm="1">
        <f t="array" ref="BW63">INDEX(コード化!$CG$5:$CQ$110,BW$3-6,$G63)</f>
        <v>5000000</v>
      </c>
      <c r="BX63" s="280" t="str" cm="1">
        <f t="array" ref="BX63">INDEX(コード化!$CG$5:$CQ$110,BX$3-6,$G63)</f>
        <v>5000000</v>
      </c>
      <c r="BY63" s="280" t="str" cm="1">
        <f t="array" ref="BY63">INDEX(コード化!$CG$5:$CQ$110,BY$3-6,$G63)</f>
        <v>5000000</v>
      </c>
      <c r="BZ63" s="280" t="str" cm="1">
        <f t="array" ref="BZ63">INDEX(コード化!$CG$5:$CQ$110,BZ$3-6,$G63)</f>
        <v>5000000</v>
      </c>
      <c r="CA63" s="280" t="str" cm="1">
        <f t="array" ref="CA63">INDEX(コード化!$CG$5:$CQ$110,CA$3-6,$G63)</f>
        <v>5000000</v>
      </c>
      <c r="CB63" s="280" t="str" cm="1">
        <f t="array" ref="CB63">INDEX(コード化!$CG$5:$CQ$110,CB$3-6,$G63)</f>
        <v>5000000</v>
      </c>
      <c r="CC63" s="280" t="str" cm="1">
        <f t="array" ref="CC63">INDEX(コード化!$CG$5:$CQ$110,CC$3-6,$G63)</f>
        <v>5000000</v>
      </c>
      <c r="CD63" s="280" t="str" cm="1">
        <f t="array" ref="CD63">INDEX(コード化!$CG$5:$CQ$110,CD$3-6,$G63)</f>
        <v>5000000</v>
      </c>
      <c r="CE63" s="280" t="str" cm="1">
        <f t="array" ref="CE63">INDEX(コード化!$CG$5:$CQ$110,CE$3-6,$G63)</f>
        <v>5000000</v>
      </c>
      <c r="CF63" s="280" t="str" cm="1">
        <f t="array" ref="CF63">INDEX(コード化!$CG$5:$CQ$110,CF$3-6,$G63)</f>
        <v>5000000</v>
      </c>
      <c r="CG63" s="280" t="str" cm="1">
        <f t="array" ref="CG63">INDEX(コード化!$CG$5:$CQ$110,CG$3-6,$G63)</f>
        <v>5000000</v>
      </c>
      <c r="CH63" s="280" t="str" cm="1">
        <f t="array" ref="CH63">INDEX(コード化!$CG$5:$CQ$110,CH$3-6,$G63)</f>
        <v>5000000</v>
      </c>
      <c r="CI63" s="280" t="str" cm="1">
        <f t="array" ref="CI63">INDEX(コード化!$CG$5:$CQ$110,CI$3-6,$G63)</f>
        <v>5000000</v>
      </c>
      <c r="CJ63" s="280" t="str" cm="1">
        <f t="array" ref="CJ63">INDEX(コード化!$CG$5:$CQ$110,CJ$3-6,$G63)</f>
        <v>5000000</v>
      </c>
      <c r="CK63" s="280" t="str" cm="1">
        <f t="array" ref="CK63">INDEX(コード化!$CG$5:$CQ$110,CK$3-6,$G63)</f>
        <v>5000000</v>
      </c>
      <c r="CL63" s="280" t="str" cm="1">
        <f t="array" ref="CL63">INDEX(コード化!$CG$5:$CQ$110,CL$3-6,$G63)</f>
        <v>5000000</v>
      </c>
      <c r="CM63" s="280" t="str" cm="1">
        <f t="array" ref="CM63">INDEX(コード化!$CG$5:$CQ$110,CM$3-6,$G63)</f>
        <v>5000000</v>
      </c>
      <c r="CN63" s="280" t="str" cm="1">
        <f t="array" ref="CN63">INDEX(コード化!$CG$5:$CQ$110,CN$3-6,$G63)</f>
        <v>5000000</v>
      </c>
      <c r="CO63" s="280" t="str" cm="1">
        <f t="array" ref="CO63">INDEX(コード化!$CG$5:$CQ$110,CO$3-6,$G63)</f>
        <v>5000000</v>
      </c>
      <c r="CP63" s="280" t="str" cm="1">
        <f t="array" ref="CP63">INDEX(コード化!$CG$5:$CQ$110,CP$3-6,$G63)</f>
        <v>5000000</v>
      </c>
      <c r="CQ63" s="280" t="str" cm="1">
        <f t="array" ref="CQ63">INDEX(コード化!$CG$5:$CQ$110,CQ$3-6,$G63)</f>
        <v>5000000</v>
      </c>
      <c r="CR63" s="280" t="str" cm="1">
        <f t="array" ref="CR63">INDEX(コード化!$CG$5:$CQ$110,CR$3-6,$G63)</f>
        <v>5000000</v>
      </c>
      <c r="CS63" s="280" t="str" cm="1">
        <f t="array" ref="CS63">INDEX(コード化!$CG$5:$CQ$110,CS$3-6,$G63)</f>
        <v>5000000</v>
      </c>
      <c r="CT63" s="280" t="str" cm="1">
        <f t="array" ref="CT63">INDEX(コード化!$CG$5:$CQ$110,CT$3-6,$G63)</f>
        <v>5000000</v>
      </c>
      <c r="CU63" s="280" t="str" cm="1">
        <f t="array" ref="CU63">INDEX(コード化!$CG$5:$CQ$110,CU$3-6,$G63)</f>
        <v>5000000</v>
      </c>
      <c r="CV63" s="280" t="str" cm="1">
        <f t="array" ref="CV63">INDEX(コード化!$CG$5:$CQ$110,CV$3-6,$G63)</f>
        <v>5000000</v>
      </c>
      <c r="CW63" s="280" t="str" cm="1">
        <f t="array" ref="CW63">INDEX(コード化!$CG$5:$CQ$110,CW$3-6,$G63)</f>
        <v>5000000</v>
      </c>
      <c r="CX63" s="280" t="str" cm="1">
        <f t="array" ref="CX63">INDEX(コード化!$CG$5:$CQ$110,CX$3-6,$G63)</f>
        <v>5000000</v>
      </c>
      <c r="CY63" s="280" t="str" cm="1">
        <f t="array" ref="CY63">INDEX(コード化!$CG$5:$CQ$110,CY$3-6,$G63)</f>
        <v>5000000</v>
      </c>
      <c r="CZ63" s="280" t="str" cm="1">
        <f t="array" ref="CZ63">INDEX(コード化!$CG$5:$CQ$110,CZ$3-6,$G63)</f>
        <v>5000000</v>
      </c>
      <c r="DA63" s="280" t="str" cm="1">
        <f t="array" ref="DA63">INDEX(コード化!$CG$5:$CQ$110,DA$3-6,$G63)</f>
        <v>5000000</v>
      </c>
      <c r="DB63" s="280" t="str" cm="1">
        <f t="array" ref="DB63">INDEX(コード化!$CG$5:$CQ$110,DB$3-6,$G63)</f>
        <v>5000000</v>
      </c>
      <c r="DC63" s="280" t="str" cm="1">
        <f t="array" ref="DC63">INDEX(コード化!$CG$5:$CQ$110,DC$3-6,$G63)</f>
        <v>5000000</v>
      </c>
      <c r="DD63" s="280" t="str" cm="1">
        <f t="array" ref="DD63">INDEX(コード化!$CG$5:$CQ$110,DD$3-6,$G63)</f>
        <v>5000000</v>
      </c>
      <c r="DE63" s="280" t="str" cm="1">
        <f t="array" ref="DE63">INDEX(コード化!$CG$5:$CQ$110,DE$3-6,$G63)</f>
        <v>5000000</v>
      </c>
      <c r="DF63" s="280" t="str" cm="1">
        <f t="array" ref="DF63">INDEX(コード化!$CG$5:$CQ$110,DF$3-6,$G63)</f>
        <v>5000000</v>
      </c>
      <c r="DG63" s="280" t="str" cm="1">
        <f t="array" ref="DG63">INDEX(コード化!$CG$5:$CQ$110,DG$3-6,$G63)</f>
        <v>5000000</v>
      </c>
      <c r="DH63" s="280" t="str" cm="1">
        <f t="array" ref="DH63">INDEX(コード化!$CG$5:$CQ$110,DH$3-6,$G63)</f>
        <v>5000000</v>
      </c>
      <c r="DI63" s="280" t="str" cm="1">
        <f t="array" ref="DI63">INDEX(コード化!$CG$5:$CQ$110,DI$3-6,$G63)</f>
        <v>5000000</v>
      </c>
      <c r="DK63" s="80" cm="1">
        <f t="array" aca="1" ref="DK63" ca="1">_xlfn.IFS(MID(H63,3,1)="4",1,MID(H63,3,1)="1",1,TRUE,0)</f>
        <v>0</v>
      </c>
      <c r="DL63" s="80" cm="1">
        <f t="array" aca="1" ref="DL63" ca="1">_xlfn.IFS(MID(I63,3,1)="4",1,MID(I63,3,1)="1",1,TRUE,0)</f>
        <v>0</v>
      </c>
      <c r="DM63" s="80" cm="1">
        <f t="array" aca="1" ref="DM63" ca="1">_xlfn.IFS(MID(J63,3,1)="4",1,MID(J63,3,1)="1",1,TRUE,0)</f>
        <v>0</v>
      </c>
      <c r="DN63" s="80" cm="1">
        <f t="array" aca="1" ref="DN63" ca="1">_xlfn.IFS(MID(K63,3,1)="4",1,MID(K63,3,1)="1",1,TRUE,0)</f>
        <v>0</v>
      </c>
      <c r="DO63" s="80" cm="1">
        <f t="array" aca="1" ref="DO63" ca="1">_xlfn.IFS(MID(L63,3,1)="4",1,MID(L63,3,1)="1",1,TRUE,0)</f>
        <v>0</v>
      </c>
      <c r="DP63" s="80" cm="1">
        <f t="array" aca="1" ref="DP63" ca="1">_xlfn.IFS(MID(M63,3,1)="4",1,MID(M63,3,1)="1",1,TRUE,0)</f>
        <v>0</v>
      </c>
      <c r="DQ63" s="80" cm="1">
        <f t="array" ref="DQ63">_xlfn.IFS(MID(N63,3,1)="4",1,MID(N63,3,1)="1",1,TRUE,0)</f>
        <v>0</v>
      </c>
      <c r="DR63" s="80" cm="1">
        <f t="array" ref="DR63">_xlfn.IFS(MID(O63,3,1)="4",1,MID(O63,3,1)="1",1,TRUE,0)</f>
        <v>0</v>
      </c>
      <c r="DS63" s="80" cm="1">
        <f t="array" ref="DS63">_xlfn.IFS(MID(P63,3,1)="4",1,MID(P63,3,1)="1",1,TRUE,0)</f>
        <v>0</v>
      </c>
      <c r="DT63" s="80" cm="1">
        <f t="array" ref="DT63">_xlfn.IFS(MID(Q63,3,1)="4",1,MID(Q63,3,1)="1",1,TRUE,0)</f>
        <v>0</v>
      </c>
      <c r="DU63" s="80" cm="1">
        <f t="array" ref="DU63">_xlfn.IFS(MID(R63,3,1)="4",1,MID(R63,3,1)="1",1,TRUE,0)</f>
        <v>0</v>
      </c>
      <c r="DV63" s="80" cm="1">
        <f t="array" ref="DV63">_xlfn.IFS(MID(S63,3,1)="4",1,MID(S63,3,1)="1",1,TRUE,0)</f>
        <v>0</v>
      </c>
      <c r="DW63" s="80" cm="1">
        <f t="array" ref="DW63">_xlfn.IFS(MID(T63,3,1)="4",1,MID(T63,3,1)="1",1,TRUE,0)</f>
        <v>0</v>
      </c>
      <c r="DX63" s="80" cm="1">
        <f t="array" ref="DX63">_xlfn.IFS(MID(U63,3,1)="4",1,MID(U63,3,1)="1",1,TRUE,0)</f>
        <v>0</v>
      </c>
      <c r="DY63" s="80" cm="1">
        <f t="array" ref="DY63">_xlfn.IFS(MID(V63,3,1)="4",1,MID(V63,3,1)="1",1,TRUE,0)</f>
        <v>0</v>
      </c>
      <c r="DZ63" s="80" cm="1">
        <f t="array" ref="DZ63">_xlfn.IFS(MID(W63,3,1)="4",1,MID(W63,3,1)="1",1,TRUE,0)</f>
        <v>0</v>
      </c>
      <c r="EA63" s="80" cm="1">
        <f t="array" ref="EA63">_xlfn.IFS(MID(X63,3,1)="4",1,MID(X63,3,1)="1",1,TRUE,0)</f>
        <v>0</v>
      </c>
      <c r="EB63" s="80" cm="1">
        <f t="array" ref="EB63">_xlfn.IFS(MID(Y63,3,1)="4",1,MID(Y63,3,1)="1",1,TRUE,0)</f>
        <v>0</v>
      </c>
      <c r="EC63" s="80" cm="1">
        <f t="array" ref="EC63">_xlfn.IFS(MID(Z63,3,1)="4",1,MID(Z63,3,1)="1",1,TRUE,0)</f>
        <v>0</v>
      </c>
      <c r="ED63" s="80" cm="1">
        <f t="array" ref="ED63">_xlfn.IFS(MID(AA63,3,1)="4",1,MID(AA63,3,1)="1",1,TRUE,0)</f>
        <v>0</v>
      </c>
      <c r="EE63" s="80" cm="1">
        <f t="array" ref="EE63">_xlfn.IFS(MID(AB63,3,1)="4",1,MID(AB63,3,1)="1",1,TRUE,0)</f>
        <v>0</v>
      </c>
      <c r="EF63" s="80" cm="1">
        <f t="array" ref="EF63">_xlfn.IFS(MID(AC63,3,1)="4",1,MID(AC63,3,1)="1",1,TRUE,0)</f>
        <v>0</v>
      </c>
      <c r="EG63" s="80" cm="1">
        <f t="array" ref="EG63">_xlfn.IFS(MID(AD63,3,1)="4",1,MID(AD63,3,1)="1",1,TRUE,0)</f>
        <v>0</v>
      </c>
      <c r="EH63" s="80" cm="1">
        <f t="array" ref="EH63">_xlfn.IFS(MID(AE63,3,1)="4",1,MID(AE63,3,1)="1",1,TRUE,0)</f>
        <v>0</v>
      </c>
      <c r="EI63" s="80" cm="1">
        <f t="array" ref="EI63">_xlfn.IFS(MID(AF63,3,1)="4",1,MID(AF63,3,1)="1",1,TRUE,0)</f>
        <v>0</v>
      </c>
      <c r="EJ63" s="80" cm="1">
        <f t="array" ref="EJ63">_xlfn.IFS(MID(AG63,3,1)="4",1,MID(AG63,3,1)="1",1,TRUE,0)</f>
        <v>0</v>
      </c>
      <c r="EK63" s="80" cm="1">
        <f t="array" ref="EK63">_xlfn.IFS(MID(AH63,3,1)="4",1,MID(AH63,3,1)="1",1,TRUE,0)</f>
        <v>0</v>
      </c>
      <c r="EL63" s="80" cm="1">
        <f t="array" ref="EL63">_xlfn.IFS(MID(AI63,3,1)="4",1,MID(AI63,3,1)="1",1,TRUE,0)</f>
        <v>0</v>
      </c>
      <c r="EM63" s="80" cm="1">
        <f t="array" ref="EM63">_xlfn.IFS(MID(AJ63,3,1)="4",1,MID(AJ63,3,1)="1",1,TRUE,0)</f>
        <v>0</v>
      </c>
      <c r="EN63" s="80" cm="1">
        <f t="array" ref="EN63">_xlfn.IFS(MID(AK63,3,1)="4",1,MID(AK63,3,1)="1",1,TRUE,0)</f>
        <v>0</v>
      </c>
      <c r="EO63" s="80" cm="1">
        <f t="array" ref="EO63">_xlfn.IFS(MID(AL63,3,1)="4",1,MID(AL63,3,1)="1",1,TRUE,0)</f>
        <v>0</v>
      </c>
      <c r="EP63" s="80" cm="1">
        <f t="array" ref="EP63">_xlfn.IFS(MID(AM63,3,1)="4",1,MID(AM63,3,1)="1",1,TRUE,0)</f>
        <v>0</v>
      </c>
      <c r="EQ63" s="80" cm="1">
        <f t="array" ref="EQ63">_xlfn.IFS(MID(AN63,3,1)="4",1,MID(AN63,3,1)="1",1,TRUE,0)</f>
        <v>0</v>
      </c>
      <c r="ER63" s="80" cm="1">
        <f t="array" ref="ER63">_xlfn.IFS(MID(AO63,3,1)="4",1,MID(AO63,3,1)="1",1,TRUE,0)</f>
        <v>0</v>
      </c>
      <c r="ES63" s="80" cm="1">
        <f t="array" ref="ES63">_xlfn.IFS(MID(AP63,3,1)="4",1,MID(AP63,3,1)="1",1,TRUE,0)</f>
        <v>0</v>
      </c>
      <c r="ET63" s="80" cm="1">
        <f t="array" ref="ET63">_xlfn.IFS(MID(AQ63,3,1)="4",1,MID(AQ63,3,1)="1",1,TRUE,0)</f>
        <v>0</v>
      </c>
      <c r="EU63" s="80" cm="1">
        <f t="array" ref="EU63">_xlfn.IFS(MID(AR63,3,1)="4",1,MID(AR63,3,1)="1",1,TRUE,0)</f>
        <v>0</v>
      </c>
      <c r="EV63" s="80" cm="1">
        <f t="array" ref="EV63">_xlfn.IFS(MID(AS63,3,1)="4",1,MID(AS63,3,1)="1",1,TRUE,0)</f>
        <v>0</v>
      </c>
      <c r="EW63" s="80" cm="1">
        <f t="array" ref="EW63">_xlfn.IFS(MID(AT63,3,1)="4",1,MID(AT63,3,1)="1",1,TRUE,0)</f>
        <v>0</v>
      </c>
      <c r="EX63" s="80" cm="1">
        <f t="array" ref="EX63">_xlfn.IFS(MID(AU63,3,1)="4",1,MID(AU63,3,1)="1",1,TRUE,0)</f>
        <v>0</v>
      </c>
      <c r="EY63" s="80" cm="1">
        <f t="array" ref="EY63">_xlfn.IFS(MID(AV63,3,1)="4",1,MID(AV63,3,1)="1",1,TRUE,0)</f>
        <v>0</v>
      </c>
      <c r="EZ63" s="80" cm="1">
        <f t="array" ref="EZ63">_xlfn.IFS(MID(AW63,3,1)="4",1,MID(AW63,3,1)="1",1,TRUE,0)</f>
        <v>0</v>
      </c>
      <c r="FA63" s="80" cm="1">
        <f t="array" ref="FA63">_xlfn.IFS(MID(AX63,3,1)="4",1,MID(AX63,3,1)="1",1,TRUE,0)</f>
        <v>0</v>
      </c>
      <c r="FB63" s="80" cm="1">
        <f t="array" ref="FB63">_xlfn.IFS(MID(AY63,3,1)="4",1,MID(AY63,3,1)="1",1,TRUE,0)</f>
        <v>0</v>
      </c>
      <c r="FC63" s="80" cm="1">
        <f t="array" ref="FC63">_xlfn.IFS(MID(AZ63,3,1)="4",1,MID(AZ63,3,1)="1",1,TRUE,0)</f>
        <v>0</v>
      </c>
      <c r="FD63" s="80" cm="1">
        <f t="array" ref="FD63">_xlfn.IFS(MID(BA63,3,1)="4",1,MID(BA63,3,1)="1",1,TRUE,0)</f>
        <v>0</v>
      </c>
      <c r="FE63" s="80" cm="1">
        <f t="array" ref="FE63">_xlfn.IFS(MID(BB63,3,1)="4",1,MID(BB63,3,1)="1",1,TRUE,0)</f>
        <v>0</v>
      </c>
      <c r="FF63" s="80" cm="1">
        <f t="array" ref="FF63">_xlfn.IFS(MID(BC63,3,1)="4",1,MID(BC63,3,1)="1",1,TRUE,0)</f>
        <v>0</v>
      </c>
      <c r="FG63" s="80" cm="1">
        <f t="array" ref="FG63">_xlfn.IFS(MID(BD63,3,1)="4",1,MID(BD63,3,1)="1",1,TRUE,0)</f>
        <v>0</v>
      </c>
      <c r="FH63" s="80" cm="1">
        <f t="array" ref="FH63">_xlfn.IFS(MID(BE63,3,1)="4",1,MID(BE63,3,1)="1",1,TRUE,0)</f>
        <v>0</v>
      </c>
      <c r="FI63" s="80" cm="1">
        <f t="array" ref="FI63">_xlfn.IFS(MID(BF63,3,1)="4",1,MID(BF63,3,1)="1",1,TRUE,0)</f>
        <v>0</v>
      </c>
      <c r="FJ63" s="80" cm="1">
        <f t="array" ref="FJ63">_xlfn.IFS(MID(BG63,3,1)="4",1,MID(BG63,3,1)="1",1,TRUE,0)</f>
        <v>0</v>
      </c>
      <c r="FK63" s="80" cm="1">
        <f t="array" ref="FK63">_xlfn.IFS(MID(BH63,3,1)="4",1,MID(BH63,3,1)="1",1,TRUE,0)</f>
        <v>0</v>
      </c>
      <c r="FL63" s="80" cm="1">
        <f t="array" ref="FL63">_xlfn.IFS(MID(BI63,3,1)="4",1,MID(BI63,3,1)="1",1,TRUE,0)</f>
        <v>0</v>
      </c>
      <c r="FM63" s="80" cm="1">
        <f t="array" ref="FM63">_xlfn.IFS(MID(BJ63,3,1)="4",1,MID(BJ63,3,1)="1",1,TRUE,0)</f>
        <v>0</v>
      </c>
      <c r="FN63" s="80" cm="1">
        <f t="array" ref="FN63">_xlfn.IFS(MID(BK63,3,1)="4",1,MID(BK63,3,1)="1",1,TRUE,0)</f>
        <v>0</v>
      </c>
      <c r="FO63" s="80" cm="1">
        <f t="array" ref="FO63">_xlfn.IFS(MID(BL63,3,1)="4",1,MID(BL63,3,1)="1",1,TRUE,0)</f>
        <v>0</v>
      </c>
      <c r="FP63" s="80" cm="1">
        <f t="array" ref="FP63">_xlfn.IFS(MID(BM63,3,1)="4",1,MID(BM63,3,1)="1",1,TRUE,0)</f>
        <v>0</v>
      </c>
      <c r="FQ63" s="80" cm="1">
        <f t="array" ref="FQ63">_xlfn.IFS(MID(BN63,3,1)="4",1,MID(BN63,3,1)="1",1,TRUE,0)</f>
        <v>0</v>
      </c>
      <c r="FR63" s="80" cm="1">
        <f t="array" ref="FR63">_xlfn.IFS(MID(BO63,3,1)="4",1,MID(BO63,3,1)="1",1,TRUE,0)</f>
        <v>0</v>
      </c>
      <c r="FS63" s="80" cm="1">
        <f t="array" ref="FS63">_xlfn.IFS(MID(BP63,3,1)="4",1,MID(BP63,3,1)="1",1,TRUE,0)</f>
        <v>0</v>
      </c>
      <c r="FT63" s="80" cm="1">
        <f t="array" ref="FT63">_xlfn.IFS(MID(BQ63,3,1)="4",1,MID(BQ63,3,1)="1",1,TRUE,0)</f>
        <v>0</v>
      </c>
      <c r="FU63" s="80" cm="1">
        <f t="array" ref="FU63">_xlfn.IFS(MID(BR63,3,1)="4",1,MID(BR63,3,1)="1",1,TRUE,0)</f>
        <v>0</v>
      </c>
      <c r="FV63" s="80" cm="1">
        <f t="array" ref="FV63">_xlfn.IFS(MID(BS63,3,1)="4",1,MID(BS63,3,1)="1",1,TRUE,0)</f>
        <v>0</v>
      </c>
      <c r="FW63" s="80" cm="1">
        <f t="array" ref="FW63">_xlfn.IFS(MID(BT63,3,1)="4",1,MID(BT63,3,1)="1",1,TRUE,0)</f>
        <v>0</v>
      </c>
      <c r="FX63" s="80" cm="1">
        <f t="array" ref="FX63">_xlfn.IFS(MID(BU63,3,1)="4",1,MID(BU63,3,1)="1",1,TRUE,0)</f>
        <v>0</v>
      </c>
      <c r="FY63" s="80" cm="1">
        <f t="array" ref="FY63">_xlfn.IFS(MID(BV63,3,1)="4",1,MID(BV63,3,1)="1",1,TRUE,0)</f>
        <v>0</v>
      </c>
      <c r="FZ63" s="80" cm="1">
        <f t="array" ref="FZ63">_xlfn.IFS(MID(BW63,3,1)="4",1,MID(BW63,3,1)="1",1,TRUE,0)</f>
        <v>0</v>
      </c>
      <c r="GA63" s="80" cm="1">
        <f t="array" ref="GA63">_xlfn.IFS(MID(BX63,3,1)="4",1,MID(BX63,3,1)="1",1,TRUE,0)</f>
        <v>0</v>
      </c>
      <c r="GB63" s="80" cm="1">
        <f t="array" ref="GB63">_xlfn.IFS(MID(BY63,3,1)="4",1,MID(BY63,3,1)="1",1,TRUE,0)</f>
        <v>0</v>
      </c>
      <c r="GC63" s="80" cm="1">
        <f t="array" ref="GC63">_xlfn.IFS(MID(BZ63,3,1)="4",1,MID(BZ63,3,1)="1",1,TRUE,0)</f>
        <v>0</v>
      </c>
      <c r="GD63" s="80" cm="1">
        <f t="array" ref="GD63">_xlfn.IFS(MID(CA63,3,1)="4",1,MID(CA63,3,1)="1",1,TRUE,0)</f>
        <v>0</v>
      </c>
      <c r="GE63" s="80" cm="1">
        <f t="array" ref="GE63">_xlfn.IFS(MID(CB63,3,1)="4",1,MID(CB63,3,1)="1",1,TRUE,0)</f>
        <v>0</v>
      </c>
      <c r="GF63" s="80" cm="1">
        <f t="array" ref="GF63">_xlfn.IFS(MID(CC63,3,1)="4",1,MID(CC63,3,1)="1",1,TRUE,0)</f>
        <v>0</v>
      </c>
      <c r="GG63" s="80" cm="1">
        <f t="array" ref="GG63">_xlfn.IFS(MID(CD63,3,1)="4",1,MID(CD63,3,1)="1",1,TRUE,0)</f>
        <v>0</v>
      </c>
      <c r="GH63" s="80" cm="1">
        <f t="array" ref="GH63">_xlfn.IFS(MID(CE63,3,1)="4",1,MID(CE63,3,1)="1",1,TRUE,0)</f>
        <v>0</v>
      </c>
      <c r="GI63" s="80" cm="1">
        <f t="array" ref="GI63">_xlfn.IFS(MID(CF63,3,1)="4",1,MID(CF63,3,1)="1",1,TRUE,0)</f>
        <v>0</v>
      </c>
      <c r="GJ63" s="80" cm="1">
        <f t="array" ref="GJ63">_xlfn.IFS(MID(CG63,3,1)="4",1,MID(CG63,3,1)="1",1,TRUE,0)</f>
        <v>0</v>
      </c>
      <c r="GK63" s="80" cm="1">
        <f t="array" ref="GK63">_xlfn.IFS(MID(CH63,3,1)="4",1,MID(CH63,3,1)="1",1,TRUE,0)</f>
        <v>0</v>
      </c>
      <c r="GL63" s="80" cm="1">
        <f t="array" ref="GL63">_xlfn.IFS(MID(CI63,3,1)="4",1,MID(CI63,3,1)="1",1,TRUE,0)</f>
        <v>0</v>
      </c>
      <c r="GM63" s="80" cm="1">
        <f t="array" ref="GM63">_xlfn.IFS(MID(CJ63,3,1)="4",1,MID(CJ63,3,1)="1",1,TRUE,0)</f>
        <v>0</v>
      </c>
      <c r="GN63" s="80" cm="1">
        <f t="array" ref="GN63">_xlfn.IFS(MID(CK63,3,1)="4",1,MID(CK63,3,1)="1",1,TRUE,0)</f>
        <v>0</v>
      </c>
      <c r="GO63" s="80" cm="1">
        <f t="array" ref="GO63">_xlfn.IFS(MID(CL63,3,1)="4",1,MID(CL63,3,1)="1",1,TRUE,0)</f>
        <v>0</v>
      </c>
      <c r="GP63" s="80" cm="1">
        <f t="array" ref="GP63">_xlfn.IFS(MID(CM63,3,1)="4",1,MID(CM63,3,1)="1",1,TRUE,0)</f>
        <v>0</v>
      </c>
      <c r="GQ63" s="80" cm="1">
        <f t="array" ref="GQ63">_xlfn.IFS(MID(CN63,3,1)="4",1,MID(CN63,3,1)="1",1,TRUE,0)</f>
        <v>0</v>
      </c>
      <c r="GR63" s="80" cm="1">
        <f t="array" ref="GR63">_xlfn.IFS(MID(CO63,3,1)="4",1,MID(CO63,3,1)="1",1,TRUE,0)</f>
        <v>0</v>
      </c>
      <c r="GS63" s="80" cm="1">
        <f t="array" ref="GS63">_xlfn.IFS(MID(CP63,3,1)="4",1,MID(CP63,3,1)="1",1,TRUE,0)</f>
        <v>0</v>
      </c>
      <c r="GT63" s="80" cm="1">
        <f t="array" ref="GT63">_xlfn.IFS(MID(CQ63,3,1)="4",1,MID(CQ63,3,1)="1",1,TRUE,0)</f>
        <v>0</v>
      </c>
      <c r="GU63" s="80" cm="1">
        <f t="array" ref="GU63">_xlfn.IFS(MID(CR63,3,1)="4",1,MID(CR63,3,1)="1",1,TRUE,0)</f>
        <v>0</v>
      </c>
      <c r="GV63" s="80" cm="1">
        <f t="array" ref="GV63">_xlfn.IFS(MID(CS63,3,1)="4",1,MID(CS63,3,1)="1",1,TRUE,0)</f>
        <v>0</v>
      </c>
      <c r="GW63" s="80" cm="1">
        <f t="array" ref="GW63">_xlfn.IFS(MID(CT63,3,1)="4",1,MID(CT63,3,1)="1",1,TRUE,0)</f>
        <v>0</v>
      </c>
      <c r="GX63" s="80" cm="1">
        <f t="array" ref="GX63">_xlfn.IFS(MID(CU63,3,1)="4",1,MID(CU63,3,1)="1",1,TRUE,0)</f>
        <v>0</v>
      </c>
      <c r="GY63" s="80" cm="1">
        <f t="array" ref="GY63">_xlfn.IFS(MID(CV63,3,1)="4",1,MID(CV63,3,1)="1",1,TRUE,0)</f>
        <v>0</v>
      </c>
      <c r="GZ63" s="80" cm="1">
        <f t="array" ref="GZ63">_xlfn.IFS(MID(CW63,3,1)="4",1,MID(CW63,3,1)="1",1,TRUE,0)</f>
        <v>0</v>
      </c>
      <c r="HA63" s="80" cm="1">
        <f t="array" ref="HA63">_xlfn.IFS(MID(CX63,3,1)="4",1,MID(CX63,3,1)="1",1,TRUE,0)</f>
        <v>0</v>
      </c>
      <c r="HB63" s="80" cm="1">
        <f t="array" ref="HB63">_xlfn.IFS(MID(CY63,3,1)="4",1,MID(CY63,3,1)="1",1,TRUE,0)</f>
        <v>0</v>
      </c>
      <c r="HC63" s="80" cm="1">
        <f t="array" ref="HC63">_xlfn.IFS(MID(CZ63,3,1)="4",1,MID(CZ63,3,1)="1",1,TRUE,0)</f>
        <v>0</v>
      </c>
      <c r="HD63" s="80" cm="1">
        <f t="array" ref="HD63">_xlfn.IFS(MID(DA63,3,1)="4",1,MID(DA63,3,1)="1",1,TRUE,0)</f>
        <v>0</v>
      </c>
      <c r="HE63" s="80" cm="1">
        <f t="array" ref="HE63">_xlfn.IFS(MID(DB63,3,1)="4",1,MID(DB63,3,1)="1",1,TRUE,0)</f>
        <v>0</v>
      </c>
      <c r="HF63" s="80" cm="1">
        <f t="array" ref="HF63">_xlfn.IFS(MID(DC63,3,1)="4",1,MID(DC63,3,1)="1",1,TRUE,0)</f>
        <v>0</v>
      </c>
      <c r="HG63" s="80" cm="1">
        <f t="array" ref="HG63">_xlfn.IFS(MID(DD63,3,1)="4",1,MID(DD63,3,1)="1",1,TRUE,0)</f>
        <v>0</v>
      </c>
      <c r="HH63" s="80" cm="1">
        <f t="array" ref="HH63">_xlfn.IFS(MID(DE63,3,1)="4",1,MID(DE63,3,1)="1",1,TRUE,0)</f>
        <v>0</v>
      </c>
      <c r="HI63" s="80" cm="1">
        <f t="array" ref="HI63">_xlfn.IFS(MID(DF63,3,1)="4",1,MID(DF63,3,1)="1",1,TRUE,0)</f>
        <v>0</v>
      </c>
      <c r="HJ63" s="80" cm="1">
        <f t="array" ref="HJ63">_xlfn.IFS(MID(DG63,3,1)="4",1,MID(DG63,3,1)="1",1,TRUE,0)</f>
        <v>0</v>
      </c>
      <c r="HK63" s="80" cm="1">
        <f t="array" ref="HK63">_xlfn.IFS(MID(DH63,3,1)="4",1,MID(DH63,3,1)="1",1,TRUE,0)</f>
        <v>0</v>
      </c>
      <c r="HL63" s="80" cm="1">
        <f t="array" ref="HL63">_xlfn.IFS(MID(DI63,3,1)="4",1,MID(DI63,3,1)="1",1,TRUE,0)</f>
        <v>0</v>
      </c>
    </row>
    <row r="64" spans="1:220" s="80" customFormat="1" ht="26" x14ac:dyDescent="0.2">
      <c r="A64" s="268">
        <v>67</v>
      </c>
      <c r="B64" s="269" t="s">
        <v>2458</v>
      </c>
      <c r="C64" s="269" t="s">
        <v>2524</v>
      </c>
      <c r="D64" s="270" t="s">
        <v>2525</v>
      </c>
      <c r="E64" s="250"/>
      <c r="G64" s="80">
        <v>5</v>
      </c>
      <c r="H64" s="280" t="str" cm="1">
        <f t="array" aca="1" ref="H64" ca="1">INDEX(コード化!$CG$5:$CQ$110,H$3-6,$G64)</f>
        <v>5000000</v>
      </c>
      <c r="I64" s="280" t="str" cm="1">
        <f t="array" aca="1" ref="I64" ca="1">INDEX(コード化!$CG$5:$CQ$110,I$3-6,$G64)</f>
        <v>5000000</v>
      </c>
      <c r="J64" s="280" t="str" cm="1">
        <f t="array" aca="1" ref="J64" ca="1">INDEX(コード化!$CG$5:$CQ$110,J$3-6,$G64)</f>
        <v>5000000</v>
      </c>
      <c r="K64" s="280" t="str" cm="1">
        <f t="array" aca="1" ref="K64" ca="1">INDEX(コード化!$CG$5:$CQ$110,K$3-6,$G64)</f>
        <v>5000000</v>
      </c>
      <c r="L64" s="280" t="str" cm="1">
        <f t="array" aca="1" ref="L64" ca="1">INDEX(コード化!$CG$5:$CQ$110,L$3-6,$G64)</f>
        <v>5000000</v>
      </c>
      <c r="M64" s="280" t="str" cm="1">
        <f t="array" aca="1" ref="M64" ca="1">INDEX(コード化!$CG$5:$CQ$110,M$3-6,$G64)</f>
        <v>5000000</v>
      </c>
      <c r="N64" s="280" t="str" cm="1">
        <f t="array" ref="N64">INDEX(コード化!$CG$5:$CQ$110,N$3-6,$G64)</f>
        <v>5000000</v>
      </c>
      <c r="O64" s="280" t="str" cm="1">
        <f t="array" ref="O64">INDEX(コード化!$CG$5:$CQ$110,O$3-6,$G64)</f>
        <v>5000000</v>
      </c>
      <c r="P64" s="280" t="str" cm="1">
        <f t="array" ref="P64">INDEX(コード化!$CG$5:$CQ$110,P$3-6,$G64)</f>
        <v>5000000</v>
      </c>
      <c r="Q64" s="280" t="str" cm="1">
        <f t="array" ref="Q64">INDEX(コード化!$CG$5:$CQ$110,Q$3-6,$G64)</f>
        <v>5000000</v>
      </c>
      <c r="R64" s="280" t="str" cm="1">
        <f t="array" ref="R64">INDEX(コード化!$CG$5:$CQ$110,R$3-6,$G64)</f>
        <v>5000000</v>
      </c>
      <c r="S64" s="280" t="str" cm="1">
        <f t="array" ref="S64">INDEX(コード化!$CG$5:$CQ$110,S$3-6,$G64)</f>
        <v>5000000</v>
      </c>
      <c r="T64" s="280" t="str" cm="1">
        <f t="array" ref="T64">INDEX(コード化!$CG$5:$CQ$110,T$3-6,$G64)</f>
        <v>5000000</v>
      </c>
      <c r="U64" s="280" t="str" cm="1">
        <f t="array" ref="U64">INDEX(コード化!$CG$5:$CQ$110,U$3-6,$G64)</f>
        <v>5000000</v>
      </c>
      <c r="V64" s="280" t="str" cm="1">
        <f t="array" ref="V64">INDEX(コード化!$CG$5:$CQ$110,V$3-6,$G64)</f>
        <v>5000000</v>
      </c>
      <c r="W64" s="280" t="str" cm="1">
        <f t="array" ref="W64">INDEX(コード化!$CG$5:$CQ$110,W$3-6,$G64)</f>
        <v>5000000</v>
      </c>
      <c r="X64" s="280" t="str" cm="1">
        <f t="array" ref="X64">INDEX(コード化!$CG$5:$CQ$110,X$3-6,$G64)</f>
        <v>5000000</v>
      </c>
      <c r="Y64" s="280" t="str" cm="1">
        <f t="array" ref="Y64">INDEX(コード化!$CG$5:$CQ$110,Y$3-6,$G64)</f>
        <v>5000000</v>
      </c>
      <c r="Z64" s="280" t="str" cm="1">
        <f t="array" ref="Z64">INDEX(コード化!$CG$5:$CQ$110,Z$3-6,$G64)</f>
        <v>5000000</v>
      </c>
      <c r="AA64" s="280" t="str" cm="1">
        <f t="array" ref="AA64">INDEX(コード化!$CG$5:$CQ$110,AA$3-6,$G64)</f>
        <v>5000000</v>
      </c>
      <c r="AB64" s="280" t="str" cm="1">
        <f t="array" ref="AB64">INDEX(コード化!$CG$5:$CQ$110,AB$3-6,$G64)</f>
        <v>5000000</v>
      </c>
      <c r="AC64" s="280" t="str" cm="1">
        <f t="array" ref="AC64">INDEX(コード化!$CG$5:$CQ$110,AC$3-6,$G64)</f>
        <v>5000000</v>
      </c>
      <c r="AD64" s="280" t="str" cm="1">
        <f t="array" ref="AD64">INDEX(コード化!$CG$5:$CQ$110,AD$3-6,$G64)</f>
        <v>5000000</v>
      </c>
      <c r="AE64" s="280" t="str" cm="1">
        <f t="array" ref="AE64">INDEX(コード化!$CG$5:$CQ$110,AE$3-6,$G64)</f>
        <v>5000000</v>
      </c>
      <c r="AF64" s="280" t="str" cm="1">
        <f t="array" ref="AF64">INDEX(コード化!$CG$5:$CQ$110,AF$3-6,$G64)</f>
        <v>5000000</v>
      </c>
      <c r="AG64" s="280" t="str" cm="1">
        <f t="array" ref="AG64">INDEX(コード化!$CG$5:$CQ$110,AG$3-6,$G64)</f>
        <v>5000000</v>
      </c>
      <c r="AH64" s="280" t="str" cm="1">
        <f t="array" ref="AH64">INDEX(コード化!$CG$5:$CQ$110,AH$3-6,$G64)</f>
        <v>5000000</v>
      </c>
      <c r="AI64" s="280" t="str" cm="1">
        <f t="array" ref="AI64">INDEX(コード化!$CG$5:$CQ$110,AI$3-6,$G64)</f>
        <v>5000000</v>
      </c>
      <c r="AJ64" s="280" t="str" cm="1">
        <f t="array" ref="AJ64">INDEX(コード化!$CG$5:$CQ$110,AJ$3-6,$G64)</f>
        <v>5000000</v>
      </c>
      <c r="AK64" s="280" t="str" cm="1">
        <f t="array" ref="AK64">INDEX(コード化!$CG$5:$CQ$110,AK$3-6,$G64)</f>
        <v>5000000</v>
      </c>
      <c r="AL64" s="280" t="str" cm="1">
        <f t="array" ref="AL64">INDEX(コード化!$CG$5:$CQ$110,AL$3-6,$G64)</f>
        <v>5000000</v>
      </c>
      <c r="AM64" s="280" t="str" cm="1">
        <f t="array" ref="AM64">INDEX(コード化!$CG$5:$CQ$110,AM$3-6,$G64)</f>
        <v>5000000</v>
      </c>
      <c r="AN64" s="280" t="str" cm="1">
        <f t="array" ref="AN64">INDEX(コード化!$CG$5:$CQ$110,AN$3-6,$G64)</f>
        <v>5000000</v>
      </c>
      <c r="AO64" s="280" t="str" cm="1">
        <f t="array" ref="AO64">INDEX(コード化!$CG$5:$CQ$110,AO$3-6,$G64)</f>
        <v>5000000</v>
      </c>
      <c r="AP64" s="280" t="str" cm="1">
        <f t="array" ref="AP64">INDEX(コード化!$CG$5:$CQ$110,AP$3-6,$G64)</f>
        <v>5000000</v>
      </c>
      <c r="AQ64" s="280" t="str" cm="1">
        <f t="array" ref="AQ64">INDEX(コード化!$CG$5:$CQ$110,AQ$3-6,$G64)</f>
        <v>5000000</v>
      </c>
      <c r="AR64" s="280" t="str" cm="1">
        <f t="array" ref="AR64">INDEX(コード化!$CG$5:$CQ$110,AR$3-6,$G64)</f>
        <v>5000000</v>
      </c>
      <c r="AS64" s="280" t="str" cm="1">
        <f t="array" ref="AS64">INDEX(コード化!$CG$5:$CQ$110,AS$3-6,$G64)</f>
        <v>5000000</v>
      </c>
      <c r="AT64" s="280" t="str" cm="1">
        <f t="array" ref="AT64">INDEX(コード化!$CG$5:$CQ$110,AT$3-6,$G64)</f>
        <v>5000000</v>
      </c>
      <c r="AU64" s="280" t="str" cm="1">
        <f t="array" ref="AU64">INDEX(コード化!$CG$5:$CQ$110,AU$3-6,$G64)</f>
        <v>5000000</v>
      </c>
      <c r="AV64" s="280" t="str" cm="1">
        <f t="array" ref="AV64">INDEX(コード化!$CG$5:$CQ$110,AV$3-6,$G64)</f>
        <v>5000000</v>
      </c>
      <c r="AW64" s="280" t="str" cm="1">
        <f t="array" ref="AW64">INDEX(コード化!$CG$5:$CQ$110,AW$3-6,$G64)</f>
        <v>5000000</v>
      </c>
      <c r="AX64" s="280" t="str" cm="1">
        <f t="array" ref="AX64">INDEX(コード化!$CG$5:$CQ$110,AX$3-6,$G64)</f>
        <v>5000000</v>
      </c>
      <c r="AY64" s="280" t="str" cm="1">
        <f t="array" ref="AY64">INDEX(コード化!$CG$5:$CQ$110,AY$3-6,$G64)</f>
        <v>5000000</v>
      </c>
      <c r="AZ64" s="280" t="str" cm="1">
        <f t="array" ref="AZ64">INDEX(コード化!$CG$5:$CQ$110,AZ$3-6,$G64)</f>
        <v>5000000</v>
      </c>
      <c r="BA64" s="280" t="str" cm="1">
        <f t="array" ref="BA64">INDEX(コード化!$CG$5:$CQ$110,BA$3-6,$G64)</f>
        <v>5000000</v>
      </c>
      <c r="BB64" s="280" t="str" cm="1">
        <f t="array" ref="BB64">INDEX(コード化!$CG$5:$CQ$110,BB$3-6,$G64)</f>
        <v>5000000</v>
      </c>
      <c r="BC64" s="280" t="str" cm="1">
        <f t="array" ref="BC64">INDEX(コード化!$CG$5:$CQ$110,BC$3-6,$G64)</f>
        <v>5000000</v>
      </c>
      <c r="BD64" s="280" t="str" cm="1">
        <f t="array" ref="BD64">INDEX(コード化!$CG$5:$CQ$110,BD$3-6,$G64)</f>
        <v>5000000</v>
      </c>
      <c r="BE64" s="280" t="str" cm="1">
        <f t="array" ref="BE64">INDEX(コード化!$CG$5:$CQ$110,BE$3-6,$G64)</f>
        <v>5000000</v>
      </c>
      <c r="BF64" s="280" t="str" cm="1">
        <f t="array" ref="BF64">INDEX(コード化!$CG$5:$CQ$110,BF$3-6,$G64)</f>
        <v>5000000</v>
      </c>
      <c r="BG64" s="280" t="str" cm="1">
        <f t="array" ref="BG64">INDEX(コード化!$CG$5:$CQ$110,BG$3-6,$G64)</f>
        <v>5000000</v>
      </c>
      <c r="BH64" s="280" t="str" cm="1">
        <f t="array" ref="BH64">INDEX(コード化!$CG$5:$CQ$110,BH$3-6,$G64)</f>
        <v>5000000</v>
      </c>
      <c r="BI64" s="280" t="str" cm="1">
        <f t="array" ref="BI64">INDEX(コード化!$CG$5:$CQ$110,BI$3-6,$G64)</f>
        <v>5000000</v>
      </c>
      <c r="BJ64" s="280" t="str" cm="1">
        <f t="array" ref="BJ64">INDEX(コード化!$CG$5:$CQ$110,BJ$3-6,$G64)</f>
        <v>5000000</v>
      </c>
      <c r="BK64" s="280" t="str" cm="1">
        <f t="array" ref="BK64">INDEX(コード化!$CG$5:$CQ$110,BK$3-6,$G64)</f>
        <v>5000000</v>
      </c>
      <c r="BL64" s="280" t="str" cm="1">
        <f t="array" ref="BL64">INDEX(コード化!$CG$5:$CQ$110,BL$3-6,$G64)</f>
        <v>5000000</v>
      </c>
      <c r="BM64" s="280" t="str" cm="1">
        <f t="array" ref="BM64">INDEX(コード化!$CG$5:$CQ$110,BM$3-6,$G64)</f>
        <v>5000000</v>
      </c>
      <c r="BN64" s="280" t="str" cm="1">
        <f t="array" ref="BN64">INDEX(コード化!$CG$5:$CQ$110,BN$3-6,$G64)</f>
        <v>5000000</v>
      </c>
      <c r="BO64" s="280" t="str" cm="1">
        <f t="array" ref="BO64">INDEX(コード化!$CG$5:$CQ$110,BO$3-6,$G64)</f>
        <v>5000000</v>
      </c>
      <c r="BP64" s="280" t="str" cm="1">
        <f t="array" ref="BP64">INDEX(コード化!$CG$5:$CQ$110,BP$3-6,$G64)</f>
        <v>5000000</v>
      </c>
      <c r="BQ64" s="280" t="str" cm="1">
        <f t="array" ref="BQ64">INDEX(コード化!$CG$5:$CQ$110,BQ$3-6,$G64)</f>
        <v>5000000</v>
      </c>
      <c r="BR64" s="280" t="str" cm="1">
        <f t="array" ref="BR64">INDEX(コード化!$CG$5:$CQ$110,BR$3-6,$G64)</f>
        <v>5000000</v>
      </c>
      <c r="BS64" s="280" t="str" cm="1">
        <f t="array" ref="BS64">INDEX(コード化!$CG$5:$CQ$110,BS$3-6,$G64)</f>
        <v>5000000</v>
      </c>
      <c r="BT64" s="280" t="str" cm="1">
        <f t="array" ref="BT64">INDEX(コード化!$CG$5:$CQ$110,BT$3-6,$G64)</f>
        <v>5000000</v>
      </c>
      <c r="BU64" s="280" t="str" cm="1">
        <f t="array" ref="BU64">INDEX(コード化!$CG$5:$CQ$110,BU$3-6,$G64)</f>
        <v>5000000</v>
      </c>
      <c r="BV64" s="280" t="str" cm="1">
        <f t="array" ref="BV64">INDEX(コード化!$CG$5:$CQ$110,BV$3-6,$G64)</f>
        <v>5000000</v>
      </c>
      <c r="BW64" s="280" t="str" cm="1">
        <f t="array" ref="BW64">INDEX(コード化!$CG$5:$CQ$110,BW$3-6,$G64)</f>
        <v>5000000</v>
      </c>
      <c r="BX64" s="280" t="str" cm="1">
        <f t="array" ref="BX64">INDEX(コード化!$CG$5:$CQ$110,BX$3-6,$G64)</f>
        <v>5000000</v>
      </c>
      <c r="BY64" s="280" t="str" cm="1">
        <f t="array" ref="BY64">INDEX(コード化!$CG$5:$CQ$110,BY$3-6,$G64)</f>
        <v>5000000</v>
      </c>
      <c r="BZ64" s="280" t="str" cm="1">
        <f t="array" ref="BZ64">INDEX(コード化!$CG$5:$CQ$110,BZ$3-6,$G64)</f>
        <v>5000000</v>
      </c>
      <c r="CA64" s="280" t="str" cm="1">
        <f t="array" ref="CA64">INDEX(コード化!$CG$5:$CQ$110,CA$3-6,$G64)</f>
        <v>5000000</v>
      </c>
      <c r="CB64" s="280" t="str" cm="1">
        <f t="array" ref="CB64">INDEX(コード化!$CG$5:$CQ$110,CB$3-6,$G64)</f>
        <v>5000000</v>
      </c>
      <c r="CC64" s="280" t="str" cm="1">
        <f t="array" ref="CC64">INDEX(コード化!$CG$5:$CQ$110,CC$3-6,$G64)</f>
        <v>5000000</v>
      </c>
      <c r="CD64" s="280" t="str" cm="1">
        <f t="array" ref="CD64">INDEX(コード化!$CG$5:$CQ$110,CD$3-6,$G64)</f>
        <v>5000000</v>
      </c>
      <c r="CE64" s="280" t="str" cm="1">
        <f t="array" ref="CE64">INDEX(コード化!$CG$5:$CQ$110,CE$3-6,$G64)</f>
        <v>5000000</v>
      </c>
      <c r="CF64" s="280" t="str" cm="1">
        <f t="array" ref="CF64">INDEX(コード化!$CG$5:$CQ$110,CF$3-6,$G64)</f>
        <v>5000000</v>
      </c>
      <c r="CG64" s="280" t="str" cm="1">
        <f t="array" ref="CG64">INDEX(コード化!$CG$5:$CQ$110,CG$3-6,$G64)</f>
        <v>5000000</v>
      </c>
      <c r="CH64" s="280" t="str" cm="1">
        <f t="array" ref="CH64">INDEX(コード化!$CG$5:$CQ$110,CH$3-6,$G64)</f>
        <v>5000000</v>
      </c>
      <c r="CI64" s="280" t="str" cm="1">
        <f t="array" ref="CI64">INDEX(コード化!$CG$5:$CQ$110,CI$3-6,$G64)</f>
        <v>5000000</v>
      </c>
      <c r="CJ64" s="280" t="str" cm="1">
        <f t="array" ref="CJ64">INDEX(コード化!$CG$5:$CQ$110,CJ$3-6,$G64)</f>
        <v>5000000</v>
      </c>
      <c r="CK64" s="280" t="str" cm="1">
        <f t="array" ref="CK64">INDEX(コード化!$CG$5:$CQ$110,CK$3-6,$G64)</f>
        <v>5000000</v>
      </c>
      <c r="CL64" s="280" t="str" cm="1">
        <f t="array" ref="CL64">INDEX(コード化!$CG$5:$CQ$110,CL$3-6,$G64)</f>
        <v>5000000</v>
      </c>
      <c r="CM64" s="280" t="str" cm="1">
        <f t="array" ref="CM64">INDEX(コード化!$CG$5:$CQ$110,CM$3-6,$G64)</f>
        <v>5000000</v>
      </c>
      <c r="CN64" s="280" t="str" cm="1">
        <f t="array" ref="CN64">INDEX(コード化!$CG$5:$CQ$110,CN$3-6,$G64)</f>
        <v>5000000</v>
      </c>
      <c r="CO64" s="280" t="str" cm="1">
        <f t="array" ref="CO64">INDEX(コード化!$CG$5:$CQ$110,CO$3-6,$G64)</f>
        <v>5000000</v>
      </c>
      <c r="CP64" s="280" t="str" cm="1">
        <f t="array" ref="CP64">INDEX(コード化!$CG$5:$CQ$110,CP$3-6,$G64)</f>
        <v>5000000</v>
      </c>
      <c r="CQ64" s="280" t="str" cm="1">
        <f t="array" ref="CQ64">INDEX(コード化!$CG$5:$CQ$110,CQ$3-6,$G64)</f>
        <v>5000000</v>
      </c>
      <c r="CR64" s="280" t="str" cm="1">
        <f t="array" ref="CR64">INDEX(コード化!$CG$5:$CQ$110,CR$3-6,$G64)</f>
        <v>5000000</v>
      </c>
      <c r="CS64" s="280" t="str" cm="1">
        <f t="array" ref="CS64">INDEX(コード化!$CG$5:$CQ$110,CS$3-6,$G64)</f>
        <v>5000000</v>
      </c>
      <c r="CT64" s="280" t="str" cm="1">
        <f t="array" ref="CT64">INDEX(コード化!$CG$5:$CQ$110,CT$3-6,$G64)</f>
        <v>5000000</v>
      </c>
      <c r="CU64" s="280" t="str" cm="1">
        <f t="array" ref="CU64">INDEX(コード化!$CG$5:$CQ$110,CU$3-6,$G64)</f>
        <v>5000000</v>
      </c>
      <c r="CV64" s="280" t="str" cm="1">
        <f t="array" ref="CV64">INDEX(コード化!$CG$5:$CQ$110,CV$3-6,$G64)</f>
        <v>5000000</v>
      </c>
      <c r="CW64" s="280" t="str" cm="1">
        <f t="array" ref="CW64">INDEX(コード化!$CG$5:$CQ$110,CW$3-6,$G64)</f>
        <v>5000000</v>
      </c>
      <c r="CX64" s="280" t="str" cm="1">
        <f t="array" ref="CX64">INDEX(コード化!$CG$5:$CQ$110,CX$3-6,$G64)</f>
        <v>5000000</v>
      </c>
      <c r="CY64" s="280" t="str" cm="1">
        <f t="array" ref="CY64">INDEX(コード化!$CG$5:$CQ$110,CY$3-6,$G64)</f>
        <v>5000000</v>
      </c>
      <c r="CZ64" s="280" t="str" cm="1">
        <f t="array" ref="CZ64">INDEX(コード化!$CG$5:$CQ$110,CZ$3-6,$G64)</f>
        <v>5000000</v>
      </c>
      <c r="DA64" s="280" t="str" cm="1">
        <f t="array" ref="DA64">INDEX(コード化!$CG$5:$CQ$110,DA$3-6,$G64)</f>
        <v>5000000</v>
      </c>
      <c r="DB64" s="280" t="str" cm="1">
        <f t="array" ref="DB64">INDEX(コード化!$CG$5:$CQ$110,DB$3-6,$G64)</f>
        <v>5000000</v>
      </c>
      <c r="DC64" s="280" t="str" cm="1">
        <f t="array" ref="DC64">INDEX(コード化!$CG$5:$CQ$110,DC$3-6,$G64)</f>
        <v>5000000</v>
      </c>
      <c r="DD64" s="280" t="str" cm="1">
        <f t="array" ref="DD64">INDEX(コード化!$CG$5:$CQ$110,DD$3-6,$G64)</f>
        <v>5000000</v>
      </c>
      <c r="DE64" s="280" t="str" cm="1">
        <f t="array" ref="DE64">INDEX(コード化!$CG$5:$CQ$110,DE$3-6,$G64)</f>
        <v>5000000</v>
      </c>
      <c r="DF64" s="280" t="str" cm="1">
        <f t="array" ref="DF64">INDEX(コード化!$CG$5:$CQ$110,DF$3-6,$G64)</f>
        <v>5000000</v>
      </c>
      <c r="DG64" s="280" t="str" cm="1">
        <f t="array" ref="DG64">INDEX(コード化!$CG$5:$CQ$110,DG$3-6,$G64)</f>
        <v>5000000</v>
      </c>
      <c r="DH64" s="280" t="str" cm="1">
        <f t="array" ref="DH64">INDEX(コード化!$CG$5:$CQ$110,DH$3-6,$G64)</f>
        <v>5000000</v>
      </c>
      <c r="DI64" s="280" t="str" cm="1">
        <f t="array" ref="DI64">INDEX(コード化!$CG$5:$CQ$110,DI$3-6,$G64)</f>
        <v>5000000</v>
      </c>
      <c r="DK64" s="80" cm="1">
        <f t="array" aca="1" ref="DK64" ca="1">_xlfn.IFS(MID(H64,4,1)="4",1,MID(H64,4,1)="1",1,TRUE,0)</f>
        <v>0</v>
      </c>
      <c r="DL64" s="80" cm="1">
        <f t="array" aca="1" ref="DL64" ca="1">_xlfn.IFS(MID(I64,4,1)="4",1,MID(I64,4,1)="1",1,TRUE,0)</f>
        <v>0</v>
      </c>
      <c r="DM64" s="80" cm="1">
        <f t="array" aca="1" ref="DM64" ca="1">_xlfn.IFS(MID(J64,4,1)="4",1,MID(J64,4,1)="1",1,TRUE,0)</f>
        <v>0</v>
      </c>
      <c r="DN64" s="80" cm="1">
        <f t="array" aca="1" ref="DN64" ca="1">_xlfn.IFS(MID(K64,4,1)="4",1,MID(K64,4,1)="1",1,TRUE,0)</f>
        <v>0</v>
      </c>
      <c r="DO64" s="80" cm="1">
        <f t="array" aca="1" ref="DO64" ca="1">_xlfn.IFS(MID(L64,4,1)="4",1,MID(L64,4,1)="1",1,TRUE,0)</f>
        <v>0</v>
      </c>
      <c r="DP64" s="80" cm="1">
        <f t="array" aca="1" ref="DP64" ca="1">_xlfn.IFS(MID(M64,4,1)="4",1,MID(M64,4,1)="1",1,TRUE,0)</f>
        <v>0</v>
      </c>
      <c r="DQ64" s="80" cm="1">
        <f t="array" ref="DQ64">_xlfn.IFS(MID(N64,4,1)="4",1,MID(N64,4,1)="1",1,TRUE,0)</f>
        <v>0</v>
      </c>
      <c r="DR64" s="80" cm="1">
        <f t="array" ref="DR64">_xlfn.IFS(MID(O64,4,1)="4",1,MID(O64,4,1)="1",1,TRUE,0)</f>
        <v>0</v>
      </c>
      <c r="DS64" s="80" cm="1">
        <f t="array" ref="DS64">_xlfn.IFS(MID(P64,4,1)="4",1,MID(P64,4,1)="1",1,TRUE,0)</f>
        <v>0</v>
      </c>
      <c r="DT64" s="80" cm="1">
        <f t="array" ref="DT64">_xlfn.IFS(MID(Q64,4,1)="4",1,MID(Q64,4,1)="1",1,TRUE,0)</f>
        <v>0</v>
      </c>
      <c r="DU64" s="80" cm="1">
        <f t="array" ref="DU64">_xlfn.IFS(MID(R64,4,1)="4",1,MID(R64,4,1)="1",1,TRUE,0)</f>
        <v>0</v>
      </c>
      <c r="DV64" s="80" cm="1">
        <f t="array" ref="DV64">_xlfn.IFS(MID(S64,4,1)="4",1,MID(S64,4,1)="1",1,TRUE,0)</f>
        <v>0</v>
      </c>
      <c r="DW64" s="80" cm="1">
        <f t="array" ref="DW64">_xlfn.IFS(MID(T64,4,1)="4",1,MID(T64,4,1)="1",1,TRUE,0)</f>
        <v>0</v>
      </c>
      <c r="DX64" s="80" cm="1">
        <f t="array" ref="DX64">_xlfn.IFS(MID(U64,4,1)="4",1,MID(U64,4,1)="1",1,TRUE,0)</f>
        <v>0</v>
      </c>
      <c r="DY64" s="80" cm="1">
        <f t="array" ref="DY64">_xlfn.IFS(MID(V64,4,1)="4",1,MID(V64,4,1)="1",1,TRUE,0)</f>
        <v>0</v>
      </c>
      <c r="DZ64" s="80" cm="1">
        <f t="array" ref="DZ64">_xlfn.IFS(MID(W64,4,1)="4",1,MID(W64,4,1)="1",1,TRUE,0)</f>
        <v>0</v>
      </c>
      <c r="EA64" s="80" cm="1">
        <f t="array" ref="EA64">_xlfn.IFS(MID(X64,4,1)="4",1,MID(X64,4,1)="1",1,TRUE,0)</f>
        <v>0</v>
      </c>
      <c r="EB64" s="80" cm="1">
        <f t="array" ref="EB64">_xlfn.IFS(MID(Y64,4,1)="4",1,MID(Y64,4,1)="1",1,TRUE,0)</f>
        <v>0</v>
      </c>
      <c r="EC64" s="80" cm="1">
        <f t="array" ref="EC64">_xlfn.IFS(MID(Z64,4,1)="4",1,MID(Z64,4,1)="1",1,TRUE,0)</f>
        <v>0</v>
      </c>
      <c r="ED64" s="80" cm="1">
        <f t="array" ref="ED64">_xlfn.IFS(MID(AA64,4,1)="4",1,MID(AA64,4,1)="1",1,TRUE,0)</f>
        <v>0</v>
      </c>
      <c r="EE64" s="80" cm="1">
        <f t="array" ref="EE64">_xlfn.IFS(MID(AB64,4,1)="4",1,MID(AB64,4,1)="1",1,TRUE,0)</f>
        <v>0</v>
      </c>
      <c r="EF64" s="80" cm="1">
        <f t="array" ref="EF64">_xlfn.IFS(MID(AC64,4,1)="4",1,MID(AC64,4,1)="1",1,TRUE,0)</f>
        <v>0</v>
      </c>
      <c r="EG64" s="80" cm="1">
        <f t="array" ref="EG64">_xlfn.IFS(MID(AD64,4,1)="4",1,MID(AD64,4,1)="1",1,TRUE,0)</f>
        <v>0</v>
      </c>
      <c r="EH64" s="80" cm="1">
        <f t="array" ref="EH64">_xlfn.IFS(MID(AE64,4,1)="4",1,MID(AE64,4,1)="1",1,TRUE,0)</f>
        <v>0</v>
      </c>
      <c r="EI64" s="80" cm="1">
        <f t="array" ref="EI64">_xlfn.IFS(MID(AF64,4,1)="4",1,MID(AF64,4,1)="1",1,TRUE,0)</f>
        <v>0</v>
      </c>
      <c r="EJ64" s="80" cm="1">
        <f t="array" ref="EJ64">_xlfn.IFS(MID(AG64,4,1)="4",1,MID(AG64,4,1)="1",1,TRUE,0)</f>
        <v>0</v>
      </c>
      <c r="EK64" s="80" cm="1">
        <f t="array" ref="EK64">_xlfn.IFS(MID(AH64,4,1)="4",1,MID(AH64,4,1)="1",1,TRUE,0)</f>
        <v>0</v>
      </c>
      <c r="EL64" s="80" cm="1">
        <f t="array" ref="EL64">_xlfn.IFS(MID(AI64,4,1)="4",1,MID(AI64,4,1)="1",1,TRUE,0)</f>
        <v>0</v>
      </c>
      <c r="EM64" s="80" cm="1">
        <f t="array" ref="EM64">_xlfn.IFS(MID(AJ64,4,1)="4",1,MID(AJ64,4,1)="1",1,TRUE,0)</f>
        <v>0</v>
      </c>
      <c r="EN64" s="80" cm="1">
        <f t="array" ref="EN64">_xlfn.IFS(MID(AK64,4,1)="4",1,MID(AK64,4,1)="1",1,TRUE,0)</f>
        <v>0</v>
      </c>
      <c r="EO64" s="80" cm="1">
        <f t="array" ref="EO64">_xlfn.IFS(MID(AL64,4,1)="4",1,MID(AL64,4,1)="1",1,TRUE,0)</f>
        <v>0</v>
      </c>
      <c r="EP64" s="80" cm="1">
        <f t="array" ref="EP64">_xlfn.IFS(MID(AM64,4,1)="4",1,MID(AM64,4,1)="1",1,TRUE,0)</f>
        <v>0</v>
      </c>
      <c r="EQ64" s="80" cm="1">
        <f t="array" ref="EQ64">_xlfn.IFS(MID(AN64,4,1)="4",1,MID(AN64,4,1)="1",1,TRUE,0)</f>
        <v>0</v>
      </c>
      <c r="ER64" s="80" cm="1">
        <f t="array" ref="ER64">_xlfn.IFS(MID(AO64,4,1)="4",1,MID(AO64,4,1)="1",1,TRUE,0)</f>
        <v>0</v>
      </c>
      <c r="ES64" s="80" cm="1">
        <f t="array" ref="ES64">_xlfn.IFS(MID(AP64,4,1)="4",1,MID(AP64,4,1)="1",1,TRUE,0)</f>
        <v>0</v>
      </c>
      <c r="ET64" s="80" cm="1">
        <f t="array" ref="ET64">_xlfn.IFS(MID(AQ64,4,1)="4",1,MID(AQ64,4,1)="1",1,TRUE,0)</f>
        <v>0</v>
      </c>
      <c r="EU64" s="80" cm="1">
        <f t="array" ref="EU64">_xlfn.IFS(MID(AR64,4,1)="4",1,MID(AR64,4,1)="1",1,TRUE,0)</f>
        <v>0</v>
      </c>
      <c r="EV64" s="80" cm="1">
        <f t="array" ref="EV64">_xlfn.IFS(MID(AS64,4,1)="4",1,MID(AS64,4,1)="1",1,TRUE,0)</f>
        <v>0</v>
      </c>
      <c r="EW64" s="80" cm="1">
        <f t="array" ref="EW64">_xlfn.IFS(MID(AT64,4,1)="4",1,MID(AT64,4,1)="1",1,TRUE,0)</f>
        <v>0</v>
      </c>
      <c r="EX64" s="80" cm="1">
        <f t="array" ref="EX64">_xlfn.IFS(MID(AU64,4,1)="4",1,MID(AU64,4,1)="1",1,TRUE,0)</f>
        <v>0</v>
      </c>
      <c r="EY64" s="80" cm="1">
        <f t="array" ref="EY64">_xlfn.IFS(MID(AV64,4,1)="4",1,MID(AV64,4,1)="1",1,TRUE,0)</f>
        <v>0</v>
      </c>
      <c r="EZ64" s="80" cm="1">
        <f t="array" ref="EZ64">_xlfn.IFS(MID(AW64,4,1)="4",1,MID(AW64,4,1)="1",1,TRUE,0)</f>
        <v>0</v>
      </c>
      <c r="FA64" s="80" cm="1">
        <f t="array" ref="FA64">_xlfn.IFS(MID(AX64,4,1)="4",1,MID(AX64,4,1)="1",1,TRUE,0)</f>
        <v>0</v>
      </c>
      <c r="FB64" s="80" cm="1">
        <f t="array" ref="FB64">_xlfn.IFS(MID(AY64,4,1)="4",1,MID(AY64,4,1)="1",1,TRUE,0)</f>
        <v>0</v>
      </c>
      <c r="FC64" s="80" cm="1">
        <f t="array" ref="FC64">_xlfn.IFS(MID(AZ64,4,1)="4",1,MID(AZ64,4,1)="1",1,TRUE,0)</f>
        <v>0</v>
      </c>
      <c r="FD64" s="80" cm="1">
        <f t="array" ref="FD64">_xlfn.IFS(MID(BA64,4,1)="4",1,MID(BA64,4,1)="1",1,TRUE,0)</f>
        <v>0</v>
      </c>
      <c r="FE64" s="80" cm="1">
        <f t="array" ref="FE64">_xlfn.IFS(MID(BB64,4,1)="4",1,MID(BB64,4,1)="1",1,TRUE,0)</f>
        <v>0</v>
      </c>
      <c r="FF64" s="80" cm="1">
        <f t="array" ref="FF64">_xlfn.IFS(MID(BC64,4,1)="4",1,MID(BC64,4,1)="1",1,TRUE,0)</f>
        <v>0</v>
      </c>
      <c r="FG64" s="80" cm="1">
        <f t="array" ref="FG64">_xlfn.IFS(MID(BD64,4,1)="4",1,MID(BD64,4,1)="1",1,TRUE,0)</f>
        <v>0</v>
      </c>
      <c r="FH64" s="80" cm="1">
        <f t="array" ref="FH64">_xlfn.IFS(MID(BE64,4,1)="4",1,MID(BE64,4,1)="1",1,TRUE,0)</f>
        <v>0</v>
      </c>
      <c r="FI64" s="80" cm="1">
        <f t="array" ref="FI64">_xlfn.IFS(MID(BF64,4,1)="4",1,MID(BF64,4,1)="1",1,TRUE,0)</f>
        <v>0</v>
      </c>
      <c r="FJ64" s="80" cm="1">
        <f t="array" ref="FJ64">_xlfn.IFS(MID(BG64,4,1)="4",1,MID(BG64,4,1)="1",1,TRUE,0)</f>
        <v>0</v>
      </c>
      <c r="FK64" s="80" cm="1">
        <f t="array" ref="FK64">_xlfn.IFS(MID(BH64,4,1)="4",1,MID(BH64,4,1)="1",1,TRUE,0)</f>
        <v>0</v>
      </c>
      <c r="FL64" s="80" cm="1">
        <f t="array" ref="FL64">_xlfn.IFS(MID(BI64,4,1)="4",1,MID(BI64,4,1)="1",1,TRUE,0)</f>
        <v>0</v>
      </c>
      <c r="FM64" s="80" cm="1">
        <f t="array" ref="FM64">_xlfn.IFS(MID(BJ64,4,1)="4",1,MID(BJ64,4,1)="1",1,TRUE,0)</f>
        <v>0</v>
      </c>
      <c r="FN64" s="80" cm="1">
        <f t="array" ref="FN64">_xlfn.IFS(MID(BK64,4,1)="4",1,MID(BK64,4,1)="1",1,TRUE,0)</f>
        <v>0</v>
      </c>
      <c r="FO64" s="80" cm="1">
        <f t="array" ref="FO64">_xlfn.IFS(MID(BL64,4,1)="4",1,MID(BL64,4,1)="1",1,TRUE,0)</f>
        <v>0</v>
      </c>
      <c r="FP64" s="80" cm="1">
        <f t="array" ref="FP64">_xlfn.IFS(MID(BM64,4,1)="4",1,MID(BM64,4,1)="1",1,TRUE,0)</f>
        <v>0</v>
      </c>
      <c r="FQ64" s="80" cm="1">
        <f t="array" ref="FQ64">_xlfn.IFS(MID(BN64,4,1)="4",1,MID(BN64,4,1)="1",1,TRUE,0)</f>
        <v>0</v>
      </c>
      <c r="FR64" s="80" cm="1">
        <f t="array" ref="FR64">_xlfn.IFS(MID(BO64,4,1)="4",1,MID(BO64,4,1)="1",1,TRUE,0)</f>
        <v>0</v>
      </c>
      <c r="FS64" s="80" cm="1">
        <f t="array" ref="FS64">_xlfn.IFS(MID(BP64,4,1)="4",1,MID(BP64,4,1)="1",1,TRUE,0)</f>
        <v>0</v>
      </c>
      <c r="FT64" s="80" cm="1">
        <f t="array" ref="FT64">_xlfn.IFS(MID(BQ64,4,1)="4",1,MID(BQ64,4,1)="1",1,TRUE,0)</f>
        <v>0</v>
      </c>
      <c r="FU64" s="80" cm="1">
        <f t="array" ref="FU64">_xlfn.IFS(MID(BR64,4,1)="4",1,MID(BR64,4,1)="1",1,TRUE,0)</f>
        <v>0</v>
      </c>
      <c r="FV64" s="80" cm="1">
        <f t="array" ref="FV64">_xlfn.IFS(MID(BS64,4,1)="4",1,MID(BS64,4,1)="1",1,TRUE,0)</f>
        <v>0</v>
      </c>
      <c r="FW64" s="80" cm="1">
        <f t="array" ref="FW64">_xlfn.IFS(MID(BT64,4,1)="4",1,MID(BT64,4,1)="1",1,TRUE,0)</f>
        <v>0</v>
      </c>
      <c r="FX64" s="80" cm="1">
        <f t="array" ref="FX64">_xlfn.IFS(MID(BU64,4,1)="4",1,MID(BU64,4,1)="1",1,TRUE,0)</f>
        <v>0</v>
      </c>
      <c r="FY64" s="80" cm="1">
        <f t="array" ref="FY64">_xlfn.IFS(MID(BV64,4,1)="4",1,MID(BV64,4,1)="1",1,TRUE,0)</f>
        <v>0</v>
      </c>
      <c r="FZ64" s="80" cm="1">
        <f t="array" ref="FZ64">_xlfn.IFS(MID(BW64,4,1)="4",1,MID(BW64,4,1)="1",1,TRUE,0)</f>
        <v>0</v>
      </c>
      <c r="GA64" s="80" cm="1">
        <f t="array" ref="GA64">_xlfn.IFS(MID(BX64,4,1)="4",1,MID(BX64,4,1)="1",1,TRUE,0)</f>
        <v>0</v>
      </c>
      <c r="GB64" s="80" cm="1">
        <f t="array" ref="GB64">_xlfn.IFS(MID(BY64,4,1)="4",1,MID(BY64,4,1)="1",1,TRUE,0)</f>
        <v>0</v>
      </c>
      <c r="GC64" s="80" cm="1">
        <f t="array" ref="GC64">_xlfn.IFS(MID(BZ64,4,1)="4",1,MID(BZ64,4,1)="1",1,TRUE,0)</f>
        <v>0</v>
      </c>
      <c r="GD64" s="80" cm="1">
        <f t="array" ref="GD64">_xlfn.IFS(MID(CA64,4,1)="4",1,MID(CA64,4,1)="1",1,TRUE,0)</f>
        <v>0</v>
      </c>
      <c r="GE64" s="80" cm="1">
        <f t="array" ref="GE64">_xlfn.IFS(MID(CB64,4,1)="4",1,MID(CB64,4,1)="1",1,TRUE,0)</f>
        <v>0</v>
      </c>
      <c r="GF64" s="80" cm="1">
        <f t="array" ref="GF64">_xlfn.IFS(MID(CC64,4,1)="4",1,MID(CC64,4,1)="1",1,TRUE,0)</f>
        <v>0</v>
      </c>
      <c r="GG64" s="80" cm="1">
        <f t="array" ref="GG64">_xlfn.IFS(MID(CD64,4,1)="4",1,MID(CD64,4,1)="1",1,TRUE,0)</f>
        <v>0</v>
      </c>
      <c r="GH64" s="80" cm="1">
        <f t="array" ref="GH64">_xlfn.IFS(MID(CE64,4,1)="4",1,MID(CE64,4,1)="1",1,TRUE,0)</f>
        <v>0</v>
      </c>
      <c r="GI64" s="80" cm="1">
        <f t="array" ref="GI64">_xlfn.IFS(MID(CF64,4,1)="4",1,MID(CF64,4,1)="1",1,TRUE,0)</f>
        <v>0</v>
      </c>
      <c r="GJ64" s="80" cm="1">
        <f t="array" ref="GJ64">_xlfn.IFS(MID(CG64,4,1)="4",1,MID(CG64,4,1)="1",1,TRUE,0)</f>
        <v>0</v>
      </c>
      <c r="GK64" s="80" cm="1">
        <f t="array" ref="GK64">_xlfn.IFS(MID(CH64,4,1)="4",1,MID(CH64,4,1)="1",1,TRUE,0)</f>
        <v>0</v>
      </c>
      <c r="GL64" s="80" cm="1">
        <f t="array" ref="GL64">_xlfn.IFS(MID(CI64,4,1)="4",1,MID(CI64,4,1)="1",1,TRUE,0)</f>
        <v>0</v>
      </c>
      <c r="GM64" s="80" cm="1">
        <f t="array" ref="GM64">_xlfn.IFS(MID(CJ64,4,1)="4",1,MID(CJ64,4,1)="1",1,TRUE,0)</f>
        <v>0</v>
      </c>
      <c r="GN64" s="80" cm="1">
        <f t="array" ref="GN64">_xlfn.IFS(MID(CK64,4,1)="4",1,MID(CK64,4,1)="1",1,TRUE,0)</f>
        <v>0</v>
      </c>
      <c r="GO64" s="80" cm="1">
        <f t="array" ref="GO64">_xlfn.IFS(MID(CL64,4,1)="4",1,MID(CL64,4,1)="1",1,TRUE,0)</f>
        <v>0</v>
      </c>
      <c r="GP64" s="80" cm="1">
        <f t="array" ref="GP64">_xlfn.IFS(MID(CM64,4,1)="4",1,MID(CM64,4,1)="1",1,TRUE,0)</f>
        <v>0</v>
      </c>
      <c r="GQ64" s="80" cm="1">
        <f t="array" ref="GQ64">_xlfn.IFS(MID(CN64,4,1)="4",1,MID(CN64,4,1)="1",1,TRUE,0)</f>
        <v>0</v>
      </c>
      <c r="GR64" s="80" cm="1">
        <f t="array" ref="GR64">_xlfn.IFS(MID(CO64,4,1)="4",1,MID(CO64,4,1)="1",1,TRUE,0)</f>
        <v>0</v>
      </c>
      <c r="GS64" s="80" cm="1">
        <f t="array" ref="GS64">_xlfn.IFS(MID(CP64,4,1)="4",1,MID(CP64,4,1)="1",1,TRUE,0)</f>
        <v>0</v>
      </c>
      <c r="GT64" s="80" cm="1">
        <f t="array" ref="GT64">_xlfn.IFS(MID(CQ64,4,1)="4",1,MID(CQ64,4,1)="1",1,TRUE,0)</f>
        <v>0</v>
      </c>
      <c r="GU64" s="80" cm="1">
        <f t="array" ref="GU64">_xlfn.IFS(MID(CR64,4,1)="4",1,MID(CR64,4,1)="1",1,TRUE,0)</f>
        <v>0</v>
      </c>
      <c r="GV64" s="80" cm="1">
        <f t="array" ref="GV64">_xlfn.IFS(MID(CS64,4,1)="4",1,MID(CS64,4,1)="1",1,TRUE,0)</f>
        <v>0</v>
      </c>
      <c r="GW64" s="80" cm="1">
        <f t="array" ref="GW64">_xlfn.IFS(MID(CT64,4,1)="4",1,MID(CT64,4,1)="1",1,TRUE,0)</f>
        <v>0</v>
      </c>
      <c r="GX64" s="80" cm="1">
        <f t="array" ref="GX64">_xlfn.IFS(MID(CU64,4,1)="4",1,MID(CU64,4,1)="1",1,TRUE,0)</f>
        <v>0</v>
      </c>
      <c r="GY64" s="80" cm="1">
        <f t="array" ref="GY64">_xlfn.IFS(MID(CV64,4,1)="4",1,MID(CV64,4,1)="1",1,TRUE,0)</f>
        <v>0</v>
      </c>
      <c r="GZ64" s="80" cm="1">
        <f t="array" ref="GZ64">_xlfn.IFS(MID(CW64,4,1)="4",1,MID(CW64,4,1)="1",1,TRUE,0)</f>
        <v>0</v>
      </c>
      <c r="HA64" s="80" cm="1">
        <f t="array" ref="HA64">_xlfn.IFS(MID(CX64,4,1)="4",1,MID(CX64,4,1)="1",1,TRUE,0)</f>
        <v>0</v>
      </c>
      <c r="HB64" s="80" cm="1">
        <f t="array" ref="HB64">_xlfn.IFS(MID(CY64,4,1)="4",1,MID(CY64,4,1)="1",1,TRUE,0)</f>
        <v>0</v>
      </c>
      <c r="HC64" s="80" cm="1">
        <f t="array" ref="HC64">_xlfn.IFS(MID(CZ64,4,1)="4",1,MID(CZ64,4,1)="1",1,TRUE,0)</f>
        <v>0</v>
      </c>
      <c r="HD64" s="80" cm="1">
        <f t="array" ref="HD64">_xlfn.IFS(MID(DA64,4,1)="4",1,MID(DA64,4,1)="1",1,TRUE,0)</f>
        <v>0</v>
      </c>
      <c r="HE64" s="80" cm="1">
        <f t="array" ref="HE64">_xlfn.IFS(MID(DB64,4,1)="4",1,MID(DB64,4,1)="1",1,TRUE,0)</f>
        <v>0</v>
      </c>
      <c r="HF64" s="80" cm="1">
        <f t="array" ref="HF64">_xlfn.IFS(MID(DC64,4,1)="4",1,MID(DC64,4,1)="1",1,TRUE,0)</f>
        <v>0</v>
      </c>
      <c r="HG64" s="80" cm="1">
        <f t="array" ref="HG64">_xlfn.IFS(MID(DD64,4,1)="4",1,MID(DD64,4,1)="1",1,TRUE,0)</f>
        <v>0</v>
      </c>
      <c r="HH64" s="80" cm="1">
        <f t="array" ref="HH64">_xlfn.IFS(MID(DE64,4,1)="4",1,MID(DE64,4,1)="1",1,TRUE,0)</f>
        <v>0</v>
      </c>
      <c r="HI64" s="80" cm="1">
        <f t="array" ref="HI64">_xlfn.IFS(MID(DF64,4,1)="4",1,MID(DF64,4,1)="1",1,TRUE,0)</f>
        <v>0</v>
      </c>
      <c r="HJ64" s="80" cm="1">
        <f t="array" ref="HJ64">_xlfn.IFS(MID(DG64,4,1)="4",1,MID(DG64,4,1)="1",1,TRUE,0)</f>
        <v>0</v>
      </c>
      <c r="HK64" s="80" cm="1">
        <f t="array" ref="HK64">_xlfn.IFS(MID(DH64,4,1)="4",1,MID(DH64,4,1)="1",1,TRUE,0)</f>
        <v>0</v>
      </c>
      <c r="HL64" s="80" cm="1">
        <f t="array" ref="HL64">_xlfn.IFS(MID(DI64,4,1)="4",1,MID(DI64,4,1)="1",1,TRUE,0)</f>
        <v>0</v>
      </c>
    </row>
    <row r="65" spans="1:220" s="80" customFormat="1" ht="26" x14ac:dyDescent="0.2">
      <c r="A65" s="268">
        <v>68</v>
      </c>
      <c r="B65" s="269" t="s">
        <v>2458</v>
      </c>
      <c r="C65" s="269" t="s">
        <v>2463</v>
      </c>
      <c r="D65" s="270" t="s">
        <v>2526</v>
      </c>
      <c r="E65" s="250"/>
      <c r="G65" s="80">
        <v>5</v>
      </c>
      <c r="H65" s="280" t="str" cm="1">
        <f t="array" aca="1" ref="H65" ca="1">INDEX(コード化!$CG$5:$CQ$110,H$3-6,$G65)</f>
        <v>5000000</v>
      </c>
      <c r="I65" s="280" t="str" cm="1">
        <f t="array" aca="1" ref="I65" ca="1">INDEX(コード化!$CG$5:$CQ$110,I$3-6,$G65)</f>
        <v>5000000</v>
      </c>
      <c r="J65" s="280" t="str" cm="1">
        <f t="array" aca="1" ref="J65" ca="1">INDEX(コード化!$CG$5:$CQ$110,J$3-6,$G65)</f>
        <v>5000000</v>
      </c>
      <c r="K65" s="280" t="str" cm="1">
        <f t="array" aca="1" ref="K65" ca="1">INDEX(コード化!$CG$5:$CQ$110,K$3-6,$G65)</f>
        <v>5000000</v>
      </c>
      <c r="L65" s="280" t="str" cm="1">
        <f t="array" aca="1" ref="L65" ca="1">INDEX(コード化!$CG$5:$CQ$110,L$3-6,$G65)</f>
        <v>5000000</v>
      </c>
      <c r="M65" s="280" t="str" cm="1">
        <f t="array" aca="1" ref="M65" ca="1">INDEX(コード化!$CG$5:$CQ$110,M$3-6,$G65)</f>
        <v>5000000</v>
      </c>
      <c r="N65" s="280" t="str" cm="1">
        <f t="array" ref="N65">INDEX(コード化!$CG$5:$CQ$110,N$3-6,$G65)</f>
        <v>5000000</v>
      </c>
      <c r="O65" s="280" t="str" cm="1">
        <f t="array" ref="O65">INDEX(コード化!$CG$5:$CQ$110,O$3-6,$G65)</f>
        <v>5000000</v>
      </c>
      <c r="P65" s="280" t="str" cm="1">
        <f t="array" ref="P65">INDEX(コード化!$CG$5:$CQ$110,P$3-6,$G65)</f>
        <v>5000000</v>
      </c>
      <c r="Q65" s="280" t="str" cm="1">
        <f t="array" ref="Q65">INDEX(コード化!$CG$5:$CQ$110,Q$3-6,$G65)</f>
        <v>5000000</v>
      </c>
      <c r="R65" s="280" t="str" cm="1">
        <f t="array" ref="R65">INDEX(コード化!$CG$5:$CQ$110,R$3-6,$G65)</f>
        <v>5000000</v>
      </c>
      <c r="S65" s="280" t="str" cm="1">
        <f t="array" ref="S65">INDEX(コード化!$CG$5:$CQ$110,S$3-6,$G65)</f>
        <v>5000000</v>
      </c>
      <c r="T65" s="280" t="str" cm="1">
        <f t="array" ref="T65">INDEX(コード化!$CG$5:$CQ$110,T$3-6,$G65)</f>
        <v>5000000</v>
      </c>
      <c r="U65" s="280" t="str" cm="1">
        <f t="array" ref="U65">INDEX(コード化!$CG$5:$CQ$110,U$3-6,$G65)</f>
        <v>5000000</v>
      </c>
      <c r="V65" s="280" t="str" cm="1">
        <f t="array" ref="V65">INDEX(コード化!$CG$5:$CQ$110,V$3-6,$G65)</f>
        <v>5000000</v>
      </c>
      <c r="W65" s="280" t="str" cm="1">
        <f t="array" ref="W65">INDEX(コード化!$CG$5:$CQ$110,W$3-6,$G65)</f>
        <v>5000000</v>
      </c>
      <c r="X65" s="280" t="str" cm="1">
        <f t="array" ref="X65">INDEX(コード化!$CG$5:$CQ$110,X$3-6,$G65)</f>
        <v>5000000</v>
      </c>
      <c r="Y65" s="280" t="str" cm="1">
        <f t="array" ref="Y65">INDEX(コード化!$CG$5:$CQ$110,Y$3-6,$G65)</f>
        <v>5000000</v>
      </c>
      <c r="Z65" s="280" t="str" cm="1">
        <f t="array" ref="Z65">INDEX(コード化!$CG$5:$CQ$110,Z$3-6,$G65)</f>
        <v>5000000</v>
      </c>
      <c r="AA65" s="280" t="str" cm="1">
        <f t="array" ref="AA65">INDEX(コード化!$CG$5:$CQ$110,AA$3-6,$G65)</f>
        <v>5000000</v>
      </c>
      <c r="AB65" s="280" t="str" cm="1">
        <f t="array" ref="AB65">INDEX(コード化!$CG$5:$CQ$110,AB$3-6,$G65)</f>
        <v>5000000</v>
      </c>
      <c r="AC65" s="280" t="str" cm="1">
        <f t="array" ref="AC65">INDEX(コード化!$CG$5:$CQ$110,AC$3-6,$G65)</f>
        <v>5000000</v>
      </c>
      <c r="AD65" s="280" t="str" cm="1">
        <f t="array" ref="AD65">INDEX(コード化!$CG$5:$CQ$110,AD$3-6,$G65)</f>
        <v>5000000</v>
      </c>
      <c r="AE65" s="280" t="str" cm="1">
        <f t="array" ref="AE65">INDEX(コード化!$CG$5:$CQ$110,AE$3-6,$G65)</f>
        <v>5000000</v>
      </c>
      <c r="AF65" s="280" t="str" cm="1">
        <f t="array" ref="AF65">INDEX(コード化!$CG$5:$CQ$110,AF$3-6,$G65)</f>
        <v>5000000</v>
      </c>
      <c r="AG65" s="280" t="str" cm="1">
        <f t="array" ref="AG65">INDEX(コード化!$CG$5:$CQ$110,AG$3-6,$G65)</f>
        <v>5000000</v>
      </c>
      <c r="AH65" s="280" t="str" cm="1">
        <f t="array" ref="AH65">INDEX(コード化!$CG$5:$CQ$110,AH$3-6,$G65)</f>
        <v>5000000</v>
      </c>
      <c r="AI65" s="280" t="str" cm="1">
        <f t="array" ref="AI65">INDEX(コード化!$CG$5:$CQ$110,AI$3-6,$G65)</f>
        <v>5000000</v>
      </c>
      <c r="AJ65" s="280" t="str" cm="1">
        <f t="array" ref="AJ65">INDEX(コード化!$CG$5:$CQ$110,AJ$3-6,$G65)</f>
        <v>5000000</v>
      </c>
      <c r="AK65" s="280" t="str" cm="1">
        <f t="array" ref="AK65">INDEX(コード化!$CG$5:$CQ$110,AK$3-6,$G65)</f>
        <v>5000000</v>
      </c>
      <c r="AL65" s="280" t="str" cm="1">
        <f t="array" ref="AL65">INDEX(コード化!$CG$5:$CQ$110,AL$3-6,$G65)</f>
        <v>5000000</v>
      </c>
      <c r="AM65" s="280" t="str" cm="1">
        <f t="array" ref="AM65">INDEX(コード化!$CG$5:$CQ$110,AM$3-6,$G65)</f>
        <v>5000000</v>
      </c>
      <c r="AN65" s="280" t="str" cm="1">
        <f t="array" ref="AN65">INDEX(コード化!$CG$5:$CQ$110,AN$3-6,$G65)</f>
        <v>5000000</v>
      </c>
      <c r="AO65" s="280" t="str" cm="1">
        <f t="array" ref="AO65">INDEX(コード化!$CG$5:$CQ$110,AO$3-6,$G65)</f>
        <v>5000000</v>
      </c>
      <c r="AP65" s="280" t="str" cm="1">
        <f t="array" ref="AP65">INDEX(コード化!$CG$5:$CQ$110,AP$3-6,$G65)</f>
        <v>5000000</v>
      </c>
      <c r="AQ65" s="280" t="str" cm="1">
        <f t="array" ref="AQ65">INDEX(コード化!$CG$5:$CQ$110,AQ$3-6,$G65)</f>
        <v>5000000</v>
      </c>
      <c r="AR65" s="280" t="str" cm="1">
        <f t="array" ref="AR65">INDEX(コード化!$CG$5:$CQ$110,AR$3-6,$G65)</f>
        <v>5000000</v>
      </c>
      <c r="AS65" s="280" t="str" cm="1">
        <f t="array" ref="AS65">INDEX(コード化!$CG$5:$CQ$110,AS$3-6,$G65)</f>
        <v>5000000</v>
      </c>
      <c r="AT65" s="280" t="str" cm="1">
        <f t="array" ref="AT65">INDEX(コード化!$CG$5:$CQ$110,AT$3-6,$G65)</f>
        <v>5000000</v>
      </c>
      <c r="AU65" s="280" t="str" cm="1">
        <f t="array" ref="AU65">INDEX(コード化!$CG$5:$CQ$110,AU$3-6,$G65)</f>
        <v>5000000</v>
      </c>
      <c r="AV65" s="280" t="str" cm="1">
        <f t="array" ref="AV65">INDEX(コード化!$CG$5:$CQ$110,AV$3-6,$G65)</f>
        <v>5000000</v>
      </c>
      <c r="AW65" s="280" t="str" cm="1">
        <f t="array" ref="AW65">INDEX(コード化!$CG$5:$CQ$110,AW$3-6,$G65)</f>
        <v>5000000</v>
      </c>
      <c r="AX65" s="280" t="str" cm="1">
        <f t="array" ref="AX65">INDEX(コード化!$CG$5:$CQ$110,AX$3-6,$G65)</f>
        <v>5000000</v>
      </c>
      <c r="AY65" s="280" t="str" cm="1">
        <f t="array" ref="AY65">INDEX(コード化!$CG$5:$CQ$110,AY$3-6,$G65)</f>
        <v>5000000</v>
      </c>
      <c r="AZ65" s="280" t="str" cm="1">
        <f t="array" ref="AZ65">INDEX(コード化!$CG$5:$CQ$110,AZ$3-6,$G65)</f>
        <v>5000000</v>
      </c>
      <c r="BA65" s="280" t="str" cm="1">
        <f t="array" ref="BA65">INDEX(コード化!$CG$5:$CQ$110,BA$3-6,$G65)</f>
        <v>5000000</v>
      </c>
      <c r="BB65" s="280" t="str" cm="1">
        <f t="array" ref="BB65">INDEX(コード化!$CG$5:$CQ$110,BB$3-6,$G65)</f>
        <v>5000000</v>
      </c>
      <c r="BC65" s="280" t="str" cm="1">
        <f t="array" ref="BC65">INDEX(コード化!$CG$5:$CQ$110,BC$3-6,$G65)</f>
        <v>5000000</v>
      </c>
      <c r="BD65" s="280" t="str" cm="1">
        <f t="array" ref="BD65">INDEX(コード化!$CG$5:$CQ$110,BD$3-6,$G65)</f>
        <v>5000000</v>
      </c>
      <c r="BE65" s="280" t="str" cm="1">
        <f t="array" ref="BE65">INDEX(コード化!$CG$5:$CQ$110,BE$3-6,$G65)</f>
        <v>5000000</v>
      </c>
      <c r="BF65" s="280" t="str" cm="1">
        <f t="array" ref="BF65">INDEX(コード化!$CG$5:$CQ$110,BF$3-6,$G65)</f>
        <v>5000000</v>
      </c>
      <c r="BG65" s="280" t="str" cm="1">
        <f t="array" ref="BG65">INDEX(コード化!$CG$5:$CQ$110,BG$3-6,$G65)</f>
        <v>5000000</v>
      </c>
      <c r="BH65" s="280" t="str" cm="1">
        <f t="array" ref="BH65">INDEX(コード化!$CG$5:$CQ$110,BH$3-6,$G65)</f>
        <v>5000000</v>
      </c>
      <c r="BI65" s="280" t="str" cm="1">
        <f t="array" ref="BI65">INDEX(コード化!$CG$5:$CQ$110,BI$3-6,$G65)</f>
        <v>5000000</v>
      </c>
      <c r="BJ65" s="280" t="str" cm="1">
        <f t="array" ref="BJ65">INDEX(コード化!$CG$5:$CQ$110,BJ$3-6,$G65)</f>
        <v>5000000</v>
      </c>
      <c r="BK65" s="280" t="str" cm="1">
        <f t="array" ref="BK65">INDEX(コード化!$CG$5:$CQ$110,BK$3-6,$G65)</f>
        <v>5000000</v>
      </c>
      <c r="BL65" s="280" t="str" cm="1">
        <f t="array" ref="BL65">INDEX(コード化!$CG$5:$CQ$110,BL$3-6,$G65)</f>
        <v>5000000</v>
      </c>
      <c r="BM65" s="280" t="str" cm="1">
        <f t="array" ref="BM65">INDEX(コード化!$CG$5:$CQ$110,BM$3-6,$G65)</f>
        <v>5000000</v>
      </c>
      <c r="BN65" s="280" t="str" cm="1">
        <f t="array" ref="BN65">INDEX(コード化!$CG$5:$CQ$110,BN$3-6,$G65)</f>
        <v>5000000</v>
      </c>
      <c r="BO65" s="280" t="str" cm="1">
        <f t="array" ref="BO65">INDEX(コード化!$CG$5:$CQ$110,BO$3-6,$G65)</f>
        <v>5000000</v>
      </c>
      <c r="BP65" s="280" t="str" cm="1">
        <f t="array" ref="BP65">INDEX(コード化!$CG$5:$CQ$110,BP$3-6,$G65)</f>
        <v>5000000</v>
      </c>
      <c r="BQ65" s="280" t="str" cm="1">
        <f t="array" ref="BQ65">INDEX(コード化!$CG$5:$CQ$110,BQ$3-6,$G65)</f>
        <v>5000000</v>
      </c>
      <c r="BR65" s="280" t="str" cm="1">
        <f t="array" ref="BR65">INDEX(コード化!$CG$5:$CQ$110,BR$3-6,$G65)</f>
        <v>5000000</v>
      </c>
      <c r="BS65" s="280" t="str" cm="1">
        <f t="array" ref="BS65">INDEX(コード化!$CG$5:$CQ$110,BS$3-6,$G65)</f>
        <v>5000000</v>
      </c>
      <c r="BT65" s="280" t="str" cm="1">
        <f t="array" ref="BT65">INDEX(コード化!$CG$5:$CQ$110,BT$3-6,$G65)</f>
        <v>5000000</v>
      </c>
      <c r="BU65" s="280" t="str" cm="1">
        <f t="array" ref="BU65">INDEX(コード化!$CG$5:$CQ$110,BU$3-6,$G65)</f>
        <v>5000000</v>
      </c>
      <c r="BV65" s="280" t="str" cm="1">
        <f t="array" ref="BV65">INDEX(コード化!$CG$5:$CQ$110,BV$3-6,$G65)</f>
        <v>5000000</v>
      </c>
      <c r="BW65" s="280" t="str" cm="1">
        <f t="array" ref="BW65">INDEX(コード化!$CG$5:$CQ$110,BW$3-6,$G65)</f>
        <v>5000000</v>
      </c>
      <c r="BX65" s="280" t="str" cm="1">
        <f t="array" ref="BX65">INDEX(コード化!$CG$5:$CQ$110,BX$3-6,$G65)</f>
        <v>5000000</v>
      </c>
      <c r="BY65" s="280" t="str" cm="1">
        <f t="array" ref="BY65">INDEX(コード化!$CG$5:$CQ$110,BY$3-6,$G65)</f>
        <v>5000000</v>
      </c>
      <c r="BZ65" s="280" t="str" cm="1">
        <f t="array" ref="BZ65">INDEX(コード化!$CG$5:$CQ$110,BZ$3-6,$G65)</f>
        <v>5000000</v>
      </c>
      <c r="CA65" s="280" t="str" cm="1">
        <f t="array" ref="CA65">INDEX(コード化!$CG$5:$CQ$110,CA$3-6,$G65)</f>
        <v>5000000</v>
      </c>
      <c r="CB65" s="280" t="str" cm="1">
        <f t="array" ref="CB65">INDEX(コード化!$CG$5:$CQ$110,CB$3-6,$G65)</f>
        <v>5000000</v>
      </c>
      <c r="CC65" s="280" t="str" cm="1">
        <f t="array" ref="CC65">INDEX(コード化!$CG$5:$CQ$110,CC$3-6,$G65)</f>
        <v>5000000</v>
      </c>
      <c r="CD65" s="280" t="str" cm="1">
        <f t="array" ref="CD65">INDEX(コード化!$CG$5:$CQ$110,CD$3-6,$G65)</f>
        <v>5000000</v>
      </c>
      <c r="CE65" s="280" t="str" cm="1">
        <f t="array" ref="CE65">INDEX(コード化!$CG$5:$CQ$110,CE$3-6,$G65)</f>
        <v>5000000</v>
      </c>
      <c r="CF65" s="280" t="str" cm="1">
        <f t="array" ref="CF65">INDEX(コード化!$CG$5:$CQ$110,CF$3-6,$G65)</f>
        <v>5000000</v>
      </c>
      <c r="CG65" s="280" t="str" cm="1">
        <f t="array" ref="CG65">INDEX(コード化!$CG$5:$CQ$110,CG$3-6,$G65)</f>
        <v>5000000</v>
      </c>
      <c r="CH65" s="280" t="str" cm="1">
        <f t="array" ref="CH65">INDEX(コード化!$CG$5:$CQ$110,CH$3-6,$G65)</f>
        <v>5000000</v>
      </c>
      <c r="CI65" s="280" t="str" cm="1">
        <f t="array" ref="CI65">INDEX(コード化!$CG$5:$CQ$110,CI$3-6,$G65)</f>
        <v>5000000</v>
      </c>
      <c r="CJ65" s="280" t="str" cm="1">
        <f t="array" ref="CJ65">INDEX(コード化!$CG$5:$CQ$110,CJ$3-6,$G65)</f>
        <v>5000000</v>
      </c>
      <c r="CK65" s="280" t="str" cm="1">
        <f t="array" ref="CK65">INDEX(コード化!$CG$5:$CQ$110,CK$3-6,$G65)</f>
        <v>5000000</v>
      </c>
      <c r="CL65" s="280" t="str" cm="1">
        <f t="array" ref="CL65">INDEX(コード化!$CG$5:$CQ$110,CL$3-6,$G65)</f>
        <v>5000000</v>
      </c>
      <c r="CM65" s="280" t="str" cm="1">
        <f t="array" ref="CM65">INDEX(コード化!$CG$5:$CQ$110,CM$3-6,$G65)</f>
        <v>5000000</v>
      </c>
      <c r="CN65" s="280" t="str" cm="1">
        <f t="array" ref="CN65">INDEX(コード化!$CG$5:$CQ$110,CN$3-6,$G65)</f>
        <v>5000000</v>
      </c>
      <c r="CO65" s="280" t="str" cm="1">
        <f t="array" ref="CO65">INDEX(コード化!$CG$5:$CQ$110,CO$3-6,$G65)</f>
        <v>5000000</v>
      </c>
      <c r="CP65" s="280" t="str" cm="1">
        <f t="array" ref="CP65">INDEX(コード化!$CG$5:$CQ$110,CP$3-6,$G65)</f>
        <v>5000000</v>
      </c>
      <c r="CQ65" s="280" t="str" cm="1">
        <f t="array" ref="CQ65">INDEX(コード化!$CG$5:$CQ$110,CQ$3-6,$G65)</f>
        <v>5000000</v>
      </c>
      <c r="CR65" s="280" t="str" cm="1">
        <f t="array" ref="CR65">INDEX(コード化!$CG$5:$CQ$110,CR$3-6,$G65)</f>
        <v>5000000</v>
      </c>
      <c r="CS65" s="280" t="str" cm="1">
        <f t="array" ref="CS65">INDEX(コード化!$CG$5:$CQ$110,CS$3-6,$G65)</f>
        <v>5000000</v>
      </c>
      <c r="CT65" s="280" t="str" cm="1">
        <f t="array" ref="CT65">INDEX(コード化!$CG$5:$CQ$110,CT$3-6,$G65)</f>
        <v>5000000</v>
      </c>
      <c r="CU65" s="280" t="str" cm="1">
        <f t="array" ref="CU65">INDEX(コード化!$CG$5:$CQ$110,CU$3-6,$G65)</f>
        <v>5000000</v>
      </c>
      <c r="CV65" s="280" t="str" cm="1">
        <f t="array" ref="CV65">INDEX(コード化!$CG$5:$CQ$110,CV$3-6,$G65)</f>
        <v>5000000</v>
      </c>
      <c r="CW65" s="280" t="str" cm="1">
        <f t="array" ref="CW65">INDEX(コード化!$CG$5:$CQ$110,CW$3-6,$G65)</f>
        <v>5000000</v>
      </c>
      <c r="CX65" s="280" t="str" cm="1">
        <f t="array" ref="CX65">INDEX(コード化!$CG$5:$CQ$110,CX$3-6,$G65)</f>
        <v>5000000</v>
      </c>
      <c r="CY65" s="280" t="str" cm="1">
        <f t="array" ref="CY65">INDEX(コード化!$CG$5:$CQ$110,CY$3-6,$G65)</f>
        <v>5000000</v>
      </c>
      <c r="CZ65" s="280" t="str" cm="1">
        <f t="array" ref="CZ65">INDEX(コード化!$CG$5:$CQ$110,CZ$3-6,$G65)</f>
        <v>5000000</v>
      </c>
      <c r="DA65" s="280" t="str" cm="1">
        <f t="array" ref="DA65">INDEX(コード化!$CG$5:$CQ$110,DA$3-6,$G65)</f>
        <v>5000000</v>
      </c>
      <c r="DB65" s="280" t="str" cm="1">
        <f t="array" ref="DB65">INDEX(コード化!$CG$5:$CQ$110,DB$3-6,$G65)</f>
        <v>5000000</v>
      </c>
      <c r="DC65" s="280" t="str" cm="1">
        <f t="array" ref="DC65">INDEX(コード化!$CG$5:$CQ$110,DC$3-6,$G65)</f>
        <v>5000000</v>
      </c>
      <c r="DD65" s="280" t="str" cm="1">
        <f t="array" ref="DD65">INDEX(コード化!$CG$5:$CQ$110,DD$3-6,$G65)</f>
        <v>5000000</v>
      </c>
      <c r="DE65" s="280" t="str" cm="1">
        <f t="array" ref="DE65">INDEX(コード化!$CG$5:$CQ$110,DE$3-6,$G65)</f>
        <v>5000000</v>
      </c>
      <c r="DF65" s="280" t="str" cm="1">
        <f t="array" ref="DF65">INDEX(コード化!$CG$5:$CQ$110,DF$3-6,$G65)</f>
        <v>5000000</v>
      </c>
      <c r="DG65" s="280" t="str" cm="1">
        <f t="array" ref="DG65">INDEX(コード化!$CG$5:$CQ$110,DG$3-6,$G65)</f>
        <v>5000000</v>
      </c>
      <c r="DH65" s="280" t="str" cm="1">
        <f t="array" ref="DH65">INDEX(コード化!$CG$5:$CQ$110,DH$3-6,$G65)</f>
        <v>5000000</v>
      </c>
      <c r="DI65" s="280" t="str" cm="1">
        <f t="array" ref="DI65">INDEX(コード化!$CG$5:$CQ$110,DI$3-6,$G65)</f>
        <v>5000000</v>
      </c>
      <c r="DK65" s="80">
        <f ca="1">IF(MID(H65,5,1)="2",1,0)</f>
        <v>0</v>
      </c>
      <c r="DL65" s="80">
        <f t="shared" ref="DL65:FW65" ca="1" si="24">IF(MID(I65,5,1)="2",1,0)</f>
        <v>0</v>
      </c>
      <c r="DM65" s="80">
        <f t="shared" ca="1" si="24"/>
        <v>0</v>
      </c>
      <c r="DN65" s="80">
        <f t="shared" ca="1" si="24"/>
        <v>0</v>
      </c>
      <c r="DO65" s="80">
        <f t="shared" ca="1" si="24"/>
        <v>0</v>
      </c>
      <c r="DP65" s="80">
        <f t="shared" ca="1" si="24"/>
        <v>0</v>
      </c>
      <c r="DQ65" s="80">
        <f t="shared" si="24"/>
        <v>0</v>
      </c>
      <c r="DR65" s="80">
        <f t="shared" si="24"/>
        <v>0</v>
      </c>
      <c r="DS65" s="80">
        <f t="shared" si="24"/>
        <v>0</v>
      </c>
      <c r="DT65" s="80">
        <f t="shared" si="24"/>
        <v>0</v>
      </c>
      <c r="DU65" s="80">
        <f t="shared" si="24"/>
        <v>0</v>
      </c>
      <c r="DV65" s="80">
        <f t="shared" si="24"/>
        <v>0</v>
      </c>
      <c r="DW65" s="80">
        <f t="shared" si="24"/>
        <v>0</v>
      </c>
      <c r="DX65" s="80">
        <f t="shared" si="24"/>
        <v>0</v>
      </c>
      <c r="DY65" s="80">
        <f t="shared" si="24"/>
        <v>0</v>
      </c>
      <c r="DZ65" s="80">
        <f t="shared" si="24"/>
        <v>0</v>
      </c>
      <c r="EA65" s="80">
        <f t="shared" si="24"/>
        <v>0</v>
      </c>
      <c r="EB65" s="80">
        <f t="shared" si="24"/>
        <v>0</v>
      </c>
      <c r="EC65" s="80">
        <f t="shared" si="24"/>
        <v>0</v>
      </c>
      <c r="ED65" s="80">
        <f t="shared" si="24"/>
        <v>0</v>
      </c>
      <c r="EE65" s="80">
        <f t="shared" si="24"/>
        <v>0</v>
      </c>
      <c r="EF65" s="80">
        <f t="shared" si="24"/>
        <v>0</v>
      </c>
      <c r="EG65" s="80">
        <f t="shared" si="24"/>
        <v>0</v>
      </c>
      <c r="EH65" s="80">
        <f t="shared" si="24"/>
        <v>0</v>
      </c>
      <c r="EI65" s="80">
        <f t="shared" si="24"/>
        <v>0</v>
      </c>
      <c r="EJ65" s="80">
        <f t="shared" si="24"/>
        <v>0</v>
      </c>
      <c r="EK65" s="80">
        <f t="shared" si="24"/>
        <v>0</v>
      </c>
      <c r="EL65" s="80">
        <f t="shared" si="24"/>
        <v>0</v>
      </c>
      <c r="EM65" s="80">
        <f t="shared" si="24"/>
        <v>0</v>
      </c>
      <c r="EN65" s="80">
        <f t="shared" si="24"/>
        <v>0</v>
      </c>
      <c r="EO65" s="80">
        <f t="shared" si="24"/>
        <v>0</v>
      </c>
      <c r="EP65" s="80">
        <f t="shared" si="24"/>
        <v>0</v>
      </c>
      <c r="EQ65" s="80">
        <f t="shared" si="24"/>
        <v>0</v>
      </c>
      <c r="ER65" s="80">
        <f t="shared" si="24"/>
        <v>0</v>
      </c>
      <c r="ES65" s="80">
        <f t="shared" si="24"/>
        <v>0</v>
      </c>
      <c r="ET65" s="80">
        <f t="shared" si="24"/>
        <v>0</v>
      </c>
      <c r="EU65" s="80">
        <f t="shared" si="24"/>
        <v>0</v>
      </c>
      <c r="EV65" s="80">
        <f t="shared" si="24"/>
        <v>0</v>
      </c>
      <c r="EW65" s="80">
        <f t="shared" si="24"/>
        <v>0</v>
      </c>
      <c r="EX65" s="80">
        <f t="shared" si="24"/>
        <v>0</v>
      </c>
      <c r="EY65" s="80">
        <f t="shared" si="24"/>
        <v>0</v>
      </c>
      <c r="EZ65" s="80">
        <f t="shared" si="24"/>
        <v>0</v>
      </c>
      <c r="FA65" s="80">
        <f t="shared" si="24"/>
        <v>0</v>
      </c>
      <c r="FB65" s="80">
        <f t="shared" si="24"/>
        <v>0</v>
      </c>
      <c r="FC65" s="80">
        <f t="shared" si="24"/>
        <v>0</v>
      </c>
      <c r="FD65" s="80">
        <f t="shared" si="24"/>
        <v>0</v>
      </c>
      <c r="FE65" s="80">
        <f t="shared" si="24"/>
        <v>0</v>
      </c>
      <c r="FF65" s="80">
        <f t="shared" si="24"/>
        <v>0</v>
      </c>
      <c r="FG65" s="80">
        <f t="shared" si="24"/>
        <v>0</v>
      </c>
      <c r="FH65" s="80">
        <f t="shared" si="24"/>
        <v>0</v>
      </c>
      <c r="FI65" s="80">
        <f t="shared" si="24"/>
        <v>0</v>
      </c>
      <c r="FJ65" s="80">
        <f t="shared" si="24"/>
        <v>0</v>
      </c>
      <c r="FK65" s="80">
        <f t="shared" si="24"/>
        <v>0</v>
      </c>
      <c r="FL65" s="80">
        <f t="shared" si="24"/>
        <v>0</v>
      </c>
      <c r="FM65" s="80">
        <f t="shared" si="24"/>
        <v>0</v>
      </c>
      <c r="FN65" s="80">
        <f t="shared" si="24"/>
        <v>0</v>
      </c>
      <c r="FO65" s="80">
        <f t="shared" si="24"/>
        <v>0</v>
      </c>
      <c r="FP65" s="80">
        <f t="shared" si="24"/>
        <v>0</v>
      </c>
      <c r="FQ65" s="80">
        <f t="shared" si="24"/>
        <v>0</v>
      </c>
      <c r="FR65" s="80">
        <f t="shared" si="24"/>
        <v>0</v>
      </c>
      <c r="FS65" s="80">
        <f t="shared" si="24"/>
        <v>0</v>
      </c>
      <c r="FT65" s="80">
        <f t="shared" si="24"/>
        <v>0</v>
      </c>
      <c r="FU65" s="80">
        <f t="shared" si="24"/>
        <v>0</v>
      </c>
      <c r="FV65" s="80">
        <f t="shared" si="24"/>
        <v>0</v>
      </c>
      <c r="FW65" s="80">
        <f t="shared" si="24"/>
        <v>0</v>
      </c>
      <c r="FX65" s="80">
        <f t="shared" ref="FX65:HL65" si="25">IF(MID(BU65,5,1)="2",1,0)</f>
        <v>0</v>
      </c>
      <c r="FY65" s="80">
        <f t="shared" si="25"/>
        <v>0</v>
      </c>
      <c r="FZ65" s="80">
        <f t="shared" si="25"/>
        <v>0</v>
      </c>
      <c r="GA65" s="80">
        <f t="shared" si="25"/>
        <v>0</v>
      </c>
      <c r="GB65" s="80">
        <f t="shared" si="25"/>
        <v>0</v>
      </c>
      <c r="GC65" s="80">
        <f t="shared" si="25"/>
        <v>0</v>
      </c>
      <c r="GD65" s="80">
        <f t="shared" si="25"/>
        <v>0</v>
      </c>
      <c r="GE65" s="80">
        <f t="shared" si="25"/>
        <v>0</v>
      </c>
      <c r="GF65" s="80">
        <f t="shared" si="25"/>
        <v>0</v>
      </c>
      <c r="GG65" s="80">
        <f t="shared" si="25"/>
        <v>0</v>
      </c>
      <c r="GH65" s="80">
        <f t="shared" si="25"/>
        <v>0</v>
      </c>
      <c r="GI65" s="80">
        <f t="shared" si="25"/>
        <v>0</v>
      </c>
      <c r="GJ65" s="80">
        <f t="shared" si="25"/>
        <v>0</v>
      </c>
      <c r="GK65" s="80">
        <f t="shared" si="25"/>
        <v>0</v>
      </c>
      <c r="GL65" s="80">
        <f t="shared" si="25"/>
        <v>0</v>
      </c>
      <c r="GM65" s="80">
        <f t="shared" si="25"/>
        <v>0</v>
      </c>
      <c r="GN65" s="80">
        <f t="shared" si="25"/>
        <v>0</v>
      </c>
      <c r="GO65" s="80">
        <f t="shared" si="25"/>
        <v>0</v>
      </c>
      <c r="GP65" s="80">
        <f t="shared" si="25"/>
        <v>0</v>
      </c>
      <c r="GQ65" s="80">
        <f t="shared" si="25"/>
        <v>0</v>
      </c>
      <c r="GR65" s="80">
        <f t="shared" si="25"/>
        <v>0</v>
      </c>
      <c r="GS65" s="80">
        <f t="shared" si="25"/>
        <v>0</v>
      </c>
      <c r="GT65" s="80">
        <f t="shared" si="25"/>
        <v>0</v>
      </c>
      <c r="GU65" s="80">
        <f t="shared" si="25"/>
        <v>0</v>
      </c>
      <c r="GV65" s="80">
        <f t="shared" si="25"/>
        <v>0</v>
      </c>
      <c r="GW65" s="80">
        <f t="shared" si="25"/>
        <v>0</v>
      </c>
      <c r="GX65" s="80">
        <f t="shared" si="25"/>
        <v>0</v>
      </c>
      <c r="GY65" s="80">
        <f t="shared" si="25"/>
        <v>0</v>
      </c>
      <c r="GZ65" s="80">
        <f t="shared" si="25"/>
        <v>0</v>
      </c>
      <c r="HA65" s="80">
        <f t="shared" si="25"/>
        <v>0</v>
      </c>
      <c r="HB65" s="80">
        <f t="shared" si="25"/>
        <v>0</v>
      </c>
      <c r="HC65" s="80">
        <f t="shared" si="25"/>
        <v>0</v>
      </c>
      <c r="HD65" s="80">
        <f t="shared" si="25"/>
        <v>0</v>
      </c>
      <c r="HE65" s="80">
        <f t="shared" si="25"/>
        <v>0</v>
      </c>
      <c r="HF65" s="80">
        <f t="shared" si="25"/>
        <v>0</v>
      </c>
      <c r="HG65" s="80">
        <f t="shared" si="25"/>
        <v>0</v>
      </c>
      <c r="HH65" s="80">
        <f t="shared" si="25"/>
        <v>0</v>
      </c>
      <c r="HI65" s="80">
        <f t="shared" si="25"/>
        <v>0</v>
      </c>
      <c r="HJ65" s="80">
        <f t="shared" si="25"/>
        <v>0</v>
      </c>
      <c r="HK65" s="80">
        <f t="shared" si="25"/>
        <v>0</v>
      </c>
      <c r="HL65" s="80">
        <f t="shared" si="25"/>
        <v>0</v>
      </c>
    </row>
    <row r="66" spans="1:220" s="80" customFormat="1" ht="26" x14ac:dyDescent="0.2">
      <c r="A66" s="268">
        <v>69</v>
      </c>
      <c r="B66" s="269" t="s">
        <v>2458</v>
      </c>
      <c r="C66" s="269" t="s">
        <v>2463</v>
      </c>
      <c r="D66" s="270" t="s">
        <v>2527</v>
      </c>
      <c r="E66" s="250"/>
      <c r="G66" s="80">
        <v>5</v>
      </c>
      <c r="H66" s="280" t="str" cm="1">
        <f t="array" aca="1" ref="H66" ca="1">INDEX(コード化!$CG$5:$CQ$110,H$3-6,$G66)</f>
        <v>5000000</v>
      </c>
      <c r="I66" s="280" t="str" cm="1">
        <f t="array" aca="1" ref="I66" ca="1">INDEX(コード化!$CG$5:$CQ$110,I$3-6,$G66)</f>
        <v>5000000</v>
      </c>
      <c r="J66" s="280" t="str" cm="1">
        <f t="array" aca="1" ref="J66" ca="1">INDEX(コード化!$CG$5:$CQ$110,J$3-6,$G66)</f>
        <v>5000000</v>
      </c>
      <c r="K66" s="280" t="str" cm="1">
        <f t="array" aca="1" ref="K66" ca="1">INDEX(コード化!$CG$5:$CQ$110,K$3-6,$G66)</f>
        <v>5000000</v>
      </c>
      <c r="L66" s="280" t="str" cm="1">
        <f t="array" aca="1" ref="L66" ca="1">INDEX(コード化!$CG$5:$CQ$110,L$3-6,$G66)</f>
        <v>5000000</v>
      </c>
      <c r="M66" s="280" t="str" cm="1">
        <f t="array" aca="1" ref="M66" ca="1">INDEX(コード化!$CG$5:$CQ$110,M$3-6,$G66)</f>
        <v>5000000</v>
      </c>
      <c r="N66" s="280" t="str" cm="1">
        <f t="array" ref="N66">INDEX(コード化!$CG$5:$CQ$110,N$3-6,$G66)</f>
        <v>5000000</v>
      </c>
      <c r="O66" s="280" t="str" cm="1">
        <f t="array" ref="O66">INDEX(コード化!$CG$5:$CQ$110,O$3-6,$G66)</f>
        <v>5000000</v>
      </c>
      <c r="P66" s="280" t="str" cm="1">
        <f t="array" ref="P66">INDEX(コード化!$CG$5:$CQ$110,P$3-6,$G66)</f>
        <v>5000000</v>
      </c>
      <c r="Q66" s="280" t="str" cm="1">
        <f t="array" ref="Q66">INDEX(コード化!$CG$5:$CQ$110,Q$3-6,$G66)</f>
        <v>5000000</v>
      </c>
      <c r="R66" s="280" t="str" cm="1">
        <f t="array" ref="R66">INDEX(コード化!$CG$5:$CQ$110,R$3-6,$G66)</f>
        <v>5000000</v>
      </c>
      <c r="S66" s="280" t="str" cm="1">
        <f t="array" ref="S66">INDEX(コード化!$CG$5:$CQ$110,S$3-6,$G66)</f>
        <v>5000000</v>
      </c>
      <c r="T66" s="280" t="str" cm="1">
        <f t="array" ref="T66">INDEX(コード化!$CG$5:$CQ$110,T$3-6,$G66)</f>
        <v>5000000</v>
      </c>
      <c r="U66" s="280" t="str" cm="1">
        <f t="array" ref="U66">INDEX(コード化!$CG$5:$CQ$110,U$3-6,$G66)</f>
        <v>5000000</v>
      </c>
      <c r="V66" s="280" t="str" cm="1">
        <f t="array" ref="V66">INDEX(コード化!$CG$5:$CQ$110,V$3-6,$G66)</f>
        <v>5000000</v>
      </c>
      <c r="W66" s="280" t="str" cm="1">
        <f t="array" ref="W66">INDEX(コード化!$CG$5:$CQ$110,W$3-6,$G66)</f>
        <v>5000000</v>
      </c>
      <c r="X66" s="280" t="str" cm="1">
        <f t="array" ref="X66">INDEX(コード化!$CG$5:$CQ$110,X$3-6,$G66)</f>
        <v>5000000</v>
      </c>
      <c r="Y66" s="280" t="str" cm="1">
        <f t="array" ref="Y66">INDEX(コード化!$CG$5:$CQ$110,Y$3-6,$G66)</f>
        <v>5000000</v>
      </c>
      <c r="Z66" s="280" t="str" cm="1">
        <f t="array" ref="Z66">INDEX(コード化!$CG$5:$CQ$110,Z$3-6,$G66)</f>
        <v>5000000</v>
      </c>
      <c r="AA66" s="280" t="str" cm="1">
        <f t="array" ref="AA66">INDEX(コード化!$CG$5:$CQ$110,AA$3-6,$G66)</f>
        <v>5000000</v>
      </c>
      <c r="AB66" s="280" t="str" cm="1">
        <f t="array" ref="AB66">INDEX(コード化!$CG$5:$CQ$110,AB$3-6,$G66)</f>
        <v>5000000</v>
      </c>
      <c r="AC66" s="280" t="str" cm="1">
        <f t="array" ref="AC66">INDEX(コード化!$CG$5:$CQ$110,AC$3-6,$G66)</f>
        <v>5000000</v>
      </c>
      <c r="AD66" s="280" t="str" cm="1">
        <f t="array" ref="AD66">INDEX(コード化!$CG$5:$CQ$110,AD$3-6,$G66)</f>
        <v>5000000</v>
      </c>
      <c r="AE66" s="280" t="str" cm="1">
        <f t="array" ref="AE66">INDEX(コード化!$CG$5:$CQ$110,AE$3-6,$G66)</f>
        <v>5000000</v>
      </c>
      <c r="AF66" s="280" t="str" cm="1">
        <f t="array" ref="AF66">INDEX(コード化!$CG$5:$CQ$110,AF$3-6,$G66)</f>
        <v>5000000</v>
      </c>
      <c r="AG66" s="280" t="str" cm="1">
        <f t="array" ref="AG66">INDEX(コード化!$CG$5:$CQ$110,AG$3-6,$G66)</f>
        <v>5000000</v>
      </c>
      <c r="AH66" s="280" t="str" cm="1">
        <f t="array" ref="AH66">INDEX(コード化!$CG$5:$CQ$110,AH$3-6,$G66)</f>
        <v>5000000</v>
      </c>
      <c r="AI66" s="280" t="str" cm="1">
        <f t="array" ref="AI66">INDEX(コード化!$CG$5:$CQ$110,AI$3-6,$G66)</f>
        <v>5000000</v>
      </c>
      <c r="AJ66" s="280" t="str" cm="1">
        <f t="array" ref="AJ66">INDEX(コード化!$CG$5:$CQ$110,AJ$3-6,$G66)</f>
        <v>5000000</v>
      </c>
      <c r="AK66" s="280" t="str" cm="1">
        <f t="array" ref="AK66">INDEX(コード化!$CG$5:$CQ$110,AK$3-6,$G66)</f>
        <v>5000000</v>
      </c>
      <c r="AL66" s="280" t="str" cm="1">
        <f t="array" ref="AL66">INDEX(コード化!$CG$5:$CQ$110,AL$3-6,$G66)</f>
        <v>5000000</v>
      </c>
      <c r="AM66" s="280" t="str" cm="1">
        <f t="array" ref="AM66">INDEX(コード化!$CG$5:$CQ$110,AM$3-6,$G66)</f>
        <v>5000000</v>
      </c>
      <c r="AN66" s="280" t="str" cm="1">
        <f t="array" ref="AN66">INDEX(コード化!$CG$5:$CQ$110,AN$3-6,$G66)</f>
        <v>5000000</v>
      </c>
      <c r="AO66" s="280" t="str" cm="1">
        <f t="array" ref="AO66">INDEX(コード化!$CG$5:$CQ$110,AO$3-6,$G66)</f>
        <v>5000000</v>
      </c>
      <c r="AP66" s="280" t="str" cm="1">
        <f t="array" ref="AP66">INDEX(コード化!$CG$5:$CQ$110,AP$3-6,$G66)</f>
        <v>5000000</v>
      </c>
      <c r="AQ66" s="280" t="str" cm="1">
        <f t="array" ref="AQ66">INDEX(コード化!$CG$5:$CQ$110,AQ$3-6,$G66)</f>
        <v>5000000</v>
      </c>
      <c r="AR66" s="280" t="str" cm="1">
        <f t="array" ref="AR66">INDEX(コード化!$CG$5:$CQ$110,AR$3-6,$G66)</f>
        <v>5000000</v>
      </c>
      <c r="AS66" s="280" t="str" cm="1">
        <f t="array" ref="AS66">INDEX(コード化!$CG$5:$CQ$110,AS$3-6,$G66)</f>
        <v>5000000</v>
      </c>
      <c r="AT66" s="280" t="str" cm="1">
        <f t="array" ref="AT66">INDEX(コード化!$CG$5:$CQ$110,AT$3-6,$G66)</f>
        <v>5000000</v>
      </c>
      <c r="AU66" s="280" t="str" cm="1">
        <f t="array" ref="AU66">INDEX(コード化!$CG$5:$CQ$110,AU$3-6,$G66)</f>
        <v>5000000</v>
      </c>
      <c r="AV66" s="280" t="str" cm="1">
        <f t="array" ref="AV66">INDEX(コード化!$CG$5:$CQ$110,AV$3-6,$G66)</f>
        <v>5000000</v>
      </c>
      <c r="AW66" s="280" t="str" cm="1">
        <f t="array" ref="AW66">INDEX(コード化!$CG$5:$CQ$110,AW$3-6,$G66)</f>
        <v>5000000</v>
      </c>
      <c r="AX66" s="280" t="str" cm="1">
        <f t="array" ref="AX66">INDEX(コード化!$CG$5:$CQ$110,AX$3-6,$G66)</f>
        <v>5000000</v>
      </c>
      <c r="AY66" s="280" t="str" cm="1">
        <f t="array" ref="AY66">INDEX(コード化!$CG$5:$CQ$110,AY$3-6,$G66)</f>
        <v>5000000</v>
      </c>
      <c r="AZ66" s="280" t="str" cm="1">
        <f t="array" ref="AZ66">INDEX(コード化!$CG$5:$CQ$110,AZ$3-6,$G66)</f>
        <v>5000000</v>
      </c>
      <c r="BA66" s="280" t="str" cm="1">
        <f t="array" ref="BA66">INDEX(コード化!$CG$5:$CQ$110,BA$3-6,$G66)</f>
        <v>5000000</v>
      </c>
      <c r="BB66" s="280" t="str" cm="1">
        <f t="array" ref="BB66">INDEX(コード化!$CG$5:$CQ$110,BB$3-6,$G66)</f>
        <v>5000000</v>
      </c>
      <c r="BC66" s="280" t="str" cm="1">
        <f t="array" ref="BC66">INDEX(コード化!$CG$5:$CQ$110,BC$3-6,$G66)</f>
        <v>5000000</v>
      </c>
      <c r="BD66" s="280" t="str" cm="1">
        <f t="array" ref="BD66">INDEX(コード化!$CG$5:$CQ$110,BD$3-6,$G66)</f>
        <v>5000000</v>
      </c>
      <c r="BE66" s="280" t="str" cm="1">
        <f t="array" ref="BE66">INDEX(コード化!$CG$5:$CQ$110,BE$3-6,$G66)</f>
        <v>5000000</v>
      </c>
      <c r="BF66" s="280" t="str" cm="1">
        <f t="array" ref="BF66">INDEX(コード化!$CG$5:$CQ$110,BF$3-6,$G66)</f>
        <v>5000000</v>
      </c>
      <c r="BG66" s="280" t="str" cm="1">
        <f t="array" ref="BG66">INDEX(コード化!$CG$5:$CQ$110,BG$3-6,$G66)</f>
        <v>5000000</v>
      </c>
      <c r="BH66" s="280" t="str" cm="1">
        <f t="array" ref="BH66">INDEX(コード化!$CG$5:$CQ$110,BH$3-6,$G66)</f>
        <v>5000000</v>
      </c>
      <c r="BI66" s="280" t="str" cm="1">
        <f t="array" ref="BI66">INDEX(コード化!$CG$5:$CQ$110,BI$3-6,$G66)</f>
        <v>5000000</v>
      </c>
      <c r="BJ66" s="280" t="str" cm="1">
        <f t="array" ref="BJ66">INDEX(コード化!$CG$5:$CQ$110,BJ$3-6,$G66)</f>
        <v>5000000</v>
      </c>
      <c r="BK66" s="280" t="str" cm="1">
        <f t="array" ref="BK66">INDEX(コード化!$CG$5:$CQ$110,BK$3-6,$G66)</f>
        <v>5000000</v>
      </c>
      <c r="BL66" s="280" t="str" cm="1">
        <f t="array" ref="BL66">INDEX(コード化!$CG$5:$CQ$110,BL$3-6,$G66)</f>
        <v>5000000</v>
      </c>
      <c r="BM66" s="280" t="str" cm="1">
        <f t="array" ref="BM66">INDEX(コード化!$CG$5:$CQ$110,BM$3-6,$G66)</f>
        <v>5000000</v>
      </c>
      <c r="BN66" s="280" t="str" cm="1">
        <f t="array" ref="BN66">INDEX(コード化!$CG$5:$CQ$110,BN$3-6,$G66)</f>
        <v>5000000</v>
      </c>
      <c r="BO66" s="280" t="str" cm="1">
        <f t="array" ref="BO66">INDEX(コード化!$CG$5:$CQ$110,BO$3-6,$G66)</f>
        <v>5000000</v>
      </c>
      <c r="BP66" s="280" t="str" cm="1">
        <f t="array" ref="BP66">INDEX(コード化!$CG$5:$CQ$110,BP$3-6,$G66)</f>
        <v>5000000</v>
      </c>
      <c r="BQ66" s="280" t="str" cm="1">
        <f t="array" ref="BQ66">INDEX(コード化!$CG$5:$CQ$110,BQ$3-6,$G66)</f>
        <v>5000000</v>
      </c>
      <c r="BR66" s="280" t="str" cm="1">
        <f t="array" ref="BR66">INDEX(コード化!$CG$5:$CQ$110,BR$3-6,$G66)</f>
        <v>5000000</v>
      </c>
      <c r="BS66" s="280" t="str" cm="1">
        <f t="array" ref="BS66">INDEX(コード化!$CG$5:$CQ$110,BS$3-6,$G66)</f>
        <v>5000000</v>
      </c>
      <c r="BT66" s="280" t="str" cm="1">
        <f t="array" ref="BT66">INDEX(コード化!$CG$5:$CQ$110,BT$3-6,$G66)</f>
        <v>5000000</v>
      </c>
      <c r="BU66" s="280" t="str" cm="1">
        <f t="array" ref="BU66">INDEX(コード化!$CG$5:$CQ$110,BU$3-6,$G66)</f>
        <v>5000000</v>
      </c>
      <c r="BV66" s="280" t="str" cm="1">
        <f t="array" ref="BV66">INDEX(コード化!$CG$5:$CQ$110,BV$3-6,$G66)</f>
        <v>5000000</v>
      </c>
      <c r="BW66" s="280" t="str" cm="1">
        <f t="array" ref="BW66">INDEX(コード化!$CG$5:$CQ$110,BW$3-6,$G66)</f>
        <v>5000000</v>
      </c>
      <c r="BX66" s="280" t="str" cm="1">
        <f t="array" ref="BX66">INDEX(コード化!$CG$5:$CQ$110,BX$3-6,$G66)</f>
        <v>5000000</v>
      </c>
      <c r="BY66" s="280" t="str" cm="1">
        <f t="array" ref="BY66">INDEX(コード化!$CG$5:$CQ$110,BY$3-6,$G66)</f>
        <v>5000000</v>
      </c>
      <c r="BZ66" s="280" t="str" cm="1">
        <f t="array" ref="BZ66">INDEX(コード化!$CG$5:$CQ$110,BZ$3-6,$G66)</f>
        <v>5000000</v>
      </c>
      <c r="CA66" s="280" t="str" cm="1">
        <f t="array" ref="CA66">INDEX(コード化!$CG$5:$CQ$110,CA$3-6,$G66)</f>
        <v>5000000</v>
      </c>
      <c r="CB66" s="280" t="str" cm="1">
        <f t="array" ref="CB66">INDEX(コード化!$CG$5:$CQ$110,CB$3-6,$G66)</f>
        <v>5000000</v>
      </c>
      <c r="CC66" s="280" t="str" cm="1">
        <f t="array" ref="CC66">INDEX(コード化!$CG$5:$CQ$110,CC$3-6,$G66)</f>
        <v>5000000</v>
      </c>
      <c r="CD66" s="280" t="str" cm="1">
        <f t="array" ref="CD66">INDEX(コード化!$CG$5:$CQ$110,CD$3-6,$G66)</f>
        <v>5000000</v>
      </c>
      <c r="CE66" s="280" t="str" cm="1">
        <f t="array" ref="CE66">INDEX(コード化!$CG$5:$CQ$110,CE$3-6,$G66)</f>
        <v>5000000</v>
      </c>
      <c r="CF66" s="280" t="str" cm="1">
        <f t="array" ref="CF66">INDEX(コード化!$CG$5:$CQ$110,CF$3-6,$G66)</f>
        <v>5000000</v>
      </c>
      <c r="CG66" s="280" t="str" cm="1">
        <f t="array" ref="CG66">INDEX(コード化!$CG$5:$CQ$110,CG$3-6,$G66)</f>
        <v>5000000</v>
      </c>
      <c r="CH66" s="280" t="str" cm="1">
        <f t="array" ref="CH66">INDEX(コード化!$CG$5:$CQ$110,CH$3-6,$G66)</f>
        <v>5000000</v>
      </c>
      <c r="CI66" s="280" t="str" cm="1">
        <f t="array" ref="CI66">INDEX(コード化!$CG$5:$CQ$110,CI$3-6,$G66)</f>
        <v>5000000</v>
      </c>
      <c r="CJ66" s="280" t="str" cm="1">
        <f t="array" ref="CJ66">INDEX(コード化!$CG$5:$CQ$110,CJ$3-6,$G66)</f>
        <v>5000000</v>
      </c>
      <c r="CK66" s="280" t="str" cm="1">
        <f t="array" ref="CK66">INDEX(コード化!$CG$5:$CQ$110,CK$3-6,$G66)</f>
        <v>5000000</v>
      </c>
      <c r="CL66" s="280" t="str" cm="1">
        <f t="array" ref="CL66">INDEX(コード化!$CG$5:$CQ$110,CL$3-6,$G66)</f>
        <v>5000000</v>
      </c>
      <c r="CM66" s="280" t="str" cm="1">
        <f t="array" ref="CM66">INDEX(コード化!$CG$5:$CQ$110,CM$3-6,$G66)</f>
        <v>5000000</v>
      </c>
      <c r="CN66" s="280" t="str" cm="1">
        <f t="array" ref="CN66">INDEX(コード化!$CG$5:$CQ$110,CN$3-6,$G66)</f>
        <v>5000000</v>
      </c>
      <c r="CO66" s="280" t="str" cm="1">
        <f t="array" ref="CO66">INDEX(コード化!$CG$5:$CQ$110,CO$3-6,$G66)</f>
        <v>5000000</v>
      </c>
      <c r="CP66" s="280" t="str" cm="1">
        <f t="array" ref="CP66">INDEX(コード化!$CG$5:$CQ$110,CP$3-6,$G66)</f>
        <v>5000000</v>
      </c>
      <c r="CQ66" s="280" t="str" cm="1">
        <f t="array" ref="CQ66">INDEX(コード化!$CG$5:$CQ$110,CQ$3-6,$G66)</f>
        <v>5000000</v>
      </c>
      <c r="CR66" s="280" t="str" cm="1">
        <f t="array" ref="CR66">INDEX(コード化!$CG$5:$CQ$110,CR$3-6,$G66)</f>
        <v>5000000</v>
      </c>
      <c r="CS66" s="280" t="str" cm="1">
        <f t="array" ref="CS66">INDEX(コード化!$CG$5:$CQ$110,CS$3-6,$G66)</f>
        <v>5000000</v>
      </c>
      <c r="CT66" s="280" t="str" cm="1">
        <f t="array" ref="CT66">INDEX(コード化!$CG$5:$CQ$110,CT$3-6,$G66)</f>
        <v>5000000</v>
      </c>
      <c r="CU66" s="280" t="str" cm="1">
        <f t="array" ref="CU66">INDEX(コード化!$CG$5:$CQ$110,CU$3-6,$G66)</f>
        <v>5000000</v>
      </c>
      <c r="CV66" s="280" t="str" cm="1">
        <f t="array" ref="CV66">INDEX(コード化!$CG$5:$CQ$110,CV$3-6,$G66)</f>
        <v>5000000</v>
      </c>
      <c r="CW66" s="280" t="str" cm="1">
        <f t="array" ref="CW66">INDEX(コード化!$CG$5:$CQ$110,CW$3-6,$G66)</f>
        <v>5000000</v>
      </c>
      <c r="CX66" s="280" t="str" cm="1">
        <f t="array" ref="CX66">INDEX(コード化!$CG$5:$CQ$110,CX$3-6,$G66)</f>
        <v>5000000</v>
      </c>
      <c r="CY66" s="280" t="str" cm="1">
        <f t="array" ref="CY66">INDEX(コード化!$CG$5:$CQ$110,CY$3-6,$G66)</f>
        <v>5000000</v>
      </c>
      <c r="CZ66" s="280" t="str" cm="1">
        <f t="array" ref="CZ66">INDEX(コード化!$CG$5:$CQ$110,CZ$3-6,$G66)</f>
        <v>5000000</v>
      </c>
      <c r="DA66" s="280" t="str" cm="1">
        <f t="array" ref="DA66">INDEX(コード化!$CG$5:$CQ$110,DA$3-6,$G66)</f>
        <v>5000000</v>
      </c>
      <c r="DB66" s="280" t="str" cm="1">
        <f t="array" ref="DB66">INDEX(コード化!$CG$5:$CQ$110,DB$3-6,$G66)</f>
        <v>5000000</v>
      </c>
      <c r="DC66" s="280" t="str" cm="1">
        <f t="array" ref="DC66">INDEX(コード化!$CG$5:$CQ$110,DC$3-6,$G66)</f>
        <v>5000000</v>
      </c>
      <c r="DD66" s="280" t="str" cm="1">
        <f t="array" ref="DD66">INDEX(コード化!$CG$5:$CQ$110,DD$3-6,$G66)</f>
        <v>5000000</v>
      </c>
      <c r="DE66" s="280" t="str" cm="1">
        <f t="array" ref="DE66">INDEX(コード化!$CG$5:$CQ$110,DE$3-6,$G66)</f>
        <v>5000000</v>
      </c>
      <c r="DF66" s="280" t="str" cm="1">
        <f t="array" ref="DF66">INDEX(コード化!$CG$5:$CQ$110,DF$3-6,$G66)</f>
        <v>5000000</v>
      </c>
      <c r="DG66" s="280" t="str" cm="1">
        <f t="array" ref="DG66">INDEX(コード化!$CG$5:$CQ$110,DG$3-6,$G66)</f>
        <v>5000000</v>
      </c>
      <c r="DH66" s="280" t="str" cm="1">
        <f t="array" ref="DH66">INDEX(コード化!$CG$5:$CQ$110,DH$3-6,$G66)</f>
        <v>5000000</v>
      </c>
      <c r="DI66" s="280" t="str" cm="1">
        <f t="array" ref="DI66">INDEX(コード化!$CG$5:$CQ$110,DI$3-6,$G66)</f>
        <v>5000000</v>
      </c>
      <c r="DK66" s="80" cm="1">
        <f t="array" aca="1" ref="DK66" ca="1">_xlfn.IFS(MID(H66,5,1)="4",1,MID(H66,5,1)="1",1,TRUE,0)</f>
        <v>0</v>
      </c>
      <c r="DL66" s="80" cm="1">
        <f t="array" aca="1" ref="DL66" ca="1">_xlfn.IFS(MID(I66,5,1)="4",1,MID(I66,5,1)="1",1,TRUE,0)</f>
        <v>0</v>
      </c>
      <c r="DM66" s="80" cm="1">
        <f t="array" aca="1" ref="DM66" ca="1">_xlfn.IFS(MID(J66,5,1)="4",1,MID(J66,5,1)="1",1,TRUE,0)</f>
        <v>0</v>
      </c>
      <c r="DN66" s="80" cm="1">
        <f t="array" aca="1" ref="DN66" ca="1">_xlfn.IFS(MID(K66,5,1)="4",1,MID(K66,5,1)="1",1,TRUE,0)</f>
        <v>0</v>
      </c>
      <c r="DO66" s="80" cm="1">
        <f t="array" aca="1" ref="DO66" ca="1">_xlfn.IFS(MID(L66,5,1)="4",1,MID(L66,5,1)="1",1,TRUE,0)</f>
        <v>0</v>
      </c>
      <c r="DP66" s="80" cm="1">
        <f t="array" aca="1" ref="DP66" ca="1">_xlfn.IFS(MID(M66,5,1)="4",1,MID(M66,5,1)="1",1,TRUE,0)</f>
        <v>0</v>
      </c>
      <c r="DQ66" s="80" cm="1">
        <f t="array" ref="DQ66">_xlfn.IFS(MID(N66,5,1)="4",1,MID(N66,5,1)="1",1,TRUE,0)</f>
        <v>0</v>
      </c>
      <c r="DR66" s="80" cm="1">
        <f t="array" ref="DR66">_xlfn.IFS(MID(O66,5,1)="4",1,MID(O66,5,1)="1",1,TRUE,0)</f>
        <v>0</v>
      </c>
      <c r="DS66" s="80" cm="1">
        <f t="array" ref="DS66">_xlfn.IFS(MID(P66,5,1)="4",1,MID(P66,5,1)="1",1,TRUE,0)</f>
        <v>0</v>
      </c>
      <c r="DT66" s="80" cm="1">
        <f t="array" ref="DT66">_xlfn.IFS(MID(Q66,5,1)="4",1,MID(Q66,5,1)="1",1,TRUE,0)</f>
        <v>0</v>
      </c>
      <c r="DU66" s="80" cm="1">
        <f t="array" ref="DU66">_xlfn.IFS(MID(R66,5,1)="4",1,MID(R66,5,1)="1",1,TRUE,0)</f>
        <v>0</v>
      </c>
      <c r="DV66" s="80" cm="1">
        <f t="array" ref="DV66">_xlfn.IFS(MID(S66,5,1)="4",1,MID(S66,5,1)="1",1,TRUE,0)</f>
        <v>0</v>
      </c>
      <c r="DW66" s="80" cm="1">
        <f t="array" ref="DW66">_xlfn.IFS(MID(T66,5,1)="4",1,MID(T66,5,1)="1",1,TRUE,0)</f>
        <v>0</v>
      </c>
      <c r="DX66" s="80" cm="1">
        <f t="array" ref="DX66">_xlfn.IFS(MID(U66,5,1)="4",1,MID(U66,5,1)="1",1,TRUE,0)</f>
        <v>0</v>
      </c>
      <c r="DY66" s="80" cm="1">
        <f t="array" ref="DY66">_xlfn.IFS(MID(V66,5,1)="4",1,MID(V66,5,1)="1",1,TRUE,0)</f>
        <v>0</v>
      </c>
      <c r="DZ66" s="80" cm="1">
        <f t="array" ref="DZ66">_xlfn.IFS(MID(W66,5,1)="4",1,MID(W66,5,1)="1",1,TRUE,0)</f>
        <v>0</v>
      </c>
      <c r="EA66" s="80" cm="1">
        <f t="array" ref="EA66">_xlfn.IFS(MID(X66,5,1)="4",1,MID(X66,5,1)="1",1,TRUE,0)</f>
        <v>0</v>
      </c>
      <c r="EB66" s="80" cm="1">
        <f t="array" ref="EB66">_xlfn.IFS(MID(Y66,5,1)="4",1,MID(Y66,5,1)="1",1,TRUE,0)</f>
        <v>0</v>
      </c>
      <c r="EC66" s="80" cm="1">
        <f t="array" ref="EC66">_xlfn.IFS(MID(Z66,5,1)="4",1,MID(Z66,5,1)="1",1,TRUE,0)</f>
        <v>0</v>
      </c>
      <c r="ED66" s="80" cm="1">
        <f t="array" ref="ED66">_xlfn.IFS(MID(AA66,5,1)="4",1,MID(AA66,5,1)="1",1,TRUE,0)</f>
        <v>0</v>
      </c>
      <c r="EE66" s="80" cm="1">
        <f t="array" ref="EE66">_xlfn.IFS(MID(AB66,5,1)="4",1,MID(AB66,5,1)="1",1,TRUE,0)</f>
        <v>0</v>
      </c>
      <c r="EF66" s="80" cm="1">
        <f t="array" ref="EF66">_xlfn.IFS(MID(AC66,5,1)="4",1,MID(AC66,5,1)="1",1,TRUE,0)</f>
        <v>0</v>
      </c>
      <c r="EG66" s="80" cm="1">
        <f t="array" ref="EG66">_xlfn.IFS(MID(AD66,5,1)="4",1,MID(AD66,5,1)="1",1,TRUE,0)</f>
        <v>0</v>
      </c>
      <c r="EH66" s="80" cm="1">
        <f t="array" ref="EH66">_xlfn.IFS(MID(AE66,5,1)="4",1,MID(AE66,5,1)="1",1,TRUE,0)</f>
        <v>0</v>
      </c>
      <c r="EI66" s="80" cm="1">
        <f t="array" ref="EI66">_xlfn.IFS(MID(AF66,5,1)="4",1,MID(AF66,5,1)="1",1,TRUE,0)</f>
        <v>0</v>
      </c>
      <c r="EJ66" s="80" cm="1">
        <f t="array" ref="EJ66">_xlfn.IFS(MID(AG66,5,1)="4",1,MID(AG66,5,1)="1",1,TRUE,0)</f>
        <v>0</v>
      </c>
      <c r="EK66" s="80" cm="1">
        <f t="array" ref="EK66">_xlfn.IFS(MID(AH66,5,1)="4",1,MID(AH66,5,1)="1",1,TRUE,0)</f>
        <v>0</v>
      </c>
      <c r="EL66" s="80" cm="1">
        <f t="array" ref="EL66">_xlfn.IFS(MID(AI66,5,1)="4",1,MID(AI66,5,1)="1",1,TRUE,0)</f>
        <v>0</v>
      </c>
      <c r="EM66" s="80" cm="1">
        <f t="array" ref="EM66">_xlfn.IFS(MID(AJ66,5,1)="4",1,MID(AJ66,5,1)="1",1,TRUE,0)</f>
        <v>0</v>
      </c>
      <c r="EN66" s="80" cm="1">
        <f t="array" ref="EN66">_xlfn.IFS(MID(AK66,5,1)="4",1,MID(AK66,5,1)="1",1,TRUE,0)</f>
        <v>0</v>
      </c>
      <c r="EO66" s="80" cm="1">
        <f t="array" ref="EO66">_xlfn.IFS(MID(AL66,5,1)="4",1,MID(AL66,5,1)="1",1,TRUE,0)</f>
        <v>0</v>
      </c>
      <c r="EP66" s="80" cm="1">
        <f t="array" ref="EP66">_xlfn.IFS(MID(AM66,5,1)="4",1,MID(AM66,5,1)="1",1,TRUE,0)</f>
        <v>0</v>
      </c>
      <c r="EQ66" s="80" cm="1">
        <f t="array" ref="EQ66">_xlfn.IFS(MID(AN66,5,1)="4",1,MID(AN66,5,1)="1",1,TRUE,0)</f>
        <v>0</v>
      </c>
      <c r="ER66" s="80" cm="1">
        <f t="array" ref="ER66">_xlfn.IFS(MID(AO66,5,1)="4",1,MID(AO66,5,1)="1",1,TRUE,0)</f>
        <v>0</v>
      </c>
      <c r="ES66" s="80" cm="1">
        <f t="array" ref="ES66">_xlfn.IFS(MID(AP66,5,1)="4",1,MID(AP66,5,1)="1",1,TRUE,0)</f>
        <v>0</v>
      </c>
      <c r="ET66" s="80" cm="1">
        <f t="array" ref="ET66">_xlfn.IFS(MID(AQ66,5,1)="4",1,MID(AQ66,5,1)="1",1,TRUE,0)</f>
        <v>0</v>
      </c>
      <c r="EU66" s="80" cm="1">
        <f t="array" ref="EU66">_xlfn.IFS(MID(AR66,5,1)="4",1,MID(AR66,5,1)="1",1,TRUE,0)</f>
        <v>0</v>
      </c>
      <c r="EV66" s="80" cm="1">
        <f t="array" ref="EV66">_xlfn.IFS(MID(AS66,5,1)="4",1,MID(AS66,5,1)="1",1,TRUE,0)</f>
        <v>0</v>
      </c>
      <c r="EW66" s="80" cm="1">
        <f t="array" ref="EW66">_xlfn.IFS(MID(AT66,5,1)="4",1,MID(AT66,5,1)="1",1,TRUE,0)</f>
        <v>0</v>
      </c>
      <c r="EX66" s="80" cm="1">
        <f t="array" ref="EX66">_xlfn.IFS(MID(AU66,5,1)="4",1,MID(AU66,5,1)="1",1,TRUE,0)</f>
        <v>0</v>
      </c>
      <c r="EY66" s="80" cm="1">
        <f t="array" ref="EY66">_xlfn.IFS(MID(AV66,5,1)="4",1,MID(AV66,5,1)="1",1,TRUE,0)</f>
        <v>0</v>
      </c>
      <c r="EZ66" s="80" cm="1">
        <f t="array" ref="EZ66">_xlfn.IFS(MID(AW66,5,1)="4",1,MID(AW66,5,1)="1",1,TRUE,0)</f>
        <v>0</v>
      </c>
      <c r="FA66" s="80" cm="1">
        <f t="array" ref="FA66">_xlfn.IFS(MID(AX66,5,1)="4",1,MID(AX66,5,1)="1",1,TRUE,0)</f>
        <v>0</v>
      </c>
      <c r="FB66" s="80" cm="1">
        <f t="array" ref="FB66">_xlfn.IFS(MID(AY66,5,1)="4",1,MID(AY66,5,1)="1",1,TRUE,0)</f>
        <v>0</v>
      </c>
      <c r="FC66" s="80" cm="1">
        <f t="array" ref="FC66">_xlfn.IFS(MID(AZ66,5,1)="4",1,MID(AZ66,5,1)="1",1,TRUE,0)</f>
        <v>0</v>
      </c>
      <c r="FD66" s="80" cm="1">
        <f t="array" ref="FD66">_xlfn.IFS(MID(BA66,5,1)="4",1,MID(BA66,5,1)="1",1,TRUE,0)</f>
        <v>0</v>
      </c>
      <c r="FE66" s="80" cm="1">
        <f t="array" ref="FE66">_xlfn.IFS(MID(BB66,5,1)="4",1,MID(BB66,5,1)="1",1,TRUE,0)</f>
        <v>0</v>
      </c>
      <c r="FF66" s="80" cm="1">
        <f t="array" ref="FF66">_xlfn.IFS(MID(BC66,5,1)="4",1,MID(BC66,5,1)="1",1,TRUE,0)</f>
        <v>0</v>
      </c>
      <c r="FG66" s="80" cm="1">
        <f t="array" ref="FG66">_xlfn.IFS(MID(BD66,5,1)="4",1,MID(BD66,5,1)="1",1,TRUE,0)</f>
        <v>0</v>
      </c>
      <c r="FH66" s="80" cm="1">
        <f t="array" ref="FH66">_xlfn.IFS(MID(BE66,5,1)="4",1,MID(BE66,5,1)="1",1,TRUE,0)</f>
        <v>0</v>
      </c>
      <c r="FI66" s="80" cm="1">
        <f t="array" ref="FI66">_xlfn.IFS(MID(BF66,5,1)="4",1,MID(BF66,5,1)="1",1,TRUE,0)</f>
        <v>0</v>
      </c>
      <c r="FJ66" s="80" cm="1">
        <f t="array" ref="FJ66">_xlfn.IFS(MID(BG66,5,1)="4",1,MID(BG66,5,1)="1",1,TRUE,0)</f>
        <v>0</v>
      </c>
      <c r="FK66" s="80" cm="1">
        <f t="array" ref="FK66">_xlfn.IFS(MID(BH66,5,1)="4",1,MID(BH66,5,1)="1",1,TRUE,0)</f>
        <v>0</v>
      </c>
      <c r="FL66" s="80" cm="1">
        <f t="array" ref="FL66">_xlfn.IFS(MID(BI66,5,1)="4",1,MID(BI66,5,1)="1",1,TRUE,0)</f>
        <v>0</v>
      </c>
      <c r="FM66" s="80" cm="1">
        <f t="array" ref="FM66">_xlfn.IFS(MID(BJ66,5,1)="4",1,MID(BJ66,5,1)="1",1,TRUE,0)</f>
        <v>0</v>
      </c>
      <c r="FN66" s="80" cm="1">
        <f t="array" ref="FN66">_xlfn.IFS(MID(BK66,5,1)="4",1,MID(BK66,5,1)="1",1,TRUE,0)</f>
        <v>0</v>
      </c>
      <c r="FO66" s="80" cm="1">
        <f t="array" ref="FO66">_xlfn.IFS(MID(BL66,5,1)="4",1,MID(BL66,5,1)="1",1,TRUE,0)</f>
        <v>0</v>
      </c>
      <c r="FP66" s="80" cm="1">
        <f t="array" ref="FP66">_xlfn.IFS(MID(BM66,5,1)="4",1,MID(BM66,5,1)="1",1,TRUE,0)</f>
        <v>0</v>
      </c>
      <c r="FQ66" s="80" cm="1">
        <f t="array" ref="FQ66">_xlfn.IFS(MID(BN66,5,1)="4",1,MID(BN66,5,1)="1",1,TRUE,0)</f>
        <v>0</v>
      </c>
      <c r="FR66" s="80" cm="1">
        <f t="array" ref="FR66">_xlfn.IFS(MID(BO66,5,1)="4",1,MID(BO66,5,1)="1",1,TRUE,0)</f>
        <v>0</v>
      </c>
      <c r="FS66" s="80" cm="1">
        <f t="array" ref="FS66">_xlfn.IFS(MID(BP66,5,1)="4",1,MID(BP66,5,1)="1",1,TRUE,0)</f>
        <v>0</v>
      </c>
      <c r="FT66" s="80" cm="1">
        <f t="array" ref="FT66">_xlfn.IFS(MID(BQ66,5,1)="4",1,MID(BQ66,5,1)="1",1,TRUE,0)</f>
        <v>0</v>
      </c>
      <c r="FU66" s="80" cm="1">
        <f t="array" ref="FU66">_xlfn.IFS(MID(BR66,5,1)="4",1,MID(BR66,5,1)="1",1,TRUE,0)</f>
        <v>0</v>
      </c>
      <c r="FV66" s="80" cm="1">
        <f t="array" ref="FV66">_xlfn.IFS(MID(BS66,5,1)="4",1,MID(BS66,5,1)="1",1,TRUE,0)</f>
        <v>0</v>
      </c>
      <c r="FW66" s="80" cm="1">
        <f t="array" ref="FW66">_xlfn.IFS(MID(BT66,5,1)="4",1,MID(BT66,5,1)="1",1,TRUE,0)</f>
        <v>0</v>
      </c>
      <c r="FX66" s="80" cm="1">
        <f t="array" ref="FX66">_xlfn.IFS(MID(BU66,5,1)="4",1,MID(BU66,5,1)="1",1,TRUE,0)</f>
        <v>0</v>
      </c>
      <c r="FY66" s="80" cm="1">
        <f t="array" ref="FY66">_xlfn.IFS(MID(BV66,5,1)="4",1,MID(BV66,5,1)="1",1,TRUE,0)</f>
        <v>0</v>
      </c>
      <c r="FZ66" s="80" cm="1">
        <f t="array" ref="FZ66">_xlfn.IFS(MID(BW66,5,1)="4",1,MID(BW66,5,1)="1",1,TRUE,0)</f>
        <v>0</v>
      </c>
      <c r="GA66" s="80" cm="1">
        <f t="array" ref="GA66">_xlfn.IFS(MID(BX66,5,1)="4",1,MID(BX66,5,1)="1",1,TRUE,0)</f>
        <v>0</v>
      </c>
      <c r="GB66" s="80" cm="1">
        <f t="array" ref="GB66">_xlfn.IFS(MID(BY66,5,1)="4",1,MID(BY66,5,1)="1",1,TRUE,0)</f>
        <v>0</v>
      </c>
      <c r="GC66" s="80" cm="1">
        <f t="array" ref="GC66">_xlfn.IFS(MID(BZ66,5,1)="4",1,MID(BZ66,5,1)="1",1,TRUE,0)</f>
        <v>0</v>
      </c>
      <c r="GD66" s="80" cm="1">
        <f t="array" ref="GD66">_xlfn.IFS(MID(CA66,5,1)="4",1,MID(CA66,5,1)="1",1,TRUE,0)</f>
        <v>0</v>
      </c>
      <c r="GE66" s="80" cm="1">
        <f t="array" ref="GE66">_xlfn.IFS(MID(CB66,5,1)="4",1,MID(CB66,5,1)="1",1,TRUE,0)</f>
        <v>0</v>
      </c>
      <c r="GF66" s="80" cm="1">
        <f t="array" ref="GF66">_xlfn.IFS(MID(CC66,5,1)="4",1,MID(CC66,5,1)="1",1,TRUE,0)</f>
        <v>0</v>
      </c>
      <c r="GG66" s="80" cm="1">
        <f t="array" ref="GG66">_xlfn.IFS(MID(CD66,5,1)="4",1,MID(CD66,5,1)="1",1,TRUE,0)</f>
        <v>0</v>
      </c>
      <c r="GH66" s="80" cm="1">
        <f t="array" ref="GH66">_xlfn.IFS(MID(CE66,5,1)="4",1,MID(CE66,5,1)="1",1,TRUE,0)</f>
        <v>0</v>
      </c>
      <c r="GI66" s="80" cm="1">
        <f t="array" ref="GI66">_xlfn.IFS(MID(CF66,5,1)="4",1,MID(CF66,5,1)="1",1,TRUE,0)</f>
        <v>0</v>
      </c>
      <c r="GJ66" s="80" cm="1">
        <f t="array" ref="GJ66">_xlfn.IFS(MID(CG66,5,1)="4",1,MID(CG66,5,1)="1",1,TRUE,0)</f>
        <v>0</v>
      </c>
      <c r="GK66" s="80" cm="1">
        <f t="array" ref="GK66">_xlfn.IFS(MID(CH66,5,1)="4",1,MID(CH66,5,1)="1",1,TRUE,0)</f>
        <v>0</v>
      </c>
      <c r="GL66" s="80" cm="1">
        <f t="array" ref="GL66">_xlfn.IFS(MID(CI66,5,1)="4",1,MID(CI66,5,1)="1",1,TRUE,0)</f>
        <v>0</v>
      </c>
      <c r="GM66" s="80" cm="1">
        <f t="array" ref="GM66">_xlfn.IFS(MID(CJ66,5,1)="4",1,MID(CJ66,5,1)="1",1,TRUE,0)</f>
        <v>0</v>
      </c>
      <c r="GN66" s="80" cm="1">
        <f t="array" ref="GN66">_xlfn.IFS(MID(CK66,5,1)="4",1,MID(CK66,5,1)="1",1,TRUE,0)</f>
        <v>0</v>
      </c>
      <c r="GO66" s="80" cm="1">
        <f t="array" ref="GO66">_xlfn.IFS(MID(CL66,5,1)="4",1,MID(CL66,5,1)="1",1,TRUE,0)</f>
        <v>0</v>
      </c>
      <c r="GP66" s="80" cm="1">
        <f t="array" ref="GP66">_xlfn.IFS(MID(CM66,5,1)="4",1,MID(CM66,5,1)="1",1,TRUE,0)</f>
        <v>0</v>
      </c>
      <c r="GQ66" s="80" cm="1">
        <f t="array" ref="GQ66">_xlfn.IFS(MID(CN66,5,1)="4",1,MID(CN66,5,1)="1",1,TRUE,0)</f>
        <v>0</v>
      </c>
      <c r="GR66" s="80" cm="1">
        <f t="array" ref="GR66">_xlfn.IFS(MID(CO66,5,1)="4",1,MID(CO66,5,1)="1",1,TRUE,0)</f>
        <v>0</v>
      </c>
      <c r="GS66" s="80" cm="1">
        <f t="array" ref="GS66">_xlfn.IFS(MID(CP66,5,1)="4",1,MID(CP66,5,1)="1",1,TRUE,0)</f>
        <v>0</v>
      </c>
      <c r="GT66" s="80" cm="1">
        <f t="array" ref="GT66">_xlfn.IFS(MID(CQ66,5,1)="4",1,MID(CQ66,5,1)="1",1,TRUE,0)</f>
        <v>0</v>
      </c>
      <c r="GU66" s="80" cm="1">
        <f t="array" ref="GU66">_xlfn.IFS(MID(CR66,5,1)="4",1,MID(CR66,5,1)="1",1,TRUE,0)</f>
        <v>0</v>
      </c>
      <c r="GV66" s="80" cm="1">
        <f t="array" ref="GV66">_xlfn.IFS(MID(CS66,5,1)="4",1,MID(CS66,5,1)="1",1,TRUE,0)</f>
        <v>0</v>
      </c>
      <c r="GW66" s="80" cm="1">
        <f t="array" ref="GW66">_xlfn.IFS(MID(CT66,5,1)="4",1,MID(CT66,5,1)="1",1,TRUE,0)</f>
        <v>0</v>
      </c>
      <c r="GX66" s="80" cm="1">
        <f t="array" ref="GX66">_xlfn.IFS(MID(CU66,5,1)="4",1,MID(CU66,5,1)="1",1,TRUE,0)</f>
        <v>0</v>
      </c>
      <c r="GY66" s="80" cm="1">
        <f t="array" ref="GY66">_xlfn.IFS(MID(CV66,5,1)="4",1,MID(CV66,5,1)="1",1,TRUE,0)</f>
        <v>0</v>
      </c>
      <c r="GZ66" s="80" cm="1">
        <f t="array" ref="GZ66">_xlfn.IFS(MID(CW66,5,1)="4",1,MID(CW66,5,1)="1",1,TRUE,0)</f>
        <v>0</v>
      </c>
      <c r="HA66" s="80" cm="1">
        <f t="array" ref="HA66">_xlfn.IFS(MID(CX66,5,1)="4",1,MID(CX66,5,1)="1",1,TRUE,0)</f>
        <v>0</v>
      </c>
      <c r="HB66" s="80" cm="1">
        <f t="array" ref="HB66">_xlfn.IFS(MID(CY66,5,1)="4",1,MID(CY66,5,1)="1",1,TRUE,0)</f>
        <v>0</v>
      </c>
      <c r="HC66" s="80" cm="1">
        <f t="array" ref="HC66">_xlfn.IFS(MID(CZ66,5,1)="4",1,MID(CZ66,5,1)="1",1,TRUE,0)</f>
        <v>0</v>
      </c>
      <c r="HD66" s="80" cm="1">
        <f t="array" ref="HD66">_xlfn.IFS(MID(DA66,5,1)="4",1,MID(DA66,5,1)="1",1,TRUE,0)</f>
        <v>0</v>
      </c>
      <c r="HE66" s="80" cm="1">
        <f t="array" ref="HE66">_xlfn.IFS(MID(DB66,5,1)="4",1,MID(DB66,5,1)="1",1,TRUE,0)</f>
        <v>0</v>
      </c>
      <c r="HF66" s="80" cm="1">
        <f t="array" ref="HF66">_xlfn.IFS(MID(DC66,5,1)="4",1,MID(DC66,5,1)="1",1,TRUE,0)</f>
        <v>0</v>
      </c>
      <c r="HG66" s="80" cm="1">
        <f t="array" ref="HG66">_xlfn.IFS(MID(DD66,5,1)="4",1,MID(DD66,5,1)="1",1,TRUE,0)</f>
        <v>0</v>
      </c>
      <c r="HH66" s="80" cm="1">
        <f t="array" ref="HH66">_xlfn.IFS(MID(DE66,5,1)="4",1,MID(DE66,5,1)="1",1,TRUE,0)</f>
        <v>0</v>
      </c>
      <c r="HI66" s="80" cm="1">
        <f t="array" ref="HI66">_xlfn.IFS(MID(DF66,5,1)="4",1,MID(DF66,5,1)="1",1,TRUE,0)</f>
        <v>0</v>
      </c>
      <c r="HJ66" s="80" cm="1">
        <f t="array" ref="HJ66">_xlfn.IFS(MID(DG66,5,1)="4",1,MID(DG66,5,1)="1",1,TRUE,0)</f>
        <v>0</v>
      </c>
      <c r="HK66" s="80" cm="1">
        <f t="array" ref="HK66">_xlfn.IFS(MID(DH66,5,1)="4",1,MID(DH66,5,1)="1",1,TRUE,0)</f>
        <v>0</v>
      </c>
      <c r="HL66" s="80" cm="1">
        <f t="array" ref="HL66">_xlfn.IFS(MID(DI66,5,1)="4",1,MID(DI66,5,1)="1",1,TRUE,0)</f>
        <v>0</v>
      </c>
    </row>
    <row r="67" spans="1:220" s="80" customFormat="1" ht="26" x14ac:dyDescent="0.2">
      <c r="A67" s="268">
        <v>71</v>
      </c>
      <c r="B67" s="269" t="s">
        <v>2458</v>
      </c>
      <c r="C67" s="269" t="s">
        <v>2528</v>
      </c>
      <c r="D67" s="270" t="s">
        <v>2529</v>
      </c>
      <c r="E67" s="250"/>
      <c r="G67" s="80">
        <v>5</v>
      </c>
      <c r="H67" s="280" t="str" cm="1">
        <f t="array" aca="1" ref="H67" ca="1">INDEX(コード化!$CG$5:$CQ$110,H$3-6,$G67)</f>
        <v>5000000</v>
      </c>
      <c r="I67" s="280" t="str" cm="1">
        <f t="array" aca="1" ref="I67" ca="1">INDEX(コード化!$CG$5:$CQ$110,I$3-6,$G67)</f>
        <v>5000000</v>
      </c>
      <c r="J67" s="280" t="str" cm="1">
        <f t="array" aca="1" ref="J67" ca="1">INDEX(コード化!$CG$5:$CQ$110,J$3-6,$G67)</f>
        <v>5000000</v>
      </c>
      <c r="K67" s="280" t="str" cm="1">
        <f t="array" aca="1" ref="K67" ca="1">INDEX(コード化!$CG$5:$CQ$110,K$3-6,$G67)</f>
        <v>5000000</v>
      </c>
      <c r="L67" s="280" t="str" cm="1">
        <f t="array" aca="1" ref="L67" ca="1">INDEX(コード化!$CG$5:$CQ$110,L$3-6,$G67)</f>
        <v>5000000</v>
      </c>
      <c r="M67" s="280" t="str" cm="1">
        <f t="array" aca="1" ref="M67" ca="1">INDEX(コード化!$CG$5:$CQ$110,M$3-6,$G67)</f>
        <v>5000000</v>
      </c>
      <c r="N67" s="280" t="str" cm="1">
        <f t="array" ref="N67">INDEX(コード化!$CG$5:$CQ$110,N$3-6,$G67)</f>
        <v>5000000</v>
      </c>
      <c r="O67" s="280" t="str" cm="1">
        <f t="array" ref="O67">INDEX(コード化!$CG$5:$CQ$110,O$3-6,$G67)</f>
        <v>5000000</v>
      </c>
      <c r="P67" s="280" t="str" cm="1">
        <f t="array" ref="P67">INDEX(コード化!$CG$5:$CQ$110,P$3-6,$G67)</f>
        <v>5000000</v>
      </c>
      <c r="Q67" s="280" t="str" cm="1">
        <f t="array" ref="Q67">INDEX(コード化!$CG$5:$CQ$110,Q$3-6,$G67)</f>
        <v>5000000</v>
      </c>
      <c r="R67" s="280" t="str" cm="1">
        <f t="array" ref="R67">INDEX(コード化!$CG$5:$CQ$110,R$3-6,$G67)</f>
        <v>5000000</v>
      </c>
      <c r="S67" s="280" t="str" cm="1">
        <f t="array" ref="S67">INDEX(コード化!$CG$5:$CQ$110,S$3-6,$G67)</f>
        <v>5000000</v>
      </c>
      <c r="T67" s="280" t="str" cm="1">
        <f t="array" ref="T67">INDEX(コード化!$CG$5:$CQ$110,T$3-6,$G67)</f>
        <v>5000000</v>
      </c>
      <c r="U67" s="280" t="str" cm="1">
        <f t="array" ref="U67">INDEX(コード化!$CG$5:$CQ$110,U$3-6,$G67)</f>
        <v>5000000</v>
      </c>
      <c r="V67" s="280" t="str" cm="1">
        <f t="array" ref="V67">INDEX(コード化!$CG$5:$CQ$110,V$3-6,$G67)</f>
        <v>5000000</v>
      </c>
      <c r="W67" s="280" t="str" cm="1">
        <f t="array" ref="W67">INDEX(コード化!$CG$5:$CQ$110,W$3-6,$G67)</f>
        <v>5000000</v>
      </c>
      <c r="X67" s="280" t="str" cm="1">
        <f t="array" ref="X67">INDEX(コード化!$CG$5:$CQ$110,X$3-6,$G67)</f>
        <v>5000000</v>
      </c>
      <c r="Y67" s="280" t="str" cm="1">
        <f t="array" ref="Y67">INDEX(コード化!$CG$5:$CQ$110,Y$3-6,$G67)</f>
        <v>5000000</v>
      </c>
      <c r="Z67" s="280" t="str" cm="1">
        <f t="array" ref="Z67">INDEX(コード化!$CG$5:$CQ$110,Z$3-6,$G67)</f>
        <v>5000000</v>
      </c>
      <c r="AA67" s="280" t="str" cm="1">
        <f t="array" ref="AA67">INDEX(コード化!$CG$5:$CQ$110,AA$3-6,$G67)</f>
        <v>5000000</v>
      </c>
      <c r="AB67" s="280" t="str" cm="1">
        <f t="array" ref="AB67">INDEX(コード化!$CG$5:$CQ$110,AB$3-6,$G67)</f>
        <v>5000000</v>
      </c>
      <c r="AC67" s="280" t="str" cm="1">
        <f t="array" ref="AC67">INDEX(コード化!$CG$5:$CQ$110,AC$3-6,$G67)</f>
        <v>5000000</v>
      </c>
      <c r="AD67" s="280" t="str" cm="1">
        <f t="array" ref="AD67">INDEX(コード化!$CG$5:$CQ$110,AD$3-6,$G67)</f>
        <v>5000000</v>
      </c>
      <c r="AE67" s="280" t="str" cm="1">
        <f t="array" ref="AE67">INDEX(コード化!$CG$5:$CQ$110,AE$3-6,$G67)</f>
        <v>5000000</v>
      </c>
      <c r="AF67" s="280" t="str" cm="1">
        <f t="array" ref="AF67">INDEX(コード化!$CG$5:$CQ$110,AF$3-6,$G67)</f>
        <v>5000000</v>
      </c>
      <c r="AG67" s="280" t="str" cm="1">
        <f t="array" ref="AG67">INDEX(コード化!$CG$5:$CQ$110,AG$3-6,$G67)</f>
        <v>5000000</v>
      </c>
      <c r="AH67" s="280" t="str" cm="1">
        <f t="array" ref="AH67">INDEX(コード化!$CG$5:$CQ$110,AH$3-6,$G67)</f>
        <v>5000000</v>
      </c>
      <c r="AI67" s="280" t="str" cm="1">
        <f t="array" ref="AI67">INDEX(コード化!$CG$5:$CQ$110,AI$3-6,$G67)</f>
        <v>5000000</v>
      </c>
      <c r="AJ67" s="280" t="str" cm="1">
        <f t="array" ref="AJ67">INDEX(コード化!$CG$5:$CQ$110,AJ$3-6,$G67)</f>
        <v>5000000</v>
      </c>
      <c r="AK67" s="280" t="str" cm="1">
        <f t="array" ref="AK67">INDEX(コード化!$CG$5:$CQ$110,AK$3-6,$G67)</f>
        <v>5000000</v>
      </c>
      <c r="AL67" s="280" t="str" cm="1">
        <f t="array" ref="AL67">INDEX(コード化!$CG$5:$CQ$110,AL$3-6,$G67)</f>
        <v>5000000</v>
      </c>
      <c r="AM67" s="280" t="str" cm="1">
        <f t="array" ref="AM67">INDEX(コード化!$CG$5:$CQ$110,AM$3-6,$G67)</f>
        <v>5000000</v>
      </c>
      <c r="AN67" s="280" t="str" cm="1">
        <f t="array" ref="AN67">INDEX(コード化!$CG$5:$CQ$110,AN$3-6,$G67)</f>
        <v>5000000</v>
      </c>
      <c r="AO67" s="280" t="str" cm="1">
        <f t="array" ref="AO67">INDEX(コード化!$CG$5:$CQ$110,AO$3-6,$G67)</f>
        <v>5000000</v>
      </c>
      <c r="AP67" s="280" t="str" cm="1">
        <f t="array" ref="AP67">INDEX(コード化!$CG$5:$CQ$110,AP$3-6,$G67)</f>
        <v>5000000</v>
      </c>
      <c r="AQ67" s="280" t="str" cm="1">
        <f t="array" ref="AQ67">INDEX(コード化!$CG$5:$CQ$110,AQ$3-6,$G67)</f>
        <v>5000000</v>
      </c>
      <c r="AR67" s="280" t="str" cm="1">
        <f t="array" ref="AR67">INDEX(コード化!$CG$5:$CQ$110,AR$3-6,$G67)</f>
        <v>5000000</v>
      </c>
      <c r="AS67" s="280" t="str" cm="1">
        <f t="array" ref="AS67">INDEX(コード化!$CG$5:$CQ$110,AS$3-6,$G67)</f>
        <v>5000000</v>
      </c>
      <c r="AT67" s="280" t="str" cm="1">
        <f t="array" ref="AT67">INDEX(コード化!$CG$5:$CQ$110,AT$3-6,$G67)</f>
        <v>5000000</v>
      </c>
      <c r="AU67" s="280" t="str" cm="1">
        <f t="array" ref="AU67">INDEX(コード化!$CG$5:$CQ$110,AU$3-6,$G67)</f>
        <v>5000000</v>
      </c>
      <c r="AV67" s="280" t="str" cm="1">
        <f t="array" ref="AV67">INDEX(コード化!$CG$5:$CQ$110,AV$3-6,$G67)</f>
        <v>5000000</v>
      </c>
      <c r="AW67" s="280" t="str" cm="1">
        <f t="array" ref="AW67">INDEX(コード化!$CG$5:$CQ$110,AW$3-6,$G67)</f>
        <v>5000000</v>
      </c>
      <c r="AX67" s="280" t="str" cm="1">
        <f t="array" ref="AX67">INDEX(コード化!$CG$5:$CQ$110,AX$3-6,$G67)</f>
        <v>5000000</v>
      </c>
      <c r="AY67" s="280" t="str" cm="1">
        <f t="array" ref="AY67">INDEX(コード化!$CG$5:$CQ$110,AY$3-6,$G67)</f>
        <v>5000000</v>
      </c>
      <c r="AZ67" s="280" t="str" cm="1">
        <f t="array" ref="AZ67">INDEX(コード化!$CG$5:$CQ$110,AZ$3-6,$G67)</f>
        <v>5000000</v>
      </c>
      <c r="BA67" s="280" t="str" cm="1">
        <f t="array" ref="BA67">INDEX(コード化!$CG$5:$CQ$110,BA$3-6,$G67)</f>
        <v>5000000</v>
      </c>
      <c r="BB67" s="280" t="str" cm="1">
        <f t="array" ref="BB67">INDEX(コード化!$CG$5:$CQ$110,BB$3-6,$G67)</f>
        <v>5000000</v>
      </c>
      <c r="BC67" s="280" t="str" cm="1">
        <f t="array" ref="BC67">INDEX(コード化!$CG$5:$CQ$110,BC$3-6,$G67)</f>
        <v>5000000</v>
      </c>
      <c r="BD67" s="280" t="str" cm="1">
        <f t="array" ref="BD67">INDEX(コード化!$CG$5:$CQ$110,BD$3-6,$G67)</f>
        <v>5000000</v>
      </c>
      <c r="BE67" s="280" t="str" cm="1">
        <f t="array" ref="BE67">INDEX(コード化!$CG$5:$CQ$110,BE$3-6,$G67)</f>
        <v>5000000</v>
      </c>
      <c r="BF67" s="280" t="str" cm="1">
        <f t="array" ref="BF67">INDEX(コード化!$CG$5:$CQ$110,BF$3-6,$G67)</f>
        <v>5000000</v>
      </c>
      <c r="BG67" s="280" t="str" cm="1">
        <f t="array" ref="BG67">INDEX(コード化!$CG$5:$CQ$110,BG$3-6,$G67)</f>
        <v>5000000</v>
      </c>
      <c r="BH67" s="280" t="str" cm="1">
        <f t="array" ref="BH67">INDEX(コード化!$CG$5:$CQ$110,BH$3-6,$G67)</f>
        <v>5000000</v>
      </c>
      <c r="BI67" s="280" t="str" cm="1">
        <f t="array" ref="BI67">INDEX(コード化!$CG$5:$CQ$110,BI$3-6,$G67)</f>
        <v>5000000</v>
      </c>
      <c r="BJ67" s="280" t="str" cm="1">
        <f t="array" ref="BJ67">INDEX(コード化!$CG$5:$CQ$110,BJ$3-6,$G67)</f>
        <v>5000000</v>
      </c>
      <c r="BK67" s="280" t="str" cm="1">
        <f t="array" ref="BK67">INDEX(コード化!$CG$5:$CQ$110,BK$3-6,$G67)</f>
        <v>5000000</v>
      </c>
      <c r="BL67" s="280" t="str" cm="1">
        <f t="array" ref="BL67">INDEX(コード化!$CG$5:$CQ$110,BL$3-6,$G67)</f>
        <v>5000000</v>
      </c>
      <c r="BM67" s="280" t="str" cm="1">
        <f t="array" ref="BM67">INDEX(コード化!$CG$5:$CQ$110,BM$3-6,$G67)</f>
        <v>5000000</v>
      </c>
      <c r="BN67" s="280" t="str" cm="1">
        <f t="array" ref="BN67">INDEX(コード化!$CG$5:$CQ$110,BN$3-6,$G67)</f>
        <v>5000000</v>
      </c>
      <c r="BO67" s="280" t="str" cm="1">
        <f t="array" ref="BO67">INDEX(コード化!$CG$5:$CQ$110,BO$3-6,$G67)</f>
        <v>5000000</v>
      </c>
      <c r="BP67" s="280" t="str" cm="1">
        <f t="array" ref="BP67">INDEX(コード化!$CG$5:$CQ$110,BP$3-6,$G67)</f>
        <v>5000000</v>
      </c>
      <c r="BQ67" s="280" t="str" cm="1">
        <f t="array" ref="BQ67">INDEX(コード化!$CG$5:$CQ$110,BQ$3-6,$G67)</f>
        <v>5000000</v>
      </c>
      <c r="BR67" s="280" t="str" cm="1">
        <f t="array" ref="BR67">INDEX(コード化!$CG$5:$CQ$110,BR$3-6,$G67)</f>
        <v>5000000</v>
      </c>
      <c r="BS67" s="280" t="str" cm="1">
        <f t="array" ref="BS67">INDEX(コード化!$CG$5:$CQ$110,BS$3-6,$G67)</f>
        <v>5000000</v>
      </c>
      <c r="BT67" s="280" t="str" cm="1">
        <f t="array" ref="BT67">INDEX(コード化!$CG$5:$CQ$110,BT$3-6,$G67)</f>
        <v>5000000</v>
      </c>
      <c r="BU67" s="280" t="str" cm="1">
        <f t="array" ref="BU67">INDEX(コード化!$CG$5:$CQ$110,BU$3-6,$G67)</f>
        <v>5000000</v>
      </c>
      <c r="BV67" s="280" t="str" cm="1">
        <f t="array" ref="BV67">INDEX(コード化!$CG$5:$CQ$110,BV$3-6,$G67)</f>
        <v>5000000</v>
      </c>
      <c r="BW67" s="280" t="str" cm="1">
        <f t="array" ref="BW67">INDEX(コード化!$CG$5:$CQ$110,BW$3-6,$G67)</f>
        <v>5000000</v>
      </c>
      <c r="BX67" s="280" t="str" cm="1">
        <f t="array" ref="BX67">INDEX(コード化!$CG$5:$CQ$110,BX$3-6,$G67)</f>
        <v>5000000</v>
      </c>
      <c r="BY67" s="280" t="str" cm="1">
        <f t="array" ref="BY67">INDEX(コード化!$CG$5:$CQ$110,BY$3-6,$G67)</f>
        <v>5000000</v>
      </c>
      <c r="BZ67" s="280" t="str" cm="1">
        <f t="array" ref="BZ67">INDEX(コード化!$CG$5:$CQ$110,BZ$3-6,$G67)</f>
        <v>5000000</v>
      </c>
      <c r="CA67" s="280" t="str" cm="1">
        <f t="array" ref="CA67">INDEX(コード化!$CG$5:$CQ$110,CA$3-6,$G67)</f>
        <v>5000000</v>
      </c>
      <c r="CB67" s="280" t="str" cm="1">
        <f t="array" ref="CB67">INDEX(コード化!$CG$5:$CQ$110,CB$3-6,$G67)</f>
        <v>5000000</v>
      </c>
      <c r="CC67" s="280" t="str" cm="1">
        <f t="array" ref="CC67">INDEX(コード化!$CG$5:$CQ$110,CC$3-6,$G67)</f>
        <v>5000000</v>
      </c>
      <c r="CD67" s="280" t="str" cm="1">
        <f t="array" ref="CD67">INDEX(コード化!$CG$5:$CQ$110,CD$3-6,$G67)</f>
        <v>5000000</v>
      </c>
      <c r="CE67" s="280" t="str" cm="1">
        <f t="array" ref="CE67">INDEX(コード化!$CG$5:$CQ$110,CE$3-6,$G67)</f>
        <v>5000000</v>
      </c>
      <c r="CF67" s="280" t="str" cm="1">
        <f t="array" ref="CF67">INDEX(コード化!$CG$5:$CQ$110,CF$3-6,$G67)</f>
        <v>5000000</v>
      </c>
      <c r="CG67" s="280" t="str" cm="1">
        <f t="array" ref="CG67">INDEX(コード化!$CG$5:$CQ$110,CG$3-6,$G67)</f>
        <v>5000000</v>
      </c>
      <c r="CH67" s="280" t="str" cm="1">
        <f t="array" ref="CH67">INDEX(コード化!$CG$5:$CQ$110,CH$3-6,$G67)</f>
        <v>5000000</v>
      </c>
      <c r="CI67" s="280" t="str" cm="1">
        <f t="array" ref="CI67">INDEX(コード化!$CG$5:$CQ$110,CI$3-6,$G67)</f>
        <v>5000000</v>
      </c>
      <c r="CJ67" s="280" t="str" cm="1">
        <f t="array" ref="CJ67">INDEX(コード化!$CG$5:$CQ$110,CJ$3-6,$G67)</f>
        <v>5000000</v>
      </c>
      <c r="CK67" s="280" t="str" cm="1">
        <f t="array" ref="CK67">INDEX(コード化!$CG$5:$CQ$110,CK$3-6,$G67)</f>
        <v>5000000</v>
      </c>
      <c r="CL67" s="280" t="str" cm="1">
        <f t="array" ref="CL67">INDEX(コード化!$CG$5:$CQ$110,CL$3-6,$G67)</f>
        <v>5000000</v>
      </c>
      <c r="CM67" s="280" t="str" cm="1">
        <f t="array" ref="CM67">INDEX(コード化!$CG$5:$CQ$110,CM$3-6,$G67)</f>
        <v>5000000</v>
      </c>
      <c r="CN67" s="280" t="str" cm="1">
        <f t="array" ref="CN67">INDEX(コード化!$CG$5:$CQ$110,CN$3-6,$G67)</f>
        <v>5000000</v>
      </c>
      <c r="CO67" s="280" t="str" cm="1">
        <f t="array" ref="CO67">INDEX(コード化!$CG$5:$CQ$110,CO$3-6,$G67)</f>
        <v>5000000</v>
      </c>
      <c r="CP67" s="280" t="str" cm="1">
        <f t="array" ref="CP67">INDEX(コード化!$CG$5:$CQ$110,CP$3-6,$G67)</f>
        <v>5000000</v>
      </c>
      <c r="CQ67" s="280" t="str" cm="1">
        <f t="array" ref="CQ67">INDEX(コード化!$CG$5:$CQ$110,CQ$3-6,$G67)</f>
        <v>5000000</v>
      </c>
      <c r="CR67" s="280" t="str" cm="1">
        <f t="array" ref="CR67">INDEX(コード化!$CG$5:$CQ$110,CR$3-6,$G67)</f>
        <v>5000000</v>
      </c>
      <c r="CS67" s="280" t="str" cm="1">
        <f t="array" ref="CS67">INDEX(コード化!$CG$5:$CQ$110,CS$3-6,$G67)</f>
        <v>5000000</v>
      </c>
      <c r="CT67" s="280" t="str" cm="1">
        <f t="array" ref="CT67">INDEX(コード化!$CG$5:$CQ$110,CT$3-6,$G67)</f>
        <v>5000000</v>
      </c>
      <c r="CU67" s="280" t="str" cm="1">
        <f t="array" ref="CU67">INDEX(コード化!$CG$5:$CQ$110,CU$3-6,$G67)</f>
        <v>5000000</v>
      </c>
      <c r="CV67" s="280" t="str" cm="1">
        <f t="array" ref="CV67">INDEX(コード化!$CG$5:$CQ$110,CV$3-6,$G67)</f>
        <v>5000000</v>
      </c>
      <c r="CW67" s="280" t="str" cm="1">
        <f t="array" ref="CW67">INDEX(コード化!$CG$5:$CQ$110,CW$3-6,$G67)</f>
        <v>5000000</v>
      </c>
      <c r="CX67" s="280" t="str" cm="1">
        <f t="array" ref="CX67">INDEX(コード化!$CG$5:$CQ$110,CX$3-6,$G67)</f>
        <v>5000000</v>
      </c>
      <c r="CY67" s="280" t="str" cm="1">
        <f t="array" ref="CY67">INDEX(コード化!$CG$5:$CQ$110,CY$3-6,$G67)</f>
        <v>5000000</v>
      </c>
      <c r="CZ67" s="280" t="str" cm="1">
        <f t="array" ref="CZ67">INDEX(コード化!$CG$5:$CQ$110,CZ$3-6,$G67)</f>
        <v>5000000</v>
      </c>
      <c r="DA67" s="280" t="str" cm="1">
        <f t="array" ref="DA67">INDEX(コード化!$CG$5:$CQ$110,DA$3-6,$G67)</f>
        <v>5000000</v>
      </c>
      <c r="DB67" s="280" t="str" cm="1">
        <f t="array" ref="DB67">INDEX(コード化!$CG$5:$CQ$110,DB$3-6,$G67)</f>
        <v>5000000</v>
      </c>
      <c r="DC67" s="280" t="str" cm="1">
        <f t="array" ref="DC67">INDEX(コード化!$CG$5:$CQ$110,DC$3-6,$G67)</f>
        <v>5000000</v>
      </c>
      <c r="DD67" s="280" t="str" cm="1">
        <f t="array" ref="DD67">INDEX(コード化!$CG$5:$CQ$110,DD$3-6,$G67)</f>
        <v>5000000</v>
      </c>
      <c r="DE67" s="280" t="str" cm="1">
        <f t="array" ref="DE67">INDEX(コード化!$CG$5:$CQ$110,DE$3-6,$G67)</f>
        <v>5000000</v>
      </c>
      <c r="DF67" s="280" t="str" cm="1">
        <f t="array" ref="DF67">INDEX(コード化!$CG$5:$CQ$110,DF$3-6,$G67)</f>
        <v>5000000</v>
      </c>
      <c r="DG67" s="280" t="str" cm="1">
        <f t="array" ref="DG67">INDEX(コード化!$CG$5:$CQ$110,DG$3-6,$G67)</f>
        <v>5000000</v>
      </c>
      <c r="DH67" s="280" t="str" cm="1">
        <f t="array" ref="DH67">INDEX(コード化!$CG$5:$CQ$110,DH$3-6,$G67)</f>
        <v>5000000</v>
      </c>
      <c r="DI67" s="280" t="str" cm="1">
        <f t="array" ref="DI67">INDEX(コード化!$CG$5:$CQ$110,DI$3-6,$G67)</f>
        <v>5000000</v>
      </c>
      <c r="DK67" s="80">
        <f ca="1">IF(AND(MID(H67,6,1)="2",MID(H67,7,1)="1"),1,0)</f>
        <v>0</v>
      </c>
      <c r="DL67" s="80">
        <f t="shared" ref="DL67:FW67" ca="1" si="26">IF(AND(MID(I67,6,1)="2",MID(I67,7,1)="1"),1,0)</f>
        <v>0</v>
      </c>
      <c r="DM67" s="80">
        <f t="shared" ca="1" si="26"/>
        <v>0</v>
      </c>
      <c r="DN67" s="80">
        <f t="shared" ca="1" si="26"/>
        <v>0</v>
      </c>
      <c r="DO67" s="80">
        <f t="shared" ca="1" si="26"/>
        <v>0</v>
      </c>
      <c r="DP67" s="80">
        <f t="shared" ca="1" si="26"/>
        <v>0</v>
      </c>
      <c r="DQ67" s="80">
        <f t="shared" si="26"/>
        <v>0</v>
      </c>
      <c r="DR67" s="80">
        <f t="shared" si="26"/>
        <v>0</v>
      </c>
      <c r="DS67" s="80">
        <f t="shared" si="26"/>
        <v>0</v>
      </c>
      <c r="DT67" s="80">
        <f t="shared" si="26"/>
        <v>0</v>
      </c>
      <c r="DU67" s="80">
        <f t="shared" si="26"/>
        <v>0</v>
      </c>
      <c r="DV67" s="80">
        <f t="shared" si="26"/>
        <v>0</v>
      </c>
      <c r="DW67" s="80">
        <f t="shared" si="26"/>
        <v>0</v>
      </c>
      <c r="DX67" s="80">
        <f t="shared" si="26"/>
        <v>0</v>
      </c>
      <c r="DY67" s="80">
        <f t="shared" si="26"/>
        <v>0</v>
      </c>
      <c r="DZ67" s="80">
        <f t="shared" si="26"/>
        <v>0</v>
      </c>
      <c r="EA67" s="80">
        <f t="shared" si="26"/>
        <v>0</v>
      </c>
      <c r="EB67" s="80">
        <f t="shared" si="26"/>
        <v>0</v>
      </c>
      <c r="EC67" s="80">
        <f t="shared" si="26"/>
        <v>0</v>
      </c>
      <c r="ED67" s="80">
        <f t="shared" si="26"/>
        <v>0</v>
      </c>
      <c r="EE67" s="80">
        <f t="shared" si="26"/>
        <v>0</v>
      </c>
      <c r="EF67" s="80">
        <f t="shared" si="26"/>
        <v>0</v>
      </c>
      <c r="EG67" s="80">
        <f t="shared" si="26"/>
        <v>0</v>
      </c>
      <c r="EH67" s="80">
        <f t="shared" si="26"/>
        <v>0</v>
      </c>
      <c r="EI67" s="80">
        <f t="shared" si="26"/>
        <v>0</v>
      </c>
      <c r="EJ67" s="80">
        <f t="shared" si="26"/>
        <v>0</v>
      </c>
      <c r="EK67" s="80">
        <f t="shared" si="26"/>
        <v>0</v>
      </c>
      <c r="EL67" s="80">
        <f t="shared" si="26"/>
        <v>0</v>
      </c>
      <c r="EM67" s="80">
        <f t="shared" si="26"/>
        <v>0</v>
      </c>
      <c r="EN67" s="80">
        <f t="shared" si="26"/>
        <v>0</v>
      </c>
      <c r="EO67" s="80">
        <f t="shared" si="26"/>
        <v>0</v>
      </c>
      <c r="EP67" s="80">
        <f t="shared" si="26"/>
        <v>0</v>
      </c>
      <c r="EQ67" s="80">
        <f t="shared" si="26"/>
        <v>0</v>
      </c>
      <c r="ER67" s="80">
        <f t="shared" si="26"/>
        <v>0</v>
      </c>
      <c r="ES67" s="80">
        <f t="shared" si="26"/>
        <v>0</v>
      </c>
      <c r="ET67" s="80">
        <f t="shared" si="26"/>
        <v>0</v>
      </c>
      <c r="EU67" s="80">
        <f t="shared" si="26"/>
        <v>0</v>
      </c>
      <c r="EV67" s="80">
        <f t="shared" si="26"/>
        <v>0</v>
      </c>
      <c r="EW67" s="80">
        <f t="shared" si="26"/>
        <v>0</v>
      </c>
      <c r="EX67" s="80">
        <f t="shared" si="26"/>
        <v>0</v>
      </c>
      <c r="EY67" s="80">
        <f t="shared" si="26"/>
        <v>0</v>
      </c>
      <c r="EZ67" s="80">
        <f t="shared" si="26"/>
        <v>0</v>
      </c>
      <c r="FA67" s="80">
        <f t="shared" si="26"/>
        <v>0</v>
      </c>
      <c r="FB67" s="80">
        <f t="shared" si="26"/>
        <v>0</v>
      </c>
      <c r="FC67" s="80">
        <f t="shared" si="26"/>
        <v>0</v>
      </c>
      <c r="FD67" s="80">
        <f t="shared" si="26"/>
        <v>0</v>
      </c>
      <c r="FE67" s="80">
        <f t="shared" si="26"/>
        <v>0</v>
      </c>
      <c r="FF67" s="80">
        <f t="shared" si="26"/>
        <v>0</v>
      </c>
      <c r="FG67" s="80">
        <f t="shared" si="26"/>
        <v>0</v>
      </c>
      <c r="FH67" s="80">
        <f t="shared" si="26"/>
        <v>0</v>
      </c>
      <c r="FI67" s="80">
        <f t="shared" si="26"/>
        <v>0</v>
      </c>
      <c r="FJ67" s="80">
        <f t="shared" si="26"/>
        <v>0</v>
      </c>
      <c r="FK67" s="80">
        <f t="shared" si="26"/>
        <v>0</v>
      </c>
      <c r="FL67" s="80">
        <f t="shared" si="26"/>
        <v>0</v>
      </c>
      <c r="FM67" s="80">
        <f t="shared" si="26"/>
        <v>0</v>
      </c>
      <c r="FN67" s="80">
        <f t="shared" si="26"/>
        <v>0</v>
      </c>
      <c r="FO67" s="80">
        <f t="shared" si="26"/>
        <v>0</v>
      </c>
      <c r="FP67" s="80">
        <f t="shared" si="26"/>
        <v>0</v>
      </c>
      <c r="FQ67" s="80">
        <f t="shared" si="26"/>
        <v>0</v>
      </c>
      <c r="FR67" s="80">
        <f t="shared" si="26"/>
        <v>0</v>
      </c>
      <c r="FS67" s="80">
        <f t="shared" si="26"/>
        <v>0</v>
      </c>
      <c r="FT67" s="80">
        <f t="shared" si="26"/>
        <v>0</v>
      </c>
      <c r="FU67" s="80">
        <f t="shared" si="26"/>
        <v>0</v>
      </c>
      <c r="FV67" s="80">
        <f t="shared" si="26"/>
        <v>0</v>
      </c>
      <c r="FW67" s="80">
        <f t="shared" si="26"/>
        <v>0</v>
      </c>
      <c r="FX67" s="80">
        <f t="shared" ref="FX67:HL67" si="27">IF(AND(MID(BU67,6,1)="2",MID(BU67,7,1)="1"),1,0)</f>
        <v>0</v>
      </c>
      <c r="FY67" s="80">
        <f t="shared" si="27"/>
        <v>0</v>
      </c>
      <c r="FZ67" s="80">
        <f t="shared" si="27"/>
        <v>0</v>
      </c>
      <c r="GA67" s="80">
        <f t="shared" si="27"/>
        <v>0</v>
      </c>
      <c r="GB67" s="80">
        <f t="shared" si="27"/>
        <v>0</v>
      </c>
      <c r="GC67" s="80">
        <f t="shared" si="27"/>
        <v>0</v>
      </c>
      <c r="GD67" s="80">
        <f t="shared" si="27"/>
        <v>0</v>
      </c>
      <c r="GE67" s="80">
        <f t="shared" si="27"/>
        <v>0</v>
      </c>
      <c r="GF67" s="80">
        <f t="shared" si="27"/>
        <v>0</v>
      </c>
      <c r="GG67" s="80">
        <f t="shared" si="27"/>
        <v>0</v>
      </c>
      <c r="GH67" s="80">
        <f t="shared" si="27"/>
        <v>0</v>
      </c>
      <c r="GI67" s="80">
        <f t="shared" si="27"/>
        <v>0</v>
      </c>
      <c r="GJ67" s="80">
        <f t="shared" si="27"/>
        <v>0</v>
      </c>
      <c r="GK67" s="80">
        <f t="shared" si="27"/>
        <v>0</v>
      </c>
      <c r="GL67" s="80">
        <f t="shared" si="27"/>
        <v>0</v>
      </c>
      <c r="GM67" s="80">
        <f t="shared" si="27"/>
        <v>0</v>
      </c>
      <c r="GN67" s="80">
        <f t="shared" si="27"/>
        <v>0</v>
      </c>
      <c r="GO67" s="80">
        <f t="shared" si="27"/>
        <v>0</v>
      </c>
      <c r="GP67" s="80">
        <f t="shared" si="27"/>
        <v>0</v>
      </c>
      <c r="GQ67" s="80">
        <f t="shared" si="27"/>
        <v>0</v>
      </c>
      <c r="GR67" s="80">
        <f t="shared" si="27"/>
        <v>0</v>
      </c>
      <c r="GS67" s="80">
        <f t="shared" si="27"/>
        <v>0</v>
      </c>
      <c r="GT67" s="80">
        <f t="shared" si="27"/>
        <v>0</v>
      </c>
      <c r="GU67" s="80">
        <f t="shared" si="27"/>
        <v>0</v>
      </c>
      <c r="GV67" s="80">
        <f t="shared" si="27"/>
        <v>0</v>
      </c>
      <c r="GW67" s="80">
        <f t="shared" si="27"/>
        <v>0</v>
      </c>
      <c r="GX67" s="80">
        <f t="shared" si="27"/>
        <v>0</v>
      </c>
      <c r="GY67" s="80">
        <f t="shared" si="27"/>
        <v>0</v>
      </c>
      <c r="GZ67" s="80">
        <f t="shared" si="27"/>
        <v>0</v>
      </c>
      <c r="HA67" s="80">
        <f t="shared" si="27"/>
        <v>0</v>
      </c>
      <c r="HB67" s="80">
        <f t="shared" si="27"/>
        <v>0</v>
      </c>
      <c r="HC67" s="80">
        <f t="shared" si="27"/>
        <v>0</v>
      </c>
      <c r="HD67" s="80">
        <f t="shared" si="27"/>
        <v>0</v>
      </c>
      <c r="HE67" s="80">
        <f t="shared" si="27"/>
        <v>0</v>
      </c>
      <c r="HF67" s="80">
        <f t="shared" si="27"/>
        <v>0</v>
      </c>
      <c r="HG67" s="80">
        <f t="shared" si="27"/>
        <v>0</v>
      </c>
      <c r="HH67" s="80">
        <f t="shared" si="27"/>
        <v>0</v>
      </c>
      <c r="HI67" s="80">
        <f t="shared" si="27"/>
        <v>0</v>
      </c>
      <c r="HJ67" s="80">
        <f t="shared" si="27"/>
        <v>0</v>
      </c>
      <c r="HK67" s="80">
        <f t="shared" si="27"/>
        <v>0</v>
      </c>
      <c r="HL67" s="80">
        <f t="shared" si="27"/>
        <v>0</v>
      </c>
    </row>
    <row r="68" spans="1:220" s="80" customFormat="1" ht="26" x14ac:dyDescent="0.2">
      <c r="A68" s="268">
        <v>71</v>
      </c>
      <c r="B68" s="269" t="s">
        <v>2458</v>
      </c>
      <c r="C68" s="269" t="s">
        <v>2530</v>
      </c>
      <c r="D68" s="270" t="s">
        <v>2531</v>
      </c>
      <c r="E68" s="250"/>
      <c r="G68" s="80">
        <v>5</v>
      </c>
      <c r="H68" s="280" t="str" cm="1">
        <f t="array" aca="1" ref="H68" ca="1">INDEX(コード化!$CG$5:$CQ$110,H$3-6,$G68)</f>
        <v>5000000</v>
      </c>
      <c r="I68" s="280" t="str" cm="1">
        <f t="array" aca="1" ref="I68" ca="1">INDEX(コード化!$CG$5:$CQ$110,I$3-6,$G68)</f>
        <v>5000000</v>
      </c>
      <c r="J68" s="280" t="str" cm="1">
        <f t="array" aca="1" ref="J68" ca="1">INDEX(コード化!$CG$5:$CQ$110,J$3-6,$G68)</f>
        <v>5000000</v>
      </c>
      <c r="K68" s="280" t="str" cm="1">
        <f t="array" aca="1" ref="K68" ca="1">INDEX(コード化!$CG$5:$CQ$110,K$3-6,$G68)</f>
        <v>5000000</v>
      </c>
      <c r="L68" s="280" t="str" cm="1">
        <f t="array" aca="1" ref="L68" ca="1">INDEX(コード化!$CG$5:$CQ$110,L$3-6,$G68)</f>
        <v>5000000</v>
      </c>
      <c r="M68" s="280" t="str" cm="1">
        <f t="array" aca="1" ref="M68" ca="1">INDEX(コード化!$CG$5:$CQ$110,M$3-6,$G68)</f>
        <v>5000000</v>
      </c>
      <c r="N68" s="280" t="str" cm="1">
        <f t="array" ref="N68">INDEX(コード化!$CG$5:$CQ$110,N$3-6,$G68)</f>
        <v>5000000</v>
      </c>
      <c r="O68" s="280" t="str" cm="1">
        <f t="array" ref="O68">INDEX(コード化!$CG$5:$CQ$110,O$3-6,$G68)</f>
        <v>5000000</v>
      </c>
      <c r="P68" s="280" t="str" cm="1">
        <f t="array" ref="P68">INDEX(コード化!$CG$5:$CQ$110,P$3-6,$G68)</f>
        <v>5000000</v>
      </c>
      <c r="Q68" s="280" t="str" cm="1">
        <f t="array" ref="Q68">INDEX(コード化!$CG$5:$CQ$110,Q$3-6,$G68)</f>
        <v>5000000</v>
      </c>
      <c r="R68" s="280" t="str" cm="1">
        <f t="array" ref="R68">INDEX(コード化!$CG$5:$CQ$110,R$3-6,$G68)</f>
        <v>5000000</v>
      </c>
      <c r="S68" s="280" t="str" cm="1">
        <f t="array" ref="S68">INDEX(コード化!$CG$5:$CQ$110,S$3-6,$G68)</f>
        <v>5000000</v>
      </c>
      <c r="T68" s="280" t="str" cm="1">
        <f t="array" ref="T68">INDEX(コード化!$CG$5:$CQ$110,T$3-6,$G68)</f>
        <v>5000000</v>
      </c>
      <c r="U68" s="280" t="str" cm="1">
        <f t="array" ref="U68">INDEX(コード化!$CG$5:$CQ$110,U$3-6,$G68)</f>
        <v>5000000</v>
      </c>
      <c r="V68" s="280" t="str" cm="1">
        <f t="array" ref="V68">INDEX(コード化!$CG$5:$CQ$110,V$3-6,$G68)</f>
        <v>5000000</v>
      </c>
      <c r="W68" s="280" t="str" cm="1">
        <f t="array" ref="W68">INDEX(コード化!$CG$5:$CQ$110,W$3-6,$G68)</f>
        <v>5000000</v>
      </c>
      <c r="X68" s="280" t="str" cm="1">
        <f t="array" ref="X68">INDEX(コード化!$CG$5:$CQ$110,X$3-6,$G68)</f>
        <v>5000000</v>
      </c>
      <c r="Y68" s="280" t="str" cm="1">
        <f t="array" ref="Y68">INDEX(コード化!$CG$5:$CQ$110,Y$3-6,$G68)</f>
        <v>5000000</v>
      </c>
      <c r="Z68" s="280" t="str" cm="1">
        <f t="array" ref="Z68">INDEX(コード化!$CG$5:$CQ$110,Z$3-6,$G68)</f>
        <v>5000000</v>
      </c>
      <c r="AA68" s="280" t="str" cm="1">
        <f t="array" ref="AA68">INDEX(コード化!$CG$5:$CQ$110,AA$3-6,$G68)</f>
        <v>5000000</v>
      </c>
      <c r="AB68" s="280" t="str" cm="1">
        <f t="array" ref="AB68">INDEX(コード化!$CG$5:$CQ$110,AB$3-6,$G68)</f>
        <v>5000000</v>
      </c>
      <c r="AC68" s="280" t="str" cm="1">
        <f t="array" ref="AC68">INDEX(コード化!$CG$5:$CQ$110,AC$3-6,$G68)</f>
        <v>5000000</v>
      </c>
      <c r="AD68" s="280" t="str" cm="1">
        <f t="array" ref="AD68">INDEX(コード化!$CG$5:$CQ$110,AD$3-6,$G68)</f>
        <v>5000000</v>
      </c>
      <c r="AE68" s="280" t="str" cm="1">
        <f t="array" ref="AE68">INDEX(コード化!$CG$5:$CQ$110,AE$3-6,$G68)</f>
        <v>5000000</v>
      </c>
      <c r="AF68" s="280" t="str" cm="1">
        <f t="array" ref="AF68">INDEX(コード化!$CG$5:$CQ$110,AF$3-6,$G68)</f>
        <v>5000000</v>
      </c>
      <c r="AG68" s="280" t="str" cm="1">
        <f t="array" ref="AG68">INDEX(コード化!$CG$5:$CQ$110,AG$3-6,$G68)</f>
        <v>5000000</v>
      </c>
      <c r="AH68" s="280" t="str" cm="1">
        <f t="array" ref="AH68">INDEX(コード化!$CG$5:$CQ$110,AH$3-6,$G68)</f>
        <v>5000000</v>
      </c>
      <c r="AI68" s="280" t="str" cm="1">
        <f t="array" ref="AI68">INDEX(コード化!$CG$5:$CQ$110,AI$3-6,$G68)</f>
        <v>5000000</v>
      </c>
      <c r="AJ68" s="280" t="str" cm="1">
        <f t="array" ref="AJ68">INDEX(コード化!$CG$5:$CQ$110,AJ$3-6,$G68)</f>
        <v>5000000</v>
      </c>
      <c r="AK68" s="280" t="str" cm="1">
        <f t="array" ref="AK68">INDEX(コード化!$CG$5:$CQ$110,AK$3-6,$G68)</f>
        <v>5000000</v>
      </c>
      <c r="AL68" s="280" t="str" cm="1">
        <f t="array" ref="AL68">INDEX(コード化!$CG$5:$CQ$110,AL$3-6,$G68)</f>
        <v>5000000</v>
      </c>
      <c r="AM68" s="280" t="str" cm="1">
        <f t="array" ref="AM68">INDEX(コード化!$CG$5:$CQ$110,AM$3-6,$G68)</f>
        <v>5000000</v>
      </c>
      <c r="AN68" s="280" t="str" cm="1">
        <f t="array" ref="AN68">INDEX(コード化!$CG$5:$CQ$110,AN$3-6,$G68)</f>
        <v>5000000</v>
      </c>
      <c r="AO68" s="280" t="str" cm="1">
        <f t="array" ref="AO68">INDEX(コード化!$CG$5:$CQ$110,AO$3-6,$G68)</f>
        <v>5000000</v>
      </c>
      <c r="AP68" s="280" t="str" cm="1">
        <f t="array" ref="AP68">INDEX(コード化!$CG$5:$CQ$110,AP$3-6,$G68)</f>
        <v>5000000</v>
      </c>
      <c r="AQ68" s="280" t="str" cm="1">
        <f t="array" ref="AQ68">INDEX(コード化!$CG$5:$CQ$110,AQ$3-6,$G68)</f>
        <v>5000000</v>
      </c>
      <c r="AR68" s="280" t="str" cm="1">
        <f t="array" ref="AR68">INDEX(コード化!$CG$5:$CQ$110,AR$3-6,$G68)</f>
        <v>5000000</v>
      </c>
      <c r="AS68" s="280" t="str" cm="1">
        <f t="array" ref="AS68">INDEX(コード化!$CG$5:$CQ$110,AS$3-6,$G68)</f>
        <v>5000000</v>
      </c>
      <c r="AT68" s="280" t="str" cm="1">
        <f t="array" ref="AT68">INDEX(コード化!$CG$5:$CQ$110,AT$3-6,$G68)</f>
        <v>5000000</v>
      </c>
      <c r="AU68" s="280" t="str" cm="1">
        <f t="array" ref="AU68">INDEX(コード化!$CG$5:$CQ$110,AU$3-6,$G68)</f>
        <v>5000000</v>
      </c>
      <c r="AV68" s="280" t="str" cm="1">
        <f t="array" ref="AV68">INDEX(コード化!$CG$5:$CQ$110,AV$3-6,$G68)</f>
        <v>5000000</v>
      </c>
      <c r="AW68" s="280" t="str" cm="1">
        <f t="array" ref="AW68">INDEX(コード化!$CG$5:$CQ$110,AW$3-6,$G68)</f>
        <v>5000000</v>
      </c>
      <c r="AX68" s="280" t="str" cm="1">
        <f t="array" ref="AX68">INDEX(コード化!$CG$5:$CQ$110,AX$3-6,$G68)</f>
        <v>5000000</v>
      </c>
      <c r="AY68" s="280" t="str" cm="1">
        <f t="array" ref="AY68">INDEX(コード化!$CG$5:$CQ$110,AY$3-6,$G68)</f>
        <v>5000000</v>
      </c>
      <c r="AZ68" s="280" t="str" cm="1">
        <f t="array" ref="AZ68">INDEX(コード化!$CG$5:$CQ$110,AZ$3-6,$G68)</f>
        <v>5000000</v>
      </c>
      <c r="BA68" s="280" t="str" cm="1">
        <f t="array" ref="BA68">INDEX(コード化!$CG$5:$CQ$110,BA$3-6,$G68)</f>
        <v>5000000</v>
      </c>
      <c r="BB68" s="280" t="str" cm="1">
        <f t="array" ref="BB68">INDEX(コード化!$CG$5:$CQ$110,BB$3-6,$G68)</f>
        <v>5000000</v>
      </c>
      <c r="BC68" s="280" t="str" cm="1">
        <f t="array" ref="BC68">INDEX(コード化!$CG$5:$CQ$110,BC$3-6,$G68)</f>
        <v>5000000</v>
      </c>
      <c r="BD68" s="280" t="str" cm="1">
        <f t="array" ref="BD68">INDEX(コード化!$CG$5:$CQ$110,BD$3-6,$G68)</f>
        <v>5000000</v>
      </c>
      <c r="BE68" s="280" t="str" cm="1">
        <f t="array" ref="BE68">INDEX(コード化!$CG$5:$CQ$110,BE$3-6,$G68)</f>
        <v>5000000</v>
      </c>
      <c r="BF68" s="280" t="str" cm="1">
        <f t="array" ref="BF68">INDEX(コード化!$CG$5:$CQ$110,BF$3-6,$G68)</f>
        <v>5000000</v>
      </c>
      <c r="BG68" s="280" t="str" cm="1">
        <f t="array" ref="BG68">INDEX(コード化!$CG$5:$CQ$110,BG$3-6,$G68)</f>
        <v>5000000</v>
      </c>
      <c r="BH68" s="280" t="str" cm="1">
        <f t="array" ref="BH68">INDEX(コード化!$CG$5:$CQ$110,BH$3-6,$G68)</f>
        <v>5000000</v>
      </c>
      <c r="BI68" s="280" t="str" cm="1">
        <f t="array" ref="BI68">INDEX(コード化!$CG$5:$CQ$110,BI$3-6,$G68)</f>
        <v>5000000</v>
      </c>
      <c r="BJ68" s="280" t="str" cm="1">
        <f t="array" ref="BJ68">INDEX(コード化!$CG$5:$CQ$110,BJ$3-6,$G68)</f>
        <v>5000000</v>
      </c>
      <c r="BK68" s="280" t="str" cm="1">
        <f t="array" ref="BK68">INDEX(コード化!$CG$5:$CQ$110,BK$3-6,$G68)</f>
        <v>5000000</v>
      </c>
      <c r="BL68" s="280" t="str" cm="1">
        <f t="array" ref="BL68">INDEX(コード化!$CG$5:$CQ$110,BL$3-6,$G68)</f>
        <v>5000000</v>
      </c>
      <c r="BM68" s="280" t="str" cm="1">
        <f t="array" ref="BM68">INDEX(コード化!$CG$5:$CQ$110,BM$3-6,$G68)</f>
        <v>5000000</v>
      </c>
      <c r="BN68" s="280" t="str" cm="1">
        <f t="array" ref="BN68">INDEX(コード化!$CG$5:$CQ$110,BN$3-6,$G68)</f>
        <v>5000000</v>
      </c>
      <c r="BO68" s="280" t="str" cm="1">
        <f t="array" ref="BO68">INDEX(コード化!$CG$5:$CQ$110,BO$3-6,$G68)</f>
        <v>5000000</v>
      </c>
      <c r="BP68" s="280" t="str" cm="1">
        <f t="array" ref="BP68">INDEX(コード化!$CG$5:$CQ$110,BP$3-6,$G68)</f>
        <v>5000000</v>
      </c>
      <c r="BQ68" s="280" t="str" cm="1">
        <f t="array" ref="BQ68">INDEX(コード化!$CG$5:$CQ$110,BQ$3-6,$G68)</f>
        <v>5000000</v>
      </c>
      <c r="BR68" s="280" t="str" cm="1">
        <f t="array" ref="BR68">INDEX(コード化!$CG$5:$CQ$110,BR$3-6,$G68)</f>
        <v>5000000</v>
      </c>
      <c r="BS68" s="280" t="str" cm="1">
        <f t="array" ref="BS68">INDEX(コード化!$CG$5:$CQ$110,BS$3-6,$G68)</f>
        <v>5000000</v>
      </c>
      <c r="BT68" s="280" t="str" cm="1">
        <f t="array" ref="BT68">INDEX(コード化!$CG$5:$CQ$110,BT$3-6,$G68)</f>
        <v>5000000</v>
      </c>
      <c r="BU68" s="280" t="str" cm="1">
        <f t="array" ref="BU68">INDEX(コード化!$CG$5:$CQ$110,BU$3-6,$G68)</f>
        <v>5000000</v>
      </c>
      <c r="BV68" s="280" t="str" cm="1">
        <f t="array" ref="BV68">INDEX(コード化!$CG$5:$CQ$110,BV$3-6,$G68)</f>
        <v>5000000</v>
      </c>
      <c r="BW68" s="280" t="str" cm="1">
        <f t="array" ref="BW68">INDEX(コード化!$CG$5:$CQ$110,BW$3-6,$G68)</f>
        <v>5000000</v>
      </c>
      <c r="BX68" s="280" t="str" cm="1">
        <f t="array" ref="BX68">INDEX(コード化!$CG$5:$CQ$110,BX$3-6,$G68)</f>
        <v>5000000</v>
      </c>
      <c r="BY68" s="280" t="str" cm="1">
        <f t="array" ref="BY68">INDEX(コード化!$CG$5:$CQ$110,BY$3-6,$G68)</f>
        <v>5000000</v>
      </c>
      <c r="BZ68" s="280" t="str" cm="1">
        <f t="array" ref="BZ68">INDEX(コード化!$CG$5:$CQ$110,BZ$3-6,$G68)</f>
        <v>5000000</v>
      </c>
      <c r="CA68" s="280" t="str" cm="1">
        <f t="array" ref="CA68">INDEX(コード化!$CG$5:$CQ$110,CA$3-6,$G68)</f>
        <v>5000000</v>
      </c>
      <c r="CB68" s="280" t="str" cm="1">
        <f t="array" ref="CB68">INDEX(コード化!$CG$5:$CQ$110,CB$3-6,$G68)</f>
        <v>5000000</v>
      </c>
      <c r="CC68" s="280" t="str" cm="1">
        <f t="array" ref="CC68">INDEX(コード化!$CG$5:$CQ$110,CC$3-6,$G68)</f>
        <v>5000000</v>
      </c>
      <c r="CD68" s="280" t="str" cm="1">
        <f t="array" ref="CD68">INDEX(コード化!$CG$5:$CQ$110,CD$3-6,$G68)</f>
        <v>5000000</v>
      </c>
      <c r="CE68" s="280" t="str" cm="1">
        <f t="array" ref="CE68">INDEX(コード化!$CG$5:$CQ$110,CE$3-6,$G68)</f>
        <v>5000000</v>
      </c>
      <c r="CF68" s="280" t="str" cm="1">
        <f t="array" ref="CF68">INDEX(コード化!$CG$5:$CQ$110,CF$3-6,$G68)</f>
        <v>5000000</v>
      </c>
      <c r="CG68" s="280" t="str" cm="1">
        <f t="array" ref="CG68">INDEX(コード化!$CG$5:$CQ$110,CG$3-6,$G68)</f>
        <v>5000000</v>
      </c>
      <c r="CH68" s="280" t="str" cm="1">
        <f t="array" ref="CH68">INDEX(コード化!$CG$5:$CQ$110,CH$3-6,$G68)</f>
        <v>5000000</v>
      </c>
      <c r="CI68" s="280" t="str" cm="1">
        <f t="array" ref="CI68">INDEX(コード化!$CG$5:$CQ$110,CI$3-6,$G68)</f>
        <v>5000000</v>
      </c>
      <c r="CJ68" s="280" t="str" cm="1">
        <f t="array" ref="CJ68">INDEX(コード化!$CG$5:$CQ$110,CJ$3-6,$G68)</f>
        <v>5000000</v>
      </c>
      <c r="CK68" s="280" t="str" cm="1">
        <f t="array" ref="CK68">INDEX(コード化!$CG$5:$CQ$110,CK$3-6,$G68)</f>
        <v>5000000</v>
      </c>
      <c r="CL68" s="280" t="str" cm="1">
        <f t="array" ref="CL68">INDEX(コード化!$CG$5:$CQ$110,CL$3-6,$G68)</f>
        <v>5000000</v>
      </c>
      <c r="CM68" s="280" t="str" cm="1">
        <f t="array" ref="CM68">INDEX(コード化!$CG$5:$CQ$110,CM$3-6,$G68)</f>
        <v>5000000</v>
      </c>
      <c r="CN68" s="280" t="str" cm="1">
        <f t="array" ref="CN68">INDEX(コード化!$CG$5:$CQ$110,CN$3-6,$G68)</f>
        <v>5000000</v>
      </c>
      <c r="CO68" s="280" t="str" cm="1">
        <f t="array" ref="CO68">INDEX(コード化!$CG$5:$CQ$110,CO$3-6,$G68)</f>
        <v>5000000</v>
      </c>
      <c r="CP68" s="280" t="str" cm="1">
        <f t="array" ref="CP68">INDEX(コード化!$CG$5:$CQ$110,CP$3-6,$G68)</f>
        <v>5000000</v>
      </c>
      <c r="CQ68" s="280" t="str" cm="1">
        <f t="array" ref="CQ68">INDEX(コード化!$CG$5:$CQ$110,CQ$3-6,$G68)</f>
        <v>5000000</v>
      </c>
      <c r="CR68" s="280" t="str" cm="1">
        <f t="array" ref="CR68">INDEX(コード化!$CG$5:$CQ$110,CR$3-6,$G68)</f>
        <v>5000000</v>
      </c>
      <c r="CS68" s="280" t="str" cm="1">
        <f t="array" ref="CS68">INDEX(コード化!$CG$5:$CQ$110,CS$3-6,$G68)</f>
        <v>5000000</v>
      </c>
      <c r="CT68" s="280" t="str" cm="1">
        <f t="array" ref="CT68">INDEX(コード化!$CG$5:$CQ$110,CT$3-6,$G68)</f>
        <v>5000000</v>
      </c>
      <c r="CU68" s="280" t="str" cm="1">
        <f t="array" ref="CU68">INDEX(コード化!$CG$5:$CQ$110,CU$3-6,$G68)</f>
        <v>5000000</v>
      </c>
      <c r="CV68" s="280" t="str" cm="1">
        <f t="array" ref="CV68">INDEX(コード化!$CG$5:$CQ$110,CV$3-6,$G68)</f>
        <v>5000000</v>
      </c>
      <c r="CW68" s="280" t="str" cm="1">
        <f t="array" ref="CW68">INDEX(コード化!$CG$5:$CQ$110,CW$3-6,$G68)</f>
        <v>5000000</v>
      </c>
      <c r="CX68" s="280" t="str" cm="1">
        <f t="array" ref="CX68">INDEX(コード化!$CG$5:$CQ$110,CX$3-6,$G68)</f>
        <v>5000000</v>
      </c>
      <c r="CY68" s="280" t="str" cm="1">
        <f t="array" ref="CY68">INDEX(コード化!$CG$5:$CQ$110,CY$3-6,$G68)</f>
        <v>5000000</v>
      </c>
      <c r="CZ68" s="280" t="str" cm="1">
        <f t="array" ref="CZ68">INDEX(コード化!$CG$5:$CQ$110,CZ$3-6,$G68)</f>
        <v>5000000</v>
      </c>
      <c r="DA68" s="280" t="str" cm="1">
        <f t="array" ref="DA68">INDEX(コード化!$CG$5:$CQ$110,DA$3-6,$G68)</f>
        <v>5000000</v>
      </c>
      <c r="DB68" s="280" t="str" cm="1">
        <f t="array" ref="DB68">INDEX(コード化!$CG$5:$CQ$110,DB$3-6,$G68)</f>
        <v>5000000</v>
      </c>
      <c r="DC68" s="280" t="str" cm="1">
        <f t="array" ref="DC68">INDEX(コード化!$CG$5:$CQ$110,DC$3-6,$G68)</f>
        <v>5000000</v>
      </c>
      <c r="DD68" s="280" t="str" cm="1">
        <f t="array" ref="DD68">INDEX(コード化!$CG$5:$CQ$110,DD$3-6,$G68)</f>
        <v>5000000</v>
      </c>
      <c r="DE68" s="280" t="str" cm="1">
        <f t="array" ref="DE68">INDEX(コード化!$CG$5:$CQ$110,DE$3-6,$G68)</f>
        <v>5000000</v>
      </c>
      <c r="DF68" s="280" t="str" cm="1">
        <f t="array" ref="DF68">INDEX(コード化!$CG$5:$CQ$110,DF$3-6,$G68)</f>
        <v>5000000</v>
      </c>
      <c r="DG68" s="280" t="str" cm="1">
        <f t="array" ref="DG68">INDEX(コード化!$CG$5:$CQ$110,DG$3-6,$G68)</f>
        <v>5000000</v>
      </c>
      <c r="DH68" s="280" t="str" cm="1">
        <f t="array" ref="DH68">INDEX(コード化!$CG$5:$CQ$110,DH$3-6,$G68)</f>
        <v>5000000</v>
      </c>
      <c r="DI68" s="280" t="str" cm="1">
        <f t="array" ref="DI68">INDEX(コード化!$CG$5:$CQ$110,DI$3-6,$G68)</f>
        <v>5000000</v>
      </c>
      <c r="DK68" s="80">
        <f ca="1">IF(AND(MID(H68,6,1)="2",MID(H68,7,1)="2"),1,0)</f>
        <v>0</v>
      </c>
      <c r="DL68" s="80">
        <f t="shared" ref="DL68:FW68" ca="1" si="28">IF(AND(MID(I68,6,1)="2",MID(I68,7,1)="2"),1,0)</f>
        <v>0</v>
      </c>
      <c r="DM68" s="80">
        <f t="shared" ca="1" si="28"/>
        <v>0</v>
      </c>
      <c r="DN68" s="80">
        <f t="shared" ca="1" si="28"/>
        <v>0</v>
      </c>
      <c r="DO68" s="80">
        <f t="shared" ca="1" si="28"/>
        <v>0</v>
      </c>
      <c r="DP68" s="80">
        <f t="shared" ca="1" si="28"/>
        <v>0</v>
      </c>
      <c r="DQ68" s="80">
        <f t="shared" si="28"/>
        <v>0</v>
      </c>
      <c r="DR68" s="80">
        <f t="shared" si="28"/>
        <v>0</v>
      </c>
      <c r="DS68" s="80">
        <f t="shared" si="28"/>
        <v>0</v>
      </c>
      <c r="DT68" s="80">
        <f t="shared" si="28"/>
        <v>0</v>
      </c>
      <c r="DU68" s="80">
        <f t="shared" si="28"/>
        <v>0</v>
      </c>
      <c r="DV68" s="80">
        <f t="shared" si="28"/>
        <v>0</v>
      </c>
      <c r="DW68" s="80">
        <f t="shared" si="28"/>
        <v>0</v>
      </c>
      <c r="DX68" s="80">
        <f t="shared" si="28"/>
        <v>0</v>
      </c>
      <c r="DY68" s="80">
        <f t="shared" si="28"/>
        <v>0</v>
      </c>
      <c r="DZ68" s="80">
        <f t="shared" si="28"/>
        <v>0</v>
      </c>
      <c r="EA68" s="80">
        <f t="shared" si="28"/>
        <v>0</v>
      </c>
      <c r="EB68" s="80">
        <f t="shared" si="28"/>
        <v>0</v>
      </c>
      <c r="EC68" s="80">
        <f t="shared" si="28"/>
        <v>0</v>
      </c>
      <c r="ED68" s="80">
        <f t="shared" si="28"/>
        <v>0</v>
      </c>
      <c r="EE68" s="80">
        <f t="shared" si="28"/>
        <v>0</v>
      </c>
      <c r="EF68" s="80">
        <f t="shared" si="28"/>
        <v>0</v>
      </c>
      <c r="EG68" s="80">
        <f t="shared" si="28"/>
        <v>0</v>
      </c>
      <c r="EH68" s="80">
        <f t="shared" si="28"/>
        <v>0</v>
      </c>
      <c r="EI68" s="80">
        <f t="shared" si="28"/>
        <v>0</v>
      </c>
      <c r="EJ68" s="80">
        <f t="shared" si="28"/>
        <v>0</v>
      </c>
      <c r="EK68" s="80">
        <f t="shared" si="28"/>
        <v>0</v>
      </c>
      <c r="EL68" s="80">
        <f t="shared" si="28"/>
        <v>0</v>
      </c>
      <c r="EM68" s="80">
        <f t="shared" si="28"/>
        <v>0</v>
      </c>
      <c r="EN68" s="80">
        <f t="shared" si="28"/>
        <v>0</v>
      </c>
      <c r="EO68" s="80">
        <f t="shared" si="28"/>
        <v>0</v>
      </c>
      <c r="EP68" s="80">
        <f t="shared" si="28"/>
        <v>0</v>
      </c>
      <c r="EQ68" s="80">
        <f t="shared" si="28"/>
        <v>0</v>
      </c>
      <c r="ER68" s="80">
        <f t="shared" si="28"/>
        <v>0</v>
      </c>
      <c r="ES68" s="80">
        <f t="shared" si="28"/>
        <v>0</v>
      </c>
      <c r="ET68" s="80">
        <f t="shared" si="28"/>
        <v>0</v>
      </c>
      <c r="EU68" s="80">
        <f t="shared" si="28"/>
        <v>0</v>
      </c>
      <c r="EV68" s="80">
        <f t="shared" si="28"/>
        <v>0</v>
      </c>
      <c r="EW68" s="80">
        <f t="shared" si="28"/>
        <v>0</v>
      </c>
      <c r="EX68" s="80">
        <f t="shared" si="28"/>
        <v>0</v>
      </c>
      <c r="EY68" s="80">
        <f t="shared" si="28"/>
        <v>0</v>
      </c>
      <c r="EZ68" s="80">
        <f t="shared" si="28"/>
        <v>0</v>
      </c>
      <c r="FA68" s="80">
        <f t="shared" si="28"/>
        <v>0</v>
      </c>
      <c r="FB68" s="80">
        <f t="shared" si="28"/>
        <v>0</v>
      </c>
      <c r="FC68" s="80">
        <f t="shared" si="28"/>
        <v>0</v>
      </c>
      <c r="FD68" s="80">
        <f t="shared" si="28"/>
        <v>0</v>
      </c>
      <c r="FE68" s="80">
        <f t="shared" si="28"/>
        <v>0</v>
      </c>
      <c r="FF68" s="80">
        <f t="shared" si="28"/>
        <v>0</v>
      </c>
      <c r="FG68" s="80">
        <f t="shared" si="28"/>
        <v>0</v>
      </c>
      <c r="FH68" s="80">
        <f t="shared" si="28"/>
        <v>0</v>
      </c>
      <c r="FI68" s="80">
        <f t="shared" si="28"/>
        <v>0</v>
      </c>
      <c r="FJ68" s="80">
        <f t="shared" si="28"/>
        <v>0</v>
      </c>
      <c r="FK68" s="80">
        <f t="shared" si="28"/>
        <v>0</v>
      </c>
      <c r="FL68" s="80">
        <f t="shared" si="28"/>
        <v>0</v>
      </c>
      <c r="FM68" s="80">
        <f t="shared" si="28"/>
        <v>0</v>
      </c>
      <c r="FN68" s="80">
        <f t="shared" si="28"/>
        <v>0</v>
      </c>
      <c r="FO68" s="80">
        <f t="shared" si="28"/>
        <v>0</v>
      </c>
      <c r="FP68" s="80">
        <f t="shared" si="28"/>
        <v>0</v>
      </c>
      <c r="FQ68" s="80">
        <f t="shared" si="28"/>
        <v>0</v>
      </c>
      <c r="FR68" s="80">
        <f t="shared" si="28"/>
        <v>0</v>
      </c>
      <c r="FS68" s="80">
        <f t="shared" si="28"/>
        <v>0</v>
      </c>
      <c r="FT68" s="80">
        <f t="shared" si="28"/>
        <v>0</v>
      </c>
      <c r="FU68" s="80">
        <f t="shared" si="28"/>
        <v>0</v>
      </c>
      <c r="FV68" s="80">
        <f t="shared" si="28"/>
        <v>0</v>
      </c>
      <c r="FW68" s="80">
        <f t="shared" si="28"/>
        <v>0</v>
      </c>
      <c r="FX68" s="80">
        <f t="shared" ref="FX68:HL68" si="29">IF(AND(MID(BU68,6,1)="2",MID(BU68,7,1)="2"),1,0)</f>
        <v>0</v>
      </c>
      <c r="FY68" s="80">
        <f t="shared" si="29"/>
        <v>0</v>
      </c>
      <c r="FZ68" s="80">
        <f t="shared" si="29"/>
        <v>0</v>
      </c>
      <c r="GA68" s="80">
        <f t="shared" si="29"/>
        <v>0</v>
      </c>
      <c r="GB68" s="80">
        <f t="shared" si="29"/>
        <v>0</v>
      </c>
      <c r="GC68" s="80">
        <f t="shared" si="29"/>
        <v>0</v>
      </c>
      <c r="GD68" s="80">
        <f t="shared" si="29"/>
        <v>0</v>
      </c>
      <c r="GE68" s="80">
        <f t="shared" si="29"/>
        <v>0</v>
      </c>
      <c r="GF68" s="80">
        <f t="shared" si="29"/>
        <v>0</v>
      </c>
      <c r="GG68" s="80">
        <f t="shared" si="29"/>
        <v>0</v>
      </c>
      <c r="GH68" s="80">
        <f t="shared" si="29"/>
        <v>0</v>
      </c>
      <c r="GI68" s="80">
        <f t="shared" si="29"/>
        <v>0</v>
      </c>
      <c r="GJ68" s="80">
        <f t="shared" si="29"/>
        <v>0</v>
      </c>
      <c r="GK68" s="80">
        <f t="shared" si="29"/>
        <v>0</v>
      </c>
      <c r="GL68" s="80">
        <f t="shared" si="29"/>
        <v>0</v>
      </c>
      <c r="GM68" s="80">
        <f t="shared" si="29"/>
        <v>0</v>
      </c>
      <c r="GN68" s="80">
        <f t="shared" si="29"/>
        <v>0</v>
      </c>
      <c r="GO68" s="80">
        <f t="shared" si="29"/>
        <v>0</v>
      </c>
      <c r="GP68" s="80">
        <f t="shared" si="29"/>
        <v>0</v>
      </c>
      <c r="GQ68" s="80">
        <f t="shared" si="29"/>
        <v>0</v>
      </c>
      <c r="GR68" s="80">
        <f t="shared" si="29"/>
        <v>0</v>
      </c>
      <c r="GS68" s="80">
        <f t="shared" si="29"/>
        <v>0</v>
      </c>
      <c r="GT68" s="80">
        <f t="shared" si="29"/>
        <v>0</v>
      </c>
      <c r="GU68" s="80">
        <f t="shared" si="29"/>
        <v>0</v>
      </c>
      <c r="GV68" s="80">
        <f t="shared" si="29"/>
        <v>0</v>
      </c>
      <c r="GW68" s="80">
        <f t="shared" si="29"/>
        <v>0</v>
      </c>
      <c r="GX68" s="80">
        <f t="shared" si="29"/>
        <v>0</v>
      </c>
      <c r="GY68" s="80">
        <f t="shared" si="29"/>
        <v>0</v>
      </c>
      <c r="GZ68" s="80">
        <f t="shared" si="29"/>
        <v>0</v>
      </c>
      <c r="HA68" s="80">
        <f t="shared" si="29"/>
        <v>0</v>
      </c>
      <c r="HB68" s="80">
        <f t="shared" si="29"/>
        <v>0</v>
      </c>
      <c r="HC68" s="80">
        <f t="shared" si="29"/>
        <v>0</v>
      </c>
      <c r="HD68" s="80">
        <f t="shared" si="29"/>
        <v>0</v>
      </c>
      <c r="HE68" s="80">
        <f t="shared" si="29"/>
        <v>0</v>
      </c>
      <c r="HF68" s="80">
        <f t="shared" si="29"/>
        <v>0</v>
      </c>
      <c r="HG68" s="80">
        <f t="shared" si="29"/>
        <v>0</v>
      </c>
      <c r="HH68" s="80">
        <f t="shared" si="29"/>
        <v>0</v>
      </c>
      <c r="HI68" s="80">
        <f t="shared" si="29"/>
        <v>0</v>
      </c>
      <c r="HJ68" s="80">
        <f t="shared" si="29"/>
        <v>0</v>
      </c>
      <c r="HK68" s="80">
        <f t="shared" si="29"/>
        <v>0</v>
      </c>
      <c r="HL68" s="80">
        <f t="shared" si="29"/>
        <v>0</v>
      </c>
    </row>
    <row r="69" spans="1:220" s="80" customFormat="1" ht="26" x14ac:dyDescent="0.2">
      <c r="A69" s="268">
        <v>72</v>
      </c>
      <c r="B69" s="269" t="s">
        <v>2458</v>
      </c>
      <c r="C69" s="269" t="s">
        <v>2463</v>
      </c>
      <c r="D69" s="270" t="s">
        <v>2532</v>
      </c>
      <c r="E69" s="250"/>
      <c r="G69" s="80">
        <v>5</v>
      </c>
      <c r="H69" s="280" t="str" cm="1">
        <f t="array" aca="1" ref="H69" ca="1">INDEX(コード化!$CG$5:$CQ$110,H$3-6,$G69)</f>
        <v>5000000</v>
      </c>
      <c r="I69" s="280" t="str" cm="1">
        <f t="array" aca="1" ref="I69" ca="1">INDEX(コード化!$CG$5:$CQ$110,I$3-6,$G69)</f>
        <v>5000000</v>
      </c>
      <c r="J69" s="280" t="str" cm="1">
        <f t="array" aca="1" ref="J69" ca="1">INDEX(コード化!$CG$5:$CQ$110,J$3-6,$G69)</f>
        <v>5000000</v>
      </c>
      <c r="K69" s="280" t="str" cm="1">
        <f t="array" aca="1" ref="K69" ca="1">INDEX(コード化!$CG$5:$CQ$110,K$3-6,$G69)</f>
        <v>5000000</v>
      </c>
      <c r="L69" s="280" t="str" cm="1">
        <f t="array" aca="1" ref="L69" ca="1">INDEX(コード化!$CG$5:$CQ$110,L$3-6,$G69)</f>
        <v>5000000</v>
      </c>
      <c r="M69" s="280" t="str" cm="1">
        <f t="array" aca="1" ref="M69" ca="1">INDEX(コード化!$CG$5:$CQ$110,M$3-6,$G69)</f>
        <v>5000000</v>
      </c>
      <c r="N69" s="280" t="str" cm="1">
        <f t="array" ref="N69">INDEX(コード化!$CG$5:$CQ$110,N$3-6,$G69)</f>
        <v>5000000</v>
      </c>
      <c r="O69" s="280" t="str" cm="1">
        <f t="array" ref="O69">INDEX(コード化!$CG$5:$CQ$110,O$3-6,$G69)</f>
        <v>5000000</v>
      </c>
      <c r="P69" s="280" t="str" cm="1">
        <f t="array" ref="P69">INDEX(コード化!$CG$5:$CQ$110,P$3-6,$G69)</f>
        <v>5000000</v>
      </c>
      <c r="Q69" s="280" t="str" cm="1">
        <f t="array" ref="Q69">INDEX(コード化!$CG$5:$CQ$110,Q$3-6,$G69)</f>
        <v>5000000</v>
      </c>
      <c r="R69" s="280" t="str" cm="1">
        <f t="array" ref="R69">INDEX(コード化!$CG$5:$CQ$110,R$3-6,$G69)</f>
        <v>5000000</v>
      </c>
      <c r="S69" s="280" t="str" cm="1">
        <f t="array" ref="S69">INDEX(コード化!$CG$5:$CQ$110,S$3-6,$G69)</f>
        <v>5000000</v>
      </c>
      <c r="T69" s="280" t="str" cm="1">
        <f t="array" ref="T69">INDEX(コード化!$CG$5:$CQ$110,T$3-6,$G69)</f>
        <v>5000000</v>
      </c>
      <c r="U69" s="280" t="str" cm="1">
        <f t="array" ref="U69">INDEX(コード化!$CG$5:$CQ$110,U$3-6,$G69)</f>
        <v>5000000</v>
      </c>
      <c r="V69" s="280" t="str" cm="1">
        <f t="array" ref="V69">INDEX(コード化!$CG$5:$CQ$110,V$3-6,$G69)</f>
        <v>5000000</v>
      </c>
      <c r="W69" s="280" t="str" cm="1">
        <f t="array" ref="W69">INDEX(コード化!$CG$5:$CQ$110,W$3-6,$G69)</f>
        <v>5000000</v>
      </c>
      <c r="X69" s="280" t="str" cm="1">
        <f t="array" ref="X69">INDEX(コード化!$CG$5:$CQ$110,X$3-6,$G69)</f>
        <v>5000000</v>
      </c>
      <c r="Y69" s="280" t="str" cm="1">
        <f t="array" ref="Y69">INDEX(コード化!$CG$5:$CQ$110,Y$3-6,$G69)</f>
        <v>5000000</v>
      </c>
      <c r="Z69" s="280" t="str" cm="1">
        <f t="array" ref="Z69">INDEX(コード化!$CG$5:$CQ$110,Z$3-6,$G69)</f>
        <v>5000000</v>
      </c>
      <c r="AA69" s="280" t="str" cm="1">
        <f t="array" ref="AA69">INDEX(コード化!$CG$5:$CQ$110,AA$3-6,$G69)</f>
        <v>5000000</v>
      </c>
      <c r="AB69" s="280" t="str" cm="1">
        <f t="array" ref="AB69">INDEX(コード化!$CG$5:$CQ$110,AB$3-6,$G69)</f>
        <v>5000000</v>
      </c>
      <c r="AC69" s="280" t="str" cm="1">
        <f t="array" ref="AC69">INDEX(コード化!$CG$5:$CQ$110,AC$3-6,$G69)</f>
        <v>5000000</v>
      </c>
      <c r="AD69" s="280" t="str" cm="1">
        <f t="array" ref="AD69">INDEX(コード化!$CG$5:$CQ$110,AD$3-6,$G69)</f>
        <v>5000000</v>
      </c>
      <c r="AE69" s="280" t="str" cm="1">
        <f t="array" ref="AE69">INDEX(コード化!$CG$5:$CQ$110,AE$3-6,$G69)</f>
        <v>5000000</v>
      </c>
      <c r="AF69" s="280" t="str" cm="1">
        <f t="array" ref="AF69">INDEX(コード化!$CG$5:$CQ$110,AF$3-6,$G69)</f>
        <v>5000000</v>
      </c>
      <c r="AG69" s="280" t="str" cm="1">
        <f t="array" ref="AG69">INDEX(コード化!$CG$5:$CQ$110,AG$3-6,$G69)</f>
        <v>5000000</v>
      </c>
      <c r="AH69" s="280" t="str" cm="1">
        <f t="array" ref="AH69">INDEX(コード化!$CG$5:$CQ$110,AH$3-6,$G69)</f>
        <v>5000000</v>
      </c>
      <c r="AI69" s="280" t="str" cm="1">
        <f t="array" ref="AI69">INDEX(コード化!$CG$5:$CQ$110,AI$3-6,$G69)</f>
        <v>5000000</v>
      </c>
      <c r="AJ69" s="280" t="str" cm="1">
        <f t="array" ref="AJ69">INDEX(コード化!$CG$5:$CQ$110,AJ$3-6,$G69)</f>
        <v>5000000</v>
      </c>
      <c r="AK69" s="280" t="str" cm="1">
        <f t="array" ref="AK69">INDEX(コード化!$CG$5:$CQ$110,AK$3-6,$G69)</f>
        <v>5000000</v>
      </c>
      <c r="AL69" s="280" t="str" cm="1">
        <f t="array" ref="AL69">INDEX(コード化!$CG$5:$CQ$110,AL$3-6,$G69)</f>
        <v>5000000</v>
      </c>
      <c r="AM69" s="280" t="str" cm="1">
        <f t="array" ref="AM69">INDEX(コード化!$CG$5:$CQ$110,AM$3-6,$G69)</f>
        <v>5000000</v>
      </c>
      <c r="AN69" s="280" t="str" cm="1">
        <f t="array" ref="AN69">INDEX(コード化!$CG$5:$CQ$110,AN$3-6,$G69)</f>
        <v>5000000</v>
      </c>
      <c r="AO69" s="280" t="str" cm="1">
        <f t="array" ref="AO69">INDEX(コード化!$CG$5:$CQ$110,AO$3-6,$G69)</f>
        <v>5000000</v>
      </c>
      <c r="AP69" s="280" t="str" cm="1">
        <f t="array" ref="AP69">INDEX(コード化!$CG$5:$CQ$110,AP$3-6,$G69)</f>
        <v>5000000</v>
      </c>
      <c r="AQ69" s="280" t="str" cm="1">
        <f t="array" ref="AQ69">INDEX(コード化!$CG$5:$CQ$110,AQ$3-6,$G69)</f>
        <v>5000000</v>
      </c>
      <c r="AR69" s="280" t="str" cm="1">
        <f t="array" ref="AR69">INDEX(コード化!$CG$5:$CQ$110,AR$3-6,$G69)</f>
        <v>5000000</v>
      </c>
      <c r="AS69" s="280" t="str" cm="1">
        <f t="array" ref="AS69">INDEX(コード化!$CG$5:$CQ$110,AS$3-6,$G69)</f>
        <v>5000000</v>
      </c>
      <c r="AT69" s="280" t="str" cm="1">
        <f t="array" ref="AT69">INDEX(コード化!$CG$5:$CQ$110,AT$3-6,$G69)</f>
        <v>5000000</v>
      </c>
      <c r="AU69" s="280" t="str" cm="1">
        <f t="array" ref="AU69">INDEX(コード化!$CG$5:$CQ$110,AU$3-6,$G69)</f>
        <v>5000000</v>
      </c>
      <c r="AV69" s="280" t="str" cm="1">
        <f t="array" ref="AV69">INDEX(コード化!$CG$5:$CQ$110,AV$3-6,$G69)</f>
        <v>5000000</v>
      </c>
      <c r="AW69" s="280" t="str" cm="1">
        <f t="array" ref="AW69">INDEX(コード化!$CG$5:$CQ$110,AW$3-6,$G69)</f>
        <v>5000000</v>
      </c>
      <c r="AX69" s="280" t="str" cm="1">
        <f t="array" ref="AX69">INDEX(コード化!$CG$5:$CQ$110,AX$3-6,$G69)</f>
        <v>5000000</v>
      </c>
      <c r="AY69" s="280" t="str" cm="1">
        <f t="array" ref="AY69">INDEX(コード化!$CG$5:$CQ$110,AY$3-6,$G69)</f>
        <v>5000000</v>
      </c>
      <c r="AZ69" s="280" t="str" cm="1">
        <f t="array" ref="AZ69">INDEX(コード化!$CG$5:$CQ$110,AZ$3-6,$G69)</f>
        <v>5000000</v>
      </c>
      <c r="BA69" s="280" t="str" cm="1">
        <f t="array" ref="BA69">INDEX(コード化!$CG$5:$CQ$110,BA$3-6,$G69)</f>
        <v>5000000</v>
      </c>
      <c r="BB69" s="280" t="str" cm="1">
        <f t="array" ref="BB69">INDEX(コード化!$CG$5:$CQ$110,BB$3-6,$G69)</f>
        <v>5000000</v>
      </c>
      <c r="BC69" s="280" t="str" cm="1">
        <f t="array" ref="BC69">INDEX(コード化!$CG$5:$CQ$110,BC$3-6,$G69)</f>
        <v>5000000</v>
      </c>
      <c r="BD69" s="280" t="str" cm="1">
        <f t="array" ref="BD69">INDEX(コード化!$CG$5:$CQ$110,BD$3-6,$G69)</f>
        <v>5000000</v>
      </c>
      <c r="BE69" s="280" t="str" cm="1">
        <f t="array" ref="BE69">INDEX(コード化!$CG$5:$CQ$110,BE$3-6,$G69)</f>
        <v>5000000</v>
      </c>
      <c r="BF69" s="280" t="str" cm="1">
        <f t="array" ref="BF69">INDEX(コード化!$CG$5:$CQ$110,BF$3-6,$G69)</f>
        <v>5000000</v>
      </c>
      <c r="BG69" s="280" t="str" cm="1">
        <f t="array" ref="BG69">INDEX(コード化!$CG$5:$CQ$110,BG$3-6,$G69)</f>
        <v>5000000</v>
      </c>
      <c r="BH69" s="280" t="str" cm="1">
        <f t="array" ref="BH69">INDEX(コード化!$CG$5:$CQ$110,BH$3-6,$G69)</f>
        <v>5000000</v>
      </c>
      <c r="BI69" s="280" t="str" cm="1">
        <f t="array" ref="BI69">INDEX(コード化!$CG$5:$CQ$110,BI$3-6,$G69)</f>
        <v>5000000</v>
      </c>
      <c r="BJ69" s="280" t="str" cm="1">
        <f t="array" ref="BJ69">INDEX(コード化!$CG$5:$CQ$110,BJ$3-6,$G69)</f>
        <v>5000000</v>
      </c>
      <c r="BK69" s="280" t="str" cm="1">
        <f t="array" ref="BK69">INDEX(コード化!$CG$5:$CQ$110,BK$3-6,$G69)</f>
        <v>5000000</v>
      </c>
      <c r="BL69" s="280" t="str" cm="1">
        <f t="array" ref="BL69">INDEX(コード化!$CG$5:$CQ$110,BL$3-6,$G69)</f>
        <v>5000000</v>
      </c>
      <c r="BM69" s="280" t="str" cm="1">
        <f t="array" ref="BM69">INDEX(コード化!$CG$5:$CQ$110,BM$3-6,$G69)</f>
        <v>5000000</v>
      </c>
      <c r="BN69" s="280" t="str" cm="1">
        <f t="array" ref="BN69">INDEX(コード化!$CG$5:$CQ$110,BN$3-6,$G69)</f>
        <v>5000000</v>
      </c>
      <c r="BO69" s="280" t="str" cm="1">
        <f t="array" ref="BO69">INDEX(コード化!$CG$5:$CQ$110,BO$3-6,$G69)</f>
        <v>5000000</v>
      </c>
      <c r="BP69" s="280" t="str" cm="1">
        <f t="array" ref="BP69">INDEX(コード化!$CG$5:$CQ$110,BP$3-6,$G69)</f>
        <v>5000000</v>
      </c>
      <c r="BQ69" s="280" t="str" cm="1">
        <f t="array" ref="BQ69">INDEX(コード化!$CG$5:$CQ$110,BQ$3-6,$G69)</f>
        <v>5000000</v>
      </c>
      <c r="BR69" s="280" t="str" cm="1">
        <f t="array" ref="BR69">INDEX(コード化!$CG$5:$CQ$110,BR$3-6,$G69)</f>
        <v>5000000</v>
      </c>
      <c r="BS69" s="280" t="str" cm="1">
        <f t="array" ref="BS69">INDEX(コード化!$CG$5:$CQ$110,BS$3-6,$G69)</f>
        <v>5000000</v>
      </c>
      <c r="BT69" s="280" t="str" cm="1">
        <f t="array" ref="BT69">INDEX(コード化!$CG$5:$CQ$110,BT$3-6,$G69)</f>
        <v>5000000</v>
      </c>
      <c r="BU69" s="280" t="str" cm="1">
        <f t="array" ref="BU69">INDEX(コード化!$CG$5:$CQ$110,BU$3-6,$G69)</f>
        <v>5000000</v>
      </c>
      <c r="BV69" s="280" t="str" cm="1">
        <f t="array" ref="BV69">INDEX(コード化!$CG$5:$CQ$110,BV$3-6,$G69)</f>
        <v>5000000</v>
      </c>
      <c r="BW69" s="280" t="str" cm="1">
        <f t="array" ref="BW69">INDEX(コード化!$CG$5:$CQ$110,BW$3-6,$G69)</f>
        <v>5000000</v>
      </c>
      <c r="BX69" s="280" t="str" cm="1">
        <f t="array" ref="BX69">INDEX(コード化!$CG$5:$CQ$110,BX$3-6,$G69)</f>
        <v>5000000</v>
      </c>
      <c r="BY69" s="280" t="str" cm="1">
        <f t="array" ref="BY69">INDEX(コード化!$CG$5:$CQ$110,BY$3-6,$G69)</f>
        <v>5000000</v>
      </c>
      <c r="BZ69" s="280" t="str" cm="1">
        <f t="array" ref="BZ69">INDEX(コード化!$CG$5:$CQ$110,BZ$3-6,$G69)</f>
        <v>5000000</v>
      </c>
      <c r="CA69" s="280" t="str" cm="1">
        <f t="array" ref="CA69">INDEX(コード化!$CG$5:$CQ$110,CA$3-6,$G69)</f>
        <v>5000000</v>
      </c>
      <c r="CB69" s="280" t="str" cm="1">
        <f t="array" ref="CB69">INDEX(コード化!$CG$5:$CQ$110,CB$3-6,$G69)</f>
        <v>5000000</v>
      </c>
      <c r="CC69" s="280" t="str" cm="1">
        <f t="array" ref="CC69">INDEX(コード化!$CG$5:$CQ$110,CC$3-6,$G69)</f>
        <v>5000000</v>
      </c>
      <c r="CD69" s="280" t="str" cm="1">
        <f t="array" ref="CD69">INDEX(コード化!$CG$5:$CQ$110,CD$3-6,$G69)</f>
        <v>5000000</v>
      </c>
      <c r="CE69" s="280" t="str" cm="1">
        <f t="array" ref="CE69">INDEX(コード化!$CG$5:$CQ$110,CE$3-6,$G69)</f>
        <v>5000000</v>
      </c>
      <c r="CF69" s="280" t="str" cm="1">
        <f t="array" ref="CF69">INDEX(コード化!$CG$5:$CQ$110,CF$3-6,$G69)</f>
        <v>5000000</v>
      </c>
      <c r="CG69" s="280" t="str" cm="1">
        <f t="array" ref="CG69">INDEX(コード化!$CG$5:$CQ$110,CG$3-6,$G69)</f>
        <v>5000000</v>
      </c>
      <c r="CH69" s="280" t="str" cm="1">
        <f t="array" ref="CH69">INDEX(コード化!$CG$5:$CQ$110,CH$3-6,$G69)</f>
        <v>5000000</v>
      </c>
      <c r="CI69" s="280" t="str" cm="1">
        <f t="array" ref="CI69">INDEX(コード化!$CG$5:$CQ$110,CI$3-6,$G69)</f>
        <v>5000000</v>
      </c>
      <c r="CJ69" s="280" t="str" cm="1">
        <f t="array" ref="CJ69">INDEX(コード化!$CG$5:$CQ$110,CJ$3-6,$G69)</f>
        <v>5000000</v>
      </c>
      <c r="CK69" s="280" t="str" cm="1">
        <f t="array" ref="CK69">INDEX(コード化!$CG$5:$CQ$110,CK$3-6,$G69)</f>
        <v>5000000</v>
      </c>
      <c r="CL69" s="280" t="str" cm="1">
        <f t="array" ref="CL69">INDEX(コード化!$CG$5:$CQ$110,CL$3-6,$G69)</f>
        <v>5000000</v>
      </c>
      <c r="CM69" s="280" t="str" cm="1">
        <f t="array" ref="CM69">INDEX(コード化!$CG$5:$CQ$110,CM$3-6,$G69)</f>
        <v>5000000</v>
      </c>
      <c r="CN69" s="280" t="str" cm="1">
        <f t="array" ref="CN69">INDEX(コード化!$CG$5:$CQ$110,CN$3-6,$G69)</f>
        <v>5000000</v>
      </c>
      <c r="CO69" s="280" t="str" cm="1">
        <f t="array" ref="CO69">INDEX(コード化!$CG$5:$CQ$110,CO$3-6,$G69)</f>
        <v>5000000</v>
      </c>
      <c r="CP69" s="280" t="str" cm="1">
        <f t="array" ref="CP69">INDEX(コード化!$CG$5:$CQ$110,CP$3-6,$G69)</f>
        <v>5000000</v>
      </c>
      <c r="CQ69" s="280" t="str" cm="1">
        <f t="array" ref="CQ69">INDEX(コード化!$CG$5:$CQ$110,CQ$3-6,$G69)</f>
        <v>5000000</v>
      </c>
      <c r="CR69" s="280" t="str" cm="1">
        <f t="array" ref="CR69">INDEX(コード化!$CG$5:$CQ$110,CR$3-6,$G69)</f>
        <v>5000000</v>
      </c>
      <c r="CS69" s="280" t="str" cm="1">
        <f t="array" ref="CS69">INDEX(コード化!$CG$5:$CQ$110,CS$3-6,$G69)</f>
        <v>5000000</v>
      </c>
      <c r="CT69" s="280" t="str" cm="1">
        <f t="array" ref="CT69">INDEX(コード化!$CG$5:$CQ$110,CT$3-6,$G69)</f>
        <v>5000000</v>
      </c>
      <c r="CU69" s="280" t="str" cm="1">
        <f t="array" ref="CU69">INDEX(コード化!$CG$5:$CQ$110,CU$3-6,$G69)</f>
        <v>5000000</v>
      </c>
      <c r="CV69" s="280" t="str" cm="1">
        <f t="array" ref="CV69">INDEX(コード化!$CG$5:$CQ$110,CV$3-6,$G69)</f>
        <v>5000000</v>
      </c>
      <c r="CW69" s="280" t="str" cm="1">
        <f t="array" ref="CW69">INDEX(コード化!$CG$5:$CQ$110,CW$3-6,$G69)</f>
        <v>5000000</v>
      </c>
      <c r="CX69" s="280" t="str" cm="1">
        <f t="array" ref="CX69">INDEX(コード化!$CG$5:$CQ$110,CX$3-6,$G69)</f>
        <v>5000000</v>
      </c>
      <c r="CY69" s="280" t="str" cm="1">
        <f t="array" ref="CY69">INDEX(コード化!$CG$5:$CQ$110,CY$3-6,$G69)</f>
        <v>5000000</v>
      </c>
      <c r="CZ69" s="280" t="str" cm="1">
        <f t="array" ref="CZ69">INDEX(コード化!$CG$5:$CQ$110,CZ$3-6,$G69)</f>
        <v>5000000</v>
      </c>
      <c r="DA69" s="280" t="str" cm="1">
        <f t="array" ref="DA69">INDEX(コード化!$CG$5:$CQ$110,DA$3-6,$G69)</f>
        <v>5000000</v>
      </c>
      <c r="DB69" s="280" t="str" cm="1">
        <f t="array" ref="DB69">INDEX(コード化!$CG$5:$CQ$110,DB$3-6,$G69)</f>
        <v>5000000</v>
      </c>
      <c r="DC69" s="280" t="str" cm="1">
        <f t="array" ref="DC69">INDEX(コード化!$CG$5:$CQ$110,DC$3-6,$G69)</f>
        <v>5000000</v>
      </c>
      <c r="DD69" s="280" t="str" cm="1">
        <f t="array" ref="DD69">INDEX(コード化!$CG$5:$CQ$110,DD$3-6,$G69)</f>
        <v>5000000</v>
      </c>
      <c r="DE69" s="280" t="str" cm="1">
        <f t="array" ref="DE69">INDEX(コード化!$CG$5:$CQ$110,DE$3-6,$G69)</f>
        <v>5000000</v>
      </c>
      <c r="DF69" s="280" t="str" cm="1">
        <f t="array" ref="DF69">INDEX(コード化!$CG$5:$CQ$110,DF$3-6,$G69)</f>
        <v>5000000</v>
      </c>
      <c r="DG69" s="280" t="str" cm="1">
        <f t="array" ref="DG69">INDEX(コード化!$CG$5:$CQ$110,DG$3-6,$G69)</f>
        <v>5000000</v>
      </c>
      <c r="DH69" s="280" t="str" cm="1">
        <f t="array" ref="DH69">INDEX(コード化!$CG$5:$CQ$110,DH$3-6,$G69)</f>
        <v>5000000</v>
      </c>
      <c r="DI69" s="280" t="str" cm="1">
        <f t="array" ref="DI69">INDEX(コード化!$CG$5:$CQ$110,DI$3-6,$G69)</f>
        <v>5000000</v>
      </c>
      <c r="DK69" s="80" cm="1">
        <f t="array" aca="1" ref="DK69" ca="1">_xlfn.IFS(MID(H69,7,1)="0",0,MID(H69,7,1)="3",0,MID(H69,7,1)="4",0,MID(H69,6,1)="4",1,MID(H69,6,1)="1",1,TRUE,0)</f>
        <v>0</v>
      </c>
      <c r="DL69" s="80" cm="1">
        <f t="array" aca="1" ref="DL69" ca="1">_xlfn.IFS(MID(I69,7,1)="0",0,MID(I69,7,1)="3",0,MID(I69,7,1)="4",0,MID(I69,6,1)="4",1,MID(I69,6,1)="1",1,TRUE,0)</f>
        <v>0</v>
      </c>
      <c r="DM69" s="80" cm="1">
        <f t="array" aca="1" ref="DM69" ca="1">_xlfn.IFS(MID(J69,7,1)="0",0,MID(J69,7,1)="3",0,MID(J69,7,1)="4",0,MID(J69,6,1)="4",1,MID(J69,6,1)="1",1,TRUE,0)</f>
        <v>0</v>
      </c>
      <c r="DN69" s="80" cm="1">
        <f t="array" aca="1" ref="DN69" ca="1">_xlfn.IFS(MID(K69,7,1)="0",0,MID(K69,7,1)="3",0,MID(K69,7,1)="4",0,MID(K69,6,1)="4",1,MID(K69,6,1)="1",1,TRUE,0)</f>
        <v>0</v>
      </c>
      <c r="DO69" s="80" cm="1">
        <f t="array" aca="1" ref="DO69" ca="1">_xlfn.IFS(MID(L69,7,1)="0",0,MID(L69,7,1)="3",0,MID(L69,7,1)="4",0,MID(L69,6,1)="4",1,MID(L69,6,1)="1",1,TRUE,0)</f>
        <v>0</v>
      </c>
      <c r="DP69" s="80" cm="1">
        <f t="array" aca="1" ref="DP69" ca="1">_xlfn.IFS(MID(M69,7,1)="0",0,MID(M69,7,1)="3",0,MID(M69,7,1)="4",0,MID(M69,6,1)="4",1,MID(M69,6,1)="1",1,TRUE,0)</f>
        <v>0</v>
      </c>
      <c r="DQ69" s="80" cm="1">
        <f t="array" ref="DQ69">_xlfn.IFS(MID(N69,7,1)="0",0,MID(N69,7,1)="3",0,MID(N69,7,1)="4",0,MID(N69,6,1)="4",1,MID(N69,6,1)="1",1,TRUE,0)</f>
        <v>0</v>
      </c>
      <c r="DR69" s="80" cm="1">
        <f t="array" ref="DR69">_xlfn.IFS(MID(O69,7,1)="0",0,MID(O69,7,1)="3",0,MID(O69,7,1)="4",0,MID(O69,6,1)="4",1,MID(O69,6,1)="1",1,TRUE,0)</f>
        <v>0</v>
      </c>
      <c r="DS69" s="80" cm="1">
        <f t="array" ref="DS69">_xlfn.IFS(MID(P69,7,1)="0",0,MID(P69,7,1)="3",0,MID(P69,7,1)="4",0,MID(P69,6,1)="4",1,MID(P69,6,1)="1",1,TRUE,0)</f>
        <v>0</v>
      </c>
      <c r="DT69" s="80" cm="1">
        <f t="array" ref="DT69">_xlfn.IFS(MID(Q69,7,1)="0",0,MID(Q69,7,1)="3",0,MID(Q69,7,1)="4",0,MID(Q69,6,1)="4",1,MID(Q69,6,1)="1",1,TRUE,0)</f>
        <v>0</v>
      </c>
      <c r="DU69" s="80" cm="1">
        <f t="array" ref="DU69">_xlfn.IFS(MID(R69,7,1)="0",0,MID(R69,7,1)="3",0,MID(R69,7,1)="4",0,MID(R69,6,1)="4",1,MID(R69,6,1)="1",1,TRUE,0)</f>
        <v>0</v>
      </c>
      <c r="DV69" s="80" cm="1">
        <f t="array" ref="DV69">_xlfn.IFS(MID(S69,7,1)="0",0,MID(S69,7,1)="3",0,MID(S69,7,1)="4",0,MID(S69,6,1)="4",1,MID(S69,6,1)="1",1,TRUE,0)</f>
        <v>0</v>
      </c>
      <c r="DW69" s="80" cm="1">
        <f t="array" ref="DW69">_xlfn.IFS(MID(T69,7,1)="0",0,MID(T69,7,1)="3",0,MID(T69,7,1)="4",0,MID(T69,6,1)="4",1,MID(T69,6,1)="1",1,TRUE,0)</f>
        <v>0</v>
      </c>
      <c r="DX69" s="80" cm="1">
        <f t="array" ref="DX69">_xlfn.IFS(MID(U69,7,1)="0",0,MID(U69,7,1)="3",0,MID(U69,7,1)="4",0,MID(U69,6,1)="4",1,MID(U69,6,1)="1",1,TRUE,0)</f>
        <v>0</v>
      </c>
      <c r="DY69" s="80" cm="1">
        <f t="array" ref="DY69">_xlfn.IFS(MID(V69,7,1)="0",0,MID(V69,7,1)="3",0,MID(V69,7,1)="4",0,MID(V69,6,1)="4",1,MID(V69,6,1)="1",1,TRUE,0)</f>
        <v>0</v>
      </c>
      <c r="DZ69" s="80" cm="1">
        <f t="array" ref="DZ69">_xlfn.IFS(MID(W69,7,1)="0",0,MID(W69,7,1)="3",0,MID(W69,7,1)="4",0,MID(W69,6,1)="4",1,MID(W69,6,1)="1",1,TRUE,0)</f>
        <v>0</v>
      </c>
      <c r="EA69" s="80" cm="1">
        <f t="array" ref="EA69">_xlfn.IFS(MID(X69,7,1)="0",0,MID(X69,7,1)="3",0,MID(X69,7,1)="4",0,MID(X69,6,1)="4",1,MID(X69,6,1)="1",1,TRUE,0)</f>
        <v>0</v>
      </c>
      <c r="EB69" s="80" cm="1">
        <f t="array" ref="EB69">_xlfn.IFS(MID(Y69,7,1)="0",0,MID(Y69,7,1)="3",0,MID(Y69,7,1)="4",0,MID(Y69,6,1)="4",1,MID(Y69,6,1)="1",1,TRUE,0)</f>
        <v>0</v>
      </c>
      <c r="EC69" s="80" cm="1">
        <f t="array" ref="EC69">_xlfn.IFS(MID(Z69,7,1)="0",0,MID(Z69,7,1)="3",0,MID(Z69,7,1)="4",0,MID(Z69,6,1)="4",1,MID(Z69,6,1)="1",1,TRUE,0)</f>
        <v>0</v>
      </c>
      <c r="ED69" s="80" cm="1">
        <f t="array" ref="ED69">_xlfn.IFS(MID(AA69,7,1)="0",0,MID(AA69,7,1)="3",0,MID(AA69,7,1)="4",0,MID(AA69,6,1)="4",1,MID(AA69,6,1)="1",1,TRUE,0)</f>
        <v>0</v>
      </c>
      <c r="EE69" s="80" cm="1">
        <f t="array" ref="EE69">_xlfn.IFS(MID(AB69,7,1)="0",0,MID(AB69,7,1)="3",0,MID(AB69,7,1)="4",0,MID(AB69,6,1)="4",1,MID(AB69,6,1)="1",1,TRUE,0)</f>
        <v>0</v>
      </c>
      <c r="EF69" s="80" cm="1">
        <f t="array" ref="EF69">_xlfn.IFS(MID(AC69,7,1)="0",0,MID(AC69,7,1)="3",0,MID(AC69,7,1)="4",0,MID(AC69,6,1)="4",1,MID(AC69,6,1)="1",1,TRUE,0)</f>
        <v>0</v>
      </c>
      <c r="EG69" s="80" cm="1">
        <f t="array" ref="EG69">_xlfn.IFS(MID(AD69,7,1)="0",0,MID(AD69,7,1)="3",0,MID(AD69,7,1)="4",0,MID(AD69,6,1)="4",1,MID(AD69,6,1)="1",1,TRUE,0)</f>
        <v>0</v>
      </c>
      <c r="EH69" s="80" cm="1">
        <f t="array" ref="EH69">_xlfn.IFS(MID(AE69,7,1)="0",0,MID(AE69,7,1)="3",0,MID(AE69,7,1)="4",0,MID(AE69,6,1)="4",1,MID(AE69,6,1)="1",1,TRUE,0)</f>
        <v>0</v>
      </c>
      <c r="EI69" s="80" cm="1">
        <f t="array" ref="EI69">_xlfn.IFS(MID(AF69,7,1)="0",0,MID(AF69,7,1)="3",0,MID(AF69,7,1)="4",0,MID(AF69,6,1)="4",1,MID(AF69,6,1)="1",1,TRUE,0)</f>
        <v>0</v>
      </c>
      <c r="EJ69" s="80" cm="1">
        <f t="array" ref="EJ69">_xlfn.IFS(MID(AG69,7,1)="0",0,MID(AG69,7,1)="3",0,MID(AG69,7,1)="4",0,MID(AG69,6,1)="4",1,MID(AG69,6,1)="1",1,TRUE,0)</f>
        <v>0</v>
      </c>
      <c r="EK69" s="80" cm="1">
        <f t="array" ref="EK69">_xlfn.IFS(MID(AH69,7,1)="0",0,MID(AH69,7,1)="3",0,MID(AH69,7,1)="4",0,MID(AH69,6,1)="4",1,MID(AH69,6,1)="1",1,TRUE,0)</f>
        <v>0</v>
      </c>
      <c r="EL69" s="80" cm="1">
        <f t="array" ref="EL69">_xlfn.IFS(MID(AI69,7,1)="0",0,MID(AI69,7,1)="3",0,MID(AI69,7,1)="4",0,MID(AI69,6,1)="4",1,MID(AI69,6,1)="1",1,TRUE,0)</f>
        <v>0</v>
      </c>
      <c r="EM69" s="80" cm="1">
        <f t="array" ref="EM69">_xlfn.IFS(MID(AJ69,7,1)="0",0,MID(AJ69,7,1)="3",0,MID(AJ69,7,1)="4",0,MID(AJ69,6,1)="4",1,MID(AJ69,6,1)="1",1,TRUE,0)</f>
        <v>0</v>
      </c>
      <c r="EN69" s="80" cm="1">
        <f t="array" ref="EN69">_xlfn.IFS(MID(AK69,7,1)="0",0,MID(AK69,7,1)="3",0,MID(AK69,7,1)="4",0,MID(AK69,6,1)="4",1,MID(AK69,6,1)="1",1,TRUE,0)</f>
        <v>0</v>
      </c>
      <c r="EO69" s="80" cm="1">
        <f t="array" ref="EO69">_xlfn.IFS(MID(AL69,7,1)="0",0,MID(AL69,7,1)="3",0,MID(AL69,7,1)="4",0,MID(AL69,6,1)="4",1,MID(AL69,6,1)="1",1,TRUE,0)</f>
        <v>0</v>
      </c>
      <c r="EP69" s="80" cm="1">
        <f t="array" ref="EP69">_xlfn.IFS(MID(AM69,7,1)="0",0,MID(AM69,7,1)="3",0,MID(AM69,7,1)="4",0,MID(AM69,6,1)="4",1,MID(AM69,6,1)="1",1,TRUE,0)</f>
        <v>0</v>
      </c>
      <c r="EQ69" s="80" cm="1">
        <f t="array" ref="EQ69">_xlfn.IFS(MID(AN69,7,1)="0",0,MID(AN69,7,1)="3",0,MID(AN69,7,1)="4",0,MID(AN69,6,1)="4",1,MID(AN69,6,1)="1",1,TRUE,0)</f>
        <v>0</v>
      </c>
      <c r="ER69" s="80" cm="1">
        <f t="array" ref="ER69">_xlfn.IFS(MID(AO69,7,1)="0",0,MID(AO69,7,1)="3",0,MID(AO69,7,1)="4",0,MID(AO69,6,1)="4",1,MID(AO69,6,1)="1",1,TRUE,0)</f>
        <v>0</v>
      </c>
      <c r="ES69" s="80" cm="1">
        <f t="array" ref="ES69">_xlfn.IFS(MID(AP69,7,1)="0",0,MID(AP69,7,1)="3",0,MID(AP69,7,1)="4",0,MID(AP69,6,1)="4",1,MID(AP69,6,1)="1",1,TRUE,0)</f>
        <v>0</v>
      </c>
      <c r="ET69" s="80" cm="1">
        <f t="array" ref="ET69">_xlfn.IFS(MID(AQ69,7,1)="0",0,MID(AQ69,7,1)="3",0,MID(AQ69,7,1)="4",0,MID(AQ69,6,1)="4",1,MID(AQ69,6,1)="1",1,TRUE,0)</f>
        <v>0</v>
      </c>
      <c r="EU69" s="80" cm="1">
        <f t="array" ref="EU69">_xlfn.IFS(MID(AR69,7,1)="0",0,MID(AR69,7,1)="3",0,MID(AR69,7,1)="4",0,MID(AR69,6,1)="4",1,MID(AR69,6,1)="1",1,TRUE,0)</f>
        <v>0</v>
      </c>
      <c r="EV69" s="80" cm="1">
        <f t="array" ref="EV69">_xlfn.IFS(MID(AS69,7,1)="0",0,MID(AS69,7,1)="3",0,MID(AS69,7,1)="4",0,MID(AS69,6,1)="4",1,MID(AS69,6,1)="1",1,TRUE,0)</f>
        <v>0</v>
      </c>
      <c r="EW69" s="80" cm="1">
        <f t="array" ref="EW69">_xlfn.IFS(MID(AT69,7,1)="0",0,MID(AT69,7,1)="3",0,MID(AT69,7,1)="4",0,MID(AT69,6,1)="4",1,MID(AT69,6,1)="1",1,TRUE,0)</f>
        <v>0</v>
      </c>
      <c r="EX69" s="80" cm="1">
        <f t="array" ref="EX69">_xlfn.IFS(MID(AU69,7,1)="0",0,MID(AU69,7,1)="3",0,MID(AU69,7,1)="4",0,MID(AU69,6,1)="4",1,MID(AU69,6,1)="1",1,TRUE,0)</f>
        <v>0</v>
      </c>
      <c r="EY69" s="80" cm="1">
        <f t="array" ref="EY69">_xlfn.IFS(MID(AV69,7,1)="0",0,MID(AV69,7,1)="3",0,MID(AV69,7,1)="4",0,MID(AV69,6,1)="4",1,MID(AV69,6,1)="1",1,TRUE,0)</f>
        <v>0</v>
      </c>
      <c r="EZ69" s="80" cm="1">
        <f t="array" ref="EZ69">_xlfn.IFS(MID(AW69,7,1)="0",0,MID(AW69,7,1)="3",0,MID(AW69,7,1)="4",0,MID(AW69,6,1)="4",1,MID(AW69,6,1)="1",1,TRUE,0)</f>
        <v>0</v>
      </c>
      <c r="FA69" s="80" cm="1">
        <f t="array" ref="FA69">_xlfn.IFS(MID(AX69,7,1)="0",0,MID(AX69,7,1)="3",0,MID(AX69,7,1)="4",0,MID(AX69,6,1)="4",1,MID(AX69,6,1)="1",1,TRUE,0)</f>
        <v>0</v>
      </c>
      <c r="FB69" s="80" cm="1">
        <f t="array" ref="FB69">_xlfn.IFS(MID(AY69,7,1)="0",0,MID(AY69,7,1)="3",0,MID(AY69,7,1)="4",0,MID(AY69,6,1)="4",1,MID(AY69,6,1)="1",1,TRUE,0)</f>
        <v>0</v>
      </c>
      <c r="FC69" s="80" cm="1">
        <f t="array" ref="FC69">_xlfn.IFS(MID(AZ69,7,1)="0",0,MID(AZ69,7,1)="3",0,MID(AZ69,7,1)="4",0,MID(AZ69,6,1)="4",1,MID(AZ69,6,1)="1",1,TRUE,0)</f>
        <v>0</v>
      </c>
      <c r="FD69" s="80" cm="1">
        <f t="array" ref="FD69">_xlfn.IFS(MID(BA69,7,1)="0",0,MID(BA69,7,1)="3",0,MID(BA69,7,1)="4",0,MID(BA69,6,1)="4",1,MID(BA69,6,1)="1",1,TRUE,0)</f>
        <v>0</v>
      </c>
      <c r="FE69" s="80" cm="1">
        <f t="array" ref="FE69">_xlfn.IFS(MID(BB69,7,1)="0",0,MID(BB69,7,1)="3",0,MID(BB69,7,1)="4",0,MID(BB69,6,1)="4",1,MID(BB69,6,1)="1",1,TRUE,0)</f>
        <v>0</v>
      </c>
      <c r="FF69" s="80" cm="1">
        <f t="array" ref="FF69">_xlfn.IFS(MID(BC69,7,1)="0",0,MID(BC69,7,1)="3",0,MID(BC69,7,1)="4",0,MID(BC69,6,1)="4",1,MID(BC69,6,1)="1",1,TRUE,0)</f>
        <v>0</v>
      </c>
      <c r="FG69" s="80" cm="1">
        <f t="array" ref="FG69">_xlfn.IFS(MID(BD69,7,1)="0",0,MID(BD69,7,1)="3",0,MID(BD69,7,1)="4",0,MID(BD69,6,1)="4",1,MID(BD69,6,1)="1",1,TRUE,0)</f>
        <v>0</v>
      </c>
      <c r="FH69" s="80" cm="1">
        <f t="array" ref="FH69">_xlfn.IFS(MID(BE69,7,1)="0",0,MID(BE69,7,1)="3",0,MID(BE69,7,1)="4",0,MID(BE69,6,1)="4",1,MID(BE69,6,1)="1",1,TRUE,0)</f>
        <v>0</v>
      </c>
      <c r="FI69" s="80" cm="1">
        <f t="array" ref="FI69">_xlfn.IFS(MID(BF69,7,1)="0",0,MID(BF69,7,1)="3",0,MID(BF69,7,1)="4",0,MID(BF69,6,1)="4",1,MID(BF69,6,1)="1",1,TRUE,0)</f>
        <v>0</v>
      </c>
      <c r="FJ69" s="80" cm="1">
        <f t="array" ref="FJ69">_xlfn.IFS(MID(BG69,7,1)="0",0,MID(BG69,7,1)="3",0,MID(BG69,7,1)="4",0,MID(BG69,6,1)="4",1,MID(BG69,6,1)="1",1,TRUE,0)</f>
        <v>0</v>
      </c>
      <c r="FK69" s="80" cm="1">
        <f t="array" ref="FK69">_xlfn.IFS(MID(BH69,7,1)="0",0,MID(BH69,7,1)="3",0,MID(BH69,7,1)="4",0,MID(BH69,6,1)="4",1,MID(BH69,6,1)="1",1,TRUE,0)</f>
        <v>0</v>
      </c>
      <c r="FL69" s="80" cm="1">
        <f t="array" ref="FL69">_xlfn.IFS(MID(BI69,7,1)="0",0,MID(BI69,7,1)="3",0,MID(BI69,7,1)="4",0,MID(BI69,6,1)="4",1,MID(BI69,6,1)="1",1,TRUE,0)</f>
        <v>0</v>
      </c>
      <c r="FM69" s="80" cm="1">
        <f t="array" ref="FM69">_xlfn.IFS(MID(BJ69,7,1)="0",0,MID(BJ69,7,1)="3",0,MID(BJ69,7,1)="4",0,MID(BJ69,6,1)="4",1,MID(BJ69,6,1)="1",1,TRUE,0)</f>
        <v>0</v>
      </c>
      <c r="FN69" s="80" cm="1">
        <f t="array" ref="FN69">_xlfn.IFS(MID(BK69,7,1)="0",0,MID(BK69,7,1)="3",0,MID(BK69,7,1)="4",0,MID(BK69,6,1)="4",1,MID(BK69,6,1)="1",1,TRUE,0)</f>
        <v>0</v>
      </c>
      <c r="FO69" s="80" cm="1">
        <f t="array" ref="FO69">_xlfn.IFS(MID(BL69,7,1)="0",0,MID(BL69,7,1)="3",0,MID(BL69,7,1)="4",0,MID(BL69,6,1)="4",1,MID(BL69,6,1)="1",1,TRUE,0)</f>
        <v>0</v>
      </c>
      <c r="FP69" s="80" cm="1">
        <f t="array" ref="FP69">_xlfn.IFS(MID(BM69,7,1)="0",0,MID(BM69,7,1)="3",0,MID(BM69,7,1)="4",0,MID(BM69,6,1)="4",1,MID(BM69,6,1)="1",1,TRUE,0)</f>
        <v>0</v>
      </c>
      <c r="FQ69" s="80" cm="1">
        <f t="array" ref="FQ69">_xlfn.IFS(MID(BN69,7,1)="0",0,MID(BN69,7,1)="3",0,MID(BN69,7,1)="4",0,MID(BN69,6,1)="4",1,MID(BN69,6,1)="1",1,TRUE,0)</f>
        <v>0</v>
      </c>
      <c r="FR69" s="80" cm="1">
        <f t="array" ref="FR69">_xlfn.IFS(MID(BO69,7,1)="0",0,MID(BO69,7,1)="3",0,MID(BO69,7,1)="4",0,MID(BO69,6,1)="4",1,MID(BO69,6,1)="1",1,TRUE,0)</f>
        <v>0</v>
      </c>
      <c r="FS69" s="80" cm="1">
        <f t="array" ref="FS69">_xlfn.IFS(MID(BP69,7,1)="0",0,MID(BP69,7,1)="3",0,MID(BP69,7,1)="4",0,MID(BP69,6,1)="4",1,MID(BP69,6,1)="1",1,TRUE,0)</f>
        <v>0</v>
      </c>
      <c r="FT69" s="80" cm="1">
        <f t="array" ref="FT69">_xlfn.IFS(MID(BQ69,7,1)="0",0,MID(BQ69,7,1)="3",0,MID(BQ69,7,1)="4",0,MID(BQ69,6,1)="4",1,MID(BQ69,6,1)="1",1,TRUE,0)</f>
        <v>0</v>
      </c>
      <c r="FU69" s="80" cm="1">
        <f t="array" ref="FU69">_xlfn.IFS(MID(BR69,7,1)="0",0,MID(BR69,7,1)="3",0,MID(BR69,7,1)="4",0,MID(BR69,6,1)="4",1,MID(BR69,6,1)="1",1,TRUE,0)</f>
        <v>0</v>
      </c>
      <c r="FV69" s="80" cm="1">
        <f t="array" ref="FV69">_xlfn.IFS(MID(BS69,7,1)="0",0,MID(BS69,7,1)="3",0,MID(BS69,7,1)="4",0,MID(BS69,6,1)="4",1,MID(BS69,6,1)="1",1,TRUE,0)</f>
        <v>0</v>
      </c>
      <c r="FW69" s="80" cm="1">
        <f t="array" ref="FW69">_xlfn.IFS(MID(BT69,7,1)="0",0,MID(BT69,7,1)="3",0,MID(BT69,7,1)="4",0,MID(BT69,6,1)="4",1,MID(BT69,6,1)="1",1,TRUE,0)</f>
        <v>0</v>
      </c>
      <c r="FX69" s="80" cm="1">
        <f t="array" ref="FX69">_xlfn.IFS(MID(BU69,7,1)="0",0,MID(BU69,7,1)="3",0,MID(BU69,7,1)="4",0,MID(BU69,6,1)="4",1,MID(BU69,6,1)="1",1,TRUE,0)</f>
        <v>0</v>
      </c>
      <c r="FY69" s="80" cm="1">
        <f t="array" ref="FY69">_xlfn.IFS(MID(BV69,7,1)="0",0,MID(BV69,7,1)="3",0,MID(BV69,7,1)="4",0,MID(BV69,6,1)="4",1,MID(BV69,6,1)="1",1,TRUE,0)</f>
        <v>0</v>
      </c>
      <c r="FZ69" s="80" cm="1">
        <f t="array" ref="FZ69">_xlfn.IFS(MID(BW69,7,1)="0",0,MID(BW69,7,1)="3",0,MID(BW69,7,1)="4",0,MID(BW69,6,1)="4",1,MID(BW69,6,1)="1",1,TRUE,0)</f>
        <v>0</v>
      </c>
      <c r="GA69" s="80" cm="1">
        <f t="array" ref="GA69">_xlfn.IFS(MID(BX69,7,1)="0",0,MID(BX69,7,1)="3",0,MID(BX69,7,1)="4",0,MID(BX69,6,1)="4",1,MID(BX69,6,1)="1",1,TRUE,0)</f>
        <v>0</v>
      </c>
      <c r="GB69" s="80" cm="1">
        <f t="array" ref="GB69">_xlfn.IFS(MID(BY69,7,1)="0",0,MID(BY69,7,1)="3",0,MID(BY69,7,1)="4",0,MID(BY69,6,1)="4",1,MID(BY69,6,1)="1",1,TRUE,0)</f>
        <v>0</v>
      </c>
      <c r="GC69" s="80" cm="1">
        <f t="array" ref="GC69">_xlfn.IFS(MID(BZ69,7,1)="0",0,MID(BZ69,7,1)="3",0,MID(BZ69,7,1)="4",0,MID(BZ69,6,1)="4",1,MID(BZ69,6,1)="1",1,TRUE,0)</f>
        <v>0</v>
      </c>
      <c r="GD69" s="80" cm="1">
        <f t="array" ref="GD69">_xlfn.IFS(MID(CA69,7,1)="0",0,MID(CA69,7,1)="3",0,MID(CA69,7,1)="4",0,MID(CA69,6,1)="4",1,MID(CA69,6,1)="1",1,TRUE,0)</f>
        <v>0</v>
      </c>
      <c r="GE69" s="80" cm="1">
        <f t="array" ref="GE69">_xlfn.IFS(MID(CB69,7,1)="0",0,MID(CB69,7,1)="3",0,MID(CB69,7,1)="4",0,MID(CB69,6,1)="4",1,MID(CB69,6,1)="1",1,TRUE,0)</f>
        <v>0</v>
      </c>
      <c r="GF69" s="80" cm="1">
        <f t="array" ref="GF69">_xlfn.IFS(MID(CC69,7,1)="0",0,MID(CC69,7,1)="3",0,MID(CC69,7,1)="4",0,MID(CC69,6,1)="4",1,MID(CC69,6,1)="1",1,TRUE,0)</f>
        <v>0</v>
      </c>
      <c r="GG69" s="80" cm="1">
        <f t="array" ref="GG69">_xlfn.IFS(MID(CD69,7,1)="0",0,MID(CD69,7,1)="3",0,MID(CD69,7,1)="4",0,MID(CD69,6,1)="4",1,MID(CD69,6,1)="1",1,TRUE,0)</f>
        <v>0</v>
      </c>
      <c r="GH69" s="80" cm="1">
        <f t="array" ref="GH69">_xlfn.IFS(MID(CE69,7,1)="0",0,MID(CE69,7,1)="3",0,MID(CE69,7,1)="4",0,MID(CE69,6,1)="4",1,MID(CE69,6,1)="1",1,TRUE,0)</f>
        <v>0</v>
      </c>
      <c r="GI69" s="80" cm="1">
        <f t="array" ref="GI69">_xlfn.IFS(MID(CF69,7,1)="0",0,MID(CF69,7,1)="3",0,MID(CF69,7,1)="4",0,MID(CF69,6,1)="4",1,MID(CF69,6,1)="1",1,TRUE,0)</f>
        <v>0</v>
      </c>
      <c r="GJ69" s="80" cm="1">
        <f t="array" ref="GJ69">_xlfn.IFS(MID(CG69,7,1)="0",0,MID(CG69,7,1)="3",0,MID(CG69,7,1)="4",0,MID(CG69,6,1)="4",1,MID(CG69,6,1)="1",1,TRUE,0)</f>
        <v>0</v>
      </c>
      <c r="GK69" s="80" cm="1">
        <f t="array" ref="GK69">_xlfn.IFS(MID(CH69,7,1)="0",0,MID(CH69,7,1)="3",0,MID(CH69,7,1)="4",0,MID(CH69,6,1)="4",1,MID(CH69,6,1)="1",1,TRUE,0)</f>
        <v>0</v>
      </c>
      <c r="GL69" s="80" cm="1">
        <f t="array" ref="GL69">_xlfn.IFS(MID(CI69,7,1)="0",0,MID(CI69,7,1)="3",0,MID(CI69,7,1)="4",0,MID(CI69,6,1)="4",1,MID(CI69,6,1)="1",1,TRUE,0)</f>
        <v>0</v>
      </c>
      <c r="GM69" s="80" cm="1">
        <f t="array" ref="GM69">_xlfn.IFS(MID(CJ69,7,1)="0",0,MID(CJ69,7,1)="3",0,MID(CJ69,7,1)="4",0,MID(CJ69,6,1)="4",1,MID(CJ69,6,1)="1",1,TRUE,0)</f>
        <v>0</v>
      </c>
      <c r="GN69" s="80" cm="1">
        <f t="array" ref="GN69">_xlfn.IFS(MID(CK69,7,1)="0",0,MID(CK69,7,1)="3",0,MID(CK69,7,1)="4",0,MID(CK69,6,1)="4",1,MID(CK69,6,1)="1",1,TRUE,0)</f>
        <v>0</v>
      </c>
      <c r="GO69" s="80" cm="1">
        <f t="array" ref="GO69">_xlfn.IFS(MID(CL69,7,1)="0",0,MID(CL69,7,1)="3",0,MID(CL69,7,1)="4",0,MID(CL69,6,1)="4",1,MID(CL69,6,1)="1",1,TRUE,0)</f>
        <v>0</v>
      </c>
      <c r="GP69" s="80" cm="1">
        <f t="array" ref="GP69">_xlfn.IFS(MID(CM69,7,1)="0",0,MID(CM69,7,1)="3",0,MID(CM69,7,1)="4",0,MID(CM69,6,1)="4",1,MID(CM69,6,1)="1",1,TRUE,0)</f>
        <v>0</v>
      </c>
      <c r="GQ69" s="80" cm="1">
        <f t="array" ref="GQ69">_xlfn.IFS(MID(CN69,7,1)="0",0,MID(CN69,7,1)="3",0,MID(CN69,7,1)="4",0,MID(CN69,6,1)="4",1,MID(CN69,6,1)="1",1,TRUE,0)</f>
        <v>0</v>
      </c>
      <c r="GR69" s="80" cm="1">
        <f t="array" ref="GR69">_xlfn.IFS(MID(CO69,7,1)="0",0,MID(CO69,7,1)="3",0,MID(CO69,7,1)="4",0,MID(CO69,6,1)="4",1,MID(CO69,6,1)="1",1,TRUE,0)</f>
        <v>0</v>
      </c>
      <c r="GS69" s="80" cm="1">
        <f t="array" ref="GS69">_xlfn.IFS(MID(CP69,7,1)="0",0,MID(CP69,7,1)="3",0,MID(CP69,7,1)="4",0,MID(CP69,6,1)="4",1,MID(CP69,6,1)="1",1,TRUE,0)</f>
        <v>0</v>
      </c>
      <c r="GT69" s="80" cm="1">
        <f t="array" ref="GT69">_xlfn.IFS(MID(CQ69,7,1)="0",0,MID(CQ69,7,1)="3",0,MID(CQ69,7,1)="4",0,MID(CQ69,6,1)="4",1,MID(CQ69,6,1)="1",1,TRUE,0)</f>
        <v>0</v>
      </c>
      <c r="GU69" s="80" cm="1">
        <f t="array" ref="GU69">_xlfn.IFS(MID(CR69,7,1)="0",0,MID(CR69,7,1)="3",0,MID(CR69,7,1)="4",0,MID(CR69,6,1)="4",1,MID(CR69,6,1)="1",1,TRUE,0)</f>
        <v>0</v>
      </c>
      <c r="GV69" s="80" cm="1">
        <f t="array" ref="GV69">_xlfn.IFS(MID(CS69,7,1)="0",0,MID(CS69,7,1)="3",0,MID(CS69,7,1)="4",0,MID(CS69,6,1)="4",1,MID(CS69,6,1)="1",1,TRUE,0)</f>
        <v>0</v>
      </c>
      <c r="GW69" s="80" cm="1">
        <f t="array" ref="GW69">_xlfn.IFS(MID(CT69,7,1)="0",0,MID(CT69,7,1)="3",0,MID(CT69,7,1)="4",0,MID(CT69,6,1)="4",1,MID(CT69,6,1)="1",1,TRUE,0)</f>
        <v>0</v>
      </c>
      <c r="GX69" s="80" cm="1">
        <f t="array" ref="GX69">_xlfn.IFS(MID(CU69,7,1)="0",0,MID(CU69,7,1)="3",0,MID(CU69,7,1)="4",0,MID(CU69,6,1)="4",1,MID(CU69,6,1)="1",1,TRUE,0)</f>
        <v>0</v>
      </c>
      <c r="GY69" s="80" cm="1">
        <f t="array" ref="GY69">_xlfn.IFS(MID(CV69,7,1)="0",0,MID(CV69,7,1)="3",0,MID(CV69,7,1)="4",0,MID(CV69,6,1)="4",1,MID(CV69,6,1)="1",1,TRUE,0)</f>
        <v>0</v>
      </c>
      <c r="GZ69" s="80" cm="1">
        <f t="array" ref="GZ69">_xlfn.IFS(MID(CW69,7,1)="0",0,MID(CW69,7,1)="3",0,MID(CW69,7,1)="4",0,MID(CW69,6,1)="4",1,MID(CW69,6,1)="1",1,TRUE,0)</f>
        <v>0</v>
      </c>
      <c r="HA69" s="80" cm="1">
        <f t="array" ref="HA69">_xlfn.IFS(MID(CX69,7,1)="0",0,MID(CX69,7,1)="3",0,MID(CX69,7,1)="4",0,MID(CX69,6,1)="4",1,MID(CX69,6,1)="1",1,TRUE,0)</f>
        <v>0</v>
      </c>
      <c r="HB69" s="80" cm="1">
        <f t="array" ref="HB69">_xlfn.IFS(MID(CY69,7,1)="0",0,MID(CY69,7,1)="3",0,MID(CY69,7,1)="4",0,MID(CY69,6,1)="4",1,MID(CY69,6,1)="1",1,TRUE,0)</f>
        <v>0</v>
      </c>
      <c r="HC69" s="80" cm="1">
        <f t="array" ref="HC69">_xlfn.IFS(MID(CZ69,7,1)="0",0,MID(CZ69,7,1)="3",0,MID(CZ69,7,1)="4",0,MID(CZ69,6,1)="4",1,MID(CZ69,6,1)="1",1,TRUE,0)</f>
        <v>0</v>
      </c>
      <c r="HD69" s="80" cm="1">
        <f t="array" ref="HD69">_xlfn.IFS(MID(DA69,7,1)="0",0,MID(DA69,7,1)="3",0,MID(DA69,7,1)="4",0,MID(DA69,6,1)="4",1,MID(DA69,6,1)="1",1,TRUE,0)</f>
        <v>0</v>
      </c>
      <c r="HE69" s="80" cm="1">
        <f t="array" ref="HE69">_xlfn.IFS(MID(DB69,7,1)="0",0,MID(DB69,7,1)="3",0,MID(DB69,7,1)="4",0,MID(DB69,6,1)="4",1,MID(DB69,6,1)="1",1,TRUE,0)</f>
        <v>0</v>
      </c>
      <c r="HF69" s="80" cm="1">
        <f t="array" ref="HF69">_xlfn.IFS(MID(DC69,7,1)="0",0,MID(DC69,7,1)="3",0,MID(DC69,7,1)="4",0,MID(DC69,6,1)="4",1,MID(DC69,6,1)="1",1,TRUE,0)</f>
        <v>0</v>
      </c>
      <c r="HG69" s="80" cm="1">
        <f t="array" ref="HG69">_xlfn.IFS(MID(DD69,7,1)="0",0,MID(DD69,7,1)="3",0,MID(DD69,7,1)="4",0,MID(DD69,6,1)="4",1,MID(DD69,6,1)="1",1,TRUE,0)</f>
        <v>0</v>
      </c>
      <c r="HH69" s="80" cm="1">
        <f t="array" ref="HH69">_xlfn.IFS(MID(DE69,7,1)="0",0,MID(DE69,7,1)="3",0,MID(DE69,7,1)="4",0,MID(DE69,6,1)="4",1,MID(DE69,6,1)="1",1,TRUE,0)</f>
        <v>0</v>
      </c>
      <c r="HI69" s="80" cm="1">
        <f t="array" ref="HI69">_xlfn.IFS(MID(DF69,7,1)="0",0,MID(DF69,7,1)="3",0,MID(DF69,7,1)="4",0,MID(DF69,6,1)="4",1,MID(DF69,6,1)="1",1,TRUE,0)</f>
        <v>0</v>
      </c>
      <c r="HJ69" s="80" cm="1">
        <f t="array" ref="HJ69">_xlfn.IFS(MID(DG69,7,1)="0",0,MID(DG69,7,1)="3",0,MID(DG69,7,1)="4",0,MID(DG69,6,1)="4",1,MID(DG69,6,1)="1",1,TRUE,0)</f>
        <v>0</v>
      </c>
      <c r="HK69" s="80" cm="1">
        <f t="array" ref="HK69">_xlfn.IFS(MID(DH69,7,1)="0",0,MID(DH69,7,1)="3",0,MID(DH69,7,1)="4",0,MID(DH69,6,1)="4",1,MID(DH69,6,1)="1",1,TRUE,0)</f>
        <v>0</v>
      </c>
      <c r="HL69" s="80" cm="1">
        <f t="array" ref="HL69">_xlfn.IFS(MID(DI69,7,1)="0",0,MID(DI69,7,1)="3",0,MID(DI69,7,1)="4",0,MID(DI69,6,1)="4",1,MID(DI69,6,1)="1",1,TRUE,0)</f>
        <v>0</v>
      </c>
    </row>
    <row r="70" spans="1:220" s="80" customFormat="1" ht="26" x14ac:dyDescent="0.2">
      <c r="A70" s="268">
        <v>73</v>
      </c>
      <c r="B70" s="269" t="s">
        <v>2458</v>
      </c>
      <c r="C70" s="269" t="s">
        <v>2463</v>
      </c>
      <c r="D70" s="270" t="s">
        <v>2533</v>
      </c>
      <c r="E70" s="250"/>
      <c r="G70" s="80">
        <v>6</v>
      </c>
      <c r="H70" s="280" t="str" cm="1">
        <f t="array" aca="1" ref="H70" ca="1">INDEX(コード化!$CG$5:$CQ$110,H$3-6,$G70)</f>
        <v>600000</v>
      </c>
      <c r="I70" s="280" t="str" cm="1">
        <f t="array" aca="1" ref="I70" ca="1">INDEX(コード化!$CG$5:$CQ$110,I$3-6,$G70)</f>
        <v>600000</v>
      </c>
      <c r="J70" s="280" t="str" cm="1">
        <f t="array" aca="1" ref="J70" ca="1">INDEX(コード化!$CG$5:$CQ$110,J$3-6,$G70)</f>
        <v>600000</v>
      </c>
      <c r="K70" s="280" t="str" cm="1">
        <f t="array" aca="1" ref="K70" ca="1">INDEX(コード化!$CG$5:$CQ$110,K$3-6,$G70)</f>
        <v>600000</v>
      </c>
      <c r="L70" s="280" t="str" cm="1">
        <f t="array" aca="1" ref="L70" ca="1">INDEX(コード化!$CG$5:$CQ$110,L$3-6,$G70)</f>
        <v>600000</v>
      </c>
      <c r="M70" s="280" t="str" cm="1">
        <f t="array" aca="1" ref="M70" ca="1">INDEX(コード化!$CG$5:$CQ$110,M$3-6,$G70)</f>
        <v>600000</v>
      </c>
      <c r="N70" s="280" t="str" cm="1">
        <f t="array" ref="N70">INDEX(コード化!$CG$5:$CQ$110,N$3-6,$G70)</f>
        <v>600000</v>
      </c>
      <c r="O70" s="280" t="str" cm="1">
        <f t="array" ref="O70">INDEX(コード化!$CG$5:$CQ$110,O$3-6,$G70)</f>
        <v>600000</v>
      </c>
      <c r="P70" s="280" t="str" cm="1">
        <f t="array" ref="P70">INDEX(コード化!$CG$5:$CQ$110,P$3-6,$G70)</f>
        <v>600000</v>
      </c>
      <c r="Q70" s="280" t="str" cm="1">
        <f t="array" ref="Q70">INDEX(コード化!$CG$5:$CQ$110,Q$3-6,$G70)</f>
        <v>600000</v>
      </c>
      <c r="R70" s="280" t="str" cm="1">
        <f t="array" ref="R70">INDEX(コード化!$CG$5:$CQ$110,R$3-6,$G70)</f>
        <v>600000</v>
      </c>
      <c r="S70" s="280" t="str" cm="1">
        <f t="array" ref="S70">INDEX(コード化!$CG$5:$CQ$110,S$3-6,$G70)</f>
        <v>600000</v>
      </c>
      <c r="T70" s="280" t="str" cm="1">
        <f t="array" ref="T70">INDEX(コード化!$CG$5:$CQ$110,T$3-6,$G70)</f>
        <v>600000</v>
      </c>
      <c r="U70" s="280" t="str" cm="1">
        <f t="array" ref="U70">INDEX(コード化!$CG$5:$CQ$110,U$3-6,$G70)</f>
        <v>600000</v>
      </c>
      <c r="V70" s="280" t="str" cm="1">
        <f t="array" ref="V70">INDEX(コード化!$CG$5:$CQ$110,V$3-6,$G70)</f>
        <v>600000</v>
      </c>
      <c r="W70" s="280" t="str" cm="1">
        <f t="array" ref="W70">INDEX(コード化!$CG$5:$CQ$110,W$3-6,$G70)</f>
        <v>600000</v>
      </c>
      <c r="X70" s="280" t="str" cm="1">
        <f t="array" ref="X70">INDEX(コード化!$CG$5:$CQ$110,X$3-6,$G70)</f>
        <v>600000</v>
      </c>
      <c r="Y70" s="280" t="str" cm="1">
        <f t="array" ref="Y70">INDEX(コード化!$CG$5:$CQ$110,Y$3-6,$G70)</f>
        <v>600000</v>
      </c>
      <c r="Z70" s="280" t="str" cm="1">
        <f t="array" ref="Z70">INDEX(コード化!$CG$5:$CQ$110,Z$3-6,$G70)</f>
        <v>600000</v>
      </c>
      <c r="AA70" s="280" t="str" cm="1">
        <f t="array" ref="AA70">INDEX(コード化!$CG$5:$CQ$110,AA$3-6,$G70)</f>
        <v>600000</v>
      </c>
      <c r="AB70" s="280" t="str" cm="1">
        <f t="array" ref="AB70">INDEX(コード化!$CG$5:$CQ$110,AB$3-6,$G70)</f>
        <v>600000</v>
      </c>
      <c r="AC70" s="280" t="str" cm="1">
        <f t="array" ref="AC70">INDEX(コード化!$CG$5:$CQ$110,AC$3-6,$G70)</f>
        <v>600000</v>
      </c>
      <c r="AD70" s="280" t="str" cm="1">
        <f t="array" ref="AD70">INDEX(コード化!$CG$5:$CQ$110,AD$3-6,$G70)</f>
        <v>600000</v>
      </c>
      <c r="AE70" s="280" t="str" cm="1">
        <f t="array" ref="AE70">INDEX(コード化!$CG$5:$CQ$110,AE$3-6,$G70)</f>
        <v>600000</v>
      </c>
      <c r="AF70" s="280" t="str" cm="1">
        <f t="array" ref="AF70">INDEX(コード化!$CG$5:$CQ$110,AF$3-6,$G70)</f>
        <v>600000</v>
      </c>
      <c r="AG70" s="280" t="str" cm="1">
        <f t="array" ref="AG70">INDEX(コード化!$CG$5:$CQ$110,AG$3-6,$G70)</f>
        <v>600000</v>
      </c>
      <c r="AH70" s="280" t="str" cm="1">
        <f t="array" ref="AH70">INDEX(コード化!$CG$5:$CQ$110,AH$3-6,$G70)</f>
        <v>600000</v>
      </c>
      <c r="AI70" s="280" t="str" cm="1">
        <f t="array" ref="AI70">INDEX(コード化!$CG$5:$CQ$110,AI$3-6,$G70)</f>
        <v>600000</v>
      </c>
      <c r="AJ70" s="280" t="str" cm="1">
        <f t="array" ref="AJ70">INDEX(コード化!$CG$5:$CQ$110,AJ$3-6,$G70)</f>
        <v>600000</v>
      </c>
      <c r="AK70" s="280" t="str" cm="1">
        <f t="array" ref="AK70">INDEX(コード化!$CG$5:$CQ$110,AK$3-6,$G70)</f>
        <v>600000</v>
      </c>
      <c r="AL70" s="280" t="str" cm="1">
        <f t="array" ref="AL70">INDEX(コード化!$CG$5:$CQ$110,AL$3-6,$G70)</f>
        <v>600000</v>
      </c>
      <c r="AM70" s="280" t="str" cm="1">
        <f t="array" ref="AM70">INDEX(コード化!$CG$5:$CQ$110,AM$3-6,$G70)</f>
        <v>600000</v>
      </c>
      <c r="AN70" s="280" t="str" cm="1">
        <f t="array" ref="AN70">INDEX(コード化!$CG$5:$CQ$110,AN$3-6,$G70)</f>
        <v>600000</v>
      </c>
      <c r="AO70" s="280" t="str" cm="1">
        <f t="array" ref="AO70">INDEX(コード化!$CG$5:$CQ$110,AO$3-6,$G70)</f>
        <v>600000</v>
      </c>
      <c r="AP70" s="280" t="str" cm="1">
        <f t="array" ref="AP70">INDEX(コード化!$CG$5:$CQ$110,AP$3-6,$G70)</f>
        <v>600000</v>
      </c>
      <c r="AQ70" s="280" t="str" cm="1">
        <f t="array" ref="AQ70">INDEX(コード化!$CG$5:$CQ$110,AQ$3-6,$G70)</f>
        <v>600000</v>
      </c>
      <c r="AR70" s="280" t="str" cm="1">
        <f t="array" ref="AR70">INDEX(コード化!$CG$5:$CQ$110,AR$3-6,$G70)</f>
        <v>600000</v>
      </c>
      <c r="AS70" s="280" t="str" cm="1">
        <f t="array" ref="AS70">INDEX(コード化!$CG$5:$CQ$110,AS$3-6,$G70)</f>
        <v>600000</v>
      </c>
      <c r="AT70" s="280" t="str" cm="1">
        <f t="array" ref="AT70">INDEX(コード化!$CG$5:$CQ$110,AT$3-6,$G70)</f>
        <v>600000</v>
      </c>
      <c r="AU70" s="280" t="str" cm="1">
        <f t="array" ref="AU70">INDEX(コード化!$CG$5:$CQ$110,AU$3-6,$G70)</f>
        <v>600000</v>
      </c>
      <c r="AV70" s="280" t="str" cm="1">
        <f t="array" ref="AV70">INDEX(コード化!$CG$5:$CQ$110,AV$3-6,$G70)</f>
        <v>600000</v>
      </c>
      <c r="AW70" s="280" t="str" cm="1">
        <f t="array" ref="AW70">INDEX(コード化!$CG$5:$CQ$110,AW$3-6,$G70)</f>
        <v>600000</v>
      </c>
      <c r="AX70" s="280" t="str" cm="1">
        <f t="array" ref="AX70">INDEX(コード化!$CG$5:$CQ$110,AX$3-6,$G70)</f>
        <v>600000</v>
      </c>
      <c r="AY70" s="280" t="str" cm="1">
        <f t="array" ref="AY70">INDEX(コード化!$CG$5:$CQ$110,AY$3-6,$G70)</f>
        <v>600000</v>
      </c>
      <c r="AZ70" s="280" t="str" cm="1">
        <f t="array" ref="AZ70">INDEX(コード化!$CG$5:$CQ$110,AZ$3-6,$G70)</f>
        <v>600000</v>
      </c>
      <c r="BA70" s="280" t="str" cm="1">
        <f t="array" ref="BA70">INDEX(コード化!$CG$5:$CQ$110,BA$3-6,$G70)</f>
        <v>600000</v>
      </c>
      <c r="BB70" s="280" t="str" cm="1">
        <f t="array" ref="BB70">INDEX(コード化!$CG$5:$CQ$110,BB$3-6,$G70)</f>
        <v>600000</v>
      </c>
      <c r="BC70" s="280" t="str" cm="1">
        <f t="array" ref="BC70">INDEX(コード化!$CG$5:$CQ$110,BC$3-6,$G70)</f>
        <v>600000</v>
      </c>
      <c r="BD70" s="280" t="str" cm="1">
        <f t="array" ref="BD70">INDEX(コード化!$CG$5:$CQ$110,BD$3-6,$G70)</f>
        <v>600000</v>
      </c>
      <c r="BE70" s="280" t="str" cm="1">
        <f t="array" ref="BE70">INDEX(コード化!$CG$5:$CQ$110,BE$3-6,$G70)</f>
        <v>600000</v>
      </c>
      <c r="BF70" s="280" t="str" cm="1">
        <f t="array" ref="BF70">INDEX(コード化!$CG$5:$CQ$110,BF$3-6,$G70)</f>
        <v>600000</v>
      </c>
      <c r="BG70" s="280" t="str" cm="1">
        <f t="array" ref="BG70">INDEX(コード化!$CG$5:$CQ$110,BG$3-6,$G70)</f>
        <v>600000</v>
      </c>
      <c r="BH70" s="280" t="str" cm="1">
        <f t="array" ref="BH70">INDEX(コード化!$CG$5:$CQ$110,BH$3-6,$G70)</f>
        <v>600000</v>
      </c>
      <c r="BI70" s="280" t="str" cm="1">
        <f t="array" ref="BI70">INDEX(コード化!$CG$5:$CQ$110,BI$3-6,$G70)</f>
        <v>600000</v>
      </c>
      <c r="BJ70" s="280" t="str" cm="1">
        <f t="array" ref="BJ70">INDEX(コード化!$CG$5:$CQ$110,BJ$3-6,$G70)</f>
        <v>600000</v>
      </c>
      <c r="BK70" s="280" t="str" cm="1">
        <f t="array" ref="BK70">INDEX(コード化!$CG$5:$CQ$110,BK$3-6,$G70)</f>
        <v>600000</v>
      </c>
      <c r="BL70" s="280" t="str" cm="1">
        <f t="array" ref="BL70">INDEX(コード化!$CG$5:$CQ$110,BL$3-6,$G70)</f>
        <v>600000</v>
      </c>
      <c r="BM70" s="280" t="str" cm="1">
        <f t="array" ref="BM70">INDEX(コード化!$CG$5:$CQ$110,BM$3-6,$G70)</f>
        <v>600000</v>
      </c>
      <c r="BN70" s="280" t="str" cm="1">
        <f t="array" ref="BN70">INDEX(コード化!$CG$5:$CQ$110,BN$3-6,$G70)</f>
        <v>600000</v>
      </c>
      <c r="BO70" s="280" t="str" cm="1">
        <f t="array" ref="BO70">INDEX(コード化!$CG$5:$CQ$110,BO$3-6,$G70)</f>
        <v>600000</v>
      </c>
      <c r="BP70" s="280" t="str" cm="1">
        <f t="array" ref="BP70">INDEX(コード化!$CG$5:$CQ$110,BP$3-6,$G70)</f>
        <v>600000</v>
      </c>
      <c r="BQ70" s="280" t="str" cm="1">
        <f t="array" ref="BQ70">INDEX(コード化!$CG$5:$CQ$110,BQ$3-6,$G70)</f>
        <v>600000</v>
      </c>
      <c r="BR70" s="280" t="str" cm="1">
        <f t="array" ref="BR70">INDEX(コード化!$CG$5:$CQ$110,BR$3-6,$G70)</f>
        <v>600000</v>
      </c>
      <c r="BS70" s="280" t="str" cm="1">
        <f t="array" ref="BS70">INDEX(コード化!$CG$5:$CQ$110,BS$3-6,$G70)</f>
        <v>600000</v>
      </c>
      <c r="BT70" s="280" t="str" cm="1">
        <f t="array" ref="BT70">INDEX(コード化!$CG$5:$CQ$110,BT$3-6,$G70)</f>
        <v>600000</v>
      </c>
      <c r="BU70" s="280" t="str" cm="1">
        <f t="array" ref="BU70">INDEX(コード化!$CG$5:$CQ$110,BU$3-6,$G70)</f>
        <v>600000</v>
      </c>
      <c r="BV70" s="280" t="str" cm="1">
        <f t="array" ref="BV70">INDEX(コード化!$CG$5:$CQ$110,BV$3-6,$G70)</f>
        <v>600000</v>
      </c>
      <c r="BW70" s="280" t="str" cm="1">
        <f t="array" ref="BW70">INDEX(コード化!$CG$5:$CQ$110,BW$3-6,$G70)</f>
        <v>600000</v>
      </c>
      <c r="BX70" s="280" t="str" cm="1">
        <f t="array" ref="BX70">INDEX(コード化!$CG$5:$CQ$110,BX$3-6,$G70)</f>
        <v>600000</v>
      </c>
      <c r="BY70" s="280" t="str" cm="1">
        <f t="array" ref="BY70">INDEX(コード化!$CG$5:$CQ$110,BY$3-6,$G70)</f>
        <v>600000</v>
      </c>
      <c r="BZ70" s="280" t="str" cm="1">
        <f t="array" ref="BZ70">INDEX(コード化!$CG$5:$CQ$110,BZ$3-6,$G70)</f>
        <v>600000</v>
      </c>
      <c r="CA70" s="280" t="str" cm="1">
        <f t="array" ref="CA70">INDEX(コード化!$CG$5:$CQ$110,CA$3-6,$G70)</f>
        <v>600000</v>
      </c>
      <c r="CB70" s="280" t="str" cm="1">
        <f t="array" ref="CB70">INDEX(コード化!$CG$5:$CQ$110,CB$3-6,$G70)</f>
        <v>600000</v>
      </c>
      <c r="CC70" s="280" t="str" cm="1">
        <f t="array" ref="CC70">INDEX(コード化!$CG$5:$CQ$110,CC$3-6,$G70)</f>
        <v>600000</v>
      </c>
      <c r="CD70" s="280" t="str" cm="1">
        <f t="array" ref="CD70">INDEX(コード化!$CG$5:$CQ$110,CD$3-6,$G70)</f>
        <v>600000</v>
      </c>
      <c r="CE70" s="280" t="str" cm="1">
        <f t="array" ref="CE70">INDEX(コード化!$CG$5:$CQ$110,CE$3-6,$G70)</f>
        <v>600000</v>
      </c>
      <c r="CF70" s="280" t="str" cm="1">
        <f t="array" ref="CF70">INDEX(コード化!$CG$5:$CQ$110,CF$3-6,$G70)</f>
        <v>600000</v>
      </c>
      <c r="CG70" s="280" t="str" cm="1">
        <f t="array" ref="CG70">INDEX(コード化!$CG$5:$CQ$110,CG$3-6,$G70)</f>
        <v>600000</v>
      </c>
      <c r="CH70" s="280" t="str" cm="1">
        <f t="array" ref="CH70">INDEX(コード化!$CG$5:$CQ$110,CH$3-6,$G70)</f>
        <v>600000</v>
      </c>
      <c r="CI70" s="280" t="str" cm="1">
        <f t="array" ref="CI70">INDEX(コード化!$CG$5:$CQ$110,CI$3-6,$G70)</f>
        <v>600000</v>
      </c>
      <c r="CJ70" s="280" t="str" cm="1">
        <f t="array" ref="CJ70">INDEX(コード化!$CG$5:$CQ$110,CJ$3-6,$G70)</f>
        <v>600000</v>
      </c>
      <c r="CK70" s="280" t="str" cm="1">
        <f t="array" ref="CK70">INDEX(コード化!$CG$5:$CQ$110,CK$3-6,$G70)</f>
        <v>600000</v>
      </c>
      <c r="CL70" s="280" t="str" cm="1">
        <f t="array" ref="CL70">INDEX(コード化!$CG$5:$CQ$110,CL$3-6,$G70)</f>
        <v>600000</v>
      </c>
      <c r="CM70" s="280" t="str" cm="1">
        <f t="array" ref="CM70">INDEX(コード化!$CG$5:$CQ$110,CM$3-6,$G70)</f>
        <v>600000</v>
      </c>
      <c r="CN70" s="280" t="str" cm="1">
        <f t="array" ref="CN70">INDEX(コード化!$CG$5:$CQ$110,CN$3-6,$G70)</f>
        <v>600000</v>
      </c>
      <c r="CO70" s="280" t="str" cm="1">
        <f t="array" ref="CO70">INDEX(コード化!$CG$5:$CQ$110,CO$3-6,$G70)</f>
        <v>600000</v>
      </c>
      <c r="CP70" s="280" t="str" cm="1">
        <f t="array" ref="CP70">INDEX(コード化!$CG$5:$CQ$110,CP$3-6,$G70)</f>
        <v>600000</v>
      </c>
      <c r="CQ70" s="280" t="str" cm="1">
        <f t="array" ref="CQ70">INDEX(コード化!$CG$5:$CQ$110,CQ$3-6,$G70)</f>
        <v>600000</v>
      </c>
      <c r="CR70" s="280" t="str" cm="1">
        <f t="array" ref="CR70">INDEX(コード化!$CG$5:$CQ$110,CR$3-6,$G70)</f>
        <v>600000</v>
      </c>
      <c r="CS70" s="280" t="str" cm="1">
        <f t="array" ref="CS70">INDEX(コード化!$CG$5:$CQ$110,CS$3-6,$G70)</f>
        <v>600000</v>
      </c>
      <c r="CT70" s="280" t="str" cm="1">
        <f t="array" ref="CT70">INDEX(コード化!$CG$5:$CQ$110,CT$3-6,$G70)</f>
        <v>600000</v>
      </c>
      <c r="CU70" s="280" t="str" cm="1">
        <f t="array" ref="CU70">INDEX(コード化!$CG$5:$CQ$110,CU$3-6,$G70)</f>
        <v>600000</v>
      </c>
      <c r="CV70" s="280" t="str" cm="1">
        <f t="array" ref="CV70">INDEX(コード化!$CG$5:$CQ$110,CV$3-6,$G70)</f>
        <v>600000</v>
      </c>
      <c r="CW70" s="280" t="str" cm="1">
        <f t="array" ref="CW70">INDEX(コード化!$CG$5:$CQ$110,CW$3-6,$G70)</f>
        <v>600000</v>
      </c>
      <c r="CX70" s="280" t="str" cm="1">
        <f t="array" ref="CX70">INDEX(コード化!$CG$5:$CQ$110,CX$3-6,$G70)</f>
        <v>600000</v>
      </c>
      <c r="CY70" s="280" t="str" cm="1">
        <f t="array" ref="CY70">INDEX(コード化!$CG$5:$CQ$110,CY$3-6,$G70)</f>
        <v>600000</v>
      </c>
      <c r="CZ70" s="280" t="str" cm="1">
        <f t="array" ref="CZ70">INDEX(コード化!$CG$5:$CQ$110,CZ$3-6,$G70)</f>
        <v>600000</v>
      </c>
      <c r="DA70" s="280" t="str" cm="1">
        <f t="array" ref="DA70">INDEX(コード化!$CG$5:$CQ$110,DA$3-6,$G70)</f>
        <v>600000</v>
      </c>
      <c r="DB70" s="280" t="str" cm="1">
        <f t="array" ref="DB70">INDEX(コード化!$CG$5:$CQ$110,DB$3-6,$G70)</f>
        <v>600000</v>
      </c>
      <c r="DC70" s="280" t="str" cm="1">
        <f t="array" ref="DC70">INDEX(コード化!$CG$5:$CQ$110,DC$3-6,$G70)</f>
        <v>600000</v>
      </c>
      <c r="DD70" s="280" t="str" cm="1">
        <f t="array" ref="DD70">INDEX(コード化!$CG$5:$CQ$110,DD$3-6,$G70)</f>
        <v>600000</v>
      </c>
      <c r="DE70" s="280" t="str" cm="1">
        <f t="array" ref="DE70">INDEX(コード化!$CG$5:$CQ$110,DE$3-6,$G70)</f>
        <v>600000</v>
      </c>
      <c r="DF70" s="280" t="str" cm="1">
        <f t="array" ref="DF70">INDEX(コード化!$CG$5:$CQ$110,DF$3-6,$G70)</f>
        <v>600000</v>
      </c>
      <c r="DG70" s="280" t="str" cm="1">
        <f t="array" ref="DG70">INDEX(コード化!$CG$5:$CQ$110,DG$3-6,$G70)</f>
        <v>600000</v>
      </c>
      <c r="DH70" s="280" t="str" cm="1">
        <f t="array" ref="DH70">INDEX(コード化!$CG$5:$CQ$110,DH$3-6,$G70)</f>
        <v>600000</v>
      </c>
      <c r="DI70" s="280" t="str" cm="1">
        <f t="array" ref="DI70">INDEX(コード化!$CG$5:$CQ$110,DI$3-6,$G70)</f>
        <v>600000</v>
      </c>
      <c r="DK70" s="80">
        <f ca="1">IF(MID(H70,2,1)="2",1,0)</f>
        <v>0</v>
      </c>
      <c r="DL70" s="80">
        <f t="shared" ref="DL70:FW70" ca="1" si="30">IF(MID(I70,2,1)="2",1,0)</f>
        <v>0</v>
      </c>
      <c r="DM70" s="80">
        <f t="shared" ca="1" si="30"/>
        <v>0</v>
      </c>
      <c r="DN70" s="80">
        <f t="shared" ca="1" si="30"/>
        <v>0</v>
      </c>
      <c r="DO70" s="80">
        <f t="shared" ca="1" si="30"/>
        <v>0</v>
      </c>
      <c r="DP70" s="80">
        <f t="shared" ca="1" si="30"/>
        <v>0</v>
      </c>
      <c r="DQ70" s="80">
        <f t="shared" si="30"/>
        <v>0</v>
      </c>
      <c r="DR70" s="80">
        <f t="shared" si="30"/>
        <v>0</v>
      </c>
      <c r="DS70" s="80">
        <f t="shared" si="30"/>
        <v>0</v>
      </c>
      <c r="DT70" s="80">
        <f t="shared" si="30"/>
        <v>0</v>
      </c>
      <c r="DU70" s="80">
        <f t="shared" si="30"/>
        <v>0</v>
      </c>
      <c r="DV70" s="80">
        <f t="shared" si="30"/>
        <v>0</v>
      </c>
      <c r="DW70" s="80">
        <f t="shared" si="30"/>
        <v>0</v>
      </c>
      <c r="DX70" s="80">
        <f t="shared" si="30"/>
        <v>0</v>
      </c>
      <c r="DY70" s="80">
        <f t="shared" si="30"/>
        <v>0</v>
      </c>
      <c r="DZ70" s="80">
        <f t="shared" si="30"/>
        <v>0</v>
      </c>
      <c r="EA70" s="80">
        <f t="shared" si="30"/>
        <v>0</v>
      </c>
      <c r="EB70" s="80">
        <f t="shared" si="30"/>
        <v>0</v>
      </c>
      <c r="EC70" s="80">
        <f t="shared" si="30"/>
        <v>0</v>
      </c>
      <c r="ED70" s="80">
        <f t="shared" si="30"/>
        <v>0</v>
      </c>
      <c r="EE70" s="80">
        <f t="shared" si="30"/>
        <v>0</v>
      </c>
      <c r="EF70" s="80">
        <f t="shared" si="30"/>
        <v>0</v>
      </c>
      <c r="EG70" s="80">
        <f t="shared" si="30"/>
        <v>0</v>
      </c>
      <c r="EH70" s="80">
        <f t="shared" si="30"/>
        <v>0</v>
      </c>
      <c r="EI70" s="80">
        <f t="shared" si="30"/>
        <v>0</v>
      </c>
      <c r="EJ70" s="80">
        <f t="shared" si="30"/>
        <v>0</v>
      </c>
      <c r="EK70" s="80">
        <f t="shared" si="30"/>
        <v>0</v>
      </c>
      <c r="EL70" s="80">
        <f t="shared" si="30"/>
        <v>0</v>
      </c>
      <c r="EM70" s="80">
        <f t="shared" si="30"/>
        <v>0</v>
      </c>
      <c r="EN70" s="80">
        <f t="shared" si="30"/>
        <v>0</v>
      </c>
      <c r="EO70" s="80">
        <f t="shared" si="30"/>
        <v>0</v>
      </c>
      <c r="EP70" s="80">
        <f t="shared" si="30"/>
        <v>0</v>
      </c>
      <c r="EQ70" s="80">
        <f t="shared" si="30"/>
        <v>0</v>
      </c>
      <c r="ER70" s="80">
        <f t="shared" si="30"/>
        <v>0</v>
      </c>
      <c r="ES70" s="80">
        <f t="shared" si="30"/>
        <v>0</v>
      </c>
      <c r="ET70" s="80">
        <f t="shared" si="30"/>
        <v>0</v>
      </c>
      <c r="EU70" s="80">
        <f t="shared" si="30"/>
        <v>0</v>
      </c>
      <c r="EV70" s="80">
        <f t="shared" si="30"/>
        <v>0</v>
      </c>
      <c r="EW70" s="80">
        <f t="shared" si="30"/>
        <v>0</v>
      </c>
      <c r="EX70" s="80">
        <f t="shared" si="30"/>
        <v>0</v>
      </c>
      <c r="EY70" s="80">
        <f t="shared" si="30"/>
        <v>0</v>
      </c>
      <c r="EZ70" s="80">
        <f t="shared" si="30"/>
        <v>0</v>
      </c>
      <c r="FA70" s="80">
        <f t="shared" si="30"/>
        <v>0</v>
      </c>
      <c r="FB70" s="80">
        <f t="shared" si="30"/>
        <v>0</v>
      </c>
      <c r="FC70" s="80">
        <f t="shared" si="30"/>
        <v>0</v>
      </c>
      <c r="FD70" s="80">
        <f t="shared" si="30"/>
        <v>0</v>
      </c>
      <c r="FE70" s="80">
        <f t="shared" si="30"/>
        <v>0</v>
      </c>
      <c r="FF70" s="80">
        <f t="shared" si="30"/>
        <v>0</v>
      </c>
      <c r="FG70" s="80">
        <f t="shared" si="30"/>
        <v>0</v>
      </c>
      <c r="FH70" s="80">
        <f t="shared" si="30"/>
        <v>0</v>
      </c>
      <c r="FI70" s="80">
        <f t="shared" si="30"/>
        <v>0</v>
      </c>
      <c r="FJ70" s="80">
        <f t="shared" si="30"/>
        <v>0</v>
      </c>
      <c r="FK70" s="80">
        <f t="shared" si="30"/>
        <v>0</v>
      </c>
      <c r="FL70" s="80">
        <f t="shared" si="30"/>
        <v>0</v>
      </c>
      <c r="FM70" s="80">
        <f t="shared" si="30"/>
        <v>0</v>
      </c>
      <c r="FN70" s="80">
        <f t="shared" si="30"/>
        <v>0</v>
      </c>
      <c r="FO70" s="80">
        <f t="shared" si="30"/>
        <v>0</v>
      </c>
      <c r="FP70" s="80">
        <f t="shared" si="30"/>
        <v>0</v>
      </c>
      <c r="FQ70" s="80">
        <f t="shared" si="30"/>
        <v>0</v>
      </c>
      <c r="FR70" s="80">
        <f t="shared" si="30"/>
        <v>0</v>
      </c>
      <c r="FS70" s="80">
        <f t="shared" si="30"/>
        <v>0</v>
      </c>
      <c r="FT70" s="80">
        <f t="shared" si="30"/>
        <v>0</v>
      </c>
      <c r="FU70" s="80">
        <f t="shared" si="30"/>
        <v>0</v>
      </c>
      <c r="FV70" s="80">
        <f t="shared" si="30"/>
        <v>0</v>
      </c>
      <c r="FW70" s="80">
        <f t="shared" si="30"/>
        <v>0</v>
      </c>
      <c r="FX70" s="80">
        <f t="shared" ref="FX70:HL70" si="31">IF(MID(BU70,2,1)="2",1,0)</f>
        <v>0</v>
      </c>
      <c r="FY70" s="80">
        <f t="shared" si="31"/>
        <v>0</v>
      </c>
      <c r="FZ70" s="80">
        <f t="shared" si="31"/>
        <v>0</v>
      </c>
      <c r="GA70" s="80">
        <f t="shared" si="31"/>
        <v>0</v>
      </c>
      <c r="GB70" s="80">
        <f t="shared" si="31"/>
        <v>0</v>
      </c>
      <c r="GC70" s="80">
        <f t="shared" si="31"/>
        <v>0</v>
      </c>
      <c r="GD70" s="80">
        <f t="shared" si="31"/>
        <v>0</v>
      </c>
      <c r="GE70" s="80">
        <f t="shared" si="31"/>
        <v>0</v>
      </c>
      <c r="GF70" s="80">
        <f t="shared" si="31"/>
        <v>0</v>
      </c>
      <c r="GG70" s="80">
        <f t="shared" si="31"/>
        <v>0</v>
      </c>
      <c r="GH70" s="80">
        <f t="shared" si="31"/>
        <v>0</v>
      </c>
      <c r="GI70" s="80">
        <f t="shared" si="31"/>
        <v>0</v>
      </c>
      <c r="GJ70" s="80">
        <f t="shared" si="31"/>
        <v>0</v>
      </c>
      <c r="GK70" s="80">
        <f t="shared" si="31"/>
        <v>0</v>
      </c>
      <c r="GL70" s="80">
        <f t="shared" si="31"/>
        <v>0</v>
      </c>
      <c r="GM70" s="80">
        <f t="shared" si="31"/>
        <v>0</v>
      </c>
      <c r="GN70" s="80">
        <f t="shared" si="31"/>
        <v>0</v>
      </c>
      <c r="GO70" s="80">
        <f t="shared" si="31"/>
        <v>0</v>
      </c>
      <c r="GP70" s="80">
        <f t="shared" si="31"/>
        <v>0</v>
      </c>
      <c r="GQ70" s="80">
        <f t="shared" si="31"/>
        <v>0</v>
      </c>
      <c r="GR70" s="80">
        <f t="shared" si="31"/>
        <v>0</v>
      </c>
      <c r="GS70" s="80">
        <f t="shared" si="31"/>
        <v>0</v>
      </c>
      <c r="GT70" s="80">
        <f t="shared" si="31"/>
        <v>0</v>
      </c>
      <c r="GU70" s="80">
        <f t="shared" si="31"/>
        <v>0</v>
      </c>
      <c r="GV70" s="80">
        <f t="shared" si="31"/>
        <v>0</v>
      </c>
      <c r="GW70" s="80">
        <f t="shared" si="31"/>
        <v>0</v>
      </c>
      <c r="GX70" s="80">
        <f t="shared" si="31"/>
        <v>0</v>
      </c>
      <c r="GY70" s="80">
        <f t="shared" si="31"/>
        <v>0</v>
      </c>
      <c r="GZ70" s="80">
        <f t="shared" si="31"/>
        <v>0</v>
      </c>
      <c r="HA70" s="80">
        <f t="shared" si="31"/>
        <v>0</v>
      </c>
      <c r="HB70" s="80">
        <f t="shared" si="31"/>
        <v>0</v>
      </c>
      <c r="HC70" s="80">
        <f t="shared" si="31"/>
        <v>0</v>
      </c>
      <c r="HD70" s="80">
        <f t="shared" si="31"/>
        <v>0</v>
      </c>
      <c r="HE70" s="80">
        <f t="shared" si="31"/>
        <v>0</v>
      </c>
      <c r="HF70" s="80">
        <f t="shared" si="31"/>
        <v>0</v>
      </c>
      <c r="HG70" s="80">
        <f t="shared" si="31"/>
        <v>0</v>
      </c>
      <c r="HH70" s="80">
        <f t="shared" si="31"/>
        <v>0</v>
      </c>
      <c r="HI70" s="80">
        <f t="shared" si="31"/>
        <v>0</v>
      </c>
      <c r="HJ70" s="80">
        <f t="shared" si="31"/>
        <v>0</v>
      </c>
      <c r="HK70" s="80">
        <f t="shared" si="31"/>
        <v>0</v>
      </c>
      <c r="HL70" s="80">
        <f t="shared" si="31"/>
        <v>0</v>
      </c>
    </row>
    <row r="71" spans="1:220" s="80" customFormat="1" ht="26" x14ac:dyDescent="0.2">
      <c r="A71" s="268">
        <v>74</v>
      </c>
      <c r="B71" s="269" t="s">
        <v>2458</v>
      </c>
      <c r="C71" s="269" t="s">
        <v>2463</v>
      </c>
      <c r="D71" s="270" t="s">
        <v>2534</v>
      </c>
      <c r="E71" s="250"/>
      <c r="G71" s="80">
        <v>6</v>
      </c>
      <c r="H71" s="280" t="str" cm="1">
        <f t="array" aca="1" ref="H71" ca="1">INDEX(コード化!$CG$5:$CQ$110,H$3-6,$G71)</f>
        <v>600000</v>
      </c>
      <c r="I71" s="280" t="str" cm="1">
        <f t="array" aca="1" ref="I71" ca="1">INDEX(コード化!$CG$5:$CQ$110,I$3-6,$G71)</f>
        <v>600000</v>
      </c>
      <c r="J71" s="280" t="str" cm="1">
        <f t="array" aca="1" ref="J71" ca="1">INDEX(コード化!$CG$5:$CQ$110,J$3-6,$G71)</f>
        <v>600000</v>
      </c>
      <c r="K71" s="280" t="str" cm="1">
        <f t="array" aca="1" ref="K71" ca="1">INDEX(コード化!$CG$5:$CQ$110,K$3-6,$G71)</f>
        <v>600000</v>
      </c>
      <c r="L71" s="280" t="str" cm="1">
        <f t="array" aca="1" ref="L71" ca="1">INDEX(コード化!$CG$5:$CQ$110,L$3-6,$G71)</f>
        <v>600000</v>
      </c>
      <c r="M71" s="280" t="str" cm="1">
        <f t="array" aca="1" ref="M71" ca="1">INDEX(コード化!$CG$5:$CQ$110,M$3-6,$G71)</f>
        <v>600000</v>
      </c>
      <c r="N71" s="280" t="str" cm="1">
        <f t="array" ref="N71">INDEX(コード化!$CG$5:$CQ$110,N$3-6,$G71)</f>
        <v>600000</v>
      </c>
      <c r="O71" s="280" t="str" cm="1">
        <f t="array" ref="O71">INDEX(コード化!$CG$5:$CQ$110,O$3-6,$G71)</f>
        <v>600000</v>
      </c>
      <c r="P71" s="280" t="str" cm="1">
        <f t="array" ref="P71">INDEX(コード化!$CG$5:$CQ$110,P$3-6,$G71)</f>
        <v>600000</v>
      </c>
      <c r="Q71" s="280" t="str" cm="1">
        <f t="array" ref="Q71">INDEX(コード化!$CG$5:$CQ$110,Q$3-6,$G71)</f>
        <v>600000</v>
      </c>
      <c r="R71" s="280" t="str" cm="1">
        <f t="array" ref="R71">INDEX(コード化!$CG$5:$CQ$110,R$3-6,$G71)</f>
        <v>600000</v>
      </c>
      <c r="S71" s="280" t="str" cm="1">
        <f t="array" ref="S71">INDEX(コード化!$CG$5:$CQ$110,S$3-6,$G71)</f>
        <v>600000</v>
      </c>
      <c r="T71" s="280" t="str" cm="1">
        <f t="array" ref="T71">INDEX(コード化!$CG$5:$CQ$110,T$3-6,$G71)</f>
        <v>600000</v>
      </c>
      <c r="U71" s="280" t="str" cm="1">
        <f t="array" ref="U71">INDEX(コード化!$CG$5:$CQ$110,U$3-6,$G71)</f>
        <v>600000</v>
      </c>
      <c r="V71" s="280" t="str" cm="1">
        <f t="array" ref="V71">INDEX(コード化!$CG$5:$CQ$110,V$3-6,$G71)</f>
        <v>600000</v>
      </c>
      <c r="W71" s="280" t="str" cm="1">
        <f t="array" ref="W71">INDEX(コード化!$CG$5:$CQ$110,W$3-6,$G71)</f>
        <v>600000</v>
      </c>
      <c r="X71" s="280" t="str" cm="1">
        <f t="array" ref="X71">INDEX(コード化!$CG$5:$CQ$110,X$3-6,$G71)</f>
        <v>600000</v>
      </c>
      <c r="Y71" s="280" t="str" cm="1">
        <f t="array" ref="Y71">INDEX(コード化!$CG$5:$CQ$110,Y$3-6,$G71)</f>
        <v>600000</v>
      </c>
      <c r="Z71" s="280" t="str" cm="1">
        <f t="array" ref="Z71">INDEX(コード化!$CG$5:$CQ$110,Z$3-6,$G71)</f>
        <v>600000</v>
      </c>
      <c r="AA71" s="280" t="str" cm="1">
        <f t="array" ref="AA71">INDEX(コード化!$CG$5:$CQ$110,AA$3-6,$G71)</f>
        <v>600000</v>
      </c>
      <c r="AB71" s="280" t="str" cm="1">
        <f t="array" ref="AB71">INDEX(コード化!$CG$5:$CQ$110,AB$3-6,$G71)</f>
        <v>600000</v>
      </c>
      <c r="AC71" s="280" t="str" cm="1">
        <f t="array" ref="AC71">INDEX(コード化!$CG$5:$CQ$110,AC$3-6,$G71)</f>
        <v>600000</v>
      </c>
      <c r="AD71" s="280" t="str" cm="1">
        <f t="array" ref="AD71">INDEX(コード化!$CG$5:$CQ$110,AD$3-6,$G71)</f>
        <v>600000</v>
      </c>
      <c r="AE71" s="280" t="str" cm="1">
        <f t="array" ref="AE71">INDEX(コード化!$CG$5:$CQ$110,AE$3-6,$G71)</f>
        <v>600000</v>
      </c>
      <c r="AF71" s="280" t="str" cm="1">
        <f t="array" ref="AF71">INDEX(コード化!$CG$5:$CQ$110,AF$3-6,$G71)</f>
        <v>600000</v>
      </c>
      <c r="AG71" s="280" t="str" cm="1">
        <f t="array" ref="AG71">INDEX(コード化!$CG$5:$CQ$110,AG$3-6,$G71)</f>
        <v>600000</v>
      </c>
      <c r="AH71" s="280" t="str" cm="1">
        <f t="array" ref="AH71">INDEX(コード化!$CG$5:$CQ$110,AH$3-6,$G71)</f>
        <v>600000</v>
      </c>
      <c r="AI71" s="280" t="str" cm="1">
        <f t="array" ref="AI71">INDEX(コード化!$CG$5:$CQ$110,AI$3-6,$G71)</f>
        <v>600000</v>
      </c>
      <c r="AJ71" s="280" t="str" cm="1">
        <f t="array" ref="AJ71">INDEX(コード化!$CG$5:$CQ$110,AJ$3-6,$G71)</f>
        <v>600000</v>
      </c>
      <c r="AK71" s="280" t="str" cm="1">
        <f t="array" ref="AK71">INDEX(コード化!$CG$5:$CQ$110,AK$3-6,$G71)</f>
        <v>600000</v>
      </c>
      <c r="AL71" s="280" t="str" cm="1">
        <f t="array" ref="AL71">INDEX(コード化!$CG$5:$CQ$110,AL$3-6,$G71)</f>
        <v>600000</v>
      </c>
      <c r="AM71" s="280" t="str" cm="1">
        <f t="array" ref="AM71">INDEX(コード化!$CG$5:$CQ$110,AM$3-6,$G71)</f>
        <v>600000</v>
      </c>
      <c r="AN71" s="280" t="str" cm="1">
        <f t="array" ref="AN71">INDEX(コード化!$CG$5:$CQ$110,AN$3-6,$G71)</f>
        <v>600000</v>
      </c>
      <c r="AO71" s="280" t="str" cm="1">
        <f t="array" ref="AO71">INDEX(コード化!$CG$5:$CQ$110,AO$3-6,$G71)</f>
        <v>600000</v>
      </c>
      <c r="AP71" s="280" t="str" cm="1">
        <f t="array" ref="AP71">INDEX(コード化!$CG$5:$CQ$110,AP$3-6,$G71)</f>
        <v>600000</v>
      </c>
      <c r="AQ71" s="280" t="str" cm="1">
        <f t="array" ref="AQ71">INDEX(コード化!$CG$5:$CQ$110,AQ$3-6,$G71)</f>
        <v>600000</v>
      </c>
      <c r="AR71" s="280" t="str" cm="1">
        <f t="array" ref="AR71">INDEX(コード化!$CG$5:$CQ$110,AR$3-6,$G71)</f>
        <v>600000</v>
      </c>
      <c r="AS71" s="280" t="str" cm="1">
        <f t="array" ref="AS71">INDEX(コード化!$CG$5:$CQ$110,AS$3-6,$G71)</f>
        <v>600000</v>
      </c>
      <c r="AT71" s="280" t="str" cm="1">
        <f t="array" ref="AT71">INDEX(コード化!$CG$5:$CQ$110,AT$3-6,$G71)</f>
        <v>600000</v>
      </c>
      <c r="AU71" s="280" t="str" cm="1">
        <f t="array" ref="AU71">INDEX(コード化!$CG$5:$CQ$110,AU$3-6,$G71)</f>
        <v>600000</v>
      </c>
      <c r="AV71" s="280" t="str" cm="1">
        <f t="array" ref="AV71">INDEX(コード化!$CG$5:$CQ$110,AV$3-6,$G71)</f>
        <v>600000</v>
      </c>
      <c r="AW71" s="280" t="str" cm="1">
        <f t="array" ref="AW71">INDEX(コード化!$CG$5:$CQ$110,AW$3-6,$G71)</f>
        <v>600000</v>
      </c>
      <c r="AX71" s="280" t="str" cm="1">
        <f t="array" ref="AX71">INDEX(コード化!$CG$5:$CQ$110,AX$3-6,$G71)</f>
        <v>600000</v>
      </c>
      <c r="AY71" s="280" t="str" cm="1">
        <f t="array" ref="AY71">INDEX(コード化!$CG$5:$CQ$110,AY$3-6,$G71)</f>
        <v>600000</v>
      </c>
      <c r="AZ71" s="280" t="str" cm="1">
        <f t="array" ref="AZ71">INDEX(コード化!$CG$5:$CQ$110,AZ$3-6,$G71)</f>
        <v>600000</v>
      </c>
      <c r="BA71" s="280" t="str" cm="1">
        <f t="array" ref="BA71">INDEX(コード化!$CG$5:$CQ$110,BA$3-6,$G71)</f>
        <v>600000</v>
      </c>
      <c r="BB71" s="280" t="str" cm="1">
        <f t="array" ref="BB71">INDEX(コード化!$CG$5:$CQ$110,BB$3-6,$G71)</f>
        <v>600000</v>
      </c>
      <c r="BC71" s="280" t="str" cm="1">
        <f t="array" ref="BC71">INDEX(コード化!$CG$5:$CQ$110,BC$3-6,$G71)</f>
        <v>600000</v>
      </c>
      <c r="BD71" s="280" t="str" cm="1">
        <f t="array" ref="BD71">INDEX(コード化!$CG$5:$CQ$110,BD$3-6,$G71)</f>
        <v>600000</v>
      </c>
      <c r="BE71" s="280" t="str" cm="1">
        <f t="array" ref="BE71">INDEX(コード化!$CG$5:$CQ$110,BE$3-6,$G71)</f>
        <v>600000</v>
      </c>
      <c r="BF71" s="280" t="str" cm="1">
        <f t="array" ref="BF71">INDEX(コード化!$CG$5:$CQ$110,BF$3-6,$G71)</f>
        <v>600000</v>
      </c>
      <c r="BG71" s="280" t="str" cm="1">
        <f t="array" ref="BG71">INDEX(コード化!$CG$5:$CQ$110,BG$3-6,$G71)</f>
        <v>600000</v>
      </c>
      <c r="BH71" s="280" t="str" cm="1">
        <f t="array" ref="BH71">INDEX(コード化!$CG$5:$CQ$110,BH$3-6,$G71)</f>
        <v>600000</v>
      </c>
      <c r="BI71" s="280" t="str" cm="1">
        <f t="array" ref="BI71">INDEX(コード化!$CG$5:$CQ$110,BI$3-6,$G71)</f>
        <v>600000</v>
      </c>
      <c r="BJ71" s="280" t="str" cm="1">
        <f t="array" ref="BJ71">INDEX(コード化!$CG$5:$CQ$110,BJ$3-6,$G71)</f>
        <v>600000</v>
      </c>
      <c r="BK71" s="280" t="str" cm="1">
        <f t="array" ref="BK71">INDEX(コード化!$CG$5:$CQ$110,BK$3-6,$G71)</f>
        <v>600000</v>
      </c>
      <c r="BL71" s="280" t="str" cm="1">
        <f t="array" ref="BL71">INDEX(コード化!$CG$5:$CQ$110,BL$3-6,$G71)</f>
        <v>600000</v>
      </c>
      <c r="BM71" s="280" t="str" cm="1">
        <f t="array" ref="BM71">INDEX(コード化!$CG$5:$CQ$110,BM$3-6,$G71)</f>
        <v>600000</v>
      </c>
      <c r="BN71" s="280" t="str" cm="1">
        <f t="array" ref="BN71">INDEX(コード化!$CG$5:$CQ$110,BN$3-6,$G71)</f>
        <v>600000</v>
      </c>
      <c r="BO71" s="280" t="str" cm="1">
        <f t="array" ref="BO71">INDEX(コード化!$CG$5:$CQ$110,BO$3-6,$G71)</f>
        <v>600000</v>
      </c>
      <c r="BP71" s="280" t="str" cm="1">
        <f t="array" ref="BP71">INDEX(コード化!$CG$5:$CQ$110,BP$3-6,$G71)</f>
        <v>600000</v>
      </c>
      <c r="BQ71" s="280" t="str" cm="1">
        <f t="array" ref="BQ71">INDEX(コード化!$CG$5:$CQ$110,BQ$3-6,$G71)</f>
        <v>600000</v>
      </c>
      <c r="BR71" s="280" t="str" cm="1">
        <f t="array" ref="BR71">INDEX(コード化!$CG$5:$CQ$110,BR$3-6,$G71)</f>
        <v>600000</v>
      </c>
      <c r="BS71" s="280" t="str" cm="1">
        <f t="array" ref="BS71">INDEX(コード化!$CG$5:$CQ$110,BS$3-6,$G71)</f>
        <v>600000</v>
      </c>
      <c r="BT71" s="280" t="str" cm="1">
        <f t="array" ref="BT71">INDEX(コード化!$CG$5:$CQ$110,BT$3-6,$G71)</f>
        <v>600000</v>
      </c>
      <c r="BU71" s="280" t="str" cm="1">
        <f t="array" ref="BU71">INDEX(コード化!$CG$5:$CQ$110,BU$3-6,$G71)</f>
        <v>600000</v>
      </c>
      <c r="BV71" s="280" t="str" cm="1">
        <f t="array" ref="BV71">INDEX(コード化!$CG$5:$CQ$110,BV$3-6,$G71)</f>
        <v>600000</v>
      </c>
      <c r="BW71" s="280" t="str" cm="1">
        <f t="array" ref="BW71">INDEX(コード化!$CG$5:$CQ$110,BW$3-6,$G71)</f>
        <v>600000</v>
      </c>
      <c r="BX71" s="280" t="str" cm="1">
        <f t="array" ref="BX71">INDEX(コード化!$CG$5:$CQ$110,BX$3-6,$G71)</f>
        <v>600000</v>
      </c>
      <c r="BY71" s="280" t="str" cm="1">
        <f t="array" ref="BY71">INDEX(コード化!$CG$5:$CQ$110,BY$3-6,$G71)</f>
        <v>600000</v>
      </c>
      <c r="BZ71" s="280" t="str" cm="1">
        <f t="array" ref="BZ71">INDEX(コード化!$CG$5:$CQ$110,BZ$3-6,$G71)</f>
        <v>600000</v>
      </c>
      <c r="CA71" s="280" t="str" cm="1">
        <f t="array" ref="CA71">INDEX(コード化!$CG$5:$CQ$110,CA$3-6,$G71)</f>
        <v>600000</v>
      </c>
      <c r="CB71" s="280" t="str" cm="1">
        <f t="array" ref="CB71">INDEX(コード化!$CG$5:$CQ$110,CB$3-6,$G71)</f>
        <v>600000</v>
      </c>
      <c r="CC71" s="280" t="str" cm="1">
        <f t="array" ref="CC71">INDEX(コード化!$CG$5:$CQ$110,CC$3-6,$G71)</f>
        <v>600000</v>
      </c>
      <c r="CD71" s="280" t="str" cm="1">
        <f t="array" ref="CD71">INDEX(コード化!$CG$5:$CQ$110,CD$3-6,$G71)</f>
        <v>600000</v>
      </c>
      <c r="CE71" s="280" t="str" cm="1">
        <f t="array" ref="CE71">INDEX(コード化!$CG$5:$CQ$110,CE$3-6,$G71)</f>
        <v>600000</v>
      </c>
      <c r="CF71" s="280" t="str" cm="1">
        <f t="array" ref="CF71">INDEX(コード化!$CG$5:$CQ$110,CF$3-6,$G71)</f>
        <v>600000</v>
      </c>
      <c r="CG71" s="280" t="str" cm="1">
        <f t="array" ref="CG71">INDEX(コード化!$CG$5:$CQ$110,CG$3-6,$G71)</f>
        <v>600000</v>
      </c>
      <c r="CH71" s="280" t="str" cm="1">
        <f t="array" ref="CH71">INDEX(コード化!$CG$5:$CQ$110,CH$3-6,$G71)</f>
        <v>600000</v>
      </c>
      <c r="CI71" s="280" t="str" cm="1">
        <f t="array" ref="CI71">INDEX(コード化!$CG$5:$CQ$110,CI$3-6,$G71)</f>
        <v>600000</v>
      </c>
      <c r="CJ71" s="280" t="str" cm="1">
        <f t="array" ref="CJ71">INDEX(コード化!$CG$5:$CQ$110,CJ$3-6,$G71)</f>
        <v>600000</v>
      </c>
      <c r="CK71" s="280" t="str" cm="1">
        <f t="array" ref="CK71">INDEX(コード化!$CG$5:$CQ$110,CK$3-6,$G71)</f>
        <v>600000</v>
      </c>
      <c r="CL71" s="280" t="str" cm="1">
        <f t="array" ref="CL71">INDEX(コード化!$CG$5:$CQ$110,CL$3-6,$G71)</f>
        <v>600000</v>
      </c>
      <c r="CM71" s="280" t="str" cm="1">
        <f t="array" ref="CM71">INDEX(コード化!$CG$5:$CQ$110,CM$3-6,$G71)</f>
        <v>600000</v>
      </c>
      <c r="CN71" s="280" t="str" cm="1">
        <f t="array" ref="CN71">INDEX(コード化!$CG$5:$CQ$110,CN$3-6,$G71)</f>
        <v>600000</v>
      </c>
      <c r="CO71" s="280" t="str" cm="1">
        <f t="array" ref="CO71">INDEX(コード化!$CG$5:$CQ$110,CO$3-6,$G71)</f>
        <v>600000</v>
      </c>
      <c r="CP71" s="280" t="str" cm="1">
        <f t="array" ref="CP71">INDEX(コード化!$CG$5:$CQ$110,CP$3-6,$G71)</f>
        <v>600000</v>
      </c>
      <c r="CQ71" s="280" t="str" cm="1">
        <f t="array" ref="CQ71">INDEX(コード化!$CG$5:$CQ$110,CQ$3-6,$G71)</f>
        <v>600000</v>
      </c>
      <c r="CR71" s="280" t="str" cm="1">
        <f t="array" ref="CR71">INDEX(コード化!$CG$5:$CQ$110,CR$3-6,$G71)</f>
        <v>600000</v>
      </c>
      <c r="CS71" s="280" t="str" cm="1">
        <f t="array" ref="CS71">INDEX(コード化!$CG$5:$CQ$110,CS$3-6,$G71)</f>
        <v>600000</v>
      </c>
      <c r="CT71" s="280" t="str" cm="1">
        <f t="array" ref="CT71">INDEX(コード化!$CG$5:$CQ$110,CT$3-6,$G71)</f>
        <v>600000</v>
      </c>
      <c r="CU71" s="280" t="str" cm="1">
        <f t="array" ref="CU71">INDEX(コード化!$CG$5:$CQ$110,CU$3-6,$G71)</f>
        <v>600000</v>
      </c>
      <c r="CV71" s="280" t="str" cm="1">
        <f t="array" ref="CV71">INDEX(コード化!$CG$5:$CQ$110,CV$3-6,$G71)</f>
        <v>600000</v>
      </c>
      <c r="CW71" s="280" t="str" cm="1">
        <f t="array" ref="CW71">INDEX(コード化!$CG$5:$CQ$110,CW$3-6,$G71)</f>
        <v>600000</v>
      </c>
      <c r="CX71" s="280" t="str" cm="1">
        <f t="array" ref="CX71">INDEX(コード化!$CG$5:$CQ$110,CX$3-6,$G71)</f>
        <v>600000</v>
      </c>
      <c r="CY71" s="280" t="str" cm="1">
        <f t="array" ref="CY71">INDEX(コード化!$CG$5:$CQ$110,CY$3-6,$G71)</f>
        <v>600000</v>
      </c>
      <c r="CZ71" s="280" t="str" cm="1">
        <f t="array" ref="CZ71">INDEX(コード化!$CG$5:$CQ$110,CZ$3-6,$G71)</f>
        <v>600000</v>
      </c>
      <c r="DA71" s="280" t="str" cm="1">
        <f t="array" ref="DA71">INDEX(コード化!$CG$5:$CQ$110,DA$3-6,$G71)</f>
        <v>600000</v>
      </c>
      <c r="DB71" s="280" t="str" cm="1">
        <f t="array" ref="DB71">INDEX(コード化!$CG$5:$CQ$110,DB$3-6,$G71)</f>
        <v>600000</v>
      </c>
      <c r="DC71" s="280" t="str" cm="1">
        <f t="array" ref="DC71">INDEX(コード化!$CG$5:$CQ$110,DC$3-6,$G71)</f>
        <v>600000</v>
      </c>
      <c r="DD71" s="280" t="str" cm="1">
        <f t="array" ref="DD71">INDEX(コード化!$CG$5:$CQ$110,DD$3-6,$G71)</f>
        <v>600000</v>
      </c>
      <c r="DE71" s="280" t="str" cm="1">
        <f t="array" ref="DE71">INDEX(コード化!$CG$5:$CQ$110,DE$3-6,$G71)</f>
        <v>600000</v>
      </c>
      <c r="DF71" s="280" t="str" cm="1">
        <f t="array" ref="DF71">INDEX(コード化!$CG$5:$CQ$110,DF$3-6,$G71)</f>
        <v>600000</v>
      </c>
      <c r="DG71" s="280" t="str" cm="1">
        <f t="array" ref="DG71">INDEX(コード化!$CG$5:$CQ$110,DG$3-6,$G71)</f>
        <v>600000</v>
      </c>
      <c r="DH71" s="280" t="str" cm="1">
        <f t="array" ref="DH71">INDEX(コード化!$CG$5:$CQ$110,DH$3-6,$G71)</f>
        <v>600000</v>
      </c>
      <c r="DI71" s="280" t="str" cm="1">
        <f t="array" ref="DI71">INDEX(コード化!$CG$5:$CQ$110,DI$3-6,$G71)</f>
        <v>600000</v>
      </c>
      <c r="DK71" s="80">
        <f ca="1">IF(MID(H71,2,1)="1",1,0)</f>
        <v>0</v>
      </c>
      <c r="DL71" s="80">
        <f t="shared" ref="DL71:FW71" ca="1" si="32">IF(MID(I71,2,1)="1",1,0)</f>
        <v>0</v>
      </c>
      <c r="DM71" s="80">
        <f t="shared" ca="1" si="32"/>
        <v>0</v>
      </c>
      <c r="DN71" s="80">
        <f t="shared" ca="1" si="32"/>
        <v>0</v>
      </c>
      <c r="DO71" s="80">
        <f t="shared" ca="1" si="32"/>
        <v>0</v>
      </c>
      <c r="DP71" s="80">
        <f t="shared" ca="1" si="32"/>
        <v>0</v>
      </c>
      <c r="DQ71" s="80">
        <f t="shared" si="32"/>
        <v>0</v>
      </c>
      <c r="DR71" s="80">
        <f t="shared" si="32"/>
        <v>0</v>
      </c>
      <c r="DS71" s="80">
        <f t="shared" si="32"/>
        <v>0</v>
      </c>
      <c r="DT71" s="80">
        <f t="shared" si="32"/>
        <v>0</v>
      </c>
      <c r="DU71" s="80">
        <f t="shared" si="32"/>
        <v>0</v>
      </c>
      <c r="DV71" s="80">
        <f t="shared" si="32"/>
        <v>0</v>
      </c>
      <c r="DW71" s="80">
        <f t="shared" si="32"/>
        <v>0</v>
      </c>
      <c r="DX71" s="80">
        <f t="shared" si="32"/>
        <v>0</v>
      </c>
      <c r="DY71" s="80">
        <f t="shared" si="32"/>
        <v>0</v>
      </c>
      <c r="DZ71" s="80">
        <f t="shared" si="32"/>
        <v>0</v>
      </c>
      <c r="EA71" s="80">
        <f t="shared" si="32"/>
        <v>0</v>
      </c>
      <c r="EB71" s="80">
        <f t="shared" si="32"/>
        <v>0</v>
      </c>
      <c r="EC71" s="80">
        <f t="shared" si="32"/>
        <v>0</v>
      </c>
      <c r="ED71" s="80">
        <f t="shared" si="32"/>
        <v>0</v>
      </c>
      <c r="EE71" s="80">
        <f t="shared" si="32"/>
        <v>0</v>
      </c>
      <c r="EF71" s="80">
        <f t="shared" si="32"/>
        <v>0</v>
      </c>
      <c r="EG71" s="80">
        <f t="shared" si="32"/>
        <v>0</v>
      </c>
      <c r="EH71" s="80">
        <f t="shared" si="32"/>
        <v>0</v>
      </c>
      <c r="EI71" s="80">
        <f t="shared" si="32"/>
        <v>0</v>
      </c>
      <c r="EJ71" s="80">
        <f t="shared" si="32"/>
        <v>0</v>
      </c>
      <c r="EK71" s="80">
        <f t="shared" si="32"/>
        <v>0</v>
      </c>
      <c r="EL71" s="80">
        <f t="shared" si="32"/>
        <v>0</v>
      </c>
      <c r="EM71" s="80">
        <f t="shared" si="32"/>
        <v>0</v>
      </c>
      <c r="EN71" s="80">
        <f t="shared" si="32"/>
        <v>0</v>
      </c>
      <c r="EO71" s="80">
        <f t="shared" si="32"/>
        <v>0</v>
      </c>
      <c r="EP71" s="80">
        <f t="shared" si="32"/>
        <v>0</v>
      </c>
      <c r="EQ71" s="80">
        <f t="shared" si="32"/>
        <v>0</v>
      </c>
      <c r="ER71" s="80">
        <f t="shared" si="32"/>
        <v>0</v>
      </c>
      <c r="ES71" s="80">
        <f t="shared" si="32"/>
        <v>0</v>
      </c>
      <c r="ET71" s="80">
        <f t="shared" si="32"/>
        <v>0</v>
      </c>
      <c r="EU71" s="80">
        <f t="shared" si="32"/>
        <v>0</v>
      </c>
      <c r="EV71" s="80">
        <f t="shared" si="32"/>
        <v>0</v>
      </c>
      <c r="EW71" s="80">
        <f t="shared" si="32"/>
        <v>0</v>
      </c>
      <c r="EX71" s="80">
        <f t="shared" si="32"/>
        <v>0</v>
      </c>
      <c r="EY71" s="80">
        <f t="shared" si="32"/>
        <v>0</v>
      </c>
      <c r="EZ71" s="80">
        <f t="shared" si="32"/>
        <v>0</v>
      </c>
      <c r="FA71" s="80">
        <f t="shared" si="32"/>
        <v>0</v>
      </c>
      <c r="FB71" s="80">
        <f t="shared" si="32"/>
        <v>0</v>
      </c>
      <c r="FC71" s="80">
        <f t="shared" si="32"/>
        <v>0</v>
      </c>
      <c r="FD71" s="80">
        <f t="shared" si="32"/>
        <v>0</v>
      </c>
      <c r="FE71" s="80">
        <f t="shared" si="32"/>
        <v>0</v>
      </c>
      <c r="FF71" s="80">
        <f t="shared" si="32"/>
        <v>0</v>
      </c>
      <c r="FG71" s="80">
        <f t="shared" si="32"/>
        <v>0</v>
      </c>
      <c r="FH71" s="80">
        <f t="shared" si="32"/>
        <v>0</v>
      </c>
      <c r="FI71" s="80">
        <f t="shared" si="32"/>
        <v>0</v>
      </c>
      <c r="FJ71" s="80">
        <f t="shared" si="32"/>
        <v>0</v>
      </c>
      <c r="FK71" s="80">
        <f t="shared" si="32"/>
        <v>0</v>
      </c>
      <c r="FL71" s="80">
        <f t="shared" si="32"/>
        <v>0</v>
      </c>
      <c r="FM71" s="80">
        <f t="shared" si="32"/>
        <v>0</v>
      </c>
      <c r="FN71" s="80">
        <f t="shared" si="32"/>
        <v>0</v>
      </c>
      <c r="FO71" s="80">
        <f t="shared" si="32"/>
        <v>0</v>
      </c>
      <c r="FP71" s="80">
        <f t="shared" si="32"/>
        <v>0</v>
      </c>
      <c r="FQ71" s="80">
        <f t="shared" si="32"/>
        <v>0</v>
      </c>
      <c r="FR71" s="80">
        <f t="shared" si="32"/>
        <v>0</v>
      </c>
      <c r="FS71" s="80">
        <f t="shared" si="32"/>
        <v>0</v>
      </c>
      <c r="FT71" s="80">
        <f t="shared" si="32"/>
        <v>0</v>
      </c>
      <c r="FU71" s="80">
        <f t="shared" si="32"/>
        <v>0</v>
      </c>
      <c r="FV71" s="80">
        <f t="shared" si="32"/>
        <v>0</v>
      </c>
      <c r="FW71" s="80">
        <f t="shared" si="32"/>
        <v>0</v>
      </c>
      <c r="FX71" s="80">
        <f t="shared" ref="FX71:HL71" si="33">IF(MID(BU71,2,1)="1",1,0)</f>
        <v>0</v>
      </c>
      <c r="FY71" s="80">
        <f t="shared" si="33"/>
        <v>0</v>
      </c>
      <c r="FZ71" s="80">
        <f t="shared" si="33"/>
        <v>0</v>
      </c>
      <c r="GA71" s="80">
        <f t="shared" si="33"/>
        <v>0</v>
      </c>
      <c r="GB71" s="80">
        <f t="shared" si="33"/>
        <v>0</v>
      </c>
      <c r="GC71" s="80">
        <f t="shared" si="33"/>
        <v>0</v>
      </c>
      <c r="GD71" s="80">
        <f t="shared" si="33"/>
        <v>0</v>
      </c>
      <c r="GE71" s="80">
        <f t="shared" si="33"/>
        <v>0</v>
      </c>
      <c r="GF71" s="80">
        <f t="shared" si="33"/>
        <v>0</v>
      </c>
      <c r="GG71" s="80">
        <f t="shared" si="33"/>
        <v>0</v>
      </c>
      <c r="GH71" s="80">
        <f t="shared" si="33"/>
        <v>0</v>
      </c>
      <c r="GI71" s="80">
        <f t="shared" si="33"/>
        <v>0</v>
      </c>
      <c r="GJ71" s="80">
        <f t="shared" si="33"/>
        <v>0</v>
      </c>
      <c r="GK71" s="80">
        <f t="shared" si="33"/>
        <v>0</v>
      </c>
      <c r="GL71" s="80">
        <f t="shared" si="33"/>
        <v>0</v>
      </c>
      <c r="GM71" s="80">
        <f t="shared" si="33"/>
        <v>0</v>
      </c>
      <c r="GN71" s="80">
        <f t="shared" si="33"/>
        <v>0</v>
      </c>
      <c r="GO71" s="80">
        <f t="shared" si="33"/>
        <v>0</v>
      </c>
      <c r="GP71" s="80">
        <f t="shared" si="33"/>
        <v>0</v>
      </c>
      <c r="GQ71" s="80">
        <f t="shared" si="33"/>
        <v>0</v>
      </c>
      <c r="GR71" s="80">
        <f t="shared" si="33"/>
        <v>0</v>
      </c>
      <c r="GS71" s="80">
        <f t="shared" si="33"/>
        <v>0</v>
      </c>
      <c r="GT71" s="80">
        <f t="shared" si="33"/>
        <v>0</v>
      </c>
      <c r="GU71" s="80">
        <f t="shared" si="33"/>
        <v>0</v>
      </c>
      <c r="GV71" s="80">
        <f t="shared" si="33"/>
        <v>0</v>
      </c>
      <c r="GW71" s="80">
        <f t="shared" si="33"/>
        <v>0</v>
      </c>
      <c r="GX71" s="80">
        <f t="shared" si="33"/>
        <v>0</v>
      </c>
      <c r="GY71" s="80">
        <f t="shared" si="33"/>
        <v>0</v>
      </c>
      <c r="GZ71" s="80">
        <f t="shared" si="33"/>
        <v>0</v>
      </c>
      <c r="HA71" s="80">
        <f t="shared" si="33"/>
        <v>0</v>
      </c>
      <c r="HB71" s="80">
        <f t="shared" si="33"/>
        <v>0</v>
      </c>
      <c r="HC71" s="80">
        <f t="shared" si="33"/>
        <v>0</v>
      </c>
      <c r="HD71" s="80">
        <f t="shared" si="33"/>
        <v>0</v>
      </c>
      <c r="HE71" s="80">
        <f t="shared" si="33"/>
        <v>0</v>
      </c>
      <c r="HF71" s="80">
        <f t="shared" si="33"/>
        <v>0</v>
      </c>
      <c r="HG71" s="80">
        <f t="shared" si="33"/>
        <v>0</v>
      </c>
      <c r="HH71" s="80">
        <f t="shared" si="33"/>
        <v>0</v>
      </c>
      <c r="HI71" s="80">
        <f t="shared" si="33"/>
        <v>0</v>
      </c>
      <c r="HJ71" s="80">
        <f t="shared" si="33"/>
        <v>0</v>
      </c>
      <c r="HK71" s="80">
        <f t="shared" si="33"/>
        <v>0</v>
      </c>
      <c r="HL71" s="80">
        <f t="shared" si="33"/>
        <v>0</v>
      </c>
    </row>
    <row r="72" spans="1:220" s="80" customFormat="1" ht="39" x14ac:dyDescent="0.2">
      <c r="A72" s="268">
        <v>75</v>
      </c>
      <c r="B72" s="269" t="s">
        <v>2458</v>
      </c>
      <c r="C72" s="269" t="s">
        <v>2535</v>
      </c>
      <c r="D72" s="270" t="s">
        <v>2536</v>
      </c>
      <c r="E72" s="250"/>
      <c r="G72" s="80">
        <v>6</v>
      </c>
      <c r="H72" s="280" t="str" cm="1">
        <f t="array" aca="1" ref="H72" ca="1">INDEX(コード化!$CG$5:$CQ$110,H$3-6,$G72)</f>
        <v>600000</v>
      </c>
      <c r="I72" s="280" t="str" cm="1">
        <f t="array" aca="1" ref="I72" ca="1">INDEX(コード化!$CG$5:$CQ$110,I$3-6,$G72)</f>
        <v>600000</v>
      </c>
      <c r="J72" s="280" t="str" cm="1">
        <f t="array" aca="1" ref="J72" ca="1">INDEX(コード化!$CG$5:$CQ$110,J$3-6,$G72)</f>
        <v>600000</v>
      </c>
      <c r="K72" s="280" t="str" cm="1">
        <f t="array" aca="1" ref="K72" ca="1">INDEX(コード化!$CG$5:$CQ$110,K$3-6,$G72)</f>
        <v>600000</v>
      </c>
      <c r="L72" s="280" t="str" cm="1">
        <f t="array" aca="1" ref="L72" ca="1">INDEX(コード化!$CG$5:$CQ$110,L$3-6,$G72)</f>
        <v>600000</v>
      </c>
      <c r="M72" s="280" t="str" cm="1">
        <f t="array" aca="1" ref="M72" ca="1">INDEX(コード化!$CG$5:$CQ$110,M$3-6,$G72)</f>
        <v>600000</v>
      </c>
      <c r="N72" s="280" t="str" cm="1">
        <f t="array" ref="N72">INDEX(コード化!$CG$5:$CQ$110,N$3-6,$G72)</f>
        <v>600000</v>
      </c>
      <c r="O72" s="280" t="str" cm="1">
        <f t="array" ref="O72">INDEX(コード化!$CG$5:$CQ$110,O$3-6,$G72)</f>
        <v>600000</v>
      </c>
      <c r="P72" s="280" t="str" cm="1">
        <f t="array" ref="P72">INDEX(コード化!$CG$5:$CQ$110,P$3-6,$G72)</f>
        <v>600000</v>
      </c>
      <c r="Q72" s="280" t="str" cm="1">
        <f t="array" ref="Q72">INDEX(コード化!$CG$5:$CQ$110,Q$3-6,$G72)</f>
        <v>600000</v>
      </c>
      <c r="R72" s="280" t="str" cm="1">
        <f t="array" ref="R72">INDEX(コード化!$CG$5:$CQ$110,R$3-6,$G72)</f>
        <v>600000</v>
      </c>
      <c r="S72" s="280" t="str" cm="1">
        <f t="array" ref="S72">INDEX(コード化!$CG$5:$CQ$110,S$3-6,$G72)</f>
        <v>600000</v>
      </c>
      <c r="T72" s="280" t="str" cm="1">
        <f t="array" ref="T72">INDEX(コード化!$CG$5:$CQ$110,T$3-6,$G72)</f>
        <v>600000</v>
      </c>
      <c r="U72" s="280" t="str" cm="1">
        <f t="array" ref="U72">INDEX(コード化!$CG$5:$CQ$110,U$3-6,$G72)</f>
        <v>600000</v>
      </c>
      <c r="V72" s="280" t="str" cm="1">
        <f t="array" ref="V72">INDEX(コード化!$CG$5:$CQ$110,V$3-6,$G72)</f>
        <v>600000</v>
      </c>
      <c r="W72" s="280" t="str" cm="1">
        <f t="array" ref="W72">INDEX(コード化!$CG$5:$CQ$110,W$3-6,$G72)</f>
        <v>600000</v>
      </c>
      <c r="X72" s="280" t="str" cm="1">
        <f t="array" ref="X72">INDEX(コード化!$CG$5:$CQ$110,X$3-6,$G72)</f>
        <v>600000</v>
      </c>
      <c r="Y72" s="280" t="str" cm="1">
        <f t="array" ref="Y72">INDEX(コード化!$CG$5:$CQ$110,Y$3-6,$G72)</f>
        <v>600000</v>
      </c>
      <c r="Z72" s="280" t="str" cm="1">
        <f t="array" ref="Z72">INDEX(コード化!$CG$5:$CQ$110,Z$3-6,$G72)</f>
        <v>600000</v>
      </c>
      <c r="AA72" s="280" t="str" cm="1">
        <f t="array" ref="AA72">INDEX(コード化!$CG$5:$CQ$110,AA$3-6,$G72)</f>
        <v>600000</v>
      </c>
      <c r="AB72" s="280" t="str" cm="1">
        <f t="array" ref="AB72">INDEX(コード化!$CG$5:$CQ$110,AB$3-6,$G72)</f>
        <v>600000</v>
      </c>
      <c r="AC72" s="280" t="str" cm="1">
        <f t="array" ref="AC72">INDEX(コード化!$CG$5:$CQ$110,AC$3-6,$G72)</f>
        <v>600000</v>
      </c>
      <c r="AD72" s="280" t="str" cm="1">
        <f t="array" ref="AD72">INDEX(コード化!$CG$5:$CQ$110,AD$3-6,$G72)</f>
        <v>600000</v>
      </c>
      <c r="AE72" s="280" t="str" cm="1">
        <f t="array" ref="AE72">INDEX(コード化!$CG$5:$CQ$110,AE$3-6,$G72)</f>
        <v>600000</v>
      </c>
      <c r="AF72" s="280" t="str" cm="1">
        <f t="array" ref="AF72">INDEX(コード化!$CG$5:$CQ$110,AF$3-6,$G72)</f>
        <v>600000</v>
      </c>
      <c r="AG72" s="280" t="str" cm="1">
        <f t="array" ref="AG72">INDEX(コード化!$CG$5:$CQ$110,AG$3-6,$G72)</f>
        <v>600000</v>
      </c>
      <c r="AH72" s="280" t="str" cm="1">
        <f t="array" ref="AH72">INDEX(コード化!$CG$5:$CQ$110,AH$3-6,$G72)</f>
        <v>600000</v>
      </c>
      <c r="AI72" s="280" t="str" cm="1">
        <f t="array" ref="AI72">INDEX(コード化!$CG$5:$CQ$110,AI$3-6,$G72)</f>
        <v>600000</v>
      </c>
      <c r="AJ72" s="280" t="str" cm="1">
        <f t="array" ref="AJ72">INDEX(コード化!$CG$5:$CQ$110,AJ$3-6,$G72)</f>
        <v>600000</v>
      </c>
      <c r="AK72" s="280" t="str" cm="1">
        <f t="array" ref="AK72">INDEX(コード化!$CG$5:$CQ$110,AK$3-6,$G72)</f>
        <v>600000</v>
      </c>
      <c r="AL72" s="280" t="str" cm="1">
        <f t="array" ref="AL72">INDEX(コード化!$CG$5:$CQ$110,AL$3-6,$G72)</f>
        <v>600000</v>
      </c>
      <c r="AM72" s="280" t="str" cm="1">
        <f t="array" ref="AM72">INDEX(コード化!$CG$5:$CQ$110,AM$3-6,$G72)</f>
        <v>600000</v>
      </c>
      <c r="AN72" s="280" t="str" cm="1">
        <f t="array" ref="AN72">INDEX(コード化!$CG$5:$CQ$110,AN$3-6,$G72)</f>
        <v>600000</v>
      </c>
      <c r="AO72" s="280" t="str" cm="1">
        <f t="array" ref="AO72">INDEX(コード化!$CG$5:$CQ$110,AO$3-6,$G72)</f>
        <v>600000</v>
      </c>
      <c r="AP72" s="280" t="str" cm="1">
        <f t="array" ref="AP72">INDEX(コード化!$CG$5:$CQ$110,AP$3-6,$G72)</f>
        <v>600000</v>
      </c>
      <c r="AQ72" s="280" t="str" cm="1">
        <f t="array" ref="AQ72">INDEX(コード化!$CG$5:$CQ$110,AQ$3-6,$G72)</f>
        <v>600000</v>
      </c>
      <c r="AR72" s="280" t="str" cm="1">
        <f t="array" ref="AR72">INDEX(コード化!$CG$5:$CQ$110,AR$3-6,$G72)</f>
        <v>600000</v>
      </c>
      <c r="AS72" s="280" t="str" cm="1">
        <f t="array" ref="AS72">INDEX(コード化!$CG$5:$CQ$110,AS$3-6,$G72)</f>
        <v>600000</v>
      </c>
      <c r="AT72" s="280" t="str" cm="1">
        <f t="array" ref="AT72">INDEX(コード化!$CG$5:$CQ$110,AT$3-6,$G72)</f>
        <v>600000</v>
      </c>
      <c r="AU72" s="280" t="str" cm="1">
        <f t="array" ref="AU72">INDEX(コード化!$CG$5:$CQ$110,AU$3-6,$G72)</f>
        <v>600000</v>
      </c>
      <c r="AV72" s="280" t="str" cm="1">
        <f t="array" ref="AV72">INDEX(コード化!$CG$5:$CQ$110,AV$3-6,$G72)</f>
        <v>600000</v>
      </c>
      <c r="AW72" s="280" t="str" cm="1">
        <f t="array" ref="AW72">INDEX(コード化!$CG$5:$CQ$110,AW$3-6,$G72)</f>
        <v>600000</v>
      </c>
      <c r="AX72" s="280" t="str" cm="1">
        <f t="array" ref="AX72">INDEX(コード化!$CG$5:$CQ$110,AX$3-6,$G72)</f>
        <v>600000</v>
      </c>
      <c r="AY72" s="280" t="str" cm="1">
        <f t="array" ref="AY72">INDEX(コード化!$CG$5:$CQ$110,AY$3-6,$G72)</f>
        <v>600000</v>
      </c>
      <c r="AZ72" s="280" t="str" cm="1">
        <f t="array" ref="AZ72">INDEX(コード化!$CG$5:$CQ$110,AZ$3-6,$G72)</f>
        <v>600000</v>
      </c>
      <c r="BA72" s="280" t="str" cm="1">
        <f t="array" ref="BA72">INDEX(コード化!$CG$5:$CQ$110,BA$3-6,$G72)</f>
        <v>600000</v>
      </c>
      <c r="BB72" s="280" t="str" cm="1">
        <f t="array" ref="BB72">INDEX(コード化!$CG$5:$CQ$110,BB$3-6,$G72)</f>
        <v>600000</v>
      </c>
      <c r="BC72" s="280" t="str" cm="1">
        <f t="array" ref="BC72">INDEX(コード化!$CG$5:$CQ$110,BC$3-6,$G72)</f>
        <v>600000</v>
      </c>
      <c r="BD72" s="280" t="str" cm="1">
        <f t="array" ref="BD72">INDEX(コード化!$CG$5:$CQ$110,BD$3-6,$G72)</f>
        <v>600000</v>
      </c>
      <c r="BE72" s="280" t="str" cm="1">
        <f t="array" ref="BE72">INDEX(コード化!$CG$5:$CQ$110,BE$3-6,$G72)</f>
        <v>600000</v>
      </c>
      <c r="BF72" s="280" t="str" cm="1">
        <f t="array" ref="BF72">INDEX(コード化!$CG$5:$CQ$110,BF$3-6,$G72)</f>
        <v>600000</v>
      </c>
      <c r="BG72" s="280" t="str" cm="1">
        <f t="array" ref="BG72">INDEX(コード化!$CG$5:$CQ$110,BG$3-6,$G72)</f>
        <v>600000</v>
      </c>
      <c r="BH72" s="280" t="str" cm="1">
        <f t="array" ref="BH72">INDEX(コード化!$CG$5:$CQ$110,BH$3-6,$G72)</f>
        <v>600000</v>
      </c>
      <c r="BI72" s="280" t="str" cm="1">
        <f t="array" ref="BI72">INDEX(コード化!$CG$5:$CQ$110,BI$3-6,$G72)</f>
        <v>600000</v>
      </c>
      <c r="BJ72" s="280" t="str" cm="1">
        <f t="array" ref="BJ72">INDEX(コード化!$CG$5:$CQ$110,BJ$3-6,$G72)</f>
        <v>600000</v>
      </c>
      <c r="BK72" s="280" t="str" cm="1">
        <f t="array" ref="BK72">INDEX(コード化!$CG$5:$CQ$110,BK$3-6,$G72)</f>
        <v>600000</v>
      </c>
      <c r="BL72" s="280" t="str" cm="1">
        <f t="array" ref="BL72">INDEX(コード化!$CG$5:$CQ$110,BL$3-6,$G72)</f>
        <v>600000</v>
      </c>
      <c r="BM72" s="280" t="str" cm="1">
        <f t="array" ref="BM72">INDEX(コード化!$CG$5:$CQ$110,BM$3-6,$G72)</f>
        <v>600000</v>
      </c>
      <c r="BN72" s="280" t="str" cm="1">
        <f t="array" ref="BN72">INDEX(コード化!$CG$5:$CQ$110,BN$3-6,$G72)</f>
        <v>600000</v>
      </c>
      <c r="BO72" s="280" t="str" cm="1">
        <f t="array" ref="BO72">INDEX(コード化!$CG$5:$CQ$110,BO$3-6,$G72)</f>
        <v>600000</v>
      </c>
      <c r="BP72" s="280" t="str" cm="1">
        <f t="array" ref="BP72">INDEX(コード化!$CG$5:$CQ$110,BP$3-6,$G72)</f>
        <v>600000</v>
      </c>
      <c r="BQ72" s="280" t="str" cm="1">
        <f t="array" ref="BQ72">INDEX(コード化!$CG$5:$CQ$110,BQ$3-6,$G72)</f>
        <v>600000</v>
      </c>
      <c r="BR72" s="280" t="str" cm="1">
        <f t="array" ref="BR72">INDEX(コード化!$CG$5:$CQ$110,BR$3-6,$G72)</f>
        <v>600000</v>
      </c>
      <c r="BS72" s="280" t="str" cm="1">
        <f t="array" ref="BS72">INDEX(コード化!$CG$5:$CQ$110,BS$3-6,$G72)</f>
        <v>600000</v>
      </c>
      <c r="BT72" s="280" t="str" cm="1">
        <f t="array" ref="BT72">INDEX(コード化!$CG$5:$CQ$110,BT$3-6,$G72)</f>
        <v>600000</v>
      </c>
      <c r="BU72" s="280" t="str" cm="1">
        <f t="array" ref="BU72">INDEX(コード化!$CG$5:$CQ$110,BU$3-6,$G72)</f>
        <v>600000</v>
      </c>
      <c r="BV72" s="280" t="str" cm="1">
        <f t="array" ref="BV72">INDEX(コード化!$CG$5:$CQ$110,BV$3-6,$G72)</f>
        <v>600000</v>
      </c>
      <c r="BW72" s="280" t="str" cm="1">
        <f t="array" ref="BW72">INDEX(コード化!$CG$5:$CQ$110,BW$3-6,$G72)</f>
        <v>600000</v>
      </c>
      <c r="BX72" s="280" t="str" cm="1">
        <f t="array" ref="BX72">INDEX(コード化!$CG$5:$CQ$110,BX$3-6,$G72)</f>
        <v>600000</v>
      </c>
      <c r="BY72" s="280" t="str" cm="1">
        <f t="array" ref="BY72">INDEX(コード化!$CG$5:$CQ$110,BY$3-6,$G72)</f>
        <v>600000</v>
      </c>
      <c r="BZ72" s="280" t="str" cm="1">
        <f t="array" ref="BZ72">INDEX(コード化!$CG$5:$CQ$110,BZ$3-6,$G72)</f>
        <v>600000</v>
      </c>
      <c r="CA72" s="280" t="str" cm="1">
        <f t="array" ref="CA72">INDEX(コード化!$CG$5:$CQ$110,CA$3-6,$G72)</f>
        <v>600000</v>
      </c>
      <c r="CB72" s="280" t="str" cm="1">
        <f t="array" ref="CB72">INDEX(コード化!$CG$5:$CQ$110,CB$3-6,$G72)</f>
        <v>600000</v>
      </c>
      <c r="CC72" s="280" t="str" cm="1">
        <f t="array" ref="CC72">INDEX(コード化!$CG$5:$CQ$110,CC$3-6,$G72)</f>
        <v>600000</v>
      </c>
      <c r="CD72" s="280" t="str" cm="1">
        <f t="array" ref="CD72">INDEX(コード化!$CG$5:$CQ$110,CD$3-6,$G72)</f>
        <v>600000</v>
      </c>
      <c r="CE72" s="280" t="str" cm="1">
        <f t="array" ref="CE72">INDEX(コード化!$CG$5:$CQ$110,CE$3-6,$G72)</f>
        <v>600000</v>
      </c>
      <c r="CF72" s="280" t="str" cm="1">
        <f t="array" ref="CF72">INDEX(コード化!$CG$5:$CQ$110,CF$3-6,$G72)</f>
        <v>600000</v>
      </c>
      <c r="CG72" s="280" t="str" cm="1">
        <f t="array" ref="CG72">INDEX(コード化!$CG$5:$CQ$110,CG$3-6,$G72)</f>
        <v>600000</v>
      </c>
      <c r="CH72" s="280" t="str" cm="1">
        <f t="array" ref="CH72">INDEX(コード化!$CG$5:$CQ$110,CH$3-6,$G72)</f>
        <v>600000</v>
      </c>
      <c r="CI72" s="280" t="str" cm="1">
        <f t="array" ref="CI72">INDEX(コード化!$CG$5:$CQ$110,CI$3-6,$G72)</f>
        <v>600000</v>
      </c>
      <c r="CJ72" s="280" t="str" cm="1">
        <f t="array" ref="CJ72">INDEX(コード化!$CG$5:$CQ$110,CJ$3-6,$G72)</f>
        <v>600000</v>
      </c>
      <c r="CK72" s="280" t="str" cm="1">
        <f t="array" ref="CK72">INDEX(コード化!$CG$5:$CQ$110,CK$3-6,$G72)</f>
        <v>600000</v>
      </c>
      <c r="CL72" s="280" t="str" cm="1">
        <f t="array" ref="CL72">INDEX(コード化!$CG$5:$CQ$110,CL$3-6,$G72)</f>
        <v>600000</v>
      </c>
      <c r="CM72" s="280" t="str" cm="1">
        <f t="array" ref="CM72">INDEX(コード化!$CG$5:$CQ$110,CM$3-6,$G72)</f>
        <v>600000</v>
      </c>
      <c r="CN72" s="280" t="str" cm="1">
        <f t="array" ref="CN72">INDEX(コード化!$CG$5:$CQ$110,CN$3-6,$G72)</f>
        <v>600000</v>
      </c>
      <c r="CO72" s="280" t="str" cm="1">
        <f t="array" ref="CO72">INDEX(コード化!$CG$5:$CQ$110,CO$3-6,$G72)</f>
        <v>600000</v>
      </c>
      <c r="CP72" s="280" t="str" cm="1">
        <f t="array" ref="CP72">INDEX(コード化!$CG$5:$CQ$110,CP$3-6,$G72)</f>
        <v>600000</v>
      </c>
      <c r="CQ72" s="280" t="str" cm="1">
        <f t="array" ref="CQ72">INDEX(コード化!$CG$5:$CQ$110,CQ$3-6,$G72)</f>
        <v>600000</v>
      </c>
      <c r="CR72" s="280" t="str" cm="1">
        <f t="array" ref="CR72">INDEX(コード化!$CG$5:$CQ$110,CR$3-6,$G72)</f>
        <v>600000</v>
      </c>
      <c r="CS72" s="280" t="str" cm="1">
        <f t="array" ref="CS72">INDEX(コード化!$CG$5:$CQ$110,CS$3-6,$G72)</f>
        <v>600000</v>
      </c>
      <c r="CT72" s="280" t="str" cm="1">
        <f t="array" ref="CT72">INDEX(コード化!$CG$5:$CQ$110,CT$3-6,$G72)</f>
        <v>600000</v>
      </c>
      <c r="CU72" s="280" t="str" cm="1">
        <f t="array" ref="CU72">INDEX(コード化!$CG$5:$CQ$110,CU$3-6,$G72)</f>
        <v>600000</v>
      </c>
      <c r="CV72" s="280" t="str" cm="1">
        <f t="array" ref="CV72">INDEX(コード化!$CG$5:$CQ$110,CV$3-6,$G72)</f>
        <v>600000</v>
      </c>
      <c r="CW72" s="280" t="str" cm="1">
        <f t="array" ref="CW72">INDEX(コード化!$CG$5:$CQ$110,CW$3-6,$G72)</f>
        <v>600000</v>
      </c>
      <c r="CX72" s="280" t="str" cm="1">
        <f t="array" ref="CX72">INDEX(コード化!$CG$5:$CQ$110,CX$3-6,$G72)</f>
        <v>600000</v>
      </c>
      <c r="CY72" s="280" t="str" cm="1">
        <f t="array" ref="CY72">INDEX(コード化!$CG$5:$CQ$110,CY$3-6,$G72)</f>
        <v>600000</v>
      </c>
      <c r="CZ72" s="280" t="str" cm="1">
        <f t="array" ref="CZ72">INDEX(コード化!$CG$5:$CQ$110,CZ$3-6,$G72)</f>
        <v>600000</v>
      </c>
      <c r="DA72" s="280" t="str" cm="1">
        <f t="array" ref="DA72">INDEX(コード化!$CG$5:$CQ$110,DA$3-6,$G72)</f>
        <v>600000</v>
      </c>
      <c r="DB72" s="280" t="str" cm="1">
        <f t="array" ref="DB72">INDEX(コード化!$CG$5:$CQ$110,DB$3-6,$G72)</f>
        <v>600000</v>
      </c>
      <c r="DC72" s="280" t="str" cm="1">
        <f t="array" ref="DC72">INDEX(コード化!$CG$5:$CQ$110,DC$3-6,$G72)</f>
        <v>600000</v>
      </c>
      <c r="DD72" s="280" t="str" cm="1">
        <f t="array" ref="DD72">INDEX(コード化!$CG$5:$CQ$110,DD$3-6,$G72)</f>
        <v>600000</v>
      </c>
      <c r="DE72" s="280" t="str" cm="1">
        <f t="array" ref="DE72">INDEX(コード化!$CG$5:$CQ$110,DE$3-6,$G72)</f>
        <v>600000</v>
      </c>
      <c r="DF72" s="280" t="str" cm="1">
        <f t="array" ref="DF72">INDEX(コード化!$CG$5:$CQ$110,DF$3-6,$G72)</f>
        <v>600000</v>
      </c>
      <c r="DG72" s="280" t="str" cm="1">
        <f t="array" ref="DG72">INDEX(コード化!$CG$5:$CQ$110,DG$3-6,$G72)</f>
        <v>600000</v>
      </c>
      <c r="DH72" s="280" t="str" cm="1">
        <f t="array" ref="DH72">INDEX(コード化!$CG$5:$CQ$110,DH$3-6,$G72)</f>
        <v>600000</v>
      </c>
      <c r="DI72" s="280" t="str" cm="1">
        <f t="array" ref="DI72">INDEX(コード化!$CG$5:$CQ$110,DI$3-6,$G72)</f>
        <v>600000</v>
      </c>
      <c r="DK72" s="80">
        <f ca="1">IF(MID(H72,2,1)="4",1,0)</f>
        <v>0</v>
      </c>
      <c r="DL72" s="80">
        <f t="shared" ref="DL72:FW72" ca="1" si="34">IF(MID(I72,2,1)="4",1,0)</f>
        <v>0</v>
      </c>
      <c r="DM72" s="80">
        <f t="shared" ca="1" si="34"/>
        <v>0</v>
      </c>
      <c r="DN72" s="80">
        <f t="shared" ca="1" si="34"/>
        <v>0</v>
      </c>
      <c r="DO72" s="80">
        <f t="shared" ca="1" si="34"/>
        <v>0</v>
      </c>
      <c r="DP72" s="80">
        <f t="shared" ca="1" si="34"/>
        <v>0</v>
      </c>
      <c r="DQ72" s="80">
        <f t="shared" si="34"/>
        <v>0</v>
      </c>
      <c r="DR72" s="80">
        <f t="shared" si="34"/>
        <v>0</v>
      </c>
      <c r="DS72" s="80">
        <f t="shared" si="34"/>
        <v>0</v>
      </c>
      <c r="DT72" s="80">
        <f t="shared" si="34"/>
        <v>0</v>
      </c>
      <c r="DU72" s="80">
        <f t="shared" si="34"/>
        <v>0</v>
      </c>
      <c r="DV72" s="80">
        <f t="shared" si="34"/>
        <v>0</v>
      </c>
      <c r="DW72" s="80">
        <f t="shared" si="34"/>
        <v>0</v>
      </c>
      <c r="DX72" s="80">
        <f t="shared" si="34"/>
        <v>0</v>
      </c>
      <c r="DY72" s="80">
        <f t="shared" si="34"/>
        <v>0</v>
      </c>
      <c r="DZ72" s="80">
        <f t="shared" si="34"/>
        <v>0</v>
      </c>
      <c r="EA72" s="80">
        <f t="shared" si="34"/>
        <v>0</v>
      </c>
      <c r="EB72" s="80">
        <f t="shared" si="34"/>
        <v>0</v>
      </c>
      <c r="EC72" s="80">
        <f t="shared" si="34"/>
        <v>0</v>
      </c>
      <c r="ED72" s="80">
        <f t="shared" si="34"/>
        <v>0</v>
      </c>
      <c r="EE72" s="80">
        <f t="shared" si="34"/>
        <v>0</v>
      </c>
      <c r="EF72" s="80">
        <f t="shared" si="34"/>
        <v>0</v>
      </c>
      <c r="EG72" s="80">
        <f t="shared" si="34"/>
        <v>0</v>
      </c>
      <c r="EH72" s="80">
        <f t="shared" si="34"/>
        <v>0</v>
      </c>
      <c r="EI72" s="80">
        <f t="shared" si="34"/>
        <v>0</v>
      </c>
      <c r="EJ72" s="80">
        <f t="shared" si="34"/>
        <v>0</v>
      </c>
      <c r="EK72" s="80">
        <f t="shared" si="34"/>
        <v>0</v>
      </c>
      <c r="EL72" s="80">
        <f t="shared" si="34"/>
        <v>0</v>
      </c>
      <c r="EM72" s="80">
        <f t="shared" si="34"/>
        <v>0</v>
      </c>
      <c r="EN72" s="80">
        <f t="shared" si="34"/>
        <v>0</v>
      </c>
      <c r="EO72" s="80">
        <f t="shared" si="34"/>
        <v>0</v>
      </c>
      <c r="EP72" s="80">
        <f t="shared" si="34"/>
        <v>0</v>
      </c>
      <c r="EQ72" s="80">
        <f t="shared" si="34"/>
        <v>0</v>
      </c>
      <c r="ER72" s="80">
        <f t="shared" si="34"/>
        <v>0</v>
      </c>
      <c r="ES72" s="80">
        <f t="shared" si="34"/>
        <v>0</v>
      </c>
      <c r="ET72" s="80">
        <f t="shared" si="34"/>
        <v>0</v>
      </c>
      <c r="EU72" s="80">
        <f t="shared" si="34"/>
        <v>0</v>
      </c>
      <c r="EV72" s="80">
        <f t="shared" si="34"/>
        <v>0</v>
      </c>
      <c r="EW72" s="80">
        <f t="shared" si="34"/>
        <v>0</v>
      </c>
      <c r="EX72" s="80">
        <f t="shared" si="34"/>
        <v>0</v>
      </c>
      <c r="EY72" s="80">
        <f t="shared" si="34"/>
        <v>0</v>
      </c>
      <c r="EZ72" s="80">
        <f t="shared" si="34"/>
        <v>0</v>
      </c>
      <c r="FA72" s="80">
        <f t="shared" si="34"/>
        <v>0</v>
      </c>
      <c r="FB72" s="80">
        <f t="shared" si="34"/>
        <v>0</v>
      </c>
      <c r="FC72" s="80">
        <f t="shared" si="34"/>
        <v>0</v>
      </c>
      <c r="FD72" s="80">
        <f t="shared" si="34"/>
        <v>0</v>
      </c>
      <c r="FE72" s="80">
        <f t="shared" si="34"/>
        <v>0</v>
      </c>
      <c r="FF72" s="80">
        <f t="shared" si="34"/>
        <v>0</v>
      </c>
      <c r="FG72" s="80">
        <f t="shared" si="34"/>
        <v>0</v>
      </c>
      <c r="FH72" s="80">
        <f t="shared" si="34"/>
        <v>0</v>
      </c>
      <c r="FI72" s="80">
        <f t="shared" si="34"/>
        <v>0</v>
      </c>
      <c r="FJ72" s="80">
        <f t="shared" si="34"/>
        <v>0</v>
      </c>
      <c r="FK72" s="80">
        <f t="shared" si="34"/>
        <v>0</v>
      </c>
      <c r="FL72" s="80">
        <f t="shared" si="34"/>
        <v>0</v>
      </c>
      <c r="FM72" s="80">
        <f t="shared" si="34"/>
        <v>0</v>
      </c>
      <c r="FN72" s="80">
        <f t="shared" si="34"/>
        <v>0</v>
      </c>
      <c r="FO72" s="80">
        <f t="shared" si="34"/>
        <v>0</v>
      </c>
      <c r="FP72" s="80">
        <f t="shared" si="34"/>
        <v>0</v>
      </c>
      <c r="FQ72" s="80">
        <f t="shared" si="34"/>
        <v>0</v>
      </c>
      <c r="FR72" s="80">
        <f t="shared" si="34"/>
        <v>0</v>
      </c>
      <c r="FS72" s="80">
        <f t="shared" si="34"/>
        <v>0</v>
      </c>
      <c r="FT72" s="80">
        <f t="shared" si="34"/>
        <v>0</v>
      </c>
      <c r="FU72" s="80">
        <f t="shared" si="34"/>
        <v>0</v>
      </c>
      <c r="FV72" s="80">
        <f t="shared" si="34"/>
        <v>0</v>
      </c>
      <c r="FW72" s="80">
        <f t="shared" si="34"/>
        <v>0</v>
      </c>
      <c r="FX72" s="80">
        <f t="shared" ref="FX72:HL72" si="35">IF(MID(BU72,2,1)="4",1,0)</f>
        <v>0</v>
      </c>
      <c r="FY72" s="80">
        <f t="shared" si="35"/>
        <v>0</v>
      </c>
      <c r="FZ72" s="80">
        <f t="shared" si="35"/>
        <v>0</v>
      </c>
      <c r="GA72" s="80">
        <f t="shared" si="35"/>
        <v>0</v>
      </c>
      <c r="GB72" s="80">
        <f t="shared" si="35"/>
        <v>0</v>
      </c>
      <c r="GC72" s="80">
        <f t="shared" si="35"/>
        <v>0</v>
      </c>
      <c r="GD72" s="80">
        <f t="shared" si="35"/>
        <v>0</v>
      </c>
      <c r="GE72" s="80">
        <f t="shared" si="35"/>
        <v>0</v>
      </c>
      <c r="GF72" s="80">
        <f t="shared" si="35"/>
        <v>0</v>
      </c>
      <c r="GG72" s="80">
        <f t="shared" si="35"/>
        <v>0</v>
      </c>
      <c r="GH72" s="80">
        <f t="shared" si="35"/>
        <v>0</v>
      </c>
      <c r="GI72" s="80">
        <f t="shared" si="35"/>
        <v>0</v>
      </c>
      <c r="GJ72" s="80">
        <f t="shared" si="35"/>
        <v>0</v>
      </c>
      <c r="GK72" s="80">
        <f t="shared" si="35"/>
        <v>0</v>
      </c>
      <c r="GL72" s="80">
        <f t="shared" si="35"/>
        <v>0</v>
      </c>
      <c r="GM72" s="80">
        <f t="shared" si="35"/>
        <v>0</v>
      </c>
      <c r="GN72" s="80">
        <f t="shared" si="35"/>
        <v>0</v>
      </c>
      <c r="GO72" s="80">
        <f t="shared" si="35"/>
        <v>0</v>
      </c>
      <c r="GP72" s="80">
        <f t="shared" si="35"/>
        <v>0</v>
      </c>
      <c r="GQ72" s="80">
        <f t="shared" si="35"/>
        <v>0</v>
      </c>
      <c r="GR72" s="80">
        <f t="shared" si="35"/>
        <v>0</v>
      </c>
      <c r="GS72" s="80">
        <f t="shared" si="35"/>
        <v>0</v>
      </c>
      <c r="GT72" s="80">
        <f t="shared" si="35"/>
        <v>0</v>
      </c>
      <c r="GU72" s="80">
        <f t="shared" si="35"/>
        <v>0</v>
      </c>
      <c r="GV72" s="80">
        <f t="shared" si="35"/>
        <v>0</v>
      </c>
      <c r="GW72" s="80">
        <f t="shared" si="35"/>
        <v>0</v>
      </c>
      <c r="GX72" s="80">
        <f t="shared" si="35"/>
        <v>0</v>
      </c>
      <c r="GY72" s="80">
        <f t="shared" si="35"/>
        <v>0</v>
      </c>
      <c r="GZ72" s="80">
        <f t="shared" si="35"/>
        <v>0</v>
      </c>
      <c r="HA72" s="80">
        <f t="shared" si="35"/>
        <v>0</v>
      </c>
      <c r="HB72" s="80">
        <f t="shared" si="35"/>
        <v>0</v>
      </c>
      <c r="HC72" s="80">
        <f t="shared" si="35"/>
        <v>0</v>
      </c>
      <c r="HD72" s="80">
        <f t="shared" si="35"/>
        <v>0</v>
      </c>
      <c r="HE72" s="80">
        <f t="shared" si="35"/>
        <v>0</v>
      </c>
      <c r="HF72" s="80">
        <f t="shared" si="35"/>
        <v>0</v>
      </c>
      <c r="HG72" s="80">
        <f t="shared" si="35"/>
        <v>0</v>
      </c>
      <c r="HH72" s="80">
        <f t="shared" si="35"/>
        <v>0</v>
      </c>
      <c r="HI72" s="80">
        <f t="shared" si="35"/>
        <v>0</v>
      </c>
      <c r="HJ72" s="80">
        <f t="shared" si="35"/>
        <v>0</v>
      </c>
      <c r="HK72" s="80">
        <f t="shared" si="35"/>
        <v>0</v>
      </c>
      <c r="HL72" s="80">
        <f t="shared" si="35"/>
        <v>0</v>
      </c>
    </row>
    <row r="73" spans="1:220" s="80" customFormat="1" ht="39" x14ac:dyDescent="0.2">
      <c r="A73" s="268">
        <v>75</v>
      </c>
      <c r="B73" s="269" t="s">
        <v>2458</v>
      </c>
      <c r="C73" s="269" t="s">
        <v>2537</v>
      </c>
      <c r="D73" s="270" t="s">
        <v>2538</v>
      </c>
      <c r="E73" s="250"/>
      <c r="G73" s="80">
        <v>6</v>
      </c>
      <c r="H73" s="280" t="str" cm="1">
        <f t="array" aca="1" ref="H73" ca="1">INDEX(コード化!$CG$5:$CQ$110,H$3-6,$G73)</f>
        <v>600000</v>
      </c>
      <c r="I73" s="280" t="str" cm="1">
        <f t="array" aca="1" ref="I73" ca="1">INDEX(コード化!$CG$5:$CQ$110,I$3-6,$G73)</f>
        <v>600000</v>
      </c>
      <c r="J73" s="280" t="str" cm="1">
        <f t="array" aca="1" ref="J73" ca="1">INDEX(コード化!$CG$5:$CQ$110,J$3-6,$G73)</f>
        <v>600000</v>
      </c>
      <c r="K73" s="280" t="str" cm="1">
        <f t="array" aca="1" ref="K73" ca="1">INDEX(コード化!$CG$5:$CQ$110,K$3-6,$G73)</f>
        <v>600000</v>
      </c>
      <c r="L73" s="280" t="str" cm="1">
        <f t="array" aca="1" ref="L73" ca="1">INDEX(コード化!$CG$5:$CQ$110,L$3-6,$G73)</f>
        <v>600000</v>
      </c>
      <c r="M73" s="280" t="str" cm="1">
        <f t="array" aca="1" ref="M73" ca="1">INDEX(コード化!$CG$5:$CQ$110,M$3-6,$G73)</f>
        <v>600000</v>
      </c>
      <c r="N73" s="280" t="str" cm="1">
        <f t="array" ref="N73">INDEX(コード化!$CG$5:$CQ$110,N$3-6,$G73)</f>
        <v>600000</v>
      </c>
      <c r="O73" s="280" t="str" cm="1">
        <f t="array" ref="O73">INDEX(コード化!$CG$5:$CQ$110,O$3-6,$G73)</f>
        <v>600000</v>
      </c>
      <c r="P73" s="280" t="str" cm="1">
        <f t="array" ref="P73">INDEX(コード化!$CG$5:$CQ$110,P$3-6,$G73)</f>
        <v>600000</v>
      </c>
      <c r="Q73" s="280" t="str" cm="1">
        <f t="array" ref="Q73">INDEX(コード化!$CG$5:$CQ$110,Q$3-6,$G73)</f>
        <v>600000</v>
      </c>
      <c r="R73" s="280" t="str" cm="1">
        <f t="array" ref="R73">INDEX(コード化!$CG$5:$CQ$110,R$3-6,$G73)</f>
        <v>600000</v>
      </c>
      <c r="S73" s="280" t="str" cm="1">
        <f t="array" ref="S73">INDEX(コード化!$CG$5:$CQ$110,S$3-6,$G73)</f>
        <v>600000</v>
      </c>
      <c r="T73" s="280" t="str" cm="1">
        <f t="array" ref="T73">INDEX(コード化!$CG$5:$CQ$110,T$3-6,$G73)</f>
        <v>600000</v>
      </c>
      <c r="U73" s="280" t="str" cm="1">
        <f t="array" ref="U73">INDEX(コード化!$CG$5:$CQ$110,U$3-6,$G73)</f>
        <v>600000</v>
      </c>
      <c r="V73" s="280" t="str" cm="1">
        <f t="array" ref="V73">INDEX(コード化!$CG$5:$CQ$110,V$3-6,$G73)</f>
        <v>600000</v>
      </c>
      <c r="W73" s="280" t="str" cm="1">
        <f t="array" ref="W73">INDEX(コード化!$CG$5:$CQ$110,W$3-6,$G73)</f>
        <v>600000</v>
      </c>
      <c r="X73" s="280" t="str" cm="1">
        <f t="array" ref="X73">INDEX(コード化!$CG$5:$CQ$110,X$3-6,$G73)</f>
        <v>600000</v>
      </c>
      <c r="Y73" s="280" t="str" cm="1">
        <f t="array" ref="Y73">INDEX(コード化!$CG$5:$CQ$110,Y$3-6,$G73)</f>
        <v>600000</v>
      </c>
      <c r="Z73" s="280" t="str" cm="1">
        <f t="array" ref="Z73">INDEX(コード化!$CG$5:$CQ$110,Z$3-6,$G73)</f>
        <v>600000</v>
      </c>
      <c r="AA73" s="280" t="str" cm="1">
        <f t="array" ref="AA73">INDEX(コード化!$CG$5:$CQ$110,AA$3-6,$G73)</f>
        <v>600000</v>
      </c>
      <c r="AB73" s="280" t="str" cm="1">
        <f t="array" ref="AB73">INDEX(コード化!$CG$5:$CQ$110,AB$3-6,$G73)</f>
        <v>600000</v>
      </c>
      <c r="AC73" s="280" t="str" cm="1">
        <f t="array" ref="AC73">INDEX(コード化!$CG$5:$CQ$110,AC$3-6,$G73)</f>
        <v>600000</v>
      </c>
      <c r="AD73" s="280" t="str" cm="1">
        <f t="array" ref="AD73">INDEX(コード化!$CG$5:$CQ$110,AD$3-6,$G73)</f>
        <v>600000</v>
      </c>
      <c r="AE73" s="280" t="str" cm="1">
        <f t="array" ref="AE73">INDEX(コード化!$CG$5:$CQ$110,AE$3-6,$G73)</f>
        <v>600000</v>
      </c>
      <c r="AF73" s="280" t="str" cm="1">
        <f t="array" ref="AF73">INDEX(コード化!$CG$5:$CQ$110,AF$3-6,$G73)</f>
        <v>600000</v>
      </c>
      <c r="AG73" s="280" t="str" cm="1">
        <f t="array" ref="AG73">INDEX(コード化!$CG$5:$CQ$110,AG$3-6,$G73)</f>
        <v>600000</v>
      </c>
      <c r="AH73" s="280" t="str" cm="1">
        <f t="array" ref="AH73">INDEX(コード化!$CG$5:$CQ$110,AH$3-6,$G73)</f>
        <v>600000</v>
      </c>
      <c r="AI73" s="280" t="str" cm="1">
        <f t="array" ref="AI73">INDEX(コード化!$CG$5:$CQ$110,AI$3-6,$G73)</f>
        <v>600000</v>
      </c>
      <c r="AJ73" s="280" t="str" cm="1">
        <f t="array" ref="AJ73">INDEX(コード化!$CG$5:$CQ$110,AJ$3-6,$G73)</f>
        <v>600000</v>
      </c>
      <c r="AK73" s="280" t="str" cm="1">
        <f t="array" ref="AK73">INDEX(コード化!$CG$5:$CQ$110,AK$3-6,$G73)</f>
        <v>600000</v>
      </c>
      <c r="AL73" s="280" t="str" cm="1">
        <f t="array" ref="AL73">INDEX(コード化!$CG$5:$CQ$110,AL$3-6,$G73)</f>
        <v>600000</v>
      </c>
      <c r="AM73" s="280" t="str" cm="1">
        <f t="array" ref="AM73">INDEX(コード化!$CG$5:$CQ$110,AM$3-6,$G73)</f>
        <v>600000</v>
      </c>
      <c r="AN73" s="280" t="str" cm="1">
        <f t="array" ref="AN73">INDEX(コード化!$CG$5:$CQ$110,AN$3-6,$G73)</f>
        <v>600000</v>
      </c>
      <c r="AO73" s="280" t="str" cm="1">
        <f t="array" ref="AO73">INDEX(コード化!$CG$5:$CQ$110,AO$3-6,$G73)</f>
        <v>600000</v>
      </c>
      <c r="AP73" s="280" t="str" cm="1">
        <f t="array" ref="AP73">INDEX(コード化!$CG$5:$CQ$110,AP$3-6,$G73)</f>
        <v>600000</v>
      </c>
      <c r="AQ73" s="280" t="str" cm="1">
        <f t="array" ref="AQ73">INDEX(コード化!$CG$5:$CQ$110,AQ$3-6,$G73)</f>
        <v>600000</v>
      </c>
      <c r="AR73" s="280" t="str" cm="1">
        <f t="array" ref="AR73">INDEX(コード化!$CG$5:$CQ$110,AR$3-6,$G73)</f>
        <v>600000</v>
      </c>
      <c r="AS73" s="280" t="str" cm="1">
        <f t="array" ref="AS73">INDEX(コード化!$CG$5:$CQ$110,AS$3-6,$G73)</f>
        <v>600000</v>
      </c>
      <c r="AT73" s="280" t="str" cm="1">
        <f t="array" ref="AT73">INDEX(コード化!$CG$5:$CQ$110,AT$3-6,$G73)</f>
        <v>600000</v>
      </c>
      <c r="AU73" s="280" t="str" cm="1">
        <f t="array" ref="AU73">INDEX(コード化!$CG$5:$CQ$110,AU$3-6,$G73)</f>
        <v>600000</v>
      </c>
      <c r="AV73" s="280" t="str" cm="1">
        <f t="array" ref="AV73">INDEX(コード化!$CG$5:$CQ$110,AV$3-6,$G73)</f>
        <v>600000</v>
      </c>
      <c r="AW73" s="280" t="str" cm="1">
        <f t="array" ref="AW73">INDEX(コード化!$CG$5:$CQ$110,AW$3-6,$G73)</f>
        <v>600000</v>
      </c>
      <c r="AX73" s="280" t="str" cm="1">
        <f t="array" ref="AX73">INDEX(コード化!$CG$5:$CQ$110,AX$3-6,$G73)</f>
        <v>600000</v>
      </c>
      <c r="AY73" s="280" t="str" cm="1">
        <f t="array" ref="AY73">INDEX(コード化!$CG$5:$CQ$110,AY$3-6,$G73)</f>
        <v>600000</v>
      </c>
      <c r="AZ73" s="280" t="str" cm="1">
        <f t="array" ref="AZ73">INDEX(コード化!$CG$5:$CQ$110,AZ$3-6,$G73)</f>
        <v>600000</v>
      </c>
      <c r="BA73" s="280" t="str" cm="1">
        <f t="array" ref="BA73">INDEX(コード化!$CG$5:$CQ$110,BA$3-6,$G73)</f>
        <v>600000</v>
      </c>
      <c r="BB73" s="280" t="str" cm="1">
        <f t="array" ref="BB73">INDEX(コード化!$CG$5:$CQ$110,BB$3-6,$G73)</f>
        <v>600000</v>
      </c>
      <c r="BC73" s="280" t="str" cm="1">
        <f t="array" ref="BC73">INDEX(コード化!$CG$5:$CQ$110,BC$3-6,$G73)</f>
        <v>600000</v>
      </c>
      <c r="BD73" s="280" t="str" cm="1">
        <f t="array" ref="BD73">INDEX(コード化!$CG$5:$CQ$110,BD$3-6,$G73)</f>
        <v>600000</v>
      </c>
      <c r="BE73" s="280" t="str" cm="1">
        <f t="array" ref="BE73">INDEX(コード化!$CG$5:$CQ$110,BE$3-6,$G73)</f>
        <v>600000</v>
      </c>
      <c r="BF73" s="280" t="str" cm="1">
        <f t="array" ref="BF73">INDEX(コード化!$CG$5:$CQ$110,BF$3-6,$G73)</f>
        <v>600000</v>
      </c>
      <c r="BG73" s="280" t="str" cm="1">
        <f t="array" ref="BG73">INDEX(コード化!$CG$5:$CQ$110,BG$3-6,$G73)</f>
        <v>600000</v>
      </c>
      <c r="BH73" s="280" t="str" cm="1">
        <f t="array" ref="BH73">INDEX(コード化!$CG$5:$CQ$110,BH$3-6,$G73)</f>
        <v>600000</v>
      </c>
      <c r="BI73" s="280" t="str" cm="1">
        <f t="array" ref="BI73">INDEX(コード化!$CG$5:$CQ$110,BI$3-6,$G73)</f>
        <v>600000</v>
      </c>
      <c r="BJ73" s="280" t="str" cm="1">
        <f t="array" ref="BJ73">INDEX(コード化!$CG$5:$CQ$110,BJ$3-6,$G73)</f>
        <v>600000</v>
      </c>
      <c r="BK73" s="280" t="str" cm="1">
        <f t="array" ref="BK73">INDEX(コード化!$CG$5:$CQ$110,BK$3-6,$G73)</f>
        <v>600000</v>
      </c>
      <c r="BL73" s="280" t="str" cm="1">
        <f t="array" ref="BL73">INDEX(コード化!$CG$5:$CQ$110,BL$3-6,$G73)</f>
        <v>600000</v>
      </c>
      <c r="BM73" s="280" t="str" cm="1">
        <f t="array" ref="BM73">INDEX(コード化!$CG$5:$CQ$110,BM$3-6,$G73)</f>
        <v>600000</v>
      </c>
      <c r="BN73" s="280" t="str" cm="1">
        <f t="array" ref="BN73">INDEX(コード化!$CG$5:$CQ$110,BN$3-6,$G73)</f>
        <v>600000</v>
      </c>
      <c r="BO73" s="280" t="str" cm="1">
        <f t="array" ref="BO73">INDEX(コード化!$CG$5:$CQ$110,BO$3-6,$G73)</f>
        <v>600000</v>
      </c>
      <c r="BP73" s="280" t="str" cm="1">
        <f t="array" ref="BP73">INDEX(コード化!$CG$5:$CQ$110,BP$3-6,$G73)</f>
        <v>600000</v>
      </c>
      <c r="BQ73" s="280" t="str" cm="1">
        <f t="array" ref="BQ73">INDEX(コード化!$CG$5:$CQ$110,BQ$3-6,$G73)</f>
        <v>600000</v>
      </c>
      <c r="BR73" s="280" t="str" cm="1">
        <f t="array" ref="BR73">INDEX(コード化!$CG$5:$CQ$110,BR$3-6,$G73)</f>
        <v>600000</v>
      </c>
      <c r="BS73" s="280" t="str" cm="1">
        <f t="array" ref="BS73">INDEX(コード化!$CG$5:$CQ$110,BS$3-6,$G73)</f>
        <v>600000</v>
      </c>
      <c r="BT73" s="280" t="str" cm="1">
        <f t="array" ref="BT73">INDEX(コード化!$CG$5:$CQ$110,BT$3-6,$G73)</f>
        <v>600000</v>
      </c>
      <c r="BU73" s="280" t="str" cm="1">
        <f t="array" ref="BU73">INDEX(コード化!$CG$5:$CQ$110,BU$3-6,$G73)</f>
        <v>600000</v>
      </c>
      <c r="BV73" s="280" t="str" cm="1">
        <f t="array" ref="BV73">INDEX(コード化!$CG$5:$CQ$110,BV$3-6,$G73)</f>
        <v>600000</v>
      </c>
      <c r="BW73" s="280" t="str" cm="1">
        <f t="array" ref="BW73">INDEX(コード化!$CG$5:$CQ$110,BW$3-6,$G73)</f>
        <v>600000</v>
      </c>
      <c r="BX73" s="280" t="str" cm="1">
        <f t="array" ref="BX73">INDEX(コード化!$CG$5:$CQ$110,BX$3-6,$G73)</f>
        <v>600000</v>
      </c>
      <c r="BY73" s="280" t="str" cm="1">
        <f t="array" ref="BY73">INDEX(コード化!$CG$5:$CQ$110,BY$3-6,$G73)</f>
        <v>600000</v>
      </c>
      <c r="BZ73" s="280" t="str" cm="1">
        <f t="array" ref="BZ73">INDEX(コード化!$CG$5:$CQ$110,BZ$3-6,$G73)</f>
        <v>600000</v>
      </c>
      <c r="CA73" s="280" t="str" cm="1">
        <f t="array" ref="CA73">INDEX(コード化!$CG$5:$CQ$110,CA$3-6,$G73)</f>
        <v>600000</v>
      </c>
      <c r="CB73" s="280" t="str" cm="1">
        <f t="array" ref="CB73">INDEX(コード化!$CG$5:$CQ$110,CB$3-6,$G73)</f>
        <v>600000</v>
      </c>
      <c r="CC73" s="280" t="str" cm="1">
        <f t="array" ref="CC73">INDEX(コード化!$CG$5:$CQ$110,CC$3-6,$G73)</f>
        <v>600000</v>
      </c>
      <c r="CD73" s="280" t="str" cm="1">
        <f t="array" ref="CD73">INDEX(コード化!$CG$5:$CQ$110,CD$3-6,$G73)</f>
        <v>600000</v>
      </c>
      <c r="CE73" s="280" t="str" cm="1">
        <f t="array" ref="CE73">INDEX(コード化!$CG$5:$CQ$110,CE$3-6,$G73)</f>
        <v>600000</v>
      </c>
      <c r="CF73" s="280" t="str" cm="1">
        <f t="array" ref="CF73">INDEX(コード化!$CG$5:$CQ$110,CF$3-6,$G73)</f>
        <v>600000</v>
      </c>
      <c r="CG73" s="280" t="str" cm="1">
        <f t="array" ref="CG73">INDEX(コード化!$CG$5:$CQ$110,CG$3-6,$G73)</f>
        <v>600000</v>
      </c>
      <c r="CH73" s="280" t="str" cm="1">
        <f t="array" ref="CH73">INDEX(コード化!$CG$5:$CQ$110,CH$3-6,$G73)</f>
        <v>600000</v>
      </c>
      <c r="CI73" s="280" t="str" cm="1">
        <f t="array" ref="CI73">INDEX(コード化!$CG$5:$CQ$110,CI$3-6,$G73)</f>
        <v>600000</v>
      </c>
      <c r="CJ73" s="280" t="str" cm="1">
        <f t="array" ref="CJ73">INDEX(コード化!$CG$5:$CQ$110,CJ$3-6,$G73)</f>
        <v>600000</v>
      </c>
      <c r="CK73" s="280" t="str" cm="1">
        <f t="array" ref="CK73">INDEX(コード化!$CG$5:$CQ$110,CK$3-6,$G73)</f>
        <v>600000</v>
      </c>
      <c r="CL73" s="280" t="str" cm="1">
        <f t="array" ref="CL73">INDEX(コード化!$CG$5:$CQ$110,CL$3-6,$G73)</f>
        <v>600000</v>
      </c>
      <c r="CM73" s="280" t="str" cm="1">
        <f t="array" ref="CM73">INDEX(コード化!$CG$5:$CQ$110,CM$3-6,$G73)</f>
        <v>600000</v>
      </c>
      <c r="CN73" s="280" t="str" cm="1">
        <f t="array" ref="CN73">INDEX(コード化!$CG$5:$CQ$110,CN$3-6,$G73)</f>
        <v>600000</v>
      </c>
      <c r="CO73" s="280" t="str" cm="1">
        <f t="array" ref="CO73">INDEX(コード化!$CG$5:$CQ$110,CO$3-6,$G73)</f>
        <v>600000</v>
      </c>
      <c r="CP73" s="280" t="str" cm="1">
        <f t="array" ref="CP73">INDEX(コード化!$CG$5:$CQ$110,CP$3-6,$G73)</f>
        <v>600000</v>
      </c>
      <c r="CQ73" s="280" t="str" cm="1">
        <f t="array" ref="CQ73">INDEX(コード化!$CG$5:$CQ$110,CQ$3-6,$G73)</f>
        <v>600000</v>
      </c>
      <c r="CR73" s="280" t="str" cm="1">
        <f t="array" ref="CR73">INDEX(コード化!$CG$5:$CQ$110,CR$3-6,$G73)</f>
        <v>600000</v>
      </c>
      <c r="CS73" s="280" t="str" cm="1">
        <f t="array" ref="CS73">INDEX(コード化!$CG$5:$CQ$110,CS$3-6,$G73)</f>
        <v>600000</v>
      </c>
      <c r="CT73" s="280" t="str" cm="1">
        <f t="array" ref="CT73">INDEX(コード化!$CG$5:$CQ$110,CT$3-6,$G73)</f>
        <v>600000</v>
      </c>
      <c r="CU73" s="280" t="str" cm="1">
        <f t="array" ref="CU73">INDEX(コード化!$CG$5:$CQ$110,CU$3-6,$G73)</f>
        <v>600000</v>
      </c>
      <c r="CV73" s="280" t="str" cm="1">
        <f t="array" ref="CV73">INDEX(コード化!$CG$5:$CQ$110,CV$3-6,$G73)</f>
        <v>600000</v>
      </c>
      <c r="CW73" s="280" t="str" cm="1">
        <f t="array" ref="CW73">INDEX(コード化!$CG$5:$CQ$110,CW$3-6,$G73)</f>
        <v>600000</v>
      </c>
      <c r="CX73" s="280" t="str" cm="1">
        <f t="array" ref="CX73">INDEX(コード化!$CG$5:$CQ$110,CX$3-6,$G73)</f>
        <v>600000</v>
      </c>
      <c r="CY73" s="280" t="str" cm="1">
        <f t="array" ref="CY73">INDEX(コード化!$CG$5:$CQ$110,CY$3-6,$G73)</f>
        <v>600000</v>
      </c>
      <c r="CZ73" s="280" t="str" cm="1">
        <f t="array" ref="CZ73">INDEX(コード化!$CG$5:$CQ$110,CZ$3-6,$G73)</f>
        <v>600000</v>
      </c>
      <c r="DA73" s="280" t="str" cm="1">
        <f t="array" ref="DA73">INDEX(コード化!$CG$5:$CQ$110,DA$3-6,$G73)</f>
        <v>600000</v>
      </c>
      <c r="DB73" s="280" t="str" cm="1">
        <f t="array" ref="DB73">INDEX(コード化!$CG$5:$CQ$110,DB$3-6,$G73)</f>
        <v>600000</v>
      </c>
      <c r="DC73" s="280" t="str" cm="1">
        <f t="array" ref="DC73">INDEX(コード化!$CG$5:$CQ$110,DC$3-6,$G73)</f>
        <v>600000</v>
      </c>
      <c r="DD73" s="280" t="str" cm="1">
        <f t="array" ref="DD73">INDEX(コード化!$CG$5:$CQ$110,DD$3-6,$G73)</f>
        <v>600000</v>
      </c>
      <c r="DE73" s="280" t="str" cm="1">
        <f t="array" ref="DE73">INDEX(コード化!$CG$5:$CQ$110,DE$3-6,$G73)</f>
        <v>600000</v>
      </c>
      <c r="DF73" s="280" t="str" cm="1">
        <f t="array" ref="DF73">INDEX(コード化!$CG$5:$CQ$110,DF$3-6,$G73)</f>
        <v>600000</v>
      </c>
      <c r="DG73" s="280" t="str" cm="1">
        <f t="array" ref="DG73">INDEX(コード化!$CG$5:$CQ$110,DG$3-6,$G73)</f>
        <v>600000</v>
      </c>
      <c r="DH73" s="280" t="str" cm="1">
        <f t="array" ref="DH73">INDEX(コード化!$CG$5:$CQ$110,DH$3-6,$G73)</f>
        <v>600000</v>
      </c>
      <c r="DI73" s="280" t="str" cm="1">
        <f t="array" ref="DI73">INDEX(コード化!$CG$5:$CQ$110,DI$3-6,$G73)</f>
        <v>600000</v>
      </c>
      <c r="DK73" s="80">
        <f ca="1">IF(MID(H73,2,1)="8",1,0)</f>
        <v>0</v>
      </c>
      <c r="DL73" s="80">
        <f t="shared" ref="DL73:FW73" ca="1" si="36">IF(MID(I73,2,1)="8",1,0)</f>
        <v>0</v>
      </c>
      <c r="DM73" s="80">
        <f t="shared" ca="1" si="36"/>
        <v>0</v>
      </c>
      <c r="DN73" s="80">
        <f t="shared" ca="1" si="36"/>
        <v>0</v>
      </c>
      <c r="DO73" s="80">
        <f t="shared" ca="1" si="36"/>
        <v>0</v>
      </c>
      <c r="DP73" s="80">
        <f t="shared" ca="1" si="36"/>
        <v>0</v>
      </c>
      <c r="DQ73" s="80">
        <f t="shared" si="36"/>
        <v>0</v>
      </c>
      <c r="DR73" s="80">
        <f t="shared" si="36"/>
        <v>0</v>
      </c>
      <c r="DS73" s="80">
        <f t="shared" si="36"/>
        <v>0</v>
      </c>
      <c r="DT73" s="80">
        <f t="shared" si="36"/>
        <v>0</v>
      </c>
      <c r="DU73" s="80">
        <f t="shared" si="36"/>
        <v>0</v>
      </c>
      <c r="DV73" s="80">
        <f t="shared" si="36"/>
        <v>0</v>
      </c>
      <c r="DW73" s="80">
        <f t="shared" si="36"/>
        <v>0</v>
      </c>
      <c r="DX73" s="80">
        <f t="shared" si="36"/>
        <v>0</v>
      </c>
      <c r="DY73" s="80">
        <f t="shared" si="36"/>
        <v>0</v>
      </c>
      <c r="DZ73" s="80">
        <f t="shared" si="36"/>
        <v>0</v>
      </c>
      <c r="EA73" s="80">
        <f t="shared" si="36"/>
        <v>0</v>
      </c>
      <c r="EB73" s="80">
        <f t="shared" si="36"/>
        <v>0</v>
      </c>
      <c r="EC73" s="80">
        <f t="shared" si="36"/>
        <v>0</v>
      </c>
      <c r="ED73" s="80">
        <f t="shared" si="36"/>
        <v>0</v>
      </c>
      <c r="EE73" s="80">
        <f t="shared" si="36"/>
        <v>0</v>
      </c>
      <c r="EF73" s="80">
        <f t="shared" si="36"/>
        <v>0</v>
      </c>
      <c r="EG73" s="80">
        <f t="shared" si="36"/>
        <v>0</v>
      </c>
      <c r="EH73" s="80">
        <f t="shared" si="36"/>
        <v>0</v>
      </c>
      <c r="EI73" s="80">
        <f t="shared" si="36"/>
        <v>0</v>
      </c>
      <c r="EJ73" s="80">
        <f t="shared" si="36"/>
        <v>0</v>
      </c>
      <c r="EK73" s="80">
        <f t="shared" si="36"/>
        <v>0</v>
      </c>
      <c r="EL73" s="80">
        <f t="shared" si="36"/>
        <v>0</v>
      </c>
      <c r="EM73" s="80">
        <f t="shared" si="36"/>
        <v>0</v>
      </c>
      <c r="EN73" s="80">
        <f t="shared" si="36"/>
        <v>0</v>
      </c>
      <c r="EO73" s="80">
        <f t="shared" si="36"/>
        <v>0</v>
      </c>
      <c r="EP73" s="80">
        <f t="shared" si="36"/>
        <v>0</v>
      </c>
      <c r="EQ73" s="80">
        <f t="shared" si="36"/>
        <v>0</v>
      </c>
      <c r="ER73" s="80">
        <f t="shared" si="36"/>
        <v>0</v>
      </c>
      <c r="ES73" s="80">
        <f t="shared" si="36"/>
        <v>0</v>
      </c>
      <c r="ET73" s="80">
        <f t="shared" si="36"/>
        <v>0</v>
      </c>
      <c r="EU73" s="80">
        <f t="shared" si="36"/>
        <v>0</v>
      </c>
      <c r="EV73" s="80">
        <f t="shared" si="36"/>
        <v>0</v>
      </c>
      <c r="EW73" s="80">
        <f t="shared" si="36"/>
        <v>0</v>
      </c>
      <c r="EX73" s="80">
        <f t="shared" si="36"/>
        <v>0</v>
      </c>
      <c r="EY73" s="80">
        <f t="shared" si="36"/>
        <v>0</v>
      </c>
      <c r="EZ73" s="80">
        <f t="shared" si="36"/>
        <v>0</v>
      </c>
      <c r="FA73" s="80">
        <f t="shared" si="36"/>
        <v>0</v>
      </c>
      <c r="FB73" s="80">
        <f t="shared" si="36"/>
        <v>0</v>
      </c>
      <c r="FC73" s="80">
        <f t="shared" si="36"/>
        <v>0</v>
      </c>
      <c r="FD73" s="80">
        <f t="shared" si="36"/>
        <v>0</v>
      </c>
      <c r="FE73" s="80">
        <f t="shared" si="36"/>
        <v>0</v>
      </c>
      <c r="FF73" s="80">
        <f t="shared" si="36"/>
        <v>0</v>
      </c>
      <c r="FG73" s="80">
        <f t="shared" si="36"/>
        <v>0</v>
      </c>
      <c r="FH73" s="80">
        <f t="shared" si="36"/>
        <v>0</v>
      </c>
      <c r="FI73" s="80">
        <f t="shared" si="36"/>
        <v>0</v>
      </c>
      <c r="FJ73" s="80">
        <f t="shared" si="36"/>
        <v>0</v>
      </c>
      <c r="FK73" s="80">
        <f t="shared" si="36"/>
        <v>0</v>
      </c>
      <c r="FL73" s="80">
        <f t="shared" si="36"/>
        <v>0</v>
      </c>
      <c r="FM73" s="80">
        <f t="shared" si="36"/>
        <v>0</v>
      </c>
      <c r="FN73" s="80">
        <f t="shared" si="36"/>
        <v>0</v>
      </c>
      <c r="FO73" s="80">
        <f t="shared" si="36"/>
        <v>0</v>
      </c>
      <c r="FP73" s="80">
        <f t="shared" si="36"/>
        <v>0</v>
      </c>
      <c r="FQ73" s="80">
        <f t="shared" si="36"/>
        <v>0</v>
      </c>
      <c r="FR73" s="80">
        <f t="shared" si="36"/>
        <v>0</v>
      </c>
      <c r="FS73" s="80">
        <f t="shared" si="36"/>
        <v>0</v>
      </c>
      <c r="FT73" s="80">
        <f t="shared" si="36"/>
        <v>0</v>
      </c>
      <c r="FU73" s="80">
        <f t="shared" si="36"/>
        <v>0</v>
      </c>
      <c r="FV73" s="80">
        <f t="shared" si="36"/>
        <v>0</v>
      </c>
      <c r="FW73" s="80">
        <f t="shared" si="36"/>
        <v>0</v>
      </c>
      <c r="FX73" s="80">
        <f t="shared" ref="FX73:HL73" si="37">IF(MID(BU73,2,1)="8",1,0)</f>
        <v>0</v>
      </c>
      <c r="FY73" s="80">
        <f t="shared" si="37"/>
        <v>0</v>
      </c>
      <c r="FZ73" s="80">
        <f t="shared" si="37"/>
        <v>0</v>
      </c>
      <c r="GA73" s="80">
        <f t="shared" si="37"/>
        <v>0</v>
      </c>
      <c r="GB73" s="80">
        <f t="shared" si="37"/>
        <v>0</v>
      </c>
      <c r="GC73" s="80">
        <f t="shared" si="37"/>
        <v>0</v>
      </c>
      <c r="GD73" s="80">
        <f t="shared" si="37"/>
        <v>0</v>
      </c>
      <c r="GE73" s="80">
        <f t="shared" si="37"/>
        <v>0</v>
      </c>
      <c r="GF73" s="80">
        <f t="shared" si="37"/>
        <v>0</v>
      </c>
      <c r="GG73" s="80">
        <f t="shared" si="37"/>
        <v>0</v>
      </c>
      <c r="GH73" s="80">
        <f t="shared" si="37"/>
        <v>0</v>
      </c>
      <c r="GI73" s="80">
        <f t="shared" si="37"/>
        <v>0</v>
      </c>
      <c r="GJ73" s="80">
        <f t="shared" si="37"/>
        <v>0</v>
      </c>
      <c r="GK73" s="80">
        <f t="shared" si="37"/>
        <v>0</v>
      </c>
      <c r="GL73" s="80">
        <f t="shared" si="37"/>
        <v>0</v>
      </c>
      <c r="GM73" s="80">
        <f t="shared" si="37"/>
        <v>0</v>
      </c>
      <c r="GN73" s="80">
        <f t="shared" si="37"/>
        <v>0</v>
      </c>
      <c r="GO73" s="80">
        <f t="shared" si="37"/>
        <v>0</v>
      </c>
      <c r="GP73" s="80">
        <f t="shared" si="37"/>
        <v>0</v>
      </c>
      <c r="GQ73" s="80">
        <f t="shared" si="37"/>
        <v>0</v>
      </c>
      <c r="GR73" s="80">
        <f t="shared" si="37"/>
        <v>0</v>
      </c>
      <c r="GS73" s="80">
        <f t="shared" si="37"/>
        <v>0</v>
      </c>
      <c r="GT73" s="80">
        <f t="shared" si="37"/>
        <v>0</v>
      </c>
      <c r="GU73" s="80">
        <f t="shared" si="37"/>
        <v>0</v>
      </c>
      <c r="GV73" s="80">
        <f t="shared" si="37"/>
        <v>0</v>
      </c>
      <c r="GW73" s="80">
        <f t="shared" si="37"/>
        <v>0</v>
      </c>
      <c r="GX73" s="80">
        <f t="shared" si="37"/>
        <v>0</v>
      </c>
      <c r="GY73" s="80">
        <f t="shared" si="37"/>
        <v>0</v>
      </c>
      <c r="GZ73" s="80">
        <f t="shared" si="37"/>
        <v>0</v>
      </c>
      <c r="HA73" s="80">
        <f t="shared" si="37"/>
        <v>0</v>
      </c>
      <c r="HB73" s="80">
        <f t="shared" si="37"/>
        <v>0</v>
      </c>
      <c r="HC73" s="80">
        <f t="shared" si="37"/>
        <v>0</v>
      </c>
      <c r="HD73" s="80">
        <f t="shared" si="37"/>
        <v>0</v>
      </c>
      <c r="HE73" s="80">
        <f t="shared" si="37"/>
        <v>0</v>
      </c>
      <c r="HF73" s="80">
        <f t="shared" si="37"/>
        <v>0</v>
      </c>
      <c r="HG73" s="80">
        <f t="shared" si="37"/>
        <v>0</v>
      </c>
      <c r="HH73" s="80">
        <f t="shared" si="37"/>
        <v>0</v>
      </c>
      <c r="HI73" s="80">
        <f t="shared" si="37"/>
        <v>0</v>
      </c>
      <c r="HJ73" s="80">
        <f t="shared" si="37"/>
        <v>0</v>
      </c>
      <c r="HK73" s="80">
        <f t="shared" si="37"/>
        <v>0</v>
      </c>
      <c r="HL73" s="80">
        <f t="shared" si="37"/>
        <v>0</v>
      </c>
    </row>
    <row r="74" spans="1:220" s="80" customFormat="1" ht="52" x14ac:dyDescent="0.2">
      <c r="A74" s="268">
        <v>77</v>
      </c>
      <c r="B74" s="269" t="s">
        <v>2458</v>
      </c>
      <c r="C74" s="269" t="s">
        <v>2528</v>
      </c>
      <c r="D74" s="270" t="s">
        <v>2539</v>
      </c>
      <c r="E74" s="250"/>
      <c r="G74" s="80">
        <v>6</v>
      </c>
      <c r="H74" s="280" t="str" cm="1">
        <f t="array" aca="1" ref="H74" ca="1">INDEX(コード化!$CG$5:$CQ$110,H$3-6,$G74)</f>
        <v>600000</v>
      </c>
      <c r="I74" s="280" t="str" cm="1">
        <f t="array" aca="1" ref="I74" ca="1">INDEX(コード化!$CG$5:$CQ$110,I$3-6,$G74)</f>
        <v>600000</v>
      </c>
      <c r="J74" s="280" t="str" cm="1">
        <f t="array" aca="1" ref="J74" ca="1">INDEX(コード化!$CG$5:$CQ$110,J$3-6,$G74)</f>
        <v>600000</v>
      </c>
      <c r="K74" s="280" t="str" cm="1">
        <f t="array" aca="1" ref="K74" ca="1">INDEX(コード化!$CG$5:$CQ$110,K$3-6,$G74)</f>
        <v>600000</v>
      </c>
      <c r="L74" s="280" t="str" cm="1">
        <f t="array" aca="1" ref="L74" ca="1">INDEX(コード化!$CG$5:$CQ$110,L$3-6,$G74)</f>
        <v>600000</v>
      </c>
      <c r="M74" s="280" t="str" cm="1">
        <f t="array" aca="1" ref="M74" ca="1">INDEX(コード化!$CG$5:$CQ$110,M$3-6,$G74)</f>
        <v>600000</v>
      </c>
      <c r="N74" s="280" t="str" cm="1">
        <f t="array" ref="N74">INDEX(コード化!$CG$5:$CQ$110,N$3-6,$G74)</f>
        <v>600000</v>
      </c>
      <c r="O74" s="280" t="str" cm="1">
        <f t="array" ref="O74">INDEX(コード化!$CG$5:$CQ$110,O$3-6,$G74)</f>
        <v>600000</v>
      </c>
      <c r="P74" s="280" t="str" cm="1">
        <f t="array" ref="P74">INDEX(コード化!$CG$5:$CQ$110,P$3-6,$G74)</f>
        <v>600000</v>
      </c>
      <c r="Q74" s="280" t="str" cm="1">
        <f t="array" ref="Q74">INDEX(コード化!$CG$5:$CQ$110,Q$3-6,$G74)</f>
        <v>600000</v>
      </c>
      <c r="R74" s="280" t="str" cm="1">
        <f t="array" ref="R74">INDEX(コード化!$CG$5:$CQ$110,R$3-6,$G74)</f>
        <v>600000</v>
      </c>
      <c r="S74" s="280" t="str" cm="1">
        <f t="array" ref="S74">INDEX(コード化!$CG$5:$CQ$110,S$3-6,$G74)</f>
        <v>600000</v>
      </c>
      <c r="T74" s="280" t="str" cm="1">
        <f t="array" ref="T74">INDEX(コード化!$CG$5:$CQ$110,T$3-6,$G74)</f>
        <v>600000</v>
      </c>
      <c r="U74" s="280" t="str" cm="1">
        <f t="array" ref="U74">INDEX(コード化!$CG$5:$CQ$110,U$3-6,$G74)</f>
        <v>600000</v>
      </c>
      <c r="V74" s="280" t="str" cm="1">
        <f t="array" ref="V74">INDEX(コード化!$CG$5:$CQ$110,V$3-6,$G74)</f>
        <v>600000</v>
      </c>
      <c r="W74" s="280" t="str" cm="1">
        <f t="array" ref="W74">INDEX(コード化!$CG$5:$CQ$110,W$3-6,$G74)</f>
        <v>600000</v>
      </c>
      <c r="X74" s="280" t="str" cm="1">
        <f t="array" ref="X74">INDEX(コード化!$CG$5:$CQ$110,X$3-6,$G74)</f>
        <v>600000</v>
      </c>
      <c r="Y74" s="280" t="str" cm="1">
        <f t="array" ref="Y74">INDEX(コード化!$CG$5:$CQ$110,Y$3-6,$G74)</f>
        <v>600000</v>
      </c>
      <c r="Z74" s="280" t="str" cm="1">
        <f t="array" ref="Z74">INDEX(コード化!$CG$5:$CQ$110,Z$3-6,$G74)</f>
        <v>600000</v>
      </c>
      <c r="AA74" s="280" t="str" cm="1">
        <f t="array" ref="AA74">INDEX(コード化!$CG$5:$CQ$110,AA$3-6,$G74)</f>
        <v>600000</v>
      </c>
      <c r="AB74" s="280" t="str" cm="1">
        <f t="array" ref="AB74">INDEX(コード化!$CG$5:$CQ$110,AB$3-6,$G74)</f>
        <v>600000</v>
      </c>
      <c r="AC74" s="280" t="str" cm="1">
        <f t="array" ref="AC74">INDEX(コード化!$CG$5:$CQ$110,AC$3-6,$G74)</f>
        <v>600000</v>
      </c>
      <c r="AD74" s="280" t="str" cm="1">
        <f t="array" ref="AD74">INDEX(コード化!$CG$5:$CQ$110,AD$3-6,$G74)</f>
        <v>600000</v>
      </c>
      <c r="AE74" s="280" t="str" cm="1">
        <f t="array" ref="AE74">INDEX(コード化!$CG$5:$CQ$110,AE$3-6,$G74)</f>
        <v>600000</v>
      </c>
      <c r="AF74" s="280" t="str" cm="1">
        <f t="array" ref="AF74">INDEX(コード化!$CG$5:$CQ$110,AF$3-6,$G74)</f>
        <v>600000</v>
      </c>
      <c r="AG74" s="280" t="str" cm="1">
        <f t="array" ref="AG74">INDEX(コード化!$CG$5:$CQ$110,AG$3-6,$G74)</f>
        <v>600000</v>
      </c>
      <c r="AH74" s="280" t="str" cm="1">
        <f t="array" ref="AH74">INDEX(コード化!$CG$5:$CQ$110,AH$3-6,$G74)</f>
        <v>600000</v>
      </c>
      <c r="AI74" s="280" t="str" cm="1">
        <f t="array" ref="AI74">INDEX(コード化!$CG$5:$CQ$110,AI$3-6,$G74)</f>
        <v>600000</v>
      </c>
      <c r="AJ74" s="280" t="str" cm="1">
        <f t="array" ref="AJ74">INDEX(コード化!$CG$5:$CQ$110,AJ$3-6,$G74)</f>
        <v>600000</v>
      </c>
      <c r="AK74" s="280" t="str" cm="1">
        <f t="array" ref="AK74">INDEX(コード化!$CG$5:$CQ$110,AK$3-6,$G74)</f>
        <v>600000</v>
      </c>
      <c r="AL74" s="280" t="str" cm="1">
        <f t="array" ref="AL74">INDEX(コード化!$CG$5:$CQ$110,AL$3-6,$G74)</f>
        <v>600000</v>
      </c>
      <c r="AM74" s="280" t="str" cm="1">
        <f t="array" ref="AM74">INDEX(コード化!$CG$5:$CQ$110,AM$3-6,$G74)</f>
        <v>600000</v>
      </c>
      <c r="AN74" s="280" t="str" cm="1">
        <f t="array" ref="AN74">INDEX(コード化!$CG$5:$CQ$110,AN$3-6,$G74)</f>
        <v>600000</v>
      </c>
      <c r="AO74" s="280" t="str" cm="1">
        <f t="array" ref="AO74">INDEX(コード化!$CG$5:$CQ$110,AO$3-6,$G74)</f>
        <v>600000</v>
      </c>
      <c r="AP74" s="280" t="str" cm="1">
        <f t="array" ref="AP74">INDEX(コード化!$CG$5:$CQ$110,AP$3-6,$G74)</f>
        <v>600000</v>
      </c>
      <c r="AQ74" s="280" t="str" cm="1">
        <f t="array" ref="AQ74">INDEX(コード化!$CG$5:$CQ$110,AQ$3-6,$G74)</f>
        <v>600000</v>
      </c>
      <c r="AR74" s="280" t="str" cm="1">
        <f t="array" ref="AR74">INDEX(コード化!$CG$5:$CQ$110,AR$3-6,$G74)</f>
        <v>600000</v>
      </c>
      <c r="AS74" s="280" t="str" cm="1">
        <f t="array" ref="AS74">INDEX(コード化!$CG$5:$CQ$110,AS$3-6,$G74)</f>
        <v>600000</v>
      </c>
      <c r="AT74" s="280" t="str" cm="1">
        <f t="array" ref="AT74">INDEX(コード化!$CG$5:$CQ$110,AT$3-6,$G74)</f>
        <v>600000</v>
      </c>
      <c r="AU74" s="280" t="str" cm="1">
        <f t="array" ref="AU74">INDEX(コード化!$CG$5:$CQ$110,AU$3-6,$G74)</f>
        <v>600000</v>
      </c>
      <c r="AV74" s="280" t="str" cm="1">
        <f t="array" ref="AV74">INDEX(コード化!$CG$5:$CQ$110,AV$3-6,$G74)</f>
        <v>600000</v>
      </c>
      <c r="AW74" s="280" t="str" cm="1">
        <f t="array" ref="AW74">INDEX(コード化!$CG$5:$CQ$110,AW$3-6,$G74)</f>
        <v>600000</v>
      </c>
      <c r="AX74" s="280" t="str" cm="1">
        <f t="array" ref="AX74">INDEX(コード化!$CG$5:$CQ$110,AX$3-6,$G74)</f>
        <v>600000</v>
      </c>
      <c r="AY74" s="280" t="str" cm="1">
        <f t="array" ref="AY74">INDEX(コード化!$CG$5:$CQ$110,AY$3-6,$G74)</f>
        <v>600000</v>
      </c>
      <c r="AZ74" s="280" t="str" cm="1">
        <f t="array" ref="AZ74">INDEX(コード化!$CG$5:$CQ$110,AZ$3-6,$G74)</f>
        <v>600000</v>
      </c>
      <c r="BA74" s="280" t="str" cm="1">
        <f t="array" ref="BA74">INDEX(コード化!$CG$5:$CQ$110,BA$3-6,$G74)</f>
        <v>600000</v>
      </c>
      <c r="BB74" s="280" t="str" cm="1">
        <f t="array" ref="BB74">INDEX(コード化!$CG$5:$CQ$110,BB$3-6,$G74)</f>
        <v>600000</v>
      </c>
      <c r="BC74" s="280" t="str" cm="1">
        <f t="array" ref="BC74">INDEX(コード化!$CG$5:$CQ$110,BC$3-6,$G74)</f>
        <v>600000</v>
      </c>
      <c r="BD74" s="280" t="str" cm="1">
        <f t="array" ref="BD74">INDEX(コード化!$CG$5:$CQ$110,BD$3-6,$G74)</f>
        <v>600000</v>
      </c>
      <c r="BE74" s="280" t="str" cm="1">
        <f t="array" ref="BE74">INDEX(コード化!$CG$5:$CQ$110,BE$3-6,$G74)</f>
        <v>600000</v>
      </c>
      <c r="BF74" s="280" t="str" cm="1">
        <f t="array" ref="BF74">INDEX(コード化!$CG$5:$CQ$110,BF$3-6,$G74)</f>
        <v>600000</v>
      </c>
      <c r="BG74" s="280" t="str" cm="1">
        <f t="array" ref="BG74">INDEX(コード化!$CG$5:$CQ$110,BG$3-6,$G74)</f>
        <v>600000</v>
      </c>
      <c r="BH74" s="280" t="str" cm="1">
        <f t="array" ref="BH74">INDEX(コード化!$CG$5:$CQ$110,BH$3-6,$G74)</f>
        <v>600000</v>
      </c>
      <c r="BI74" s="280" t="str" cm="1">
        <f t="array" ref="BI74">INDEX(コード化!$CG$5:$CQ$110,BI$3-6,$G74)</f>
        <v>600000</v>
      </c>
      <c r="BJ74" s="280" t="str" cm="1">
        <f t="array" ref="BJ74">INDEX(コード化!$CG$5:$CQ$110,BJ$3-6,$G74)</f>
        <v>600000</v>
      </c>
      <c r="BK74" s="280" t="str" cm="1">
        <f t="array" ref="BK74">INDEX(コード化!$CG$5:$CQ$110,BK$3-6,$G74)</f>
        <v>600000</v>
      </c>
      <c r="BL74" s="280" t="str" cm="1">
        <f t="array" ref="BL74">INDEX(コード化!$CG$5:$CQ$110,BL$3-6,$G74)</f>
        <v>600000</v>
      </c>
      <c r="BM74" s="280" t="str" cm="1">
        <f t="array" ref="BM74">INDEX(コード化!$CG$5:$CQ$110,BM$3-6,$G74)</f>
        <v>600000</v>
      </c>
      <c r="BN74" s="280" t="str" cm="1">
        <f t="array" ref="BN74">INDEX(コード化!$CG$5:$CQ$110,BN$3-6,$G74)</f>
        <v>600000</v>
      </c>
      <c r="BO74" s="280" t="str" cm="1">
        <f t="array" ref="BO74">INDEX(コード化!$CG$5:$CQ$110,BO$3-6,$G74)</f>
        <v>600000</v>
      </c>
      <c r="BP74" s="280" t="str" cm="1">
        <f t="array" ref="BP74">INDEX(コード化!$CG$5:$CQ$110,BP$3-6,$G74)</f>
        <v>600000</v>
      </c>
      <c r="BQ74" s="280" t="str" cm="1">
        <f t="array" ref="BQ74">INDEX(コード化!$CG$5:$CQ$110,BQ$3-6,$G74)</f>
        <v>600000</v>
      </c>
      <c r="BR74" s="280" t="str" cm="1">
        <f t="array" ref="BR74">INDEX(コード化!$CG$5:$CQ$110,BR$3-6,$G74)</f>
        <v>600000</v>
      </c>
      <c r="BS74" s="280" t="str" cm="1">
        <f t="array" ref="BS74">INDEX(コード化!$CG$5:$CQ$110,BS$3-6,$G74)</f>
        <v>600000</v>
      </c>
      <c r="BT74" s="280" t="str" cm="1">
        <f t="array" ref="BT74">INDEX(コード化!$CG$5:$CQ$110,BT$3-6,$G74)</f>
        <v>600000</v>
      </c>
      <c r="BU74" s="280" t="str" cm="1">
        <f t="array" ref="BU74">INDEX(コード化!$CG$5:$CQ$110,BU$3-6,$G74)</f>
        <v>600000</v>
      </c>
      <c r="BV74" s="280" t="str" cm="1">
        <f t="array" ref="BV74">INDEX(コード化!$CG$5:$CQ$110,BV$3-6,$G74)</f>
        <v>600000</v>
      </c>
      <c r="BW74" s="280" t="str" cm="1">
        <f t="array" ref="BW74">INDEX(コード化!$CG$5:$CQ$110,BW$3-6,$G74)</f>
        <v>600000</v>
      </c>
      <c r="BX74" s="280" t="str" cm="1">
        <f t="array" ref="BX74">INDEX(コード化!$CG$5:$CQ$110,BX$3-6,$G74)</f>
        <v>600000</v>
      </c>
      <c r="BY74" s="280" t="str" cm="1">
        <f t="array" ref="BY74">INDEX(コード化!$CG$5:$CQ$110,BY$3-6,$G74)</f>
        <v>600000</v>
      </c>
      <c r="BZ74" s="280" t="str" cm="1">
        <f t="array" ref="BZ74">INDEX(コード化!$CG$5:$CQ$110,BZ$3-6,$G74)</f>
        <v>600000</v>
      </c>
      <c r="CA74" s="280" t="str" cm="1">
        <f t="array" ref="CA74">INDEX(コード化!$CG$5:$CQ$110,CA$3-6,$G74)</f>
        <v>600000</v>
      </c>
      <c r="CB74" s="280" t="str" cm="1">
        <f t="array" ref="CB74">INDEX(コード化!$CG$5:$CQ$110,CB$3-6,$G74)</f>
        <v>600000</v>
      </c>
      <c r="CC74" s="280" t="str" cm="1">
        <f t="array" ref="CC74">INDEX(コード化!$CG$5:$CQ$110,CC$3-6,$G74)</f>
        <v>600000</v>
      </c>
      <c r="CD74" s="280" t="str" cm="1">
        <f t="array" ref="CD74">INDEX(コード化!$CG$5:$CQ$110,CD$3-6,$G74)</f>
        <v>600000</v>
      </c>
      <c r="CE74" s="280" t="str" cm="1">
        <f t="array" ref="CE74">INDEX(コード化!$CG$5:$CQ$110,CE$3-6,$G74)</f>
        <v>600000</v>
      </c>
      <c r="CF74" s="280" t="str" cm="1">
        <f t="array" ref="CF74">INDEX(コード化!$CG$5:$CQ$110,CF$3-6,$G74)</f>
        <v>600000</v>
      </c>
      <c r="CG74" s="280" t="str" cm="1">
        <f t="array" ref="CG74">INDEX(コード化!$CG$5:$CQ$110,CG$3-6,$G74)</f>
        <v>600000</v>
      </c>
      <c r="CH74" s="280" t="str" cm="1">
        <f t="array" ref="CH74">INDEX(コード化!$CG$5:$CQ$110,CH$3-6,$G74)</f>
        <v>600000</v>
      </c>
      <c r="CI74" s="280" t="str" cm="1">
        <f t="array" ref="CI74">INDEX(コード化!$CG$5:$CQ$110,CI$3-6,$G74)</f>
        <v>600000</v>
      </c>
      <c r="CJ74" s="280" t="str" cm="1">
        <f t="array" ref="CJ74">INDEX(コード化!$CG$5:$CQ$110,CJ$3-6,$G74)</f>
        <v>600000</v>
      </c>
      <c r="CK74" s="280" t="str" cm="1">
        <f t="array" ref="CK74">INDEX(コード化!$CG$5:$CQ$110,CK$3-6,$G74)</f>
        <v>600000</v>
      </c>
      <c r="CL74" s="280" t="str" cm="1">
        <f t="array" ref="CL74">INDEX(コード化!$CG$5:$CQ$110,CL$3-6,$G74)</f>
        <v>600000</v>
      </c>
      <c r="CM74" s="280" t="str" cm="1">
        <f t="array" ref="CM74">INDEX(コード化!$CG$5:$CQ$110,CM$3-6,$G74)</f>
        <v>600000</v>
      </c>
      <c r="CN74" s="280" t="str" cm="1">
        <f t="array" ref="CN74">INDEX(コード化!$CG$5:$CQ$110,CN$3-6,$G74)</f>
        <v>600000</v>
      </c>
      <c r="CO74" s="280" t="str" cm="1">
        <f t="array" ref="CO74">INDEX(コード化!$CG$5:$CQ$110,CO$3-6,$G74)</f>
        <v>600000</v>
      </c>
      <c r="CP74" s="280" t="str" cm="1">
        <f t="array" ref="CP74">INDEX(コード化!$CG$5:$CQ$110,CP$3-6,$G74)</f>
        <v>600000</v>
      </c>
      <c r="CQ74" s="280" t="str" cm="1">
        <f t="array" ref="CQ74">INDEX(コード化!$CG$5:$CQ$110,CQ$3-6,$G74)</f>
        <v>600000</v>
      </c>
      <c r="CR74" s="280" t="str" cm="1">
        <f t="array" ref="CR74">INDEX(コード化!$CG$5:$CQ$110,CR$3-6,$G74)</f>
        <v>600000</v>
      </c>
      <c r="CS74" s="280" t="str" cm="1">
        <f t="array" ref="CS74">INDEX(コード化!$CG$5:$CQ$110,CS$3-6,$G74)</f>
        <v>600000</v>
      </c>
      <c r="CT74" s="280" t="str" cm="1">
        <f t="array" ref="CT74">INDEX(コード化!$CG$5:$CQ$110,CT$3-6,$G74)</f>
        <v>600000</v>
      </c>
      <c r="CU74" s="280" t="str" cm="1">
        <f t="array" ref="CU74">INDEX(コード化!$CG$5:$CQ$110,CU$3-6,$G74)</f>
        <v>600000</v>
      </c>
      <c r="CV74" s="280" t="str" cm="1">
        <f t="array" ref="CV74">INDEX(コード化!$CG$5:$CQ$110,CV$3-6,$G74)</f>
        <v>600000</v>
      </c>
      <c r="CW74" s="280" t="str" cm="1">
        <f t="array" ref="CW74">INDEX(コード化!$CG$5:$CQ$110,CW$3-6,$G74)</f>
        <v>600000</v>
      </c>
      <c r="CX74" s="280" t="str" cm="1">
        <f t="array" ref="CX74">INDEX(コード化!$CG$5:$CQ$110,CX$3-6,$G74)</f>
        <v>600000</v>
      </c>
      <c r="CY74" s="280" t="str" cm="1">
        <f t="array" ref="CY74">INDEX(コード化!$CG$5:$CQ$110,CY$3-6,$G74)</f>
        <v>600000</v>
      </c>
      <c r="CZ74" s="280" t="str" cm="1">
        <f t="array" ref="CZ74">INDEX(コード化!$CG$5:$CQ$110,CZ$3-6,$G74)</f>
        <v>600000</v>
      </c>
      <c r="DA74" s="280" t="str" cm="1">
        <f t="array" ref="DA74">INDEX(コード化!$CG$5:$CQ$110,DA$3-6,$G74)</f>
        <v>600000</v>
      </c>
      <c r="DB74" s="280" t="str" cm="1">
        <f t="array" ref="DB74">INDEX(コード化!$CG$5:$CQ$110,DB$3-6,$G74)</f>
        <v>600000</v>
      </c>
      <c r="DC74" s="280" t="str" cm="1">
        <f t="array" ref="DC74">INDEX(コード化!$CG$5:$CQ$110,DC$3-6,$G74)</f>
        <v>600000</v>
      </c>
      <c r="DD74" s="280" t="str" cm="1">
        <f t="array" ref="DD74">INDEX(コード化!$CG$5:$CQ$110,DD$3-6,$G74)</f>
        <v>600000</v>
      </c>
      <c r="DE74" s="280" t="str" cm="1">
        <f t="array" ref="DE74">INDEX(コード化!$CG$5:$CQ$110,DE$3-6,$G74)</f>
        <v>600000</v>
      </c>
      <c r="DF74" s="280" t="str" cm="1">
        <f t="array" ref="DF74">INDEX(コード化!$CG$5:$CQ$110,DF$3-6,$G74)</f>
        <v>600000</v>
      </c>
      <c r="DG74" s="280" t="str" cm="1">
        <f t="array" ref="DG74">INDEX(コード化!$CG$5:$CQ$110,DG$3-6,$G74)</f>
        <v>600000</v>
      </c>
      <c r="DH74" s="280" t="str" cm="1">
        <f t="array" ref="DH74">INDEX(コード化!$CG$5:$CQ$110,DH$3-6,$G74)</f>
        <v>600000</v>
      </c>
      <c r="DI74" s="280" t="str" cm="1">
        <f t="array" ref="DI74">INDEX(コード化!$CG$5:$CQ$110,DI$3-6,$G74)</f>
        <v>600000</v>
      </c>
      <c r="DK74" s="80">
        <f ca="1">IF(AND(MID(H74,3,1)="2",MID(H74,4,1)="1"),1,0)</f>
        <v>0</v>
      </c>
      <c r="DL74" s="80">
        <f t="shared" ref="DL74:FW74" ca="1" si="38">IF(AND(MID(I74,3,1)="2",MID(I74,4,1)="1"),1,0)</f>
        <v>0</v>
      </c>
      <c r="DM74" s="80">
        <f t="shared" ca="1" si="38"/>
        <v>0</v>
      </c>
      <c r="DN74" s="80">
        <f t="shared" ca="1" si="38"/>
        <v>0</v>
      </c>
      <c r="DO74" s="80">
        <f t="shared" ca="1" si="38"/>
        <v>0</v>
      </c>
      <c r="DP74" s="80">
        <f t="shared" ca="1" si="38"/>
        <v>0</v>
      </c>
      <c r="DQ74" s="80">
        <f t="shared" si="38"/>
        <v>0</v>
      </c>
      <c r="DR74" s="80">
        <f t="shared" si="38"/>
        <v>0</v>
      </c>
      <c r="DS74" s="80">
        <f t="shared" si="38"/>
        <v>0</v>
      </c>
      <c r="DT74" s="80">
        <f t="shared" si="38"/>
        <v>0</v>
      </c>
      <c r="DU74" s="80">
        <f t="shared" si="38"/>
        <v>0</v>
      </c>
      <c r="DV74" s="80">
        <f t="shared" si="38"/>
        <v>0</v>
      </c>
      <c r="DW74" s="80">
        <f t="shared" si="38"/>
        <v>0</v>
      </c>
      <c r="DX74" s="80">
        <f t="shared" si="38"/>
        <v>0</v>
      </c>
      <c r="DY74" s="80">
        <f t="shared" si="38"/>
        <v>0</v>
      </c>
      <c r="DZ74" s="80">
        <f t="shared" si="38"/>
        <v>0</v>
      </c>
      <c r="EA74" s="80">
        <f t="shared" si="38"/>
        <v>0</v>
      </c>
      <c r="EB74" s="80">
        <f t="shared" si="38"/>
        <v>0</v>
      </c>
      <c r="EC74" s="80">
        <f t="shared" si="38"/>
        <v>0</v>
      </c>
      <c r="ED74" s="80">
        <f t="shared" si="38"/>
        <v>0</v>
      </c>
      <c r="EE74" s="80">
        <f t="shared" si="38"/>
        <v>0</v>
      </c>
      <c r="EF74" s="80">
        <f t="shared" si="38"/>
        <v>0</v>
      </c>
      <c r="EG74" s="80">
        <f t="shared" si="38"/>
        <v>0</v>
      </c>
      <c r="EH74" s="80">
        <f t="shared" si="38"/>
        <v>0</v>
      </c>
      <c r="EI74" s="80">
        <f t="shared" si="38"/>
        <v>0</v>
      </c>
      <c r="EJ74" s="80">
        <f t="shared" si="38"/>
        <v>0</v>
      </c>
      <c r="EK74" s="80">
        <f t="shared" si="38"/>
        <v>0</v>
      </c>
      <c r="EL74" s="80">
        <f t="shared" si="38"/>
        <v>0</v>
      </c>
      <c r="EM74" s="80">
        <f t="shared" si="38"/>
        <v>0</v>
      </c>
      <c r="EN74" s="80">
        <f t="shared" si="38"/>
        <v>0</v>
      </c>
      <c r="EO74" s="80">
        <f t="shared" si="38"/>
        <v>0</v>
      </c>
      <c r="EP74" s="80">
        <f t="shared" si="38"/>
        <v>0</v>
      </c>
      <c r="EQ74" s="80">
        <f t="shared" si="38"/>
        <v>0</v>
      </c>
      <c r="ER74" s="80">
        <f t="shared" si="38"/>
        <v>0</v>
      </c>
      <c r="ES74" s="80">
        <f t="shared" si="38"/>
        <v>0</v>
      </c>
      <c r="ET74" s="80">
        <f t="shared" si="38"/>
        <v>0</v>
      </c>
      <c r="EU74" s="80">
        <f t="shared" si="38"/>
        <v>0</v>
      </c>
      <c r="EV74" s="80">
        <f t="shared" si="38"/>
        <v>0</v>
      </c>
      <c r="EW74" s="80">
        <f t="shared" si="38"/>
        <v>0</v>
      </c>
      <c r="EX74" s="80">
        <f t="shared" si="38"/>
        <v>0</v>
      </c>
      <c r="EY74" s="80">
        <f t="shared" si="38"/>
        <v>0</v>
      </c>
      <c r="EZ74" s="80">
        <f t="shared" si="38"/>
        <v>0</v>
      </c>
      <c r="FA74" s="80">
        <f t="shared" si="38"/>
        <v>0</v>
      </c>
      <c r="FB74" s="80">
        <f t="shared" si="38"/>
        <v>0</v>
      </c>
      <c r="FC74" s="80">
        <f t="shared" si="38"/>
        <v>0</v>
      </c>
      <c r="FD74" s="80">
        <f t="shared" si="38"/>
        <v>0</v>
      </c>
      <c r="FE74" s="80">
        <f t="shared" si="38"/>
        <v>0</v>
      </c>
      <c r="FF74" s="80">
        <f t="shared" si="38"/>
        <v>0</v>
      </c>
      <c r="FG74" s="80">
        <f t="shared" si="38"/>
        <v>0</v>
      </c>
      <c r="FH74" s="80">
        <f t="shared" si="38"/>
        <v>0</v>
      </c>
      <c r="FI74" s="80">
        <f t="shared" si="38"/>
        <v>0</v>
      </c>
      <c r="FJ74" s="80">
        <f t="shared" si="38"/>
        <v>0</v>
      </c>
      <c r="FK74" s="80">
        <f t="shared" si="38"/>
        <v>0</v>
      </c>
      <c r="FL74" s="80">
        <f t="shared" si="38"/>
        <v>0</v>
      </c>
      <c r="FM74" s="80">
        <f t="shared" si="38"/>
        <v>0</v>
      </c>
      <c r="FN74" s="80">
        <f t="shared" si="38"/>
        <v>0</v>
      </c>
      <c r="FO74" s="80">
        <f t="shared" si="38"/>
        <v>0</v>
      </c>
      <c r="FP74" s="80">
        <f t="shared" si="38"/>
        <v>0</v>
      </c>
      <c r="FQ74" s="80">
        <f t="shared" si="38"/>
        <v>0</v>
      </c>
      <c r="FR74" s="80">
        <f t="shared" si="38"/>
        <v>0</v>
      </c>
      <c r="FS74" s="80">
        <f t="shared" si="38"/>
        <v>0</v>
      </c>
      <c r="FT74" s="80">
        <f t="shared" si="38"/>
        <v>0</v>
      </c>
      <c r="FU74" s="80">
        <f t="shared" si="38"/>
        <v>0</v>
      </c>
      <c r="FV74" s="80">
        <f t="shared" si="38"/>
        <v>0</v>
      </c>
      <c r="FW74" s="80">
        <f t="shared" si="38"/>
        <v>0</v>
      </c>
      <c r="FX74" s="80">
        <f t="shared" ref="FX74:HL74" si="39">IF(AND(MID(BU74,3,1)="2",MID(BU74,4,1)="1"),1,0)</f>
        <v>0</v>
      </c>
      <c r="FY74" s="80">
        <f t="shared" si="39"/>
        <v>0</v>
      </c>
      <c r="FZ74" s="80">
        <f t="shared" si="39"/>
        <v>0</v>
      </c>
      <c r="GA74" s="80">
        <f t="shared" si="39"/>
        <v>0</v>
      </c>
      <c r="GB74" s="80">
        <f t="shared" si="39"/>
        <v>0</v>
      </c>
      <c r="GC74" s="80">
        <f t="shared" si="39"/>
        <v>0</v>
      </c>
      <c r="GD74" s="80">
        <f t="shared" si="39"/>
        <v>0</v>
      </c>
      <c r="GE74" s="80">
        <f t="shared" si="39"/>
        <v>0</v>
      </c>
      <c r="GF74" s="80">
        <f t="shared" si="39"/>
        <v>0</v>
      </c>
      <c r="GG74" s="80">
        <f t="shared" si="39"/>
        <v>0</v>
      </c>
      <c r="GH74" s="80">
        <f t="shared" si="39"/>
        <v>0</v>
      </c>
      <c r="GI74" s="80">
        <f t="shared" si="39"/>
        <v>0</v>
      </c>
      <c r="GJ74" s="80">
        <f t="shared" si="39"/>
        <v>0</v>
      </c>
      <c r="GK74" s="80">
        <f t="shared" si="39"/>
        <v>0</v>
      </c>
      <c r="GL74" s="80">
        <f t="shared" si="39"/>
        <v>0</v>
      </c>
      <c r="GM74" s="80">
        <f t="shared" si="39"/>
        <v>0</v>
      </c>
      <c r="GN74" s="80">
        <f t="shared" si="39"/>
        <v>0</v>
      </c>
      <c r="GO74" s="80">
        <f t="shared" si="39"/>
        <v>0</v>
      </c>
      <c r="GP74" s="80">
        <f t="shared" si="39"/>
        <v>0</v>
      </c>
      <c r="GQ74" s="80">
        <f t="shared" si="39"/>
        <v>0</v>
      </c>
      <c r="GR74" s="80">
        <f t="shared" si="39"/>
        <v>0</v>
      </c>
      <c r="GS74" s="80">
        <f t="shared" si="39"/>
        <v>0</v>
      </c>
      <c r="GT74" s="80">
        <f t="shared" si="39"/>
        <v>0</v>
      </c>
      <c r="GU74" s="80">
        <f t="shared" si="39"/>
        <v>0</v>
      </c>
      <c r="GV74" s="80">
        <f t="shared" si="39"/>
        <v>0</v>
      </c>
      <c r="GW74" s="80">
        <f t="shared" si="39"/>
        <v>0</v>
      </c>
      <c r="GX74" s="80">
        <f t="shared" si="39"/>
        <v>0</v>
      </c>
      <c r="GY74" s="80">
        <f t="shared" si="39"/>
        <v>0</v>
      </c>
      <c r="GZ74" s="80">
        <f t="shared" si="39"/>
        <v>0</v>
      </c>
      <c r="HA74" s="80">
        <f t="shared" si="39"/>
        <v>0</v>
      </c>
      <c r="HB74" s="80">
        <f t="shared" si="39"/>
        <v>0</v>
      </c>
      <c r="HC74" s="80">
        <f t="shared" si="39"/>
        <v>0</v>
      </c>
      <c r="HD74" s="80">
        <f t="shared" si="39"/>
        <v>0</v>
      </c>
      <c r="HE74" s="80">
        <f t="shared" si="39"/>
        <v>0</v>
      </c>
      <c r="HF74" s="80">
        <f t="shared" si="39"/>
        <v>0</v>
      </c>
      <c r="HG74" s="80">
        <f t="shared" si="39"/>
        <v>0</v>
      </c>
      <c r="HH74" s="80">
        <f t="shared" si="39"/>
        <v>0</v>
      </c>
      <c r="HI74" s="80">
        <f t="shared" si="39"/>
        <v>0</v>
      </c>
      <c r="HJ74" s="80">
        <f t="shared" si="39"/>
        <v>0</v>
      </c>
      <c r="HK74" s="80">
        <f t="shared" si="39"/>
        <v>0</v>
      </c>
      <c r="HL74" s="80">
        <f t="shared" si="39"/>
        <v>0</v>
      </c>
    </row>
    <row r="75" spans="1:220" s="80" customFormat="1" ht="52" x14ac:dyDescent="0.2">
      <c r="A75" s="268">
        <v>77</v>
      </c>
      <c r="B75" s="269" t="s">
        <v>2458</v>
      </c>
      <c r="C75" s="269" t="s">
        <v>2530</v>
      </c>
      <c r="D75" s="270" t="s">
        <v>2540</v>
      </c>
      <c r="E75" s="250"/>
      <c r="G75" s="80">
        <v>6</v>
      </c>
      <c r="H75" s="280" t="str" cm="1">
        <f t="array" aca="1" ref="H75" ca="1">INDEX(コード化!$CG$5:$CQ$110,H$3-6,$G75)</f>
        <v>600000</v>
      </c>
      <c r="I75" s="280" t="str" cm="1">
        <f t="array" aca="1" ref="I75" ca="1">INDEX(コード化!$CG$5:$CQ$110,I$3-6,$G75)</f>
        <v>600000</v>
      </c>
      <c r="J75" s="280" t="str" cm="1">
        <f t="array" aca="1" ref="J75" ca="1">INDEX(コード化!$CG$5:$CQ$110,J$3-6,$G75)</f>
        <v>600000</v>
      </c>
      <c r="K75" s="280" t="str" cm="1">
        <f t="array" aca="1" ref="K75" ca="1">INDEX(コード化!$CG$5:$CQ$110,K$3-6,$G75)</f>
        <v>600000</v>
      </c>
      <c r="L75" s="280" t="str" cm="1">
        <f t="array" aca="1" ref="L75" ca="1">INDEX(コード化!$CG$5:$CQ$110,L$3-6,$G75)</f>
        <v>600000</v>
      </c>
      <c r="M75" s="280" t="str" cm="1">
        <f t="array" aca="1" ref="M75" ca="1">INDEX(コード化!$CG$5:$CQ$110,M$3-6,$G75)</f>
        <v>600000</v>
      </c>
      <c r="N75" s="280" t="str" cm="1">
        <f t="array" ref="N75">INDEX(コード化!$CG$5:$CQ$110,N$3-6,$G75)</f>
        <v>600000</v>
      </c>
      <c r="O75" s="280" t="str" cm="1">
        <f t="array" ref="O75">INDEX(コード化!$CG$5:$CQ$110,O$3-6,$G75)</f>
        <v>600000</v>
      </c>
      <c r="P75" s="280" t="str" cm="1">
        <f t="array" ref="P75">INDEX(コード化!$CG$5:$CQ$110,P$3-6,$G75)</f>
        <v>600000</v>
      </c>
      <c r="Q75" s="280" t="str" cm="1">
        <f t="array" ref="Q75">INDEX(コード化!$CG$5:$CQ$110,Q$3-6,$G75)</f>
        <v>600000</v>
      </c>
      <c r="R75" s="280" t="str" cm="1">
        <f t="array" ref="R75">INDEX(コード化!$CG$5:$CQ$110,R$3-6,$G75)</f>
        <v>600000</v>
      </c>
      <c r="S75" s="280" t="str" cm="1">
        <f t="array" ref="S75">INDEX(コード化!$CG$5:$CQ$110,S$3-6,$G75)</f>
        <v>600000</v>
      </c>
      <c r="T75" s="280" t="str" cm="1">
        <f t="array" ref="T75">INDEX(コード化!$CG$5:$CQ$110,T$3-6,$G75)</f>
        <v>600000</v>
      </c>
      <c r="U75" s="280" t="str" cm="1">
        <f t="array" ref="U75">INDEX(コード化!$CG$5:$CQ$110,U$3-6,$G75)</f>
        <v>600000</v>
      </c>
      <c r="V75" s="280" t="str" cm="1">
        <f t="array" ref="V75">INDEX(コード化!$CG$5:$CQ$110,V$3-6,$G75)</f>
        <v>600000</v>
      </c>
      <c r="W75" s="280" t="str" cm="1">
        <f t="array" ref="W75">INDEX(コード化!$CG$5:$CQ$110,W$3-6,$G75)</f>
        <v>600000</v>
      </c>
      <c r="X75" s="280" t="str" cm="1">
        <f t="array" ref="X75">INDEX(コード化!$CG$5:$CQ$110,X$3-6,$G75)</f>
        <v>600000</v>
      </c>
      <c r="Y75" s="280" t="str" cm="1">
        <f t="array" ref="Y75">INDEX(コード化!$CG$5:$CQ$110,Y$3-6,$G75)</f>
        <v>600000</v>
      </c>
      <c r="Z75" s="280" t="str" cm="1">
        <f t="array" ref="Z75">INDEX(コード化!$CG$5:$CQ$110,Z$3-6,$G75)</f>
        <v>600000</v>
      </c>
      <c r="AA75" s="280" t="str" cm="1">
        <f t="array" ref="AA75">INDEX(コード化!$CG$5:$CQ$110,AA$3-6,$G75)</f>
        <v>600000</v>
      </c>
      <c r="AB75" s="280" t="str" cm="1">
        <f t="array" ref="AB75">INDEX(コード化!$CG$5:$CQ$110,AB$3-6,$G75)</f>
        <v>600000</v>
      </c>
      <c r="AC75" s="280" t="str" cm="1">
        <f t="array" ref="AC75">INDEX(コード化!$CG$5:$CQ$110,AC$3-6,$G75)</f>
        <v>600000</v>
      </c>
      <c r="AD75" s="280" t="str" cm="1">
        <f t="array" ref="AD75">INDEX(コード化!$CG$5:$CQ$110,AD$3-6,$G75)</f>
        <v>600000</v>
      </c>
      <c r="AE75" s="280" t="str" cm="1">
        <f t="array" ref="AE75">INDEX(コード化!$CG$5:$CQ$110,AE$3-6,$G75)</f>
        <v>600000</v>
      </c>
      <c r="AF75" s="280" t="str" cm="1">
        <f t="array" ref="AF75">INDEX(コード化!$CG$5:$CQ$110,AF$3-6,$G75)</f>
        <v>600000</v>
      </c>
      <c r="AG75" s="280" t="str" cm="1">
        <f t="array" ref="AG75">INDEX(コード化!$CG$5:$CQ$110,AG$3-6,$G75)</f>
        <v>600000</v>
      </c>
      <c r="AH75" s="280" t="str" cm="1">
        <f t="array" ref="AH75">INDEX(コード化!$CG$5:$CQ$110,AH$3-6,$G75)</f>
        <v>600000</v>
      </c>
      <c r="AI75" s="280" t="str" cm="1">
        <f t="array" ref="AI75">INDEX(コード化!$CG$5:$CQ$110,AI$3-6,$G75)</f>
        <v>600000</v>
      </c>
      <c r="AJ75" s="280" t="str" cm="1">
        <f t="array" ref="AJ75">INDEX(コード化!$CG$5:$CQ$110,AJ$3-6,$G75)</f>
        <v>600000</v>
      </c>
      <c r="AK75" s="280" t="str" cm="1">
        <f t="array" ref="AK75">INDEX(コード化!$CG$5:$CQ$110,AK$3-6,$G75)</f>
        <v>600000</v>
      </c>
      <c r="AL75" s="280" t="str" cm="1">
        <f t="array" ref="AL75">INDEX(コード化!$CG$5:$CQ$110,AL$3-6,$G75)</f>
        <v>600000</v>
      </c>
      <c r="AM75" s="280" t="str" cm="1">
        <f t="array" ref="AM75">INDEX(コード化!$CG$5:$CQ$110,AM$3-6,$G75)</f>
        <v>600000</v>
      </c>
      <c r="AN75" s="280" t="str" cm="1">
        <f t="array" ref="AN75">INDEX(コード化!$CG$5:$CQ$110,AN$3-6,$G75)</f>
        <v>600000</v>
      </c>
      <c r="AO75" s="280" t="str" cm="1">
        <f t="array" ref="AO75">INDEX(コード化!$CG$5:$CQ$110,AO$3-6,$G75)</f>
        <v>600000</v>
      </c>
      <c r="AP75" s="280" t="str" cm="1">
        <f t="array" ref="AP75">INDEX(コード化!$CG$5:$CQ$110,AP$3-6,$G75)</f>
        <v>600000</v>
      </c>
      <c r="AQ75" s="280" t="str" cm="1">
        <f t="array" ref="AQ75">INDEX(コード化!$CG$5:$CQ$110,AQ$3-6,$G75)</f>
        <v>600000</v>
      </c>
      <c r="AR75" s="280" t="str" cm="1">
        <f t="array" ref="AR75">INDEX(コード化!$CG$5:$CQ$110,AR$3-6,$G75)</f>
        <v>600000</v>
      </c>
      <c r="AS75" s="280" t="str" cm="1">
        <f t="array" ref="AS75">INDEX(コード化!$CG$5:$CQ$110,AS$3-6,$G75)</f>
        <v>600000</v>
      </c>
      <c r="AT75" s="280" t="str" cm="1">
        <f t="array" ref="AT75">INDEX(コード化!$CG$5:$CQ$110,AT$3-6,$G75)</f>
        <v>600000</v>
      </c>
      <c r="AU75" s="280" t="str" cm="1">
        <f t="array" ref="AU75">INDEX(コード化!$CG$5:$CQ$110,AU$3-6,$G75)</f>
        <v>600000</v>
      </c>
      <c r="AV75" s="280" t="str" cm="1">
        <f t="array" ref="AV75">INDEX(コード化!$CG$5:$CQ$110,AV$3-6,$G75)</f>
        <v>600000</v>
      </c>
      <c r="AW75" s="280" t="str" cm="1">
        <f t="array" ref="AW75">INDEX(コード化!$CG$5:$CQ$110,AW$3-6,$G75)</f>
        <v>600000</v>
      </c>
      <c r="AX75" s="280" t="str" cm="1">
        <f t="array" ref="AX75">INDEX(コード化!$CG$5:$CQ$110,AX$3-6,$G75)</f>
        <v>600000</v>
      </c>
      <c r="AY75" s="280" t="str" cm="1">
        <f t="array" ref="AY75">INDEX(コード化!$CG$5:$CQ$110,AY$3-6,$G75)</f>
        <v>600000</v>
      </c>
      <c r="AZ75" s="280" t="str" cm="1">
        <f t="array" ref="AZ75">INDEX(コード化!$CG$5:$CQ$110,AZ$3-6,$G75)</f>
        <v>600000</v>
      </c>
      <c r="BA75" s="280" t="str" cm="1">
        <f t="array" ref="BA75">INDEX(コード化!$CG$5:$CQ$110,BA$3-6,$G75)</f>
        <v>600000</v>
      </c>
      <c r="BB75" s="280" t="str" cm="1">
        <f t="array" ref="BB75">INDEX(コード化!$CG$5:$CQ$110,BB$3-6,$G75)</f>
        <v>600000</v>
      </c>
      <c r="BC75" s="280" t="str" cm="1">
        <f t="array" ref="BC75">INDEX(コード化!$CG$5:$CQ$110,BC$3-6,$G75)</f>
        <v>600000</v>
      </c>
      <c r="BD75" s="280" t="str" cm="1">
        <f t="array" ref="BD75">INDEX(コード化!$CG$5:$CQ$110,BD$3-6,$G75)</f>
        <v>600000</v>
      </c>
      <c r="BE75" s="280" t="str" cm="1">
        <f t="array" ref="BE75">INDEX(コード化!$CG$5:$CQ$110,BE$3-6,$G75)</f>
        <v>600000</v>
      </c>
      <c r="BF75" s="280" t="str" cm="1">
        <f t="array" ref="BF75">INDEX(コード化!$CG$5:$CQ$110,BF$3-6,$G75)</f>
        <v>600000</v>
      </c>
      <c r="BG75" s="280" t="str" cm="1">
        <f t="array" ref="BG75">INDEX(コード化!$CG$5:$CQ$110,BG$3-6,$G75)</f>
        <v>600000</v>
      </c>
      <c r="BH75" s="280" t="str" cm="1">
        <f t="array" ref="BH75">INDEX(コード化!$CG$5:$CQ$110,BH$3-6,$G75)</f>
        <v>600000</v>
      </c>
      <c r="BI75" s="280" t="str" cm="1">
        <f t="array" ref="BI75">INDEX(コード化!$CG$5:$CQ$110,BI$3-6,$G75)</f>
        <v>600000</v>
      </c>
      <c r="BJ75" s="280" t="str" cm="1">
        <f t="array" ref="BJ75">INDEX(コード化!$CG$5:$CQ$110,BJ$3-6,$G75)</f>
        <v>600000</v>
      </c>
      <c r="BK75" s="280" t="str" cm="1">
        <f t="array" ref="BK75">INDEX(コード化!$CG$5:$CQ$110,BK$3-6,$G75)</f>
        <v>600000</v>
      </c>
      <c r="BL75" s="280" t="str" cm="1">
        <f t="array" ref="BL75">INDEX(コード化!$CG$5:$CQ$110,BL$3-6,$G75)</f>
        <v>600000</v>
      </c>
      <c r="BM75" s="280" t="str" cm="1">
        <f t="array" ref="BM75">INDEX(コード化!$CG$5:$CQ$110,BM$3-6,$G75)</f>
        <v>600000</v>
      </c>
      <c r="BN75" s="280" t="str" cm="1">
        <f t="array" ref="BN75">INDEX(コード化!$CG$5:$CQ$110,BN$3-6,$G75)</f>
        <v>600000</v>
      </c>
      <c r="BO75" s="280" t="str" cm="1">
        <f t="array" ref="BO75">INDEX(コード化!$CG$5:$CQ$110,BO$3-6,$G75)</f>
        <v>600000</v>
      </c>
      <c r="BP75" s="280" t="str" cm="1">
        <f t="array" ref="BP75">INDEX(コード化!$CG$5:$CQ$110,BP$3-6,$G75)</f>
        <v>600000</v>
      </c>
      <c r="BQ75" s="280" t="str" cm="1">
        <f t="array" ref="BQ75">INDEX(コード化!$CG$5:$CQ$110,BQ$3-6,$G75)</f>
        <v>600000</v>
      </c>
      <c r="BR75" s="280" t="str" cm="1">
        <f t="array" ref="BR75">INDEX(コード化!$CG$5:$CQ$110,BR$3-6,$G75)</f>
        <v>600000</v>
      </c>
      <c r="BS75" s="280" t="str" cm="1">
        <f t="array" ref="BS75">INDEX(コード化!$CG$5:$CQ$110,BS$3-6,$G75)</f>
        <v>600000</v>
      </c>
      <c r="BT75" s="280" t="str" cm="1">
        <f t="array" ref="BT75">INDEX(コード化!$CG$5:$CQ$110,BT$3-6,$G75)</f>
        <v>600000</v>
      </c>
      <c r="BU75" s="280" t="str" cm="1">
        <f t="array" ref="BU75">INDEX(コード化!$CG$5:$CQ$110,BU$3-6,$G75)</f>
        <v>600000</v>
      </c>
      <c r="BV75" s="280" t="str" cm="1">
        <f t="array" ref="BV75">INDEX(コード化!$CG$5:$CQ$110,BV$3-6,$G75)</f>
        <v>600000</v>
      </c>
      <c r="BW75" s="280" t="str" cm="1">
        <f t="array" ref="BW75">INDEX(コード化!$CG$5:$CQ$110,BW$3-6,$G75)</f>
        <v>600000</v>
      </c>
      <c r="BX75" s="280" t="str" cm="1">
        <f t="array" ref="BX75">INDEX(コード化!$CG$5:$CQ$110,BX$3-6,$G75)</f>
        <v>600000</v>
      </c>
      <c r="BY75" s="280" t="str" cm="1">
        <f t="array" ref="BY75">INDEX(コード化!$CG$5:$CQ$110,BY$3-6,$G75)</f>
        <v>600000</v>
      </c>
      <c r="BZ75" s="280" t="str" cm="1">
        <f t="array" ref="BZ75">INDEX(コード化!$CG$5:$CQ$110,BZ$3-6,$G75)</f>
        <v>600000</v>
      </c>
      <c r="CA75" s="280" t="str" cm="1">
        <f t="array" ref="CA75">INDEX(コード化!$CG$5:$CQ$110,CA$3-6,$G75)</f>
        <v>600000</v>
      </c>
      <c r="CB75" s="280" t="str" cm="1">
        <f t="array" ref="CB75">INDEX(コード化!$CG$5:$CQ$110,CB$3-6,$G75)</f>
        <v>600000</v>
      </c>
      <c r="CC75" s="280" t="str" cm="1">
        <f t="array" ref="CC75">INDEX(コード化!$CG$5:$CQ$110,CC$3-6,$G75)</f>
        <v>600000</v>
      </c>
      <c r="CD75" s="280" t="str" cm="1">
        <f t="array" ref="CD75">INDEX(コード化!$CG$5:$CQ$110,CD$3-6,$G75)</f>
        <v>600000</v>
      </c>
      <c r="CE75" s="280" t="str" cm="1">
        <f t="array" ref="CE75">INDEX(コード化!$CG$5:$CQ$110,CE$3-6,$G75)</f>
        <v>600000</v>
      </c>
      <c r="CF75" s="280" t="str" cm="1">
        <f t="array" ref="CF75">INDEX(コード化!$CG$5:$CQ$110,CF$3-6,$G75)</f>
        <v>600000</v>
      </c>
      <c r="CG75" s="280" t="str" cm="1">
        <f t="array" ref="CG75">INDEX(コード化!$CG$5:$CQ$110,CG$3-6,$G75)</f>
        <v>600000</v>
      </c>
      <c r="CH75" s="280" t="str" cm="1">
        <f t="array" ref="CH75">INDEX(コード化!$CG$5:$CQ$110,CH$3-6,$G75)</f>
        <v>600000</v>
      </c>
      <c r="CI75" s="280" t="str" cm="1">
        <f t="array" ref="CI75">INDEX(コード化!$CG$5:$CQ$110,CI$3-6,$G75)</f>
        <v>600000</v>
      </c>
      <c r="CJ75" s="280" t="str" cm="1">
        <f t="array" ref="CJ75">INDEX(コード化!$CG$5:$CQ$110,CJ$3-6,$G75)</f>
        <v>600000</v>
      </c>
      <c r="CK75" s="280" t="str" cm="1">
        <f t="array" ref="CK75">INDEX(コード化!$CG$5:$CQ$110,CK$3-6,$G75)</f>
        <v>600000</v>
      </c>
      <c r="CL75" s="280" t="str" cm="1">
        <f t="array" ref="CL75">INDEX(コード化!$CG$5:$CQ$110,CL$3-6,$G75)</f>
        <v>600000</v>
      </c>
      <c r="CM75" s="280" t="str" cm="1">
        <f t="array" ref="CM75">INDEX(コード化!$CG$5:$CQ$110,CM$3-6,$G75)</f>
        <v>600000</v>
      </c>
      <c r="CN75" s="280" t="str" cm="1">
        <f t="array" ref="CN75">INDEX(コード化!$CG$5:$CQ$110,CN$3-6,$G75)</f>
        <v>600000</v>
      </c>
      <c r="CO75" s="280" t="str" cm="1">
        <f t="array" ref="CO75">INDEX(コード化!$CG$5:$CQ$110,CO$3-6,$G75)</f>
        <v>600000</v>
      </c>
      <c r="CP75" s="280" t="str" cm="1">
        <f t="array" ref="CP75">INDEX(コード化!$CG$5:$CQ$110,CP$3-6,$G75)</f>
        <v>600000</v>
      </c>
      <c r="CQ75" s="280" t="str" cm="1">
        <f t="array" ref="CQ75">INDEX(コード化!$CG$5:$CQ$110,CQ$3-6,$G75)</f>
        <v>600000</v>
      </c>
      <c r="CR75" s="280" t="str" cm="1">
        <f t="array" ref="CR75">INDEX(コード化!$CG$5:$CQ$110,CR$3-6,$G75)</f>
        <v>600000</v>
      </c>
      <c r="CS75" s="280" t="str" cm="1">
        <f t="array" ref="CS75">INDEX(コード化!$CG$5:$CQ$110,CS$3-6,$G75)</f>
        <v>600000</v>
      </c>
      <c r="CT75" s="280" t="str" cm="1">
        <f t="array" ref="CT75">INDEX(コード化!$CG$5:$CQ$110,CT$3-6,$G75)</f>
        <v>600000</v>
      </c>
      <c r="CU75" s="280" t="str" cm="1">
        <f t="array" ref="CU75">INDEX(コード化!$CG$5:$CQ$110,CU$3-6,$G75)</f>
        <v>600000</v>
      </c>
      <c r="CV75" s="280" t="str" cm="1">
        <f t="array" ref="CV75">INDEX(コード化!$CG$5:$CQ$110,CV$3-6,$G75)</f>
        <v>600000</v>
      </c>
      <c r="CW75" s="280" t="str" cm="1">
        <f t="array" ref="CW75">INDEX(コード化!$CG$5:$CQ$110,CW$3-6,$G75)</f>
        <v>600000</v>
      </c>
      <c r="CX75" s="280" t="str" cm="1">
        <f t="array" ref="CX75">INDEX(コード化!$CG$5:$CQ$110,CX$3-6,$G75)</f>
        <v>600000</v>
      </c>
      <c r="CY75" s="280" t="str" cm="1">
        <f t="array" ref="CY75">INDEX(コード化!$CG$5:$CQ$110,CY$3-6,$G75)</f>
        <v>600000</v>
      </c>
      <c r="CZ75" s="280" t="str" cm="1">
        <f t="array" ref="CZ75">INDEX(コード化!$CG$5:$CQ$110,CZ$3-6,$G75)</f>
        <v>600000</v>
      </c>
      <c r="DA75" s="280" t="str" cm="1">
        <f t="array" ref="DA75">INDEX(コード化!$CG$5:$CQ$110,DA$3-6,$G75)</f>
        <v>600000</v>
      </c>
      <c r="DB75" s="280" t="str" cm="1">
        <f t="array" ref="DB75">INDEX(コード化!$CG$5:$CQ$110,DB$3-6,$G75)</f>
        <v>600000</v>
      </c>
      <c r="DC75" s="280" t="str" cm="1">
        <f t="array" ref="DC75">INDEX(コード化!$CG$5:$CQ$110,DC$3-6,$G75)</f>
        <v>600000</v>
      </c>
      <c r="DD75" s="280" t="str" cm="1">
        <f t="array" ref="DD75">INDEX(コード化!$CG$5:$CQ$110,DD$3-6,$G75)</f>
        <v>600000</v>
      </c>
      <c r="DE75" s="280" t="str" cm="1">
        <f t="array" ref="DE75">INDEX(コード化!$CG$5:$CQ$110,DE$3-6,$G75)</f>
        <v>600000</v>
      </c>
      <c r="DF75" s="280" t="str" cm="1">
        <f t="array" ref="DF75">INDEX(コード化!$CG$5:$CQ$110,DF$3-6,$G75)</f>
        <v>600000</v>
      </c>
      <c r="DG75" s="280" t="str" cm="1">
        <f t="array" ref="DG75">INDEX(コード化!$CG$5:$CQ$110,DG$3-6,$G75)</f>
        <v>600000</v>
      </c>
      <c r="DH75" s="280" t="str" cm="1">
        <f t="array" ref="DH75">INDEX(コード化!$CG$5:$CQ$110,DH$3-6,$G75)</f>
        <v>600000</v>
      </c>
      <c r="DI75" s="280" t="str" cm="1">
        <f t="array" ref="DI75">INDEX(コード化!$CG$5:$CQ$110,DI$3-6,$G75)</f>
        <v>600000</v>
      </c>
      <c r="DK75" s="80">
        <f ca="1">IF(AND(MID(H75,3,1)="2",MID(H75,4,1)="2"),1,0)</f>
        <v>0</v>
      </c>
      <c r="DL75" s="80">
        <f t="shared" ref="DL75:FW75" ca="1" si="40">IF(AND(MID(I75,3,1)="2",MID(I75,4,1)="2"),1,0)</f>
        <v>0</v>
      </c>
      <c r="DM75" s="80">
        <f t="shared" ca="1" si="40"/>
        <v>0</v>
      </c>
      <c r="DN75" s="80">
        <f t="shared" ca="1" si="40"/>
        <v>0</v>
      </c>
      <c r="DO75" s="80">
        <f t="shared" ca="1" si="40"/>
        <v>0</v>
      </c>
      <c r="DP75" s="80">
        <f t="shared" ca="1" si="40"/>
        <v>0</v>
      </c>
      <c r="DQ75" s="80">
        <f t="shared" si="40"/>
        <v>0</v>
      </c>
      <c r="DR75" s="80">
        <f t="shared" si="40"/>
        <v>0</v>
      </c>
      <c r="DS75" s="80">
        <f t="shared" si="40"/>
        <v>0</v>
      </c>
      <c r="DT75" s="80">
        <f t="shared" si="40"/>
        <v>0</v>
      </c>
      <c r="DU75" s="80">
        <f t="shared" si="40"/>
        <v>0</v>
      </c>
      <c r="DV75" s="80">
        <f t="shared" si="40"/>
        <v>0</v>
      </c>
      <c r="DW75" s="80">
        <f t="shared" si="40"/>
        <v>0</v>
      </c>
      <c r="DX75" s="80">
        <f t="shared" si="40"/>
        <v>0</v>
      </c>
      <c r="DY75" s="80">
        <f t="shared" si="40"/>
        <v>0</v>
      </c>
      <c r="DZ75" s="80">
        <f t="shared" si="40"/>
        <v>0</v>
      </c>
      <c r="EA75" s="80">
        <f t="shared" si="40"/>
        <v>0</v>
      </c>
      <c r="EB75" s="80">
        <f t="shared" si="40"/>
        <v>0</v>
      </c>
      <c r="EC75" s="80">
        <f t="shared" si="40"/>
        <v>0</v>
      </c>
      <c r="ED75" s="80">
        <f t="shared" si="40"/>
        <v>0</v>
      </c>
      <c r="EE75" s="80">
        <f t="shared" si="40"/>
        <v>0</v>
      </c>
      <c r="EF75" s="80">
        <f t="shared" si="40"/>
        <v>0</v>
      </c>
      <c r="EG75" s="80">
        <f t="shared" si="40"/>
        <v>0</v>
      </c>
      <c r="EH75" s="80">
        <f t="shared" si="40"/>
        <v>0</v>
      </c>
      <c r="EI75" s="80">
        <f t="shared" si="40"/>
        <v>0</v>
      </c>
      <c r="EJ75" s="80">
        <f t="shared" si="40"/>
        <v>0</v>
      </c>
      <c r="EK75" s="80">
        <f t="shared" si="40"/>
        <v>0</v>
      </c>
      <c r="EL75" s="80">
        <f t="shared" si="40"/>
        <v>0</v>
      </c>
      <c r="EM75" s="80">
        <f t="shared" si="40"/>
        <v>0</v>
      </c>
      <c r="EN75" s="80">
        <f t="shared" si="40"/>
        <v>0</v>
      </c>
      <c r="EO75" s="80">
        <f t="shared" si="40"/>
        <v>0</v>
      </c>
      <c r="EP75" s="80">
        <f t="shared" si="40"/>
        <v>0</v>
      </c>
      <c r="EQ75" s="80">
        <f t="shared" si="40"/>
        <v>0</v>
      </c>
      <c r="ER75" s="80">
        <f t="shared" si="40"/>
        <v>0</v>
      </c>
      <c r="ES75" s="80">
        <f t="shared" si="40"/>
        <v>0</v>
      </c>
      <c r="ET75" s="80">
        <f t="shared" si="40"/>
        <v>0</v>
      </c>
      <c r="EU75" s="80">
        <f t="shared" si="40"/>
        <v>0</v>
      </c>
      <c r="EV75" s="80">
        <f t="shared" si="40"/>
        <v>0</v>
      </c>
      <c r="EW75" s="80">
        <f t="shared" si="40"/>
        <v>0</v>
      </c>
      <c r="EX75" s="80">
        <f t="shared" si="40"/>
        <v>0</v>
      </c>
      <c r="EY75" s="80">
        <f t="shared" si="40"/>
        <v>0</v>
      </c>
      <c r="EZ75" s="80">
        <f t="shared" si="40"/>
        <v>0</v>
      </c>
      <c r="FA75" s="80">
        <f t="shared" si="40"/>
        <v>0</v>
      </c>
      <c r="FB75" s="80">
        <f t="shared" si="40"/>
        <v>0</v>
      </c>
      <c r="FC75" s="80">
        <f t="shared" si="40"/>
        <v>0</v>
      </c>
      <c r="FD75" s="80">
        <f t="shared" si="40"/>
        <v>0</v>
      </c>
      <c r="FE75" s="80">
        <f t="shared" si="40"/>
        <v>0</v>
      </c>
      <c r="FF75" s="80">
        <f t="shared" si="40"/>
        <v>0</v>
      </c>
      <c r="FG75" s="80">
        <f t="shared" si="40"/>
        <v>0</v>
      </c>
      <c r="FH75" s="80">
        <f t="shared" si="40"/>
        <v>0</v>
      </c>
      <c r="FI75" s="80">
        <f t="shared" si="40"/>
        <v>0</v>
      </c>
      <c r="FJ75" s="80">
        <f t="shared" si="40"/>
        <v>0</v>
      </c>
      <c r="FK75" s="80">
        <f t="shared" si="40"/>
        <v>0</v>
      </c>
      <c r="FL75" s="80">
        <f t="shared" si="40"/>
        <v>0</v>
      </c>
      <c r="FM75" s="80">
        <f t="shared" si="40"/>
        <v>0</v>
      </c>
      <c r="FN75" s="80">
        <f t="shared" si="40"/>
        <v>0</v>
      </c>
      <c r="FO75" s="80">
        <f t="shared" si="40"/>
        <v>0</v>
      </c>
      <c r="FP75" s="80">
        <f t="shared" si="40"/>
        <v>0</v>
      </c>
      <c r="FQ75" s="80">
        <f t="shared" si="40"/>
        <v>0</v>
      </c>
      <c r="FR75" s="80">
        <f t="shared" si="40"/>
        <v>0</v>
      </c>
      <c r="FS75" s="80">
        <f t="shared" si="40"/>
        <v>0</v>
      </c>
      <c r="FT75" s="80">
        <f t="shared" si="40"/>
        <v>0</v>
      </c>
      <c r="FU75" s="80">
        <f t="shared" si="40"/>
        <v>0</v>
      </c>
      <c r="FV75" s="80">
        <f t="shared" si="40"/>
        <v>0</v>
      </c>
      <c r="FW75" s="80">
        <f t="shared" si="40"/>
        <v>0</v>
      </c>
      <c r="FX75" s="80">
        <f t="shared" ref="FX75:HL75" si="41">IF(AND(MID(BU75,3,1)="2",MID(BU75,4,1)="2"),1,0)</f>
        <v>0</v>
      </c>
      <c r="FY75" s="80">
        <f t="shared" si="41"/>
        <v>0</v>
      </c>
      <c r="FZ75" s="80">
        <f t="shared" si="41"/>
        <v>0</v>
      </c>
      <c r="GA75" s="80">
        <f t="shared" si="41"/>
        <v>0</v>
      </c>
      <c r="GB75" s="80">
        <f t="shared" si="41"/>
        <v>0</v>
      </c>
      <c r="GC75" s="80">
        <f t="shared" si="41"/>
        <v>0</v>
      </c>
      <c r="GD75" s="80">
        <f t="shared" si="41"/>
        <v>0</v>
      </c>
      <c r="GE75" s="80">
        <f t="shared" si="41"/>
        <v>0</v>
      </c>
      <c r="GF75" s="80">
        <f t="shared" si="41"/>
        <v>0</v>
      </c>
      <c r="GG75" s="80">
        <f t="shared" si="41"/>
        <v>0</v>
      </c>
      <c r="GH75" s="80">
        <f t="shared" si="41"/>
        <v>0</v>
      </c>
      <c r="GI75" s="80">
        <f t="shared" si="41"/>
        <v>0</v>
      </c>
      <c r="GJ75" s="80">
        <f t="shared" si="41"/>
        <v>0</v>
      </c>
      <c r="GK75" s="80">
        <f t="shared" si="41"/>
        <v>0</v>
      </c>
      <c r="GL75" s="80">
        <f t="shared" si="41"/>
        <v>0</v>
      </c>
      <c r="GM75" s="80">
        <f t="shared" si="41"/>
        <v>0</v>
      </c>
      <c r="GN75" s="80">
        <f t="shared" si="41"/>
        <v>0</v>
      </c>
      <c r="GO75" s="80">
        <f t="shared" si="41"/>
        <v>0</v>
      </c>
      <c r="GP75" s="80">
        <f t="shared" si="41"/>
        <v>0</v>
      </c>
      <c r="GQ75" s="80">
        <f t="shared" si="41"/>
        <v>0</v>
      </c>
      <c r="GR75" s="80">
        <f t="shared" si="41"/>
        <v>0</v>
      </c>
      <c r="GS75" s="80">
        <f t="shared" si="41"/>
        <v>0</v>
      </c>
      <c r="GT75" s="80">
        <f t="shared" si="41"/>
        <v>0</v>
      </c>
      <c r="GU75" s="80">
        <f t="shared" si="41"/>
        <v>0</v>
      </c>
      <c r="GV75" s="80">
        <f t="shared" si="41"/>
        <v>0</v>
      </c>
      <c r="GW75" s="80">
        <f t="shared" si="41"/>
        <v>0</v>
      </c>
      <c r="GX75" s="80">
        <f t="shared" si="41"/>
        <v>0</v>
      </c>
      <c r="GY75" s="80">
        <f t="shared" si="41"/>
        <v>0</v>
      </c>
      <c r="GZ75" s="80">
        <f t="shared" si="41"/>
        <v>0</v>
      </c>
      <c r="HA75" s="80">
        <f t="shared" si="41"/>
        <v>0</v>
      </c>
      <c r="HB75" s="80">
        <f t="shared" si="41"/>
        <v>0</v>
      </c>
      <c r="HC75" s="80">
        <f t="shared" si="41"/>
        <v>0</v>
      </c>
      <c r="HD75" s="80">
        <f t="shared" si="41"/>
        <v>0</v>
      </c>
      <c r="HE75" s="80">
        <f t="shared" si="41"/>
        <v>0</v>
      </c>
      <c r="HF75" s="80">
        <f t="shared" si="41"/>
        <v>0</v>
      </c>
      <c r="HG75" s="80">
        <f t="shared" si="41"/>
        <v>0</v>
      </c>
      <c r="HH75" s="80">
        <f t="shared" si="41"/>
        <v>0</v>
      </c>
      <c r="HI75" s="80">
        <f t="shared" si="41"/>
        <v>0</v>
      </c>
      <c r="HJ75" s="80">
        <f t="shared" si="41"/>
        <v>0</v>
      </c>
      <c r="HK75" s="80">
        <f t="shared" si="41"/>
        <v>0</v>
      </c>
      <c r="HL75" s="80">
        <f t="shared" si="41"/>
        <v>0</v>
      </c>
    </row>
    <row r="76" spans="1:220" s="80" customFormat="1" ht="52" x14ac:dyDescent="0.2">
      <c r="A76" s="268">
        <v>77</v>
      </c>
      <c r="B76" s="269" t="s">
        <v>2458</v>
      </c>
      <c r="C76" s="269" t="s">
        <v>2541</v>
      </c>
      <c r="D76" s="270" t="s">
        <v>2542</v>
      </c>
      <c r="E76" s="250"/>
      <c r="G76" s="80">
        <v>6</v>
      </c>
      <c r="H76" s="280" t="str" cm="1">
        <f t="array" aca="1" ref="H76" ca="1">INDEX(コード化!$CG$5:$CQ$110,H$3-6,$G76)</f>
        <v>600000</v>
      </c>
      <c r="I76" s="280" t="str" cm="1">
        <f t="array" aca="1" ref="I76" ca="1">INDEX(コード化!$CG$5:$CQ$110,I$3-6,$G76)</f>
        <v>600000</v>
      </c>
      <c r="J76" s="280" t="str" cm="1">
        <f t="array" aca="1" ref="J76" ca="1">INDEX(コード化!$CG$5:$CQ$110,J$3-6,$G76)</f>
        <v>600000</v>
      </c>
      <c r="K76" s="280" t="str" cm="1">
        <f t="array" aca="1" ref="K76" ca="1">INDEX(コード化!$CG$5:$CQ$110,K$3-6,$G76)</f>
        <v>600000</v>
      </c>
      <c r="L76" s="280" t="str" cm="1">
        <f t="array" aca="1" ref="L76" ca="1">INDEX(コード化!$CG$5:$CQ$110,L$3-6,$G76)</f>
        <v>600000</v>
      </c>
      <c r="M76" s="280" t="str" cm="1">
        <f t="array" aca="1" ref="M76" ca="1">INDEX(コード化!$CG$5:$CQ$110,M$3-6,$G76)</f>
        <v>600000</v>
      </c>
      <c r="N76" s="280" t="str" cm="1">
        <f t="array" ref="N76">INDEX(コード化!$CG$5:$CQ$110,N$3-6,$G76)</f>
        <v>600000</v>
      </c>
      <c r="O76" s="280" t="str" cm="1">
        <f t="array" ref="O76">INDEX(コード化!$CG$5:$CQ$110,O$3-6,$G76)</f>
        <v>600000</v>
      </c>
      <c r="P76" s="280" t="str" cm="1">
        <f t="array" ref="P76">INDEX(コード化!$CG$5:$CQ$110,P$3-6,$G76)</f>
        <v>600000</v>
      </c>
      <c r="Q76" s="280" t="str" cm="1">
        <f t="array" ref="Q76">INDEX(コード化!$CG$5:$CQ$110,Q$3-6,$G76)</f>
        <v>600000</v>
      </c>
      <c r="R76" s="280" t="str" cm="1">
        <f t="array" ref="R76">INDEX(コード化!$CG$5:$CQ$110,R$3-6,$G76)</f>
        <v>600000</v>
      </c>
      <c r="S76" s="280" t="str" cm="1">
        <f t="array" ref="S76">INDEX(コード化!$CG$5:$CQ$110,S$3-6,$G76)</f>
        <v>600000</v>
      </c>
      <c r="T76" s="280" t="str" cm="1">
        <f t="array" ref="T76">INDEX(コード化!$CG$5:$CQ$110,T$3-6,$G76)</f>
        <v>600000</v>
      </c>
      <c r="U76" s="280" t="str" cm="1">
        <f t="array" ref="U76">INDEX(コード化!$CG$5:$CQ$110,U$3-6,$G76)</f>
        <v>600000</v>
      </c>
      <c r="V76" s="280" t="str" cm="1">
        <f t="array" ref="V76">INDEX(コード化!$CG$5:$CQ$110,V$3-6,$G76)</f>
        <v>600000</v>
      </c>
      <c r="W76" s="280" t="str" cm="1">
        <f t="array" ref="W76">INDEX(コード化!$CG$5:$CQ$110,W$3-6,$G76)</f>
        <v>600000</v>
      </c>
      <c r="X76" s="280" t="str" cm="1">
        <f t="array" ref="X76">INDEX(コード化!$CG$5:$CQ$110,X$3-6,$G76)</f>
        <v>600000</v>
      </c>
      <c r="Y76" s="280" t="str" cm="1">
        <f t="array" ref="Y76">INDEX(コード化!$CG$5:$CQ$110,Y$3-6,$G76)</f>
        <v>600000</v>
      </c>
      <c r="Z76" s="280" t="str" cm="1">
        <f t="array" ref="Z76">INDEX(コード化!$CG$5:$CQ$110,Z$3-6,$G76)</f>
        <v>600000</v>
      </c>
      <c r="AA76" s="280" t="str" cm="1">
        <f t="array" ref="AA76">INDEX(コード化!$CG$5:$CQ$110,AA$3-6,$G76)</f>
        <v>600000</v>
      </c>
      <c r="AB76" s="280" t="str" cm="1">
        <f t="array" ref="AB76">INDEX(コード化!$CG$5:$CQ$110,AB$3-6,$G76)</f>
        <v>600000</v>
      </c>
      <c r="AC76" s="280" t="str" cm="1">
        <f t="array" ref="AC76">INDEX(コード化!$CG$5:$CQ$110,AC$3-6,$G76)</f>
        <v>600000</v>
      </c>
      <c r="AD76" s="280" t="str" cm="1">
        <f t="array" ref="AD76">INDEX(コード化!$CG$5:$CQ$110,AD$3-6,$G76)</f>
        <v>600000</v>
      </c>
      <c r="AE76" s="280" t="str" cm="1">
        <f t="array" ref="AE76">INDEX(コード化!$CG$5:$CQ$110,AE$3-6,$G76)</f>
        <v>600000</v>
      </c>
      <c r="AF76" s="280" t="str" cm="1">
        <f t="array" ref="AF76">INDEX(コード化!$CG$5:$CQ$110,AF$3-6,$G76)</f>
        <v>600000</v>
      </c>
      <c r="AG76" s="280" t="str" cm="1">
        <f t="array" ref="AG76">INDEX(コード化!$CG$5:$CQ$110,AG$3-6,$G76)</f>
        <v>600000</v>
      </c>
      <c r="AH76" s="280" t="str" cm="1">
        <f t="array" ref="AH76">INDEX(コード化!$CG$5:$CQ$110,AH$3-6,$G76)</f>
        <v>600000</v>
      </c>
      <c r="AI76" s="280" t="str" cm="1">
        <f t="array" ref="AI76">INDEX(コード化!$CG$5:$CQ$110,AI$3-6,$G76)</f>
        <v>600000</v>
      </c>
      <c r="AJ76" s="280" t="str" cm="1">
        <f t="array" ref="AJ76">INDEX(コード化!$CG$5:$CQ$110,AJ$3-6,$G76)</f>
        <v>600000</v>
      </c>
      <c r="AK76" s="280" t="str" cm="1">
        <f t="array" ref="AK76">INDEX(コード化!$CG$5:$CQ$110,AK$3-6,$G76)</f>
        <v>600000</v>
      </c>
      <c r="AL76" s="280" t="str" cm="1">
        <f t="array" ref="AL76">INDEX(コード化!$CG$5:$CQ$110,AL$3-6,$G76)</f>
        <v>600000</v>
      </c>
      <c r="AM76" s="280" t="str" cm="1">
        <f t="array" ref="AM76">INDEX(コード化!$CG$5:$CQ$110,AM$3-6,$G76)</f>
        <v>600000</v>
      </c>
      <c r="AN76" s="280" t="str" cm="1">
        <f t="array" ref="AN76">INDEX(コード化!$CG$5:$CQ$110,AN$3-6,$G76)</f>
        <v>600000</v>
      </c>
      <c r="AO76" s="280" t="str" cm="1">
        <f t="array" ref="AO76">INDEX(コード化!$CG$5:$CQ$110,AO$3-6,$G76)</f>
        <v>600000</v>
      </c>
      <c r="AP76" s="280" t="str" cm="1">
        <f t="array" ref="AP76">INDEX(コード化!$CG$5:$CQ$110,AP$3-6,$G76)</f>
        <v>600000</v>
      </c>
      <c r="AQ76" s="280" t="str" cm="1">
        <f t="array" ref="AQ76">INDEX(コード化!$CG$5:$CQ$110,AQ$3-6,$G76)</f>
        <v>600000</v>
      </c>
      <c r="AR76" s="280" t="str" cm="1">
        <f t="array" ref="AR76">INDEX(コード化!$CG$5:$CQ$110,AR$3-6,$G76)</f>
        <v>600000</v>
      </c>
      <c r="AS76" s="280" t="str" cm="1">
        <f t="array" ref="AS76">INDEX(コード化!$CG$5:$CQ$110,AS$3-6,$G76)</f>
        <v>600000</v>
      </c>
      <c r="AT76" s="280" t="str" cm="1">
        <f t="array" ref="AT76">INDEX(コード化!$CG$5:$CQ$110,AT$3-6,$G76)</f>
        <v>600000</v>
      </c>
      <c r="AU76" s="280" t="str" cm="1">
        <f t="array" ref="AU76">INDEX(コード化!$CG$5:$CQ$110,AU$3-6,$G76)</f>
        <v>600000</v>
      </c>
      <c r="AV76" s="280" t="str" cm="1">
        <f t="array" ref="AV76">INDEX(コード化!$CG$5:$CQ$110,AV$3-6,$G76)</f>
        <v>600000</v>
      </c>
      <c r="AW76" s="280" t="str" cm="1">
        <f t="array" ref="AW76">INDEX(コード化!$CG$5:$CQ$110,AW$3-6,$G76)</f>
        <v>600000</v>
      </c>
      <c r="AX76" s="280" t="str" cm="1">
        <f t="array" ref="AX76">INDEX(コード化!$CG$5:$CQ$110,AX$3-6,$G76)</f>
        <v>600000</v>
      </c>
      <c r="AY76" s="280" t="str" cm="1">
        <f t="array" ref="AY76">INDEX(コード化!$CG$5:$CQ$110,AY$3-6,$G76)</f>
        <v>600000</v>
      </c>
      <c r="AZ76" s="280" t="str" cm="1">
        <f t="array" ref="AZ76">INDEX(コード化!$CG$5:$CQ$110,AZ$3-6,$G76)</f>
        <v>600000</v>
      </c>
      <c r="BA76" s="280" t="str" cm="1">
        <f t="array" ref="BA76">INDEX(コード化!$CG$5:$CQ$110,BA$3-6,$G76)</f>
        <v>600000</v>
      </c>
      <c r="BB76" s="280" t="str" cm="1">
        <f t="array" ref="BB76">INDEX(コード化!$CG$5:$CQ$110,BB$3-6,$G76)</f>
        <v>600000</v>
      </c>
      <c r="BC76" s="280" t="str" cm="1">
        <f t="array" ref="BC76">INDEX(コード化!$CG$5:$CQ$110,BC$3-6,$G76)</f>
        <v>600000</v>
      </c>
      <c r="BD76" s="280" t="str" cm="1">
        <f t="array" ref="BD76">INDEX(コード化!$CG$5:$CQ$110,BD$3-6,$G76)</f>
        <v>600000</v>
      </c>
      <c r="BE76" s="280" t="str" cm="1">
        <f t="array" ref="BE76">INDEX(コード化!$CG$5:$CQ$110,BE$3-6,$G76)</f>
        <v>600000</v>
      </c>
      <c r="BF76" s="280" t="str" cm="1">
        <f t="array" ref="BF76">INDEX(コード化!$CG$5:$CQ$110,BF$3-6,$G76)</f>
        <v>600000</v>
      </c>
      <c r="BG76" s="280" t="str" cm="1">
        <f t="array" ref="BG76">INDEX(コード化!$CG$5:$CQ$110,BG$3-6,$G76)</f>
        <v>600000</v>
      </c>
      <c r="BH76" s="280" t="str" cm="1">
        <f t="array" ref="BH76">INDEX(コード化!$CG$5:$CQ$110,BH$3-6,$G76)</f>
        <v>600000</v>
      </c>
      <c r="BI76" s="280" t="str" cm="1">
        <f t="array" ref="BI76">INDEX(コード化!$CG$5:$CQ$110,BI$3-6,$G76)</f>
        <v>600000</v>
      </c>
      <c r="BJ76" s="280" t="str" cm="1">
        <f t="array" ref="BJ76">INDEX(コード化!$CG$5:$CQ$110,BJ$3-6,$G76)</f>
        <v>600000</v>
      </c>
      <c r="BK76" s="280" t="str" cm="1">
        <f t="array" ref="BK76">INDEX(コード化!$CG$5:$CQ$110,BK$3-6,$G76)</f>
        <v>600000</v>
      </c>
      <c r="BL76" s="280" t="str" cm="1">
        <f t="array" ref="BL76">INDEX(コード化!$CG$5:$CQ$110,BL$3-6,$G76)</f>
        <v>600000</v>
      </c>
      <c r="BM76" s="280" t="str" cm="1">
        <f t="array" ref="BM76">INDEX(コード化!$CG$5:$CQ$110,BM$3-6,$G76)</f>
        <v>600000</v>
      </c>
      <c r="BN76" s="280" t="str" cm="1">
        <f t="array" ref="BN76">INDEX(コード化!$CG$5:$CQ$110,BN$3-6,$G76)</f>
        <v>600000</v>
      </c>
      <c r="BO76" s="280" t="str" cm="1">
        <f t="array" ref="BO76">INDEX(コード化!$CG$5:$CQ$110,BO$3-6,$G76)</f>
        <v>600000</v>
      </c>
      <c r="BP76" s="280" t="str" cm="1">
        <f t="array" ref="BP76">INDEX(コード化!$CG$5:$CQ$110,BP$3-6,$G76)</f>
        <v>600000</v>
      </c>
      <c r="BQ76" s="280" t="str" cm="1">
        <f t="array" ref="BQ76">INDEX(コード化!$CG$5:$CQ$110,BQ$3-6,$G76)</f>
        <v>600000</v>
      </c>
      <c r="BR76" s="280" t="str" cm="1">
        <f t="array" ref="BR76">INDEX(コード化!$CG$5:$CQ$110,BR$3-6,$G76)</f>
        <v>600000</v>
      </c>
      <c r="BS76" s="280" t="str" cm="1">
        <f t="array" ref="BS76">INDEX(コード化!$CG$5:$CQ$110,BS$3-6,$G76)</f>
        <v>600000</v>
      </c>
      <c r="BT76" s="280" t="str" cm="1">
        <f t="array" ref="BT76">INDEX(コード化!$CG$5:$CQ$110,BT$3-6,$G76)</f>
        <v>600000</v>
      </c>
      <c r="BU76" s="280" t="str" cm="1">
        <f t="array" ref="BU76">INDEX(コード化!$CG$5:$CQ$110,BU$3-6,$G76)</f>
        <v>600000</v>
      </c>
      <c r="BV76" s="280" t="str" cm="1">
        <f t="array" ref="BV76">INDEX(コード化!$CG$5:$CQ$110,BV$3-6,$G76)</f>
        <v>600000</v>
      </c>
      <c r="BW76" s="280" t="str" cm="1">
        <f t="array" ref="BW76">INDEX(コード化!$CG$5:$CQ$110,BW$3-6,$G76)</f>
        <v>600000</v>
      </c>
      <c r="BX76" s="280" t="str" cm="1">
        <f t="array" ref="BX76">INDEX(コード化!$CG$5:$CQ$110,BX$3-6,$G76)</f>
        <v>600000</v>
      </c>
      <c r="BY76" s="280" t="str" cm="1">
        <f t="array" ref="BY76">INDEX(コード化!$CG$5:$CQ$110,BY$3-6,$G76)</f>
        <v>600000</v>
      </c>
      <c r="BZ76" s="280" t="str" cm="1">
        <f t="array" ref="BZ76">INDEX(コード化!$CG$5:$CQ$110,BZ$3-6,$G76)</f>
        <v>600000</v>
      </c>
      <c r="CA76" s="280" t="str" cm="1">
        <f t="array" ref="CA76">INDEX(コード化!$CG$5:$CQ$110,CA$3-6,$G76)</f>
        <v>600000</v>
      </c>
      <c r="CB76" s="280" t="str" cm="1">
        <f t="array" ref="CB76">INDEX(コード化!$CG$5:$CQ$110,CB$3-6,$G76)</f>
        <v>600000</v>
      </c>
      <c r="CC76" s="280" t="str" cm="1">
        <f t="array" ref="CC76">INDEX(コード化!$CG$5:$CQ$110,CC$3-6,$G76)</f>
        <v>600000</v>
      </c>
      <c r="CD76" s="280" t="str" cm="1">
        <f t="array" ref="CD76">INDEX(コード化!$CG$5:$CQ$110,CD$3-6,$G76)</f>
        <v>600000</v>
      </c>
      <c r="CE76" s="280" t="str" cm="1">
        <f t="array" ref="CE76">INDEX(コード化!$CG$5:$CQ$110,CE$3-6,$G76)</f>
        <v>600000</v>
      </c>
      <c r="CF76" s="280" t="str" cm="1">
        <f t="array" ref="CF76">INDEX(コード化!$CG$5:$CQ$110,CF$3-6,$G76)</f>
        <v>600000</v>
      </c>
      <c r="CG76" s="280" t="str" cm="1">
        <f t="array" ref="CG76">INDEX(コード化!$CG$5:$CQ$110,CG$3-6,$G76)</f>
        <v>600000</v>
      </c>
      <c r="CH76" s="280" t="str" cm="1">
        <f t="array" ref="CH76">INDEX(コード化!$CG$5:$CQ$110,CH$3-6,$G76)</f>
        <v>600000</v>
      </c>
      <c r="CI76" s="280" t="str" cm="1">
        <f t="array" ref="CI76">INDEX(コード化!$CG$5:$CQ$110,CI$3-6,$G76)</f>
        <v>600000</v>
      </c>
      <c r="CJ76" s="280" t="str" cm="1">
        <f t="array" ref="CJ76">INDEX(コード化!$CG$5:$CQ$110,CJ$3-6,$G76)</f>
        <v>600000</v>
      </c>
      <c r="CK76" s="280" t="str" cm="1">
        <f t="array" ref="CK76">INDEX(コード化!$CG$5:$CQ$110,CK$3-6,$G76)</f>
        <v>600000</v>
      </c>
      <c r="CL76" s="280" t="str" cm="1">
        <f t="array" ref="CL76">INDEX(コード化!$CG$5:$CQ$110,CL$3-6,$G76)</f>
        <v>600000</v>
      </c>
      <c r="CM76" s="280" t="str" cm="1">
        <f t="array" ref="CM76">INDEX(コード化!$CG$5:$CQ$110,CM$3-6,$G76)</f>
        <v>600000</v>
      </c>
      <c r="CN76" s="280" t="str" cm="1">
        <f t="array" ref="CN76">INDEX(コード化!$CG$5:$CQ$110,CN$3-6,$G76)</f>
        <v>600000</v>
      </c>
      <c r="CO76" s="280" t="str" cm="1">
        <f t="array" ref="CO76">INDEX(コード化!$CG$5:$CQ$110,CO$3-6,$G76)</f>
        <v>600000</v>
      </c>
      <c r="CP76" s="280" t="str" cm="1">
        <f t="array" ref="CP76">INDEX(コード化!$CG$5:$CQ$110,CP$3-6,$G76)</f>
        <v>600000</v>
      </c>
      <c r="CQ76" s="280" t="str" cm="1">
        <f t="array" ref="CQ76">INDEX(コード化!$CG$5:$CQ$110,CQ$3-6,$G76)</f>
        <v>600000</v>
      </c>
      <c r="CR76" s="280" t="str" cm="1">
        <f t="array" ref="CR76">INDEX(コード化!$CG$5:$CQ$110,CR$3-6,$G76)</f>
        <v>600000</v>
      </c>
      <c r="CS76" s="280" t="str" cm="1">
        <f t="array" ref="CS76">INDEX(コード化!$CG$5:$CQ$110,CS$3-6,$G76)</f>
        <v>600000</v>
      </c>
      <c r="CT76" s="280" t="str" cm="1">
        <f t="array" ref="CT76">INDEX(コード化!$CG$5:$CQ$110,CT$3-6,$G76)</f>
        <v>600000</v>
      </c>
      <c r="CU76" s="280" t="str" cm="1">
        <f t="array" ref="CU76">INDEX(コード化!$CG$5:$CQ$110,CU$3-6,$G76)</f>
        <v>600000</v>
      </c>
      <c r="CV76" s="280" t="str" cm="1">
        <f t="array" ref="CV76">INDEX(コード化!$CG$5:$CQ$110,CV$3-6,$G76)</f>
        <v>600000</v>
      </c>
      <c r="CW76" s="280" t="str" cm="1">
        <f t="array" ref="CW76">INDEX(コード化!$CG$5:$CQ$110,CW$3-6,$G76)</f>
        <v>600000</v>
      </c>
      <c r="CX76" s="280" t="str" cm="1">
        <f t="array" ref="CX76">INDEX(コード化!$CG$5:$CQ$110,CX$3-6,$G76)</f>
        <v>600000</v>
      </c>
      <c r="CY76" s="280" t="str" cm="1">
        <f t="array" ref="CY76">INDEX(コード化!$CG$5:$CQ$110,CY$3-6,$G76)</f>
        <v>600000</v>
      </c>
      <c r="CZ76" s="280" t="str" cm="1">
        <f t="array" ref="CZ76">INDEX(コード化!$CG$5:$CQ$110,CZ$3-6,$G76)</f>
        <v>600000</v>
      </c>
      <c r="DA76" s="280" t="str" cm="1">
        <f t="array" ref="DA76">INDEX(コード化!$CG$5:$CQ$110,DA$3-6,$G76)</f>
        <v>600000</v>
      </c>
      <c r="DB76" s="280" t="str" cm="1">
        <f t="array" ref="DB76">INDEX(コード化!$CG$5:$CQ$110,DB$3-6,$G76)</f>
        <v>600000</v>
      </c>
      <c r="DC76" s="280" t="str" cm="1">
        <f t="array" ref="DC76">INDEX(コード化!$CG$5:$CQ$110,DC$3-6,$G76)</f>
        <v>600000</v>
      </c>
      <c r="DD76" s="280" t="str" cm="1">
        <f t="array" ref="DD76">INDEX(コード化!$CG$5:$CQ$110,DD$3-6,$G76)</f>
        <v>600000</v>
      </c>
      <c r="DE76" s="280" t="str" cm="1">
        <f t="array" ref="DE76">INDEX(コード化!$CG$5:$CQ$110,DE$3-6,$G76)</f>
        <v>600000</v>
      </c>
      <c r="DF76" s="280" t="str" cm="1">
        <f t="array" ref="DF76">INDEX(コード化!$CG$5:$CQ$110,DF$3-6,$G76)</f>
        <v>600000</v>
      </c>
      <c r="DG76" s="280" t="str" cm="1">
        <f t="array" ref="DG76">INDEX(コード化!$CG$5:$CQ$110,DG$3-6,$G76)</f>
        <v>600000</v>
      </c>
      <c r="DH76" s="280" t="str" cm="1">
        <f t="array" ref="DH76">INDEX(コード化!$CG$5:$CQ$110,DH$3-6,$G76)</f>
        <v>600000</v>
      </c>
      <c r="DI76" s="280" t="str" cm="1">
        <f t="array" ref="DI76">INDEX(コード化!$CG$5:$CQ$110,DI$3-6,$G76)</f>
        <v>600000</v>
      </c>
      <c r="DK76" s="80">
        <f ca="1">IF(AND(MID(H76,3,1)="2",MID(H76,4,1)="3"),1,0)</f>
        <v>0</v>
      </c>
      <c r="DL76" s="80">
        <f t="shared" ref="DL76:FW76" ca="1" si="42">IF(AND(MID(I76,3,1)="2",MID(I76,4,1)="3"),1,0)</f>
        <v>0</v>
      </c>
      <c r="DM76" s="80">
        <f t="shared" ca="1" si="42"/>
        <v>0</v>
      </c>
      <c r="DN76" s="80">
        <f t="shared" ca="1" si="42"/>
        <v>0</v>
      </c>
      <c r="DO76" s="80">
        <f t="shared" ca="1" si="42"/>
        <v>0</v>
      </c>
      <c r="DP76" s="80">
        <f t="shared" ca="1" si="42"/>
        <v>0</v>
      </c>
      <c r="DQ76" s="80">
        <f t="shared" si="42"/>
        <v>0</v>
      </c>
      <c r="DR76" s="80">
        <f t="shared" si="42"/>
        <v>0</v>
      </c>
      <c r="DS76" s="80">
        <f t="shared" si="42"/>
        <v>0</v>
      </c>
      <c r="DT76" s="80">
        <f t="shared" si="42"/>
        <v>0</v>
      </c>
      <c r="DU76" s="80">
        <f t="shared" si="42"/>
        <v>0</v>
      </c>
      <c r="DV76" s="80">
        <f t="shared" si="42"/>
        <v>0</v>
      </c>
      <c r="DW76" s="80">
        <f t="shared" si="42"/>
        <v>0</v>
      </c>
      <c r="DX76" s="80">
        <f t="shared" si="42"/>
        <v>0</v>
      </c>
      <c r="DY76" s="80">
        <f t="shared" si="42"/>
        <v>0</v>
      </c>
      <c r="DZ76" s="80">
        <f t="shared" si="42"/>
        <v>0</v>
      </c>
      <c r="EA76" s="80">
        <f t="shared" si="42"/>
        <v>0</v>
      </c>
      <c r="EB76" s="80">
        <f t="shared" si="42"/>
        <v>0</v>
      </c>
      <c r="EC76" s="80">
        <f t="shared" si="42"/>
        <v>0</v>
      </c>
      <c r="ED76" s="80">
        <f t="shared" si="42"/>
        <v>0</v>
      </c>
      <c r="EE76" s="80">
        <f t="shared" si="42"/>
        <v>0</v>
      </c>
      <c r="EF76" s="80">
        <f t="shared" si="42"/>
        <v>0</v>
      </c>
      <c r="EG76" s="80">
        <f t="shared" si="42"/>
        <v>0</v>
      </c>
      <c r="EH76" s="80">
        <f t="shared" si="42"/>
        <v>0</v>
      </c>
      <c r="EI76" s="80">
        <f t="shared" si="42"/>
        <v>0</v>
      </c>
      <c r="EJ76" s="80">
        <f t="shared" si="42"/>
        <v>0</v>
      </c>
      <c r="EK76" s="80">
        <f t="shared" si="42"/>
        <v>0</v>
      </c>
      <c r="EL76" s="80">
        <f t="shared" si="42"/>
        <v>0</v>
      </c>
      <c r="EM76" s="80">
        <f t="shared" si="42"/>
        <v>0</v>
      </c>
      <c r="EN76" s="80">
        <f t="shared" si="42"/>
        <v>0</v>
      </c>
      <c r="EO76" s="80">
        <f t="shared" si="42"/>
        <v>0</v>
      </c>
      <c r="EP76" s="80">
        <f t="shared" si="42"/>
        <v>0</v>
      </c>
      <c r="EQ76" s="80">
        <f t="shared" si="42"/>
        <v>0</v>
      </c>
      <c r="ER76" s="80">
        <f t="shared" si="42"/>
        <v>0</v>
      </c>
      <c r="ES76" s="80">
        <f t="shared" si="42"/>
        <v>0</v>
      </c>
      <c r="ET76" s="80">
        <f t="shared" si="42"/>
        <v>0</v>
      </c>
      <c r="EU76" s="80">
        <f t="shared" si="42"/>
        <v>0</v>
      </c>
      <c r="EV76" s="80">
        <f t="shared" si="42"/>
        <v>0</v>
      </c>
      <c r="EW76" s="80">
        <f t="shared" si="42"/>
        <v>0</v>
      </c>
      <c r="EX76" s="80">
        <f t="shared" si="42"/>
        <v>0</v>
      </c>
      <c r="EY76" s="80">
        <f t="shared" si="42"/>
        <v>0</v>
      </c>
      <c r="EZ76" s="80">
        <f t="shared" si="42"/>
        <v>0</v>
      </c>
      <c r="FA76" s="80">
        <f t="shared" si="42"/>
        <v>0</v>
      </c>
      <c r="FB76" s="80">
        <f t="shared" si="42"/>
        <v>0</v>
      </c>
      <c r="FC76" s="80">
        <f t="shared" si="42"/>
        <v>0</v>
      </c>
      <c r="FD76" s="80">
        <f t="shared" si="42"/>
        <v>0</v>
      </c>
      <c r="FE76" s="80">
        <f t="shared" si="42"/>
        <v>0</v>
      </c>
      <c r="FF76" s="80">
        <f t="shared" si="42"/>
        <v>0</v>
      </c>
      <c r="FG76" s="80">
        <f t="shared" si="42"/>
        <v>0</v>
      </c>
      <c r="FH76" s="80">
        <f t="shared" si="42"/>
        <v>0</v>
      </c>
      <c r="FI76" s="80">
        <f t="shared" si="42"/>
        <v>0</v>
      </c>
      <c r="FJ76" s="80">
        <f t="shared" si="42"/>
        <v>0</v>
      </c>
      <c r="FK76" s="80">
        <f t="shared" si="42"/>
        <v>0</v>
      </c>
      <c r="FL76" s="80">
        <f t="shared" si="42"/>
        <v>0</v>
      </c>
      <c r="FM76" s="80">
        <f t="shared" si="42"/>
        <v>0</v>
      </c>
      <c r="FN76" s="80">
        <f t="shared" si="42"/>
        <v>0</v>
      </c>
      <c r="FO76" s="80">
        <f t="shared" si="42"/>
        <v>0</v>
      </c>
      <c r="FP76" s="80">
        <f t="shared" si="42"/>
        <v>0</v>
      </c>
      <c r="FQ76" s="80">
        <f t="shared" si="42"/>
        <v>0</v>
      </c>
      <c r="FR76" s="80">
        <f t="shared" si="42"/>
        <v>0</v>
      </c>
      <c r="FS76" s="80">
        <f t="shared" si="42"/>
        <v>0</v>
      </c>
      <c r="FT76" s="80">
        <f t="shared" si="42"/>
        <v>0</v>
      </c>
      <c r="FU76" s="80">
        <f t="shared" si="42"/>
        <v>0</v>
      </c>
      <c r="FV76" s="80">
        <f t="shared" si="42"/>
        <v>0</v>
      </c>
      <c r="FW76" s="80">
        <f t="shared" si="42"/>
        <v>0</v>
      </c>
      <c r="FX76" s="80">
        <f t="shared" ref="FX76:HL76" si="43">IF(AND(MID(BU76,3,1)="2",MID(BU76,4,1)="3"),1,0)</f>
        <v>0</v>
      </c>
      <c r="FY76" s="80">
        <f t="shared" si="43"/>
        <v>0</v>
      </c>
      <c r="FZ76" s="80">
        <f t="shared" si="43"/>
        <v>0</v>
      </c>
      <c r="GA76" s="80">
        <f t="shared" si="43"/>
        <v>0</v>
      </c>
      <c r="GB76" s="80">
        <f t="shared" si="43"/>
        <v>0</v>
      </c>
      <c r="GC76" s="80">
        <f t="shared" si="43"/>
        <v>0</v>
      </c>
      <c r="GD76" s="80">
        <f t="shared" si="43"/>
        <v>0</v>
      </c>
      <c r="GE76" s="80">
        <f t="shared" si="43"/>
        <v>0</v>
      </c>
      <c r="GF76" s="80">
        <f t="shared" si="43"/>
        <v>0</v>
      </c>
      <c r="GG76" s="80">
        <f t="shared" si="43"/>
        <v>0</v>
      </c>
      <c r="GH76" s="80">
        <f t="shared" si="43"/>
        <v>0</v>
      </c>
      <c r="GI76" s="80">
        <f t="shared" si="43"/>
        <v>0</v>
      </c>
      <c r="GJ76" s="80">
        <f t="shared" si="43"/>
        <v>0</v>
      </c>
      <c r="GK76" s="80">
        <f t="shared" si="43"/>
        <v>0</v>
      </c>
      <c r="GL76" s="80">
        <f t="shared" si="43"/>
        <v>0</v>
      </c>
      <c r="GM76" s="80">
        <f t="shared" si="43"/>
        <v>0</v>
      </c>
      <c r="GN76" s="80">
        <f t="shared" si="43"/>
        <v>0</v>
      </c>
      <c r="GO76" s="80">
        <f t="shared" si="43"/>
        <v>0</v>
      </c>
      <c r="GP76" s="80">
        <f t="shared" si="43"/>
        <v>0</v>
      </c>
      <c r="GQ76" s="80">
        <f t="shared" si="43"/>
        <v>0</v>
      </c>
      <c r="GR76" s="80">
        <f t="shared" si="43"/>
        <v>0</v>
      </c>
      <c r="GS76" s="80">
        <f t="shared" si="43"/>
        <v>0</v>
      </c>
      <c r="GT76" s="80">
        <f t="shared" si="43"/>
        <v>0</v>
      </c>
      <c r="GU76" s="80">
        <f t="shared" si="43"/>
        <v>0</v>
      </c>
      <c r="GV76" s="80">
        <f t="shared" si="43"/>
        <v>0</v>
      </c>
      <c r="GW76" s="80">
        <f t="shared" si="43"/>
        <v>0</v>
      </c>
      <c r="GX76" s="80">
        <f t="shared" si="43"/>
        <v>0</v>
      </c>
      <c r="GY76" s="80">
        <f t="shared" si="43"/>
        <v>0</v>
      </c>
      <c r="GZ76" s="80">
        <f t="shared" si="43"/>
        <v>0</v>
      </c>
      <c r="HA76" s="80">
        <f t="shared" si="43"/>
        <v>0</v>
      </c>
      <c r="HB76" s="80">
        <f t="shared" si="43"/>
        <v>0</v>
      </c>
      <c r="HC76" s="80">
        <f t="shared" si="43"/>
        <v>0</v>
      </c>
      <c r="HD76" s="80">
        <f t="shared" si="43"/>
        <v>0</v>
      </c>
      <c r="HE76" s="80">
        <f t="shared" si="43"/>
        <v>0</v>
      </c>
      <c r="HF76" s="80">
        <f t="shared" si="43"/>
        <v>0</v>
      </c>
      <c r="HG76" s="80">
        <f t="shared" si="43"/>
        <v>0</v>
      </c>
      <c r="HH76" s="80">
        <f t="shared" si="43"/>
        <v>0</v>
      </c>
      <c r="HI76" s="80">
        <f t="shared" si="43"/>
        <v>0</v>
      </c>
      <c r="HJ76" s="80">
        <f t="shared" si="43"/>
        <v>0</v>
      </c>
      <c r="HK76" s="80">
        <f t="shared" si="43"/>
        <v>0</v>
      </c>
      <c r="HL76" s="80">
        <f t="shared" si="43"/>
        <v>0</v>
      </c>
    </row>
    <row r="77" spans="1:220" s="80" customFormat="1" ht="26" x14ac:dyDescent="0.2">
      <c r="A77" s="268">
        <v>78</v>
      </c>
      <c r="B77" s="269" t="s">
        <v>2458</v>
      </c>
      <c r="C77" s="269" t="s">
        <v>2463</v>
      </c>
      <c r="D77" s="270" t="s">
        <v>2543</v>
      </c>
      <c r="E77" s="250"/>
      <c r="G77" s="80">
        <v>6</v>
      </c>
      <c r="H77" s="280" t="str" cm="1">
        <f t="array" aca="1" ref="H77" ca="1">INDEX(コード化!$CG$5:$CQ$110,H$3-6,$G77)</f>
        <v>600000</v>
      </c>
      <c r="I77" s="280" t="str" cm="1">
        <f t="array" aca="1" ref="I77" ca="1">INDEX(コード化!$CG$5:$CQ$110,I$3-6,$G77)</f>
        <v>600000</v>
      </c>
      <c r="J77" s="280" t="str" cm="1">
        <f t="array" aca="1" ref="J77" ca="1">INDEX(コード化!$CG$5:$CQ$110,J$3-6,$G77)</f>
        <v>600000</v>
      </c>
      <c r="K77" s="280" t="str" cm="1">
        <f t="array" aca="1" ref="K77" ca="1">INDEX(コード化!$CG$5:$CQ$110,K$3-6,$G77)</f>
        <v>600000</v>
      </c>
      <c r="L77" s="280" t="str" cm="1">
        <f t="array" aca="1" ref="L77" ca="1">INDEX(コード化!$CG$5:$CQ$110,L$3-6,$G77)</f>
        <v>600000</v>
      </c>
      <c r="M77" s="280" t="str" cm="1">
        <f t="array" aca="1" ref="M77" ca="1">INDEX(コード化!$CG$5:$CQ$110,M$3-6,$G77)</f>
        <v>600000</v>
      </c>
      <c r="N77" s="280" t="str" cm="1">
        <f t="array" ref="N77">INDEX(コード化!$CG$5:$CQ$110,N$3-6,$G77)</f>
        <v>600000</v>
      </c>
      <c r="O77" s="280" t="str" cm="1">
        <f t="array" ref="O77">INDEX(コード化!$CG$5:$CQ$110,O$3-6,$G77)</f>
        <v>600000</v>
      </c>
      <c r="P77" s="280" t="str" cm="1">
        <f t="array" ref="P77">INDEX(コード化!$CG$5:$CQ$110,P$3-6,$G77)</f>
        <v>600000</v>
      </c>
      <c r="Q77" s="280" t="str" cm="1">
        <f t="array" ref="Q77">INDEX(コード化!$CG$5:$CQ$110,Q$3-6,$G77)</f>
        <v>600000</v>
      </c>
      <c r="R77" s="280" t="str" cm="1">
        <f t="array" ref="R77">INDEX(コード化!$CG$5:$CQ$110,R$3-6,$G77)</f>
        <v>600000</v>
      </c>
      <c r="S77" s="280" t="str" cm="1">
        <f t="array" ref="S77">INDEX(コード化!$CG$5:$CQ$110,S$3-6,$G77)</f>
        <v>600000</v>
      </c>
      <c r="T77" s="280" t="str" cm="1">
        <f t="array" ref="T77">INDEX(コード化!$CG$5:$CQ$110,T$3-6,$G77)</f>
        <v>600000</v>
      </c>
      <c r="U77" s="280" t="str" cm="1">
        <f t="array" ref="U77">INDEX(コード化!$CG$5:$CQ$110,U$3-6,$G77)</f>
        <v>600000</v>
      </c>
      <c r="V77" s="280" t="str" cm="1">
        <f t="array" ref="V77">INDEX(コード化!$CG$5:$CQ$110,V$3-6,$G77)</f>
        <v>600000</v>
      </c>
      <c r="W77" s="280" t="str" cm="1">
        <f t="array" ref="W77">INDEX(コード化!$CG$5:$CQ$110,W$3-6,$G77)</f>
        <v>600000</v>
      </c>
      <c r="X77" s="280" t="str" cm="1">
        <f t="array" ref="X77">INDEX(コード化!$CG$5:$CQ$110,X$3-6,$G77)</f>
        <v>600000</v>
      </c>
      <c r="Y77" s="280" t="str" cm="1">
        <f t="array" ref="Y77">INDEX(コード化!$CG$5:$CQ$110,Y$3-6,$G77)</f>
        <v>600000</v>
      </c>
      <c r="Z77" s="280" t="str" cm="1">
        <f t="array" ref="Z77">INDEX(コード化!$CG$5:$CQ$110,Z$3-6,$G77)</f>
        <v>600000</v>
      </c>
      <c r="AA77" s="280" t="str" cm="1">
        <f t="array" ref="AA77">INDEX(コード化!$CG$5:$CQ$110,AA$3-6,$G77)</f>
        <v>600000</v>
      </c>
      <c r="AB77" s="280" t="str" cm="1">
        <f t="array" ref="AB77">INDEX(コード化!$CG$5:$CQ$110,AB$3-6,$G77)</f>
        <v>600000</v>
      </c>
      <c r="AC77" s="280" t="str" cm="1">
        <f t="array" ref="AC77">INDEX(コード化!$CG$5:$CQ$110,AC$3-6,$G77)</f>
        <v>600000</v>
      </c>
      <c r="AD77" s="280" t="str" cm="1">
        <f t="array" ref="AD77">INDEX(コード化!$CG$5:$CQ$110,AD$3-6,$G77)</f>
        <v>600000</v>
      </c>
      <c r="AE77" s="280" t="str" cm="1">
        <f t="array" ref="AE77">INDEX(コード化!$CG$5:$CQ$110,AE$3-6,$G77)</f>
        <v>600000</v>
      </c>
      <c r="AF77" s="280" t="str" cm="1">
        <f t="array" ref="AF77">INDEX(コード化!$CG$5:$CQ$110,AF$3-6,$G77)</f>
        <v>600000</v>
      </c>
      <c r="AG77" s="280" t="str" cm="1">
        <f t="array" ref="AG77">INDEX(コード化!$CG$5:$CQ$110,AG$3-6,$G77)</f>
        <v>600000</v>
      </c>
      <c r="AH77" s="280" t="str" cm="1">
        <f t="array" ref="AH77">INDEX(コード化!$CG$5:$CQ$110,AH$3-6,$G77)</f>
        <v>600000</v>
      </c>
      <c r="AI77" s="280" t="str" cm="1">
        <f t="array" ref="AI77">INDEX(コード化!$CG$5:$CQ$110,AI$3-6,$G77)</f>
        <v>600000</v>
      </c>
      <c r="AJ77" s="280" t="str" cm="1">
        <f t="array" ref="AJ77">INDEX(コード化!$CG$5:$CQ$110,AJ$3-6,$G77)</f>
        <v>600000</v>
      </c>
      <c r="AK77" s="280" t="str" cm="1">
        <f t="array" ref="AK77">INDEX(コード化!$CG$5:$CQ$110,AK$3-6,$G77)</f>
        <v>600000</v>
      </c>
      <c r="AL77" s="280" t="str" cm="1">
        <f t="array" ref="AL77">INDEX(コード化!$CG$5:$CQ$110,AL$3-6,$G77)</f>
        <v>600000</v>
      </c>
      <c r="AM77" s="280" t="str" cm="1">
        <f t="array" ref="AM77">INDEX(コード化!$CG$5:$CQ$110,AM$3-6,$G77)</f>
        <v>600000</v>
      </c>
      <c r="AN77" s="280" t="str" cm="1">
        <f t="array" ref="AN77">INDEX(コード化!$CG$5:$CQ$110,AN$3-6,$G77)</f>
        <v>600000</v>
      </c>
      <c r="AO77" s="280" t="str" cm="1">
        <f t="array" ref="AO77">INDEX(コード化!$CG$5:$CQ$110,AO$3-6,$G77)</f>
        <v>600000</v>
      </c>
      <c r="AP77" s="280" t="str" cm="1">
        <f t="array" ref="AP77">INDEX(コード化!$CG$5:$CQ$110,AP$3-6,$G77)</f>
        <v>600000</v>
      </c>
      <c r="AQ77" s="280" t="str" cm="1">
        <f t="array" ref="AQ77">INDEX(コード化!$CG$5:$CQ$110,AQ$3-6,$G77)</f>
        <v>600000</v>
      </c>
      <c r="AR77" s="280" t="str" cm="1">
        <f t="array" ref="AR77">INDEX(コード化!$CG$5:$CQ$110,AR$3-6,$G77)</f>
        <v>600000</v>
      </c>
      <c r="AS77" s="280" t="str" cm="1">
        <f t="array" ref="AS77">INDEX(コード化!$CG$5:$CQ$110,AS$3-6,$G77)</f>
        <v>600000</v>
      </c>
      <c r="AT77" s="280" t="str" cm="1">
        <f t="array" ref="AT77">INDEX(コード化!$CG$5:$CQ$110,AT$3-6,$G77)</f>
        <v>600000</v>
      </c>
      <c r="AU77" s="280" t="str" cm="1">
        <f t="array" ref="AU77">INDEX(コード化!$CG$5:$CQ$110,AU$3-6,$G77)</f>
        <v>600000</v>
      </c>
      <c r="AV77" s="280" t="str" cm="1">
        <f t="array" ref="AV77">INDEX(コード化!$CG$5:$CQ$110,AV$3-6,$G77)</f>
        <v>600000</v>
      </c>
      <c r="AW77" s="280" t="str" cm="1">
        <f t="array" ref="AW77">INDEX(コード化!$CG$5:$CQ$110,AW$3-6,$G77)</f>
        <v>600000</v>
      </c>
      <c r="AX77" s="280" t="str" cm="1">
        <f t="array" ref="AX77">INDEX(コード化!$CG$5:$CQ$110,AX$3-6,$G77)</f>
        <v>600000</v>
      </c>
      <c r="AY77" s="280" t="str" cm="1">
        <f t="array" ref="AY77">INDEX(コード化!$CG$5:$CQ$110,AY$3-6,$G77)</f>
        <v>600000</v>
      </c>
      <c r="AZ77" s="280" t="str" cm="1">
        <f t="array" ref="AZ77">INDEX(コード化!$CG$5:$CQ$110,AZ$3-6,$G77)</f>
        <v>600000</v>
      </c>
      <c r="BA77" s="280" t="str" cm="1">
        <f t="array" ref="BA77">INDEX(コード化!$CG$5:$CQ$110,BA$3-6,$G77)</f>
        <v>600000</v>
      </c>
      <c r="BB77" s="280" t="str" cm="1">
        <f t="array" ref="BB77">INDEX(コード化!$CG$5:$CQ$110,BB$3-6,$G77)</f>
        <v>600000</v>
      </c>
      <c r="BC77" s="280" t="str" cm="1">
        <f t="array" ref="BC77">INDEX(コード化!$CG$5:$CQ$110,BC$3-6,$G77)</f>
        <v>600000</v>
      </c>
      <c r="BD77" s="280" t="str" cm="1">
        <f t="array" ref="BD77">INDEX(コード化!$CG$5:$CQ$110,BD$3-6,$G77)</f>
        <v>600000</v>
      </c>
      <c r="BE77" s="280" t="str" cm="1">
        <f t="array" ref="BE77">INDEX(コード化!$CG$5:$CQ$110,BE$3-6,$G77)</f>
        <v>600000</v>
      </c>
      <c r="BF77" s="280" t="str" cm="1">
        <f t="array" ref="BF77">INDEX(コード化!$CG$5:$CQ$110,BF$3-6,$G77)</f>
        <v>600000</v>
      </c>
      <c r="BG77" s="280" t="str" cm="1">
        <f t="array" ref="BG77">INDEX(コード化!$CG$5:$CQ$110,BG$3-6,$G77)</f>
        <v>600000</v>
      </c>
      <c r="BH77" s="280" t="str" cm="1">
        <f t="array" ref="BH77">INDEX(コード化!$CG$5:$CQ$110,BH$3-6,$G77)</f>
        <v>600000</v>
      </c>
      <c r="BI77" s="280" t="str" cm="1">
        <f t="array" ref="BI77">INDEX(コード化!$CG$5:$CQ$110,BI$3-6,$G77)</f>
        <v>600000</v>
      </c>
      <c r="BJ77" s="280" t="str" cm="1">
        <f t="array" ref="BJ77">INDEX(コード化!$CG$5:$CQ$110,BJ$3-6,$G77)</f>
        <v>600000</v>
      </c>
      <c r="BK77" s="280" t="str" cm="1">
        <f t="array" ref="BK77">INDEX(コード化!$CG$5:$CQ$110,BK$3-6,$G77)</f>
        <v>600000</v>
      </c>
      <c r="BL77" s="280" t="str" cm="1">
        <f t="array" ref="BL77">INDEX(コード化!$CG$5:$CQ$110,BL$3-6,$G77)</f>
        <v>600000</v>
      </c>
      <c r="BM77" s="280" t="str" cm="1">
        <f t="array" ref="BM77">INDEX(コード化!$CG$5:$CQ$110,BM$3-6,$G77)</f>
        <v>600000</v>
      </c>
      <c r="BN77" s="280" t="str" cm="1">
        <f t="array" ref="BN77">INDEX(コード化!$CG$5:$CQ$110,BN$3-6,$G77)</f>
        <v>600000</v>
      </c>
      <c r="BO77" s="280" t="str" cm="1">
        <f t="array" ref="BO77">INDEX(コード化!$CG$5:$CQ$110,BO$3-6,$G77)</f>
        <v>600000</v>
      </c>
      <c r="BP77" s="280" t="str" cm="1">
        <f t="array" ref="BP77">INDEX(コード化!$CG$5:$CQ$110,BP$3-6,$G77)</f>
        <v>600000</v>
      </c>
      <c r="BQ77" s="280" t="str" cm="1">
        <f t="array" ref="BQ77">INDEX(コード化!$CG$5:$CQ$110,BQ$3-6,$G77)</f>
        <v>600000</v>
      </c>
      <c r="BR77" s="280" t="str" cm="1">
        <f t="array" ref="BR77">INDEX(コード化!$CG$5:$CQ$110,BR$3-6,$G77)</f>
        <v>600000</v>
      </c>
      <c r="BS77" s="280" t="str" cm="1">
        <f t="array" ref="BS77">INDEX(コード化!$CG$5:$CQ$110,BS$3-6,$G77)</f>
        <v>600000</v>
      </c>
      <c r="BT77" s="280" t="str" cm="1">
        <f t="array" ref="BT77">INDEX(コード化!$CG$5:$CQ$110,BT$3-6,$G77)</f>
        <v>600000</v>
      </c>
      <c r="BU77" s="280" t="str" cm="1">
        <f t="array" ref="BU77">INDEX(コード化!$CG$5:$CQ$110,BU$3-6,$G77)</f>
        <v>600000</v>
      </c>
      <c r="BV77" s="280" t="str" cm="1">
        <f t="array" ref="BV77">INDEX(コード化!$CG$5:$CQ$110,BV$3-6,$G77)</f>
        <v>600000</v>
      </c>
      <c r="BW77" s="280" t="str" cm="1">
        <f t="array" ref="BW77">INDEX(コード化!$CG$5:$CQ$110,BW$3-6,$G77)</f>
        <v>600000</v>
      </c>
      <c r="BX77" s="280" t="str" cm="1">
        <f t="array" ref="BX77">INDEX(コード化!$CG$5:$CQ$110,BX$3-6,$G77)</f>
        <v>600000</v>
      </c>
      <c r="BY77" s="280" t="str" cm="1">
        <f t="array" ref="BY77">INDEX(コード化!$CG$5:$CQ$110,BY$3-6,$G77)</f>
        <v>600000</v>
      </c>
      <c r="BZ77" s="280" t="str" cm="1">
        <f t="array" ref="BZ77">INDEX(コード化!$CG$5:$CQ$110,BZ$3-6,$G77)</f>
        <v>600000</v>
      </c>
      <c r="CA77" s="280" t="str" cm="1">
        <f t="array" ref="CA77">INDEX(コード化!$CG$5:$CQ$110,CA$3-6,$G77)</f>
        <v>600000</v>
      </c>
      <c r="CB77" s="280" t="str" cm="1">
        <f t="array" ref="CB77">INDEX(コード化!$CG$5:$CQ$110,CB$3-6,$G77)</f>
        <v>600000</v>
      </c>
      <c r="CC77" s="280" t="str" cm="1">
        <f t="array" ref="CC77">INDEX(コード化!$CG$5:$CQ$110,CC$3-6,$G77)</f>
        <v>600000</v>
      </c>
      <c r="CD77" s="280" t="str" cm="1">
        <f t="array" ref="CD77">INDEX(コード化!$CG$5:$CQ$110,CD$3-6,$G77)</f>
        <v>600000</v>
      </c>
      <c r="CE77" s="280" t="str" cm="1">
        <f t="array" ref="CE77">INDEX(コード化!$CG$5:$CQ$110,CE$3-6,$G77)</f>
        <v>600000</v>
      </c>
      <c r="CF77" s="280" t="str" cm="1">
        <f t="array" ref="CF77">INDEX(コード化!$CG$5:$CQ$110,CF$3-6,$G77)</f>
        <v>600000</v>
      </c>
      <c r="CG77" s="280" t="str" cm="1">
        <f t="array" ref="CG77">INDEX(コード化!$CG$5:$CQ$110,CG$3-6,$G77)</f>
        <v>600000</v>
      </c>
      <c r="CH77" s="280" t="str" cm="1">
        <f t="array" ref="CH77">INDEX(コード化!$CG$5:$CQ$110,CH$3-6,$G77)</f>
        <v>600000</v>
      </c>
      <c r="CI77" s="280" t="str" cm="1">
        <f t="array" ref="CI77">INDEX(コード化!$CG$5:$CQ$110,CI$3-6,$G77)</f>
        <v>600000</v>
      </c>
      <c r="CJ77" s="280" t="str" cm="1">
        <f t="array" ref="CJ77">INDEX(コード化!$CG$5:$CQ$110,CJ$3-6,$G77)</f>
        <v>600000</v>
      </c>
      <c r="CK77" s="280" t="str" cm="1">
        <f t="array" ref="CK77">INDEX(コード化!$CG$5:$CQ$110,CK$3-6,$G77)</f>
        <v>600000</v>
      </c>
      <c r="CL77" s="280" t="str" cm="1">
        <f t="array" ref="CL77">INDEX(コード化!$CG$5:$CQ$110,CL$3-6,$G77)</f>
        <v>600000</v>
      </c>
      <c r="CM77" s="280" t="str" cm="1">
        <f t="array" ref="CM77">INDEX(コード化!$CG$5:$CQ$110,CM$3-6,$G77)</f>
        <v>600000</v>
      </c>
      <c r="CN77" s="280" t="str" cm="1">
        <f t="array" ref="CN77">INDEX(コード化!$CG$5:$CQ$110,CN$3-6,$G77)</f>
        <v>600000</v>
      </c>
      <c r="CO77" s="280" t="str" cm="1">
        <f t="array" ref="CO77">INDEX(コード化!$CG$5:$CQ$110,CO$3-6,$G77)</f>
        <v>600000</v>
      </c>
      <c r="CP77" s="280" t="str" cm="1">
        <f t="array" ref="CP77">INDEX(コード化!$CG$5:$CQ$110,CP$3-6,$G77)</f>
        <v>600000</v>
      </c>
      <c r="CQ77" s="280" t="str" cm="1">
        <f t="array" ref="CQ77">INDEX(コード化!$CG$5:$CQ$110,CQ$3-6,$G77)</f>
        <v>600000</v>
      </c>
      <c r="CR77" s="280" t="str" cm="1">
        <f t="array" ref="CR77">INDEX(コード化!$CG$5:$CQ$110,CR$3-6,$G77)</f>
        <v>600000</v>
      </c>
      <c r="CS77" s="280" t="str" cm="1">
        <f t="array" ref="CS77">INDEX(コード化!$CG$5:$CQ$110,CS$3-6,$G77)</f>
        <v>600000</v>
      </c>
      <c r="CT77" s="280" t="str" cm="1">
        <f t="array" ref="CT77">INDEX(コード化!$CG$5:$CQ$110,CT$3-6,$G77)</f>
        <v>600000</v>
      </c>
      <c r="CU77" s="280" t="str" cm="1">
        <f t="array" ref="CU77">INDEX(コード化!$CG$5:$CQ$110,CU$3-6,$G77)</f>
        <v>600000</v>
      </c>
      <c r="CV77" s="280" t="str" cm="1">
        <f t="array" ref="CV77">INDEX(コード化!$CG$5:$CQ$110,CV$3-6,$G77)</f>
        <v>600000</v>
      </c>
      <c r="CW77" s="280" t="str" cm="1">
        <f t="array" ref="CW77">INDEX(コード化!$CG$5:$CQ$110,CW$3-6,$G77)</f>
        <v>600000</v>
      </c>
      <c r="CX77" s="280" t="str" cm="1">
        <f t="array" ref="CX77">INDEX(コード化!$CG$5:$CQ$110,CX$3-6,$G77)</f>
        <v>600000</v>
      </c>
      <c r="CY77" s="280" t="str" cm="1">
        <f t="array" ref="CY77">INDEX(コード化!$CG$5:$CQ$110,CY$3-6,$G77)</f>
        <v>600000</v>
      </c>
      <c r="CZ77" s="280" t="str" cm="1">
        <f t="array" ref="CZ77">INDEX(コード化!$CG$5:$CQ$110,CZ$3-6,$G77)</f>
        <v>600000</v>
      </c>
      <c r="DA77" s="280" t="str" cm="1">
        <f t="array" ref="DA77">INDEX(コード化!$CG$5:$CQ$110,DA$3-6,$G77)</f>
        <v>600000</v>
      </c>
      <c r="DB77" s="280" t="str" cm="1">
        <f t="array" ref="DB77">INDEX(コード化!$CG$5:$CQ$110,DB$3-6,$G77)</f>
        <v>600000</v>
      </c>
      <c r="DC77" s="280" t="str" cm="1">
        <f t="array" ref="DC77">INDEX(コード化!$CG$5:$CQ$110,DC$3-6,$G77)</f>
        <v>600000</v>
      </c>
      <c r="DD77" s="280" t="str" cm="1">
        <f t="array" ref="DD77">INDEX(コード化!$CG$5:$CQ$110,DD$3-6,$G77)</f>
        <v>600000</v>
      </c>
      <c r="DE77" s="280" t="str" cm="1">
        <f t="array" ref="DE77">INDEX(コード化!$CG$5:$CQ$110,DE$3-6,$G77)</f>
        <v>600000</v>
      </c>
      <c r="DF77" s="280" t="str" cm="1">
        <f t="array" ref="DF77">INDEX(コード化!$CG$5:$CQ$110,DF$3-6,$G77)</f>
        <v>600000</v>
      </c>
      <c r="DG77" s="280" t="str" cm="1">
        <f t="array" ref="DG77">INDEX(コード化!$CG$5:$CQ$110,DG$3-6,$G77)</f>
        <v>600000</v>
      </c>
      <c r="DH77" s="280" t="str" cm="1">
        <f t="array" ref="DH77">INDEX(コード化!$CG$5:$CQ$110,DH$3-6,$G77)</f>
        <v>600000</v>
      </c>
      <c r="DI77" s="280" t="str" cm="1">
        <f t="array" ref="DI77">INDEX(コード化!$CG$5:$CQ$110,DI$3-6,$G77)</f>
        <v>600000</v>
      </c>
      <c r="DK77" s="80">
        <f ca="1">IF(AND(MID(H77,3,1)="1",OR(MID(H77,4,1)="1",MID(H77,4,1)="2",MID(H77,4,1)="3")),1,0)</f>
        <v>0</v>
      </c>
      <c r="DL77" s="80">
        <f t="shared" ref="DL77:FW77" ca="1" si="44">IF(AND(MID(I77,3,1)="1",OR(MID(I77,4,1)="1",MID(I77,4,1)="2",MID(I77,4,1)="3")),1,0)</f>
        <v>0</v>
      </c>
      <c r="DM77" s="80">
        <f t="shared" ca="1" si="44"/>
        <v>0</v>
      </c>
      <c r="DN77" s="80">
        <f t="shared" ca="1" si="44"/>
        <v>0</v>
      </c>
      <c r="DO77" s="80">
        <f t="shared" ca="1" si="44"/>
        <v>0</v>
      </c>
      <c r="DP77" s="80">
        <f t="shared" ca="1" si="44"/>
        <v>0</v>
      </c>
      <c r="DQ77" s="80">
        <f t="shared" si="44"/>
        <v>0</v>
      </c>
      <c r="DR77" s="80">
        <f t="shared" si="44"/>
        <v>0</v>
      </c>
      <c r="DS77" s="80">
        <f t="shared" si="44"/>
        <v>0</v>
      </c>
      <c r="DT77" s="80">
        <f t="shared" si="44"/>
        <v>0</v>
      </c>
      <c r="DU77" s="80">
        <f t="shared" si="44"/>
        <v>0</v>
      </c>
      <c r="DV77" s="80">
        <f t="shared" si="44"/>
        <v>0</v>
      </c>
      <c r="DW77" s="80">
        <f t="shared" si="44"/>
        <v>0</v>
      </c>
      <c r="DX77" s="80">
        <f t="shared" si="44"/>
        <v>0</v>
      </c>
      <c r="DY77" s="80">
        <f t="shared" si="44"/>
        <v>0</v>
      </c>
      <c r="DZ77" s="80">
        <f t="shared" si="44"/>
        <v>0</v>
      </c>
      <c r="EA77" s="80">
        <f t="shared" si="44"/>
        <v>0</v>
      </c>
      <c r="EB77" s="80">
        <f t="shared" si="44"/>
        <v>0</v>
      </c>
      <c r="EC77" s="80">
        <f t="shared" si="44"/>
        <v>0</v>
      </c>
      <c r="ED77" s="80">
        <f t="shared" si="44"/>
        <v>0</v>
      </c>
      <c r="EE77" s="80">
        <f t="shared" si="44"/>
        <v>0</v>
      </c>
      <c r="EF77" s="80">
        <f t="shared" si="44"/>
        <v>0</v>
      </c>
      <c r="EG77" s="80">
        <f t="shared" si="44"/>
        <v>0</v>
      </c>
      <c r="EH77" s="80">
        <f t="shared" si="44"/>
        <v>0</v>
      </c>
      <c r="EI77" s="80">
        <f t="shared" si="44"/>
        <v>0</v>
      </c>
      <c r="EJ77" s="80">
        <f t="shared" si="44"/>
        <v>0</v>
      </c>
      <c r="EK77" s="80">
        <f t="shared" si="44"/>
        <v>0</v>
      </c>
      <c r="EL77" s="80">
        <f t="shared" si="44"/>
        <v>0</v>
      </c>
      <c r="EM77" s="80">
        <f t="shared" si="44"/>
        <v>0</v>
      </c>
      <c r="EN77" s="80">
        <f t="shared" si="44"/>
        <v>0</v>
      </c>
      <c r="EO77" s="80">
        <f t="shared" si="44"/>
        <v>0</v>
      </c>
      <c r="EP77" s="80">
        <f t="shared" si="44"/>
        <v>0</v>
      </c>
      <c r="EQ77" s="80">
        <f t="shared" si="44"/>
        <v>0</v>
      </c>
      <c r="ER77" s="80">
        <f t="shared" si="44"/>
        <v>0</v>
      </c>
      <c r="ES77" s="80">
        <f t="shared" si="44"/>
        <v>0</v>
      </c>
      <c r="ET77" s="80">
        <f t="shared" si="44"/>
        <v>0</v>
      </c>
      <c r="EU77" s="80">
        <f t="shared" si="44"/>
        <v>0</v>
      </c>
      <c r="EV77" s="80">
        <f t="shared" si="44"/>
        <v>0</v>
      </c>
      <c r="EW77" s="80">
        <f t="shared" si="44"/>
        <v>0</v>
      </c>
      <c r="EX77" s="80">
        <f t="shared" si="44"/>
        <v>0</v>
      </c>
      <c r="EY77" s="80">
        <f t="shared" si="44"/>
        <v>0</v>
      </c>
      <c r="EZ77" s="80">
        <f t="shared" si="44"/>
        <v>0</v>
      </c>
      <c r="FA77" s="80">
        <f t="shared" si="44"/>
        <v>0</v>
      </c>
      <c r="FB77" s="80">
        <f t="shared" si="44"/>
        <v>0</v>
      </c>
      <c r="FC77" s="80">
        <f t="shared" si="44"/>
        <v>0</v>
      </c>
      <c r="FD77" s="80">
        <f t="shared" si="44"/>
        <v>0</v>
      </c>
      <c r="FE77" s="80">
        <f t="shared" si="44"/>
        <v>0</v>
      </c>
      <c r="FF77" s="80">
        <f t="shared" si="44"/>
        <v>0</v>
      </c>
      <c r="FG77" s="80">
        <f t="shared" si="44"/>
        <v>0</v>
      </c>
      <c r="FH77" s="80">
        <f t="shared" si="44"/>
        <v>0</v>
      </c>
      <c r="FI77" s="80">
        <f t="shared" si="44"/>
        <v>0</v>
      </c>
      <c r="FJ77" s="80">
        <f t="shared" si="44"/>
        <v>0</v>
      </c>
      <c r="FK77" s="80">
        <f t="shared" si="44"/>
        <v>0</v>
      </c>
      <c r="FL77" s="80">
        <f t="shared" si="44"/>
        <v>0</v>
      </c>
      <c r="FM77" s="80">
        <f t="shared" si="44"/>
        <v>0</v>
      </c>
      <c r="FN77" s="80">
        <f t="shared" si="44"/>
        <v>0</v>
      </c>
      <c r="FO77" s="80">
        <f t="shared" si="44"/>
        <v>0</v>
      </c>
      <c r="FP77" s="80">
        <f t="shared" si="44"/>
        <v>0</v>
      </c>
      <c r="FQ77" s="80">
        <f t="shared" si="44"/>
        <v>0</v>
      </c>
      <c r="FR77" s="80">
        <f t="shared" si="44"/>
        <v>0</v>
      </c>
      <c r="FS77" s="80">
        <f t="shared" si="44"/>
        <v>0</v>
      </c>
      <c r="FT77" s="80">
        <f t="shared" si="44"/>
        <v>0</v>
      </c>
      <c r="FU77" s="80">
        <f t="shared" si="44"/>
        <v>0</v>
      </c>
      <c r="FV77" s="80">
        <f t="shared" si="44"/>
        <v>0</v>
      </c>
      <c r="FW77" s="80">
        <f t="shared" si="44"/>
        <v>0</v>
      </c>
      <c r="FX77" s="80">
        <f t="shared" ref="FX77:HL77" si="45">IF(AND(MID(BU77,3,1)="1",OR(MID(BU77,4,1)="1",MID(BU77,4,1)="2",MID(BU77,4,1)="3")),1,0)</f>
        <v>0</v>
      </c>
      <c r="FY77" s="80">
        <f t="shared" si="45"/>
        <v>0</v>
      </c>
      <c r="FZ77" s="80">
        <f t="shared" si="45"/>
        <v>0</v>
      </c>
      <c r="GA77" s="80">
        <f t="shared" si="45"/>
        <v>0</v>
      </c>
      <c r="GB77" s="80">
        <f t="shared" si="45"/>
        <v>0</v>
      </c>
      <c r="GC77" s="80">
        <f t="shared" si="45"/>
        <v>0</v>
      </c>
      <c r="GD77" s="80">
        <f t="shared" si="45"/>
        <v>0</v>
      </c>
      <c r="GE77" s="80">
        <f t="shared" si="45"/>
        <v>0</v>
      </c>
      <c r="GF77" s="80">
        <f t="shared" si="45"/>
        <v>0</v>
      </c>
      <c r="GG77" s="80">
        <f t="shared" si="45"/>
        <v>0</v>
      </c>
      <c r="GH77" s="80">
        <f t="shared" si="45"/>
        <v>0</v>
      </c>
      <c r="GI77" s="80">
        <f t="shared" si="45"/>
        <v>0</v>
      </c>
      <c r="GJ77" s="80">
        <f t="shared" si="45"/>
        <v>0</v>
      </c>
      <c r="GK77" s="80">
        <f t="shared" si="45"/>
        <v>0</v>
      </c>
      <c r="GL77" s="80">
        <f t="shared" si="45"/>
        <v>0</v>
      </c>
      <c r="GM77" s="80">
        <f t="shared" si="45"/>
        <v>0</v>
      </c>
      <c r="GN77" s="80">
        <f t="shared" si="45"/>
        <v>0</v>
      </c>
      <c r="GO77" s="80">
        <f t="shared" si="45"/>
        <v>0</v>
      </c>
      <c r="GP77" s="80">
        <f t="shared" si="45"/>
        <v>0</v>
      </c>
      <c r="GQ77" s="80">
        <f t="shared" si="45"/>
        <v>0</v>
      </c>
      <c r="GR77" s="80">
        <f t="shared" si="45"/>
        <v>0</v>
      </c>
      <c r="GS77" s="80">
        <f t="shared" si="45"/>
        <v>0</v>
      </c>
      <c r="GT77" s="80">
        <f t="shared" si="45"/>
        <v>0</v>
      </c>
      <c r="GU77" s="80">
        <f t="shared" si="45"/>
        <v>0</v>
      </c>
      <c r="GV77" s="80">
        <f t="shared" si="45"/>
        <v>0</v>
      </c>
      <c r="GW77" s="80">
        <f t="shared" si="45"/>
        <v>0</v>
      </c>
      <c r="GX77" s="80">
        <f t="shared" si="45"/>
        <v>0</v>
      </c>
      <c r="GY77" s="80">
        <f t="shared" si="45"/>
        <v>0</v>
      </c>
      <c r="GZ77" s="80">
        <f t="shared" si="45"/>
        <v>0</v>
      </c>
      <c r="HA77" s="80">
        <f t="shared" si="45"/>
        <v>0</v>
      </c>
      <c r="HB77" s="80">
        <f t="shared" si="45"/>
        <v>0</v>
      </c>
      <c r="HC77" s="80">
        <f t="shared" si="45"/>
        <v>0</v>
      </c>
      <c r="HD77" s="80">
        <f t="shared" si="45"/>
        <v>0</v>
      </c>
      <c r="HE77" s="80">
        <f t="shared" si="45"/>
        <v>0</v>
      </c>
      <c r="HF77" s="80">
        <f t="shared" si="45"/>
        <v>0</v>
      </c>
      <c r="HG77" s="80">
        <f t="shared" si="45"/>
        <v>0</v>
      </c>
      <c r="HH77" s="80">
        <f t="shared" si="45"/>
        <v>0</v>
      </c>
      <c r="HI77" s="80">
        <f t="shared" si="45"/>
        <v>0</v>
      </c>
      <c r="HJ77" s="80">
        <f t="shared" si="45"/>
        <v>0</v>
      </c>
      <c r="HK77" s="80">
        <f t="shared" si="45"/>
        <v>0</v>
      </c>
      <c r="HL77" s="80">
        <f t="shared" si="45"/>
        <v>0</v>
      </c>
    </row>
    <row r="78" spans="1:220" s="80" customFormat="1" ht="39" x14ac:dyDescent="0.2">
      <c r="A78" s="268">
        <v>79</v>
      </c>
      <c r="B78" s="269" t="s">
        <v>2458</v>
      </c>
      <c r="C78" s="269" t="s">
        <v>2535</v>
      </c>
      <c r="D78" s="270" t="s">
        <v>2544</v>
      </c>
      <c r="E78" s="250"/>
      <c r="G78" s="80">
        <v>6</v>
      </c>
      <c r="H78" s="280" t="str" cm="1">
        <f t="array" aca="1" ref="H78" ca="1">INDEX(コード化!$CG$5:$CQ$110,H$3-6,$G78)</f>
        <v>600000</v>
      </c>
      <c r="I78" s="280" t="str" cm="1">
        <f t="array" aca="1" ref="I78" ca="1">INDEX(コード化!$CG$5:$CQ$110,I$3-6,$G78)</f>
        <v>600000</v>
      </c>
      <c r="J78" s="280" t="str" cm="1">
        <f t="array" aca="1" ref="J78" ca="1">INDEX(コード化!$CG$5:$CQ$110,J$3-6,$G78)</f>
        <v>600000</v>
      </c>
      <c r="K78" s="280" t="str" cm="1">
        <f t="array" aca="1" ref="K78" ca="1">INDEX(コード化!$CG$5:$CQ$110,K$3-6,$G78)</f>
        <v>600000</v>
      </c>
      <c r="L78" s="280" t="str" cm="1">
        <f t="array" aca="1" ref="L78" ca="1">INDEX(コード化!$CG$5:$CQ$110,L$3-6,$G78)</f>
        <v>600000</v>
      </c>
      <c r="M78" s="280" t="str" cm="1">
        <f t="array" aca="1" ref="M78" ca="1">INDEX(コード化!$CG$5:$CQ$110,M$3-6,$G78)</f>
        <v>600000</v>
      </c>
      <c r="N78" s="280" t="str" cm="1">
        <f t="array" ref="N78">INDEX(コード化!$CG$5:$CQ$110,N$3-6,$G78)</f>
        <v>600000</v>
      </c>
      <c r="O78" s="280" t="str" cm="1">
        <f t="array" ref="O78">INDEX(コード化!$CG$5:$CQ$110,O$3-6,$G78)</f>
        <v>600000</v>
      </c>
      <c r="P78" s="280" t="str" cm="1">
        <f t="array" ref="P78">INDEX(コード化!$CG$5:$CQ$110,P$3-6,$G78)</f>
        <v>600000</v>
      </c>
      <c r="Q78" s="280" t="str" cm="1">
        <f t="array" ref="Q78">INDEX(コード化!$CG$5:$CQ$110,Q$3-6,$G78)</f>
        <v>600000</v>
      </c>
      <c r="R78" s="280" t="str" cm="1">
        <f t="array" ref="R78">INDEX(コード化!$CG$5:$CQ$110,R$3-6,$G78)</f>
        <v>600000</v>
      </c>
      <c r="S78" s="280" t="str" cm="1">
        <f t="array" ref="S78">INDEX(コード化!$CG$5:$CQ$110,S$3-6,$G78)</f>
        <v>600000</v>
      </c>
      <c r="T78" s="280" t="str" cm="1">
        <f t="array" ref="T78">INDEX(コード化!$CG$5:$CQ$110,T$3-6,$G78)</f>
        <v>600000</v>
      </c>
      <c r="U78" s="280" t="str" cm="1">
        <f t="array" ref="U78">INDEX(コード化!$CG$5:$CQ$110,U$3-6,$G78)</f>
        <v>600000</v>
      </c>
      <c r="V78" s="280" t="str" cm="1">
        <f t="array" ref="V78">INDEX(コード化!$CG$5:$CQ$110,V$3-6,$G78)</f>
        <v>600000</v>
      </c>
      <c r="W78" s="280" t="str" cm="1">
        <f t="array" ref="W78">INDEX(コード化!$CG$5:$CQ$110,W$3-6,$G78)</f>
        <v>600000</v>
      </c>
      <c r="X78" s="280" t="str" cm="1">
        <f t="array" ref="X78">INDEX(コード化!$CG$5:$CQ$110,X$3-6,$G78)</f>
        <v>600000</v>
      </c>
      <c r="Y78" s="280" t="str" cm="1">
        <f t="array" ref="Y78">INDEX(コード化!$CG$5:$CQ$110,Y$3-6,$G78)</f>
        <v>600000</v>
      </c>
      <c r="Z78" s="280" t="str" cm="1">
        <f t="array" ref="Z78">INDEX(コード化!$CG$5:$CQ$110,Z$3-6,$G78)</f>
        <v>600000</v>
      </c>
      <c r="AA78" s="280" t="str" cm="1">
        <f t="array" ref="AA78">INDEX(コード化!$CG$5:$CQ$110,AA$3-6,$G78)</f>
        <v>600000</v>
      </c>
      <c r="AB78" s="280" t="str" cm="1">
        <f t="array" ref="AB78">INDEX(コード化!$CG$5:$CQ$110,AB$3-6,$G78)</f>
        <v>600000</v>
      </c>
      <c r="AC78" s="280" t="str" cm="1">
        <f t="array" ref="AC78">INDEX(コード化!$CG$5:$CQ$110,AC$3-6,$G78)</f>
        <v>600000</v>
      </c>
      <c r="AD78" s="280" t="str" cm="1">
        <f t="array" ref="AD78">INDEX(コード化!$CG$5:$CQ$110,AD$3-6,$G78)</f>
        <v>600000</v>
      </c>
      <c r="AE78" s="280" t="str" cm="1">
        <f t="array" ref="AE78">INDEX(コード化!$CG$5:$CQ$110,AE$3-6,$G78)</f>
        <v>600000</v>
      </c>
      <c r="AF78" s="280" t="str" cm="1">
        <f t="array" ref="AF78">INDEX(コード化!$CG$5:$CQ$110,AF$3-6,$G78)</f>
        <v>600000</v>
      </c>
      <c r="AG78" s="280" t="str" cm="1">
        <f t="array" ref="AG78">INDEX(コード化!$CG$5:$CQ$110,AG$3-6,$G78)</f>
        <v>600000</v>
      </c>
      <c r="AH78" s="280" t="str" cm="1">
        <f t="array" ref="AH78">INDEX(コード化!$CG$5:$CQ$110,AH$3-6,$G78)</f>
        <v>600000</v>
      </c>
      <c r="AI78" s="280" t="str" cm="1">
        <f t="array" ref="AI78">INDEX(コード化!$CG$5:$CQ$110,AI$3-6,$G78)</f>
        <v>600000</v>
      </c>
      <c r="AJ78" s="280" t="str" cm="1">
        <f t="array" ref="AJ78">INDEX(コード化!$CG$5:$CQ$110,AJ$3-6,$G78)</f>
        <v>600000</v>
      </c>
      <c r="AK78" s="280" t="str" cm="1">
        <f t="array" ref="AK78">INDEX(コード化!$CG$5:$CQ$110,AK$3-6,$G78)</f>
        <v>600000</v>
      </c>
      <c r="AL78" s="280" t="str" cm="1">
        <f t="array" ref="AL78">INDEX(コード化!$CG$5:$CQ$110,AL$3-6,$G78)</f>
        <v>600000</v>
      </c>
      <c r="AM78" s="280" t="str" cm="1">
        <f t="array" ref="AM78">INDEX(コード化!$CG$5:$CQ$110,AM$3-6,$G78)</f>
        <v>600000</v>
      </c>
      <c r="AN78" s="280" t="str" cm="1">
        <f t="array" ref="AN78">INDEX(コード化!$CG$5:$CQ$110,AN$3-6,$G78)</f>
        <v>600000</v>
      </c>
      <c r="AO78" s="280" t="str" cm="1">
        <f t="array" ref="AO78">INDEX(コード化!$CG$5:$CQ$110,AO$3-6,$G78)</f>
        <v>600000</v>
      </c>
      <c r="AP78" s="280" t="str" cm="1">
        <f t="array" ref="AP78">INDEX(コード化!$CG$5:$CQ$110,AP$3-6,$G78)</f>
        <v>600000</v>
      </c>
      <c r="AQ78" s="280" t="str" cm="1">
        <f t="array" ref="AQ78">INDEX(コード化!$CG$5:$CQ$110,AQ$3-6,$G78)</f>
        <v>600000</v>
      </c>
      <c r="AR78" s="280" t="str" cm="1">
        <f t="array" ref="AR78">INDEX(コード化!$CG$5:$CQ$110,AR$3-6,$G78)</f>
        <v>600000</v>
      </c>
      <c r="AS78" s="280" t="str" cm="1">
        <f t="array" ref="AS78">INDEX(コード化!$CG$5:$CQ$110,AS$3-6,$G78)</f>
        <v>600000</v>
      </c>
      <c r="AT78" s="280" t="str" cm="1">
        <f t="array" ref="AT78">INDEX(コード化!$CG$5:$CQ$110,AT$3-6,$G78)</f>
        <v>600000</v>
      </c>
      <c r="AU78" s="280" t="str" cm="1">
        <f t="array" ref="AU78">INDEX(コード化!$CG$5:$CQ$110,AU$3-6,$G78)</f>
        <v>600000</v>
      </c>
      <c r="AV78" s="280" t="str" cm="1">
        <f t="array" ref="AV78">INDEX(コード化!$CG$5:$CQ$110,AV$3-6,$G78)</f>
        <v>600000</v>
      </c>
      <c r="AW78" s="280" t="str" cm="1">
        <f t="array" ref="AW78">INDEX(コード化!$CG$5:$CQ$110,AW$3-6,$G78)</f>
        <v>600000</v>
      </c>
      <c r="AX78" s="280" t="str" cm="1">
        <f t="array" ref="AX78">INDEX(コード化!$CG$5:$CQ$110,AX$3-6,$G78)</f>
        <v>600000</v>
      </c>
      <c r="AY78" s="280" t="str" cm="1">
        <f t="array" ref="AY78">INDEX(コード化!$CG$5:$CQ$110,AY$3-6,$G78)</f>
        <v>600000</v>
      </c>
      <c r="AZ78" s="280" t="str" cm="1">
        <f t="array" ref="AZ78">INDEX(コード化!$CG$5:$CQ$110,AZ$3-6,$G78)</f>
        <v>600000</v>
      </c>
      <c r="BA78" s="280" t="str" cm="1">
        <f t="array" ref="BA78">INDEX(コード化!$CG$5:$CQ$110,BA$3-6,$G78)</f>
        <v>600000</v>
      </c>
      <c r="BB78" s="280" t="str" cm="1">
        <f t="array" ref="BB78">INDEX(コード化!$CG$5:$CQ$110,BB$3-6,$G78)</f>
        <v>600000</v>
      </c>
      <c r="BC78" s="280" t="str" cm="1">
        <f t="array" ref="BC78">INDEX(コード化!$CG$5:$CQ$110,BC$3-6,$G78)</f>
        <v>600000</v>
      </c>
      <c r="BD78" s="280" t="str" cm="1">
        <f t="array" ref="BD78">INDEX(コード化!$CG$5:$CQ$110,BD$3-6,$G78)</f>
        <v>600000</v>
      </c>
      <c r="BE78" s="280" t="str" cm="1">
        <f t="array" ref="BE78">INDEX(コード化!$CG$5:$CQ$110,BE$3-6,$G78)</f>
        <v>600000</v>
      </c>
      <c r="BF78" s="280" t="str" cm="1">
        <f t="array" ref="BF78">INDEX(コード化!$CG$5:$CQ$110,BF$3-6,$G78)</f>
        <v>600000</v>
      </c>
      <c r="BG78" s="280" t="str" cm="1">
        <f t="array" ref="BG78">INDEX(コード化!$CG$5:$CQ$110,BG$3-6,$G78)</f>
        <v>600000</v>
      </c>
      <c r="BH78" s="280" t="str" cm="1">
        <f t="array" ref="BH78">INDEX(コード化!$CG$5:$CQ$110,BH$3-6,$G78)</f>
        <v>600000</v>
      </c>
      <c r="BI78" s="280" t="str" cm="1">
        <f t="array" ref="BI78">INDEX(コード化!$CG$5:$CQ$110,BI$3-6,$G78)</f>
        <v>600000</v>
      </c>
      <c r="BJ78" s="280" t="str" cm="1">
        <f t="array" ref="BJ78">INDEX(コード化!$CG$5:$CQ$110,BJ$3-6,$G78)</f>
        <v>600000</v>
      </c>
      <c r="BK78" s="280" t="str" cm="1">
        <f t="array" ref="BK78">INDEX(コード化!$CG$5:$CQ$110,BK$3-6,$G78)</f>
        <v>600000</v>
      </c>
      <c r="BL78" s="280" t="str" cm="1">
        <f t="array" ref="BL78">INDEX(コード化!$CG$5:$CQ$110,BL$3-6,$G78)</f>
        <v>600000</v>
      </c>
      <c r="BM78" s="280" t="str" cm="1">
        <f t="array" ref="BM78">INDEX(コード化!$CG$5:$CQ$110,BM$3-6,$G78)</f>
        <v>600000</v>
      </c>
      <c r="BN78" s="280" t="str" cm="1">
        <f t="array" ref="BN78">INDEX(コード化!$CG$5:$CQ$110,BN$3-6,$G78)</f>
        <v>600000</v>
      </c>
      <c r="BO78" s="280" t="str" cm="1">
        <f t="array" ref="BO78">INDEX(コード化!$CG$5:$CQ$110,BO$3-6,$G78)</f>
        <v>600000</v>
      </c>
      <c r="BP78" s="280" t="str" cm="1">
        <f t="array" ref="BP78">INDEX(コード化!$CG$5:$CQ$110,BP$3-6,$G78)</f>
        <v>600000</v>
      </c>
      <c r="BQ78" s="280" t="str" cm="1">
        <f t="array" ref="BQ78">INDEX(コード化!$CG$5:$CQ$110,BQ$3-6,$G78)</f>
        <v>600000</v>
      </c>
      <c r="BR78" s="280" t="str" cm="1">
        <f t="array" ref="BR78">INDEX(コード化!$CG$5:$CQ$110,BR$3-6,$G78)</f>
        <v>600000</v>
      </c>
      <c r="BS78" s="280" t="str" cm="1">
        <f t="array" ref="BS78">INDEX(コード化!$CG$5:$CQ$110,BS$3-6,$G78)</f>
        <v>600000</v>
      </c>
      <c r="BT78" s="280" t="str" cm="1">
        <f t="array" ref="BT78">INDEX(コード化!$CG$5:$CQ$110,BT$3-6,$G78)</f>
        <v>600000</v>
      </c>
      <c r="BU78" s="280" t="str" cm="1">
        <f t="array" ref="BU78">INDEX(コード化!$CG$5:$CQ$110,BU$3-6,$G78)</f>
        <v>600000</v>
      </c>
      <c r="BV78" s="280" t="str" cm="1">
        <f t="array" ref="BV78">INDEX(コード化!$CG$5:$CQ$110,BV$3-6,$G78)</f>
        <v>600000</v>
      </c>
      <c r="BW78" s="280" t="str" cm="1">
        <f t="array" ref="BW78">INDEX(コード化!$CG$5:$CQ$110,BW$3-6,$G78)</f>
        <v>600000</v>
      </c>
      <c r="BX78" s="280" t="str" cm="1">
        <f t="array" ref="BX78">INDEX(コード化!$CG$5:$CQ$110,BX$3-6,$G78)</f>
        <v>600000</v>
      </c>
      <c r="BY78" s="280" t="str" cm="1">
        <f t="array" ref="BY78">INDEX(コード化!$CG$5:$CQ$110,BY$3-6,$G78)</f>
        <v>600000</v>
      </c>
      <c r="BZ78" s="280" t="str" cm="1">
        <f t="array" ref="BZ78">INDEX(コード化!$CG$5:$CQ$110,BZ$3-6,$G78)</f>
        <v>600000</v>
      </c>
      <c r="CA78" s="280" t="str" cm="1">
        <f t="array" ref="CA78">INDEX(コード化!$CG$5:$CQ$110,CA$3-6,$G78)</f>
        <v>600000</v>
      </c>
      <c r="CB78" s="280" t="str" cm="1">
        <f t="array" ref="CB78">INDEX(コード化!$CG$5:$CQ$110,CB$3-6,$G78)</f>
        <v>600000</v>
      </c>
      <c r="CC78" s="280" t="str" cm="1">
        <f t="array" ref="CC78">INDEX(コード化!$CG$5:$CQ$110,CC$3-6,$G78)</f>
        <v>600000</v>
      </c>
      <c r="CD78" s="280" t="str" cm="1">
        <f t="array" ref="CD78">INDEX(コード化!$CG$5:$CQ$110,CD$3-6,$G78)</f>
        <v>600000</v>
      </c>
      <c r="CE78" s="280" t="str" cm="1">
        <f t="array" ref="CE78">INDEX(コード化!$CG$5:$CQ$110,CE$3-6,$G78)</f>
        <v>600000</v>
      </c>
      <c r="CF78" s="280" t="str" cm="1">
        <f t="array" ref="CF78">INDEX(コード化!$CG$5:$CQ$110,CF$3-6,$G78)</f>
        <v>600000</v>
      </c>
      <c r="CG78" s="280" t="str" cm="1">
        <f t="array" ref="CG78">INDEX(コード化!$CG$5:$CQ$110,CG$3-6,$G78)</f>
        <v>600000</v>
      </c>
      <c r="CH78" s="280" t="str" cm="1">
        <f t="array" ref="CH78">INDEX(コード化!$CG$5:$CQ$110,CH$3-6,$G78)</f>
        <v>600000</v>
      </c>
      <c r="CI78" s="280" t="str" cm="1">
        <f t="array" ref="CI78">INDEX(コード化!$CG$5:$CQ$110,CI$3-6,$G78)</f>
        <v>600000</v>
      </c>
      <c r="CJ78" s="280" t="str" cm="1">
        <f t="array" ref="CJ78">INDEX(コード化!$CG$5:$CQ$110,CJ$3-6,$G78)</f>
        <v>600000</v>
      </c>
      <c r="CK78" s="280" t="str" cm="1">
        <f t="array" ref="CK78">INDEX(コード化!$CG$5:$CQ$110,CK$3-6,$G78)</f>
        <v>600000</v>
      </c>
      <c r="CL78" s="280" t="str" cm="1">
        <f t="array" ref="CL78">INDEX(コード化!$CG$5:$CQ$110,CL$3-6,$G78)</f>
        <v>600000</v>
      </c>
      <c r="CM78" s="280" t="str" cm="1">
        <f t="array" ref="CM78">INDEX(コード化!$CG$5:$CQ$110,CM$3-6,$G78)</f>
        <v>600000</v>
      </c>
      <c r="CN78" s="280" t="str" cm="1">
        <f t="array" ref="CN78">INDEX(コード化!$CG$5:$CQ$110,CN$3-6,$G78)</f>
        <v>600000</v>
      </c>
      <c r="CO78" s="280" t="str" cm="1">
        <f t="array" ref="CO78">INDEX(コード化!$CG$5:$CQ$110,CO$3-6,$G78)</f>
        <v>600000</v>
      </c>
      <c r="CP78" s="280" t="str" cm="1">
        <f t="array" ref="CP78">INDEX(コード化!$CG$5:$CQ$110,CP$3-6,$G78)</f>
        <v>600000</v>
      </c>
      <c r="CQ78" s="280" t="str" cm="1">
        <f t="array" ref="CQ78">INDEX(コード化!$CG$5:$CQ$110,CQ$3-6,$G78)</f>
        <v>600000</v>
      </c>
      <c r="CR78" s="280" t="str" cm="1">
        <f t="array" ref="CR78">INDEX(コード化!$CG$5:$CQ$110,CR$3-6,$G78)</f>
        <v>600000</v>
      </c>
      <c r="CS78" s="280" t="str" cm="1">
        <f t="array" ref="CS78">INDEX(コード化!$CG$5:$CQ$110,CS$3-6,$G78)</f>
        <v>600000</v>
      </c>
      <c r="CT78" s="280" t="str" cm="1">
        <f t="array" ref="CT78">INDEX(コード化!$CG$5:$CQ$110,CT$3-6,$G78)</f>
        <v>600000</v>
      </c>
      <c r="CU78" s="280" t="str" cm="1">
        <f t="array" ref="CU78">INDEX(コード化!$CG$5:$CQ$110,CU$3-6,$G78)</f>
        <v>600000</v>
      </c>
      <c r="CV78" s="280" t="str" cm="1">
        <f t="array" ref="CV78">INDEX(コード化!$CG$5:$CQ$110,CV$3-6,$G78)</f>
        <v>600000</v>
      </c>
      <c r="CW78" s="280" t="str" cm="1">
        <f t="array" ref="CW78">INDEX(コード化!$CG$5:$CQ$110,CW$3-6,$G78)</f>
        <v>600000</v>
      </c>
      <c r="CX78" s="280" t="str" cm="1">
        <f t="array" ref="CX78">INDEX(コード化!$CG$5:$CQ$110,CX$3-6,$G78)</f>
        <v>600000</v>
      </c>
      <c r="CY78" s="280" t="str" cm="1">
        <f t="array" ref="CY78">INDEX(コード化!$CG$5:$CQ$110,CY$3-6,$G78)</f>
        <v>600000</v>
      </c>
      <c r="CZ78" s="280" t="str" cm="1">
        <f t="array" ref="CZ78">INDEX(コード化!$CG$5:$CQ$110,CZ$3-6,$G78)</f>
        <v>600000</v>
      </c>
      <c r="DA78" s="280" t="str" cm="1">
        <f t="array" ref="DA78">INDEX(コード化!$CG$5:$CQ$110,DA$3-6,$G78)</f>
        <v>600000</v>
      </c>
      <c r="DB78" s="280" t="str" cm="1">
        <f t="array" ref="DB78">INDEX(コード化!$CG$5:$CQ$110,DB$3-6,$G78)</f>
        <v>600000</v>
      </c>
      <c r="DC78" s="280" t="str" cm="1">
        <f t="array" ref="DC78">INDEX(コード化!$CG$5:$CQ$110,DC$3-6,$G78)</f>
        <v>600000</v>
      </c>
      <c r="DD78" s="280" t="str" cm="1">
        <f t="array" ref="DD78">INDEX(コード化!$CG$5:$CQ$110,DD$3-6,$G78)</f>
        <v>600000</v>
      </c>
      <c r="DE78" s="280" t="str" cm="1">
        <f t="array" ref="DE78">INDEX(コード化!$CG$5:$CQ$110,DE$3-6,$G78)</f>
        <v>600000</v>
      </c>
      <c r="DF78" s="280" t="str" cm="1">
        <f t="array" ref="DF78">INDEX(コード化!$CG$5:$CQ$110,DF$3-6,$G78)</f>
        <v>600000</v>
      </c>
      <c r="DG78" s="280" t="str" cm="1">
        <f t="array" ref="DG78">INDEX(コード化!$CG$5:$CQ$110,DG$3-6,$G78)</f>
        <v>600000</v>
      </c>
      <c r="DH78" s="280" t="str" cm="1">
        <f t="array" ref="DH78">INDEX(コード化!$CG$5:$CQ$110,DH$3-6,$G78)</f>
        <v>600000</v>
      </c>
      <c r="DI78" s="280" t="str" cm="1">
        <f t="array" ref="DI78">INDEX(コード化!$CG$5:$CQ$110,DI$3-6,$G78)</f>
        <v>600000</v>
      </c>
      <c r="DK78" s="80">
        <f ca="1">IF(AND(MID(H78,3,1)="4",OR(MID(H78,4,1)="1",MID(H78,4,1)="2",MID(H78,4,1)="3")),1,0)</f>
        <v>0</v>
      </c>
      <c r="DL78" s="80">
        <f t="shared" ref="DL78:FW78" ca="1" si="46">IF(AND(MID(I78,3,1)="4",OR(MID(I78,4,1)="1",MID(I78,4,1)="2",MID(I78,4,1)="3")),1,0)</f>
        <v>0</v>
      </c>
      <c r="DM78" s="80">
        <f t="shared" ca="1" si="46"/>
        <v>0</v>
      </c>
      <c r="DN78" s="80">
        <f t="shared" ca="1" si="46"/>
        <v>0</v>
      </c>
      <c r="DO78" s="80">
        <f t="shared" ca="1" si="46"/>
        <v>0</v>
      </c>
      <c r="DP78" s="80">
        <f t="shared" ca="1" si="46"/>
        <v>0</v>
      </c>
      <c r="DQ78" s="80">
        <f t="shared" si="46"/>
        <v>0</v>
      </c>
      <c r="DR78" s="80">
        <f t="shared" si="46"/>
        <v>0</v>
      </c>
      <c r="DS78" s="80">
        <f t="shared" si="46"/>
        <v>0</v>
      </c>
      <c r="DT78" s="80">
        <f t="shared" si="46"/>
        <v>0</v>
      </c>
      <c r="DU78" s="80">
        <f t="shared" si="46"/>
        <v>0</v>
      </c>
      <c r="DV78" s="80">
        <f t="shared" si="46"/>
        <v>0</v>
      </c>
      <c r="DW78" s="80">
        <f t="shared" si="46"/>
        <v>0</v>
      </c>
      <c r="DX78" s="80">
        <f t="shared" si="46"/>
        <v>0</v>
      </c>
      <c r="DY78" s="80">
        <f t="shared" si="46"/>
        <v>0</v>
      </c>
      <c r="DZ78" s="80">
        <f t="shared" si="46"/>
        <v>0</v>
      </c>
      <c r="EA78" s="80">
        <f t="shared" si="46"/>
        <v>0</v>
      </c>
      <c r="EB78" s="80">
        <f t="shared" si="46"/>
        <v>0</v>
      </c>
      <c r="EC78" s="80">
        <f t="shared" si="46"/>
        <v>0</v>
      </c>
      <c r="ED78" s="80">
        <f t="shared" si="46"/>
        <v>0</v>
      </c>
      <c r="EE78" s="80">
        <f t="shared" si="46"/>
        <v>0</v>
      </c>
      <c r="EF78" s="80">
        <f t="shared" si="46"/>
        <v>0</v>
      </c>
      <c r="EG78" s="80">
        <f t="shared" si="46"/>
        <v>0</v>
      </c>
      <c r="EH78" s="80">
        <f t="shared" si="46"/>
        <v>0</v>
      </c>
      <c r="EI78" s="80">
        <f t="shared" si="46"/>
        <v>0</v>
      </c>
      <c r="EJ78" s="80">
        <f t="shared" si="46"/>
        <v>0</v>
      </c>
      <c r="EK78" s="80">
        <f t="shared" si="46"/>
        <v>0</v>
      </c>
      <c r="EL78" s="80">
        <f t="shared" si="46"/>
        <v>0</v>
      </c>
      <c r="EM78" s="80">
        <f t="shared" si="46"/>
        <v>0</v>
      </c>
      <c r="EN78" s="80">
        <f t="shared" si="46"/>
        <v>0</v>
      </c>
      <c r="EO78" s="80">
        <f t="shared" si="46"/>
        <v>0</v>
      </c>
      <c r="EP78" s="80">
        <f t="shared" si="46"/>
        <v>0</v>
      </c>
      <c r="EQ78" s="80">
        <f t="shared" si="46"/>
        <v>0</v>
      </c>
      <c r="ER78" s="80">
        <f t="shared" si="46"/>
        <v>0</v>
      </c>
      <c r="ES78" s="80">
        <f t="shared" si="46"/>
        <v>0</v>
      </c>
      <c r="ET78" s="80">
        <f t="shared" si="46"/>
        <v>0</v>
      </c>
      <c r="EU78" s="80">
        <f t="shared" si="46"/>
        <v>0</v>
      </c>
      <c r="EV78" s="80">
        <f t="shared" si="46"/>
        <v>0</v>
      </c>
      <c r="EW78" s="80">
        <f t="shared" si="46"/>
        <v>0</v>
      </c>
      <c r="EX78" s="80">
        <f t="shared" si="46"/>
        <v>0</v>
      </c>
      <c r="EY78" s="80">
        <f t="shared" si="46"/>
        <v>0</v>
      </c>
      <c r="EZ78" s="80">
        <f t="shared" si="46"/>
        <v>0</v>
      </c>
      <c r="FA78" s="80">
        <f t="shared" si="46"/>
        <v>0</v>
      </c>
      <c r="FB78" s="80">
        <f t="shared" si="46"/>
        <v>0</v>
      </c>
      <c r="FC78" s="80">
        <f t="shared" si="46"/>
        <v>0</v>
      </c>
      <c r="FD78" s="80">
        <f t="shared" si="46"/>
        <v>0</v>
      </c>
      <c r="FE78" s="80">
        <f t="shared" si="46"/>
        <v>0</v>
      </c>
      <c r="FF78" s="80">
        <f t="shared" si="46"/>
        <v>0</v>
      </c>
      <c r="FG78" s="80">
        <f t="shared" si="46"/>
        <v>0</v>
      </c>
      <c r="FH78" s="80">
        <f t="shared" si="46"/>
        <v>0</v>
      </c>
      <c r="FI78" s="80">
        <f t="shared" si="46"/>
        <v>0</v>
      </c>
      <c r="FJ78" s="80">
        <f t="shared" si="46"/>
        <v>0</v>
      </c>
      <c r="FK78" s="80">
        <f t="shared" si="46"/>
        <v>0</v>
      </c>
      <c r="FL78" s="80">
        <f t="shared" si="46"/>
        <v>0</v>
      </c>
      <c r="FM78" s="80">
        <f t="shared" si="46"/>
        <v>0</v>
      </c>
      <c r="FN78" s="80">
        <f t="shared" si="46"/>
        <v>0</v>
      </c>
      <c r="FO78" s="80">
        <f t="shared" si="46"/>
        <v>0</v>
      </c>
      <c r="FP78" s="80">
        <f t="shared" si="46"/>
        <v>0</v>
      </c>
      <c r="FQ78" s="80">
        <f t="shared" si="46"/>
        <v>0</v>
      </c>
      <c r="FR78" s="80">
        <f t="shared" si="46"/>
        <v>0</v>
      </c>
      <c r="FS78" s="80">
        <f t="shared" si="46"/>
        <v>0</v>
      </c>
      <c r="FT78" s="80">
        <f t="shared" si="46"/>
        <v>0</v>
      </c>
      <c r="FU78" s="80">
        <f t="shared" si="46"/>
        <v>0</v>
      </c>
      <c r="FV78" s="80">
        <f t="shared" si="46"/>
        <v>0</v>
      </c>
      <c r="FW78" s="80">
        <f t="shared" si="46"/>
        <v>0</v>
      </c>
      <c r="FX78" s="80">
        <f t="shared" ref="FX78:HL78" si="47">IF(AND(MID(BU78,3,1)="4",OR(MID(BU78,4,1)="1",MID(BU78,4,1)="2",MID(BU78,4,1)="3")),1,0)</f>
        <v>0</v>
      </c>
      <c r="FY78" s="80">
        <f t="shared" si="47"/>
        <v>0</v>
      </c>
      <c r="FZ78" s="80">
        <f t="shared" si="47"/>
        <v>0</v>
      </c>
      <c r="GA78" s="80">
        <f t="shared" si="47"/>
        <v>0</v>
      </c>
      <c r="GB78" s="80">
        <f t="shared" si="47"/>
        <v>0</v>
      </c>
      <c r="GC78" s="80">
        <f t="shared" si="47"/>
        <v>0</v>
      </c>
      <c r="GD78" s="80">
        <f t="shared" si="47"/>
        <v>0</v>
      </c>
      <c r="GE78" s="80">
        <f t="shared" si="47"/>
        <v>0</v>
      </c>
      <c r="GF78" s="80">
        <f t="shared" si="47"/>
        <v>0</v>
      </c>
      <c r="GG78" s="80">
        <f t="shared" si="47"/>
        <v>0</v>
      </c>
      <c r="GH78" s="80">
        <f t="shared" si="47"/>
        <v>0</v>
      </c>
      <c r="GI78" s="80">
        <f t="shared" si="47"/>
        <v>0</v>
      </c>
      <c r="GJ78" s="80">
        <f t="shared" si="47"/>
        <v>0</v>
      </c>
      <c r="GK78" s="80">
        <f t="shared" si="47"/>
        <v>0</v>
      </c>
      <c r="GL78" s="80">
        <f t="shared" si="47"/>
        <v>0</v>
      </c>
      <c r="GM78" s="80">
        <f t="shared" si="47"/>
        <v>0</v>
      </c>
      <c r="GN78" s="80">
        <f t="shared" si="47"/>
        <v>0</v>
      </c>
      <c r="GO78" s="80">
        <f t="shared" si="47"/>
        <v>0</v>
      </c>
      <c r="GP78" s="80">
        <f t="shared" si="47"/>
        <v>0</v>
      </c>
      <c r="GQ78" s="80">
        <f t="shared" si="47"/>
        <v>0</v>
      </c>
      <c r="GR78" s="80">
        <f t="shared" si="47"/>
        <v>0</v>
      </c>
      <c r="GS78" s="80">
        <f t="shared" si="47"/>
        <v>0</v>
      </c>
      <c r="GT78" s="80">
        <f t="shared" si="47"/>
        <v>0</v>
      </c>
      <c r="GU78" s="80">
        <f t="shared" si="47"/>
        <v>0</v>
      </c>
      <c r="GV78" s="80">
        <f t="shared" si="47"/>
        <v>0</v>
      </c>
      <c r="GW78" s="80">
        <f t="shared" si="47"/>
        <v>0</v>
      </c>
      <c r="GX78" s="80">
        <f t="shared" si="47"/>
        <v>0</v>
      </c>
      <c r="GY78" s="80">
        <f t="shared" si="47"/>
        <v>0</v>
      </c>
      <c r="GZ78" s="80">
        <f t="shared" si="47"/>
        <v>0</v>
      </c>
      <c r="HA78" s="80">
        <f t="shared" si="47"/>
        <v>0</v>
      </c>
      <c r="HB78" s="80">
        <f t="shared" si="47"/>
        <v>0</v>
      </c>
      <c r="HC78" s="80">
        <f t="shared" si="47"/>
        <v>0</v>
      </c>
      <c r="HD78" s="80">
        <f t="shared" si="47"/>
        <v>0</v>
      </c>
      <c r="HE78" s="80">
        <f t="shared" si="47"/>
        <v>0</v>
      </c>
      <c r="HF78" s="80">
        <f t="shared" si="47"/>
        <v>0</v>
      </c>
      <c r="HG78" s="80">
        <f t="shared" si="47"/>
        <v>0</v>
      </c>
      <c r="HH78" s="80">
        <f t="shared" si="47"/>
        <v>0</v>
      </c>
      <c r="HI78" s="80">
        <f t="shared" si="47"/>
        <v>0</v>
      </c>
      <c r="HJ78" s="80">
        <f t="shared" si="47"/>
        <v>0</v>
      </c>
      <c r="HK78" s="80">
        <f t="shared" si="47"/>
        <v>0</v>
      </c>
      <c r="HL78" s="80">
        <f t="shared" si="47"/>
        <v>0</v>
      </c>
    </row>
    <row r="79" spans="1:220" s="80" customFormat="1" ht="39" x14ac:dyDescent="0.2">
      <c r="A79" s="268">
        <v>79</v>
      </c>
      <c r="B79" s="269" t="s">
        <v>2458</v>
      </c>
      <c r="C79" s="269" t="s">
        <v>2537</v>
      </c>
      <c r="D79" s="270" t="s">
        <v>2545</v>
      </c>
      <c r="E79" s="250"/>
      <c r="G79" s="80">
        <v>6</v>
      </c>
      <c r="H79" s="280" t="str" cm="1">
        <f t="array" aca="1" ref="H79" ca="1">INDEX(コード化!$CG$5:$CQ$110,H$3-6,$G79)</f>
        <v>600000</v>
      </c>
      <c r="I79" s="280" t="str" cm="1">
        <f t="array" aca="1" ref="I79" ca="1">INDEX(コード化!$CG$5:$CQ$110,I$3-6,$G79)</f>
        <v>600000</v>
      </c>
      <c r="J79" s="280" t="str" cm="1">
        <f t="array" aca="1" ref="J79" ca="1">INDEX(コード化!$CG$5:$CQ$110,J$3-6,$G79)</f>
        <v>600000</v>
      </c>
      <c r="K79" s="280" t="str" cm="1">
        <f t="array" aca="1" ref="K79" ca="1">INDEX(コード化!$CG$5:$CQ$110,K$3-6,$G79)</f>
        <v>600000</v>
      </c>
      <c r="L79" s="280" t="str" cm="1">
        <f t="array" aca="1" ref="L79" ca="1">INDEX(コード化!$CG$5:$CQ$110,L$3-6,$G79)</f>
        <v>600000</v>
      </c>
      <c r="M79" s="280" t="str" cm="1">
        <f t="array" aca="1" ref="M79" ca="1">INDEX(コード化!$CG$5:$CQ$110,M$3-6,$G79)</f>
        <v>600000</v>
      </c>
      <c r="N79" s="280" t="str" cm="1">
        <f t="array" ref="N79">INDEX(コード化!$CG$5:$CQ$110,N$3-6,$G79)</f>
        <v>600000</v>
      </c>
      <c r="O79" s="280" t="str" cm="1">
        <f t="array" ref="O79">INDEX(コード化!$CG$5:$CQ$110,O$3-6,$G79)</f>
        <v>600000</v>
      </c>
      <c r="P79" s="280" t="str" cm="1">
        <f t="array" ref="P79">INDEX(コード化!$CG$5:$CQ$110,P$3-6,$G79)</f>
        <v>600000</v>
      </c>
      <c r="Q79" s="280" t="str" cm="1">
        <f t="array" ref="Q79">INDEX(コード化!$CG$5:$CQ$110,Q$3-6,$G79)</f>
        <v>600000</v>
      </c>
      <c r="R79" s="280" t="str" cm="1">
        <f t="array" ref="R79">INDEX(コード化!$CG$5:$CQ$110,R$3-6,$G79)</f>
        <v>600000</v>
      </c>
      <c r="S79" s="280" t="str" cm="1">
        <f t="array" ref="S79">INDEX(コード化!$CG$5:$CQ$110,S$3-6,$G79)</f>
        <v>600000</v>
      </c>
      <c r="T79" s="280" t="str" cm="1">
        <f t="array" ref="T79">INDEX(コード化!$CG$5:$CQ$110,T$3-6,$G79)</f>
        <v>600000</v>
      </c>
      <c r="U79" s="280" t="str" cm="1">
        <f t="array" ref="U79">INDEX(コード化!$CG$5:$CQ$110,U$3-6,$G79)</f>
        <v>600000</v>
      </c>
      <c r="V79" s="280" t="str" cm="1">
        <f t="array" ref="V79">INDEX(コード化!$CG$5:$CQ$110,V$3-6,$G79)</f>
        <v>600000</v>
      </c>
      <c r="W79" s="280" t="str" cm="1">
        <f t="array" ref="W79">INDEX(コード化!$CG$5:$CQ$110,W$3-6,$G79)</f>
        <v>600000</v>
      </c>
      <c r="X79" s="280" t="str" cm="1">
        <f t="array" ref="X79">INDEX(コード化!$CG$5:$CQ$110,X$3-6,$G79)</f>
        <v>600000</v>
      </c>
      <c r="Y79" s="280" t="str" cm="1">
        <f t="array" ref="Y79">INDEX(コード化!$CG$5:$CQ$110,Y$3-6,$G79)</f>
        <v>600000</v>
      </c>
      <c r="Z79" s="280" t="str" cm="1">
        <f t="array" ref="Z79">INDEX(コード化!$CG$5:$CQ$110,Z$3-6,$G79)</f>
        <v>600000</v>
      </c>
      <c r="AA79" s="280" t="str" cm="1">
        <f t="array" ref="AA79">INDEX(コード化!$CG$5:$CQ$110,AA$3-6,$G79)</f>
        <v>600000</v>
      </c>
      <c r="AB79" s="280" t="str" cm="1">
        <f t="array" ref="AB79">INDEX(コード化!$CG$5:$CQ$110,AB$3-6,$G79)</f>
        <v>600000</v>
      </c>
      <c r="AC79" s="280" t="str" cm="1">
        <f t="array" ref="AC79">INDEX(コード化!$CG$5:$CQ$110,AC$3-6,$G79)</f>
        <v>600000</v>
      </c>
      <c r="AD79" s="280" t="str" cm="1">
        <f t="array" ref="AD79">INDEX(コード化!$CG$5:$CQ$110,AD$3-6,$G79)</f>
        <v>600000</v>
      </c>
      <c r="AE79" s="280" t="str" cm="1">
        <f t="array" ref="AE79">INDEX(コード化!$CG$5:$CQ$110,AE$3-6,$G79)</f>
        <v>600000</v>
      </c>
      <c r="AF79" s="280" t="str" cm="1">
        <f t="array" ref="AF79">INDEX(コード化!$CG$5:$CQ$110,AF$3-6,$G79)</f>
        <v>600000</v>
      </c>
      <c r="AG79" s="280" t="str" cm="1">
        <f t="array" ref="AG79">INDEX(コード化!$CG$5:$CQ$110,AG$3-6,$G79)</f>
        <v>600000</v>
      </c>
      <c r="AH79" s="280" t="str" cm="1">
        <f t="array" ref="AH79">INDEX(コード化!$CG$5:$CQ$110,AH$3-6,$G79)</f>
        <v>600000</v>
      </c>
      <c r="AI79" s="280" t="str" cm="1">
        <f t="array" ref="AI79">INDEX(コード化!$CG$5:$CQ$110,AI$3-6,$G79)</f>
        <v>600000</v>
      </c>
      <c r="AJ79" s="280" t="str" cm="1">
        <f t="array" ref="AJ79">INDEX(コード化!$CG$5:$CQ$110,AJ$3-6,$G79)</f>
        <v>600000</v>
      </c>
      <c r="AK79" s="280" t="str" cm="1">
        <f t="array" ref="AK79">INDEX(コード化!$CG$5:$CQ$110,AK$3-6,$G79)</f>
        <v>600000</v>
      </c>
      <c r="AL79" s="280" t="str" cm="1">
        <f t="array" ref="AL79">INDEX(コード化!$CG$5:$CQ$110,AL$3-6,$G79)</f>
        <v>600000</v>
      </c>
      <c r="AM79" s="280" t="str" cm="1">
        <f t="array" ref="AM79">INDEX(コード化!$CG$5:$CQ$110,AM$3-6,$G79)</f>
        <v>600000</v>
      </c>
      <c r="AN79" s="280" t="str" cm="1">
        <f t="array" ref="AN79">INDEX(コード化!$CG$5:$CQ$110,AN$3-6,$G79)</f>
        <v>600000</v>
      </c>
      <c r="AO79" s="280" t="str" cm="1">
        <f t="array" ref="AO79">INDEX(コード化!$CG$5:$CQ$110,AO$3-6,$G79)</f>
        <v>600000</v>
      </c>
      <c r="AP79" s="280" t="str" cm="1">
        <f t="array" ref="AP79">INDEX(コード化!$CG$5:$CQ$110,AP$3-6,$G79)</f>
        <v>600000</v>
      </c>
      <c r="AQ79" s="280" t="str" cm="1">
        <f t="array" ref="AQ79">INDEX(コード化!$CG$5:$CQ$110,AQ$3-6,$G79)</f>
        <v>600000</v>
      </c>
      <c r="AR79" s="280" t="str" cm="1">
        <f t="array" ref="AR79">INDEX(コード化!$CG$5:$CQ$110,AR$3-6,$G79)</f>
        <v>600000</v>
      </c>
      <c r="AS79" s="280" t="str" cm="1">
        <f t="array" ref="AS79">INDEX(コード化!$CG$5:$CQ$110,AS$3-6,$G79)</f>
        <v>600000</v>
      </c>
      <c r="AT79" s="280" t="str" cm="1">
        <f t="array" ref="AT79">INDEX(コード化!$CG$5:$CQ$110,AT$3-6,$G79)</f>
        <v>600000</v>
      </c>
      <c r="AU79" s="280" t="str" cm="1">
        <f t="array" ref="AU79">INDEX(コード化!$CG$5:$CQ$110,AU$3-6,$G79)</f>
        <v>600000</v>
      </c>
      <c r="AV79" s="280" t="str" cm="1">
        <f t="array" ref="AV79">INDEX(コード化!$CG$5:$CQ$110,AV$3-6,$G79)</f>
        <v>600000</v>
      </c>
      <c r="AW79" s="280" t="str" cm="1">
        <f t="array" ref="AW79">INDEX(コード化!$CG$5:$CQ$110,AW$3-6,$G79)</f>
        <v>600000</v>
      </c>
      <c r="AX79" s="280" t="str" cm="1">
        <f t="array" ref="AX79">INDEX(コード化!$CG$5:$CQ$110,AX$3-6,$G79)</f>
        <v>600000</v>
      </c>
      <c r="AY79" s="280" t="str" cm="1">
        <f t="array" ref="AY79">INDEX(コード化!$CG$5:$CQ$110,AY$3-6,$G79)</f>
        <v>600000</v>
      </c>
      <c r="AZ79" s="280" t="str" cm="1">
        <f t="array" ref="AZ79">INDEX(コード化!$CG$5:$CQ$110,AZ$3-6,$G79)</f>
        <v>600000</v>
      </c>
      <c r="BA79" s="280" t="str" cm="1">
        <f t="array" ref="BA79">INDEX(コード化!$CG$5:$CQ$110,BA$3-6,$G79)</f>
        <v>600000</v>
      </c>
      <c r="BB79" s="280" t="str" cm="1">
        <f t="array" ref="BB79">INDEX(コード化!$CG$5:$CQ$110,BB$3-6,$G79)</f>
        <v>600000</v>
      </c>
      <c r="BC79" s="280" t="str" cm="1">
        <f t="array" ref="BC79">INDEX(コード化!$CG$5:$CQ$110,BC$3-6,$G79)</f>
        <v>600000</v>
      </c>
      <c r="BD79" s="280" t="str" cm="1">
        <f t="array" ref="BD79">INDEX(コード化!$CG$5:$CQ$110,BD$3-6,$G79)</f>
        <v>600000</v>
      </c>
      <c r="BE79" s="280" t="str" cm="1">
        <f t="array" ref="BE79">INDEX(コード化!$CG$5:$CQ$110,BE$3-6,$G79)</f>
        <v>600000</v>
      </c>
      <c r="BF79" s="280" t="str" cm="1">
        <f t="array" ref="BF79">INDEX(コード化!$CG$5:$CQ$110,BF$3-6,$G79)</f>
        <v>600000</v>
      </c>
      <c r="BG79" s="280" t="str" cm="1">
        <f t="array" ref="BG79">INDEX(コード化!$CG$5:$CQ$110,BG$3-6,$G79)</f>
        <v>600000</v>
      </c>
      <c r="BH79" s="280" t="str" cm="1">
        <f t="array" ref="BH79">INDEX(コード化!$CG$5:$CQ$110,BH$3-6,$G79)</f>
        <v>600000</v>
      </c>
      <c r="BI79" s="280" t="str" cm="1">
        <f t="array" ref="BI79">INDEX(コード化!$CG$5:$CQ$110,BI$3-6,$G79)</f>
        <v>600000</v>
      </c>
      <c r="BJ79" s="280" t="str" cm="1">
        <f t="array" ref="BJ79">INDEX(コード化!$CG$5:$CQ$110,BJ$3-6,$G79)</f>
        <v>600000</v>
      </c>
      <c r="BK79" s="280" t="str" cm="1">
        <f t="array" ref="BK79">INDEX(コード化!$CG$5:$CQ$110,BK$3-6,$G79)</f>
        <v>600000</v>
      </c>
      <c r="BL79" s="280" t="str" cm="1">
        <f t="array" ref="BL79">INDEX(コード化!$CG$5:$CQ$110,BL$3-6,$G79)</f>
        <v>600000</v>
      </c>
      <c r="BM79" s="280" t="str" cm="1">
        <f t="array" ref="BM79">INDEX(コード化!$CG$5:$CQ$110,BM$3-6,$G79)</f>
        <v>600000</v>
      </c>
      <c r="BN79" s="280" t="str" cm="1">
        <f t="array" ref="BN79">INDEX(コード化!$CG$5:$CQ$110,BN$3-6,$G79)</f>
        <v>600000</v>
      </c>
      <c r="BO79" s="280" t="str" cm="1">
        <f t="array" ref="BO79">INDEX(コード化!$CG$5:$CQ$110,BO$3-6,$G79)</f>
        <v>600000</v>
      </c>
      <c r="BP79" s="280" t="str" cm="1">
        <f t="array" ref="BP79">INDEX(コード化!$CG$5:$CQ$110,BP$3-6,$G79)</f>
        <v>600000</v>
      </c>
      <c r="BQ79" s="280" t="str" cm="1">
        <f t="array" ref="BQ79">INDEX(コード化!$CG$5:$CQ$110,BQ$3-6,$G79)</f>
        <v>600000</v>
      </c>
      <c r="BR79" s="280" t="str" cm="1">
        <f t="array" ref="BR79">INDEX(コード化!$CG$5:$CQ$110,BR$3-6,$G79)</f>
        <v>600000</v>
      </c>
      <c r="BS79" s="280" t="str" cm="1">
        <f t="array" ref="BS79">INDEX(コード化!$CG$5:$CQ$110,BS$3-6,$G79)</f>
        <v>600000</v>
      </c>
      <c r="BT79" s="280" t="str" cm="1">
        <f t="array" ref="BT79">INDEX(コード化!$CG$5:$CQ$110,BT$3-6,$G79)</f>
        <v>600000</v>
      </c>
      <c r="BU79" s="280" t="str" cm="1">
        <f t="array" ref="BU79">INDEX(コード化!$CG$5:$CQ$110,BU$3-6,$G79)</f>
        <v>600000</v>
      </c>
      <c r="BV79" s="280" t="str" cm="1">
        <f t="array" ref="BV79">INDEX(コード化!$CG$5:$CQ$110,BV$3-6,$G79)</f>
        <v>600000</v>
      </c>
      <c r="BW79" s="280" t="str" cm="1">
        <f t="array" ref="BW79">INDEX(コード化!$CG$5:$CQ$110,BW$3-6,$G79)</f>
        <v>600000</v>
      </c>
      <c r="BX79" s="280" t="str" cm="1">
        <f t="array" ref="BX79">INDEX(コード化!$CG$5:$CQ$110,BX$3-6,$G79)</f>
        <v>600000</v>
      </c>
      <c r="BY79" s="280" t="str" cm="1">
        <f t="array" ref="BY79">INDEX(コード化!$CG$5:$CQ$110,BY$3-6,$G79)</f>
        <v>600000</v>
      </c>
      <c r="BZ79" s="280" t="str" cm="1">
        <f t="array" ref="BZ79">INDEX(コード化!$CG$5:$CQ$110,BZ$3-6,$G79)</f>
        <v>600000</v>
      </c>
      <c r="CA79" s="280" t="str" cm="1">
        <f t="array" ref="CA79">INDEX(コード化!$CG$5:$CQ$110,CA$3-6,$G79)</f>
        <v>600000</v>
      </c>
      <c r="CB79" s="280" t="str" cm="1">
        <f t="array" ref="CB79">INDEX(コード化!$CG$5:$CQ$110,CB$3-6,$G79)</f>
        <v>600000</v>
      </c>
      <c r="CC79" s="280" t="str" cm="1">
        <f t="array" ref="CC79">INDEX(コード化!$CG$5:$CQ$110,CC$3-6,$G79)</f>
        <v>600000</v>
      </c>
      <c r="CD79" s="280" t="str" cm="1">
        <f t="array" ref="CD79">INDEX(コード化!$CG$5:$CQ$110,CD$3-6,$G79)</f>
        <v>600000</v>
      </c>
      <c r="CE79" s="280" t="str" cm="1">
        <f t="array" ref="CE79">INDEX(コード化!$CG$5:$CQ$110,CE$3-6,$G79)</f>
        <v>600000</v>
      </c>
      <c r="CF79" s="280" t="str" cm="1">
        <f t="array" ref="CF79">INDEX(コード化!$CG$5:$CQ$110,CF$3-6,$G79)</f>
        <v>600000</v>
      </c>
      <c r="CG79" s="280" t="str" cm="1">
        <f t="array" ref="CG79">INDEX(コード化!$CG$5:$CQ$110,CG$3-6,$G79)</f>
        <v>600000</v>
      </c>
      <c r="CH79" s="280" t="str" cm="1">
        <f t="array" ref="CH79">INDEX(コード化!$CG$5:$CQ$110,CH$3-6,$G79)</f>
        <v>600000</v>
      </c>
      <c r="CI79" s="280" t="str" cm="1">
        <f t="array" ref="CI79">INDEX(コード化!$CG$5:$CQ$110,CI$3-6,$G79)</f>
        <v>600000</v>
      </c>
      <c r="CJ79" s="280" t="str" cm="1">
        <f t="array" ref="CJ79">INDEX(コード化!$CG$5:$CQ$110,CJ$3-6,$G79)</f>
        <v>600000</v>
      </c>
      <c r="CK79" s="280" t="str" cm="1">
        <f t="array" ref="CK79">INDEX(コード化!$CG$5:$CQ$110,CK$3-6,$G79)</f>
        <v>600000</v>
      </c>
      <c r="CL79" s="280" t="str" cm="1">
        <f t="array" ref="CL79">INDEX(コード化!$CG$5:$CQ$110,CL$3-6,$G79)</f>
        <v>600000</v>
      </c>
      <c r="CM79" s="280" t="str" cm="1">
        <f t="array" ref="CM79">INDEX(コード化!$CG$5:$CQ$110,CM$3-6,$G79)</f>
        <v>600000</v>
      </c>
      <c r="CN79" s="280" t="str" cm="1">
        <f t="array" ref="CN79">INDEX(コード化!$CG$5:$CQ$110,CN$3-6,$G79)</f>
        <v>600000</v>
      </c>
      <c r="CO79" s="280" t="str" cm="1">
        <f t="array" ref="CO79">INDEX(コード化!$CG$5:$CQ$110,CO$3-6,$G79)</f>
        <v>600000</v>
      </c>
      <c r="CP79" s="280" t="str" cm="1">
        <f t="array" ref="CP79">INDEX(コード化!$CG$5:$CQ$110,CP$3-6,$G79)</f>
        <v>600000</v>
      </c>
      <c r="CQ79" s="280" t="str" cm="1">
        <f t="array" ref="CQ79">INDEX(コード化!$CG$5:$CQ$110,CQ$3-6,$G79)</f>
        <v>600000</v>
      </c>
      <c r="CR79" s="280" t="str" cm="1">
        <f t="array" ref="CR79">INDEX(コード化!$CG$5:$CQ$110,CR$3-6,$G79)</f>
        <v>600000</v>
      </c>
      <c r="CS79" s="280" t="str" cm="1">
        <f t="array" ref="CS79">INDEX(コード化!$CG$5:$CQ$110,CS$3-6,$G79)</f>
        <v>600000</v>
      </c>
      <c r="CT79" s="280" t="str" cm="1">
        <f t="array" ref="CT79">INDEX(コード化!$CG$5:$CQ$110,CT$3-6,$G79)</f>
        <v>600000</v>
      </c>
      <c r="CU79" s="280" t="str" cm="1">
        <f t="array" ref="CU79">INDEX(コード化!$CG$5:$CQ$110,CU$3-6,$G79)</f>
        <v>600000</v>
      </c>
      <c r="CV79" s="280" t="str" cm="1">
        <f t="array" ref="CV79">INDEX(コード化!$CG$5:$CQ$110,CV$3-6,$G79)</f>
        <v>600000</v>
      </c>
      <c r="CW79" s="280" t="str" cm="1">
        <f t="array" ref="CW79">INDEX(コード化!$CG$5:$CQ$110,CW$3-6,$G79)</f>
        <v>600000</v>
      </c>
      <c r="CX79" s="280" t="str" cm="1">
        <f t="array" ref="CX79">INDEX(コード化!$CG$5:$CQ$110,CX$3-6,$G79)</f>
        <v>600000</v>
      </c>
      <c r="CY79" s="280" t="str" cm="1">
        <f t="array" ref="CY79">INDEX(コード化!$CG$5:$CQ$110,CY$3-6,$G79)</f>
        <v>600000</v>
      </c>
      <c r="CZ79" s="280" t="str" cm="1">
        <f t="array" ref="CZ79">INDEX(コード化!$CG$5:$CQ$110,CZ$3-6,$G79)</f>
        <v>600000</v>
      </c>
      <c r="DA79" s="280" t="str" cm="1">
        <f t="array" ref="DA79">INDEX(コード化!$CG$5:$CQ$110,DA$3-6,$G79)</f>
        <v>600000</v>
      </c>
      <c r="DB79" s="280" t="str" cm="1">
        <f t="array" ref="DB79">INDEX(コード化!$CG$5:$CQ$110,DB$3-6,$G79)</f>
        <v>600000</v>
      </c>
      <c r="DC79" s="280" t="str" cm="1">
        <f t="array" ref="DC79">INDEX(コード化!$CG$5:$CQ$110,DC$3-6,$G79)</f>
        <v>600000</v>
      </c>
      <c r="DD79" s="280" t="str" cm="1">
        <f t="array" ref="DD79">INDEX(コード化!$CG$5:$CQ$110,DD$3-6,$G79)</f>
        <v>600000</v>
      </c>
      <c r="DE79" s="280" t="str" cm="1">
        <f t="array" ref="DE79">INDEX(コード化!$CG$5:$CQ$110,DE$3-6,$G79)</f>
        <v>600000</v>
      </c>
      <c r="DF79" s="280" t="str" cm="1">
        <f t="array" ref="DF79">INDEX(コード化!$CG$5:$CQ$110,DF$3-6,$G79)</f>
        <v>600000</v>
      </c>
      <c r="DG79" s="280" t="str" cm="1">
        <f t="array" ref="DG79">INDEX(コード化!$CG$5:$CQ$110,DG$3-6,$G79)</f>
        <v>600000</v>
      </c>
      <c r="DH79" s="280" t="str" cm="1">
        <f t="array" ref="DH79">INDEX(コード化!$CG$5:$CQ$110,DH$3-6,$G79)</f>
        <v>600000</v>
      </c>
      <c r="DI79" s="280" t="str" cm="1">
        <f t="array" ref="DI79">INDEX(コード化!$CG$5:$CQ$110,DI$3-6,$G79)</f>
        <v>600000</v>
      </c>
      <c r="DK79" s="80">
        <f ca="1">IF(AND(MID(H79,3,1)="8",OR(MID(H79,4,1)="1",MID(H79,4,1)="2",MID(H79,4,1)="3")),1,0)</f>
        <v>0</v>
      </c>
      <c r="DL79" s="80">
        <f t="shared" ref="DL79:FW79" ca="1" si="48">IF(AND(MID(I79,3,1)="8",OR(MID(I79,4,1)="1",MID(I79,4,1)="2",MID(I79,4,1)="3")),1,0)</f>
        <v>0</v>
      </c>
      <c r="DM79" s="80">
        <f t="shared" ca="1" si="48"/>
        <v>0</v>
      </c>
      <c r="DN79" s="80">
        <f t="shared" ca="1" si="48"/>
        <v>0</v>
      </c>
      <c r="DO79" s="80">
        <f t="shared" ca="1" si="48"/>
        <v>0</v>
      </c>
      <c r="DP79" s="80">
        <f t="shared" ca="1" si="48"/>
        <v>0</v>
      </c>
      <c r="DQ79" s="80">
        <f t="shared" si="48"/>
        <v>0</v>
      </c>
      <c r="DR79" s="80">
        <f t="shared" si="48"/>
        <v>0</v>
      </c>
      <c r="DS79" s="80">
        <f t="shared" si="48"/>
        <v>0</v>
      </c>
      <c r="DT79" s="80">
        <f t="shared" si="48"/>
        <v>0</v>
      </c>
      <c r="DU79" s="80">
        <f t="shared" si="48"/>
        <v>0</v>
      </c>
      <c r="DV79" s="80">
        <f t="shared" si="48"/>
        <v>0</v>
      </c>
      <c r="DW79" s="80">
        <f t="shared" si="48"/>
        <v>0</v>
      </c>
      <c r="DX79" s="80">
        <f t="shared" si="48"/>
        <v>0</v>
      </c>
      <c r="DY79" s="80">
        <f t="shared" si="48"/>
        <v>0</v>
      </c>
      <c r="DZ79" s="80">
        <f t="shared" si="48"/>
        <v>0</v>
      </c>
      <c r="EA79" s="80">
        <f t="shared" si="48"/>
        <v>0</v>
      </c>
      <c r="EB79" s="80">
        <f t="shared" si="48"/>
        <v>0</v>
      </c>
      <c r="EC79" s="80">
        <f t="shared" si="48"/>
        <v>0</v>
      </c>
      <c r="ED79" s="80">
        <f t="shared" si="48"/>
        <v>0</v>
      </c>
      <c r="EE79" s="80">
        <f t="shared" si="48"/>
        <v>0</v>
      </c>
      <c r="EF79" s="80">
        <f t="shared" si="48"/>
        <v>0</v>
      </c>
      <c r="EG79" s="80">
        <f t="shared" si="48"/>
        <v>0</v>
      </c>
      <c r="EH79" s="80">
        <f t="shared" si="48"/>
        <v>0</v>
      </c>
      <c r="EI79" s="80">
        <f t="shared" si="48"/>
        <v>0</v>
      </c>
      <c r="EJ79" s="80">
        <f t="shared" si="48"/>
        <v>0</v>
      </c>
      <c r="EK79" s="80">
        <f t="shared" si="48"/>
        <v>0</v>
      </c>
      <c r="EL79" s="80">
        <f t="shared" si="48"/>
        <v>0</v>
      </c>
      <c r="EM79" s="80">
        <f t="shared" si="48"/>
        <v>0</v>
      </c>
      <c r="EN79" s="80">
        <f t="shared" si="48"/>
        <v>0</v>
      </c>
      <c r="EO79" s="80">
        <f t="shared" si="48"/>
        <v>0</v>
      </c>
      <c r="EP79" s="80">
        <f t="shared" si="48"/>
        <v>0</v>
      </c>
      <c r="EQ79" s="80">
        <f t="shared" si="48"/>
        <v>0</v>
      </c>
      <c r="ER79" s="80">
        <f t="shared" si="48"/>
        <v>0</v>
      </c>
      <c r="ES79" s="80">
        <f t="shared" si="48"/>
        <v>0</v>
      </c>
      <c r="ET79" s="80">
        <f t="shared" si="48"/>
        <v>0</v>
      </c>
      <c r="EU79" s="80">
        <f t="shared" si="48"/>
        <v>0</v>
      </c>
      <c r="EV79" s="80">
        <f t="shared" si="48"/>
        <v>0</v>
      </c>
      <c r="EW79" s="80">
        <f t="shared" si="48"/>
        <v>0</v>
      </c>
      <c r="EX79" s="80">
        <f t="shared" si="48"/>
        <v>0</v>
      </c>
      <c r="EY79" s="80">
        <f t="shared" si="48"/>
        <v>0</v>
      </c>
      <c r="EZ79" s="80">
        <f t="shared" si="48"/>
        <v>0</v>
      </c>
      <c r="FA79" s="80">
        <f t="shared" si="48"/>
        <v>0</v>
      </c>
      <c r="FB79" s="80">
        <f t="shared" si="48"/>
        <v>0</v>
      </c>
      <c r="FC79" s="80">
        <f t="shared" si="48"/>
        <v>0</v>
      </c>
      <c r="FD79" s="80">
        <f t="shared" si="48"/>
        <v>0</v>
      </c>
      <c r="FE79" s="80">
        <f t="shared" si="48"/>
        <v>0</v>
      </c>
      <c r="FF79" s="80">
        <f t="shared" si="48"/>
        <v>0</v>
      </c>
      <c r="FG79" s="80">
        <f t="shared" si="48"/>
        <v>0</v>
      </c>
      <c r="FH79" s="80">
        <f t="shared" si="48"/>
        <v>0</v>
      </c>
      <c r="FI79" s="80">
        <f t="shared" si="48"/>
        <v>0</v>
      </c>
      <c r="FJ79" s="80">
        <f t="shared" si="48"/>
        <v>0</v>
      </c>
      <c r="FK79" s="80">
        <f t="shared" si="48"/>
        <v>0</v>
      </c>
      <c r="FL79" s="80">
        <f t="shared" si="48"/>
        <v>0</v>
      </c>
      <c r="FM79" s="80">
        <f t="shared" si="48"/>
        <v>0</v>
      </c>
      <c r="FN79" s="80">
        <f t="shared" si="48"/>
        <v>0</v>
      </c>
      <c r="FO79" s="80">
        <f t="shared" si="48"/>
        <v>0</v>
      </c>
      <c r="FP79" s="80">
        <f t="shared" si="48"/>
        <v>0</v>
      </c>
      <c r="FQ79" s="80">
        <f t="shared" si="48"/>
        <v>0</v>
      </c>
      <c r="FR79" s="80">
        <f t="shared" si="48"/>
        <v>0</v>
      </c>
      <c r="FS79" s="80">
        <f t="shared" si="48"/>
        <v>0</v>
      </c>
      <c r="FT79" s="80">
        <f t="shared" si="48"/>
        <v>0</v>
      </c>
      <c r="FU79" s="80">
        <f t="shared" si="48"/>
        <v>0</v>
      </c>
      <c r="FV79" s="80">
        <f t="shared" si="48"/>
        <v>0</v>
      </c>
      <c r="FW79" s="80">
        <f t="shared" si="48"/>
        <v>0</v>
      </c>
      <c r="FX79" s="80">
        <f t="shared" ref="FX79:HL79" si="49">IF(AND(MID(BU79,3,1)="8",OR(MID(BU79,4,1)="1",MID(BU79,4,1)="2",MID(BU79,4,1)="3")),1,0)</f>
        <v>0</v>
      </c>
      <c r="FY79" s="80">
        <f t="shared" si="49"/>
        <v>0</v>
      </c>
      <c r="FZ79" s="80">
        <f t="shared" si="49"/>
        <v>0</v>
      </c>
      <c r="GA79" s="80">
        <f t="shared" si="49"/>
        <v>0</v>
      </c>
      <c r="GB79" s="80">
        <f t="shared" si="49"/>
        <v>0</v>
      </c>
      <c r="GC79" s="80">
        <f t="shared" si="49"/>
        <v>0</v>
      </c>
      <c r="GD79" s="80">
        <f t="shared" si="49"/>
        <v>0</v>
      </c>
      <c r="GE79" s="80">
        <f t="shared" si="49"/>
        <v>0</v>
      </c>
      <c r="GF79" s="80">
        <f t="shared" si="49"/>
        <v>0</v>
      </c>
      <c r="GG79" s="80">
        <f t="shared" si="49"/>
        <v>0</v>
      </c>
      <c r="GH79" s="80">
        <f t="shared" si="49"/>
        <v>0</v>
      </c>
      <c r="GI79" s="80">
        <f t="shared" si="49"/>
        <v>0</v>
      </c>
      <c r="GJ79" s="80">
        <f t="shared" si="49"/>
        <v>0</v>
      </c>
      <c r="GK79" s="80">
        <f t="shared" si="49"/>
        <v>0</v>
      </c>
      <c r="GL79" s="80">
        <f t="shared" si="49"/>
        <v>0</v>
      </c>
      <c r="GM79" s="80">
        <f t="shared" si="49"/>
        <v>0</v>
      </c>
      <c r="GN79" s="80">
        <f t="shared" si="49"/>
        <v>0</v>
      </c>
      <c r="GO79" s="80">
        <f t="shared" si="49"/>
        <v>0</v>
      </c>
      <c r="GP79" s="80">
        <f t="shared" si="49"/>
        <v>0</v>
      </c>
      <c r="GQ79" s="80">
        <f t="shared" si="49"/>
        <v>0</v>
      </c>
      <c r="GR79" s="80">
        <f t="shared" si="49"/>
        <v>0</v>
      </c>
      <c r="GS79" s="80">
        <f t="shared" si="49"/>
        <v>0</v>
      </c>
      <c r="GT79" s="80">
        <f t="shared" si="49"/>
        <v>0</v>
      </c>
      <c r="GU79" s="80">
        <f t="shared" si="49"/>
        <v>0</v>
      </c>
      <c r="GV79" s="80">
        <f t="shared" si="49"/>
        <v>0</v>
      </c>
      <c r="GW79" s="80">
        <f t="shared" si="49"/>
        <v>0</v>
      </c>
      <c r="GX79" s="80">
        <f t="shared" si="49"/>
        <v>0</v>
      </c>
      <c r="GY79" s="80">
        <f t="shared" si="49"/>
        <v>0</v>
      </c>
      <c r="GZ79" s="80">
        <f t="shared" si="49"/>
        <v>0</v>
      </c>
      <c r="HA79" s="80">
        <f t="shared" si="49"/>
        <v>0</v>
      </c>
      <c r="HB79" s="80">
        <f t="shared" si="49"/>
        <v>0</v>
      </c>
      <c r="HC79" s="80">
        <f t="shared" si="49"/>
        <v>0</v>
      </c>
      <c r="HD79" s="80">
        <f t="shared" si="49"/>
        <v>0</v>
      </c>
      <c r="HE79" s="80">
        <f t="shared" si="49"/>
        <v>0</v>
      </c>
      <c r="HF79" s="80">
        <f t="shared" si="49"/>
        <v>0</v>
      </c>
      <c r="HG79" s="80">
        <f t="shared" si="49"/>
        <v>0</v>
      </c>
      <c r="HH79" s="80">
        <f t="shared" si="49"/>
        <v>0</v>
      </c>
      <c r="HI79" s="80">
        <f t="shared" si="49"/>
        <v>0</v>
      </c>
      <c r="HJ79" s="80">
        <f t="shared" si="49"/>
        <v>0</v>
      </c>
      <c r="HK79" s="80">
        <f t="shared" si="49"/>
        <v>0</v>
      </c>
      <c r="HL79" s="80">
        <f t="shared" si="49"/>
        <v>0</v>
      </c>
    </row>
    <row r="80" spans="1:220" s="80" customFormat="1" ht="52" x14ac:dyDescent="0.2">
      <c r="A80" s="268">
        <v>81</v>
      </c>
      <c r="B80" s="269" t="s">
        <v>2458</v>
      </c>
      <c r="C80" s="269" t="s">
        <v>2463</v>
      </c>
      <c r="D80" s="270" t="s">
        <v>2546</v>
      </c>
      <c r="E80" s="250"/>
      <c r="G80" s="80">
        <v>6</v>
      </c>
      <c r="H80" s="280" t="str" cm="1">
        <f t="array" aca="1" ref="H80" ca="1">INDEX(コード化!$CG$5:$CQ$110,H$3-6,$G80)</f>
        <v>600000</v>
      </c>
      <c r="I80" s="280" t="str" cm="1">
        <f t="array" aca="1" ref="I80" ca="1">INDEX(コード化!$CG$5:$CQ$110,I$3-6,$G80)</f>
        <v>600000</v>
      </c>
      <c r="J80" s="280" t="str" cm="1">
        <f t="array" aca="1" ref="J80" ca="1">INDEX(コード化!$CG$5:$CQ$110,J$3-6,$G80)</f>
        <v>600000</v>
      </c>
      <c r="K80" s="280" t="str" cm="1">
        <f t="array" aca="1" ref="K80" ca="1">INDEX(コード化!$CG$5:$CQ$110,K$3-6,$G80)</f>
        <v>600000</v>
      </c>
      <c r="L80" s="280" t="str" cm="1">
        <f t="array" aca="1" ref="L80" ca="1">INDEX(コード化!$CG$5:$CQ$110,L$3-6,$G80)</f>
        <v>600000</v>
      </c>
      <c r="M80" s="280" t="str" cm="1">
        <f t="array" aca="1" ref="M80" ca="1">INDEX(コード化!$CG$5:$CQ$110,M$3-6,$G80)</f>
        <v>600000</v>
      </c>
      <c r="N80" s="280" t="str" cm="1">
        <f t="array" ref="N80">INDEX(コード化!$CG$5:$CQ$110,N$3-6,$G80)</f>
        <v>600000</v>
      </c>
      <c r="O80" s="280" t="str" cm="1">
        <f t="array" ref="O80">INDEX(コード化!$CG$5:$CQ$110,O$3-6,$G80)</f>
        <v>600000</v>
      </c>
      <c r="P80" s="280" t="str" cm="1">
        <f t="array" ref="P80">INDEX(コード化!$CG$5:$CQ$110,P$3-6,$G80)</f>
        <v>600000</v>
      </c>
      <c r="Q80" s="280" t="str" cm="1">
        <f t="array" ref="Q80">INDEX(コード化!$CG$5:$CQ$110,Q$3-6,$G80)</f>
        <v>600000</v>
      </c>
      <c r="R80" s="280" t="str" cm="1">
        <f t="array" ref="R80">INDEX(コード化!$CG$5:$CQ$110,R$3-6,$G80)</f>
        <v>600000</v>
      </c>
      <c r="S80" s="280" t="str" cm="1">
        <f t="array" ref="S80">INDEX(コード化!$CG$5:$CQ$110,S$3-6,$G80)</f>
        <v>600000</v>
      </c>
      <c r="T80" s="280" t="str" cm="1">
        <f t="array" ref="T80">INDEX(コード化!$CG$5:$CQ$110,T$3-6,$G80)</f>
        <v>600000</v>
      </c>
      <c r="U80" s="280" t="str" cm="1">
        <f t="array" ref="U80">INDEX(コード化!$CG$5:$CQ$110,U$3-6,$G80)</f>
        <v>600000</v>
      </c>
      <c r="V80" s="280" t="str" cm="1">
        <f t="array" ref="V80">INDEX(コード化!$CG$5:$CQ$110,V$3-6,$G80)</f>
        <v>600000</v>
      </c>
      <c r="W80" s="280" t="str" cm="1">
        <f t="array" ref="W80">INDEX(コード化!$CG$5:$CQ$110,W$3-6,$G80)</f>
        <v>600000</v>
      </c>
      <c r="X80" s="280" t="str" cm="1">
        <f t="array" ref="X80">INDEX(コード化!$CG$5:$CQ$110,X$3-6,$G80)</f>
        <v>600000</v>
      </c>
      <c r="Y80" s="280" t="str" cm="1">
        <f t="array" ref="Y80">INDEX(コード化!$CG$5:$CQ$110,Y$3-6,$G80)</f>
        <v>600000</v>
      </c>
      <c r="Z80" s="280" t="str" cm="1">
        <f t="array" ref="Z80">INDEX(コード化!$CG$5:$CQ$110,Z$3-6,$G80)</f>
        <v>600000</v>
      </c>
      <c r="AA80" s="280" t="str" cm="1">
        <f t="array" ref="AA80">INDEX(コード化!$CG$5:$CQ$110,AA$3-6,$G80)</f>
        <v>600000</v>
      </c>
      <c r="AB80" s="280" t="str" cm="1">
        <f t="array" ref="AB80">INDEX(コード化!$CG$5:$CQ$110,AB$3-6,$G80)</f>
        <v>600000</v>
      </c>
      <c r="AC80" s="280" t="str" cm="1">
        <f t="array" ref="AC80">INDEX(コード化!$CG$5:$CQ$110,AC$3-6,$G80)</f>
        <v>600000</v>
      </c>
      <c r="AD80" s="280" t="str" cm="1">
        <f t="array" ref="AD80">INDEX(コード化!$CG$5:$CQ$110,AD$3-6,$G80)</f>
        <v>600000</v>
      </c>
      <c r="AE80" s="280" t="str" cm="1">
        <f t="array" ref="AE80">INDEX(コード化!$CG$5:$CQ$110,AE$3-6,$G80)</f>
        <v>600000</v>
      </c>
      <c r="AF80" s="280" t="str" cm="1">
        <f t="array" ref="AF80">INDEX(コード化!$CG$5:$CQ$110,AF$3-6,$G80)</f>
        <v>600000</v>
      </c>
      <c r="AG80" s="280" t="str" cm="1">
        <f t="array" ref="AG80">INDEX(コード化!$CG$5:$CQ$110,AG$3-6,$G80)</f>
        <v>600000</v>
      </c>
      <c r="AH80" s="280" t="str" cm="1">
        <f t="array" ref="AH80">INDEX(コード化!$CG$5:$CQ$110,AH$3-6,$G80)</f>
        <v>600000</v>
      </c>
      <c r="AI80" s="280" t="str" cm="1">
        <f t="array" ref="AI80">INDEX(コード化!$CG$5:$CQ$110,AI$3-6,$G80)</f>
        <v>600000</v>
      </c>
      <c r="AJ80" s="280" t="str" cm="1">
        <f t="array" ref="AJ80">INDEX(コード化!$CG$5:$CQ$110,AJ$3-6,$G80)</f>
        <v>600000</v>
      </c>
      <c r="AK80" s="280" t="str" cm="1">
        <f t="array" ref="AK80">INDEX(コード化!$CG$5:$CQ$110,AK$3-6,$G80)</f>
        <v>600000</v>
      </c>
      <c r="AL80" s="280" t="str" cm="1">
        <f t="array" ref="AL80">INDEX(コード化!$CG$5:$CQ$110,AL$3-6,$G80)</f>
        <v>600000</v>
      </c>
      <c r="AM80" s="280" t="str" cm="1">
        <f t="array" ref="AM80">INDEX(コード化!$CG$5:$CQ$110,AM$3-6,$G80)</f>
        <v>600000</v>
      </c>
      <c r="AN80" s="280" t="str" cm="1">
        <f t="array" ref="AN80">INDEX(コード化!$CG$5:$CQ$110,AN$3-6,$G80)</f>
        <v>600000</v>
      </c>
      <c r="AO80" s="280" t="str" cm="1">
        <f t="array" ref="AO80">INDEX(コード化!$CG$5:$CQ$110,AO$3-6,$G80)</f>
        <v>600000</v>
      </c>
      <c r="AP80" s="280" t="str" cm="1">
        <f t="array" ref="AP80">INDEX(コード化!$CG$5:$CQ$110,AP$3-6,$G80)</f>
        <v>600000</v>
      </c>
      <c r="AQ80" s="280" t="str" cm="1">
        <f t="array" ref="AQ80">INDEX(コード化!$CG$5:$CQ$110,AQ$3-6,$G80)</f>
        <v>600000</v>
      </c>
      <c r="AR80" s="280" t="str" cm="1">
        <f t="array" ref="AR80">INDEX(コード化!$CG$5:$CQ$110,AR$3-6,$G80)</f>
        <v>600000</v>
      </c>
      <c r="AS80" s="280" t="str" cm="1">
        <f t="array" ref="AS80">INDEX(コード化!$CG$5:$CQ$110,AS$3-6,$G80)</f>
        <v>600000</v>
      </c>
      <c r="AT80" s="280" t="str" cm="1">
        <f t="array" ref="AT80">INDEX(コード化!$CG$5:$CQ$110,AT$3-6,$G80)</f>
        <v>600000</v>
      </c>
      <c r="AU80" s="280" t="str" cm="1">
        <f t="array" ref="AU80">INDEX(コード化!$CG$5:$CQ$110,AU$3-6,$G80)</f>
        <v>600000</v>
      </c>
      <c r="AV80" s="280" t="str" cm="1">
        <f t="array" ref="AV80">INDEX(コード化!$CG$5:$CQ$110,AV$3-6,$G80)</f>
        <v>600000</v>
      </c>
      <c r="AW80" s="280" t="str" cm="1">
        <f t="array" ref="AW80">INDEX(コード化!$CG$5:$CQ$110,AW$3-6,$G80)</f>
        <v>600000</v>
      </c>
      <c r="AX80" s="280" t="str" cm="1">
        <f t="array" ref="AX80">INDEX(コード化!$CG$5:$CQ$110,AX$3-6,$G80)</f>
        <v>600000</v>
      </c>
      <c r="AY80" s="280" t="str" cm="1">
        <f t="array" ref="AY80">INDEX(コード化!$CG$5:$CQ$110,AY$3-6,$G80)</f>
        <v>600000</v>
      </c>
      <c r="AZ80" s="280" t="str" cm="1">
        <f t="array" ref="AZ80">INDEX(コード化!$CG$5:$CQ$110,AZ$3-6,$G80)</f>
        <v>600000</v>
      </c>
      <c r="BA80" s="280" t="str" cm="1">
        <f t="array" ref="BA80">INDEX(コード化!$CG$5:$CQ$110,BA$3-6,$G80)</f>
        <v>600000</v>
      </c>
      <c r="BB80" s="280" t="str" cm="1">
        <f t="array" ref="BB80">INDEX(コード化!$CG$5:$CQ$110,BB$3-6,$G80)</f>
        <v>600000</v>
      </c>
      <c r="BC80" s="280" t="str" cm="1">
        <f t="array" ref="BC80">INDEX(コード化!$CG$5:$CQ$110,BC$3-6,$G80)</f>
        <v>600000</v>
      </c>
      <c r="BD80" s="280" t="str" cm="1">
        <f t="array" ref="BD80">INDEX(コード化!$CG$5:$CQ$110,BD$3-6,$G80)</f>
        <v>600000</v>
      </c>
      <c r="BE80" s="280" t="str" cm="1">
        <f t="array" ref="BE80">INDEX(コード化!$CG$5:$CQ$110,BE$3-6,$G80)</f>
        <v>600000</v>
      </c>
      <c r="BF80" s="280" t="str" cm="1">
        <f t="array" ref="BF80">INDEX(コード化!$CG$5:$CQ$110,BF$3-6,$G80)</f>
        <v>600000</v>
      </c>
      <c r="BG80" s="280" t="str" cm="1">
        <f t="array" ref="BG80">INDEX(コード化!$CG$5:$CQ$110,BG$3-6,$G80)</f>
        <v>600000</v>
      </c>
      <c r="BH80" s="280" t="str" cm="1">
        <f t="array" ref="BH80">INDEX(コード化!$CG$5:$CQ$110,BH$3-6,$G80)</f>
        <v>600000</v>
      </c>
      <c r="BI80" s="280" t="str" cm="1">
        <f t="array" ref="BI80">INDEX(コード化!$CG$5:$CQ$110,BI$3-6,$G80)</f>
        <v>600000</v>
      </c>
      <c r="BJ80" s="280" t="str" cm="1">
        <f t="array" ref="BJ80">INDEX(コード化!$CG$5:$CQ$110,BJ$3-6,$G80)</f>
        <v>600000</v>
      </c>
      <c r="BK80" s="280" t="str" cm="1">
        <f t="array" ref="BK80">INDEX(コード化!$CG$5:$CQ$110,BK$3-6,$G80)</f>
        <v>600000</v>
      </c>
      <c r="BL80" s="280" t="str" cm="1">
        <f t="array" ref="BL80">INDEX(コード化!$CG$5:$CQ$110,BL$3-6,$G80)</f>
        <v>600000</v>
      </c>
      <c r="BM80" s="280" t="str" cm="1">
        <f t="array" ref="BM80">INDEX(コード化!$CG$5:$CQ$110,BM$3-6,$G80)</f>
        <v>600000</v>
      </c>
      <c r="BN80" s="280" t="str" cm="1">
        <f t="array" ref="BN80">INDEX(コード化!$CG$5:$CQ$110,BN$3-6,$G80)</f>
        <v>600000</v>
      </c>
      <c r="BO80" s="280" t="str" cm="1">
        <f t="array" ref="BO80">INDEX(コード化!$CG$5:$CQ$110,BO$3-6,$G80)</f>
        <v>600000</v>
      </c>
      <c r="BP80" s="280" t="str" cm="1">
        <f t="array" ref="BP80">INDEX(コード化!$CG$5:$CQ$110,BP$3-6,$G80)</f>
        <v>600000</v>
      </c>
      <c r="BQ80" s="280" t="str" cm="1">
        <f t="array" ref="BQ80">INDEX(コード化!$CG$5:$CQ$110,BQ$3-6,$G80)</f>
        <v>600000</v>
      </c>
      <c r="BR80" s="280" t="str" cm="1">
        <f t="array" ref="BR80">INDEX(コード化!$CG$5:$CQ$110,BR$3-6,$G80)</f>
        <v>600000</v>
      </c>
      <c r="BS80" s="280" t="str" cm="1">
        <f t="array" ref="BS80">INDEX(コード化!$CG$5:$CQ$110,BS$3-6,$G80)</f>
        <v>600000</v>
      </c>
      <c r="BT80" s="280" t="str" cm="1">
        <f t="array" ref="BT80">INDEX(コード化!$CG$5:$CQ$110,BT$3-6,$G80)</f>
        <v>600000</v>
      </c>
      <c r="BU80" s="280" t="str" cm="1">
        <f t="array" ref="BU80">INDEX(コード化!$CG$5:$CQ$110,BU$3-6,$G80)</f>
        <v>600000</v>
      </c>
      <c r="BV80" s="280" t="str" cm="1">
        <f t="array" ref="BV80">INDEX(コード化!$CG$5:$CQ$110,BV$3-6,$G80)</f>
        <v>600000</v>
      </c>
      <c r="BW80" s="280" t="str" cm="1">
        <f t="array" ref="BW80">INDEX(コード化!$CG$5:$CQ$110,BW$3-6,$G80)</f>
        <v>600000</v>
      </c>
      <c r="BX80" s="280" t="str" cm="1">
        <f t="array" ref="BX80">INDEX(コード化!$CG$5:$CQ$110,BX$3-6,$G80)</f>
        <v>600000</v>
      </c>
      <c r="BY80" s="280" t="str" cm="1">
        <f t="array" ref="BY80">INDEX(コード化!$CG$5:$CQ$110,BY$3-6,$G80)</f>
        <v>600000</v>
      </c>
      <c r="BZ80" s="280" t="str" cm="1">
        <f t="array" ref="BZ80">INDEX(コード化!$CG$5:$CQ$110,BZ$3-6,$G80)</f>
        <v>600000</v>
      </c>
      <c r="CA80" s="280" t="str" cm="1">
        <f t="array" ref="CA80">INDEX(コード化!$CG$5:$CQ$110,CA$3-6,$G80)</f>
        <v>600000</v>
      </c>
      <c r="CB80" s="280" t="str" cm="1">
        <f t="array" ref="CB80">INDEX(コード化!$CG$5:$CQ$110,CB$3-6,$G80)</f>
        <v>600000</v>
      </c>
      <c r="CC80" s="280" t="str" cm="1">
        <f t="array" ref="CC80">INDEX(コード化!$CG$5:$CQ$110,CC$3-6,$G80)</f>
        <v>600000</v>
      </c>
      <c r="CD80" s="280" t="str" cm="1">
        <f t="array" ref="CD80">INDEX(コード化!$CG$5:$CQ$110,CD$3-6,$G80)</f>
        <v>600000</v>
      </c>
      <c r="CE80" s="280" t="str" cm="1">
        <f t="array" ref="CE80">INDEX(コード化!$CG$5:$CQ$110,CE$3-6,$G80)</f>
        <v>600000</v>
      </c>
      <c r="CF80" s="280" t="str" cm="1">
        <f t="array" ref="CF80">INDEX(コード化!$CG$5:$CQ$110,CF$3-6,$G80)</f>
        <v>600000</v>
      </c>
      <c r="CG80" s="280" t="str" cm="1">
        <f t="array" ref="CG80">INDEX(コード化!$CG$5:$CQ$110,CG$3-6,$G80)</f>
        <v>600000</v>
      </c>
      <c r="CH80" s="280" t="str" cm="1">
        <f t="array" ref="CH80">INDEX(コード化!$CG$5:$CQ$110,CH$3-6,$G80)</f>
        <v>600000</v>
      </c>
      <c r="CI80" s="280" t="str" cm="1">
        <f t="array" ref="CI80">INDEX(コード化!$CG$5:$CQ$110,CI$3-6,$G80)</f>
        <v>600000</v>
      </c>
      <c r="CJ80" s="280" t="str" cm="1">
        <f t="array" ref="CJ80">INDEX(コード化!$CG$5:$CQ$110,CJ$3-6,$G80)</f>
        <v>600000</v>
      </c>
      <c r="CK80" s="280" t="str" cm="1">
        <f t="array" ref="CK80">INDEX(コード化!$CG$5:$CQ$110,CK$3-6,$G80)</f>
        <v>600000</v>
      </c>
      <c r="CL80" s="280" t="str" cm="1">
        <f t="array" ref="CL80">INDEX(コード化!$CG$5:$CQ$110,CL$3-6,$G80)</f>
        <v>600000</v>
      </c>
      <c r="CM80" s="280" t="str" cm="1">
        <f t="array" ref="CM80">INDEX(コード化!$CG$5:$CQ$110,CM$3-6,$G80)</f>
        <v>600000</v>
      </c>
      <c r="CN80" s="280" t="str" cm="1">
        <f t="array" ref="CN80">INDEX(コード化!$CG$5:$CQ$110,CN$3-6,$G80)</f>
        <v>600000</v>
      </c>
      <c r="CO80" s="280" t="str" cm="1">
        <f t="array" ref="CO80">INDEX(コード化!$CG$5:$CQ$110,CO$3-6,$G80)</f>
        <v>600000</v>
      </c>
      <c r="CP80" s="280" t="str" cm="1">
        <f t="array" ref="CP80">INDEX(コード化!$CG$5:$CQ$110,CP$3-6,$G80)</f>
        <v>600000</v>
      </c>
      <c r="CQ80" s="280" t="str" cm="1">
        <f t="array" ref="CQ80">INDEX(コード化!$CG$5:$CQ$110,CQ$3-6,$G80)</f>
        <v>600000</v>
      </c>
      <c r="CR80" s="280" t="str" cm="1">
        <f t="array" ref="CR80">INDEX(コード化!$CG$5:$CQ$110,CR$3-6,$G80)</f>
        <v>600000</v>
      </c>
      <c r="CS80" s="280" t="str" cm="1">
        <f t="array" ref="CS80">INDEX(コード化!$CG$5:$CQ$110,CS$3-6,$G80)</f>
        <v>600000</v>
      </c>
      <c r="CT80" s="280" t="str" cm="1">
        <f t="array" ref="CT80">INDEX(コード化!$CG$5:$CQ$110,CT$3-6,$G80)</f>
        <v>600000</v>
      </c>
      <c r="CU80" s="280" t="str" cm="1">
        <f t="array" ref="CU80">INDEX(コード化!$CG$5:$CQ$110,CU$3-6,$G80)</f>
        <v>600000</v>
      </c>
      <c r="CV80" s="280" t="str" cm="1">
        <f t="array" ref="CV80">INDEX(コード化!$CG$5:$CQ$110,CV$3-6,$G80)</f>
        <v>600000</v>
      </c>
      <c r="CW80" s="280" t="str" cm="1">
        <f t="array" ref="CW80">INDEX(コード化!$CG$5:$CQ$110,CW$3-6,$G80)</f>
        <v>600000</v>
      </c>
      <c r="CX80" s="280" t="str" cm="1">
        <f t="array" ref="CX80">INDEX(コード化!$CG$5:$CQ$110,CX$3-6,$G80)</f>
        <v>600000</v>
      </c>
      <c r="CY80" s="280" t="str" cm="1">
        <f t="array" ref="CY80">INDEX(コード化!$CG$5:$CQ$110,CY$3-6,$G80)</f>
        <v>600000</v>
      </c>
      <c r="CZ80" s="280" t="str" cm="1">
        <f t="array" ref="CZ80">INDEX(コード化!$CG$5:$CQ$110,CZ$3-6,$G80)</f>
        <v>600000</v>
      </c>
      <c r="DA80" s="280" t="str" cm="1">
        <f t="array" ref="DA80">INDEX(コード化!$CG$5:$CQ$110,DA$3-6,$G80)</f>
        <v>600000</v>
      </c>
      <c r="DB80" s="280" t="str" cm="1">
        <f t="array" ref="DB80">INDEX(コード化!$CG$5:$CQ$110,DB$3-6,$G80)</f>
        <v>600000</v>
      </c>
      <c r="DC80" s="280" t="str" cm="1">
        <f t="array" ref="DC80">INDEX(コード化!$CG$5:$CQ$110,DC$3-6,$G80)</f>
        <v>600000</v>
      </c>
      <c r="DD80" s="280" t="str" cm="1">
        <f t="array" ref="DD80">INDEX(コード化!$CG$5:$CQ$110,DD$3-6,$G80)</f>
        <v>600000</v>
      </c>
      <c r="DE80" s="280" t="str" cm="1">
        <f t="array" ref="DE80">INDEX(コード化!$CG$5:$CQ$110,DE$3-6,$G80)</f>
        <v>600000</v>
      </c>
      <c r="DF80" s="280" t="str" cm="1">
        <f t="array" ref="DF80">INDEX(コード化!$CG$5:$CQ$110,DF$3-6,$G80)</f>
        <v>600000</v>
      </c>
      <c r="DG80" s="280" t="str" cm="1">
        <f t="array" ref="DG80">INDEX(コード化!$CG$5:$CQ$110,DG$3-6,$G80)</f>
        <v>600000</v>
      </c>
      <c r="DH80" s="280" t="str" cm="1">
        <f t="array" ref="DH80">INDEX(コード化!$CG$5:$CQ$110,DH$3-6,$G80)</f>
        <v>600000</v>
      </c>
      <c r="DI80" s="280" t="str" cm="1">
        <f t="array" ref="DI80">INDEX(コード化!$CG$5:$CQ$110,DI$3-6,$G80)</f>
        <v>600000</v>
      </c>
      <c r="DK80" s="80">
        <f ca="1">IF(AND(MID(H80,5,1)="2",OR(MID(H80,4,1)="1",MID(H80,4,1)="2",MID(H80,4,1)="3"),OR(MID(H80,6,1)="1",MID(H80,6,1)="2")),1,0)</f>
        <v>0</v>
      </c>
      <c r="DL80" s="80">
        <f t="shared" ref="DL80:FW80" ca="1" si="50">IF(AND(MID(I80,5,1)="2",OR(MID(I80,4,1)="1",MID(I80,4,1)="2",MID(I80,4,1)="3"),OR(MID(I80,6,1)="1",MID(I80,6,1)="2")),1,0)</f>
        <v>0</v>
      </c>
      <c r="DM80" s="80">
        <f t="shared" ca="1" si="50"/>
        <v>0</v>
      </c>
      <c r="DN80" s="80">
        <f t="shared" ca="1" si="50"/>
        <v>0</v>
      </c>
      <c r="DO80" s="80">
        <f t="shared" ca="1" si="50"/>
        <v>0</v>
      </c>
      <c r="DP80" s="80">
        <f t="shared" ca="1" si="50"/>
        <v>0</v>
      </c>
      <c r="DQ80" s="80">
        <f t="shared" si="50"/>
        <v>0</v>
      </c>
      <c r="DR80" s="80">
        <f t="shared" si="50"/>
        <v>0</v>
      </c>
      <c r="DS80" s="80">
        <f t="shared" si="50"/>
        <v>0</v>
      </c>
      <c r="DT80" s="80">
        <f t="shared" si="50"/>
        <v>0</v>
      </c>
      <c r="DU80" s="80">
        <f t="shared" si="50"/>
        <v>0</v>
      </c>
      <c r="DV80" s="80">
        <f t="shared" si="50"/>
        <v>0</v>
      </c>
      <c r="DW80" s="80">
        <f t="shared" si="50"/>
        <v>0</v>
      </c>
      <c r="DX80" s="80">
        <f t="shared" si="50"/>
        <v>0</v>
      </c>
      <c r="DY80" s="80">
        <f t="shared" si="50"/>
        <v>0</v>
      </c>
      <c r="DZ80" s="80">
        <f t="shared" si="50"/>
        <v>0</v>
      </c>
      <c r="EA80" s="80">
        <f t="shared" si="50"/>
        <v>0</v>
      </c>
      <c r="EB80" s="80">
        <f t="shared" si="50"/>
        <v>0</v>
      </c>
      <c r="EC80" s="80">
        <f t="shared" si="50"/>
        <v>0</v>
      </c>
      <c r="ED80" s="80">
        <f t="shared" si="50"/>
        <v>0</v>
      </c>
      <c r="EE80" s="80">
        <f t="shared" si="50"/>
        <v>0</v>
      </c>
      <c r="EF80" s="80">
        <f t="shared" si="50"/>
        <v>0</v>
      </c>
      <c r="EG80" s="80">
        <f t="shared" si="50"/>
        <v>0</v>
      </c>
      <c r="EH80" s="80">
        <f t="shared" si="50"/>
        <v>0</v>
      </c>
      <c r="EI80" s="80">
        <f t="shared" si="50"/>
        <v>0</v>
      </c>
      <c r="EJ80" s="80">
        <f t="shared" si="50"/>
        <v>0</v>
      </c>
      <c r="EK80" s="80">
        <f t="shared" si="50"/>
        <v>0</v>
      </c>
      <c r="EL80" s="80">
        <f t="shared" si="50"/>
        <v>0</v>
      </c>
      <c r="EM80" s="80">
        <f t="shared" si="50"/>
        <v>0</v>
      </c>
      <c r="EN80" s="80">
        <f t="shared" si="50"/>
        <v>0</v>
      </c>
      <c r="EO80" s="80">
        <f t="shared" si="50"/>
        <v>0</v>
      </c>
      <c r="EP80" s="80">
        <f t="shared" si="50"/>
        <v>0</v>
      </c>
      <c r="EQ80" s="80">
        <f t="shared" si="50"/>
        <v>0</v>
      </c>
      <c r="ER80" s="80">
        <f t="shared" si="50"/>
        <v>0</v>
      </c>
      <c r="ES80" s="80">
        <f t="shared" si="50"/>
        <v>0</v>
      </c>
      <c r="ET80" s="80">
        <f t="shared" si="50"/>
        <v>0</v>
      </c>
      <c r="EU80" s="80">
        <f t="shared" si="50"/>
        <v>0</v>
      </c>
      <c r="EV80" s="80">
        <f t="shared" si="50"/>
        <v>0</v>
      </c>
      <c r="EW80" s="80">
        <f t="shared" si="50"/>
        <v>0</v>
      </c>
      <c r="EX80" s="80">
        <f t="shared" si="50"/>
        <v>0</v>
      </c>
      <c r="EY80" s="80">
        <f t="shared" si="50"/>
        <v>0</v>
      </c>
      <c r="EZ80" s="80">
        <f t="shared" si="50"/>
        <v>0</v>
      </c>
      <c r="FA80" s="80">
        <f t="shared" si="50"/>
        <v>0</v>
      </c>
      <c r="FB80" s="80">
        <f t="shared" si="50"/>
        <v>0</v>
      </c>
      <c r="FC80" s="80">
        <f t="shared" si="50"/>
        <v>0</v>
      </c>
      <c r="FD80" s="80">
        <f t="shared" si="50"/>
        <v>0</v>
      </c>
      <c r="FE80" s="80">
        <f t="shared" si="50"/>
        <v>0</v>
      </c>
      <c r="FF80" s="80">
        <f t="shared" si="50"/>
        <v>0</v>
      </c>
      <c r="FG80" s="80">
        <f t="shared" si="50"/>
        <v>0</v>
      </c>
      <c r="FH80" s="80">
        <f t="shared" si="50"/>
        <v>0</v>
      </c>
      <c r="FI80" s="80">
        <f t="shared" si="50"/>
        <v>0</v>
      </c>
      <c r="FJ80" s="80">
        <f t="shared" si="50"/>
        <v>0</v>
      </c>
      <c r="FK80" s="80">
        <f t="shared" si="50"/>
        <v>0</v>
      </c>
      <c r="FL80" s="80">
        <f t="shared" si="50"/>
        <v>0</v>
      </c>
      <c r="FM80" s="80">
        <f t="shared" si="50"/>
        <v>0</v>
      </c>
      <c r="FN80" s="80">
        <f t="shared" si="50"/>
        <v>0</v>
      </c>
      <c r="FO80" s="80">
        <f t="shared" si="50"/>
        <v>0</v>
      </c>
      <c r="FP80" s="80">
        <f t="shared" si="50"/>
        <v>0</v>
      </c>
      <c r="FQ80" s="80">
        <f t="shared" si="50"/>
        <v>0</v>
      </c>
      <c r="FR80" s="80">
        <f t="shared" si="50"/>
        <v>0</v>
      </c>
      <c r="FS80" s="80">
        <f t="shared" si="50"/>
        <v>0</v>
      </c>
      <c r="FT80" s="80">
        <f t="shared" si="50"/>
        <v>0</v>
      </c>
      <c r="FU80" s="80">
        <f t="shared" si="50"/>
        <v>0</v>
      </c>
      <c r="FV80" s="80">
        <f t="shared" si="50"/>
        <v>0</v>
      </c>
      <c r="FW80" s="80">
        <f t="shared" si="50"/>
        <v>0</v>
      </c>
      <c r="FX80" s="80">
        <f t="shared" ref="FX80:HL80" si="51">IF(AND(MID(BU80,5,1)="2",OR(MID(BU80,4,1)="1",MID(BU80,4,1)="2",MID(BU80,4,1)="3"),OR(MID(BU80,6,1)="1",MID(BU80,6,1)="2")),1,0)</f>
        <v>0</v>
      </c>
      <c r="FY80" s="80">
        <f t="shared" si="51"/>
        <v>0</v>
      </c>
      <c r="FZ80" s="80">
        <f t="shared" si="51"/>
        <v>0</v>
      </c>
      <c r="GA80" s="80">
        <f t="shared" si="51"/>
        <v>0</v>
      </c>
      <c r="GB80" s="80">
        <f t="shared" si="51"/>
        <v>0</v>
      </c>
      <c r="GC80" s="80">
        <f t="shared" si="51"/>
        <v>0</v>
      </c>
      <c r="GD80" s="80">
        <f t="shared" si="51"/>
        <v>0</v>
      </c>
      <c r="GE80" s="80">
        <f t="shared" si="51"/>
        <v>0</v>
      </c>
      <c r="GF80" s="80">
        <f t="shared" si="51"/>
        <v>0</v>
      </c>
      <c r="GG80" s="80">
        <f t="shared" si="51"/>
        <v>0</v>
      </c>
      <c r="GH80" s="80">
        <f t="shared" si="51"/>
        <v>0</v>
      </c>
      <c r="GI80" s="80">
        <f t="shared" si="51"/>
        <v>0</v>
      </c>
      <c r="GJ80" s="80">
        <f t="shared" si="51"/>
        <v>0</v>
      </c>
      <c r="GK80" s="80">
        <f t="shared" si="51"/>
        <v>0</v>
      </c>
      <c r="GL80" s="80">
        <f t="shared" si="51"/>
        <v>0</v>
      </c>
      <c r="GM80" s="80">
        <f t="shared" si="51"/>
        <v>0</v>
      </c>
      <c r="GN80" s="80">
        <f t="shared" si="51"/>
        <v>0</v>
      </c>
      <c r="GO80" s="80">
        <f t="shared" si="51"/>
        <v>0</v>
      </c>
      <c r="GP80" s="80">
        <f t="shared" si="51"/>
        <v>0</v>
      </c>
      <c r="GQ80" s="80">
        <f t="shared" si="51"/>
        <v>0</v>
      </c>
      <c r="GR80" s="80">
        <f t="shared" si="51"/>
        <v>0</v>
      </c>
      <c r="GS80" s="80">
        <f t="shared" si="51"/>
        <v>0</v>
      </c>
      <c r="GT80" s="80">
        <f t="shared" si="51"/>
        <v>0</v>
      </c>
      <c r="GU80" s="80">
        <f t="shared" si="51"/>
        <v>0</v>
      </c>
      <c r="GV80" s="80">
        <f t="shared" si="51"/>
        <v>0</v>
      </c>
      <c r="GW80" s="80">
        <f t="shared" si="51"/>
        <v>0</v>
      </c>
      <c r="GX80" s="80">
        <f t="shared" si="51"/>
        <v>0</v>
      </c>
      <c r="GY80" s="80">
        <f t="shared" si="51"/>
        <v>0</v>
      </c>
      <c r="GZ80" s="80">
        <f t="shared" si="51"/>
        <v>0</v>
      </c>
      <c r="HA80" s="80">
        <f t="shared" si="51"/>
        <v>0</v>
      </c>
      <c r="HB80" s="80">
        <f t="shared" si="51"/>
        <v>0</v>
      </c>
      <c r="HC80" s="80">
        <f t="shared" si="51"/>
        <v>0</v>
      </c>
      <c r="HD80" s="80">
        <f t="shared" si="51"/>
        <v>0</v>
      </c>
      <c r="HE80" s="80">
        <f t="shared" si="51"/>
        <v>0</v>
      </c>
      <c r="HF80" s="80">
        <f t="shared" si="51"/>
        <v>0</v>
      </c>
      <c r="HG80" s="80">
        <f t="shared" si="51"/>
        <v>0</v>
      </c>
      <c r="HH80" s="80">
        <f t="shared" si="51"/>
        <v>0</v>
      </c>
      <c r="HI80" s="80">
        <f t="shared" si="51"/>
        <v>0</v>
      </c>
      <c r="HJ80" s="80">
        <f t="shared" si="51"/>
        <v>0</v>
      </c>
      <c r="HK80" s="80">
        <f t="shared" si="51"/>
        <v>0</v>
      </c>
      <c r="HL80" s="80">
        <f t="shared" si="51"/>
        <v>0</v>
      </c>
    </row>
    <row r="81" spans="1:220" s="80" customFormat="1" ht="26" x14ac:dyDescent="0.2">
      <c r="A81" s="268">
        <v>82</v>
      </c>
      <c r="B81" s="269" t="s">
        <v>2458</v>
      </c>
      <c r="C81" s="269" t="s">
        <v>2463</v>
      </c>
      <c r="D81" s="270" t="s">
        <v>2547</v>
      </c>
      <c r="E81" s="250"/>
      <c r="G81" s="80">
        <v>6</v>
      </c>
      <c r="H81" s="280" t="str" cm="1">
        <f t="array" aca="1" ref="H81" ca="1">INDEX(コード化!$CG$5:$CQ$110,H$3-6,$G81)</f>
        <v>600000</v>
      </c>
      <c r="I81" s="280" t="str" cm="1">
        <f t="array" aca="1" ref="I81" ca="1">INDEX(コード化!$CG$5:$CQ$110,I$3-6,$G81)</f>
        <v>600000</v>
      </c>
      <c r="J81" s="280" t="str" cm="1">
        <f t="array" aca="1" ref="J81" ca="1">INDEX(コード化!$CG$5:$CQ$110,J$3-6,$G81)</f>
        <v>600000</v>
      </c>
      <c r="K81" s="280" t="str" cm="1">
        <f t="array" aca="1" ref="K81" ca="1">INDEX(コード化!$CG$5:$CQ$110,K$3-6,$G81)</f>
        <v>600000</v>
      </c>
      <c r="L81" s="280" t="str" cm="1">
        <f t="array" aca="1" ref="L81" ca="1">INDEX(コード化!$CG$5:$CQ$110,L$3-6,$G81)</f>
        <v>600000</v>
      </c>
      <c r="M81" s="280" t="str" cm="1">
        <f t="array" aca="1" ref="M81" ca="1">INDEX(コード化!$CG$5:$CQ$110,M$3-6,$G81)</f>
        <v>600000</v>
      </c>
      <c r="N81" s="280" t="str" cm="1">
        <f t="array" ref="N81">INDEX(コード化!$CG$5:$CQ$110,N$3-6,$G81)</f>
        <v>600000</v>
      </c>
      <c r="O81" s="280" t="str" cm="1">
        <f t="array" ref="O81">INDEX(コード化!$CG$5:$CQ$110,O$3-6,$G81)</f>
        <v>600000</v>
      </c>
      <c r="P81" s="280" t="str" cm="1">
        <f t="array" ref="P81">INDEX(コード化!$CG$5:$CQ$110,P$3-6,$G81)</f>
        <v>600000</v>
      </c>
      <c r="Q81" s="280" t="str" cm="1">
        <f t="array" ref="Q81">INDEX(コード化!$CG$5:$CQ$110,Q$3-6,$G81)</f>
        <v>600000</v>
      </c>
      <c r="R81" s="280" t="str" cm="1">
        <f t="array" ref="R81">INDEX(コード化!$CG$5:$CQ$110,R$3-6,$G81)</f>
        <v>600000</v>
      </c>
      <c r="S81" s="280" t="str" cm="1">
        <f t="array" ref="S81">INDEX(コード化!$CG$5:$CQ$110,S$3-6,$G81)</f>
        <v>600000</v>
      </c>
      <c r="T81" s="280" t="str" cm="1">
        <f t="array" ref="T81">INDEX(コード化!$CG$5:$CQ$110,T$3-6,$G81)</f>
        <v>600000</v>
      </c>
      <c r="U81" s="280" t="str" cm="1">
        <f t="array" ref="U81">INDEX(コード化!$CG$5:$CQ$110,U$3-6,$G81)</f>
        <v>600000</v>
      </c>
      <c r="V81" s="280" t="str" cm="1">
        <f t="array" ref="V81">INDEX(コード化!$CG$5:$CQ$110,V$3-6,$G81)</f>
        <v>600000</v>
      </c>
      <c r="W81" s="280" t="str" cm="1">
        <f t="array" ref="W81">INDEX(コード化!$CG$5:$CQ$110,W$3-6,$G81)</f>
        <v>600000</v>
      </c>
      <c r="X81" s="280" t="str" cm="1">
        <f t="array" ref="X81">INDEX(コード化!$CG$5:$CQ$110,X$3-6,$G81)</f>
        <v>600000</v>
      </c>
      <c r="Y81" s="280" t="str" cm="1">
        <f t="array" ref="Y81">INDEX(コード化!$CG$5:$CQ$110,Y$3-6,$G81)</f>
        <v>600000</v>
      </c>
      <c r="Z81" s="280" t="str" cm="1">
        <f t="array" ref="Z81">INDEX(コード化!$CG$5:$CQ$110,Z$3-6,$G81)</f>
        <v>600000</v>
      </c>
      <c r="AA81" s="280" t="str" cm="1">
        <f t="array" ref="AA81">INDEX(コード化!$CG$5:$CQ$110,AA$3-6,$G81)</f>
        <v>600000</v>
      </c>
      <c r="AB81" s="280" t="str" cm="1">
        <f t="array" ref="AB81">INDEX(コード化!$CG$5:$CQ$110,AB$3-6,$G81)</f>
        <v>600000</v>
      </c>
      <c r="AC81" s="280" t="str" cm="1">
        <f t="array" ref="AC81">INDEX(コード化!$CG$5:$CQ$110,AC$3-6,$G81)</f>
        <v>600000</v>
      </c>
      <c r="AD81" s="280" t="str" cm="1">
        <f t="array" ref="AD81">INDEX(コード化!$CG$5:$CQ$110,AD$3-6,$G81)</f>
        <v>600000</v>
      </c>
      <c r="AE81" s="280" t="str" cm="1">
        <f t="array" ref="AE81">INDEX(コード化!$CG$5:$CQ$110,AE$3-6,$G81)</f>
        <v>600000</v>
      </c>
      <c r="AF81" s="280" t="str" cm="1">
        <f t="array" ref="AF81">INDEX(コード化!$CG$5:$CQ$110,AF$3-6,$G81)</f>
        <v>600000</v>
      </c>
      <c r="AG81" s="280" t="str" cm="1">
        <f t="array" ref="AG81">INDEX(コード化!$CG$5:$CQ$110,AG$3-6,$G81)</f>
        <v>600000</v>
      </c>
      <c r="AH81" s="280" t="str" cm="1">
        <f t="array" ref="AH81">INDEX(コード化!$CG$5:$CQ$110,AH$3-6,$G81)</f>
        <v>600000</v>
      </c>
      <c r="AI81" s="280" t="str" cm="1">
        <f t="array" ref="AI81">INDEX(コード化!$CG$5:$CQ$110,AI$3-6,$G81)</f>
        <v>600000</v>
      </c>
      <c r="AJ81" s="280" t="str" cm="1">
        <f t="array" ref="AJ81">INDEX(コード化!$CG$5:$CQ$110,AJ$3-6,$G81)</f>
        <v>600000</v>
      </c>
      <c r="AK81" s="280" t="str" cm="1">
        <f t="array" ref="AK81">INDEX(コード化!$CG$5:$CQ$110,AK$3-6,$G81)</f>
        <v>600000</v>
      </c>
      <c r="AL81" s="280" t="str" cm="1">
        <f t="array" ref="AL81">INDEX(コード化!$CG$5:$CQ$110,AL$3-6,$G81)</f>
        <v>600000</v>
      </c>
      <c r="AM81" s="280" t="str" cm="1">
        <f t="array" ref="AM81">INDEX(コード化!$CG$5:$CQ$110,AM$3-6,$G81)</f>
        <v>600000</v>
      </c>
      <c r="AN81" s="280" t="str" cm="1">
        <f t="array" ref="AN81">INDEX(コード化!$CG$5:$CQ$110,AN$3-6,$G81)</f>
        <v>600000</v>
      </c>
      <c r="AO81" s="280" t="str" cm="1">
        <f t="array" ref="AO81">INDEX(コード化!$CG$5:$CQ$110,AO$3-6,$G81)</f>
        <v>600000</v>
      </c>
      <c r="AP81" s="280" t="str" cm="1">
        <f t="array" ref="AP81">INDEX(コード化!$CG$5:$CQ$110,AP$3-6,$G81)</f>
        <v>600000</v>
      </c>
      <c r="AQ81" s="280" t="str" cm="1">
        <f t="array" ref="AQ81">INDEX(コード化!$CG$5:$CQ$110,AQ$3-6,$G81)</f>
        <v>600000</v>
      </c>
      <c r="AR81" s="280" t="str" cm="1">
        <f t="array" ref="AR81">INDEX(コード化!$CG$5:$CQ$110,AR$3-6,$G81)</f>
        <v>600000</v>
      </c>
      <c r="AS81" s="280" t="str" cm="1">
        <f t="array" ref="AS81">INDEX(コード化!$CG$5:$CQ$110,AS$3-6,$G81)</f>
        <v>600000</v>
      </c>
      <c r="AT81" s="280" t="str" cm="1">
        <f t="array" ref="AT81">INDEX(コード化!$CG$5:$CQ$110,AT$3-6,$G81)</f>
        <v>600000</v>
      </c>
      <c r="AU81" s="280" t="str" cm="1">
        <f t="array" ref="AU81">INDEX(コード化!$CG$5:$CQ$110,AU$3-6,$G81)</f>
        <v>600000</v>
      </c>
      <c r="AV81" s="280" t="str" cm="1">
        <f t="array" ref="AV81">INDEX(コード化!$CG$5:$CQ$110,AV$3-6,$G81)</f>
        <v>600000</v>
      </c>
      <c r="AW81" s="280" t="str" cm="1">
        <f t="array" ref="AW81">INDEX(コード化!$CG$5:$CQ$110,AW$3-6,$G81)</f>
        <v>600000</v>
      </c>
      <c r="AX81" s="280" t="str" cm="1">
        <f t="array" ref="AX81">INDEX(コード化!$CG$5:$CQ$110,AX$3-6,$G81)</f>
        <v>600000</v>
      </c>
      <c r="AY81" s="280" t="str" cm="1">
        <f t="array" ref="AY81">INDEX(コード化!$CG$5:$CQ$110,AY$3-6,$G81)</f>
        <v>600000</v>
      </c>
      <c r="AZ81" s="280" t="str" cm="1">
        <f t="array" ref="AZ81">INDEX(コード化!$CG$5:$CQ$110,AZ$3-6,$G81)</f>
        <v>600000</v>
      </c>
      <c r="BA81" s="280" t="str" cm="1">
        <f t="array" ref="BA81">INDEX(コード化!$CG$5:$CQ$110,BA$3-6,$G81)</f>
        <v>600000</v>
      </c>
      <c r="BB81" s="280" t="str" cm="1">
        <f t="array" ref="BB81">INDEX(コード化!$CG$5:$CQ$110,BB$3-6,$G81)</f>
        <v>600000</v>
      </c>
      <c r="BC81" s="280" t="str" cm="1">
        <f t="array" ref="BC81">INDEX(コード化!$CG$5:$CQ$110,BC$3-6,$G81)</f>
        <v>600000</v>
      </c>
      <c r="BD81" s="280" t="str" cm="1">
        <f t="array" ref="BD81">INDEX(コード化!$CG$5:$CQ$110,BD$3-6,$G81)</f>
        <v>600000</v>
      </c>
      <c r="BE81" s="280" t="str" cm="1">
        <f t="array" ref="BE81">INDEX(コード化!$CG$5:$CQ$110,BE$3-6,$G81)</f>
        <v>600000</v>
      </c>
      <c r="BF81" s="280" t="str" cm="1">
        <f t="array" ref="BF81">INDEX(コード化!$CG$5:$CQ$110,BF$3-6,$G81)</f>
        <v>600000</v>
      </c>
      <c r="BG81" s="280" t="str" cm="1">
        <f t="array" ref="BG81">INDEX(コード化!$CG$5:$CQ$110,BG$3-6,$G81)</f>
        <v>600000</v>
      </c>
      <c r="BH81" s="280" t="str" cm="1">
        <f t="array" ref="BH81">INDEX(コード化!$CG$5:$CQ$110,BH$3-6,$G81)</f>
        <v>600000</v>
      </c>
      <c r="BI81" s="280" t="str" cm="1">
        <f t="array" ref="BI81">INDEX(コード化!$CG$5:$CQ$110,BI$3-6,$G81)</f>
        <v>600000</v>
      </c>
      <c r="BJ81" s="280" t="str" cm="1">
        <f t="array" ref="BJ81">INDEX(コード化!$CG$5:$CQ$110,BJ$3-6,$G81)</f>
        <v>600000</v>
      </c>
      <c r="BK81" s="280" t="str" cm="1">
        <f t="array" ref="BK81">INDEX(コード化!$CG$5:$CQ$110,BK$3-6,$G81)</f>
        <v>600000</v>
      </c>
      <c r="BL81" s="280" t="str" cm="1">
        <f t="array" ref="BL81">INDEX(コード化!$CG$5:$CQ$110,BL$3-6,$G81)</f>
        <v>600000</v>
      </c>
      <c r="BM81" s="280" t="str" cm="1">
        <f t="array" ref="BM81">INDEX(コード化!$CG$5:$CQ$110,BM$3-6,$G81)</f>
        <v>600000</v>
      </c>
      <c r="BN81" s="280" t="str" cm="1">
        <f t="array" ref="BN81">INDEX(コード化!$CG$5:$CQ$110,BN$3-6,$G81)</f>
        <v>600000</v>
      </c>
      <c r="BO81" s="280" t="str" cm="1">
        <f t="array" ref="BO81">INDEX(コード化!$CG$5:$CQ$110,BO$3-6,$G81)</f>
        <v>600000</v>
      </c>
      <c r="BP81" s="280" t="str" cm="1">
        <f t="array" ref="BP81">INDEX(コード化!$CG$5:$CQ$110,BP$3-6,$G81)</f>
        <v>600000</v>
      </c>
      <c r="BQ81" s="280" t="str" cm="1">
        <f t="array" ref="BQ81">INDEX(コード化!$CG$5:$CQ$110,BQ$3-6,$G81)</f>
        <v>600000</v>
      </c>
      <c r="BR81" s="280" t="str" cm="1">
        <f t="array" ref="BR81">INDEX(コード化!$CG$5:$CQ$110,BR$3-6,$G81)</f>
        <v>600000</v>
      </c>
      <c r="BS81" s="280" t="str" cm="1">
        <f t="array" ref="BS81">INDEX(コード化!$CG$5:$CQ$110,BS$3-6,$G81)</f>
        <v>600000</v>
      </c>
      <c r="BT81" s="280" t="str" cm="1">
        <f t="array" ref="BT81">INDEX(コード化!$CG$5:$CQ$110,BT$3-6,$G81)</f>
        <v>600000</v>
      </c>
      <c r="BU81" s="280" t="str" cm="1">
        <f t="array" ref="BU81">INDEX(コード化!$CG$5:$CQ$110,BU$3-6,$G81)</f>
        <v>600000</v>
      </c>
      <c r="BV81" s="280" t="str" cm="1">
        <f t="array" ref="BV81">INDEX(コード化!$CG$5:$CQ$110,BV$3-6,$G81)</f>
        <v>600000</v>
      </c>
      <c r="BW81" s="280" t="str" cm="1">
        <f t="array" ref="BW81">INDEX(コード化!$CG$5:$CQ$110,BW$3-6,$G81)</f>
        <v>600000</v>
      </c>
      <c r="BX81" s="280" t="str" cm="1">
        <f t="array" ref="BX81">INDEX(コード化!$CG$5:$CQ$110,BX$3-6,$G81)</f>
        <v>600000</v>
      </c>
      <c r="BY81" s="280" t="str" cm="1">
        <f t="array" ref="BY81">INDEX(コード化!$CG$5:$CQ$110,BY$3-6,$G81)</f>
        <v>600000</v>
      </c>
      <c r="BZ81" s="280" t="str" cm="1">
        <f t="array" ref="BZ81">INDEX(コード化!$CG$5:$CQ$110,BZ$3-6,$G81)</f>
        <v>600000</v>
      </c>
      <c r="CA81" s="280" t="str" cm="1">
        <f t="array" ref="CA81">INDEX(コード化!$CG$5:$CQ$110,CA$3-6,$G81)</f>
        <v>600000</v>
      </c>
      <c r="CB81" s="280" t="str" cm="1">
        <f t="array" ref="CB81">INDEX(コード化!$CG$5:$CQ$110,CB$3-6,$G81)</f>
        <v>600000</v>
      </c>
      <c r="CC81" s="280" t="str" cm="1">
        <f t="array" ref="CC81">INDEX(コード化!$CG$5:$CQ$110,CC$3-6,$G81)</f>
        <v>600000</v>
      </c>
      <c r="CD81" s="280" t="str" cm="1">
        <f t="array" ref="CD81">INDEX(コード化!$CG$5:$CQ$110,CD$3-6,$G81)</f>
        <v>600000</v>
      </c>
      <c r="CE81" s="280" t="str" cm="1">
        <f t="array" ref="CE81">INDEX(コード化!$CG$5:$CQ$110,CE$3-6,$G81)</f>
        <v>600000</v>
      </c>
      <c r="CF81" s="280" t="str" cm="1">
        <f t="array" ref="CF81">INDEX(コード化!$CG$5:$CQ$110,CF$3-6,$G81)</f>
        <v>600000</v>
      </c>
      <c r="CG81" s="280" t="str" cm="1">
        <f t="array" ref="CG81">INDEX(コード化!$CG$5:$CQ$110,CG$3-6,$G81)</f>
        <v>600000</v>
      </c>
      <c r="CH81" s="280" t="str" cm="1">
        <f t="array" ref="CH81">INDEX(コード化!$CG$5:$CQ$110,CH$3-6,$G81)</f>
        <v>600000</v>
      </c>
      <c r="CI81" s="280" t="str" cm="1">
        <f t="array" ref="CI81">INDEX(コード化!$CG$5:$CQ$110,CI$3-6,$G81)</f>
        <v>600000</v>
      </c>
      <c r="CJ81" s="280" t="str" cm="1">
        <f t="array" ref="CJ81">INDEX(コード化!$CG$5:$CQ$110,CJ$3-6,$G81)</f>
        <v>600000</v>
      </c>
      <c r="CK81" s="280" t="str" cm="1">
        <f t="array" ref="CK81">INDEX(コード化!$CG$5:$CQ$110,CK$3-6,$G81)</f>
        <v>600000</v>
      </c>
      <c r="CL81" s="280" t="str" cm="1">
        <f t="array" ref="CL81">INDEX(コード化!$CG$5:$CQ$110,CL$3-6,$G81)</f>
        <v>600000</v>
      </c>
      <c r="CM81" s="280" t="str" cm="1">
        <f t="array" ref="CM81">INDEX(コード化!$CG$5:$CQ$110,CM$3-6,$G81)</f>
        <v>600000</v>
      </c>
      <c r="CN81" s="280" t="str" cm="1">
        <f t="array" ref="CN81">INDEX(コード化!$CG$5:$CQ$110,CN$3-6,$G81)</f>
        <v>600000</v>
      </c>
      <c r="CO81" s="280" t="str" cm="1">
        <f t="array" ref="CO81">INDEX(コード化!$CG$5:$CQ$110,CO$3-6,$G81)</f>
        <v>600000</v>
      </c>
      <c r="CP81" s="280" t="str" cm="1">
        <f t="array" ref="CP81">INDEX(コード化!$CG$5:$CQ$110,CP$3-6,$G81)</f>
        <v>600000</v>
      </c>
      <c r="CQ81" s="280" t="str" cm="1">
        <f t="array" ref="CQ81">INDEX(コード化!$CG$5:$CQ$110,CQ$3-6,$G81)</f>
        <v>600000</v>
      </c>
      <c r="CR81" s="280" t="str" cm="1">
        <f t="array" ref="CR81">INDEX(コード化!$CG$5:$CQ$110,CR$3-6,$G81)</f>
        <v>600000</v>
      </c>
      <c r="CS81" s="280" t="str" cm="1">
        <f t="array" ref="CS81">INDEX(コード化!$CG$5:$CQ$110,CS$3-6,$G81)</f>
        <v>600000</v>
      </c>
      <c r="CT81" s="280" t="str" cm="1">
        <f t="array" ref="CT81">INDEX(コード化!$CG$5:$CQ$110,CT$3-6,$G81)</f>
        <v>600000</v>
      </c>
      <c r="CU81" s="280" t="str" cm="1">
        <f t="array" ref="CU81">INDEX(コード化!$CG$5:$CQ$110,CU$3-6,$G81)</f>
        <v>600000</v>
      </c>
      <c r="CV81" s="280" t="str" cm="1">
        <f t="array" ref="CV81">INDEX(コード化!$CG$5:$CQ$110,CV$3-6,$G81)</f>
        <v>600000</v>
      </c>
      <c r="CW81" s="280" t="str" cm="1">
        <f t="array" ref="CW81">INDEX(コード化!$CG$5:$CQ$110,CW$3-6,$G81)</f>
        <v>600000</v>
      </c>
      <c r="CX81" s="280" t="str" cm="1">
        <f t="array" ref="CX81">INDEX(コード化!$CG$5:$CQ$110,CX$3-6,$G81)</f>
        <v>600000</v>
      </c>
      <c r="CY81" s="280" t="str" cm="1">
        <f t="array" ref="CY81">INDEX(コード化!$CG$5:$CQ$110,CY$3-6,$G81)</f>
        <v>600000</v>
      </c>
      <c r="CZ81" s="280" t="str" cm="1">
        <f t="array" ref="CZ81">INDEX(コード化!$CG$5:$CQ$110,CZ$3-6,$G81)</f>
        <v>600000</v>
      </c>
      <c r="DA81" s="280" t="str" cm="1">
        <f t="array" ref="DA81">INDEX(コード化!$CG$5:$CQ$110,DA$3-6,$G81)</f>
        <v>600000</v>
      </c>
      <c r="DB81" s="280" t="str" cm="1">
        <f t="array" ref="DB81">INDEX(コード化!$CG$5:$CQ$110,DB$3-6,$G81)</f>
        <v>600000</v>
      </c>
      <c r="DC81" s="280" t="str" cm="1">
        <f t="array" ref="DC81">INDEX(コード化!$CG$5:$CQ$110,DC$3-6,$G81)</f>
        <v>600000</v>
      </c>
      <c r="DD81" s="280" t="str" cm="1">
        <f t="array" ref="DD81">INDEX(コード化!$CG$5:$CQ$110,DD$3-6,$G81)</f>
        <v>600000</v>
      </c>
      <c r="DE81" s="280" t="str" cm="1">
        <f t="array" ref="DE81">INDEX(コード化!$CG$5:$CQ$110,DE$3-6,$G81)</f>
        <v>600000</v>
      </c>
      <c r="DF81" s="280" t="str" cm="1">
        <f t="array" ref="DF81">INDEX(コード化!$CG$5:$CQ$110,DF$3-6,$G81)</f>
        <v>600000</v>
      </c>
      <c r="DG81" s="280" t="str" cm="1">
        <f t="array" ref="DG81">INDEX(コード化!$CG$5:$CQ$110,DG$3-6,$G81)</f>
        <v>600000</v>
      </c>
      <c r="DH81" s="280" t="str" cm="1">
        <f t="array" ref="DH81">INDEX(コード化!$CG$5:$CQ$110,DH$3-6,$G81)</f>
        <v>600000</v>
      </c>
      <c r="DI81" s="280" t="str" cm="1">
        <f t="array" ref="DI81">INDEX(コード化!$CG$5:$CQ$110,DI$3-6,$G81)</f>
        <v>600000</v>
      </c>
      <c r="DK81" s="80">
        <f ca="1">IF(AND(MID(H81,5,1)="1",OR(MID(H81,4,1)="1",MID(H81,4,1)="2",MID(H81,4,1)="3"),OR(MID(H81,6,1)="1",MID(H81,6,1)="2")),1,0)</f>
        <v>0</v>
      </c>
      <c r="DL81" s="80">
        <f t="shared" ref="DL81:FW81" ca="1" si="52">IF(AND(MID(I81,5,1)="1",OR(MID(I81,4,1)="1",MID(I81,4,1)="2",MID(I81,4,1)="3"),OR(MID(I81,6,1)="1",MID(I81,6,1)="2")),1,0)</f>
        <v>0</v>
      </c>
      <c r="DM81" s="80">
        <f t="shared" ca="1" si="52"/>
        <v>0</v>
      </c>
      <c r="DN81" s="80">
        <f t="shared" ca="1" si="52"/>
        <v>0</v>
      </c>
      <c r="DO81" s="80">
        <f t="shared" ca="1" si="52"/>
        <v>0</v>
      </c>
      <c r="DP81" s="80">
        <f t="shared" ca="1" si="52"/>
        <v>0</v>
      </c>
      <c r="DQ81" s="80">
        <f t="shared" si="52"/>
        <v>0</v>
      </c>
      <c r="DR81" s="80">
        <f t="shared" si="52"/>
        <v>0</v>
      </c>
      <c r="DS81" s="80">
        <f t="shared" si="52"/>
        <v>0</v>
      </c>
      <c r="DT81" s="80">
        <f t="shared" si="52"/>
        <v>0</v>
      </c>
      <c r="DU81" s="80">
        <f t="shared" si="52"/>
        <v>0</v>
      </c>
      <c r="DV81" s="80">
        <f t="shared" si="52"/>
        <v>0</v>
      </c>
      <c r="DW81" s="80">
        <f t="shared" si="52"/>
        <v>0</v>
      </c>
      <c r="DX81" s="80">
        <f t="shared" si="52"/>
        <v>0</v>
      </c>
      <c r="DY81" s="80">
        <f t="shared" si="52"/>
        <v>0</v>
      </c>
      <c r="DZ81" s="80">
        <f t="shared" si="52"/>
        <v>0</v>
      </c>
      <c r="EA81" s="80">
        <f t="shared" si="52"/>
        <v>0</v>
      </c>
      <c r="EB81" s="80">
        <f t="shared" si="52"/>
        <v>0</v>
      </c>
      <c r="EC81" s="80">
        <f t="shared" si="52"/>
        <v>0</v>
      </c>
      <c r="ED81" s="80">
        <f t="shared" si="52"/>
        <v>0</v>
      </c>
      <c r="EE81" s="80">
        <f t="shared" si="52"/>
        <v>0</v>
      </c>
      <c r="EF81" s="80">
        <f t="shared" si="52"/>
        <v>0</v>
      </c>
      <c r="EG81" s="80">
        <f t="shared" si="52"/>
        <v>0</v>
      </c>
      <c r="EH81" s="80">
        <f t="shared" si="52"/>
        <v>0</v>
      </c>
      <c r="EI81" s="80">
        <f t="shared" si="52"/>
        <v>0</v>
      </c>
      <c r="EJ81" s="80">
        <f t="shared" si="52"/>
        <v>0</v>
      </c>
      <c r="EK81" s="80">
        <f t="shared" si="52"/>
        <v>0</v>
      </c>
      <c r="EL81" s="80">
        <f t="shared" si="52"/>
        <v>0</v>
      </c>
      <c r="EM81" s="80">
        <f t="shared" si="52"/>
        <v>0</v>
      </c>
      <c r="EN81" s="80">
        <f t="shared" si="52"/>
        <v>0</v>
      </c>
      <c r="EO81" s="80">
        <f t="shared" si="52"/>
        <v>0</v>
      </c>
      <c r="EP81" s="80">
        <f t="shared" si="52"/>
        <v>0</v>
      </c>
      <c r="EQ81" s="80">
        <f t="shared" si="52"/>
        <v>0</v>
      </c>
      <c r="ER81" s="80">
        <f t="shared" si="52"/>
        <v>0</v>
      </c>
      <c r="ES81" s="80">
        <f t="shared" si="52"/>
        <v>0</v>
      </c>
      <c r="ET81" s="80">
        <f t="shared" si="52"/>
        <v>0</v>
      </c>
      <c r="EU81" s="80">
        <f t="shared" si="52"/>
        <v>0</v>
      </c>
      <c r="EV81" s="80">
        <f t="shared" si="52"/>
        <v>0</v>
      </c>
      <c r="EW81" s="80">
        <f t="shared" si="52"/>
        <v>0</v>
      </c>
      <c r="EX81" s="80">
        <f t="shared" si="52"/>
        <v>0</v>
      </c>
      <c r="EY81" s="80">
        <f t="shared" si="52"/>
        <v>0</v>
      </c>
      <c r="EZ81" s="80">
        <f t="shared" si="52"/>
        <v>0</v>
      </c>
      <c r="FA81" s="80">
        <f t="shared" si="52"/>
        <v>0</v>
      </c>
      <c r="FB81" s="80">
        <f t="shared" si="52"/>
        <v>0</v>
      </c>
      <c r="FC81" s="80">
        <f t="shared" si="52"/>
        <v>0</v>
      </c>
      <c r="FD81" s="80">
        <f t="shared" si="52"/>
        <v>0</v>
      </c>
      <c r="FE81" s="80">
        <f t="shared" si="52"/>
        <v>0</v>
      </c>
      <c r="FF81" s="80">
        <f t="shared" si="52"/>
        <v>0</v>
      </c>
      <c r="FG81" s="80">
        <f t="shared" si="52"/>
        <v>0</v>
      </c>
      <c r="FH81" s="80">
        <f t="shared" si="52"/>
        <v>0</v>
      </c>
      <c r="FI81" s="80">
        <f t="shared" si="52"/>
        <v>0</v>
      </c>
      <c r="FJ81" s="80">
        <f t="shared" si="52"/>
        <v>0</v>
      </c>
      <c r="FK81" s="80">
        <f t="shared" si="52"/>
        <v>0</v>
      </c>
      <c r="FL81" s="80">
        <f t="shared" si="52"/>
        <v>0</v>
      </c>
      <c r="FM81" s="80">
        <f t="shared" si="52"/>
        <v>0</v>
      </c>
      <c r="FN81" s="80">
        <f t="shared" si="52"/>
        <v>0</v>
      </c>
      <c r="FO81" s="80">
        <f t="shared" si="52"/>
        <v>0</v>
      </c>
      <c r="FP81" s="80">
        <f t="shared" si="52"/>
        <v>0</v>
      </c>
      <c r="FQ81" s="80">
        <f t="shared" si="52"/>
        <v>0</v>
      </c>
      <c r="FR81" s="80">
        <f t="shared" si="52"/>
        <v>0</v>
      </c>
      <c r="FS81" s="80">
        <f t="shared" si="52"/>
        <v>0</v>
      </c>
      <c r="FT81" s="80">
        <f t="shared" si="52"/>
        <v>0</v>
      </c>
      <c r="FU81" s="80">
        <f t="shared" si="52"/>
        <v>0</v>
      </c>
      <c r="FV81" s="80">
        <f t="shared" si="52"/>
        <v>0</v>
      </c>
      <c r="FW81" s="80">
        <f t="shared" si="52"/>
        <v>0</v>
      </c>
      <c r="FX81" s="80">
        <f t="shared" ref="FX81:HL81" si="53">IF(AND(MID(BU81,5,1)="1",OR(MID(BU81,4,1)="1",MID(BU81,4,1)="2",MID(BU81,4,1)="3"),OR(MID(BU81,6,1)="1",MID(BU81,6,1)="2")),1,0)</f>
        <v>0</v>
      </c>
      <c r="FY81" s="80">
        <f t="shared" si="53"/>
        <v>0</v>
      </c>
      <c r="FZ81" s="80">
        <f t="shared" si="53"/>
        <v>0</v>
      </c>
      <c r="GA81" s="80">
        <f t="shared" si="53"/>
        <v>0</v>
      </c>
      <c r="GB81" s="80">
        <f t="shared" si="53"/>
        <v>0</v>
      </c>
      <c r="GC81" s="80">
        <f t="shared" si="53"/>
        <v>0</v>
      </c>
      <c r="GD81" s="80">
        <f t="shared" si="53"/>
        <v>0</v>
      </c>
      <c r="GE81" s="80">
        <f t="shared" si="53"/>
        <v>0</v>
      </c>
      <c r="GF81" s="80">
        <f t="shared" si="53"/>
        <v>0</v>
      </c>
      <c r="GG81" s="80">
        <f t="shared" si="53"/>
        <v>0</v>
      </c>
      <c r="GH81" s="80">
        <f t="shared" si="53"/>
        <v>0</v>
      </c>
      <c r="GI81" s="80">
        <f t="shared" si="53"/>
        <v>0</v>
      </c>
      <c r="GJ81" s="80">
        <f t="shared" si="53"/>
        <v>0</v>
      </c>
      <c r="GK81" s="80">
        <f t="shared" si="53"/>
        <v>0</v>
      </c>
      <c r="GL81" s="80">
        <f t="shared" si="53"/>
        <v>0</v>
      </c>
      <c r="GM81" s="80">
        <f t="shared" si="53"/>
        <v>0</v>
      </c>
      <c r="GN81" s="80">
        <f t="shared" si="53"/>
        <v>0</v>
      </c>
      <c r="GO81" s="80">
        <f t="shared" si="53"/>
        <v>0</v>
      </c>
      <c r="GP81" s="80">
        <f t="shared" si="53"/>
        <v>0</v>
      </c>
      <c r="GQ81" s="80">
        <f t="shared" si="53"/>
        <v>0</v>
      </c>
      <c r="GR81" s="80">
        <f t="shared" si="53"/>
        <v>0</v>
      </c>
      <c r="GS81" s="80">
        <f t="shared" si="53"/>
        <v>0</v>
      </c>
      <c r="GT81" s="80">
        <f t="shared" si="53"/>
        <v>0</v>
      </c>
      <c r="GU81" s="80">
        <f t="shared" si="53"/>
        <v>0</v>
      </c>
      <c r="GV81" s="80">
        <f t="shared" si="53"/>
        <v>0</v>
      </c>
      <c r="GW81" s="80">
        <f t="shared" si="53"/>
        <v>0</v>
      </c>
      <c r="GX81" s="80">
        <f t="shared" si="53"/>
        <v>0</v>
      </c>
      <c r="GY81" s="80">
        <f t="shared" si="53"/>
        <v>0</v>
      </c>
      <c r="GZ81" s="80">
        <f t="shared" si="53"/>
        <v>0</v>
      </c>
      <c r="HA81" s="80">
        <f t="shared" si="53"/>
        <v>0</v>
      </c>
      <c r="HB81" s="80">
        <f t="shared" si="53"/>
        <v>0</v>
      </c>
      <c r="HC81" s="80">
        <f t="shared" si="53"/>
        <v>0</v>
      </c>
      <c r="HD81" s="80">
        <f t="shared" si="53"/>
        <v>0</v>
      </c>
      <c r="HE81" s="80">
        <f t="shared" si="53"/>
        <v>0</v>
      </c>
      <c r="HF81" s="80">
        <f t="shared" si="53"/>
        <v>0</v>
      </c>
      <c r="HG81" s="80">
        <f t="shared" si="53"/>
        <v>0</v>
      </c>
      <c r="HH81" s="80">
        <f t="shared" si="53"/>
        <v>0</v>
      </c>
      <c r="HI81" s="80">
        <f t="shared" si="53"/>
        <v>0</v>
      </c>
      <c r="HJ81" s="80">
        <f t="shared" si="53"/>
        <v>0</v>
      </c>
      <c r="HK81" s="80">
        <f t="shared" si="53"/>
        <v>0</v>
      </c>
      <c r="HL81" s="80">
        <f t="shared" si="53"/>
        <v>0</v>
      </c>
    </row>
    <row r="82" spans="1:220" s="80" customFormat="1" ht="39" x14ac:dyDescent="0.2">
      <c r="A82" s="268">
        <v>83</v>
      </c>
      <c r="B82" s="269" t="s">
        <v>2458</v>
      </c>
      <c r="C82" s="269" t="s">
        <v>2535</v>
      </c>
      <c r="D82" s="270" t="s">
        <v>2548</v>
      </c>
      <c r="E82" s="250"/>
      <c r="G82" s="80">
        <v>6</v>
      </c>
      <c r="H82" s="280" t="str" cm="1">
        <f t="array" aca="1" ref="H82" ca="1">INDEX(コード化!$CG$5:$CQ$110,H$3-6,$G82)</f>
        <v>600000</v>
      </c>
      <c r="I82" s="280" t="str" cm="1">
        <f t="array" aca="1" ref="I82" ca="1">INDEX(コード化!$CG$5:$CQ$110,I$3-6,$G82)</f>
        <v>600000</v>
      </c>
      <c r="J82" s="280" t="str" cm="1">
        <f t="array" aca="1" ref="J82" ca="1">INDEX(コード化!$CG$5:$CQ$110,J$3-6,$G82)</f>
        <v>600000</v>
      </c>
      <c r="K82" s="280" t="str" cm="1">
        <f t="array" aca="1" ref="K82" ca="1">INDEX(コード化!$CG$5:$CQ$110,K$3-6,$G82)</f>
        <v>600000</v>
      </c>
      <c r="L82" s="280" t="str" cm="1">
        <f t="array" aca="1" ref="L82" ca="1">INDEX(コード化!$CG$5:$CQ$110,L$3-6,$G82)</f>
        <v>600000</v>
      </c>
      <c r="M82" s="280" t="str" cm="1">
        <f t="array" aca="1" ref="M82" ca="1">INDEX(コード化!$CG$5:$CQ$110,M$3-6,$G82)</f>
        <v>600000</v>
      </c>
      <c r="N82" s="280" t="str" cm="1">
        <f t="array" ref="N82">INDEX(コード化!$CG$5:$CQ$110,N$3-6,$G82)</f>
        <v>600000</v>
      </c>
      <c r="O82" s="280" t="str" cm="1">
        <f t="array" ref="O82">INDEX(コード化!$CG$5:$CQ$110,O$3-6,$G82)</f>
        <v>600000</v>
      </c>
      <c r="P82" s="280" t="str" cm="1">
        <f t="array" ref="P82">INDEX(コード化!$CG$5:$CQ$110,P$3-6,$G82)</f>
        <v>600000</v>
      </c>
      <c r="Q82" s="280" t="str" cm="1">
        <f t="array" ref="Q82">INDEX(コード化!$CG$5:$CQ$110,Q$3-6,$G82)</f>
        <v>600000</v>
      </c>
      <c r="R82" s="280" t="str" cm="1">
        <f t="array" ref="R82">INDEX(コード化!$CG$5:$CQ$110,R$3-6,$G82)</f>
        <v>600000</v>
      </c>
      <c r="S82" s="280" t="str" cm="1">
        <f t="array" ref="S82">INDEX(コード化!$CG$5:$CQ$110,S$3-6,$G82)</f>
        <v>600000</v>
      </c>
      <c r="T82" s="280" t="str" cm="1">
        <f t="array" ref="T82">INDEX(コード化!$CG$5:$CQ$110,T$3-6,$G82)</f>
        <v>600000</v>
      </c>
      <c r="U82" s="280" t="str" cm="1">
        <f t="array" ref="U82">INDEX(コード化!$CG$5:$CQ$110,U$3-6,$G82)</f>
        <v>600000</v>
      </c>
      <c r="V82" s="280" t="str" cm="1">
        <f t="array" ref="V82">INDEX(コード化!$CG$5:$CQ$110,V$3-6,$G82)</f>
        <v>600000</v>
      </c>
      <c r="W82" s="280" t="str" cm="1">
        <f t="array" ref="W82">INDEX(コード化!$CG$5:$CQ$110,W$3-6,$G82)</f>
        <v>600000</v>
      </c>
      <c r="X82" s="280" t="str" cm="1">
        <f t="array" ref="X82">INDEX(コード化!$CG$5:$CQ$110,X$3-6,$G82)</f>
        <v>600000</v>
      </c>
      <c r="Y82" s="280" t="str" cm="1">
        <f t="array" ref="Y82">INDEX(コード化!$CG$5:$CQ$110,Y$3-6,$G82)</f>
        <v>600000</v>
      </c>
      <c r="Z82" s="280" t="str" cm="1">
        <f t="array" ref="Z82">INDEX(コード化!$CG$5:$CQ$110,Z$3-6,$G82)</f>
        <v>600000</v>
      </c>
      <c r="AA82" s="280" t="str" cm="1">
        <f t="array" ref="AA82">INDEX(コード化!$CG$5:$CQ$110,AA$3-6,$G82)</f>
        <v>600000</v>
      </c>
      <c r="AB82" s="280" t="str" cm="1">
        <f t="array" ref="AB82">INDEX(コード化!$CG$5:$CQ$110,AB$3-6,$G82)</f>
        <v>600000</v>
      </c>
      <c r="AC82" s="280" t="str" cm="1">
        <f t="array" ref="AC82">INDEX(コード化!$CG$5:$CQ$110,AC$3-6,$G82)</f>
        <v>600000</v>
      </c>
      <c r="AD82" s="280" t="str" cm="1">
        <f t="array" ref="AD82">INDEX(コード化!$CG$5:$CQ$110,AD$3-6,$G82)</f>
        <v>600000</v>
      </c>
      <c r="AE82" s="280" t="str" cm="1">
        <f t="array" ref="AE82">INDEX(コード化!$CG$5:$CQ$110,AE$3-6,$G82)</f>
        <v>600000</v>
      </c>
      <c r="AF82" s="280" t="str" cm="1">
        <f t="array" ref="AF82">INDEX(コード化!$CG$5:$CQ$110,AF$3-6,$G82)</f>
        <v>600000</v>
      </c>
      <c r="AG82" s="280" t="str" cm="1">
        <f t="array" ref="AG82">INDEX(コード化!$CG$5:$CQ$110,AG$3-6,$G82)</f>
        <v>600000</v>
      </c>
      <c r="AH82" s="280" t="str" cm="1">
        <f t="array" ref="AH82">INDEX(コード化!$CG$5:$CQ$110,AH$3-6,$G82)</f>
        <v>600000</v>
      </c>
      <c r="AI82" s="280" t="str" cm="1">
        <f t="array" ref="AI82">INDEX(コード化!$CG$5:$CQ$110,AI$3-6,$G82)</f>
        <v>600000</v>
      </c>
      <c r="AJ82" s="280" t="str" cm="1">
        <f t="array" ref="AJ82">INDEX(コード化!$CG$5:$CQ$110,AJ$3-6,$G82)</f>
        <v>600000</v>
      </c>
      <c r="AK82" s="280" t="str" cm="1">
        <f t="array" ref="AK82">INDEX(コード化!$CG$5:$CQ$110,AK$3-6,$G82)</f>
        <v>600000</v>
      </c>
      <c r="AL82" s="280" t="str" cm="1">
        <f t="array" ref="AL82">INDEX(コード化!$CG$5:$CQ$110,AL$3-6,$G82)</f>
        <v>600000</v>
      </c>
      <c r="AM82" s="280" t="str" cm="1">
        <f t="array" ref="AM82">INDEX(コード化!$CG$5:$CQ$110,AM$3-6,$G82)</f>
        <v>600000</v>
      </c>
      <c r="AN82" s="280" t="str" cm="1">
        <f t="array" ref="AN82">INDEX(コード化!$CG$5:$CQ$110,AN$3-6,$G82)</f>
        <v>600000</v>
      </c>
      <c r="AO82" s="280" t="str" cm="1">
        <f t="array" ref="AO82">INDEX(コード化!$CG$5:$CQ$110,AO$3-6,$G82)</f>
        <v>600000</v>
      </c>
      <c r="AP82" s="280" t="str" cm="1">
        <f t="array" ref="AP82">INDEX(コード化!$CG$5:$CQ$110,AP$3-6,$G82)</f>
        <v>600000</v>
      </c>
      <c r="AQ82" s="280" t="str" cm="1">
        <f t="array" ref="AQ82">INDEX(コード化!$CG$5:$CQ$110,AQ$3-6,$G82)</f>
        <v>600000</v>
      </c>
      <c r="AR82" s="280" t="str" cm="1">
        <f t="array" ref="AR82">INDEX(コード化!$CG$5:$CQ$110,AR$3-6,$G82)</f>
        <v>600000</v>
      </c>
      <c r="AS82" s="280" t="str" cm="1">
        <f t="array" ref="AS82">INDEX(コード化!$CG$5:$CQ$110,AS$3-6,$G82)</f>
        <v>600000</v>
      </c>
      <c r="AT82" s="280" t="str" cm="1">
        <f t="array" ref="AT82">INDEX(コード化!$CG$5:$CQ$110,AT$3-6,$G82)</f>
        <v>600000</v>
      </c>
      <c r="AU82" s="280" t="str" cm="1">
        <f t="array" ref="AU82">INDEX(コード化!$CG$5:$CQ$110,AU$3-6,$G82)</f>
        <v>600000</v>
      </c>
      <c r="AV82" s="280" t="str" cm="1">
        <f t="array" ref="AV82">INDEX(コード化!$CG$5:$CQ$110,AV$3-6,$G82)</f>
        <v>600000</v>
      </c>
      <c r="AW82" s="280" t="str" cm="1">
        <f t="array" ref="AW82">INDEX(コード化!$CG$5:$CQ$110,AW$3-6,$G82)</f>
        <v>600000</v>
      </c>
      <c r="AX82" s="280" t="str" cm="1">
        <f t="array" ref="AX82">INDEX(コード化!$CG$5:$CQ$110,AX$3-6,$G82)</f>
        <v>600000</v>
      </c>
      <c r="AY82" s="280" t="str" cm="1">
        <f t="array" ref="AY82">INDEX(コード化!$CG$5:$CQ$110,AY$3-6,$G82)</f>
        <v>600000</v>
      </c>
      <c r="AZ82" s="280" t="str" cm="1">
        <f t="array" ref="AZ82">INDEX(コード化!$CG$5:$CQ$110,AZ$3-6,$G82)</f>
        <v>600000</v>
      </c>
      <c r="BA82" s="280" t="str" cm="1">
        <f t="array" ref="BA82">INDEX(コード化!$CG$5:$CQ$110,BA$3-6,$G82)</f>
        <v>600000</v>
      </c>
      <c r="BB82" s="280" t="str" cm="1">
        <f t="array" ref="BB82">INDEX(コード化!$CG$5:$CQ$110,BB$3-6,$G82)</f>
        <v>600000</v>
      </c>
      <c r="BC82" s="280" t="str" cm="1">
        <f t="array" ref="BC82">INDEX(コード化!$CG$5:$CQ$110,BC$3-6,$G82)</f>
        <v>600000</v>
      </c>
      <c r="BD82" s="280" t="str" cm="1">
        <f t="array" ref="BD82">INDEX(コード化!$CG$5:$CQ$110,BD$3-6,$G82)</f>
        <v>600000</v>
      </c>
      <c r="BE82" s="280" t="str" cm="1">
        <f t="array" ref="BE82">INDEX(コード化!$CG$5:$CQ$110,BE$3-6,$G82)</f>
        <v>600000</v>
      </c>
      <c r="BF82" s="280" t="str" cm="1">
        <f t="array" ref="BF82">INDEX(コード化!$CG$5:$CQ$110,BF$3-6,$G82)</f>
        <v>600000</v>
      </c>
      <c r="BG82" s="280" t="str" cm="1">
        <f t="array" ref="BG82">INDEX(コード化!$CG$5:$CQ$110,BG$3-6,$G82)</f>
        <v>600000</v>
      </c>
      <c r="BH82" s="280" t="str" cm="1">
        <f t="array" ref="BH82">INDEX(コード化!$CG$5:$CQ$110,BH$3-6,$G82)</f>
        <v>600000</v>
      </c>
      <c r="BI82" s="280" t="str" cm="1">
        <f t="array" ref="BI82">INDEX(コード化!$CG$5:$CQ$110,BI$3-6,$G82)</f>
        <v>600000</v>
      </c>
      <c r="BJ82" s="280" t="str" cm="1">
        <f t="array" ref="BJ82">INDEX(コード化!$CG$5:$CQ$110,BJ$3-6,$G82)</f>
        <v>600000</v>
      </c>
      <c r="BK82" s="280" t="str" cm="1">
        <f t="array" ref="BK82">INDEX(コード化!$CG$5:$CQ$110,BK$3-6,$G82)</f>
        <v>600000</v>
      </c>
      <c r="BL82" s="280" t="str" cm="1">
        <f t="array" ref="BL82">INDEX(コード化!$CG$5:$CQ$110,BL$3-6,$G82)</f>
        <v>600000</v>
      </c>
      <c r="BM82" s="280" t="str" cm="1">
        <f t="array" ref="BM82">INDEX(コード化!$CG$5:$CQ$110,BM$3-6,$G82)</f>
        <v>600000</v>
      </c>
      <c r="BN82" s="280" t="str" cm="1">
        <f t="array" ref="BN82">INDEX(コード化!$CG$5:$CQ$110,BN$3-6,$G82)</f>
        <v>600000</v>
      </c>
      <c r="BO82" s="280" t="str" cm="1">
        <f t="array" ref="BO82">INDEX(コード化!$CG$5:$CQ$110,BO$3-6,$G82)</f>
        <v>600000</v>
      </c>
      <c r="BP82" s="280" t="str" cm="1">
        <f t="array" ref="BP82">INDEX(コード化!$CG$5:$CQ$110,BP$3-6,$G82)</f>
        <v>600000</v>
      </c>
      <c r="BQ82" s="280" t="str" cm="1">
        <f t="array" ref="BQ82">INDEX(コード化!$CG$5:$CQ$110,BQ$3-6,$G82)</f>
        <v>600000</v>
      </c>
      <c r="BR82" s="280" t="str" cm="1">
        <f t="array" ref="BR82">INDEX(コード化!$CG$5:$CQ$110,BR$3-6,$G82)</f>
        <v>600000</v>
      </c>
      <c r="BS82" s="280" t="str" cm="1">
        <f t="array" ref="BS82">INDEX(コード化!$CG$5:$CQ$110,BS$3-6,$G82)</f>
        <v>600000</v>
      </c>
      <c r="BT82" s="280" t="str" cm="1">
        <f t="array" ref="BT82">INDEX(コード化!$CG$5:$CQ$110,BT$3-6,$G82)</f>
        <v>600000</v>
      </c>
      <c r="BU82" s="280" t="str" cm="1">
        <f t="array" ref="BU82">INDEX(コード化!$CG$5:$CQ$110,BU$3-6,$G82)</f>
        <v>600000</v>
      </c>
      <c r="BV82" s="280" t="str" cm="1">
        <f t="array" ref="BV82">INDEX(コード化!$CG$5:$CQ$110,BV$3-6,$G82)</f>
        <v>600000</v>
      </c>
      <c r="BW82" s="280" t="str" cm="1">
        <f t="array" ref="BW82">INDEX(コード化!$CG$5:$CQ$110,BW$3-6,$G82)</f>
        <v>600000</v>
      </c>
      <c r="BX82" s="280" t="str" cm="1">
        <f t="array" ref="BX82">INDEX(コード化!$CG$5:$CQ$110,BX$3-6,$G82)</f>
        <v>600000</v>
      </c>
      <c r="BY82" s="280" t="str" cm="1">
        <f t="array" ref="BY82">INDEX(コード化!$CG$5:$CQ$110,BY$3-6,$G82)</f>
        <v>600000</v>
      </c>
      <c r="BZ82" s="280" t="str" cm="1">
        <f t="array" ref="BZ82">INDEX(コード化!$CG$5:$CQ$110,BZ$3-6,$G82)</f>
        <v>600000</v>
      </c>
      <c r="CA82" s="280" t="str" cm="1">
        <f t="array" ref="CA82">INDEX(コード化!$CG$5:$CQ$110,CA$3-6,$G82)</f>
        <v>600000</v>
      </c>
      <c r="CB82" s="280" t="str" cm="1">
        <f t="array" ref="CB82">INDEX(コード化!$CG$5:$CQ$110,CB$3-6,$G82)</f>
        <v>600000</v>
      </c>
      <c r="CC82" s="280" t="str" cm="1">
        <f t="array" ref="CC82">INDEX(コード化!$CG$5:$CQ$110,CC$3-6,$G82)</f>
        <v>600000</v>
      </c>
      <c r="CD82" s="280" t="str" cm="1">
        <f t="array" ref="CD82">INDEX(コード化!$CG$5:$CQ$110,CD$3-6,$G82)</f>
        <v>600000</v>
      </c>
      <c r="CE82" s="280" t="str" cm="1">
        <f t="array" ref="CE82">INDEX(コード化!$CG$5:$CQ$110,CE$3-6,$G82)</f>
        <v>600000</v>
      </c>
      <c r="CF82" s="280" t="str" cm="1">
        <f t="array" ref="CF82">INDEX(コード化!$CG$5:$CQ$110,CF$3-6,$G82)</f>
        <v>600000</v>
      </c>
      <c r="CG82" s="280" t="str" cm="1">
        <f t="array" ref="CG82">INDEX(コード化!$CG$5:$CQ$110,CG$3-6,$G82)</f>
        <v>600000</v>
      </c>
      <c r="CH82" s="280" t="str" cm="1">
        <f t="array" ref="CH82">INDEX(コード化!$CG$5:$CQ$110,CH$3-6,$G82)</f>
        <v>600000</v>
      </c>
      <c r="CI82" s="280" t="str" cm="1">
        <f t="array" ref="CI82">INDEX(コード化!$CG$5:$CQ$110,CI$3-6,$G82)</f>
        <v>600000</v>
      </c>
      <c r="CJ82" s="280" t="str" cm="1">
        <f t="array" ref="CJ82">INDEX(コード化!$CG$5:$CQ$110,CJ$3-6,$G82)</f>
        <v>600000</v>
      </c>
      <c r="CK82" s="280" t="str" cm="1">
        <f t="array" ref="CK82">INDEX(コード化!$CG$5:$CQ$110,CK$3-6,$G82)</f>
        <v>600000</v>
      </c>
      <c r="CL82" s="280" t="str" cm="1">
        <f t="array" ref="CL82">INDEX(コード化!$CG$5:$CQ$110,CL$3-6,$G82)</f>
        <v>600000</v>
      </c>
      <c r="CM82" s="280" t="str" cm="1">
        <f t="array" ref="CM82">INDEX(コード化!$CG$5:$CQ$110,CM$3-6,$G82)</f>
        <v>600000</v>
      </c>
      <c r="CN82" s="280" t="str" cm="1">
        <f t="array" ref="CN82">INDEX(コード化!$CG$5:$CQ$110,CN$3-6,$G82)</f>
        <v>600000</v>
      </c>
      <c r="CO82" s="280" t="str" cm="1">
        <f t="array" ref="CO82">INDEX(コード化!$CG$5:$CQ$110,CO$3-6,$G82)</f>
        <v>600000</v>
      </c>
      <c r="CP82" s="280" t="str" cm="1">
        <f t="array" ref="CP82">INDEX(コード化!$CG$5:$CQ$110,CP$3-6,$G82)</f>
        <v>600000</v>
      </c>
      <c r="CQ82" s="280" t="str" cm="1">
        <f t="array" ref="CQ82">INDEX(コード化!$CG$5:$CQ$110,CQ$3-6,$G82)</f>
        <v>600000</v>
      </c>
      <c r="CR82" s="280" t="str" cm="1">
        <f t="array" ref="CR82">INDEX(コード化!$CG$5:$CQ$110,CR$3-6,$G82)</f>
        <v>600000</v>
      </c>
      <c r="CS82" s="280" t="str" cm="1">
        <f t="array" ref="CS82">INDEX(コード化!$CG$5:$CQ$110,CS$3-6,$G82)</f>
        <v>600000</v>
      </c>
      <c r="CT82" s="280" t="str" cm="1">
        <f t="array" ref="CT82">INDEX(コード化!$CG$5:$CQ$110,CT$3-6,$G82)</f>
        <v>600000</v>
      </c>
      <c r="CU82" s="280" t="str" cm="1">
        <f t="array" ref="CU82">INDEX(コード化!$CG$5:$CQ$110,CU$3-6,$G82)</f>
        <v>600000</v>
      </c>
      <c r="CV82" s="280" t="str" cm="1">
        <f t="array" ref="CV82">INDEX(コード化!$CG$5:$CQ$110,CV$3-6,$G82)</f>
        <v>600000</v>
      </c>
      <c r="CW82" s="280" t="str" cm="1">
        <f t="array" ref="CW82">INDEX(コード化!$CG$5:$CQ$110,CW$3-6,$G82)</f>
        <v>600000</v>
      </c>
      <c r="CX82" s="280" t="str" cm="1">
        <f t="array" ref="CX82">INDEX(コード化!$CG$5:$CQ$110,CX$3-6,$G82)</f>
        <v>600000</v>
      </c>
      <c r="CY82" s="280" t="str" cm="1">
        <f t="array" ref="CY82">INDEX(コード化!$CG$5:$CQ$110,CY$3-6,$G82)</f>
        <v>600000</v>
      </c>
      <c r="CZ82" s="280" t="str" cm="1">
        <f t="array" ref="CZ82">INDEX(コード化!$CG$5:$CQ$110,CZ$3-6,$G82)</f>
        <v>600000</v>
      </c>
      <c r="DA82" s="280" t="str" cm="1">
        <f t="array" ref="DA82">INDEX(コード化!$CG$5:$CQ$110,DA$3-6,$G82)</f>
        <v>600000</v>
      </c>
      <c r="DB82" s="280" t="str" cm="1">
        <f t="array" ref="DB82">INDEX(コード化!$CG$5:$CQ$110,DB$3-6,$G82)</f>
        <v>600000</v>
      </c>
      <c r="DC82" s="280" t="str" cm="1">
        <f t="array" ref="DC82">INDEX(コード化!$CG$5:$CQ$110,DC$3-6,$G82)</f>
        <v>600000</v>
      </c>
      <c r="DD82" s="280" t="str" cm="1">
        <f t="array" ref="DD82">INDEX(コード化!$CG$5:$CQ$110,DD$3-6,$G82)</f>
        <v>600000</v>
      </c>
      <c r="DE82" s="280" t="str" cm="1">
        <f t="array" ref="DE82">INDEX(コード化!$CG$5:$CQ$110,DE$3-6,$G82)</f>
        <v>600000</v>
      </c>
      <c r="DF82" s="280" t="str" cm="1">
        <f t="array" ref="DF82">INDEX(コード化!$CG$5:$CQ$110,DF$3-6,$G82)</f>
        <v>600000</v>
      </c>
      <c r="DG82" s="280" t="str" cm="1">
        <f t="array" ref="DG82">INDEX(コード化!$CG$5:$CQ$110,DG$3-6,$G82)</f>
        <v>600000</v>
      </c>
      <c r="DH82" s="280" t="str" cm="1">
        <f t="array" ref="DH82">INDEX(コード化!$CG$5:$CQ$110,DH$3-6,$G82)</f>
        <v>600000</v>
      </c>
      <c r="DI82" s="280" t="str" cm="1">
        <f t="array" ref="DI82">INDEX(コード化!$CG$5:$CQ$110,DI$3-6,$G82)</f>
        <v>600000</v>
      </c>
      <c r="DK82" s="80">
        <f ca="1">IF(AND(MID(H82,5,1)="4",OR(MID(H82,4,1)="1",MID(H82,4,1)="2",MID(H82,4,1)="3"),OR(MID(H82,6,1)="1",MID(H82,6,1)="2")),1,0)</f>
        <v>0</v>
      </c>
      <c r="DL82" s="80">
        <f t="shared" ref="DL82:FW82" ca="1" si="54">IF(AND(MID(I82,5,1)="4",OR(MID(I82,4,1)="1",MID(I82,4,1)="2",MID(I82,4,1)="3"),OR(MID(I82,6,1)="1",MID(I82,6,1)="2")),1,0)</f>
        <v>0</v>
      </c>
      <c r="DM82" s="80">
        <f t="shared" ca="1" si="54"/>
        <v>0</v>
      </c>
      <c r="DN82" s="80">
        <f t="shared" ca="1" si="54"/>
        <v>0</v>
      </c>
      <c r="DO82" s="80">
        <f t="shared" ca="1" si="54"/>
        <v>0</v>
      </c>
      <c r="DP82" s="80">
        <f t="shared" ca="1" si="54"/>
        <v>0</v>
      </c>
      <c r="DQ82" s="80">
        <f t="shared" si="54"/>
        <v>0</v>
      </c>
      <c r="DR82" s="80">
        <f t="shared" si="54"/>
        <v>0</v>
      </c>
      <c r="DS82" s="80">
        <f t="shared" si="54"/>
        <v>0</v>
      </c>
      <c r="DT82" s="80">
        <f t="shared" si="54"/>
        <v>0</v>
      </c>
      <c r="DU82" s="80">
        <f t="shared" si="54"/>
        <v>0</v>
      </c>
      <c r="DV82" s="80">
        <f t="shared" si="54"/>
        <v>0</v>
      </c>
      <c r="DW82" s="80">
        <f t="shared" si="54"/>
        <v>0</v>
      </c>
      <c r="DX82" s="80">
        <f t="shared" si="54"/>
        <v>0</v>
      </c>
      <c r="DY82" s="80">
        <f t="shared" si="54"/>
        <v>0</v>
      </c>
      <c r="DZ82" s="80">
        <f t="shared" si="54"/>
        <v>0</v>
      </c>
      <c r="EA82" s="80">
        <f t="shared" si="54"/>
        <v>0</v>
      </c>
      <c r="EB82" s="80">
        <f t="shared" si="54"/>
        <v>0</v>
      </c>
      <c r="EC82" s="80">
        <f t="shared" si="54"/>
        <v>0</v>
      </c>
      <c r="ED82" s="80">
        <f t="shared" si="54"/>
        <v>0</v>
      </c>
      <c r="EE82" s="80">
        <f t="shared" si="54"/>
        <v>0</v>
      </c>
      <c r="EF82" s="80">
        <f t="shared" si="54"/>
        <v>0</v>
      </c>
      <c r="EG82" s="80">
        <f t="shared" si="54"/>
        <v>0</v>
      </c>
      <c r="EH82" s="80">
        <f t="shared" si="54"/>
        <v>0</v>
      </c>
      <c r="EI82" s="80">
        <f t="shared" si="54"/>
        <v>0</v>
      </c>
      <c r="EJ82" s="80">
        <f t="shared" si="54"/>
        <v>0</v>
      </c>
      <c r="EK82" s="80">
        <f t="shared" si="54"/>
        <v>0</v>
      </c>
      <c r="EL82" s="80">
        <f t="shared" si="54"/>
        <v>0</v>
      </c>
      <c r="EM82" s="80">
        <f t="shared" si="54"/>
        <v>0</v>
      </c>
      <c r="EN82" s="80">
        <f t="shared" si="54"/>
        <v>0</v>
      </c>
      <c r="EO82" s="80">
        <f t="shared" si="54"/>
        <v>0</v>
      </c>
      <c r="EP82" s="80">
        <f t="shared" si="54"/>
        <v>0</v>
      </c>
      <c r="EQ82" s="80">
        <f t="shared" si="54"/>
        <v>0</v>
      </c>
      <c r="ER82" s="80">
        <f t="shared" si="54"/>
        <v>0</v>
      </c>
      <c r="ES82" s="80">
        <f t="shared" si="54"/>
        <v>0</v>
      </c>
      <c r="ET82" s="80">
        <f t="shared" si="54"/>
        <v>0</v>
      </c>
      <c r="EU82" s="80">
        <f t="shared" si="54"/>
        <v>0</v>
      </c>
      <c r="EV82" s="80">
        <f t="shared" si="54"/>
        <v>0</v>
      </c>
      <c r="EW82" s="80">
        <f t="shared" si="54"/>
        <v>0</v>
      </c>
      <c r="EX82" s="80">
        <f t="shared" si="54"/>
        <v>0</v>
      </c>
      <c r="EY82" s="80">
        <f t="shared" si="54"/>
        <v>0</v>
      </c>
      <c r="EZ82" s="80">
        <f t="shared" si="54"/>
        <v>0</v>
      </c>
      <c r="FA82" s="80">
        <f t="shared" si="54"/>
        <v>0</v>
      </c>
      <c r="FB82" s="80">
        <f t="shared" si="54"/>
        <v>0</v>
      </c>
      <c r="FC82" s="80">
        <f t="shared" si="54"/>
        <v>0</v>
      </c>
      <c r="FD82" s="80">
        <f t="shared" si="54"/>
        <v>0</v>
      </c>
      <c r="FE82" s="80">
        <f t="shared" si="54"/>
        <v>0</v>
      </c>
      <c r="FF82" s="80">
        <f t="shared" si="54"/>
        <v>0</v>
      </c>
      <c r="FG82" s="80">
        <f t="shared" si="54"/>
        <v>0</v>
      </c>
      <c r="FH82" s="80">
        <f t="shared" si="54"/>
        <v>0</v>
      </c>
      <c r="FI82" s="80">
        <f t="shared" si="54"/>
        <v>0</v>
      </c>
      <c r="FJ82" s="80">
        <f t="shared" si="54"/>
        <v>0</v>
      </c>
      <c r="FK82" s="80">
        <f t="shared" si="54"/>
        <v>0</v>
      </c>
      <c r="FL82" s="80">
        <f t="shared" si="54"/>
        <v>0</v>
      </c>
      <c r="FM82" s="80">
        <f t="shared" si="54"/>
        <v>0</v>
      </c>
      <c r="FN82" s="80">
        <f t="shared" si="54"/>
        <v>0</v>
      </c>
      <c r="FO82" s="80">
        <f t="shared" si="54"/>
        <v>0</v>
      </c>
      <c r="FP82" s="80">
        <f t="shared" si="54"/>
        <v>0</v>
      </c>
      <c r="FQ82" s="80">
        <f t="shared" si="54"/>
        <v>0</v>
      </c>
      <c r="FR82" s="80">
        <f t="shared" si="54"/>
        <v>0</v>
      </c>
      <c r="FS82" s="80">
        <f t="shared" si="54"/>
        <v>0</v>
      </c>
      <c r="FT82" s="80">
        <f t="shared" si="54"/>
        <v>0</v>
      </c>
      <c r="FU82" s="80">
        <f t="shared" si="54"/>
        <v>0</v>
      </c>
      <c r="FV82" s="80">
        <f t="shared" si="54"/>
        <v>0</v>
      </c>
      <c r="FW82" s="80">
        <f t="shared" si="54"/>
        <v>0</v>
      </c>
      <c r="FX82" s="80">
        <f t="shared" ref="FX82:HL82" si="55">IF(AND(MID(BU82,5,1)="4",OR(MID(BU82,4,1)="1",MID(BU82,4,1)="2",MID(BU82,4,1)="3"),OR(MID(BU82,6,1)="1",MID(BU82,6,1)="2")),1,0)</f>
        <v>0</v>
      </c>
      <c r="FY82" s="80">
        <f t="shared" si="55"/>
        <v>0</v>
      </c>
      <c r="FZ82" s="80">
        <f t="shared" si="55"/>
        <v>0</v>
      </c>
      <c r="GA82" s="80">
        <f t="shared" si="55"/>
        <v>0</v>
      </c>
      <c r="GB82" s="80">
        <f t="shared" si="55"/>
        <v>0</v>
      </c>
      <c r="GC82" s="80">
        <f t="shared" si="55"/>
        <v>0</v>
      </c>
      <c r="GD82" s="80">
        <f t="shared" si="55"/>
        <v>0</v>
      </c>
      <c r="GE82" s="80">
        <f t="shared" si="55"/>
        <v>0</v>
      </c>
      <c r="GF82" s="80">
        <f t="shared" si="55"/>
        <v>0</v>
      </c>
      <c r="GG82" s="80">
        <f t="shared" si="55"/>
        <v>0</v>
      </c>
      <c r="GH82" s="80">
        <f t="shared" si="55"/>
        <v>0</v>
      </c>
      <c r="GI82" s="80">
        <f t="shared" si="55"/>
        <v>0</v>
      </c>
      <c r="GJ82" s="80">
        <f t="shared" si="55"/>
        <v>0</v>
      </c>
      <c r="GK82" s="80">
        <f t="shared" si="55"/>
        <v>0</v>
      </c>
      <c r="GL82" s="80">
        <f t="shared" si="55"/>
        <v>0</v>
      </c>
      <c r="GM82" s="80">
        <f t="shared" si="55"/>
        <v>0</v>
      </c>
      <c r="GN82" s="80">
        <f t="shared" si="55"/>
        <v>0</v>
      </c>
      <c r="GO82" s="80">
        <f t="shared" si="55"/>
        <v>0</v>
      </c>
      <c r="GP82" s="80">
        <f t="shared" si="55"/>
        <v>0</v>
      </c>
      <c r="GQ82" s="80">
        <f t="shared" si="55"/>
        <v>0</v>
      </c>
      <c r="GR82" s="80">
        <f t="shared" si="55"/>
        <v>0</v>
      </c>
      <c r="GS82" s="80">
        <f t="shared" si="55"/>
        <v>0</v>
      </c>
      <c r="GT82" s="80">
        <f t="shared" si="55"/>
        <v>0</v>
      </c>
      <c r="GU82" s="80">
        <f t="shared" si="55"/>
        <v>0</v>
      </c>
      <c r="GV82" s="80">
        <f t="shared" si="55"/>
        <v>0</v>
      </c>
      <c r="GW82" s="80">
        <f t="shared" si="55"/>
        <v>0</v>
      </c>
      <c r="GX82" s="80">
        <f t="shared" si="55"/>
        <v>0</v>
      </c>
      <c r="GY82" s="80">
        <f t="shared" si="55"/>
        <v>0</v>
      </c>
      <c r="GZ82" s="80">
        <f t="shared" si="55"/>
        <v>0</v>
      </c>
      <c r="HA82" s="80">
        <f t="shared" si="55"/>
        <v>0</v>
      </c>
      <c r="HB82" s="80">
        <f t="shared" si="55"/>
        <v>0</v>
      </c>
      <c r="HC82" s="80">
        <f t="shared" si="55"/>
        <v>0</v>
      </c>
      <c r="HD82" s="80">
        <f t="shared" si="55"/>
        <v>0</v>
      </c>
      <c r="HE82" s="80">
        <f t="shared" si="55"/>
        <v>0</v>
      </c>
      <c r="HF82" s="80">
        <f t="shared" si="55"/>
        <v>0</v>
      </c>
      <c r="HG82" s="80">
        <f t="shared" si="55"/>
        <v>0</v>
      </c>
      <c r="HH82" s="80">
        <f t="shared" si="55"/>
        <v>0</v>
      </c>
      <c r="HI82" s="80">
        <f t="shared" si="55"/>
        <v>0</v>
      </c>
      <c r="HJ82" s="80">
        <f t="shared" si="55"/>
        <v>0</v>
      </c>
      <c r="HK82" s="80">
        <f t="shared" si="55"/>
        <v>0</v>
      </c>
      <c r="HL82" s="80">
        <f t="shared" si="55"/>
        <v>0</v>
      </c>
    </row>
    <row r="83" spans="1:220" s="80" customFormat="1" ht="39" x14ac:dyDescent="0.2">
      <c r="A83" s="268">
        <v>83</v>
      </c>
      <c r="B83" s="269" t="s">
        <v>2458</v>
      </c>
      <c r="C83" s="269" t="s">
        <v>2537</v>
      </c>
      <c r="D83" s="270" t="s">
        <v>2549</v>
      </c>
      <c r="E83" s="250"/>
      <c r="G83" s="80">
        <v>6</v>
      </c>
      <c r="H83" s="280" t="str" cm="1">
        <f t="array" aca="1" ref="H83" ca="1">INDEX(コード化!$CG$5:$CQ$110,H$3-6,$G83)</f>
        <v>600000</v>
      </c>
      <c r="I83" s="280" t="str" cm="1">
        <f t="array" aca="1" ref="I83" ca="1">INDEX(コード化!$CG$5:$CQ$110,I$3-6,$G83)</f>
        <v>600000</v>
      </c>
      <c r="J83" s="280" t="str" cm="1">
        <f t="array" aca="1" ref="J83" ca="1">INDEX(コード化!$CG$5:$CQ$110,J$3-6,$G83)</f>
        <v>600000</v>
      </c>
      <c r="K83" s="280" t="str" cm="1">
        <f t="array" aca="1" ref="K83" ca="1">INDEX(コード化!$CG$5:$CQ$110,K$3-6,$G83)</f>
        <v>600000</v>
      </c>
      <c r="L83" s="280" t="str" cm="1">
        <f t="array" aca="1" ref="L83" ca="1">INDEX(コード化!$CG$5:$CQ$110,L$3-6,$G83)</f>
        <v>600000</v>
      </c>
      <c r="M83" s="280" t="str" cm="1">
        <f t="array" aca="1" ref="M83" ca="1">INDEX(コード化!$CG$5:$CQ$110,M$3-6,$G83)</f>
        <v>600000</v>
      </c>
      <c r="N83" s="280" t="str" cm="1">
        <f t="array" ref="N83">INDEX(コード化!$CG$5:$CQ$110,N$3-6,$G83)</f>
        <v>600000</v>
      </c>
      <c r="O83" s="280" t="str" cm="1">
        <f t="array" ref="O83">INDEX(コード化!$CG$5:$CQ$110,O$3-6,$G83)</f>
        <v>600000</v>
      </c>
      <c r="P83" s="280" t="str" cm="1">
        <f t="array" ref="P83">INDEX(コード化!$CG$5:$CQ$110,P$3-6,$G83)</f>
        <v>600000</v>
      </c>
      <c r="Q83" s="280" t="str" cm="1">
        <f t="array" ref="Q83">INDEX(コード化!$CG$5:$CQ$110,Q$3-6,$G83)</f>
        <v>600000</v>
      </c>
      <c r="R83" s="280" t="str" cm="1">
        <f t="array" ref="R83">INDEX(コード化!$CG$5:$CQ$110,R$3-6,$G83)</f>
        <v>600000</v>
      </c>
      <c r="S83" s="280" t="str" cm="1">
        <f t="array" ref="S83">INDEX(コード化!$CG$5:$CQ$110,S$3-6,$G83)</f>
        <v>600000</v>
      </c>
      <c r="T83" s="280" t="str" cm="1">
        <f t="array" ref="T83">INDEX(コード化!$CG$5:$CQ$110,T$3-6,$G83)</f>
        <v>600000</v>
      </c>
      <c r="U83" s="280" t="str" cm="1">
        <f t="array" ref="U83">INDEX(コード化!$CG$5:$CQ$110,U$3-6,$G83)</f>
        <v>600000</v>
      </c>
      <c r="V83" s="280" t="str" cm="1">
        <f t="array" ref="V83">INDEX(コード化!$CG$5:$CQ$110,V$3-6,$G83)</f>
        <v>600000</v>
      </c>
      <c r="W83" s="280" t="str" cm="1">
        <f t="array" ref="W83">INDEX(コード化!$CG$5:$CQ$110,W$3-6,$G83)</f>
        <v>600000</v>
      </c>
      <c r="X83" s="280" t="str" cm="1">
        <f t="array" ref="X83">INDEX(コード化!$CG$5:$CQ$110,X$3-6,$G83)</f>
        <v>600000</v>
      </c>
      <c r="Y83" s="280" t="str" cm="1">
        <f t="array" ref="Y83">INDEX(コード化!$CG$5:$CQ$110,Y$3-6,$G83)</f>
        <v>600000</v>
      </c>
      <c r="Z83" s="280" t="str" cm="1">
        <f t="array" ref="Z83">INDEX(コード化!$CG$5:$CQ$110,Z$3-6,$G83)</f>
        <v>600000</v>
      </c>
      <c r="AA83" s="280" t="str" cm="1">
        <f t="array" ref="AA83">INDEX(コード化!$CG$5:$CQ$110,AA$3-6,$G83)</f>
        <v>600000</v>
      </c>
      <c r="AB83" s="280" t="str" cm="1">
        <f t="array" ref="AB83">INDEX(コード化!$CG$5:$CQ$110,AB$3-6,$G83)</f>
        <v>600000</v>
      </c>
      <c r="AC83" s="280" t="str" cm="1">
        <f t="array" ref="AC83">INDEX(コード化!$CG$5:$CQ$110,AC$3-6,$G83)</f>
        <v>600000</v>
      </c>
      <c r="AD83" s="280" t="str" cm="1">
        <f t="array" ref="AD83">INDEX(コード化!$CG$5:$CQ$110,AD$3-6,$G83)</f>
        <v>600000</v>
      </c>
      <c r="AE83" s="280" t="str" cm="1">
        <f t="array" ref="AE83">INDEX(コード化!$CG$5:$CQ$110,AE$3-6,$G83)</f>
        <v>600000</v>
      </c>
      <c r="AF83" s="280" t="str" cm="1">
        <f t="array" ref="AF83">INDEX(コード化!$CG$5:$CQ$110,AF$3-6,$G83)</f>
        <v>600000</v>
      </c>
      <c r="AG83" s="280" t="str" cm="1">
        <f t="array" ref="AG83">INDEX(コード化!$CG$5:$CQ$110,AG$3-6,$G83)</f>
        <v>600000</v>
      </c>
      <c r="AH83" s="280" t="str" cm="1">
        <f t="array" ref="AH83">INDEX(コード化!$CG$5:$CQ$110,AH$3-6,$G83)</f>
        <v>600000</v>
      </c>
      <c r="AI83" s="280" t="str" cm="1">
        <f t="array" ref="AI83">INDEX(コード化!$CG$5:$CQ$110,AI$3-6,$G83)</f>
        <v>600000</v>
      </c>
      <c r="AJ83" s="280" t="str" cm="1">
        <f t="array" ref="AJ83">INDEX(コード化!$CG$5:$CQ$110,AJ$3-6,$G83)</f>
        <v>600000</v>
      </c>
      <c r="AK83" s="280" t="str" cm="1">
        <f t="array" ref="AK83">INDEX(コード化!$CG$5:$CQ$110,AK$3-6,$G83)</f>
        <v>600000</v>
      </c>
      <c r="AL83" s="280" t="str" cm="1">
        <f t="array" ref="AL83">INDEX(コード化!$CG$5:$CQ$110,AL$3-6,$G83)</f>
        <v>600000</v>
      </c>
      <c r="AM83" s="280" t="str" cm="1">
        <f t="array" ref="AM83">INDEX(コード化!$CG$5:$CQ$110,AM$3-6,$G83)</f>
        <v>600000</v>
      </c>
      <c r="AN83" s="280" t="str" cm="1">
        <f t="array" ref="AN83">INDEX(コード化!$CG$5:$CQ$110,AN$3-6,$G83)</f>
        <v>600000</v>
      </c>
      <c r="AO83" s="280" t="str" cm="1">
        <f t="array" ref="AO83">INDEX(コード化!$CG$5:$CQ$110,AO$3-6,$G83)</f>
        <v>600000</v>
      </c>
      <c r="AP83" s="280" t="str" cm="1">
        <f t="array" ref="AP83">INDEX(コード化!$CG$5:$CQ$110,AP$3-6,$G83)</f>
        <v>600000</v>
      </c>
      <c r="AQ83" s="280" t="str" cm="1">
        <f t="array" ref="AQ83">INDEX(コード化!$CG$5:$CQ$110,AQ$3-6,$G83)</f>
        <v>600000</v>
      </c>
      <c r="AR83" s="280" t="str" cm="1">
        <f t="array" ref="AR83">INDEX(コード化!$CG$5:$CQ$110,AR$3-6,$G83)</f>
        <v>600000</v>
      </c>
      <c r="AS83" s="280" t="str" cm="1">
        <f t="array" ref="AS83">INDEX(コード化!$CG$5:$CQ$110,AS$3-6,$G83)</f>
        <v>600000</v>
      </c>
      <c r="AT83" s="280" t="str" cm="1">
        <f t="array" ref="AT83">INDEX(コード化!$CG$5:$CQ$110,AT$3-6,$G83)</f>
        <v>600000</v>
      </c>
      <c r="AU83" s="280" t="str" cm="1">
        <f t="array" ref="AU83">INDEX(コード化!$CG$5:$CQ$110,AU$3-6,$G83)</f>
        <v>600000</v>
      </c>
      <c r="AV83" s="280" t="str" cm="1">
        <f t="array" ref="AV83">INDEX(コード化!$CG$5:$CQ$110,AV$3-6,$G83)</f>
        <v>600000</v>
      </c>
      <c r="AW83" s="280" t="str" cm="1">
        <f t="array" ref="AW83">INDEX(コード化!$CG$5:$CQ$110,AW$3-6,$G83)</f>
        <v>600000</v>
      </c>
      <c r="AX83" s="280" t="str" cm="1">
        <f t="array" ref="AX83">INDEX(コード化!$CG$5:$CQ$110,AX$3-6,$G83)</f>
        <v>600000</v>
      </c>
      <c r="AY83" s="280" t="str" cm="1">
        <f t="array" ref="AY83">INDEX(コード化!$CG$5:$CQ$110,AY$3-6,$G83)</f>
        <v>600000</v>
      </c>
      <c r="AZ83" s="280" t="str" cm="1">
        <f t="array" ref="AZ83">INDEX(コード化!$CG$5:$CQ$110,AZ$3-6,$G83)</f>
        <v>600000</v>
      </c>
      <c r="BA83" s="280" t="str" cm="1">
        <f t="array" ref="BA83">INDEX(コード化!$CG$5:$CQ$110,BA$3-6,$G83)</f>
        <v>600000</v>
      </c>
      <c r="BB83" s="280" t="str" cm="1">
        <f t="array" ref="BB83">INDEX(コード化!$CG$5:$CQ$110,BB$3-6,$G83)</f>
        <v>600000</v>
      </c>
      <c r="BC83" s="280" t="str" cm="1">
        <f t="array" ref="BC83">INDEX(コード化!$CG$5:$CQ$110,BC$3-6,$G83)</f>
        <v>600000</v>
      </c>
      <c r="BD83" s="280" t="str" cm="1">
        <f t="array" ref="BD83">INDEX(コード化!$CG$5:$CQ$110,BD$3-6,$G83)</f>
        <v>600000</v>
      </c>
      <c r="BE83" s="280" t="str" cm="1">
        <f t="array" ref="BE83">INDEX(コード化!$CG$5:$CQ$110,BE$3-6,$G83)</f>
        <v>600000</v>
      </c>
      <c r="BF83" s="280" t="str" cm="1">
        <f t="array" ref="BF83">INDEX(コード化!$CG$5:$CQ$110,BF$3-6,$G83)</f>
        <v>600000</v>
      </c>
      <c r="BG83" s="280" t="str" cm="1">
        <f t="array" ref="BG83">INDEX(コード化!$CG$5:$CQ$110,BG$3-6,$G83)</f>
        <v>600000</v>
      </c>
      <c r="BH83" s="280" t="str" cm="1">
        <f t="array" ref="BH83">INDEX(コード化!$CG$5:$CQ$110,BH$3-6,$G83)</f>
        <v>600000</v>
      </c>
      <c r="BI83" s="280" t="str" cm="1">
        <f t="array" ref="BI83">INDEX(コード化!$CG$5:$CQ$110,BI$3-6,$G83)</f>
        <v>600000</v>
      </c>
      <c r="BJ83" s="280" t="str" cm="1">
        <f t="array" ref="BJ83">INDEX(コード化!$CG$5:$CQ$110,BJ$3-6,$G83)</f>
        <v>600000</v>
      </c>
      <c r="BK83" s="280" t="str" cm="1">
        <f t="array" ref="BK83">INDEX(コード化!$CG$5:$CQ$110,BK$3-6,$G83)</f>
        <v>600000</v>
      </c>
      <c r="BL83" s="280" t="str" cm="1">
        <f t="array" ref="BL83">INDEX(コード化!$CG$5:$CQ$110,BL$3-6,$G83)</f>
        <v>600000</v>
      </c>
      <c r="BM83" s="280" t="str" cm="1">
        <f t="array" ref="BM83">INDEX(コード化!$CG$5:$CQ$110,BM$3-6,$G83)</f>
        <v>600000</v>
      </c>
      <c r="BN83" s="280" t="str" cm="1">
        <f t="array" ref="BN83">INDEX(コード化!$CG$5:$CQ$110,BN$3-6,$G83)</f>
        <v>600000</v>
      </c>
      <c r="BO83" s="280" t="str" cm="1">
        <f t="array" ref="BO83">INDEX(コード化!$CG$5:$CQ$110,BO$3-6,$G83)</f>
        <v>600000</v>
      </c>
      <c r="BP83" s="280" t="str" cm="1">
        <f t="array" ref="BP83">INDEX(コード化!$CG$5:$CQ$110,BP$3-6,$G83)</f>
        <v>600000</v>
      </c>
      <c r="BQ83" s="280" t="str" cm="1">
        <f t="array" ref="BQ83">INDEX(コード化!$CG$5:$CQ$110,BQ$3-6,$G83)</f>
        <v>600000</v>
      </c>
      <c r="BR83" s="280" t="str" cm="1">
        <f t="array" ref="BR83">INDEX(コード化!$CG$5:$CQ$110,BR$3-6,$G83)</f>
        <v>600000</v>
      </c>
      <c r="BS83" s="280" t="str" cm="1">
        <f t="array" ref="BS83">INDEX(コード化!$CG$5:$CQ$110,BS$3-6,$G83)</f>
        <v>600000</v>
      </c>
      <c r="BT83" s="280" t="str" cm="1">
        <f t="array" ref="BT83">INDEX(コード化!$CG$5:$CQ$110,BT$3-6,$G83)</f>
        <v>600000</v>
      </c>
      <c r="BU83" s="280" t="str" cm="1">
        <f t="array" ref="BU83">INDEX(コード化!$CG$5:$CQ$110,BU$3-6,$G83)</f>
        <v>600000</v>
      </c>
      <c r="BV83" s="280" t="str" cm="1">
        <f t="array" ref="BV83">INDEX(コード化!$CG$5:$CQ$110,BV$3-6,$G83)</f>
        <v>600000</v>
      </c>
      <c r="BW83" s="280" t="str" cm="1">
        <f t="array" ref="BW83">INDEX(コード化!$CG$5:$CQ$110,BW$3-6,$G83)</f>
        <v>600000</v>
      </c>
      <c r="BX83" s="280" t="str" cm="1">
        <f t="array" ref="BX83">INDEX(コード化!$CG$5:$CQ$110,BX$3-6,$G83)</f>
        <v>600000</v>
      </c>
      <c r="BY83" s="280" t="str" cm="1">
        <f t="array" ref="BY83">INDEX(コード化!$CG$5:$CQ$110,BY$3-6,$G83)</f>
        <v>600000</v>
      </c>
      <c r="BZ83" s="280" t="str" cm="1">
        <f t="array" ref="BZ83">INDEX(コード化!$CG$5:$CQ$110,BZ$3-6,$G83)</f>
        <v>600000</v>
      </c>
      <c r="CA83" s="280" t="str" cm="1">
        <f t="array" ref="CA83">INDEX(コード化!$CG$5:$CQ$110,CA$3-6,$G83)</f>
        <v>600000</v>
      </c>
      <c r="CB83" s="280" t="str" cm="1">
        <f t="array" ref="CB83">INDEX(コード化!$CG$5:$CQ$110,CB$3-6,$G83)</f>
        <v>600000</v>
      </c>
      <c r="CC83" s="280" t="str" cm="1">
        <f t="array" ref="CC83">INDEX(コード化!$CG$5:$CQ$110,CC$3-6,$G83)</f>
        <v>600000</v>
      </c>
      <c r="CD83" s="280" t="str" cm="1">
        <f t="array" ref="CD83">INDEX(コード化!$CG$5:$CQ$110,CD$3-6,$G83)</f>
        <v>600000</v>
      </c>
      <c r="CE83" s="280" t="str" cm="1">
        <f t="array" ref="CE83">INDEX(コード化!$CG$5:$CQ$110,CE$3-6,$G83)</f>
        <v>600000</v>
      </c>
      <c r="CF83" s="280" t="str" cm="1">
        <f t="array" ref="CF83">INDEX(コード化!$CG$5:$CQ$110,CF$3-6,$G83)</f>
        <v>600000</v>
      </c>
      <c r="CG83" s="280" t="str" cm="1">
        <f t="array" ref="CG83">INDEX(コード化!$CG$5:$CQ$110,CG$3-6,$G83)</f>
        <v>600000</v>
      </c>
      <c r="CH83" s="280" t="str" cm="1">
        <f t="array" ref="CH83">INDEX(コード化!$CG$5:$CQ$110,CH$3-6,$G83)</f>
        <v>600000</v>
      </c>
      <c r="CI83" s="280" t="str" cm="1">
        <f t="array" ref="CI83">INDEX(コード化!$CG$5:$CQ$110,CI$3-6,$G83)</f>
        <v>600000</v>
      </c>
      <c r="CJ83" s="280" t="str" cm="1">
        <f t="array" ref="CJ83">INDEX(コード化!$CG$5:$CQ$110,CJ$3-6,$G83)</f>
        <v>600000</v>
      </c>
      <c r="CK83" s="280" t="str" cm="1">
        <f t="array" ref="CK83">INDEX(コード化!$CG$5:$CQ$110,CK$3-6,$G83)</f>
        <v>600000</v>
      </c>
      <c r="CL83" s="280" t="str" cm="1">
        <f t="array" ref="CL83">INDEX(コード化!$CG$5:$CQ$110,CL$3-6,$G83)</f>
        <v>600000</v>
      </c>
      <c r="CM83" s="280" t="str" cm="1">
        <f t="array" ref="CM83">INDEX(コード化!$CG$5:$CQ$110,CM$3-6,$G83)</f>
        <v>600000</v>
      </c>
      <c r="CN83" s="280" t="str" cm="1">
        <f t="array" ref="CN83">INDEX(コード化!$CG$5:$CQ$110,CN$3-6,$G83)</f>
        <v>600000</v>
      </c>
      <c r="CO83" s="280" t="str" cm="1">
        <f t="array" ref="CO83">INDEX(コード化!$CG$5:$CQ$110,CO$3-6,$G83)</f>
        <v>600000</v>
      </c>
      <c r="CP83" s="280" t="str" cm="1">
        <f t="array" ref="CP83">INDEX(コード化!$CG$5:$CQ$110,CP$3-6,$G83)</f>
        <v>600000</v>
      </c>
      <c r="CQ83" s="280" t="str" cm="1">
        <f t="array" ref="CQ83">INDEX(コード化!$CG$5:$CQ$110,CQ$3-6,$G83)</f>
        <v>600000</v>
      </c>
      <c r="CR83" s="280" t="str" cm="1">
        <f t="array" ref="CR83">INDEX(コード化!$CG$5:$CQ$110,CR$3-6,$G83)</f>
        <v>600000</v>
      </c>
      <c r="CS83" s="280" t="str" cm="1">
        <f t="array" ref="CS83">INDEX(コード化!$CG$5:$CQ$110,CS$3-6,$G83)</f>
        <v>600000</v>
      </c>
      <c r="CT83" s="280" t="str" cm="1">
        <f t="array" ref="CT83">INDEX(コード化!$CG$5:$CQ$110,CT$3-6,$G83)</f>
        <v>600000</v>
      </c>
      <c r="CU83" s="280" t="str" cm="1">
        <f t="array" ref="CU83">INDEX(コード化!$CG$5:$CQ$110,CU$3-6,$G83)</f>
        <v>600000</v>
      </c>
      <c r="CV83" s="280" t="str" cm="1">
        <f t="array" ref="CV83">INDEX(コード化!$CG$5:$CQ$110,CV$3-6,$G83)</f>
        <v>600000</v>
      </c>
      <c r="CW83" s="280" t="str" cm="1">
        <f t="array" ref="CW83">INDEX(コード化!$CG$5:$CQ$110,CW$3-6,$G83)</f>
        <v>600000</v>
      </c>
      <c r="CX83" s="280" t="str" cm="1">
        <f t="array" ref="CX83">INDEX(コード化!$CG$5:$CQ$110,CX$3-6,$G83)</f>
        <v>600000</v>
      </c>
      <c r="CY83" s="280" t="str" cm="1">
        <f t="array" ref="CY83">INDEX(コード化!$CG$5:$CQ$110,CY$3-6,$G83)</f>
        <v>600000</v>
      </c>
      <c r="CZ83" s="280" t="str" cm="1">
        <f t="array" ref="CZ83">INDEX(コード化!$CG$5:$CQ$110,CZ$3-6,$G83)</f>
        <v>600000</v>
      </c>
      <c r="DA83" s="280" t="str" cm="1">
        <f t="array" ref="DA83">INDEX(コード化!$CG$5:$CQ$110,DA$3-6,$G83)</f>
        <v>600000</v>
      </c>
      <c r="DB83" s="280" t="str" cm="1">
        <f t="array" ref="DB83">INDEX(コード化!$CG$5:$CQ$110,DB$3-6,$G83)</f>
        <v>600000</v>
      </c>
      <c r="DC83" s="280" t="str" cm="1">
        <f t="array" ref="DC83">INDEX(コード化!$CG$5:$CQ$110,DC$3-6,$G83)</f>
        <v>600000</v>
      </c>
      <c r="DD83" s="280" t="str" cm="1">
        <f t="array" ref="DD83">INDEX(コード化!$CG$5:$CQ$110,DD$3-6,$G83)</f>
        <v>600000</v>
      </c>
      <c r="DE83" s="280" t="str" cm="1">
        <f t="array" ref="DE83">INDEX(コード化!$CG$5:$CQ$110,DE$3-6,$G83)</f>
        <v>600000</v>
      </c>
      <c r="DF83" s="280" t="str" cm="1">
        <f t="array" ref="DF83">INDEX(コード化!$CG$5:$CQ$110,DF$3-6,$G83)</f>
        <v>600000</v>
      </c>
      <c r="DG83" s="280" t="str" cm="1">
        <f t="array" ref="DG83">INDEX(コード化!$CG$5:$CQ$110,DG$3-6,$G83)</f>
        <v>600000</v>
      </c>
      <c r="DH83" s="280" t="str" cm="1">
        <f t="array" ref="DH83">INDEX(コード化!$CG$5:$CQ$110,DH$3-6,$G83)</f>
        <v>600000</v>
      </c>
      <c r="DI83" s="280" t="str" cm="1">
        <f t="array" ref="DI83">INDEX(コード化!$CG$5:$CQ$110,DI$3-6,$G83)</f>
        <v>600000</v>
      </c>
      <c r="DK83" s="80">
        <f t="shared" ref="DK83:FV83" ca="1" si="56">IF(AND(MID(H83,5,1)="8",OR(MID(H83,4,1)="1",MID(H83,4,1)="2",MID(H83,4,1)="3"),OR(MID(H83,6,1)="1",MID(H83,6,1)="2")),1,0)</f>
        <v>0</v>
      </c>
      <c r="DL83" s="80">
        <f t="shared" ca="1" si="56"/>
        <v>0</v>
      </c>
      <c r="DM83" s="80">
        <f t="shared" ca="1" si="56"/>
        <v>0</v>
      </c>
      <c r="DN83" s="80">
        <f t="shared" ca="1" si="56"/>
        <v>0</v>
      </c>
      <c r="DO83" s="80">
        <f t="shared" ca="1" si="56"/>
        <v>0</v>
      </c>
      <c r="DP83" s="80">
        <f t="shared" ca="1" si="56"/>
        <v>0</v>
      </c>
      <c r="DQ83" s="80">
        <f t="shared" si="56"/>
        <v>0</v>
      </c>
      <c r="DR83" s="80">
        <f t="shared" si="56"/>
        <v>0</v>
      </c>
      <c r="DS83" s="80">
        <f t="shared" si="56"/>
        <v>0</v>
      </c>
      <c r="DT83" s="80">
        <f t="shared" si="56"/>
        <v>0</v>
      </c>
      <c r="DU83" s="80">
        <f t="shared" si="56"/>
        <v>0</v>
      </c>
      <c r="DV83" s="80">
        <f t="shared" si="56"/>
        <v>0</v>
      </c>
      <c r="DW83" s="80">
        <f t="shared" si="56"/>
        <v>0</v>
      </c>
      <c r="DX83" s="80">
        <f t="shared" si="56"/>
        <v>0</v>
      </c>
      <c r="DY83" s="80">
        <f t="shared" si="56"/>
        <v>0</v>
      </c>
      <c r="DZ83" s="80">
        <f t="shared" si="56"/>
        <v>0</v>
      </c>
      <c r="EA83" s="80">
        <f t="shared" si="56"/>
        <v>0</v>
      </c>
      <c r="EB83" s="80">
        <f t="shared" si="56"/>
        <v>0</v>
      </c>
      <c r="EC83" s="80">
        <f t="shared" si="56"/>
        <v>0</v>
      </c>
      <c r="ED83" s="80">
        <f t="shared" si="56"/>
        <v>0</v>
      </c>
      <c r="EE83" s="80">
        <f t="shared" si="56"/>
        <v>0</v>
      </c>
      <c r="EF83" s="80">
        <f t="shared" si="56"/>
        <v>0</v>
      </c>
      <c r="EG83" s="80">
        <f t="shared" si="56"/>
        <v>0</v>
      </c>
      <c r="EH83" s="80">
        <f t="shared" si="56"/>
        <v>0</v>
      </c>
      <c r="EI83" s="80">
        <f t="shared" si="56"/>
        <v>0</v>
      </c>
      <c r="EJ83" s="80">
        <f t="shared" si="56"/>
        <v>0</v>
      </c>
      <c r="EK83" s="80">
        <f t="shared" si="56"/>
        <v>0</v>
      </c>
      <c r="EL83" s="80">
        <f t="shared" si="56"/>
        <v>0</v>
      </c>
      <c r="EM83" s="80">
        <f t="shared" si="56"/>
        <v>0</v>
      </c>
      <c r="EN83" s="80">
        <f t="shared" si="56"/>
        <v>0</v>
      </c>
      <c r="EO83" s="80">
        <f t="shared" si="56"/>
        <v>0</v>
      </c>
      <c r="EP83" s="80">
        <f t="shared" si="56"/>
        <v>0</v>
      </c>
      <c r="EQ83" s="80">
        <f t="shared" si="56"/>
        <v>0</v>
      </c>
      <c r="ER83" s="80">
        <f t="shared" si="56"/>
        <v>0</v>
      </c>
      <c r="ES83" s="80">
        <f t="shared" si="56"/>
        <v>0</v>
      </c>
      <c r="ET83" s="80">
        <f t="shared" si="56"/>
        <v>0</v>
      </c>
      <c r="EU83" s="80">
        <f t="shared" si="56"/>
        <v>0</v>
      </c>
      <c r="EV83" s="80">
        <f t="shared" si="56"/>
        <v>0</v>
      </c>
      <c r="EW83" s="80">
        <f t="shared" si="56"/>
        <v>0</v>
      </c>
      <c r="EX83" s="80">
        <f t="shared" si="56"/>
        <v>0</v>
      </c>
      <c r="EY83" s="80">
        <f t="shared" si="56"/>
        <v>0</v>
      </c>
      <c r="EZ83" s="80">
        <f t="shared" si="56"/>
        <v>0</v>
      </c>
      <c r="FA83" s="80">
        <f t="shared" si="56"/>
        <v>0</v>
      </c>
      <c r="FB83" s="80">
        <f t="shared" si="56"/>
        <v>0</v>
      </c>
      <c r="FC83" s="80">
        <f t="shared" si="56"/>
        <v>0</v>
      </c>
      <c r="FD83" s="80">
        <f t="shared" si="56"/>
        <v>0</v>
      </c>
      <c r="FE83" s="80">
        <f t="shared" si="56"/>
        <v>0</v>
      </c>
      <c r="FF83" s="80">
        <f t="shared" si="56"/>
        <v>0</v>
      </c>
      <c r="FG83" s="80">
        <f t="shared" si="56"/>
        <v>0</v>
      </c>
      <c r="FH83" s="80">
        <f t="shared" si="56"/>
        <v>0</v>
      </c>
      <c r="FI83" s="80">
        <f t="shared" si="56"/>
        <v>0</v>
      </c>
      <c r="FJ83" s="80">
        <f t="shared" si="56"/>
        <v>0</v>
      </c>
      <c r="FK83" s="80">
        <f t="shared" si="56"/>
        <v>0</v>
      </c>
      <c r="FL83" s="80">
        <f t="shared" si="56"/>
        <v>0</v>
      </c>
      <c r="FM83" s="80">
        <f t="shared" si="56"/>
        <v>0</v>
      </c>
      <c r="FN83" s="80">
        <f t="shared" si="56"/>
        <v>0</v>
      </c>
      <c r="FO83" s="80">
        <f t="shared" si="56"/>
        <v>0</v>
      </c>
      <c r="FP83" s="80">
        <f t="shared" si="56"/>
        <v>0</v>
      </c>
      <c r="FQ83" s="80">
        <f t="shared" si="56"/>
        <v>0</v>
      </c>
      <c r="FR83" s="80">
        <f t="shared" si="56"/>
        <v>0</v>
      </c>
      <c r="FS83" s="80">
        <f t="shared" si="56"/>
        <v>0</v>
      </c>
      <c r="FT83" s="80">
        <f t="shared" si="56"/>
        <v>0</v>
      </c>
      <c r="FU83" s="80">
        <f t="shared" si="56"/>
        <v>0</v>
      </c>
      <c r="FV83" s="80">
        <f t="shared" si="56"/>
        <v>0</v>
      </c>
      <c r="FW83" s="80">
        <f t="shared" ref="FW83:HL83" si="57">IF(AND(MID(BT83,5,1)="8",OR(MID(BT83,4,1)="1",MID(BT83,4,1)="2",MID(BT83,4,1)="3"),OR(MID(BT83,6,1)="1",MID(BT83,6,1)="2")),1,0)</f>
        <v>0</v>
      </c>
      <c r="FX83" s="80">
        <f t="shared" si="57"/>
        <v>0</v>
      </c>
      <c r="FY83" s="80">
        <f t="shared" si="57"/>
        <v>0</v>
      </c>
      <c r="FZ83" s="80">
        <f t="shared" si="57"/>
        <v>0</v>
      </c>
      <c r="GA83" s="80">
        <f t="shared" si="57"/>
        <v>0</v>
      </c>
      <c r="GB83" s="80">
        <f t="shared" si="57"/>
        <v>0</v>
      </c>
      <c r="GC83" s="80">
        <f t="shared" si="57"/>
        <v>0</v>
      </c>
      <c r="GD83" s="80">
        <f t="shared" si="57"/>
        <v>0</v>
      </c>
      <c r="GE83" s="80">
        <f t="shared" si="57"/>
        <v>0</v>
      </c>
      <c r="GF83" s="80">
        <f t="shared" si="57"/>
        <v>0</v>
      </c>
      <c r="GG83" s="80">
        <f t="shared" si="57"/>
        <v>0</v>
      </c>
      <c r="GH83" s="80">
        <f t="shared" si="57"/>
        <v>0</v>
      </c>
      <c r="GI83" s="80">
        <f t="shared" si="57"/>
        <v>0</v>
      </c>
      <c r="GJ83" s="80">
        <f t="shared" si="57"/>
        <v>0</v>
      </c>
      <c r="GK83" s="80">
        <f t="shared" si="57"/>
        <v>0</v>
      </c>
      <c r="GL83" s="80">
        <f t="shared" si="57"/>
        <v>0</v>
      </c>
      <c r="GM83" s="80">
        <f t="shared" si="57"/>
        <v>0</v>
      </c>
      <c r="GN83" s="80">
        <f t="shared" si="57"/>
        <v>0</v>
      </c>
      <c r="GO83" s="80">
        <f t="shared" si="57"/>
        <v>0</v>
      </c>
      <c r="GP83" s="80">
        <f t="shared" si="57"/>
        <v>0</v>
      </c>
      <c r="GQ83" s="80">
        <f t="shared" si="57"/>
        <v>0</v>
      </c>
      <c r="GR83" s="80">
        <f t="shared" si="57"/>
        <v>0</v>
      </c>
      <c r="GS83" s="80">
        <f t="shared" si="57"/>
        <v>0</v>
      </c>
      <c r="GT83" s="80">
        <f t="shared" si="57"/>
        <v>0</v>
      </c>
      <c r="GU83" s="80">
        <f t="shared" si="57"/>
        <v>0</v>
      </c>
      <c r="GV83" s="80">
        <f t="shared" si="57"/>
        <v>0</v>
      </c>
      <c r="GW83" s="80">
        <f t="shared" si="57"/>
        <v>0</v>
      </c>
      <c r="GX83" s="80">
        <f t="shared" si="57"/>
        <v>0</v>
      </c>
      <c r="GY83" s="80">
        <f t="shared" si="57"/>
        <v>0</v>
      </c>
      <c r="GZ83" s="80">
        <f t="shared" si="57"/>
        <v>0</v>
      </c>
      <c r="HA83" s="80">
        <f t="shared" si="57"/>
        <v>0</v>
      </c>
      <c r="HB83" s="80">
        <f t="shared" si="57"/>
        <v>0</v>
      </c>
      <c r="HC83" s="80">
        <f t="shared" si="57"/>
        <v>0</v>
      </c>
      <c r="HD83" s="80">
        <f t="shared" si="57"/>
        <v>0</v>
      </c>
      <c r="HE83" s="80">
        <f t="shared" si="57"/>
        <v>0</v>
      </c>
      <c r="HF83" s="80">
        <f t="shared" si="57"/>
        <v>0</v>
      </c>
      <c r="HG83" s="80">
        <f t="shared" si="57"/>
        <v>0</v>
      </c>
      <c r="HH83" s="80">
        <f t="shared" si="57"/>
        <v>0</v>
      </c>
      <c r="HI83" s="80">
        <f t="shared" si="57"/>
        <v>0</v>
      </c>
      <c r="HJ83" s="80">
        <f t="shared" si="57"/>
        <v>0</v>
      </c>
      <c r="HK83" s="80">
        <f t="shared" si="57"/>
        <v>0</v>
      </c>
      <c r="HL83" s="80">
        <f t="shared" si="57"/>
        <v>0</v>
      </c>
    </row>
    <row r="84" spans="1:220" s="80" customFormat="1" ht="26" x14ac:dyDescent="0.2">
      <c r="A84" s="268">
        <v>85</v>
      </c>
      <c r="B84" s="269" t="s">
        <v>2458</v>
      </c>
      <c r="C84" s="269" t="s">
        <v>2463</v>
      </c>
      <c r="D84" s="270" t="s">
        <v>2550</v>
      </c>
      <c r="E84" s="250"/>
      <c r="G84" s="80">
        <v>7</v>
      </c>
      <c r="H84" s="280" t="str" cm="1">
        <f t="array" ref="H84">INDEX(コード化!$CG$5:$CQ$110,H$3-6,$G84)</f>
        <v>70000</v>
      </c>
      <c r="I84" s="280" t="str" cm="1">
        <f t="array" ref="I84">INDEX(コード化!$CG$5:$CQ$110,I$3-6,$G84)</f>
        <v>70000</v>
      </c>
      <c r="J84" s="280" t="str" cm="1">
        <f t="array" ref="J84">INDEX(コード化!$CG$5:$CQ$110,J$3-6,$G84)</f>
        <v>70000</v>
      </c>
      <c r="K84" s="280" t="str" cm="1">
        <f t="array" ref="K84">INDEX(コード化!$CG$5:$CQ$110,K$3-6,$G84)</f>
        <v>70000</v>
      </c>
      <c r="L84" s="280" t="str" cm="1">
        <f t="array" ref="L84">INDEX(コード化!$CG$5:$CQ$110,L$3-6,$G84)</f>
        <v>70000</v>
      </c>
      <c r="M84" s="280" t="str" cm="1">
        <f t="array" ref="M84">INDEX(コード化!$CG$5:$CQ$110,M$3-6,$G84)</f>
        <v>70000</v>
      </c>
      <c r="N84" s="280" t="str" cm="1">
        <f t="array" aca="1" ref="N84" ca="1">INDEX(コード化!$CG$5:$CQ$110,N$3-6,$G84)</f>
        <v>70000</v>
      </c>
      <c r="O84" s="280" t="str" cm="1">
        <f t="array" aca="1" ref="O84" ca="1">INDEX(コード化!$CG$5:$CQ$110,O$3-6,$G84)</f>
        <v>70000</v>
      </c>
      <c r="P84" s="280" t="str" cm="1">
        <f t="array" aca="1" ref="P84" ca="1">INDEX(コード化!$CG$5:$CQ$110,P$3-6,$G84)</f>
        <v>70000</v>
      </c>
      <c r="Q84" s="280" t="str" cm="1">
        <f t="array" aca="1" ref="Q84" ca="1">INDEX(コード化!$CG$5:$CQ$110,Q$3-6,$G84)</f>
        <v>70000</v>
      </c>
      <c r="R84" s="280" t="str" cm="1">
        <f t="array" aca="1" ref="R84" ca="1">INDEX(コード化!$CG$5:$CQ$110,R$3-6,$G84)</f>
        <v>70000</v>
      </c>
      <c r="S84" s="280" t="str" cm="1">
        <f t="array" aca="1" ref="S84" ca="1">INDEX(コード化!$CG$5:$CQ$110,S$3-6,$G84)</f>
        <v>70000</v>
      </c>
      <c r="T84" s="280" t="str" cm="1">
        <f t="array" aca="1" ref="T84" ca="1">INDEX(コード化!$CG$5:$CQ$110,T$3-6,$G84)</f>
        <v>70000</v>
      </c>
      <c r="U84" s="280" t="str" cm="1">
        <f t="array" aca="1" ref="U84" ca="1">INDEX(コード化!$CG$5:$CQ$110,U$3-6,$G84)</f>
        <v>70000</v>
      </c>
      <c r="V84" s="280" t="str" cm="1">
        <f t="array" aca="1" ref="V84" ca="1">INDEX(コード化!$CG$5:$CQ$110,V$3-6,$G84)</f>
        <v>70000</v>
      </c>
      <c r="W84" s="280" t="str" cm="1">
        <f t="array" aca="1" ref="W84" ca="1">INDEX(コード化!$CG$5:$CQ$110,W$3-6,$G84)</f>
        <v>70000</v>
      </c>
      <c r="X84" s="280" t="str" cm="1">
        <f t="array" aca="1" ref="X84" ca="1">INDEX(コード化!$CG$5:$CQ$110,X$3-6,$G84)</f>
        <v>70000</v>
      </c>
      <c r="Y84" s="280" t="str" cm="1">
        <f t="array" aca="1" ref="Y84" ca="1">INDEX(コード化!$CG$5:$CQ$110,Y$3-6,$G84)</f>
        <v>70000</v>
      </c>
      <c r="Z84" s="280" t="str" cm="1">
        <f t="array" aca="1" ref="Z84" ca="1">INDEX(コード化!$CG$5:$CQ$110,Z$3-6,$G84)</f>
        <v>70000</v>
      </c>
      <c r="AA84" s="280" t="str" cm="1">
        <f t="array" aca="1" ref="AA84" ca="1">INDEX(コード化!$CG$5:$CQ$110,AA$3-6,$G84)</f>
        <v>70000</v>
      </c>
      <c r="AB84" s="280" t="str" cm="1">
        <f t="array" aca="1" ref="AB84" ca="1">INDEX(コード化!$CG$5:$CQ$110,AB$3-6,$G84)</f>
        <v>70000</v>
      </c>
      <c r="AC84" s="280" t="str" cm="1">
        <f t="array" aca="1" ref="AC84" ca="1">INDEX(コード化!$CG$5:$CQ$110,AC$3-6,$G84)</f>
        <v>70000</v>
      </c>
      <c r="AD84" s="280" t="str" cm="1">
        <f t="array" aca="1" ref="AD84" ca="1">INDEX(コード化!$CG$5:$CQ$110,AD$3-6,$G84)</f>
        <v>70000</v>
      </c>
      <c r="AE84" s="280" t="str" cm="1">
        <f t="array" aca="1" ref="AE84" ca="1">INDEX(コード化!$CG$5:$CQ$110,AE$3-6,$G84)</f>
        <v>70000</v>
      </c>
      <c r="AF84" s="280" t="str" cm="1">
        <f t="array" aca="1" ref="AF84" ca="1">INDEX(コード化!$CG$5:$CQ$110,AF$3-6,$G84)</f>
        <v>70000</v>
      </c>
      <c r="AG84" s="280" t="str" cm="1">
        <f t="array" aca="1" ref="AG84" ca="1">INDEX(コード化!$CG$5:$CQ$110,AG$3-6,$G84)</f>
        <v>70000</v>
      </c>
      <c r="AH84" s="280" t="str" cm="1">
        <f t="array" aca="1" ref="AH84" ca="1">INDEX(コード化!$CG$5:$CQ$110,AH$3-6,$G84)</f>
        <v>70000</v>
      </c>
      <c r="AI84" s="280" t="str" cm="1">
        <f t="array" aca="1" ref="AI84" ca="1">INDEX(コード化!$CG$5:$CQ$110,AI$3-6,$G84)</f>
        <v>70000</v>
      </c>
      <c r="AJ84" s="280" t="str" cm="1">
        <f t="array" aca="1" ref="AJ84" ca="1">INDEX(コード化!$CG$5:$CQ$110,AJ$3-6,$G84)</f>
        <v>70000</v>
      </c>
      <c r="AK84" s="280" t="str" cm="1">
        <f t="array" aca="1" ref="AK84" ca="1">INDEX(コード化!$CG$5:$CQ$110,AK$3-6,$G84)</f>
        <v>70000</v>
      </c>
      <c r="AL84" s="280" t="str" cm="1">
        <f t="array" aca="1" ref="AL84" ca="1">INDEX(コード化!$CG$5:$CQ$110,AL$3-6,$G84)</f>
        <v>70000</v>
      </c>
      <c r="AM84" s="280" t="str" cm="1">
        <f t="array" aca="1" ref="AM84" ca="1">INDEX(コード化!$CG$5:$CQ$110,AM$3-6,$G84)</f>
        <v>70000</v>
      </c>
      <c r="AN84" s="280" t="str" cm="1">
        <f t="array" aca="1" ref="AN84" ca="1">INDEX(コード化!$CG$5:$CQ$110,AN$3-6,$G84)</f>
        <v>70000</v>
      </c>
      <c r="AO84" s="280" t="str" cm="1">
        <f t="array" aca="1" ref="AO84" ca="1">INDEX(コード化!$CG$5:$CQ$110,AO$3-6,$G84)</f>
        <v>70000</v>
      </c>
      <c r="AP84" s="280" t="str" cm="1">
        <f t="array" aca="1" ref="AP84" ca="1">INDEX(コード化!$CG$5:$CQ$110,AP$3-6,$G84)</f>
        <v>70000</v>
      </c>
      <c r="AQ84" s="280" t="str" cm="1">
        <f t="array" aca="1" ref="AQ84" ca="1">INDEX(コード化!$CG$5:$CQ$110,AQ$3-6,$G84)</f>
        <v>70000</v>
      </c>
      <c r="AR84" s="280" t="str" cm="1">
        <f t="array" aca="1" ref="AR84" ca="1">INDEX(コード化!$CG$5:$CQ$110,AR$3-6,$G84)</f>
        <v>70000</v>
      </c>
      <c r="AS84" s="280" t="str" cm="1">
        <f t="array" aca="1" ref="AS84" ca="1">INDEX(コード化!$CG$5:$CQ$110,AS$3-6,$G84)</f>
        <v>70000</v>
      </c>
      <c r="AT84" s="280" t="str" cm="1">
        <f t="array" aca="1" ref="AT84" ca="1">INDEX(コード化!$CG$5:$CQ$110,AT$3-6,$G84)</f>
        <v>70000</v>
      </c>
      <c r="AU84" s="280" t="str" cm="1">
        <f t="array" aca="1" ref="AU84" ca="1">INDEX(コード化!$CG$5:$CQ$110,AU$3-6,$G84)</f>
        <v>70000</v>
      </c>
      <c r="AV84" s="280" t="str" cm="1">
        <f t="array" aca="1" ref="AV84" ca="1">INDEX(コード化!$CG$5:$CQ$110,AV$3-6,$G84)</f>
        <v>70000</v>
      </c>
      <c r="AW84" s="280" t="str" cm="1">
        <f t="array" aca="1" ref="AW84" ca="1">INDEX(コード化!$CG$5:$CQ$110,AW$3-6,$G84)</f>
        <v>70000</v>
      </c>
      <c r="AX84" s="280" t="str" cm="1">
        <f t="array" aca="1" ref="AX84" ca="1">INDEX(コード化!$CG$5:$CQ$110,AX$3-6,$G84)</f>
        <v>70000</v>
      </c>
      <c r="AY84" s="280" t="str" cm="1">
        <f t="array" aca="1" ref="AY84" ca="1">INDEX(コード化!$CG$5:$CQ$110,AY$3-6,$G84)</f>
        <v>70000</v>
      </c>
      <c r="AZ84" s="280" t="str" cm="1">
        <f t="array" aca="1" ref="AZ84" ca="1">INDEX(コード化!$CG$5:$CQ$110,AZ$3-6,$G84)</f>
        <v>70000</v>
      </c>
      <c r="BA84" s="280" t="str" cm="1">
        <f t="array" aca="1" ref="BA84" ca="1">INDEX(コード化!$CG$5:$CQ$110,BA$3-6,$G84)</f>
        <v>70000</v>
      </c>
      <c r="BB84" s="280" t="str" cm="1">
        <f t="array" aca="1" ref="BB84" ca="1">INDEX(コード化!$CG$5:$CQ$110,BB$3-6,$G84)</f>
        <v>70000</v>
      </c>
      <c r="BC84" s="280" t="str" cm="1">
        <f t="array" aca="1" ref="BC84" ca="1">INDEX(コード化!$CG$5:$CQ$110,BC$3-6,$G84)</f>
        <v>70000</v>
      </c>
      <c r="BD84" s="280" t="str" cm="1">
        <f t="array" aca="1" ref="BD84" ca="1">INDEX(コード化!$CG$5:$CQ$110,BD$3-6,$G84)</f>
        <v>70000</v>
      </c>
      <c r="BE84" s="280" t="str" cm="1">
        <f t="array" aca="1" ref="BE84" ca="1">INDEX(コード化!$CG$5:$CQ$110,BE$3-6,$G84)</f>
        <v>70000</v>
      </c>
      <c r="BF84" s="280" t="str" cm="1">
        <f t="array" aca="1" ref="BF84" ca="1">INDEX(コード化!$CG$5:$CQ$110,BF$3-6,$G84)</f>
        <v>70000</v>
      </c>
      <c r="BG84" s="280" t="str" cm="1">
        <f t="array" aca="1" ref="BG84" ca="1">INDEX(コード化!$CG$5:$CQ$110,BG$3-6,$G84)</f>
        <v>70000</v>
      </c>
      <c r="BH84" s="280" t="str" cm="1">
        <f t="array" aca="1" ref="BH84" ca="1">INDEX(コード化!$CG$5:$CQ$110,BH$3-6,$G84)</f>
        <v>70000</v>
      </c>
      <c r="BI84" s="280" t="str" cm="1">
        <f t="array" aca="1" ref="BI84" ca="1">INDEX(コード化!$CG$5:$CQ$110,BI$3-6,$G84)</f>
        <v>70000</v>
      </c>
      <c r="BJ84" s="280" t="str" cm="1">
        <f t="array" aca="1" ref="BJ84" ca="1">INDEX(コード化!$CG$5:$CQ$110,BJ$3-6,$G84)</f>
        <v>70000</v>
      </c>
      <c r="BK84" s="280" t="str" cm="1">
        <f t="array" aca="1" ref="BK84" ca="1">INDEX(コード化!$CG$5:$CQ$110,BK$3-6,$G84)</f>
        <v>70000</v>
      </c>
      <c r="BL84" s="280" t="str" cm="1">
        <f t="array" aca="1" ref="BL84" ca="1">INDEX(コード化!$CG$5:$CQ$110,BL$3-6,$G84)</f>
        <v>70000</v>
      </c>
      <c r="BM84" s="280" t="str" cm="1">
        <f t="array" aca="1" ref="BM84" ca="1">INDEX(コード化!$CG$5:$CQ$110,BM$3-6,$G84)</f>
        <v>70000</v>
      </c>
      <c r="BN84" s="280" t="str" cm="1">
        <f t="array" aca="1" ref="BN84" ca="1">INDEX(コード化!$CG$5:$CQ$110,BN$3-6,$G84)</f>
        <v>70000</v>
      </c>
      <c r="BO84" s="280" t="str" cm="1">
        <f t="array" aca="1" ref="BO84" ca="1">INDEX(コード化!$CG$5:$CQ$110,BO$3-6,$G84)</f>
        <v>70000</v>
      </c>
      <c r="BP84" s="280" t="str" cm="1">
        <f t="array" aca="1" ref="BP84" ca="1">INDEX(コード化!$CG$5:$CQ$110,BP$3-6,$G84)</f>
        <v>70000</v>
      </c>
      <c r="BQ84" s="280" t="str" cm="1">
        <f t="array" aca="1" ref="BQ84" ca="1">INDEX(コード化!$CG$5:$CQ$110,BQ$3-6,$G84)</f>
        <v>70000</v>
      </c>
      <c r="BR84" s="280" t="str" cm="1">
        <f t="array" aca="1" ref="BR84" ca="1">INDEX(コード化!$CG$5:$CQ$110,BR$3-6,$G84)</f>
        <v>70000</v>
      </c>
      <c r="BS84" s="280" t="str" cm="1">
        <f t="array" aca="1" ref="BS84" ca="1">INDEX(コード化!$CG$5:$CQ$110,BS$3-6,$G84)</f>
        <v>70000</v>
      </c>
      <c r="BT84" s="280" t="str" cm="1">
        <f t="array" aca="1" ref="BT84" ca="1">INDEX(コード化!$CG$5:$CQ$110,BT$3-6,$G84)</f>
        <v>70000</v>
      </c>
      <c r="BU84" s="280" t="str" cm="1">
        <f t="array" aca="1" ref="BU84" ca="1">INDEX(コード化!$CG$5:$CQ$110,BU$3-6,$G84)</f>
        <v>70000</v>
      </c>
      <c r="BV84" s="280" t="str" cm="1">
        <f t="array" aca="1" ref="BV84" ca="1">INDEX(コード化!$CG$5:$CQ$110,BV$3-6,$G84)</f>
        <v>70000</v>
      </c>
      <c r="BW84" s="280" t="str" cm="1">
        <f t="array" aca="1" ref="BW84" ca="1">INDEX(コード化!$CG$5:$CQ$110,BW$3-6,$G84)</f>
        <v>70000</v>
      </c>
      <c r="BX84" s="280" t="str" cm="1">
        <f t="array" aca="1" ref="BX84" ca="1">INDEX(コード化!$CG$5:$CQ$110,BX$3-6,$G84)</f>
        <v>70000</v>
      </c>
      <c r="BY84" s="280" t="str" cm="1">
        <f t="array" aca="1" ref="BY84" ca="1">INDEX(コード化!$CG$5:$CQ$110,BY$3-6,$G84)</f>
        <v>70000</v>
      </c>
      <c r="BZ84" s="280" t="str" cm="1">
        <f t="array" aca="1" ref="BZ84" ca="1">INDEX(コード化!$CG$5:$CQ$110,BZ$3-6,$G84)</f>
        <v>70000</v>
      </c>
      <c r="CA84" s="280" t="str" cm="1">
        <f t="array" aca="1" ref="CA84" ca="1">INDEX(コード化!$CG$5:$CQ$110,CA$3-6,$G84)</f>
        <v>70000</v>
      </c>
      <c r="CB84" s="280" t="str" cm="1">
        <f t="array" aca="1" ref="CB84" ca="1">INDEX(コード化!$CG$5:$CQ$110,CB$3-6,$G84)</f>
        <v>70000</v>
      </c>
      <c r="CC84" s="280" t="str" cm="1">
        <f t="array" aca="1" ref="CC84" ca="1">INDEX(コード化!$CG$5:$CQ$110,CC$3-6,$G84)</f>
        <v>70000</v>
      </c>
      <c r="CD84" s="280" t="str" cm="1">
        <f t="array" aca="1" ref="CD84" ca="1">INDEX(コード化!$CG$5:$CQ$110,CD$3-6,$G84)</f>
        <v>70000</v>
      </c>
      <c r="CE84" s="280" t="str" cm="1">
        <f t="array" aca="1" ref="CE84" ca="1">INDEX(コード化!$CG$5:$CQ$110,CE$3-6,$G84)</f>
        <v>70000</v>
      </c>
      <c r="CF84" s="280" t="str" cm="1">
        <f t="array" aca="1" ref="CF84" ca="1">INDEX(コード化!$CG$5:$CQ$110,CF$3-6,$G84)</f>
        <v>70000</v>
      </c>
      <c r="CG84" s="280" t="str" cm="1">
        <f t="array" aca="1" ref="CG84" ca="1">INDEX(コード化!$CG$5:$CQ$110,CG$3-6,$G84)</f>
        <v>70000</v>
      </c>
      <c r="CH84" s="280" t="str" cm="1">
        <f t="array" aca="1" ref="CH84" ca="1">INDEX(コード化!$CG$5:$CQ$110,CH$3-6,$G84)</f>
        <v>70000</v>
      </c>
      <c r="CI84" s="280" t="str" cm="1">
        <f t="array" aca="1" ref="CI84" ca="1">INDEX(コード化!$CG$5:$CQ$110,CI$3-6,$G84)</f>
        <v>70000</v>
      </c>
      <c r="CJ84" s="280" t="str" cm="1">
        <f t="array" aca="1" ref="CJ84" ca="1">INDEX(コード化!$CG$5:$CQ$110,CJ$3-6,$G84)</f>
        <v>70000</v>
      </c>
      <c r="CK84" s="280" t="str" cm="1">
        <f t="array" aca="1" ref="CK84" ca="1">INDEX(コード化!$CG$5:$CQ$110,CK$3-6,$G84)</f>
        <v>70000</v>
      </c>
      <c r="CL84" s="280" t="str" cm="1">
        <f t="array" aca="1" ref="CL84" ca="1">INDEX(コード化!$CG$5:$CQ$110,CL$3-6,$G84)</f>
        <v>70000</v>
      </c>
      <c r="CM84" s="280" t="str" cm="1">
        <f t="array" aca="1" ref="CM84" ca="1">INDEX(コード化!$CG$5:$CQ$110,CM$3-6,$G84)</f>
        <v>70000</v>
      </c>
      <c r="CN84" s="280" t="str" cm="1">
        <f t="array" aca="1" ref="CN84" ca="1">INDEX(コード化!$CG$5:$CQ$110,CN$3-6,$G84)</f>
        <v>70000</v>
      </c>
      <c r="CO84" s="280" t="str" cm="1">
        <f t="array" aca="1" ref="CO84" ca="1">INDEX(コード化!$CG$5:$CQ$110,CO$3-6,$G84)</f>
        <v>70000</v>
      </c>
      <c r="CP84" s="280" t="str" cm="1">
        <f t="array" aca="1" ref="CP84" ca="1">INDEX(コード化!$CG$5:$CQ$110,CP$3-6,$G84)</f>
        <v>70000</v>
      </c>
      <c r="CQ84" s="280" t="str" cm="1">
        <f t="array" aca="1" ref="CQ84" ca="1">INDEX(コード化!$CG$5:$CQ$110,CQ$3-6,$G84)</f>
        <v>70000</v>
      </c>
      <c r="CR84" s="280" t="str" cm="1">
        <f t="array" aca="1" ref="CR84" ca="1">INDEX(コード化!$CG$5:$CQ$110,CR$3-6,$G84)</f>
        <v>70000</v>
      </c>
      <c r="CS84" s="280" t="str" cm="1">
        <f t="array" aca="1" ref="CS84" ca="1">INDEX(コード化!$CG$5:$CQ$110,CS$3-6,$G84)</f>
        <v>70000</v>
      </c>
      <c r="CT84" s="280" t="str" cm="1">
        <f t="array" aca="1" ref="CT84" ca="1">INDEX(コード化!$CG$5:$CQ$110,CT$3-6,$G84)</f>
        <v>70000</v>
      </c>
      <c r="CU84" s="280" t="str" cm="1">
        <f t="array" aca="1" ref="CU84" ca="1">INDEX(コード化!$CG$5:$CQ$110,CU$3-6,$G84)</f>
        <v>70000</v>
      </c>
      <c r="CV84" s="280" t="str" cm="1">
        <f t="array" aca="1" ref="CV84" ca="1">INDEX(コード化!$CG$5:$CQ$110,CV$3-6,$G84)</f>
        <v>70000</v>
      </c>
      <c r="CW84" s="280" t="str" cm="1">
        <f t="array" aca="1" ref="CW84" ca="1">INDEX(コード化!$CG$5:$CQ$110,CW$3-6,$G84)</f>
        <v>70000</v>
      </c>
      <c r="CX84" s="280" t="str" cm="1">
        <f t="array" aca="1" ref="CX84" ca="1">INDEX(コード化!$CG$5:$CQ$110,CX$3-6,$G84)</f>
        <v>70000</v>
      </c>
      <c r="CY84" s="280" t="str" cm="1">
        <f t="array" aca="1" ref="CY84" ca="1">INDEX(コード化!$CG$5:$CQ$110,CY$3-6,$G84)</f>
        <v>70000</v>
      </c>
      <c r="CZ84" s="280" t="str" cm="1">
        <f t="array" aca="1" ref="CZ84" ca="1">INDEX(コード化!$CG$5:$CQ$110,CZ$3-6,$G84)</f>
        <v>70000</v>
      </c>
      <c r="DA84" s="280" t="str" cm="1">
        <f t="array" aca="1" ref="DA84" ca="1">INDEX(コード化!$CG$5:$CQ$110,DA$3-6,$G84)</f>
        <v>70000</v>
      </c>
      <c r="DB84" s="280" t="str" cm="1">
        <f t="array" aca="1" ref="DB84" ca="1">INDEX(コード化!$CG$5:$CQ$110,DB$3-6,$G84)</f>
        <v>70000</v>
      </c>
      <c r="DC84" s="280" t="str" cm="1">
        <f t="array" aca="1" ref="DC84" ca="1">INDEX(コード化!$CG$5:$CQ$110,DC$3-6,$G84)</f>
        <v>70000</v>
      </c>
      <c r="DD84" s="280" t="str" cm="1">
        <f t="array" aca="1" ref="DD84" ca="1">INDEX(コード化!$CG$5:$CQ$110,DD$3-6,$G84)</f>
        <v>70000</v>
      </c>
      <c r="DE84" s="280" t="str" cm="1">
        <f t="array" aca="1" ref="DE84" ca="1">INDEX(コード化!$CG$5:$CQ$110,DE$3-6,$G84)</f>
        <v>70000</v>
      </c>
      <c r="DF84" s="280" t="str" cm="1">
        <f t="array" aca="1" ref="DF84" ca="1">INDEX(コード化!$CG$5:$CQ$110,DF$3-6,$G84)</f>
        <v>70000</v>
      </c>
      <c r="DG84" s="280" t="str" cm="1">
        <f t="array" aca="1" ref="DG84" ca="1">INDEX(コード化!$CG$5:$CQ$110,DG$3-6,$G84)</f>
        <v>70000</v>
      </c>
      <c r="DH84" s="280" t="str" cm="1">
        <f t="array" aca="1" ref="DH84" ca="1">INDEX(コード化!$CG$5:$CQ$110,DH$3-6,$G84)</f>
        <v>70000</v>
      </c>
      <c r="DI84" s="280" t="str" cm="1">
        <f t="array" aca="1" ref="DI84" ca="1">INDEX(コード化!$CG$5:$CQ$110,DI$3-6,$G84)</f>
        <v>70000</v>
      </c>
      <c r="DK84" s="80">
        <f>IF(MID(H84,2,1)="2",1,0)</f>
        <v>0</v>
      </c>
      <c r="DL84" s="80">
        <f t="shared" ref="DL84:FW84" si="58">IF(MID(I84,2,1)="2",1,0)</f>
        <v>0</v>
      </c>
      <c r="DM84" s="80">
        <f t="shared" si="58"/>
        <v>0</v>
      </c>
      <c r="DN84" s="80">
        <f t="shared" si="58"/>
        <v>0</v>
      </c>
      <c r="DO84" s="80">
        <f t="shared" si="58"/>
        <v>0</v>
      </c>
      <c r="DP84" s="80">
        <f t="shared" si="58"/>
        <v>0</v>
      </c>
      <c r="DQ84" s="80">
        <f t="shared" ca="1" si="58"/>
        <v>0</v>
      </c>
      <c r="DR84" s="80">
        <f t="shared" ca="1" si="58"/>
        <v>0</v>
      </c>
      <c r="DS84" s="80">
        <f t="shared" ca="1" si="58"/>
        <v>0</v>
      </c>
      <c r="DT84" s="80">
        <f t="shared" ca="1" si="58"/>
        <v>0</v>
      </c>
      <c r="DU84" s="80">
        <f t="shared" ca="1" si="58"/>
        <v>0</v>
      </c>
      <c r="DV84" s="80">
        <f t="shared" ca="1" si="58"/>
        <v>0</v>
      </c>
      <c r="DW84" s="80">
        <f t="shared" ca="1" si="58"/>
        <v>0</v>
      </c>
      <c r="DX84" s="80">
        <f t="shared" ca="1" si="58"/>
        <v>0</v>
      </c>
      <c r="DY84" s="80">
        <f t="shared" ca="1" si="58"/>
        <v>0</v>
      </c>
      <c r="DZ84" s="80">
        <f t="shared" ca="1" si="58"/>
        <v>0</v>
      </c>
      <c r="EA84" s="80">
        <f t="shared" ca="1" si="58"/>
        <v>0</v>
      </c>
      <c r="EB84" s="80">
        <f t="shared" ca="1" si="58"/>
        <v>0</v>
      </c>
      <c r="EC84" s="80">
        <f t="shared" ca="1" si="58"/>
        <v>0</v>
      </c>
      <c r="ED84" s="80">
        <f t="shared" ca="1" si="58"/>
        <v>0</v>
      </c>
      <c r="EE84" s="80">
        <f t="shared" ca="1" si="58"/>
        <v>0</v>
      </c>
      <c r="EF84" s="80">
        <f t="shared" ca="1" si="58"/>
        <v>0</v>
      </c>
      <c r="EG84" s="80">
        <f t="shared" ca="1" si="58"/>
        <v>0</v>
      </c>
      <c r="EH84" s="80">
        <f t="shared" ca="1" si="58"/>
        <v>0</v>
      </c>
      <c r="EI84" s="80">
        <f t="shared" ca="1" si="58"/>
        <v>0</v>
      </c>
      <c r="EJ84" s="80">
        <f t="shared" ca="1" si="58"/>
        <v>0</v>
      </c>
      <c r="EK84" s="80">
        <f t="shared" ca="1" si="58"/>
        <v>0</v>
      </c>
      <c r="EL84" s="80">
        <f t="shared" ca="1" si="58"/>
        <v>0</v>
      </c>
      <c r="EM84" s="80">
        <f t="shared" ca="1" si="58"/>
        <v>0</v>
      </c>
      <c r="EN84" s="80">
        <f t="shared" ca="1" si="58"/>
        <v>0</v>
      </c>
      <c r="EO84" s="80">
        <f t="shared" ca="1" si="58"/>
        <v>0</v>
      </c>
      <c r="EP84" s="80">
        <f t="shared" ca="1" si="58"/>
        <v>0</v>
      </c>
      <c r="EQ84" s="80">
        <f t="shared" ca="1" si="58"/>
        <v>0</v>
      </c>
      <c r="ER84" s="80">
        <f t="shared" ca="1" si="58"/>
        <v>0</v>
      </c>
      <c r="ES84" s="80">
        <f t="shared" ca="1" si="58"/>
        <v>0</v>
      </c>
      <c r="ET84" s="80">
        <f t="shared" ca="1" si="58"/>
        <v>0</v>
      </c>
      <c r="EU84" s="80">
        <f t="shared" ca="1" si="58"/>
        <v>0</v>
      </c>
      <c r="EV84" s="80">
        <f t="shared" ca="1" si="58"/>
        <v>0</v>
      </c>
      <c r="EW84" s="80">
        <f t="shared" ca="1" si="58"/>
        <v>0</v>
      </c>
      <c r="EX84" s="80">
        <f t="shared" ca="1" si="58"/>
        <v>0</v>
      </c>
      <c r="EY84" s="80">
        <f t="shared" ca="1" si="58"/>
        <v>0</v>
      </c>
      <c r="EZ84" s="80">
        <f t="shared" ca="1" si="58"/>
        <v>0</v>
      </c>
      <c r="FA84" s="80">
        <f t="shared" ca="1" si="58"/>
        <v>0</v>
      </c>
      <c r="FB84" s="80">
        <f t="shared" ca="1" si="58"/>
        <v>0</v>
      </c>
      <c r="FC84" s="80">
        <f t="shared" ca="1" si="58"/>
        <v>0</v>
      </c>
      <c r="FD84" s="80">
        <f t="shared" ca="1" si="58"/>
        <v>0</v>
      </c>
      <c r="FE84" s="80">
        <f t="shared" ca="1" si="58"/>
        <v>0</v>
      </c>
      <c r="FF84" s="80">
        <f t="shared" ca="1" si="58"/>
        <v>0</v>
      </c>
      <c r="FG84" s="80">
        <f t="shared" ca="1" si="58"/>
        <v>0</v>
      </c>
      <c r="FH84" s="80">
        <f t="shared" ca="1" si="58"/>
        <v>0</v>
      </c>
      <c r="FI84" s="80">
        <f t="shared" ca="1" si="58"/>
        <v>0</v>
      </c>
      <c r="FJ84" s="80">
        <f t="shared" ca="1" si="58"/>
        <v>0</v>
      </c>
      <c r="FK84" s="80">
        <f t="shared" ca="1" si="58"/>
        <v>0</v>
      </c>
      <c r="FL84" s="80">
        <f t="shared" ca="1" si="58"/>
        <v>0</v>
      </c>
      <c r="FM84" s="80">
        <f t="shared" ca="1" si="58"/>
        <v>0</v>
      </c>
      <c r="FN84" s="80">
        <f t="shared" ca="1" si="58"/>
        <v>0</v>
      </c>
      <c r="FO84" s="80">
        <f t="shared" ca="1" si="58"/>
        <v>0</v>
      </c>
      <c r="FP84" s="80">
        <f t="shared" ca="1" si="58"/>
        <v>0</v>
      </c>
      <c r="FQ84" s="80">
        <f t="shared" ca="1" si="58"/>
        <v>0</v>
      </c>
      <c r="FR84" s="80">
        <f t="shared" ca="1" si="58"/>
        <v>0</v>
      </c>
      <c r="FS84" s="80">
        <f t="shared" ca="1" si="58"/>
        <v>0</v>
      </c>
      <c r="FT84" s="80">
        <f t="shared" ca="1" si="58"/>
        <v>0</v>
      </c>
      <c r="FU84" s="80">
        <f t="shared" ca="1" si="58"/>
        <v>0</v>
      </c>
      <c r="FV84" s="80">
        <f t="shared" ca="1" si="58"/>
        <v>0</v>
      </c>
      <c r="FW84" s="80">
        <f t="shared" ca="1" si="58"/>
        <v>0</v>
      </c>
      <c r="FX84" s="80">
        <f t="shared" ref="FX84:HL84" ca="1" si="59">IF(MID(BU84,2,1)="2",1,0)</f>
        <v>0</v>
      </c>
      <c r="FY84" s="80">
        <f t="shared" ca="1" si="59"/>
        <v>0</v>
      </c>
      <c r="FZ84" s="80">
        <f t="shared" ca="1" si="59"/>
        <v>0</v>
      </c>
      <c r="GA84" s="80">
        <f t="shared" ca="1" si="59"/>
        <v>0</v>
      </c>
      <c r="GB84" s="80">
        <f t="shared" ca="1" si="59"/>
        <v>0</v>
      </c>
      <c r="GC84" s="80">
        <f t="shared" ca="1" si="59"/>
        <v>0</v>
      </c>
      <c r="GD84" s="80">
        <f t="shared" ca="1" si="59"/>
        <v>0</v>
      </c>
      <c r="GE84" s="80">
        <f t="shared" ca="1" si="59"/>
        <v>0</v>
      </c>
      <c r="GF84" s="80">
        <f t="shared" ca="1" si="59"/>
        <v>0</v>
      </c>
      <c r="GG84" s="80">
        <f t="shared" ca="1" si="59"/>
        <v>0</v>
      </c>
      <c r="GH84" s="80">
        <f t="shared" ca="1" si="59"/>
        <v>0</v>
      </c>
      <c r="GI84" s="80">
        <f t="shared" ca="1" si="59"/>
        <v>0</v>
      </c>
      <c r="GJ84" s="80">
        <f t="shared" ca="1" si="59"/>
        <v>0</v>
      </c>
      <c r="GK84" s="80">
        <f t="shared" ca="1" si="59"/>
        <v>0</v>
      </c>
      <c r="GL84" s="80">
        <f t="shared" ca="1" si="59"/>
        <v>0</v>
      </c>
      <c r="GM84" s="80">
        <f t="shared" ca="1" si="59"/>
        <v>0</v>
      </c>
      <c r="GN84" s="80">
        <f t="shared" ca="1" si="59"/>
        <v>0</v>
      </c>
      <c r="GO84" s="80">
        <f t="shared" ca="1" si="59"/>
        <v>0</v>
      </c>
      <c r="GP84" s="80">
        <f t="shared" ca="1" si="59"/>
        <v>0</v>
      </c>
      <c r="GQ84" s="80">
        <f t="shared" ca="1" si="59"/>
        <v>0</v>
      </c>
      <c r="GR84" s="80">
        <f t="shared" ca="1" si="59"/>
        <v>0</v>
      </c>
      <c r="GS84" s="80">
        <f t="shared" ca="1" si="59"/>
        <v>0</v>
      </c>
      <c r="GT84" s="80">
        <f t="shared" ca="1" si="59"/>
        <v>0</v>
      </c>
      <c r="GU84" s="80">
        <f t="shared" ca="1" si="59"/>
        <v>0</v>
      </c>
      <c r="GV84" s="80">
        <f t="shared" ca="1" si="59"/>
        <v>0</v>
      </c>
      <c r="GW84" s="80">
        <f t="shared" ca="1" si="59"/>
        <v>0</v>
      </c>
      <c r="GX84" s="80">
        <f t="shared" ca="1" si="59"/>
        <v>0</v>
      </c>
      <c r="GY84" s="80">
        <f t="shared" ca="1" si="59"/>
        <v>0</v>
      </c>
      <c r="GZ84" s="80">
        <f t="shared" ca="1" si="59"/>
        <v>0</v>
      </c>
      <c r="HA84" s="80">
        <f t="shared" ca="1" si="59"/>
        <v>0</v>
      </c>
      <c r="HB84" s="80">
        <f t="shared" ca="1" si="59"/>
        <v>0</v>
      </c>
      <c r="HC84" s="80">
        <f t="shared" ca="1" si="59"/>
        <v>0</v>
      </c>
      <c r="HD84" s="80">
        <f t="shared" ca="1" si="59"/>
        <v>0</v>
      </c>
      <c r="HE84" s="80">
        <f t="shared" ca="1" si="59"/>
        <v>0</v>
      </c>
      <c r="HF84" s="80">
        <f t="shared" ca="1" si="59"/>
        <v>0</v>
      </c>
      <c r="HG84" s="80">
        <f t="shared" ca="1" si="59"/>
        <v>0</v>
      </c>
      <c r="HH84" s="80">
        <f t="shared" ca="1" si="59"/>
        <v>0</v>
      </c>
      <c r="HI84" s="80">
        <f t="shared" ca="1" si="59"/>
        <v>0</v>
      </c>
      <c r="HJ84" s="80">
        <f t="shared" ca="1" si="59"/>
        <v>0</v>
      </c>
      <c r="HK84" s="80">
        <f t="shared" ca="1" si="59"/>
        <v>0</v>
      </c>
      <c r="HL84" s="80">
        <f t="shared" ca="1" si="59"/>
        <v>0</v>
      </c>
    </row>
    <row r="85" spans="1:220" s="80" customFormat="1" ht="52" x14ac:dyDescent="0.2">
      <c r="A85" s="268">
        <v>86</v>
      </c>
      <c r="B85" s="269" t="s">
        <v>2458</v>
      </c>
      <c r="C85" s="269" t="s">
        <v>2463</v>
      </c>
      <c r="D85" s="271" t="str">
        <f>"本調査は"&amp;kikan!$K$11&amp;"月～"&amp;kikan!$Q$11&amp;"月の間に受注した工事についてご回答していただきたいため、
調査項目⓪契約月をご確認していただくようお願いいたします。
併せて、住宅１のシートの「Ⅱ住宅にかかる元請受注高」の件数・金額について
"&amp;kikan!$K$11&amp;"月～"&amp;kikan!$Q$11&amp;"月分の集計結果となるよう必要に応じて修正していただくようお願いいたします。"</f>
        <v>本調査は7月～9月の間に受注した工事についてご回答していただきたいため、
調査項目⓪契約月をご確認していただくようお願いいたします。
併せて、住宅１のシートの「Ⅱ住宅にかかる元請受注高」の件数・金額について
7月～9月分の集計結果となるよう必要に応じて修正していただくようお願いいたします。</v>
      </c>
      <c r="E85" s="250"/>
      <c r="G85" s="80">
        <v>7</v>
      </c>
      <c r="H85" s="280" t="str" cm="1">
        <f t="array" ref="H85">INDEX(コード化!$CG$5:$CQ$110,H$3-6,$G85)</f>
        <v>70000</v>
      </c>
      <c r="I85" s="280" t="str" cm="1">
        <f t="array" ref="I85">INDEX(コード化!$CG$5:$CQ$110,I$3-6,$G85)</f>
        <v>70000</v>
      </c>
      <c r="J85" s="280" t="str" cm="1">
        <f t="array" ref="J85">INDEX(コード化!$CG$5:$CQ$110,J$3-6,$G85)</f>
        <v>70000</v>
      </c>
      <c r="K85" s="280" t="str" cm="1">
        <f t="array" ref="K85">INDEX(コード化!$CG$5:$CQ$110,K$3-6,$G85)</f>
        <v>70000</v>
      </c>
      <c r="L85" s="280" t="str" cm="1">
        <f t="array" ref="L85">INDEX(コード化!$CG$5:$CQ$110,L$3-6,$G85)</f>
        <v>70000</v>
      </c>
      <c r="M85" s="280" t="str" cm="1">
        <f t="array" ref="M85">INDEX(コード化!$CG$5:$CQ$110,M$3-6,$G85)</f>
        <v>70000</v>
      </c>
      <c r="N85" s="280" t="str" cm="1">
        <f t="array" aca="1" ref="N85" ca="1">INDEX(コード化!$CG$5:$CQ$110,N$3-6,$G85)</f>
        <v>70000</v>
      </c>
      <c r="O85" s="280" t="str" cm="1">
        <f t="array" aca="1" ref="O85" ca="1">INDEX(コード化!$CG$5:$CQ$110,O$3-6,$G85)</f>
        <v>70000</v>
      </c>
      <c r="P85" s="280" t="str" cm="1">
        <f t="array" aca="1" ref="P85" ca="1">INDEX(コード化!$CG$5:$CQ$110,P$3-6,$G85)</f>
        <v>70000</v>
      </c>
      <c r="Q85" s="280" t="str" cm="1">
        <f t="array" aca="1" ref="Q85" ca="1">INDEX(コード化!$CG$5:$CQ$110,Q$3-6,$G85)</f>
        <v>70000</v>
      </c>
      <c r="R85" s="280" t="str" cm="1">
        <f t="array" aca="1" ref="R85" ca="1">INDEX(コード化!$CG$5:$CQ$110,R$3-6,$G85)</f>
        <v>70000</v>
      </c>
      <c r="S85" s="280" t="str" cm="1">
        <f t="array" aca="1" ref="S85" ca="1">INDEX(コード化!$CG$5:$CQ$110,S$3-6,$G85)</f>
        <v>70000</v>
      </c>
      <c r="T85" s="280" t="str" cm="1">
        <f t="array" aca="1" ref="T85" ca="1">INDEX(コード化!$CG$5:$CQ$110,T$3-6,$G85)</f>
        <v>70000</v>
      </c>
      <c r="U85" s="280" t="str" cm="1">
        <f t="array" aca="1" ref="U85" ca="1">INDEX(コード化!$CG$5:$CQ$110,U$3-6,$G85)</f>
        <v>70000</v>
      </c>
      <c r="V85" s="280" t="str" cm="1">
        <f t="array" aca="1" ref="V85" ca="1">INDEX(コード化!$CG$5:$CQ$110,V$3-6,$G85)</f>
        <v>70000</v>
      </c>
      <c r="W85" s="280" t="str" cm="1">
        <f t="array" aca="1" ref="W85" ca="1">INDEX(コード化!$CG$5:$CQ$110,W$3-6,$G85)</f>
        <v>70000</v>
      </c>
      <c r="X85" s="280" t="str" cm="1">
        <f t="array" aca="1" ref="X85" ca="1">INDEX(コード化!$CG$5:$CQ$110,X$3-6,$G85)</f>
        <v>70000</v>
      </c>
      <c r="Y85" s="280" t="str" cm="1">
        <f t="array" aca="1" ref="Y85" ca="1">INDEX(コード化!$CG$5:$CQ$110,Y$3-6,$G85)</f>
        <v>70000</v>
      </c>
      <c r="Z85" s="280" t="str" cm="1">
        <f t="array" aca="1" ref="Z85" ca="1">INDEX(コード化!$CG$5:$CQ$110,Z$3-6,$G85)</f>
        <v>70000</v>
      </c>
      <c r="AA85" s="280" t="str" cm="1">
        <f t="array" aca="1" ref="AA85" ca="1">INDEX(コード化!$CG$5:$CQ$110,AA$3-6,$G85)</f>
        <v>70000</v>
      </c>
      <c r="AB85" s="280" t="str" cm="1">
        <f t="array" aca="1" ref="AB85" ca="1">INDEX(コード化!$CG$5:$CQ$110,AB$3-6,$G85)</f>
        <v>70000</v>
      </c>
      <c r="AC85" s="280" t="str" cm="1">
        <f t="array" aca="1" ref="AC85" ca="1">INDEX(コード化!$CG$5:$CQ$110,AC$3-6,$G85)</f>
        <v>70000</v>
      </c>
      <c r="AD85" s="280" t="str" cm="1">
        <f t="array" aca="1" ref="AD85" ca="1">INDEX(コード化!$CG$5:$CQ$110,AD$3-6,$G85)</f>
        <v>70000</v>
      </c>
      <c r="AE85" s="280" t="str" cm="1">
        <f t="array" aca="1" ref="AE85" ca="1">INDEX(コード化!$CG$5:$CQ$110,AE$3-6,$G85)</f>
        <v>70000</v>
      </c>
      <c r="AF85" s="280" t="str" cm="1">
        <f t="array" aca="1" ref="AF85" ca="1">INDEX(コード化!$CG$5:$CQ$110,AF$3-6,$G85)</f>
        <v>70000</v>
      </c>
      <c r="AG85" s="280" t="str" cm="1">
        <f t="array" aca="1" ref="AG85" ca="1">INDEX(コード化!$CG$5:$CQ$110,AG$3-6,$G85)</f>
        <v>70000</v>
      </c>
      <c r="AH85" s="280" t="str" cm="1">
        <f t="array" aca="1" ref="AH85" ca="1">INDEX(コード化!$CG$5:$CQ$110,AH$3-6,$G85)</f>
        <v>70000</v>
      </c>
      <c r="AI85" s="280" t="str" cm="1">
        <f t="array" aca="1" ref="AI85" ca="1">INDEX(コード化!$CG$5:$CQ$110,AI$3-6,$G85)</f>
        <v>70000</v>
      </c>
      <c r="AJ85" s="280" t="str" cm="1">
        <f t="array" aca="1" ref="AJ85" ca="1">INDEX(コード化!$CG$5:$CQ$110,AJ$3-6,$G85)</f>
        <v>70000</v>
      </c>
      <c r="AK85" s="280" t="str" cm="1">
        <f t="array" aca="1" ref="AK85" ca="1">INDEX(コード化!$CG$5:$CQ$110,AK$3-6,$G85)</f>
        <v>70000</v>
      </c>
      <c r="AL85" s="280" t="str" cm="1">
        <f t="array" aca="1" ref="AL85" ca="1">INDEX(コード化!$CG$5:$CQ$110,AL$3-6,$G85)</f>
        <v>70000</v>
      </c>
      <c r="AM85" s="280" t="str" cm="1">
        <f t="array" aca="1" ref="AM85" ca="1">INDEX(コード化!$CG$5:$CQ$110,AM$3-6,$G85)</f>
        <v>70000</v>
      </c>
      <c r="AN85" s="280" t="str" cm="1">
        <f t="array" aca="1" ref="AN85" ca="1">INDEX(コード化!$CG$5:$CQ$110,AN$3-6,$G85)</f>
        <v>70000</v>
      </c>
      <c r="AO85" s="280" t="str" cm="1">
        <f t="array" aca="1" ref="AO85" ca="1">INDEX(コード化!$CG$5:$CQ$110,AO$3-6,$G85)</f>
        <v>70000</v>
      </c>
      <c r="AP85" s="280" t="str" cm="1">
        <f t="array" aca="1" ref="AP85" ca="1">INDEX(コード化!$CG$5:$CQ$110,AP$3-6,$G85)</f>
        <v>70000</v>
      </c>
      <c r="AQ85" s="280" t="str" cm="1">
        <f t="array" aca="1" ref="AQ85" ca="1">INDEX(コード化!$CG$5:$CQ$110,AQ$3-6,$G85)</f>
        <v>70000</v>
      </c>
      <c r="AR85" s="280" t="str" cm="1">
        <f t="array" aca="1" ref="AR85" ca="1">INDEX(コード化!$CG$5:$CQ$110,AR$3-6,$G85)</f>
        <v>70000</v>
      </c>
      <c r="AS85" s="280" t="str" cm="1">
        <f t="array" aca="1" ref="AS85" ca="1">INDEX(コード化!$CG$5:$CQ$110,AS$3-6,$G85)</f>
        <v>70000</v>
      </c>
      <c r="AT85" s="280" t="str" cm="1">
        <f t="array" aca="1" ref="AT85" ca="1">INDEX(コード化!$CG$5:$CQ$110,AT$3-6,$G85)</f>
        <v>70000</v>
      </c>
      <c r="AU85" s="280" t="str" cm="1">
        <f t="array" aca="1" ref="AU85" ca="1">INDEX(コード化!$CG$5:$CQ$110,AU$3-6,$G85)</f>
        <v>70000</v>
      </c>
      <c r="AV85" s="280" t="str" cm="1">
        <f t="array" aca="1" ref="AV85" ca="1">INDEX(コード化!$CG$5:$CQ$110,AV$3-6,$G85)</f>
        <v>70000</v>
      </c>
      <c r="AW85" s="280" t="str" cm="1">
        <f t="array" aca="1" ref="AW85" ca="1">INDEX(コード化!$CG$5:$CQ$110,AW$3-6,$G85)</f>
        <v>70000</v>
      </c>
      <c r="AX85" s="280" t="str" cm="1">
        <f t="array" aca="1" ref="AX85" ca="1">INDEX(コード化!$CG$5:$CQ$110,AX$3-6,$G85)</f>
        <v>70000</v>
      </c>
      <c r="AY85" s="280" t="str" cm="1">
        <f t="array" aca="1" ref="AY85" ca="1">INDEX(コード化!$CG$5:$CQ$110,AY$3-6,$G85)</f>
        <v>70000</v>
      </c>
      <c r="AZ85" s="280" t="str" cm="1">
        <f t="array" aca="1" ref="AZ85" ca="1">INDEX(コード化!$CG$5:$CQ$110,AZ$3-6,$G85)</f>
        <v>70000</v>
      </c>
      <c r="BA85" s="280" t="str" cm="1">
        <f t="array" aca="1" ref="BA85" ca="1">INDEX(コード化!$CG$5:$CQ$110,BA$3-6,$G85)</f>
        <v>70000</v>
      </c>
      <c r="BB85" s="280" t="str" cm="1">
        <f t="array" aca="1" ref="BB85" ca="1">INDEX(コード化!$CG$5:$CQ$110,BB$3-6,$G85)</f>
        <v>70000</v>
      </c>
      <c r="BC85" s="280" t="str" cm="1">
        <f t="array" aca="1" ref="BC85" ca="1">INDEX(コード化!$CG$5:$CQ$110,BC$3-6,$G85)</f>
        <v>70000</v>
      </c>
      <c r="BD85" s="280" t="str" cm="1">
        <f t="array" aca="1" ref="BD85" ca="1">INDEX(コード化!$CG$5:$CQ$110,BD$3-6,$G85)</f>
        <v>70000</v>
      </c>
      <c r="BE85" s="280" t="str" cm="1">
        <f t="array" aca="1" ref="BE85" ca="1">INDEX(コード化!$CG$5:$CQ$110,BE$3-6,$G85)</f>
        <v>70000</v>
      </c>
      <c r="BF85" s="280" t="str" cm="1">
        <f t="array" aca="1" ref="BF85" ca="1">INDEX(コード化!$CG$5:$CQ$110,BF$3-6,$G85)</f>
        <v>70000</v>
      </c>
      <c r="BG85" s="280" t="str" cm="1">
        <f t="array" aca="1" ref="BG85" ca="1">INDEX(コード化!$CG$5:$CQ$110,BG$3-6,$G85)</f>
        <v>70000</v>
      </c>
      <c r="BH85" s="280" t="str" cm="1">
        <f t="array" aca="1" ref="BH85" ca="1">INDEX(コード化!$CG$5:$CQ$110,BH$3-6,$G85)</f>
        <v>70000</v>
      </c>
      <c r="BI85" s="280" t="str" cm="1">
        <f t="array" aca="1" ref="BI85" ca="1">INDEX(コード化!$CG$5:$CQ$110,BI$3-6,$G85)</f>
        <v>70000</v>
      </c>
      <c r="BJ85" s="280" t="str" cm="1">
        <f t="array" aca="1" ref="BJ85" ca="1">INDEX(コード化!$CG$5:$CQ$110,BJ$3-6,$G85)</f>
        <v>70000</v>
      </c>
      <c r="BK85" s="280" t="str" cm="1">
        <f t="array" aca="1" ref="BK85" ca="1">INDEX(コード化!$CG$5:$CQ$110,BK$3-6,$G85)</f>
        <v>70000</v>
      </c>
      <c r="BL85" s="280" t="str" cm="1">
        <f t="array" aca="1" ref="BL85" ca="1">INDEX(コード化!$CG$5:$CQ$110,BL$3-6,$G85)</f>
        <v>70000</v>
      </c>
      <c r="BM85" s="280" t="str" cm="1">
        <f t="array" aca="1" ref="BM85" ca="1">INDEX(コード化!$CG$5:$CQ$110,BM$3-6,$G85)</f>
        <v>70000</v>
      </c>
      <c r="BN85" s="280" t="str" cm="1">
        <f t="array" aca="1" ref="BN85" ca="1">INDEX(コード化!$CG$5:$CQ$110,BN$3-6,$G85)</f>
        <v>70000</v>
      </c>
      <c r="BO85" s="280" t="str" cm="1">
        <f t="array" aca="1" ref="BO85" ca="1">INDEX(コード化!$CG$5:$CQ$110,BO$3-6,$G85)</f>
        <v>70000</v>
      </c>
      <c r="BP85" s="280" t="str" cm="1">
        <f t="array" aca="1" ref="BP85" ca="1">INDEX(コード化!$CG$5:$CQ$110,BP$3-6,$G85)</f>
        <v>70000</v>
      </c>
      <c r="BQ85" s="280" t="str" cm="1">
        <f t="array" aca="1" ref="BQ85" ca="1">INDEX(コード化!$CG$5:$CQ$110,BQ$3-6,$G85)</f>
        <v>70000</v>
      </c>
      <c r="BR85" s="280" t="str" cm="1">
        <f t="array" aca="1" ref="BR85" ca="1">INDEX(コード化!$CG$5:$CQ$110,BR$3-6,$G85)</f>
        <v>70000</v>
      </c>
      <c r="BS85" s="280" t="str" cm="1">
        <f t="array" aca="1" ref="BS85" ca="1">INDEX(コード化!$CG$5:$CQ$110,BS$3-6,$G85)</f>
        <v>70000</v>
      </c>
      <c r="BT85" s="280" t="str" cm="1">
        <f t="array" aca="1" ref="BT85" ca="1">INDEX(コード化!$CG$5:$CQ$110,BT$3-6,$G85)</f>
        <v>70000</v>
      </c>
      <c r="BU85" s="280" t="str" cm="1">
        <f t="array" aca="1" ref="BU85" ca="1">INDEX(コード化!$CG$5:$CQ$110,BU$3-6,$G85)</f>
        <v>70000</v>
      </c>
      <c r="BV85" s="280" t="str" cm="1">
        <f t="array" aca="1" ref="BV85" ca="1">INDEX(コード化!$CG$5:$CQ$110,BV$3-6,$G85)</f>
        <v>70000</v>
      </c>
      <c r="BW85" s="280" t="str" cm="1">
        <f t="array" aca="1" ref="BW85" ca="1">INDEX(コード化!$CG$5:$CQ$110,BW$3-6,$G85)</f>
        <v>70000</v>
      </c>
      <c r="BX85" s="280" t="str" cm="1">
        <f t="array" aca="1" ref="BX85" ca="1">INDEX(コード化!$CG$5:$CQ$110,BX$3-6,$G85)</f>
        <v>70000</v>
      </c>
      <c r="BY85" s="280" t="str" cm="1">
        <f t="array" aca="1" ref="BY85" ca="1">INDEX(コード化!$CG$5:$CQ$110,BY$3-6,$G85)</f>
        <v>70000</v>
      </c>
      <c r="BZ85" s="280" t="str" cm="1">
        <f t="array" aca="1" ref="BZ85" ca="1">INDEX(コード化!$CG$5:$CQ$110,BZ$3-6,$G85)</f>
        <v>70000</v>
      </c>
      <c r="CA85" s="280" t="str" cm="1">
        <f t="array" aca="1" ref="CA85" ca="1">INDEX(コード化!$CG$5:$CQ$110,CA$3-6,$G85)</f>
        <v>70000</v>
      </c>
      <c r="CB85" s="280" t="str" cm="1">
        <f t="array" aca="1" ref="CB85" ca="1">INDEX(コード化!$CG$5:$CQ$110,CB$3-6,$G85)</f>
        <v>70000</v>
      </c>
      <c r="CC85" s="280" t="str" cm="1">
        <f t="array" aca="1" ref="CC85" ca="1">INDEX(コード化!$CG$5:$CQ$110,CC$3-6,$G85)</f>
        <v>70000</v>
      </c>
      <c r="CD85" s="280" t="str" cm="1">
        <f t="array" aca="1" ref="CD85" ca="1">INDEX(コード化!$CG$5:$CQ$110,CD$3-6,$G85)</f>
        <v>70000</v>
      </c>
      <c r="CE85" s="280" t="str" cm="1">
        <f t="array" aca="1" ref="CE85" ca="1">INDEX(コード化!$CG$5:$CQ$110,CE$3-6,$G85)</f>
        <v>70000</v>
      </c>
      <c r="CF85" s="280" t="str" cm="1">
        <f t="array" aca="1" ref="CF85" ca="1">INDEX(コード化!$CG$5:$CQ$110,CF$3-6,$G85)</f>
        <v>70000</v>
      </c>
      <c r="CG85" s="280" t="str" cm="1">
        <f t="array" aca="1" ref="CG85" ca="1">INDEX(コード化!$CG$5:$CQ$110,CG$3-6,$G85)</f>
        <v>70000</v>
      </c>
      <c r="CH85" s="280" t="str" cm="1">
        <f t="array" aca="1" ref="CH85" ca="1">INDEX(コード化!$CG$5:$CQ$110,CH$3-6,$G85)</f>
        <v>70000</v>
      </c>
      <c r="CI85" s="280" t="str" cm="1">
        <f t="array" aca="1" ref="CI85" ca="1">INDEX(コード化!$CG$5:$CQ$110,CI$3-6,$G85)</f>
        <v>70000</v>
      </c>
      <c r="CJ85" s="280" t="str" cm="1">
        <f t="array" aca="1" ref="CJ85" ca="1">INDEX(コード化!$CG$5:$CQ$110,CJ$3-6,$G85)</f>
        <v>70000</v>
      </c>
      <c r="CK85" s="280" t="str" cm="1">
        <f t="array" aca="1" ref="CK85" ca="1">INDEX(コード化!$CG$5:$CQ$110,CK$3-6,$G85)</f>
        <v>70000</v>
      </c>
      <c r="CL85" s="280" t="str" cm="1">
        <f t="array" aca="1" ref="CL85" ca="1">INDEX(コード化!$CG$5:$CQ$110,CL$3-6,$G85)</f>
        <v>70000</v>
      </c>
      <c r="CM85" s="280" t="str" cm="1">
        <f t="array" aca="1" ref="CM85" ca="1">INDEX(コード化!$CG$5:$CQ$110,CM$3-6,$G85)</f>
        <v>70000</v>
      </c>
      <c r="CN85" s="280" t="str" cm="1">
        <f t="array" aca="1" ref="CN85" ca="1">INDEX(コード化!$CG$5:$CQ$110,CN$3-6,$G85)</f>
        <v>70000</v>
      </c>
      <c r="CO85" s="280" t="str" cm="1">
        <f t="array" aca="1" ref="CO85" ca="1">INDEX(コード化!$CG$5:$CQ$110,CO$3-6,$G85)</f>
        <v>70000</v>
      </c>
      <c r="CP85" s="280" t="str" cm="1">
        <f t="array" aca="1" ref="CP85" ca="1">INDEX(コード化!$CG$5:$CQ$110,CP$3-6,$G85)</f>
        <v>70000</v>
      </c>
      <c r="CQ85" s="280" t="str" cm="1">
        <f t="array" aca="1" ref="CQ85" ca="1">INDEX(コード化!$CG$5:$CQ$110,CQ$3-6,$G85)</f>
        <v>70000</v>
      </c>
      <c r="CR85" s="280" t="str" cm="1">
        <f t="array" aca="1" ref="CR85" ca="1">INDEX(コード化!$CG$5:$CQ$110,CR$3-6,$G85)</f>
        <v>70000</v>
      </c>
      <c r="CS85" s="280" t="str" cm="1">
        <f t="array" aca="1" ref="CS85" ca="1">INDEX(コード化!$CG$5:$CQ$110,CS$3-6,$G85)</f>
        <v>70000</v>
      </c>
      <c r="CT85" s="280" t="str" cm="1">
        <f t="array" aca="1" ref="CT85" ca="1">INDEX(コード化!$CG$5:$CQ$110,CT$3-6,$G85)</f>
        <v>70000</v>
      </c>
      <c r="CU85" s="280" t="str" cm="1">
        <f t="array" aca="1" ref="CU85" ca="1">INDEX(コード化!$CG$5:$CQ$110,CU$3-6,$G85)</f>
        <v>70000</v>
      </c>
      <c r="CV85" s="280" t="str" cm="1">
        <f t="array" aca="1" ref="CV85" ca="1">INDEX(コード化!$CG$5:$CQ$110,CV$3-6,$G85)</f>
        <v>70000</v>
      </c>
      <c r="CW85" s="280" t="str" cm="1">
        <f t="array" aca="1" ref="CW85" ca="1">INDEX(コード化!$CG$5:$CQ$110,CW$3-6,$G85)</f>
        <v>70000</v>
      </c>
      <c r="CX85" s="280" t="str" cm="1">
        <f t="array" aca="1" ref="CX85" ca="1">INDEX(コード化!$CG$5:$CQ$110,CX$3-6,$G85)</f>
        <v>70000</v>
      </c>
      <c r="CY85" s="280" t="str" cm="1">
        <f t="array" aca="1" ref="CY85" ca="1">INDEX(コード化!$CG$5:$CQ$110,CY$3-6,$G85)</f>
        <v>70000</v>
      </c>
      <c r="CZ85" s="280" t="str" cm="1">
        <f t="array" aca="1" ref="CZ85" ca="1">INDEX(コード化!$CG$5:$CQ$110,CZ$3-6,$G85)</f>
        <v>70000</v>
      </c>
      <c r="DA85" s="280" t="str" cm="1">
        <f t="array" aca="1" ref="DA85" ca="1">INDEX(コード化!$CG$5:$CQ$110,DA$3-6,$G85)</f>
        <v>70000</v>
      </c>
      <c r="DB85" s="280" t="str" cm="1">
        <f t="array" aca="1" ref="DB85" ca="1">INDEX(コード化!$CG$5:$CQ$110,DB$3-6,$G85)</f>
        <v>70000</v>
      </c>
      <c r="DC85" s="280" t="str" cm="1">
        <f t="array" aca="1" ref="DC85" ca="1">INDEX(コード化!$CG$5:$CQ$110,DC$3-6,$G85)</f>
        <v>70000</v>
      </c>
      <c r="DD85" s="280" t="str" cm="1">
        <f t="array" aca="1" ref="DD85" ca="1">INDEX(コード化!$CG$5:$CQ$110,DD$3-6,$G85)</f>
        <v>70000</v>
      </c>
      <c r="DE85" s="280" t="str" cm="1">
        <f t="array" aca="1" ref="DE85" ca="1">INDEX(コード化!$CG$5:$CQ$110,DE$3-6,$G85)</f>
        <v>70000</v>
      </c>
      <c r="DF85" s="280" t="str" cm="1">
        <f t="array" aca="1" ref="DF85" ca="1">INDEX(コード化!$CG$5:$CQ$110,DF$3-6,$G85)</f>
        <v>70000</v>
      </c>
      <c r="DG85" s="280" t="str" cm="1">
        <f t="array" aca="1" ref="DG85" ca="1">INDEX(コード化!$CG$5:$CQ$110,DG$3-6,$G85)</f>
        <v>70000</v>
      </c>
      <c r="DH85" s="280" t="str" cm="1">
        <f t="array" aca="1" ref="DH85" ca="1">INDEX(コード化!$CG$5:$CQ$110,DH$3-6,$G85)</f>
        <v>70000</v>
      </c>
      <c r="DI85" s="280" t="str" cm="1">
        <f t="array" aca="1" ref="DI85" ca="1">INDEX(コード化!$CG$5:$CQ$110,DI$3-6,$G85)</f>
        <v>70000</v>
      </c>
      <c r="DK85" s="80">
        <f>IF(MID(H85,2,1)="8",1,0)</f>
        <v>0</v>
      </c>
      <c r="DL85" s="80">
        <f t="shared" ref="DL85:FW85" si="60">IF(MID(I85,2,1)="8",1,0)</f>
        <v>0</v>
      </c>
      <c r="DM85" s="80">
        <f t="shared" si="60"/>
        <v>0</v>
      </c>
      <c r="DN85" s="80">
        <f t="shared" si="60"/>
        <v>0</v>
      </c>
      <c r="DO85" s="80">
        <f t="shared" si="60"/>
        <v>0</v>
      </c>
      <c r="DP85" s="80">
        <f t="shared" si="60"/>
        <v>0</v>
      </c>
      <c r="DQ85" s="80">
        <f t="shared" ca="1" si="60"/>
        <v>0</v>
      </c>
      <c r="DR85" s="80">
        <f t="shared" ca="1" si="60"/>
        <v>0</v>
      </c>
      <c r="DS85" s="80">
        <f t="shared" ca="1" si="60"/>
        <v>0</v>
      </c>
      <c r="DT85" s="80">
        <f t="shared" ca="1" si="60"/>
        <v>0</v>
      </c>
      <c r="DU85" s="80">
        <f t="shared" ca="1" si="60"/>
        <v>0</v>
      </c>
      <c r="DV85" s="80">
        <f t="shared" ca="1" si="60"/>
        <v>0</v>
      </c>
      <c r="DW85" s="80">
        <f t="shared" ca="1" si="60"/>
        <v>0</v>
      </c>
      <c r="DX85" s="80">
        <f t="shared" ca="1" si="60"/>
        <v>0</v>
      </c>
      <c r="DY85" s="80">
        <f t="shared" ca="1" si="60"/>
        <v>0</v>
      </c>
      <c r="DZ85" s="80">
        <f t="shared" ca="1" si="60"/>
        <v>0</v>
      </c>
      <c r="EA85" s="80">
        <f t="shared" ca="1" si="60"/>
        <v>0</v>
      </c>
      <c r="EB85" s="80">
        <f t="shared" ca="1" si="60"/>
        <v>0</v>
      </c>
      <c r="EC85" s="80">
        <f t="shared" ca="1" si="60"/>
        <v>0</v>
      </c>
      <c r="ED85" s="80">
        <f t="shared" ca="1" si="60"/>
        <v>0</v>
      </c>
      <c r="EE85" s="80">
        <f t="shared" ca="1" si="60"/>
        <v>0</v>
      </c>
      <c r="EF85" s="80">
        <f t="shared" ca="1" si="60"/>
        <v>0</v>
      </c>
      <c r="EG85" s="80">
        <f t="shared" ca="1" si="60"/>
        <v>0</v>
      </c>
      <c r="EH85" s="80">
        <f t="shared" ca="1" si="60"/>
        <v>0</v>
      </c>
      <c r="EI85" s="80">
        <f t="shared" ca="1" si="60"/>
        <v>0</v>
      </c>
      <c r="EJ85" s="80">
        <f t="shared" ca="1" si="60"/>
        <v>0</v>
      </c>
      <c r="EK85" s="80">
        <f t="shared" ca="1" si="60"/>
        <v>0</v>
      </c>
      <c r="EL85" s="80">
        <f t="shared" ca="1" si="60"/>
        <v>0</v>
      </c>
      <c r="EM85" s="80">
        <f t="shared" ca="1" si="60"/>
        <v>0</v>
      </c>
      <c r="EN85" s="80">
        <f t="shared" ca="1" si="60"/>
        <v>0</v>
      </c>
      <c r="EO85" s="80">
        <f t="shared" ca="1" si="60"/>
        <v>0</v>
      </c>
      <c r="EP85" s="80">
        <f t="shared" ca="1" si="60"/>
        <v>0</v>
      </c>
      <c r="EQ85" s="80">
        <f t="shared" ca="1" si="60"/>
        <v>0</v>
      </c>
      <c r="ER85" s="80">
        <f t="shared" ca="1" si="60"/>
        <v>0</v>
      </c>
      <c r="ES85" s="80">
        <f t="shared" ca="1" si="60"/>
        <v>0</v>
      </c>
      <c r="ET85" s="80">
        <f t="shared" ca="1" si="60"/>
        <v>0</v>
      </c>
      <c r="EU85" s="80">
        <f t="shared" ca="1" si="60"/>
        <v>0</v>
      </c>
      <c r="EV85" s="80">
        <f t="shared" ca="1" si="60"/>
        <v>0</v>
      </c>
      <c r="EW85" s="80">
        <f t="shared" ca="1" si="60"/>
        <v>0</v>
      </c>
      <c r="EX85" s="80">
        <f t="shared" ca="1" si="60"/>
        <v>0</v>
      </c>
      <c r="EY85" s="80">
        <f t="shared" ca="1" si="60"/>
        <v>0</v>
      </c>
      <c r="EZ85" s="80">
        <f t="shared" ca="1" si="60"/>
        <v>0</v>
      </c>
      <c r="FA85" s="80">
        <f t="shared" ca="1" si="60"/>
        <v>0</v>
      </c>
      <c r="FB85" s="80">
        <f t="shared" ca="1" si="60"/>
        <v>0</v>
      </c>
      <c r="FC85" s="80">
        <f t="shared" ca="1" si="60"/>
        <v>0</v>
      </c>
      <c r="FD85" s="80">
        <f t="shared" ca="1" si="60"/>
        <v>0</v>
      </c>
      <c r="FE85" s="80">
        <f t="shared" ca="1" si="60"/>
        <v>0</v>
      </c>
      <c r="FF85" s="80">
        <f t="shared" ca="1" si="60"/>
        <v>0</v>
      </c>
      <c r="FG85" s="80">
        <f t="shared" ca="1" si="60"/>
        <v>0</v>
      </c>
      <c r="FH85" s="80">
        <f t="shared" ca="1" si="60"/>
        <v>0</v>
      </c>
      <c r="FI85" s="80">
        <f t="shared" ca="1" si="60"/>
        <v>0</v>
      </c>
      <c r="FJ85" s="80">
        <f t="shared" ca="1" si="60"/>
        <v>0</v>
      </c>
      <c r="FK85" s="80">
        <f t="shared" ca="1" si="60"/>
        <v>0</v>
      </c>
      <c r="FL85" s="80">
        <f t="shared" ca="1" si="60"/>
        <v>0</v>
      </c>
      <c r="FM85" s="80">
        <f t="shared" ca="1" si="60"/>
        <v>0</v>
      </c>
      <c r="FN85" s="80">
        <f t="shared" ca="1" si="60"/>
        <v>0</v>
      </c>
      <c r="FO85" s="80">
        <f t="shared" ca="1" si="60"/>
        <v>0</v>
      </c>
      <c r="FP85" s="80">
        <f t="shared" ca="1" si="60"/>
        <v>0</v>
      </c>
      <c r="FQ85" s="80">
        <f t="shared" ca="1" si="60"/>
        <v>0</v>
      </c>
      <c r="FR85" s="80">
        <f t="shared" ca="1" si="60"/>
        <v>0</v>
      </c>
      <c r="FS85" s="80">
        <f t="shared" ca="1" si="60"/>
        <v>0</v>
      </c>
      <c r="FT85" s="80">
        <f t="shared" ca="1" si="60"/>
        <v>0</v>
      </c>
      <c r="FU85" s="80">
        <f t="shared" ca="1" si="60"/>
        <v>0</v>
      </c>
      <c r="FV85" s="80">
        <f t="shared" ca="1" si="60"/>
        <v>0</v>
      </c>
      <c r="FW85" s="80">
        <f t="shared" ca="1" si="60"/>
        <v>0</v>
      </c>
      <c r="FX85" s="80">
        <f t="shared" ref="FX85:HL85" ca="1" si="61">IF(MID(BU85,2,1)="8",1,0)</f>
        <v>0</v>
      </c>
      <c r="FY85" s="80">
        <f t="shared" ca="1" si="61"/>
        <v>0</v>
      </c>
      <c r="FZ85" s="80">
        <f t="shared" ca="1" si="61"/>
        <v>0</v>
      </c>
      <c r="GA85" s="80">
        <f t="shared" ca="1" si="61"/>
        <v>0</v>
      </c>
      <c r="GB85" s="80">
        <f t="shared" ca="1" si="61"/>
        <v>0</v>
      </c>
      <c r="GC85" s="80">
        <f t="shared" ca="1" si="61"/>
        <v>0</v>
      </c>
      <c r="GD85" s="80">
        <f t="shared" ca="1" si="61"/>
        <v>0</v>
      </c>
      <c r="GE85" s="80">
        <f t="shared" ca="1" si="61"/>
        <v>0</v>
      </c>
      <c r="GF85" s="80">
        <f t="shared" ca="1" si="61"/>
        <v>0</v>
      </c>
      <c r="GG85" s="80">
        <f t="shared" ca="1" si="61"/>
        <v>0</v>
      </c>
      <c r="GH85" s="80">
        <f t="shared" ca="1" si="61"/>
        <v>0</v>
      </c>
      <c r="GI85" s="80">
        <f t="shared" ca="1" si="61"/>
        <v>0</v>
      </c>
      <c r="GJ85" s="80">
        <f t="shared" ca="1" si="61"/>
        <v>0</v>
      </c>
      <c r="GK85" s="80">
        <f t="shared" ca="1" si="61"/>
        <v>0</v>
      </c>
      <c r="GL85" s="80">
        <f t="shared" ca="1" si="61"/>
        <v>0</v>
      </c>
      <c r="GM85" s="80">
        <f t="shared" ca="1" si="61"/>
        <v>0</v>
      </c>
      <c r="GN85" s="80">
        <f t="shared" ca="1" si="61"/>
        <v>0</v>
      </c>
      <c r="GO85" s="80">
        <f t="shared" ca="1" si="61"/>
        <v>0</v>
      </c>
      <c r="GP85" s="80">
        <f t="shared" ca="1" si="61"/>
        <v>0</v>
      </c>
      <c r="GQ85" s="80">
        <f t="shared" ca="1" si="61"/>
        <v>0</v>
      </c>
      <c r="GR85" s="80">
        <f t="shared" ca="1" si="61"/>
        <v>0</v>
      </c>
      <c r="GS85" s="80">
        <f t="shared" ca="1" si="61"/>
        <v>0</v>
      </c>
      <c r="GT85" s="80">
        <f t="shared" ca="1" si="61"/>
        <v>0</v>
      </c>
      <c r="GU85" s="80">
        <f t="shared" ca="1" si="61"/>
        <v>0</v>
      </c>
      <c r="GV85" s="80">
        <f t="shared" ca="1" si="61"/>
        <v>0</v>
      </c>
      <c r="GW85" s="80">
        <f t="shared" ca="1" si="61"/>
        <v>0</v>
      </c>
      <c r="GX85" s="80">
        <f t="shared" ca="1" si="61"/>
        <v>0</v>
      </c>
      <c r="GY85" s="80">
        <f t="shared" ca="1" si="61"/>
        <v>0</v>
      </c>
      <c r="GZ85" s="80">
        <f t="shared" ca="1" si="61"/>
        <v>0</v>
      </c>
      <c r="HA85" s="80">
        <f t="shared" ca="1" si="61"/>
        <v>0</v>
      </c>
      <c r="HB85" s="80">
        <f t="shared" ca="1" si="61"/>
        <v>0</v>
      </c>
      <c r="HC85" s="80">
        <f t="shared" ca="1" si="61"/>
        <v>0</v>
      </c>
      <c r="HD85" s="80">
        <f t="shared" ca="1" si="61"/>
        <v>0</v>
      </c>
      <c r="HE85" s="80">
        <f t="shared" ca="1" si="61"/>
        <v>0</v>
      </c>
      <c r="HF85" s="80">
        <f t="shared" ca="1" si="61"/>
        <v>0</v>
      </c>
      <c r="HG85" s="80">
        <f t="shared" ca="1" si="61"/>
        <v>0</v>
      </c>
      <c r="HH85" s="80">
        <f t="shared" ca="1" si="61"/>
        <v>0</v>
      </c>
      <c r="HI85" s="80">
        <f t="shared" ca="1" si="61"/>
        <v>0</v>
      </c>
      <c r="HJ85" s="80">
        <f t="shared" ca="1" si="61"/>
        <v>0</v>
      </c>
      <c r="HK85" s="80">
        <f t="shared" ca="1" si="61"/>
        <v>0</v>
      </c>
      <c r="HL85" s="80">
        <f t="shared" ca="1" si="61"/>
        <v>0</v>
      </c>
    </row>
    <row r="86" spans="1:220" s="80" customFormat="1" ht="26" x14ac:dyDescent="0.2">
      <c r="A86" s="268">
        <v>89</v>
      </c>
      <c r="B86" s="269" t="s">
        <v>2458</v>
      </c>
      <c r="C86" s="269" t="s">
        <v>2463</v>
      </c>
      <c r="D86" s="270" t="s">
        <v>2496</v>
      </c>
      <c r="E86" s="250"/>
      <c r="G86" s="80">
        <v>7</v>
      </c>
      <c r="H86" s="280" t="str" cm="1">
        <f t="array" ref="H86">INDEX(コード化!$CG$5:$CQ$110,H$3-6,$G86)</f>
        <v>70000</v>
      </c>
      <c r="I86" s="280" t="str" cm="1">
        <f t="array" ref="I86">INDEX(コード化!$CG$5:$CQ$110,I$3-6,$G86)</f>
        <v>70000</v>
      </c>
      <c r="J86" s="280" t="str" cm="1">
        <f t="array" ref="J86">INDEX(コード化!$CG$5:$CQ$110,J$3-6,$G86)</f>
        <v>70000</v>
      </c>
      <c r="K86" s="280" t="str" cm="1">
        <f t="array" ref="K86">INDEX(コード化!$CG$5:$CQ$110,K$3-6,$G86)</f>
        <v>70000</v>
      </c>
      <c r="L86" s="280" t="str" cm="1">
        <f t="array" ref="L86">INDEX(コード化!$CG$5:$CQ$110,L$3-6,$G86)</f>
        <v>70000</v>
      </c>
      <c r="M86" s="280" t="str" cm="1">
        <f t="array" ref="M86">INDEX(コード化!$CG$5:$CQ$110,M$3-6,$G86)</f>
        <v>70000</v>
      </c>
      <c r="N86" s="280" t="str" cm="1">
        <f t="array" aca="1" ref="N86" ca="1">INDEX(コード化!$CG$5:$CQ$110,N$3-6,$G86)</f>
        <v>70000</v>
      </c>
      <c r="O86" s="280" t="str" cm="1">
        <f t="array" aca="1" ref="O86" ca="1">INDEX(コード化!$CG$5:$CQ$110,O$3-6,$G86)</f>
        <v>70000</v>
      </c>
      <c r="P86" s="280" t="str" cm="1">
        <f t="array" aca="1" ref="P86" ca="1">INDEX(コード化!$CG$5:$CQ$110,P$3-6,$G86)</f>
        <v>70000</v>
      </c>
      <c r="Q86" s="280" t="str" cm="1">
        <f t="array" aca="1" ref="Q86" ca="1">INDEX(コード化!$CG$5:$CQ$110,Q$3-6,$G86)</f>
        <v>70000</v>
      </c>
      <c r="R86" s="280" t="str" cm="1">
        <f t="array" aca="1" ref="R86" ca="1">INDEX(コード化!$CG$5:$CQ$110,R$3-6,$G86)</f>
        <v>70000</v>
      </c>
      <c r="S86" s="280" t="str" cm="1">
        <f t="array" aca="1" ref="S86" ca="1">INDEX(コード化!$CG$5:$CQ$110,S$3-6,$G86)</f>
        <v>70000</v>
      </c>
      <c r="T86" s="280" t="str" cm="1">
        <f t="array" aca="1" ref="T86" ca="1">INDEX(コード化!$CG$5:$CQ$110,T$3-6,$G86)</f>
        <v>70000</v>
      </c>
      <c r="U86" s="280" t="str" cm="1">
        <f t="array" aca="1" ref="U86" ca="1">INDEX(コード化!$CG$5:$CQ$110,U$3-6,$G86)</f>
        <v>70000</v>
      </c>
      <c r="V86" s="280" t="str" cm="1">
        <f t="array" aca="1" ref="V86" ca="1">INDEX(コード化!$CG$5:$CQ$110,V$3-6,$G86)</f>
        <v>70000</v>
      </c>
      <c r="W86" s="280" t="str" cm="1">
        <f t="array" aca="1" ref="W86" ca="1">INDEX(コード化!$CG$5:$CQ$110,W$3-6,$G86)</f>
        <v>70000</v>
      </c>
      <c r="X86" s="280" t="str" cm="1">
        <f t="array" aca="1" ref="X86" ca="1">INDEX(コード化!$CG$5:$CQ$110,X$3-6,$G86)</f>
        <v>70000</v>
      </c>
      <c r="Y86" s="280" t="str" cm="1">
        <f t="array" aca="1" ref="Y86" ca="1">INDEX(コード化!$CG$5:$CQ$110,Y$3-6,$G86)</f>
        <v>70000</v>
      </c>
      <c r="Z86" s="280" t="str" cm="1">
        <f t="array" aca="1" ref="Z86" ca="1">INDEX(コード化!$CG$5:$CQ$110,Z$3-6,$G86)</f>
        <v>70000</v>
      </c>
      <c r="AA86" s="280" t="str" cm="1">
        <f t="array" aca="1" ref="AA86" ca="1">INDEX(コード化!$CG$5:$CQ$110,AA$3-6,$G86)</f>
        <v>70000</v>
      </c>
      <c r="AB86" s="280" t="str" cm="1">
        <f t="array" aca="1" ref="AB86" ca="1">INDEX(コード化!$CG$5:$CQ$110,AB$3-6,$G86)</f>
        <v>70000</v>
      </c>
      <c r="AC86" s="280" t="str" cm="1">
        <f t="array" aca="1" ref="AC86" ca="1">INDEX(コード化!$CG$5:$CQ$110,AC$3-6,$G86)</f>
        <v>70000</v>
      </c>
      <c r="AD86" s="280" t="str" cm="1">
        <f t="array" aca="1" ref="AD86" ca="1">INDEX(コード化!$CG$5:$CQ$110,AD$3-6,$G86)</f>
        <v>70000</v>
      </c>
      <c r="AE86" s="280" t="str" cm="1">
        <f t="array" aca="1" ref="AE86" ca="1">INDEX(コード化!$CG$5:$CQ$110,AE$3-6,$G86)</f>
        <v>70000</v>
      </c>
      <c r="AF86" s="280" t="str" cm="1">
        <f t="array" aca="1" ref="AF86" ca="1">INDEX(コード化!$CG$5:$CQ$110,AF$3-6,$G86)</f>
        <v>70000</v>
      </c>
      <c r="AG86" s="280" t="str" cm="1">
        <f t="array" aca="1" ref="AG86" ca="1">INDEX(コード化!$CG$5:$CQ$110,AG$3-6,$G86)</f>
        <v>70000</v>
      </c>
      <c r="AH86" s="280" t="str" cm="1">
        <f t="array" aca="1" ref="AH86" ca="1">INDEX(コード化!$CG$5:$CQ$110,AH$3-6,$G86)</f>
        <v>70000</v>
      </c>
      <c r="AI86" s="280" t="str" cm="1">
        <f t="array" aca="1" ref="AI86" ca="1">INDEX(コード化!$CG$5:$CQ$110,AI$3-6,$G86)</f>
        <v>70000</v>
      </c>
      <c r="AJ86" s="280" t="str" cm="1">
        <f t="array" aca="1" ref="AJ86" ca="1">INDEX(コード化!$CG$5:$CQ$110,AJ$3-6,$G86)</f>
        <v>70000</v>
      </c>
      <c r="AK86" s="280" t="str" cm="1">
        <f t="array" aca="1" ref="AK86" ca="1">INDEX(コード化!$CG$5:$CQ$110,AK$3-6,$G86)</f>
        <v>70000</v>
      </c>
      <c r="AL86" s="280" t="str" cm="1">
        <f t="array" aca="1" ref="AL86" ca="1">INDEX(コード化!$CG$5:$CQ$110,AL$3-6,$G86)</f>
        <v>70000</v>
      </c>
      <c r="AM86" s="280" t="str" cm="1">
        <f t="array" aca="1" ref="AM86" ca="1">INDEX(コード化!$CG$5:$CQ$110,AM$3-6,$G86)</f>
        <v>70000</v>
      </c>
      <c r="AN86" s="280" t="str" cm="1">
        <f t="array" aca="1" ref="AN86" ca="1">INDEX(コード化!$CG$5:$CQ$110,AN$3-6,$G86)</f>
        <v>70000</v>
      </c>
      <c r="AO86" s="280" t="str" cm="1">
        <f t="array" aca="1" ref="AO86" ca="1">INDEX(コード化!$CG$5:$CQ$110,AO$3-6,$G86)</f>
        <v>70000</v>
      </c>
      <c r="AP86" s="280" t="str" cm="1">
        <f t="array" aca="1" ref="AP86" ca="1">INDEX(コード化!$CG$5:$CQ$110,AP$3-6,$G86)</f>
        <v>70000</v>
      </c>
      <c r="AQ86" s="280" t="str" cm="1">
        <f t="array" aca="1" ref="AQ86" ca="1">INDEX(コード化!$CG$5:$CQ$110,AQ$3-6,$G86)</f>
        <v>70000</v>
      </c>
      <c r="AR86" s="280" t="str" cm="1">
        <f t="array" aca="1" ref="AR86" ca="1">INDEX(コード化!$CG$5:$CQ$110,AR$3-6,$G86)</f>
        <v>70000</v>
      </c>
      <c r="AS86" s="280" t="str" cm="1">
        <f t="array" aca="1" ref="AS86" ca="1">INDEX(コード化!$CG$5:$CQ$110,AS$3-6,$G86)</f>
        <v>70000</v>
      </c>
      <c r="AT86" s="280" t="str" cm="1">
        <f t="array" aca="1" ref="AT86" ca="1">INDEX(コード化!$CG$5:$CQ$110,AT$3-6,$G86)</f>
        <v>70000</v>
      </c>
      <c r="AU86" s="280" t="str" cm="1">
        <f t="array" aca="1" ref="AU86" ca="1">INDEX(コード化!$CG$5:$CQ$110,AU$3-6,$G86)</f>
        <v>70000</v>
      </c>
      <c r="AV86" s="280" t="str" cm="1">
        <f t="array" aca="1" ref="AV86" ca="1">INDEX(コード化!$CG$5:$CQ$110,AV$3-6,$G86)</f>
        <v>70000</v>
      </c>
      <c r="AW86" s="280" t="str" cm="1">
        <f t="array" aca="1" ref="AW86" ca="1">INDEX(コード化!$CG$5:$CQ$110,AW$3-6,$G86)</f>
        <v>70000</v>
      </c>
      <c r="AX86" s="280" t="str" cm="1">
        <f t="array" aca="1" ref="AX86" ca="1">INDEX(コード化!$CG$5:$CQ$110,AX$3-6,$G86)</f>
        <v>70000</v>
      </c>
      <c r="AY86" s="280" t="str" cm="1">
        <f t="array" aca="1" ref="AY86" ca="1">INDEX(コード化!$CG$5:$CQ$110,AY$3-6,$G86)</f>
        <v>70000</v>
      </c>
      <c r="AZ86" s="280" t="str" cm="1">
        <f t="array" aca="1" ref="AZ86" ca="1">INDEX(コード化!$CG$5:$CQ$110,AZ$3-6,$G86)</f>
        <v>70000</v>
      </c>
      <c r="BA86" s="280" t="str" cm="1">
        <f t="array" aca="1" ref="BA86" ca="1">INDEX(コード化!$CG$5:$CQ$110,BA$3-6,$G86)</f>
        <v>70000</v>
      </c>
      <c r="BB86" s="280" t="str" cm="1">
        <f t="array" aca="1" ref="BB86" ca="1">INDEX(コード化!$CG$5:$CQ$110,BB$3-6,$G86)</f>
        <v>70000</v>
      </c>
      <c r="BC86" s="280" t="str" cm="1">
        <f t="array" aca="1" ref="BC86" ca="1">INDEX(コード化!$CG$5:$CQ$110,BC$3-6,$G86)</f>
        <v>70000</v>
      </c>
      <c r="BD86" s="280" t="str" cm="1">
        <f t="array" aca="1" ref="BD86" ca="1">INDEX(コード化!$CG$5:$CQ$110,BD$3-6,$G86)</f>
        <v>70000</v>
      </c>
      <c r="BE86" s="280" t="str" cm="1">
        <f t="array" aca="1" ref="BE86" ca="1">INDEX(コード化!$CG$5:$CQ$110,BE$3-6,$G86)</f>
        <v>70000</v>
      </c>
      <c r="BF86" s="280" t="str" cm="1">
        <f t="array" aca="1" ref="BF86" ca="1">INDEX(コード化!$CG$5:$CQ$110,BF$3-6,$G86)</f>
        <v>70000</v>
      </c>
      <c r="BG86" s="280" t="str" cm="1">
        <f t="array" aca="1" ref="BG86" ca="1">INDEX(コード化!$CG$5:$CQ$110,BG$3-6,$G86)</f>
        <v>70000</v>
      </c>
      <c r="BH86" s="280" t="str" cm="1">
        <f t="array" aca="1" ref="BH86" ca="1">INDEX(コード化!$CG$5:$CQ$110,BH$3-6,$G86)</f>
        <v>70000</v>
      </c>
      <c r="BI86" s="280" t="str" cm="1">
        <f t="array" aca="1" ref="BI86" ca="1">INDEX(コード化!$CG$5:$CQ$110,BI$3-6,$G86)</f>
        <v>70000</v>
      </c>
      <c r="BJ86" s="280" t="str" cm="1">
        <f t="array" aca="1" ref="BJ86" ca="1">INDEX(コード化!$CG$5:$CQ$110,BJ$3-6,$G86)</f>
        <v>70000</v>
      </c>
      <c r="BK86" s="280" t="str" cm="1">
        <f t="array" aca="1" ref="BK86" ca="1">INDEX(コード化!$CG$5:$CQ$110,BK$3-6,$G86)</f>
        <v>70000</v>
      </c>
      <c r="BL86" s="280" t="str" cm="1">
        <f t="array" aca="1" ref="BL86" ca="1">INDEX(コード化!$CG$5:$CQ$110,BL$3-6,$G86)</f>
        <v>70000</v>
      </c>
      <c r="BM86" s="280" t="str" cm="1">
        <f t="array" aca="1" ref="BM86" ca="1">INDEX(コード化!$CG$5:$CQ$110,BM$3-6,$G86)</f>
        <v>70000</v>
      </c>
      <c r="BN86" s="280" t="str" cm="1">
        <f t="array" aca="1" ref="BN86" ca="1">INDEX(コード化!$CG$5:$CQ$110,BN$3-6,$G86)</f>
        <v>70000</v>
      </c>
      <c r="BO86" s="280" t="str" cm="1">
        <f t="array" aca="1" ref="BO86" ca="1">INDEX(コード化!$CG$5:$CQ$110,BO$3-6,$G86)</f>
        <v>70000</v>
      </c>
      <c r="BP86" s="280" t="str" cm="1">
        <f t="array" aca="1" ref="BP86" ca="1">INDEX(コード化!$CG$5:$CQ$110,BP$3-6,$G86)</f>
        <v>70000</v>
      </c>
      <c r="BQ86" s="280" t="str" cm="1">
        <f t="array" aca="1" ref="BQ86" ca="1">INDEX(コード化!$CG$5:$CQ$110,BQ$3-6,$G86)</f>
        <v>70000</v>
      </c>
      <c r="BR86" s="280" t="str" cm="1">
        <f t="array" aca="1" ref="BR86" ca="1">INDEX(コード化!$CG$5:$CQ$110,BR$3-6,$G86)</f>
        <v>70000</v>
      </c>
      <c r="BS86" s="280" t="str" cm="1">
        <f t="array" aca="1" ref="BS86" ca="1">INDEX(コード化!$CG$5:$CQ$110,BS$3-6,$G86)</f>
        <v>70000</v>
      </c>
      <c r="BT86" s="280" t="str" cm="1">
        <f t="array" aca="1" ref="BT86" ca="1">INDEX(コード化!$CG$5:$CQ$110,BT$3-6,$G86)</f>
        <v>70000</v>
      </c>
      <c r="BU86" s="280" t="str" cm="1">
        <f t="array" aca="1" ref="BU86" ca="1">INDEX(コード化!$CG$5:$CQ$110,BU$3-6,$G86)</f>
        <v>70000</v>
      </c>
      <c r="BV86" s="280" t="str" cm="1">
        <f t="array" aca="1" ref="BV86" ca="1">INDEX(コード化!$CG$5:$CQ$110,BV$3-6,$G86)</f>
        <v>70000</v>
      </c>
      <c r="BW86" s="280" t="str" cm="1">
        <f t="array" aca="1" ref="BW86" ca="1">INDEX(コード化!$CG$5:$CQ$110,BW$3-6,$G86)</f>
        <v>70000</v>
      </c>
      <c r="BX86" s="280" t="str" cm="1">
        <f t="array" aca="1" ref="BX86" ca="1">INDEX(コード化!$CG$5:$CQ$110,BX$3-6,$G86)</f>
        <v>70000</v>
      </c>
      <c r="BY86" s="280" t="str" cm="1">
        <f t="array" aca="1" ref="BY86" ca="1">INDEX(コード化!$CG$5:$CQ$110,BY$3-6,$G86)</f>
        <v>70000</v>
      </c>
      <c r="BZ86" s="280" t="str" cm="1">
        <f t="array" aca="1" ref="BZ86" ca="1">INDEX(コード化!$CG$5:$CQ$110,BZ$3-6,$G86)</f>
        <v>70000</v>
      </c>
      <c r="CA86" s="280" t="str" cm="1">
        <f t="array" aca="1" ref="CA86" ca="1">INDEX(コード化!$CG$5:$CQ$110,CA$3-6,$G86)</f>
        <v>70000</v>
      </c>
      <c r="CB86" s="280" t="str" cm="1">
        <f t="array" aca="1" ref="CB86" ca="1">INDEX(コード化!$CG$5:$CQ$110,CB$3-6,$G86)</f>
        <v>70000</v>
      </c>
      <c r="CC86" s="280" t="str" cm="1">
        <f t="array" aca="1" ref="CC86" ca="1">INDEX(コード化!$CG$5:$CQ$110,CC$3-6,$G86)</f>
        <v>70000</v>
      </c>
      <c r="CD86" s="280" t="str" cm="1">
        <f t="array" aca="1" ref="CD86" ca="1">INDEX(コード化!$CG$5:$CQ$110,CD$3-6,$G86)</f>
        <v>70000</v>
      </c>
      <c r="CE86" s="280" t="str" cm="1">
        <f t="array" aca="1" ref="CE86" ca="1">INDEX(コード化!$CG$5:$CQ$110,CE$3-6,$G86)</f>
        <v>70000</v>
      </c>
      <c r="CF86" s="280" t="str" cm="1">
        <f t="array" aca="1" ref="CF86" ca="1">INDEX(コード化!$CG$5:$CQ$110,CF$3-6,$G86)</f>
        <v>70000</v>
      </c>
      <c r="CG86" s="280" t="str" cm="1">
        <f t="array" aca="1" ref="CG86" ca="1">INDEX(コード化!$CG$5:$CQ$110,CG$3-6,$G86)</f>
        <v>70000</v>
      </c>
      <c r="CH86" s="280" t="str" cm="1">
        <f t="array" aca="1" ref="CH86" ca="1">INDEX(コード化!$CG$5:$CQ$110,CH$3-6,$G86)</f>
        <v>70000</v>
      </c>
      <c r="CI86" s="280" t="str" cm="1">
        <f t="array" aca="1" ref="CI86" ca="1">INDEX(コード化!$CG$5:$CQ$110,CI$3-6,$G86)</f>
        <v>70000</v>
      </c>
      <c r="CJ86" s="280" t="str" cm="1">
        <f t="array" aca="1" ref="CJ86" ca="1">INDEX(コード化!$CG$5:$CQ$110,CJ$3-6,$G86)</f>
        <v>70000</v>
      </c>
      <c r="CK86" s="280" t="str" cm="1">
        <f t="array" aca="1" ref="CK86" ca="1">INDEX(コード化!$CG$5:$CQ$110,CK$3-6,$G86)</f>
        <v>70000</v>
      </c>
      <c r="CL86" s="280" t="str" cm="1">
        <f t="array" aca="1" ref="CL86" ca="1">INDEX(コード化!$CG$5:$CQ$110,CL$3-6,$G86)</f>
        <v>70000</v>
      </c>
      <c r="CM86" s="280" t="str" cm="1">
        <f t="array" aca="1" ref="CM86" ca="1">INDEX(コード化!$CG$5:$CQ$110,CM$3-6,$G86)</f>
        <v>70000</v>
      </c>
      <c r="CN86" s="280" t="str" cm="1">
        <f t="array" aca="1" ref="CN86" ca="1">INDEX(コード化!$CG$5:$CQ$110,CN$3-6,$G86)</f>
        <v>70000</v>
      </c>
      <c r="CO86" s="280" t="str" cm="1">
        <f t="array" aca="1" ref="CO86" ca="1">INDEX(コード化!$CG$5:$CQ$110,CO$3-6,$G86)</f>
        <v>70000</v>
      </c>
      <c r="CP86" s="280" t="str" cm="1">
        <f t="array" aca="1" ref="CP86" ca="1">INDEX(コード化!$CG$5:$CQ$110,CP$3-6,$G86)</f>
        <v>70000</v>
      </c>
      <c r="CQ86" s="280" t="str" cm="1">
        <f t="array" aca="1" ref="CQ86" ca="1">INDEX(コード化!$CG$5:$CQ$110,CQ$3-6,$G86)</f>
        <v>70000</v>
      </c>
      <c r="CR86" s="280" t="str" cm="1">
        <f t="array" aca="1" ref="CR86" ca="1">INDEX(コード化!$CG$5:$CQ$110,CR$3-6,$G86)</f>
        <v>70000</v>
      </c>
      <c r="CS86" s="280" t="str" cm="1">
        <f t="array" aca="1" ref="CS86" ca="1">INDEX(コード化!$CG$5:$CQ$110,CS$3-6,$G86)</f>
        <v>70000</v>
      </c>
      <c r="CT86" s="280" t="str" cm="1">
        <f t="array" aca="1" ref="CT86" ca="1">INDEX(コード化!$CG$5:$CQ$110,CT$3-6,$G86)</f>
        <v>70000</v>
      </c>
      <c r="CU86" s="280" t="str" cm="1">
        <f t="array" aca="1" ref="CU86" ca="1">INDEX(コード化!$CG$5:$CQ$110,CU$3-6,$G86)</f>
        <v>70000</v>
      </c>
      <c r="CV86" s="280" t="str" cm="1">
        <f t="array" aca="1" ref="CV86" ca="1">INDEX(コード化!$CG$5:$CQ$110,CV$3-6,$G86)</f>
        <v>70000</v>
      </c>
      <c r="CW86" s="280" t="str" cm="1">
        <f t="array" aca="1" ref="CW86" ca="1">INDEX(コード化!$CG$5:$CQ$110,CW$3-6,$G86)</f>
        <v>70000</v>
      </c>
      <c r="CX86" s="280" t="str" cm="1">
        <f t="array" aca="1" ref="CX86" ca="1">INDEX(コード化!$CG$5:$CQ$110,CX$3-6,$G86)</f>
        <v>70000</v>
      </c>
      <c r="CY86" s="280" t="str" cm="1">
        <f t="array" aca="1" ref="CY86" ca="1">INDEX(コード化!$CG$5:$CQ$110,CY$3-6,$G86)</f>
        <v>70000</v>
      </c>
      <c r="CZ86" s="280" t="str" cm="1">
        <f t="array" aca="1" ref="CZ86" ca="1">INDEX(コード化!$CG$5:$CQ$110,CZ$3-6,$G86)</f>
        <v>70000</v>
      </c>
      <c r="DA86" s="280" t="str" cm="1">
        <f t="array" aca="1" ref="DA86" ca="1">INDEX(コード化!$CG$5:$CQ$110,DA$3-6,$G86)</f>
        <v>70000</v>
      </c>
      <c r="DB86" s="280" t="str" cm="1">
        <f t="array" aca="1" ref="DB86" ca="1">INDEX(コード化!$CG$5:$CQ$110,DB$3-6,$G86)</f>
        <v>70000</v>
      </c>
      <c r="DC86" s="280" t="str" cm="1">
        <f t="array" aca="1" ref="DC86" ca="1">INDEX(コード化!$CG$5:$CQ$110,DC$3-6,$G86)</f>
        <v>70000</v>
      </c>
      <c r="DD86" s="280" t="str" cm="1">
        <f t="array" aca="1" ref="DD86" ca="1">INDEX(コード化!$CG$5:$CQ$110,DD$3-6,$G86)</f>
        <v>70000</v>
      </c>
      <c r="DE86" s="280" t="str" cm="1">
        <f t="array" aca="1" ref="DE86" ca="1">INDEX(コード化!$CG$5:$CQ$110,DE$3-6,$G86)</f>
        <v>70000</v>
      </c>
      <c r="DF86" s="280" t="str" cm="1">
        <f t="array" aca="1" ref="DF86" ca="1">INDEX(コード化!$CG$5:$CQ$110,DF$3-6,$G86)</f>
        <v>70000</v>
      </c>
      <c r="DG86" s="280" t="str" cm="1">
        <f t="array" aca="1" ref="DG86" ca="1">INDEX(コード化!$CG$5:$CQ$110,DG$3-6,$G86)</f>
        <v>70000</v>
      </c>
      <c r="DH86" s="280" t="str" cm="1">
        <f t="array" aca="1" ref="DH86" ca="1">INDEX(コード化!$CG$5:$CQ$110,DH$3-6,$G86)</f>
        <v>70000</v>
      </c>
      <c r="DI86" s="280" t="str" cm="1">
        <f t="array" aca="1" ref="DI86" ca="1">INDEX(コード化!$CG$5:$CQ$110,DI$3-6,$G86)</f>
        <v>70000</v>
      </c>
      <c r="DK86" s="80" cm="1">
        <f t="array" ref="DK86">_xlfn.IFS(MID(H86,4,1)="2",1,MID(H86,5,1)="2",1,TRUE,0)</f>
        <v>0</v>
      </c>
      <c r="DL86" s="80" cm="1">
        <f t="array" ref="DL86">_xlfn.IFS(MID(I86,4,1)="2",1,MID(I86,5,1)="2",1,TRUE,0)</f>
        <v>0</v>
      </c>
      <c r="DM86" s="80" cm="1">
        <f t="array" ref="DM86">_xlfn.IFS(MID(J86,4,1)="2",1,MID(J86,5,1)="2",1,TRUE,0)</f>
        <v>0</v>
      </c>
      <c r="DN86" s="80" cm="1">
        <f t="array" ref="DN86">_xlfn.IFS(MID(K86,4,1)="2",1,MID(K86,5,1)="2",1,TRUE,0)</f>
        <v>0</v>
      </c>
      <c r="DO86" s="80" cm="1">
        <f t="array" ref="DO86">_xlfn.IFS(MID(L86,4,1)="2",1,MID(L86,5,1)="2",1,TRUE,0)</f>
        <v>0</v>
      </c>
      <c r="DP86" s="80" cm="1">
        <f t="array" ref="DP86">_xlfn.IFS(MID(M86,4,1)="2",1,MID(M86,5,1)="2",1,TRUE,0)</f>
        <v>0</v>
      </c>
      <c r="DQ86" s="80" cm="1">
        <f t="array" aca="1" ref="DQ86" ca="1">_xlfn.IFS(MID(N86,4,1)="2",1,MID(N86,5,1)="2",1,TRUE,0)</f>
        <v>0</v>
      </c>
      <c r="DR86" s="80" cm="1">
        <f t="array" aca="1" ref="DR86" ca="1">_xlfn.IFS(MID(O86,4,1)="2",1,MID(O86,5,1)="2",1,TRUE,0)</f>
        <v>0</v>
      </c>
      <c r="DS86" s="80" cm="1">
        <f t="array" aca="1" ref="DS86" ca="1">_xlfn.IFS(MID(P86,4,1)="2",1,MID(P86,5,1)="2",1,TRUE,0)</f>
        <v>0</v>
      </c>
      <c r="DT86" s="80" cm="1">
        <f t="array" aca="1" ref="DT86" ca="1">_xlfn.IFS(MID(Q86,4,1)="2",1,MID(Q86,5,1)="2",1,TRUE,0)</f>
        <v>0</v>
      </c>
      <c r="DU86" s="80" cm="1">
        <f t="array" aca="1" ref="DU86" ca="1">_xlfn.IFS(MID(R86,4,1)="2",1,MID(R86,5,1)="2",1,TRUE,0)</f>
        <v>0</v>
      </c>
      <c r="DV86" s="80" cm="1">
        <f t="array" aca="1" ref="DV86" ca="1">_xlfn.IFS(MID(S86,4,1)="2",1,MID(S86,5,1)="2",1,TRUE,0)</f>
        <v>0</v>
      </c>
      <c r="DW86" s="80" cm="1">
        <f t="array" aca="1" ref="DW86" ca="1">_xlfn.IFS(MID(T86,4,1)="2",1,MID(T86,5,1)="2",1,TRUE,0)</f>
        <v>0</v>
      </c>
      <c r="DX86" s="80" cm="1">
        <f t="array" aca="1" ref="DX86" ca="1">_xlfn.IFS(MID(U86,4,1)="2",1,MID(U86,5,1)="2",1,TRUE,0)</f>
        <v>0</v>
      </c>
      <c r="DY86" s="80" cm="1">
        <f t="array" aca="1" ref="DY86" ca="1">_xlfn.IFS(MID(V86,4,1)="2",1,MID(V86,5,1)="2",1,TRUE,0)</f>
        <v>0</v>
      </c>
      <c r="DZ86" s="80" cm="1">
        <f t="array" aca="1" ref="DZ86" ca="1">_xlfn.IFS(MID(W86,4,1)="2",1,MID(W86,5,1)="2",1,TRUE,0)</f>
        <v>0</v>
      </c>
      <c r="EA86" s="80" cm="1">
        <f t="array" aca="1" ref="EA86" ca="1">_xlfn.IFS(MID(X86,4,1)="2",1,MID(X86,5,1)="2",1,TRUE,0)</f>
        <v>0</v>
      </c>
      <c r="EB86" s="80" cm="1">
        <f t="array" aca="1" ref="EB86" ca="1">_xlfn.IFS(MID(Y86,4,1)="2",1,MID(Y86,5,1)="2",1,TRUE,0)</f>
        <v>0</v>
      </c>
      <c r="EC86" s="80" cm="1">
        <f t="array" aca="1" ref="EC86" ca="1">_xlfn.IFS(MID(Z86,4,1)="2",1,MID(Z86,5,1)="2",1,TRUE,0)</f>
        <v>0</v>
      </c>
      <c r="ED86" s="80" cm="1">
        <f t="array" aca="1" ref="ED86" ca="1">_xlfn.IFS(MID(AA86,4,1)="2",1,MID(AA86,5,1)="2",1,TRUE,0)</f>
        <v>0</v>
      </c>
      <c r="EE86" s="80" cm="1">
        <f t="array" aca="1" ref="EE86" ca="1">_xlfn.IFS(MID(AB86,4,1)="2",1,MID(AB86,5,1)="2",1,TRUE,0)</f>
        <v>0</v>
      </c>
      <c r="EF86" s="80" cm="1">
        <f t="array" aca="1" ref="EF86" ca="1">_xlfn.IFS(MID(AC86,4,1)="2",1,MID(AC86,5,1)="2",1,TRUE,0)</f>
        <v>0</v>
      </c>
      <c r="EG86" s="80" cm="1">
        <f t="array" aca="1" ref="EG86" ca="1">_xlfn.IFS(MID(AD86,4,1)="2",1,MID(AD86,5,1)="2",1,TRUE,0)</f>
        <v>0</v>
      </c>
      <c r="EH86" s="80" cm="1">
        <f t="array" aca="1" ref="EH86" ca="1">_xlfn.IFS(MID(AE86,4,1)="2",1,MID(AE86,5,1)="2",1,TRUE,0)</f>
        <v>0</v>
      </c>
      <c r="EI86" s="80" cm="1">
        <f t="array" aca="1" ref="EI86" ca="1">_xlfn.IFS(MID(AF86,4,1)="2",1,MID(AF86,5,1)="2",1,TRUE,0)</f>
        <v>0</v>
      </c>
      <c r="EJ86" s="80" cm="1">
        <f t="array" aca="1" ref="EJ86" ca="1">_xlfn.IFS(MID(AG86,4,1)="2",1,MID(AG86,5,1)="2",1,TRUE,0)</f>
        <v>0</v>
      </c>
      <c r="EK86" s="80" cm="1">
        <f t="array" aca="1" ref="EK86" ca="1">_xlfn.IFS(MID(AH86,4,1)="2",1,MID(AH86,5,1)="2",1,TRUE,0)</f>
        <v>0</v>
      </c>
      <c r="EL86" s="80" cm="1">
        <f t="array" aca="1" ref="EL86" ca="1">_xlfn.IFS(MID(AI86,4,1)="2",1,MID(AI86,5,1)="2",1,TRUE,0)</f>
        <v>0</v>
      </c>
      <c r="EM86" s="80" cm="1">
        <f t="array" aca="1" ref="EM86" ca="1">_xlfn.IFS(MID(AJ86,4,1)="2",1,MID(AJ86,5,1)="2",1,TRUE,0)</f>
        <v>0</v>
      </c>
      <c r="EN86" s="80" cm="1">
        <f t="array" aca="1" ref="EN86" ca="1">_xlfn.IFS(MID(AK86,4,1)="2",1,MID(AK86,5,1)="2",1,TRUE,0)</f>
        <v>0</v>
      </c>
      <c r="EO86" s="80" cm="1">
        <f t="array" aca="1" ref="EO86" ca="1">_xlfn.IFS(MID(AL86,4,1)="2",1,MID(AL86,5,1)="2",1,TRUE,0)</f>
        <v>0</v>
      </c>
      <c r="EP86" s="80" cm="1">
        <f t="array" aca="1" ref="EP86" ca="1">_xlfn.IFS(MID(AM86,4,1)="2",1,MID(AM86,5,1)="2",1,TRUE,0)</f>
        <v>0</v>
      </c>
      <c r="EQ86" s="80" cm="1">
        <f t="array" aca="1" ref="EQ86" ca="1">_xlfn.IFS(MID(AN86,4,1)="2",1,MID(AN86,5,1)="2",1,TRUE,0)</f>
        <v>0</v>
      </c>
      <c r="ER86" s="80" cm="1">
        <f t="array" aca="1" ref="ER86" ca="1">_xlfn.IFS(MID(AO86,4,1)="2",1,MID(AO86,5,1)="2",1,TRUE,0)</f>
        <v>0</v>
      </c>
      <c r="ES86" s="80" cm="1">
        <f t="array" aca="1" ref="ES86" ca="1">_xlfn.IFS(MID(AP86,4,1)="2",1,MID(AP86,5,1)="2",1,TRUE,0)</f>
        <v>0</v>
      </c>
      <c r="ET86" s="80" cm="1">
        <f t="array" aca="1" ref="ET86" ca="1">_xlfn.IFS(MID(AQ86,4,1)="2",1,MID(AQ86,5,1)="2",1,TRUE,0)</f>
        <v>0</v>
      </c>
      <c r="EU86" s="80" cm="1">
        <f t="array" aca="1" ref="EU86" ca="1">_xlfn.IFS(MID(AR86,4,1)="2",1,MID(AR86,5,1)="2",1,TRUE,0)</f>
        <v>0</v>
      </c>
      <c r="EV86" s="80" cm="1">
        <f t="array" aca="1" ref="EV86" ca="1">_xlfn.IFS(MID(AS86,4,1)="2",1,MID(AS86,5,1)="2",1,TRUE,0)</f>
        <v>0</v>
      </c>
      <c r="EW86" s="80" cm="1">
        <f t="array" aca="1" ref="EW86" ca="1">_xlfn.IFS(MID(AT86,4,1)="2",1,MID(AT86,5,1)="2",1,TRUE,0)</f>
        <v>0</v>
      </c>
      <c r="EX86" s="80" cm="1">
        <f t="array" aca="1" ref="EX86" ca="1">_xlfn.IFS(MID(AU86,4,1)="2",1,MID(AU86,5,1)="2",1,TRUE,0)</f>
        <v>0</v>
      </c>
      <c r="EY86" s="80" cm="1">
        <f t="array" aca="1" ref="EY86" ca="1">_xlfn.IFS(MID(AV86,4,1)="2",1,MID(AV86,5,1)="2",1,TRUE,0)</f>
        <v>0</v>
      </c>
      <c r="EZ86" s="80" cm="1">
        <f t="array" aca="1" ref="EZ86" ca="1">_xlfn.IFS(MID(AW86,4,1)="2",1,MID(AW86,5,1)="2",1,TRUE,0)</f>
        <v>0</v>
      </c>
      <c r="FA86" s="80" cm="1">
        <f t="array" aca="1" ref="FA86" ca="1">_xlfn.IFS(MID(AX86,4,1)="2",1,MID(AX86,5,1)="2",1,TRUE,0)</f>
        <v>0</v>
      </c>
      <c r="FB86" s="80" cm="1">
        <f t="array" aca="1" ref="FB86" ca="1">_xlfn.IFS(MID(AY86,4,1)="2",1,MID(AY86,5,1)="2",1,TRUE,0)</f>
        <v>0</v>
      </c>
      <c r="FC86" s="80" cm="1">
        <f t="array" aca="1" ref="FC86" ca="1">_xlfn.IFS(MID(AZ86,4,1)="2",1,MID(AZ86,5,1)="2",1,TRUE,0)</f>
        <v>0</v>
      </c>
      <c r="FD86" s="80" cm="1">
        <f t="array" aca="1" ref="FD86" ca="1">_xlfn.IFS(MID(BA86,4,1)="2",1,MID(BA86,5,1)="2",1,TRUE,0)</f>
        <v>0</v>
      </c>
      <c r="FE86" s="80" cm="1">
        <f t="array" aca="1" ref="FE86" ca="1">_xlfn.IFS(MID(BB86,4,1)="2",1,MID(BB86,5,1)="2",1,TRUE,0)</f>
        <v>0</v>
      </c>
      <c r="FF86" s="80" cm="1">
        <f t="array" aca="1" ref="FF86" ca="1">_xlfn.IFS(MID(BC86,4,1)="2",1,MID(BC86,5,1)="2",1,TRUE,0)</f>
        <v>0</v>
      </c>
      <c r="FG86" s="80" cm="1">
        <f t="array" aca="1" ref="FG86" ca="1">_xlfn.IFS(MID(BD86,4,1)="2",1,MID(BD86,5,1)="2",1,TRUE,0)</f>
        <v>0</v>
      </c>
      <c r="FH86" s="80" cm="1">
        <f t="array" aca="1" ref="FH86" ca="1">_xlfn.IFS(MID(BE86,4,1)="2",1,MID(BE86,5,1)="2",1,TRUE,0)</f>
        <v>0</v>
      </c>
      <c r="FI86" s="80" cm="1">
        <f t="array" aca="1" ref="FI86" ca="1">_xlfn.IFS(MID(BF86,4,1)="2",1,MID(BF86,5,1)="2",1,TRUE,0)</f>
        <v>0</v>
      </c>
      <c r="FJ86" s="80" cm="1">
        <f t="array" aca="1" ref="FJ86" ca="1">_xlfn.IFS(MID(BG86,4,1)="2",1,MID(BG86,5,1)="2",1,TRUE,0)</f>
        <v>0</v>
      </c>
      <c r="FK86" s="80" cm="1">
        <f t="array" aca="1" ref="FK86" ca="1">_xlfn.IFS(MID(BH86,4,1)="2",1,MID(BH86,5,1)="2",1,TRUE,0)</f>
        <v>0</v>
      </c>
      <c r="FL86" s="80" cm="1">
        <f t="array" aca="1" ref="FL86" ca="1">_xlfn.IFS(MID(BI86,4,1)="2",1,MID(BI86,5,1)="2",1,TRUE,0)</f>
        <v>0</v>
      </c>
      <c r="FM86" s="80" cm="1">
        <f t="array" aca="1" ref="FM86" ca="1">_xlfn.IFS(MID(BJ86,4,1)="2",1,MID(BJ86,5,1)="2",1,TRUE,0)</f>
        <v>0</v>
      </c>
      <c r="FN86" s="80" cm="1">
        <f t="array" aca="1" ref="FN86" ca="1">_xlfn.IFS(MID(BK86,4,1)="2",1,MID(BK86,5,1)="2",1,TRUE,0)</f>
        <v>0</v>
      </c>
      <c r="FO86" s="80" cm="1">
        <f t="array" aca="1" ref="FO86" ca="1">_xlfn.IFS(MID(BL86,4,1)="2",1,MID(BL86,5,1)="2",1,TRUE,0)</f>
        <v>0</v>
      </c>
      <c r="FP86" s="80" cm="1">
        <f t="array" aca="1" ref="FP86" ca="1">_xlfn.IFS(MID(BM86,4,1)="2",1,MID(BM86,5,1)="2",1,TRUE,0)</f>
        <v>0</v>
      </c>
      <c r="FQ86" s="80" cm="1">
        <f t="array" aca="1" ref="FQ86" ca="1">_xlfn.IFS(MID(BN86,4,1)="2",1,MID(BN86,5,1)="2",1,TRUE,0)</f>
        <v>0</v>
      </c>
      <c r="FR86" s="80" cm="1">
        <f t="array" aca="1" ref="FR86" ca="1">_xlfn.IFS(MID(BO86,4,1)="2",1,MID(BO86,5,1)="2",1,TRUE,0)</f>
        <v>0</v>
      </c>
      <c r="FS86" s="80" cm="1">
        <f t="array" aca="1" ref="FS86" ca="1">_xlfn.IFS(MID(BP86,4,1)="2",1,MID(BP86,5,1)="2",1,TRUE,0)</f>
        <v>0</v>
      </c>
      <c r="FT86" s="80" cm="1">
        <f t="array" aca="1" ref="FT86" ca="1">_xlfn.IFS(MID(BQ86,4,1)="2",1,MID(BQ86,5,1)="2",1,TRUE,0)</f>
        <v>0</v>
      </c>
      <c r="FU86" s="80" cm="1">
        <f t="array" aca="1" ref="FU86" ca="1">_xlfn.IFS(MID(BR86,4,1)="2",1,MID(BR86,5,1)="2",1,TRUE,0)</f>
        <v>0</v>
      </c>
      <c r="FV86" s="80" cm="1">
        <f t="array" aca="1" ref="FV86" ca="1">_xlfn.IFS(MID(BS86,4,1)="2",1,MID(BS86,5,1)="2",1,TRUE,0)</f>
        <v>0</v>
      </c>
      <c r="FW86" s="80" cm="1">
        <f t="array" aca="1" ref="FW86" ca="1">_xlfn.IFS(MID(BT86,4,1)="2",1,MID(BT86,5,1)="2",1,TRUE,0)</f>
        <v>0</v>
      </c>
      <c r="FX86" s="80" cm="1">
        <f t="array" aca="1" ref="FX86" ca="1">_xlfn.IFS(MID(BU86,4,1)="2",1,MID(BU86,5,1)="2",1,TRUE,0)</f>
        <v>0</v>
      </c>
      <c r="FY86" s="80" cm="1">
        <f t="array" aca="1" ref="FY86" ca="1">_xlfn.IFS(MID(BV86,4,1)="2",1,MID(BV86,5,1)="2",1,TRUE,0)</f>
        <v>0</v>
      </c>
      <c r="FZ86" s="80" cm="1">
        <f t="array" aca="1" ref="FZ86" ca="1">_xlfn.IFS(MID(BW86,4,1)="2",1,MID(BW86,5,1)="2",1,TRUE,0)</f>
        <v>0</v>
      </c>
      <c r="GA86" s="80" cm="1">
        <f t="array" aca="1" ref="GA86" ca="1">_xlfn.IFS(MID(BX86,4,1)="2",1,MID(BX86,5,1)="2",1,TRUE,0)</f>
        <v>0</v>
      </c>
      <c r="GB86" s="80" cm="1">
        <f t="array" aca="1" ref="GB86" ca="1">_xlfn.IFS(MID(BY86,4,1)="2",1,MID(BY86,5,1)="2",1,TRUE,0)</f>
        <v>0</v>
      </c>
      <c r="GC86" s="80" cm="1">
        <f t="array" aca="1" ref="GC86" ca="1">_xlfn.IFS(MID(BZ86,4,1)="2",1,MID(BZ86,5,1)="2",1,TRUE,0)</f>
        <v>0</v>
      </c>
      <c r="GD86" s="80" cm="1">
        <f t="array" aca="1" ref="GD86" ca="1">_xlfn.IFS(MID(CA86,4,1)="2",1,MID(CA86,5,1)="2",1,TRUE,0)</f>
        <v>0</v>
      </c>
      <c r="GE86" s="80" cm="1">
        <f t="array" aca="1" ref="GE86" ca="1">_xlfn.IFS(MID(CB86,4,1)="2",1,MID(CB86,5,1)="2",1,TRUE,0)</f>
        <v>0</v>
      </c>
      <c r="GF86" s="80" cm="1">
        <f t="array" aca="1" ref="GF86" ca="1">_xlfn.IFS(MID(CC86,4,1)="2",1,MID(CC86,5,1)="2",1,TRUE,0)</f>
        <v>0</v>
      </c>
      <c r="GG86" s="80" cm="1">
        <f t="array" aca="1" ref="GG86" ca="1">_xlfn.IFS(MID(CD86,4,1)="2",1,MID(CD86,5,1)="2",1,TRUE,0)</f>
        <v>0</v>
      </c>
      <c r="GH86" s="80" cm="1">
        <f t="array" aca="1" ref="GH86" ca="1">_xlfn.IFS(MID(CE86,4,1)="2",1,MID(CE86,5,1)="2",1,TRUE,0)</f>
        <v>0</v>
      </c>
      <c r="GI86" s="80" cm="1">
        <f t="array" aca="1" ref="GI86" ca="1">_xlfn.IFS(MID(CF86,4,1)="2",1,MID(CF86,5,1)="2",1,TRUE,0)</f>
        <v>0</v>
      </c>
      <c r="GJ86" s="80" cm="1">
        <f t="array" aca="1" ref="GJ86" ca="1">_xlfn.IFS(MID(CG86,4,1)="2",1,MID(CG86,5,1)="2",1,TRUE,0)</f>
        <v>0</v>
      </c>
      <c r="GK86" s="80" cm="1">
        <f t="array" aca="1" ref="GK86" ca="1">_xlfn.IFS(MID(CH86,4,1)="2",1,MID(CH86,5,1)="2",1,TRUE,0)</f>
        <v>0</v>
      </c>
      <c r="GL86" s="80" cm="1">
        <f t="array" aca="1" ref="GL86" ca="1">_xlfn.IFS(MID(CI86,4,1)="2",1,MID(CI86,5,1)="2",1,TRUE,0)</f>
        <v>0</v>
      </c>
      <c r="GM86" s="80" cm="1">
        <f t="array" aca="1" ref="GM86" ca="1">_xlfn.IFS(MID(CJ86,4,1)="2",1,MID(CJ86,5,1)="2",1,TRUE,0)</f>
        <v>0</v>
      </c>
      <c r="GN86" s="80" cm="1">
        <f t="array" aca="1" ref="GN86" ca="1">_xlfn.IFS(MID(CK86,4,1)="2",1,MID(CK86,5,1)="2",1,TRUE,0)</f>
        <v>0</v>
      </c>
      <c r="GO86" s="80" cm="1">
        <f t="array" aca="1" ref="GO86" ca="1">_xlfn.IFS(MID(CL86,4,1)="2",1,MID(CL86,5,1)="2",1,TRUE,0)</f>
        <v>0</v>
      </c>
      <c r="GP86" s="80" cm="1">
        <f t="array" aca="1" ref="GP86" ca="1">_xlfn.IFS(MID(CM86,4,1)="2",1,MID(CM86,5,1)="2",1,TRUE,0)</f>
        <v>0</v>
      </c>
      <c r="GQ86" s="80" cm="1">
        <f t="array" aca="1" ref="GQ86" ca="1">_xlfn.IFS(MID(CN86,4,1)="2",1,MID(CN86,5,1)="2",1,TRUE,0)</f>
        <v>0</v>
      </c>
      <c r="GR86" s="80" cm="1">
        <f t="array" aca="1" ref="GR86" ca="1">_xlfn.IFS(MID(CO86,4,1)="2",1,MID(CO86,5,1)="2",1,TRUE,0)</f>
        <v>0</v>
      </c>
      <c r="GS86" s="80" cm="1">
        <f t="array" aca="1" ref="GS86" ca="1">_xlfn.IFS(MID(CP86,4,1)="2",1,MID(CP86,5,1)="2",1,TRUE,0)</f>
        <v>0</v>
      </c>
      <c r="GT86" s="80" cm="1">
        <f t="array" aca="1" ref="GT86" ca="1">_xlfn.IFS(MID(CQ86,4,1)="2",1,MID(CQ86,5,1)="2",1,TRUE,0)</f>
        <v>0</v>
      </c>
      <c r="GU86" s="80" cm="1">
        <f t="array" aca="1" ref="GU86" ca="1">_xlfn.IFS(MID(CR86,4,1)="2",1,MID(CR86,5,1)="2",1,TRUE,0)</f>
        <v>0</v>
      </c>
      <c r="GV86" s="80" cm="1">
        <f t="array" aca="1" ref="GV86" ca="1">_xlfn.IFS(MID(CS86,4,1)="2",1,MID(CS86,5,1)="2",1,TRUE,0)</f>
        <v>0</v>
      </c>
      <c r="GW86" s="80" cm="1">
        <f t="array" aca="1" ref="GW86" ca="1">_xlfn.IFS(MID(CT86,4,1)="2",1,MID(CT86,5,1)="2",1,TRUE,0)</f>
        <v>0</v>
      </c>
      <c r="GX86" s="80" cm="1">
        <f t="array" aca="1" ref="GX86" ca="1">_xlfn.IFS(MID(CU86,4,1)="2",1,MID(CU86,5,1)="2",1,TRUE,0)</f>
        <v>0</v>
      </c>
      <c r="GY86" s="80" cm="1">
        <f t="array" aca="1" ref="GY86" ca="1">_xlfn.IFS(MID(CV86,4,1)="2",1,MID(CV86,5,1)="2",1,TRUE,0)</f>
        <v>0</v>
      </c>
      <c r="GZ86" s="80" cm="1">
        <f t="array" aca="1" ref="GZ86" ca="1">_xlfn.IFS(MID(CW86,4,1)="2",1,MID(CW86,5,1)="2",1,TRUE,0)</f>
        <v>0</v>
      </c>
      <c r="HA86" s="80" cm="1">
        <f t="array" aca="1" ref="HA86" ca="1">_xlfn.IFS(MID(CX86,4,1)="2",1,MID(CX86,5,1)="2",1,TRUE,0)</f>
        <v>0</v>
      </c>
      <c r="HB86" s="80" cm="1">
        <f t="array" aca="1" ref="HB86" ca="1">_xlfn.IFS(MID(CY86,4,1)="2",1,MID(CY86,5,1)="2",1,TRUE,0)</f>
        <v>0</v>
      </c>
      <c r="HC86" s="80" cm="1">
        <f t="array" aca="1" ref="HC86" ca="1">_xlfn.IFS(MID(CZ86,4,1)="2",1,MID(CZ86,5,1)="2",1,TRUE,0)</f>
        <v>0</v>
      </c>
      <c r="HD86" s="80" cm="1">
        <f t="array" aca="1" ref="HD86" ca="1">_xlfn.IFS(MID(DA86,4,1)="2",1,MID(DA86,5,1)="2",1,TRUE,0)</f>
        <v>0</v>
      </c>
      <c r="HE86" s="80" cm="1">
        <f t="array" aca="1" ref="HE86" ca="1">_xlfn.IFS(MID(DB86,4,1)="2",1,MID(DB86,5,1)="2",1,TRUE,0)</f>
        <v>0</v>
      </c>
      <c r="HF86" s="80" cm="1">
        <f t="array" aca="1" ref="HF86" ca="1">_xlfn.IFS(MID(DC86,4,1)="2",1,MID(DC86,5,1)="2",1,TRUE,0)</f>
        <v>0</v>
      </c>
      <c r="HG86" s="80" cm="1">
        <f t="array" aca="1" ref="HG86" ca="1">_xlfn.IFS(MID(DD86,4,1)="2",1,MID(DD86,5,1)="2",1,TRUE,0)</f>
        <v>0</v>
      </c>
      <c r="HH86" s="80" cm="1">
        <f t="array" aca="1" ref="HH86" ca="1">_xlfn.IFS(MID(DE86,4,1)="2",1,MID(DE86,5,1)="2",1,TRUE,0)</f>
        <v>0</v>
      </c>
      <c r="HI86" s="80" cm="1">
        <f t="array" aca="1" ref="HI86" ca="1">_xlfn.IFS(MID(DF86,4,1)="2",1,MID(DF86,5,1)="2",1,TRUE,0)</f>
        <v>0</v>
      </c>
      <c r="HJ86" s="80" cm="1">
        <f t="array" aca="1" ref="HJ86" ca="1">_xlfn.IFS(MID(DG86,4,1)="2",1,MID(DG86,5,1)="2",1,TRUE,0)</f>
        <v>0</v>
      </c>
      <c r="HK86" s="80" cm="1">
        <f t="array" aca="1" ref="HK86" ca="1">_xlfn.IFS(MID(DH86,4,1)="2",1,MID(DH86,5,1)="2",1,TRUE,0)</f>
        <v>0</v>
      </c>
      <c r="HL86" s="80" cm="1">
        <f t="array" aca="1" ref="HL86" ca="1">_xlfn.IFS(MID(DI86,4,1)="2",1,MID(DI86,5,1)="2",1,TRUE,0)</f>
        <v>0</v>
      </c>
    </row>
    <row r="87" spans="1:220" s="80" customFormat="1" ht="26" x14ac:dyDescent="0.2">
      <c r="A87" s="268">
        <v>90</v>
      </c>
      <c r="B87" s="269" t="s">
        <v>2458</v>
      </c>
      <c r="C87" s="269" t="s">
        <v>2463</v>
      </c>
      <c r="D87" s="270" t="s">
        <v>2497</v>
      </c>
      <c r="E87" s="250"/>
      <c r="G87" s="80">
        <v>7</v>
      </c>
      <c r="H87" s="280" t="str" cm="1">
        <f t="array" ref="H87">INDEX(コード化!$CG$5:$CQ$110,H$3-6,$G87)</f>
        <v>70000</v>
      </c>
      <c r="I87" s="280" t="str" cm="1">
        <f t="array" ref="I87">INDEX(コード化!$CG$5:$CQ$110,I$3-6,$G87)</f>
        <v>70000</v>
      </c>
      <c r="J87" s="280" t="str" cm="1">
        <f t="array" ref="J87">INDEX(コード化!$CG$5:$CQ$110,J$3-6,$G87)</f>
        <v>70000</v>
      </c>
      <c r="K87" s="280" t="str" cm="1">
        <f t="array" ref="K87">INDEX(コード化!$CG$5:$CQ$110,K$3-6,$G87)</f>
        <v>70000</v>
      </c>
      <c r="L87" s="280" t="str" cm="1">
        <f t="array" ref="L87">INDEX(コード化!$CG$5:$CQ$110,L$3-6,$G87)</f>
        <v>70000</v>
      </c>
      <c r="M87" s="280" t="str" cm="1">
        <f t="array" ref="M87">INDEX(コード化!$CG$5:$CQ$110,M$3-6,$G87)</f>
        <v>70000</v>
      </c>
      <c r="N87" s="280" t="str" cm="1">
        <f t="array" aca="1" ref="N87" ca="1">INDEX(コード化!$CG$5:$CQ$110,N$3-6,$G87)</f>
        <v>70000</v>
      </c>
      <c r="O87" s="280" t="str" cm="1">
        <f t="array" aca="1" ref="O87" ca="1">INDEX(コード化!$CG$5:$CQ$110,O$3-6,$G87)</f>
        <v>70000</v>
      </c>
      <c r="P87" s="280" t="str" cm="1">
        <f t="array" aca="1" ref="P87" ca="1">INDEX(コード化!$CG$5:$CQ$110,P$3-6,$G87)</f>
        <v>70000</v>
      </c>
      <c r="Q87" s="280" t="str" cm="1">
        <f t="array" aca="1" ref="Q87" ca="1">INDEX(コード化!$CG$5:$CQ$110,Q$3-6,$G87)</f>
        <v>70000</v>
      </c>
      <c r="R87" s="280" t="str" cm="1">
        <f t="array" aca="1" ref="R87" ca="1">INDEX(コード化!$CG$5:$CQ$110,R$3-6,$G87)</f>
        <v>70000</v>
      </c>
      <c r="S87" s="280" t="str" cm="1">
        <f t="array" aca="1" ref="S87" ca="1">INDEX(コード化!$CG$5:$CQ$110,S$3-6,$G87)</f>
        <v>70000</v>
      </c>
      <c r="T87" s="280" t="str" cm="1">
        <f t="array" aca="1" ref="T87" ca="1">INDEX(コード化!$CG$5:$CQ$110,T$3-6,$G87)</f>
        <v>70000</v>
      </c>
      <c r="U87" s="280" t="str" cm="1">
        <f t="array" aca="1" ref="U87" ca="1">INDEX(コード化!$CG$5:$CQ$110,U$3-6,$G87)</f>
        <v>70000</v>
      </c>
      <c r="V87" s="280" t="str" cm="1">
        <f t="array" aca="1" ref="V87" ca="1">INDEX(コード化!$CG$5:$CQ$110,V$3-6,$G87)</f>
        <v>70000</v>
      </c>
      <c r="W87" s="280" t="str" cm="1">
        <f t="array" aca="1" ref="W87" ca="1">INDEX(コード化!$CG$5:$CQ$110,W$3-6,$G87)</f>
        <v>70000</v>
      </c>
      <c r="X87" s="280" t="str" cm="1">
        <f t="array" aca="1" ref="X87" ca="1">INDEX(コード化!$CG$5:$CQ$110,X$3-6,$G87)</f>
        <v>70000</v>
      </c>
      <c r="Y87" s="280" t="str" cm="1">
        <f t="array" aca="1" ref="Y87" ca="1">INDEX(コード化!$CG$5:$CQ$110,Y$3-6,$G87)</f>
        <v>70000</v>
      </c>
      <c r="Z87" s="280" t="str" cm="1">
        <f t="array" aca="1" ref="Z87" ca="1">INDEX(コード化!$CG$5:$CQ$110,Z$3-6,$G87)</f>
        <v>70000</v>
      </c>
      <c r="AA87" s="280" t="str" cm="1">
        <f t="array" aca="1" ref="AA87" ca="1">INDEX(コード化!$CG$5:$CQ$110,AA$3-6,$G87)</f>
        <v>70000</v>
      </c>
      <c r="AB87" s="280" t="str" cm="1">
        <f t="array" aca="1" ref="AB87" ca="1">INDEX(コード化!$CG$5:$CQ$110,AB$3-6,$G87)</f>
        <v>70000</v>
      </c>
      <c r="AC87" s="280" t="str" cm="1">
        <f t="array" aca="1" ref="AC87" ca="1">INDEX(コード化!$CG$5:$CQ$110,AC$3-6,$G87)</f>
        <v>70000</v>
      </c>
      <c r="AD87" s="280" t="str" cm="1">
        <f t="array" aca="1" ref="AD87" ca="1">INDEX(コード化!$CG$5:$CQ$110,AD$3-6,$G87)</f>
        <v>70000</v>
      </c>
      <c r="AE87" s="280" t="str" cm="1">
        <f t="array" aca="1" ref="AE87" ca="1">INDEX(コード化!$CG$5:$CQ$110,AE$3-6,$G87)</f>
        <v>70000</v>
      </c>
      <c r="AF87" s="280" t="str" cm="1">
        <f t="array" aca="1" ref="AF87" ca="1">INDEX(コード化!$CG$5:$CQ$110,AF$3-6,$G87)</f>
        <v>70000</v>
      </c>
      <c r="AG87" s="280" t="str" cm="1">
        <f t="array" aca="1" ref="AG87" ca="1">INDEX(コード化!$CG$5:$CQ$110,AG$3-6,$G87)</f>
        <v>70000</v>
      </c>
      <c r="AH87" s="280" t="str" cm="1">
        <f t="array" aca="1" ref="AH87" ca="1">INDEX(コード化!$CG$5:$CQ$110,AH$3-6,$G87)</f>
        <v>70000</v>
      </c>
      <c r="AI87" s="280" t="str" cm="1">
        <f t="array" aca="1" ref="AI87" ca="1">INDEX(コード化!$CG$5:$CQ$110,AI$3-6,$G87)</f>
        <v>70000</v>
      </c>
      <c r="AJ87" s="280" t="str" cm="1">
        <f t="array" aca="1" ref="AJ87" ca="1">INDEX(コード化!$CG$5:$CQ$110,AJ$3-6,$G87)</f>
        <v>70000</v>
      </c>
      <c r="AK87" s="280" t="str" cm="1">
        <f t="array" aca="1" ref="AK87" ca="1">INDEX(コード化!$CG$5:$CQ$110,AK$3-6,$G87)</f>
        <v>70000</v>
      </c>
      <c r="AL87" s="280" t="str" cm="1">
        <f t="array" aca="1" ref="AL87" ca="1">INDEX(コード化!$CG$5:$CQ$110,AL$3-6,$G87)</f>
        <v>70000</v>
      </c>
      <c r="AM87" s="280" t="str" cm="1">
        <f t="array" aca="1" ref="AM87" ca="1">INDEX(コード化!$CG$5:$CQ$110,AM$3-6,$G87)</f>
        <v>70000</v>
      </c>
      <c r="AN87" s="280" t="str" cm="1">
        <f t="array" aca="1" ref="AN87" ca="1">INDEX(コード化!$CG$5:$CQ$110,AN$3-6,$G87)</f>
        <v>70000</v>
      </c>
      <c r="AO87" s="280" t="str" cm="1">
        <f t="array" aca="1" ref="AO87" ca="1">INDEX(コード化!$CG$5:$CQ$110,AO$3-6,$G87)</f>
        <v>70000</v>
      </c>
      <c r="AP87" s="280" t="str" cm="1">
        <f t="array" aca="1" ref="AP87" ca="1">INDEX(コード化!$CG$5:$CQ$110,AP$3-6,$G87)</f>
        <v>70000</v>
      </c>
      <c r="AQ87" s="280" t="str" cm="1">
        <f t="array" aca="1" ref="AQ87" ca="1">INDEX(コード化!$CG$5:$CQ$110,AQ$3-6,$G87)</f>
        <v>70000</v>
      </c>
      <c r="AR87" s="280" t="str" cm="1">
        <f t="array" aca="1" ref="AR87" ca="1">INDEX(コード化!$CG$5:$CQ$110,AR$3-6,$G87)</f>
        <v>70000</v>
      </c>
      <c r="AS87" s="280" t="str" cm="1">
        <f t="array" aca="1" ref="AS87" ca="1">INDEX(コード化!$CG$5:$CQ$110,AS$3-6,$G87)</f>
        <v>70000</v>
      </c>
      <c r="AT87" s="280" t="str" cm="1">
        <f t="array" aca="1" ref="AT87" ca="1">INDEX(コード化!$CG$5:$CQ$110,AT$3-6,$G87)</f>
        <v>70000</v>
      </c>
      <c r="AU87" s="280" t="str" cm="1">
        <f t="array" aca="1" ref="AU87" ca="1">INDEX(コード化!$CG$5:$CQ$110,AU$3-6,$G87)</f>
        <v>70000</v>
      </c>
      <c r="AV87" s="280" t="str" cm="1">
        <f t="array" aca="1" ref="AV87" ca="1">INDEX(コード化!$CG$5:$CQ$110,AV$3-6,$G87)</f>
        <v>70000</v>
      </c>
      <c r="AW87" s="280" t="str" cm="1">
        <f t="array" aca="1" ref="AW87" ca="1">INDEX(コード化!$CG$5:$CQ$110,AW$3-6,$G87)</f>
        <v>70000</v>
      </c>
      <c r="AX87" s="280" t="str" cm="1">
        <f t="array" aca="1" ref="AX87" ca="1">INDEX(コード化!$CG$5:$CQ$110,AX$3-6,$G87)</f>
        <v>70000</v>
      </c>
      <c r="AY87" s="280" t="str" cm="1">
        <f t="array" aca="1" ref="AY87" ca="1">INDEX(コード化!$CG$5:$CQ$110,AY$3-6,$G87)</f>
        <v>70000</v>
      </c>
      <c r="AZ87" s="280" t="str" cm="1">
        <f t="array" aca="1" ref="AZ87" ca="1">INDEX(コード化!$CG$5:$CQ$110,AZ$3-6,$G87)</f>
        <v>70000</v>
      </c>
      <c r="BA87" s="280" t="str" cm="1">
        <f t="array" aca="1" ref="BA87" ca="1">INDEX(コード化!$CG$5:$CQ$110,BA$3-6,$G87)</f>
        <v>70000</v>
      </c>
      <c r="BB87" s="280" t="str" cm="1">
        <f t="array" aca="1" ref="BB87" ca="1">INDEX(コード化!$CG$5:$CQ$110,BB$3-6,$G87)</f>
        <v>70000</v>
      </c>
      <c r="BC87" s="280" t="str" cm="1">
        <f t="array" aca="1" ref="BC87" ca="1">INDEX(コード化!$CG$5:$CQ$110,BC$3-6,$G87)</f>
        <v>70000</v>
      </c>
      <c r="BD87" s="280" t="str" cm="1">
        <f t="array" aca="1" ref="BD87" ca="1">INDEX(コード化!$CG$5:$CQ$110,BD$3-6,$G87)</f>
        <v>70000</v>
      </c>
      <c r="BE87" s="280" t="str" cm="1">
        <f t="array" aca="1" ref="BE87" ca="1">INDEX(コード化!$CG$5:$CQ$110,BE$3-6,$G87)</f>
        <v>70000</v>
      </c>
      <c r="BF87" s="280" t="str" cm="1">
        <f t="array" aca="1" ref="BF87" ca="1">INDEX(コード化!$CG$5:$CQ$110,BF$3-6,$G87)</f>
        <v>70000</v>
      </c>
      <c r="BG87" s="280" t="str" cm="1">
        <f t="array" aca="1" ref="BG87" ca="1">INDEX(コード化!$CG$5:$CQ$110,BG$3-6,$G87)</f>
        <v>70000</v>
      </c>
      <c r="BH87" s="280" t="str" cm="1">
        <f t="array" aca="1" ref="BH87" ca="1">INDEX(コード化!$CG$5:$CQ$110,BH$3-6,$G87)</f>
        <v>70000</v>
      </c>
      <c r="BI87" s="280" t="str" cm="1">
        <f t="array" aca="1" ref="BI87" ca="1">INDEX(コード化!$CG$5:$CQ$110,BI$3-6,$G87)</f>
        <v>70000</v>
      </c>
      <c r="BJ87" s="280" t="str" cm="1">
        <f t="array" aca="1" ref="BJ87" ca="1">INDEX(コード化!$CG$5:$CQ$110,BJ$3-6,$G87)</f>
        <v>70000</v>
      </c>
      <c r="BK87" s="280" t="str" cm="1">
        <f t="array" aca="1" ref="BK87" ca="1">INDEX(コード化!$CG$5:$CQ$110,BK$3-6,$G87)</f>
        <v>70000</v>
      </c>
      <c r="BL87" s="280" t="str" cm="1">
        <f t="array" aca="1" ref="BL87" ca="1">INDEX(コード化!$CG$5:$CQ$110,BL$3-6,$G87)</f>
        <v>70000</v>
      </c>
      <c r="BM87" s="280" t="str" cm="1">
        <f t="array" aca="1" ref="BM87" ca="1">INDEX(コード化!$CG$5:$CQ$110,BM$3-6,$G87)</f>
        <v>70000</v>
      </c>
      <c r="BN87" s="280" t="str" cm="1">
        <f t="array" aca="1" ref="BN87" ca="1">INDEX(コード化!$CG$5:$CQ$110,BN$3-6,$G87)</f>
        <v>70000</v>
      </c>
      <c r="BO87" s="280" t="str" cm="1">
        <f t="array" aca="1" ref="BO87" ca="1">INDEX(コード化!$CG$5:$CQ$110,BO$3-6,$G87)</f>
        <v>70000</v>
      </c>
      <c r="BP87" s="280" t="str" cm="1">
        <f t="array" aca="1" ref="BP87" ca="1">INDEX(コード化!$CG$5:$CQ$110,BP$3-6,$G87)</f>
        <v>70000</v>
      </c>
      <c r="BQ87" s="280" t="str" cm="1">
        <f t="array" aca="1" ref="BQ87" ca="1">INDEX(コード化!$CG$5:$CQ$110,BQ$3-6,$G87)</f>
        <v>70000</v>
      </c>
      <c r="BR87" s="280" t="str" cm="1">
        <f t="array" aca="1" ref="BR87" ca="1">INDEX(コード化!$CG$5:$CQ$110,BR$3-6,$G87)</f>
        <v>70000</v>
      </c>
      <c r="BS87" s="280" t="str" cm="1">
        <f t="array" aca="1" ref="BS87" ca="1">INDEX(コード化!$CG$5:$CQ$110,BS$3-6,$G87)</f>
        <v>70000</v>
      </c>
      <c r="BT87" s="280" t="str" cm="1">
        <f t="array" aca="1" ref="BT87" ca="1">INDEX(コード化!$CG$5:$CQ$110,BT$3-6,$G87)</f>
        <v>70000</v>
      </c>
      <c r="BU87" s="280" t="str" cm="1">
        <f t="array" aca="1" ref="BU87" ca="1">INDEX(コード化!$CG$5:$CQ$110,BU$3-6,$G87)</f>
        <v>70000</v>
      </c>
      <c r="BV87" s="280" t="str" cm="1">
        <f t="array" aca="1" ref="BV87" ca="1">INDEX(コード化!$CG$5:$CQ$110,BV$3-6,$G87)</f>
        <v>70000</v>
      </c>
      <c r="BW87" s="280" t="str" cm="1">
        <f t="array" aca="1" ref="BW87" ca="1">INDEX(コード化!$CG$5:$CQ$110,BW$3-6,$G87)</f>
        <v>70000</v>
      </c>
      <c r="BX87" s="280" t="str" cm="1">
        <f t="array" aca="1" ref="BX87" ca="1">INDEX(コード化!$CG$5:$CQ$110,BX$3-6,$G87)</f>
        <v>70000</v>
      </c>
      <c r="BY87" s="280" t="str" cm="1">
        <f t="array" aca="1" ref="BY87" ca="1">INDEX(コード化!$CG$5:$CQ$110,BY$3-6,$G87)</f>
        <v>70000</v>
      </c>
      <c r="BZ87" s="280" t="str" cm="1">
        <f t="array" aca="1" ref="BZ87" ca="1">INDEX(コード化!$CG$5:$CQ$110,BZ$3-6,$G87)</f>
        <v>70000</v>
      </c>
      <c r="CA87" s="280" t="str" cm="1">
        <f t="array" aca="1" ref="CA87" ca="1">INDEX(コード化!$CG$5:$CQ$110,CA$3-6,$G87)</f>
        <v>70000</v>
      </c>
      <c r="CB87" s="280" t="str" cm="1">
        <f t="array" aca="1" ref="CB87" ca="1">INDEX(コード化!$CG$5:$CQ$110,CB$3-6,$G87)</f>
        <v>70000</v>
      </c>
      <c r="CC87" s="280" t="str" cm="1">
        <f t="array" aca="1" ref="CC87" ca="1">INDEX(コード化!$CG$5:$CQ$110,CC$3-6,$G87)</f>
        <v>70000</v>
      </c>
      <c r="CD87" s="280" t="str" cm="1">
        <f t="array" aca="1" ref="CD87" ca="1">INDEX(コード化!$CG$5:$CQ$110,CD$3-6,$G87)</f>
        <v>70000</v>
      </c>
      <c r="CE87" s="280" t="str" cm="1">
        <f t="array" aca="1" ref="CE87" ca="1">INDEX(コード化!$CG$5:$CQ$110,CE$3-6,$G87)</f>
        <v>70000</v>
      </c>
      <c r="CF87" s="280" t="str" cm="1">
        <f t="array" aca="1" ref="CF87" ca="1">INDEX(コード化!$CG$5:$CQ$110,CF$3-6,$G87)</f>
        <v>70000</v>
      </c>
      <c r="CG87" s="280" t="str" cm="1">
        <f t="array" aca="1" ref="CG87" ca="1">INDEX(コード化!$CG$5:$CQ$110,CG$3-6,$G87)</f>
        <v>70000</v>
      </c>
      <c r="CH87" s="280" t="str" cm="1">
        <f t="array" aca="1" ref="CH87" ca="1">INDEX(コード化!$CG$5:$CQ$110,CH$3-6,$G87)</f>
        <v>70000</v>
      </c>
      <c r="CI87" s="280" t="str" cm="1">
        <f t="array" aca="1" ref="CI87" ca="1">INDEX(コード化!$CG$5:$CQ$110,CI$3-6,$G87)</f>
        <v>70000</v>
      </c>
      <c r="CJ87" s="280" t="str" cm="1">
        <f t="array" aca="1" ref="CJ87" ca="1">INDEX(コード化!$CG$5:$CQ$110,CJ$3-6,$G87)</f>
        <v>70000</v>
      </c>
      <c r="CK87" s="280" t="str" cm="1">
        <f t="array" aca="1" ref="CK87" ca="1">INDEX(コード化!$CG$5:$CQ$110,CK$3-6,$G87)</f>
        <v>70000</v>
      </c>
      <c r="CL87" s="280" t="str" cm="1">
        <f t="array" aca="1" ref="CL87" ca="1">INDEX(コード化!$CG$5:$CQ$110,CL$3-6,$G87)</f>
        <v>70000</v>
      </c>
      <c r="CM87" s="280" t="str" cm="1">
        <f t="array" aca="1" ref="CM87" ca="1">INDEX(コード化!$CG$5:$CQ$110,CM$3-6,$G87)</f>
        <v>70000</v>
      </c>
      <c r="CN87" s="280" t="str" cm="1">
        <f t="array" aca="1" ref="CN87" ca="1">INDEX(コード化!$CG$5:$CQ$110,CN$3-6,$G87)</f>
        <v>70000</v>
      </c>
      <c r="CO87" s="280" t="str" cm="1">
        <f t="array" aca="1" ref="CO87" ca="1">INDEX(コード化!$CG$5:$CQ$110,CO$3-6,$G87)</f>
        <v>70000</v>
      </c>
      <c r="CP87" s="280" t="str" cm="1">
        <f t="array" aca="1" ref="CP87" ca="1">INDEX(コード化!$CG$5:$CQ$110,CP$3-6,$G87)</f>
        <v>70000</v>
      </c>
      <c r="CQ87" s="280" t="str" cm="1">
        <f t="array" aca="1" ref="CQ87" ca="1">INDEX(コード化!$CG$5:$CQ$110,CQ$3-6,$G87)</f>
        <v>70000</v>
      </c>
      <c r="CR87" s="280" t="str" cm="1">
        <f t="array" aca="1" ref="CR87" ca="1">INDEX(コード化!$CG$5:$CQ$110,CR$3-6,$G87)</f>
        <v>70000</v>
      </c>
      <c r="CS87" s="280" t="str" cm="1">
        <f t="array" aca="1" ref="CS87" ca="1">INDEX(コード化!$CG$5:$CQ$110,CS$3-6,$G87)</f>
        <v>70000</v>
      </c>
      <c r="CT87" s="280" t="str" cm="1">
        <f t="array" aca="1" ref="CT87" ca="1">INDEX(コード化!$CG$5:$CQ$110,CT$3-6,$G87)</f>
        <v>70000</v>
      </c>
      <c r="CU87" s="280" t="str" cm="1">
        <f t="array" aca="1" ref="CU87" ca="1">INDEX(コード化!$CG$5:$CQ$110,CU$3-6,$G87)</f>
        <v>70000</v>
      </c>
      <c r="CV87" s="280" t="str" cm="1">
        <f t="array" aca="1" ref="CV87" ca="1">INDEX(コード化!$CG$5:$CQ$110,CV$3-6,$G87)</f>
        <v>70000</v>
      </c>
      <c r="CW87" s="280" t="str" cm="1">
        <f t="array" aca="1" ref="CW87" ca="1">INDEX(コード化!$CG$5:$CQ$110,CW$3-6,$G87)</f>
        <v>70000</v>
      </c>
      <c r="CX87" s="280" t="str" cm="1">
        <f t="array" aca="1" ref="CX87" ca="1">INDEX(コード化!$CG$5:$CQ$110,CX$3-6,$G87)</f>
        <v>70000</v>
      </c>
      <c r="CY87" s="280" t="str" cm="1">
        <f t="array" aca="1" ref="CY87" ca="1">INDEX(コード化!$CG$5:$CQ$110,CY$3-6,$G87)</f>
        <v>70000</v>
      </c>
      <c r="CZ87" s="280" t="str" cm="1">
        <f t="array" aca="1" ref="CZ87" ca="1">INDEX(コード化!$CG$5:$CQ$110,CZ$3-6,$G87)</f>
        <v>70000</v>
      </c>
      <c r="DA87" s="280" t="str" cm="1">
        <f t="array" aca="1" ref="DA87" ca="1">INDEX(コード化!$CG$5:$CQ$110,DA$3-6,$G87)</f>
        <v>70000</v>
      </c>
      <c r="DB87" s="280" t="str" cm="1">
        <f t="array" aca="1" ref="DB87" ca="1">INDEX(コード化!$CG$5:$CQ$110,DB$3-6,$G87)</f>
        <v>70000</v>
      </c>
      <c r="DC87" s="280" t="str" cm="1">
        <f t="array" aca="1" ref="DC87" ca="1">INDEX(コード化!$CG$5:$CQ$110,DC$3-6,$G87)</f>
        <v>70000</v>
      </c>
      <c r="DD87" s="280" t="str" cm="1">
        <f t="array" aca="1" ref="DD87" ca="1">INDEX(コード化!$CG$5:$CQ$110,DD$3-6,$G87)</f>
        <v>70000</v>
      </c>
      <c r="DE87" s="280" t="str" cm="1">
        <f t="array" aca="1" ref="DE87" ca="1">INDEX(コード化!$CG$5:$CQ$110,DE$3-6,$G87)</f>
        <v>70000</v>
      </c>
      <c r="DF87" s="280" t="str" cm="1">
        <f t="array" aca="1" ref="DF87" ca="1">INDEX(コード化!$CG$5:$CQ$110,DF$3-6,$G87)</f>
        <v>70000</v>
      </c>
      <c r="DG87" s="280" t="str" cm="1">
        <f t="array" aca="1" ref="DG87" ca="1">INDEX(コード化!$CG$5:$CQ$110,DG$3-6,$G87)</f>
        <v>70000</v>
      </c>
      <c r="DH87" s="280" t="str" cm="1">
        <f t="array" aca="1" ref="DH87" ca="1">INDEX(コード化!$CG$5:$CQ$110,DH$3-6,$G87)</f>
        <v>70000</v>
      </c>
      <c r="DI87" s="280" t="str" cm="1">
        <f t="array" aca="1" ref="DI87" ca="1">INDEX(コード化!$CG$5:$CQ$110,DI$3-6,$G87)</f>
        <v>70000</v>
      </c>
      <c r="DK87" s="80" cm="1">
        <f t="array" ref="DK87">_xlfn.IFS(MID(H87,4,1)="1",1,MID(H87,5,1)="1",1,TRUE,0)</f>
        <v>0</v>
      </c>
      <c r="DL87" s="80" cm="1">
        <f t="array" ref="DL87">_xlfn.IFS(MID(I87,4,1)="1",1,MID(I87,5,1)="1",1,TRUE,0)</f>
        <v>0</v>
      </c>
      <c r="DM87" s="80" cm="1">
        <f t="array" ref="DM87">_xlfn.IFS(MID(J87,4,1)="1",1,MID(J87,5,1)="1",1,TRUE,0)</f>
        <v>0</v>
      </c>
      <c r="DN87" s="80" cm="1">
        <f t="array" ref="DN87">_xlfn.IFS(MID(K87,4,1)="1",1,MID(K87,5,1)="1",1,TRUE,0)</f>
        <v>0</v>
      </c>
      <c r="DO87" s="80" cm="1">
        <f t="array" ref="DO87">_xlfn.IFS(MID(L87,4,1)="1",1,MID(L87,5,1)="1",1,TRUE,0)</f>
        <v>0</v>
      </c>
      <c r="DP87" s="80" cm="1">
        <f t="array" ref="DP87">_xlfn.IFS(MID(M87,4,1)="1",1,MID(M87,5,1)="1",1,TRUE,0)</f>
        <v>0</v>
      </c>
      <c r="DQ87" s="80" cm="1">
        <f t="array" aca="1" ref="DQ87" ca="1">_xlfn.IFS(MID(N87,4,1)="1",1,MID(N87,5,1)="1",1,TRUE,0)</f>
        <v>0</v>
      </c>
      <c r="DR87" s="80" cm="1">
        <f t="array" aca="1" ref="DR87" ca="1">_xlfn.IFS(MID(O87,4,1)="1",1,MID(O87,5,1)="1",1,TRUE,0)</f>
        <v>0</v>
      </c>
      <c r="DS87" s="80" cm="1">
        <f t="array" aca="1" ref="DS87" ca="1">_xlfn.IFS(MID(P87,4,1)="1",1,MID(P87,5,1)="1",1,TRUE,0)</f>
        <v>0</v>
      </c>
      <c r="DT87" s="80" cm="1">
        <f t="array" aca="1" ref="DT87" ca="1">_xlfn.IFS(MID(Q87,4,1)="1",1,MID(Q87,5,1)="1",1,TRUE,0)</f>
        <v>0</v>
      </c>
      <c r="DU87" s="80" cm="1">
        <f t="array" aca="1" ref="DU87" ca="1">_xlfn.IFS(MID(R87,4,1)="1",1,MID(R87,5,1)="1",1,TRUE,0)</f>
        <v>0</v>
      </c>
      <c r="DV87" s="80" cm="1">
        <f t="array" aca="1" ref="DV87" ca="1">_xlfn.IFS(MID(S87,4,1)="1",1,MID(S87,5,1)="1",1,TRUE,0)</f>
        <v>0</v>
      </c>
      <c r="DW87" s="80" cm="1">
        <f t="array" aca="1" ref="DW87" ca="1">_xlfn.IFS(MID(T87,4,1)="1",1,MID(T87,5,1)="1",1,TRUE,0)</f>
        <v>0</v>
      </c>
      <c r="DX87" s="80" cm="1">
        <f t="array" aca="1" ref="DX87" ca="1">_xlfn.IFS(MID(U87,4,1)="1",1,MID(U87,5,1)="1",1,TRUE,0)</f>
        <v>0</v>
      </c>
      <c r="DY87" s="80" cm="1">
        <f t="array" aca="1" ref="DY87" ca="1">_xlfn.IFS(MID(V87,4,1)="1",1,MID(V87,5,1)="1",1,TRUE,0)</f>
        <v>0</v>
      </c>
      <c r="DZ87" s="80" cm="1">
        <f t="array" aca="1" ref="DZ87" ca="1">_xlfn.IFS(MID(W87,4,1)="1",1,MID(W87,5,1)="1",1,TRUE,0)</f>
        <v>0</v>
      </c>
      <c r="EA87" s="80" cm="1">
        <f t="array" aca="1" ref="EA87" ca="1">_xlfn.IFS(MID(X87,4,1)="1",1,MID(X87,5,1)="1",1,TRUE,0)</f>
        <v>0</v>
      </c>
      <c r="EB87" s="80" cm="1">
        <f t="array" aca="1" ref="EB87" ca="1">_xlfn.IFS(MID(Y87,4,1)="1",1,MID(Y87,5,1)="1",1,TRUE,0)</f>
        <v>0</v>
      </c>
      <c r="EC87" s="80" cm="1">
        <f t="array" aca="1" ref="EC87" ca="1">_xlfn.IFS(MID(Z87,4,1)="1",1,MID(Z87,5,1)="1",1,TRUE,0)</f>
        <v>0</v>
      </c>
      <c r="ED87" s="80" cm="1">
        <f t="array" aca="1" ref="ED87" ca="1">_xlfn.IFS(MID(AA87,4,1)="1",1,MID(AA87,5,1)="1",1,TRUE,0)</f>
        <v>0</v>
      </c>
      <c r="EE87" s="80" cm="1">
        <f t="array" aca="1" ref="EE87" ca="1">_xlfn.IFS(MID(AB87,4,1)="1",1,MID(AB87,5,1)="1",1,TRUE,0)</f>
        <v>0</v>
      </c>
      <c r="EF87" s="80" cm="1">
        <f t="array" aca="1" ref="EF87" ca="1">_xlfn.IFS(MID(AC87,4,1)="1",1,MID(AC87,5,1)="1",1,TRUE,0)</f>
        <v>0</v>
      </c>
      <c r="EG87" s="80" cm="1">
        <f t="array" aca="1" ref="EG87" ca="1">_xlfn.IFS(MID(AD87,4,1)="1",1,MID(AD87,5,1)="1",1,TRUE,0)</f>
        <v>0</v>
      </c>
      <c r="EH87" s="80" cm="1">
        <f t="array" aca="1" ref="EH87" ca="1">_xlfn.IFS(MID(AE87,4,1)="1",1,MID(AE87,5,1)="1",1,TRUE,0)</f>
        <v>0</v>
      </c>
      <c r="EI87" s="80" cm="1">
        <f t="array" aca="1" ref="EI87" ca="1">_xlfn.IFS(MID(AF87,4,1)="1",1,MID(AF87,5,1)="1",1,TRUE,0)</f>
        <v>0</v>
      </c>
      <c r="EJ87" s="80" cm="1">
        <f t="array" aca="1" ref="EJ87" ca="1">_xlfn.IFS(MID(AG87,4,1)="1",1,MID(AG87,5,1)="1",1,TRUE,0)</f>
        <v>0</v>
      </c>
      <c r="EK87" s="80" cm="1">
        <f t="array" aca="1" ref="EK87" ca="1">_xlfn.IFS(MID(AH87,4,1)="1",1,MID(AH87,5,1)="1",1,TRUE,0)</f>
        <v>0</v>
      </c>
      <c r="EL87" s="80" cm="1">
        <f t="array" aca="1" ref="EL87" ca="1">_xlfn.IFS(MID(AI87,4,1)="1",1,MID(AI87,5,1)="1",1,TRUE,0)</f>
        <v>0</v>
      </c>
      <c r="EM87" s="80" cm="1">
        <f t="array" aca="1" ref="EM87" ca="1">_xlfn.IFS(MID(AJ87,4,1)="1",1,MID(AJ87,5,1)="1",1,TRUE,0)</f>
        <v>0</v>
      </c>
      <c r="EN87" s="80" cm="1">
        <f t="array" aca="1" ref="EN87" ca="1">_xlfn.IFS(MID(AK87,4,1)="1",1,MID(AK87,5,1)="1",1,TRUE,0)</f>
        <v>0</v>
      </c>
      <c r="EO87" s="80" cm="1">
        <f t="array" aca="1" ref="EO87" ca="1">_xlfn.IFS(MID(AL87,4,1)="1",1,MID(AL87,5,1)="1",1,TRUE,0)</f>
        <v>0</v>
      </c>
      <c r="EP87" s="80" cm="1">
        <f t="array" aca="1" ref="EP87" ca="1">_xlfn.IFS(MID(AM87,4,1)="1",1,MID(AM87,5,1)="1",1,TRUE,0)</f>
        <v>0</v>
      </c>
      <c r="EQ87" s="80" cm="1">
        <f t="array" aca="1" ref="EQ87" ca="1">_xlfn.IFS(MID(AN87,4,1)="1",1,MID(AN87,5,1)="1",1,TRUE,0)</f>
        <v>0</v>
      </c>
      <c r="ER87" s="80" cm="1">
        <f t="array" aca="1" ref="ER87" ca="1">_xlfn.IFS(MID(AO87,4,1)="1",1,MID(AO87,5,1)="1",1,TRUE,0)</f>
        <v>0</v>
      </c>
      <c r="ES87" s="80" cm="1">
        <f t="array" aca="1" ref="ES87" ca="1">_xlfn.IFS(MID(AP87,4,1)="1",1,MID(AP87,5,1)="1",1,TRUE,0)</f>
        <v>0</v>
      </c>
      <c r="ET87" s="80" cm="1">
        <f t="array" aca="1" ref="ET87" ca="1">_xlfn.IFS(MID(AQ87,4,1)="1",1,MID(AQ87,5,1)="1",1,TRUE,0)</f>
        <v>0</v>
      </c>
      <c r="EU87" s="80" cm="1">
        <f t="array" aca="1" ref="EU87" ca="1">_xlfn.IFS(MID(AR87,4,1)="1",1,MID(AR87,5,1)="1",1,TRUE,0)</f>
        <v>0</v>
      </c>
      <c r="EV87" s="80" cm="1">
        <f t="array" aca="1" ref="EV87" ca="1">_xlfn.IFS(MID(AS87,4,1)="1",1,MID(AS87,5,1)="1",1,TRUE,0)</f>
        <v>0</v>
      </c>
      <c r="EW87" s="80" cm="1">
        <f t="array" aca="1" ref="EW87" ca="1">_xlfn.IFS(MID(AT87,4,1)="1",1,MID(AT87,5,1)="1",1,TRUE,0)</f>
        <v>0</v>
      </c>
      <c r="EX87" s="80" cm="1">
        <f t="array" aca="1" ref="EX87" ca="1">_xlfn.IFS(MID(AU87,4,1)="1",1,MID(AU87,5,1)="1",1,TRUE,0)</f>
        <v>0</v>
      </c>
      <c r="EY87" s="80" cm="1">
        <f t="array" aca="1" ref="EY87" ca="1">_xlfn.IFS(MID(AV87,4,1)="1",1,MID(AV87,5,1)="1",1,TRUE,0)</f>
        <v>0</v>
      </c>
      <c r="EZ87" s="80" cm="1">
        <f t="array" aca="1" ref="EZ87" ca="1">_xlfn.IFS(MID(AW87,4,1)="1",1,MID(AW87,5,1)="1",1,TRUE,0)</f>
        <v>0</v>
      </c>
      <c r="FA87" s="80" cm="1">
        <f t="array" aca="1" ref="FA87" ca="1">_xlfn.IFS(MID(AX87,4,1)="1",1,MID(AX87,5,1)="1",1,TRUE,0)</f>
        <v>0</v>
      </c>
      <c r="FB87" s="80" cm="1">
        <f t="array" aca="1" ref="FB87" ca="1">_xlfn.IFS(MID(AY87,4,1)="1",1,MID(AY87,5,1)="1",1,TRUE,0)</f>
        <v>0</v>
      </c>
      <c r="FC87" s="80" cm="1">
        <f t="array" aca="1" ref="FC87" ca="1">_xlfn.IFS(MID(AZ87,4,1)="1",1,MID(AZ87,5,1)="1",1,TRUE,0)</f>
        <v>0</v>
      </c>
      <c r="FD87" s="80" cm="1">
        <f t="array" aca="1" ref="FD87" ca="1">_xlfn.IFS(MID(BA87,4,1)="1",1,MID(BA87,5,1)="1",1,TRUE,0)</f>
        <v>0</v>
      </c>
      <c r="FE87" s="80" cm="1">
        <f t="array" aca="1" ref="FE87" ca="1">_xlfn.IFS(MID(BB87,4,1)="1",1,MID(BB87,5,1)="1",1,TRUE,0)</f>
        <v>0</v>
      </c>
      <c r="FF87" s="80" cm="1">
        <f t="array" aca="1" ref="FF87" ca="1">_xlfn.IFS(MID(BC87,4,1)="1",1,MID(BC87,5,1)="1",1,TRUE,0)</f>
        <v>0</v>
      </c>
      <c r="FG87" s="80" cm="1">
        <f t="array" aca="1" ref="FG87" ca="1">_xlfn.IFS(MID(BD87,4,1)="1",1,MID(BD87,5,1)="1",1,TRUE,0)</f>
        <v>0</v>
      </c>
      <c r="FH87" s="80" cm="1">
        <f t="array" aca="1" ref="FH87" ca="1">_xlfn.IFS(MID(BE87,4,1)="1",1,MID(BE87,5,1)="1",1,TRUE,0)</f>
        <v>0</v>
      </c>
      <c r="FI87" s="80" cm="1">
        <f t="array" aca="1" ref="FI87" ca="1">_xlfn.IFS(MID(BF87,4,1)="1",1,MID(BF87,5,1)="1",1,TRUE,0)</f>
        <v>0</v>
      </c>
      <c r="FJ87" s="80" cm="1">
        <f t="array" aca="1" ref="FJ87" ca="1">_xlfn.IFS(MID(BG87,4,1)="1",1,MID(BG87,5,1)="1",1,TRUE,0)</f>
        <v>0</v>
      </c>
      <c r="FK87" s="80" cm="1">
        <f t="array" aca="1" ref="FK87" ca="1">_xlfn.IFS(MID(BH87,4,1)="1",1,MID(BH87,5,1)="1",1,TRUE,0)</f>
        <v>0</v>
      </c>
      <c r="FL87" s="80" cm="1">
        <f t="array" aca="1" ref="FL87" ca="1">_xlfn.IFS(MID(BI87,4,1)="1",1,MID(BI87,5,1)="1",1,TRUE,0)</f>
        <v>0</v>
      </c>
      <c r="FM87" s="80" cm="1">
        <f t="array" aca="1" ref="FM87" ca="1">_xlfn.IFS(MID(BJ87,4,1)="1",1,MID(BJ87,5,1)="1",1,TRUE,0)</f>
        <v>0</v>
      </c>
      <c r="FN87" s="80" cm="1">
        <f t="array" aca="1" ref="FN87" ca="1">_xlfn.IFS(MID(BK87,4,1)="1",1,MID(BK87,5,1)="1",1,TRUE,0)</f>
        <v>0</v>
      </c>
      <c r="FO87" s="80" cm="1">
        <f t="array" aca="1" ref="FO87" ca="1">_xlfn.IFS(MID(BL87,4,1)="1",1,MID(BL87,5,1)="1",1,TRUE,0)</f>
        <v>0</v>
      </c>
      <c r="FP87" s="80" cm="1">
        <f t="array" aca="1" ref="FP87" ca="1">_xlfn.IFS(MID(BM87,4,1)="1",1,MID(BM87,5,1)="1",1,TRUE,0)</f>
        <v>0</v>
      </c>
      <c r="FQ87" s="80" cm="1">
        <f t="array" aca="1" ref="FQ87" ca="1">_xlfn.IFS(MID(BN87,4,1)="1",1,MID(BN87,5,1)="1",1,TRUE,0)</f>
        <v>0</v>
      </c>
      <c r="FR87" s="80" cm="1">
        <f t="array" aca="1" ref="FR87" ca="1">_xlfn.IFS(MID(BO87,4,1)="1",1,MID(BO87,5,1)="1",1,TRUE,0)</f>
        <v>0</v>
      </c>
      <c r="FS87" s="80" cm="1">
        <f t="array" aca="1" ref="FS87" ca="1">_xlfn.IFS(MID(BP87,4,1)="1",1,MID(BP87,5,1)="1",1,TRUE,0)</f>
        <v>0</v>
      </c>
      <c r="FT87" s="80" cm="1">
        <f t="array" aca="1" ref="FT87" ca="1">_xlfn.IFS(MID(BQ87,4,1)="1",1,MID(BQ87,5,1)="1",1,TRUE,0)</f>
        <v>0</v>
      </c>
      <c r="FU87" s="80" cm="1">
        <f t="array" aca="1" ref="FU87" ca="1">_xlfn.IFS(MID(BR87,4,1)="1",1,MID(BR87,5,1)="1",1,TRUE,0)</f>
        <v>0</v>
      </c>
      <c r="FV87" s="80" cm="1">
        <f t="array" aca="1" ref="FV87" ca="1">_xlfn.IFS(MID(BS87,4,1)="1",1,MID(BS87,5,1)="1",1,TRUE,0)</f>
        <v>0</v>
      </c>
      <c r="FW87" s="80" cm="1">
        <f t="array" aca="1" ref="FW87" ca="1">_xlfn.IFS(MID(BT87,4,1)="1",1,MID(BT87,5,1)="1",1,TRUE,0)</f>
        <v>0</v>
      </c>
      <c r="FX87" s="80" cm="1">
        <f t="array" aca="1" ref="FX87" ca="1">_xlfn.IFS(MID(BU87,4,1)="1",1,MID(BU87,5,1)="1",1,TRUE,0)</f>
        <v>0</v>
      </c>
      <c r="FY87" s="80" cm="1">
        <f t="array" aca="1" ref="FY87" ca="1">_xlfn.IFS(MID(BV87,4,1)="1",1,MID(BV87,5,1)="1",1,TRUE,0)</f>
        <v>0</v>
      </c>
      <c r="FZ87" s="80" cm="1">
        <f t="array" aca="1" ref="FZ87" ca="1">_xlfn.IFS(MID(BW87,4,1)="1",1,MID(BW87,5,1)="1",1,TRUE,0)</f>
        <v>0</v>
      </c>
      <c r="GA87" s="80" cm="1">
        <f t="array" aca="1" ref="GA87" ca="1">_xlfn.IFS(MID(BX87,4,1)="1",1,MID(BX87,5,1)="1",1,TRUE,0)</f>
        <v>0</v>
      </c>
      <c r="GB87" s="80" cm="1">
        <f t="array" aca="1" ref="GB87" ca="1">_xlfn.IFS(MID(BY87,4,1)="1",1,MID(BY87,5,1)="1",1,TRUE,0)</f>
        <v>0</v>
      </c>
      <c r="GC87" s="80" cm="1">
        <f t="array" aca="1" ref="GC87" ca="1">_xlfn.IFS(MID(BZ87,4,1)="1",1,MID(BZ87,5,1)="1",1,TRUE,0)</f>
        <v>0</v>
      </c>
      <c r="GD87" s="80" cm="1">
        <f t="array" aca="1" ref="GD87" ca="1">_xlfn.IFS(MID(CA87,4,1)="1",1,MID(CA87,5,1)="1",1,TRUE,0)</f>
        <v>0</v>
      </c>
      <c r="GE87" s="80" cm="1">
        <f t="array" aca="1" ref="GE87" ca="1">_xlfn.IFS(MID(CB87,4,1)="1",1,MID(CB87,5,1)="1",1,TRUE,0)</f>
        <v>0</v>
      </c>
      <c r="GF87" s="80" cm="1">
        <f t="array" aca="1" ref="GF87" ca="1">_xlfn.IFS(MID(CC87,4,1)="1",1,MID(CC87,5,1)="1",1,TRUE,0)</f>
        <v>0</v>
      </c>
      <c r="GG87" s="80" cm="1">
        <f t="array" aca="1" ref="GG87" ca="1">_xlfn.IFS(MID(CD87,4,1)="1",1,MID(CD87,5,1)="1",1,TRUE,0)</f>
        <v>0</v>
      </c>
      <c r="GH87" s="80" cm="1">
        <f t="array" aca="1" ref="GH87" ca="1">_xlfn.IFS(MID(CE87,4,1)="1",1,MID(CE87,5,1)="1",1,TRUE,0)</f>
        <v>0</v>
      </c>
      <c r="GI87" s="80" cm="1">
        <f t="array" aca="1" ref="GI87" ca="1">_xlfn.IFS(MID(CF87,4,1)="1",1,MID(CF87,5,1)="1",1,TRUE,0)</f>
        <v>0</v>
      </c>
      <c r="GJ87" s="80" cm="1">
        <f t="array" aca="1" ref="GJ87" ca="1">_xlfn.IFS(MID(CG87,4,1)="1",1,MID(CG87,5,1)="1",1,TRUE,0)</f>
        <v>0</v>
      </c>
      <c r="GK87" s="80" cm="1">
        <f t="array" aca="1" ref="GK87" ca="1">_xlfn.IFS(MID(CH87,4,1)="1",1,MID(CH87,5,1)="1",1,TRUE,0)</f>
        <v>0</v>
      </c>
      <c r="GL87" s="80" cm="1">
        <f t="array" aca="1" ref="GL87" ca="1">_xlfn.IFS(MID(CI87,4,1)="1",1,MID(CI87,5,1)="1",1,TRUE,0)</f>
        <v>0</v>
      </c>
      <c r="GM87" s="80" cm="1">
        <f t="array" aca="1" ref="GM87" ca="1">_xlfn.IFS(MID(CJ87,4,1)="1",1,MID(CJ87,5,1)="1",1,TRUE,0)</f>
        <v>0</v>
      </c>
      <c r="GN87" s="80" cm="1">
        <f t="array" aca="1" ref="GN87" ca="1">_xlfn.IFS(MID(CK87,4,1)="1",1,MID(CK87,5,1)="1",1,TRUE,0)</f>
        <v>0</v>
      </c>
      <c r="GO87" s="80" cm="1">
        <f t="array" aca="1" ref="GO87" ca="1">_xlfn.IFS(MID(CL87,4,1)="1",1,MID(CL87,5,1)="1",1,TRUE,0)</f>
        <v>0</v>
      </c>
      <c r="GP87" s="80" cm="1">
        <f t="array" aca="1" ref="GP87" ca="1">_xlfn.IFS(MID(CM87,4,1)="1",1,MID(CM87,5,1)="1",1,TRUE,0)</f>
        <v>0</v>
      </c>
      <c r="GQ87" s="80" cm="1">
        <f t="array" aca="1" ref="GQ87" ca="1">_xlfn.IFS(MID(CN87,4,1)="1",1,MID(CN87,5,1)="1",1,TRUE,0)</f>
        <v>0</v>
      </c>
      <c r="GR87" s="80" cm="1">
        <f t="array" aca="1" ref="GR87" ca="1">_xlfn.IFS(MID(CO87,4,1)="1",1,MID(CO87,5,1)="1",1,TRUE,0)</f>
        <v>0</v>
      </c>
      <c r="GS87" s="80" cm="1">
        <f t="array" aca="1" ref="GS87" ca="1">_xlfn.IFS(MID(CP87,4,1)="1",1,MID(CP87,5,1)="1",1,TRUE,0)</f>
        <v>0</v>
      </c>
      <c r="GT87" s="80" cm="1">
        <f t="array" aca="1" ref="GT87" ca="1">_xlfn.IFS(MID(CQ87,4,1)="1",1,MID(CQ87,5,1)="1",1,TRUE,0)</f>
        <v>0</v>
      </c>
      <c r="GU87" s="80" cm="1">
        <f t="array" aca="1" ref="GU87" ca="1">_xlfn.IFS(MID(CR87,4,1)="1",1,MID(CR87,5,1)="1",1,TRUE,0)</f>
        <v>0</v>
      </c>
      <c r="GV87" s="80" cm="1">
        <f t="array" aca="1" ref="GV87" ca="1">_xlfn.IFS(MID(CS87,4,1)="1",1,MID(CS87,5,1)="1",1,TRUE,0)</f>
        <v>0</v>
      </c>
      <c r="GW87" s="80" cm="1">
        <f t="array" aca="1" ref="GW87" ca="1">_xlfn.IFS(MID(CT87,4,1)="1",1,MID(CT87,5,1)="1",1,TRUE,0)</f>
        <v>0</v>
      </c>
      <c r="GX87" s="80" cm="1">
        <f t="array" aca="1" ref="GX87" ca="1">_xlfn.IFS(MID(CU87,4,1)="1",1,MID(CU87,5,1)="1",1,TRUE,0)</f>
        <v>0</v>
      </c>
      <c r="GY87" s="80" cm="1">
        <f t="array" aca="1" ref="GY87" ca="1">_xlfn.IFS(MID(CV87,4,1)="1",1,MID(CV87,5,1)="1",1,TRUE,0)</f>
        <v>0</v>
      </c>
      <c r="GZ87" s="80" cm="1">
        <f t="array" aca="1" ref="GZ87" ca="1">_xlfn.IFS(MID(CW87,4,1)="1",1,MID(CW87,5,1)="1",1,TRUE,0)</f>
        <v>0</v>
      </c>
      <c r="HA87" s="80" cm="1">
        <f t="array" aca="1" ref="HA87" ca="1">_xlfn.IFS(MID(CX87,4,1)="1",1,MID(CX87,5,1)="1",1,TRUE,0)</f>
        <v>0</v>
      </c>
      <c r="HB87" s="80" cm="1">
        <f t="array" aca="1" ref="HB87" ca="1">_xlfn.IFS(MID(CY87,4,1)="1",1,MID(CY87,5,1)="1",1,TRUE,0)</f>
        <v>0</v>
      </c>
      <c r="HC87" s="80" cm="1">
        <f t="array" aca="1" ref="HC87" ca="1">_xlfn.IFS(MID(CZ87,4,1)="1",1,MID(CZ87,5,1)="1",1,TRUE,0)</f>
        <v>0</v>
      </c>
      <c r="HD87" s="80" cm="1">
        <f t="array" aca="1" ref="HD87" ca="1">_xlfn.IFS(MID(DA87,4,1)="1",1,MID(DA87,5,1)="1",1,TRUE,0)</f>
        <v>0</v>
      </c>
      <c r="HE87" s="80" cm="1">
        <f t="array" aca="1" ref="HE87" ca="1">_xlfn.IFS(MID(DB87,4,1)="1",1,MID(DB87,5,1)="1",1,TRUE,0)</f>
        <v>0</v>
      </c>
      <c r="HF87" s="80" cm="1">
        <f t="array" aca="1" ref="HF87" ca="1">_xlfn.IFS(MID(DC87,4,1)="1",1,MID(DC87,5,1)="1",1,TRUE,0)</f>
        <v>0</v>
      </c>
      <c r="HG87" s="80" cm="1">
        <f t="array" aca="1" ref="HG87" ca="1">_xlfn.IFS(MID(DD87,4,1)="1",1,MID(DD87,5,1)="1",1,TRUE,0)</f>
        <v>0</v>
      </c>
      <c r="HH87" s="80" cm="1">
        <f t="array" aca="1" ref="HH87" ca="1">_xlfn.IFS(MID(DE87,4,1)="1",1,MID(DE87,5,1)="1",1,TRUE,0)</f>
        <v>0</v>
      </c>
      <c r="HI87" s="80" cm="1">
        <f t="array" aca="1" ref="HI87" ca="1">_xlfn.IFS(MID(DF87,4,1)="1",1,MID(DF87,5,1)="1",1,TRUE,0)</f>
        <v>0</v>
      </c>
      <c r="HJ87" s="80" cm="1">
        <f t="array" aca="1" ref="HJ87" ca="1">_xlfn.IFS(MID(DG87,4,1)="1",1,MID(DG87,5,1)="1",1,TRUE,0)</f>
        <v>0</v>
      </c>
      <c r="HK87" s="80" cm="1">
        <f t="array" aca="1" ref="HK87" ca="1">_xlfn.IFS(MID(DH87,4,1)="1",1,MID(DH87,5,1)="1",1,TRUE,0)</f>
        <v>0</v>
      </c>
      <c r="HL87" s="80" cm="1">
        <f t="array" aca="1" ref="HL87" ca="1">_xlfn.IFS(MID(DI87,4,1)="1",1,MID(DI87,5,1)="1",1,TRUE,0)</f>
        <v>0</v>
      </c>
    </row>
    <row r="88" spans="1:220" s="80" customFormat="1" ht="26" x14ac:dyDescent="0.2">
      <c r="A88" s="268">
        <v>91</v>
      </c>
      <c r="B88" s="269" t="s">
        <v>2458</v>
      </c>
      <c r="C88" s="269" t="s">
        <v>2463</v>
      </c>
      <c r="D88" s="270" t="s">
        <v>2496</v>
      </c>
      <c r="E88" s="250"/>
      <c r="G88" s="80">
        <v>7</v>
      </c>
      <c r="H88" s="280" t="str" cm="1">
        <f t="array" ref="H88">INDEX(コード化!$CG$5:$CQ$110,H$3-6,$G88)</f>
        <v>70000</v>
      </c>
      <c r="I88" s="280" t="str" cm="1">
        <f t="array" ref="I88">INDEX(コード化!$CG$5:$CQ$110,I$3-6,$G88)</f>
        <v>70000</v>
      </c>
      <c r="J88" s="280" t="str" cm="1">
        <f t="array" ref="J88">INDEX(コード化!$CG$5:$CQ$110,J$3-6,$G88)</f>
        <v>70000</v>
      </c>
      <c r="K88" s="280" t="str" cm="1">
        <f t="array" ref="K88">INDEX(コード化!$CG$5:$CQ$110,K$3-6,$G88)</f>
        <v>70000</v>
      </c>
      <c r="L88" s="280" t="str" cm="1">
        <f t="array" ref="L88">INDEX(コード化!$CG$5:$CQ$110,L$3-6,$G88)</f>
        <v>70000</v>
      </c>
      <c r="M88" s="280" t="str" cm="1">
        <f t="array" ref="M88">INDEX(コード化!$CG$5:$CQ$110,M$3-6,$G88)</f>
        <v>70000</v>
      </c>
      <c r="N88" s="280" t="str" cm="1">
        <f t="array" aca="1" ref="N88" ca="1">INDEX(コード化!$CG$5:$CQ$110,N$3-6,$G88)</f>
        <v>70000</v>
      </c>
      <c r="O88" s="280" t="str" cm="1">
        <f t="array" aca="1" ref="O88" ca="1">INDEX(コード化!$CG$5:$CQ$110,O$3-6,$G88)</f>
        <v>70000</v>
      </c>
      <c r="P88" s="280" t="str" cm="1">
        <f t="array" aca="1" ref="P88" ca="1">INDEX(コード化!$CG$5:$CQ$110,P$3-6,$G88)</f>
        <v>70000</v>
      </c>
      <c r="Q88" s="280" t="str" cm="1">
        <f t="array" aca="1" ref="Q88" ca="1">INDEX(コード化!$CG$5:$CQ$110,Q$3-6,$G88)</f>
        <v>70000</v>
      </c>
      <c r="R88" s="280" t="str" cm="1">
        <f t="array" aca="1" ref="R88" ca="1">INDEX(コード化!$CG$5:$CQ$110,R$3-6,$G88)</f>
        <v>70000</v>
      </c>
      <c r="S88" s="280" t="str" cm="1">
        <f t="array" aca="1" ref="S88" ca="1">INDEX(コード化!$CG$5:$CQ$110,S$3-6,$G88)</f>
        <v>70000</v>
      </c>
      <c r="T88" s="280" t="str" cm="1">
        <f t="array" aca="1" ref="T88" ca="1">INDEX(コード化!$CG$5:$CQ$110,T$3-6,$G88)</f>
        <v>70000</v>
      </c>
      <c r="U88" s="280" t="str" cm="1">
        <f t="array" aca="1" ref="U88" ca="1">INDEX(コード化!$CG$5:$CQ$110,U$3-6,$G88)</f>
        <v>70000</v>
      </c>
      <c r="V88" s="280" t="str" cm="1">
        <f t="array" aca="1" ref="V88" ca="1">INDEX(コード化!$CG$5:$CQ$110,V$3-6,$G88)</f>
        <v>70000</v>
      </c>
      <c r="W88" s="280" t="str" cm="1">
        <f t="array" aca="1" ref="W88" ca="1">INDEX(コード化!$CG$5:$CQ$110,W$3-6,$G88)</f>
        <v>70000</v>
      </c>
      <c r="X88" s="280" t="str" cm="1">
        <f t="array" aca="1" ref="X88" ca="1">INDEX(コード化!$CG$5:$CQ$110,X$3-6,$G88)</f>
        <v>70000</v>
      </c>
      <c r="Y88" s="280" t="str" cm="1">
        <f t="array" aca="1" ref="Y88" ca="1">INDEX(コード化!$CG$5:$CQ$110,Y$3-6,$G88)</f>
        <v>70000</v>
      </c>
      <c r="Z88" s="280" t="str" cm="1">
        <f t="array" aca="1" ref="Z88" ca="1">INDEX(コード化!$CG$5:$CQ$110,Z$3-6,$G88)</f>
        <v>70000</v>
      </c>
      <c r="AA88" s="280" t="str" cm="1">
        <f t="array" aca="1" ref="AA88" ca="1">INDEX(コード化!$CG$5:$CQ$110,AA$3-6,$G88)</f>
        <v>70000</v>
      </c>
      <c r="AB88" s="280" t="str" cm="1">
        <f t="array" aca="1" ref="AB88" ca="1">INDEX(コード化!$CG$5:$CQ$110,AB$3-6,$G88)</f>
        <v>70000</v>
      </c>
      <c r="AC88" s="280" t="str" cm="1">
        <f t="array" aca="1" ref="AC88" ca="1">INDEX(コード化!$CG$5:$CQ$110,AC$3-6,$G88)</f>
        <v>70000</v>
      </c>
      <c r="AD88" s="280" t="str" cm="1">
        <f t="array" aca="1" ref="AD88" ca="1">INDEX(コード化!$CG$5:$CQ$110,AD$3-6,$G88)</f>
        <v>70000</v>
      </c>
      <c r="AE88" s="280" t="str" cm="1">
        <f t="array" aca="1" ref="AE88" ca="1">INDEX(コード化!$CG$5:$CQ$110,AE$3-6,$G88)</f>
        <v>70000</v>
      </c>
      <c r="AF88" s="280" t="str" cm="1">
        <f t="array" aca="1" ref="AF88" ca="1">INDEX(コード化!$CG$5:$CQ$110,AF$3-6,$G88)</f>
        <v>70000</v>
      </c>
      <c r="AG88" s="280" t="str" cm="1">
        <f t="array" aca="1" ref="AG88" ca="1">INDEX(コード化!$CG$5:$CQ$110,AG$3-6,$G88)</f>
        <v>70000</v>
      </c>
      <c r="AH88" s="280" t="str" cm="1">
        <f t="array" aca="1" ref="AH88" ca="1">INDEX(コード化!$CG$5:$CQ$110,AH$3-6,$G88)</f>
        <v>70000</v>
      </c>
      <c r="AI88" s="280" t="str" cm="1">
        <f t="array" aca="1" ref="AI88" ca="1">INDEX(コード化!$CG$5:$CQ$110,AI$3-6,$G88)</f>
        <v>70000</v>
      </c>
      <c r="AJ88" s="280" t="str" cm="1">
        <f t="array" aca="1" ref="AJ88" ca="1">INDEX(コード化!$CG$5:$CQ$110,AJ$3-6,$G88)</f>
        <v>70000</v>
      </c>
      <c r="AK88" s="280" t="str" cm="1">
        <f t="array" aca="1" ref="AK88" ca="1">INDEX(コード化!$CG$5:$CQ$110,AK$3-6,$G88)</f>
        <v>70000</v>
      </c>
      <c r="AL88" s="280" t="str" cm="1">
        <f t="array" aca="1" ref="AL88" ca="1">INDEX(コード化!$CG$5:$CQ$110,AL$3-6,$G88)</f>
        <v>70000</v>
      </c>
      <c r="AM88" s="280" t="str" cm="1">
        <f t="array" aca="1" ref="AM88" ca="1">INDEX(コード化!$CG$5:$CQ$110,AM$3-6,$G88)</f>
        <v>70000</v>
      </c>
      <c r="AN88" s="280" t="str" cm="1">
        <f t="array" aca="1" ref="AN88" ca="1">INDEX(コード化!$CG$5:$CQ$110,AN$3-6,$G88)</f>
        <v>70000</v>
      </c>
      <c r="AO88" s="280" t="str" cm="1">
        <f t="array" aca="1" ref="AO88" ca="1">INDEX(コード化!$CG$5:$CQ$110,AO$3-6,$G88)</f>
        <v>70000</v>
      </c>
      <c r="AP88" s="280" t="str" cm="1">
        <f t="array" aca="1" ref="AP88" ca="1">INDEX(コード化!$CG$5:$CQ$110,AP$3-6,$G88)</f>
        <v>70000</v>
      </c>
      <c r="AQ88" s="280" t="str" cm="1">
        <f t="array" aca="1" ref="AQ88" ca="1">INDEX(コード化!$CG$5:$CQ$110,AQ$3-6,$G88)</f>
        <v>70000</v>
      </c>
      <c r="AR88" s="280" t="str" cm="1">
        <f t="array" aca="1" ref="AR88" ca="1">INDEX(コード化!$CG$5:$CQ$110,AR$3-6,$G88)</f>
        <v>70000</v>
      </c>
      <c r="AS88" s="280" t="str" cm="1">
        <f t="array" aca="1" ref="AS88" ca="1">INDEX(コード化!$CG$5:$CQ$110,AS$3-6,$G88)</f>
        <v>70000</v>
      </c>
      <c r="AT88" s="280" t="str" cm="1">
        <f t="array" aca="1" ref="AT88" ca="1">INDEX(コード化!$CG$5:$CQ$110,AT$3-6,$G88)</f>
        <v>70000</v>
      </c>
      <c r="AU88" s="280" t="str" cm="1">
        <f t="array" aca="1" ref="AU88" ca="1">INDEX(コード化!$CG$5:$CQ$110,AU$3-6,$G88)</f>
        <v>70000</v>
      </c>
      <c r="AV88" s="280" t="str" cm="1">
        <f t="array" aca="1" ref="AV88" ca="1">INDEX(コード化!$CG$5:$CQ$110,AV$3-6,$G88)</f>
        <v>70000</v>
      </c>
      <c r="AW88" s="280" t="str" cm="1">
        <f t="array" aca="1" ref="AW88" ca="1">INDEX(コード化!$CG$5:$CQ$110,AW$3-6,$G88)</f>
        <v>70000</v>
      </c>
      <c r="AX88" s="280" t="str" cm="1">
        <f t="array" aca="1" ref="AX88" ca="1">INDEX(コード化!$CG$5:$CQ$110,AX$3-6,$G88)</f>
        <v>70000</v>
      </c>
      <c r="AY88" s="280" t="str" cm="1">
        <f t="array" aca="1" ref="AY88" ca="1">INDEX(コード化!$CG$5:$CQ$110,AY$3-6,$G88)</f>
        <v>70000</v>
      </c>
      <c r="AZ88" s="280" t="str" cm="1">
        <f t="array" aca="1" ref="AZ88" ca="1">INDEX(コード化!$CG$5:$CQ$110,AZ$3-6,$G88)</f>
        <v>70000</v>
      </c>
      <c r="BA88" s="280" t="str" cm="1">
        <f t="array" aca="1" ref="BA88" ca="1">INDEX(コード化!$CG$5:$CQ$110,BA$3-6,$G88)</f>
        <v>70000</v>
      </c>
      <c r="BB88" s="280" t="str" cm="1">
        <f t="array" aca="1" ref="BB88" ca="1">INDEX(コード化!$CG$5:$CQ$110,BB$3-6,$G88)</f>
        <v>70000</v>
      </c>
      <c r="BC88" s="280" t="str" cm="1">
        <f t="array" aca="1" ref="BC88" ca="1">INDEX(コード化!$CG$5:$CQ$110,BC$3-6,$G88)</f>
        <v>70000</v>
      </c>
      <c r="BD88" s="280" t="str" cm="1">
        <f t="array" aca="1" ref="BD88" ca="1">INDEX(コード化!$CG$5:$CQ$110,BD$3-6,$G88)</f>
        <v>70000</v>
      </c>
      <c r="BE88" s="280" t="str" cm="1">
        <f t="array" aca="1" ref="BE88" ca="1">INDEX(コード化!$CG$5:$CQ$110,BE$3-6,$G88)</f>
        <v>70000</v>
      </c>
      <c r="BF88" s="280" t="str" cm="1">
        <f t="array" aca="1" ref="BF88" ca="1">INDEX(コード化!$CG$5:$CQ$110,BF$3-6,$G88)</f>
        <v>70000</v>
      </c>
      <c r="BG88" s="280" t="str" cm="1">
        <f t="array" aca="1" ref="BG88" ca="1">INDEX(コード化!$CG$5:$CQ$110,BG$3-6,$G88)</f>
        <v>70000</v>
      </c>
      <c r="BH88" s="280" t="str" cm="1">
        <f t="array" aca="1" ref="BH88" ca="1">INDEX(コード化!$CG$5:$CQ$110,BH$3-6,$G88)</f>
        <v>70000</v>
      </c>
      <c r="BI88" s="280" t="str" cm="1">
        <f t="array" aca="1" ref="BI88" ca="1">INDEX(コード化!$CG$5:$CQ$110,BI$3-6,$G88)</f>
        <v>70000</v>
      </c>
      <c r="BJ88" s="280" t="str" cm="1">
        <f t="array" aca="1" ref="BJ88" ca="1">INDEX(コード化!$CG$5:$CQ$110,BJ$3-6,$G88)</f>
        <v>70000</v>
      </c>
      <c r="BK88" s="280" t="str" cm="1">
        <f t="array" aca="1" ref="BK88" ca="1">INDEX(コード化!$CG$5:$CQ$110,BK$3-6,$G88)</f>
        <v>70000</v>
      </c>
      <c r="BL88" s="280" t="str" cm="1">
        <f t="array" aca="1" ref="BL88" ca="1">INDEX(コード化!$CG$5:$CQ$110,BL$3-6,$G88)</f>
        <v>70000</v>
      </c>
      <c r="BM88" s="280" t="str" cm="1">
        <f t="array" aca="1" ref="BM88" ca="1">INDEX(コード化!$CG$5:$CQ$110,BM$3-6,$G88)</f>
        <v>70000</v>
      </c>
      <c r="BN88" s="280" t="str" cm="1">
        <f t="array" aca="1" ref="BN88" ca="1">INDEX(コード化!$CG$5:$CQ$110,BN$3-6,$G88)</f>
        <v>70000</v>
      </c>
      <c r="BO88" s="280" t="str" cm="1">
        <f t="array" aca="1" ref="BO88" ca="1">INDEX(コード化!$CG$5:$CQ$110,BO$3-6,$G88)</f>
        <v>70000</v>
      </c>
      <c r="BP88" s="280" t="str" cm="1">
        <f t="array" aca="1" ref="BP88" ca="1">INDEX(コード化!$CG$5:$CQ$110,BP$3-6,$G88)</f>
        <v>70000</v>
      </c>
      <c r="BQ88" s="280" t="str" cm="1">
        <f t="array" aca="1" ref="BQ88" ca="1">INDEX(コード化!$CG$5:$CQ$110,BQ$3-6,$G88)</f>
        <v>70000</v>
      </c>
      <c r="BR88" s="280" t="str" cm="1">
        <f t="array" aca="1" ref="BR88" ca="1">INDEX(コード化!$CG$5:$CQ$110,BR$3-6,$G88)</f>
        <v>70000</v>
      </c>
      <c r="BS88" s="280" t="str" cm="1">
        <f t="array" aca="1" ref="BS88" ca="1">INDEX(コード化!$CG$5:$CQ$110,BS$3-6,$G88)</f>
        <v>70000</v>
      </c>
      <c r="BT88" s="280" t="str" cm="1">
        <f t="array" aca="1" ref="BT88" ca="1">INDEX(コード化!$CG$5:$CQ$110,BT$3-6,$G88)</f>
        <v>70000</v>
      </c>
      <c r="BU88" s="280" t="str" cm="1">
        <f t="array" aca="1" ref="BU88" ca="1">INDEX(コード化!$CG$5:$CQ$110,BU$3-6,$G88)</f>
        <v>70000</v>
      </c>
      <c r="BV88" s="280" t="str" cm="1">
        <f t="array" aca="1" ref="BV88" ca="1">INDEX(コード化!$CG$5:$CQ$110,BV$3-6,$G88)</f>
        <v>70000</v>
      </c>
      <c r="BW88" s="280" t="str" cm="1">
        <f t="array" aca="1" ref="BW88" ca="1">INDEX(コード化!$CG$5:$CQ$110,BW$3-6,$G88)</f>
        <v>70000</v>
      </c>
      <c r="BX88" s="280" t="str" cm="1">
        <f t="array" aca="1" ref="BX88" ca="1">INDEX(コード化!$CG$5:$CQ$110,BX$3-6,$G88)</f>
        <v>70000</v>
      </c>
      <c r="BY88" s="280" t="str" cm="1">
        <f t="array" aca="1" ref="BY88" ca="1">INDEX(コード化!$CG$5:$CQ$110,BY$3-6,$G88)</f>
        <v>70000</v>
      </c>
      <c r="BZ88" s="280" t="str" cm="1">
        <f t="array" aca="1" ref="BZ88" ca="1">INDEX(コード化!$CG$5:$CQ$110,BZ$3-6,$G88)</f>
        <v>70000</v>
      </c>
      <c r="CA88" s="280" t="str" cm="1">
        <f t="array" aca="1" ref="CA88" ca="1">INDEX(コード化!$CG$5:$CQ$110,CA$3-6,$G88)</f>
        <v>70000</v>
      </c>
      <c r="CB88" s="280" t="str" cm="1">
        <f t="array" aca="1" ref="CB88" ca="1">INDEX(コード化!$CG$5:$CQ$110,CB$3-6,$G88)</f>
        <v>70000</v>
      </c>
      <c r="CC88" s="280" t="str" cm="1">
        <f t="array" aca="1" ref="CC88" ca="1">INDEX(コード化!$CG$5:$CQ$110,CC$3-6,$G88)</f>
        <v>70000</v>
      </c>
      <c r="CD88" s="280" t="str" cm="1">
        <f t="array" aca="1" ref="CD88" ca="1">INDEX(コード化!$CG$5:$CQ$110,CD$3-6,$G88)</f>
        <v>70000</v>
      </c>
      <c r="CE88" s="280" t="str" cm="1">
        <f t="array" aca="1" ref="CE88" ca="1">INDEX(コード化!$CG$5:$CQ$110,CE$3-6,$G88)</f>
        <v>70000</v>
      </c>
      <c r="CF88" s="280" t="str" cm="1">
        <f t="array" aca="1" ref="CF88" ca="1">INDEX(コード化!$CG$5:$CQ$110,CF$3-6,$G88)</f>
        <v>70000</v>
      </c>
      <c r="CG88" s="280" t="str" cm="1">
        <f t="array" aca="1" ref="CG88" ca="1">INDEX(コード化!$CG$5:$CQ$110,CG$3-6,$G88)</f>
        <v>70000</v>
      </c>
      <c r="CH88" s="280" t="str" cm="1">
        <f t="array" aca="1" ref="CH88" ca="1">INDEX(コード化!$CG$5:$CQ$110,CH$3-6,$G88)</f>
        <v>70000</v>
      </c>
      <c r="CI88" s="280" t="str" cm="1">
        <f t="array" aca="1" ref="CI88" ca="1">INDEX(コード化!$CG$5:$CQ$110,CI$3-6,$G88)</f>
        <v>70000</v>
      </c>
      <c r="CJ88" s="280" t="str" cm="1">
        <f t="array" aca="1" ref="CJ88" ca="1">INDEX(コード化!$CG$5:$CQ$110,CJ$3-6,$G88)</f>
        <v>70000</v>
      </c>
      <c r="CK88" s="280" t="str" cm="1">
        <f t="array" aca="1" ref="CK88" ca="1">INDEX(コード化!$CG$5:$CQ$110,CK$3-6,$G88)</f>
        <v>70000</v>
      </c>
      <c r="CL88" s="280" t="str" cm="1">
        <f t="array" aca="1" ref="CL88" ca="1">INDEX(コード化!$CG$5:$CQ$110,CL$3-6,$G88)</f>
        <v>70000</v>
      </c>
      <c r="CM88" s="280" t="str" cm="1">
        <f t="array" aca="1" ref="CM88" ca="1">INDEX(コード化!$CG$5:$CQ$110,CM$3-6,$G88)</f>
        <v>70000</v>
      </c>
      <c r="CN88" s="280" t="str" cm="1">
        <f t="array" aca="1" ref="CN88" ca="1">INDEX(コード化!$CG$5:$CQ$110,CN$3-6,$G88)</f>
        <v>70000</v>
      </c>
      <c r="CO88" s="280" t="str" cm="1">
        <f t="array" aca="1" ref="CO88" ca="1">INDEX(コード化!$CG$5:$CQ$110,CO$3-6,$G88)</f>
        <v>70000</v>
      </c>
      <c r="CP88" s="280" t="str" cm="1">
        <f t="array" aca="1" ref="CP88" ca="1">INDEX(コード化!$CG$5:$CQ$110,CP$3-6,$G88)</f>
        <v>70000</v>
      </c>
      <c r="CQ88" s="280" t="str" cm="1">
        <f t="array" aca="1" ref="CQ88" ca="1">INDEX(コード化!$CG$5:$CQ$110,CQ$3-6,$G88)</f>
        <v>70000</v>
      </c>
      <c r="CR88" s="280" t="str" cm="1">
        <f t="array" aca="1" ref="CR88" ca="1">INDEX(コード化!$CG$5:$CQ$110,CR$3-6,$G88)</f>
        <v>70000</v>
      </c>
      <c r="CS88" s="280" t="str" cm="1">
        <f t="array" aca="1" ref="CS88" ca="1">INDEX(コード化!$CG$5:$CQ$110,CS$3-6,$G88)</f>
        <v>70000</v>
      </c>
      <c r="CT88" s="280" t="str" cm="1">
        <f t="array" aca="1" ref="CT88" ca="1">INDEX(コード化!$CG$5:$CQ$110,CT$3-6,$G88)</f>
        <v>70000</v>
      </c>
      <c r="CU88" s="280" t="str" cm="1">
        <f t="array" aca="1" ref="CU88" ca="1">INDEX(コード化!$CG$5:$CQ$110,CU$3-6,$G88)</f>
        <v>70000</v>
      </c>
      <c r="CV88" s="280" t="str" cm="1">
        <f t="array" aca="1" ref="CV88" ca="1">INDEX(コード化!$CG$5:$CQ$110,CV$3-6,$G88)</f>
        <v>70000</v>
      </c>
      <c r="CW88" s="280" t="str" cm="1">
        <f t="array" aca="1" ref="CW88" ca="1">INDEX(コード化!$CG$5:$CQ$110,CW$3-6,$G88)</f>
        <v>70000</v>
      </c>
      <c r="CX88" s="280" t="str" cm="1">
        <f t="array" aca="1" ref="CX88" ca="1">INDEX(コード化!$CG$5:$CQ$110,CX$3-6,$G88)</f>
        <v>70000</v>
      </c>
      <c r="CY88" s="280" t="str" cm="1">
        <f t="array" aca="1" ref="CY88" ca="1">INDEX(コード化!$CG$5:$CQ$110,CY$3-6,$G88)</f>
        <v>70000</v>
      </c>
      <c r="CZ88" s="280" t="str" cm="1">
        <f t="array" aca="1" ref="CZ88" ca="1">INDEX(コード化!$CG$5:$CQ$110,CZ$3-6,$G88)</f>
        <v>70000</v>
      </c>
      <c r="DA88" s="280" t="str" cm="1">
        <f t="array" aca="1" ref="DA88" ca="1">INDEX(コード化!$CG$5:$CQ$110,DA$3-6,$G88)</f>
        <v>70000</v>
      </c>
      <c r="DB88" s="280" t="str" cm="1">
        <f t="array" aca="1" ref="DB88" ca="1">INDEX(コード化!$CG$5:$CQ$110,DB$3-6,$G88)</f>
        <v>70000</v>
      </c>
      <c r="DC88" s="280" t="str" cm="1">
        <f t="array" aca="1" ref="DC88" ca="1">INDEX(コード化!$CG$5:$CQ$110,DC$3-6,$G88)</f>
        <v>70000</v>
      </c>
      <c r="DD88" s="280" t="str" cm="1">
        <f t="array" aca="1" ref="DD88" ca="1">INDEX(コード化!$CG$5:$CQ$110,DD$3-6,$G88)</f>
        <v>70000</v>
      </c>
      <c r="DE88" s="280" t="str" cm="1">
        <f t="array" aca="1" ref="DE88" ca="1">INDEX(コード化!$CG$5:$CQ$110,DE$3-6,$G88)</f>
        <v>70000</v>
      </c>
      <c r="DF88" s="280" t="str" cm="1">
        <f t="array" aca="1" ref="DF88" ca="1">INDEX(コード化!$CG$5:$CQ$110,DF$3-6,$G88)</f>
        <v>70000</v>
      </c>
      <c r="DG88" s="280" t="str" cm="1">
        <f t="array" aca="1" ref="DG88" ca="1">INDEX(コード化!$CG$5:$CQ$110,DG$3-6,$G88)</f>
        <v>70000</v>
      </c>
      <c r="DH88" s="280" t="str" cm="1">
        <f t="array" aca="1" ref="DH88" ca="1">INDEX(コード化!$CG$5:$CQ$110,DH$3-6,$G88)</f>
        <v>70000</v>
      </c>
      <c r="DI88" s="280" t="str" cm="1">
        <f t="array" aca="1" ref="DI88" ca="1">INDEX(コード化!$CG$5:$CQ$110,DI$3-6,$G88)</f>
        <v>70000</v>
      </c>
      <c r="DK88" s="80">
        <v>0</v>
      </c>
      <c r="DL88" s="80">
        <v>0</v>
      </c>
      <c r="DM88" s="80">
        <v>0</v>
      </c>
      <c r="DN88" s="80">
        <v>0</v>
      </c>
      <c r="DO88" s="80">
        <v>0</v>
      </c>
      <c r="DP88" s="80">
        <v>0</v>
      </c>
      <c r="DQ88" s="80">
        <v>0</v>
      </c>
      <c r="DR88" s="80">
        <v>0</v>
      </c>
      <c r="DS88" s="80">
        <v>0</v>
      </c>
      <c r="DT88" s="80">
        <v>0</v>
      </c>
      <c r="DU88" s="80">
        <v>0</v>
      </c>
      <c r="DV88" s="80">
        <v>0</v>
      </c>
      <c r="DW88" s="80">
        <v>0</v>
      </c>
      <c r="DX88" s="80">
        <v>0</v>
      </c>
      <c r="DY88" s="80">
        <v>0</v>
      </c>
      <c r="DZ88" s="80">
        <v>0</v>
      </c>
      <c r="EA88" s="80">
        <v>0</v>
      </c>
      <c r="EB88" s="80">
        <v>0</v>
      </c>
      <c r="EC88" s="80">
        <v>0</v>
      </c>
      <c r="ED88" s="80">
        <v>0</v>
      </c>
      <c r="EE88" s="80">
        <v>0</v>
      </c>
      <c r="EF88" s="80">
        <v>0</v>
      </c>
      <c r="EG88" s="80">
        <v>0</v>
      </c>
      <c r="EH88" s="80">
        <v>0</v>
      </c>
      <c r="EI88" s="80">
        <v>0</v>
      </c>
      <c r="EJ88" s="80">
        <v>0</v>
      </c>
      <c r="EK88" s="80">
        <v>0</v>
      </c>
      <c r="EL88" s="80">
        <v>0</v>
      </c>
      <c r="EM88" s="80">
        <v>0</v>
      </c>
      <c r="EN88" s="80">
        <v>0</v>
      </c>
      <c r="EO88" s="80">
        <v>0</v>
      </c>
      <c r="EP88" s="80">
        <v>0</v>
      </c>
      <c r="EQ88" s="80">
        <v>0</v>
      </c>
      <c r="ER88" s="80">
        <v>0</v>
      </c>
      <c r="ES88" s="80">
        <v>0</v>
      </c>
      <c r="ET88" s="80">
        <v>0</v>
      </c>
      <c r="EU88" s="80">
        <v>0</v>
      </c>
      <c r="EV88" s="80">
        <v>0</v>
      </c>
      <c r="EW88" s="80">
        <v>0</v>
      </c>
      <c r="EX88" s="80">
        <v>0</v>
      </c>
      <c r="EY88" s="80">
        <v>0</v>
      </c>
      <c r="EZ88" s="80">
        <v>0</v>
      </c>
      <c r="FA88" s="80">
        <v>0</v>
      </c>
      <c r="FB88" s="80">
        <v>0</v>
      </c>
      <c r="FC88" s="80">
        <v>0</v>
      </c>
      <c r="FD88" s="80">
        <v>0</v>
      </c>
      <c r="FE88" s="80">
        <v>0</v>
      </c>
      <c r="FF88" s="80">
        <v>0</v>
      </c>
      <c r="FG88" s="80">
        <v>0</v>
      </c>
      <c r="FH88" s="80">
        <v>0</v>
      </c>
      <c r="FI88" s="80">
        <v>0</v>
      </c>
      <c r="FJ88" s="80">
        <v>0</v>
      </c>
      <c r="FK88" s="80">
        <v>0</v>
      </c>
      <c r="FL88" s="80">
        <v>0</v>
      </c>
      <c r="FM88" s="80">
        <v>0</v>
      </c>
      <c r="FN88" s="80">
        <v>0</v>
      </c>
      <c r="FO88" s="80">
        <v>0</v>
      </c>
      <c r="FP88" s="80">
        <v>0</v>
      </c>
      <c r="FQ88" s="80">
        <v>0</v>
      </c>
      <c r="FR88" s="80">
        <v>0</v>
      </c>
      <c r="FS88" s="80">
        <v>0</v>
      </c>
      <c r="FT88" s="80">
        <v>0</v>
      </c>
      <c r="FU88" s="80">
        <v>0</v>
      </c>
      <c r="FV88" s="80">
        <v>0</v>
      </c>
      <c r="FW88" s="80">
        <v>0</v>
      </c>
      <c r="FX88" s="80">
        <v>0</v>
      </c>
      <c r="FY88" s="80">
        <v>0</v>
      </c>
      <c r="FZ88" s="80">
        <v>0</v>
      </c>
      <c r="GA88" s="80">
        <v>0</v>
      </c>
      <c r="GB88" s="80">
        <v>0</v>
      </c>
      <c r="GC88" s="80">
        <v>0</v>
      </c>
      <c r="GD88" s="80">
        <v>0</v>
      </c>
      <c r="GE88" s="80">
        <v>0</v>
      </c>
      <c r="GF88" s="80">
        <v>0</v>
      </c>
      <c r="GG88" s="80">
        <v>0</v>
      </c>
      <c r="GH88" s="80">
        <v>0</v>
      </c>
      <c r="GI88" s="80">
        <v>0</v>
      </c>
      <c r="GJ88" s="80">
        <v>0</v>
      </c>
      <c r="GK88" s="80">
        <v>0</v>
      </c>
      <c r="GL88" s="80">
        <v>0</v>
      </c>
      <c r="GM88" s="80">
        <v>0</v>
      </c>
      <c r="GN88" s="80">
        <v>0</v>
      </c>
      <c r="GO88" s="80">
        <v>0</v>
      </c>
      <c r="GP88" s="80">
        <v>0</v>
      </c>
      <c r="GQ88" s="80">
        <v>0</v>
      </c>
      <c r="GR88" s="80">
        <v>0</v>
      </c>
      <c r="GS88" s="80">
        <v>0</v>
      </c>
      <c r="GT88" s="80">
        <v>0</v>
      </c>
      <c r="GU88" s="80">
        <v>0</v>
      </c>
      <c r="GV88" s="80">
        <v>0</v>
      </c>
      <c r="GW88" s="80">
        <v>0</v>
      </c>
      <c r="GX88" s="80">
        <v>0</v>
      </c>
      <c r="GY88" s="80">
        <v>0</v>
      </c>
      <c r="GZ88" s="80">
        <v>0</v>
      </c>
      <c r="HA88" s="80">
        <v>0</v>
      </c>
      <c r="HB88" s="80">
        <v>0</v>
      </c>
      <c r="HC88" s="80">
        <v>0</v>
      </c>
      <c r="HD88" s="80">
        <v>0</v>
      </c>
      <c r="HE88" s="80">
        <v>0</v>
      </c>
      <c r="HF88" s="80">
        <v>0</v>
      </c>
      <c r="HG88" s="80">
        <v>0</v>
      </c>
      <c r="HH88" s="80">
        <v>0</v>
      </c>
      <c r="HI88" s="80">
        <v>0</v>
      </c>
      <c r="HJ88" s="80">
        <v>0</v>
      </c>
      <c r="HK88" s="80">
        <v>0</v>
      </c>
      <c r="HL88" s="80">
        <v>0</v>
      </c>
    </row>
    <row r="89" spans="1:220" s="80" customFormat="1" ht="26" x14ac:dyDescent="0.2">
      <c r="A89" s="268">
        <v>92</v>
      </c>
      <c r="B89" s="269" t="s">
        <v>2458</v>
      </c>
      <c r="C89" s="269" t="s">
        <v>2463</v>
      </c>
      <c r="D89" s="270" t="s">
        <v>2497</v>
      </c>
      <c r="E89" s="250"/>
      <c r="G89" s="80">
        <v>7</v>
      </c>
      <c r="H89" s="280" t="str" cm="1">
        <f t="array" ref="H89">INDEX(コード化!$CG$5:$CQ$110,H$3-6,$G89)</f>
        <v>70000</v>
      </c>
      <c r="I89" s="280" t="str" cm="1">
        <f t="array" ref="I89">INDEX(コード化!$CG$5:$CQ$110,I$3-6,$G89)</f>
        <v>70000</v>
      </c>
      <c r="J89" s="280" t="str" cm="1">
        <f t="array" ref="J89">INDEX(コード化!$CG$5:$CQ$110,J$3-6,$G89)</f>
        <v>70000</v>
      </c>
      <c r="K89" s="280" t="str" cm="1">
        <f t="array" ref="K89">INDEX(コード化!$CG$5:$CQ$110,K$3-6,$G89)</f>
        <v>70000</v>
      </c>
      <c r="L89" s="280" t="str" cm="1">
        <f t="array" ref="L89">INDEX(コード化!$CG$5:$CQ$110,L$3-6,$G89)</f>
        <v>70000</v>
      </c>
      <c r="M89" s="280" t="str" cm="1">
        <f t="array" ref="M89">INDEX(コード化!$CG$5:$CQ$110,M$3-6,$G89)</f>
        <v>70000</v>
      </c>
      <c r="N89" s="280" t="str" cm="1">
        <f t="array" aca="1" ref="N89" ca="1">INDEX(コード化!$CG$5:$CQ$110,N$3-6,$G89)</f>
        <v>70000</v>
      </c>
      <c r="O89" s="280" t="str" cm="1">
        <f t="array" aca="1" ref="O89" ca="1">INDEX(コード化!$CG$5:$CQ$110,O$3-6,$G89)</f>
        <v>70000</v>
      </c>
      <c r="P89" s="280" t="str" cm="1">
        <f t="array" aca="1" ref="P89" ca="1">INDEX(コード化!$CG$5:$CQ$110,P$3-6,$G89)</f>
        <v>70000</v>
      </c>
      <c r="Q89" s="280" t="str" cm="1">
        <f t="array" aca="1" ref="Q89" ca="1">INDEX(コード化!$CG$5:$CQ$110,Q$3-6,$G89)</f>
        <v>70000</v>
      </c>
      <c r="R89" s="280" t="str" cm="1">
        <f t="array" aca="1" ref="R89" ca="1">INDEX(コード化!$CG$5:$CQ$110,R$3-6,$G89)</f>
        <v>70000</v>
      </c>
      <c r="S89" s="280" t="str" cm="1">
        <f t="array" aca="1" ref="S89" ca="1">INDEX(コード化!$CG$5:$CQ$110,S$3-6,$G89)</f>
        <v>70000</v>
      </c>
      <c r="T89" s="280" t="str" cm="1">
        <f t="array" aca="1" ref="T89" ca="1">INDEX(コード化!$CG$5:$CQ$110,T$3-6,$G89)</f>
        <v>70000</v>
      </c>
      <c r="U89" s="280" t="str" cm="1">
        <f t="array" aca="1" ref="U89" ca="1">INDEX(コード化!$CG$5:$CQ$110,U$3-6,$G89)</f>
        <v>70000</v>
      </c>
      <c r="V89" s="280" t="str" cm="1">
        <f t="array" aca="1" ref="V89" ca="1">INDEX(コード化!$CG$5:$CQ$110,V$3-6,$G89)</f>
        <v>70000</v>
      </c>
      <c r="W89" s="280" t="str" cm="1">
        <f t="array" aca="1" ref="W89" ca="1">INDEX(コード化!$CG$5:$CQ$110,W$3-6,$G89)</f>
        <v>70000</v>
      </c>
      <c r="X89" s="280" t="str" cm="1">
        <f t="array" aca="1" ref="X89" ca="1">INDEX(コード化!$CG$5:$CQ$110,X$3-6,$G89)</f>
        <v>70000</v>
      </c>
      <c r="Y89" s="280" t="str" cm="1">
        <f t="array" aca="1" ref="Y89" ca="1">INDEX(コード化!$CG$5:$CQ$110,Y$3-6,$G89)</f>
        <v>70000</v>
      </c>
      <c r="Z89" s="280" t="str" cm="1">
        <f t="array" aca="1" ref="Z89" ca="1">INDEX(コード化!$CG$5:$CQ$110,Z$3-6,$G89)</f>
        <v>70000</v>
      </c>
      <c r="AA89" s="280" t="str" cm="1">
        <f t="array" aca="1" ref="AA89" ca="1">INDEX(コード化!$CG$5:$CQ$110,AA$3-6,$G89)</f>
        <v>70000</v>
      </c>
      <c r="AB89" s="280" t="str" cm="1">
        <f t="array" aca="1" ref="AB89" ca="1">INDEX(コード化!$CG$5:$CQ$110,AB$3-6,$G89)</f>
        <v>70000</v>
      </c>
      <c r="AC89" s="280" t="str" cm="1">
        <f t="array" aca="1" ref="AC89" ca="1">INDEX(コード化!$CG$5:$CQ$110,AC$3-6,$G89)</f>
        <v>70000</v>
      </c>
      <c r="AD89" s="280" t="str" cm="1">
        <f t="array" aca="1" ref="AD89" ca="1">INDEX(コード化!$CG$5:$CQ$110,AD$3-6,$G89)</f>
        <v>70000</v>
      </c>
      <c r="AE89" s="280" t="str" cm="1">
        <f t="array" aca="1" ref="AE89" ca="1">INDEX(コード化!$CG$5:$CQ$110,AE$3-6,$G89)</f>
        <v>70000</v>
      </c>
      <c r="AF89" s="280" t="str" cm="1">
        <f t="array" aca="1" ref="AF89" ca="1">INDEX(コード化!$CG$5:$CQ$110,AF$3-6,$G89)</f>
        <v>70000</v>
      </c>
      <c r="AG89" s="280" t="str" cm="1">
        <f t="array" aca="1" ref="AG89" ca="1">INDEX(コード化!$CG$5:$CQ$110,AG$3-6,$G89)</f>
        <v>70000</v>
      </c>
      <c r="AH89" s="280" t="str" cm="1">
        <f t="array" aca="1" ref="AH89" ca="1">INDEX(コード化!$CG$5:$CQ$110,AH$3-6,$G89)</f>
        <v>70000</v>
      </c>
      <c r="AI89" s="280" t="str" cm="1">
        <f t="array" aca="1" ref="AI89" ca="1">INDEX(コード化!$CG$5:$CQ$110,AI$3-6,$G89)</f>
        <v>70000</v>
      </c>
      <c r="AJ89" s="280" t="str" cm="1">
        <f t="array" aca="1" ref="AJ89" ca="1">INDEX(コード化!$CG$5:$CQ$110,AJ$3-6,$G89)</f>
        <v>70000</v>
      </c>
      <c r="AK89" s="280" t="str" cm="1">
        <f t="array" aca="1" ref="AK89" ca="1">INDEX(コード化!$CG$5:$CQ$110,AK$3-6,$G89)</f>
        <v>70000</v>
      </c>
      <c r="AL89" s="280" t="str" cm="1">
        <f t="array" aca="1" ref="AL89" ca="1">INDEX(コード化!$CG$5:$CQ$110,AL$3-6,$G89)</f>
        <v>70000</v>
      </c>
      <c r="AM89" s="280" t="str" cm="1">
        <f t="array" aca="1" ref="AM89" ca="1">INDEX(コード化!$CG$5:$CQ$110,AM$3-6,$G89)</f>
        <v>70000</v>
      </c>
      <c r="AN89" s="280" t="str" cm="1">
        <f t="array" aca="1" ref="AN89" ca="1">INDEX(コード化!$CG$5:$CQ$110,AN$3-6,$G89)</f>
        <v>70000</v>
      </c>
      <c r="AO89" s="280" t="str" cm="1">
        <f t="array" aca="1" ref="AO89" ca="1">INDEX(コード化!$CG$5:$CQ$110,AO$3-6,$G89)</f>
        <v>70000</v>
      </c>
      <c r="AP89" s="280" t="str" cm="1">
        <f t="array" aca="1" ref="AP89" ca="1">INDEX(コード化!$CG$5:$CQ$110,AP$3-6,$G89)</f>
        <v>70000</v>
      </c>
      <c r="AQ89" s="280" t="str" cm="1">
        <f t="array" aca="1" ref="AQ89" ca="1">INDEX(コード化!$CG$5:$CQ$110,AQ$3-6,$G89)</f>
        <v>70000</v>
      </c>
      <c r="AR89" s="280" t="str" cm="1">
        <f t="array" aca="1" ref="AR89" ca="1">INDEX(コード化!$CG$5:$CQ$110,AR$3-6,$G89)</f>
        <v>70000</v>
      </c>
      <c r="AS89" s="280" t="str" cm="1">
        <f t="array" aca="1" ref="AS89" ca="1">INDEX(コード化!$CG$5:$CQ$110,AS$3-6,$G89)</f>
        <v>70000</v>
      </c>
      <c r="AT89" s="280" t="str" cm="1">
        <f t="array" aca="1" ref="AT89" ca="1">INDEX(コード化!$CG$5:$CQ$110,AT$3-6,$G89)</f>
        <v>70000</v>
      </c>
      <c r="AU89" s="280" t="str" cm="1">
        <f t="array" aca="1" ref="AU89" ca="1">INDEX(コード化!$CG$5:$CQ$110,AU$3-6,$G89)</f>
        <v>70000</v>
      </c>
      <c r="AV89" s="280" t="str" cm="1">
        <f t="array" aca="1" ref="AV89" ca="1">INDEX(コード化!$CG$5:$CQ$110,AV$3-6,$G89)</f>
        <v>70000</v>
      </c>
      <c r="AW89" s="280" t="str" cm="1">
        <f t="array" aca="1" ref="AW89" ca="1">INDEX(コード化!$CG$5:$CQ$110,AW$3-6,$G89)</f>
        <v>70000</v>
      </c>
      <c r="AX89" s="280" t="str" cm="1">
        <f t="array" aca="1" ref="AX89" ca="1">INDEX(コード化!$CG$5:$CQ$110,AX$3-6,$G89)</f>
        <v>70000</v>
      </c>
      <c r="AY89" s="280" t="str" cm="1">
        <f t="array" aca="1" ref="AY89" ca="1">INDEX(コード化!$CG$5:$CQ$110,AY$3-6,$G89)</f>
        <v>70000</v>
      </c>
      <c r="AZ89" s="280" t="str" cm="1">
        <f t="array" aca="1" ref="AZ89" ca="1">INDEX(コード化!$CG$5:$CQ$110,AZ$3-6,$G89)</f>
        <v>70000</v>
      </c>
      <c r="BA89" s="280" t="str" cm="1">
        <f t="array" aca="1" ref="BA89" ca="1">INDEX(コード化!$CG$5:$CQ$110,BA$3-6,$G89)</f>
        <v>70000</v>
      </c>
      <c r="BB89" s="280" t="str" cm="1">
        <f t="array" aca="1" ref="BB89" ca="1">INDEX(コード化!$CG$5:$CQ$110,BB$3-6,$G89)</f>
        <v>70000</v>
      </c>
      <c r="BC89" s="280" t="str" cm="1">
        <f t="array" aca="1" ref="BC89" ca="1">INDEX(コード化!$CG$5:$CQ$110,BC$3-6,$G89)</f>
        <v>70000</v>
      </c>
      <c r="BD89" s="280" t="str" cm="1">
        <f t="array" aca="1" ref="BD89" ca="1">INDEX(コード化!$CG$5:$CQ$110,BD$3-6,$G89)</f>
        <v>70000</v>
      </c>
      <c r="BE89" s="280" t="str" cm="1">
        <f t="array" aca="1" ref="BE89" ca="1">INDEX(コード化!$CG$5:$CQ$110,BE$3-6,$G89)</f>
        <v>70000</v>
      </c>
      <c r="BF89" s="280" t="str" cm="1">
        <f t="array" aca="1" ref="BF89" ca="1">INDEX(コード化!$CG$5:$CQ$110,BF$3-6,$G89)</f>
        <v>70000</v>
      </c>
      <c r="BG89" s="280" t="str" cm="1">
        <f t="array" aca="1" ref="BG89" ca="1">INDEX(コード化!$CG$5:$CQ$110,BG$3-6,$G89)</f>
        <v>70000</v>
      </c>
      <c r="BH89" s="280" t="str" cm="1">
        <f t="array" aca="1" ref="BH89" ca="1">INDEX(コード化!$CG$5:$CQ$110,BH$3-6,$G89)</f>
        <v>70000</v>
      </c>
      <c r="BI89" s="280" t="str" cm="1">
        <f t="array" aca="1" ref="BI89" ca="1">INDEX(コード化!$CG$5:$CQ$110,BI$3-6,$G89)</f>
        <v>70000</v>
      </c>
      <c r="BJ89" s="280" t="str" cm="1">
        <f t="array" aca="1" ref="BJ89" ca="1">INDEX(コード化!$CG$5:$CQ$110,BJ$3-6,$G89)</f>
        <v>70000</v>
      </c>
      <c r="BK89" s="280" t="str" cm="1">
        <f t="array" aca="1" ref="BK89" ca="1">INDEX(コード化!$CG$5:$CQ$110,BK$3-6,$G89)</f>
        <v>70000</v>
      </c>
      <c r="BL89" s="280" t="str" cm="1">
        <f t="array" aca="1" ref="BL89" ca="1">INDEX(コード化!$CG$5:$CQ$110,BL$3-6,$G89)</f>
        <v>70000</v>
      </c>
      <c r="BM89" s="280" t="str" cm="1">
        <f t="array" aca="1" ref="BM89" ca="1">INDEX(コード化!$CG$5:$CQ$110,BM$3-6,$G89)</f>
        <v>70000</v>
      </c>
      <c r="BN89" s="280" t="str" cm="1">
        <f t="array" aca="1" ref="BN89" ca="1">INDEX(コード化!$CG$5:$CQ$110,BN$3-6,$G89)</f>
        <v>70000</v>
      </c>
      <c r="BO89" s="280" t="str" cm="1">
        <f t="array" aca="1" ref="BO89" ca="1">INDEX(コード化!$CG$5:$CQ$110,BO$3-6,$G89)</f>
        <v>70000</v>
      </c>
      <c r="BP89" s="280" t="str" cm="1">
        <f t="array" aca="1" ref="BP89" ca="1">INDEX(コード化!$CG$5:$CQ$110,BP$3-6,$G89)</f>
        <v>70000</v>
      </c>
      <c r="BQ89" s="280" t="str" cm="1">
        <f t="array" aca="1" ref="BQ89" ca="1">INDEX(コード化!$CG$5:$CQ$110,BQ$3-6,$G89)</f>
        <v>70000</v>
      </c>
      <c r="BR89" s="280" t="str" cm="1">
        <f t="array" aca="1" ref="BR89" ca="1">INDEX(コード化!$CG$5:$CQ$110,BR$3-6,$G89)</f>
        <v>70000</v>
      </c>
      <c r="BS89" s="280" t="str" cm="1">
        <f t="array" aca="1" ref="BS89" ca="1">INDEX(コード化!$CG$5:$CQ$110,BS$3-6,$G89)</f>
        <v>70000</v>
      </c>
      <c r="BT89" s="280" t="str" cm="1">
        <f t="array" aca="1" ref="BT89" ca="1">INDEX(コード化!$CG$5:$CQ$110,BT$3-6,$G89)</f>
        <v>70000</v>
      </c>
      <c r="BU89" s="280" t="str" cm="1">
        <f t="array" aca="1" ref="BU89" ca="1">INDEX(コード化!$CG$5:$CQ$110,BU$3-6,$G89)</f>
        <v>70000</v>
      </c>
      <c r="BV89" s="280" t="str" cm="1">
        <f t="array" aca="1" ref="BV89" ca="1">INDEX(コード化!$CG$5:$CQ$110,BV$3-6,$G89)</f>
        <v>70000</v>
      </c>
      <c r="BW89" s="280" t="str" cm="1">
        <f t="array" aca="1" ref="BW89" ca="1">INDEX(コード化!$CG$5:$CQ$110,BW$3-6,$G89)</f>
        <v>70000</v>
      </c>
      <c r="BX89" s="280" t="str" cm="1">
        <f t="array" aca="1" ref="BX89" ca="1">INDEX(コード化!$CG$5:$CQ$110,BX$3-6,$G89)</f>
        <v>70000</v>
      </c>
      <c r="BY89" s="280" t="str" cm="1">
        <f t="array" aca="1" ref="BY89" ca="1">INDEX(コード化!$CG$5:$CQ$110,BY$3-6,$G89)</f>
        <v>70000</v>
      </c>
      <c r="BZ89" s="280" t="str" cm="1">
        <f t="array" aca="1" ref="BZ89" ca="1">INDEX(コード化!$CG$5:$CQ$110,BZ$3-6,$G89)</f>
        <v>70000</v>
      </c>
      <c r="CA89" s="280" t="str" cm="1">
        <f t="array" aca="1" ref="CA89" ca="1">INDEX(コード化!$CG$5:$CQ$110,CA$3-6,$G89)</f>
        <v>70000</v>
      </c>
      <c r="CB89" s="280" t="str" cm="1">
        <f t="array" aca="1" ref="CB89" ca="1">INDEX(コード化!$CG$5:$CQ$110,CB$3-6,$G89)</f>
        <v>70000</v>
      </c>
      <c r="CC89" s="280" t="str" cm="1">
        <f t="array" aca="1" ref="CC89" ca="1">INDEX(コード化!$CG$5:$CQ$110,CC$3-6,$G89)</f>
        <v>70000</v>
      </c>
      <c r="CD89" s="280" t="str" cm="1">
        <f t="array" aca="1" ref="CD89" ca="1">INDEX(コード化!$CG$5:$CQ$110,CD$3-6,$G89)</f>
        <v>70000</v>
      </c>
      <c r="CE89" s="280" t="str" cm="1">
        <f t="array" aca="1" ref="CE89" ca="1">INDEX(コード化!$CG$5:$CQ$110,CE$3-6,$G89)</f>
        <v>70000</v>
      </c>
      <c r="CF89" s="280" t="str" cm="1">
        <f t="array" aca="1" ref="CF89" ca="1">INDEX(コード化!$CG$5:$CQ$110,CF$3-6,$G89)</f>
        <v>70000</v>
      </c>
      <c r="CG89" s="280" t="str" cm="1">
        <f t="array" aca="1" ref="CG89" ca="1">INDEX(コード化!$CG$5:$CQ$110,CG$3-6,$G89)</f>
        <v>70000</v>
      </c>
      <c r="CH89" s="280" t="str" cm="1">
        <f t="array" aca="1" ref="CH89" ca="1">INDEX(コード化!$CG$5:$CQ$110,CH$3-6,$G89)</f>
        <v>70000</v>
      </c>
      <c r="CI89" s="280" t="str" cm="1">
        <f t="array" aca="1" ref="CI89" ca="1">INDEX(コード化!$CG$5:$CQ$110,CI$3-6,$G89)</f>
        <v>70000</v>
      </c>
      <c r="CJ89" s="280" t="str" cm="1">
        <f t="array" aca="1" ref="CJ89" ca="1">INDEX(コード化!$CG$5:$CQ$110,CJ$3-6,$G89)</f>
        <v>70000</v>
      </c>
      <c r="CK89" s="280" t="str" cm="1">
        <f t="array" aca="1" ref="CK89" ca="1">INDEX(コード化!$CG$5:$CQ$110,CK$3-6,$G89)</f>
        <v>70000</v>
      </c>
      <c r="CL89" s="280" t="str" cm="1">
        <f t="array" aca="1" ref="CL89" ca="1">INDEX(コード化!$CG$5:$CQ$110,CL$3-6,$G89)</f>
        <v>70000</v>
      </c>
      <c r="CM89" s="280" t="str" cm="1">
        <f t="array" aca="1" ref="CM89" ca="1">INDEX(コード化!$CG$5:$CQ$110,CM$3-6,$G89)</f>
        <v>70000</v>
      </c>
      <c r="CN89" s="280" t="str" cm="1">
        <f t="array" aca="1" ref="CN89" ca="1">INDEX(コード化!$CG$5:$CQ$110,CN$3-6,$G89)</f>
        <v>70000</v>
      </c>
      <c r="CO89" s="280" t="str" cm="1">
        <f t="array" aca="1" ref="CO89" ca="1">INDEX(コード化!$CG$5:$CQ$110,CO$3-6,$G89)</f>
        <v>70000</v>
      </c>
      <c r="CP89" s="280" t="str" cm="1">
        <f t="array" aca="1" ref="CP89" ca="1">INDEX(コード化!$CG$5:$CQ$110,CP$3-6,$G89)</f>
        <v>70000</v>
      </c>
      <c r="CQ89" s="280" t="str" cm="1">
        <f t="array" aca="1" ref="CQ89" ca="1">INDEX(コード化!$CG$5:$CQ$110,CQ$3-6,$G89)</f>
        <v>70000</v>
      </c>
      <c r="CR89" s="280" t="str" cm="1">
        <f t="array" aca="1" ref="CR89" ca="1">INDEX(コード化!$CG$5:$CQ$110,CR$3-6,$G89)</f>
        <v>70000</v>
      </c>
      <c r="CS89" s="280" t="str" cm="1">
        <f t="array" aca="1" ref="CS89" ca="1">INDEX(コード化!$CG$5:$CQ$110,CS$3-6,$G89)</f>
        <v>70000</v>
      </c>
      <c r="CT89" s="280" t="str" cm="1">
        <f t="array" aca="1" ref="CT89" ca="1">INDEX(コード化!$CG$5:$CQ$110,CT$3-6,$G89)</f>
        <v>70000</v>
      </c>
      <c r="CU89" s="280" t="str" cm="1">
        <f t="array" aca="1" ref="CU89" ca="1">INDEX(コード化!$CG$5:$CQ$110,CU$3-6,$G89)</f>
        <v>70000</v>
      </c>
      <c r="CV89" s="280" t="str" cm="1">
        <f t="array" aca="1" ref="CV89" ca="1">INDEX(コード化!$CG$5:$CQ$110,CV$3-6,$G89)</f>
        <v>70000</v>
      </c>
      <c r="CW89" s="280" t="str" cm="1">
        <f t="array" aca="1" ref="CW89" ca="1">INDEX(コード化!$CG$5:$CQ$110,CW$3-6,$G89)</f>
        <v>70000</v>
      </c>
      <c r="CX89" s="280" t="str" cm="1">
        <f t="array" aca="1" ref="CX89" ca="1">INDEX(コード化!$CG$5:$CQ$110,CX$3-6,$G89)</f>
        <v>70000</v>
      </c>
      <c r="CY89" s="280" t="str" cm="1">
        <f t="array" aca="1" ref="CY89" ca="1">INDEX(コード化!$CG$5:$CQ$110,CY$3-6,$G89)</f>
        <v>70000</v>
      </c>
      <c r="CZ89" s="280" t="str" cm="1">
        <f t="array" aca="1" ref="CZ89" ca="1">INDEX(コード化!$CG$5:$CQ$110,CZ$3-6,$G89)</f>
        <v>70000</v>
      </c>
      <c r="DA89" s="280" t="str" cm="1">
        <f t="array" aca="1" ref="DA89" ca="1">INDEX(コード化!$CG$5:$CQ$110,DA$3-6,$G89)</f>
        <v>70000</v>
      </c>
      <c r="DB89" s="280" t="str" cm="1">
        <f t="array" aca="1" ref="DB89" ca="1">INDEX(コード化!$CG$5:$CQ$110,DB$3-6,$G89)</f>
        <v>70000</v>
      </c>
      <c r="DC89" s="280" t="str" cm="1">
        <f t="array" aca="1" ref="DC89" ca="1">INDEX(コード化!$CG$5:$CQ$110,DC$3-6,$G89)</f>
        <v>70000</v>
      </c>
      <c r="DD89" s="280" t="str" cm="1">
        <f t="array" aca="1" ref="DD89" ca="1">INDEX(コード化!$CG$5:$CQ$110,DD$3-6,$G89)</f>
        <v>70000</v>
      </c>
      <c r="DE89" s="280" t="str" cm="1">
        <f t="array" aca="1" ref="DE89" ca="1">INDEX(コード化!$CG$5:$CQ$110,DE$3-6,$G89)</f>
        <v>70000</v>
      </c>
      <c r="DF89" s="280" t="str" cm="1">
        <f t="array" aca="1" ref="DF89" ca="1">INDEX(コード化!$CG$5:$CQ$110,DF$3-6,$G89)</f>
        <v>70000</v>
      </c>
      <c r="DG89" s="280" t="str" cm="1">
        <f t="array" aca="1" ref="DG89" ca="1">INDEX(コード化!$CG$5:$CQ$110,DG$3-6,$G89)</f>
        <v>70000</v>
      </c>
      <c r="DH89" s="280" t="str" cm="1">
        <f t="array" aca="1" ref="DH89" ca="1">INDEX(コード化!$CG$5:$CQ$110,DH$3-6,$G89)</f>
        <v>70000</v>
      </c>
      <c r="DI89" s="280" t="str" cm="1">
        <f t="array" aca="1" ref="DI89" ca="1">INDEX(コード化!$CG$5:$CQ$110,DI$3-6,$G89)</f>
        <v>70000</v>
      </c>
      <c r="DK89" s="80">
        <v>0</v>
      </c>
      <c r="DL89" s="80">
        <v>0</v>
      </c>
      <c r="DM89" s="80">
        <v>0</v>
      </c>
      <c r="DN89" s="80">
        <v>0</v>
      </c>
      <c r="DO89" s="80">
        <v>0</v>
      </c>
      <c r="DP89" s="80">
        <v>0</v>
      </c>
      <c r="DQ89" s="80">
        <v>0</v>
      </c>
      <c r="DR89" s="80">
        <v>0</v>
      </c>
      <c r="DS89" s="80">
        <v>0</v>
      </c>
      <c r="DT89" s="80">
        <v>0</v>
      </c>
      <c r="DU89" s="80">
        <v>0</v>
      </c>
      <c r="DV89" s="80">
        <v>0</v>
      </c>
      <c r="DW89" s="80">
        <v>0</v>
      </c>
      <c r="DX89" s="80">
        <v>0</v>
      </c>
      <c r="DY89" s="80">
        <v>0</v>
      </c>
      <c r="DZ89" s="80">
        <v>0</v>
      </c>
      <c r="EA89" s="80">
        <v>0</v>
      </c>
      <c r="EB89" s="80">
        <v>0</v>
      </c>
      <c r="EC89" s="80">
        <v>0</v>
      </c>
      <c r="ED89" s="80">
        <v>0</v>
      </c>
      <c r="EE89" s="80">
        <v>0</v>
      </c>
      <c r="EF89" s="80">
        <v>0</v>
      </c>
      <c r="EG89" s="80">
        <v>0</v>
      </c>
      <c r="EH89" s="80">
        <v>0</v>
      </c>
      <c r="EI89" s="80">
        <v>0</v>
      </c>
      <c r="EJ89" s="80">
        <v>0</v>
      </c>
      <c r="EK89" s="80">
        <v>0</v>
      </c>
      <c r="EL89" s="80">
        <v>0</v>
      </c>
      <c r="EM89" s="80">
        <v>0</v>
      </c>
      <c r="EN89" s="80">
        <v>0</v>
      </c>
      <c r="EO89" s="80">
        <v>0</v>
      </c>
      <c r="EP89" s="80">
        <v>0</v>
      </c>
      <c r="EQ89" s="80">
        <v>0</v>
      </c>
      <c r="ER89" s="80">
        <v>0</v>
      </c>
      <c r="ES89" s="80">
        <v>0</v>
      </c>
      <c r="ET89" s="80">
        <v>0</v>
      </c>
      <c r="EU89" s="80">
        <v>0</v>
      </c>
      <c r="EV89" s="80">
        <v>0</v>
      </c>
      <c r="EW89" s="80">
        <v>0</v>
      </c>
      <c r="EX89" s="80">
        <v>0</v>
      </c>
      <c r="EY89" s="80">
        <v>0</v>
      </c>
      <c r="EZ89" s="80">
        <v>0</v>
      </c>
      <c r="FA89" s="80">
        <v>0</v>
      </c>
      <c r="FB89" s="80">
        <v>0</v>
      </c>
      <c r="FC89" s="80">
        <v>0</v>
      </c>
      <c r="FD89" s="80">
        <v>0</v>
      </c>
      <c r="FE89" s="80">
        <v>0</v>
      </c>
      <c r="FF89" s="80">
        <v>0</v>
      </c>
      <c r="FG89" s="80">
        <v>0</v>
      </c>
      <c r="FH89" s="80">
        <v>0</v>
      </c>
      <c r="FI89" s="80">
        <v>0</v>
      </c>
      <c r="FJ89" s="80">
        <v>0</v>
      </c>
      <c r="FK89" s="80">
        <v>0</v>
      </c>
      <c r="FL89" s="80">
        <v>0</v>
      </c>
      <c r="FM89" s="80">
        <v>0</v>
      </c>
      <c r="FN89" s="80">
        <v>0</v>
      </c>
      <c r="FO89" s="80">
        <v>0</v>
      </c>
      <c r="FP89" s="80">
        <v>0</v>
      </c>
      <c r="FQ89" s="80">
        <v>0</v>
      </c>
      <c r="FR89" s="80">
        <v>0</v>
      </c>
      <c r="FS89" s="80">
        <v>0</v>
      </c>
      <c r="FT89" s="80">
        <v>0</v>
      </c>
      <c r="FU89" s="80">
        <v>0</v>
      </c>
      <c r="FV89" s="80">
        <v>0</v>
      </c>
      <c r="FW89" s="80">
        <v>0</v>
      </c>
      <c r="FX89" s="80">
        <v>0</v>
      </c>
      <c r="FY89" s="80">
        <v>0</v>
      </c>
      <c r="FZ89" s="80">
        <v>0</v>
      </c>
      <c r="GA89" s="80">
        <v>0</v>
      </c>
      <c r="GB89" s="80">
        <v>0</v>
      </c>
      <c r="GC89" s="80">
        <v>0</v>
      </c>
      <c r="GD89" s="80">
        <v>0</v>
      </c>
      <c r="GE89" s="80">
        <v>0</v>
      </c>
      <c r="GF89" s="80">
        <v>0</v>
      </c>
      <c r="GG89" s="80">
        <v>0</v>
      </c>
      <c r="GH89" s="80">
        <v>0</v>
      </c>
      <c r="GI89" s="80">
        <v>0</v>
      </c>
      <c r="GJ89" s="80">
        <v>0</v>
      </c>
      <c r="GK89" s="80">
        <v>0</v>
      </c>
      <c r="GL89" s="80">
        <v>0</v>
      </c>
      <c r="GM89" s="80">
        <v>0</v>
      </c>
      <c r="GN89" s="80">
        <v>0</v>
      </c>
      <c r="GO89" s="80">
        <v>0</v>
      </c>
      <c r="GP89" s="80">
        <v>0</v>
      </c>
      <c r="GQ89" s="80">
        <v>0</v>
      </c>
      <c r="GR89" s="80">
        <v>0</v>
      </c>
      <c r="GS89" s="80">
        <v>0</v>
      </c>
      <c r="GT89" s="80">
        <v>0</v>
      </c>
      <c r="GU89" s="80">
        <v>0</v>
      </c>
      <c r="GV89" s="80">
        <v>0</v>
      </c>
      <c r="GW89" s="80">
        <v>0</v>
      </c>
      <c r="GX89" s="80">
        <v>0</v>
      </c>
      <c r="GY89" s="80">
        <v>0</v>
      </c>
      <c r="GZ89" s="80">
        <v>0</v>
      </c>
      <c r="HA89" s="80">
        <v>0</v>
      </c>
      <c r="HB89" s="80">
        <v>0</v>
      </c>
      <c r="HC89" s="80">
        <v>0</v>
      </c>
      <c r="HD89" s="80">
        <v>0</v>
      </c>
      <c r="HE89" s="80">
        <v>0</v>
      </c>
      <c r="HF89" s="80">
        <v>0</v>
      </c>
      <c r="HG89" s="80">
        <v>0</v>
      </c>
      <c r="HH89" s="80">
        <v>0</v>
      </c>
      <c r="HI89" s="80">
        <v>0</v>
      </c>
      <c r="HJ89" s="80">
        <v>0</v>
      </c>
      <c r="HK89" s="80">
        <v>0</v>
      </c>
      <c r="HL89" s="80">
        <v>0</v>
      </c>
    </row>
    <row r="90" spans="1:220" s="80" customFormat="1" ht="26" x14ac:dyDescent="0.2">
      <c r="A90" s="268">
        <v>93</v>
      </c>
      <c r="B90" s="269" t="s">
        <v>2458</v>
      </c>
      <c r="C90" s="269" t="s">
        <v>2463</v>
      </c>
      <c r="D90" s="270" t="s">
        <v>2498</v>
      </c>
      <c r="E90" s="250"/>
      <c r="G90" s="80">
        <v>8</v>
      </c>
      <c r="H90" s="280" t="str" cm="1">
        <f t="array" ref="H90">INDEX(コード化!$CG$5:$CQ$110,H$3-6,$G90)</f>
        <v>800000</v>
      </c>
      <c r="I90" s="280" t="str" cm="1">
        <f t="array" ref="I90">INDEX(コード化!$CG$5:$CQ$110,I$3-6,$G90)</f>
        <v>800000</v>
      </c>
      <c r="J90" s="280" t="str" cm="1">
        <f t="array" ref="J90">INDEX(コード化!$CG$5:$CQ$110,J$3-6,$G90)</f>
        <v>800000</v>
      </c>
      <c r="K90" s="280" t="str" cm="1">
        <f t="array" ref="K90">INDEX(コード化!$CG$5:$CQ$110,K$3-6,$G90)</f>
        <v>800000</v>
      </c>
      <c r="L90" s="280" t="str" cm="1">
        <f t="array" ref="L90">INDEX(コード化!$CG$5:$CQ$110,L$3-6,$G90)</f>
        <v>800000</v>
      </c>
      <c r="M90" s="280" t="str" cm="1">
        <f t="array" ref="M90">INDEX(コード化!$CG$5:$CQ$110,M$3-6,$G90)</f>
        <v>800000</v>
      </c>
      <c r="N90" s="280" t="str" cm="1">
        <f t="array" aca="1" ref="N90" ca="1">INDEX(コード化!$CG$5:$CQ$110,N$3-6,$G90)</f>
        <v>800000</v>
      </c>
      <c r="O90" s="280" t="str" cm="1">
        <f t="array" aca="1" ref="O90" ca="1">INDEX(コード化!$CG$5:$CQ$110,O$3-6,$G90)</f>
        <v>800000</v>
      </c>
      <c r="P90" s="280" t="str" cm="1">
        <f t="array" aca="1" ref="P90" ca="1">INDEX(コード化!$CG$5:$CQ$110,P$3-6,$G90)</f>
        <v>800000</v>
      </c>
      <c r="Q90" s="280" t="str" cm="1">
        <f t="array" aca="1" ref="Q90" ca="1">INDEX(コード化!$CG$5:$CQ$110,Q$3-6,$G90)</f>
        <v>800000</v>
      </c>
      <c r="R90" s="280" t="str" cm="1">
        <f t="array" aca="1" ref="R90" ca="1">INDEX(コード化!$CG$5:$CQ$110,R$3-6,$G90)</f>
        <v>800000</v>
      </c>
      <c r="S90" s="280" t="str" cm="1">
        <f t="array" aca="1" ref="S90" ca="1">INDEX(コード化!$CG$5:$CQ$110,S$3-6,$G90)</f>
        <v>800000</v>
      </c>
      <c r="T90" s="280" t="str" cm="1">
        <f t="array" aca="1" ref="T90" ca="1">INDEX(コード化!$CG$5:$CQ$110,T$3-6,$G90)</f>
        <v>800000</v>
      </c>
      <c r="U90" s="280" t="str" cm="1">
        <f t="array" aca="1" ref="U90" ca="1">INDEX(コード化!$CG$5:$CQ$110,U$3-6,$G90)</f>
        <v>800000</v>
      </c>
      <c r="V90" s="280" t="str" cm="1">
        <f t="array" aca="1" ref="V90" ca="1">INDEX(コード化!$CG$5:$CQ$110,V$3-6,$G90)</f>
        <v>800000</v>
      </c>
      <c r="W90" s="280" t="str" cm="1">
        <f t="array" aca="1" ref="W90" ca="1">INDEX(コード化!$CG$5:$CQ$110,W$3-6,$G90)</f>
        <v>800000</v>
      </c>
      <c r="X90" s="280" t="str" cm="1">
        <f t="array" aca="1" ref="X90" ca="1">INDEX(コード化!$CG$5:$CQ$110,X$3-6,$G90)</f>
        <v>800000</v>
      </c>
      <c r="Y90" s="280" t="str" cm="1">
        <f t="array" aca="1" ref="Y90" ca="1">INDEX(コード化!$CG$5:$CQ$110,Y$3-6,$G90)</f>
        <v>800000</v>
      </c>
      <c r="Z90" s="280" t="str" cm="1">
        <f t="array" aca="1" ref="Z90" ca="1">INDEX(コード化!$CG$5:$CQ$110,Z$3-6,$G90)</f>
        <v>800000</v>
      </c>
      <c r="AA90" s="280" t="str" cm="1">
        <f t="array" aca="1" ref="AA90" ca="1">INDEX(コード化!$CG$5:$CQ$110,AA$3-6,$G90)</f>
        <v>800000</v>
      </c>
      <c r="AB90" s="280" t="str" cm="1">
        <f t="array" aca="1" ref="AB90" ca="1">INDEX(コード化!$CG$5:$CQ$110,AB$3-6,$G90)</f>
        <v>800000</v>
      </c>
      <c r="AC90" s="280" t="str" cm="1">
        <f t="array" aca="1" ref="AC90" ca="1">INDEX(コード化!$CG$5:$CQ$110,AC$3-6,$G90)</f>
        <v>800000</v>
      </c>
      <c r="AD90" s="280" t="str" cm="1">
        <f t="array" aca="1" ref="AD90" ca="1">INDEX(コード化!$CG$5:$CQ$110,AD$3-6,$G90)</f>
        <v>800000</v>
      </c>
      <c r="AE90" s="280" t="str" cm="1">
        <f t="array" aca="1" ref="AE90" ca="1">INDEX(コード化!$CG$5:$CQ$110,AE$3-6,$G90)</f>
        <v>800000</v>
      </c>
      <c r="AF90" s="280" t="str" cm="1">
        <f t="array" aca="1" ref="AF90" ca="1">INDEX(コード化!$CG$5:$CQ$110,AF$3-6,$G90)</f>
        <v>800000</v>
      </c>
      <c r="AG90" s="280" t="str" cm="1">
        <f t="array" aca="1" ref="AG90" ca="1">INDEX(コード化!$CG$5:$CQ$110,AG$3-6,$G90)</f>
        <v>800000</v>
      </c>
      <c r="AH90" s="280" t="str" cm="1">
        <f t="array" aca="1" ref="AH90" ca="1">INDEX(コード化!$CG$5:$CQ$110,AH$3-6,$G90)</f>
        <v>800000</v>
      </c>
      <c r="AI90" s="280" t="str" cm="1">
        <f t="array" aca="1" ref="AI90" ca="1">INDEX(コード化!$CG$5:$CQ$110,AI$3-6,$G90)</f>
        <v>800000</v>
      </c>
      <c r="AJ90" s="280" t="str" cm="1">
        <f t="array" aca="1" ref="AJ90" ca="1">INDEX(コード化!$CG$5:$CQ$110,AJ$3-6,$G90)</f>
        <v>800000</v>
      </c>
      <c r="AK90" s="280" t="str" cm="1">
        <f t="array" aca="1" ref="AK90" ca="1">INDEX(コード化!$CG$5:$CQ$110,AK$3-6,$G90)</f>
        <v>800000</v>
      </c>
      <c r="AL90" s="280" t="str" cm="1">
        <f t="array" aca="1" ref="AL90" ca="1">INDEX(コード化!$CG$5:$CQ$110,AL$3-6,$G90)</f>
        <v>800000</v>
      </c>
      <c r="AM90" s="280" t="str" cm="1">
        <f t="array" aca="1" ref="AM90" ca="1">INDEX(コード化!$CG$5:$CQ$110,AM$3-6,$G90)</f>
        <v>800000</v>
      </c>
      <c r="AN90" s="280" t="str" cm="1">
        <f t="array" aca="1" ref="AN90" ca="1">INDEX(コード化!$CG$5:$CQ$110,AN$3-6,$G90)</f>
        <v>800000</v>
      </c>
      <c r="AO90" s="280" t="str" cm="1">
        <f t="array" aca="1" ref="AO90" ca="1">INDEX(コード化!$CG$5:$CQ$110,AO$3-6,$G90)</f>
        <v>800000</v>
      </c>
      <c r="AP90" s="280" t="str" cm="1">
        <f t="array" aca="1" ref="AP90" ca="1">INDEX(コード化!$CG$5:$CQ$110,AP$3-6,$G90)</f>
        <v>800000</v>
      </c>
      <c r="AQ90" s="280" t="str" cm="1">
        <f t="array" aca="1" ref="AQ90" ca="1">INDEX(コード化!$CG$5:$CQ$110,AQ$3-6,$G90)</f>
        <v>800000</v>
      </c>
      <c r="AR90" s="280" t="str" cm="1">
        <f t="array" aca="1" ref="AR90" ca="1">INDEX(コード化!$CG$5:$CQ$110,AR$3-6,$G90)</f>
        <v>800000</v>
      </c>
      <c r="AS90" s="280" t="str" cm="1">
        <f t="array" aca="1" ref="AS90" ca="1">INDEX(コード化!$CG$5:$CQ$110,AS$3-6,$G90)</f>
        <v>800000</v>
      </c>
      <c r="AT90" s="280" t="str" cm="1">
        <f t="array" aca="1" ref="AT90" ca="1">INDEX(コード化!$CG$5:$CQ$110,AT$3-6,$G90)</f>
        <v>800000</v>
      </c>
      <c r="AU90" s="280" t="str" cm="1">
        <f t="array" aca="1" ref="AU90" ca="1">INDEX(コード化!$CG$5:$CQ$110,AU$3-6,$G90)</f>
        <v>800000</v>
      </c>
      <c r="AV90" s="280" t="str" cm="1">
        <f t="array" aca="1" ref="AV90" ca="1">INDEX(コード化!$CG$5:$CQ$110,AV$3-6,$G90)</f>
        <v>800000</v>
      </c>
      <c r="AW90" s="280" t="str" cm="1">
        <f t="array" aca="1" ref="AW90" ca="1">INDEX(コード化!$CG$5:$CQ$110,AW$3-6,$G90)</f>
        <v>800000</v>
      </c>
      <c r="AX90" s="280" t="str" cm="1">
        <f t="array" aca="1" ref="AX90" ca="1">INDEX(コード化!$CG$5:$CQ$110,AX$3-6,$G90)</f>
        <v>800000</v>
      </c>
      <c r="AY90" s="280" t="str" cm="1">
        <f t="array" aca="1" ref="AY90" ca="1">INDEX(コード化!$CG$5:$CQ$110,AY$3-6,$G90)</f>
        <v>800000</v>
      </c>
      <c r="AZ90" s="280" t="str" cm="1">
        <f t="array" aca="1" ref="AZ90" ca="1">INDEX(コード化!$CG$5:$CQ$110,AZ$3-6,$G90)</f>
        <v>800000</v>
      </c>
      <c r="BA90" s="280" t="str" cm="1">
        <f t="array" aca="1" ref="BA90" ca="1">INDEX(コード化!$CG$5:$CQ$110,BA$3-6,$G90)</f>
        <v>800000</v>
      </c>
      <c r="BB90" s="280" t="str" cm="1">
        <f t="array" aca="1" ref="BB90" ca="1">INDEX(コード化!$CG$5:$CQ$110,BB$3-6,$G90)</f>
        <v>800000</v>
      </c>
      <c r="BC90" s="280" t="str" cm="1">
        <f t="array" aca="1" ref="BC90" ca="1">INDEX(コード化!$CG$5:$CQ$110,BC$3-6,$G90)</f>
        <v>800000</v>
      </c>
      <c r="BD90" s="280" t="str" cm="1">
        <f t="array" aca="1" ref="BD90" ca="1">INDEX(コード化!$CG$5:$CQ$110,BD$3-6,$G90)</f>
        <v>800000</v>
      </c>
      <c r="BE90" s="280" t="str" cm="1">
        <f t="array" aca="1" ref="BE90" ca="1">INDEX(コード化!$CG$5:$CQ$110,BE$3-6,$G90)</f>
        <v>800000</v>
      </c>
      <c r="BF90" s="280" t="str" cm="1">
        <f t="array" aca="1" ref="BF90" ca="1">INDEX(コード化!$CG$5:$CQ$110,BF$3-6,$G90)</f>
        <v>800000</v>
      </c>
      <c r="BG90" s="280" t="str" cm="1">
        <f t="array" aca="1" ref="BG90" ca="1">INDEX(コード化!$CG$5:$CQ$110,BG$3-6,$G90)</f>
        <v>800000</v>
      </c>
      <c r="BH90" s="280" t="str" cm="1">
        <f t="array" aca="1" ref="BH90" ca="1">INDEX(コード化!$CG$5:$CQ$110,BH$3-6,$G90)</f>
        <v>800000</v>
      </c>
      <c r="BI90" s="280" t="str" cm="1">
        <f t="array" aca="1" ref="BI90" ca="1">INDEX(コード化!$CG$5:$CQ$110,BI$3-6,$G90)</f>
        <v>800000</v>
      </c>
      <c r="BJ90" s="280" t="str" cm="1">
        <f t="array" aca="1" ref="BJ90" ca="1">INDEX(コード化!$CG$5:$CQ$110,BJ$3-6,$G90)</f>
        <v>800000</v>
      </c>
      <c r="BK90" s="280" t="str" cm="1">
        <f t="array" aca="1" ref="BK90" ca="1">INDEX(コード化!$CG$5:$CQ$110,BK$3-6,$G90)</f>
        <v>800000</v>
      </c>
      <c r="BL90" s="280" t="str" cm="1">
        <f t="array" aca="1" ref="BL90" ca="1">INDEX(コード化!$CG$5:$CQ$110,BL$3-6,$G90)</f>
        <v>800000</v>
      </c>
      <c r="BM90" s="280" t="str" cm="1">
        <f t="array" aca="1" ref="BM90" ca="1">INDEX(コード化!$CG$5:$CQ$110,BM$3-6,$G90)</f>
        <v>800000</v>
      </c>
      <c r="BN90" s="280" t="str" cm="1">
        <f t="array" aca="1" ref="BN90" ca="1">INDEX(コード化!$CG$5:$CQ$110,BN$3-6,$G90)</f>
        <v>800000</v>
      </c>
      <c r="BO90" s="280" t="str" cm="1">
        <f t="array" aca="1" ref="BO90" ca="1">INDEX(コード化!$CG$5:$CQ$110,BO$3-6,$G90)</f>
        <v>800000</v>
      </c>
      <c r="BP90" s="280" t="str" cm="1">
        <f t="array" aca="1" ref="BP90" ca="1">INDEX(コード化!$CG$5:$CQ$110,BP$3-6,$G90)</f>
        <v>800000</v>
      </c>
      <c r="BQ90" s="280" t="str" cm="1">
        <f t="array" aca="1" ref="BQ90" ca="1">INDEX(コード化!$CG$5:$CQ$110,BQ$3-6,$G90)</f>
        <v>800000</v>
      </c>
      <c r="BR90" s="280" t="str" cm="1">
        <f t="array" aca="1" ref="BR90" ca="1">INDEX(コード化!$CG$5:$CQ$110,BR$3-6,$G90)</f>
        <v>800000</v>
      </c>
      <c r="BS90" s="280" t="str" cm="1">
        <f t="array" aca="1" ref="BS90" ca="1">INDEX(コード化!$CG$5:$CQ$110,BS$3-6,$G90)</f>
        <v>800000</v>
      </c>
      <c r="BT90" s="280" t="str" cm="1">
        <f t="array" aca="1" ref="BT90" ca="1">INDEX(コード化!$CG$5:$CQ$110,BT$3-6,$G90)</f>
        <v>800000</v>
      </c>
      <c r="BU90" s="280" t="str" cm="1">
        <f t="array" aca="1" ref="BU90" ca="1">INDEX(コード化!$CG$5:$CQ$110,BU$3-6,$G90)</f>
        <v>800000</v>
      </c>
      <c r="BV90" s="280" t="str" cm="1">
        <f t="array" aca="1" ref="BV90" ca="1">INDEX(コード化!$CG$5:$CQ$110,BV$3-6,$G90)</f>
        <v>800000</v>
      </c>
      <c r="BW90" s="280" t="str" cm="1">
        <f t="array" aca="1" ref="BW90" ca="1">INDEX(コード化!$CG$5:$CQ$110,BW$3-6,$G90)</f>
        <v>800000</v>
      </c>
      <c r="BX90" s="280" t="str" cm="1">
        <f t="array" aca="1" ref="BX90" ca="1">INDEX(コード化!$CG$5:$CQ$110,BX$3-6,$G90)</f>
        <v>800000</v>
      </c>
      <c r="BY90" s="280" t="str" cm="1">
        <f t="array" aca="1" ref="BY90" ca="1">INDEX(コード化!$CG$5:$CQ$110,BY$3-6,$G90)</f>
        <v>800000</v>
      </c>
      <c r="BZ90" s="280" t="str" cm="1">
        <f t="array" aca="1" ref="BZ90" ca="1">INDEX(コード化!$CG$5:$CQ$110,BZ$3-6,$G90)</f>
        <v>800000</v>
      </c>
      <c r="CA90" s="280" t="str" cm="1">
        <f t="array" aca="1" ref="CA90" ca="1">INDEX(コード化!$CG$5:$CQ$110,CA$3-6,$G90)</f>
        <v>800000</v>
      </c>
      <c r="CB90" s="280" t="str" cm="1">
        <f t="array" aca="1" ref="CB90" ca="1">INDEX(コード化!$CG$5:$CQ$110,CB$3-6,$G90)</f>
        <v>800000</v>
      </c>
      <c r="CC90" s="280" t="str" cm="1">
        <f t="array" aca="1" ref="CC90" ca="1">INDEX(コード化!$CG$5:$CQ$110,CC$3-6,$G90)</f>
        <v>800000</v>
      </c>
      <c r="CD90" s="280" t="str" cm="1">
        <f t="array" aca="1" ref="CD90" ca="1">INDEX(コード化!$CG$5:$CQ$110,CD$3-6,$G90)</f>
        <v>800000</v>
      </c>
      <c r="CE90" s="280" t="str" cm="1">
        <f t="array" aca="1" ref="CE90" ca="1">INDEX(コード化!$CG$5:$CQ$110,CE$3-6,$G90)</f>
        <v>800000</v>
      </c>
      <c r="CF90" s="280" t="str" cm="1">
        <f t="array" aca="1" ref="CF90" ca="1">INDEX(コード化!$CG$5:$CQ$110,CF$3-6,$G90)</f>
        <v>800000</v>
      </c>
      <c r="CG90" s="280" t="str" cm="1">
        <f t="array" aca="1" ref="CG90" ca="1">INDEX(コード化!$CG$5:$CQ$110,CG$3-6,$G90)</f>
        <v>800000</v>
      </c>
      <c r="CH90" s="280" t="str" cm="1">
        <f t="array" aca="1" ref="CH90" ca="1">INDEX(コード化!$CG$5:$CQ$110,CH$3-6,$G90)</f>
        <v>800000</v>
      </c>
      <c r="CI90" s="280" t="str" cm="1">
        <f t="array" aca="1" ref="CI90" ca="1">INDEX(コード化!$CG$5:$CQ$110,CI$3-6,$G90)</f>
        <v>800000</v>
      </c>
      <c r="CJ90" s="280" t="str" cm="1">
        <f t="array" aca="1" ref="CJ90" ca="1">INDEX(コード化!$CG$5:$CQ$110,CJ$3-6,$G90)</f>
        <v>800000</v>
      </c>
      <c r="CK90" s="280" t="str" cm="1">
        <f t="array" aca="1" ref="CK90" ca="1">INDEX(コード化!$CG$5:$CQ$110,CK$3-6,$G90)</f>
        <v>800000</v>
      </c>
      <c r="CL90" s="280" t="str" cm="1">
        <f t="array" aca="1" ref="CL90" ca="1">INDEX(コード化!$CG$5:$CQ$110,CL$3-6,$G90)</f>
        <v>800000</v>
      </c>
      <c r="CM90" s="280" t="str" cm="1">
        <f t="array" aca="1" ref="CM90" ca="1">INDEX(コード化!$CG$5:$CQ$110,CM$3-6,$G90)</f>
        <v>800000</v>
      </c>
      <c r="CN90" s="280" t="str" cm="1">
        <f t="array" aca="1" ref="CN90" ca="1">INDEX(コード化!$CG$5:$CQ$110,CN$3-6,$G90)</f>
        <v>800000</v>
      </c>
      <c r="CO90" s="280" t="str" cm="1">
        <f t="array" aca="1" ref="CO90" ca="1">INDEX(コード化!$CG$5:$CQ$110,CO$3-6,$G90)</f>
        <v>800000</v>
      </c>
      <c r="CP90" s="280" t="str" cm="1">
        <f t="array" aca="1" ref="CP90" ca="1">INDEX(コード化!$CG$5:$CQ$110,CP$3-6,$G90)</f>
        <v>800000</v>
      </c>
      <c r="CQ90" s="280" t="str" cm="1">
        <f t="array" aca="1" ref="CQ90" ca="1">INDEX(コード化!$CG$5:$CQ$110,CQ$3-6,$G90)</f>
        <v>800000</v>
      </c>
      <c r="CR90" s="280" t="str" cm="1">
        <f t="array" aca="1" ref="CR90" ca="1">INDEX(コード化!$CG$5:$CQ$110,CR$3-6,$G90)</f>
        <v>800000</v>
      </c>
      <c r="CS90" s="280" t="str" cm="1">
        <f t="array" aca="1" ref="CS90" ca="1">INDEX(コード化!$CG$5:$CQ$110,CS$3-6,$G90)</f>
        <v>800000</v>
      </c>
      <c r="CT90" s="280" t="str" cm="1">
        <f t="array" aca="1" ref="CT90" ca="1">INDEX(コード化!$CG$5:$CQ$110,CT$3-6,$G90)</f>
        <v>800000</v>
      </c>
      <c r="CU90" s="280" t="str" cm="1">
        <f t="array" aca="1" ref="CU90" ca="1">INDEX(コード化!$CG$5:$CQ$110,CU$3-6,$G90)</f>
        <v>800000</v>
      </c>
      <c r="CV90" s="280" t="str" cm="1">
        <f t="array" aca="1" ref="CV90" ca="1">INDEX(コード化!$CG$5:$CQ$110,CV$3-6,$G90)</f>
        <v>800000</v>
      </c>
      <c r="CW90" s="280" t="str" cm="1">
        <f t="array" aca="1" ref="CW90" ca="1">INDEX(コード化!$CG$5:$CQ$110,CW$3-6,$G90)</f>
        <v>800000</v>
      </c>
      <c r="CX90" s="280" t="str" cm="1">
        <f t="array" aca="1" ref="CX90" ca="1">INDEX(コード化!$CG$5:$CQ$110,CX$3-6,$G90)</f>
        <v>800000</v>
      </c>
      <c r="CY90" s="280" t="str" cm="1">
        <f t="array" aca="1" ref="CY90" ca="1">INDEX(コード化!$CG$5:$CQ$110,CY$3-6,$G90)</f>
        <v>800000</v>
      </c>
      <c r="CZ90" s="280" t="str" cm="1">
        <f t="array" aca="1" ref="CZ90" ca="1">INDEX(コード化!$CG$5:$CQ$110,CZ$3-6,$G90)</f>
        <v>800000</v>
      </c>
      <c r="DA90" s="280" t="str" cm="1">
        <f t="array" aca="1" ref="DA90" ca="1">INDEX(コード化!$CG$5:$CQ$110,DA$3-6,$G90)</f>
        <v>800000</v>
      </c>
      <c r="DB90" s="280" t="str" cm="1">
        <f t="array" aca="1" ref="DB90" ca="1">INDEX(コード化!$CG$5:$CQ$110,DB$3-6,$G90)</f>
        <v>800000</v>
      </c>
      <c r="DC90" s="280" t="str" cm="1">
        <f t="array" aca="1" ref="DC90" ca="1">INDEX(コード化!$CG$5:$CQ$110,DC$3-6,$G90)</f>
        <v>800000</v>
      </c>
      <c r="DD90" s="280" t="str" cm="1">
        <f t="array" aca="1" ref="DD90" ca="1">INDEX(コード化!$CG$5:$CQ$110,DD$3-6,$G90)</f>
        <v>800000</v>
      </c>
      <c r="DE90" s="280" t="str" cm="1">
        <f t="array" aca="1" ref="DE90" ca="1">INDEX(コード化!$CG$5:$CQ$110,DE$3-6,$G90)</f>
        <v>800000</v>
      </c>
      <c r="DF90" s="280" t="str" cm="1">
        <f t="array" aca="1" ref="DF90" ca="1">INDEX(コード化!$CG$5:$CQ$110,DF$3-6,$G90)</f>
        <v>800000</v>
      </c>
      <c r="DG90" s="280" t="str" cm="1">
        <f t="array" aca="1" ref="DG90" ca="1">INDEX(コード化!$CG$5:$CQ$110,DG$3-6,$G90)</f>
        <v>800000</v>
      </c>
      <c r="DH90" s="280" t="str" cm="1">
        <f t="array" aca="1" ref="DH90" ca="1">INDEX(コード化!$CG$5:$CQ$110,DH$3-6,$G90)</f>
        <v>800000</v>
      </c>
      <c r="DI90" s="280" t="str" cm="1">
        <f t="array" aca="1" ref="DI90" ca="1">INDEX(コード化!$CG$5:$CQ$110,DI$3-6,$G90)</f>
        <v>800000</v>
      </c>
      <c r="DK90" s="80" cm="1">
        <f t="array" ref="DK90">_xlfn.IFS(MID(H90,2,1)="2",1,MID(H90,3,1)="2",1,TRUE,0)</f>
        <v>0</v>
      </c>
      <c r="DL90" s="80" cm="1">
        <f t="array" ref="DL90">_xlfn.IFS(MID(I90,2,1)="2",1,MID(I90,3,1)="2",1,TRUE,0)</f>
        <v>0</v>
      </c>
      <c r="DM90" s="80" cm="1">
        <f t="array" ref="DM90">_xlfn.IFS(MID(J90,2,1)="2",1,MID(J90,3,1)="2",1,TRUE,0)</f>
        <v>0</v>
      </c>
      <c r="DN90" s="80" cm="1">
        <f t="array" ref="DN90">_xlfn.IFS(MID(K90,2,1)="2",1,MID(K90,3,1)="2",1,TRUE,0)</f>
        <v>0</v>
      </c>
      <c r="DO90" s="80" cm="1">
        <f t="array" ref="DO90">_xlfn.IFS(MID(L90,2,1)="2",1,MID(L90,3,1)="2",1,TRUE,0)</f>
        <v>0</v>
      </c>
      <c r="DP90" s="80" cm="1">
        <f t="array" ref="DP90">_xlfn.IFS(MID(M90,2,1)="2",1,MID(M90,3,1)="2",1,TRUE,0)</f>
        <v>0</v>
      </c>
      <c r="DQ90" s="80" cm="1">
        <f t="array" aca="1" ref="DQ90" ca="1">_xlfn.IFS(MID(N90,2,1)="2",1,MID(N90,3,1)="2",1,TRUE,0)</f>
        <v>0</v>
      </c>
      <c r="DR90" s="80" cm="1">
        <f t="array" aca="1" ref="DR90" ca="1">_xlfn.IFS(MID(O90,2,1)="2",1,MID(O90,3,1)="2",1,TRUE,0)</f>
        <v>0</v>
      </c>
      <c r="DS90" s="80" cm="1">
        <f t="array" aca="1" ref="DS90" ca="1">_xlfn.IFS(MID(P90,2,1)="2",1,MID(P90,3,1)="2",1,TRUE,0)</f>
        <v>0</v>
      </c>
      <c r="DT90" s="80" cm="1">
        <f t="array" aca="1" ref="DT90" ca="1">_xlfn.IFS(MID(Q90,2,1)="2",1,MID(Q90,3,1)="2",1,TRUE,0)</f>
        <v>0</v>
      </c>
      <c r="DU90" s="80" cm="1">
        <f t="array" aca="1" ref="DU90" ca="1">_xlfn.IFS(MID(R90,2,1)="2",1,MID(R90,3,1)="2",1,TRUE,0)</f>
        <v>0</v>
      </c>
      <c r="DV90" s="80" cm="1">
        <f t="array" aca="1" ref="DV90" ca="1">_xlfn.IFS(MID(S90,2,1)="2",1,MID(S90,3,1)="2",1,TRUE,0)</f>
        <v>0</v>
      </c>
      <c r="DW90" s="80" cm="1">
        <f t="array" aca="1" ref="DW90" ca="1">_xlfn.IFS(MID(T90,2,1)="2",1,MID(T90,3,1)="2",1,TRUE,0)</f>
        <v>0</v>
      </c>
      <c r="DX90" s="80" cm="1">
        <f t="array" aca="1" ref="DX90" ca="1">_xlfn.IFS(MID(U90,2,1)="2",1,MID(U90,3,1)="2",1,TRUE,0)</f>
        <v>0</v>
      </c>
      <c r="DY90" s="80" cm="1">
        <f t="array" aca="1" ref="DY90" ca="1">_xlfn.IFS(MID(V90,2,1)="2",1,MID(V90,3,1)="2",1,TRUE,0)</f>
        <v>0</v>
      </c>
      <c r="DZ90" s="80" cm="1">
        <f t="array" aca="1" ref="DZ90" ca="1">_xlfn.IFS(MID(W90,2,1)="2",1,MID(W90,3,1)="2",1,TRUE,0)</f>
        <v>0</v>
      </c>
      <c r="EA90" s="80" cm="1">
        <f t="array" aca="1" ref="EA90" ca="1">_xlfn.IFS(MID(X90,2,1)="2",1,MID(X90,3,1)="2",1,TRUE,0)</f>
        <v>0</v>
      </c>
      <c r="EB90" s="80" cm="1">
        <f t="array" aca="1" ref="EB90" ca="1">_xlfn.IFS(MID(Y90,2,1)="2",1,MID(Y90,3,1)="2",1,TRUE,0)</f>
        <v>0</v>
      </c>
      <c r="EC90" s="80" cm="1">
        <f t="array" aca="1" ref="EC90" ca="1">_xlfn.IFS(MID(Z90,2,1)="2",1,MID(Z90,3,1)="2",1,TRUE,0)</f>
        <v>0</v>
      </c>
      <c r="ED90" s="80" cm="1">
        <f t="array" aca="1" ref="ED90" ca="1">_xlfn.IFS(MID(AA90,2,1)="2",1,MID(AA90,3,1)="2",1,TRUE,0)</f>
        <v>0</v>
      </c>
      <c r="EE90" s="80" cm="1">
        <f t="array" aca="1" ref="EE90" ca="1">_xlfn.IFS(MID(AB90,2,1)="2",1,MID(AB90,3,1)="2",1,TRUE,0)</f>
        <v>0</v>
      </c>
      <c r="EF90" s="80" cm="1">
        <f t="array" aca="1" ref="EF90" ca="1">_xlfn.IFS(MID(AC90,2,1)="2",1,MID(AC90,3,1)="2",1,TRUE,0)</f>
        <v>0</v>
      </c>
      <c r="EG90" s="80" cm="1">
        <f t="array" aca="1" ref="EG90" ca="1">_xlfn.IFS(MID(AD90,2,1)="2",1,MID(AD90,3,1)="2",1,TRUE,0)</f>
        <v>0</v>
      </c>
      <c r="EH90" s="80" cm="1">
        <f t="array" aca="1" ref="EH90" ca="1">_xlfn.IFS(MID(AE90,2,1)="2",1,MID(AE90,3,1)="2",1,TRUE,0)</f>
        <v>0</v>
      </c>
      <c r="EI90" s="80" cm="1">
        <f t="array" aca="1" ref="EI90" ca="1">_xlfn.IFS(MID(AF90,2,1)="2",1,MID(AF90,3,1)="2",1,TRUE,0)</f>
        <v>0</v>
      </c>
      <c r="EJ90" s="80" cm="1">
        <f t="array" aca="1" ref="EJ90" ca="1">_xlfn.IFS(MID(AG90,2,1)="2",1,MID(AG90,3,1)="2",1,TRUE,0)</f>
        <v>0</v>
      </c>
      <c r="EK90" s="80" cm="1">
        <f t="array" aca="1" ref="EK90" ca="1">_xlfn.IFS(MID(AH90,2,1)="2",1,MID(AH90,3,1)="2",1,TRUE,0)</f>
        <v>0</v>
      </c>
      <c r="EL90" s="80" cm="1">
        <f t="array" aca="1" ref="EL90" ca="1">_xlfn.IFS(MID(AI90,2,1)="2",1,MID(AI90,3,1)="2",1,TRUE,0)</f>
        <v>0</v>
      </c>
      <c r="EM90" s="80" cm="1">
        <f t="array" aca="1" ref="EM90" ca="1">_xlfn.IFS(MID(AJ90,2,1)="2",1,MID(AJ90,3,1)="2",1,TRUE,0)</f>
        <v>0</v>
      </c>
      <c r="EN90" s="80" cm="1">
        <f t="array" aca="1" ref="EN90" ca="1">_xlfn.IFS(MID(AK90,2,1)="2",1,MID(AK90,3,1)="2",1,TRUE,0)</f>
        <v>0</v>
      </c>
      <c r="EO90" s="80" cm="1">
        <f t="array" aca="1" ref="EO90" ca="1">_xlfn.IFS(MID(AL90,2,1)="2",1,MID(AL90,3,1)="2",1,TRUE,0)</f>
        <v>0</v>
      </c>
      <c r="EP90" s="80" cm="1">
        <f t="array" aca="1" ref="EP90" ca="1">_xlfn.IFS(MID(AM90,2,1)="2",1,MID(AM90,3,1)="2",1,TRUE,0)</f>
        <v>0</v>
      </c>
      <c r="EQ90" s="80" cm="1">
        <f t="array" aca="1" ref="EQ90" ca="1">_xlfn.IFS(MID(AN90,2,1)="2",1,MID(AN90,3,1)="2",1,TRUE,0)</f>
        <v>0</v>
      </c>
      <c r="ER90" s="80" cm="1">
        <f t="array" aca="1" ref="ER90" ca="1">_xlfn.IFS(MID(AO90,2,1)="2",1,MID(AO90,3,1)="2",1,TRUE,0)</f>
        <v>0</v>
      </c>
      <c r="ES90" s="80" cm="1">
        <f t="array" aca="1" ref="ES90" ca="1">_xlfn.IFS(MID(AP90,2,1)="2",1,MID(AP90,3,1)="2",1,TRUE,0)</f>
        <v>0</v>
      </c>
      <c r="ET90" s="80" cm="1">
        <f t="array" aca="1" ref="ET90" ca="1">_xlfn.IFS(MID(AQ90,2,1)="2",1,MID(AQ90,3,1)="2",1,TRUE,0)</f>
        <v>0</v>
      </c>
      <c r="EU90" s="80" cm="1">
        <f t="array" aca="1" ref="EU90" ca="1">_xlfn.IFS(MID(AR90,2,1)="2",1,MID(AR90,3,1)="2",1,TRUE,0)</f>
        <v>0</v>
      </c>
      <c r="EV90" s="80" cm="1">
        <f t="array" aca="1" ref="EV90" ca="1">_xlfn.IFS(MID(AS90,2,1)="2",1,MID(AS90,3,1)="2",1,TRUE,0)</f>
        <v>0</v>
      </c>
      <c r="EW90" s="80" cm="1">
        <f t="array" aca="1" ref="EW90" ca="1">_xlfn.IFS(MID(AT90,2,1)="2",1,MID(AT90,3,1)="2",1,TRUE,0)</f>
        <v>0</v>
      </c>
      <c r="EX90" s="80" cm="1">
        <f t="array" aca="1" ref="EX90" ca="1">_xlfn.IFS(MID(AU90,2,1)="2",1,MID(AU90,3,1)="2",1,TRUE,0)</f>
        <v>0</v>
      </c>
      <c r="EY90" s="80" cm="1">
        <f t="array" aca="1" ref="EY90" ca="1">_xlfn.IFS(MID(AV90,2,1)="2",1,MID(AV90,3,1)="2",1,TRUE,0)</f>
        <v>0</v>
      </c>
      <c r="EZ90" s="80" cm="1">
        <f t="array" aca="1" ref="EZ90" ca="1">_xlfn.IFS(MID(AW90,2,1)="2",1,MID(AW90,3,1)="2",1,TRUE,0)</f>
        <v>0</v>
      </c>
      <c r="FA90" s="80" cm="1">
        <f t="array" aca="1" ref="FA90" ca="1">_xlfn.IFS(MID(AX90,2,1)="2",1,MID(AX90,3,1)="2",1,TRUE,0)</f>
        <v>0</v>
      </c>
      <c r="FB90" s="80" cm="1">
        <f t="array" aca="1" ref="FB90" ca="1">_xlfn.IFS(MID(AY90,2,1)="2",1,MID(AY90,3,1)="2",1,TRUE,0)</f>
        <v>0</v>
      </c>
      <c r="FC90" s="80" cm="1">
        <f t="array" aca="1" ref="FC90" ca="1">_xlfn.IFS(MID(AZ90,2,1)="2",1,MID(AZ90,3,1)="2",1,TRUE,0)</f>
        <v>0</v>
      </c>
      <c r="FD90" s="80" cm="1">
        <f t="array" aca="1" ref="FD90" ca="1">_xlfn.IFS(MID(BA90,2,1)="2",1,MID(BA90,3,1)="2",1,TRUE,0)</f>
        <v>0</v>
      </c>
      <c r="FE90" s="80" cm="1">
        <f t="array" aca="1" ref="FE90" ca="1">_xlfn.IFS(MID(BB90,2,1)="2",1,MID(BB90,3,1)="2",1,TRUE,0)</f>
        <v>0</v>
      </c>
      <c r="FF90" s="80" cm="1">
        <f t="array" aca="1" ref="FF90" ca="1">_xlfn.IFS(MID(BC90,2,1)="2",1,MID(BC90,3,1)="2",1,TRUE,0)</f>
        <v>0</v>
      </c>
      <c r="FG90" s="80" cm="1">
        <f t="array" aca="1" ref="FG90" ca="1">_xlfn.IFS(MID(BD90,2,1)="2",1,MID(BD90,3,1)="2",1,TRUE,0)</f>
        <v>0</v>
      </c>
      <c r="FH90" s="80" cm="1">
        <f t="array" aca="1" ref="FH90" ca="1">_xlfn.IFS(MID(BE90,2,1)="2",1,MID(BE90,3,1)="2",1,TRUE,0)</f>
        <v>0</v>
      </c>
      <c r="FI90" s="80" cm="1">
        <f t="array" aca="1" ref="FI90" ca="1">_xlfn.IFS(MID(BF90,2,1)="2",1,MID(BF90,3,1)="2",1,TRUE,0)</f>
        <v>0</v>
      </c>
      <c r="FJ90" s="80" cm="1">
        <f t="array" aca="1" ref="FJ90" ca="1">_xlfn.IFS(MID(BG90,2,1)="2",1,MID(BG90,3,1)="2",1,TRUE,0)</f>
        <v>0</v>
      </c>
      <c r="FK90" s="80" cm="1">
        <f t="array" aca="1" ref="FK90" ca="1">_xlfn.IFS(MID(BH90,2,1)="2",1,MID(BH90,3,1)="2",1,TRUE,0)</f>
        <v>0</v>
      </c>
      <c r="FL90" s="80" cm="1">
        <f t="array" aca="1" ref="FL90" ca="1">_xlfn.IFS(MID(BI90,2,1)="2",1,MID(BI90,3,1)="2",1,TRUE,0)</f>
        <v>0</v>
      </c>
      <c r="FM90" s="80" cm="1">
        <f t="array" aca="1" ref="FM90" ca="1">_xlfn.IFS(MID(BJ90,2,1)="2",1,MID(BJ90,3,1)="2",1,TRUE,0)</f>
        <v>0</v>
      </c>
      <c r="FN90" s="80" cm="1">
        <f t="array" aca="1" ref="FN90" ca="1">_xlfn.IFS(MID(BK90,2,1)="2",1,MID(BK90,3,1)="2",1,TRUE,0)</f>
        <v>0</v>
      </c>
      <c r="FO90" s="80" cm="1">
        <f t="array" aca="1" ref="FO90" ca="1">_xlfn.IFS(MID(BL90,2,1)="2",1,MID(BL90,3,1)="2",1,TRUE,0)</f>
        <v>0</v>
      </c>
      <c r="FP90" s="80" cm="1">
        <f t="array" aca="1" ref="FP90" ca="1">_xlfn.IFS(MID(BM90,2,1)="2",1,MID(BM90,3,1)="2",1,TRUE,0)</f>
        <v>0</v>
      </c>
      <c r="FQ90" s="80" cm="1">
        <f t="array" aca="1" ref="FQ90" ca="1">_xlfn.IFS(MID(BN90,2,1)="2",1,MID(BN90,3,1)="2",1,TRUE,0)</f>
        <v>0</v>
      </c>
      <c r="FR90" s="80" cm="1">
        <f t="array" aca="1" ref="FR90" ca="1">_xlfn.IFS(MID(BO90,2,1)="2",1,MID(BO90,3,1)="2",1,TRUE,0)</f>
        <v>0</v>
      </c>
      <c r="FS90" s="80" cm="1">
        <f t="array" aca="1" ref="FS90" ca="1">_xlfn.IFS(MID(BP90,2,1)="2",1,MID(BP90,3,1)="2",1,TRUE,0)</f>
        <v>0</v>
      </c>
      <c r="FT90" s="80" cm="1">
        <f t="array" aca="1" ref="FT90" ca="1">_xlfn.IFS(MID(BQ90,2,1)="2",1,MID(BQ90,3,1)="2",1,TRUE,0)</f>
        <v>0</v>
      </c>
      <c r="FU90" s="80" cm="1">
        <f t="array" aca="1" ref="FU90" ca="1">_xlfn.IFS(MID(BR90,2,1)="2",1,MID(BR90,3,1)="2",1,TRUE,0)</f>
        <v>0</v>
      </c>
      <c r="FV90" s="80" cm="1">
        <f t="array" aca="1" ref="FV90" ca="1">_xlfn.IFS(MID(BS90,2,1)="2",1,MID(BS90,3,1)="2",1,TRUE,0)</f>
        <v>0</v>
      </c>
      <c r="FW90" s="80" cm="1">
        <f t="array" aca="1" ref="FW90" ca="1">_xlfn.IFS(MID(BT90,2,1)="2",1,MID(BT90,3,1)="2",1,TRUE,0)</f>
        <v>0</v>
      </c>
      <c r="FX90" s="80" cm="1">
        <f t="array" aca="1" ref="FX90" ca="1">_xlfn.IFS(MID(BU90,2,1)="2",1,MID(BU90,3,1)="2",1,TRUE,0)</f>
        <v>0</v>
      </c>
      <c r="FY90" s="80" cm="1">
        <f t="array" aca="1" ref="FY90" ca="1">_xlfn.IFS(MID(BV90,2,1)="2",1,MID(BV90,3,1)="2",1,TRUE,0)</f>
        <v>0</v>
      </c>
      <c r="FZ90" s="80" cm="1">
        <f t="array" aca="1" ref="FZ90" ca="1">_xlfn.IFS(MID(BW90,2,1)="2",1,MID(BW90,3,1)="2",1,TRUE,0)</f>
        <v>0</v>
      </c>
      <c r="GA90" s="80" cm="1">
        <f t="array" aca="1" ref="GA90" ca="1">_xlfn.IFS(MID(BX90,2,1)="2",1,MID(BX90,3,1)="2",1,TRUE,0)</f>
        <v>0</v>
      </c>
      <c r="GB90" s="80" cm="1">
        <f t="array" aca="1" ref="GB90" ca="1">_xlfn.IFS(MID(BY90,2,1)="2",1,MID(BY90,3,1)="2",1,TRUE,0)</f>
        <v>0</v>
      </c>
      <c r="GC90" s="80" cm="1">
        <f t="array" aca="1" ref="GC90" ca="1">_xlfn.IFS(MID(BZ90,2,1)="2",1,MID(BZ90,3,1)="2",1,TRUE,0)</f>
        <v>0</v>
      </c>
      <c r="GD90" s="80" cm="1">
        <f t="array" aca="1" ref="GD90" ca="1">_xlfn.IFS(MID(CA90,2,1)="2",1,MID(CA90,3,1)="2",1,TRUE,0)</f>
        <v>0</v>
      </c>
      <c r="GE90" s="80" cm="1">
        <f t="array" aca="1" ref="GE90" ca="1">_xlfn.IFS(MID(CB90,2,1)="2",1,MID(CB90,3,1)="2",1,TRUE,0)</f>
        <v>0</v>
      </c>
      <c r="GF90" s="80" cm="1">
        <f t="array" aca="1" ref="GF90" ca="1">_xlfn.IFS(MID(CC90,2,1)="2",1,MID(CC90,3,1)="2",1,TRUE,0)</f>
        <v>0</v>
      </c>
      <c r="GG90" s="80" cm="1">
        <f t="array" aca="1" ref="GG90" ca="1">_xlfn.IFS(MID(CD90,2,1)="2",1,MID(CD90,3,1)="2",1,TRUE,0)</f>
        <v>0</v>
      </c>
      <c r="GH90" s="80" cm="1">
        <f t="array" aca="1" ref="GH90" ca="1">_xlfn.IFS(MID(CE90,2,1)="2",1,MID(CE90,3,1)="2",1,TRUE,0)</f>
        <v>0</v>
      </c>
      <c r="GI90" s="80" cm="1">
        <f t="array" aca="1" ref="GI90" ca="1">_xlfn.IFS(MID(CF90,2,1)="2",1,MID(CF90,3,1)="2",1,TRUE,0)</f>
        <v>0</v>
      </c>
      <c r="GJ90" s="80" cm="1">
        <f t="array" aca="1" ref="GJ90" ca="1">_xlfn.IFS(MID(CG90,2,1)="2",1,MID(CG90,3,1)="2",1,TRUE,0)</f>
        <v>0</v>
      </c>
      <c r="GK90" s="80" cm="1">
        <f t="array" aca="1" ref="GK90" ca="1">_xlfn.IFS(MID(CH90,2,1)="2",1,MID(CH90,3,1)="2",1,TRUE,0)</f>
        <v>0</v>
      </c>
      <c r="GL90" s="80" cm="1">
        <f t="array" aca="1" ref="GL90" ca="1">_xlfn.IFS(MID(CI90,2,1)="2",1,MID(CI90,3,1)="2",1,TRUE,0)</f>
        <v>0</v>
      </c>
      <c r="GM90" s="80" cm="1">
        <f t="array" aca="1" ref="GM90" ca="1">_xlfn.IFS(MID(CJ90,2,1)="2",1,MID(CJ90,3,1)="2",1,TRUE,0)</f>
        <v>0</v>
      </c>
      <c r="GN90" s="80" cm="1">
        <f t="array" aca="1" ref="GN90" ca="1">_xlfn.IFS(MID(CK90,2,1)="2",1,MID(CK90,3,1)="2",1,TRUE,0)</f>
        <v>0</v>
      </c>
      <c r="GO90" s="80" cm="1">
        <f t="array" aca="1" ref="GO90" ca="1">_xlfn.IFS(MID(CL90,2,1)="2",1,MID(CL90,3,1)="2",1,TRUE,0)</f>
        <v>0</v>
      </c>
      <c r="GP90" s="80" cm="1">
        <f t="array" aca="1" ref="GP90" ca="1">_xlfn.IFS(MID(CM90,2,1)="2",1,MID(CM90,3,1)="2",1,TRUE,0)</f>
        <v>0</v>
      </c>
      <c r="GQ90" s="80" cm="1">
        <f t="array" aca="1" ref="GQ90" ca="1">_xlfn.IFS(MID(CN90,2,1)="2",1,MID(CN90,3,1)="2",1,TRUE,0)</f>
        <v>0</v>
      </c>
      <c r="GR90" s="80" cm="1">
        <f t="array" aca="1" ref="GR90" ca="1">_xlfn.IFS(MID(CO90,2,1)="2",1,MID(CO90,3,1)="2",1,TRUE,0)</f>
        <v>0</v>
      </c>
      <c r="GS90" s="80" cm="1">
        <f t="array" aca="1" ref="GS90" ca="1">_xlfn.IFS(MID(CP90,2,1)="2",1,MID(CP90,3,1)="2",1,TRUE,0)</f>
        <v>0</v>
      </c>
      <c r="GT90" s="80" cm="1">
        <f t="array" aca="1" ref="GT90" ca="1">_xlfn.IFS(MID(CQ90,2,1)="2",1,MID(CQ90,3,1)="2",1,TRUE,0)</f>
        <v>0</v>
      </c>
      <c r="GU90" s="80" cm="1">
        <f t="array" aca="1" ref="GU90" ca="1">_xlfn.IFS(MID(CR90,2,1)="2",1,MID(CR90,3,1)="2",1,TRUE,0)</f>
        <v>0</v>
      </c>
      <c r="GV90" s="80" cm="1">
        <f t="array" aca="1" ref="GV90" ca="1">_xlfn.IFS(MID(CS90,2,1)="2",1,MID(CS90,3,1)="2",1,TRUE,0)</f>
        <v>0</v>
      </c>
      <c r="GW90" s="80" cm="1">
        <f t="array" aca="1" ref="GW90" ca="1">_xlfn.IFS(MID(CT90,2,1)="2",1,MID(CT90,3,1)="2",1,TRUE,0)</f>
        <v>0</v>
      </c>
      <c r="GX90" s="80" cm="1">
        <f t="array" aca="1" ref="GX90" ca="1">_xlfn.IFS(MID(CU90,2,1)="2",1,MID(CU90,3,1)="2",1,TRUE,0)</f>
        <v>0</v>
      </c>
      <c r="GY90" s="80" cm="1">
        <f t="array" aca="1" ref="GY90" ca="1">_xlfn.IFS(MID(CV90,2,1)="2",1,MID(CV90,3,1)="2",1,TRUE,0)</f>
        <v>0</v>
      </c>
      <c r="GZ90" s="80" cm="1">
        <f t="array" aca="1" ref="GZ90" ca="1">_xlfn.IFS(MID(CW90,2,1)="2",1,MID(CW90,3,1)="2",1,TRUE,0)</f>
        <v>0</v>
      </c>
      <c r="HA90" s="80" cm="1">
        <f t="array" aca="1" ref="HA90" ca="1">_xlfn.IFS(MID(CX90,2,1)="2",1,MID(CX90,3,1)="2",1,TRUE,0)</f>
        <v>0</v>
      </c>
      <c r="HB90" s="80" cm="1">
        <f t="array" aca="1" ref="HB90" ca="1">_xlfn.IFS(MID(CY90,2,1)="2",1,MID(CY90,3,1)="2",1,TRUE,0)</f>
        <v>0</v>
      </c>
      <c r="HC90" s="80" cm="1">
        <f t="array" aca="1" ref="HC90" ca="1">_xlfn.IFS(MID(CZ90,2,1)="2",1,MID(CZ90,3,1)="2",1,TRUE,0)</f>
        <v>0</v>
      </c>
      <c r="HD90" s="80" cm="1">
        <f t="array" aca="1" ref="HD90" ca="1">_xlfn.IFS(MID(DA90,2,1)="2",1,MID(DA90,3,1)="2",1,TRUE,0)</f>
        <v>0</v>
      </c>
      <c r="HE90" s="80" cm="1">
        <f t="array" aca="1" ref="HE90" ca="1">_xlfn.IFS(MID(DB90,2,1)="2",1,MID(DB90,3,1)="2",1,TRUE,0)</f>
        <v>0</v>
      </c>
      <c r="HF90" s="80" cm="1">
        <f t="array" aca="1" ref="HF90" ca="1">_xlfn.IFS(MID(DC90,2,1)="2",1,MID(DC90,3,1)="2",1,TRUE,0)</f>
        <v>0</v>
      </c>
      <c r="HG90" s="80" cm="1">
        <f t="array" aca="1" ref="HG90" ca="1">_xlfn.IFS(MID(DD90,2,1)="2",1,MID(DD90,3,1)="2",1,TRUE,0)</f>
        <v>0</v>
      </c>
      <c r="HH90" s="80" cm="1">
        <f t="array" aca="1" ref="HH90" ca="1">_xlfn.IFS(MID(DE90,2,1)="2",1,MID(DE90,3,1)="2",1,TRUE,0)</f>
        <v>0</v>
      </c>
      <c r="HI90" s="80" cm="1">
        <f t="array" aca="1" ref="HI90" ca="1">_xlfn.IFS(MID(DF90,2,1)="2",1,MID(DF90,3,1)="2",1,TRUE,0)</f>
        <v>0</v>
      </c>
      <c r="HJ90" s="80" cm="1">
        <f t="array" aca="1" ref="HJ90" ca="1">_xlfn.IFS(MID(DG90,2,1)="2",1,MID(DG90,3,1)="2",1,TRUE,0)</f>
        <v>0</v>
      </c>
      <c r="HK90" s="80" cm="1">
        <f t="array" aca="1" ref="HK90" ca="1">_xlfn.IFS(MID(DH90,2,1)="2",1,MID(DH90,3,1)="2",1,TRUE,0)</f>
        <v>0</v>
      </c>
      <c r="HL90" s="80" cm="1">
        <f t="array" aca="1" ref="HL90" ca="1">_xlfn.IFS(MID(DI90,2,1)="2",1,MID(DI90,3,1)="2",1,TRUE,0)</f>
        <v>0</v>
      </c>
    </row>
    <row r="91" spans="1:220" s="80" customFormat="1" ht="52" x14ac:dyDescent="0.2">
      <c r="A91" s="268">
        <v>94</v>
      </c>
      <c r="B91" s="269" t="s">
        <v>2458</v>
      </c>
      <c r="C91" s="269" t="s">
        <v>2463</v>
      </c>
      <c r="D91" s="270" t="s">
        <v>2551</v>
      </c>
      <c r="E91" s="250"/>
      <c r="G91" s="80">
        <v>8</v>
      </c>
      <c r="H91" s="280" t="str" cm="1">
        <f t="array" ref="H91">INDEX(コード化!$CG$5:$CQ$110,H$3-6,$G91)</f>
        <v>800000</v>
      </c>
      <c r="I91" s="280" t="str" cm="1">
        <f t="array" ref="I91">INDEX(コード化!$CG$5:$CQ$110,I$3-6,$G91)</f>
        <v>800000</v>
      </c>
      <c r="J91" s="280" t="str" cm="1">
        <f t="array" ref="J91">INDEX(コード化!$CG$5:$CQ$110,J$3-6,$G91)</f>
        <v>800000</v>
      </c>
      <c r="K91" s="280" t="str" cm="1">
        <f t="array" ref="K91">INDEX(コード化!$CG$5:$CQ$110,K$3-6,$G91)</f>
        <v>800000</v>
      </c>
      <c r="L91" s="280" t="str" cm="1">
        <f t="array" ref="L91">INDEX(コード化!$CG$5:$CQ$110,L$3-6,$G91)</f>
        <v>800000</v>
      </c>
      <c r="M91" s="280" t="str" cm="1">
        <f t="array" ref="M91">INDEX(コード化!$CG$5:$CQ$110,M$3-6,$G91)</f>
        <v>800000</v>
      </c>
      <c r="N91" s="280" t="str" cm="1">
        <f t="array" aca="1" ref="N91" ca="1">INDEX(コード化!$CG$5:$CQ$110,N$3-6,$G91)</f>
        <v>800000</v>
      </c>
      <c r="O91" s="280" t="str" cm="1">
        <f t="array" aca="1" ref="O91" ca="1">INDEX(コード化!$CG$5:$CQ$110,O$3-6,$G91)</f>
        <v>800000</v>
      </c>
      <c r="P91" s="280" t="str" cm="1">
        <f t="array" aca="1" ref="P91" ca="1">INDEX(コード化!$CG$5:$CQ$110,P$3-6,$G91)</f>
        <v>800000</v>
      </c>
      <c r="Q91" s="280" t="str" cm="1">
        <f t="array" aca="1" ref="Q91" ca="1">INDEX(コード化!$CG$5:$CQ$110,Q$3-6,$G91)</f>
        <v>800000</v>
      </c>
      <c r="R91" s="280" t="str" cm="1">
        <f t="array" aca="1" ref="R91" ca="1">INDEX(コード化!$CG$5:$CQ$110,R$3-6,$G91)</f>
        <v>800000</v>
      </c>
      <c r="S91" s="280" t="str" cm="1">
        <f t="array" aca="1" ref="S91" ca="1">INDEX(コード化!$CG$5:$CQ$110,S$3-6,$G91)</f>
        <v>800000</v>
      </c>
      <c r="T91" s="280" t="str" cm="1">
        <f t="array" aca="1" ref="T91" ca="1">INDEX(コード化!$CG$5:$CQ$110,T$3-6,$G91)</f>
        <v>800000</v>
      </c>
      <c r="U91" s="280" t="str" cm="1">
        <f t="array" aca="1" ref="U91" ca="1">INDEX(コード化!$CG$5:$CQ$110,U$3-6,$G91)</f>
        <v>800000</v>
      </c>
      <c r="V91" s="280" t="str" cm="1">
        <f t="array" aca="1" ref="V91" ca="1">INDEX(コード化!$CG$5:$CQ$110,V$3-6,$G91)</f>
        <v>800000</v>
      </c>
      <c r="W91" s="280" t="str" cm="1">
        <f t="array" aca="1" ref="W91" ca="1">INDEX(コード化!$CG$5:$CQ$110,W$3-6,$G91)</f>
        <v>800000</v>
      </c>
      <c r="X91" s="280" t="str" cm="1">
        <f t="array" aca="1" ref="X91" ca="1">INDEX(コード化!$CG$5:$CQ$110,X$3-6,$G91)</f>
        <v>800000</v>
      </c>
      <c r="Y91" s="280" t="str" cm="1">
        <f t="array" aca="1" ref="Y91" ca="1">INDEX(コード化!$CG$5:$CQ$110,Y$3-6,$G91)</f>
        <v>800000</v>
      </c>
      <c r="Z91" s="280" t="str" cm="1">
        <f t="array" aca="1" ref="Z91" ca="1">INDEX(コード化!$CG$5:$CQ$110,Z$3-6,$G91)</f>
        <v>800000</v>
      </c>
      <c r="AA91" s="280" t="str" cm="1">
        <f t="array" aca="1" ref="AA91" ca="1">INDEX(コード化!$CG$5:$CQ$110,AA$3-6,$G91)</f>
        <v>800000</v>
      </c>
      <c r="AB91" s="280" t="str" cm="1">
        <f t="array" aca="1" ref="AB91" ca="1">INDEX(コード化!$CG$5:$CQ$110,AB$3-6,$G91)</f>
        <v>800000</v>
      </c>
      <c r="AC91" s="280" t="str" cm="1">
        <f t="array" aca="1" ref="AC91" ca="1">INDEX(コード化!$CG$5:$CQ$110,AC$3-6,$G91)</f>
        <v>800000</v>
      </c>
      <c r="AD91" s="280" t="str" cm="1">
        <f t="array" aca="1" ref="AD91" ca="1">INDEX(コード化!$CG$5:$CQ$110,AD$3-6,$G91)</f>
        <v>800000</v>
      </c>
      <c r="AE91" s="280" t="str" cm="1">
        <f t="array" aca="1" ref="AE91" ca="1">INDEX(コード化!$CG$5:$CQ$110,AE$3-6,$G91)</f>
        <v>800000</v>
      </c>
      <c r="AF91" s="280" t="str" cm="1">
        <f t="array" aca="1" ref="AF91" ca="1">INDEX(コード化!$CG$5:$CQ$110,AF$3-6,$G91)</f>
        <v>800000</v>
      </c>
      <c r="AG91" s="280" t="str" cm="1">
        <f t="array" aca="1" ref="AG91" ca="1">INDEX(コード化!$CG$5:$CQ$110,AG$3-6,$G91)</f>
        <v>800000</v>
      </c>
      <c r="AH91" s="280" t="str" cm="1">
        <f t="array" aca="1" ref="AH91" ca="1">INDEX(コード化!$CG$5:$CQ$110,AH$3-6,$G91)</f>
        <v>800000</v>
      </c>
      <c r="AI91" s="280" t="str" cm="1">
        <f t="array" aca="1" ref="AI91" ca="1">INDEX(コード化!$CG$5:$CQ$110,AI$3-6,$G91)</f>
        <v>800000</v>
      </c>
      <c r="AJ91" s="280" t="str" cm="1">
        <f t="array" aca="1" ref="AJ91" ca="1">INDEX(コード化!$CG$5:$CQ$110,AJ$3-6,$G91)</f>
        <v>800000</v>
      </c>
      <c r="AK91" s="280" t="str" cm="1">
        <f t="array" aca="1" ref="AK91" ca="1">INDEX(コード化!$CG$5:$CQ$110,AK$3-6,$G91)</f>
        <v>800000</v>
      </c>
      <c r="AL91" s="280" t="str" cm="1">
        <f t="array" aca="1" ref="AL91" ca="1">INDEX(コード化!$CG$5:$CQ$110,AL$3-6,$G91)</f>
        <v>800000</v>
      </c>
      <c r="AM91" s="280" t="str" cm="1">
        <f t="array" aca="1" ref="AM91" ca="1">INDEX(コード化!$CG$5:$CQ$110,AM$3-6,$G91)</f>
        <v>800000</v>
      </c>
      <c r="AN91" s="280" t="str" cm="1">
        <f t="array" aca="1" ref="AN91" ca="1">INDEX(コード化!$CG$5:$CQ$110,AN$3-6,$G91)</f>
        <v>800000</v>
      </c>
      <c r="AO91" s="280" t="str" cm="1">
        <f t="array" aca="1" ref="AO91" ca="1">INDEX(コード化!$CG$5:$CQ$110,AO$3-6,$G91)</f>
        <v>800000</v>
      </c>
      <c r="AP91" s="280" t="str" cm="1">
        <f t="array" aca="1" ref="AP91" ca="1">INDEX(コード化!$CG$5:$CQ$110,AP$3-6,$G91)</f>
        <v>800000</v>
      </c>
      <c r="AQ91" s="280" t="str" cm="1">
        <f t="array" aca="1" ref="AQ91" ca="1">INDEX(コード化!$CG$5:$CQ$110,AQ$3-6,$G91)</f>
        <v>800000</v>
      </c>
      <c r="AR91" s="280" t="str" cm="1">
        <f t="array" aca="1" ref="AR91" ca="1">INDEX(コード化!$CG$5:$CQ$110,AR$3-6,$G91)</f>
        <v>800000</v>
      </c>
      <c r="AS91" s="280" t="str" cm="1">
        <f t="array" aca="1" ref="AS91" ca="1">INDEX(コード化!$CG$5:$CQ$110,AS$3-6,$G91)</f>
        <v>800000</v>
      </c>
      <c r="AT91" s="280" t="str" cm="1">
        <f t="array" aca="1" ref="AT91" ca="1">INDEX(コード化!$CG$5:$CQ$110,AT$3-6,$G91)</f>
        <v>800000</v>
      </c>
      <c r="AU91" s="280" t="str" cm="1">
        <f t="array" aca="1" ref="AU91" ca="1">INDEX(コード化!$CG$5:$CQ$110,AU$3-6,$G91)</f>
        <v>800000</v>
      </c>
      <c r="AV91" s="280" t="str" cm="1">
        <f t="array" aca="1" ref="AV91" ca="1">INDEX(コード化!$CG$5:$CQ$110,AV$3-6,$G91)</f>
        <v>800000</v>
      </c>
      <c r="AW91" s="280" t="str" cm="1">
        <f t="array" aca="1" ref="AW91" ca="1">INDEX(コード化!$CG$5:$CQ$110,AW$3-6,$G91)</f>
        <v>800000</v>
      </c>
      <c r="AX91" s="280" t="str" cm="1">
        <f t="array" aca="1" ref="AX91" ca="1">INDEX(コード化!$CG$5:$CQ$110,AX$3-6,$G91)</f>
        <v>800000</v>
      </c>
      <c r="AY91" s="280" t="str" cm="1">
        <f t="array" aca="1" ref="AY91" ca="1">INDEX(コード化!$CG$5:$CQ$110,AY$3-6,$G91)</f>
        <v>800000</v>
      </c>
      <c r="AZ91" s="280" t="str" cm="1">
        <f t="array" aca="1" ref="AZ91" ca="1">INDEX(コード化!$CG$5:$CQ$110,AZ$3-6,$G91)</f>
        <v>800000</v>
      </c>
      <c r="BA91" s="280" t="str" cm="1">
        <f t="array" aca="1" ref="BA91" ca="1">INDEX(コード化!$CG$5:$CQ$110,BA$3-6,$G91)</f>
        <v>800000</v>
      </c>
      <c r="BB91" s="280" t="str" cm="1">
        <f t="array" aca="1" ref="BB91" ca="1">INDEX(コード化!$CG$5:$CQ$110,BB$3-6,$G91)</f>
        <v>800000</v>
      </c>
      <c r="BC91" s="280" t="str" cm="1">
        <f t="array" aca="1" ref="BC91" ca="1">INDEX(コード化!$CG$5:$CQ$110,BC$3-6,$G91)</f>
        <v>800000</v>
      </c>
      <c r="BD91" s="280" t="str" cm="1">
        <f t="array" aca="1" ref="BD91" ca="1">INDEX(コード化!$CG$5:$CQ$110,BD$3-6,$G91)</f>
        <v>800000</v>
      </c>
      <c r="BE91" s="280" t="str" cm="1">
        <f t="array" aca="1" ref="BE91" ca="1">INDEX(コード化!$CG$5:$CQ$110,BE$3-6,$G91)</f>
        <v>800000</v>
      </c>
      <c r="BF91" s="280" t="str" cm="1">
        <f t="array" aca="1" ref="BF91" ca="1">INDEX(コード化!$CG$5:$CQ$110,BF$3-6,$G91)</f>
        <v>800000</v>
      </c>
      <c r="BG91" s="280" t="str" cm="1">
        <f t="array" aca="1" ref="BG91" ca="1">INDEX(コード化!$CG$5:$CQ$110,BG$3-6,$G91)</f>
        <v>800000</v>
      </c>
      <c r="BH91" s="280" t="str" cm="1">
        <f t="array" aca="1" ref="BH91" ca="1">INDEX(コード化!$CG$5:$CQ$110,BH$3-6,$G91)</f>
        <v>800000</v>
      </c>
      <c r="BI91" s="280" t="str" cm="1">
        <f t="array" aca="1" ref="BI91" ca="1">INDEX(コード化!$CG$5:$CQ$110,BI$3-6,$G91)</f>
        <v>800000</v>
      </c>
      <c r="BJ91" s="280" t="str" cm="1">
        <f t="array" aca="1" ref="BJ91" ca="1">INDEX(コード化!$CG$5:$CQ$110,BJ$3-6,$G91)</f>
        <v>800000</v>
      </c>
      <c r="BK91" s="280" t="str" cm="1">
        <f t="array" aca="1" ref="BK91" ca="1">INDEX(コード化!$CG$5:$CQ$110,BK$3-6,$G91)</f>
        <v>800000</v>
      </c>
      <c r="BL91" s="280" t="str" cm="1">
        <f t="array" aca="1" ref="BL91" ca="1">INDEX(コード化!$CG$5:$CQ$110,BL$3-6,$G91)</f>
        <v>800000</v>
      </c>
      <c r="BM91" s="280" t="str" cm="1">
        <f t="array" aca="1" ref="BM91" ca="1">INDEX(コード化!$CG$5:$CQ$110,BM$3-6,$G91)</f>
        <v>800000</v>
      </c>
      <c r="BN91" s="280" t="str" cm="1">
        <f t="array" aca="1" ref="BN91" ca="1">INDEX(コード化!$CG$5:$CQ$110,BN$3-6,$G91)</f>
        <v>800000</v>
      </c>
      <c r="BO91" s="280" t="str" cm="1">
        <f t="array" aca="1" ref="BO91" ca="1">INDEX(コード化!$CG$5:$CQ$110,BO$3-6,$G91)</f>
        <v>800000</v>
      </c>
      <c r="BP91" s="280" t="str" cm="1">
        <f t="array" aca="1" ref="BP91" ca="1">INDEX(コード化!$CG$5:$CQ$110,BP$3-6,$G91)</f>
        <v>800000</v>
      </c>
      <c r="BQ91" s="280" t="str" cm="1">
        <f t="array" aca="1" ref="BQ91" ca="1">INDEX(コード化!$CG$5:$CQ$110,BQ$3-6,$G91)</f>
        <v>800000</v>
      </c>
      <c r="BR91" s="280" t="str" cm="1">
        <f t="array" aca="1" ref="BR91" ca="1">INDEX(コード化!$CG$5:$CQ$110,BR$3-6,$G91)</f>
        <v>800000</v>
      </c>
      <c r="BS91" s="280" t="str" cm="1">
        <f t="array" aca="1" ref="BS91" ca="1">INDEX(コード化!$CG$5:$CQ$110,BS$3-6,$G91)</f>
        <v>800000</v>
      </c>
      <c r="BT91" s="280" t="str" cm="1">
        <f t="array" aca="1" ref="BT91" ca="1">INDEX(コード化!$CG$5:$CQ$110,BT$3-6,$G91)</f>
        <v>800000</v>
      </c>
      <c r="BU91" s="280" t="str" cm="1">
        <f t="array" aca="1" ref="BU91" ca="1">INDEX(コード化!$CG$5:$CQ$110,BU$3-6,$G91)</f>
        <v>800000</v>
      </c>
      <c r="BV91" s="280" t="str" cm="1">
        <f t="array" aca="1" ref="BV91" ca="1">INDEX(コード化!$CG$5:$CQ$110,BV$3-6,$G91)</f>
        <v>800000</v>
      </c>
      <c r="BW91" s="280" t="str" cm="1">
        <f t="array" aca="1" ref="BW91" ca="1">INDEX(コード化!$CG$5:$CQ$110,BW$3-6,$G91)</f>
        <v>800000</v>
      </c>
      <c r="BX91" s="280" t="str" cm="1">
        <f t="array" aca="1" ref="BX91" ca="1">INDEX(コード化!$CG$5:$CQ$110,BX$3-6,$G91)</f>
        <v>800000</v>
      </c>
      <c r="BY91" s="280" t="str" cm="1">
        <f t="array" aca="1" ref="BY91" ca="1">INDEX(コード化!$CG$5:$CQ$110,BY$3-6,$G91)</f>
        <v>800000</v>
      </c>
      <c r="BZ91" s="280" t="str" cm="1">
        <f t="array" aca="1" ref="BZ91" ca="1">INDEX(コード化!$CG$5:$CQ$110,BZ$3-6,$G91)</f>
        <v>800000</v>
      </c>
      <c r="CA91" s="280" t="str" cm="1">
        <f t="array" aca="1" ref="CA91" ca="1">INDEX(コード化!$CG$5:$CQ$110,CA$3-6,$G91)</f>
        <v>800000</v>
      </c>
      <c r="CB91" s="280" t="str" cm="1">
        <f t="array" aca="1" ref="CB91" ca="1">INDEX(コード化!$CG$5:$CQ$110,CB$3-6,$G91)</f>
        <v>800000</v>
      </c>
      <c r="CC91" s="280" t="str" cm="1">
        <f t="array" aca="1" ref="CC91" ca="1">INDEX(コード化!$CG$5:$CQ$110,CC$3-6,$G91)</f>
        <v>800000</v>
      </c>
      <c r="CD91" s="280" t="str" cm="1">
        <f t="array" aca="1" ref="CD91" ca="1">INDEX(コード化!$CG$5:$CQ$110,CD$3-6,$G91)</f>
        <v>800000</v>
      </c>
      <c r="CE91" s="280" t="str" cm="1">
        <f t="array" aca="1" ref="CE91" ca="1">INDEX(コード化!$CG$5:$CQ$110,CE$3-6,$G91)</f>
        <v>800000</v>
      </c>
      <c r="CF91" s="280" t="str" cm="1">
        <f t="array" aca="1" ref="CF91" ca="1">INDEX(コード化!$CG$5:$CQ$110,CF$3-6,$G91)</f>
        <v>800000</v>
      </c>
      <c r="CG91" s="280" t="str" cm="1">
        <f t="array" aca="1" ref="CG91" ca="1">INDEX(コード化!$CG$5:$CQ$110,CG$3-6,$G91)</f>
        <v>800000</v>
      </c>
      <c r="CH91" s="280" t="str" cm="1">
        <f t="array" aca="1" ref="CH91" ca="1">INDEX(コード化!$CG$5:$CQ$110,CH$3-6,$G91)</f>
        <v>800000</v>
      </c>
      <c r="CI91" s="280" t="str" cm="1">
        <f t="array" aca="1" ref="CI91" ca="1">INDEX(コード化!$CG$5:$CQ$110,CI$3-6,$G91)</f>
        <v>800000</v>
      </c>
      <c r="CJ91" s="280" t="str" cm="1">
        <f t="array" aca="1" ref="CJ91" ca="1">INDEX(コード化!$CG$5:$CQ$110,CJ$3-6,$G91)</f>
        <v>800000</v>
      </c>
      <c r="CK91" s="280" t="str" cm="1">
        <f t="array" aca="1" ref="CK91" ca="1">INDEX(コード化!$CG$5:$CQ$110,CK$3-6,$G91)</f>
        <v>800000</v>
      </c>
      <c r="CL91" s="280" t="str" cm="1">
        <f t="array" aca="1" ref="CL91" ca="1">INDEX(コード化!$CG$5:$CQ$110,CL$3-6,$G91)</f>
        <v>800000</v>
      </c>
      <c r="CM91" s="280" t="str" cm="1">
        <f t="array" aca="1" ref="CM91" ca="1">INDEX(コード化!$CG$5:$CQ$110,CM$3-6,$G91)</f>
        <v>800000</v>
      </c>
      <c r="CN91" s="280" t="str" cm="1">
        <f t="array" aca="1" ref="CN91" ca="1">INDEX(コード化!$CG$5:$CQ$110,CN$3-6,$G91)</f>
        <v>800000</v>
      </c>
      <c r="CO91" s="280" t="str" cm="1">
        <f t="array" aca="1" ref="CO91" ca="1">INDEX(コード化!$CG$5:$CQ$110,CO$3-6,$G91)</f>
        <v>800000</v>
      </c>
      <c r="CP91" s="280" t="str" cm="1">
        <f t="array" aca="1" ref="CP91" ca="1">INDEX(コード化!$CG$5:$CQ$110,CP$3-6,$G91)</f>
        <v>800000</v>
      </c>
      <c r="CQ91" s="280" t="str" cm="1">
        <f t="array" aca="1" ref="CQ91" ca="1">INDEX(コード化!$CG$5:$CQ$110,CQ$3-6,$G91)</f>
        <v>800000</v>
      </c>
      <c r="CR91" s="280" t="str" cm="1">
        <f t="array" aca="1" ref="CR91" ca="1">INDEX(コード化!$CG$5:$CQ$110,CR$3-6,$G91)</f>
        <v>800000</v>
      </c>
      <c r="CS91" s="280" t="str" cm="1">
        <f t="array" aca="1" ref="CS91" ca="1">INDEX(コード化!$CG$5:$CQ$110,CS$3-6,$G91)</f>
        <v>800000</v>
      </c>
      <c r="CT91" s="280" t="str" cm="1">
        <f t="array" aca="1" ref="CT91" ca="1">INDEX(コード化!$CG$5:$CQ$110,CT$3-6,$G91)</f>
        <v>800000</v>
      </c>
      <c r="CU91" s="280" t="str" cm="1">
        <f t="array" aca="1" ref="CU91" ca="1">INDEX(コード化!$CG$5:$CQ$110,CU$3-6,$G91)</f>
        <v>800000</v>
      </c>
      <c r="CV91" s="280" t="str" cm="1">
        <f t="array" aca="1" ref="CV91" ca="1">INDEX(コード化!$CG$5:$CQ$110,CV$3-6,$G91)</f>
        <v>800000</v>
      </c>
      <c r="CW91" s="280" t="str" cm="1">
        <f t="array" aca="1" ref="CW91" ca="1">INDEX(コード化!$CG$5:$CQ$110,CW$3-6,$G91)</f>
        <v>800000</v>
      </c>
      <c r="CX91" s="280" t="str" cm="1">
        <f t="array" aca="1" ref="CX91" ca="1">INDEX(コード化!$CG$5:$CQ$110,CX$3-6,$G91)</f>
        <v>800000</v>
      </c>
      <c r="CY91" s="280" t="str" cm="1">
        <f t="array" aca="1" ref="CY91" ca="1">INDEX(コード化!$CG$5:$CQ$110,CY$3-6,$G91)</f>
        <v>800000</v>
      </c>
      <c r="CZ91" s="280" t="str" cm="1">
        <f t="array" aca="1" ref="CZ91" ca="1">INDEX(コード化!$CG$5:$CQ$110,CZ$3-6,$G91)</f>
        <v>800000</v>
      </c>
      <c r="DA91" s="280" t="str" cm="1">
        <f t="array" aca="1" ref="DA91" ca="1">INDEX(コード化!$CG$5:$CQ$110,DA$3-6,$G91)</f>
        <v>800000</v>
      </c>
      <c r="DB91" s="280" t="str" cm="1">
        <f t="array" aca="1" ref="DB91" ca="1">INDEX(コード化!$CG$5:$CQ$110,DB$3-6,$G91)</f>
        <v>800000</v>
      </c>
      <c r="DC91" s="280" t="str" cm="1">
        <f t="array" aca="1" ref="DC91" ca="1">INDEX(コード化!$CG$5:$CQ$110,DC$3-6,$G91)</f>
        <v>800000</v>
      </c>
      <c r="DD91" s="280" t="str" cm="1">
        <f t="array" aca="1" ref="DD91" ca="1">INDEX(コード化!$CG$5:$CQ$110,DD$3-6,$G91)</f>
        <v>800000</v>
      </c>
      <c r="DE91" s="280" t="str" cm="1">
        <f t="array" aca="1" ref="DE91" ca="1">INDEX(コード化!$CG$5:$CQ$110,DE$3-6,$G91)</f>
        <v>800000</v>
      </c>
      <c r="DF91" s="280" t="str" cm="1">
        <f t="array" aca="1" ref="DF91" ca="1">INDEX(コード化!$CG$5:$CQ$110,DF$3-6,$G91)</f>
        <v>800000</v>
      </c>
      <c r="DG91" s="280" t="str" cm="1">
        <f t="array" aca="1" ref="DG91" ca="1">INDEX(コード化!$CG$5:$CQ$110,DG$3-6,$G91)</f>
        <v>800000</v>
      </c>
      <c r="DH91" s="280" t="str" cm="1">
        <f t="array" aca="1" ref="DH91" ca="1">INDEX(コード化!$CG$5:$CQ$110,DH$3-6,$G91)</f>
        <v>800000</v>
      </c>
      <c r="DI91" s="280" t="str" cm="1">
        <f t="array" aca="1" ref="DI91" ca="1">INDEX(コード化!$CG$5:$CQ$110,DI$3-6,$G91)</f>
        <v>800000</v>
      </c>
      <c r="DK91" s="80" cm="1">
        <f t="array" ref="DK91">_xlfn.IFS(MID(H91,2,1)="8",1,MID(H91,3,1)="8",1,TRUE,0)</f>
        <v>0</v>
      </c>
      <c r="DL91" s="80" cm="1">
        <f t="array" ref="DL91">_xlfn.IFS(MID(I91,2,1)="8",1,MID(I91,3,1)="8",1,TRUE,0)</f>
        <v>0</v>
      </c>
      <c r="DM91" s="80" cm="1">
        <f t="array" ref="DM91">_xlfn.IFS(MID(J91,2,1)="8",1,MID(J91,3,1)="8",1,TRUE,0)</f>
        <v>0</v>
      </c>
      <c r="DN91" s="80" cm="1">
        <f t="array" ref="DN91">_xlfn.IFS(MID(K91,2,1)="8",1,MID(K91,3,1)="8",1,TRUE,0)</f>
        <v>0</v>
      </c>
      <c r="DO91" s="80" cm="1">
        <f t="array" ref="DO91">_xlfn.IFS(MID(L91,2,1)="8",1,MID(L91,3,1)="8",1,TRUE,0)</f>
        <v>0</v>
      </c>
      <c r="DP91" s="80" cm="1">
        <f t="array" ref="DP91">_xlfn.IFS(MID(M91,2,1)="8",1,MID(M91,3,1)="8",1,TRUE,0)</f>
        <v>0</v>
      </c>
      <c r="DQ91" s="80" cm="1">
        <f t="array" aca="1" ref="DQ91" ca="1">_xlfn.IFS(MID(N91,2,1)="8",1,MID(N91,3,1)="8",1,TRUE,0)</f>
        <v>0</v>
      </c>
      <c r="DR91" s="80" cm="1">
        <f t="array" aca="1" ref="DR91" ca="1">_xlfn.IFS(MID(O91,2,1)="8",1,MID(O91,3,1)="8",1,TRUE,0)</f>
        <v>0</v>
      </c>
      <c r="DS91" s="80" cm="1">
        <f t="array" aca="1" ref="DS91" ca="1">_xlfn.IFS(MID(P91,2,1)="8",1,MID(P91,3,1)="8",1,TRUE,0)</f>
        <v>0</v>
      </c>
      <c r="DT91" s="80" cm="1">
        <f t="array" aca="1" ref="DT91" ca="1">_xlfn.IFS(MID(Q91,2,1)="8",1,MID(Q91,3,1)="8",1,TRUE,0)</f>
        <v>0</v>
      </c>
      <c r="DU91" s="80" cm="1">
        <f t="array" aca="1" ref="DU91" ca="1">_xlfn.IFS(MID(R91,2,1)="8",1,MID(R91,3,1)="8",1,TRUE,0)</f>
        <v>0</v>
      </c>
      <c r="DV91" s="80" cm="1">
        <f t="array" aca="1" ref="DV91" ca="1">_xlfn.IFS(MID(S91,2,1)="8",1,MID(S91,3,1)="8",1,TRUE,0)</f>
        <v>0</v>
      </c>
      <c r="DW91" s="80" cm="1">
        <f t="array" aca="1" ref="DW91" ca="1">_xlfn.IFS(MID(T91,2,1)="8",1,MID(T91,3,1)="8",1,TRUE,0)</f>
        <v>0</v>
      </c>
      <c r="DX91" s="80" cm="1">
        <f t="array" aca="1" ref="DX91" ca="1">_xlfn.IFS(MID(U91,2,1)="8",1,MID(U91,3,1)="8",1,TRUE,0)</f>
        <v>0</v>
      </c>
      <c r="DY91" s="80" cm="1">
        <f t="array" aca="1" ref="DY91" ca="1">_xlfn.IFS(MID(V91,2,1)="8",1,MID(V91,3,1)="8",1,TRUE,0)</f>
        <v>0</v>
      </c>
      <c r="DZ91" s="80" cm="1">
        <f t="array" aca="1" ref="DZ91" ca="1">_xlfn.IFS(MID(W91,2,1)="8",1,MID(W91,3,1)="8",1,TRUE,0)</f>
        <v>0</v>
      </c>
      <c r="EA91" s="80" cm="1">
        <f t="array" aca="1" ref="EA91" ca="1">_xlfn.IFS(MID(X91,2,1)="8",1,MID(X91,3,1)="8",1,TRUE,0)</f>
        <v>0</v>
      </c>
      <c r="EB91" s="80" cm="1">
        <f t="array" aca="1" ref="EB91" ca="1">_xlfn.IFS(MID(Y91,2,1)="8",1,MID(Y91,3,1)="8",1,TRUE,0)</f>
        <v>0</v>
      </c>
      <c r="EC91" s="80" cm="1">
        <f t="array" aca="1" ref="EC91" ca="1">_xlfn.IFS(MID(Z91,2,1)="8",1,MID(Z91,3,1)="8",1,TRUE,0)</f>
        <v>0</v>
      </c>
      <c r="ED91" s="80" cm="1">
        <f t="array" aca="1" ref="ED91" ca="1">_xlfn.IFS(MID(AA91,2,1)="8",1,MID(AA91,3,1)="8",1,TRUE,0)</f>
        <v>0</v>
      </c>
      <c r="EE91" s="80" cm="1">
        <f t="array" aca="1" ref="EE91" ca="1">_xlfn.IFS(MID(AB91,2,1)="8",1,MID(AB91,3,1)="8",1,TRUE,0)</f>
        <v>0</v>
      </c>
      <c r="EF91" s="80" cm="1">
        <f t="array" aca="1" ref="EF91" ca="1">_xlfn.IFS(MID(AC91,2,1)="8",1,MID(AC91,3,1)="8",1,TRUE,0)</f>
        <v>0</v>
      </c>
      <c r="EG91" s="80" cm="1">
        <f t="array" aca="1" ref="EG91" ca="1">_xlfn.IFS(MID(AD91,2,1)="8",1,MID(AD91,3,1)="8",1,TRUE,0)</f>
        <v>0</v>
      </c>
      <c r="EH91" s="80" cm="1">
        <f t="array" aca="1" ref="EH91" ca="1">_xlfn.IFS(MID(AE91,2,1)="8",1,MID(AE91,3,1)="8",1,TRUE,0)</f>
        <v>0</v>
      </c>
      <c r="EI91" s="80" cm="1">
        <f t="array" aca="1" ref="EI91" ca="1">_xlfn.IFS(MID(AF91,2,1)="8",1,MID(AF91,3,1)="8",1,TRUE,0)</f>
        <v>0</v>
      </c>
      <c r="EJ91" s="80" cm="1">
        <f t="array" aca="1" ref="EJ91" ca="1">_xlfn.IFS(MID(AG91,2,1)="8",1,MID(AG91,3,1)="8",1,TRUE,0)</f>
        <v>0</v>
      </c>
      <c r="EK91" s="80" cm="1">
        <f t="array" aca="1" ref="EK91" ca="1">_xlfn.IFS(MID(AH91,2,1)="8",1,MID(AH91,3,1)="8",1,TRUE,0)</f>
        <v>0</v>
      </c>
      <c r="EL91" s="80" cm="1">
        <f t="array" aca="1" ref="EL91" ca="1">_xlfn.IFS(MID(AI91,2,1)="8",1,MID(AI91,3,1)="8",1,TRUE,0)</f>
        <v>0</v>
      </c>
      <c r="EM91" s="80" cm="1">
        <f t="array" aca="1" ref="EM91" ca="1">_xlfn.IFS(MID(AJ91,2,1)="8",1,MID(AJ91,3,1)="8",1,TRUE,0)</f>
        <v>0</v>
      </c>
      <c r="EN91" s="80" cm="1">
        <f t="array" aca="1" ref="EN91" ca="1">_xlfn.IFS(MID(AK91,2,1)="8",1,MID(AK91,3,1)="8",1,TRUE,0)</f>
        <v>0</v>
      </c>
      <c r="EO91" s="80" cm="1">
        <f t="array" aca="1" ref="EO91" ca="1">_xlfn.IFS(MID(AL91,2,1)="8",1,MID(AL91,3,1)="8",1,TRUE,0)</f>
        <v>0</v>
      </c>
      <c r="EP91" s="80" cm="1">
        <f t="array" aca="1" ref="EP91" ca="1">_xlfn.IFS(MID(AM91,2,1)="8",1,MID(AM91,3,1)="8",1,TRUE,0)</f>
        <v>0</v>
      </c>
      <c r="EQ91" s="80" cm="1">
        <f t="array" aca="1" ref="EQ91" ca="1">_xlfn.IFS(MID(AN91,2,1)="8",1,MID(AN91,3,1)="8",1,TRUE,0)</f>
        <v>0</v>
      </c>
      <c r="ER91" s="80" cm="1">
        <f t="array" aca="1" ref="ER91" ca="1">_xlfn.IFS(MID(AO91,2,1)="8",1,MID(AO91,3,1)="8",1,TRUE,0)</f>
        <v>0</v>
      </c>
      <c r="ES91" s="80" cm="1">
        <f t="array" aca="1" ref="ES91" ca="1">_xlfn.IFS(MID(AP91,2,1)="8",1,MID(AP91,3,1)="8",1,TRUE,0)</f>
        <v>0</v>
      </c>
      <c r="ET91" s="80" cm="1">
        <f t="array" aca="1" ref="ET91" ca="1">_xlfn.IFS(MID(AQ91,2,1)="8",1,MID(AQ91,3,1)="8",1,TRUE,0)</f>
        <v>0</v>
      </c>
      <c r="EU91" s="80" cm="1">
        <f t="array" aca="1" ref="EU91" ca="1">_xlfn.IFS(MID(AR91,2,1)="8",1,MID(AR91,3,1)="8",1,TRUE,0)</f>
        <v>0</v>
      </c>
      <c r="EV91" s="80" cm="1">
        <f t="array" aca="1" ref="EV91" ca="1">_xlfn.IFS(MID(AS91,2,1)="8",1,MID(AS91,3,1)="8",1,TRUE,0)</f>
        <v>0</v>
      </c>
      <c r="EW91" s="80" cm="1">
        <f t="array" aca="1" ref="EW91" ca="1">_xlfn.IFS(MID(AT91,2,1)="8",1,MID(AT91,3,1)="8",1,TRUE,0)</f>
        <v>0</v>
      </c>
      <c r="EX91" s="80" cm="1">
        <f t="array" aca="1" ref="EX91" ca="1">_xlfn.IFS(MID(AU91,2,1)="8",1,MID(AU91,3,1)="8",1,TRUE,0)</f>
        <v>0</v>
      </c>
      <c r="EY91" s="80" cm="1">
        <f t="array" aca="1" ref="EY91" ca="1">_xlfn.IFS(MID(AV91,2,1)="8",1,MID(AV91,3,1)="8",1,TRUE,0)</f>
        <v>0</v>
      </c>
      <c r="EZ91" s="80" cm="1">
        <f t="array" aca="1" ref="EZ91" ca="1">_xlfn.IFS(MID(AW91,2,1)="8",1,MID(AW91,3,1)="8",1,TRUE,0)</f>
        <v>0</v>
      </c>
      <c r="FA91" s="80" cm="1">
        <f t="array" aca="1" ref="FA91" ca="1">_xlfn.IFS(MID(AX91,2,1)="8",1,MID(AX91,3,1)="8",1,TRUE,0)</f>
        <v>0</v>
      </c>
      <c r="FB91" s="80" cm="1">
        <f t="array" aca="1" ref="FB91" ca="1">_xlfn.IFS(MID(AY91,2,1)="8",1,MID(AY91,3,1)="8",1,TRUE,0)</f>
        <v>0</v>
      </c>
      <c r="FC91" s="80" cm="1">
        <f t="array" aca="1" ref="FC91" ca="1">_xlfn.IFS(MID(AZ91,2,1)="8",1,MID(AZ91,3,1)="8",1,TRUE,0)</f>
        <v>0</v>
      </c>
      <c r="FD91" s="80" cm="1">
        <f t="array" aca="1" ref="FD91" ca="1">_xlfn.IFS(MID(BA91,2,1)="8",1,MID(BA91,3,1)="8",1,TRUE,0)</f>
        <v>0</v>
      </c>
      <c r="FE91" s="80" cm="1">
        <f t="array" aca="1" ref="FE91" ca="1">_xlfn.IFS(MID(BB91,2,1)="8",1,MID(BB91,3,1)="8",1,TRUE,0)</f>
        <v>0</v>
      </c>
      <c r="FF91" s="80" cm="1">
        <f t="array" aca="1" ref="FF91" ca="1">_xlfn.IFS(MID(BC91,2,1)="8",1,MID(BC91,3,1)="8",1,TRUE,0)</f>
        <v>0</v>
      </c>
      <c r="FG91" s="80" cm="1">
        <f t="array" aca="1" ref="FG91" ca="1">_xlfn.IFS(MID(BD91,2,1)="8",1,MID(BD91,3,1)="8",1,TRUE,0)</f>
        <v>0</v>
      </c>
      <c r="FH91" s="80" cm="1">
        <f t="array" aca="1" ref="FH91" ca="1">_xlfn.IFS(MID(BE91,2,1)="8",1,MID(BE91,3,1)="8",1,TRUE,0)</f>
        <v>0</v>
      </c>
      <c r="FI91" s="80" cm="1">
        <f t="array" aca="1" ref="FI91" ca="1">_xlfn.IFS(MID(BF91,2,1)="8",1,MID(BF91,3,1)="8",1,TRUE,0)</f>
        <v>0</v>
      </c>
      <c r="FJ91" s="80" cm="1">
        <f t="array" aca="1" ref="FJ91" ca="1">_xlfn.IFS(MID(BG91,2,1)="8",1,MID(BG91,3,1)="8",1,TRUE,0)</f>
        <v>0</v>
      </c>
      <c r="FK91" s="80" cm="1">
        <f t="array" aca="1" ref="FK91" ca="1">_xlfn.IFS(MID(BH91,2,1)="8",1,MID(BH91,3,1)="8",1,TRUE,0)</f>
        <v>0</v>
      </c>
      <c r="FL91" s="80" cm="1">
        <f t="array" aca="1" ref="FL91" ca="1">_xlfn.IFS(MID(BI91,2,1)="8",1,MID(BI91,3,1)="8",1,TRUE,0)</f>
        <v>0</v>
      </c>
      <c r="FM91" s="80" cm="1">
        <f t="array" aca="1" ref="FM91" ca="1">_xlfn.IFS(MID(BJ91,2,1)="8",1,MID(BJ91,3,1)="8",1,TRUE,0)</f>
        <v>0</v>
      </c>
      <c r="FN91" s="80" cm="1">
        <f t="array" aca="1" ref="FN91" ca="1">_xlfn.IFS(MID(BK91,2,1)="8",1,MID(BK91,3,1)="8",1,TRUE,0)</f>
        <v>0</v>
      </c>
      <c r="FO91" s="80" cm="1">
        <f t="array" aca="1" ref="FO91" ca="1">_xlfn.IFS(MID(BL91,2,1)="8",1,MID(BL91,3,1)="8",1,TRUE,0)</f>
        <v>0</v>
      </c>
      <c r="FP91" s="80" cm="1">
        <f t="array" aca="1" ref="FP91" ca="1">_xlfn.IFS(MID(BM91,2,1)="8",1,MID(BM91,3,1)="8",1,TRUE,0)</f>
        <v>0</v>
      </c>
      <c r="FQ91" s="80" cm="1">
        <f t="array" aca="1" ref="FQ91" ca="1">_xlfn.IFS(MID(BN91,2,1)="8",1,MID(BN91,3,1)="8",1,TRUE,0)</f>
        <v>0</v>
      </c>
      <c r="FR91" s="80" cm="1">
        <f t="array" aca="1" ref="FR91" ca="1">_xlfn.IFS(MID(BO91,2,1)="8",1,MID(BO91,3,1)="8",1,TRUE,0)</f>
        <v>0</v>
      </c>
      <c r="FS91" s="80" cm="1">
        <f t="array" aca="1" ref="FS91" ca="1">_xlfn.IFS(MID(BP91,2,1)="8",1,MID(BP91,3,1)="8",1,TRUE,0)</f>
        <v>0</v>
      </c>
      <c r="FT91" s="80" cm="1">
        <f t="array" aca="1" ref="FT91" ca="1">_xlfn.IFS(MID(BQ91,2,1)="8",1,MID(BQ91,3,1)="8",1,TRUE,0)</f>
        <v>0</v>
      </c>
      <c r="FU91" s="80" cm="1">
        <f t="array" aca="1" ref="FU91" ca="1">_xlfn.IFS(MID(BR91,2,1)="8",1,MID(BR91,3,1)="8",1,TRUE,0)</f>
        <v>0</v>
      </c>
      <c r="FV91" s="80" cm="1">
        <f t="array" aca="1" ref="FV91" ca="1">_xlfn.IFS(MID(BS91,2,1)="8",1,MID(BS91,3,1)="8",1,TRUE,0)</f>
        <v>0</v>
      </c>
      <c r="FW91" s="80" cm="1">
        <f t="array" aca="1" ref="FW91" ca="1">_xlfn.IFS(MID(BT91,2,1)="8",1,MID(BT91,3,1)="8",1,TRUE,0)</f>
        <v>0</v>
      </c>
      <c r="FX91" s="80" cm="1">
        <f t="array" aca="1" ref="FX91" ca="1">_xlfn.IFS(MID(BU91,2,1)="8",1,MID(BU91,3,1)="8",1,TRUE,0)</f>
        <v>0</v>
      </c>
      <c r="FY91" s="80" cm="1">
        <f t="array" aca="1" ref="FY91" ca="1">_xlfn.IFS(MID(BV91,2,1)="8",1,MID(BV91,3,1)="8",1,TRUE,0)</f>
        <v>0</v>
      </c>
      <c r="FZ91" s="80" cm="1">
        <f t="array" aca="1" ref="FZ91" ca="1">_xlfn.IFS(MID(BW91,2,1)="8",1,MID(BW91,3,1)="8",1,TRUE,0)</f>
        <v>0</v>
      </c>
      <c r="GA91" s="80" cm="1">
        <f t="array" aca="1" ref="GA91" ca="1">_xlfn.IFS(MID(BX91,2,1)="8",1,MID(BX91,3,1)="8",1,TRUE,0)</f>
        <v>0</v>
      </c>
      <c r="GB91" s="80" cm="1">
        <f t="array" aca="1" ref="GB91" ca="1">_xlfn.IFS(MID(BY91,2,1)="8",1,MID(BY91,3,1)="8",1,TRUE,0)</f>
        <v>0</v>
      </c>
      <c r="GC91" s="80" cm="1">
        <f t="array" aca="1" ref="GC91" ca="1">_xlfn.IFS(MID(BZ91,2,1)="8",1,MID(BZ91,3,1)="8",1,TRUE,0)</f>
        <v>0</v>
      </c>
      <c r="GD91" s="80" cm="1">
        <f t="array" aca="1" ref="GD91" ca="1">_xlfn.IFS(MID(CA91,2,1)="8",1,MID(CA91,3,1)="8",1,TRUE,0)</f>
        <v>0</v>
      </c>
      <c r="GE91" s="80" cm="1">
        <f t="array" aca="1" ref="GE91" ca="1">_xlfn.IFS(MID(CB91,2,1)="8",1,MID(CB91,3,1)="8",1,TRUE,0)</f>
        <v>0</v>
      </c>
      <c r="GF91" s="80" cm="1">
        <f t="array" aca="1" ref="GF91" ca="1">_xlfn.IFS(MID(CC91,2,1)="8",1,MID(CC91,3,1)="8",1,TRUE,0)</f>
        <v>0</v>
      </c>
      <c r="GG91" s="80" cm="1">
        <f t="array" aca="1" ref="GG91" ca="1">_xlfn.IFS(MID(CD91,2,1)="8",1,MID(CD91,3,1)="8",1,TRUE,0)</f>
        <v>0</v>
      </c>
      <c r="GH91" s="80" cm="1">
        <f t="array" aca="1" ref="GH91" ca="1">_xlfn.IFS(MID(CE91,2,1)="8",1,MID(CE91,3,1)="8",1,TRUE,0)</f>
        <v>0</v>
      </c>
      <c r="GI91" s="80" cm="1">
        <f t="array" aca="1" ref="GI91" ca="1">_xlfn.IFS(MID(CF91,2,1)="8",1,MID(CF91,3,1)="8",1,TRUE,0)</f>
        <v>0</v>
      </c>
      <c r="GJ91" s="80" cm="1">
        <f t="array" aca="1" ref="GJ91" ca="1">_xlfn.IFS(MID(CG91,2,1)="8",1,MID(CG91,3,1)="8",1,TRUE,0)</f>
        <v>0</v>
      </c>
      <c r="GK91" s="80" cm="1">
        <f t="array" aca="1" ref="GK91" ca="1">_xlfn.IFS(MID(CH91,2,1)="8",1,MID(CH91,3,1)="8",1,TRUE,0)</f>
        <v>0</v>
      </c>
      <c r="GL91" s="80" cm="1">
        <f t="array" aca="1" ref="GL91" ca="1">_xlfn.IFS(MID(CI91,2,1)="8",1,MID(CI91,3,1)="8",1,TRUE,0)</f>
        <v>0</v>
      </c>
      <c r="GM91" s="80" cm="1">
        <f t="array" aca="1" ref="GM91" ca="1">_xlfn.IFS(MID(CJ91,2,1)="8",1,MID(CJ91,3,1)="8",1,TRUE,0)</f>
        <v>0</v>
      </c>
      <c r="GN91" s="80" cm="1">
        <f t="array" aca="1" ref="GN91" ca="1">_xlfn.IFS(MID(CK91,2,1)="8",1,MID(CK91,3,1)="8",1,TRUE,0)</f>
        <v>0</v>
      </c>
      <c r="GO91" s="80" cm="1">
        <f t="array" aca="1" ref="GO91" ca="1">_xlfn.IFS(MID(CL91,2,1)="8",1,MID(CL91,3,1)="8",1,TRUE,0)</f>
        <v>0</v>
      </c>
      <c r="GP91" s="80" cm="1">
        <f t="array" aca="1" ref="GP91" ca="1">_xlfn.IFS(MID(CM91,2,1)="8",1,MID(CM91,3,1)="8",1,TRUE,0)</f>
        <v>0</v>
      </c>
      <c r="GQ91" s="80" cm="1">
        <f t="array" aca="1" ref="GQ91" ca="1">_xlfn.IFS(MID(CN91,2,1)="8",1,MID(CN91,3,1)="8",1,TRUE,0)</f>
        <v>0</v>
      </c>
      <c r="GR91" s="80" cm="1">
        <f t="array" aca="1" ref="GR91" ca="1">_xlfn.IFS(MID(CO91,2,1)="8",1,MID(CO91,3,1)="8",1,TRUE,0)</f>
        <v>0</v>
      </c>
      <c r="GS91" s="80" cm="1">
        <f t="array" aca="1" ref="GS91" ca="1">_xlfn.IFS(MID(CP91,2,1)="8",1,MID(CP91,3,1)="8",1,TRUE,0)</f>
        <v>0</v>
      </c>
      <c r="GT91" s="80" cm="1">
        <f t="array" aca="1" ref="GT91" ca="1">_xlfn.IFS(MID(CQ91,2,1)="8",1,MID(CQ91,3,1)="8",1,TRUE,0)</f>
        <v>0</v>
      </c>
      <c r="GU91" s="80" cm="1">
        <f t="array" aca="1" ref="GU91" ca="1">_xlfn.IFS(MID(CR91,2,1)="8",1,MID(CR91,3,1)="8",1,TRUE,0)</f>
        <v>0</v>
      </c>
      <c r="GV91" s="80" cm="1">
        <f t="array" aca="1" ref="GV91" ca="1">_xlfn.IFS(MID(CS91,2,1)="8",1,MID(CS91,3,1)="8",1,TRUE,0)</f>
        <v>0</v>
      </c>
      <c r="GW91" s="80" cm="1">
        <f t="array" aca="1" ref="GW91" ca="1">_xlfn.IFS(MID(CT91,2,1)="8",1,MID(CT91,3,1)="8",1,TRUE,0)</f>
        <v>0</v>
      </c>
      <c r="GX91" s="80" cm="1">
        <f t="array" aca="1" ref="GX91" ca="1">_xlfn.IFS(MID(CU91,2,1)="8",1,MID(CU91,3,1)="8",1,TRUE,0)</f>
        <v>0</v>
      </c>
      <c r="GY91" s="80" cm="1">
        <f t="array" aca="1" ref="GY91" ca="1">_xlfn.IFS(MID(CV91,2,1)="8",1,MID(CV91,3,1)="8",1,TRUE,0)</f>
        <v>0</v>
      </c>
      <c r="GZ91" s="80" cm="1">
        <f t="array" aca="1" ref="GZ91" ca="1">_xlfn.IFS(MID(CW91,2,1)="8",1,MID(CW91,3,1)="8",1,TRUE,0)</f>
        <v>0</v>
      </c>
      <c r="HA91" s="80" cm="1">
        <f t="array" aca="1" ref="HA91" ca="1">_xlfn.IFS(MID(CX91,2,1)="8",1,MID(CX91,3,1)="8",1,TRUE,0)</f>
        <v>0</v>
      </c>
      <c r="HB91" s="80" cm="1">
        <f t="array" aca="1" ref="HB91" ca="1">_xlfn.IFS(MID(CY91,2,1)="8",1,MID(CY91,3,1)="8",1,TRUE,0)</f>
        <v>0</v>
      </c>
      <c r="HC91" s="80" cm="1">
        <f t="array" aca="1" ref="HC91" ca="1">_xlfn.IFS(MID(CZ91,2,1)="8",1,MID(CZ91,3,1)="8",1,TRUE,0)</f>
        <v>0</v>
      </c>
      <c r="HD91" s="80" cm="1">
        <f t="array" aca="1" ref="HD91" ca="1">_xlfn.IFS(MID(DA91,2,1)="8",1,MID(DA91,3,1)="8",1,TRUE,0)</f>
        <v>0</v>
      </c>
      <c r="HE91" s="80" cm="1">
        <f t="array" aca="1" ref="HE91" ca="1">_xlfn.IFS(MID(DB91,2,1)="8",1,MID(DB91,3,1)="8",1,TRUE,0)</f>
        <v>0</v>
      </c>
      <c r="HF91" s="80" cm="1">
        <f t="array" aca="1" ref="HF91" ca="1">_xlfn.IFS(MID(DC91,2,1)="8",1,MID(DC91,3,1)="8",1,TRUE,0)</f>
        <v>0</v>
      </c>
      <c r="HG91" s="80" cm="1">
        <f t="array" aca="1" ref="HG91" ca="1">_xlfn.IFS(MID(DD91,2,1)="8",1,MID(DD91,3,1)="8",1,TRUE,0)</f>
        <v>0</v>
      </c>
      <c r="HH91" s="80" cm="1">
        <f t="array" aca="1" ref="HH91" ca="1">_xlfn.IFS(MID(DE91,2,1)="8",1,MID(DE91,3,1)="8",1,TRUE,0)</f>
        <v>0</v>
      </c>
      <c r="HI91" s="80" cm="1">
        <f t="array" aca="1" ref="HI91" ca="1">_xlfn.IFS(MID(DF91,2,1)="8",1,MID(DF91,3,1)="8",1,TRUE,0)</f>
        <v>0</v>
      </c>
      <c r="HJ91" s="80" cm="1">
        <f t="array" aca="1" ref="HJ91" ca="1">_xlfn.IFS(MID(DG91,2,1)="8",1,MID(DG91,3,1)="8",1,TRUE,0)</f>
        <v>0</v>
      </c>
      <c r="HK91" s="80" cm="1">
        <f t="array" aca="1" ref="HK91" ca="1">_xlfn.IFS(MID(DH91,2,1)="8",1,MID(DH91,3,1)="8",1,TRUE,0)</f>
        <v>0</v>
      </c>
      <c r="HL91" s="80" cm="1">
        <f t="array" aca="1" ref="HL91" ca="1">_xlfn.IFS(MID(DI91,2,1)="8",1,MID(DI91,3,1)="8",1,TRUE,0)</f>
        <v>0</v>
      </c>
    </row>
    <row r="92" spans="1:220" s="80" customFormat="1" ht="26" x14ac:dyDescent="0.2">
      <c r="A92" s="268">
        <v>95</v>
      </c>
      <c r="B92" s="269" t="s">
        <v>2458</v>
      </c>
      <c r="C92" s="269" t="s">
        <v>2463</v>
      </c>
      <c r="D92" s="270" t="s">
        <v>2501</v>
      </c>
      <c r="E92" s="250"/>
      <c r="G92" s="80">
        <v>8</v>
      </c>
      <c r="H92" s="280" t="str" cm="1">
        <f t="array" ref="H92">INDEX(コード化!$CG$5:$CQ$110,H$3-6,$G92)</f>
        <v>800000</v>
      </c>
      <c r="I92" s="280" t="str" cm="1">
        <f t="array" ref="I92">INDEX(コード化!$CG$5:$CQ$110,I$3-6,$G92)</f>
        <v>800000</v>
      </c>
      <c r="J92" s="280" t="str" cm="1">
        <f t="array" ref="J92">INDEX(コード化!$CG$5:$CQ$110,J$3-6,$G92)</f>
        <v>800000</v>
      </c>
      <c r="K92" s="280" t="str" cm="1">
        <f t="array" ref="K92">INDEX(コード化!$CG$5:$CQ$110,K$3-6,$G92)</f>
        <v>800000</v>
      </c>
      <c r="L92" s="280" t="str" cm="1">
        <f t="array" ref="L92">INDEX(コード化!$CG$5:$CQ$110,L$3-6,$G92)</f>
        <v>800000</v>
      </c>
      <c r="M92" s="280" t="str" cm="1">
        <f t="array" ref="M92">INDEX(コード化!$CG$5:$CQ$110,M$3-6,$G92)</f>
        <v>800000</v>
      </c>
      <c r="N92" s="280" t="str" cm="1">
        <f t="array" aca="1" ref="N92" ca="1">INDEX(コード化!$CG$5:$CQ$110,N$3-6,$G92)</f>
        <v>800000</v>
      </c>
      <c r="O92" s="280" t="str" cm="1">
        <f t="array" aca="1" ref="O92" ca="1">INDEX(コード化!$CG$5:$CQ$110,O$3-6,$G92)</f>
        <v>800000</v>
      </c>
      <c r="P92" s="280" t="str" cm="1">
        <f t="array" aca="1" ref="P92" ca="1">INDEX(コード化!$CG$5:$CQ$110,P$3-6,$G92)</f>
        <v>800000</v>
      </c>
      <c r="Q92" s="280" t="str" cm="1">
        <f t="array" aca="1" ref="Q92" ca="1">INDEX(コード化!$CG$5:$CQ$110,Q$3-6,$G92)</f>
        <v>800000</v>
      </c>
      <c r="R92" s="280" t="str" cm="1">
        <f t="array" aca="1" ref="R92" ca="1">INDEX(コード化!$CG$5:$CQ$110,R$3-6,$G92)</f>
        <v>800000</v>
      </c>
      <c r="S92" s="280" t="str" cm="1">
        <f t="array" aca="1" ref="S92" ca="1">INDEX(コード化!$CG$5:$CQ$110,S$3-6,$G92)</f>
        <v>800000</v>
      </c>
      <c r="T92" s="280" t="str" cm="1">
        <f t="array" aca="1" ref="T92" ca="1">INDEX(コード化!$CG$5:$CQ$110,T$3-6,$G92)</f>
        <v>800000</v>
      </c>
      <c r="U92" s="280" t="str" cm="1">
        <f t="array" aca="1" ref="U92" ca="1">INDEX(コード化!$CG$5:$CQ$110,U$3-6,$G92)</f>
        <v>800000</v>
      </c>
      <c r="V92" s="280" t="str" cm="1">
        <f t="array" aca="1" ref="V92" ca="1">INDEX(コード化!$CG$5:$CQ$110,V$3-6,$G92)</f>
        <v>800000</v>
      </c>
      <c r="W92" s="280" t="str" cm="1">
        <f t="array" aca="1" ref="W92" ca="1">INDEX(コード化!$CG$5:$CQ$110,W$3-6,$G92)</f>
        <v>800000</v>
      </c>
      <c r="X92" s="280" t="str" cm="1">
        <f t="array" aca="1" ref="X92" ca="1">INDEX(コード化!$CG$5:$CQ$110,X$3-6,$G92)</f>
        <v>800000</v>
      </c>
      <c r="Y92" s="280" t="str" cm="1">
        <f t="array" aca="1" ref="Y92" ca="1">INDEX(コード化!$CG$5:$CQ$110,Y$3-6,$G92)</f>
        <v>800000</v>
      </c>
      <c r="Z92" s="280" t="str" cm="1">
        <f t="array" aca="1" ref="Z92" ca="1">INDEX(コード化!$CG$5:$CQ$110,Z$3-6,$G92)</f>
        <v>800000</v>
      </c>
      <c r="AA92" s="280" t="str" cm="1">
        <f t="array" aca="1" ref="AA92" ca="1">INDEX(コード化!$CG$5:$CQ$110,AA$3-6,$G92)</f>
        <v>800000</v>
      </c>
      <c r="AB92" s="280" t="str" cm="1">
        <f t="array" aca="1" ref="AB92" ca="1">INDEX(コード化!$CG$5:$CQ$110,AB$3-6,$G92)</f>
        <v>800000</v>
      </c>
      <c r="AC92" s="280" t="str" cm="1">
        <f t="array" aca="1" ref="AC92" ca="1">INDEX(コード化!$CG$5:$CQ$110,AC$3-6,$G92)</f>
        <v>800000</v>
      </c>
      <c r="AD92" s="280" t="str" cm="1">
        <f t="array" aca="1" ref="AD92" ca="1">INDEX(コード化!$CG$5:$CQ$110,AD$3-6,$G92)</f>
        <v>800000</v>
      </c>
      <c r="AE92" s="280" t="str" cm="1">
        <f t="array" aca="1" ref="AE92" ca="1">INDEX(コード化!$CG$5:$CQ$110,AE$3-6,$G92)</f>
        <v>800000</v>
      </c>
      <c r="AF92" s="280" t="str" cm="1">
        <f t="array" aca="1" ref="AF92" ca="1">INDEX(コード化!$CG$5:$CQ$110,AF$3-6,$G92)</f>
        <v>800000</v>
      </c>
      <c r="AG92" s="280" t="str" cm="1">
        <f t="array" aca="1" ref="AG92" ca="1">INDEX(コード化!$CG$5:$CQ$110,AG$3-6,$G92)</f>
        <v>800000</v>
      </c>
      <c r="AH92" s="280" t="str" cm="1">
        <f t="array" aca="1" ref="AH92" ca="1">INDEX(コード化!$CG$5:$CQ$110,AH$3-6,$G92)</f>
        <v>800000</v>
      </c>
      <c r="AI92" s="280" t="str" cm="1">
        <f t="array" aca="1" ref="AI92" ca="1">INDEX(コード化!$CG$5:$CQ$110,AI$3-6,$G92)</f>
        <v>800000</v>
      </c>
      <c r="AJ92" s="280" t="str" cm="1">
        <f t="array" aca="1" ref="AJ92" ca="1">INDEX(コード化!$CG$5:$CQ$110,AJ$3-6,$G92)</f>
        <v>800000</v>
      </c>
      <c r="AK92" s="280" t="str" cm="1">
        <f t="array" aca="1" ref="AK92" ca="1">INDEX(コード化!$CG$5:$CQ$110,AK$3-6,$G92)</f>
        <v>800000</v>
      </c>
      <c r="AL92" s="280" t="str" cm="1">
        <f t="array" aca="1" ref="AL92" ca="1">INDEX(コード化!$CG$5:$CQ$110,AL$3-6,$G92)</f>
        <v>800000</v>
      </c>
      <c r="AM92" s="280" t="str" cm="1">
        <f t="array" aca="1" ref="AM92" ca="1">INDEX(コード化!$CG$5:$CQ$110,AM$3-6,$G92)</f>
        <v>800000</v>
      </c>
      <c r="AN92" s="280" t="str" cm="1">
        <f t="array" aca="1" ref="AN92" ca="1">INDEX(コード化!$CG$5:$CQ$110,AN$3-6,$G92)</f>
        <v>800000</v>
      </c>
      <c r="AO92" s="280" t="str" cm="1">
        <f t="array" aca="1" ref="AO92" ca="1">INDEX(コード化!$CG$5:$CQ$110,AO$3-6,$G92)</f>
        <v>800000</v>
      </c>
      <c r="AP92" s="280" t="str" cm="1">
        <f t="array" aca="1" ref="AP92" ca="1">INDEX(コード化!$CG$5:$CQ$110,AP$3-6,$G92)</f>
        <v>800000</v>
      </c>
      <c r="AQ92" s="280" t="str" cm="1">
        <f t="array" aca="1" ref="AQ92" ca="1">INDEX(コード化!$CG$5:$CQ$110,AQ$3-6,$G92)</f>
        <v>800000</v>
      </c>
      <c r="AR92" s="280" t="str" cm="1">
        <f t="array" aca="1" ref="AR92" ca="1">INDEX(コード化!$CG$5:$CQ$110,AR$3-6,$G92)</f>
        <v>800000</v>
      </c>
      <c r="AS92" s="280" t="str" cm="1">
        <f t="array" aca="1" ref="AS92" ca="1">INDEX(コード化!$CG$5:$CQ$110,AS$3-6,$G92)</f>
        <v>800000</v>
      </c>
      <c r="AT92" s="280" t="str" cm="1">
        <f t="array" aca="1" ref="AT92" ca="1">INDEX(コード化!$CG$5:$CQ$110,AT$3-6,$G92)</f>
        <v>800000</v>
      </c>
      <c r="AU92" s="280" t="str" cm="1">
        <f t="array" aca="1" ref="AU92" ca="1">INDEX(コード化!$CG$5:$CQ$110,AU$3-6,$G92)</f>
        <v>800000</v>
      </c>
      <c r="AV92" s="280" t="str" cm="1">
        <f t="array" aca="1" ref="AV92" ca="1">INDEX(コード化!$CG$5:$CQ$110,AV$3-6,$G92)</f>
        <v>800000</v>
      </c>
      <c r="AW92" s="280" t="str" cm="1">
        <f t="array" aca="1" ref="AW92" ca="1">INDEX(コード化!$CG$5:$CQ$110,AW$3-6,$G92)</f>
        <v>800000</v>
      </c>
      <c r="AX92" s="280" t="str" cm="1">
        <f t="array" aca="1" ref="AX92" ca="1">INDEX(コード化!$CG$5:$CQ$110,AX$3-6,$G92)</f>
        <v>800000</v>
      </c>
      <c r="AY92" s="280" t="str" cm="1">
        <f t="array" aca="1" ref="AY92" ca="1">INDEX(コード化!$CG$5:$CQ$110,AY$3-6,$G92)</f>
        <v>800000</v>
      </c>
      <c r="AZ92" s="280" t="str" cm="1">
        <f t="array" aca="1" ref="AZ92" ca="1">INDEX(コード化!$CG$5:$CQ$110,AZ$3-6,$G92)</f>
        <v>800000</v>
      </c>
      <c r="BA92" s="280" t="str" cm="1">
        <f t="array" aca="1" ref="BA92" ca="1">INDEX(コード化!$CG$5:$CQ$110,BA$3-6,$G92)</f>
        <v>800000</v>
      </c>
      <c r="BB92" s="280" t="str" cm="1">
        <f t="array" aca="1" ref="BB92" ca="1">INDEX(コード化!$CG$5:$CQ$110,BB$3-6,$G92)</f>
        <v>800000</v>
      </c>
      <c r="BC92" s="280" t="str" cm="1">
        <f t="array" aca="1" ref="BC92" ca="1">INDEX(コード化!$CG$5:$CQ$110,BC$3-6,$G92)</f>
        <v>800000</v>
      </c>
      <c r="BD92" s="280" t="str" cm="1">
        <f t="array" aca="1" ref="BD92" ca="1">INDEX(コード化!$CG$5:$CQ$110,BD$3-6,$G92)</f>
        <v>800000</v>
      </c>
      <c r="BE92" s="280" t="str" cm="1">
        <f t="array" aca="1" ref="BE92" ca="1">INDEX(コード化!$CG$5:$CQ$110,BE$3-6,$G92)</f>
        <v>800000</v>
      </c>
      <c r="BF92" s="280" t="str" cm="1">
        <f t="array" aca="1" ref="BF92" ca="1">INDEX(コード化!$CG$5:$CQ$110,BF$3-6,$G92)</f>
        <v>800000</v>
      </c>
      <c r="BG92" s="280" t="str" cm="1">
        <f t="array" aca="1" ref="BG92" ca="1">INDEX(コード化!$CG$5:$CQ$110,BG$3-6,$G92)</f>
        <v>800000</v>
      </c>
      <c r="BH92" s="280" t="str" cm="1">
        <f t="array" aca="1" ref="BH92" ca="1">INDEX(コード化!$CG$5:$CQ$110,BH$3-6,$G92)</f>
        <v>800000</v>
      </c>
      <c r="BI92" s="280" t="str" cm="1">
        <f t="array" aca="1" ref="BI92" ca="1">INDEX(コード化!$CG$5:$CQ$110,BI$3-6,$G92)</f>
        <v>800000</v>
      </c>
      <c r="BJ92" s="280" t="str" cm="1">
        <f t="array" aca="1" ref="BJ92" ca="1">INDEX(コード化!$CG$5:$CQ$110,BJ$3-6,$G92)</f>
        <v>800000</v>
      </c>
      <c r="BK92" s="280" t="str" cm="1">
        <f t="array" aca="1" ref="BK92" ca="1">INDEX(コード化!$CG$5:$CQ$110,BK$3-6,$G92)</f>
        <v>800000</v>
      </c>
      <c r="BL92" s="280" t="str" cm="1">
        <f t="array" aca="1" ref="BL92" ca="1">INDEX(コード化!$CG$5:$CQ$110,BL$3-6,$G92)</f>
        <v>800000</v>
      </c>
      <c r="BM92" s="280" t="str" cm="1">
        <f t="array" aca="1" ref="BM92" ca="1">INDEX(コード化!$CG$5:$CQ$110,BM$3-6,$G92)</f>
        <v>800000</v>
      </c>
      <c r="BN92" s="280" t="str" cm="1">
        <f t="array" aca="1" ref="BN92" ca="1">INDEX(コード化!$CG$5:$CQ$110,BN$3-6,$G92)</f>
        <v>800000</v>
      </c>
      <c r="BO92" s="280" t="str" cm="1">
        <f t="array" aca="1" ref="BO92" ca="1">INDEX(コード化!$CG$5:$CQ$110,BO$3-6,$G92)</f>
        <v>800000</v>
      </c>
      <c r="BP92" s="280" t="str" cm="1">
        <f t="array" aca="1" ref="BP92" ca="1">INDEX(コード化!$CG$5:$CQ$110,BP$3-6,$G92)</f>
        <v>800000</v>
      </c>
      <c r="BQ92" s="280" t="str" cm="1">
        <f t="array" aca="1" ref="BQ92" ca="1">INDEX(コード化!$CG$5:$CQ$110,BQ$3-6,$G92)</f>
        <v>800000</v>
      </c>
      <c r="BR92" s="280" t="str" cm="1">
        <f t="array" aca="1" ref="BR92" ca="1">INDEX(コード化!$CG$5:$CQ$110,BR$3-6,$G92)</f>
        <v>800000</v>
      </c>
      <c r="BS92" s="280" t="str" cm="1">
        <f t="array" aca="1" ref="BS92" ca="1">INDEX(コード化!$CG$5:$CQ$110,BS$3-6,$G92)</f>
        <v>800000</v>
      </c>
      <c r="BT92" s="280" t="str" cm="1">
        <f t="array" aca="1" ref="BT92" ca="1">INDEX(コード化!$CG$5:$CQ$110,BT$3-6,$G92)</f>
        <v>800000</v>
      </c>
      <c r="BU92" s="280" t="str" cm="1">
        <f t="array" aca="1" ref="BU92" ca="1">INDEX(コード化!$CG$5:$CQ$110,BU$3-6,$G92)</f>
        <v>800000</v>
      </c>
      <c r="BV92" s="280" t="str" cm="1">
        <f t="array" aca="1" ref="BV92" ca="1">INDEX(コード化!$CG$5:$CQ$110,BV$3-6,$G92)</f>
        <v>800000</v>
      </c>
      <c r="BW92" s="280" t="str" cm="1">
        <f t="array" aca="1" ref="BW92" ca="1">INDEX(コード化!$CG$5:$CQ$110,BW$3-6,$G92)</f>
        <v>800000</v>
      </c>
      <c r="BX92" s="280" t="str" cm="1">
        <f t="array" aca="1" ref="BX92" ca="1">INDEX(コード化!$CG$5:$CQ$110,BX$3-6,$G92)</f>
        <v>800000</v>
      </c>
      <c r="BY92" s="280" t="str" cm="1">
        <f t="array" aca="1" ref="BY92" ca="1">INDEX(コード化!$CG$5:$CQ$110,BY$3-6,$G92)</f>
        <v>800000</v>
      </c>
      <c r="BZ92" s="280" t="str" cm="1">
        <f t="array" aca="1" ref="BZ92" ca="1">INDEX(コード化!$CG$5:$CQ$110,BZ$3-6,$G92)</f>
        <v>800000</v>
      </c>
      <c r="CA92" s="280" t="str" cm="1">
        <f t="array" aca="1" ref="CA92" ca="1">INDEX(コード化!$CG$5:$CQ$110,CA$3-6,$G92)</f>
        <v>800000</v>
      </c>
      <c r="CB92" s="280" t="str" cm="1">
        <f t="array" aca="1" ref="CB92" ca="1">INDEX(コード化!$CG$5:$CQ$110,CB$3-6,$G92)</f>
        <v>800000</v>
      </c>
      <c r="CC92" s="280" t="str" cm="1">
        <f t="array" aca="1" ref="CC92" ca="1">INDEX(コード化!$CG$5:$CQ$110,CC$3-6,$G92)</f>
        <v>800000</v>
      </c>
      <c r="CD92" s="280" t="str" cm="1">
        <f t="array" aca="1" ref="CD92" ca="1">INDEX(コード化!$CG$5:$CQ$110,CD$3-6,$G92)</f>
        <v>800000</v>
      </c>
      <c r="CE92" s="280" t="str" cm="1">
        <f t="array" aca="1" ref="CE92" ca="1">INDEX(コード化!$CG$5:$CQ$110,CE$3-6,$G92)</f>
        <v>800000</v>
      </c>
      <c r="CF92" s="280" t="str" cm="1">
        <f t="array" aca="1" ref="CF92" ca="1">INDEX(コード化!$CG$5:$CQ$110,CF$3-6,$G92)</f>
        <v>800000</v>
      </c>
      <c r="CG92" s="280" t="str" cm="1">
        <f t="array" aca="1" ref="CG92" ca="1">INDEX(コード化!$CG$5:$CQ$110,CG$3-6,$G92)</f>
        <v>800000</v>
      </c>
      <c r="CH92" s="280" t="str" cm="1">
        <f t="array" aca="1" ref="CH92" ca="1">INDEX(コード化!$CG$5:$CQ$110,CH$3-6,$G92)</f>
        <v>800000</v>
      </c>
      <c r="CI92" s="280" t="str" cm="1">
        <f t="array" aca="1" ref="CI92" ca="1">INDEX(コード化!$CG$5:$CQ$110,CI$3-6,$G92)</f>
        <v>800000</v>
      </c>
      <c r="CJ92" s="280" t="str" cm="1">
        <f t="array" aca="1" ref="CJ92" ca="1">INDEX(コード化!$CG$5:$CQ$110,CJ$3-6,$G92)</f>
        <v>800000</v>
      </c>
      <c r="CK92" s="280" t="str" cm="1">
        <f t="array" aca="1" ref="CK92" ca="1">INDEX(コード化!$CG$5:$CQ$110,CK$3-6,$G92)</f>
        <v>800000</v>
      </c>
      <c r="CL92" s="280" t="str" cm="1">
        <f t="array" aca="1" ref="CL92" ca="1">INDEX(コード化!$CG$5:$CQ$110,CL$3-6,$G92)</f>
        <v>800000</v>
      </c>
      <c r="CM92" s="280" t="str" cm="1">
        <f t="array" aca="1" ref="CM92" ca="1">INDEX(コード化!$CG$5:$CQ$110,CM$3-6,$G92)</f>
        <v>800000</v>
      </c>
      <c r="CN92" s="280" t="str" cm="1">
        <f t="array" aca="1" ref="CN92" ca="1">INDEX(コード化!$CG$5:$CQ$110,CN$3-6,$G92)</f>
        <v>800000</v>
      </c>
      <c r="CO92" s="280" t="str" cm="1">
        <f t="array" aca="1" ref="CO92" ca="1">INDEX(コード化!$CG$5:$CQ$110,CO$3-6,$G92)</f>
        <v>800000</v>
      </c>
      <c r="CP92" s="280" t="str" cm="1">
        <f t="array" aca="1" ref="CP92" ca="1">INDEX(コード化!$CG$5:$CQ$110,CP$3-6,$G92)</f>
        <v>800000</v>
      </c>
      <c r="CQ92" s="280" t="str" cm="1">
        <f t="array" aca="1" ref="CQ92" ca="1">INDEX(コード化!$CG$5:$CQ$110,CQ$3-6,$G92)</f>
        <v>800000</v>
      </c>
      <c r="CR92" s="280" t="str" cm="1">
        <f t="array" aca="1" ref="CR92" ca="1">INDEX(コード化!$CG$5:$CQ$110,CR$3-6,$G92)</f>
        <v>800000</v>
      </c>
      <c r="CS92" s="280" t="str" cm="1">
        <f t="array" aca="1" ref="CS92" ca="1">INDEX(コード化!$CG$5:$CQ$110,CS$3-6,$G92)</f>
        <v>800000</v>
      </c>
      <c r="CT92" s="280" t="str" cm="1">
        <f t="array" aca="1" ref="CT92" ca="1">INDEX(コード化!$CG$5:$CQ$110,CT$3-6,$G92)</f>
        <v>800000</v>
      </c>
      <c r="CU92" s="280" t="str" cm="1">
        <f t="array" aca="1" ref="CU92" ca="1">INDEX(コード化!$CG$5:$CQ$110,CU$3-6,$G92)</f>
        <v>800000</v>
      </c>
      <c r="CV92" s="280" t="str" cm="1">
        <f t="array" aca="1" ref="CV92" ca="1">INDEX(コード化!$CG$5:$CQ$110,CV$3-6,$G92)</f>
        <v>800000</v>
      </c>
      <c r="CW92" s="280" t="str" cm="1">
        <f t="array" aca="1" ref="CW92" ca="1">INDEX(コード化!$CG$5:$CQ$110,CW$3-6,$G92)</f>
        <v>800000</v>
      </c>
      <c r="CX92" s="280" t="str" cm="1">
        <f t="array" aca="1" ref="CX92" ca="1">INDEX(コード化!$CG$5:$CQ$110,CX$3-6,$G92)</f>
        <v>800000</v>
      </c>
      <c r="CY92" s="280" t="str" cm="1">
        <f t="array" aca="1" ref="CY92" ca="1">INDEX(コード化!$CG$5:$CQ$110,CY$3-6,$G92)</f>
        <v>800000</v>
      </c>
      <c r="CZ92" s="280" t="str" cm="1">
        <f t="array" aca="1" ref="CZ92" ca="1">INDEX(コード化!$CG$5:$CQ$110,CZ$3-6,$G92)</f>
        <v>800000</v>
      </c>
      <c r="DA92" s="280" t="str" cm="1">
        <f t="array" aca="1" ref="DA92" ca="1">INDEX(コード化!$CG$5:$CQ$110,DA$3-6,$G92)</f>
        <v>800000</v>
      </c>
      <c r="DB92" s="280" t="str" cm="1">
        <f t="array" aca="1" ref="DB92" ca="1">INDEX(コード化!$CG$5:$CQ$110,DB$3-6,$G92)</f>
        <v>800000</v>
      </c>
      <c r="DC92" s="280" t="str" cm="1">
        <f t="array" aca="1" ref="DC92" ca="1">INDEX(コード化!$CG$5:$CQ$110,DC$3-6,$G92)</f>
        <v>800000</v>
      </c>
      <c r="DD92" s="280" t="str" cm="1">
        <f t="array" aca="1" ref="DD92" ca="1">INDEX(コード化!$CG$5:$CQ$110,DD$3-6,$G92)</f>
        <v>800000</v>
      </c>
      <c r="DE92" s="280" t="str" cm="1">
        <f t="array" aca="1" ref="DE92" ca="1">INDEX(コード化!$CG$5:$CQ$110,DE$3-6,$G92)</f>
        <v>800000</v>
      </c>
      <c r="DF92" s="280" t="str" cm="1">
        <f t="array" aca="1" ref="DF92" ca="1">INDEX(コード化!$CG$5:$CQ$110,DF$3-6,$G92)</f>
        <v>800000</v>
      </c>
      <c r="DG92" s="280" t="str" cm="1">
        <f t="array" aca="1" ref="DG92" ca="1">INDEX(コード化!$CG$5:$CQ$110,DG$3-6,$G92)</f>
        <v>800000</v>
      </c>
      <c r="DH92" s="280" t="str" cm="1">
        <f t="array" aca="1" ref="DH92" ca="1">INDEX(コード化!$CG$5:$CQ$110,DH$3-6,$G92)</f>
        <v>800000</v>
      </c>
      <c r="DI92" s="280" t="str" cm="1">
        <f t="array" aca="1" ref="DI92" ca="1">INDEX(コード化!$CG$5:$CQ$110,DI$3-6,$G92)</f>
        <v>800000</v>
      </c>
      <c r="DK92" s="80">
        <f>IF(MID(H92,4,1)="2",1,0)</f>
        <v>0</v>
      </c>
      <c r="DL92" s="80">
        <f t="shared" ref="DL92:FW92" si="62">IF(MID(I92,4,1)="2",1,0)</f>
        <v>0</v>
      </c>
      <c r="DM92" s="80">
        <f t="shared" si="62"/>
        <v>0</v>
      </c>
      <c r="DN92" s="80">
        <f t="shared" si="62"/>
        <v>0</v>
      </c>
      <c r="DO92" s="80">
        <f t="shared" si="62"/>
        <v>0</v>
      </c>
      <c r="DP92" s="80">
        <f t="shared" si="62"/>
        <v>0</v>
      </c>
      <c r="DQ92" s="80">
        <f t="shared" ca="1" si="62"/>
        <v>0</v>
      </c>
      <c r="DR92" s="80">
        <f t="shared" ca="1" si="62"/>
        <v>0</v>
      </c>
      <c r="DS92" s="80">
        <f t="shared" ca="1" si="62"/>
        <v>0</v>
      </c>
      <c r="DT92" s="80">
        <f t="shared" ca="1" si="62"/>
        <v>0</v>
      </c>
      <c r="DU92" s="80">
        <f t="shared" ca="1" si="62"/>
        <v>0</v>
      </c>
      <c r="DV92" s="80">
        <f t="shared" ca="1" si="62"/>
        <v>0</v>
      </c>
      <c r="DW92" s="80">
        <f t="shared" ca="1" si="62"/>
        <v>0</v>
      </c>
      <c r="DX92" s="80">
        <f t="shared" ca="1" si="62"/>
        <v>0</v>
      </c>
      <c r="DY92" s="80">
        <f t="shared" ca="1" si="62"/>
        <v>0</v>
      </c>
      <c r="DZ92" s="80">
        <f t="shared" ca="1" si="62"/>
        <v>0</v>
      </c>
      <c r="EA92" s="80">
        <f t="shared" ca="1" si="62"/>
        <v>0</v>
      </c>
      <c r="EB92" s="80">
        <f t="shared" ca="1" si="62"/>
        <v>0</v>
      </c>
      <c r="EC92" s="80">
        <f t="shared" ca="1" si="62"/>
        <v>0</v>
      </c>
      <c r="ED92" s="80">
        <f t="shared" ca="1" si="62"/>
        <v>0</v>
      </c>
      <c r="EE92" s="80">
        <f t="shared" ca="1" si="62"/>
        <v>0</v>
      </c>
      <c r="EF92" s="80">
        <f t="shared" ca="1" si="62"/>
        <v>0</v>
      </c>
      <c r="EG92" s="80">
        <f t="shared" ca="1" si="62"/>
        <v>0</v>
      </c>
      <c r="EH92" s="80">
        <f t="shared" ca="1" si="62"/>
        <v>0</v>
      </c>
      <c r="EI92" s="80">
        <f t="shared" ca="1" si="62"/>
        <v>0</v>
      </c>
      <c r="EJ92" s="80">
        <f t="shared" ca="1" si="62"/>
        <v>0</v>
      </c>
      <c r="EK92" s="80">
        <f t="shared" ca="1" si="62"/>
        <v>0</v>
      </c>
      <c r="EL92" s="80">
        <f t="shared" ca="1" si="62"/>
        <v>0</v>
      </c>
      <c r="EM92" s="80">
        <f t="shared" ca="1" si="62"/>
        <v>0</v>
      </c>
      <c r="EN92" s="80">
        <f t="shared" ca="1" si="62"/>
        <v>0</v>
      </c>
      <c r="EO92" s="80">
        <f t="shared" ca="1" si="62"/>
        <v>0</v>
      </c>
      <c r="EP92" s="80">
        <f t="shared" ca="1" si="62"/>
        <v>0</v>
      </c>
      <c r="EQ92" s="80">
        <f t="shared" ca="1" si="62"/>
        <v>0</v>
      </c>
      <c r="ER92" s="80">
        <f t="shared" ca="1" si="62"/>
        <v>0</v>
      </c>
      <c r="ES92" s="80">
        <f t="shared" ca="1" si="62"/>
        <v>0</v>
      </c>
      <c r="ET92" s="80">
        <f t="shared" ca="1" si="62"/>
        <v>0</v>
      </c>
      <c r="EU92" s="80">
        <f t="shared" ca="1" si="62"/>
        <v>0</v>
      </c>
      <c r="EV92" s="80">
        <f t="shared" ca="1" si="62"/>
        <v>0</v>
      </c>
      <c r="EW92" s="80">
        <f t="shared" ca="1" si="62"/>
        <v>0</v>
      </c>
      <c r="EX92" s="80">
        <f t="shared" ca="1" si="62"/>
        <v>0</v>
      </c>
      <c r="EY92" s="80">
        <f t="shared" ca="1" si="62"/>
        <v>0</v>
      </c>
      <c r="EZ92" s="80">
        <f t="shared" ca="1" si="62"/>
        <v>0</v>
      </c>
      <c r="FA92" s="80">
        <f t="shared" ca="1" si="62"/>
        <v>0</v>
      </c>
      <c r="FB92" s="80">
        <f t="shared" ca="1" si="62"/>
        <v>0</v>
      </c>
      <c r="FC92" s="80">
        <f t="shared" ca="1" si="62"/>
        <v>0</v>
      </c>
      <c r="FD92" s="80">
        <f t="shared" ca="1" si="62"/>
        <v>0</v>
      </c>
      <c r="FE92" s="80">
        <f t="shared" ca="1" si="62"/>
        <v>0</v>
      </c>
      <c r="FF92" s="80">
        <f t="shared" ca="1" si="62"/>
        <v>0</v>
      </c>
      <c r="FG92" s="80">
        <f t="shared" ca="1" si="62"/>
        <v>0</v>
      </c>
      <c r="FH92" s="80">
        <f t="shared" ca="1" si="62"/>
        <v>0</v>
      </c>
      <c r="FI92" s="80">
        <f t="shared" ca="1" si="62"/>
        <v>0</v>
      </c>
      <c r="FJ92" s="80">
        <f t="shared" ca="1" si="62"/>
        <v>0</v>
      </c>
      <c r="FK92" s="80">
        <f t="shared" ca="1" si="62"/>
        <v>0</v>
      </c>
      <c r="FL92" s="80">
        <f t="shared" ca="1" si="62"/>
        <v>0</v>
      </c>
      <c r="FM92" s="80">
        <f t="shared" ca="1" si="62"/>
        <v>0</v>
      </c>
      <c r="FN92" s="80">
        <f t="shared" ca="1" si="62"/>
        <v>0</v>
      </c>
      <c r="FO92" s="80">
        <f t="shared" ca="1" si="62"/>
        <v>0</v>
      </c>
      <c r="FP92" s="80">
        <f t="shared" ca="1" si="62"/>
        <v>0</v>
      </c>
      <c r="FQ92" s="80">
        <f t="shared" ca="1" si="62"/>
        <v>0</v>
      </c>
      <c r="FR92" s="80">
        <f t="shared" ca="1" si="62"/>
        <v>0</v>
      </c>
      <c r="FS92" s="80">
        <f t="shared" ca="1" si="62"/>
        <v>0</v>
      </c>
      <c r="FT92" s="80">
        <f t="shared" ca="1" si="62"/>
        <v>0</v>
      </c>
      <c r="FU92" s="80">
        <f t="shared" ca="1" si="62"/>
        <v>0</v>
      </c>
      <c r="FV92" s="80">
        <f t="shared" ca="1" si="62"/>
        <v>0</v>
      </c>
      <c r="FW92" s="80">
        <f t="shared" ca="1" si="62"/>
        <v>0</v>
      </c>
      <c r="FX92" s="80">
        <f t="shared" ref="FX92:HL92" ca="1" si="63">IF(MID(BU92,4,1)="2",1,0)</f>
        <v>0</v>
      </c>
      <c r="FY92" s="80">
        <f t="shared" ca="1" si="63"/>
        <v>0</v>
      </c>
      <c r="FZ92" s="80">
        <f t="shared" ca="1" si="63"/>
        <v>0</v>
      </c>
      <c r="GA92" s="80">
        <f t="shared" ca="1" si="63"/>
        <v>0</v>
      </c>
      <c r="GB92" s="80">
        <f t="shared" ca="1" si="63"/>
        <v>0</v>
      </c>
      <c r="GC92" s="80">
        <f t="shared" ca="1" si="63"/>
        <v>0</v>
      </c>
      <c r="GD92" s="80">
        <f t="shared" ca="1" si="63"/>
        <v>0</v>
      </c>
      <c r="GE92" s="80">
        <f t="shared" ca="1" si="63"/>
        <v>0</v>
      </c>
      <c r="GF92" s="80">
        <f t="shared" ca="1" si="63"/>
        <v>0</v>
      </c>
      <c r="GG92" s="80">
        <f t="shared" ca="1" si="63"/>
        <v>0</v>
      </c>
      <c r="GH92" s="80">
        <f t="shared" ca="1" si="63"/>
        <v>0</v>
      </c>
      <c r="GI92" s="80">
        <f t="shared" ca="1" si="63"/>
        <v>0</v>
      </c>
      <c r="GJ92" s="80">
        <f t="shared" ca="1" si="63"/>
        <v>0</v>
      </c>
      <c r="GK92" s="80">
        <f t="shared" ca="1" si="63"/>
        <v>0</v>
      </c>
      <c r="GL92" s="80">
        <f t="shared" ca="1" si="63"/>
        <v>0</v>
      </c>
      <c r="GM92" s="80">
        <f t="shared" ca="1" si="63"/>
        <v>0</v>
      </c>
      <c r="GN92" s="80">
        <f t="shared" ca="1" si="63"/>
        <v>0</v>
      </c>
      <c r="GO92" s="80">
        <f t="shared" ca="1" si="63"/>
        <v>0</v>
      </c>
      <c r="GP92" s="80">
        <f t="shared" ca="1" si="63"/>
        <v>0</v>
      </c>
      <c r="GQ92" s="80">
        <f t="shared" ca="1" si="63"/>
        <v>0</v>
      </c>
      <c r="GR92" s="80">
        <f t="shared" ca="1" si="63"/>
        <v>0</v>
      </c>
      <c r="GS92" s="80">
        <f t="shared" ca="1" si="63"/>
        <v>0</v>
      </c>
      <c r="GT92" s="80">
        <f t="shared" ca="1" si="63"/>
        <v>0</v>
      </c>
      <c r="GU92" s="80">
        <f t="shared" ca="1" si="63"/>
        <v>0</v>
      </c>
      <c r="GV92" s="80">
        <f t="shared" ca="1" si="63"/>
        <v>0</v>
      </c>
      <c r="GW92" s="80">
        <f t="shared" ca="1" si="63"/>
        <v>0</v>
      </c>
      <c r="GX92" s="80">
        <f t="shared" ca="1" si="63"/>
        <v>0</v>
      </c>
      <c r="GY92" s="80">
        <f t="shared" ca="1" si="63"/>
        <v>0</v>
      </c>
      <c r="GZ92" s="80">
        <f t="shared" ca="1" si="63"/>
        <v>0</v>
      </c>
      <c r="HA92" s="80">
        <f t="shared" ca="1" si="63"/>
        <v>0</v>
      </c>
      <c r="HB92" s="80">
        <f t="shared" ca="1" si="63"/>
        <v>0</v>
      </c>
      <c r="HC92" s="80">
        <f t="shared" ca="1" si="63"/>
        <v>0</v>
      </c>
      <c r="HD92" s="80">
        <f t="shared" ca="1" si="63"/>
        <v>0</v>
      </c>
      <c r="HE92" s="80">
        <f t="shared" ca="1" si="63"/>
        <v>0</v>
      </c>
      <c r="HF92" s="80">
        <f t="shared" ca="1" si="63"/>
        <v>0</v>
      </c>
      <c r="HG92" s="80">
        <f t="shared" ca="1" si="63"/>
        <v>0</v>
      </c>
      <c r="HH92" s="80">
        <f t="shared" ca="1" si="63"/>
        <v>0</v>
      </c>
      <c r="HI92" s="80">
        <f t="shared" ca="1" si="63"/>
        <v>0</v>
      </c>
      <c r="HJ92" s="80">
        <f t="shared" ca="1" si="63"/>
        <v>0</v>
      </c>
      <c r="HK92" s="80">
        <f t="shared" ca="1" si="63"/>
        <v>0</v>
      </c>
      <c r="HL92" s="80">
        <f t="shared" ca="1" si="63"/>
        <v>0</v>
      </c>
    </row>
    <row r="93" spans="1:220" s="80" customFormat="1" ht="26" x14ac:dyDescent="0.2">
      <c r="A93" s="268">
        <v>96</v>
      </c>
      <c r="B93" s="269" t="s">
        <v>2458</v>
      </c>
      <c r="C93" s="269" t="s">
        <v>2463</v>
      </c>
      <c r="D93" s="270" t="s">
        <v>2502</v>
      </c>
      <c r="E93" s="250"/>
      <c r="G93" s="80">
        <v>8</v>
      </c>
      <c r="H93" s="280" t="str" cm="1">
        <f t="array" ref="H93">INDEX(コード化!$CG$5:$CQ$110,H$3-6,$G93)</f>
        <v>800000</v>
      </c>
      <c r="I93" s="280" t="str" cm="1">
        <f t="array" ref="I93">INDEX(コード化!$CG$5:$CQ$110,I$3-6,$G93)</f>
        <v>800000</v>
      </c>
      <c r="J93" s="280" t="str" cm="1">
        <f t="array" ref="J93">INDEX(コード化!$CG$5:$CQ$110,J$3-6,$G93)</f>
        <v>800000</v>
      </c>
      <c r="K93" s="280" t="str" cm="1">
        <f t="array" ref="K93">INDEX(コード化!$CG$5:$CQ$110,K$3-6,$G93)</f>
        <v>800000</v>
      </c>
      <c r="L93" s="280" t="str" cm="1">
        <f t="array" ref="L93">INDEX(コード化!$CG$5:$CQ$110,L$3-6,$G93)</f>
        <v>800000</v>
      </c>
      <c r="M93" s="280" t="str" cm="1">
        <f t="array" ref="M93">INDEX(コード化!$CG$5:$CQ$110,M$3-6,$G93)</f>
        <v>800000</v>
      </c>
      <c r="N93" s="280" t="str" cm="1">
        <f t="array" aca="1" ref="N93" ca="1">INDEX(コード化!$CG$5:$CQ$110,N$3-6,$G93)</f>
        <v>800000</v>
      </c>
      <c r="O93" s="280" t="str" cm="1">
        <f t="array" aca="1" ref="O93" ca="1">INDEX(コード化!$CG$5:$CQ$110,O$3-6,$G93)</f>
        <v>800000</v>
      </c>
      <c r="P93" s="280" t="str" cm="1">
        <f t="array" aca="1" ref="P93" ca="1">INDEX(コード化!$CG$5:$CQ$110,P$3-6,$G93)</f>
        <v>800000</v>
      </c>
      <c r="Q93" s="280" t="str" cm="1">
        <f t="array" aca="1" ref="Q93" ca="1">INDEX(コード化!$CG$5:$CQ$110,Q$3-6,$G93)</f>
        <v>800000</v>
      </c>
      <c r="R93" s="280" t="str" cm="1">
        <f t="array" aca="1" ref="R93" ca="1">INDEX(コード化!$CG$5:$CQ$110,R$3-6,$G93)</f>
        <v>800000</v>
      </c>
      <c r="S93" s="280" t="str" cm="1">
        <f t="array" aca="1" ref="S93" ca="1">INDEX(コード化!$CG$5:$CQ$110,S$3-6,$G93)</f>
        <v>800000</v>
      </c>
      <c r="T93" s="280" t="str" cm="1">
        <f t="array" aca="1" ref="T93" ca="1">INDEX(コード化!$CG$5:$CQ$110,T$3-6,$G93)</f>
        <v>800000</v>
      </c>
      <c r="U93" s="280" t="str" cm="1">
        <f t="array" aca="1" ref="U93" ca="1">INDEX(コード化!$CG$5:$CQ$110,U$3-6,$G93)</f>
        <v>800000</v>
      </c>
      <c r="V93" s="280" t="str" cm="1">
        <f t="array" aca="1" ref="V93" ca="1">INDEX(コード化!$CG$5:$CQ$110,V$3-6,$G93)</f>
        <v>800000</v>
      </c>
      <c r="W93" s="280" t="str" cm="1">
        <f t="array" aca="1" ref="W93" ca="1">INDEX(コード化!$CG$5:$CQ$110,W$3-6,$G93)</f>
        <v>800000</v>
      </c>
      <c r="X93" s="280" t="str" cm="1">
        <f t="array" aca="1" ref="X93" ca="1">INDEX(コード化!$CG$5:$CQ$110,X$3-6,$G93)</f>
        <v>800000</v>
      </c>
      <c r="Y93" s="280" t="str" cm="1">
        <f t="array" aca="1" ref="Y93" ca="1">INDEX(コード化!$CG$5:$CQ$110,Y$3-6,$G93)</f>
        <v>800000</v>
      </c>
      <c r="Z93" s="280" t="str" cm="1">
        <f t="array" aca="1" ref="Z93" ca="1">INDEX(コード化!$CG$5:$CQ$110,Z$3-6,$G93)</f>
        <v>800000</v>
      </c>
      <c r="AA93" s="280" t="str" cm="1">
        <f t="array" aca="1" ref="AA93" ca="1">INDEX(コード化!$CG$5:$CQ$110,AA$3-6,$G93)</f>
        <v>800000</v>
      </c>
      <c r="AB93" s="280" t="str" cm="1">
        <f t="array" aca="1" ref="AB93" ca="1">INDEX(コード化!$CG$5:$CQ$110,AB$3-6,$G93)</f>
        <v>800000</v>
      </c>
      <c r="AC93" s="280" t="str" cm="1">
        <f t="array" aca="1" ref="AC93" ca="1">INDEX(コード化!$CG$5:$CQ$110,AC$3-6,$G93)</f>
        <v>800000</v>
      </c>
      <c r="AD93" s="280" t="str" cm="1">
        <f t="array" aca="1" ref="AD93" ca="1">INDEX(コード化!$CG$5:$CQ$110,AD$3-6,$G93)</f>
        <v>800000</v>
      </c>
      <c r="AE93" s="280" t="str" cm="1">
        <f t="array" aca="1" ref="AE93" ca="1">INDEX(コード化!$CG$5:$CQ$110,AE$3-6,$G93)</f>
        <v>800000</v>
      </c>
      <c r="AF93" s="280" t="str" cm="1">
        <f t="array" aca="1" ref="AF93" ca="1">INDEX(コード化!$CG$5:$CQ$110,AF$3-6,$G93)</f>
        <v>800000</v>
      </c>
      <c r="AG93" s="280" t="str" cm="1">
        <f t="array" aca="1" ref="AG93" ca="1">INDEX(コード化!$CG$5:$CQ$110,AG$3-6,$G93)</f>
        <v>800000</v>
      </c>
      <c r="AH93" s="280" t="str" cm="1">
        <f t="array" aca="1" ref="AH93" ca="1">INDEX(コード化!$CG$5:$CQ$110,AH$3-6,$G93)</f>
        <v>800000</v>
      </c>
      <c r="AI93" s="280" t="str" cm="1">
        <f t="array" aca="1" ref="AI93" ca="1">INDEX(コード化!$CG$5:$CQ$110,AI$3-6,$G93)</f>
        <v>800000</v>
      </c>
      <c r="AJ93" s="280" t="str" cm="1">
        <f t="array" aca="1" ref="AJ93" ca="1">INDEX(コード化!$CG$5:$CQ$110,AJ$3-6,$G93)</f>
        <v>800000</v>
      </c>
      <c r="AK93" s="280" t="str" cm="1">
        <f t="array" aca="1" ref="AK93" ca="1">INDEX(コード化!$CG$5:$CQ$110,AK$3-6,$G93)</f>
        <v>800000</v>
      </c>
      <c r="AL93" s="280" t="str" cm="1">
        <f t="array" aca="1" ref="AL93" ca="1">INDEX(コード化!$CG$5:$CQ$110,AL$3-6,$G93)</f>
        <v>800000</v>
      </c>
      <c r="AM93" s="280" t="str" cm="1">
        <f t="array" aca="1" ref="AM93" ca="1">INDEX(コード化!$CG$5:$CQ$110,AM$3-6,$G93)</f>
        <v>800000</v>
      </c>
      <c r="AN93" s="280" t="str" cm="1">
        <f t="array" aca="1" ref="AN93" ca="1">INDEX(コード化!$CG$5:$CQ$110,AN$3-6,$G93)</f>
        <v>800000</v>
      </c>
      <c r="AO93" s="280" t="str" cm="1">
        <f t="array" aca="1" ref="AO93" ca="1">INDEX(コード化!$CG$5:$CQ$110,AO$3-6,$G93)</f>
        <v>800000</v>
      </c>
      <c r="AP93" s="280" t="str" cm="1">
        <f t="array" aca="1" ref="AP93" ca="1">INDEX(コード化!$CG$5:$CQ$110,AP$3-6,$G93)</f>
        <v>800000</v>
      </c>
      <c r="AQ93" s="280" t="str" cm="1">
        <f t="array" aca="1" ref="AQ93" ca="1">INDEX(コード化!$CG$5:$CQ$110,AQ$3-6,$G93)</f>
        <v>800000</v>
      </c>
      <c r="AR93" s="280" t="str" cm="1">
        <f t="array" aca="1" ref="AR93" ca="1">INDEX(コード化!$CG$5:$CQ$110,AR$3-6,$G93)</f>
        <v>800000</v>
      </c>
      <c r="AS93" s="280" t="str" cm="1">
        <f t="array" aca="1" ref="AS93" ca="1">INDEX(コード化!$CG$5:$CQ$110,AS$3-6,$G93)</f>
        <v>800000</v>
      </c>
      <c r="AT93" s="280" t="str" cm="1">
        <f t="array" aca="1" ref="AT93" ca="1">INDEX(コード化!$CG$5:$CQ$110,AT$3-6,$G93)</f>
        <v>800000</v>
      </c>
      <c r="AU93" s="280" t="str" cm="1">
        <f t="array" aca="1" ref="AU93" ca="1">INDEX(コード化!$CG$5:$CQ$110,AU$3-6,$G93)</f>
        <v>800000</v>
      </c>
      <c r="AV93" s="280" t="str" cm="1">
        <f t="array" aca="1" ref="AV93" ca="1">INDEX(コード化!$CG$5:$CQ$110,AV$3-6,$G93)</f>
        <v>800000</v>
      </c>
      <c r="AW93" s="280" t="str" cm="1">
        <f t="array" aca="1" ref="AW93" ca="1">INDEX(コード化!$CG$5:$CQ$110,AW$3-6,$G93)</f>
        <v>800000</v>
      </c>
      <c r="AX93" s="280" t="str" cm="1">
        <f t="array" aca="1" ref="AX93" ca="1">INDEX(コード化!$CG$5:$CQ$110,AX$3-6,$G93)</f>
        <v>800000</v>
      </c>
      <c r="AY93" s="280" t="str" cm="1">
        <f t="array" aca="1" ref="AY93" ca="1">INDEX(コード化!$CG$5:$CQ$110,AY$3-6,$G93)</f>
        <v>800000</v>
      </c>
      <c r="AZ93" s="280" t="str" cm="1">
        <f t="array" aca="1" ref="AZ93" ca="1">INDEX(コード化!$CG$5:$CQ$110,AZ$3-6,$G93)</f>
        <v>800000</v>
      </c>
      <c r="BA93" s="280" t="str" cm="1">
        <f t="array" aca="1" ref="BA93" ca="1">INDEX(コード化!$CG$5:$CQ$110,BA$3-6,$G93)</f>
        <v>800000</v>
      </c>
      <c r="BB93" s="280" t="str" cm="1">
        <f t="array" aca="1" ref="BB93" ca="1">INDEX(コード化!$CG$5:$CQ$110,BB$3-6,$G93)</f>
        <v>800000</v>
      </c>
      <c r="BC93" s="280" t="str" cm="1">
        <f t="array" aca="1" ref="BC93" ca="1">INDEX(コード化!$CG$5:$CQ$110,BC$3-6,$G93)</f>
        <v>800000</v>
      </c>
      <c r="BD93" s="280" t="str" cm="1">
        <f t="array" aca="1" ref="BD93" ca="1">INDEX(コード化!$CG$5:$CQ$110,BD$3-6,$G93)</f>
        <v>800000</v>
      </c>
      <c r="BE93" s="280" t="str" cm="1">
        <f t="array" aca="1" ref="BE93" ca="1">INDEX(コード化!$CG$5:$CQ$110,BE$3-6,$G93)</f>
        <v>800000</v>
      </c>
      <c r="BF93" s="280" t="str" cm="1">
        <f t="array" aca="1" ref="BF93" ca="1">INDEX(コード化!$CG$5:$CQ$110,BF$3-6,$G93)</f>
        <v>800000</v>
      </c>
      <c r="BG93" s="280" t="str" cm="1">
        <f t="array" aca="1" ref="BG93" ca="1">INDEX(コード化!$CG$5:$CQ$110,BG$3-6,$G93)</f>
        <v>800000</v>
      </c>
      <c r="BH93" s="280" t="str" cm="1">
        <f t="array" aca="1" ref="BH93" ca="1">INDEX(コード化!$CG$5:$CQ$110,BH$3-6,$G93)</f>
        <v>800000</v>
      </c>
      <c r="BI93" s="280" t="str" cm="1">
        <f t="array" aca="1" ref="BI93" ca="1">INDEX(コード化!$CG$5:$CQ$110,BI$3-6,$G93)</f>
        <v>800000</v>
      </c>
      <c r="BJ93" s="280" t="str" cm="1">
        <f t="array" aca="1" ref="BJ93" ca="1">INDEX(コード化!$CG$5:$CQ$110,BJ$3-6,$G93)</f>
        <v>800000</v>
      </c>
      <c r="BK93" s="280" t="str" cm="1">
        <f t="array" aca="1" ref="BK93" ca="1">INDEX(コード化!$CG$5:$CQ$110,BK$3-6,$G93)</f>
        <v>800000</v>
      </c>
      <c r="BL93" s="280" t="str" cm="1">
        <f t="array" aca="1" ref="BL93" ca="1">INDEX(コード化!$CG$5:$CQ$110,BL$3-6,$G93)</f>
        <v>800000</v>
      </c>
      <c r="BM93" s="280" t="str" cm="1">
        <f t="array" aca="1" ref="BM93" ca="1">INDEX(コード化!$CG$5:$CQ$110,BM$3-6,$G93)</f>
        <v>800000</v>
      </c>
      <c r="BN93" s="280" t="str" cm="1">
        <f t="array" aca="1" ref="BN93" ca="1">INDEX(コード化!$CG$5:$CQ$110,BN$3-6,$G93)</f>
        <v>800000</v>
      </c>
      <c r="BO93" s="280" t="str" cm="1">
        <f t="array" aca="1" ref="BO93" ca="1">INDEX(コード化!$CG$5:$CQ$110,BO$3-6,$G93)</f>
        <v>800000</v>
      </c>
      <c r="BP93" s="280" t="str" cm="1">
        <f t="array" aca="1" ref="BP93" ca="1">INDEX(コード化!$CG$5:$CQ$110,BP$3-6,$G93)</f>
        <v>800000</v>
      </c>
      <c r="BQ93" s="280" t="str" cm="1">
        <f t="array" aca="1" ref="BQ93" ca="1">INDEX(コード化!$CG$5:$CQ$110,BQ$3-6,$G93)</f>
        <v>800000</v>
      </c>
      <c r="BR93" s="280" t="str" cm="1">
        <f t="array" aca="1" ref="BR93" ca="1">INDEX(コード化!$CG$5:$CQ$110,BR$3-6,$G93)</f>
        <v>800000</v>
      </c>
      <c r="BS93" s="280" t="str" cm="1">
        <f t="array" aca="1" ref="BS93" ca="1">INDEX(コード化!$CG$5:$CQ$110,BS$3-6,$G93)</f>
        <v>800000</v>
      </c>
      <c r="BT93" s="280" t="str" cm="1">
        <f t="array" aca="1" ref="BT93" ca="1">INDEX(コード化!$CG$5:$CQ$110,BT$3-6,$G93)</f>
        <v>800000</v>
      </c>
      <c r="BU93" s="280" t="str" cm="1">
        <f t="array" aca="1" ref="BU93" ca="1">INDEX(コード化!$CG$5:$CQ$110,BU$3-6,$G93)</f>
        <v>800000</v>
      </c>
      <c r="BV93" s="280" t="str" cm="1">
        <f t="array" aca="1" ref="BV93" ca="1">INDEX(コード化!$CG$5:$CQ$110,BV$3-6,$G93)</f>
        <v>800000</v>
      </c>
      <c r="BW93" s="280" t="str" cm="1">
        <f t="array" aca="1" ref="BW93" ca="1">INDEX(コード化!$CG$5:$CQ$110,BW$3-6,$G93)</f>
        <v>800000</v>
      </c>
      <c r="BX93" s="280" t="str" cm="1">
        <f t="array" aca="1" ref="BX93" ca="1">INDEX(コード化!$CG$5:$CQ$110,BX$3-6,$G93)</f>
        <v>800000</v>
      </c>
      <c r="BY93" s="280" t="str" cm="1">
        <f t="array" aca="1" ref="BY93" ca="1">INDEX(コード化!$CG$5:$CQ$110,BY$3-6,$G93)</f>
        <v>800000</v>
      </c>
      <c r="BZ93" s="280" t="str" cm="1">
        <f t="array" aca="1" ref="BZ93" ca="1">INDEX(コード化!$CG$5:$CQ$110,BZ$3-6,$G93)</f>
        <v>800000</v>
      </c>
      <c r="CA93" s="280" t="str" cm="1">
        <f t="array" aca="1" ref="CA93" ca="1">INDEX(コード化!$CG$5:$CQ$110,CA$3-6,$G93)</f>
        <v>800000</v>
      </c>
      <c r="CB93" s="280" t="str" cm="1">
        <f t="array" aca="1" ref="CB93" ca="1">INDEX(コード化!$CG$5:$CQ$110,CB$3-6,$G93)</f>
        <v>800000</v>
      </c>
      <c r="CC93" s="280" t="str" cm="1">
        <f t="array" aca="1" ref="CC93" ca="1">INDEX(コード化!$CG$5:$CQ$110,CC$3-6,$G93)</f>
        <v>800000</v>
      </c>
      <c r="CD93" s="280" t="str" cm="1">
        <f t="array" aca="1" ref="CD93" ca="1">INDEX(コード化!$CG$5:$CQ$110,CD$3-6,$G93)</f>
        <v>800000</v>
      </c>
      <c r="CE93" s="280" t="str" cm="1">
        <f t="array" aca="1" ref="CE93" ca="1">INDEX(コード化!$CG$5:$CQ$110,CE$3-6,$G93)</f>
        <v>800000</v>
      </c>
      <c r="CF93" s="280" t="str" cm="1">
        <f t="array" aca="1" ref="CF93" ca="1">INDEX(コード化!$CG$5:$CQ$110,CF$3-6,$G93)</f>
        <v>800000</v>
      </c>
      <c r="CG93" s="280" t="str" cm="1">
        <f t="array" aca="1" ref="CG93" ca="1">INDEX(コード化!$CG$5:$CQ$110,CG$3-6,$G93)</f>
        <v>800000</v>
      </c>
      <c r="CH93" s="280" t="str" cm="1">
        <f t="array" aca="1" ref="CH93" ca="1">INDEX(コード化!$CG$5:$CQ$110,CH$3-6,$G93)</f>
        <v>800000</v>
      </c>
      <c r="CI93" s="280" t="str" cm="1">
        <f t="array" aca="1" ref="CI93" ca="1">INDEX(コード化!$CG$5:$CQ$110,CI$3-6,$G93)</f>
        <v>800000</v>
      </c>
      <c r="CJ93" s="280" t="str" cm="1">
        <f t="array" aca="1" ref="CJ93" ca="1">INDEX(コード化!$CG$5:$CQ$110,CJ$3-6,$G93)</f>
        <v>800000</v>
      </c>
      <c r="CK93" s="280" t="str" cm="1">
        <f t="array" aca="1" ref="CK93" ca="1">INDEX(コード化!$CG$5:$CQ$110,CK$3-6,$G93)</f>
        <v>800000</v>
      </c>
      <c r="CL93" s="280" t="str" cm="1">
        <f t="array" aca="1" ref="CL93" ca="1">INDEX(コード化!$CG$5:$CQ$110,CL$3-6,$G93)</f>
        <v>800000</v>
      </c>
      <c r="CM93" s="280" t="str" cm="1">
        <f t="array" aca="1" ref="CM93" ca="1">INDEX(コード化!$CG$5:$CQ$110,CM$3-6,$G93)</f>
        <v>800000</v>
      </c>
      <c r="CN93" s="280" t="str" cm="1">
        <f t="array" aca="1" ref="CN93" ca="1">INDEX(コード化!$CG$5:$CQ$110,CN$3-6,$G93)</f>
        <v>800000</v>
      </c>
      <c r="CO93" s="280" t="str" cm="1">
        <f t="array" aca="1" ref="CO93" ca="1">INDEX(コード化!$CG$5:$CQ$110,CO$3-6,$G93)</f>
        <v>800000</v>
      </c>
      <c r="CP93" s="280" t="str" cm="1">
        <f t="array" aca="1" ref="CP93" ca="1">INDEX(コード化!$CG$5:$CQ$110,CP$3-6,$G93)</f>
        <v>800000</v>
      </c>
      <c r="CQ93" s="280" t="str" cm="1">
        <f t="array" aca="1" ref="CQ93" ca="1">INDEX(コード化!$CG$5:$CQ$110,CQ$3-6,$G93)</f>
        <v>800000</v>
      </c>
      <c r="CR93" s="280" t="str" cm="1">
        <f t="array" aca="1" ref="CR93" ca="1">INDEX(コード化!$CG$5:$CQ$110,CR$3-6,$G93)</f>
        <v>800000</v>
      </c>
      <c r="CS93" s="280" t="str" cm="1">
        <f t="array" aca="1" ref="CS93" ca="1">INDEX(コード化!$CG$5:$CQ$110,CS$3-6,$G93)</f>
        <v>800000</v>
      </c>
      <c r="CT93" s="280" t="str" cm="1">
        <f t="array" aca="1" ref="CT93" ca="1">INDEX(コード化!$CG$5:$CQ$110,CT$3-6,$G93)</f>
        <v>800000</v>
      </c>
      <c r="CU93" s="280" t="str" cm="1">
        <f t="array" aca="1" ref="CU93" ca="1">INDEX(コード化!$CG$5:$CQ$110,CU$3-6,$G93)</f>
        <v>800000</v>
      </c>
      <c r="CV93" s="280" t="str" cm="1">
        <f t="array" aca="1" ref="CV93" ca="1">INDEX(コード化!$CG$5:$CQ$110,CV$3-6,$G93)</f>
        <v>800000</v>
      </c>
      <c r="CW93" s="280" t="str" cm="1">
        <f t="array" aca="1" ref="CW93" ca="1">INDEX(コード化!$CG$5:$CQ$110,CW$3-6,$G93)</f>
        <v>800000</v>
      </c>
      <c r="CX93" s="280" t="str" cm="1">
        <f t="array" aca="1" ref="CX93" ca="1">INDEX(コード化!$CG$5:$CQ$110,CX$3-6,$G93)</f>
        <v>800000</v>
      </c>
      <c r="CY93" s="280" t="str" cm="1">
        <f t="array" aca="1" ref="CY93" ca="1">INDEX(コード化!$CG$5:$CQ$110,CY$3-6,$G93)</f>
        <v>800000</v>
      </c>
      <c r="CZ93" s="280" t="str" cm="1">
        <f t="array" aca="1" ref="CZ93" ca="1">INDEX(コード化!$CG$5:$CQ$110,CZ$3-6,$G93)</f>
        <v>800000</v>
      </c>
      <c r="DA93" s="280" t="str" cm="1">
        <f t="array" aca="1" ref="DA93" ca="1">INDEX(コード化!$CG$5:$CQ$110,DA$3-6,$G93)</f>
        <v>800000</v>
      </c>
      <c r="DB93" s="280" t="str" cm="1">
        <f t="array" aca="1" ref="DB93" ca="1">INDEX(コード化!$CG$5:$CQ$110,DB$3-6,$G93)</f>
        <v>800000</v>
      </c>
      <c r="DC93" s="280" t="str" cm="1">
        <f t="array" aca="1" ref="DC93" ca="1">INDEX(コード化!$CG$5:$CQ$110,DC$3-6,$G93)</f>
        <v>800000</v>
      </c>
      <c r="DD93" s="280" t="str" cm="1">
        <f t="array" aca="1" ref="DD93" ca="1">INDEX(コード化!$CG$5:$CQ$110,DD$3-6,$G93)</f>
        <v>800000</v>
      </c>
      <c r="DE93" s="280" t="str" cm="1">
        <f t="array" aca="1" ref="DE93" ca="1">INDEX(コード化!$CG$5:$CQ$110,DE$3-6,$G93)</f>
        <v>800000</v>
      </c>
      <c r="DF93" s="280" t="str" cm="1">
        <f t="array" aca="1" ref="DF93" ca="1">INDEX(コード化!$CG$5:$CQ$110,DF$3-6,$G93)</f>
        <v>800000</v>
      </c>
      <c r="DG93" s="280" t="str" cm="1">
        <f t="array" aca="1" ref="DG93" ca="1">INDEX(コード化!$CG$5:$CQ$110,DG$3-6,$G93)</f>
        <v>800000</v>
      </c>
      <c r="DH93" s="280" t="str" cm="1">
        <f t="array" aca="1" ref="DH93" ca="1">INDEX(コード化!$CG$5:$CQ$110,DH$3-6,$G93)</f>
        <v>800000</v>
      </c>
      <c r="DI93" s="280" t="str" cm="1">
        <f t="array" aca="1" ref="DI93" ca="1">INDEX(コード化!$CG$5:$CQ$110,DI$3-6,$G93)</f>
        <v>800000</v>
      </c>
      <c r="DK93" s="80" cm="1">
        <f t="array" ref="DK93">_xlfn.IFS(MID(H93,4,1)="8",1,MID(H93,4,1)="4",1,MID(H93,4,1)="1",1,TRUE,0)</f>
        <v>0</v>
      </c>
      <c r="DL93" s="80" cm="1">
        <f t="array" ref="DL93">_xlfn.IFS(MID(I93,4,1)="8",1,MID(I93,4,1)="4",1,MID(I93,4,1)="1",1,TRUE,0)</f>
        <v>0</v>
      </c>
      <c r="DM93" s="80" cm="1">
        <f t="array" ref="DM93">_xlfn.IFS(MID(J93,4,1)="8",1,MID(J93,4,1)="4",1,MID(J93,4,1)="1",1,TRUE,0)</f>
        <v>0</v>
      </c>
      <c r="DN93" s="80" cm="1">
        <f t="array" ref="DN93">_xlfn.IFS(MID(K93,4,1)="8",1,MID(K93,4,1)="4",1,MID(K93,4,1)="1",1,TRUE,0)</f>
        <v>0</v>
      </c>
      <c r="DO93" s="80" cm="1">
        <f t="array" ref="DO93">_xlfn.IFS(MID(L93,4,1)="8",1,MID(L93,4,1)="4",1,MID(L93,4,1)="1",1,TRUE,0)</f>
        <v>0</v>
      </c>
      <c r="DP93" s="80" cm="1">
        <f t="array" ref="DP93">_xlfn.IFS(MID(M93,4,1)="8",1,MID(M93,4,1)="4",1,MID(M93,4,1)="1",1,TRUE,0)</f>
        <v>0</v>
      </c>
      <c r="DQ93" s="80" cm="1">
        <f t="array" aca="1" ref="DQ93" ca="1">_xlfn.IFS(MID(N93,4,1)="8",1,MID(N93,4,1)="4",1,MID(N93,4,1)="1",1,TRUE,0)</f>
        <v>0</v>
      </c>
      <c r="DR93" s="80" cm="1">
        <f t="array" aca="1" ref="DR93" ca="1">_xlfn.IFS(MID(O93,4,1)="8",1,MID(O93,4,1)="4",1,MID(O93,4,1)="1",1,TRUE,0)</f>
        <v>0</v>
      </c>
      <c r="DS93" s="80" cm="1">
        <f t="array" aca="1" ref="DS93" ca="1">_xlfn.IFS(MID(P93,4,1)="8",1,MID(P93,4,1)="4",1,MID(P93,4,1)="1",1,TRUE,0)</f>
        <v>0</v>
      </c>
      <c r="DT93" s="80" cm="1">
        <f t="array" aca="1" ref="DT93" ca="1">_xlfn.IFS(MID(Q93,4,1)="8",1,MID(Q93,4,1)="4",1,MID(Q93,4,1)="1",1,TRUE,0)</f>
        <v>0</v>
      </c>
      <c r="DU93" s="80" cm="1">
        <f t="array" aca="1" ref="DU93" ca="1">_xlfn.IFS(MID(R93,4,1)="8",1,MID(R93,4,1)="4",1,MID(R93,4,1)="1",1,TRUE,0)</f>
        <v>0</v>
      </c>
      <c r="DV93" s="80" cm="1">
        <f t="array" aca="1" ref="DV93" ca="1">_xlfn.IFS(MID(S93,4,1)="8",1,MID(S93,4,1)="4",1,MID(S93,4,1)="1",1,TRUE,0)</f>
        <v>0</v>
      </c>
      <c r="DW93" s="80" cm="1">
        <f t="array" aca="1" ref="DW93" ca="1">_xlfn.IFS(MID(T93,4,1)="8",1,MID(T93,4,1)="4",1,MID(T93,4,1)="1",1,TRUE,0)</f>
        <v>0</v>
      </c>
      <c r="DX93" s="80" cm="1">
        <f t="array" aca="1" ref="DX93" ca="1">_xlfn.IFS(MID(U93,4,1)="8",1,MID(U93,4,1)="4",1,MID(U93,4,1)="1",1,TRUE,0)</f>
        <v>0</v>
      </c>
      <c r="DY93" s="80" cm="1">
        <f t="array" aca="1" ref="DY93" ca="1">_xlfn.IFS(MID(V93,4,1)="8",1,MID(V93,4,1)="4",1,MID(V93,4,1)="1",1,TRUE,0)</f>
        <v>0</v>
      </c>
      <c r="DZ93" s="80" cm="1">
        <f t="array" aca="1" ref="DZ93" ca="1">_xlfn.IFS(MID(W93,4,1)="8",1,MID(W93,4,1)="4",1,MID(W93,4,1)="1",1,TRUE,0)</f>
        <v>0</v>
      </c>
      <c r="EA93" s="80" cm="1">
        <f t="array" aca="1" ref="EA93" ca="1">_xlfn.IFS(MID(X93,4,1)="8",1,MID(X93,4,1)="4",1,MID(X93,4,1)="1",1,TRUE,0)</f>
        <v>0</v>
      </c>
      <c r="EB93" s="80" cm="1">
        <f t="array" aca="1" ref="EB93" ca="1">_xlfn.IFS(MID(Y93,4,1)="8",1,MID(Y93,4,1)="4",1,MID(Y93,4,1)="1",1,TRUE,0)</f>
        <v>0</v>
      </c>
      <c r="EC93" s="80" cm="1">
        <f t="array" aca="1" ref="EC93" ca="1">_xlfn.IFS(MID(Z93,4,1)="8",1,MID(Z93,4,1)="4",1,MID(Z93,4,1)="1",1,TRUE,0)</f>
        <v>0</v>
      </c>
      <c r="ED93" s="80" cm="1">
        <f t="array" aca="1" ref="ED93" ca="1">_xlfn.IFS(MID(AA93,4,1)="8",1,MID(AA93,4,1)="4",1,MID(AA93,4,1)="1",1,TRUE,0)</f>
        <v>0</v>
      </c>
      <c r="EE93" s="80" cm="1">
        <f t="array" aca="1" ref="EE93" ca="1">_xlfn.IFS(MID(AB93,4,1)="8",1,MID(AB93,4,1)="4",1,MID(AB93,4,1)="1",1,TRUE,0)</f>
        <v>0</v>
      </c>
      <c r="EF93" s="80" cm="1">
        <f t="array" aca="1" ref="EF93" ca="1">_xlfn.IFS(MID(AC93,4,1)="8",1,MID(AC93,4,1)="4",1,MID(AC93,4,1)="1",1,TRUE,0)</f>
        <v>0</v>
      </c>
      <c r="EG93" s="80" cm="1">
        <f t="array" aca="1" ref="EG93" ca="1">_xlfn.IFS(MID(AD93,4,1)="8",1,MID(AD93,4,1)="4",1,MID(AD93,4,1)="1",1,TRUE,0)</f>
        <v>0</v>
      </c>
      <c r="EH93" s="80" cm="1">
        <f t="array" aca="1" ref="EH93" ca="1">_xlfn.IFS(MID(AE93,4,1)="8",1,MID(AE93,4,1)="4",1,MID(AE93,4,1)="1",1,TRUE,0)</f>
        <v>0</v>
      </c>
      <c r="EI93" s="80" cm="1">
        <f t="array" aca="1" ref="EI93" ca="1">_xlfn.IFS(MID(AF93,4,1)="8",1,MID(AF93,4,1)="4",1,MID(AF93,4,1)="1",1,TRUE,0)</f>
        <v>0</v>
      </c>
      <c r="EJ93" s="80" cm="1">
        <f t="array" aca="1" ref="EJ93" ca="1">_xlfn.IFS(MID(AG93,4,1)="8",1,MID(AG93,4,1)="4",1,MID(AG93,4,1)="1",1,TRUE,0)</f>
        <v>0</v>
      </c>
      <c r="EK93" s="80" cm="1">
        <f t="array" aca="1" ref="EK93" ca="1">_xlfn.IFS(MID(AH93,4,1)="8",1,MID(AH93,4,1)="4",1,MID(AH93,4,1)="1",1,TRUE,0)</f>
        <v>0</v>
      </c>
      <c r="EL93" s="80" cm="1">
        <f t="array" aca="1" ref="EL93" ca="1">_xlfn.IFS(MID(AI93,4,1)="8",1,MID(AI93,4,1)="4",1,MID(AI93,4,1)="1",1,TRUE,0)</f>
        <v>0</v>
      </c>
      <c r="EM93" s="80" cm="1">
        <f t="array" aca="1" ref="EM93" ca="1">_xlfn.IFS(MID(AJ93,4,1)="8",1,MID(AJ93,4,1)="4",1,MID(AJ93,4,1)="1",1,TRUE,0)</f>
        <v>0</v>
      </c>
      <c r="EN93" s="80" cm="1">
        <f t="array" aca="1" ref="EN93" ca="1">_xlfn.IFS(MID(AK93,4,1)="8",1,MID(AK93,4,1)="4",1,MID(AK93,4,1)="1",1,TRUE,0)</f>
        <v>0</v>
      </c>
      <c r="EO93" s="80" cm="1">
        <f t="array" aca="1" ref="EO93" ca="1">_xlfn.IFS(MID(AL93,4,1)="8",1,MID(AL93,4,1)="4",1,MID(AL93,4,1)="1",1,TRUE,0)</f>
        <v>0</v>
      </c>
      <c r="EP93" s="80" cm="1">
        <f t="array" aca="1" ref="EP93" ca="1">_xlfn.IFS(MID(AM93,4,1)="8",1,MID(AM93,4,1)="4",1,MID(AM93,4,1)="1",1,TRUE,0)</f>
        <v>0</v>
      </c>
      <c r="EQ93" s="80" cm="1">
        <f t="array" aca="1" ref="EQ93" ca="1">_xlfn.IFS(MID(AN93,4,1)="8",1,MID(AN93,4,1)="4",1,MID(AN93,4,1)="1",1,TRUE,0)</f>
        <v>0</v>
      </c>
      <c r="ER93" s="80" cm="1">
        <f t="array" aca="1" ref="ER93" ca="1">_xlfn.IFS(MID(AO93,4,1)="8",1,MID(AO93,4,1)="4",1,MID(AO93,4,1)="1",1,TRUE,0)</f>
        <v>0</v>
      </c>
      <c r="ES93" s="80" cm="1">
        <f t="array" aca="1" ref="ES93" ca="1">_xlfn.IFS(MID(AP93,4,1)="8",1,MID(AP93,4,1)="4",1,MID(AP93,4,1)="1",1,TRUE,0)</f>
        <v>0</v>
      </c>
      <c r="ET93" s="80" cm="1">
        <f t="array" aca="1" ref="ET93" ca="1">_xlfn.IFS(MID(AQ93,4,1)="8",1,MID(AQ93,4,1)="4",1,MID(AQ93,4,1)="1",1,TRUE,0)</f>
        <v>0</v>
      </c>
      <c r="EU93" s="80" cm="1">
        <f t="array" aca="1" ref="EU93" ca="1">_xlfn.IFS(MID(AR93,4,1)="8",1,MID(AR93,4,1)="4",1,MID(AR93,4,1)="1",1,TRUE,0)</f>
        <v>0</v>
      </c>
      <c r="EV93" s="80" cm="1">
        <f t="array" aca="1" ref="EV93" ca="1">_xlfn.IFS(MID(AS93,4,1)="8",1,MID(AS93,4,1)="4",1,MID(AS93,4,1)="1",1,TRUE,0)</f>
        <v>0</v>
      </c>
      <c r="EW93" s="80" cm="1">
        <f t="array" aca="1" ref="EW93" ca="1">_xlfn.IFS(MID(AT93,4,1)="8",1,MID(AT93,4,1)="4",1,MID(AT93,4,1)="1",1,TRUE,0)</f>
        <v>0</v>
      </c>
      <c r="EX93" s="80" cm="1">
        <f t="array" aca="1" ref="EX93" ca="1">_xlfn.IFS(MID(AU93,4,1)="8",1,MID(AU93,4,1)="4",1,MID(AU93,4,1)="1",1,TRUE,0)</f>
        <v>0</v>
      </c>
      <c r="EY93" s="80" cm="1">
        <f t="array" aca="1" ref="EY93" ca="1">_xlfn.IFS(MID(AV93,4,1)="8",1,MID(AV93,4,1)="4",1,MID(AV93,4,1)="1",1,TRUE,0)</f>
        <v>0</v>
      </c>
      <c r="EZ93" s="80" cm="1">
        <f t="array" aca="1" ref="EZ93" ca="1">_xlfn.IFS(MID(AW93,4,1)="8",1,MID(AW93,4,1)="4",1,MID(AW93,4,1)="1",1,TRUE,0)</f>
        <v>0</v>
      </c>
      <c r="FA93" s="80" cm="1">
        <f t="array" aca="1" ref="FA93" ca="1">_xlfn.IFS(MID(AX93,4,1)="8",1,MID(AX93,4,1)="4",1,MID(AX93,4,1)="1",1,TRUE,0)</f>
        <v>0</v>
      </c>
      <c r="FB93" s="80" cm="1">
        <f t="array" aca="1" ref="FB93" ca="1">_xlfn.IFS(MID(AY93,4,1)="8",1,MID(AY93,4,1)="4",1,MID(AY93,4,1)="1",1,TRUE,0)</f>
        <v>0</v>
      </c>
      <c r="FC93" s="80" cm="1">
        <f t="array" aca="1" ref="FC93" ca="1">_xlfn.IFS(MID(AZ93,4,1)="8",1,MID(AZ93,4,1)="4",1,MID(AZ93,4,1)="1",1,TRUE,0)</f>
        <v>0</v>
      </c>
      <c r="FD93" s="80" cm="1">
        <f t="array" aca="1" ref="FD93" ca="1">_xlfn.IFS(MID(BA93,4,1)="8",1,MID(BA93,4,1)="4",1,MID(BA93,4,1)="1",1,TRUE,0)</f>
        <v>0</v>
      </c>
      <c r="FE93" s="80" cm="1">
        <f t="array" aca="1" ref="FE93" ca="1">_xlfn.IFS(MID(BB93,4,1)="8",1,MID(BB93,4,1)="4",1,MID(BB93,4,1)="1",1,TRUE,0)</f>
        <v>0</v>
      </c>
      <c r="FF93" s="80" cm="1">
        <f t="array" aca="1" ref="FF93" ca="1">_xlfn.IFS(MID(BC93,4,1)="8",1,MID(BC93,4,1)="4",1,MID(BC93,4,1)="1",1,TRUE,0)</f>
        <v>0</v>
      </c>
      <c r="FG93" s="80" cm="1">
        <f t="array" aca="1" ref="FG93" ca="1">_xlfn.IFS(MID(BD93,4,1)="8",1,MID(BD93,4,1)="4",1,MID(BD93,4,1)="1",1,TRUE,0)</f>
        <v>0</v>
      </c>
      <c r="FH93" s="80" cm="1">
        <f t="array" aca="1" ref="FH93" ca="1">_xlfn.IFS(MID(BE93,4,1)="8",1,MID(BE93,4,1)="4",1,MID(BE93,4,1)="1",1,TRUE,0)</f>
        <v>0</v>
      </c>
      <c r="FI93" s="80" cm="1">
        <f t="array" aca="1" ref="FI93" ca="1">_xlfn.IFS(MID(BF93,4,1)="8",1,MID(BF93,4,1)="4",1,MID(BF93,4,1)="1",1,TRUE,0)</f>
        <v>0</v>
      </c>
      <c r="FJ93" s="80" cm="1">
        <f t="array" aca="1" ref="FJ93" ca="1">_xlfn.IFS(MID(BG93,4,1)="8",1,MID(BG93,4,1)="4",1,MID(BG93,4,1)="1",1,TRUE,0)</f>
        <v>0</v>
      </c>
      <c r="FK93" s="80" cm="1">
        <f t="array" aca="1" ref="FK93" ca="1">_xlfn.IFS(MID(BH93,4,1)="8",1,MID(BH93,4,1)="4",1,MID(BH93,4,1)="1",1,TRUE,0)</f>
        <v>0</v>
      </c>
      <c r="FL93" s="80" cm="1">
        <f t="array" aca="1" ref="FL93" ca="1">_xlfn.IFS(MID(BI93,4,1)="8",1,MID(BI93,4,1)="4",1,MID(BI93,4,1)="1",1,TRUE,0)</f>
        <v>0</v>
      </c>
      <c r="FM93" s="80" cm="1">
        <f t="array" aca="1" ref="FM93" ca="1">_xlfn.IFS(MID(BJ93,4,1)="8",1,MID(BJ93,4,1)="4",1,MID(BJ93,4,1)="1",1,TRUE,0)</f>
        <v>0</v>
      </c>
      <c r="FN93" s="80" cm="1">
        <f t="array" aca="1" ref="FN93" ca="1">_xlfn.IFS(MID(BK93,4,1)="8",1,MID(BK93,4,1)="4",1,MID(BK93,4,1)="1",1,TRUE,0)</f>
        <v>0</v>
      </c>
      <c r="FO93" s="80" cm="1">
        <f t="array" aca="1" ref="FO93" ca="1">_xlfn.IFS(MID(BL93,4,1)="8",1,MID(BL93,4,1)="4",1,MID(BL93,4,1)="1",1,TRUE,0)</f>
        <v>0</v>
      </c>
      <c r="FP93" s="80" cm="1">
        <f t="array" aca="1" ref="FP93" ca="1">_xlfn.IFS(MID(BM93,4,1)="8",1,MID(BM93,4,1)="4",1,MID(BM93,4,1)="1",1,TRUE,0)</f>
        <v>0</v>
      </c>
      <c r="FQ93" s="80" cm="1">
        <f t="array" aca="1" ref="FQ93" ca="1">_xlfn.IFS(MID(BN93,4,1)="8",1,MID(BN93,4,1)="4",1,MID(BN93,4,1)="1",1,TRUE,0)</f>
        <v>0</v>
      </c>
      <c r="FR93" s="80" cm="1">
        <f t="array" aca="1" ref="FR93" ca="1">_xlfn.IFS(MID(BO93,4,1)="8",1,MID(BO93,4,1)="4",1,MID(BO93,4,1)="1",1,TRUE,0)</f>
        <v>0</v>
      </c>
      <c r="FS93" s="80" cm="1">
        <f t="array" aca="1" ref="FS93" ca="1">_xlfn.IFS(MID(BP93,4,1)="8",1,MID(BP93,4,1)="4",1,MID(BP93,4,1)="1",1,TRUE,0)</f>
        <v>0</v>
      </c>
      <c r="FT93" s="80" cm="1">
        <f t="array" aca="1" ref="FT93" ca="1">_xlfn.IFS(MID(BQ93,4,1)="8",1,MID(BQ93,4,1)="4",1,MID(BQ93,4,1)="1",1,TRUE,0)</f>
        <v>0</v>
      </c>
      <c r="FU93" s="80" cm="1">
        <f t="array" aca="1" ref="FU93" ca="1">_xlfn.IFS(MID(BR93,4,1)="8",1,MID(BR93,4,1)="4",1,MID(BR93,4,1)="1",1,TRUE,0)</f>
        <v>0</v>
      </c>
      <c r="FV93" s="80" cm="1">
        <f t="array" aca="1" ref="FV93" ca="1">_xlfn.IFS(MID(BS93,4,1)="8",1,MID(BS93,4,1)="4",1,MID(BS93,4,1)="1",1,TRUE,0)</f>
        <v>0</v>
      </c>
      <c r="FW93" s="80" cm="1">
        <f t="array" aca="1" ref="FW93" ca="1">_xlfn.IFS(MID(BT93,4,1)="8",1,MID(BT93,4,1)="4",1,MID(BT93,4,1)="1",1,TRUE,0)</f>
        <v>0</v>
      </c>
      <c r="FX93" s="80" cm="1">
        <f t="array" aca="1" ref="FX93" ca="1">_xlfn.IFS(MID(BU93,4,1)="8",1,MID(BU93,4,1)="4",1,MID(BU93,4,1)="1",1,TRUE,0)</f>
        <v>0</v>
      </c>
      <c r="FY93" s="80" cm="1">
        <f t="array" aca="1" ref="FY93" ca="1">_xlfn.IFS(MID(BV93,4,1)="8",1,MID(BV93,4,1)="4",1,MID(BV93,4,1)="1",1,TRUE,0)</f>
        <v>0</v>
      </c>
      <c r="FZ93" s="80" cm="1">
        <f t="array" aca="1" ref="FZ93" ca="1">_xlfn.IFS(MID(BW93,4,1)="8",1,MID(BW93,4,1)="4",1,MID(BW93,4,1)="1",1,TRUE,0)</f>
        <v>0</v>
      </c>
      <c r="GA93" s="80" cm="1">
        <f t="array" aca="1" ref="GA93" ca="1">_xlfn.IFS(MID(BX93,4,1)="8",1,MID(BX93,4,1)="4",1,MID(BX93,4,1)="1",1,TRUE,0)</f>
        <v>0</v>
      </c>
      <c r="GB93" s="80" cm="1">
        <f t="array" aca="1" ref="GB93" ca="1">_xlfn.IFS(MID(BY93,4,1)="8",1,MID(BY93,4,1)="4",1,MID(BY93,4,1)="1",1,TRUE,0)</f>
        <v>0</v>
      </c>
      <c r="GC93" s="80" cm="1">
        <f t="array" aca="1" ref="GC93" ca="1">_xlfn.IFS(MID(BZ93,4,1)="8",1,MID(BZ93,4,1)="4",1,MID(BZ93,4,1)="1",1,TRUE,0)</f>
        <v>0</v>
      </c>
      <c r="GD93" s="80" cm="1">
        <f t="array" aca="1" ref="GD93" ca="1">_xlfn.IFS(MID(CA93,4,1)="8",1,MID(CA93,4,1)="4",1,MID(CA93,4,1)="1",1,TRUE,0)</f>
        <v>0</v>
      </c>
      <c r="GE93" s="80" cm="1">
        <f t="array" aca="1" ref="GE93" ca="1">_xlfn.IFS(MID(CB93,4,1)="8",1,MID(CB93,4,1)="4",1,MID(CB93,4,1)="1",1,TRUE,0)</f>
        <v>0</v>
      </c>
      <c r="GF93" s="80" cm="1">
        <f t="array" aca="1" ref="GF93" ca="1">_xlfn.IFS(MID(CC93,4,1)="8",1,MID(CC93,4,1)="4",1,MID(CC93,4,1)="1",1,TRUE,0)</f>
        <v>0</v>
      </c>
      <c r="GG93" s="80" cm="1">
        <f t="array" aca="1" ref="GG93" ca="1">_xlfn.IFS(MID(CD93,4,1)="8",1,MID(CD93,4,1)="4",1,MID(CD93,4,1)="1",1,TRUE,0)</f>
        <v>0</v>
      </c>
      <c r="GH93" s="80" cm="1">
        <f t="array" aca="1" ref="GH93" ca="1">_xlfn.IFS(MID(CE93,4,1)="8",1,MID(CE93,4,1)="4",1,MID(CE93,4,1)="1",1,TRUE,0)</f>
        <v>0</v>
      </c>
      <c r="GI93" s="80" cm="1">
        <f t="array" aca="1" ref="GI93" ca="1">_xlfn.IFS(MID(CF93,4,1)="8",1,MID(CF93,4,1)="4",1,MID(CF93,4,1)="1",1,TRUE,0)</f>
        <v>0</v>
      </c>
      <c r="GJ93" s="80" cm="1">
        <f t="array" aca="1" ref="GJ93" ca="1">_xlfn.IFS(MID(CG93,4,1)="8",1,MID(CG93,4,1)="4",1,MID(CG93,4,1)="1",1,TRUE,0)</f>
        <v>0</v>
      </c>
      <c r="GK93" s="80" cm="1">
        <f t="array" aca="1" ref="GK93" ca="1">_xlfn.IFS(MID(CH93,4,1)="8",1,MID(CH93,4,1)="4",1,MID(CH93,4,1)="1",1,TRUE,0)</f>
        <v>0</v>
      </c>
      <c r="GL93" s="80" cm="1">
        <f t="array" aca="1" ref="GL93" ca="1">_xlfn.IFS(MID(CI93,4,1)="8",1,MID(CI93,4,1)="4",1,MID(CI93,4,1)="1",1,TRUE,0)</f>
        <v>0</v>
      </c>
      <c r="GM93" s="80" cm="1">
        <f t="array" aca="1" ref="GM93" ca="1">_xlfn.IFS(MID(CJ93,4,1)="8",1,MID(CJ93,4,1)="4",1,MID(CJ93,4,1)="1",1,TRUE,0)</f>
        <v>0</v>
      </c>
      <c r="GN93" s="80" cm="1">
        <f t="array" aca="1" ref="GN93" ca="1">_xlfn.IFS(MID(CK93,4,1)="8",1,MID(CK93,4,1)="4",1,MID(CK93,4,1)="1",1,TRUE,0)</f>
        <v>0</v>
      </c>
      <c r="GO93" s="80" cm="1">
        <f t="array" aca="1" ref="GO93" ca="1">_xlfn.IFS(MID(CL93,4,1)="8",1,MID(CL93,4,1)="4",1,MID(CL93,4,1)="1",1,TRUE,0)</f>
        <v>0</v>
      </c>
      <c r="GP93" s="80" cm="1">
        <f t="array" aca="1" ref="GP93" ca="1">_xlfn.IFS(MID(CM93,4,1)="8",1,MID(CM93,4,1)="4",1,MID(CM93,4,1)="1",1,TRUE,0)</f>
        <v>0</v>
      </c>
      <c r="GQ93" s="80" cm="1">
        <f t="array" aca="1" ref="GQ93" ca="1">_xlfn.IFS(MID(CN93,4,1)="8",1,MID(CN93,4,1)="4",1,MID(CN93,4,1)="1",1,TRUE,0)</f>
        <v>0</v>
      </c>
      <c r="GR93" s="80" cm="1">
        <f t="array" aca="1" ref="GR93" ca="1">_xlfn.IFS(MID(CO93,4,1)="8",1,MID(CO93,4,1)="4",1,MID(CO93,4,1)="1",1,TRUE,0)</f>
        <v>0</v>
      </c>
      <c r="GS93" s="80" cm="1">
        <f t="array" aca="1" ref="GS93" ca="1">_xlfn.IFS(MID(CP93,4,1)="8",1,MID(CP93,4,1)="4",1,MID(CP93,4,1)="1",1,TRUE,0)</f>
        <v>0</v>
      </c>
      <c r="GT93" s="80" cm="1">
        <f t="array" aca="1" ref="GT93" ca="1">_xlfn.IFS(MID(CQ93,4,1)="8",1,MID(CQ93,4,1)="4",1,MID(CQ93,4,1)="1",1,TRUE,0)</f>
        <v>0</v>
      </c>
      <c r="GU93" s="80" cm="1">
        <f t="array" aca="1" ref="GU93" ca="1">_xlfn.IFS(MID(CR93,4,1)="8",1,MID(CR93,4,1)="4",1,MID(CR93,4,1)="1",1,TRUE,0)</f>
        <v>0</v>
      </c>
      <c r="GV93" s="80" cm="1">
        <f t="array" aca="1" ref="GV93" ca="1">_xlfn.IFS(MID(CS93,4,1)="8",1,MID(CS93,4,1)="4",1,MID(CS93,4,1)="1",1,TRUE,0)</f>
        <v>0</v>
      </c>
      <c r="GW93" s="80" cm="1">
        <f t="array" aca="1" ref="GW93" ca="1">_xlfn.IFS(MID(CT93,4,1)="8",1,MID(CT93,4,1)="4",1,MID(CT93,4,1)="1",1,TRUE,0)</f>
        <v>0</v>
      </c>
      <c r="GX93" s="80" cm="1">
        <f t="array" aca="1" ref="GX93" ca="1">_xlfn.IFS(MID(CU93,4,1)="8",1,MID(CU93,4,1)="4",1,MID(CU93,4,1)="1",1,TRUE,0)</f>
        <v>0</v>
      </c>
      <c r="GY93" s="80" cm="1">
        <f t="array" aca="1" ref="GY93" ca="1">_xlfn.IFS(MID(CV93,4,1)="8",1,MID(CV93,4,1)="4",1,MID(CV93,4,1)="1",1,TRUE,0)</f>
        <v>0</v>
      </c>
      <c r="GZ93" s="80" cm="1">
        <f t="array" aca="1" ref="GZ93" ca="1">_xlfn.IFS(MID(CW93,4,1)="8",1,MID(CW93,4,1)="4",1,MID(CW93,4,1)="1",1,TRUE,0)</f>
        <v>0</v>
      </c>
      <c r="HA93" s="80" cm="1">
        <f t="array" aca="1" ref="HA93" ca="1">_xlfn.IFS(MID(CX93,4,1)="8",1,MID(CX93,4,1)="4",1,MID(CX93,4,1)="1",1,TRUE,0)</f>
        <v>0</v>
      </c>
      <c r="HB93" s="80" cm="1">
        <f t="array" aca="1" ref="HB93" ca="1">_xlfn.IFS(MID(CY93,4,1)="8",1,MID(CY93,4,1)="4",1,MID(CY93,4,1)="1",1,TRUE,0)</f>
        <v>0</v>
      </c>
      <c r="HC93" s="80" cm="1">
        <f t="array" aca="1" ref="HC93" ca="1">_xlfn.IFS(MID(CZ93,4,1)="8",1,MID(CZ93,4,1)="4",1,MID(CZ93,4,1)="1",1,TRUE,0)</f>
        <v>0</v>
      </c>
      <c r="HD93" s="80" cm="1">
        <f t="array" aca="1" ref="HD93" ca="1">_xlfn.IFS(MID(DA93,4,1)="8",1,MID(DA93,4,1)="4",1,MID(DA93,4,1)="1",1,TRUE,0)</f>
        <v>0</v>
      </c>
      <c r="HE93" s="80" cm="1">
        <f t="array" aca="1" ref="HE93" ca="1">_xlfn.IFS(MID(DB93,4,1)="8",1,MID(DB93,4,1)="4",1,MID(DB93,4,1)="1",1,TRUE,0)</f>
        <v>0</v>
      </c>
      <c r="HF93" s="80" cm="1">
        <f t="array" aca="1" ref="HF93" ca="1">_xlfn.IFS(MID(DC93,4,1)="8",1,MID(DC93,4,1)="4",1,MID(DC93,4,1)="1",1,TRUE,0)</f>
        <v>0</v>
      </c>
      <c r="HG93" s="80" cm="1">
        <f t="array" aca="1" ref="HG93" ca="1">_xlfn.IFS(MID(DD93,4,1)="8",1,MID(DD93,4,1)="4",1,MID(DD93,4,1)="1",1,TRUE,0)</f>
        <v>0</v>
      </c>
      <c r="HH93" s="80" cm="1">
        <f t="array" aca="1" ref="HH93" ca="1">_xlfn.IFS(MID(DE93,4,1)="8",1,MID(DE93,4,1)="4",1,MID(DE93,4,1)="1",1,TRUE,0)</f>
        <v>0</v>
      </c>
      <c r="HI93" s="80" cm="1">
        <f t="array" aca="1" ref="HI93" ca="1">_xlfn.IFS(MID(DF93,4,1)="8",1,MID(DF93,4,1)="4",1,MID(DF93,4,1)="1",1,TRUE,0)</f>
        <v>0</v>
      </c>
      <c r="HJ93" s="80" cm="1">
        <f t="array" aca="1" ref="HJ93" ca="1">_xlfn.IFS(MID(DG93,4,1)="8",1,MID(DG93,4,1)="4",1,MID(DG93,4,1)="1",1,TRUE,0)</f>
        <v>0</v>
      </c>
      <c r="HK93" s="80" cm="1">
        <f t="array" aca="1" ref="HK93" ca="1">_xlfn.IFS(MID(DH93,4,1)="8",1,MID(DH93,4,1)="4",1,MID(DH93,4,1)="1",1,TRUE,0)</f>
        <v>0</v>
      </c>
      <c r="HL93" s="80" cm="1">
        <f t="array" aca="1" ref="HL93" ca="1">_xlfn.IFS(MID(DI93,4,1)="8",1,MID(DI93,4,1)="4",1,MID(DI93,4,1)="1",1,TRUE,0)</f>
        <v>0</v>
      </c>
    </row>
    <row r="94" spans="1:220" s="80" customFormat="1" ht="26" x14ac:dyDescent="0.2">
      <c r="A94" s="268">
        <v>97</v>
      </c>
      <c r="B94" s="269" t="s">
        <v>2458</v>
      </c>
      <c r="C94" s="269" t="s">
        <v>2463</v>
      </c>
      <c r="D94" s="270" t="s">
        <v>2503</v>
      </c>
      <c r="E94" s="250"/>
      <c r="G94" s="80">
        <v>8</v>
      </c>
      <c r="H94" s="280" t="str" cm="1">
        <f t="array" ref="H94">INDEX(コード化!$CG$5:$CQ$110,H$3-6,$G94)</f>
        <v>800000</v>
      </c>
      <c r="I94" s="280" t="str" cm="1">
        <f t="array" ref="I94">INDEX(コード化!$CG$5:$CQ$110,I$3-6,$G94)</f>
        <v>800000</v>
      </c>
      <c r="J94" s="280" t="str" cm="1">
        <f t="array" ref="J94">INDEX(コード化!$CG$5:$CQ$110,J$3-6,$G94)</f>
        <v>800000</v>
      </c>
      <c r="K94" s="280" t="str" cm="1">
        <f t="array" ref="K94">INDEX(コード化!$CG$5:$CQ$110,K$3-6,$G94)</f>
        <v>800000</v>
      </c>
      <c r="L94" s="280" t="str" cm="1">
        <f t="array" ref="L94">INDEX(コード化!$CG$5:$CQ$110,L$3-6,$G94)</f>
        <v>800000</v>
      </c>
      <c r="M94" s="280" t="str" cm="1">
        <f t="array" ref="M94">INDEX(コード化!$CG$5:$CQ$110,M$3-6,$G94)</f>
        <v>800000</v>
      </c>
      <c r="N94" s="280" t="str" cm="1">
        <f t="array" aca="1" ref="N94" ca="1">INDEX(コード化!$CG$5:$CQ$110,N$3-6,$G94)</f>
        <v>800000</v>
      </c>
      <c r="O94" s="280" t="str" cm="1">
        <f t="array" aca="1" ref="O94" ca="1">INDEX(コード化!$CG$5:$CQ$110,O$3-6,$G94)</f>
        <v>800000</v>
      </c>
      <c r="P94" s="280" t="str" cm="1">
        <f t="array" aca="1" ref="P94" ca="1">INDEX(コード化!$CG$5:$CQ$110,P$3-6,$G94)</f>
        <v>800000</v>
      </c>
      <c r="Q94" s="280" t="str" cm="1">
        <f t="array" aca="1" ref="Q94" ca="1">INDEX(コード化!$CG$5:$CQ$110,Q$3-6,$G94)</f>
        <v>800000</v>
      </c>
      <c r="R94" s="280" t="str" cm="1">
        <f t="array" aca="1" ref="R94" ca="1">INDEX(コード化!$CG$5:$CQ$110,R$3-6,$G94)</f>
        <v>800000</v>
      </c>
      <c r="S94" s="280" t="str" cm="1">
        <f t="array" aca="1" ref="S94" ca="1">INDEX(コード化!$CG$5:$CQ$110,S$3-6,$G94)</f>
        <v>800000</v>
      </c>
      <c r="T94" s="280" t="str" cm="1">
        <f t="array" aca="1" ref="T94" ca="1">INDEX(コード化!$CG$5:$CQ$110,T$3-6,$G94)</f>
        <v>800000</v>
      </c>
      <c r="U94" s="280" t="str" cm="1">
        <f t="array" aca="1" ref="U94" ca="1">INDEX(コード化!$CG$5:$CQ$110,U$3-6,$G94)</f>
        <v>800000</v>
      </c>
      <c r="V94" s="280" t="str" cm="1">
        <f t="array" aca="1" ref="V94" ca="1">INDEX(コード化!$CG$5:$CQ$110,V$3-6,$G94)</f>
        <v>800000</v>
      </c>
      <c r="W94" s="280" t="str" cm="1">
        <f t="array" aca="1" ref="W94" ca="1">INDEX(コード化!$CG$5:$CQ$110,W$3-6,$G94)</f>
        <v>800000</v>
      </c>
      <c r="X94" s="280" t="str" cm="1">
        <f t="array" aca="1" ref="X94" ca="1">INDEX(コード化!$CG$5:$CQ$110,X$3-6,$G94)</f>
        <v>800000</v>
      </c>
      <c r="Y94" s="280" t="str" cm="1">
        <f t="array" aca="1" ref="Y94" ca="1">INDEX(コード化!$CG$5:$CQ$110,Y$3-6,$G94)</f>
        <v>800000</v>
      </c>
      <c r="Z94" s="280" t="str" cm="1">
        <f t="array" aca="1" ref="Z94" ca="1">INDEX(コード化!$CG$5:$CQ$110,Z$3-6,$G94)</f>
        <v>800000</v>
      </c>
      <c r="AA94" s="280" t="str" cm="1">
        <f t="array" aca="1" ref="AA94" ca="1">INDEX(コード化!$CG$5:$CQ$110,AA$3-6,$G94)</f>
        <v>800000</v>
      </c>
      <c r="AB94" s="280" t="str" cm="1">
        <f t="array" aca="1" ref="AB94" ca="1">INDEX(コード化!$CG$5:$CQ$110,AB$3-6,$G94)</f>
        <v>800000</v>
      </c>
      <c r="AC94" s="280" t="str" cm="1">
        <f t="array" aca="1" ref="AC94" ca="1">INDEX(コード化!$CG$5:$CQ$110,AC$3-6,$G94)</f>
        <v>800000</v>
      </c>
      <c r="AD94" s="280" t="str" cm="1">
        <f t="array" aca="1" ref="AD94" ca="1">INDEX(コード化!$CG$5:$CQ$110,AD$3-6,$G94)</f>
        <v>800000</v>
      </c>
      <c r="AE94" s="280" t="str" cm="1">
        <f t="array" aca="1" ref="AE94" ca="1">INDEX(コード化!$CG$5:$CQ$110,AE$3-6,$G94)</f>
        <v>800000</v>
      </c>
      <c r="AF94" s="280" t="str" cm="1">
        <f t="array" aca="1" ref="AF94" ca="1">INDEX(コード化!$CG$5:$CQ$110,AF$3-6,$G94)</f>
        <v>800000</v>
      </c>
      <c r="AG94" s="280" t="str" cm="1">
        <f t="array" aca="1" ref="AG94" ca="1">INDEX(コード化!$CG$5:$CQ$110,AG$3-6,$G94)</f>
        <v>800000</v>
      </c>
      <c r="AH94" s="280" t="str" cm="1">
        <f t="array" aca="1" ref="AH94" ca="1">INDEX(コード化!$CG$5:$CQ$110,AH$3-6,$G94)</f>
        <v>800000</v>
      </c>
      <c r="AI94" s="280" t="str" cm="1">
        <f t="array" aca="1" ref="AI94" ca="1">INDEX(コード化!$CG$5:$CQ$110,AI$3-6,$G94)</f>
        <v>800000</v>
      </c>
      <c r="AJ94" s="280" t="str" cm="1">
        <f t="array" aca="1" ref="AJ94" ca="1">INDEX(コード化!$CG$5:$CQ$110,AJ$3-6,$G94)</f>
        <v>800000</v>
      </c>
      <c r="AK94" s="280" t="str" cm="1">
        <f t="array" aca="1" ref="AK94" ca="1">INDEX(コード化!$CG$5:$CQ$110,AK$3-6,$G94)</f>
        <v>800000</v>
      </c>
      <c r="AL94" s="280" t="str" cm="1">
        <f t="array" aca="1" ref="AL94" ca="1">INDEX(コード化!$CG$5:$CQ$110,AL$3-6,$G94)</f>
        <v>800000</v>
      </c>
      <c r="AM94" s="280" t="str" cm="1">
        <f t="array" aca="1" ref="AM94" ca="1">INDEX(コード化!$CG$5:$CQ$110,AM$3-6,$G94)</f>
        <v>800000</v>
      </c>
      <c r="AN94" s="280" t="str" cm="1">
        <f t="array" aca="1" ref="AN94" ca="1">INDEX(コード化!$CG$5:$CQ$110,AN$3-6,$G94)</f>
        <v>800000</v>
      </c>
      <c r="AO94" s="280" t="str" cm="1">
        <f t="array" aca="1" ref="AO94" ca="1">INDEX(コード化!$CG$5:$CQ$110,AO$3-6,$G94)</f>
        <v>800000</v>
      </c>
      <c r="AP94" s="280" t="str" cm="1">
        <f t="array" aca="1" ref="AP94" ca="1">INDEX(コード化!$CG$5:$CQ$110,AP$3-6,$G94)</f>
        <v>800000</v>
      </c>
      <c r="AQ94" s="280" t="str" cm="1">
        <f t="array" aca="1" ref="AQ94" ca="1">INDEX(コード化!$CG$5:$CQ$110,AQ$3-6,$G94)</f>
        <v>800000</v>
      </c>
      <c r="AR94" s="280" t="str" cm="1">
        <f t="array" aca="1" ref="AR94" ca="1">INDEX(コード化!$CG$5:$CQ$110,AR$3-6,$G94)</f>
        <v>800000</v>
      </c>
      <c r="AS94" s="280" t="str" cm="1">
        <f t="array" aca="1" ref="AS94" ca="1">INDEX(コード化!$CG$5:$CQ$110,AS$3-6,$G94)</f>
        <v>800000</v>
      </c>
      <c r="AT94" s="280" t="str" cm="1">
        <f t="array" aca="1" ref="AT94" ca="1">INDEX(コード化!$CG$5:$CQ$110,AT$3-6,$G94)</f>
        <v>800000</v>
      </c>
      <c r="AU94" s="280" t="str" cm="1">
        <f t="array" aca="1" ref="AU94" ca="1">INDEX(コード化!$CG$5:$CQ$110,AU$3-6,$G94)</f>
        <v>800000</v>
      </c>
      <c r="AV94" s="280" t="str" cm="1">
        <f t="array" aca="1" ref="AV94" ca="1">INDEX(コード化!$CG$5:$CQ$110,AV$3-6,$G94)</f>
        <v>800000</v>
      </c>
      <c r="AW94" s="280" t="str" cm="1">
        <f t="array" aca="1" ref="AW94" ca="1">INDEX(コード化!$CG$5:$CQ$110,AW$3-6,$G94)</f>
        <v>800000</v>
      </c>
      <c r="AX94" s="280" t="str" cm="1">
        <f t="array" aca="1" ref="AX94" ca="1">INDEX(コード化!$CG$5:$CQ$110,AX$3-6,$G94)</f>
        <v>800000</v>
      </c>
      <c r="AY94" s="280" t="str" cm="1">
        <f t="array" aca="1" ref="AY94" ca="1">INDEX(コード化!$CG$5:$CQ$110,AY$3-6,$G94)</f>
        <v>800000</v>
      </c>
      <c r="AZ94" s="280" t="str" cm="1">
        <f t="array" aca="1" ref="AZ94" ca="1">INDEX(コード化!$CG$5:$CQ$110,AZ$3-6,$G94)</f>
        <v>800000</v>
      </c>
      <c r="BA94" s="280" t="str" cm="1">
        <f t="array" aca="1" ref="BA94" ca="1">INDEX(コード化!$CG$5:$CQ$110,BA$3-6,$G94)</f>
        <v>800000</v>
      </c>
      <c r="BB94" s="280" t="str" cm="1">
        <f t="array" aca="1" ref="BB94" ca="1">INDEX(コード化!$CG$5:$CQ$110,BB$3-6,$G94)</f>
        <v>800000</v>
      </c>
      <c r="BC94" s="280" t="str" cm="1">
        <f t="array" aca="1" ref="BC94" ca="1">INDEX(コード化!$CG$5:$CQ$110,BC$3-6,$G94)</f>
        <v>800000</v>
      </c>
      <c r="BD94" s="280" t="str" cm="1">
        <f t="array" aca="1" ref="BD94" ca="1">INDEX(コード化!$CG$5:$CQ$110,BD$3-6,$G94)</f>
        <v>800000</v>
      </c>
      <c r="BE94" s="280" t="str" cm="1">
        <f t="array" aca="1" ref="BE94" ca="1">INDEX(コード化!$CG$5:$CQ$110,BE$3-6,$G94)</f>
        <v>800000</v>
      </c>
      <c r="BF94" s="280" t="str" cm="1">
        <f t="array" aca="1" ref="BF94" ca="1">INDEX(コード化!$CG$5:$CQ$110,BF$3-6,$G94)</f>
        <v>800000</v>
      </c>
      <c r="BG94" s="280" t="str" cm="1">
        <f t="array" aca="1" ref="BG94" ca="1">INDEX(コード化!$CG$5:$CQ$110,BG$3-6,$G94)</f>
        <v>800000</v>
      </c>
      <c r="BH94" s="280" t="str" cm="1">
        <f t="array" aca="1" ref="BH94" ca="1">INDEX(コード化!$CG$5:$CQ$110,BH$3-6,$G94)</f>
        <v>800000</v>
      </c>
      <c r="BI94" s="280" t="str" cm="1">
        <f t="array" aca="1" ref="BI94" ca="1">INDEX(コード化!$CG$5:$CQ$110,BI$3-6,$G94)</f>
        <v>800000</v>
      </c>
      <c r="BJ94" s="280" t="str" cm="1">
        <f t="array" aca="1" ref="BJ94" ca="1">INDEX(コード化!$CG$5:$CQ$110,BJ$3-6,$G94)</f>
        <v>800000</v>
      </c>
      <c r="BK94" s="280" t="str" cm="1">
        <f t="array" aca="1" ref="BK94" ca="1">INDEX(コード化!$CG$5:$CQ$110,BK$3-6,$G94)</f>
        <v>800000</v>
      </c>
      <c r="BL94" s="280" t="str" cm="1">
        <f t="array" aca="1" ref="BL94" ca="1">INDEX(コード化!$CG$5:$CQ$110,BL$3-6,$G94)</f>
        <v>800000</v>
      </c>
      <c r="BM94" s="280" t="str" cm="1">
        <f t="array" aca="1" ref="BM94" ca="1">INDEX(コード化!$CG$5:$CQ$110,BM$3-6,$G94)</f>
        <v>800000</v>
      </c>
      <c r="BN94" s="280" t="str" cm="1">
        <f t="array" aca="1" ref="BN94" ca="1">INDEX(コード化!$CG$5:$CQ$110,BN$3-6,$G94)</f>
        <v>800000</v>
      </c>
      <c r="BO94" s="280" t="str" cm="1">
        <f t="array" aca="1" ref="BO94" ca="1">INDEX(コード化!$CG$5:$CQ$110,BO$3-6,$G94)</f>
        <v>800000</v>
      </c>
      <c r="BP94" s="280" t="str" cm="1">
        <f t="array" aca="1" ref="BP94" ca="1">INDEX(コード化!$CG$5:$CQ$110,BP$3-6,$G94)</f>
        <v>800000</v>
      </c>
      <c r="BQ94" s="280" t="str" cm="1">
        <f t="array" aca="1" ref="BQ94" ca="1">INDEX(コード化!$CG$5:$CQ$110,BQ$3-6,$G94)</f>
        <v>800000</v>
      </c>
      <c r="BR94" s="280" t="str" cm="1">
        <f t="array" aca="1" ref="BR94" ca="1">INDEX(コード化!$CG$5:$CQ$110,BR$3-6,$G94)</f>
        <v>800000</v>
      </c>
      <c r="BS94" s="280" t="str" cm="1">
        <f t="array" aca="1" ref="BS94" ca="1">INDEX(コード化!$CG$5:$CQ$110,BS$3-6,$G94)</f>
        <v>800000</v>
      </c>
      <c r="BT94" s="280" t="str" cm="1">
        <f t="array" aca="1" ref="BT94" ca="1">INDEX(コード化!$CG$5:$CQ$110,BT$3-6,$G94)</f>
        <v>800000</v>
      </c>
      <c r="BU94" s="280" t="str" cm="1">
        <f t="array" aca="1" ref="BU94" ca="1">INDEX(コード化!$CG$5:$CQ$110,BU$3-6,$G94)</f>
        <v>800000</v>
      </c>
      <c r="BV94" s="280" t="str" cm="1">
        <f t="array" aca="1" ref="BV94" ca="1">INDEX(コード化!$CG$5:$CQ$110,BV$3-6,$G94)</f>
        <v>800000</v>
      </c>
      <c r="BW94" s="280" t="str" cm="1">
        <f t="array" aca="1" ref="BW94" ca="1">INDEX(コード化!$CG$5:$CQ$110,BW$3-6,$G94)</f>
        <v>800000</v>
      </c>
      <c r="BX94" s="280" t="str" cm="1">
        <f t="array" aca="1" ref="BX94" ca="1">INDEX(コード化!$CG$5:$CQ$110,BX$3-6,$G94)</f>
        <v>800000</v>
      </c>
      <c r="BY94" s="280" t="str" cm="1">
        <f t="array" aca="1" ref="BY94" ca="1">INDEX(コード化!$CG$5:$CQ$110,BY$3-6,$G94)</f>
        <v>800000</v>
      </c>
      <c r="BZ94" s="280" t="str" cm="1">
        <f t="array" aca="1" ref="BZ94" ca="1">INDEX(コード化!$CG$5:$CQ$110,BZ$3-6,$G94)</f>
        <v>800000</v>
      </c>
      <c r="CA94" s="280" t="str" cm="1">
        <f t="array" aca="1" ref="CA94" ca="1">INDEX(コード化!$CG$5:$CQ$110,CA$3-6,$G94)</f>
        <v>800000</v>
      </c>
      <c r="CB94" s="280" t="str" cm="1">
        <f t="array" aca="1" ref="CB94" ca="1">INDEX(コード化!$CG$5:$CQ$110,CB$3-6,$G94)</f>
        <v>800000</v>
      </c>
      <c r="CC94" s="280" t="str" cm="1">
        <f t="array" aca="1" ref="CC94" ca="1">INDEX(コード化!$CG$5:$CQ$110,CC$3-6,$G94)</f>
        <v>800000</v>
      </c>
      <c r="CD94" s="280" t="str" cm="1">
        <f t="array" aca="1" ref="CD94" ca="1">INDEX(コード化!$CG$5:$CQ$110,CD$3-6,$G94)</f>
        <v>800000</v>
      </c>
      <c r="CE94" s="280" t="str" cm="1">
        <f t="array" aca="1" ref="CE94" ca="1">INDEX(コード化!$CG$5:$CQ$110,CE$3-6,$G94)</f>
        <v>800000</v>
      </c>
      <c r="CF94" s="280" t="str" cm="1">
        <f t="array" aca="1" ref="CF94" ca="1">INDEX(コード化!$CG$5:$CQ$110,CF$3-6,$G94)</f>
        <v>800000</v>
      </c>
      <c r="CG94" s="280" t="str" cm="1">
        <f t="array" aca="1" ref="CG94" ca="1">INDEX(コード化!$CG$5:$CQ$110,CG$3-6,$G94)</f>
        <v>800000</v>
      </c>
      <c r="CH94" s="280" t="str" cm="1">
        <f t="array" aca="1" ref="CH94" ca="1">INDEX(コード化!$CG$5:$CQ$110,CH$3-6,$G94)</f>
        <v>800000</v>
      </c>
      <c r="CI94" s="280" t="str" cm="1">
        <f t="array" aca="1" ref="CI94" ca="1">INDEX(コード化!$CG$5:$CQ$110,CI$3-6,$G94)</f>
        <v>800000</v>
      </c>
      <c r="CJ94" s="280" t="str" cm="1">
        <f t="array" aca="1" ref="CJ94" ca="1">INDEX(コード化!$CG$5:$CQ$110,CJ$3-6,$G94)</f>
        <v>800000</v>
      </c>
      <c r="CK94" s="280" t="str" cm="1">
        <f t="array" aca="1" ref="CK94" ca="1">INDEX(コード化!$CG$5:$CQ$110,CK$3-6,$G94)</f>
        <v>800000</v>
      </c>
      <c r="CL94" s="280" t="str" cm="1">
        <f t="array" aca="1" ref="CL94" ca="1">INDEX(コード化!$CG$5:$CQ$110,CL$3-6,$G94)</f>
        <v>800000</v>
      </c>
      <c r="CM94" s="280" t="str" cm="1">
        <f t="array" aca="1" ref="CM94" ca="1">INDEX(コード化!$CG$5:$CQ$110,CM$3-6,$G94)</f>
        <v>800000</v>
      </c>
      <c r="CN94" s="280" t="str" cm="1">
        <f t="array" aca="1" ref="CN94" ca="1">INDEX(コード化!$CG$5:$CQ$110,CN$3-6,$G94)</f>
        <v>800000</v>
      </c>
      <c r="CO94" s="280" t="str" cm="1">
        <f t="array" aca="1" ref="CO94" ca="1">INDEX(コード化!$CG$5:$CQ$110,CO$3-6,$G94)</f>
        <v>800000</v>
      </c>
      <c r="CP94" s="280" t="str" cm="1">
        <f t="array" aca="1" ref="CP94" ca="1">INDEX(コード化!$CG$5:$CQ$110,CP$3-6,$G94)</f>
        <v>800000</v>
      </c>
      <c r="CQ94" s="280" t="str" cm="1">
        <f t="array" aca="1" ref="CQ94" ca="1">INDEX(コード化!$CG$5:$CQ$110,CQ$3-6,$G94)</f>
        <v>800000</v>
      </c>
      <c r="CR94" s="280" t="str" cm="1">
        <f t="array" aca="1" ref="CR94" ca="1">INDEX(コード化!$CG$5:$CQ$110,CR$3-6,$G94)</f>
        <v>800000</v>
      </c>
      <c r="CS94" s="280" t="str" cm="1">
        <f t="array" aca="1" ref="CS94" ca="1">INDEX(コード化!$CG$5:$CQ$110,CS$3-6,$G94)</f>
        <v>800000</v>
      </c>
      <c r="CT94" s="280" t="str" cm="1">
        <f t="array" aca="1" ref="CT94" ca="1">INDEX(コード化!$CG$5:$CQ$110,CT$3-6,$G94)</f>
        <v>800000</v>
      </c>
      <c r="CU94" s="280" t="str" cm="1">
        <f t="array" aca="1" ref="CU94" ca="1">INDEX(コード化!$CG$5:$CQ$110,CU$3-6,$G94)</f>
        <v>800000</v>
      </c>
      <c r="CV94" s="280" t="str" cm="1">
        <f t="array" aca="1" ref="CV94" ca="1">INDEX(コード化!$CG$5:$CQ$110,CV$3-6,$G94)</f>
        <v>800000</v>
      </c>
      <c r="CW94" s="280" t="str" cm="1">
        <f t="array" aca="1" ref="CW94" ca="1">INDEX(コード化!$CG$5:$CQ$110,CW$3-6,$G94)</f>
        <v>800000</v>
      </c>
      <c r="CX94" s="280" t="str" cm="1">
        <f t="array" aca="1" ref="CX94" ca="1">INDEX(コード化!$CG$5:$CQ$110,CX$3-6,$G94)</f>
        <v>800000</v>
      </c>
      <c r="CY94" s="280" t="str" cm="1">
        <f t="array" aca="1" ref="CY94" ca="1">INDEX(コード化!$CG$5:$CQ$110,CY$3-6,$G94)</f>
        <v>800000</v>
      </c>
      <c r="CZ94" s="280" t="str" cm="1">
        <f t="array" aca="1" ref="CZ94" ca="1">INDEX(コード化!$CG$5:$CQ$110,CZ$3-6,$G94)</f>
        <v>800000</v>
      </c>
      <c r="DA94" s="280" t="str" cm="1">
        <f t="array" aca="1" ref="DA94" ca="1">INDEX(コード化!$CG$5:$CQ$110,DA$3-6,$G94)</f>
        <v>800000</v>
      </c>
      <c r="DB94" s="280" t="str" cm="1">
        <f t="array" aca="1" ref="DB94" ca="1">INDEX(コード化!$CG$5:$CQ$110,DB$3-6,$G94)</f>
        <v>800000</v>
      </c>
      <c r="DC94" s="280" t="str" cm="1">
        <f t="array" aca="1" ref="DC94" ca="1">INDEX(コード化!$CG$5:$CQ$110,DC$3-6,$G94)</f>
        <v>800000</v>
      </c>
      <c r="DD94" s="280" t="str" cm="1">
        <f t="array" aca="1" ref="DD94" ca="1">INDEX(コード化!$CG$5:$CQ$110,DD$3-6,$G94)</f>
        <v>800000</v>
      </c>
      <c r="DE94" s="280" t="str" cm="1">
        <f t="array" aca="1" ref="DE94" ca="1">INDEX(コード化!$CG$5:$CQ$110,DE$3-6,$G94)</f>
        <v>800000</v>
      </c>
      <c r="DF94" s="280" t="str" cm="1">
        <f t="array" aca="1" ref="DF94" ca="1">INDEX(コード化!$CG$5:$CQ$110,DF$3-6,$G94)</f>
        <v>800000</v>
      </c>
      <c r="DG94" s="280" t="str" cm="1">
        <f t="array" aca="1" ref="DG94" ca="1">INDEX(コード化!$CG$5:$CQ$110,DG$3-6,$G94)</f>
        <v>800000</v>
      </c>
      <c r="DH94" s="280" t="str" cm="1">
        <f t="array" aca="1" ref="DH94" ca="1">INDEX(コード化!$CG$5:$CQ$110,DH$3-6,$G94)</f>
        <v>800000</v>
      </c>
      <c r="DI94" s="280" t="str" cm="1">
        <f t="array" aca="1" ref="DI94" ca="1">INDEX(コード化!$CG$5:$CQ$110,DI$3-6,$G94)</f>
        <v>800000</v>
      </c>
      <c r="DK94" s="80">
        <f>IF(MID(H94,5,1)="2",1,0)</f>
        <v>0</v>
      </c>
      <c r="DL94" s="80">
        <f t="shared" ref="DL94:FW94" si="64">IF(MID(I94,5,1)="2",1,0)</f>
        <v>0</v>
      </c>
      <c r="DM94" s="80">
        <f t="shared" si="64"/>
        <v>0</v>
      </c>
      <c r="DN94" s="80">
        <f t="shared" si="64"/>
        <v>0</v>
      </c>
      <c r="DO94" s="80">
        <f t="shared" si="64"/>
        <v>0</v>
      </c>
      <c r="DP94" s="80">
        <f t="shared" si="64"/>
        <v>0</v>
      </c>
      <c r="DQ94" s="80">
        <f t="shared" ca="1" si="64"/>
        <v>0</v>
      </c>
      <c r="DR94" s="80">
        <f t="shared" ca="1" si="64"/>
        <v>0</v>
      </c>
      <c r="DS94" s="80">
        <f t="shared" ca="1" si="64"/>
        <v>0</v>
      </c>
      <c r="DT94" s="80">
        <f t="shared" ca="1" si="64"/>
        <v>0</v>
      </c>
      <c r="DU94" s="80">
        <f t="shared" ca="1" si="64"/>
        <v>0</v>
      </c>
      <c r="DV94" s="80">
        <f t="shared" ca="1" si="64"/>
        <v>0</v>
      </c>
      <c r="DW94" s="80">
        <f t="shared" ca="1" si="64"/>
        <v>0</v>
      </c>
      <c r="DX94" s="80">
        <f t="shared" ca="1" si="64"/>
        <v>0</v>
      </c>
      <c r="DY94" s="80">
        <f t="shared" ca="1" si="64"/>
        <v>0</v>
      </c>
      <c r="DZ94" s="80">
        <f t="shared" ca="1" si="64"/>
        <v>0</v>
      </c>
      <c r="EA94" s="80">
        <f t="shared" ca="1" si="64"/>
        <v>0</v>
      </c>
      <c r="EB94" s="80">
        <f t="shared" ca="1" si="64"/>
        <v>0</v>
      </c>
      <c r="EC94" s="80">
        <f t="shared" ca="1" si="64"/>
        <v>0</v>
      </c>
      <c r="ED94" s="80">
        <f t="shared" ca="1" si="64"/>
        <v>0</v>
      </c>
      <c r="EE94" s="80">
        <f t="shared" ca="1" si="64"/>
        <v>0</v>
      </c>
      <c r="EF94" s="80">
        <f t="shared" ca="1" si="64"/>
        <v>0</v>
      </c>
      <c r="EG94" s="80">
        <f t="shared" ca="1" si="64"/>
        <v>0</v>
      </c>
      <c r="EH94" s="80">
        <f t="shared" ca="1" si="64"/>
        <v>0</v>
      </c>
      <c r="EI94" s="80">
        <f t="shared" ca="1" si="64"/>
        <v>0</v>
      </c>
      <c r="EJ94" s="80">
        <f t="shared" ca="1" si="64"/>
        <v>0</v>
      </c>
      <c r="EK94" s="80">
        <f t="shared" ca="1" si="64"/>
        <v>0</v>
      </c>
      <c r="EL94" s="80">
        <f t="shared" ca="1" si="64"/>
        <v>0</v>
      </c>
      <c r="EM94" s="80">
        <f t="shared" ca="1" si="64"/>
        <v>0</v>
      </c>
      <c r="EN94" s="80">
        <f t="shared" ca="1" si="64"/>
        <v>0</v>
      </c>
      <c r="EO94" s="80">
        <f t="shared" ca="1" si="64"/>
        <v>0</v>
      </c>
      <c r="EP94" s="80">
        <f t="shared" ca="1" si="64"/>
        <v>0</v>
      </c>
      <c r="EQ94" s="80">
        <f t="shared" ca="1" si="64"/>
        <v>0</v>
      </c>
      <c r="ER94" s="80">
        <f t="shared" ca="1" si="64"/>
        <v>0</v>
      </c>
      <c r="ES94" s="80">
        <f t="shared" ca="1" si="64"/>
        <v>0</v>
      </c>
      <c r="ET94" s="80">
        <f t="shared" ca="1" si="64"/>
        <v>0</v>
      </c>
      <c r="EU94" s="80">
        <f t="shared" ca="1" si="64"/>
        <v>0</v>
      </c>
      <c r="EV94" s="80">
        <f t="shared" ca="1" si="64"/>
        <v>0</v>
      </c>
      <c r="EW94" s="80">
        <f t="shared" ca="1" si="64"/>
        <v>0</v>
      </c>
      <c r="EX94" s="80">
        <f t="shared" ca="1" si="64"/>
        <v>0</v>
      </c>
      <c r="EY94" s="80">
        <f t="shared" ca="1" si="64"/>
        <v>0</v>
      </c>
      <c r="EZ94" s="80">
        <f t="shared" ca="1" si="64"/>
        <v>0</v>
      </c>
      <c r="FA94" s="80">
        <f t="shared" ca="1" si="64"/>
        <v>0</v>
      </c>
      <c r="FB94" s="80">
        <f t="shared" ca="1" si="64"/>
        <v>0</v>
      </c>
      <c r="FC94" s="80">
        <f t="shared" ca="1" si="64"/>
        <v>0</v>
      </c>
      <c r="FD94" s="80">
        <f t="shared" ca="1" si="64"/>
        <v>0</v>
      </c>
      <c r="FE94" s="80">
        <f t="shared" ca="1" si="64"/>
        <v>0</v>
      </c>
      <c r="FF94" s="80">
        <f t="shared" ca="1" si="64"/>
        <v>0</v>
      </c>
      <c r="FG94" s="80">
        <f t="shared" ca="1" si="64"/>
        <v>0</v>
      </c>
      <c r="FH94" s="80">
        <f t="shared" ca="1" si="64"/>
        <v>0</v>
      </c>
      <c r="FI94" s="80">
        <f t="shared" ca="1" si="64"/>
        <v>0</v>
      </c>
      <c r="FJ94" s="80">
        <f t="shared" ca="1" si="64"/>
        <v>0</v>
      </c>
      <c r="FK94" s="80">
        <f t="shared" ca="1" si="64"/>
        <v>0</v>
      </c>
      <c r="FL94" s="80">
        <f t="shared" ca="1" si="64"/>
        <v>0</v>
      </c>
      <c r="FM94" s="80">
        <f t="shared" ca="1" si="64"/>
        <v>0</v>
      </c>
      <c r="FN94" s="80">
        <f t="shared" ca="1" si="64"/>
        <v>0</v>
      </c>
      <c r="FO94" s="80">
        <f t="shared" ca="1" si="64"/>
        <v>0</v>
      </c>
      <c r="FP94" s="80">
        <f t="shared" ca="1" si="64"/>
        <v>0</v>
      </c>
      <c r="FQ94" s="80">
        <f t="shared" ca="1" si="64"/>
        <v>0</v>
      </c>
      <c r="FR94" s="80">
        <f t="shared" ca="1" si="64"/>
        <v>0</v>
      </c>
      <c r="FS94" s="80">
        <f t="shared" ca="1" si="64"/>
        <v>0</v>
      </c>
      <c r="FT94" s="80">
        <f t="shared" ca="1" si="64"/>
        <v>0</v>
      </c>
      <c r="FU94" s="80">
        <f t="shared" ca="1" si="64"/>
        <v>0</v>
      </c>
      <c r="FV94" s="80">
        <f t="shared" ca="1" si="64"/>
        <v>0</v>
      </c>
      <c r="FW94" s="80">
        <f t="shared" ca="1" si="64"/>
        <v>0</v>
      </c>
      <c r="FX94" s="80">
        <f t="shared" ref="FX94:HL94" ca="1" si="65">IF(MID(BU94,5,1)="2",1,0)</f>
        <v>0</v>
      </c>
      <c r="FY94" s="80">
        <f t="shared" ca="1" si="65"/>
        <v>0</v>
      </c>
      <c r="FZ94" s="80">
        <f t="shared" ca="1" si="65"/>
        <v>0</v>
      </c>
      <c r="GA94" s="80">
        <f t="shared" ca="1" si="65"/>
        <v>0</v>
      </c>
      <c r="GB94" s="80">
        <f t="shared" ca="1" si="65"/>
        <v>0</v>
      </c>
      <c r="GC94" s="80">
        <f t="shared" ca="1" si="65"/>
        <v>0</v>
      </c>
      <c r="GD94" s="80">
        <f t="shared" ca="1" si="65"/>
        <v>0</v>
      </c>
      <c r="GE94" s="80">
        <f t="shared" ca="1" si="65"/>
        <v>0</v>
      </c>
      <c r="GF94" s="80">
        <f t="shared" ca="1" si="65"/>
        <v>0</v>
      </c>
      <c r="GG94" s="80">
        <f t="shared" ca="1" si="65"/>
        <v>0</v>
      </c>
      <c r="GH94" s="80">
        <f t="shared" ca="1" si="65"/>
        <v>0</v>
      </c>
      <c r="GI94" s="80">
        <f t="shared" ca="1" si="65"/>
        <v>0</v>
      </c>
      <c r="GJ94" s="80">
        <f t="shared" ca="1" si="65"/>
        <v>0</v>
      </c>
      <c r="GK94" s="80">
        <f t="shared" ca="1" si="65"/>
        <v>0</v>
      </c>
      <c r="GL94" s="80">
        <f t="shared" ca="1" si="65"/>
        <v>0</v>
      </c>
      <c r="GM94" s="80">
        <f t="shared" ca="1" si="65"/>
        <v>0</v>
      </c>
      <c r="GN94" s="80">
        <f t="shared" ca="1" si="65"/>
        <v>0</v>
      </c>
      <c r="GO94" s="80">
        <f t="shared" ca="1" si="65"/>
        <v>0</v>
      </c>
      <c r="GP94" s="80">
        <f t="shared" ca="1" si="65"/>
        <v>0</v>
      </c>
      <c r="GQ94" s="80">
        <f t="shared" ca="1" si="65"/>
        <v>0</v>
      </c>
      <c r="GR94" s="80">
        <f t="shared" ca="1" si="65"/>
        <v>0</v>
      </c>
      <c r="GS94" s="80">
        <f t="shared" ca="1" si="65"/>
        <v>0</v>
      </c>
      <c r="GT94" s="80">
        <f t="shared" ca="1" si="65"/>
        <v>0</v>
      </c>
      <c r="GU94" s="80">
        <f t="shared" ca="1" si="65"/>
        <v>0</v>
      </c>
      <c r="GV94" s="80">
        <f t="shared" ca="1" si="65"/>
        <v>0</v>
      </c>
      <c r="GW94" s="80">
        <f t="shared" ca="1" si="65"/>
        <v>0</v>
      </c>
      <c r="GX94" s="80">
        <f t="shared" ca="1" si="65"/>
        <v>0</v>
      </c>
      <c r="GY94" s="80">
        <f t="shared" ca="1" si="65"/>
        <v>0</v>
      </c>
      <c r="GZ94" s="80">
        <f t="shared" ca="1" si="65"/>
        <v>0</v>
      </c>
      <c r="HA94" s="80">
        <f t="shared" ca="1" si="65"/>
        <v>0</v>
      </c>
      <c r="HB94" s="80">
        <f t="shared" ca="1" si="65"/>
        <v>0</v>
      </c>
      <c r="HC94" s="80">
        <f t="shared" ca="1" si="65"/>
        <v>0</v>
      </c>
      <c r="HD94" s="80">
        <f t="shared" ca="1" si="65"/>
        <v>0</v>
      </c>
      <c r="HE94" s="80">
        <f t="shared" ca="1" si="65"/>
        <v>0</v>
      </c>
      <c r="HF94" s="80">
        <f t="shared" ca="1" si="65"/>
        <v>0</v>
      </c>
      <c r="HG94" s="80">
        <f t="shared" ca="1" si="65"/>
        <v>0</v>
      </c>
      <c r="HH94" s="80">
        <f t="shared" ca="1" si="65"/>
        <v>0</v>
      </c>
      <c r="HI94" s="80">
        <f t="shared" ca="1" si="65"/>
        <v>0</v>
      </c>
      <c r="HJ94" s="80">
        <f t="shared" ca="1" si="65"/>
        <v>0</v>
      </c>
      <c r="HK94" s="80">
        <f t="shared" ca="1" si="65"/>
        <v>0</v>
      </c>
      <c r="HL94" s="80">
        <f t="shared" ca="1" si="65"/>
        <v>0</v>
      </c>
    </row>
    <row r="95" spans="1:220" s="80" customFormat="1" ht="26" x14ac:dyDescent="0.2">
      <c r="A95" s="268">
        <v>98</v>
      </c>
      <c r="B95" s="269" t="s">
        <v>2458</v>
      </c>
      <c r="C95" s="269" t="s">
        <v>2463</v>
      </c>
      <c r="D95" s="270" t="s">
        <v>2504</v>
      </c>
      <c r="E95" s="250"/>
      <c r="G95" s="80">
        <v>8</v>
      </c>
      <c r="H95" s="280" t="str" cm="1">
        <f t="array" ref="H95">INDEX(コード化!$CG$5:$CQ$110,H$3-6,$G95)</f>
        <v>800000</v>
      </c>
      <c r="I95" s="280" t="str" cm="1">
        <f t="array" ref="I95">INDEX(コード化!$CG$5:$CQ$110,I$3-6,$G95)</f>
        <v>800000</v>
      </c>
      <c r="J95" s="280" t="str" cm="1">
        <f t="array" ref="J95">INDEX(コード化!$CG$5:$CQ$110,J$3-6,$G95)</f>
        <v>800000</v>
      </c>
      <c r="K95" s="280" t="str" cm="1">
        <f t="array" ref="K95">INDEX(コード化!$CG$5:$CQ$110,K$3-6,$G95)</f>
        <v>800000</v>
      </c>
      <c r="L95" s="280" t="str" cm="1">
        <f t="array" ref="L95">INDEX(コード化!$CG$5:$CQ$110,L$3-6,$G95)</f>
        <v>800000</v>
      </c>
      <c r="M95" s="280" t="str" cm="1">
        <f t="array" ref="M95">INDEX(コード化!$CG$5:$CQ$110,M$3-6,$G95)</f>
        <v>800000</v>
      </c>
      <c r="N95" s="280" t="str" cm="1">
        <f t="array" aca="1" ref="N95" ca="1">INDEX(コード化!$CG$5:$CQ$110,N$3-6,$G95)</f>
        <v>800000</v>
      </c>
      <c r="O95" s="280" t="str" cm="1">
        <f t="array" aca="1" ref="O95" ca="1">INDEX(コード化!$CG$5:$CQ$110,O$3-6,$G95)</f>
        <v>800000</v>
      </c>
      <c r="P95" s="280" t="str" cm="1">
        <f t="array" aca="1" ref="P95" ca="1">INDEX(コード化!$CG$5:$CQ$110,P$3-6,$G95)</f>
        <v>800000</v>
      </c>
      <c r="Q95" s="280" t="str" cm="1">
        <f t="array" aca="1" ref="Q95" ca="1">INDEX(コード化!$CG$5:$CQ$110,Q$3-6,$G95)</f>
        <v>800000</v>
      </c>
      <c r="R95" s="280" t="str" cm="1">
        <f t="array" aca="1" ref="R95" ca="1">INDEX(コード化!$CG$5:$CQ$110,R$3-6,$G95)</f>
        <v>800000</v>
      </c>
      <c r="S95" s="280" t="str" cm="1">
        <f t="array" aca="1" ref="S95" ca="1">INDEX(コード化!$CG$5:$CQ$110,S$3-6,$G95)</f>
        <v>800000</v>
      </c>
      <c r="T95" s="280" t="str" cm="1">
        <f t="array" aca="1" ref="T95" ca="1">INDEX(コード化!$CG$5:$CQ$110,T$3-6,$G95)</f>
        <v>800000</v>
      </c>
      <c r="U95" s="280" t="str" cm="1">
        <f t="array" aca="1" ref="U95" ca="1">INDEX(コード化!$CG$5:$CQ$110,U$3-6,$G95)</f>
        <v>800000</v>
      </c>
      <c r="V95" s="280" t="str" cm="1">
        <f t="array" aca="1" ref="V95" ca="1">INDEX(コード化!$CG$5:$CQ$110,V$3-6,$G95)</f>
        <v>800000</v>
      </c>
      <c r="W95" s="280" t="str" cm="1">
        <f t="array" aca="1" ref="W95" ca="1">INDEX(コード化!$CG$5:$CQ$110,W$3-6,$G95)</f>
        <v>800000</v>
      </c>
      <c r="X95" s="280" t="str" cm="1">
        <f t="array" aca="1" ref="X95" ca="1">INDEX(コード化!$CG$5:$CQ$110,X$3-6,$G95)</f>
        <v>800000</v>
      </c>
      <c r="Y95" s="280" t="str" cm="1">
        <f t="array" aca="1" ref="Y95" ca="1">INDEX(コード化!$CG$5:$CQ$110,Y$3-6,$G95)</f>
        <v>800000</v>
      </c>
      <c r="Z95" s="280" t="str" cm="1">
        <f t="array" aca="1" ref="Z95" ca="1">INDEX(コード化!$CG$5:$CQ$110,Z$3-6,$G95)</f>
        <v>800000</v>
      </c>
      <c r="AA95" s="280" t="str" cm="1">
        <f t="array" aca="1" ref="AA95" ca="1">INDEX(コード化!$CG$5:$CQ$110,AA$3-6,$G95)</f>
        <v>800000</v>
      </c>
      <c r="AB95" s="280" t="str" cm="1">
        <f t="array" aca="1" ref="AB95" ca="1">INDEX(コード化!$CG$5:$CQ$110,AB$3-6,$G95)</f>
        <v>800000</v>
      </c>
      <c r="AC95" s="280" t="str" cm="1">
        <f t="array" aca="1" ref="AC95" ca="1">INDEX(コード化!$CG$5:$CQ$110,AC$3-6,$G95)</f>
        <v>800000</v>
      </c>
      <c r="AD95" s="280" t="str" cm="1">
        <f t="array" aca="1" ref="AD95" ca="1">INDEX(コード化!$CG$5:$CQ$110,AD$3-6,$G95)</f>
        <v>800000</v>
      </c>
      <c r="AE95" s="280" t="str" cm="1">
        <f t="array" aca="1" ref="AE95" ca="1">INDEX(コード化!$CG$5:$CQ$110,AE$3-6,$G95)</f>
        <v>800000</v>
      </c>
      <c r="AF95" s="280" t="str" cm="1">
        <f t="array" aca="1" ref="AF95" ca="1">INDEX(コード化!$CG$5:$CQ$110,AF$3-6,$G95)</f>
        <v>800000</v>
      </c>
      <c r="AG95" s="280" t="str" cm="1">
        <f t="array" aca="1" ref="AG95" ca="1">INDEX(コード化!$CG$5:$CQ$110,AG$3-6,$G95)</f>
        <v>800000</v>
      </c>
      <c r="AH95" s="280" t="str" cm="1">
        <f t="array" aca="1" ref="AH95" ca="1">INDEX(コード化!$CG$5:$CQ$110,AH$3-6,$G95)</f>
        <v>800000</v>
      </c>
      <c r="AI95" s="280" t="str" cm="1">
        <f t="array" aca="1" ref="AI95" ca="1">INDEX(コード化!$CG$5:$CQ$110,AI$3-6,$G95)</f>
        <v>800000</v>
      </c>
      <c r="AJ95" s="280" t="str" cm="1">
        <f t="array" aca="1" ref="AJ95" ca="1">INDEX(コード化!$CG$5:$CQ$110,AJ$3-6,$G95)</f>
        <v>800000</v>
      </c>
      <c r="AK95" s="280" t="str" cm="1">
        <f t="array" aca="1" ref="AK95" ca="1">INDEX(コード化!$CG$5:$CQ$110,AK$3-6,$G95)</f>
        <v>800000</v>
      </c>
      <c r="AL95" s="280" t="str" cm="1">
        <f t="array" aca="1" ref="AL95" ca="1">INDEX(コード化!$CG$5:$CQ$110,AL$3-6,$G95)</f>
        <v>800000</v>
      </c>
      <c r="AM95" s="280" t="str" cm="1">
        <f t="array" aca="1" ref="AM95" ca="1">INDEX(コード化!$CG$5:$CQ$110,AM$3-6,$G95)</f>
        <v>800000</v>
      </c>
      <c r="AN95" s="280" t="str" cm="1">
        <f t="array" aca="1" ref="AN95" ca="1">INDEX(コード化!$CG$5:$CQ$110,AN$3-6,$G95)</f>
        <v>800000</v>
      </c>
      <c r="AO95" s="280" t="str" cm="1">
        <f t="array" aca="1" ref="AO95" ca="1">INDEX(コード化!$CG$5:$CQ$110,AO$3-6,$G95)</f>
        <v>800000</v>
      </c>
      <c r="AP95" s="280" t="str" cm="1">
        <f t="array" aca="1" ref="AP95" ca="1">INDEX(コード化!$CG$5:$CQ$110,AP$3-6,$G95)</f>
        <v>800000</v>
      </c>
      <c r="AQ95" s="280" t="str" cm="1">
        <f t="array" aca="1" ref="AQ95" ca="1">INDEX(コード化!$CG$5:$CQ$110,AQ$3-6,$G95)</f>
        <v>800000</v>
      </c>
      <c r="AR95" s="280" t="str" cm="1">
        <f t="array" aca="1" ref="AR95" ca="1">INDEX(コード化!$CG$5:$CQ$110,AR$3-6,$G95)</f>
        <v>800000</v>
      </c>
      <c r="AS95" s="280" t="str" cm="1">
        <f t="array" aca="1" ref="AS95" ca="1">INDEX(コード化!$CG$5:$CQ$110,AS$3-6,$G95)</f>
        <v>800000</v>
      </c>
      <c r="AT95" s="280" t="str" cm="1">
        <f t="array" aca="1" ref="AT95" ca="1">INDEX(コード化!$CG$5:$CQ$110,AT$3-6,$G95)</f>
        <v>800000</v>
      </c>
      <c r="AU95" s="280" t="str" cm="1">
        <f t="array" aca="1" ref="AU95" ca="1">INDEX(コード化!$CG$5:$CQ$110,AU$3-6,$G95)</f>
        <v>800000</v>
      </c>
      <c r="AV95" s="280" t="str" cm="1">
        <f t="array" aca="1" ref="AV95" ca="1">INDEX(コード化!$CG$5:$CQ$110,AV$3-6,$G95)</f>
        <v>800000</v>
      </c>
      <c r="AW95" s="280" t="str" cm="1">
        <f t="array" aca="1" ref="AW95" ca="1">INDEX(コード化!$CG$5:$CQ$110,AW$3-6,$G95)</f>
        <v>800000</v>
      </c>
      <c r="AX95" s="280" t="str" cm="1">
        <f t="array" aca="1" ref="AX95" ca="1">INDEX(コード化!$CG$5:$CQ$110,AX$3-6,$G95)</f>
        <v>800000</v>
      </c>
      <c r="AY95" s="280" t="str" cm="1">
        <f t="array" aca="1" ref="AY95" ca="1">INDEX(コード化!$CG$5:$CQ$110,AY$3-6,$G95)</f>
        <v>800000</v>
      </c>
      <c r="AZ95" s="280" t="str" cm="1">
        <f t="array" aca="1" ref="AZ95" ca="1">INDEX(コード化!$CG$5:$CQ$110,AZ$3-6,$G95)</f>
        <v>800000</v>
      </c>
      <c r="BA95" s="280" t="str" cm="1">
        <f t="array" aca="1" ref="BA95" ca="1">INDEX(コード化!$CG$5:$CQ$110,BA$3-6,$G95)</f>
        <v>800000</v>
      </c>
      <c r="BB95" s="280" t="str" cm="1">
        <f t="array" aca="1" ref="BB95" ca="1">INDEX(コード化!$CG$5:$CQ$110,BB$3-6,$G95)</f>
        <v>800000</v>
      </c>
      <c r="BC95" s="280" t="str" cm="1">
        <f t="array" aca="1" ref="BC95" ca="1">INDEX(コード化!$CG$5:$CQ$110,BC$3-6,$G95)</f>
        <v>800000</v>
      </c>
      <c r="BD95" s="280" t="str" cm="1">
        <f t="array" aca="1" ref="BD95" ca="1">INDEX(コード化!$CG$5:$CQ$110,BD$3-6,$G95)</f>
        <v>800000</v>
      </c>
      <c r="BE95" s="280" t="str" cm="1">
        <f t="array" aca="1" ref="BE95" ca="1">INDEX(コード化!$CG$5:$CQ$110,BE$3-6,$G95)</f>
        <v>800000</v>
      </c>
      <c r="BF95" s="280" t="str" cm="1">
        <f t="array" aca="1" ref="BF95" ca="1">INDEX(コード化!$CG$5:$CQ$110,BF$3-6,$G95)</f>
        <v>800000</v>
      </c>
      <c r="BG95" s="280" t="str" cm="1">
        <f t="array" aca="1" ref="BG95" ca="1">INDEX(コード化!$CG$5:$CQ$110,BG$3-6,$G95)</f>
        <v>800000</v>
      </c>
      <c r="BH95" s="280" t="str" cm="1">
        <f t="array" aca="1" ref="BH95" ca="1">INDEX(コード化!$CG$5:$CQ$110,BH$3-6,$G95)</f>
        <v>800000</v>
      </c>
      <c r="BI95" s="280" t="str" cm="1">
        <f t="array" aca="1" ref="BI95" ca="1">INDEX(コード化!$CG$5:$CQ$110,BI$3-6,$G95)</f>
        <v>800000</v>
      </c>
      <c r="BJ95" s="280" t="str" cm="1">
        <f t="array" aca="1" ref="BJ95" ca="1">INDEX(コード化!$CG$5:$CQ$110,BJ$3-6,$G95)</f>
        <v>800000</v>
      </c>
      <c r="BK95" s="280" t="str" cm="1">
        <f t="array" aca="1" ref="BK95" ca="1">INDEX(コード化!$CG$5:$CQ$110,BK$3-6,$G95)</f>
        <v>800000</v>
      </c>
      <c r="BL95" s="280" t="str" cm="1">
        <f t="array" aca="1" ref="BL95" ca="1">INDEX(コード化!$CG$5:$CQ$110,BL$3-6,$G95)</f>
        <v>800000</v>
      </c>
      <c r="BM95" s="280" t="str" cm="1">
        <f t="array" aca="1" ref="BM95" ca="1">INDEX(コード化!$CG$5:$CQ$110,BM$3-6,$G95)</f>
        <v>800000</v>
      </c>
      <c r="BN95" s="280" t="str" cm="1">
        <f t="array" aca="1" ref="BN95" ca="1">INDEX(コード化!$CG$5:$CQ$110,BN$3-6,$G95)</f>
        <v>800000</v>
      </c>
      <c r="BO95" s="280" t="str" cm="1">
        <f t="array" aca="1" ref="BO95" ca="1">INDEX(コード化!$CG$5:$CQ$110,BO$3-6,$G95)</f>
        <v>800000</v>
      </c>
      <c r="BP95" s="280" t="str" cm="1">
        <f t="array" aca="1" ref="BP95" ca="1">INDEX(コード化!$CG$5:$CQ$110,BP$3-6,$G95)</f>
        <v>800000</v>
      </c>
      <c r="BQ95" s="280" t="str" cm="1">
        <f t="array" aca="1" ref="BQ95" ca="1">INDEX(コード化!$CG$5:$CQ$110,BQ$3-6,$G95)</f>
        <v>800000</v>
      </c>
      <c r="BR95" s="280" t="str" cm="1">
        <f t="array" aca="1" ref="BR95" ca="1">INDEX(コード化!$CG$5:$CQ$110,BR$3-6,$G95)</f>
        <v>800000</v>
      </c>
      <c r="BS95" s="280" t="str" cm="1">
        <f t="array" aca="1" ref="BS95" ca="1">INDEX(コード化!$CG$5:$CQ$110,BS$3-6,$G95)</f>
        <v>800000</v>
      </c>
      <c r="BT95" s="280" t="str" cm="1">
        <f t="array" aca="1" ref="BT95" ca="1">INDEX(コード化!$CG$5:$CQ$110,BT$3-6,$G95)</f>
        <v>800000</v>
      </c>
      <c r="BU95" s="280" t="str" cm="1">
        <f t="array" aca="1" ref="BU95" ca="1">INDEX(コード化!$CG$5:$CQ$110,BU$3-6,$G95)</f>
        <v>800000</v>
      </c>
      <c r="BV95" s="280" t="str" cm="1">
        <f t="array" aca="1" ref="BV95" ca="1">INDEX(コード化!$CG$5:$CQ$110,BV$3-6,$G95)</f>
        <v>800000</v>
      </c>
      <c r="BW95" s="280" t="str" cm="1">
        <f t="array" aca="1" ref="BW95" ca="1">INDEX(コード化!$CG$5:$CQ$110,BW$3-6,$G95)</f>
        <v>800000</v>
      </c>
      <c r="BX95" s="280" t="str" cm="1">
        <f t="array" aca="1" ref="BX95" ca="1">INDEX(コード化!$CG$5:$CQ$110,BX$3-6,$G95)</f>
        <v>800000</v>
      </c>
      <c r="BY95" s="280" t="str" cm="1">
        <f t="array" aca="1" ref="BY95" ca="1">INDEX(コード化!$CG$5:$CQ$110,BY$3-6,$G95)</f>
        <v>800000</v>
      </c>
      <c r="BZ95" s="280" t="str" cm="1">
        <f t="array" aca="1" ref="BZ95" ca="1">INDEX(コード化!$CG$5:$CQ$110,BZ$3-6,$G95)</f>
        <v>800000</v>
      </c>
      <c r="CA95" s="280" t="str" cm="1">
        <f t="array" aca="1" ref="CA95" ca="1">INDEX(コード化!$CG$5:$CQ$110,CA$3-6,$G95)</f>
        <v>800000</v>
      </c>
      <c r="CB95" s="280" t="str" cm="1">
        <f t="array" aca="1" ref="CB95" ca="1">INDEX(コード化!$CG$5:$CQ$110,CB$3-6,$G95)</f>
        <v>800000</v>
      </c>
      <c r="CC95" s="280" t="str" cm="1">
        <f t="array" aca="1" ref="CC95" ca="1">INDEX(コード化!$CG$5:$CQ$110,CC$3-6,$G95)</f>
        <v>800000</v>
      </c>
      <c r="CD95" s="280" t="str" cm="1">
        <f t="array" aca="1" ref="CD95" ca="1">INDEX(コード化!$CG$5:$CQ$110,CD$3-6,$G95)</f>
        <v>800000</v>
      </c>
      <c r="CE95" s="280" t="str" cm="1">
        <f t="array" aca="1" ref="CE95" ca="1">INDEX(コード化!$CG$5:$CQ$110,CE$3-6,$G95)</f>
        <v>800000</v>
      </c>
      <c r="CF95" s="280" t="str" cm="1">
        <f t="array" aca="1" ref="CF95" ca="1">INDEX(コード化!$CG$5:$CQ$110,CF$3-6,$G95)</f>
        <v>800000</v>
      </c>
      <c r="CG95" s="280" t="str" cm="1">
        <f t="array" aca="1" ref="CG95" ca="1">INDEX(コード化!$CG$5:$CQ$110,CG$3-6,$G95)</f>
        <v>800000</v>
      </c>
      <c r="CH95" s="280" t="str" cm="1">
        <f t="array" aca="1" ref="CH95" ca="1">INDEX(コード化!$CG$5:$CQ$110,CH$3-6,$G95)</f>
        <v>800000</v>
      </c>
      <c r="CI95" s="280" t="str" cm="1">
        <f t="array" aca="1" ref="CI95" ca="1">INDEX(コード化!$CG$5:$CQ$110,CI$3-6,$G95)</f>
        <v>800000</v>
      </c>
      <c r="CJ95" s="280" t="str" cm="1">
        <f t="array" aca="1" ref="CJ95" ca="1">INDEX(コード化!$CG$5:$CQ$110,CJ$3-6,$G95)</f>
        <v>800000</v>
      </c>
      <c r="CK95" s="280" t="str" cm="1">
        <f t="array" aca="1" ref="CK95" ca="1">INDEX(コード化!$CG$5:$CQ$110,CK$3-6,$G95)</f>
        <v>800000</v>
      </c>
      <c r="CL95" s="280" t="str" cm="1">
        <f t="array" aca="1" ref="CL95" ca="1">INDEX(コード化!$CG$5:$CQ$110,CL$3-6,$G95)</f>
        <v>800000</v>
      </c>
      <c r="CM95" s="280" t="str" cm="1">
        <f t="array" aca="1" ref="CM95" ca="1">INDEX(コード化!$CG$5:$CQ$110,CM$3-6,$G95)</f>
        <v>800000</v>
      </c>
      <c r="CN95" s="280" t="str" cm="1">
        <f t="array" aca="1" ref="CN95" ca="1">INDEX(コード化!$CG$5:$CQ$110,CN$3-6,$G95)</f>
        <v>800000</v>
      </c>
      <c r="CO95" s="280" t="str" cm="1">
        <f t="array" aca="1" ref="CO95" ca="1">INDEX(コード化!$CG$5:$CQ$110,CO$3-6,$G95)</f>
        <v>800000</v>
      </c>
      <c r="CP95" s="280" t="str" cm="1">
        <f t="array" aca="1" ref="CP95" ca="1">INDEX(コード化!$CG$5:$CQ$110,CP$3-6,$G95)</f>
        <v>800000</v>
      </c>
      <c r="CQ95" s="280" t="str" cm="1">
        <f t="array" aca="1" ref="CQ95" ca="1">INDEX(コード化!$CG$5:$CQ$110,CQ$3-6,$G95)</f>
        <v>800000</v>
      </c>
      <c r="CR95" s="280" t="str" cm="1">
        <f t="array" aca="1" ref="CR95" ca="1">INDEX(コード化!$CG$5:$CQ$110,CR$3-6,$G95)</f>
        <v>800000</v>
      </c>
      <c r="CS95" s="280" t="str" cm="1">
        <f t="array" aca="1" ref="CS95" ca="1">INDEX(コード化!$CG$5:$CQ$110,CS$3-6,$G95)</f>
        <v>800000</v>
      </c>
      <c r="CT95" s="280" t="str" cm="1">
        <f t="array" aca="1" ref="CT95" ca="1">INDEX(コード化!$CG$5:$CQ$110,CT$3-6,$G95)</f>
        <v>800000</v>
      </c>
      <c r="CU95" s="280" t="str" cm="1">
        <f t="array" aca="1" ref="CU95" ca="1">INDEX(コード化!$CG$5:$CQ$110,CU$3-6,$G95)</f>
        <v>800000</v>
      </c>
      <c r="CV95" s="280" t="str" cm="1">
        <f t="array" aca="1" ref="CV95" ca="1">INDEX(コード化!$CG$5:$CQ$110,CV$3-6,$G95)</f>
        <v>800000</v>
      </c>
      <c r="CW95" s="280" t="str" cm="1">
        <f t="array" aca="1" ref="CW95" ca="1">INDEX(コード化!$CG$5:$CQ$110,CW$3-6,$G95)</f>
        <v>800000</v>
      </c>
      <c r="CX95" s="280" t="str" cm="1">
        <f t="array" aca="1" ref="CX95" ca="1">INDEX(コード化!$CG$5:$CQ$110,CX$3-6,$G95)</f>
        <v>800000</v>
      </c>
      <c r="CY95" s="280" t="str" cm="1">
        <f t="array" aca="1" ref="CY95" ca="1">INDEX(コード化!$CG$5:$CQ$110,CY$3-6,$G95)</f>
        <v>800000</v>
      </c>
      <c r="CZ95" s="280" t="str" cm="1">
        <f t="array" aca="1" ref="CZ95" ca="1">INDEX(コード化!$CG$5:$CQ$110,CZ$3-6,$G95)</f>
        <v>800000</v>
      </c>
      <c r="DA95" s="280" t="str" cm="1">
        <f t="array" aca="1" ref="DA95" ca="1">INDEX(コード化!$CG$5:$CQ$110,DA$3-6,$G95)</f>
        <v>800000</v>
      </c>
      <c r="DB95" s="280" t="str" cm="1">
        <f t="array" aca="1" ref="DB95" ca="1">INDEX(コード化!$CG$5:$CQ$110,DB$3-6,$G95)</f>
        <v>800000</v>
      </c>
      <c r="DC95" s="280" t="str" cm="1">
        <f t="array" aca="1" ref="DC95" ca="1">INDEX(コード化!$CG$5:$CQ$110,DC$3-6,$G95)</f>
        <v>800000</v>
      </c>
      <c r="DD95" s="280" t="str" cm="1">
        <f t="array" aca="1" ref="DD95" ca="1">INDEX(コード化!$CG$5:$CQ$110,DD$3-6,$G95)</f>
        <v>800000</v>
      </c>
      <c r="DE95" s="280" t="str" cm="1">
        <f t="array" aca="1" ref="DE95" ca="1">INDEX(コード化!$CG$5:$CQ$110,DE$3-6,$G95)</f>
        <v>800000</v>
      </c>
      <c r="DF95" s="280" t="str" cm="1">
        <f t="array" aca="1" ref="DF95" ca="1">INDEX(コード化!$CG$5:$CQ$110,DF$3-6,$G95)</f>
        <v>800000</v>
      </c>
      <c r="DG95" s="280" t="str" cm="1">
        <f t="array" aca="1" ref="DG95" ca="1">INDEX(コード化!$CG$5:$CQ$110,DG$3-6,$G95)</f>
        <v>800000</v>
      </c>
      <c r="DH95" s="280" t="str" cm="1">
        <f t="array" aca="1" ref="DH95" ca="1">INDEX(コード化!$CG$5:$CQ$110,DH$3-6,$G95)</f>
        <v>800000</v>
      </c>
      <c r="DI95" s="280" t="str" cm="1">
        <f t="array" aca="1" ref="DI95" ca="1">INDEX(コード化!$CG$5:$CQ$110,DI$3-6,$G95)</f>
        <v>800000</v>
      </c>
      <c r="DK95" s="80" cm="1">
        <f t="array" ref="DK95">_xlfn.IFS(MID(H95,5,1)="4",1,MID(H95,5,1)="1",1,TRUE,0)</f>
        <v>0</v>
      </c>
      <c r="DL95" s="80" cm="1">
        <f t="array" ref="DL95">_xlfn.IFS(MID(I95,5,1)="4",1,MID(I95,5,1)="1",1,TRUE,0)</f>
        <v>0</v>
      </c>
      <c r="DM95" s="80" cm="1">
        <f t="array" ref="DM95">_xlfn.IFS(MID(J95,5,1)="4",1,MID(J95,5,1)="1",1,TRUE,0)</f>
        <v>0</v>
      </c>
      <c r="DN95" s="80" cm="1">
        <f t="array" ref="DN95">_xlfn.IFS(MID(K95,5,1)="4",1,MID(K95,5,1)="1",1,TRUE,0)</f>
        <v>0</v>
      </c>
      <c r="DO95" s="80" cm="1">
        <f t="array" ref="DO95">_xlfn.IFS(MID(L95,5,1)="4",1,MID(L95,5,1)="1",1,TRUE,0)</f>
        <v>0</v>
      </c>
      <c r="DP95" s="80" cm="1">
        <f t="array" ref="DP95">_xlfn.IFS(MID(M95,5,1)="4",1,MID(M95,5,1)="1",1,TRUE,0)</f>
        <v>0</v>
      </c>
      <c r="DQ95" s="80" cm="1">
        <f t="array" aca="1" ref="DQ95" ca="1">_xlfn.IFS(MID(N95,5,1)="4",1,MID(N95,5,1)="1",1,TRUE,0)</f>
        <v>0</v>
      </c>
      <c r="DR95" s="80" cm="1">
        <f t="array" aca="1" ref="DR95" ca="1">_xlfn.IFS(MID(O95,5,1)="4",1,MID(O95,5,1)="1",1,TRUE,0)</f>
        <v>0</v>
      </c>
      <c r="DS95" s="80" cm="1">
        <f t="array" aca="1" ref="DS95" ca="1">_xlfn.IFS(MID(P95,5,1)="4",1,MID(P95,5,1)="1",1,TRUE,0)</f>
        <v>0</v>
      </c>
      <c r="DT95" s="80" cm="1">
        <f t="array" aca="1" ref="DT95" ca="1">_xlfn.IFS(MID(Q95,5,1)="4",1,MID(Q95,5,1)="1",1,TRUE,0)</f>
        <v>0</v>
      </c>
      <c r="DU95" s="80" cm="1">
        <f t="array" aca="1" ref="DU95" ca="1">_xlfn.IFS(MID(R95,5,1)="4",1,MID(R95,5,1)="1",1,TRUE,0)</f>
        <v>0</v>
      </c>
      <c r="DV95" s="80" cm="1">
        <f t="array" aca="1" ref="DV95" ca="1">_xlfn.IFS(MID(S95,5,1)="4",1,MID(S95,5,1)="1",1,TRUE,0)</f>
        <v>0</v>
      </c>
      <c r="DW95" s="80" cm="1">
        <f t="array" aca="1" ref="DW95" ca="1">_xlfn.IFS(MID(T95,5,1)="4",1,MID(T95,5,1)="1",1,TRUE,0)</f>
        <v>0</v>
      </c>
      <c r="DX95" s="80" cm="1">
        <f t="array" aca="1" ref="DX95" ca="1">_xlfn.IFS(MID(U95,5,1)="4",1,MID(U95,5,1)="1",1,TRUE,0)</f>
        <v>0</v>
      </c>
      <c r="DY95" s="80" cm="1">
        <f t="array" aca="1" ref="DY95" ca="1">_xlfn.IFS(MID(V95,5,1)="4",1,MID(V95,5,1)="1",1,TRUE,0)</f>
        <v>0</v>
      </c>
      <c r="DZ95" s="80" cm="1">
        <f t="array" aca="1" ref="DZ95" ca="1">_xlfn.IFS(MID(W95,5,1)="4",1,MID(W95,5,1)="1",1,TRUE,0)</f>
        <v>0</v>
      </c>
      <c r="EA95" s="80" cm="1">
        <f t="array" aca="1" ref="EA95" ca="1">_xlfn.IFS(MID(X95,5,1)="4",1,MID(X95,5,1)="1",1,TRUE,0)</f>
        <v>0</v>
      </c>
      <c r="EB95" s="80" cm="1">
        <f t="array" aca="1" ref="EB95" ca="1">_xlfn.IFS(MID(Y95,5,1)="4",1,MID(Y95,5,1)="1",1,TRUE,0)</f>
        <v>0</v>
      </c>
      <c r="EC95" s="80" cm="1">
        <f t="array" aca="1" ref="EC95" ca="1">_xlfn.IFS(MID(Z95,5,1)="4",1,MID(Z95,5,1)="1",1,TRUE,0)</f>
        <v>0</v>
      </c>
      <c r="ED95" s="80" cm="1">
        <f t="array" aca="1" ref="ED95" ca="1">_xlfn.IFS(MID(AA95,5,1)="4",1,MID(AA95,5,1)="1",1,TRUE,0)</f>
        <v>0</v>
      </c>
      <c r="EE95" s="80" cm="1">
        <f t="array" aca="1" ref="EE95" ca="1">_xlfn.IFS(MID(AB95,5,1)="4",1,MID(AB95,5,1)="1",1,TRUE,0)</f>
        <v>0</v>
      </c>
      <c r="EF95" s="80" cm="1">
        <f t="array" aca="1" ref="EF95" ca="1">_xlfn.IFS(MID(AC95,5,1)="4",1,MID(AC95,5,1)="1",1,TRUE,0)</f>
        <v>0</v>
      </c>
      <c r="EG95" s="80" cm="1">
        <f t="array" aca="1" ref="EG95" ca="1">_xlfn.IFS(MID(AD95,5,1)="4",1,MID(AD95,5,1)="1",1,TRUE,0)</f>
        <v>0</v>
      </c>
      <c r="EH95" s="80" cm="1">
        <f t="array" aca="1" ref="EH95" ca="1">_xlfn.IFS(MID(AE95,5,1)="4",1,MID(AE95,5,1)="1",1,TRUE,0)</f>
        <v>0</v>
      </c>
      <c r="EI95" s="80" cm="1">
        <f t="array" aca="1" ref="EI95" ca="1">_xlfn.IFS(MID(AF95,5,1)="4",1,MID(AF95,5,1)="1",1,TRUE,0)</f>
        <v>0</v>
      </c>
      <c r="EJ95" s="80" cm="1">
        <f t="array" aca="1" ref="EJ95" ca="1">_xlfn.IFS(MID(AG95,5,1)="4",1,MID(AG95,5,1)="1",1,TRUE,0)</f>
        <v>0</v>
      </c>
      <c r="EK95" s="80" cm="1">
        <f t="array" aca="1" ref="EK95" ca="1">_xlfn.IFS(MID(AH95,5,1)="4",1,MID(AH95,5,1)="1",1,TRUE,0)</f>
        <v>0</v>
      </c>
      <c r="EL95" s="80" cm="1">
        <f t="array" aca="1" ref="EL95" ca="1">_xlfn.IFS(MID(AI95,5,1)="4",1,MID(AI95,5,1)="1",1,TRUE,0)</f>
        <v>0</v>
      </c>
      <c r="EM95" s="80" cm="1">
        <f t="array" aca="1" ref="EM95" ca="1">_xlfn.IFS(MID(AJ95,5,1)="4",1,MID(AJ95,5,1)="1",1,TRUE,0)</f>
        <v>0</v>
      </c>
      <c r="EN95" s="80" cm="1">
        <f t="array" aca="1" ref="EN95" ca="1">_xlfn.IFS(MID(AK95,5,1)="4",1,MID(AK95,5,1)="1",1,TRUE,0)</f>
        <v>0</v>
      </c>
      <c r="EO95" s="80" cm="1">
        <f t="array" aca="1" ref="EO95" ca="1">_xlfn.IFS(MID(AL95,5,1)="4",1,MID(AL95,5,1)="1",1,TRUE,0)</f>
        <v>0</v>
      </c>
      <c r="EP95" s="80" cm="1">
        <f t="array" aca="1" ref="EP95" ca="1">_xlfn.IFS(MID(AM95,5,1)="4",1,MID(AM95,5,1)="1",1,TRUE,0)</f>
        <v>0</v>
      </c>
      <c r="EQ95" s="80" cm="1">
        <f t="array" aca="1" ref="EQ95" ca="1">_xlfn.IFS(MID(AN95,5,1)="4",1,MID(AN95,5,1)="1",1,TRUE,0)</f>
        <v>0</v>
      </c>
      <c r="ER95" s="80" cm="1">
        <f t="array" aca="1" ref="ER95" ca="1">_xlfn.IFS(MID(AO95,5,1)="4",1,MID(AO95,5,1)="1",1,TRUE,0)</f>
        <v>0</v>
      </c>
      <c r="ES95" s="80" cm="1">
        <f t="array" aca="1" ref="ES95" ca="1">_xlfn.IFS(MID(AP95,5,1)="4",1,MID(AP95,5,1)="1",1,TRUE,0)</f>
        <v>0</v>
      </c>
      <c r="ET95" s="80" cm="1">
        <f t="array" aca="1" ref="ET95" ca="1">_xlfn.IFS(MID(AQ95,5,1)="4",1,MID(AQ95,5,1)="1",1,TRUE,0)</f>
        <v>0</v>
      </c>
      <c r="EU95" s="80" cm="1">
        <f t="array" aca="1" ref="EU95" ca="1">_xlfn.IFS(MID(AR95,5,1)="4",1,MID(AR95,5,1)="1",1,TRUE,0)</f>
        <v>0</v>
      </c>
      <c r="EV95" s="80" cm="1">
        <f t="array" aca="1" ref="EV95" ca="1">_xlfn.IFS(MID(AS95,5,1)="4",1,MID(AS95,5,1)="1",1,TRUE,0)</f>
        <v>0</v>
      </c>
      <c r="EW95" s="80" cm="1">
        <f t="array" aca="1" ref="EW95" ca="1">_xlfn.IFS(MID(AT95,5,1)="4",1,MID(AT95,5,1)="1",1,TRUE,0)</f>
        <v>0</v>
      </c>
      <c r="EX95" s="80" cm="1">
        <f t="array" aca="1" ref="EX95" ca="1">_xlfn.IFS(MID(AU95,5,1)="4",1,MID(AU95,5,1)="1",1,TRUE,0)</f>
        <v>0</v>
      </c>
      <c r="EY95" s="80" cm="1">
        <f t="array" aca="1" ref="EY95" ca="1">_xlfn.IFS(MID(AV95,5,1)="4",1,MID(AV95,5,1)="1",1,TRUE,0)</f>
        <v>0</v>
      </c>
      <c r="EZ95" s="80" cm="1">
        <f t="array" aca="1" ref="EZ95" ca="1">_xlfn.IFS(MID(AW95,5,1)="4",1,MID(AW95,5,1)="1",1,TRUE,0)</f>
        <v>0</v>
      </c>
      <c r="FA95" s="80" cm="1">
        <f t="array" aca="1" ref="FA95" ca="1">_xlfn.IFS(MID(AX95,5,1)="4",1,MID(AX95,5,1)="1",1,TRUE,0)</f>
        <v>0</v>
      </c>
      <c r="FB95" s="80" cm="1">
        <f t="array" aca="1" ref="FB95" ca="1">_xlfn.IFS(MID(AY95,5,1)="4",1,MID(AY95,5,1)="1",1,TRUE,0)</f>
        <v>0</v>
      </c>
      <c r="FC95" s="80" cm="1">
        <f t="array" aca="1" ref="FC95" ca="1">_xlfn.IFS(MID(AZ95,5,1)="4",1,MID(AZ95,5,1)="1",1,TRUE,0)</f>
        <v>0</v>
      </c>
      <c r="FD95" s="80" cm="1">
        <f t="array" aca="1" ref="FD95" ca="1">_xlfn.IFS(MID(BA95,5,1)="4",1,MID(BA95,5,1)="1",1,TRUE,0)</f>
        <v>0</v>
      </c>
      <c r="FE95" s="80" cm="1">
        <f t="array" aca="1" ref="FE95" ca="1">_xlfn.IFS(MID(BB95,5,1)="4",1,MID(BB95,5,1)="1",1,TRUE,0)</f>
        <v>0</v>
      </c>
      <c r="FF95" s="80" cm="1">
        <f t="array" aca="1" ref="FF95" ca="1">_xlfn.IFS(MID(BC95,5,1)="4",1,MID(BC95,5,1)="1",1,TRUE,0)</f>
        <v>0</v>
      </c>
      <c r="FG95" s="80" cm="1">
        <f t="array" aca="1" ref="FG95" ca="1">_xlfn.IFS(MID(BD95,5,1)="4",1,MID(BD95,5,1)="1",1,TRUE,0)</f>
        <v>0</v>
      </c>
      <c r="FH95" s="80" cm="1">
        <f t="array" aca="1" ref="FH95" ca="1">_xlfn.IFS(MID(BE95,5,1)="4",1,MID(BE95,5,1)="1",1,TRUE,0)</f>
        <v>0</v>
      </c>
      <c r="FI95" s="80" cm="1">
        <f t="array" aca="1" ref="FI95" ca="1">_xlfn.IFS(MID(BF95,5,1)="4",1,MID(BF95,5,1)="1",1,TRUE,0)</f>
        <v>0</v>
      </c>
      <c r="FJ95" s="80" cm="1">
        <f t="array" aca="1" ref="FJ95" ca="1">_xlfn.IFS(MID(BG95,5,1)="4",1,MID(BG95,5,1)="1",1,TRUE,0)</f>
        <v>0</v>
      </c>
      <c r="FK95" s="80" cm="1">
        <f t="array" aca="1" ref="FK95" ca="1">_xlfn.IFS(MID(BH95,5,1)="4",1,MID(BH95,5,1)="1",1,TRUE,0)</f>
        <v>0</v>
      </c>
      <c r="FL95" s="80" cm="1">
        <f t="array" aca="1" ref="FL95" ca="1">_xlfn.IFS(MID(BI95,5,1)="4",1,MID(BI95,5,1)="1",1,TRUE,0)</f>
        <v>0</v>
      </c>
      <c r="FM95" s="80" cm="1">
        <f t="array" aca="1" ref="FM95" ca="1">_xlfn.IFS(MID(BJ95,5,1)="4",1,MID(BJ95,5,1)="1",1,TRUE,0)</f>
        <v>0</v>
      </c>
      <c r="FN95" s="80" cm="1">
        <f t="array" aca="1" ref="FN95" ca="1">_xlfn.IFS(MID(BK95,5,1)="4",1,MID(BK95,5,1)="1",1,TRUE,0)</f>
        <v>0</v>
      </c>
      <c r="FO95" s="80" cm="1">
        <f t="array" aca="1" ref="FO95" ca="1">_xlfn.IFS(MID(BL95,5,1)="4",1,MID(BL95,5,1)="1",1,TRUE,0)</f>
        <v>0</v>
      </c>
      <c r="FP95" s="80" cm="1">
        <f t="array" aca="1" ref="FP95" ca="1">_xlfn.IFS(MID(BM95,5,1)="4",1,MID(BM95,5,1)="1",1,TRUE,0)</f>
        <v>0</v>
      </c>
      <c r="FQ95" s="80" cm="1">
        <f t="array" aca="1" ref="FQ95" ca="1">_xlfn.IFS(MID(BN95,5,1)="4",1,MID(BN95,5,1)="1",1,TRUE,0)</f>
        <v>0</v>
      </c>
      <c r="FR95" s="80" cm="1">
        <f t="array" aca="1" ref="FR95" ca="1">_xlfn.IFS(MID(BO95,5,1)="4",1,MID(BO95,5,1)="1",1,TRUE,0)</f>
        <v>0</v>
      </c>
      <c r="FS95" s="80" cm="1">
        <f t="array" aca="1" ref="FS95" ca="1">_xlfn.IFS(MID(BP95,5,1)="4",1,MID(BP95,5,1)="1",1,TRUE,0)</f>
        <v>0</v>
      </c>
      <c r="FT95" s="80" cm="1">
        <f t="array" aca="1" ref="FT95" ca="1">_xlfn.IFS(MID(BQ95,5,1)="4",1,MID(BQ95,5,1)="1",1,TRUE,0)</f>
        <v>0</v>
      </c>
      <c r="FU95" s="80" cm="1">
        <f t="array" aca="1" ref="FU95" ca="1">_xlfn.IFS(MID(BR95,5,1)="4",1,MID(BR95,5,1)="1",1,TRUE,0)</f>
        <v>0</v>
      </c>
      <c r="FV95" s="80" cm="1">
        <f t="array" aca="1" ref="FV95" ca="1">_xlfn.IFS(MID(BS95,5,1)="4",1,MID(BS95,5,1)="1",1,TRUE,0)</f>
        <v>0</v>
      </c>
      <c r="FW95" s="80" cm="1">
        <f t="array" aca="1" ref="FW95" ca="1">_xlfn.IFS(MID(BT95,5,1)="4",1,MID(BT95,5,1)="1",1,TRUE,0)</f>
        <v>0</v>
      </c>
      <c r="FX95" s="80" cm="1">
        <f t="array" aca="1" ref="FX95" ca="1">_xlfn.IFS(MID(BU95,5,1)="4",1,MID(BU95,5,1)="1",1,TRUE,0)</f>
        <v>0</v>
      </c>
      <c r="FY95" s="80" cm="1">
        <f t="array" aca="1" ref="FY95" ca="1">_xlfn.IFS(MID(BV95,5,1)="4",1,MID(BV95,5,1)="1",1,TRUE,0)</f>
        <v>0</v>
      </c>
      <c r="FZ95" s="80" cm="1">
        <f t="array" aca="1" ref="FZ95" ca="1">_xlfn.IFS(MID(BW95,5,1)="4",1,MID(BW95,5,1)="1",1,TRUE,0)</f>
        <v>0</v>
      </c>
      <c r="GA95" s="80" cm="1">
        <f t="array" aca="1" ref="GA95" ca="1">_xlfn.IFS(MID(BX95,5,1)="4",1,MID(BX95,5,1)="1",1,TRUE,0)</f>
        <v>0</v>
      </c>
      <c r="GB95" s="80" cm="1">
        <f t="array" aca="1" ref="GB95" ca="1">_xlfn.IFS(MID(BY95,5,1)="4",1,MID(BY95,5,1)="1",1,TRUE,0)</f>
        <v>0</v>
      </c>
      <c r="GC95" s="80" cm="1">
        <f t="array" aca="1" ref="GC95" ca="1">_xlfn.IFS(MID(BZ95,5,1)="4",1,MID(BZ95,5,1)="1",1,TRUE,0)</f>
        <v>0</v>
      </c>
      <c r="GD95" s="80" cm="1">
        <f t="array" aca="1" ref="GD95" ca="1">_xlfn.IFS(MID(CA95,5,1)="4",1,MID(CA95,5,1)="1",1,TRUE,0)</f>
        <v>0</v>
      </c>
      <c r="GE95" s="80" cm="1">
        <f t="array" aca="1" ref="GE95" ca="1">_xlfn.IFS(MID(CB95,5,1)="4",1,MID(CB95,5,1)="1",1,TRUE,0)</f>
        <v>0</v>
      </c>
      <c r="GF95" s="80" cm="1">
        <f t="array" aca="1" ref="GF95" ca="1">_xlfn.IFS(MID(CC95,5,1)="4",1,MID(CC95,5,1)="1",1,TRUE,0)</f>
        <v>0</v>
      </c>
      <c r="GG95" s="80" cm="1">
        <f t="array" aca="1" ref="GG95" ca="1">_xlfn.IFS(MID(CD95,5,1)="4",1,MID(CD95,5,1)="1",1,TRUE,0)</f>
        <v>0</v>
      </c>
      <c r="GH95" s="80" cm="1">
        <f t="array" aca="1" ref="GH95" ca="1">_xlfn.IFS(MID(CE95,5,1)="4",1,MID(CE95,5,1)="1",1,TRUE,0)</f>
        <v>0</v>
      </c>
      <c r="GI95" s="80" cm="1">
        <f t="array" aca="1" ref="GI95" ca="1">_xlfn.IFS(MID(CF95,5,1)="4",1,MID(CF95,5,1)="1",1,TRUE,0)</f>
        <v>0</v>
      </c>
      <c r="GJ95" s="80" cm="1">
        <f t="array" aca="1" ref="GJ95" ca="1">_xlfn.IFS(MID(CG95,5,1)="4",1,MID(CG95,5,1)="1",1,TRUE,0)</f>
        <v>0</v>
      </c>
      <c r="GK95" s="80" cm="1">
        <f t="array" aca="1" ref="GK95" ca="1">_xlfn.IFS(MID(CH95,5,1)="4",1,MID(CH95,5,1)="1",1,TRUE,0)</f>
        <v>0</v>
      </c>
      <c r="GL95" s="80" cm="1">
        <f t="array" aca="1" ref="GL95" ca="1">_xlfn.IFS(MID(CI95,5,1)="4",1,MID(CI95,5,1)="1",1,TRUE,0)</f>
        <v>0</v>
      </c>
      <c r="GM95" s="80" cm="1">
        <f t="array" aca="1" ref="GM95" ca="1">_xlfn.IFS(MID(CJ95,5,1)="4",1,MID(CJ95,5,1)="1",1,TRUE,0)</f>
        <v>0</v>
      </c>
      <c r="GN95" s="80" cm="1">
        <f t="array" aca="1" ref="GN95" ca="1">_xlfn.IFS(MID(CK95,5,1)="4",1,MID(CK95,5,1)="1",1,TRUE,0)</f>
        <v>0</v>
      </c>
      <c r="GO95" s="80" cm="1">
        <f t="array" aca="1" ref="GO95" ca="1">_xlfn.IFS(MID(CL95,5,1)="4",1,MID(CL95,5,1)="1",1,TRUE,0)</f>
        <v>0</v>
      </c>
      <c r="GP95" s="80" cm="1">
        <f t="array" aca="1" ref="GP95" ca="1">_xlfn.IFS(MID(CM95,5,1)="4",1,MID(CM95,5,1)="1",1,TRUE,0)</f>
        <v>0</v>
      </c>
      <c r="GQ95" s="80" cm="1">
        <f t="array" aca="1" ref="GQ95" ca="1">_xlfn.IFS(MID(CN95,5,1)="4",1,MID(CN95,5,1)="1",1,TRUE,0)</f>
        <v>0</v>
      </c>
      <c r="GR95" s="80" cm="1">
        <f t="array" aca="1" ref="GR95" ca="1">_xlfn.IFS(MID(CO95,5,1)="4",1,MID(CO95,5,1)="1",1,TRUE,0)</f>
        <v>0</v>
      </c>
      <c r="GS95" s="80" cm="1">
        <f t="array" aca="1" ref="GS95" ca="1">_xlfn.IFS(MID(CP95,5,1)="4",1,MID(CP95,5,1)="1",1,TRUE,0)</f>
        <v>0</v>
      </c>
      <c r="GT95" s="80" cm="1">
        <f t="array" aca="1" ref="GT95" ca="1">_xlfn.IFS(MID(CQ95,5,1)="4",1,MID(CQ95,5,1)="1",1,TRUE,0)</f>
        <v>0</v>
      </c>
      <c r="GU95" s="80" cm="1">
        <f t="array" aca="1" ref="GU95" ca="1">_xlfn.IFS(MID(CR95,5,1)="4",1,MID(CR95,5,1)="1",1,TRUE,0)</f>
        <v>0</v>
      </c>
      <c r="GV95" s="80" cm="1">
        <f t="array" aca="1" ref="GV95" ca="1">_xlfn.IFS(MID(CS95,5,1)="4",1,MID(CS95,5,1)="1",1,TRUE,0)</f>
        <v>0</v>
      </c>
      <c r="GW95" s="80" cm="1">
        <f t="array" aca="1" ref="GW95" ca="1">_xlfn.IFS(MID(CT95,5,1)="4",1,MID(CT95,5,1)="1",1,TRUE,0)</f>
        <v>0</v>
      </c>
      <c r="GX95" s="80" cm="1">
        <f t="array" aca="1" ref="GX95" ca="1">_xlfn.IFS(MID(CU95,5,1)="4",1,MID(CU95,5,1)="1",1,TRUE,0)</f>
        <v>0</v>
      </c>
      <c r="GY95" s="80" cm="1">
        <f t="array" aca="1" ref="GY95" ca="1">_xlfn.IFS(MID(CV95,5,1)="4",1,MID(CV95,5,1)="1",1,TRUE,0)</f>
        <v>0</v>
      </c>
      <c r="GZ95" s="80" cm="1">
        <f t="array" aca="1" ref="GZ95" ca="1">_xlfn.IFS(MID(CW95,5,1)="4",1,MID(CW95,5,1)="1",1,TRUE,0)</f>
        <v>0</v>
      </c>
      <c r="HA95" s="80" cm="1">
        <f t="array" aca="1" ref="HA95" ca="1">_xlfn.IFS(MID(CX95,5,1)="4",1,MID(CX95,5,1)="1",1,TRUE,0)</f>
        <v>0</v>
      </c>
      <c r="HB95" s="80" cm="1">
        <f t="array" aca="1" ref="HB95" ca="1">_xlfn.IFS(MID(CY95,5,1)="4",1,MID(CY95,5,1)="1",1,TRUE,0)</f>
        <v>0</v>
      </c>
      <c r="HC95" s="80" cm="1">
        <f t="array" aca="1" ref="HC95" ca="1">_xlfn.IFS(MID(CZ95,5,1)="4",1,MID(CZ95,5,1)="1",1,TRUE,0)</f>
        <v>0</v>
      </c>
      <c r="HD95" s="80" cm="1">
        <f t="array" aca="1" ref="HD95" ca="1">_xlfn.IFS(MID(DA95,5,1)="4",1,MID(DA95,5,1)="1",1,TRUE,0)</f>
        <v>0</v>
      </c>
      <c r="HE95" s="80" cm="1">
        <f t="array" aca="1" ref="HE95" ca="1">_xlfn.IFS(MID(DB95,5,1)="4",1,MID(DB95,5,1)="1",1,TRUE,0)</f>
        <v>0</v>
      </c>
      <c r="HF95" s="80" cm="1">
        <f t="array" aca="1" ref="HF95" ca="1">_xlfn.IFS(MID(DC95,5,1)="4",1,MID(DC95,5,1)="1",1,TRUE,0)</f>
        <v>0</v>
      </c>
      <c r="HG95" s="80" cm="1">
        <f t="array" aca="1" ref="HG95" ca="1">_xlfn.IFS(MID(DD95,5,1)="4",1,MID(DD95,5,1)="1",1,TRUE,0)</f>
        <v>0</v>
      </c>
      <c r="HH95" s="80" cm="1">
        <f t="array" aca="1" ref="HH95" ca="1">_xlfn.IFS(MID(DE95,5,1)="4",1,MID(DE95,5,1)="1",1,TRUE,0)</f>
        <v>0</v>
      </c>
      <c r="HI95" s="80" cm="1">
        <f t="array" aca="1" ref="HI95" ca="1">_xlfn.IFS(MID(DF95,5,1)="4",1,MID(DF95,5,1)="1",1,TRUE,0)</f>
        <v>0</v>
      </c>
      <c r="HJ95" s="80" cm="1">
        <f t="array" aca="1" ref="HJ95" ca="1">_xlfn.IFS(MID(DG95,5,1)="4",1,MID(DG95,5,1)="1",1,TRUE,0)</f>
        <v>0</v>
      </c>
      <c r="HK95" s="80" cm="1">
        <f t="array" aca="1" ref="HK95" ca="1">_xlfn.IFS(MID(DH95,5,1)="4",1,MID(DH95,5,1)="1",1,TRUE,0)</f>
        <v>0</v>
      </c>
      <c r="HL95" s="80" cm="1">
        <f t="array" aca="1" ref="HL95" ca="1">_xlfn.IFS(MID(DI95,5,1)="4",1,MID(DI95,5,1)="1",1,TRUE,0)</f>
        <v>0</v>
      </c>
    </row>
    <row r="96" spans="1:220" s="80" customFormat="1" ht="65" x14ac:dyDescent="0.2">
      <c r="A96" s="268">
        <v>99</v>
      </c>
      <c r="B96" s="269" t="s">
        <v>2458</v>
      </c>
      <c r="C96" s="269" t="s">
        <v>2463</v>
      </c>
      <c r="D96" s="270" t="s">
        <v>2552</v>
      </c>
      <c r="E96" s="250"/>
      <c r="G96" s="80">
        <v>8</v>
      </c>
      <c r="H96" s="280" t="str" cm="1">
        <f t="array" ref="H96">INDEX(コード化!$CG$5:$CQ$110,H$3-6,$G96)</f>
        <v>800000</v>
      </c>
      <c r="I96" s="280" t="str" cm="1">
        <f t="array" ref="I96">INDEX(コード化!$CG$5:$CQ$110,I$3-6,$G96)</f>
        <v>800000</v>
      </c>
      <c r="J96" s="280" t="str" cm="1">
        <f t="array" ref="J96">INDEX(コード化!$CG$5:$CQ$110,J$3-6,$G96)</f>
        <v>800000</v>
      </c>
      <c r="K96" s="280" t="str" cm="1">
        <f t="array" ref="K96">INDEX(コード化!$CG$5:$CQ$110,K$3-6,$G96)</f>
        <v>800000</v>
      </c>
      <c r="L96" s="280" t="str" cm="1">
        <f t="array" ref="L96">INDEX(コード化!$CG$5:$CQ$110,L$3-6,$G96)</f>
        <v>800000</v>
      </c>
      <c r="M96" s="280" t="str" cm="1">
        <f t="array" ref="M96">INDEX(コード化!$CG$5:$CQ$110,M$3-6,$G96)</f>
        <v>800000</v>
      </c>
      <c r="N96" s="280" t="str" cm="1">
        <f t="array" aca="1" ref="N96" ca="1">INDEX(コード化!$CG$5:$CQ$110,N$3-6,$G96)</f>
        <v>800000</v>
      </c>
      <c r="O96" s="280" t="str" cm="1">
        <f t="array" aca="1" ref="O96" ca="1">INDEX(コード化!$CG$5:$CQ$110,O$3-6,$G96)</f>
        <v>800000</v>
      </c>
      <c r="P96" s="280" t="str" cm="1">
        <f t="array" aca="1" ref="P96" ca="1">INDEX(コード化!$CG$5:$CQ$110,P$3-6,$G96)</f>
        <v>800000</v>
      </c>
      <c r="Q96" s="280" t="str" cm="1">
        <f t="array" aca="1" ref="Q96" ca="1">INDEX(コード化!$CG$5:$CQ$110,Q$3-6,$G96)</f>
        <v>800000</v>
      </c>
      <c r="R96" s="280" t="str" cm="1">
        <f t="array" aca="1" ref="R96" ca="1">INDEX(コード化!$CG$5:$CQ$110,R$3-6,$G96)</f>
        <v>800000</v>
      </c>
      <c r="S96" s="280" t="str" cm="1">
        <f t="array" aca="1" ref="S96" ca="1">INDEX(コード化!$CG$5:$CQ$110,S$3-6,$G96)</f>
        <v>800000</v>
      </c>
      <c r="T96" s="280" t="str" cm="1">
        <f t="array" aca="1" ref="T96" ca="1">INDEX(コード化!$CG$5:$CQ$110,T$3-6,$G96)</f>
        <v>800000</v>
      </c>
      <c r="U96" s="280" t="str" cm="1">
        <f t="array" aca="1" ref="U96" ca="1">INDEX(コード化!$CG$5:$CQ$110,U$3-6,$G96)</f>
        <v>800000</v>
      </c>
      <c r="V96" s="280" t="str" cm="1">
        <f t="array" aca="1" ref="V96" ca="1">INDEX(コード化!$CG$5:$CQ$110,V$3-6,$G96)</f>
        <v>800000</v>
      </c>
      <c r="W96" s="280" t="str" cm="1">
        <f t="array" aca="1" ref="W96" ca="1">INDEX(コード化!$CG$5:$CQ$110,W$3-6,$G96)</f>
        <v>800000</v>
      </c>
      <c r="X96" s="280" t="str" cm="1">
        <f t="array" aca="1" ref="X96" ca="1">INDEX(コード化!$CG$5:$CQ$110,X$3-6,$G96)</f>
        <v>800000</v>
      </c>
      <c r="Y96" s="280" t="str" cm="1">
        <f t="array" aca="1" ref="Y96" ca="1">INDEX(コード化!$CG$5:$CQ$110,Y$3-6,$G96)</f>
        <v>800000</v>
      </c>
      <c r="Z96" s="280" t="str" cm="1">
        <f t="array" aca="1" ref="Z96" ca="1">INDEX(コード化!$CG$5:$CQ$110,Z$3-6,$G96)</f>
        <v>800000</v>
      </c>
      <c r="AA96" s="280" t="str" cm="1">
        <f t="array" aca="1" ref="AA96" ca="1">INDEX(コード化!$CG$5:$CQ$110,AA$3-6,$G96)</f>
        <v>800000</v>
      </c>
      <c r="AB96" s="280" t="str" cm="1">
        <f t="array" aca="1" ref="AB96" ca="1">INDEX(コード化!$CG$5:$CQ$110,AB$3-6,$G96)</f>
        <v>800000</v>
      </c>
      <c r="AC96" s="280" t="str" cm="1">
        <f t="array" aca="1" ref="AC96" ca="1">INDEX(コード化!$CG$5:$CQ$110,AC$3-6,$G96)</f>
        <v>800000</v>
      </c>
      <c r="AD96" s="280" t="str" cm="1">
        <f t="array" aca="1" ref="AD96" ca="1">INDEX(コード化!$CG$5:$CQ$110,AD$3-6,$G96)</f>
        <v>800000</v>
      </c>
      <c r="AE96" s="280" t="str" cm="1">
        <f t="array" aca="1" ref="AE96" ca="1">INDEX(コード化!$CG$5:$CQ$110,AE$3-6,$G96)</f>
        <v>800000</v>
      </c>
      <c r="AF96" s="280" t="str" cm="1">
        <f t="array" aca="1" ref="AF96" ca="1">INDEX(コード化!$CG$5:$CQ$110,AF$3-6,$G96)</f>
        <v>800000</v>
      </c>
      <c r="AG96" s="280" t="str" cm="1">
        <f t="array" aca="1" ref="AG96" ca="1">INDEX(コード化!$CG$5:$CQ$110,AG$3-6,$G96)</f>
        <v>800000</v>
      </c>
      <c r="AH96" s="280" t="str" cm="1">
        <f t="array" aca="1" ref="AH96" ca="1">INDEX(コード化!$CG$5:$CQ$110,AH$3-6,$G96)</f>
        <v>800000</v>
      </c>
      <c r="AI96" s="280" t="str" cm="1">
        <f t="array" aca="1" ref="AI96" ca="1">INDEX(コード化!$CG$5:$CQ$110,AI$3-6,$G96)</f>
        <v>800000</v>
      </c>
      <c r="AJ96" s="280" t="str" cm="1">
        <f t="array" aca="1" ref="AJ96" ca="1">INDEX(コード化!$CG$5:$CQ$110,AJ$3-6,$G96)</f>
        <v>800000</v>
      </c>
      <c r="AK96" s="280" t="str" cm="1">
        <f t="array" aca="1" ref="AK96" ca="1">INDEX(コード化!$CG$5:$CQ$110,AK$3-6,$G96)</f>
        <v>800000</v>
      </c>
      <c r="AL96" s="280" t="str" cm="1">
        <f t="array" aca="1" ref="AL96" ca="1">INDEX(コード化!$CG$5:$CQ$110,AL$3-6,$G96)</f>
        <v>800000</v>
      </c>
      <c r="AM96" s="280" t="str" cm="1">
        <f t="array" aca="1" ref="AM96" ca="1">INDEX(コード化!$CG$5:$CQ$110,AM$3-6,$G96)</f>
        <v>800000</v>
      </c>
      <c r="AN96" s="280" t="str" cm="1">
        <f t="array" aca="1" ref="AN96" ca="1">INDEX(コード化!$CG$5:$CQ$110,AN$3-6,$G96)</f>
        <v>800000</v>
      </c>
      <c r="AO96" s="280" t="str" cm="1">
        <f t="array" aca="1" ref="AO96" ca="1">INDEX(コード化!$CG$5:$CQ$110,AO$3-6,$G96)</f>
        <v>800000</v>
      </c>
      <c r="AP96" s="280" t="str" cm="1">
        <f t="array" aca="1" ref="AP96" ca="1">INDEX(コード化!$CG$5:$CQ$110,AP$3-6,$G96)</f>
        <v>800000</v>
      </c>
      <c r="AQ96" s="280" t="str" cm="1">
        <f t="array" aca="1" ref="AQ96" ca="1">INDEX(コード化!$CG$5:$CQ$110,AQ$3-6,$G96)</f>
        <v>800000</v>
      </c>
      <c r="AR96" s="280" t="str" cm="1">
        <f t="array" aca="1" ref="AR96" ca="1">INDEX(コード化!$CG$5:$CQ$110,AR$3-6,$G96)</f>
        <v>800000</v>
      </c>
      <c r="AS96" s="280" t="str" cm="1">
        <f t="array" aca="1" ref="AS96" ca="1">INDEX(コード化!$CG$5:$CQ$110,AS$3-6,$G96)</f>
        <v>800000</v>
      </c>
      <c r="AT96" s="280" t="str" cm="1">
        <f t="array" aca="1" ref="AT96" ca="1">INDEX(コード化!$CG$5:$CQ$110,AT$3-6,$G96)</f>
        <v>800000</v>
      </c>
      <c r="AU96" s="280" t="str" cm="1">
        <f t="array" aca="1" ref="AU96" ca="1">INDEX(コード化!$CG$5:$CQ$110,AU$3-6,$G96)</f>
        <v>800000</v>
      </c>
      <c r="AV96" s="280" t="str" cm="1">
        <f t="array" aca="1" ref="AV96" ca="1">INDEX(コード化!$CG$5:$CQ$110,AV$3-6,$G96)</f>
        <v>800000</v>
      </c>
      <c r="AW96" s="280" t="str" cm="1">
        <f t="array" aca="1" ref="AW96" ca="1">INDEX(コード化!$CG$5:$CQ$110,AW$3-6,$G96)</f>
        <v>800000</v>
      </c>
      <c r="AX96" s="280" t="str" cm="1">
        <f t="array" aca="1" ref="AX96" ca="1">INDEX(コード化!$CG$5:$CQ$110,AX$3-6,$G96)</f>
        <v>800000</v>
      </c>
      <c r="AY96" s="280" t="str" cm="1">
        <f t="array" aca="1" ref="AY96" ca="1">INDEX(コード化!$CG$5:$CQ$110,AY$3-6,$G96)</f>
        <v>800000</v>
      </c>
      <c r="AZ96" s="280" t="str" cm="1">
        <f t="array" aca="1" ref="AZ96" ca="1">INDEX(コード化!$CG$5:$CQ$110,AZ$3-6,$G96)</f>
        <v>800000</v>
      </c>
      <c r="BA96" s="280" t="str" cm="1">
        <f t="array" aca="1" ref="BA96" ca="1">INDEX(コード化!$CG$5:$CQ$110,BA$3-6,$G96)</f>
        <v>800000</v>
      </c>
      <c r="BB96" s="280" t="str" cm="1">
        <f t="array" aca="1" ref="BB96" ca="1">INDEX(コード化!$CG$5:$CQ$110,BB$3-6,$G96)</f>
        <v>800000</v>
      </c>
      <c r="BC96" s="280" t="str" cm="1">
        <f t="array" aca="1" ref="BC96" ca="1">INDEX(コード化!$CG$5:$CQ$110,BC$3-6,$G96)</f>
        <v>800000</v>
      </c>
      <c r="BD96" s="280" t="str" cm="1">
        <f t="array" aca="1" ref="BD96" ca="1">INDEX(コード化!$CG$5:$CQ$110,BD$3-6,$G96)</f>
        <v>800000</v>
      </c>
      <c r="BE96" s="280" t="str" cm="1">
        <f t="array" aca="1" ref="BE96" ca="1">INDEX(コード化!$CG$5:$CQ$110,BE$3-6,$G96)</f>
        <v>800000</v>
      </c>
      <c r="BF96" s="280" t="str" cm="1">
        <f t="array" aca="1" ref="BF96" ca="1">INDEX(コード化!$CG$5:$CQ$110,BF$3-6,$G96)</f>
        <v>800000</v>
      </c>
      <c r="BG96" s="280" t="str" cm="1">
        <f t="array" aca="1" ref="BG96" ca="1">INDEX(コード化!$CG$5:$CQ$110,BG$3-6,$G96)</f>
        <v>800000</v>
      </c>
      <c r="BH96" s="280" t="str" cm="1">
        <f t="array" aca="1" ref="BH96" ca="1">INDEX(コード化!$CG$5:$CQ$110,BH$3-6,$G96)</f>
        <v>800000</v>
      </c>
      <c r="BI96" s="280" t="str" cm="1">
        <f t="array" aca="1" ref="BI96" ca="1">INDEX(コード化!$CG$5:$CQ$110,BI$3-6,$G96)</f>
        <v>800000</v>
      </c>
      <c r="BJ96" s="280" t="str" cm="1">
        <f t="array" aca="1" ref="BJ96" ca="1">INDEX(コード化!$CG$5:$CQ$110,BJ$3-6,$G96)</f>
        <v>800000</v>
      </c>
      <c r="BK96" s="280" t="str" cm="1">
        <f t="array" aca="1" ref="BK96" ca="1">INDEX(コード化!$CG$5:$CQ$110,BK$3-6,$G96)</f>
        <v>800000</v>
      </c>
      <c r="BL96" s="280" t="str" cm="1">
        <f t="array" aca="1" ref="BL96" ca="1">INDEX(コード化!$CG$5:$CQ$110,BL$3-6,$G96)</f>
        <v>800000</v>
      </c>
      <c r="BM96" s="280" t="str" cm="1">
        <f t="array" aca="1" ref="BM96" ca="1">INDEX(コード化!$CG$5:$CQ$110,BM$3-6,$G96)</f>
        <v>800000</v>
      </c>
      <c r="BN96" s="280" t="str" cm="1">
        <f t="array" aca="1" ref="BN96" ca="1">INDEX(コード化!$CG$5:$CQ$110,BN$3-6,$G96)</f>
        <v>800000</v>
      </c>
      <c r="BO96" s="280" t="str" cm="1">
        <f t="array" aca="1" ref="BO96" ca="1">INDEX(コード化!$CG$5:$CQ$110,BO$3-6,$G96)</f>
        <v>800000</v>
      </c>
      <c r="BP96" s="280" t="str" cm="1">
        <f t="array" aca="1" ref="BP96" ca="1">INDEX(コード化!$CG$5:$CQ$110,BP$3-6,$G96)</f>
        <v>800000</v>
      </c>
      <c r="BQ96" s="280" t="str" cm="1">
        <f t="array" aca="1" ref="BQ96" ca="1">INDEX(コード化!$CG$5:$CQ$110,BQ$3-6,$G96)</f>
        <v>800000</v>
      </c>
      <c r="BR96" s="280" t="str" cm="1">
        <f t="array" aca="1" ref="BR96" ca="1">INDEX(コード化!$CG$5:$CQ$110,BR$3-6,$G96)</f>
        <v>800000</v>
      </c>
      <c r="BS96" s="280" t="str" cm="1">
        <f t="array" aca="1" ref="BS96" ca="1">INDEX(コード化!$CG$5:$CQ$110,BS$3-6,$G96)</f>
        <v>800000</v>
      </c>
      <c r="BT96" s="280" t="str" cm="1">
        <f t="array" aca="1" ref="BT96" ca="1">INDEX(コード化!$CG$5:$CQ$110,BT$3-6,$G96)</f>
        <v>800000</v>
      </c>
      <c r="BU96" s="280" t="str" cm="1">
        <f t="array" aca="1" ref="BU96" ca="1">INDEX(コード化!$CG$5:$CQ$110,BU$3-6,$G96)</f>
        <v>800000</v>
      </c>
      <c r="BV96" s="280" t="str" cm="1">
        <f t="array" aca="1" ref="BV96" ca="1">INDEX(コード化!$CG$5:$CQ$110,BV$3-6,$G96)</f>
        <v>800000</v>
      </c>
      <c r="BW96" s="280" t="str" cm="1">
        <f t="array" aca="1" ref="BW96" ca="1">INDEX(コード化!$CG$5:$CQ$110,BW$3-6,$G96)</f>
        <v>800000</v>
      </c>
      <c r="BX96" s="280" t="str" cm="1">
        <f t="array" aca="1" ref="BX96" ca="1">INDEX(コード化!$CG$5:$CQ$110,BX$3-6,$G96)</f>
        <v>800000</v>
      </c>
      <c r="BY96" s="280" t="str" cm="1">
        <f t="array" aca="1" ref="BY96" ca="1">INDEX(コード化!$CG$5:$CQ$110,BY$3-6,$G96)</f>
        <v>800000</v>
      </c>
      <c r="BZ96" s="280" t="str" cm="1">
        <f t="array" aca="1" ref="BZ96" ca="1">INDEX(コード化!$CG$5:$CQ$110,BZ$3-6,$G96)</f>
        <v>800000</v>
      </c>
      <c r="CA96" s="280" t="str" cm="1">
        <f t="array" aca="1" ref="CA96" ca="1">INDEX(コード化!$CG$5:$CQ$110,CA$3-6,$G96)</f>
        <v>800000</v>
      </c>
      <c r="CB96" s="280" t="str" cm="1">
        <f t="array" aca="1" ref="CB96" ca="1">INDEX(コード化!$CG$5:$CQ$110,CB$3-6,$G96)</f>
        <v>800000</v>
      </c>
      <c r="CC96" s="280" t="str" cm="1">
        <f t="array" aca="1" ref="CC96" ca="1">INDEX(コード化!$CG$5:$CQ$110,CC$3-6,$G96)</f>
        <v>800000</v>
      </c>
      <c r="CD96" s="280" t="str" cm="1">
        <f t="array" aca="1" ref="CD96" ca="1">INDEX(コード化!$CG$5:$CQ$110,CD$3-6,$G96)</f>
        <v>800000</v>
      </c>
      <c r="CE96" s="280" t="str" cm="1">
        <f t="array" aca="1" ref="CE96" ca="1">INDEX(コード化!$CG$5:$CQ$110,CE$3-6,$G96)</f>
        <v>800000</v>
      </c>
      <c r="CF96" s="280" t="str" cm="1">
        <f t="array" aca="1" ref="CF96" ca="1">INDEX(コード化!$CG$5:$CQ$110,CF$3-6,$G96)</f>
        <v>800000</v>
      </c>
      <c r="CG96" s="280" t="str" cm="1">
        <f t="array" aca="1" ref="CG96" ca="1">INDEX(コード化!$CG$5:$CQ$110,CG$3-6,$G96)</f>
        <v>800000</v>
      </c>
      <c r="CH96" s="280" t="str" cm="1">
        <f t="array" aca="1" ref="CH96" ca="1">INDEX(コード化!$CG$5:$CQ$110,CH$3-6,$G96)</f>
        <v>800000</v>
      </c>
      <c r="CI96" s="280" t="str" cm="1">
        <f t="array" aca="1" ref="CI96" ca="1">INDEX(コード化!$CG$5:$CQ$110,CI$3-6,$G96)</f>
        <v>800000</v>
      </c>
      <c r="CJ96" s="280" t="str" cm="1">
        <f t="array" aca="1" ref="CJ96" ca="1">INDEX(コード化!$CG$5:$CQ$110,CJ$3-6,$G96)</f>
        <v>800000</v>
      </c>
      <c r="CK96" s="280" t="str" cm="1">
        <f t="array" aca="1" ref="CK96" ca="1">INDEX(コード化!$CG$5:$CQ$110,CK$3-6,$G96)</f>
        <v>800000</v>
      </c>
      <c r="CL96" s="280" t="str" cm="1">
        <f t="array" aca="1" ref="CL96" ca="1">INDEX(コード化!$CG$5:$CQ$110,CL$3-6,$G96)</f>
        <v>800000</v>
      </c>
      <c r="CM96" s="280" t="str" cm="1">
        <f t="array" aca="1" ref="CM96" ca="1">INDEX(コード化!$CG$5:$CQ$110,CM$3-6,$G96)</f>
        <v>800000</v>
      </c>
      <c r="CN96" s="280" t="str" cm="1">
        <f t="array" aca="1" ref="CN96" ca="1">INDEX(コード化!$CG$5:$CQ$110,CN$3-6,$G96)</f>
        <v>800000</v>
      </c>
      <c r="CO96" s="280" t="str" cm="1">
        <f t="array" aca="1" ref="CO96" ca="1">INDEX(コード化!$CG$5:$CQ$110,CO$3-6,$G96)</f>
        <v>800000</v>
      </c>
      <c r="CP96" s="280" t="str" cm="1">
        <f t="array" aca="1" ref="CP96" ca="1">INDEX(コード化!$CG$5:$CQ$110,CP$3-6,$G96)</f>
        <v>800000</v>
      </c>
      <c r="CQ96" s="280" t="str" cm="1">
        <f t="array" aca="1" ref="CQ96" ca="1">INDEX(コード化!$CG$5:$CQ$110,CQ$3-6,$G96)</f>
        <v>800000</v>
      </c>
      <c r="CR96" s="280" t="str" cm="1">
        <f t="array" aca="1" ref="CR96" ca="1">INDEX(コード化!$CG$5:$CQ$110,CR$3-6,$G96)</f>
        <v>800000</v>
      </c>
      <c r="CS96" s="280" t="str" cm="1">
        <f t="array" aca="1" ref="CS96" ca="1">INDEX(コード化!$CG$5:$CQ$110,CS$3-6,$G96)</f>
        <v>800000</v>
      </c>
      <c r="CT96" s="280" t="str" cm="1">
        <f t="array" aca="1" ref="CT96" ca="1">INDEX(コード化!$CG$5:$CQ$110,CT$3-6,$G96)</f>
        <v>800000</v>
      </c>
      <c r="CU96" s="280" t="str" cm="1">
        <f t="array" aca="1" ref="CU96" ca="1">INDEX(コード化!$CG$5:$CQ$110,CU$3-6,$G96)</f>
        <v>800000</v>
      </c>
      <c r="CV96" s="280" t="str" cm="1">
        <f t="array" aca="1" ref="CV96" ca="1">INDEX(コード化!$CG$5:$CQ$110,CV$3-6,$G96)</f>
        <v>800000</v>
      </c>
      <c r="CW96" s="280" t="str" cm="1">
        <f t="array" aca="1" ref="CW96" ca="1">INDEX(コード化!$CG$5:$CQ$110,CW$3-6,$G96)</f>
        <v>800000</v>
      </c>
      <c r="CX96" s="280" t="str" cm="1">
        <f t="array" aca="1" ref="CX96" ca="1">INDEX(コード化!$CG$5:$CQ$110,CX$3-6,$G96)</f>
        <v>800000</v>
      </c>
      <c r="CY96" s="280" t="str" cm="1">
        <f t="array" aca="1" ref="CY96" ca="1">INDEX(コード化!$CG$5:$CQ$110,CY$3-6,$G96)</f>
        <v>800000</v>
      </c>
      <c r="CZ96" s="280" t="str" cm="1">
        <f t="array" aca="1" ref="CZ96" ca="1">INDEX(コード化!$CG$5:$CQ$110,CZ$3-6,$G96)</f>
        <v>800000</v>
      </c>
      <c r="DA96" s="280" t="str" cm="1">
        <f t="array" aca="1" ref="DA96" ca="1">INDEX(コード化!$CG$5:$CQ$110,DA$3-6,$G96)</f>
        <v>800000</v>
      </c>
      <c r="DB96" s="280" t="str" cm="1">
        <f t="array" aca="1" ref="DB96" ca="1">INDEX(コード化!$CG$5:$CQ$110,DB$3-6,$G96)</f>
        <v>800000</v>
      </c>
      <c r="DC96" s="280" t="str" cm="1">
        <f t="array" aca="1" ref="DC96" ca="1">INDEX(コード化!$CG$5:$CQ$110,DC$3-6,$G96)</f>
        <v>800000</v>
      </c>
      <c r="DD96" s="280" t="str" cm="1">
        <f t="array" aca="1" ref="DD96" ca="1">INDEX(コード化!$CG$5:$CQ$110,DD$3-6,$G96)</f>
        <v>800000</v>
      </c>
      <c r="DE96" s="280" t="str" cm="1">
        <f t="array" aca="1" ref="DE96" ca="1">INDEX(コード化!$CG$5:$CQ$110,DE$3-6,$G96)</f>
        <v>800000</v>
      </c>
      <c r="DF96" s="280" t="str" cm="1">
        <f t="array" aca="1" ref="DF96" ca="1">INDEX(コード化!$CG$5:$CQ$110,DF$3-6,$G96)</f>
        <v>800000</v>
      </c>
      <c r="DG96" s="280" t="str" cm="1">
        <f t="array" aca="1" ref="DG96" ca="1">INDEX(コード化!$CG$5:$CQ$110,DG$3-6,$G96)</f>
        <v>800000</v>
      </c>
      <c r="DH96" s="280" t="str" cm="1">
        <f t="array" aca="1" ref="DH96" ca="1">INDEX(コード化!$CG$5:$CQ$110,DH$3-6,$G96)</f>
        <v>800000</v>
      </c>
      <c r="DI96" s="280" t="str" cm="1">
        <f t="array" aca="1" ref="DI96" ca="1">INDEX(コード化!$CG$5:$CQ$110,DI$3-6,$G96)</f>
        <v>800000</v>
      </c>
      <c r="DK96" s="80">
        <f>IF(MID(H96,5,1)="8",1,0)</f>
        <v>0</v>
      </c>
      <c r="DL96" s="80">
        <f t="shared" ref="DL96:FW96" si="66">IF(MID(I96,5,1)="8",1,0)</f>
        <v>0</v>
      </c>
      <c r="DM96" s="80">
        <f t="shared" si="66"/>
        <v>0</v>
      </c>
      <c r="DN96" s="80">
        <f t="shared" si="66"/>
        <v>0</v>
      </c>
      <c r="DO96" s="80">
        <f t="shared" si="66"/>
        <v>0</v>
      </c>
      <c r="DP96" s="80">
        <f t="shared" si="66"/>
        <v>0</v>
      </c>
      <c r="DQ96" s="80">
        <f t="shared" ca="1" si="66"/>
        <v>0</v>
      </c>
      <c r="DR96" s="80">
        <f t="shared" ca="1" si="66"/>
        <v>0</v>
      </c>
      <c r="DS96" s="80">
        <f t="shared" ca="1" si="66"/>
        <v>0</v>
      </c>
      <c r="DT96" s="80">
        <f t="shared" ca="1" si="66"/>
        <v>0</v>
      </c>
      <c r="DU96" s="80">
        <f t="shared" ca="1" si="66"/>
        <v>0</v>
      </c>
      <c r="DV96" s="80">
        <f t="shared" ca="1" si="66"/>
        <v>0</v>
      </c>
      <c r="DW96" s="80">
        <f t="shared" ca="1" si="66"/>
        <v>0</v>
      </c>
      <c r="DX96" s="80">
        <f t="shared" ca="1" si="66"/>
        <v>0</v>
      </c>
      <c r="DY96" s="80">
        <f t="shared" ca="1" si="66"/>
        <v>0</v>
      </c>
      <c r="DZ96" s="80">
        <f t="shared" ca="1" si="66"/>
        <v>0</v>
      </c>
      <c r="EA96" s="80">
        <f t="shared" ca="1" si="66"/>
        <v>0</v>
      </c>
      <c r="EB96" s="80">
        <f t="shared" ca="1" si="66"/>
        <v>0</v>
      </c>
      <c r="EC96" s="80">
        <f t="shared" ca="1" si="66"/>
        <v>0</v>
      </c>
      <c r="ED96" s="80">
        <f t="shared" ca="1" si="66"/>
        <v>0</v>
      </c>
      <c r="EE96" s="80">
        <f t="shared" ca="1" si="66"/>
        <v>0</v>
      </c>
      <c r="EF96" s="80">
        <f t="shared" ca="1" si="66"/>
        <v>0</v>
      </c>
      <c r="EG96" s="80">
        <f t="shared" ca="1" si="66"/>
        <v>0</v>
      </c>
      <c r="EH96" s="80">
        <f t="shared" ca="1" si="66"/>
        <v>0</v>
      </c>
      <c r="EI96" s="80">
        <f t="shared" ca="1" si="66"/>
        <v>0</v>
      </c>
      <c r="EJ96" s="80">
        <f t="shared" ca="1" si="66"/>
        <v>0</v>
      </c>
      <c r="EK96" s="80">
        <f t="shared" ca="1" si="66"/>
        <v>0</v>
      </c>
      <c r="EL96" s="80">
        <f t="shared" ca="1" si="66"/>
        <v>0</v>
      </c>
      <c r="EM96" s="80">
        <f t="shared" ca="1" si="66"/>
        <v>0</v>
      </c>
      <c r="EN96" s="80">
        <f t="shared" ca="1" si="66"/>
        <v>0</v>
      </c>
      <c r="EO96" s="80">
        <f t="shared" ca="1" si="66"/>
        <v>0</v>
      </c>
      <c r="EP96" s="80">
        <f t="shared" ca="1" si="66"/>
        <v>0</v>
      </c>
      <c r="EQ96" s="80">
        <f t="shared" ca="1" si="66"/>
        <v>0</v>
      </c>
      <c r="ER96" s="80">
        <f t="shared" ca="1" si="66"/>
        <v>0</v>
      </c>
      <c r="ES96" s="80">
        <f t="shared" ca="1" si="66"/>
        <v>0</v>
      </c>
      <c r="ET96" s="80">
        <f t="shared" ca="1" si="66"/>
        <v>0</v>
      </c>
      <c r="EU96" s="80">
        <f t="shared" ca="1" si="66"/>
        <v>0</v>
      </c>
      <c r="EV96" s="80">
        <f t="shared" ca="1" si="66"/>
        <v>0</v>
      </c>
      <c r="EW96" s="80">
        <f t="shared" ca="1" si="66"/>
        <v>0</v>
      </c>
      <c r="EX96" s="80">
        <f t="shared" ca="1" si="66"/>
        <v>0</v>
      </c>
      <c r="EY96" s="80">
        <f t="shared" ca="1" si="66"/>
        <v>0</v>
      </c>
      <c r="EZ96" s="80">
        <f t="shared" ca="1" si="66"/>
        <v>0</v>
      </c>
      <c r="FA96" s="80">
        <f t="shared" ca="1" si="66"/>
        <v>0</v>
      </c>
      <c r="FB96" s="80">
        <f t="shared" ca="1" si="66"/>
        <v>0</v>
      </c>
      <c r="FC96" s="80">
        <f t="shared" ca="1" si="66"/>
        <v>0</v>
      </c>
      <c r="FD96" s="80">
        <f t="shared" ca="1" si="66"/>
        <v>0</v>
      </c>
      <c r="FE96" s="80">
        <f t="shared" ca="1" si="66"/>
        <v>0</v>
      </c>
      <c r="FF96" s="80">
        <f t="shared" ca="1" si="66"/>
        <v>0</v>
      </c>
      <c r="FG96" s="80">
        <f t="shared" ca="1" si="66"/>
        <v>0</v>
      </c>
      <c r="FH96" s="80">
        <f t="shared" ca="1" si="66"/>
        <v>0</v>
      </c>
      <c r="FI96" s="80">
        <f t="shared" ca="1" si="66"/>
        <v>0</v>
      </c>
      <c r="FJ96" s="80">
        <f t="shared" ca="1" si="66"/>
        <v>0</v>
      </c>
      <c r="FK96" s="80">
        <f t="shared" ca="1" si="66"/>
        <v>0</v>
      </c>
      <c r="FL96" s="80">
        <f t="shared" ca="1" si="66"/>
        <v>0</v>
      </c>
      <c r="FM96" s="80">
        <f t="shared" ca="1" si="66"/>
        <v>0</v>
      </c>
      <c r="FN96" s="80">
        <f t="shared" ca="1" si="66"/>
        <v>0</v>
      </c>
      <c r="FO96" s="80">
        <f t="shared" ca="1" si="66"/>
        <v>0</v>
      </c>
      <c r="FP96" s="80">
        <f t="shared" ca="1" si="66"/>
        <v>0</v>
      </c>
      <c r="FQ96" s="80">
        <f t="shared" ca="1" si="66"/>
        <v>0</v>
      </c>
      <c r="FR96" s="80">
        <f t="shared" ca="1" si="66"/>
        <v>0</v>
      </c>
      <c r="FS96" s="80">
        <f t="shared" ca="1" si="66"/>
        <v>0</v>
      </c>
      <c r="FT96" s="80">
        <f t="shared" ca="1" si="66"/>
        <v>0</v>
      </c>
      <c r="FU96" s="80">
        <f t="shared" ca="1" si="66"/>
        <v>0</v>
      </c>
      <c r="FV96" s="80">
        <f t="shared" ca="1" si="66"/>
        <v>0</v>
      </c>
      <c r="FW96" s="80">
        <f t="shared" ca="1" si="66"/>
        <v>0</v>
      </c>
      <c r="FX96" s="80">
        <f t="shared" ref="FX96:HL96" ca="1" si="67">IF(MID(BU96,5,1)="8",1,0)</f>
        <v>0</v>
      </c>
      <c r="FY96" s="80">
        <f t="shared" ca="1" si="67"/>
        <v>0</v>
      </c>
      <c r="FZ96" s="80">
        <f t="shared" ca="1" si="67"/>
        <v>0</v>
      </c>
      <c r="GA96" s="80">
        <f t="shared" ca="1" si="67"/>
        <v>0</v>
      </c>
      <c r="GB96" s="80">
        <f t="shared" ca="1" si="67"/>
        <v>0</v>
      </c>
      <c r="GC96" s="80">
        <f t="shared" ca="1" si="67"/>
        <v>0</v>
      </c>
      <c r="GD96" s="80">
        <f t="shared" ca="1" si="67"/>
        <v>0</v>
      </c>
      <c r="GE96" s="80">
        <f t="shared" ca="1" si="67"/>
        <v>0</v>
      </c>
      <c r="GF96" s="80">
        <f t="shared" ca="1" si="67"/>
        <v>0</v>
      </c>
      <c r="GG96" s="80">
        <f t="shared" ca="1" si="67"/>
        <v>0</v>
      </c>
      <c r="GH96" s="80">
        <f t="shared" ca="1" si="67"/>
        <v>0</v>
      </c>
      <c r="GI96" s="80">
        <f t="shared" ca="1" si="67"/>
        <v>0</v>
      </c>
      <c r="GJ96" s="80">
        <f t="shared" ca="1" si="67"/>
        <v>0</v>
      </c>
      <c r="GK96" s="80">
        <f t="shared" ca="1" si="67"/>
        <v>0</v>
      </c>
      <c r="GL96" s="80">
        <f t="shared" ca="1" si="67"/>
        <v>0</v>
      </c>
      <c r="GM96" s="80">
        <f t="shared" ca="1" si="67"/>
        <v>0</v>
      </c>
      <c r="GN96" s="80">
        <f t="shared" ca="1" si="67"/>
        <v>0</v>
      </c>
      <c r="GO96" s="80">
        <f t="shared" ca="1" si="67"/>
        <v>0</v>
      </c>
      <c r="GP96" s="80">
        <f t="shared" ca="1" si="67"/>
        <v>0</v>
      </c>
      <c r="GQ96" s="80">
        <f t="shared" ca="1" si="67"/>
        <v>0</v>
      </c>
      <c r="GR96" s="80">
        <f t="shared" ca="1" si="67"/>
        <v>0</v>
      </c>
      <c r="GS96" s="80">
        <f t="shared" ca="1" si="67"/>
        <v>0</v>
      </c>
      <c r="GT96" s="80">
        <f t="shared" ca="1" si="67"/>
        <v>0</v>
      </c>
      <c r="GU96" s="80">
        <f t="shared" ca="1" si="67"/>
        <v>0</v>
      </c>
      <c r="GV96" s="80">
        <f t="shared" ca="1" si="67"/>
        <v>0</v>
      </c>
      <c r="GW96" s="80">
        <f t="shared" ca="1" si="67"/>
        <v>0</v>
      </c>
      <c r="GX96" s="80">
        <f t="shared" ca="1" si="67"/>
        <v>0</v>
      </c>
      <c r="GY96" s="80">
        <f t="shared" ca="1" si="67"/>
        <v>0</v>
      </c>
      <c r="GZ96" s="80">
        <f t="shared" ca="1" si="67"/>
        <v>0</v>
      </c>
      <c r="HA96" s="80">
        <f t="shared" ca="1" si="67"/>
        <v>0</v>
      </c>
      <c r="HB96" s="80">
        <f t="shared" ca="1" si="67"/>
        <v>0</v>
      </c>
      <c r="HC96" s="80">
        <f t="shared" ca="1" si="67"/>
        <v>0</v>
      </c>
      <c r="HD96" s="80">
        <f t="shared" ca="1" si="67"/>
        <v>0</v>
      </c>
      <c r="HE96" s="80">
        <f t="shared" ca="1" si="67"/>
        <v>0</v>
      </c>
      <c r="HF96" s="80">
        <f t="shared" ca="1" si="67"/>
        <v>0</v>
      </c>
      <c r="HG96" s="80">
        <f t="shared" ca="1" si="67"/>
        <v>0</v>
      </c>
      <c r="HH96" s="80">
        <f t="shared" ca="1" si="67"/>
        <v>0</v>
      </c>
      <c r="HI96" s="80">
        <f t="shared" ca="1" si="67"/>
        <v>0</v>
      </c>
      <c r="HJ96" s="80">
        <f t="shared" ca="1" si="67"/>
        <v>0</v>
      </c>
      <c r="HK96" s="80">
        <f t="shared" ca="1" si="67"/>
        <v>0</v>
      </c>
      <c r="HL96" s="80">
        <f t="shared" ca="1" si="67"/>
        <v>0</v>
      </c>
    </row>
    <row r="97" spans="1:220" s="80" customFormat="1" ht="26" x14ac:dyDescent="0.2">
      <c r="A97" s="268">
        <v>100</v>
      </c>
      <c r="B97" s="269" t="s">
        <v>2458</v>
      </c>
      <c r="C97" s="269" t="s">
        <v>2463</v>
      </c>
      <c r="D97" s="270" t="s">
        <v>2506</v>
      </c>
      <c r="E97" s="250"/>
      <c r="G97" s="80">
        <v>8</v>
      </c>
      <c r="H97" s="280" t="str" cm="1">
        <f t="array" ref="H97">INDEX(コード化!$CG$5:$CQ$110,H$3-6,$G97)</f>
        <v>800000</v>
      </c>
      <c r="I97" s="280" t="str" cm="1">
        <f t="array" ref="I97">INDEX(コード化!$CG$5:$CQ$110,I$3-6,$G97)</f>
        <v>800000</v>
      </c>
      <c r="J97" s="280" t="str" cm="1">
        <f t="array" ref="J97">INDEX(コード化!$CG$5:$CQ$110,J$3-6,$G97)</f>
        <v>800000</v>
      </c>
      <c r="K97" s="280" t="str" cm="1">
        <f t="array" ref="K97">INDEX(コード化!$CG$5:$CQ$110,K$3-6,$G97)</f>
        <v>800000</v>
      </c>
      <c r="L97" s="280" t="str" cm="1">
        <f t="array" ref="L97">INDEX(コード化!$CG$5:$CQ$110,L$3-6,$G97)</f>
        <v>800000</v>
      </c>
      <c r="M97" s="280" t="str" cm="1">
        <f t="array" ref="M97">INDEX(コード化!$CG$5:$CQ$110,M$3-6,$G97)</f>
        <v>800000</v>
      </c>
      <c r="N97" s="280" t="str" cm="1">
        <f t="array" aca="1" ref="N97" ca="1">INDEX(コード化!$CG$5:$CQ$110,N$3-6,$G97)</f>
        <v>800000</v>
      </c>
      <c r="O97" s="280" t="str" cm="1">
        <f t="array" aca="1" ref="O97" ca="1">INDEX(コード化!$CG$5:$CQ$110,O$3-6,$G97)</f>
        <v>800000</v>
      </c>
      <c r="P97" s="280" t="str" cm="1">
        <f t="array" aca="1" ref="P97" ca="1">INDEX(コード化!$CG$5:$CQ$110,P$3-6,$G97)</f>
        <v>800000</v>
      </c>
      <c r="Q97" s="280" t="str" cm="1">
        <f t="array" aca="1" ref="Q97" ca="1">INDEX(コード化!$CG$5:$CQ$110,Q$3-6,$G97)</f>
        <v>800000</v>
      </c>
      <c r="R97" s="280" t="str" cm="1">
        <f t="array" aca="1" ref="R97" ca="1">INDEX(コード化!$CG$5:$CQ$110,R$3-6,$G97)</f>
        <v>800000</v>
      </c>
      <c r="S97" s="280" t="str" cm="1">
        <f t="array" aca="1" ref="S97" ca="1">INDEX(コード化!$CG$5:$CQ$110,S$3-6,$G97)</f>
        <v>800000</v>
      </c>
      <c r="T97" s="280" t="str" cm="1">
        <f t="array" aca="1" ref="T97" ca="1">INDEX(コード化!$CG$5:$CQ$110,T$3-6,$G97)</f>
        <v>800000</v>
      </c>
      <c r="U97" s="280" t="str" cm="1">
        <f t="array" aca="1" ref="U97" ca="1">INDEX(コード化!$CG$5:$CQ$110,U$3-6,$G97)</f>
        <v>800000</v>
      </c>
      <c r="V97" s="280" t="str" cm="1">
        <f t="array" aca="1" ref="V97" ca="1">INDEX(コード化!$CG$5:$CQ$110,V$3-6,$G97)</f>
        <v>800000</v>
      </c>
      <c r="W97" s="280" t="str" cm="1">
        <f t="array" aca="1" ref="W97" ca="1">INDEX(コード化!$CG$5:$CQ$110,W$3-6,$G97)</f>
        <v>800000</v>
      </c>
      <c r="X97" s="280" t="str" cm="1">
        <f t="array" aca="1" ref="X97" ca="1">INDEX(コード化!$CG$5:$CQ$110,X$3-6,$G97)</f>
        <v>800000</v>
      </c>
      <c r="Y97" s="280" t="str" cm="1">
        <f t="array" aca="1" ref="Y97" ca="1">INDEX(コード化!$CG$5:$CQ$110,Y$3-6,$G97)</f>
        <v>800000</v>
      </c>
      <c r="Z97" s="280" t="str" cm="1">
        <f t="array" aca="1" ref="Z97" ca="1">INDEX(コード化!$CG$5:$CQ$110,Z$3-6,$G97)</f>
        <v>800000</v>
      </c>
      <c r="AA97" s="280" t="str" cm="1">
        <f t="array" aca="1" ref="AA97" ca="1">INDEX(コード化!$CG$5:$CQ$110,AA$3-6,$G97)</f>
        <v>800000</v>
      </c>
      <c r="AB97" s="280" t="str" cm="1">
        <f t="array" aca="1" ref="AB97" ca="1">INDEX(コード化!$CG$5:$CQ$110,AB$3-6,$G97)</f>
        <v>800000</v>
      </c>
      <c r="AC97" s="280" t="str" cm="1">
        <f t="array" aca="1" ref="AC97" ca="1">INDEX(コード化!$CG$5:$CQ$110,AC$3-6,$G97)</f>
        <v>800000</v>
      </c>
      <c r="AD97" s="280" t="str" cm="1">
        <f t="array" aca="1" ref="AD97" ca="1">INDEX(コード化!$CG$5:$CQ$110,AD$3-6,$G97)</f>
        <v>800000</v>
      </c>
      <c r="AE97" s="280" t="str" cm="1">
        <f t="array" aca="1" ref="AE97" ca="1">INDEX(コード化!$CG$5:$CQ$110,AE$3-6,$G97)</f>
        <v>800000</v>
      </c>
      <c r="AF97" s="280" t="str" cm="1">
        <f t="array" aca="1" ref="AF97" ca="1">INDEX(コード化!$CG$5:$CQ$110,AF$3-6,$G97)</f>
        <v>800000</v>
      </c>
      <c r="AG97" s="280" t="str" cm="1">
        <f t="array" aca="1" ref="AG97" ca="1">INDEX(コード化!$CG$5:$CQ$110,AG$3-6,$G97)</f>
        <v>800000</v>
      </c>
      <c r="AH97" s="280" t="str" cm="1">
        <f t="array" aca="1" ref="AH97" ca="1">INDEX(コード化!$CG$5:$CQ$110,AH$3-6,$G97)</f>
        <v>800000</v>
      </c>
      <c r="AI97" s="280" t="str" cm="1">
        <f t="array" aca="1" ref="AI97" ca="1">INDEX(コード化!$CG$5:$CQ$110,AI$3-6,$G97)</f>
        <v>800000</v>
      </c>
      <c r="AJ97" s="280" t="str" cm="1">
        <f t="array" aca="1" ref="AJ97" ca="1">INDEX(コード化!$CG$5:$CQ$110,AJ$3-6,$G97)</f>
        <v>800000</v>
      </c>
      <c r="AK97" s="280" t="str" cm="1">
        <f t="array" aca="1" ref="AK97" ca="1">INDEX(コード化!$CG$5:$CQ$110,AK$3-6,$G97)</f>
        <v>800000</v>
      </c>
      <c r="AL97" s="280" t="str" cm="1">
        <f t="array" aca="1" ref="AL97" ca="1">INDEX(コード化!$CG$5:$CQ$110,AL$3-6,$G97)</f>
        <v>800000</v>
      </c>
      <c r="AM97" s="280" t="str" cm="1">
        <f t="array" aca="1" ref="AM97" ca="1">INDEX(コード化!$CG$5:$CQ$110,AM$3-6,$G97)</f>
        <v>800000</v>
      </c>
      <c r="AN97" s="280" t="str" cm="1">
        <f t="array" aca="1" ref="AN97" ca="1">INDEX(コード化!$CG$5:$CQ$110,AN$3-6,$G97)</f>
        <v>800000</v>
      </c>
      <c r="AO97" s="280" t="str" cm="1">
        <f t="array" aca="1" ref="AO97" ca="1">INDEX(コード化!$CG$5:$CQ$110,AO$3-6,$G97)</f>
        <v>800000</v>
      </c>
      <c r="AP97" s="280" t="str" cm="1">
        <f t="array" aca="1" ref="AP97" ca="1">INDEX(コード化!$CG$5:$CQ$110,AP$3-6,$G97)</f>
        <v>800000</v>
      </c>
      <c r="AQ97" s="280" t="str" cm="1">
        <f t="array" aca="1" ref="AQ97" ca="1">INDEX(コード化!$CG$5:$CQ$110,AQ$3-6,$G97)</f>
        <v>800000</v>
      </c>
      <c r="AR97" s="280" t="str" cm="1">
        <f t="array" aca="1" ref="AR97" ca="1">INDEX(コード化!$CG$5:$CQ$110,AR$3-6,$G97)</f>
        <v>800000</v>
      </c>
      <c r="AS97" s="280" t="str" cm="1">
        <f t="array" aca="1" ref="AS97" ca="1">INDEX(コード化!$CG$5:$CQ$110,AS$3-6,$G97)</f>
        <v>800000</v>
      </c>
      <c r="AT97" s="280" t="str" cm="1">
        <f t="array" aca="1" ref="AT97" ca="1">INDEX(コード化!$CG$5:$CQ$110,AT$3-6,$G97)</f>
        <v>800000</v>
      </c>
      <c r="AU97" s="280" t="str" cm="1">
        <f t="array" aca="1" ref="AU97" ca="1">INDEX(コード化!$CG$5:$CQ$110,AU$3-6,$G97)</f>
        <v>800000</v>
      </c>
      <c r="AV97" s="280" t="str" cm="1">
        <f t="array" aca="1" ref="AV97" ca="1">INDEX(コード化!$CG$5:$CQ$110,AV$3-6,$G97)</f>
        <v>800000</v>
      </c>
      <c r="AW97" s="280" t="str" cm="1">
        <f t="array" aca="1" ref="AW97" ca="1">INDEX(コード化!$CG$5:$CQ$110,AW$3-6,$G97)</f>
        <v>800000</v>
      </c>
      <c r="AX97" s="280" t="str" cm="1">
        <f t="array" aca="1" ref="AX97" ca="1">INDEX(コード化!$CG$5:$CQ$110,AX$3-6,$G97)</f>
        <v>800000</v>
      </c>
      <c r="AY97" s="280" t="str" cm="1">
        <f t="array" aca="1" ref="AY97" ca="1">INDEX(コード化!$CG$5:$CQ$110,AY$3-6,$G97)</f>
        <v>800000</v>
      </c>
      <c r="AZ97" s="280" t="str" cm="1">
        <f t="array" aca="1" ref="AZ97" ca="1">INDEX(コード化!$CG$5:$CQ$110,AZ$3-6,$G97)</f>
        <v>800000</v>
      </c>
      <c r="BA97" s="280" t="str" cm="1">
        <f t="array" aca="1" ref="BA97" ca="1">INDEX(コード化!$CG$5:$CQ$110,BA$3-6,$G97)</f>
        <v>800000</v>
      </c>
      <c r="BB97" s="280" t="str" cm="1">
        <f t="array" aca="1" ref="BB97" ca="1">INDEX(コード化!$CG$5:$CQ$110,BB$3-6,$G97)</f>
        <v>800000</v>
      </c>
      <c r="BC97" s="280" t="str" cm="1">
        <f t="array" aca="1" ref="BC97" ca="1">INDEX(コード化!$CG$5:$CQ$110,BC$3-6,$G97)</f>
        <v>800000</v>
      </c>
      <c r="BD97" s="280" t="str" cm="1">
        <f t="array" aca="1" ref="BD97" ca="1">INDEX(コード化!$CG$5:$CQ$110,BD$3-6,$G97)</f>
        <v>800000</v>
      </c>
      <c r="BE97" s="280" t="str" cm="1">
        <f t="array" aca="1" ref="BE97" ca="1">INDEX(コード化!$CG$5:$CQ$110,BE$3-6,$G97)</f>
        <v>800000</v>
      </c>
      <c r="BF97" s="280" t="str" cm="1">
        <f t="array" aca="1" ref="BF97" ca="1">INDEX(コード化!$CG$5:$CQ$110,BF$3-6,$G97)</f>
        <v>800000</v>
      </c>
      <c r="BG97" s="280" t="str" cm="1">
        <f t="array" aca="1" ref="BG97" ca="1">INDEX(コード化!$CG$5:$CQ$110,BG$3-6,$G97)</f>
        <v>800000</v>
      </c>
      <c r="BH97" s="280" t="str" cm="1">
        <f t="array" aca="1" ref="BH97" ca="1">INDEX(コード化!$CG$5:$CQ$110,BH$3-6,$G97)</f>
        <v>800000</v>
      </c>
      <c r="BI97" s="280" t="str" cm="1">
        <f t="array" aca="1" ref="BI97" ca="1">INDEX(コード化!$CG$5:$CQ$110,BI$3-6,$G97)</f>
        <v>800000</v>
      </c>
      <c r="BJ97" s="280" t="str" cm="1">
        <f t="array" aca="1" ref="BJ97" ca="1">INDEX(コード化!$CG$5:$CQ$110,BJ$3-6,$G97)</f>
        <v>800000</v>
      </c>
      <c r="BK97" s="280" t="str" cm="1">
        <f t="array" aca="1" ref="BK97" ca="1">INDEX(コード化!$CG$5:$CQ$110,BK$3-6,$G97)</f>
        <v>800000</v>
      </c>
      <c r="BL97" s="280" t="str" cm="1">
        <f t="array" aca="1" ref="BL97" ca="1">INDEX(コード化!$CG$5:$CQ$110,BL$3-6,$G97)</f>
        <v>800000</v>
      </c>
      <c r="BM97" s="280" t="str" cm="1">
        <f t="array" aca="1" ref="BM97" ca="1">INDEX(コード化!$CG$5:$CQ$110,BM$3-6,$G97)</f>
        <v>800000</v>
      </c>
      <c r="BN97" s="280" t="str" cm="1">
        <f t="array" aca="1" ref="BN97" ca="1">INDEX(コード化!$CG$5:$CQ$110,BN$3-6,$G97)</f>
        <v>800000</v>
      </c>
      <c r="BO97" s="280" t="str" cm="1">
        <f t="array" aca="1" ref="BO97" ca="1">INDEX(コード化!$CG$5:$CQ$110,BO$3-6,$G97)</f>
        <v>800000</v>
      </c>
      <c r="BP97" s="280" t="str" cm="1">
        <f t="array" aca="1" ref="BP97" ca="1">INDEX(コード化!$CG$5:$CQ$110,BP$3-6,$G97)</f>
        <v>800000</v>
      </c>
      <c r="BQ97" s="280" t="str" cm="1">
        <f t="array" aca="1" ref="BQ97" ca="1">INDEX(コード化!$CG$5:$CQ$110,BQ$3-6,$G97)</f>
        <v>800000</v>
      </c>
      <c r="BR97" s="280" t="str" cm="1">
        <f t="array" aca="1" ref="BR97" ca="1">INDEX(コード化!$CG$5:$CQ$110,BR$3-6,$G97)</f>
        <v>800000</v>
      </c>
      <c r="BS97" s="280" t="str" cm="1">
        <f t="array" aca="1" ref="BS97" ca="1">INDEX(コード化!$CG$5:$CQ$110,BS$3-6,$G97)</f>
        <v>800000</v>
      </c>
      <c r="BT97" s="280" t="str" cm="1">
        <f t="array" aca="1" ref="BT97" ca="1">INDEX(コード化!$CG$5:$CQ$110,BT$3-6,$G97)</f>
        <v>800000</v>
      </c>
      <c r="BU97" s="280" t="str" cm="1">
        <f t="array" aca="1" ref="BU97" ca="1">INDEX(コード化!$CG$5:$CQ$110,BU$3-6,$G97)</f>
        <v>800000</v>
      </c>
      <c r="BV97" s="280" t="str" cm="1">
        <f t="array" aca="1" ref="BV97" ca="1">INDEX(コード化!$CG$5:$CQ$110,BV$3-6,$G97)</f>
        <v>800000</v>
      </c>
      <c r="BW97" s="280" t="str" cm="1">
        <f t="array" aca="1" ref="BW97" ca="1">INDEX(コード化!$CG$5:$CQ$110,BW$3-6,$G97)</f>
        <v>800000</v>
      </c>
      <c r="BX97" s="280" t="str" cm="1">
        <f t="array" aca="1" ref="BX97" ca="1">INDEX(コード化!$CG$5:$CQ$110,BX$3-6,$G97)</f>
        <v>800000</v>
      </c>
      <c r="BY97" s="280" t="str" cm="1">
        <f t="array" aca="1" ref="BY97" ca="1">INDEX(コード化!$CG$5:$CQ$110,BY$3-6,$G97)</f>
        <v>800000</v>
      </c>
      <c r="BZ97" s="280" t="str" cm="1">
        <f t="array" aca="1" ref="BZ97" ca="1">INDEX(コード化!$CG$5:$CQ$110,BZ$3-6,$G97)</f>
        <v>800000</v>
      </c>
      <c r="CA97" s="280" t="str" cm="1">
        <f t="array" aca="1" ref="CA97" ca="1">INDEX(コード化!$CG$5:$CQ$110,CA$3-6,$G97)</f>
        <v>800000</v>
      </c>
      <c r="CB97" s="280" t="str" cm="1">
        <f t="array" aca="1" ref="CB97" ca="1">INDEX(コード化!$CG$5:$CQ$110,CB$3-6,$G97)</f>
        <v>800000</v>
      </c>
      <c r="CC97" s="280" t="str" cm="1">
        <f t="array" aca="1" ref="CC97" ca="1">INDEX(コード化!$CG$5:$CQ$110,CC$3-6,$G97)</f>
        <v>800000</v>
      </c>
      <c r="CD97" s="280" t="str" cm="1">
        <f t="array" aca="1" ref="CD97" ca="1">INDEX(コード化!$CG$5:$CQ$110,CD$3-6,$G97)</f>
        <v>800000</v>
      </c>
      <c r="CE97" s="280" t="str" cm="1">
        <f t="array" aca="1" ref="CE97" ca="1">INDEX(コード化!$CG$5:$CQ$110,CE$3-6,$G97)</f>
        <v>800000</v>
      </c>
      <c r="CF97" s="280" t="str" cm="1">
        <f t="array" aca="1" ref="CF97" ca="1">INDEX(コード化!$CG$5:$CQ$110,CF$3-6,$G97)</f>
        <v>800000</v>
      </c>
      <c r="CG97" s="280" t="str" cm="1">
        <f t="array" aca="1" ref="CG97" ca="1">INDEX(コード化!$CG$5:$CQ$110,CG$3-6,$G97)</f>
        <v>800000</v>
      </c>
      <c r="CH97" s="280" t="str" cm="1">
        <f t="array" aca="1" ref="CH97" ca="1">INDEX(コード化!$CG$5:$CQ$110,CH$3-6,$G97)</f>
        <v>800000</v>
      </c>
      <c r="CI97" s="280" t="str" cm="1">
        <f t="array" aca="1" ref="CI97" ca="1">INDEX(コード化!$CG$5:$CQ$110,CI$3-6,$G97)</f>
        <v>800000</v>
      </c>
      <c r="CJ97" s="280" t="str" cm="1">
        <f t="array" aca="1" ref="CJ97" ca="1">INDEX(コード化!$CG$5:$CQ$110,CJ$3-6,$G97)</f>
        <v>800000</v>
      </c>
      <c r="CK97" s="280" t="str" cm="1">
        <f t="array" aca="1" ref="CK97" ca="1">INDEX(コード化!$CG$5:$CQ$110,CK$3-6,$G97)</f>
        <v>800000</v>
      </c>
      <c r="CL97" s="280" t="str" cm="1">
        <f t="array" aca="1" ref="CL97" ca="1">INDEX(コード化!$CG$5:$CQ$110,CL$3-6,$G97)</f>
        <v>800000</v>
      </c>
      <c r="CM97" s="280" t="str" cm="1">
        <f t="array" aca="1" ref="CM97" ca="1">INDEX(コード化!$CG$5:$CQ$110,CM$3-6,$G97)</f>
        <v>800000</v>
      </c>
      <c r="CN97" s="280" t="str" cm="1">
        <f t="array" aca="1" ref="CN97" ca="1">INDEX(コード化!$CG$5:$CQ$110,CN$3-6,$G97)</f>
        <v>800000</v>
      </c>
      <c r="CO97" s="280" t="str" cm="1">
        <f t="array" aca="1" ref="CO97" ca="1">INDEX(コード化!$CG$5:$CQ$110,CO$3-6,$G97)</f>
        <v>800000</v>
      </c>
      <c r="CP97" s="280" t="str" cm="1">
        <f t="array" aca="1" ref="CP97" ca="1">INDEX(コード化!$CG$5:$CQ$110,CP$3-6,$G97)</f>
        <v>800000</v>
      </c>
      <c r="CQ97" s="280" t="str" cm="1">
        <f t="array" aca="1" ref="CQ97" ca="1">INDEX(コード化!$CG$5:$CQ$110,CQ$3-6,$G97)</f>
        <v>800000</v>
      </c>
      <c r="CR97" s="280" t="str" cm="1">
        <f t="array" aca="1" ref="CR97" ca="1">INDEX(コード化!$CG$5:$CQ$110,CR$3-6,$G97)</f>
        <v>800000</v>
      </c>
      <c r="CS97" s="280" t="str" cm="1">
        <f t="array" aca="1" ref="CS97" ca="1">INDEX(コード化!$CG$5:$CQ$110,CS$3-6,$G97)</f>
        <v>800000</v>
      </c>
      <c r="CT97" s="280" t="str" cm="1">
        <f t="array" aca="1" ref="CT97" ca="1">INDEX(コード化!$CG$5:$CQ$110,CT$3-6,$G97)</f>
        <v>800000</v>
      </c>
      <c r="CU97" s="280" t="str" cm="1">
        <f t="array" aca="1" ref="CU97" ca="1">INDEX(コード化!$CG$5:$CQ$110,CU$3-6,$G97)</f>
        <v>800000</v>
      </c>
      <c r="CV97" s="280" t="str" cm="1">
        <f t="array" aca="1" ref="CV97" ca="1">INDEX(コード化!$CG$5:$CQ$110,CV$3-6,$G97)</f>
        <v>800000</v>
      </c>
      <c r="CW97" s="280" t="str" cm="1">
        <f t="array" aca="1" ref="CW97" ca="1">INDEX(コード化!$CG$5:$CQ$110,CW$3-6,$G97)</f>
        <v>800000</v>
      </c>
      <c r="CX97" s="280" t="str" cm="1">
        <f t="array" aca="1" ref="CX97" ca="1">INDEX(コード化!$CG$5:$CQ$110,CX$3-6,$G97)</f>
        <v>800000</v>
      </c>
      <c r="CY97" s="280" t="str" cm="1">
        <f t="array" aca="1" ref="CY97" ca="1">INDEX(コード化!$CG$5:$CQ$110,CY$3-6,$G97)</f>
        <v>800000</v>
      </c>
      <c r="CZ97" s="280" t="str" cm="1">
        <f t="array" aca="1" ref="CZ97" ca="1">INDEX(コード化!$CG$5:$CQ$110,CZ$3-6,$G97)</f>
        <v>800000</v>
      </c>
      <c r="DA97" s="280" t="str" cm="1">
        <f t="array" aca="1" ref="DA97" ca="1">INDEX(コード化!$CG$5:$CQ$110,DA$3-6,$G97)</f>
        <v>800000</v>
      </c>
      <c r="DB97" s="280" t="str" cm="1">
        <f t="array" aca="1" ref="DB97" ca="1">INDEX(コード化!$CG$5:$CQ$110,DB$3-6,$G97)</f>
        <v>800000</v>
      </c>
      <c r="DC97" s="280" t="str" cm="1">
        <f t="array" aca="1" ref="DC97" ca="1">INDEX(コード化!$CG$5:$CQ$110,DC$3-6,$G97)</f>
        <v>800000</v>
      </c>
      <c r="DD97" s="280" t="str" cm="1">
        <f t="array" aca="1" ref="DD97" ca="1">INDEX(コード化!$CG$5:$CQ$110,DD$3-6,$G97)</f>
        <v>800000</v>
      </c>
      <c r="DE97" s="280" t="str" cm="1">
        <f t="array" aca="1" ref="DE97" ca="1">INDEX(コード化!$CG$5:$CQ$110,DE$3-6,$G97)</f>
        <v>800000</v>
      </c>
      <c r="DF97" s="280" t="str" cm="1">
        <f t="array" aca="1" ref="DF97" ca="1">INDEX(コード化!$CG$5:$CQ$110,DF$3-6,$G97)</f>
        <v>800000</v>
      </c>
      <c r="DG97" s="280" t="str" cm="1">
        <f t="array" aca="1" ref="DG97" ca="1">INDEX(コード化!$CG$5:$CQ$110,DG$3-6,$G97)</f>
        <v>800000</v>
      </c>
      <c r="DH97" s="280" t="str" cm="1">
        <f t="array" aca="1" ref="DH97" ca="1">INDEX(コード化!$CG$5:$CQ$110,DH$3-6,$G97)</f>
        <v>800000</v>
      </c>
      <c r="DI97" s="280" t="str" cm="1">
        <f t="array" aca="1" ref="DI97" ca="1">INDEX(コード化!$CG$5:$CQ$110,DI$3-6,$G97)</f>
        <v>800000</v>
      </c>
      <c r="DK97" s="80">
        <f>IF(MID(H97,6,1)="2",1,0)</f>
        <v>0</v>
      </c>
      <c r="DL97" s="80">
        <f t="shared" ref="DL97:FW97" si="68">IF(MID(I97,6,1)="2",1,0)</f>
        <v>0</v>
      </c>
      <c r="DM97" s="80">
        <f t="shared" si="68"/>
        <v>0</v>
      </c>
      <c r="DN97" s="80">
        <f t="shared" si="68"/>
        <v>0</v>
      </c>
      <c r="DO97" s="80">
        <f t="shared" si="68"/>
        <v>0</v>
      </c>
      <c r="DP97" s="80">
        <f t="shared" si="68"/>
        <v>0</v>
      </c>
      <c r="DQ97" s="80">
        <f t="shared" ca="1" si="68"/>
        <v>0</v>
      </c>
      <c r="DR97" s="80">
        <f t="shared" ca="1" si="68"/>
        <v>0</v>
      </c>
      <c r="DS97" s="80">
        <f t="shared" ca="1" si="68"/>
        <v>0</v>
      </c>
      <c r="DT97" s="80">
        <f t="shared" ca="1" si="68"/>
        <v>0</v>
      </c>
      <c r="DU97" s="80">
        <f t="shared" ca="1" si="68"/>
        <v>0</v>
      </c>
      <c r="DV97" s="80">
        <f t="shared" ca="1" si="68"/>
        <v>0</v>
      </c>
      <c r="DW97" s="80">
        <f t="shared" ca="1" si="68"/>
        <v>0</v>
      </c>
      <c r="DX97" s="80">
        <f t="shared" ca="1" si="68"/>
        <v>0</v>
      </c>
      <c r="DY97" s="80">
        <f t="shared" ca="1" si="68"/>
        <v>0</v>
      </c>
      <c r="DZ97" s="80">
        <f t="shared" ca="1" si="68"/>
        <v>0</v>
      </c>
      <c r="EA97" s="80">
        <f t="shared" ca="1" si="68"/>
        <v>0</v>
      </c>
      <c r="EB97" s="80">
        <f t="shared" ca="1" si="68"/>
        <v>0</v>
      </c>
      <c r="EC97" s="80">
        <f t="shared" ca="1" si="68"/>
        <v>0</v>
      </c>
      <c r="ED97" s="80">
        <f t="shared" ca="1" si="68"/>
        <v>0</v>
      </c>
      <c r="EE97" s="80">
        <f t="shared" ca="1" si="68"/>
        <v>0</v>
      </c>
      <c r="EF97" s="80">
        <f t="shared" ca="1" si="68"/>
        <v>0</v>
      </c>
      <c r="EG97" s="80">
        <f t="shared" ca="1" si="68"/>
        <v>0</v>
      </c>
      <c r="EH97" s="80">
        <f t="shared" ca="1" si="68"/>
        <v>0</v>
      </c>
      <c r="EI97" s="80">
        <f t="shared" ca="1" si="68"/>
        <v>0</v>
      </c>
      <c r="EJ97" s="80">
        <f t="shared" ca="1" si="68"/>
        <v>0</v>
      </c>
      <c r="EK97" s="80">
        <f t="shared" ca="1" si="68"/>
        <v>0</v>
      </c>
      <c r="EL97" s="80">
        <f t="shared" ca="1" si="68"/>
        <v>0</v>
      </c>
      <c r="EM97" s="80">
        <f t="shared" ca="1" si="68"/>
        <v>0</v>
      </c>
      <c r="EN97" s="80">
        <f t="shared" ca="1" si="68"/>
        <v>0</v>
      </c>
      <c r="EO97" s="80">
        <f t="shared" ca="1" si="68"/>
        <v>0</v>
      </c>
      <c r="EP97" s="80">
        <f t="shared" ca="1" si="68"/>
        <v>0</v>
      </c>
      <c r="EQ97" s="80">
        <f t="shared" ca="1" si="68"/>
        <v>0</v>
      </c>
      <c r="ER97" s="80">
        <f t="shared" ca="1" si="68"/>
        <v>0</v>
      </c>
      <c r="ES97" s="80">
        <f t="shared" ca="1" si="68"/>
        <v>0</v>
      </c>
      <c r="ET97" s="80">
        <f t="shared" ca="1" si="68"/>
        <v>0</v>
      </c>
      <c r="EU97" s="80">
        <f t="shared" ca="1" si="68"/>
        <v>0</v>
      </c>
      <c r="EV97" s="80">
        <f t="shared" ca="1" si="68"/>
        <v>0</v>
      </c>
      <c r="EW97" s="80">
        <f t="shared" ca="1" si="68"/>
        <v>0</v>
      </c>
      <c r="EX97" s="80">
        <f t="shared" ca="1" si="68"/>
        <v>0</v>
      </c>
      <c r="EY97" s="80">
        <f t="shared" ca="1" si="68"/>
        <v>0</v>
      </c>
      <c r="EZ97" s="80">
        <f t="shared" ca="1" si="68"/>
        <v>0</v>
      </c>
      <c r="FA97" s="80">
        <f t="shared" ca="1" si="68"/>
        <v>0</v>
      </c>
      <c r="FB97" s="80">
        <f t="shared" ca="1" si="68"/>
        <v>0</v>
      </c>
      <c r="FC97" s="80">
        <f t="shared" ca="1" si="68"/>
        <v>0</v>
      </c>
      <c r="FD97" s="80">
        <f t="shared" ca="1" si="68"/>
        <v>0</v>
      </c>
      <c r="FE97" s="80">
        <f t="shared" ca="1" si="68"/>
        <v>0</v>
      </c>
      <c r="FF97" s="80">
        <f t="shared" ca="1" si="68"/>
        <v>0</v>
      </c>
      <c r="FG97" s="80">
        <f t="shared" ca="1" si="68"/>
        <v>0</v>
      </c>
      <c r="FH97" s="80">
        <f t="shared" ca="1" si="68"/>
        <v>0</v>
      </c>
      <c r="FI97" s="80">
        <f t="shared" ca="1" si="68"/>
        <v>0</v>
      </c>
      <c r="FJ97" s="80">
        <f t="shared" ca="1" si="68"/>
        <v>0</v>
      </c>
      <c r="FK97" s="80">
        <f t="shared" ca="1" si="68"/>
        <v>0</v>
      </c>
      <c r="FL97" s="80">
        <f t="shared" ca="1" si="68"/>
        <v>0</v>
      </c>
      <c r="FM97" s="80">
        <f t="shared" ca="1" si="68"/>
        <v>0</v>
      </c>
      <c r="FN97" s="80">
        <f t="shared" ca="1" si="68"/>
        <v>0</v>
      </c>
      <c r="FO97" s="80">
        <f t="shared" ca="1" si="68"/>
        <v>0</v>
      </c>
      <c r="FP97" s="80">
        <f t="shared" ca="1" si="68"/>
        <v>0</v>
      </c>
      <c r="FQ97" s="80">
        <f t="shared" ca="1" si="68"/>
        <v>0</v>
      </c>
      <c r="FR97" s="80">
        <f t="shared" ca="1" si="68"/>
        <v>0</v>
      </c>
      <c r="FS97" s="80">
        <f t="shared" ca="1" si="68"/>
        <v>0</v>
      </c>
      <c r="FT97" s="80">
        <f t="shared" ca="1" si="68"/>
        <v>0</v>
      </c>
      <c r="FU97" s="80">
        <f t="shared" ca="1" si="68"/>
        <v>0</v>
      </c>
      <c r="FV97" s="80">
        <f t="shared" ca="1" si="68"/>
        <v>0</v>
      </c>
      <c r="FW97" s="80">
        <f t="shared" ca="1" si="68"/>
        <v>0</v>
      </c>
      <c r="FX97" s="80">
        <f t="shared" ref="FX97:HL97" ca="1" si="69">IF(MID(BU97,6,1)="2",1,0)</f>
        <v>0</v>
      </c>
      <c r="FY97" s="80">
        <f t="shared" ca="1" si="69"/>
        <v>0</v>
      </c>
      <c r="FZ97" s="80">
        <f t="shared" ca="1" si="69"/>
        <v>0</v>
      </c>
      <c r="GA97" s="80">
        <f t="shared" ca="1" si="69"/>
        <v>0</v>
      </c>
      <c r="GB97" s="80">
        <f t="shared" ca="1" si="69"/>
        <v>0</v>
      </c>
      <c r="GC97" s="80">
        <f t="shared" ca="1" si="69"/>
        <v>0</v>
      </c>
      <c r="GD97" s="80">
        <f t="shared" ca="1" si="69"/>
        <v>0</v>
      </c>
      <c r="GE97" s="80">
        <f t="shared" ca="1" si="69"/>
        <v>0</v>
      </c>
      <c r="GF97" s="80">
        <f t="shared" ca="1" si="69"/>
        <v>0</v>
      </c>
      <c r="GG97" s="80">
        <f t="shared" ca="1" si="69"/>
        <v>0</v>
      </c>
      <c r="GH97" s="80">
        <f t="shared" ca="1" si="69"/>
        <v>0</v>
      </c>
      <c r="GI97" s="80">
        <f t="shared" ca="1" si="69"/>
        <v>0</v>
      </c>
      <c r="GJ97" s="80">
        <f t="shared" ca="1" si="69"/>
        <v>0</v>
      </c>
      <c r="GK97" s="80">
        <f t="shared" ca="1" si="69"/>
        <v>0</v>
      </c>
      <c r="GL97" s="80">
        <f t="shared" ca="1" si="69"/>
        <v>0</v>
      </c>
      <c r="GM97" s="80">
        <f t="shared" ca="1" si="69"/>
        <v>0</v>
      </c>
      <c r="GN97" s="80">
        <f t="shared" ca="1" si="69"/>
        <v>0</v>
      </c>
      <c r="GO97" s="80">
        <f t="shared" ca="1" si="69"/>
        <v>0</v>
      </c>
      <c r="GP97" s="80">
        <f t="shared" ca="1" si="69"/>
        <v>0</v>
      </c>
      <c r="GQ97" s="80">
        <f t="shared" ca="1" si="69"/>
        <v>0</v>
      </c>
      <c r="GR97" s="80">
        <f t="shared" ca="1" si="69"/>
        <v>0</v>
      </c>
      <c r="GS97" s="80">
        <f t="shared" ca="1" si="69"/>
        <v>0</v>
      </c>
      <c r="GT97" s="80">
        <f t="shared" ca="1" si="69"/>
        <v>0</v>
      </c>
      <c r="GU97" s="80">
        <f t="shared" ca="1" si="69"/>
        <v>0</v>
      </c>
      <c r="GV97" s="80">
        <f t="shared" ca="1" si="69"/>
        <v>0</v>
      </c>
      <c r="GW97" s="80">
        <f t="shared" ca="1" si="69"/>
        <v>0</v>
      </c>
      <c r="GX97" s="80">
        <f t="shared" ca="1" si="69"/>
        <v>0</v>
      </c>
      <c r="GY97" s="80">
        <f t="shared" ca="1" si="69"/>
        <v>0</v>
      </c>
      <c r="GZ97" s="80">
        <f t="shared" ca="1" si="69"/>
        <v>0</v>
      </c>
      <c r="HA97" s="80">
        <f t="shared" ca="1" si="69"/>
        <v>0</v>
      </c>
      <c r="HB97" s="80">
        <f t="shared" ca="1" si="69"/>
        <v>0</v>
      </c>
      <c r="HC97" s="80">
        <f t="shared" ca="1" si="69"/>
        <v>0</v>
      </c>
      <c r="HD97" s="80">
        <f t="shared" ca="1" si="69"/>
        <v>0</v>
      </c>
      <c r="HE97" s="80">
        <f t="shared" ca="1" si="69"/>
        <v>0</v>
      </c>
      <c r="HF97" s="80">
        <f t="shared" ca="1" si="69"/>
        <v>0</v>
      </c>
      <c r="HG97" s="80">
        <f t="shared" ca="1" si="69"/>
        <v>0</v>
      </c>
      <c r="HH97" s="80">
        <f t="shared" ca="1" si="69"/>
        <v>0</v>
      </c>
      <c r="HI97" s="80">
        <f t="shared" ca="1" si="69"/>
        <v>0</v>
      </c>
      <c r="HJ97" s="80">
        <f t="shared" ca="1" si="69"/>
        <v>0</v>
      </c>
      <c r="HK97" s="80">
        <f t="shared" ca="1" si="69"/>
        <v>0</v>
      </c>
      <c r="HL97" s="80">
        <f t="shared" ca="1" si="69"/>
        <v>0</v>
      </c>
    </row>
    <row r="98" spans="1:220" s="80" customFormat="1" ht="26" x14ac:dyDescent="0.2">
      <c r="A98" s="268">
        <v>101</v>
      </c>
      <c r="B98" s="269" t="s">
        <v>2458</v>
      </c>
      <c r="C98" s="269" t="s">
        <v>2463</v>
      </c>
      <c r="D98" s="270" t="s">
        <v>2507</v>
      </c>
      <c r="E98" s="250"/>
      <c r="G98" s="80">
        <v>8</v>
      </c>
      <c r="H98" s="280" t="str" cm="1">
        <f t="array" ref="H98">INDEX(コード化!$CG$5:$CQ$110,H$3-6,$G98)</f>
        <v>800000</v>
      </c>
      <c r="I98" s="280" t="str" cm="1">
        <f t="array" ref="I98">INDEX(コード化!$CG$5:$CQ$110,I$3-6,$G98)</f>
        <v>800000</v>
      </c>
      <c r="J98" s="280" t="str" cm="1">
        <f t="array" ref="J98">INDEX(コード化!$CG$5:$CQ$110,J$3-6,$G98)</f>
        <v>800000</v>
      </c>
      <c r="K98" s="280" t="str" cm="1">
        <f t="array" ref="K98">INDEX(コード化!$CG$5:$CQ$110,K$3-6,$G98)</f>
        <v>800000</v>
      </c>
      <c r="L98" s="280" t="str" cm="1">
        <f t="array" ref="L98">INDEX(コード化!$CG$5:$CQ$110,L$3-6,$G98)</f>
        <v>800000</v>
      </c>
      <c r="M98" s="280" t="str" cm="1">
        <f t="array" ref="M98">INDEX(コード化!$CG$5:$CQ$110,M$3-6,$G98)</f>
        <v>800000</v>
      </c>
      <c r="N98" s="280" t="str" cm="1">
        <f t="array" aca="1" ref="N98" ca="1">INDEX(コード化!$CG$5:$CQ$110,N$3-6,$G98)</f>
        <v>800000</v>
      </c>
      <c r="O98" s="280" t="str" cm="1">
        <f t="array" aca="1" ref="O98" ca="1">INDEX(コード化!$CG$5:$CQ$110,O$3-6,$G98)</f>
        <v>800000</v>
      </c>
      <c r="P98" s="280" t="str" cm="1">
        <f t="array" aca="1" ref="P98" ca="1">INDEX(コード化!$CG$5:$CQ$110,P$3-6,$G98)</f>
        <v>800000</v>
      </c>
      <c r="Q98" s="280" t="str" cm="1">
        <f t="array" aca="1" ref="Q98" ca="1">INDEX(コード化!$CG$5:$CQ$110,Q$3-6,$G98)</f>
        <v>800000</v>
      </c>
      <c r="R98" s="280" t="str" cm="1">
        <f t="array" aca="1" ref="R98" ca="1">INDEX(コード化!$CG$5:$CQ$110,R$3-6,$G98)</f>
        <v>800000</v>
      </c>
      <c r="S98" s="280" t="str" cm="1">
        <f t="array" aca="1" ref="S98" ca="1">INDEX(コード化!$CG$5:$CQ$110,S$3-6,$G98)</f>
        <v>800000</v>
      </c>
      <c r="T98" s="280" t="str" cm="1">
        <f t="array" aca="1" ref="T98" ca="1">INDEX(コード化!$CG$5:$CQ$110,T$3-6,$G98)</f>
        <v>800000</v>
      </c>
      <c r="U98" s="280" t="str" cm="1">
        <f t="array" aca="1" ref="U98" ca="1">INDEX(コード化!$CG$5:$CQ$110,U$3-6,$G98)</f>
        <v>800000</v>
      </c>
      <c r="V98" s="280" t="str" cm="1">
        <f t="array" aca="1" ref="V98" ca="1">INDEX(コード化!$CG$5:$CQ$110,V$3-6,$G98)</f>
        <v>800000</v>
      </c>
      <c r="W98" s="280" t="str" cm="1">
        <f t="array" aca="1" ref="W98" ca="1">INDEX(コード化!$CG$5:$CQ$110,W$3-6,$G98)</f>
        <v>800000</v>
      </c>
      <c r="X98" s="280" t="str" cm="1">
        <f t="array" aca="1" ref="X98" ca="1">INDEX(コード化!$CG$5:$CQ$110,X$3-6,$G98)</f>
        <v>800000</v>
      </c>
      <c r="Y98" s="280" t="str" cm="1">
        <f t="array" aca="1" ref="Y98" ca="1">INDEX(コード化!$CG$5:$CQ$110,Y$3-6,$G98)</f>
        <v>800000</v>
      </c>
      <c r="Z98" s="280" t="str" cm="1">
        <f t="array" aca="1" ref="Z98" ca="1">INDEX(コード化!$CG$5:$CQ$110,Z$3-6,$G98)</f>
        <v>800000</v>
      </c>
      <c r="AA98" s="280" t="str" cm="1">
        <f t="array" aca="1" ref="AA98" ca="1">INDEX(コード化!$CG$5:$CQ$110,AA$3-6,$G98)</f>
        <v>800000</v>
      </c>
      <c r="AB98" s="280" t="str" cm="1">
        <f t="array" aca="1" ref="AB98" ca="1">INDEX(コード化!$CG$5:$CQ$110,AB$3-6,$G98)</f>
        <v>800000</v>
      </c>
      <c r="AC98" s="280" t="str" cm="1">
        <f t="array" aca="1" ref="AC98" ca="1">INDEX(コード化!$CG$5:$CQ$110,AC$3-6,$G98)</f>
        <v>800000</v>
      </c>
      <c r="AD98" s="280" t="str" cm="1">
        <f t="array" aca="1" ref="AD98" ca="1">INDEX(コード化!$CG$5:$CQ$110,AD$3-6,$G98)</f>
        <v>800000</v>
      </c>
      <c r="AE98" s="280" t="str" cm="1">
        <f t="array" aca="1" ref="AE98" ca="1">INDEX(コード化!$CG$5:$CQ$110,AE$3-6,$G98)</f>
        <v>800000</v>
      </c>
      <c r="AF98" s="280" t="str" cm="1">
        <f t="array" aca="1" ref="AF98" ca="1">INDEX(コード化!$CG$5:$CQ$110,AF$3-6,$G98)</f>
        <v>800000</v>
      </c>
      <c r="AG98" s="280" t="str" cm="1">
        <f t="array" aca="1" ref="AG98" ca="1">INDEX(コード化!$CG$5:$CQ$110,AG$3-6,$G98)</f>
        <v>800000</v>
      </c>
      <c r="AH98" s="280" t="str" cm="1">
        <f t="array" aca="1" ref="AH98" ca="1">INDEX(コード化!$CG$5:$CQ$110,AH$3-6,$G98)</f>
        <v>800000</v>
      </c>
      <c r="AI98" s="280" t="str" cm="1">
        <f t="array" aca="1" ref="AI98" ca="1">INDEX(コード化!$CG$5:$CQ$110,AI$3-6,$G98)</f>
        <v>800000</v>
      </c>
      <c r="AJ98" s="280" t="str" cm="1">
        <f t="array" aca="1" ref="AJ98" ca="1">INDEX(コード化!$CG$5:$CQ$110,AJ$3-6,$G98)</f>
        <v>800000</v>
      </c>
      <c r="AK98" s="280" t="str" cm="1">
        <f t="array" aca="1" ref="AK98" ca="1">INDEX(コード化!$CG$5:$CQ$110,AK$3-6,$G98)</f>
        <v>800000</v>
      </c>
      <c r="AL98" s="280" t="str" cm="1">
        <f t="array" aca="1" ref="AL98" ca="1">INDEX(コード化!$CG$5:$CQ$110,AL$3-6,$G98)</f>
        <v>800000</v>
      </c>
      <c r="AM98" s="280" t="str" cm="1">
        <f t="array" aca="1" ref="AM98" ca="1">INDEX(コード化!$CG$5:$CQ$110,AM$3-6,$G98)</f>
        <v>800000</v>
      </c>
      <c r="AN98" s="280" t="str" cm="1">
        <f t="array" aca="1" ref="AN98" ca="1">INDEX(コード化!$CG$5:$CQ$110,AN$3-6,$G98)</f>
        <v>800000</v>
      </c>
      <c r="AO98" s="280" t="str" cm="1">
        <f t="array" aca="1" ref="AO98" ca="1">INDEX(コード化!$CG$5:$CQ$110,AO$3-6,$G98)</f>
        <v>800000</v>
      </c>
      <c r="AP98" s="280" t="str" cm="1">
        <f t="array" aca="1" ref="AP98" ca="1">INDEX(コード化!$CG$5:$CQ$110,AP$3-6,$G98)</f>
        <v>800000</v>
      </c>
      <c r="AQ98" s="280" t="str" cm="1">
        <f t="array" aca="1" ref="AQ98" ca="1">INDEX(コード化!$CG$5:$CQ$110,AQ$3-6,$G98)</f>
        <v>800000</v>
      </c>
      <c r="AR98" s="280" t="str" cm="1">
        <f t="array" aca="1" ref="AR98" ca="1">INDEX(コード化!$CG$5:$CQ$110,AR$3-6,$G98)</f>
        <v>800000</v>
      </c>
      <c r="AS98" s="280" t="str" cm="1">
        <f t="array" aca="1" ref="AS98" ca="1">INDEX(コード化!$CG$5:$CQ$110,AS$3-6,$G98)</f>
        <v>800000</v>
      </c>
      <c r="AT98" s="280" t="str" cm="1">
        <f t="array" aca="1" ref="AT98" ca="1">INDEX(コード化!$CG$5:$CQ$110,AT$3-6,$G98)</f>
        <v>800000</v>
      </c>
      <c r="AU98" s="280" t="str" cm="1">
        <f t="array" aca="1" ref="AU98" ca="1">INDEX(コード化!$CG$5:$CQ$110,AU$3-6,$G98)</f>
        <v>800000</v>
      </c>
      <c r="AV98" s="280" t="str" cm="1">
        <f t="array" aca="1" ref="AV98" ca="1">INDEX(コード化!$CG$5:$CQ$110,AV$3-6,$G98)</f>
        <v>800000</v>
      </c>
      <c r="AW98" s="280" t="str" cm="1">
        <f t="array" aca="1" ref="AW98" ca="1">INDEX(コード化!$CG$5:$CQ$110,AW$3-6,$G98)</f>
        <v>800000</v>
      </c>
      <c r="AX98" s="280" t="str" cm="1">
        <f t="array" aca="1" ref="AX98" ca="1">INDEX(コード化!$CG$5:$CQ$110,AX$3-6,$G98)</f>
        <v>800000</v>
      </c>
      <c r="AY98" s="280" t="str" cm="1">
        <f t="array" aca="1" ref="AY98" ca="1">INDEX(コード化!$CG$5:$CQ$110,AY$3-6,$G98)</f>
        <v>800000</v>
      </c>
      <c r="AZ98" s="280" t="str" cm="1">
        <f t="array" aca="1" ref="AZ98" ca="1">INDEX(コード化!$CG$5:$CQ$110,AZ$3-6,$G98)</f>
        <v>800000</v>
      </c>
      <c r="BA98" s="280" t="str" cm="1">
        <f t="array" aca="1" ref="BA98" ca="1">INDEX(コード化!$CG$5:$CQ$110,BA$3-6,$G98)</f>
        <v>800000</v>
      </c>
      <c r="BB98" s="280" t="str" cm="1">
        <f t="array" aca="1" ref="BB98" ca="1">INDEX(コード化!$CG$5:$CQ$110,BB$3-6,$G98)</f>
        <v>800000</v>
      </c>
      <c r="BC98" s="280" t="str" cm="1">
        <f t="array" aca="1" ref="BC98" ca="1">INDEX(コード化!$CG$5:$CQ$110,BC$3-6,$G98)</f>
        <v>800000</v>
      </c>
      <c r="BD98" s="280" t="str" cm="1">
        <f t="array" aca="1" ref="BD98" ca="1">INDEX(コード化!$CG$5:$CQ$110,BD$3-6,$G98)</f>
        <v>800000</v>
      </c>
      <c r="BE98" s="280" t="str" cm="1">
        <f t="array" aca="1" ref="BE98" ca="1">INDEX(コード化!$CG$5:$CQ$110,BE$3-6,$G98)</f>
        <v>800000</v>
      </c>
      <c r="BF98" s="280" t="str" cm="1">
        <f t="array" aca="1" ref="BF98" ca="1">INDEX(コード化!$CG$5:$CQ$110,BF$3-6,$G98)</f>
        <v>800000</v>
      </c>
      <c r="BG98" s="280" t="str" cm="1">
        <f t="array" aca="1" ref="BG98" ca="1">INDEX(コード化!$CG$5:$CQ$110,BG$3-6,$G98)</f>
        <v>800000</v>
      </c>
      <c r="BH98" s="280" t="str" cm="1">
        <f t="array" aca="1" ref="BH98" ca="1">INDEX(コード化!$CG$5:$CQ$110,BH$3-6,$G98)</f>
        <v>800000</v>
      </c>
      <c r="BI98" s="280" t="str" cm="1">
        <f t="array" aca="1" ref="BI98" ca="1">INDEX(コード化!$CG$5:$CQ$110,BI$3-6,$G98)</f>
        <v>800000</v>
      </c>
      <c r="BJ98" s="280" t="str" cm="1">
        <f t="array" aca="1" ref="BJ98" ca="1">INDEX(コード化!$CG$5:$CQ$110,BJ$3-6,$G98)</f>
        <v>800000</v>
      </c>
      <c r="BK98" s="280" t="str" cm="1">
        <f t="array" aca="1" ref="BK98" ca="1">INDEX(コード化!$CG$5:$CQ$110,BK$3-6,$G98)</f>
        <v>800000</v>
      </c>
      <c r="BL98" s="280" t="str" cm="1">
        <f t="array" aca="1" ref="BL98" ca="1">INDEX(コード化!$CG$5:$CQ$110,BL$3-6,$G98)</f>
        <v>800000</v>
      </c>
      <c r="BM98" s="280" t="str" cm="1">
        <f t="array" aca="1" ref="BM98" ca="1">INDEX(コード化!$CG$5:$CQ$110,BM$3-6,$G98)</f>
        <v>800000</v>
      </c>
      <c r="BN98" s="280" t="str" cm="1">
        <f t="array" aca="1" ref="BN98" ca="1">INDEX(コード化!$CG$5:$CQ$110,BN$3-6,$G98)</f>
        <v>800000</v>
      </c>
      <c r="BO98" s="280" t="str" cm="1">
        <f t="array" aca="1" ref="BO98" ca="1">INDEX(コード化!$CG$5:$CQ$110,BO$3-6,$G98)</f>
        <v>800000</v>
      </c>
      <c r="BP98" s="280" t="str" cm="1">
        <f t="array" aca="1" ref="BP98" ca="1">INDEX(コード化!$CG$5:$CQ$110,BP$3-6,$G98)</f>
        <v>800000</v>
      </c>
      <c r="BQ98" s="280" t="str" cm="1">
        <f t="array" aca="1" ref="BQ98" ca="1">INDEX(コード化!$CG$5:$CQ$110,BQ$3-6,$G98)</f>
        <v>800000</v>
      </c>
      <c r="BR98" s="280" t="str" cm="1">
        <f t="array" aca="1" ref="BR98" ca="1">INDEX(コード化!$CG$5:$CQ$110,BR$3-6,$G98)</f>
        <v>800000</v>
      </c>
      <c r="BS98" s="280" t="str" cm="1">
        <f t="array" aca="1" ref="BS98" ca="1">INDEX(コード化!$CG$5:$CQ$110,BS$3-6,$G98)</f>
        <v>800000</v>
      </c>
      <c r="BT98" s="280" t="str" cm="1">
        <f t="array" aca="1" ref="BT98" ca="1">INDEX(コード化!$CG$5:$CQ$110,BT$3-6,$G98)</f>
        <v>800000</v>
      </c>
      <c r="BU98" s="280" t="str" cm="1">
        <f t="array" aca="1" ref="BU98" ca="1">INDEX(コード化!$CG$5:$CQ$110,BU$3-6,$G98)</f>
        <v>800000</v>
      </c>
      <c r="BV98" s="280" t="str" cm="1">
        <f t="array" aca="1" ref="BV98" ca="1">INDEX(コード化!$CG$5:$CQ$110,BV$3-6,$G98)</f>
        <v>800000</v>
      </c>
      <c r="BW98" s="280" t="str" cm="1">
        <f t="array" aca="1" ref="BW98" ca="1">INDEX(コード化!$CG$5:$CQ$110,BW$3-6,$G98)</f>
        <v>800000</v>
      </c>
      <c r="BX98" s="280" t="str" cm="1">
        <f t="array" aca="1" ref="BX98" ca="1">INDEX(コード化!$CG$5:$CQ$110,BX$3-6,$G98)</f>
        <v>800000</v>
      </c>
      <c r="BY98" s="280" t="str" cm="1">
        <f t="array" aca="1" ref="BY98" ca="1">INDEX(コード化!$CG$5:$CQ$110,BY$3-6,$G98)</f>
        <v>800000</v>
      </c>
      <c r="BZ98" s="280" t="str" cm="1">
        <f t="array" aca="1" ref="BZ98" ca="1">INDEX(コード化!$CG$5:$CQ$110,BZ$3-6,$G98)</f>
        <v>800000</v>
      </c>
      <c r="CA98" s="280" t="str" cm="1">
        <f t="array" aca="1" ref="CA98" ca="1">INDEX(コード化!$CG$5:$CQ$110,CA$3-6,$G98)</f>
        <v>800000</v>
      </c>
      <c r="CB98" s="280" t="str" cm="1">
        <f t="array" aca="1" ref="CB98" ca="1">INDEX(コード化!$CG$5:$CQ$110,CB$3-6,$G98)</f>
        <v>800000</v>
      </c>
      <c r="CC98" s="280" t="str" cm="1">
        <f t="array" aca="1" ref="CC98" ca="1">INDEX(コード化!$CG$5:$CQ$110,CC$3-6,$G98)</f>
        <v>800000</v>
      </c>
      <c r="CD98" s="280" t="str" cm="1">
        <f t="array" aca="1" ref="CD98" ca="1">INDEX(コード化!$CG$5:$CQ$110,CD$3-6,$G98)</f>
        <v>800000</v>
      </c>
      <c r="CE98" s="280" t="str" cm="1">
        <f t="array" aca="1" ref="CE98" ca="1">INDEX(コード化!$CG$5:$CQ$110,CE$3-6,$G98)</f>
        <v>800000</v>
      </c>
      <c r="CF98" s="280" t="str" cm="1">
        <f t="array" aca="1" ref="CF98" ca="1">INDEX(コード化!$CG$5:$CQ$110,CF$3-6,$G98)</f>
        <v>800000</v>
      </c>
      <c r="CG98" s="280" t="str" cm="1">
        <f t="array" aca="1" ref="CG98" ca="1">INDEX(コード化!$CG$5:$CQ$110,CG$3-6,$G98)</f>
        <v>800000</v>
      </c>
      <c r="CH98" s="280" t="str" cm="1">
        <f t="array" aca="1" ref="CH98" ca="1">INDEX(コード化!$CG$5:$CQ$110,CH$3-6,$G98)</f>
        <v>800000</v>
      </c>
      <c r="CI98" s="280" t="str" cm="1">
        <f t="array" aca="1" ref="CI98" ca="1">INDEX(コード化!$CG$5:$CQ$110,CI$3-6,$G98)</f>
        <v>800000</v>
      </c>
      <c r="CJ98" s="280" t="str" cm="1">
        <f t="array" aca="1" ref="CJ98" ca="1">INDEX(コード化!$CG$5:$CQ$110,CJ$3-6,$G98)</f>
        <v>800000</v>
      </c>
      <c r="CK98" s="280" t="str" cm="1">
        <f t="array" aca="1" ref="CK98" ca="1">INDEX(コード化!$CG$5:$CQ$110,CK$3-6,$G98)</f>
        <v>800000</v>
      </c>
      <c r="CL98" s="280" t="str" cm="1">
        <f t="array" aca="1" ref="CL98" ca="1">INDEX(コード化!$CG$5:$CQ$110,CL$3-6,$G98)</f>
        <v>800000</v>
      </c>
      <c r="CM98" s="280" t="str" cm="1">
        <f t="array" aca="1" ref="CM98" ca="1">INDEX(コード化!$CG$5:$CQ$110,CM$3-6,$G98)</f>
        <v>800000</v>
      </c>
      <c r="CN98" s="280" t="str" cm="1">
        <f t="array" aca="1" ref="CN98" ca="1">INDEX(コード化!$CG$5:$CQ$110,CN$3-6,$G98)</f>
        <v>800000</v>
      </c>
      <c r="CO98" s="280" t="str" cm="1">
        <f t="array" aca="1" ref="CO98" ca="1">INDEX(コード化!$CG$5:$CQ$110,CO$3-6,$G98)</f>
        <v>800000</v>
      </c>
      <c r="CP98" s="280" t="str" cm="1">
        <f t="array" aca="1" ref="CP98" ca="1">INDEX(コード化!$CG$5:$CQ$110,CP$3-6,$G98)</f>
        <v>800000</v>
      </c>
      <c r="CQ98" s="280" t="str" cm="1">
        <f t="array" aca="1" ref="CQ98" ca="1">INDEX(コード化!$CG$5:$CQ$110,CQ$3-6,$G98)</f>
        <v>800000</v>
      </c>
      <c r="CR98" s="280" t="str" cm="1">
        <f t="array" aca="1" ref="CR98" ca="1">INDEX(コード化!$CG$5:$CQ$110,CR$3-6,$G98)</f>
        <v>800000</v>
      </c>
      <c r="CS98" s="280" t="str" cm="1">
        <f t="array" aca="1" ref="CS98" ca="1">INDEX(コード化!$CG$5:$CQ$110,CS$3-6,$G98)</f>
        <v>800000</v>
      </c>
      <c r="CT98" s="280" t="str" cm="1">
        <f t="array" aca="1" ref="CT98" ca="1">INDEX(コード化!$CG$5:$CQ$110,CT$3-6,$G98)</f>
        <v>800000</v>
      </c>
      <c r="CU98" s="280" t="str" cm="1">
        <f t="array" aca="1" ref="CU98" ca="1">INDEX(コード化!$CG$5:$CQ$110,CU$3-6,$G98)</f>
        <v>800000</v>
      </c>
      <c r="CV98" s="280" t="str" cm="1">
        <f t="array" aca="1" ref="CV98" ca="1">INDEX(コード化!$CG$5:$CQ$110,CV$3-6,$G98)</f>
        <v>800000</v>
      </c>
      <c r="CW98" s="280" t="str" cm="1">
        <f t="array" aca="1" ref="CW98" ca="1">INDEX(コード化!$CG$5:$CQ$110,CW$3-6,$G98)</f>
        <v>800000</v>
      </c>
      <c r="CX98" s="280" t="str" cm="1">
        <f t="array" aca="1" ref="CX98" ca="1">INDEX(コード化!$CG$5:$CQ$110,CX$3-6,$G98)</f>
        <v>800000</v>
      </c>
      <c r="CY98" s="280" t="str" cm="1">
        <f t="array" aca="1" ref="CY98" ca="1">INDEX(コード化!$CG$5:$CQ$110,CY$3-6,$G98)</f>
        <v>800000</v>
      </c>
      <c r="CZ98" s="280" t="str" cm="1">
        <f t="array" aca="1" ref="CZ98" ca="1">INDEX(コード化!$CG$5:$CQ$110,CZ$3-6,$G98)</f>
        <v>800000</v>
      </c>
      <c r="DA98" s="280" t="str" cm="1">
        <f t="array" aca="1" ref="DA98" ca="1">INDEX(コード化!$CG$5:$CQ$110,DA$3-6,$G98)</f>
        <v>800000</v>
      </c>
      <c r="DB98" s="280" t="str" cm="1">
        <f t="array" aca="1" ref="DB98" ca="1">INDEX(コード化!$CG$5:$CQ$110,DB$3-6,$G98)</f>
        <v>800000</v>
      </c>
      <c r="DC98" s="280" t="str" cm="1">
        <f t="array" aca="1" ref="DC98" ca="1">INDEX(コード化!$CG$5:$CQ$110,DC$3-6,$G98)</f>
        <v>800000</v>
      </c>
      <c r="DD98" s="280" t="str" cm="1">
        <f t="array" aca="1" ref="DD98" ca="1">INDEX(コード化!$CG$5:$CQ$110,DD$3-6,$G98)</f>
        <v>800000</v>
      </c>
      <c r="DE98" s="280" t="str" cm="1">
        <f t="array" aca="1" ref="DE98" ca="1">INDEX(コード化!$CG$5:$CQ$110,DE$3-6,$G98)</f>
        <v>800000</v>
      </c>
      <c r="DF98" s="280" t="str" cm="1">
        <f t="array" aca="1" ref="DF98" ca="1">INDEX(コード化!$CG$5:$CQ$110,DF$3-6,$G98)</f>
        <v>800000</v>
      </c>
      <c r="DG98" s="280" t="str" cm="1">
        <f t="array" aca="1" ref="DG98" ca="1">INDEX(コード化!$CG$5:$CQ$110,DG$3-6,$G98)</f>
        <v>800000</v>
      </c>
      <c r="DH98" s="280" t="str" cm="1">
        <f t="array" aca="1" ref="DH98" ca="1">INDEX(コード化!$CG$5:$CQ$110,DH$3-6,$G98)</f>
        <v>800000</v>
      </c>
      <c r="DI98" s="280" t="str" cm="1">
        <f t="array" aca="1" ref="DI98" ca="1">INDEX(コード化!$CG$5:$CQ$110,DI$3-6,$G98)</f>
        <v>800000</v>
      </c>
      <c r="DK98" s="80" cm="1">
        <f t="array" ref="DK98">_xlfn.IFS(MID(H98,6,1)="4",1,MID(H98,6,1)="1",1,TRUE,0)</f>
        <v>0</v>
      </c>
      <c r="DL98" s="80" cm="1">
        <f t="array" ref="DL98">_xlfn.IFS(MID(I98,6,1)="4",1,MID(I98,6,1)="1",1,TRUE,0)</f>
        <v>0</v>
      </c>
      <c r="DM98" s="80" cm="1">
        <f t="array" ref="DM98">_xlfn.IFS(MID(J98,6,1)="4",1,MID(J98,6,1)="1",1,TRUE,0)</f>
        <v>0</v>
      </c>
      <c r="DN98" s="80" cm="1">
        <f t="array" ref="DN98">_xlfn.IFS(MID(K98,6,1)="4",1,MID(K98,6,1)="1",1,TRUE,0)</f>
        <v>0</v>
      </c>
      <c r="DO98" s="80" cm="1">
        <f t="array" ref="DO98">_xlfn.IFS(MID(L98,6,1)="4",1,MID(L98,6,1)="1",1,TRUE,0)</f>
        <v>0</v>
      </c>
      <c r="DP98" s="80" cm="1">
        <f t="array" ref="DP98">_xlfn.IFS(MID(M98,6,1)="4",1,MID(M98,6,1)="1",1,TRUE,0)</f>
        <v>0</v>
      </c>
      <c r="DQ98" s="80" cm="1">
        <f t="array" aca="1" ref="DQ98" ca="1">_xlfn.IFS(MID(N98,6,1)="4",1,MID(N98,6,1)="1",1,TRUE,0)</f>
        <v>0</v>
      </c>
      <c r="DR98" s="80" cm="1">
        <f t="array" aca="1" ref="DR98" ca="1">_xlfn.IFS(MID(O98,6,1)="4",1,MID(O98,6,1)="1",1,TRUE,0)</f>
        <v>0</v>
      </c>
      <c r="DS98" s="80" cm="1">
        <f t="array" aca="1" ref="DS98" ca="1">_xlfn.IFS(MID(P98,6,1)="4",1,MID(P98,6,1)="1",1,TRUE,0)</f>
        <v>0</v>
      </c>
      <c r="DT98" s="80" cm="1">
        <f t="array" aca="1" ref="DT98" ca="1">_xlfn.IFS(MID(Q98,6,1)="4",1,MID(Q98,6,1)="1",1,TRUE,0)</f>
        <v>0</v>
      </c>
      <c r="DU98" s="80" cm="1">
        <f t="array" aca="1" ref="DU98" ca="1">_xlfn.IFS(MID(R98,6,1)="4",1,MID(R98,6,1)="1",1,TRUE,0)</f>
        <v>0</v>
      </c>
      <c r="DV98" s="80" cm="1">
        <f t="array" aca="1" ref="DV98" ca="1">_xlfn.IFS(MID(S98,6,1)="4",1,MID(S98,6,1)="1",1,TRUE,0)</f>
        <v>0</v>
      </c>
      <c r="DW98" s="80" cm="1">
        <f t="array" aca="1" ref="DW98" ca="1">_xlfn.IFS(MID(T98,6,1)="4",1,MID(T98,6,1)="1",1,TRUE,0)</f>
        <v>0</v>
      </c>
      <c r="DX98" s="80" cm="1">
        <f t="array" aca="1" ref="DX98" ca="1">_xlfn.IFS(MID(U98,6,1)="4",1,MID(U98,6,1)="1",1,TRUE,0)</f>
        <v>0</v>
      </c>
      <c r="DY98" s="80" cm="1">
        <f t="array" aca="1" ref="DY98" ca="1">_xlfn.IFS(MID(V98,6,1)="4",1,MID(V98,6,1)="1",1,TRUE,0)</f>
        <v>0</v>
      </c>
      <c r="DZ98" s="80" cm="1">
        <f t="array" aca="1" ref="DZ98" ca="1">_xlfn.IFS(MID(W98,6,1)="4",1,MID(W98,6,1)="1",1,TRUE,0)</f>
        <v>0</v>
      </c>
      <c r="EA98" s="80" cm="1">
        <f t="array" aca="1" ref="EA98" ca="1">_xlfn.IFS(MID(X98,6,1)="4",1,MID(X98,6,1)="1",1,TRUE,0)</f>
        <v>0</v>
      </c>
      <c r="EB98" s="80" cm="1">
        <f t="array" aca="1" ref="EB98" ca="1">_xlfn.IFS(MID(Y98,6,1)="4",1,MID(Y98,6,1)="1",1,TRUE,0)</f>
        <v>0</v>
      </c>
      <c r="EC98" s="80" cm="1">
        <f t="array" aca="1" ref="EC98" ca="1">_xlfn.IFS(MID(Z98,6,1)="4",1,MID(Z98,6,1)="1",1,TRUE,0)</f>
        <v>0</v>
      </c>
      <c r="ED98" s="80" cm="1">
        <f t="array" aca="1" ref="ED98" ca="1">_xlfn.IFS(MID(AA98,6,1)="4",1,MID(AA98,6,1)="1",1,TRUE,0)</f>
        <v>0</v>
      </c>
      <c r="EE98" s="80" cm="1">
        <f t="array" aca="1" ref="EE98" ca="1">_xlfn.IFS(MID(AB98,6,1)="4",1,MID(AB98,6,1)="1",1,TRUE,0)</f>
        <v>0</v>
      </c>
      <c r="EF98" s="80" cm="1">
        <f t="array" aca="1" ref="EF98" ca="1">_xlfn.IFS(MID(AC98,6,1)="4",1,MID(AC98,6,1)="1",1,TRUE,0)</f>
        <v>0</v>
      </c>
      <c r="EG98" s="80" cm="1">
        <f t="array" aca="1" ref="EG98" ca="1">_xlfn.IFS(MID(AD98,6,1)="4",1,MID(AD98,6,1)="1",1,TRUE,0)</f>
        <v>0</v>
      </c>
      <c r="EH98" s="80" cm="1">
        <f t="array" aca="1" ref="EH98" ca="1">_xlfn.IFS(MID(AE98,6,1)="4",1,MID(AE98,6,1)="1",1,TRUE,0)</f>
        <v>0</v>
      </c>
      <c r="EI98" s="80" cm="1">
        <f t="array" aca="1" ref="EI98" ca="1">_xlfn.IFS(MID(AF98,6,1)="4",1,MID(AF98,6,1)="1",1,TRUE,0)</f>
        <v>0</v>
      </c>
      <c r="EJ98" s="80" cm="1">
        <f t="array" aca="1" ref="EJ98" ca="1">_xlfn.IFS(MID(AG98,6,1)="4",1,MID(AG98,6,1)="1",1,TRUE,0)</f>
        <v>0</v>
      </c>
      <c r="EK98" s="80" cm="1">
        <f t="array" aca="1" ref="EK98" ca="1">_xlfn.IFS(MID(AH98,6,1)="4",1,MID(AH98,6,1)="1",1,TRUE,0)</f>
        <v>0</v>
      </c>
      <c r="EL98" s="80" cm="1">
        <f t="array" aca="1" ref="EL98" ca="1">_xlfn.IFS(MID(AI98,6,1)="4",1,MID(AI98,6,1)="1",1,TRUE,0)</f>
        <v>0</v>
      </c>
      <c r="EM98" s="80" cm="1">
        <f t="array" aca="1" ref="EM98" ca="1">_xlfn.IFS(MID(AJ98,6,1)="4",1,MID(AJ98,6,1)="1",1,TRUE,0)</f>
        <v>0</v>
      </c>
      <c r="EN98" s="80" cm="1">
        <f t="array" aca="1" ref="EN98" ca="1">_xlfn.IFS(MID(AK98,6,1)="4",1,MID(AK98,6,1)="1",1,TRUE,0)</f>
        <v>0</v>
      </c>
      <c r="EO98" s="80" cm="1">
        <f t="array" aca="1" ref="EO98" ca="1">_xlfn.IFS(MID(AL98,6,1)="4",1,MID(AL98,6,1)="1",1,TRUE,0)</f>
        <v>0</v>
      </c>
      <c r="EP98" s="80" cm="1">
        <f t="array" aca="1" ref="EP98" ca="1">_xlfn.IFS(MID(AM98,6,1)="4",1,MID(AM98,6,1)="1",1,TRUE,0)</f>
        <v>0</v>
      </c>
      <c r="EQ98" s="80" cm="1">
        <f t="array" aca="1" ref="EQ98" ca="1">_xlfn.IFS(MID(AN98,6,1)="4",1,MID(AN98,6,1)="1",1,TRUE,0)</f>
        <v>0</v>
      </c>
      <c r="ER98" s="80" cm="1">
        <f t="array" aca="1" ref="ER98" ca="1">_xlfn.IFS(MID(AO98,6,1)="4",1,MID(AO98,6,1)="1",1,TRUE,0)</f>
        <v>0</v>
      </c>
      <c r="ES98" s="80" cm="1">
        <f t="array" aca="1" ref="ES98" ca="1">_xlfn.IFS(MID(AP98,6,1)="4",1,MID(AP98,6,1)="1",1,TRUE,0)</f>
        <v>0</v>
      </c>
      <c r="ET98" s="80" cm="1">
        <f t="array" aca="1" ref="ET98" ca="1">_xlfn.IFS(MID(AQ98,6,1)="4",1,MID(AQ98,6,1)="1",1,TRUE,0)</f>
        <v>0</v>
      </c>
      <c r="EU98" s="80" cm="1">
        <f t="array" aca="1" ref="EU98" ca="1">_xlfn.IFS(MID(AR98,6,1)="4",1,MID(AR98,6,1)="1",1,TRUE,0)</f>
        <v>0</v>
      </c>
      <c r="EV98" s="80" cm="1">
        <f t="array" aca="1" ref="EV98" ca="1">_xlfn.IFS(MID(AS98,6,1)="4",1,MID(AS98,6,1)="1",1,TRUE,0)</f>
        <v>0</v>
      </c>
      <c r="EW98" s="80" cm="1">
        <f t="array" aca="1" ref="EW98" ca="1">_xlfn.IFS(MID(AT98,6,1)="4",1,MID(AT98,6,1)="1",1,TRUE,0)</f>
        <v>0</v>
      </c>
      <c r="EX98" s="80" cm="1">
        <f t="array" aca="1" ref="EX98" ca="1">_xlfn.IFS(MID(AU98,6,1)="4",1,MID(AU98,6,1)="1",1,TRUE,0)</f>
        <v>0</v>
      </c>
      <c r="EY98" s="80" cm="1">
        <f t="array" aca="1" ref="EY98" ca="1">_xlfn.IFS(MID(AV98,6,1)="4",1,MID(AV98,6,1)="1",1,TRUE,0)</f>
        <v>0</v>
      </c>
      <c r="EZ98" s="80" cm="1">
        <f t="array" aca="1" ref="EZ98" ca="1">_xlfn.IFS(MID(AW98,6,1)="4",1,MID(AW98,6,1)="1",1,TRUE,0)</f>
        <v>0</v>
      </c>
      <c r="FA98" s="80" cm="1">
        <f t="array" aca="1" ref="FA98" ca="1">_xlfn.IFS(MID(AX98,6,1)="4",1,MID(AX98,6,1)="1",1,TRUE,0)</f>
        <v>0</v>
      </c>
      <c r="FB98" s="80" cm="1">
        <f t="array" aca="1" ref="FB98" ca="1">_xlfn.IFS(MID(AY98,6,1)="4",1,MID(AY98,6,1)="1",1,TRUE,0)</f>
        <v>0</v>
      </c>
      <c r="FC98" s="80" cm="1">
        <f t="array" aca="1" ref="FC98" ca="1">_xlfn.IFS(MID(AZ98,6,1)="4",1,MID(AZ98,6,1)="1",1,TRUE,0)</f>
        <v>0</v>
      </c>
      <c r="FD98" s="80" cm="1">
        <f t="array" aca="1" ref="FD98" ca="1">_xlfn.IFS(MID(BA98,6,1)="4",1,MID(BA98,6,1)="1",1,TRUE,0)</f>
        <v>0</v>
      </c>
      <c r="FE98" s="80" cm="1">
        <f t="array" aca="1" ref="FE98" ca="1">_xlfn.IFS(MID(BB98,6,1)="4",1,MID(BB98,6,1)="1",1,TRUE,0)</f>
        <v>0</v>
      </c>
      <c r="FF98" s="80" cm="1">
        <f t="array" aca="1" ref="FF98" ca="1">_xlfn.IFS(MID(BC98,6,1)="4",1,MID(BC98,6,1)="1",1,TRUE,0)</f>
        <v>0</v>
      </c>
      <c r="FG98" s="80" cm="1">
        <f t="array" aca="1" ref="FG98" ca="1">_xlfn.IFS(MID(BD98,6,1)="4",1,MID(BD98,6,1)="1",1,TRUE,0)</f>
        <v>0</v>
      </c>
      <c r="FH98" s="80" cm="1">
        <f t="array" aca="1" ref="FH98" ca="1">_xlfn.IFS(MID(BE98,6,1)="4",1,MID(BE98,6,1)="1",1,TRUE,0)</f>
        <v>0</v>
      </c>
      <c r="FI98" s="80" cm="1">
        <f t="array" aca="1" ref="FI98" ca="1">_xlfn.IFS(MID(BF98,6,1)="4",1,MID(BF98,6,1)="1",1,TRUE,0)</f>
        <v>0</v>
      </c>
      <c r="FJ98" s="80" cm="1">
        <f t="array" aca="1" ref="FJ98" ca="1">_xlfn.IFS(MID(BG98,6,1)="4",1,MID(BG98,6,1)="1",1,TRUE,0)</f>
        <v>0</v>
      </c>
      <c r="FK98" s="80" cm="1">
        <f t="array" aca="1" ref="FK98" ca="1">_xlfn.IFS(MID(BH98,6,1)="4",1,MID(BH98,6,1)="1",1,TRUE,0)</f>
        <v>0</v>
      </c>
      <c r="FL98" s="80" cm="1">
        <f t="array" aca="1" ref="FL98" ca="1">_xlfn.IFS(MID(BI98,6,1)="4",1,MID(BI98,6,1)="1",1,TRUE,0)</f>
        <v>0</v>
      </c>
      <c r="FM98" s="80" cm="1">
        <f t="array" aca="1" ref="FM98" ca="1">_xlfn.IFS(MID(BJ98,6,1)="4",1,MID(BJ98,6,1)="1",1,TRUE,0)</f>
        <v>0</v>
      </c>
      <c r="FN98" s="80" cm="1">
        <f t="array" aca="1" ref="FN98" ca="1">_xlfn.IFS(MID(BK98,6,1)="4",1,MID(BK98,6,1)="1",1,TRUE,0)</f>
        <v>0</v>
      </c>
      <c r="FO98" s="80" cm="1">
        <f t="array" aca="1" ref="FO98" ca="1">_xlfn.IFS(MID(BL98,6,1)="4",1,MID(BL98,6,1)="1",1,TRUE,0)</f>
        <v>0</v>
      </c>
      <c r="FP98" s="80" cm="1">
        <f t="array" aca="1" ref="FP98" ca="1">_xlfn.IFS(MID(BM98,6,1)="4",1,MID(BM98,6,1)="1",1,TRUE,0)</f>
        <v>0</v>
      </c>
      <c r="FQ98" s="80" cm="1">
        <f t="array" aca="1" ref="FQ98" ca="1">_xlfn.IFS(MID(BN98,6,1)="4",1,MID(BN98,6,1)="1",1,TRUE,0)</f>
        <v>0</v>
      </c>
      <c r="FR98" s="80" cm="1">
        <f t="array" aca="1" ref="FR98" ca="1">_xlfn.IFS(MID(BO98,6,1)="4",1,MID(BO98,6,1)="1",1,TRUE,0)</f>
        <v>0</v>
      </c>
      <c r="FS98" s="80" cm="1">
        <f t="array" aca="1" ref="FS98" ca="1">_xlfn.IFS(MID(BP98,6,1)="4",1,MID(BP98,6,1)="1",1,TRUE,0)</f>
        <v>0</v>
      </c>
      <c r="FT98" s="80" cm="1">
        <f t="array" aca="1" ref="FT98" ca="1">_xlfn.IFS(MID(BQ98,6,1)="4",1,MID(BQ98,6,1)="1",1,TRUE,0)</f>
        <v>0</v>
      </c>
      <c r="FU98" s="80" cm="1">
        <f t="array" aca="1" ref="FU98" ca="1">_xlfn.IFS(MID(BR98,6,1)="4",1,MID(BR98,6,1)="1",1,TRUE,0)</f>
        <v>0</v>
      </c>
      <c r="FV98" s="80" cm="1">
        <f t="array" aca="1" ref="FV98" ca="1">_xlfn.IFS(MID(BS98,6,1)="4",1,MID(BS98,6,1)="1",1,TRUE,0)</f>
        <v>0</v>
      </c>
      <c r="FW98" s="80" cm="1">
        <f t="array" aca="1" ref="FW98" ca="1">_xlfn.IFS(MID(BT98,6,1)="4",1,MID(BT98,6,1)="1",1,TRUE,0)</f>
        <v>0</v>
      </c>
      <c r="FX98" s="80" cm="1">
        <f t="array" aca="1" ref="FX98" ca="1">_xlfn.IFS(MID(BU98,6,1)="4",1,MID(BU98,6,1)="1",1,TRUE,0)</f>
        <v>0</v>
      </c>
      <c r="FY98" s="80" cm="1">
        <f t="array" aca="1" ref="FY98" ca="1">_xlfn.IFS(MID(BV98,6,1)="4",1,MID(BV98,6,1)="1",1,TRUE,0)</f>
        <v>0</v>
      </c>
      <c r="FZ98" s="80" cm="1">
        <f t="array" aca="1" ref="FZ98" ca="1">_xlfn.IFS(MID(BW98,6,1)="4",1,MID(BW98,6,1)="1",1,TRUE,0)</f>
        <v>0</v>
      </c>
      <c r="GA98" s="80" cm="1">
        <f t="array" aca="1" ref="GA98" ca="1">_xlfn.IFS(MID(BX98,6,1)="4",1,MID(BX98,6,1)="1",1,TRUE,0)</f>
        <v>0</v>
      </c>
      <c r="GB98" s="80" cm="1">
        <f t="array" aca="1" ref="GB98" ca="1">_xlfn.IFS(MID(BY98,6,1)="4",1,MID(BY98,6,1)="1",1,TRUE,0)</f>
        <v>0</v>
      </c>
      <c r="GC98" s="80" cm="1">
        <f t="array" aca="1" ref="GC98" ca="1">_xlfn.IFS(MID(BZ98,6,1)="4",1,MID(BZ98,6,1)="1",1,TRUE,0)</f>
        <v>0</v>
      </c>
      <c r="GD98" s="80" cm="1">
        <f t="array" aca="1" ref="GD98" ca="1">_xlfn.IFS(MID(CA98,6,1)="4",1,MID(CA98,6,1)="1",1,TRUE,0)</f>
        <v>0</v>
      </c>
      <c r="GE98" s="80" cm="1">
        <f t="array" aca="1" ref="GE98" ca="1">_xlfn.IFS(MID(CB98,6,1)="4",1,MID(CB98,6,1)="1",1,TRUE,0)</f>
        <v>0</v>
      </c>
      <c r="GF98" s="80" cm="1">
        <f t="array" aca="1" ref="GF98" ca="1">_xlfn.IFS(MID(CC98,6,1)="4",1,MID(CC98,6,1)="1",1,TRUE,0)</f>
        <v>0</v>
      </c>
      <c r="GG98" s="80" cm="1">
        <f t="array" aca="1" ref="GG98" ca="1">_xlfn.IFS(MID(CD98,6,1)="4",1,MID(CD98,6,1)="1",1,TRUE,0)</f>
        <v>0</v>
      </c>
      <c r="GH98" s="80" cm="1">
        <f t="array" aca="1" ref="GH98" ca="1">_xlfn.IFS(MID(CE98,6,1)="4",1,MID(CE98,6,1)="1",1,TRUE,0)</f>
        <v>0</v>
      </c>
      <c r="GI98" s="80" cm="1">
        <f t="array" aca="1" ref="GI98" ca="1">_xlfn.IFS(MID(CF98,6,1)="4",1,MID(CF98,6,1)="1",1,TRUE,0)</f>
        <v>0</v>
      </c>
      <c r="GJ98" s="80" cm="1">
        <f t="array" aca="1" ref="GJ98" ca="1">_xlfn.IFS(MID(CG98,6,1)="4",1,MID(CG98,6,1)="1",1,TRUE,0)</f>
        <v>0</v>
      </c>
      <c r="GK98" s="80" cm="1">
        <f t="array" aca="1" ref="GK98" ca="1">_xlfn.IFS(MID(CH98,6,1)="4",1,MID(CH98,6,1)="1",1,TRUE,0)</f>
        <v>0</v>
      </c>
      <c r="GL98" s="80" cm="1">
        <f t="array" aca="1" ref="GL98" ca="1">_xlfn.IFS(MID(CI98,6,1)="4",1,MID(CI98,6,1)="1",1,TRUE,0)</f>
        <v>0</v>
      </c>
      <c r="GM98" s="80" cm="1">
        <f t="array" aca="1" ref="GM98" ca="1">_xlfn.IFS(MID(CJ98,6,1)="4",1,MID(CJ98,6,1)="1",1,TRUE,0)</f>
        <v>0</v>
      </c>
      <c r="GN98" s="80" cm="1">
        <f t="array" aca="1" ref="GN98" ca="1">_xlfn.IFS(MID(CK98,6,1)="4",1,MID(CK98,6,1)="1",1,TRUE,0)</f>
        <v>0</v>
      </c>
      <c r="GO98" s="80" cm="1">
        <f t="array" aca="1" ref="GO98" ca="1">_xlfn.IFS(MID(CL98,6,1)="4",1,MID(CL98,6,1)="1",1,TRUE,0)</f>
        <v>0</v>
      </c>
      <c r="GP98" s="80" cm="1">
        <f t="array" aca="1" ref="GP98" ca="1">_xlfn.IFS(MID(CM98,6,1)="4",1,MID(CM98,6,1)="1",1,TRUE,0)</f>
        <v>0</v>
      </c>
      <c r="GQ98" s="80" cm="1">
        <f t="array" aca="1" ref="GQ98" ca="1">_xlfn.IFS(MID(CN98,6,1)="4",1,MID(CN98,6,1)="1",1,TRUE,0)</f>
        <v>0</v>
      </c>
      <c r="GR98" s="80" cm="1">
        <f t="array" aca="1" ref="GR98" ca="1">_xlfn.IFS(MID(CO98,6,1)="4",1,MID(CO98,6,1)="1",1,TRUE,0)</f>
        <v>0</v>
      </c>
      <c r="GS98" s="80" cm="1">
        <f t="array" aca="1" ref="GS98" ca="1">_xlfn.IFS(MID(CP98,6,1)="4",1,MID(CP98,6,1)="1",1,TRUE,0)</f>
        <v>0</v>
      </c>
      <c r="GT98" s="80" cm="1">
        <f t="array" aca="1" ref="GT98" ca="1">_xlfn.IFS(MID(CQ98,6,1)="4",1,MID(CQ98,6,1)="1",1,TRUE,0)</f>
        <v>0</v>
      </c>
      <c r="GU98" s="80" cm="1">
        <f t="array" aca="1" ref="GU98" ca="1">_xlfn.IFS(MID(CR98,6,1)="4",1,MID(CR98,6,1)="1",1,TRUE,0)</f>
        <v>0</v>
      </c>
      <c r="GV98" s="80" cm="1">
        <f t="array" aca="1" ref="GV98" ca="1">_xlfn.IFS(MID(CS98,6,1)="4",1,MID(CS98,6,1)="1",1,TRUE,0)</f>
        <v>0</v>
      </c>
      <c r="GW98" s="80" cm="1">
        <f t="array" aca="1" ref="GW98" ca="1">_xlfn.IFS(MID(CT98,6,1)="4",1,MID(CT98,6,1)="1",1,TRUE,0)</f>
        <v>0</v>
      </c>
      <c r="GX98" s="80" cm="1">
        <f t="array" aca="1" ref="GX98" ca="1">_xlfn.IFS(MID(CU98,6,1)="4",1,MID(CU98,6,1)="1",1,TRUE,0)</f>
        <v>0</v>
      </c>
      <c r="GY98" s="80" cm="1">
        <f t="array" aca="1" ref="GY98" ca="1">_xlfn.IFS(MID(CV98,6,1)="4",1,MID(CV98,6,1)="1",1,TRUE,0)</f>
        <v>0</v>
      </c>
      <c r="GZ98" s="80" cm="1">
        <f t="array" aca="1" ref="GZ98" ca="1">_xlfn.IFS(MID(CW98,6,1)="4",1,MID(CW98,6,1)="1",1,TRUE,0)</f>
        <v>0</v>
      </c>
      <c r="HA98" s="80" cm="1">
        <f t="array" aca="1" ref="HA98" ca="1">_xlfn.IFS(MID(CX98,6,1)="4",1,MID(CX98,6,1)="1",1,TRUE,0)</f>
        <v>0</v>
      </c>
      <c r="HB98" s="80" cm="1">
        <f t="array" aca="1" ref="HB98" ca="1">_xlfn.IFS(MID(CY98,6,1)="4",1,MID(CY98,6,1)="1",1,TRUE,0)</f>
        <v>0</v>
      </c>
      <c r="HC98" s="80" cm="1">
        <f t="array" aca="1" ref="HC98" ca="1">_xlfn.IFS(MID(CZ98,6,1)="4",1,MID(CZ98,6,1)="1",1,TRUE,0)</f>
        <v>0</v>
      </c>
      <c r="HD98" s="80" cm="1">
        <f t="array" aca="1" ref="HD98" ca="1">_xlfn.IFS(MID(DA98,6,1)="4",1,MID(DA98,6,1)="1",1,TRUE,0)</f>
        <v>0</v>
      </c>
      <c r="HE98" s="80" cm="1">
        <f t="array" aca="1" ref="HE98" ca="1">_xlfn.IFS(MID(DB98,6,1)="4",1,MID(DB98,6,1)="1",1,TRUE,0)</f>
        <v>0</v>
      </c>
      <c r="HF98" s="80" cm="1">
        <f t="array" aca="1" ref="HF98" ca="1">_xlfn.IFS(MID(DC98,6,1)="4",1,MID(DC98,6,1)="1",1,TRUE,0)</f>
        <v>0</v>
      </c>
      <c r="HG98" s="80" cm="1">
        <f t="array" aca="1" ref="HG98" ca="1">_xlfn.IFS(MID(DD98,6,1)="4",1,MID(DD98,6,1)="1",1,TRUE,0)</f>
        <v>0</v>
      </c>
      <c r="HH98" s="80" cm="1">
        <f t="array" aca="1" ref="HH98" ca="1">_xlfn.IFS(MID(DE98,6,1)="4",1,MID(DE98,6,1)="1",1,TRUE,0)</f>
        <v>0</v>
      </c>
      <c r="HI98" s="80" cm="1">
        <f t="array" aca="1" ref="HI98" ca="1">_xlfn.IFS(MID(DF98,6,1)="4",1,MID(DF98,6,1)="1",1,TRUE,0)</f>
        <v>0</v>
      </c>
      <c r="HJ98" s="80" cm="1">
        <f t="array" aca="1" ref="HJ98" ca="1">_xlfn.IFS(MID(DG98,6,1)="4",1,MID(DG98,6,1)="1",1,TRUE,0)</f>
        <v>0</v>
      </c>
      <c r="HK98" s="80" cm="1">
        <f t="array" aca="1" ref="HK98" ca="1">_xlfn.IFS(MID(DH98,6,1)="4",1,MID(DH98,6,1)="1",1,TRUE,0)</f>
        <v>0</v>
      </c>
      <c r="HL98" s="80" cm="1">
        <f t="array" aca="1" ref="HL98" ca="1">_xlfn.IFS(MID(DI98,6,1)="4",1,MID(DI98,6,1)="1",1,TRUE,0)</f>
        <v>0</v>
      </c>
    </row>
    <row r="99" spans="1:220" s="80" customFormat="1" ht="26" x14ac:dyDescent="0.2">
      <c r="A99" s="268">
        <v>102</v>
      </c>
      <c r="B99" s="269" t="s">
        <v>2458</v>
      </c>
      <c r="C99" s="269" t="s">
        <v>2463</v>
      </c>
      <c r="D99" s="270" t="s">
        <v>2508</v>
      </c>
      <c r="E99" s="250"/>
      <c r="G99" s="80">
        <v>9</v>
      </c>
      <c r="H99" s="280" t="str" cm="1">
        <f t="array" ref="H99">INDEX(コード化!$CG$5:$CQ$110,H$3-6,$G99)</f>
        <v>900000</v>
      </c>
      <c r="I99" s="280" t="str" cm="1">
        <f t="array" ref="I99">INDEX(コード化!$CG$5:$CQ$110,I$3-6,$G99)</f>
        <v>900000</v>
      </c>
      <c r="J99" s="280" t="str" cm="1">
        <f t="array" ref="J99">INDEX(コード化!$CG$5:$CQ$110,J$3-6,$G99)</f>
        <v>900000</v>
      </c>
      <c r="K99" s="280" t="str" cm="1">
        <f t="array" ref="K99">INDEX(コード化!$CG$5:$CQ$110,K$3-6,$G99)</f>
        <v>900000</v>
      </c>
      <c r="L99" s="280" t="str" cm="1">
        <f t="array" ref="L99">INDEX(コード化!$CG$5:$CQ$110,L$3-6,$G99)</f>
        <v>900000</v>
      </c>
      <c r="M99" s="280" t="str" cm="1">
        <f t="array" ref="M99">INDEX(コード化!$CG$5:$CQ$110,M$3-6,$G99)</f>
        <v>900000</v>
      </c>
      <c r="N99" s="280" t="str" cm="1">
        <f t="array" aca="1" ref="N99" ca="1">INDEX(コード化!$CG$5:$CQ$110,N$3-6,$G99)</f>
        <v>900000</v>
      </c>
      <c r="O99" s="280" t="str" cm="1">
        <f t="array" aca="1" ref="O99" ca="1">INDEX(コード化!$CG$5:$CQ$110,O$3-6,$G99)</f>
        <v>900000</v>
      </c>
      <c r="P99" s="280" t="str" cm="1">
        <f t="array" aca="1" ref="P99" ca="1">INDEX(コード化!$CG$5:$CQ$110,P$3-6,$G99)</f>
        <v>900000</v>
      </c>
      <c r="Q99" s="280" t="str" cm="1">
        <f t="array" aca="1" ref="Q99" ca="1">INDEX(コード化!$CG$5:$CQ$110,Q$3-6,$G99)</f>
        <v>900000</v>
      </c>
      <c r="R99" s="280" t="str" cm="1">
        <f t="array" aca="1" ref="R99" ca="1">INDEX(コード化!$CG$5:$CQ$110,R$3-6,$G99)</f>
        <v>900000</v>
      </c>
      <c r="S99" s="280" t="str" cm="1">
        <f t="array" aca="1" ref="S99" ca="1">INDEX(コード化!$CG$5:$CQ$110,S$3-6,$G99)</f>
        <v>900000</v>
      </c>
      <c r="T99" s="280" t="str" cm="1">
        <f t="array" aca="1" ref="T99" ca="1">INDEX(コード化!$CG$5:$CQ$110,T$3-6,$G99)</f>
        <v>900000</v>
      </c>
      <c r="U99" s="280" t="str" cm="1">
        <f t="array" aca="1" ref="U99" ca="1">INDEX(コード化!$CG$5:$CQ$110,U$3-6,$G99)</f>
        <v>900000</v>
      </c>
      <c r="V99" s="280" t="str" cm="1">
        <f t="array" aca="1" ref="V99" ca="1">INDEX(コード化!$CG$5:$CQ$110,V$3-6,$G99)</f>
        <v>900000</v>
      </c>
      <c r="W99" s="280" t="str" cm="1">
        <f t="array" aca="1" ref="W99" ca="1">INDEX(コード化!$CG$5:$CQ$110,W$3-6,$G99)</f>
        <v>900000</v>
      </c>
      <c r="X99" s="280" t="str" cm="1">
        <f t="array" aca="1" ref="X99" ca="1">INDEX(コード化!$CG$5:$CQ$110,X$3-6,$G99)</f>
        <v>900000</v>
      </c>
      <c r="Y99" s="280" t="str" cm="1">
        <f t="array" aca="1" ref="Y99" ca="1">INDEX(コード化!$CG$5:$CQ$110,Y$3-6,$G99)</f>
        <v>900000</v>
      </c>
      <c r="Z99" s="280" t="str" cm="1">
        <f t="array" aca="1" ref="Z99" ca="1">INDEX(コード化!$CG$5:$CQ$110,Z$3-6,$G99)</f>
        <v>900000</v>
      </c>
      <c r="AA99" s="280" t="str" cm="1">
        <f t="array" aca="1" ref="AA99" ca="1">INDEX(コード化!$CG$5:$CQ$110,AA$3-6,$G99)</f>
        <v>900000</v>
      </c>
      <c r="AB99" s="280" t="str" cm="1">
        <f t="array" aca="1" ref="AB99" ca="1">INDEX(コード化!$CG$5:$CQ$110,AB$3-6,$G99)</f>
        <v>900000</v>
      </c>
      <c r="AC99" s="280" t="str" cm="1">
        <f t="array" aca="1" ref="AC99" ca="1">INDEX(コード化!$CG$5:$CQ$110,AC$3-6,$G99)</f>
        <v>900000</v>
      </c>
      <c r="AD99" s="280" t="str" cm="1">
        <f t="array" aca="1" ref="AD99" ca="1">INDEX(コード化!$CG$5:$CQ$110,AD$3-6,$G99)</f>
        <v>900000</v>
      </c>
      <c r="AE99" s="280" t="str" cm="1">
        <f t="array" aca="1" ref="AE99" ca="1">INDEX(コード化!$CG$5:$CQ$110,AE$3-6,$G99)</f>
        <v>900000</v>
      </c>
      <c r="AF99" s="280" t="str" cm="1">
        <f t="array" aca="1" ref="AF99" ca="1">INDEX(コード化!$CG$5:$CQ$110,AF$3-6,$G99)</f>
        <v>900000</v>
      </c>
      <c r="AG99" s="280" t="str" cm="1">
        <f t="array" aca="1" ref="AG99" ca="1">INDEX(コード化!$CG$5:$CQ$110,AG$3-6,$G99)</f>
        <v>900000</v>
      </c>
      <c r="AH99" s="280" t="str" cm="1">
        <f t="array" aca="1" ref="AH99" ca="1">INDEX(コード化!$CG$5:$CQ$110,AH$3-6,$G99)</f>
        <v>900000</v>
      </c>
      <c r="AI99" s="280" t="str" cm="1">
        <f t="array" aca="1" ref="AI99" ca="1">INDEX(コード化!$CG$5:$CQ$110,AI$3-6,$G99)</f>
        <v>900000</v>
      </c>
      <c r="AJ99" s="280" t="str" cm="1">
        <f t="array" aca="1" ref="AJ99" ca="1">INDEX(コード化!$CG$5:$CQ$110,AJ$3-6,$G99)</f>
        <v>900000</v>
      </c>
      <c r="AK99" s="280" t="str" cm="1">
        <f t="array" aca="1" ref="AK99" ca="1">INDEX(コード化!$CG$5:$CQ$110,AK$3-6,$G99)</f>
        <v>900000</v>
      </c>
      <c r="AL99" s="280" t="str" cm="1">
        <f t="array" aca="1" ref="AL99" ca="1">INDEX(コード化!$CG$5:$CQ$110,AL$3-6,$G99)</f>
        <v>900000</v>
      </c>
      <c r="AM99" s="280" t="str" cm="1">
        <f t="array" aca="1" ref="AM99" ca="1">INDEX(コード化!$CG$5:$CQ$110,AM$3-6,$G99)</f>
        <v>900000</v>
      </c>
      <c r="AN99" s="280" t="str" cm="1">
        <f t="array" aca="1" ref="AN99" ca="1">INDEX(コード化!$CG$5:$CQ$110,AN$3-6,$G99)</f>
        <v>900000</v>
      </c>
      <c r="AO99" s="280" t="str" cm="1">
        <f t="array" aca="1" ref="AO99" ca="1">INDEX(コード化!$CG$5:$CQ$110,AO$3-6,$G99)</f>
        <v>900000</v>
      </c>
      <c r="AP99" s="280" t="str" cm="1">
        <f t="array" aca="1" ref="AP99" ca="1">INDEX(コード化!$CG$5:$CQ$110,AP$3-6,$G99)</f>
        <v>900000</v>
      </c>
      <c r="AQ99" s="280" t="str" cm="1">
        <f t="array" aca="1" ref="AQ99" ca="1">INDEX(コード化!$CG$5:$CQ$110,AQ$3-6,$G99)</f>
        <v>900000</v>
      </c>
      <c r="AR99" s="280" t="str" cm="1">
        <f t="array" aca="1" ref="AR99" ca="1">INDEX(コード化!$CG$5:$CQ$110,AR$3-6,$G99)</f>
        <v>900000</v>
      </c>
      <c r="AS99" s="280" t="str" cm="1">
        <f t="array" aca="1" ref="AS99" ca="1">INDEX(コード化!$CG$5:$CQ$110,AS$3-6,$G99)</f>
        <v>900000</v>
      </c>
      <c r="AT99" s="280" t="str" cm="1">
        <f t="array" aca="1" ref="AT99" ca="1">INDEX(コード化!$CG$5:$CQ$110,AT$3-6,$G99)</f>
        <v>900000</v>
      </c>
      <c r="AU99" s="280" t="str" cm="1">
        <f t="array" aca="1" ref="AU99" ca="1">INDEX(コード化!$CG$5:$CQ$110,AU$3-6,$G99)</f>
        <v>900000</v>
      </c>
      <c r="AV99" s="280" t="str" cm="1">
        <f t="array" aca="1" ref="AV99" ca="1">INDEX(コード化!$CG$5:$CQ$110,AV$3-6,$G99)</f>
        <v>900000</v>
      </c>
      <c r="AW99" s="280" t="str" cm="1">
        <f t="array" aca="1" ref="AW99" ca="1">INDEX(コード化!$CG$5:$CQ$110,AW$3-6,$G99)</f>
        <v>900000</v>
      </c>
      <c r="AX99" s="280" t="str" cm="1">
        <f t="array" aca="1" ref="AX99" ca="1">INDEX(コード化!$CG$5:$CQ$110,AX$3-6,$G99)</f>
        <v>900000</v>
      </c>
      <c r="AY99" s="280" t="str" cm="1">
        <f t="array" aca="1" ref="AY99" ca="1">INDEX(コード化!$CG$5:$CQ$110,AY$3-6,$G99)</f>
        <v>900000</v>
      </c>
      <c r="AZ99" s="280" t="str" cm="1">
        <f t="array" aca="1" ref="AZ99" ca="1">INDEX(コード化!$CG$5:$CQ$110,AZ$3-6,$G99)</f>
        <v>900000</v>
      </c>
      <c r="BA99" s="280" t="str" cm="1">
        <f t="array" aca="1" ref="BA99" ca="1">INDEX(コード化!$CG$5:$CQ$110,BA$3-6,$G99)</f>
        <v>900000</v>
      </c>
      <c r="BB99" s="280" t="str" cm="1">
        <f t="array" aca="1" ref="BB99" ca="1">INDEX(コード化!$CG$5:$CQ$110,BB$3-6,$G99)</f>
        <v>900000</v>
      </c>
      <c r="BC99" s="280" t="str" cm="1">
        <f t="array" aca="1" ref="BC99" ca="1">INDEX(コード化!$CG$5:$CQ$110,BC$3-6,$G99)</f>
        <v>900000</v>
      </c>
      <c r="BD99" s="280" t="str" cm="1">
        <f t="array" aca="1" ref="BD99" ca="1">INDEX(コード化!$CG$5:$CQ$110,BD$3-6,$G99)</f>
        <v>900000</v>
      </c>
      <c r="BE99" s="280" t="str" cm="1">
        <f t="array" aca="1" ref="BE99" ca="1">INDEX(コード化!$CG$5:$CQ$110,BE$3-6,$G99)</f>
        <v>900000</v>
      </c>
      <c r="BF99" s="280" t="str" cm="1">
        <f t="array" aca="1" ref="BF99" ca="1">INDEX(コード化!$CG$5:$CQ$110,BF$3-6,$G99)</f>
        <v>900000</v>
      </c>
      <c r="BG99" s="280" t="str" cm="1">
        <f t="array" aca="1" ref="BG99" ca="1">INDEX(コード化!$CG$5:$CQ$110,BG$3-6,$G99)</f>
        <v>900000</v>
      </c>
      <c r="BH99" s="280" t="str" cm="1">
        <f t="array" aca="1" ref="BH99" ca="1">INDEX(コード化!$CG$5:$CQ$110,BH$3-6,$G99)</f>
        <v>900000</v>
      </c>
      <c r="BI99" s="280" t="str" cm="1">
        <f t="array" aca="1" ref="BI99" ca="1">INDEX(コード化!$CG$5:$CQ$110,BI$3-6,$G99)</f>
        <v>900000</v>
      </c>
      <c r="BJ99" s="280" t="str" cm="1">
        <f t="array" aca="1" ref="BJ99" ca="1">INDEX(コード化!$CG$5:$CQ$110,BJ$3-6,$G99)</f>
        <v>900000</v>
      </c>
      <c r="BK99" s="280" t="str" cm="1">
        <f t="array" aca="1" ref="BK99" ca="1">INDEX(コード化!$CG$5:$CQ$110,BK$3-6,$G99)</f>
        <v>900000</v>
      </c>
      <c r="BL99" s="280" t="str" cm="1">
        <f t="array" aca="1" ref="BL99" ca="1">INDEX(コード化!$CG$5:$CQ$110,BL$3-6,$G99)</f>
        <v>900000</v>
      </c>
      <c r="BM99" s="280" t="str" cm="1">
        <f t="array" aca="1" ref="BM99" ca="1">INDEX(コード化!$CG$5:$CQ$110,BM$3-6,$G99)</f>
        <v>900000</v>
      </c>
      <c r="BN99" s="280" t="str" cm="1">
        <f t="array" aca="1" ref="BN99" ca="1">INDEX(コード化!$CG$5:$CQ$110,BN$3-6,$G99)</f>
        <v>900000</v>
      </c>
      <c r="BO99" s="280" t="str" cm="1">
        <f t="array" aca="1" ref="BO99" ca="1">INDEX(コード化!$CG$5:$CQ$110,BO$3-6,$G99)</f>
        <v>900000</v>
      </c>
      <c r="BP99" s="280" t="str" cm="1">
        <f t="array" aca="1" ref="BP99" ca="1">INDEX(コード化!$CG$5:$CQ$110,BP$3-6,$G99)</f>
        <v>900000</v>
      </c>
      <c r="BQ99" s="280" t="str" cm="1">
        <f t="array" aca="1" ref="BQ99" ca="1">INDEX(コード化!$CG$5:$CQ$110,BQ$3-6,$G99)</f>
        <v>900000</v>
      </c>
      <c r="BR99" s="280" t="str" cm="1">
        <f t="array" aca="1" ref="BR99" ca="1">INDEX(コード化!$CG$5:$CQ$110,BR$3-6,$G99)</f>
        <v>900000</v>
      </c>
      <c r="BS99" s="280" t="str" cm="1">
        <f t="array" aca="1" ref="BS99" ca="1">INDEX(コード化!$CG$5:$CQ$110,BS$3-6,$G99)</f>
        <v>900000</v>
      </c>
      <c r="BT99" s="280" t="str" cm="1">
        <f t="array" aca="1" ref="BT99" ca="1">INDEX(コード化!$CG$5:$CQ$110,BT$3-6,$G99)</f>
        <v>900000</v>
      </c>
      <c r="BU99" s="280" t="str" cm="1">
        <f t="array" aca="1" ref="BU99" ca="1">INDEX(コード化!$CG$5:$CQ$110,BU$3-6,$G99)</f>
        <v>900000</v>
      </c>
      <c r="BV99" s="280" t="str" cm="1">
        <f t="array" aca="1" ref="BV99" ca="1">INDEX(コード化!$CG$5:$CQ$110,BV$3-6,$G99)</f>
        <v>900000</v>
      </c>
      <c r="BW99" s="280" t="str" cm="1">
        <f t="array" aca="1" ref="BW99" ca="1">INDEX(コード化!$CG$5:$CQ$110,BW$3-6,$G99)</f>
        <v>900000</v>
      </c>
      <c r="BX99" s="280" t="str" cm="1">
        <f t="array" aca="1" ref="BX99" ca="1">INDEX(コード化!$CG$5:$CQ$110,BX$3-6,$G99)</f>
        <v>900000</v>
      </c>
      <c r="BY99" s="280" t="str" cm="1">
        <f t="array" aca="1" ref="BY99" ca="1">INDEX(コード化!$CG$5:$CQ$110,BY$3-6,$G99)</f>
        <v>900000</v>
      </c>
      <c r="BZ99" s="280" t="str" cm="1">
        <f t="array" aca="1" ref="BZ99" ca="1">INDEX(コード化!$CG$5:$CQ$110,BZ$3-6,$G99)</f>
        <v>900000</v>
      </c>
      <c r="CA99" s="280" t="str" cm="1">
        <f t="array" aca="1" ref="CA99" ca="1">INDEX(コード化!$CG$5:$CQ$110,CA$3-6,$G99)</f>
        <v>900000</v>
      </c>
      <c r="CB99" s="280" t="str" cm="1">
        <f t="array" aca="1" ref="CB99" ca="1">INDEX(コード化!$CG$5:$CQ$110,CB$3-6,$G99)</f>
        <v>900000</v>
      </c>
      <c r="CC99" s="280" t="str" cm="1">
        <f t="array" aca="1" ref="CC99" ca="1">INDEX(コード化!$CG$5:$CQ$110,CC$3-6,$G99)</f>
        <v>900000</v>
      </c>
      <c r="CD99" s="280" t="str" cm="1">
        <f t="array" aca="1" ref="CD99" ca="1">INDEX(コード化!$CG$5:$CQ$110,CD$3-6,$G99)</f>
        <v>900000</v>
      </c>
      <c r="CE99" s="280" t="str" cm="1">
        <f t="array" aca="1" ref="CE99" ca="1">INDEX(コード化!$CG$5:$CQ$110,CE$3-6,$G99)</f>
        <v>900000</v>
      </c>
      <c r="CF99" s="280" t="str" cm="1">
        <f t="array" aca="1" ref="CF99" ca="1">INDEX(コード化!$CG$5:$CQ$110,CF$3-6,$G99)</f>
        <v>900000</v>
      </c>
      <c r="CG99" s="280" t="str" cm="1">
        <f t="array" aca="1" ref="CG99" ca="1">INDEX(コード化!$CG$5:$CQ$110,CG$3-6,$G99)</f>
        <v>900000</v>
      </c>
      <c r="CH99" s="280" t="str" cm="1">
        <f t="array" aca="1" ref="CH99" ca="1">INDEX(コード化!$CG$5:$CQ$110,CH$3-6,$G99)</f>
        <v>900000</v>
      </c>
      <c r="CI99" s="280" t="str" cm="1">
        <f t="array" aca="1" ref="CI99" ca="1">INDEX(コード化!$CG$5:$CQ$110,CI$3-6,$G99)</f>
        <v>900000</v>
      </c>
      <c r="CJ99" s="280" t="str" cm="1">
        <f t="array" aca="1" ref="CJ99" ca="1">INDEX(コード化!$CG$5:$CQ$110,CJ$3-6,$G99)</f>
        <v>900000</v>
      </c>
      <c r="CK99" s="280" t="str" cm="1">
        <f t="array" aca="1" ref="CK99" ca="1">INDEX(コード化!$CG$5:$CQ$110,CK$3-6,$G99)</f>
        <v>900000</v>
      </c>
      <c r="CL99" s="280" t="str" cm="1">
        <f t="array" aca="1" ref="CL99" ca="1">INDEX(コード化!$CG$5:$CQ$110,CL$3-6,$G99)</f>
        <v>900000</v>
      </c>
      <c r="CM99" s="280" t="str" cm="1">
        <f t="array" aca="1" ref="CM99" ca="1">INDEX(コード化!$CG$5:$CQ$110,CM$3-6,$G99)</f>
        <v>900000</v>
      </c>
      <c r="CN99" s="280" t="str" cm="1">
        <f t="array" aca="1" ref="CN99" ca="1">INDEX(コード化!$CG$5:$CQ$110,CN$3-6,$G99)</f>
        <v>900000</v>
      </c>
      <c r="CO99" s="280" t="str" cm="1">
        <f t="array" aca="1" ref="CO99" ca="1">INDEX(コード化!$CG$5:$CQ$110,CO$3-6,$G99)</f>
        <v>900000</v>
      </c>
      <c r="CP99" s="280" t="str" cm="1">
        <f t="array" aca="1" ref="CP99" ca="1">INDEX(コード化!$CG$5:$CQ$110,CP$3-6,$G99)</f>
        <v>900000</v>
      </c>
      <c r="CQ99" s="280" t="str" cm="1">
        <f t="array" aca="1" ref="CQ99" ca="1">INDEX(コード化!$CG$5:$CQ$110,CQ$3-6,$G99)</f>
        <v>900000</v>
      </c>
      <c r="CR99" s="280" t="str" cm="1">
        <f t="array" aca="1" ref="CR99" ca="1">INDEX(コード化!$CG$5:$CQ$110,CR$3-6,$G99)</f>
        <v>900000</v>
      </c>
      <c r="CS99" s="280" t="str" cm="1">
        <f t="array" aca="1" ref="CS99" ca="1">INDEX(コード化!$CG$5:$CQ$110,CS$3-6,$G99)</f>
        <v>900000</v>
      </c>
      <c r="CT99" s="280" t="str" cm="1">
        <f t="array" aca="1" ref="CT99" ca="1">INDEX(コード化!$CG$5:$CQ$110,CT$3-6,$G99)</f>
        <v>900000</v>
      </c>
      <c r="CU99" s="280" t="str" cm="1">
        <f t="array" aca="1" ref="CU99" ca="1">INDEX(コード化!$CG$5:$CQ$110,CU$3-6,$G99)</f>
        <v>900000</v>
      </c>
      <c r="CV99" s="280" t="str" cm="1">
        <f t="array" aca="1" ref="CV99" ca="1">INDEX(コード化!$CG$5:$CQ$110,CV$3-6,$G99)</f>
        <v>900000</v>
      </c>
      <c r="CW99" s="280" t="str" cm="1">
        <f t="array" aca="1" ref="CW99" ca="1">INDEX(コード化!$CG$5:$CQ$110,CW$3-6,$G99)</f>
        <v>900000</v>
      </c>
      <c r="CX99" s="280" t="str" cm="1">
        <f t="array" aca="1" ref="CX99" ca="1">INDEX(コード化!$CG$5:$CQ$110,CX$3-6,$G99)</f>
        <v>900000</v>
      </c>
      <c r="CY99" s="280" t="str" cm="1">
        <f t="array" aca="1" ref="CY99" ca="1">INDEX(コード化!$CG$5:$CQ$110,CY$3-6,$G99)</f>
        <v>900000</v>
      </c>
      <c r="CZ99" s="280" t="str" cm="1">
        <f t="array" aca="1" ref="CZ99" ca="1">INDEX(コード化!$CG$5:$CQ$110,CZ$3-6,$G99)</f>
        <v>900000</v>
      </c>
      <c r="DA99" s="280" t="str" cm="1">
        <f t="array" aca="1" ref="DA99" ca="1">INDEX(コード化!$CG$5:$CQ$110,DA$3-6,$G99)</f>
        <v>900000</v>
      </c>
      <c r="DB99" s="280" t="str" cm="1">
        <f t="array" aca="1" ref="DB99" ca="1">INDEX(コード化!$CG$5:$CQ$110,DB$3-6,$G99)</f>
        <v>900000</v>
      </c>
      <c r="DC99" s="280" t="str" cm="1">
        <f t="array" aca="1" ref="DC99" ca="1">INDEX(コード化!$CG$5:$CQ$110,DC$3-6,$G99)</f>
        <v>900000</v>
      </c>
      <c r="DD99" s="280" t="str" cm="1">
        <f t="array" aca="1" ref="DD99" ca="1">INDEX(コード化!$CG$5:$CQ$110,DD$3-6,$G99)</f>
        <v>900000</v>
      </c>
      <c r="DE99" s="280" t="str" cm="1">
        <f t="array" aca="1" ref="DE99" ca="1">INDEX(コード化!$CG$5:$CQ$110,DE$3-6,$G99)</f>
        <v>900000</v>
      </c>
      <c r="DF99" s="280" t="str" cm="1">
        <f t="array" aca="1" ref="DF99" ca="1">INDEX(コード化!$CG$5:$CQ$110,DF$3-6,$G99)</f>
        <v>900000</v>
      </c>
      <c r="DG99" s="280" t="str" cm="1">
        <f t="array" aca="1" ref="DG99" ca="1">INDEX(コード化!$CG$5:$CQ$110,DG$3-6,$G99)</f>
        <v>900000</v>
      </c>
      <c r="DH99" s="280" t="str" cm="1">
        <f t="array" aca="1" ref="DH99" ca="1">INDEX(コード化!$CG$5:$CQ$110,DH$3-6,$G99)</f>
        <v>900000</v>
      </c>
      <c r="DI99" s="280" t="str" cm="1">
        <f t="array" aca="1" ref="DI99" ca="1">INDEX(コード化!$CG$5:$CQ$110,DI$3-6,$G99)</f>
        <v>900000</v>
      </c>
      <c r="DK99" s="80">
        <f>IF(MID(H99,2,1)="2",1,0)</f>
        <v>0</v>
      </c>
      <c r="DL99" s="80">
        <f t="shared" ref="DL99:FW99" si="70">IF(MID(I99,2,1)="2",1,0)</f>
        <v>0</v>
      </c>
      <c r="DM99" s="80">
        <f t="shared" si="70"/>
        <v>0</v>
      </c>
      <c r="DN99" s="80">
        <f t="shared" si="70"/>
        <v>0</v>
      </c>
      <c r="DO99" s="80">
        <f t="shared" si="70"/>
        <v>0</v>
      </c>
      <c r="DP99" s="80">
        <f t="shared" si="70"/>
        <v>0</v>
      </c>
      <c r="DQ99" s="80">
        <f t="shared" ca="1" si="70"/>
        <v>0</v>
      </c>
      <c r="DR99" s="80">
        <f t="shared" ca="1" si="70"/>
        <v>0</v>
      </c>
      <c r="DS99" s="80">
        <f t="shared" ca="1" si="70"/>
        <v>0</v>
      </c>
      <c r="DT99" s="80">
        <f t="shared" ca="1" si="70"/>
        <v>0</v>
      </c>
      <c r="DU99" s="80">
        <f t="shared" ca="1" si="70"/>
        <v>0</v>
      </c>
      <c r="DV99" s="80">
        <f t="shared" ca="1" si="70"/>
        <v>0</v>
      </c>
      <c r="DW99" s="80">
        <f t="shared" ca="1" si="70"/>
        <v>0</v>
      </c>
      <c r="DX99" s="80">
        <f t="shared" ca="1" si="70"/>
        <v>0</v>
      </c>
      <c r="DY99" s="80">
        <f t="shared" ca="1" si="70"/>
        <v>0</v>
      </c>
      <c r="DZ99" s="80">
        <f t="shared" ca="1" si="70"/>
        <v>0</v>
      </c>
      <c r="EA99" s="80">
        <f t="shared" ca="1" si="70"/>
        <v>0</v>
      </c>
      <c r="EB99" s="80">
        <f t="shared" ca="1" si="70"/>
        <v>0</v>
      </c>
      <c r="EC99" s="80">
        <f t="shared" ca="1" si="70"/>
        <v>0</v>
      </c>
      <c r="ED99" s="80">
        <f t="shared" ca="1" si="70"/>
        <v>0</v>
      </c>
      <c r="EE99" s="80">
        <f t="shared" ca="1" si="70"/>
        <v>0</v>
      </c>
      <c r="EF99" s="80">
        <f t="shared" ca="1" si="70"/>
        <v>0</v>
      </c>
      <c r="EG99" s="80">
        <f t="shared" ca="1" si="70"/>
        <v>0</v>
      </c>
      <c r="EH99" s="80">
        <f t="shared" ca="1" si="70"/>
        <v>0</v>
      </c>
      <c r="EI99" s="80">
        <f t="shared" ca="1" si="70"/>
        <v>0</v>
      </c>
      <c r="EJ99" s="80">
        <f t="shared" ca="1" si="70"/>
        <v>0</v>
      </c>
      <c r="EK99" s="80">
        <f t="shared" ca="1" si="70"/>
        <v>0</v>
      </c>
      <c r="EL99" s="80">
        <f t="shared" ca="1" si="70"/>
        <v>0</v>
      </c>
      <c r="EM99" s="80">
        <f t="shared" ca="1" si="70"/>
        <v>0</v>
      </c>
      <c r="EN99" s="80">
        <f t="shared" ca="1" si="70"/>
        <v>0</v>
      </c>
      <c r="EO99" s="80">
        <f t="shared" ca="1" si="70"/>
        <v>0</v>
      </c>
      <c r="EP99" s="80">
        <f t="shared" ca="1" si="70"/>
        <v>0</v>
      </c>
      <c r="EQ99" s="80">
        <f t="shared" ca="1" si="70"/>
        <v>0</v>
      </c>
      <c r="ER99" s="80">
        <f t="shared" ca="1" si="70"/>
        <v>0</v>
      </c>
      <c r="ES99" s="80">
        <f t="shared" ca="1" si="70"/>
        <v>0</v>
      </c>
      <c r="ET99" s="80">
        <f t="shared" ca="1" si="70"/>
        <v>0</v>
      </c>
      <c r="EU99" s="80">
        <f t="shared" ca="1" si="70"/>
        <v>0</v>
      </c>
      <c r="EV99" s="80">
        <f t="shared" ca="1" si="70"/>
        <v>0</v>
      </c>
      <c r="EW99" s="80">
        <f t="shared" ca="1" si="70"/>
        <v>0</v>
      </c>
      <c r="EX99" s="80">
        <f t="shared" ca="1" si="70"/>
        <v>0</v>
      </c>
      <c r="EY99" s="80">
        <f t="shared" ca="1" si="70"/>
        <v>0</v>
      </c>
      <c r="EZ99" s="80">
        <f t="shared" ca="1" si="70"/>
        <v>0</v>
      </c>
      <c r="FA99" s="80">
        <f t="shared" ca="1" si="70"/>
        <v>0</v>
      </c>
      <c r="FB99" s="80">
        <f t="shared" ca="1" si="70"/>
        <v>0</v>
      </c>
      <c r="FC99" s="80">
        <f t="shared" ca="1" si="70"/>
        <v>0</v>
      </c>
      <c r="FD99" s="80">
        <f t="shared" ca="1" si="70"/>
        <v>0</v>
      </c>
      <c r="FE99" s="80">
        <f t="shared" ca="1" si="70"/>
        <v>0</v>
      </c>
      <c r="FF99" s="80">
        <f t="shared" ca="1" si="70"/>
        <v>0</v>
      </c>
      <c r="FG99" s="80">
        <f t="shared" ca="1" si="70"/>
        <v>0</v>
      </c>
      <c r="FH99" s="80">
        <f t="shared" ca="1" si="70"/>
        <v>0</v>
      </c>
      <c r="FI99" s="80">
        <f t="shared" ca="1" si="70"/>
        <v>0</v>
      </c>
      <c r="FJ99" s="80">
        <f t="shared" ca="1" si="70"/>
        <v>0</v>
      </c>
      <c r="FK99" s="80">
        <f t="shared" ca="1" si="70"/>
        <v>0</v>
      </c>
      <c r="FL99" s="80">
        <f t="shared" ca="1" si="70"/>
        <v>0</v>
      </c>
      <c r="FM99" s="80">
        <f t="shared" ca="1" si="70"/>
        <v>0</v>
      </c>
      <c r="FN99" s="80">
        <f t="shared" ca="1" si="70"/>
        <v>0</v>
      </c>
      <c r="FO99" s="80">
        <f t="shared" ca="1" si="70"/>
        <v>0</v>
      </c>
      <c r="FP99" s="80">
        <f t="shared" ca="1" si="70"/>
        <v>0</v>
      </c>
      <c r="FQ99" s="80">
        <f t="shared" ca="1" si="70"/>
        <v>0</v>
      </c>
      <c r="FR99" s="80">
        <f t="shared" ca="1" si="70"/>
        <v>0</v>
      </c>
      <c r="FS99" s="80">
        <f t="shared" ca="1" si="70"/>
        <v>0</v>
      </c>
      <c r="FT99" s="80">
        <f t="shared" ca="1" si="70"/>
        <v>0</v>
      </c>
      <c r="FU99" s="80">
        <f t="shared" ca="1" si="70"/>
        <v>0</v>
      </c>
      <c r="FV99" s="80">
        <f t="shared" ca="1" si="70"/>
        <v>0</v>
      </c>
      <c r="FW99" s="80">
        <f t="shared" ca="1" si="70"/>
        <v>0</v>
      </c>
      <c r="FX99" s="80">
        <f t="shared" ref="FX99:HL99" ca="1" si="71">IF(MID(BU99,2,1)="2",1,0)</f>
        <v>0</v>
      </c>
      <c r="FY99" s="80">
        <f t="shared" ca="1" si="71"/>
        <v>0</v>
      </c>
      <c r="FZ99" s="80">
        <f t="shared" ca="1" si="71"/>
        <v>0</v>
      </c>
      <c r="GA99" s="80">
        <f t="shared" ca="1" si="71"/>
        <v>0</v>
      </c>
      <c r="GB99" s="80">
        <f t="shared" ca="1" si="71"/>
        <v>0</v>
      </c>
      <c r="GC99" s="80">
        <f t="shared" ca="1" si="71"/>
        <v>0</v>
      </c>
      <c r="GD99" s="80">
        <f t="shared" ca="1" si="71"/>
        <v>0</v>
      </c>
      <c r="GE99" s="80">
        <f t="shared" ca="1" si="71"/>
        <v>0</v>
      </c>
      <c r="GF99" s="80">
        <f t="shared" ca="1" si="71"/>
        <v>0</v>
      </c>
      <c r="GG99" s="80">
        <f t="shared" ca="1" si="71"/>
        <v>0</v>
      </c>
      <c r="GH99" s="80">
        <f t="shared" ca="1" si="71"/>
        <v>0</v>
      </c>
      <c r="GI99" s="80">
        <f t="shared" ca="1" si="71"/>
        <v>0</v>
      </c>
      <c r="GJ99" s="80">
        <f t="shared" ca="1" si="71"/>
        <v>0</v>
      </c>
      <c r="GK99" s="80">
        <f t="shared" ca="1" si="71"/>
        <v>0</v>
      </c>
      <c r="GL99" s="80">
        <f t="shared" ca="1" si="71"/>
        <v>0</v>
      </c>
      <c r="GM99" s="80">
        <f t="shared" ca="1" si="71"/>
        <v>0</v>
      </c>
      <c r="GN99" s="80">
        <f t="shared" ca="1" si="71"/>
        <v>0</v>
      </c>
      <c r="GO99" s="80">
        <f t="shared" ca="1" si="71"/>
        <v>0</v>
      </c>
      <c r="GP99" s="80">
        <f t="shared" ca="1" si="71"/>
        <v>0</v>
      </c>
      <c r="GQ99" s="80">
        <f t="shared" ca="1" si="71"/>
        <v>0</v>
      </c>
      <c r="GR99" s="80">
        <f t="shared" ca="1" si="71"/>
        <v>0</v>
      </c>
      <c r="GS99" s="80">
        <f t="shared" ca="1" si="71"/>
        <v>0</v>
      </c>
      <c r="GT99" s="80">
        <f t="shared" ca="1" si="71"/>
        <v>0</v>
      </c>
      <c r="GU99" s="80">
        <f t="shared" ca="1" si="71"/>
        <v>0</v>
      </c>
      <c r="GV99" s="80">
        <f t="shared" ca="1" si="71"/>
        <v>0</v>
      </c>
      <c r="GW99" s="80">
        <f t="shared" ca="1" si="71"/>
        <v>0</v>
      </c>
      <c r="GX99" s="80">
        <f t="shared" ca="1" si="71"/>
        <v>0</v>
      </c>
      <c r="GY99" s="80">
        <f t="shared" ca="1" si="71"/>
        <v>0</v>
      </c>
      <c r="GZ99" s="80">
        <f t="shared" ca="1" si="71"/>
        <v>0</v>
      </c>
      <c r="HA99" s="80">
        <f t="shared" ca="1" si="71"/>
        <v>0</v>
      </c>
      <c r="HB99" s="80">
        <f t="shared" ca="1" si="71"/>
        <v>0</v>
      </c>
      <c r="HC99" s="80">
        <f t="shared" ca="1" si="71"/>
        <v>0</v>
      </c>
      <c r="HD99" s="80">
        <f t="shared" ca="1" si="71"/>
        <v>0</v>
      </c>
      <c r="HE99" s="80">
        <f t="shared" ca="1" si="71"/>
        <v>0</v>
      </c>
      <c r="HF99" s="80">
        <f t="shared" ca="1" si="71"/>
        <v>0</v>
      </c>
      <c r="HG99" s="80">
        <f t="shared" ca="1" si="71"/>
        <v>0</v>
      </c>
      <c r="HH99" s="80">
        <f t="shared" ca="1" si="71"/>
        <v>0</v>
      </c>
      <c r="HI99" s="80">
        <f t="shared" ca="1" si="71"/>
        <v>0</v>
      </c>
      <c r="HJ99" s="80">
        <f t="shared" ca="1" si="71"/>
        <v>0</v>
      </c>
      <c r="HK99" s="80">
        <f t="shared" ca="1" si="71"/>
        <v>0</v>
      </c>
      <c r="HL99" s="80">
        <f t="shared" ca="1" si="71"/>
        <v>0</v>
      </c>
    </row>
    <row r="100" spans="1:220" s="80" customFormat="1" ht="26" x14ac:dyDescent="0.2">
      <c r="A100" s="268">
        <v>103</v>
      </c>
      <c r="B100" s="269" t="s">
        <v>2458</v>
      </c>
      <c r="C100" s="269" t="s">
        <v>2463</v>
      </c>
      <c r="D100" s="270" t="s">
        <v>2509</v>
      </c>
      <c r="E100" s="250"/>
      <c r="G100" s="80">
        <v>9</v>
      </c>
      <c r="H100" s="280" t="str" cm="1">
        <f t="array" ref="H100">INDEX(コード化!$CG$5:$CQ$110,H$3-6,$G100)</f>
        <v>900000</v>
      </c>
      <c r="I100" s="280" t="str" cm="1">
        <f t="array" ref="I100">INDEX(コード化!$CG$5:$CQ$110,I$3-6,$G100)</f>
        <v>900000</v>
      </c>
      <c r="J100" s="280" t="str" cm="1">
        <f t="array" ref="J100">INDEX(コード化!$CG$5:$CQ$110,J$3-6,$G100)</f>
        <v>900000</v>
      </c>
      <c r="K100" s="280" t="str" cm="1">
        <f t="array" ref="K100">INDEX(コード化!$CG$5:$CQ$110,K$3-6,$G100)</f>
        <v>900000</v>
      </c>
      <c r="L100" s="280" t="str" cm="1">
        <f t="array" ref="L100">INDEX(コード化!$CG$5:$CQ$110,L$3-6,$G100)</f>
        <v>900000</v>
      </c>
      <c r="M100" s="280" t="str" cm="1">
        <f t="array" ref="M100">INDEX(コード化!$CG$5:$CQ$110,M$3-6,$G100)</f>
        <v>900000</v>
      </c>
      <c r="N100" s="280" t="str" cm="1">
        <f t="array" aca="1" ref="N100" ca="1">INDEX(コード化!$CG$5:$CQ$110,N$3-6,$G100)</f>
        <v>900000</v>
      </c>
      <c r="O100" s="280" t="str" cm="1">
        <f t="array" aca="1" ref="O100" ca="1">INDEX(コード化!$CG$5:$CQ$110,O$3-6,$G100)</f>
        <v>900000</v>
      </c>
      <c r="P100" s="280" t="str" cm="1">
        <f t="array" aca="1" ref="P100" ca="1">INDEX(コード化!$CG$5:$CQ$110,P$3-6,$G100)</f>
        <v>900000</v>
      </c>
      <c r="Q100" s="280" t="str" cm="1">
        <f t="array" aca="1" ref="Q100" ca="1">INDEX(コード化!$CG$5:$CQ$110,Q$3-6,$G100)</f>
        <v>900000</v>
      </c>
      <c r="R100" s="280" t="str" cm="1">
        <f t="array" aca="1" ref="R100" ca="1">INDEX(コード化!$CG$5:$CQ$110,R$3-6,$G100)</f>
        <v>900000</v>
      </c>
      <c r="S100" s="280" t="str" cm="1">
        <f t="array" aca="1" ref="S100" ca="1">INDEX(コード化!$CG$5:$CQ$110,S$3-6,$G100)</f>
        <v>900000</v>
      </c>
      <c r="T100" s="280" t="str" cm="1">
        <f t="array" aca="1" ref="T100" ca="1">INDEX(コード化!$CG$5:$CQ$110,T$3-6,$G100)</f>
        <v>900000</v>
      </c>
      <c r="U100" s="280" t="str" cm="1">
        <f t="array" aca="1" ref="U100" ca="1">INDEX(コード化!$CG$5:$CQ$110,U$3-6,$G100)</f>
        <v>900000</v>
      </c>
      <c r="V100" s="280" t="str" cm="1">
        <f t="array" aca="1" ref="V100" ca="1">INDEX(コード化!$CG$5:$CQ$110,V$3-6,$G100)</f>
        <v>900000</v>
      </c>
      <c r="W100" s="280" t="str" cm="1">
        <f t="array" aca="1" ref="W100" ca="1">INDEX(コード化!$CG$5:$CQ$110,W$3-6,$G100)</f>
        <v>900000</v>
      </c>
      <c r="X100" s="280" t="str" cm="1">
        <f t="array" aca="1" ref="X100" ca="1">INDEX(コード化!$CG$5:$CQ$110,X$3-6,$G100)</f>
        <v>900000</v>
      </c>
      <c r="Y100" s="280" t="str" cm="1">
        <f t="array" aca="1" ref="Y100" ca="1">INDEX(コード化!$CG$5:$CQ$110,Y$3-6,$G100)</f>
        <v>900000</v>
      </c>
      <c r="Z100" s="280" t="str" cm="1">
        <f t="array" aca="1" ref="Z100" ca="1">INDEX(コード化!$CG$5:$CQ$110,Z$3-6,$G100)</f>
        <v>900000</v>
      </c>
      <c r="AA100" s="280" t="str" cm="1">
        <f t="array" aca="1" ref="AA100" ca="1">INDEX(コード化!$CG$5:$CQ$110,AA$3-6,$G100)</f>
        <v>900000</v>
      </c>
      <c r="AB100" s="280" t="str" cm="1">
        <f t="array" aca="1" ref="AB100" ca="1">INDEX(コード化!$CG$5:$CQ$110,AB$3-6,$G100)</f>
        <v>900000</v>
      </c>
      <c r="AC100" s="280" t="str" cm="1">
        <f t="array" aca="1" ref="AC100" ca="1">INDEX(コード化!$CG$5:$CQ$110,AC$3-6,$G100)</f>
        <v>900000</v>
      </c>
      <c r="AD100" s="280" t="str" cm="1">
        <f t="array" aca="1" ref="AD100" ca="1">INDEX(コード化!$CG$5:$CQ$110,AD$3-6,$G100)</f>
        <v>900000</v>
      </c>
      <c r="AE100" s="280" t="str" cm="1">
        <f t="array" aca="1" ref="AE100" ca="1">INDEX(コード化!$CG$5:$CQ$110,AE$3-6,$G100)</f>
        <v>900000</v>
      </c>
      <c r="AF100" s="280" t="str" cm="1">
        <f t="array" aca="1" ref="AF100" ca="1">INDEX(コード化!$CG$5:$CQ$110,AF$3-6,$G100)</f>
        <v>900000</v>
      </c>
      <c r="AG100" s="280" t="str" cm="1">
        <f t="array" aca="1" ref="AG100" ca="1">INDEX(コード化!$CG$5:$CQ$110,AG$3-6,$G100)</f>
        <v>900000</v>
      </c>
      <c r="AH100" s="280" t="str" cm="1">
        <f t="array" aca="1" ref="AH100" ca="1">INDEX(コード化!$CG$5:$CQ$110,AH$3-6,$G100)</f>
        <v>900000</v>
      </c>
      <c r="AI100" s="280" t="str" cm="1">
        <f t="array" aca="1" ref="AI100" ca="1">INDEX(コード化!$CG$5:$CQ$110,AI$3-6,$G100)</f>
        <v>900000</v>
      </c>
      <c r="AJ100" s="280" t="str" cm="1">
        <f t="array" aca="1" ref="AJ100" ca="1">INDEX(コード化!$CG$5:$CQ$110,AJ$3-6,$G100)</f>
        <v>900000</v>
      </c>
      <c r="AK100" s="280" t="str" cm="1">
        <f t="array" aca="1" ref="AK100" ca="1">INDEX(コード化!$CG$5:$CQ$110,AK$3-6,$G100)</f>
        <v>900000</v>
      </c>
      <c r="AL100" s="280" t="str" cm="1">
        <f t="array" aca="1" ref="AL100" ca="1">INDEX(コード化!$CG$5:$CQ$110,AL$3-6,$G100)</f>
        <v>900000</v>
      </c>
      <c r="AM100" s="280" t="str" cm="1">
        <f t="array" aca="1" ref="AM100" ca="1">INDEX(コード化!$CG$5:$CQ$110,AM$3-6,$G100)</f>
        <v>900000</v>
      </c>
      <c r="AN100" s="280" t="str" cm="1">
        <f t="array" aca="1" ref="AN100" ca="1">INDEX(コード化!$CG$5:$CQ$110,AN$3-6,$G100)</f>
        <v>900000</v>
      </c>
      <c r="AO100" s="280" t="str" cm="1">
        <f t="array" aca="1" ref="AO100" ca="1">INDEX(コード化!$CG$5:$CQ$110,AO$3-6,$G100)</f>
        <v>900000</v>
      </c>
      <c r="AP100" s="280" t="str" cm="1">
        <f t="array" aca="1" ref="AP100" ca="1">INDEX(コード化!$CG$5:$CQ$110,AP$3-6,$G100)</f>
        <v>900000</v>
      </c>
      <c r="AQ100" s="280" t="str" cm="1">
        <f t="array" aca="1" ref="AQ100" ca="1">INDEX(コード化!$CG$5:$CQ$110,AQ$3-6,$G100)</f>
        <v>900000</v>
      </c>
      <c r="AR100" s="280" t="str" cm="1">
        <f t="array" aca="1" ref="AR100" ca="1">INDEX(コード化!$CG$5:$CQ$110,AR$3-6,$G100)</f>
        <v>900000</v>
      </c>
      <c r="AS100" s="280" t="str" cm="1">
        <f t="array" aca="1" ref="AS100" ca="1">INDEX(コード化!$CG$5:$CQ$110,AS$3-6,$G100)</f>
        <v>900000</v>
      </c>
      <c r="AT100" s="280" t="str" cm="1">
        <f t="array" aca="1" ref="AT100" ca="1">INDEX(コード化!$CG$5:$CQ$110,AT$3-6,$G100)</f>
        <v>900000</v>
      </c>
      <c r="AU100" s="280" t="str" cm="1">
        <f t="array" aca="1" ref="AU100" ca="1">INDEX(コード化!$CG$5:$CQ$110,AU$3-6,$G100)</f>
        <v>900000</v>
      </c>
      <c r="AV100" s="280" t="str" cm="1">
        <f t="array" aca="1" ref="AV100" ca="1">INDEX(コード化!$CG$5:$CQ$110,AV$3-6,$G100)</f>
        <v>900000</v>
      </c>
      <c r="AW100" s="280" t="str" cm="1">
        <f t="array" aca="1" ref="AW100" ca="1">INDEX(コード化!$CG$5:$CQ$110,AW$3-6,$G100)</f>
        <v>900000</v>
      </c>
      <c r="AX100" s="280" t="str" cm="1">
        <f t="array" aca="1" ref="AX100" ca="1">INDEX(コード化!$CG$5:$CQ$110,AX$3-6,$G100)</f>
        <v>900000</v>
      </c>
      <c r="AY100" s="280" t="str" cm="1">
        <f t="array" aca="1" ref="AY100" ca="1">INDEX(コード化!$CG$5:$CQ$110,AY$3-6,$G100)</f>
        <v>900000</v>
      </c>
      <c r="AZ100" s="280" t="str" cm="1">
        <f t="array" aca="1" ref="AZ100" ca="1">INDEX(コード化!$CG$5:$CQ$110,AZ$3-6,$G100)</f>
        <v>900000</v>
      </c>
      <c r="BA100" s="280" t="str" cm="1">
        <f t="array" aca="1" ref="BA100" ca="1">INDEX(コード化!$CG$5:$CQ$110,BA$3-6,$G100)</f>
        <v>900000</v>
      </c>
      <c r="BB100" s="280" t="str" cm="1">
        <f t="array" aca="1" ref="BB100" ca="1">INDEX(コード化!$CG$5:$CQ$110,BB$3-6,$G100)</f>
        <v>900000</v>
      </c>
      <c r="BC100" s="280" t="str" cm="1">
        <f t="array" aca="1" ref="BC100" ca="1">INDEX(コード化!$CG$5:$CQ$110,BC$3-6,$G100)</f>
        <v>900000</v>
      </c>
      <c r="BD100" s="280" t="str" cm="1">
        <f t="array" aca="1" ref="BD100" ca="1">INDEX(コード化!$CG$5:$CQ$110,BD$3-6,$G100)</f>
        <v>900000</v>
      </c>
      <c r="BE100" s="280" t="str" cm="1">
        <f t="array" aca="1" ref="BE100" ca="1">INDEX(コード化!$CG$5:$CQ$110,BE$3-6,$G100)</f>
        <v>900000</v>
      </c>
      <c r="BF100" s="280" t="str" cm="1">
        <f t="array" aca="1" ref="BF100" ca="1">INDEX(コード化!$CG$5:$CQ$110,BF$3-6,$G100)</f>
        <v>900000</v>
      </c>
      <c r="BG100" s="280" t="str" cm="1">
        <f t="array" aca="1" ref="BG100" ca="1">INDEX(コード化!$CG$5:$CQ$110,BG$3-6,$G100)</f>
        <v>900000</v>
      </c>
      <c r="BH100" s="280" t="str" cm="1">
        <f t="array" aca="1" ref="BH100" ca="1">INDEX(コード化!$CG$5:$CQ$110,BH$3-6,$G100)</f>
        <v>900000</v>
      </c>
      <c r="BI100" s="280" t="str" cm="1">
        <f t="array" aca="1" ref="BI100" ca="1">INDEX(コード化!$CG$5:$CQ$110,BI$3-6,$G100)</f>
        <v>900000</v>
      </c>
      <c r="BJ100" s="280" t="str" cm="1">
        <f t="array" aca="1" ref="BJ100" ca="1">INDEX(コード化!$CG$5:$CQ$110,BJ$3-6,$G100)</f>
        <v>900000</v>
      </c>
      <c r="BK100" s="280" t="str" cm="1">
        <f t="array" aca="1" ref="BK100" ca="1">INDEX(コード化!$CG$5:$CQ$110,BK$3-6,$G100)</f>
        <v>900000</v>
      </c>
      <c r="BL100" s="280" t="str" cm="1">
        <f t="array" aca="1" ref="BL100" ca="1">INDEX(コード化!$CG$5:$CQ$110,BL$3-6,$G100)</f>
        <v>900000</v>
      </c>
      <c r="BM100" s="280" t="str" cm="1">
        <f t="array" aca="1" ref="BM100" ca="1">INDEX(コード化!$CG$5:$CQ$110,BM$3-6,$G100)</f>
        <v>900000</v>
      </c>
      <c r="BN100" s="280" t="str" cm="1">
        <f t="array" aca="1" ref="BN100" ca="1">INDEX(コード化!$CG$5:$CQ$110,BN$3-6,$G100)</f>
        <v>900000</v>
      </c>
      <c r="BO100" s="280" t="str" cm="1">
        <f t="array" aca="1" ref="BO100" ca="1">INDEX(コード化!$CG$5:$CQ$110,BO$3-6,$G100)</f>
        <v>900000</v>
      </c>
      <c r="BP100" s="280" t="str" cm="1">
        <f t="array" aca="1" ref="BP100" ca="1">INDEX(コード化!$CG$5:$CQ$110,BP$3-6,$G100)</f>
        <v>900000</v>
      </c>
      <c r="BQ100" s="280" t="str" cm="1">
        <f t="array" aca="1" ref="BQ100" ca="1">INDEX(コード化!$CG$5:$CQ$110,BQ$3-6,$G100)</f>
        <v>900000</v>
      </c>
      <c r="BR100" s="280" t="str" cm="1">
        <f t="array" aca="1" ref="BR100" ca="1">INDEX(コード化!$CG$5:$CQ$110,BR$3-6,$G100)</f>
        <v>900000</v>
      </c>
      <c r="BS100" s="280" t="str" cm="1">
        <f t="array" aca="1" ref="BS100" ca="1">INDEX(コード化!$CG$5:$CQ$110,BS$3-6,$G100)</f>
        <v>900000</v>
      </c>
      <c r="BT100" s="280" t="str" cm="1">
        <f t="array" aca="1" ref="BT100" ca="1">INDEX(コード化!$CG$5:$CQ$110,BT$3-6,$G100)</f>
        <v>900000</v>
      </c>
      <c r="BU100" s="280" t="str" cm="1">
        <f t="array" aca="1" ref="BU100" ca="1">INDEX(コード化!$CG$5:$CQ$110,BU$3-6,$G100)</f>
        <v>900000</v>
      </c>
      <c r="BV100" s="280" t="str" cm="1">
        <f t="array" aca="1" ref="BV100" ca="1">INDEX(コード化!$CG$5:$CQ$110,BV$3-6,$G100)</f>
        <v>900000</v>
      </c>
      <c r="BW100" s="280" t="str" cm="1">
        <f t="array" aca="1" ref="BW100" ca="1">INDEX(コード化!$CG$5:$CQ$110,BW$3-6,$G100)</f>
        <v>900000</v>
      </c>
      <c r="BX100" s="280" t="str" cm="1">
        <f t="array" aca="1" ref="BX100" ca="1">INDEX(コード化!$CG$5:$CQ$110,BX$3-6,$G100)</f>
        <v>900000</v>
      </c>
      <c r="BY100" s="280" t="str" cm="1">
        <f t="array" aca="1" ref="BY100" ca="1">INDEX(コード化!$CG$5:$CQ$110,BY$3-6,$G100)</f>
        <v>900000</v>
      </c>
      <c r="BZ100" s="280" t="str" cm="1">
        <f t="array" aca="1" ref="BZ100" ca="1">INDEX(コード化!$CG$5:$CQ$110,BZ$3-6,$G100)</f>
        <v>900000</v>
      </c>
      <c r="CA100" s="280" t="str" cm="1">
        <f t="array" aca="1" ref="CA100" ca="1">INDEX(コード化!$CG$5:$CQ$110,CA$3-6,$G100)</f>
        <v>900000</v>
      </c>
      <c r="CB100" s="280" t="str" cm="1">
        <f t="array" aca="1" ref="CB100" ca="1">INDEX(コード化!$CG$5:$CQ$110,CB$3-6,$G100)</f>
        <v>900000</v>
      </c>
      <c r="CC100" s="280" t="str" cm="1">
        <f t="array" aca="1" ref="CC100" ca="1">INDEX(コード化!$CG$5:$CQ$110,CC$3-6,$G100)</f>
        <v>900000</v>
      </c>
      <c r="CD100" s="280" t="str" cm="1">
        <f t="array" aca="1" ref="CD100" ca="1">INDEX(コード化!$CG$5:$CQ$110,CD$3-6,$G100)</f>
        <v>900000</v>
      </c>
      <c r="CE100" s="280" t="str" cm="1">
        <f t="array" aca="1" ref="CE100" ca="1">INDEX(コード化!$CG$5:$CQ$110,CE$3-6,$G100)</f>
        <v>900000</v>
      </c>
      <c r="CF100" s="280" t="str" cm="1">
        <f t="array" aca="1" ref="CF100" ca="1">INDEX(コード化!$CG$5:$CQ$110,CF$3-6,$G100)</f>
        <v>900000</v>
      </c>
      <c r="CG100" s="280" t="str" cm="1">
        <f t="array" aca="1" ref="CG100" ca="1">INDEX(コード化!$CG$5:$CQ$110,CG$3-6,$G100)</f>
        <v>900000</v>
      </c>
      <c r="CH100" s="280" t="str" cm="1">
        <f t="array" aca="1" ref="CH100" ca="1">INDEX(コード化!$CG$5:$CQ$110,CH$3-6,$G100)</f>
        <v>900000</v>
      </c>
      <c r="CI100" s="280" t="str" cm="1">
        <f t="array" aca="1" ref="CI100" ca="1">INDEX(コード化!$CG$5:$CQ$110,CI$3-6,$G100)</f>
        <v>900000</v>
      </c>
      <c r="CJ100" s="280" t="str" cm="1">
        <f t="array" aca="1" ref="CJ100" ca="1">INDEX(コード化!$CG$5:$CQ$110,CJ$3-6,$G100)</f>
        <v>900000</v>
      </c>
      <c r="CK100" s="280" t="str" cm="1">
        <f t="array" aca="1" ref="CK100" ca="1">INDEX(コード化!$CG$5:$CQ$110,CK$3-6,$G100)</f>
        <v>900000</v>
      </c>
      <c r="CL100" s="280" t="str" cm="1">
        <f t="array" aca="1" ref="CL100" ca="1">INDEX(コード化!$CG$5:$CQ$110,CL$3-6,$G100)</f>
        <v>900000</v>
      </c>
      <c r="CM100" s="280" t="str" cm="1">
        <f t="array" aca="1" ref="CM100" ca="1">INDEX(コード化!$CG$5:$CQ$110,CM$3-6,$G100)</f>
        <v>900000</v>
      </c>
      <c r="CN100" s="280" t="str" cm="1">
        <f t="array" aca="1" ref="CN100" ca="1">INDEX(コード化!$CG$5:$CQ$110,CN$3-6,$G100)</f>
        <v>900000</v>
      </c>
      <c r="CO100" s="280" t="str" cm="1">
        <f t="array" aca="1" ref="CO100" ca="1">INDEX(コード化!$CG$5:$CQ$110,CO$3-6,$G100)</f>
        <v>900000</v>
      </c>
      <c r="CP100" s="280" t="str" cm="1">
        <f t="array" aca="1" ref="CP100" ca="1">INDEX(コード化!$CG$5:$CQ$110,CP$3-6,$G100)</f>
        <v>900000</v>
      </c>
      <c r="CQ100" s="280" t="str" cm="1">
        <f t="array" aca="1" ref="CQ100" ca="1">INDEX(コード化!$CG$5:$CQ$110,CQ$3-6,$G100)</f>
        <v>900000</v>
      </c>
      <c r="CR100" s="280" t="str" cm="1">
        <f t="array" aca="1" ref="CR100" ca="1">INDEX(コード化!$CG$5:$CQ$110,CR$3-6,$G100)</f>
        <v>900000</v>
      </c>
      <c r="CS100" s="280" t="str" cm="1">
        <f t="array" aca="1" ref="CS100" ca="1">INDEX(コード化!$CG$5:$CQ$110,CS$3-6,$G100)</f>
        <v>900000</v>
      </c>
      <c r="CT100" s="280" t="str" cm="1">
        <f t="array" aca="1" ref="CT100" ca="1">INDEX(コード化!$CG$5:$CQ$110,CT$3-6,$G100)</f>
        <v>900000</v>
      </c>
      <c r="CU100" s="280" t="str" cm="1">
        <f t="array" aca="1" ref="CU100" ca="1">INDEX(コード化!$CG$5:$CQ$110,CU$3-6,$G100)</f>
        <v>900000</v>
      </c>
      <c r="CV100" s="280" t="str" cm="1">
        <f t="array" aca="1" ref="CV100" ca="1">INDEX(コード化!$CG$5:$CQ$110,CV$3-6,$G100)</f>
        <v>900000</v>
      </c>
      <c r="CW100" s="280" t="str" cm="1">
        <f t="array" aca="1" ref="CW100" ca="1">INDEX(コード化!$CG$5:$CQ$110,CW$3-6,$G100)</f>
        <v>900000</v>
      </c>
      <c r="CX100" s="280" t="str" cm="1">
        <f t="array" aca="1" ref="CX100" ca="1">INDEX(コード化!$CG$5:$CQ$110,CX$3-6,$G100)</f>
        <v>900000</v>
      </c>
      <c r="CY100" s="280" t="str" cm="1">
        <f t="array" aca="1" ref="CY100" ca="1">INDEX(コード化!$CG$5:$CQ$110,CY$3-6,$G100)</f>
        <v>900000</v>
      </c>
      <c r="CZ100" s="280" t="str" cm="1">
        <f t="array" aca="1" ref="CZ100" ca="1">INDEX(コード化!$CG$5:$CQ$110,CZ$3-6,$G100)</f>
        <v>900000</v>
      </c>
      <c r="DA100" s="280" t="str" cm="1">
        <f t="array" aca="1" ref="DA100" ca="1">INDEX(コード化!$CG$5:$CQ$110,DA$3-6,$G100)</f>
        <v>900000</v>
      </c>
      <c r="DB100" s="280" t="str" cm="1">
        <f t="array" aca="1" ref="DB100" ca="1">INDEX(コード化!$CG$5:$CQ$110,DB$3-6,$G100)</f>
        <v>900000</v>
      </c>
      <c r="DC100" s="280" t="str" cm="1">
        <f t="array" aca="1" ref="DC100" ca="1">INDEX(コード化!$CG$5:$CQ$110,DC$3-6,$G100)</f>
        <v>900000</v>
      </c>
      <c r="DD100" s="280" t="str" cm="1">
        <f t="array" aca="1" ref="DD100" ca="1">INDEX(コード化!$CG$5:$CQ$110,DD$3-6,$G100)</f>
        <v>900000</v>
      </c>
      <c r="DE100" s="280" t="str" cm="1">
        <f t="array" aca="1" ref="DE100" ca="1">INDEX(コード化!$CG$5:$CQ$110,DE$3-6,$G100)</f>
        <v>900000</v>
      </c>
      <c r="DF100" s="280" t="str" cm="1">
        <f t="array" aca="1" ref="DF100" ca="1">INDEX(コード化!$CG$5:$CQ$110,DF$3-6,$G100)</f>
        <v>900000</v>
      </c>
      <c r="DG100" s="280" t="str" cm="1">
        <f t="array" aca="1" ref="DG100" ca="1">INDEX(コード化!$CG$5:$CQ$110,DG$3-6,$G100)</f>
        <v>900000</v>
      </c>
      <c r="DH100" s="280" t="str" cm="1">
        <f t="array" aca="1" ref="DH100" ca="1">INDEX(コード化!$CG$5:$CQ$110,DH$3-6,$G100)</f>
        <v>900000</v>
      </c>
      <c r="DI100" s="280" t="str" cm="1">
        <f t="array" aca="1" ref="DI100" ca="1">INDEX(コード化!$CG$5:$CQ$110,DI$3-6,$G100)</f>
        <v>900000</v>
      </c>
      <c r="DK100" s="80" cm="1">
        <f t="array" ref="DK100">_xlfn.IFS(MID(H100,2,1)="4",1,MID(H100,2,1)="1",1,TRUE,0)</f>
        <v>0</v>
      </c>
      <c r="DL100" s="80" cm="1">
        <f t="array" ref="DL100">_xlfn.IFS(MID(I100,2,1)="4",1,MID(I100,2,1)="1",1,TRUE,0)</f>
        <v>0</v>
      </c>
      <c r="DM100" s="80" cm="1">
        <f t="array" ref="DM100">_xlfn.IFS(MID(J100,2,1)="4",1,MID(J100,2,1)="1",1,TRUE,0)</f>
        <v>0</v>
      </c>
      <c r="DN100" s="80" cm="1">
        <f t="array" ref="DN100">_xlfn.IFS(MID(K100,2,1)="4",1,MID(K100,2,1)="1",1,TRUE,0)</f>
        <v>0</v>
      </c>
      <c r="DO100" s="80" cm="1">
        <f t="array" ref="DO100">_xlfn.IFS(MID(L100,2,1)="4",1,MID(L100,2,1)="1",1,TRUE,0)</f>
        <v>0</v>
      </c>
      <c r="DP100" s="80" cm="1">
        <f t="array" ref="DP100">_xlfn.IFS(MID(M100,2,1)="4",1,MID(M100,2,1)="1",1,TRUE,0)</f>
        <v>0</v>
      </c>
      <c r="DQ100" s="80" cm="1">
        <f t="array" aca="1" ref="DQ100" ca="1">_xlfn.IFS(MID(N100,2,1)="4",1,MID(N100,2,1)="1",1,TRUE,0)</f>
        <v>0</v>
      </c>
      <c r="DR100" s="80" cm="1">
        <f t="array" aca="1" ref="DR100" ca="1">_xlfn.IFS(MID(O100,2,1)="4",1,MID(O100,2,1)="1",1,TRUE,0)</f>
        <v>0</v>
      </c>
      <c r="DS100" s="80" cm="1">
        <f t="array" aca="1" ref="DS100" ca="1">_xlfn.IFS(MID(P100,2,1)="4",1,MID(P100,2,1)="1",1,TRUE,0)</f>
        <v>0</v>
      </c>
      <c r="DT100" s="80" cm="1">
        <f t="array" aca="1" ref="DT100" ca="1">_xlfn.IFS(MID(Q100,2,1)="4",1,MID(Q100,2,1)="1",1,TRUE,0)</f>
        <v>0</v>
      </c>
      <c r="DU100" s="80" cm="1">
        <f t="array" aca="1" ref="DU100" ca="1">_xlfn.IFS(MID(R100,2,1)="4",1,MID(R100,2,1)="1",1,TRUE,0)</f>
        <v>0</v>
      </c>
      <c r="DV100" s="80" cm="1">
        <f t="array" aca="1" ref="DV100" ca="1">_xlfn.IFS(MID(S100,2,1)="4",1,MID(S100,2,1)="1",1,TRUE,0)</f>
        <v>0</v>
      </c>
      <c r="DW100" s="80" cm="1">
        <f t="array" aca="1" ref="DW100" ca="1">_xlfn.IFS(MID(T100,2,1)="4",1,MID(T100,2,1)="1",1,TRUE,0)</f>
        <v>0</v>
      </c>
      <c r="DX100" s="80" cm="1">
        <f t="array" aca="1" ref="DX100" ca="1">_xlfn.IFS(MID(U100,2,1)="4",1,MID(U100,2,1)="1",1,TRUE,0)</f>
        <v>0</v>
      </c>
      <c r="DY100" s="80" cm="1">
        <f t="array" aca="1" ref="DY100" ca="1">_xlfn.IFS(MID(V100,2,1)="4",1,MID(V100,2,1)="1",1,TRUE,0)</f>
        <v>0</v>
      </c>
      <c r="DZ100" s="80" cm="1">
        <f t="array" aca="1" ref="DZ100" ca="1">_xlfn.IFS(MID(W100,2,1)="4",1,MID(W100,2,1)="1",1,TRUE,0)</f>
        <v>0</v>
      </c>
      <c r="EA100" s="80" cm="1">
        <f t="array" aca="1" ref="EA100" ca="1">_xlfn.IFS(MID(X100,2,1)="4",1,MID(X100,2,1)="1",1,TRUE,0)</f>
        <v>0</v>
      </c>
      <c r="EB100" s="80" cm="1">
        <f t="array" aca="1" ref="EB100" ca="1">_xlfn.IFS(MID(Y100,2,1)="4",1,MID(Y100,2,1)="1",1,TRUE,0)</f>
        <v>0</v>
      </c>
      <c r="EC100" s="80" cm="1">
        <f t="array" aca="1" ref="EC100" ca="1">_xlfn.IFS(MID(Z100,2,1)="4",1,MID(Z100,2,1)="1",1,TRUE,0)</f>
        <v>0</v>
      </c>
      <c r="ED100" s="80" cm="1">
        <f t="array" aca="1" ref="ED100" ca="1">_xlfn.IFS(MID(AA100,2,1)="4",1,MID(AA100,2,1)="1",1,TRUE,0)</f>
        <v>0</v>
      </c>
      <c r="EE100" s="80" cm="1">
        <f t="array" aca="1" ref="EE100" ca="1">_xlfn.IFS(MID(AB100,2,1)="4",1,MID(AB100,2,1)="1",1,TRUE,0)</f>
        <v>0</v>
      </c>
      <c r="EF100" s="80" cm="1">
        <f t="array" aca="1" ref="EF100" ca="1">_xlfn.IFS(MID(AC100,2,1)="4",1,MID(AC100,2,1)="1",1,TRUE,0)</f>
        <v>0</v>
      </c>
      <c r="EG100" s="80" cm="1">
        <f t="array" aca="1" ref="EG100" ca="1">_xlfn.IFS(MID(AD100,2,1)="4",1,MID(AD100,2,1)="1",1,TRUE,0)</f>
        <v>0</v>
      </c>
      <c r="EH100" s="80" cm="1">
        <f t="array" aca="1" ref="EH100" ca="1">_xlfn.IFS(MID(AE100,2,1)="4",1,MID(AE100,2,1)="1",1,TRUE,0)</f>
        <v>0</v>
      </c>
      <c r="EI100" s="80" cm="1">
        <f t="array" aca="1" ref="EI100" ca="1">_xlfn.IFS(MID(AF100,2,1)="4",1,MID(AF100,2,1)="1",1,TRUE,0)</f>
        <v>0</v>
      </c>
      <c r="EJ100" s="80" cm="1">
        <f t="array" aca="1" ref="EJ100" ca="1">_xlfn.IFS(MID(AG100,2,1)="4",1,MID(AG100,2,1)="1",1,TRUE,0)</f>
        <v>0</v>
      </c>
      <c r="EK100" s="80" cm="1">
        <f t="array" aca="1" ref="EK100" ca="1">_xlfn.IFS(MID(AH100,2,1)="4",1,MID(AH100,2,1)="1",1,TRUE,0)</f>
        <v>0</v>
      </c>
      <c r="EL100" s="80" cm="1">
        <f t="array" aca="1" ref="EL100" ca="1">_xlfn.IFS(MID(AI100,2,1)="4",1,MID(AI100,2,1)="1",1,TRUE,0)</f>
        <v>0</v>
      </c>
      <c r="EM100" s="80" cm="1">
        <f t="array" aca="1" ref="EM100" ca="1">_xlfn.IFS(MID(AJ100,2,1)="4",1,MID(AJ100,2,1)="1",1,TRUE,0)</f>
        <v>0</v>
      </c>
      <c r="EN100" s="80" cm="1">
        <f t="array" aca="1" ref="EN100" ca="1">_xlfn.IFS(MID(AK100,2,1)="4",1,MID(AK100,2,1)="1",1,TRUE,0)</f>
        <v>0</v>
      </c>
      <c r="EO100" s="80" cm="1">
        <f t="array" aca="1" ref="EO100" ca="1">_xlfn.IFS(MID(AL100,2,1)="4",1,MID(AL100,2,1)="1",1,TRUE,0)</f>
        <v>0</v>
      </c>
      <c r="EP100" s="80" cm="1">
        <f t="array" aca="1" ref="EP100" ca="1">_xlfn.IFS(MID(AM100,2,1)="4",1,MID(AM100,2,1)="1",1,TRUE,0)</f>
        <v>0</v>
      </c>
      <c r="EQ100" s="80" cm="1">
        <f t="array" aca="1" ref="EQ100" ca="1">_xlfn.IFS(MID(AN100,2,1)="4",1,MID(AN100,2,1)="1",1,TRUE,0)</f>
        <v>0</v>
      </c>
      <c r="ER100" s="80" cm="1">
        <f t="array" aca="1" ref="ER100" ca="1">_xlfn.IFS(MID(AO100,2,1)="4",1,MID(AO100,2,1)="1",1,TRUE,0)</f>
        <v>0</v>
      </c>
      <c r="ES100" s="80" cm="1">
        <f t="array" aca="1" ref="ES100" ca="1">_xlfn.IFS(MID(AP100,2,1)="4",1,MID(AP100,2,1)="1",1,TRUE,0)</f>
        <v>0</v>
      </c>
      <c r="ET100" s="80" cm="1">
        <f t="array" aca="1" ref="ET100" ca="1">_xlfn.IFS(MID(AQ100,2,1)="4",1,MID(AQ100,2,1)="1",1,TRUE,0)</f>
        <v>0</v>
      </c>
      <c r="EU100" s="80" cm="1">
        <f t="array" aca="1" ref="EU100" ca="1">_xlfn.IFS(MID(AR100,2,1)="4",1,MID(AR100,2,1)="1",1,TRUE,0)</f>
        <v>0</v>
      </c>
      <c r="EV100" s="80" cm="1">
        <f t="array" aca="1" ref="EV100" ca="1">_xlfn.IFS(MID(AS100,2,1)="4",1,MID(AS100,2,1)="1",1,TRUE,0)</f>
        <v>0</v>
      </c>
      <c r="EW100" s="80" cm="1">
        <f t="array" aca="1" ref="EW100" ca="1">_xlfn.IFS(MID(AT100,2,1)="4",1,MID(AT100,2,1)="1",1,TRUE,0)</f>
        <v>0</v>
      </c>
      <c r="EX100" s="80" cm="1">
        <f t="array" aca="1" ref="EX100" ca="1">_xlfn.IFS(MID(AU100,2,1)="4",1,MID(AU100,2,1)="1",1,TRUE,0)</f>
        <v>0</v>
      </c>
      <c r="EY100" s="80" cm="1">
        <f t="array" aca="1" ref="EY100" ca="1">_xlfn.IFS(MID(AV100,2,1)="4",1,MID(AV100,2,1)="1",1,TRUE,0)</f>
        <v>0</v>
      </c>
      <c r="EZ100" s="80" cm="1">
        <f t="array" aca="1" ref="EZ100" ca="1">_xlfn.IFS(MID(AW100,2,1)="4",1,MID(AW100,2,1)="1",1,TRUE,0)</f>
        <v>0</v>
      </c>
      <c r="FA100" s="80" cm="1">
        <f t="array" aca="1" ref="FA100" ca="1">_xlfn.IFS(MID(AX100,2,1)="4",1,MID(AX100,2,1)="1",1,TRUE,0)</f>
        <v>0</v>
      </c>
      <c r="FB100" s="80" cm="1">
        <f t="array" aca="1" ref="FB100" ca="1">_xlfn.IFS(MID(AY100,2,1)="4",1,MID(AY100,2,1)="1",1,TRUE,0)</f>
        <v>0</v>
      </c>
      <c r="FC100" s="80" cm="1">
        <f t="array" aca="1" ref="FC100" ca="1">_xlfn.IFS(MID(AZ100,2,1)="4",1,MID(AZ100,2,1)="1",1,TRUE,0)</f>
        <v>0</v>
      </c>
      <c r="FD100" s="80" cm="1">
        <f t="array" aca="1" ref="FD100" ca="1">_xlfn.IFS(MID(BA100,2,1)="4",1,MID(BA100,2,1)="1",1,TRUE,0)</f>
        <v>0</v>
      </c>
      <c r="FE100" s="80" cm="1">
        <f t="array" aca="1" ref="FE100" ca="1">_xlfn.IFS(MID(BB100,2,1)="4",1,MID(BB100,2,1)="1",1,TRUE,0)</f>
        <v>0</v>
      </c>
      <c r="FF100" s="80" cm="1">
        <f t="array" aca="1" ref="FF100" ca="1">_xlfn.IFS(MID(BC100,2,1)="4",1,MID(BC100,2,1)="1",1,TRUE,0)</f>
        <v>0</v>
      </c>
      <c r="FG100" s="80" cm="1">
        <f t="array" aca="1" ref="FG100" ca="1">_xlfn.IFS(MID(BD100,2,1)="4",1,MID(BD100,2,1)="1",1,TRUE,0)</f>
        <v>0</v>
      </c>
      <c r="FH100" s="80" cm="1">
        <f t="array" aca="1" ref="FH100" ca="1">_xlfn.IFS(MID(BE100,2,1)="4",1,MID(BE100,2,1)="1",1,TRUE,0)</f>
        <v>0</v>
      </c>
      <c r="FI100" s="80" cm="1">
        <f t="array" aca="1" ref="FI100" ca="1">_xlfn.IFS(MID(BF100,2,1)="4",1,MID(BF100,2,1)="1",1,TRUE,0)</f>
        <v>0</v>
      </c>
      <c r="FJ100" s="80" cm="1">
        <f t="array" aca="1" ref="FJ100" ca="1">_xlfn.IFS(MID(BG100,2,1)="4",1,MID(BG100,2,1)="1",1,TRUE,0)</f>
        <v>0</v>
      </c>
      <c r="FK100" s="80" cm="1">
        <f t="array" aca="1" ref="FK100" ca="1">_xlfn.IFS(MID(BH100,2,1)="4",1,MID(BH100,2,1)="1",1,TRUE,0)</f>
        <v>0</v>
      </c>
      <c r="FL100" s="80" cm="1">
        <f t="array" aca="1" ref="FL100" ca="1">_xlfn.IFS(MID(BI100,2,1)="4",1,MID(BI100,2,1)="1",1,TRUE,0)</f>
        <v>0</v>
      </c>
      <c r="FM100" s="80" cm="1">
        <f t="array" aca="1" ref="FM100" ca="1">_xlfn.IFS(MID(BJ100,2,1)="4",1,MID(BJ100,2,1)="1",1,TRUE,0)</f>
        <v>0</v>
      </c>
      <c r="FN100" s="80" cm="1">
        <f t="array" aca="1" ref="FN100" ca="1">_xlfn.IFS(MID(BK100,2,1)="4",1,MID(BK100,2,1)="1",1,TRUE,0)</f>
        <v>0</v>
      </c>
      <c r="FO100" s="80" cm="1">
        <f t="array" aca="1" ref="FO100" ca="1">_xlfn.IFS(MID(BL100,2,1)="4",1,MID(BL100,2,1)="1",1,TRUE,0)</f>
        <v>0</v>
      </c>
      <c r="FP100" s="80" cm="1">
        <f t="array" aca="1" ref="FP100" ca="1">_xlfn.IFS(MID(BM100,2,1)="4",1,MID(BM100,2,1)="1",1,TRUE,0)</f>
        <v>0</v>
      </c>
      <c r="FQ100" s="80" cm="1">
        <f t="array" aca="1" ref="FQ100" ca="1">_xlfn.IFS(MID(BN100,2,1)="4",1,MID(BN100,2,1)="1",1,TRUE,0)</f>
        <v>0</v>
      </c>
      <c r="FR100" s="80" cm="1">
        <f t="array" aca="1" ref="FR100" ca="1">_xlfn.IFS(MID(BO100,2,1)="4",1,MID(BO100,2,1)="1",1,TRUE,0)</f>
        <v>0</v>
      </c>
      <c r="FS100" s="80" cm="1">
        <f t="array" aca="1" ref="FS100" ca="1">_xlfn.IFS(MID(BP100,2,1)="4",1,MID(BP100,2,1)="1",1,TRUE,0)</f>
        <v>0</v>
      </c>
      <c r="FT100" s="80" cm="1">
        <f t="array" aca="1" ref="FT100" ca="1">_xlfn.IFS(MID(BQ100,2,1)="4",1,MID(BQ100,2,1)="1",1,TRUE,0)</f>
        <v>0</v>
      </c>
      <c r="FU100" s="80" cm="1">
        <f t="array" aca="1" ref="FU100" ca="1">_xlfn.IFS(MID(BR100,2,1)="4",1,MID(BR100,2,1)="1",1,TRUE,0)</f>
        <v>0</v>
      </c>
      <c r="FV100" s="80" cm="1">
        <f t="array" aca="1" ref="FV100" ca="1">_xlfn.IFS(MID(BS100,2,1)="4",1,MID(BS100,2,1)="1",1,TRUE,0)</f>
        <v>0</v>
      </c>
      <c r="FW100" s="80" cm="1">
        <f t="array" aca="1" ref="FW100" ca="1">_xlfn.IFS(MID(BT100,2,1)="4",1,MID(BT100,2,1)="1",1,TRUE,0)</f>
        <v>0</v>
      </c>
      <c r="FX100" s="80" cm="1">
        <f t="array" aca="1" ref="FX100" ca="1">_xlfn.IFS(MID(BU100,2,1)="4",1,MID(BU100,2,1)="1",1,TRUE,0)</f>
        <v>0</v>
      </c>
      <c r="FY100" s="80" cm="1">
        <f t="array" aca="1" ref="FY100" ca="1">_xlfn.IFS(MID(BV100,2,1)="4",1,MID(BV100,2,1)="1",1,TRUE,0)</f>
        <v>0</v>
      </c>
      <c r="FZ100" s="80" cm="1">
        <f t="array" aca="1" ref="FZ100" ca="1">_xlfn.IFS(MID(BW100,2,1)="4",1,MID(BW100,2,1)="1",1,TRUE,0)</f>
        <v>0</v>
      </c>
      <c r="GA100" s="80" cm="1">
        <f t="array" aca="1" ref="GA100" ca="1">_xlfn.IFS(MID(BX100,2,1)="4",1,MID(BX100,2,1)="1",1,TRUE,0)</f>
        <v>0</v>
      </c>
      <c r="GB100" s="80" cm="1">
        <f t="array" aca="1" ref="GB100" ca="1">_xlfn.IFS(MID(BY100,2,1)="4",1,MID(BY100,2,1)="1",1,TRUE,0)</f>
        <v>0</v>
      </c>
      <c r="GC100" s="80" cm="1">
        <f t="array" aca="1" ref="GC100" ca="1">_xlfn.IFS(MID(BZ100,2,1)="4",1,MID(BZ100,2,1)="1",1,TRUE,0)</f>
        <v>0</v>
      </c>
      <c r="GD100" s="80" cm="1">
        <f t="array" aca="1" ref="GD100" ca="1">_xlfn.IFS(MID(CA100,2,1)="4",1,MID(CA100,2,1)="1",1,TRUE,0)</f>
        <v>0</v>
      </c>
      <c r="GE100" s="80" cm="1">
        <f t="array" aca="1" ref="GE100" ca="1">_xlfn.IFS(MID(CB100,2,1)="4",1,MID(CB100,2,1)="1",1,TRUE,0)</f>
        <v>0</v>
      </c>
      <c r="GF100" s="80" cm="1">
        <f t="array" aca="1" ref="GF100" ca="1">_xlfn.IFS(MID(CC100,2,1)="4",1,MID(CC100,2,1)="1",1,TRUE,0)</f>
        <v>0</v>
      </c>
      <c r="GG100" s="80" cm="1">
        <f t="array" aca="1" ref="GG100" ca="1">_xlfn.IFS(MID(CD100,2,1)="4",1,MID(CD100,2,1)="1",1,TRUE,0)</f>
        <v>0</v>
      </c>
      <c r="GH100" s="80" cm="1">
        <f t="array" aca="1" ref="GH100" ca="1">_xlfn.IFS(MID(CE100,2,1)="4",1,MID(CE100,2,1)="1",1,TRUE,0)</f>
        <v>0</v>
      </c>
      <c r="GI100" s="80" cm="1">
        <f t="array" aca="1" ref="GI100" ca="1">_xlfn.IFS(MID(CF100,2,1)="4",1,MID(CF100,2,1)="1",1,TRUE,0)</f>
        <v>0</v>
      </c>
      <c r="GJ100" s="80" cm="1">
        <f t="array" aca="1" ref="GJ100" ca="1">_xlfn.IFS(MID(CG100,2,1)="4",1,MID(CG100,2,1)="1",1,TRUE,0)</f>
        <v>0</v>
      </c>
      <c r="GK100" s="80" cm="1">
        <f t="array" aca="1" ref="GK100" ca="1">_xlfn.IFS(MID(CH100,2,1)="4",1,MID(CH100,2,1)="1",1,TRUE,0)</f>
        <v>0</v>
      </c>
      <c r="GL100" s="80" cm="1">
        <f t="array" aca="1" ref="GL100" ca="1">_xlfn.IFS(MID(CI100,2,1)="4",1,MID(CI100,2,1)="1",1,TRUE,0)</f>
        <v>0</v>
      </c>
      <c r="GM100" s="80" cm="1">
        <f t="array" aca="1" ref="GM100" ca="1">_xlfn.IFS(MID(CJ100,2,1)="4",1,MID(CJ100,2,1)="1",1,TRUE,0)</f>
        <v>0</v>
      </c>
      <c r="GN100" s="80" cm="1">
        <f t="array" aca="1" ref="GN100" ca="1">_xlfn.IFS(MID(CK100,2,1)="4",1,MID(CK100,2,1)="1",1,TRUE,0)</f>
        <v>0</v>
      </c>
      <c r="GO100" s="80" cm="1">
        <f t="array" aca="1" ref="GO100" ca="1">_xlfn.IFS(MID(CL100,2,1)="4",1,MID(CL100,2,1)="1",1,TRUE,0)</f>
        <v>0</v>
      </c>
      <c r="GP100" s="80" cm="1">
        <f t="array" aca="1" ref="GP100" ca="1">_xlfn.IFS(MID(CM100,2,1)="4",1,MID(CM100,2,1)="1",1,TRUE,0)</f>
        <v>0</v>
      </c>
      <c r="GQ100" s="80" cm="1">
        <f t="array" aca="1" ref="GQ100" ca="1">_xlfn.IFS(MID(CN100,2,1)="4",1,MID(CN100,2,1)="1",1,TRUE,0)</f>
        <v>0</v>
      </c>
      <c r="GR100" s="80" cm="1">
        <f t="array" aca="1" ref="GR100" ca="1">_xlfn.IFS(MID(CO100,2,1)="4",1,MID(CO100,2,1)="1",1,TRUE,0)</f>
        <v>0</v>
      </c>
      <c r="GS100" s="80" cm="1">
        <f t="array" aca="1" ref="GS100" ca="1">_xlfn.IFS(MID(CP100,2,1)="4",1,MID(CP100,2,1)="1",1,TRUE,0)</f>
        <v>0</v>
      </c>
      <c r="GT100" s="80" cm="1">
        <f t="array" aca="1" ref="GT100" ca="1">_xlfn.IFS(MID(CQ100,2,1)="4",1,MID(CQ100,2,1)="1",1,TRUE,0)</f>
        <v>0</v>
      </c>
      <c r="GU100" s="80" cm="1">
        <f t="array" aca="1" ref="GU100" ca="1">_xlfn.IFS(MID(CR100,2,1)="4",1,MID(CR100,2,1)="1",1,TRUE,0)</f>
        <v>0</v>
      </c>
      <c r="GV100" s="80" cm="1">
        <f t="array" aca="1" ref="GV100" ca="1">_xlfn.IFS(MID(CS100,2,1)="4",1,MID(CS100,2,1)="1",1,TRUE,0)</f>
        <v>0</v>
      </c>
      <c r="GW100" s="80" cm="1">
        <f t="array" aca="1" ref="GW100" ca="1">_xlfn.IFS(MID(CT100,2,1)="4",1,MID(CT100,2,1)="1",1,TRUE,0)</f>
        <v>0</v>
      </c>
      <c r="GX100" s="80" cm="1">
        <f t="array" aca="1" ref="GX100" ca="1">_xlfn.IFS(MID(CU100,2,1)="4",1,MID(CU100,2,1)="1",1,TRUE,0)</f>
        <v>0</v>
      </c>
      <c r="GY100" s="80" cm="1">
        <f t="array" aca="1" ref="GY100" ca="1">_xlfn.IFS(MID(CV100,2,1)="4",1,MID(CV100,2,1)="1",1,TRUE,0)</f>
        <v>0</v>
      </c>
      <c r="GZ100" s="80" cm="1">
        <f t="array" aca="1" ref="GZ100" ca="1">_xlfn.IFS(MID(CW100,2,1)="4",1,MID(CW100,2,1)="1",1,TRUE,0)</f>
        <v>0</v>
      </c>
      <c r="HA100" s="80" cm="1">
        <f t="array" aca="1" ref="HA100" ca="1">_xlfn.IFS(MID(CX100,2,1)="4",1,MID(CX100,2,1)="1",1,TRUE,0)</f>
        <v>0</v>
      </c>
      <c r="HB100" s="80" cm="1">
        <f t="array" aca="1" ref="HB100" ca="1">_xlfn.IFS(MID(CY100,2,1)="4",1,MID(CY100,2,1)="1",1,TRUE,0)</f>
        <v>0</v>
      </c>
      <c r="HC100" s="80" cm="1">
        <f t="array" aca="1" ref="HC100" ca="1">_xlfn.IFS(MID(CZ100,2,1)="4",1,MID(CZ100,2,1)="1",1,TRUE,0)</f>
        <v>0</v>
      </c>
      <c r="HD100" s="80" cm="1">
        <f t="array" aca="1" ref="HD100" ca="1">_xlfn.IFS(MID(DA100,2,1)="4",1,MID(DA100,2,1)="1",1,TRUE,0)</f>
        <v>0</v>
      </c>
      <c r="HE100" s="80" cm="1">
        <f t="array" aca="1" ref="HE100" ca="1">_xlfn.IFS(MID(DB100,2,1)="4",1,MID(DB100,2,1)="1",1,TRUE,0)</f>
        <v>0</v>
      </c>
      <c r="HF100" s="80" cm="1">
        <f t="array" aca="1" ref="HF100" ca="1">_xlfn.IFS(MID(DC100,2,1)="4",1,MID(DC100,2,1)="1",1,TRUE,0)</f>
        <v>0</v>
      </c>
      <c r="HG100" s="80" cm="1">
        <f t="array" aca="1" ref="HG100" ca="1">_xlfn.IFS(MID(DD100,2,1)="4",1,MID(DD100,2,1)="1",1,TRUE,0)</f>
        <v>0</v>
      </c>
      <c r="HH100" s="80" cm="1">
        <f t="array" aca="1" ref="HH100" ca="1">_xlfn.IFS(MID(DE100,2,1)="4",1,MID(DE100,2,1)="1",1,TRUE,0)</f>
        <v>0</v>
      </c>
      <c r="HI100" s="80" cm="1">
        <f t="array" aca="1" ref="HI100" ca="1">_xlfn.IFS(MID(DF100,2,1)="4",1,MID(DF100,2,1)="1",1,TRUE,0)</f>
        <v>0</v>
      </c>
      <c r="HJ100" s="80" cm="1">
        <f t="array" aca="1" ref="HJ100" ca="1">_xlfn.IFS(MID(DG100,2,1)="4",1,MID(DG100,2,1)="1",1,TRUE,0)</f>
        <v>0</v>
      </c>
      <c r="HK100" s="80" cm="1">
        <f t="array" aca="1" ref="HK100" ca="1">_xlfn.IFS(MID(DH100,2,1)="4",1,MID(DH100,2,1)="1",1,TRUE,0)</f>
        <v>0</v>
      </c>
      <c r="HL100" s="80" cm="1">
        <f t="array" aca="1" ref="HL100" ca="1">_xlfn.IFS(MID(DI100,2,1)="4",1,MID(DI100,2,1)="1",1,TRUE,0)</f>
        <v>0</v>
      </c>
    </row>
    <row r="101" spans="1:220" s="80" customFormat="1" ht="26" x14ac:dyDescent="0.2">
      <c r="A101" s="268">
        <v>104</v>
      </c>
      <c r="B101" s="269" t="s">
        <v>2458</v>
      </c>
      <c r="C101" s="269" t="s">
        <v>2463</v>
      </c>
      <c r="D101" s="270" t="s">
        <v>2510</v>
      </c>
      <c r="E101" s="250"/>
      <c r="G101" s="80">
        <v>9</v>
      </c>
      <c r="H101" s="280" t="str" cm="1">
        <f t="array" ref="H101">INDEX(コード化!$CG$5:$CQ$110,H$3-6,$G101)</f>
        <v>900000</v>
      </c>
      <c r="I101" s="280" t="str" cm="1">
        <f t="array" ref="I101">INDEX(コード化!$CG$5:$CQ$110,I$3-6,$G101)</f>
        <v>900000</v>
      </c>
      <c r="J101" s="280" t="str" cm="1">
        <f t="array" ref="J101">INDEX(コード化!$CG$5:$CQ$110,J$3-6,$G101)</f>
        <v>900000</v>
      </c>
      <c r="K101" s="280" t="str" cm="1">
        <f t="array" ref="K101">INDEX(コード化!$CG$5:$CQ$110,K$3-6,$G101)</f>
        <v>900000</v>
      </c>
      <c r="L101" s="280" t="str" cm="1">
        <f t="array" ref="L101">INDEX(コード化!$CG$5:$CQ$110,L$3-6,$G101)</f>
        <v>900000</v>
      </c>
      <c r="M101" s="280" t="str" cm="1">
        <f t="array" ref="M101">INDEX(コード化!$CG$5:$CQ$110,M$3-6,$G101)</f>
        <v>900000</v>
      </c>
      <c r="N101" s="280" t="str" cm="1">
        <f t="array" aca="1" ref="N101" ca="1">INDEX(コード化!$CG$5:$CQ$110,N$3-6,$G101)</f>
        <v>900000</v>
      </c>
      <c r="O101" s="280" t="str" cm="1">
        <f t="array" aca="1" ref="O101" ca="1">INDEX(コード化!$CG$5:$CQ$110,O$3-6,$G101)</f>
        <v>900000</v>
      </c>
      <c r="P101" s="280" t="str" cm="1">
        <f t="array" aca="1" ref="P101" ca="1">INDEX(コード化!$CG$5:$CQ$110,P$3-6,$G101)</f>
        <v>900000</v>
      </c>
      <c r="Q101" s="280" t="str" cm="1">
        <f t="array" aca="1" ref="Q101" ca="1">INDEX(コード化!$CG$5:$CQ$110,Q$3-6,$G101)</f>
        <v>900000</v>
      </c>
      <c r="R101" s="280" t="str" cm="1">
        <f t="array" aca="1" ref="R101" ca="1">INDEX(コード化!$CG$5:$CQ$110,R$3-6,$G101)</f>
        <v>900000</v>
      </c>
      <c r="S101" s="280" t="str" cm="1">
        <f t="array" aca="1" ref="S101" ca="1">INDEX(コード化!$CG$5:$CQ$110,S$3-6,$G101)</f>
        <v>900000</v>
      </c>
      <c r="T101" s="280" t="str" cm="1">
        <f t="array" aca="1" ref="T101" ca="1">INDEX(コード化!$CG$5:$CQ$110,T$3-6,$G101)</f>
        <v>900000</v>
      </c>
      <c r="U101" s="280" t="str" cm="1">
        <f t="array" aca="1" ref="U101" ca="1">INDEX(コード化!$CG$5:$CQ$110,U$3-6,$G101)</f>
        <v>900000</v>
      </c>
      <c r="V101" s="280" t="str" cm="1">
        <f t="array" aca="1" ref="V101" ca="1">INDEX(コード化!$CG$5:$CQ$110,V$3-6,$G101)</f>
        <v>900000</v>
      </c>
      <c r="W101" s="280" t="str" cm="1">
        <f t="array" aca="1" ref="W101" ca="1">INDEX(コード化!$CG$5:$CQ$110,W$3-6,$G101)</f>
        <v>900000</v>
      </c>
      <c r="X101" s="280" t="str" cm="1">
        <f t="array" aca="1" ref="X101" ca="1">INDEX(コード化!$CG$5:$CQ$110,X$3-6,$G101)</f>
        <v>900000</v>
      </c>
      <c r="Y101" s="280" t="str" cm="1">
        <f t="array" aca="1" ref="Y101" ca="1">INDEX(コード化!$CG$5:$CQ$110,Y$3-6,$G101)</f>
        <v>900000</v>
      </c>
      <c r="Z101" s="280" t="str" cm="1">
        <f t="array" aca="1" ref="Z101" ca="1">INDEX(コード化!$CG$5:$CQ$110,Z$3-6,$G101)</f>
        <v>900000</v>
      </c>
      <c r="AA101" s="280" t="str" cm="1">
        <f t="array" aca="1" ref="AA101" ca="1">INDEX(コード化!$CG$5:$CQ$110,AA$3-6,$G101)</f>
        <v>900000</v>
      </c>
      <c r="AB101" s="280" t="str" cm="1">
        <f t="array" aca="1" ref="AB101" ca="1">INDEX(コード化!$CG$5:$CQ$110,AB$3-6,$G101)</f>
        <v>900000</v>
      </c>
      <c r="AC101" s="280" t="str" cm="1">
        <f t="array" aca="1" ref="AC101" ca="1">INDEX(コード化!$CG$5:$CQ$110,AC$3-6,$G101)</f>
        <v>900000</v>
      </c>
      <c r="AD101" s="280" t="str" cm="1">
        <f t="array" aca="1" ref="AD101" ca="1">INDEX(コード化!$CG$5:$CQ$110,AD$3-6,$G101)</f>
        <v>900000</v>
      </c>
      <c r="AE101" s="280" t="str" cm="1">
        <f t="array" aca="1" ref="AE101" ca="1">INDEX(コード化!$CG$5:$CQ$110,AE$3-6,$G101)</f>
        <v>900000</v>
      </c>
      <c r="AF101" s="280" t="str" cm="1">
        <f t="array" aca="1" ref="AF101" ca="1">INDEX(コード化!$CG$5:$CQ$110,AF$3-6,$G101)</f>
        <v>900000</v>
      </c>
      <c r="AG101" s="280" t="str" cm="1">
        <f t="array" aca="1" ref="AG101" ca="1">INDEX(コード化!$CG$5:$CQ$110,AG$3-6,$G101)</f>
        <v>900000</v>
      </c>
      <c r="AH101" s="280" t="str" cm="1">
        <f t="array" aca="1" ref="AH101" ca="1">INDEX(コード化!$CG$5:$CQ$110,AH$3-6,$G101)</f>
        <v>900000</v>
      </c>
      <c r="AI101" s="280" t="str" cm="1">
        <f t="array" aca="1" ref="AI101" ca="1">INDEX(コード化!$CG$5:$CQ$110,AI$3-6,$G101)</f>
        <v>900000</v>
      </c>
      <c r="AJ101" s="280" t="str" cm="1">
        <f t="array" aca="1" ref="AJ101" ca="1">INDEX(コード化!$CG$5:$CQ$110,AJ$3-6,$G101)</f>
        <v>900000</v>
      </c>
      <c r="AK101" s="280" t="str" cm="1">
        <f t="array" aca="1" ref="AK101" ca="1">INDEX(コード化!$CG$5:$CQ$110,AK$3-6,$G101)</f>
        <v>900000</v>
      </c>
      <c r="AL101" s="280" t="str" cm="1">
        <f t="array" aca="1" ref="AL101" ca="1">INDEX(コード化!$CG$5:$CQ$110,AL$3-6,$G101)</f>
        <v>900000</v>
      </c>
      <c r="AM101" s="280" t="str" cm="1">
        <f t="array" aca="1" ref="AM101" ca="1">INDEX(コード化!$CG$5:$CQ$110,AM$3-6,$G101)</f>
        <v>900000</v>
      </c>
      <c r="AN101" s="280" t="str" cm="1">
        <f t="array" aca="1" ref="AN101" ca="1">INDEX(コード化!$CG$5:$CQ$110,AN$3-6,$G101)</f>
        <v>900000</v>
      </c>
      <c r="AO101" s="280" t="str" cm="1">
        <f t="array" aca="1" ref="AO101" ca="1">INDEX(コード化!$CG$5:$CQ$110,AO$3-6,$G101)</f>
        <v>900000</v>
      </c>
      <c r="AP101" s="280" t="str" cm="1">
        <f t="array" aca="1" ref="AP101" ca="1">INDEX(コード化!$CG$5:$CQ$110,AP$3-6,$G101)</f>
        <v>900000</v>
      </c>
      <c r="AQ101" s="280" t="str" cm="1">
        <f t="array" aca="1" ref="AQ101" ca="1">INDEX(コード化!$CG$5:$CQ$110,AQ$3-6,$G101)</f>
        <v>900000</v>
      </c>
      <c r="AR101" s="280" t="str" cm="1">
        <f t="array" aca="1" ref="AR101" ca="1">INDEX(コード化!$CG$5:$CQ$110,AR$3-6,$G101)</f>
        <v>900000</v>
      </c>
      <c r="AS101" s="280" t="str" cm="1">
        <f t="array" aca="1" ref="AS101" ca="1">INDEX(コード化!$CG$5:$CQ$110,AS$3-6,$G101)</f>
        <v>900000</v>
      </c>
      <c r="AT101" s="280" t="str" cm="1">
        <f t="array" aca="1" ref="AT101" ca="1">INDEX(コード化!$CG$5:$CQ$110,AT$3-6,$G101)</f>
        <v>900000</v>
      </c>
      <c r="AU101" s="280" t="str" cm="1">
        <f t="array" aca="1" ref="AU101" ca="1">INDEX(コード化!$CG$5:$CQ$110,AU$3-6,$G101)</f>
        <v>900000</v>
      </c>
      <c r="AV101" s="280" t="str" cm="1">
        <f t="array" aca="1" ref="AV101" ca="1">INDEX(コード化!$CG$5:$CQ$110,AV$3-6,$G101)</f>
        <v>900000</v>
      </c>
      <c r="AW101" s="280" t="str" cm="1">
        <f t="array" aca="1" ref="AW101" ca="1">INDEX(コード化!$CG$5:$CQ$110,AW$3-6,$G101)</f>
        <v>900000</v>
      </c>
      <c r="AX101" s="280" t="str" cm="1">
        <f t="array" aca="1" ref="AX101" ca="1">INDEX(コード化!$CG$5:$CQ$110,AX$3-6,$G101)</f>
        <v>900000</v>
      </c>
      <c r="AY101" s="280" t="str" cm="1">
        <f t="array" aca="1" ref="AY101" ca="1">INDEX(コード化!$CG$5:$CQ$110,AY$3-6,$G101)</f>
        <v>900000</v>
      </c>
      <c r="AZ101" s="280" t="str" cm="1">
        <f t="array" aca="1" ref="AZ101" ca="1">INDEX(コード化!$CG$5:$CQ$110,AZ$3-6,$G101)</f>
        <v>900000</v>
      </c>
      <c r="BA101" s="280" t="str" cm="1">
        <f t="array" aca="1" ref="BA101" ca="1">INDEX(コード化!$CG$5:$CQ$110,BA$3-6,$G101)</f>
        <v>900000</v>
      </c>
      <c r="BB101" s="280" t="str" cm="1">
        <f t="array" aca="1" ref="BB101" ca="1">INDEX(コード化!$CG$5:$CQ$110,BB$3-6,$G101)</f>
        <v>900000</v>
      </c>
      <c r="BC101" s="280" t="str" cm="1">
        <f t="array" aca="1" ref="BC101" ca="1">INDEX(コード化!$CG$5:$CQ$110,BC$3-6,$G101)</f>
        <v>900000</v>
      </c>
      <c r="BD101" s="280" t="str" cm="1">
        <f t="array" aca="1" ref="BD101" ca="1">INDEX(コード化!$CG$5:$CQ$110,BD$3-6,$G101)</f>
        <v>900000</v>
      </c>
      <c r="BE101" s="280" t="str" cm="1">
        <f t="array" aca="1" ref="BE101" ca="1">INDEX(コード化!$CG$5:$CQ$110,BE$3-6,$G101)</f>
        <v>900000</v>
      </c>
      <c r="BF101" s="280" t="str" cm="1">
        <f t="array" aca="1" ref="BF101" ca="1">INDEX(コード化!$CG$5:$CQ$110,BF$3-6,$G101)</f>
        <v>900000</v>
      </c>
      <c r="BG101" s="280" t="str" cm="1">
        <f t="array" aca="1" ref="BG101" ca="1">INDEX(コード化!$CG$5:$CQ$110,BG$3-6,$G101)</f>
        <v>900000</v>
      </c>
      <c r="BH101" s="280" t="str" cm="1">
        <f t="array" aca="1" ref="BH101" ca="1">INDEX(コード化!$CG$5:$CQ$110,BH$3-6,$G101)</f>
        <v>900000</v>
      </c>
      <c r="BI101" s="280" t="str" cm="1">
        <f t="array" aca="1" ref="BI101" ca="1">INDEX(コード化!$CG$5:$CQ$110,BI$3-6,$G101)</f>
        <v>900000</v>
      </c>
      <c r="BJ101" s="280" t="str" cm="1">
        <f t="array" aca="1" ref="BJ101" ca="1">INDEX(コード化!$CG$5:$CQ$110,BJ$3-6,$G101)</f>
        <v>900000</v>
      </c>
      <c r="BK101" s="280" t="str" cm="1">
        <f t="array" aca="1" ref="BK101" ca="1">INDEX(コード化!$CG$5:$CQ$110,BK$3-6,$G101)</f>
        <v>900000</v>
      </c>
      <c r="BL101" s="280" t="str" cm="1">
        <f t="array" aca="1" ref="BL101" ca="1">INDEX(コード化!$CG$5:$CQ$110,BL$3-6,$G101)</f>
        <v>900000</v>
      </c>
      <c r="BM101" s="280" t="str" cm="1">
        <f t="array" aca="1" ref="BM101" ca="1">INDEX(コード化!$CG$5:$CQ$110,BM$3-6,$G101)</f>
        <v>900000</v>
      </c>
      <c r="BN101" s="280" t="str" cm="1">
        <f t="array" aca="1" ref="BN101" ca="1">INDEX(コード化!$CG$5:$CQ$110,BN$3-6,$G101)</f>
        <v>900000</v>
      </c>
      <c r="BO101" s="280" t="str" cm="1">
        <f t="array" aca="1" ref="BO101" ca="1">INDEX(コード化!$CG$5:$CQ$110,BO$3-6,$G101)</f>
        <v>900000</v>
      </c>
      <c r="BP101" s="280" t="str" cm="1">
        <f t="array" aca="1" ref="BP101" ca="1">INDEX(コード化!$CG$5:$CQ$110,BP$3-6,$G101)</f>
        <v>900000</v>
      </c>
      <c r="BQ101" s="280" t="str" cm="1">
        <f t="array" aca="1" ref="BQ101" ca="1">INDEX(コード化!$CG$5:$CQ$110,BQ$3-6,$G101)</f>
        <v>900000</v>
      </c>
      <c r="BR101" s="280" t="str" cm="1">
        <f t="array" aca="1" ref="BR101" ca="1">INDEX(コード化!$CG$5:$CQ$110,BR$3-6,$G101)</f>
        <v>900000</v>
      </c>
      <c r="BS101" s="280" t="str" cm="1">
        <f t="array" aca="1" ref="BS101" ca="1">INDEX(コード化!$CG$5:$CQ$110,BS$3-6,$G101)</f>
        <v>900000</v>
      </c>
      <c r="BT101" s="280" t="str" cm="1">
        <f t="array" aca="1" ref="BT101" ca="1">INDEX(コード化!$CG$5:$CQ$110,BT$3-6,$G101)</f>
        <v>900000</v>
      </c>
      <c r="BU101" s="280" t="str" cm="1">
        <f t="array" aca="1" ref="BU101" ca="1">INDEX(コード化!$CG$5:$CQ$110,BU$3-6,$G101)</f>
        <v>900000</v>
      </c>
      <c r="BV101" s="280" t="str" cm="1">
        <f t="array" aca="1" ref="BV101" ca="1">INDEX(コード化!$CG$5:$CQ$110,BV$3-6,$G101)</f>
        <v>900000</v>
      </c>
      <c r="BW101" s="280" t="str" cm="1">
        <f t="array" aca="1" ref="BW101" ca="1">INDEX(コード化!$CG$5:$CQ$110,BW$3-6,$G101)</f>
        <v>900000</v>
      </c>
      <c r="BX101" s="280" t="str" cm="1">
        <f t="array" aca="1" ref="BX101" ca="1">INDEX(コード化!$CG$5:$CQ$110,BX$3-6,$G101)</f>
        <v>900000</v>
      </c>
      <c r="BY101" s="280" t="str" cm="1">
        <f t="array" aca="1" ref="BY101" ca="1">INDEX(コード化!$CG$5:$CQ$110,BY$3-6,$G101)</f>
        <v>900000</v>
      </c>
      <c r="BZ101" s="280" t="str" cm="1">
        <f t="array" aca="1" ref="BZ101" ca="1">INDEX(コード化!$CG$5:$CQ$110,BZ$3-6,$G101)</f>
        <v>900000</v>
      </c>
      <c r="CA101" s="280" t="str" cm="1">
        <f t="array" aca="1" ref="CA101" ca="1">INDEX(コード化!$CG$5:$CQ$110,CA$3-6,$G101)</f>
        <v>900000</v>
      </c>
      <c r="CB101" s="280" t="str" cm="1">
        <f t="array" aca="1" ref="CB101" ca="1">INDEX(コード化!$CG$5:$CQ$110,CB$3-6,$G101)</f>
        <v>900000</v>
      </c>
      <c r="CC101" s="280" t="str" cm="1">
        <f t="array" aca="1" ref="CC101" ca="1">INDEX(コード化!$CG$5:$CQ$110,CC$3-6,$G101)</f>
        <v>900000</v>
      </c>
      <c r="CD101" s="280" t="str" cm="1">
        <f t="array" aca="1" ref="CD101" ca="1">INDEX(コード化!$CG$5:$CQ$110,CD$3-6,$G101)</f>
        <v>900000</v>
      </c>
      <c r="CE101" s="280" t="str" cm="1">
        <f t="array" aca="1" ref="CE101" ca="1">INDEX(コード化!$CG$5:$CQ$110,CE$3-6,$G101)</f>
        <v>900000</v>
      </c>
      <c r="CF101" s="280" t="str" cm="1">
        <f t="array" aca="1" ref="CF101" ca="1">INDEX(コード化!$CG$5:$CQ$110,CF$3-6,$G101)</f>
        <v>900000</v>
      </c>
      <c r="CG101" s="280" t="str" cm="1">
        <f t="array" aca="1" ref="CG101" ca="1">INDEX(コード化!$CG$5:$CQ$110,CG$3-6,$G101)</f>
        <v>900000</v>
      </c>
      <c r="CH101" s="280" t="str" cm="1">
        <f t="array" aca="1" ref="CH101" ca="1">INDEX(コード化!$CG$5:$CQ$110,CH$3-6,$G101)</f>
        <v>900000</v>
      </c>
      <c r="CI101" s="280" t="str" cm="1">
        <f t="array" aca="1" ref="CI101" ca="1">INDEX(コード化!$CG$5:$CQ$110,CI$3-6,$G101)</f>
        <v>900000</v>
      </c>
      <c r="CJ101" s="280" t="str" cm="1">
        <f t="array" aca="1" ref="CJ101" ca="1">INDEX(コード化!$CG$5:$CQ$110,CJ$3-6,$G101)</f>
        <v>900000</v>
      </c>
      <c r="CK101" s="280" t="str" cm="1">
        <f t="array" aca="1" ref="CK101" ca="1">INDEX(コード化!$CG$5:$CQ$110,CK$3-6,$G101)</f>
        <v>900000</v>
      </c>
      <c r="CL101" s="280" t="str" cm="1">
        <f t="array" aca="1" ref="CL101" ca="1">INDEX(コード化!$CG$5:$CQ$110,CL$3-6,$G101)</f>
        <v>900000</v>
      </c>
      <c r="CM101" s="280" t="str" cm="1">
        <f t="array" aca="1" ref="CM101" ca="1">INDEX(コード化!$CG$5:$CQ$110,CM$3-6,$G101)</f>
        <v>900000</v>
      </c>
      <c r="CN101" s="280" t="str" cm="1">
        <f t="array" aca="1" ref="CN101" ca="1">INDEX(コード化!$CG$5:$CQ$110,CN$3-6,$G101)</f>
        <v>900000</v>
      </c>
      <c r="CO101" s="280" t="str" cm="1">
        <f t="array" aca="1" ref="CO101" ca="1">INDEX(コード化!$CG$5:$CQ$110,CO$3-6,$G101)</f>
        <v>900000</v>
      </c>
      <c r="CP101" s="280" t="str" cm="1">
        <f t="array" aca="1" ref="CP101" ca="1">INDEX(コード化!$CG$5:$CQ$110,CP$3-6,$G101)</f>
        <v>900000</v>
      </c>
      <c r="CQ101" s="280" t="str" cm="1">
        <f t="array" aca="1" ref="CQ101" ca="1">INDEX(コード化!$CG$5:$CQ$110,CQ$3-6,$G101)</f>
        <v>900000</v>
      </c>
      <c r="CR101" s="280" t="str" cm="1">
        <f t="array" aca="1" ref="CR101" ca="1">INDEX(コード化!$CG$5:$CQ$110,CR$3-6,$G101)</f>
        <v>900000</v>
      </c>
      <c r="CS101" s="280" t="str" cm="1">
        <f t="array" aca="1" ref="CS101" ca="1">INDEX(コード化!$CG$5:$CQ$110,CS$3-6,$G101)</f>
        <v>900000</v>
      </c>
      <c r="CT101" s="280" t="str" cm="1">
        <f t="array" aca="1" ref="CT101" ca="1">INDEX(コード化!$CG$5:$CQ$110,CT$3-6,$G101)</f>
        <v>900000</v>
      </c>
      <c r="CU101" s="280" t="str" cm="1">
        <f t="array" aca="1" ref="CU101" ca="1">INDEX(コード化!$CG$5:$CQ$110,CU$3-6,$G101)</f>
        <v>900000</v>
      </c>
      <c r="CV101" s="280" t="str" cm="1">
        <f t="array" aca="1" ref="CV101" ca="1">INDEX(コード化!$CG$5:$CQ$110,CV$3-6,$G101)</f>
        <v>900000</v>
      </c>
      <c r="CW101" s="280" t="str" cm="1">
        <f t="array" aca="1" ref="CW101" ca="1">INDEX(コード化!$CG$5:$CQ$110,CW$3-6,$G101)</f>
        <v>900000</v>
      </c>
      <c r="CX101" s="280" t="str" cm="1">
        <f t="array" aca="1" ref="CX101" ca="1">INDEX(コード化!$CG$5:$CQ$110,CX$3-6,$G101)</f>
        <v>900000</v>
      </c>
      <c r="CY101" s="280" t="str" cm="1">
        <f t="array" aca="1" ref="CY101" ca="1">INDEX(コード化!$CG$5:$CQ$110,CY$3-6,$G101)</f>
        <v>900000</v>
      </c>
      <c r="CZ101" s="280" t="str" cm="1">
        <f t="array" aca="1" ref="CZ101" ca="1">INDEX(コード化!$CG$5:$CQ$110,CZ$3-6,$G101)</f>
        <v>900000</v>
      </c>
      <c r="DA101" s="280" t="str" cm="1">
        <f t="array" aca="1" ref="DA101" ca="1">INDEX(コード化!$CG$5:$CQ$110,DA$3-6,$G101)</f>
        <v>900000</v>
      </c>
      <c r="DB101" s="280" t="str" cm="1">
        <f t="array" aca="1" ref="DB101" ca="1">INDEX(コード化!$CG$5:$CQ$110,DB$3-6,$G101)</f>
        <v>900000</v>
      </c>
      <c r="DC101" s="280" t="str" cm="1">
        <f t="array" aca="1" ref="DC101" ca="1">INDEX(コード化!$CG$5:$CQ$110,DC$3-6,$G101)</f>
        <v>900000</v>
      </c>
      <c r="DD101" s="280" t="str" cm="1">
        <f t="array" aca="1" ref="DD101" ca="1">INDEX(コード化!$CG$5:$CQ$110,DD$3-6,$G101)</f>
        <v>900000</v>
      </c>
      <c r="DE101" s="280" t="str" cm="1">
        <f t="array" aca="1" ref="DE101" ca="1">INDEX(コード化!$CG$5:$CQ$110,DE$3-6,$G101)</f>
        <v>900000</v>
      </c>
      <c r="DF101" s="280" t="str" cm="1">
        <f t="array" aca="1" ref="DF101" ca="1">INDEX(コード化!$CG$5:$CQ$110,DF$3-6,$G101)</f>
        <v>900000</v>
      </c>
      <c r="DG101" s="280" t="str" cm="1">
        <f t="array" aca="1" ref="DG101" ca="1">INDEX(コード化!$CG$5:$CQ$110,DG$3-6,$G101)</f>
        <v>900000</v>
      </c>
      <c r="DH101" s="280" t="str" cm="1">
        <f t="array" aca="1" ref="DH101" ca="1">INDEX(コード化!$CG$5:$CQ$110,DH$3-6,$G101)</f>
        <v>900000</v>
      </c>
      <c r="DI101" s="280" t="str" cm="1">
        <f t="array" aca="1" ref="DI101" ca="1">INDEX(コード化!$CG$5:$CQ$110,DI$3-6,$G101)</f>
        <v>900000</v>
      </c>
      <c r="DK101" s="80">
        <f>IF(AND(MID(H101,3,1)="2",MID(H101,4,1)&lt;&gt;"8"),1,0)</f>
        <v>0</v>
      </c>
      <c r="DL101" s="80">
        <f t="shared" ref="DL101:FW101" si="72">IF(AND(MID(I101,3,1)="2",MID(I101,4,1)&lt;&gt;"8"),1,0)</f>
        <v>0</v>
      </c>
      <c r="DM101" s="80">
        <f t="shared" si="72"/>
        <v>0</v>
      </c>
      <c r="DN101" s="80">
        <f t="shared" si="72"/>
        <v>0</v>
      </c>
      <c r="DO101" s="80">
        <f t="shared" si="72"/>
        <v>0</v>
      </c>
      <c r="DP101" s="80">
        <f t="shared" si="72"/>
        <v>0</v>
      </c>
      <c r="DQ101" s="80">
        <f t="shared" ca="1" si="72"/>
        <v>0</v>
      </c>
      <c r="DR101" s="80">
        <f t="shared" ca="1" si="72"/>
        <v>0</v>
      </c>
      <c r="DS101" s="80">
        <f t="shared" ca="1" si="72"/>
        <v>0</v>
      </c>
      <c r="DT101" s="80">
        <f t="shared" ca="1" si="72"/>
        <v>0</v>
      </c>
      <c r="DU101" s="80">
        <f t="shared" ca="1" si="72"/>
        <v>0</v>
      </c>
      <c r="DV101" s="80">
        <f t="shared" ca="1" si="72"/>
        <v>0</v>
      </c>
      <c r="DW101" s="80">
        <f t="shared" ca="1" si="72"/>
        <v>0</v>
      </c>
      <c r="DX101" s="80">
        <f t="shared" ca="1" si="72"/>
        <v>0</v>
      </c>
      <c r="DY101" s="80">
        <f t="shared" ca="1" si="72"/>
        <v>0</v>
      </c>
      <c r="DZ101" s="80">
        <f t="shared" ca="1" si="72"/>
        <v>0</v>
      </c>
      <c r="EA101" s="80">
        <f t="shared" ca="1" si="72"/>
        <v>0</v>
      </c>
      <c r="EB101" s="80">
        <f t="shared" ca="1" si="72"/>
        <v>0</v>
      </c>
      <c r="EC101" s="80">
        <f t="shared" ca="1" si="72"/>
        <v>0</v>
      </c>
      <c r="ED101" s="80">
        <f t="shared" ca="1" si="72"/>
        <v>0</v>
      </c>
      <c r="EE101" s="80">
        <f t="shared" ca="1" si="72"/>
        <v>0</v>
      </c>
      <c r="EF101" s="80">
        <f t="shared" ca="1" si="72"/>
        <v>0</v>
      </c>
      <c r="EG101" s="80">
        <f t="shared" ca="1" si="72"/>
        <v>0</v>
      </c>
      <c r="EH101" s="80">
        <f t="shared" ca="1" si="72"/>
        <v>0</v>
      </c>
      <c r="EI101" s="80">
        <f t="shared" ca="1" si="72"/>
        <v>0</v>
      </c>
      <c r="EJ101" s="80">
        <f t="shared" ca="1" si="72"/>
        <v>0</v>
      </c>
      <c r="EK101" s="80">
        <f t="shared" ca="1" si="72"/>
        <v>0</v>
      </c>
      <c r="EL101" s="80">
        <f t="shared" ca="1" si="72"/>
        <v>0</v>
      </c>
      <c r="EM101" s="80">
        <f t="shared" ca="1" si="72"/>
        <v>0</v>
      </c>
      <c r="EN101" s="80">
        <f t="shared" ca="1" si="72"/>
        <v>0</v>
      </c>
      <c r="EO101" s="80">
        <f t="shared" ca="1" si="72"/>
        <v>0</v>
      </c>
      <c r="EP101" s="80">
        <f t="shared" ca="1" si="72"/>
        <v>0</v>
      </c>
      <c r="EQ101" s="80">
        <f t="shared" ca="1" si="72"/>
        <v>0</v>
      </c>
      <c r="ER101" s="80">
        <f t="shared" ca="1" si="72"/>
        <v>0</v>
      </c>
      <c r="ES101" s="80">
        <f t="shared" ca="1" si="72"/>
        <v>0</v>
      </c>
      <c r="ET101" s="80">
        <f t="shared" ca="1" si="72"/>
        <v>0</v>
      </c>
      <c r="EU101" s="80">
        <f t="shared" ca="1" si="72"/>
        <v>0</v>
      </c>
      <c r="EV101" s="80">
        <f t="shared" ca="1" si="72"/>
        <v>0</v>
      </c>
      <c r="EW101" s="80">
        <f t="shared" ca="1" si="72"/>
        <v>0</v>
      </c>
      <c r="EX101" s="80">
        <f t="shared" ca="1" si="72"/>
        <v>0</v>
      </c>
      <c r="EY101" s="80">
        <f t="shared" ca="1" si="72"/>
        <v>0</v>
      </c>
      <c r="EZ101" s="80">
        <f t="shared" ca="1" si="72"/>
        <v>0</v>
      </c>
      <c r="FA101" s="80">
        <f t="shared" ca="1" si="72"/>
        <v>0</v>
      </c>
      <c r="FB101" s="80">
        <f t="shared" ca="1" si="72"/>
        <v>0</v>
      </c>
      <c r="FC101" s="80">
        <f t="shared" ca="1" si="72"/>
        <v>0</v>
      </c>
      <c r="FD101" s="80">
        <f t="shared" ca="1" si="72"/>
        <v>0</v>
      </c>
      <c r="FE101" s="80">
        <f t="shared" ca="1" si="72"/>
        <v>0</v>
      </c>
      <c r="FF101" s="80">
        <f t="shared" ca="1" si="72"/>
        <v>0</v>
      </c>
      <c r="FG101" s="80">
        <f t="shared" ca="1" si="72"/>
        <v>0</v>
      </c>
      <c r="FH101" s="80">
        <f t="shared" ca="1" si="72"/>
        <v>0</v>
      </c>
      <c r="FI101" s="80">
        <f t="shared" ca="1" si="72"/>
        <v>0</v>
      </c>
      <c r="FJ101" s="80">
        <f t="shared" ca="1" si="72"/>
        <v>0</v>
      </c>
      <c r="FK101" s="80">
        <f t="shared" ca="1" si="72"/>
        <v>0</v>
      </c>
      <c r="FL101" s="80">
        <f t="shared" ca="1" si="72"/>
        <v>0</v>
      </c>
      <c r="FM101" s="80">
        <f t="shared" ca="1" si="72"/>
        <v>0</v>
      </c>
      <c r="FN101" s="80">
        <f t="shared" ca="1" si="72"/>
        <v>0</v>
      </c>
      <c r="FO101" s="80">
        <f t="shared" ca="1" si="72"/>
        <v>0</v>
      </c>
      <c r="FP101" s="80">
        <f t="shared" ca="1" si="72"/>
        <v>0</v>
      </c>
      <c r="FQ101" s="80">
        <f t="shared" ca="1" si="72"/>
        <v>0</v>
      </c>
      <c r="FR101" s="80">
        <f t="shared" ca="1" si="72"/>
        <v>0</v>
      </c>
      <c r="FS101" s="80">
        <f t="shared" ca="1" si="72"/>
        <v>0</v>
      </c>
      <c r="FT101" s="80">
        <f t="shared" ca="1" si="72"/>
        <v>0</v>
      </c>
      <c r="FU101" s="80">
        <f t="shared" ca="1" si="72"/>
        <v>0</v>
      </c>
      <c r="FV101" s="80">
        <f t="shared" ca="1" si="72"/>
        <v>0</v>
      </c>
      <c r="FW101" s="80">
        <f t="shared" ca="1" si="72"/>
        <v>0</v>
      </c>
      <c r="FX101" s="80">
        <f t="shared" ref="FX101:HL101" ca="1" si="73">IF(AND(MID(BU101,3,1)="2",MID(BU101,4,1)&lt;&gt;"8"),1,0)</f>
        <v>0</v>
      </c>
      <c r="FY101" s="80">
        <f t="shared" ca="1" si="73"/>
        <v>0</v>
      </c>
      <c r="FZ101" s="80">
        <f t="shared" ca="1" si="73"/>
        <v>0</v>
      </c>
      <c r="GA101" s="80">
        <f t="shared" ca="1" si="73"/>
        <v>0</v>
      </c>
      <c r="GB101" s="80">
        <f t="shared" ca="1" si="73"/>
        <v>0</v>
      </c>
      <c r="GC101" s="80">
        <f t="shared" ca="1" si="73"/>
        <v>0</v>
      </c>
      <c r="GD101" s="80">
        <f t="shared" ca="1" si="73"/>
        <v>0</v>
      </c>
      <c r="GE101" s="80">
        <f t="shared" ca="1" si="73"/>
        <v>0</v>
      </c>
      <c r="GF101" s="80">
        <f t="shared" ca="1" si="73"/>
        <v>0</v>
      </c>
      <c r="GG101" s="80">
        <f t="shared" ca="1" si="73"/>
        <v>0</v>
      </c>
      <c r="GH101" s="80">
        <f t="shared" ca="1" si="73"/>
        <v>0</v>
      </c>
      <c r="GI101" s="80">
        <f t="shared" ca="1" si="73"/>
        <v>0</v>
      </c>
      <c r="GJ101" s="80">
        <f t="shared" ca="1" si="73"/>
        <v>0</v>
      </c>
      <c r="GK101" s="80">
        <f t="shared" ca="1" si="73"/>
        <v>0</v>
      </c>
      <c r="GL101" s="80">
        <f t="shared" ca="1" si="73"/>
        <v>0</v>
      </c>
      <c r="GM101" s="80">
        <f t="shared" ca="1" si="73"/>
        <v>0</v>
      </c>
      <c r="GN101" s="80">
        <f t="shared" ca="1" si="73"/>
        <v>0</v>
      </c>
      <c r="GO101" s="80">
        <f t="shared" ca="1" si="73"/>
        <v>0</v>
      </c>
      <c r="GP101" s="80">
        <f t="shared" ca="1" si="73"/>
        <v>0</v>
      </c>
      <c r="GQ101" s="80">
        <f t="shared" ca="1" si="73"/>
        <v>0</v>
      </c>
      <c r="GR101" s="80">
        <f t="shared" ca="1" si="73"/>
        <v>0</v>
      </c>
      <c r="GS101" s="80">
        <f t="shared" ca="1" si="73"/>
        <v>0</v>
      </c>
      <c r="GT101" s="80">
        <f t="shared" ca="1" si="73"/>
        <v>0</v>
      </c>
      <c r="GU101" s="80">
        <f t="shared" ca="1" si="73"/>
        <v>0</v>
      </c>
      <c r="GV101" s="80">
        <f t="shared" ca="1" si="73"/>
        <v>0</v>
      </c>
      <c r="GW101" s="80">
        <f t="shared" ca="1" si="73"/>
        <v>0</v>
      </c>
      <c r="GX101" s="80">
        <f t="shared" ca="1" si="73"/>
        <v>0</v>
      </c>
      <c r="GY101" s="80">
        <f t="shared" ca="1" si="73"/>
        <v>0</v>
      </c>
      <c r="GZ101" s="80">
        <f t="shared" ca="1" si="73"/>
        <v>0</v>
      </c>
      <c r="HA101" s="80">
        <f t="shared" ca="1" si="73"/>
        <v>0</v>
      </c>
      <c r="HB101" s="80">
        <f t="shared" ca="1" si="73"/>
        <v>0</v>
      </c>
      <c r="HC101" s="80">
        <f t="shared" ca="1" si="73"/>
        <v>0</v>
      </c>
      <c r="HD101" s="80">
        <f t="shared" ca="1" si="73"/>
        <v>0</v>
      </c>
      <c r="HE101" s="80">
        <f t="shared" ca="1" si="73"/>
        <v>0</v>
      </c>
      <c r="HF101" s="80">
        <f t="shared" ca="1" si="73"/>
        <v>0</v>
      </c>
      <c r="HG101" s="80">
        <f t="shared" ca="1" si="73"/>
        <v>0</v>
      </c>
      <c r="HH101" s="80">
        <f t="shared" ca="1" si="73"/>
        <v>0</v>
      </c>
      <c r="HI101" s="80">
        <f t="shared" ca="1" si="73"/>
        <v>0</v>
      </c>
      <c r="HJ101" s="80">
        <f t="shared" ca="1" si="73"/>
        <v>0</v>
      </c>
      <c r="HK101" s="80">
        <f t="shared" ca="1" si="73"/>
        <v>0</v>
      </c>
      <c r="HL101" s="80">
        <f t="shared" ca="1" si="73"/>
        <v>0</v>
      </c>
    </row>
    <row r="102" spans="1:220" s="80" customFormat="1" ht="52" x14ac:dyDescent="0.2">
      <c r="A102" s="268">
        <v>105</v>
      </c>
      <c r="B102" s="269" t="s">
        <v>2458</v>
      </c>
      <c r="C102" s="269" t="s">
        <v>2511</v>
      </c>
      <c r="D102" s="270" t="s">
        <v>2512</v>
      </c>
      <c r="E102" s="250"/>
      <c r="G102" s="80">
        <v>9</v>
      </c>
      <c r="H102" s="280" t="str" cm="1">
        <f t="array" ref="H102">INDEX(コード化!$CG$5:$CQ$110,H$3-6,$G102)</f>
        <v>900000</v>
      </c>
      <c r="I102" s="280" t="str" cm="1">
        <f t="array" ref="I102">INDEX(コード化!$CG$5:$CQ$110,I$3-6,$G102)</f>
        <v>900000</v>
      </c>
      <c r="J102" s="280" t="str" cm="1">
        <f t="array" ref="J102">INDEX(コード化!$CG$5:$CQ$110,J$3-6,$G102)</f>
        <v>900000</v>
      </c>
      <c r="K102" s="280" t="str" cm="1">
        <f t="array" ref="K102">INDEX(コード化!$CG$5:$CQ$110,K$3-6,$G102)</f>
        <v>900000</v>
      </c>
      <c r="L102" s="280" t="str" cm="1">
        <f t="array" ref="L102">INDEX(コード化!$CG$5:$CQ$110,L$3-6,$G102)</f>
        <v>900000</v>
      </c>
      <c r="M102" s="280" t="str" cm="1">
        <f t="array" ref="M102">INDEX(コード化!$CG$5:$CQ$110,M$3-6,$G102)</f>
        <v>900000</v>
      </c>
      <c r="N102" s="280" t="str" cm="1">
        <f t="array" aca="1" ref="N102" ca="1">INDEX(コード化!$CG$5:$CQ$110,N$3-6,$G102)</f>
        <v>900000</v>
      </c>
      <c r="O102" s="280" t="str" cm="1">
        <f t="array" aca="1" ref="O102" ca="1">INDEX(コード化!$CG$5:$CQ$110,O$3-6,$G102)</f>
        <v>900000</v>
      </c>
      <c r="P102" s="280" t="str" cm="1">
        <f t="array" aca="1" ref="P102" ca="1">INDEX(コード化!$CG$5:$CQ$110,P$3-6,$G102)</f>
        <v>900000</v>
      </c>
      <c r="Q102" s="280" t="str" cm="1">
        <f t="array" aca="1" ref="Q102" ca="1">INDEX(コード化!$CG$5:$CQ$110,Q$3-6,$G102)</f>
        <v>900000</v>
      </c>
      <c r="R102" s="280" t="str" cm="1">
        <f t="array" aca="1" ref="R102" ca="1">INDEX(コード化!$CG$5:$CQ$110,R$3-6,$G102)</f>
        <v>900000</v>
      </c>
      <c r="S102" s="280" t="str" cm="1">
        <f t="array" aca="1" ref="S102" ca="1">INDEX(コード化!$CG$5:$CQ$110,S$3-6,$G102)</f>
        <v>900000</v>
      </c>
      <c r="T102" s="280" t="str" cm="1">
        <f t="array" aca="1" ref="T102" ca="1">INDEX(コード化!$CG$5:$CQ$110,T$3-6,$G102)</f>
        <v>900000</v>
      </c>
      <c r="U102" s="280" t="str" cm="1">
        <f t="array" aca="1" ref="U102" ca="1">INDEX(コード化!$CG$5:$CQ$110,U$3-6,$G102)</f>
        <v>900000</v>
      </c>
      <c r="V102" s="280" t="str" cm="1">
        <f t="array" aca="1" ref="V102" ca="1">INDEX(コード化!$CG$5:$CQ$110,V$3-6,$G102)</f>
        <v>900000</v>
      </c>
      <c r="W102" s="280" t="str" cm="1">
        <f t="array" aca="1" ref="W102" ca="1">INDEX(コード化!$CG$5:$CQ$110,W$3-6,$G102)</f>
        <v>900000</v>
      </c>
      <c r="X102" s="280" t="str" cm="1">
        <f t="array" aca="1" ref="X102" ca="1">INDEX(コード化!$CG$5:$CQ$110,X$3-6,$G102)</f>
        <v>900000</v>
      </c>
      <c r="Y102" s="280" t="str" cm="1">
        <f t="array" aca="1" ref="Y102" ca="1">INDEX(コード化!$CG$5:$CQ$110,Y$3-6,$G102)</f>
        <v>900000</v>
      </c>
      <c r="Z102" s="280" t="str" cm="1">
        <f t="array" aca="1" ref="Z102" ca="1">INDEX(コード化!$CG$5:$CQ$110,Z$3-6,$G102)</f>
        <v>900000</v>
      </c>
      <c r="AA102" s="280" t="str" cm="1">
        <f t="array" aca="1" ref="AA102" ca="1">INDEX(コード化!$CG$5:$CQ$110,AA$3-6,$G102)</f>
        <v>900000</v>
      </c>
      <c r="AB102" s="280" t="str" cm="1">
        <f t="array" aca="1" ref="AB102" ca="1">INDEX(コード化!$CG$5:$CQ$110,AB$3-6,$G102)</f>
        <v>900000</v>
      </c>
      <c r="AC102" s="280" t="str" cm="1">
        <f t="array" aca="1" ref="AC102" ca="1">INDEX(コード化!$CG$5:$CQ$110,AC$3-6,$G102)</f>
        <v>900000</v>
      </c>
      <c r="AD102" s="280" t="str" cm="1">
        <f t="array" aca="1" ref="AD102" ca="1">INDEX(コード化!$CG$5:$CQ$110,AD$3-6,$G102)</f>
        <v>900000</v>
      </c>
      <c r="AE102" s="280" t="str" cm="1">
        <f t="array" aca="1" ref="AE102" ca="1">INDEX(コード化!$CG$5:$CQ$110,AE$3-6,$G102)</f>
        <v>900000</v>
      </c>
      <c r="AF102" s="280" t="str" cm="1">
        <f t="array" aca="1" ref="AF102" ca="1">INDEX(コード化!$CG$5:$CQ$110,AF$3-6,$G102)</f>
        <v>900000</v>
      </c>
      <c r="AG102" s="280" t="str" cm="1">
        <f t="array" aca="1" ref="AG102" ca="1">INDEX(コード化!$CG$5:$CQ$110,AG$3-6,$G102)</f>
        <v>900000</v>
      </c>
      <c r="AH102" s="280" t="str" cm="1">
        <f t="array" aca="1" ref="AH102" ca="1">INDEX(コード化!$CG$5:$CQ$110,AH$3-6,$G102)</f>
        <v>900000</v>
      </c>
      <c r="AI102" s="280" t="str" cm="1">
        <f t="array" aca="1" ref="AI102" ca="1">INDEX(コード化!$CG$5:$CQ$110,AI$3-6,$G102)</f>
        <v>900000</v>
      </c>
      <c r="AJ102" s="280" t="str" cm="1">
        <f t="array" aca="1" ref="AJ102" ca="1">INDEX(コード化!$CG$5:$CQ$110,AJ$3-6,$G102)</f>
        <v>900000</v>
      </c>
      <c r="AK102" s="280" t="str" cm="1">
        <f t="array" aca="1" ref="AK102" ca="1">INDEX(コード化!$CG$5:$CQ$110,AK$3-6,$G102)</f>
        <v>900000</v>
      </c>
      <c r="AL102" s="280" t="str" cm="1">
        <f t="array" aca="1" ref="AL102" ca="1">INDEX(コード化!$CG$5:$CQ$110,AL$3-6,$G102)</f>
        <v>900000</v>
      </c>
      <c r="AM102" s="280" t="str" cm="1">
        <f t="array" aca="1" ref="AM102" ca="1">INDEX(コード化!$CG$5:$CQ$110,AM$3-6,$G102)</f>
        <v>900000</v>
      </c>
      <c r="AN102" s="280" t="str" cm="1">
        <f t="array" aca="1" ref="AN102" ca="1">INDEX(コード化!$CG$5:$CQ$110,AN$3-6,$G102)</f>
        <v>900000</v>
      </c>
      <c r="AO102" s="280" t="str" cm="1">
        <f t="array" aca="1" ref="AO102" ca="1">INDEX(コード化!$CG$5:$CQ$110,AO$3-6,$G102)</f>
        <v>900000</v>
      </c>
      <c r="AP102" s="280" t="str" cm="1">
        <f t="array" aca="1" ref="AP102" ca="1">INDEX(コード化!$CG$5:$CQ$110,AP$3-6,$G102)</f>
        <v>900000</v>
      </c>
      <c r="AQ102" s="280" t="str" cm="1">
        <f t="array" aca="1" ref="AQ102" ca="1">INDEX(コード化!$CG$5:$CQ$110,AQ$3-6,$G102)</f>
        <v>900000</v>
      </c>
      <c r="AR102" s="280" t="str" cm="1">
        <f t="array" aca="1" ref="AR102" ca="1">INDEX(コード化!$CG$5:$CQ$110,AR$3-6,$G102)</f>
        <v>900000</v>
      </c>
      <c r="AS102" s="280" t="str" cm="1">
        <f t="array" aca="1" ref="AS102" ca="1">INDEX(コード化!$CG$5:$CQ$110,AS$3-6,$G102)</f>
        <v>900000</v>
      </c>
      <c r="AT102" s="280" t="str" cm="1">
        <f t="array" aca="1" ref="AT102" ca="1">INDEX(コード化!$CG$5:$CQ$110,AT$3-6,$G102)</f>
        <v>900000</v>
      </c>
      <c r="AU102" s="280" t="str" cm="1">
        <f t="array" aca="1" ref="AU102" ca="1">INDEX(コード化!$CG$5:$CQ$110,AU$3-6,$G102)</f>
        <v>900000</v>
      </c>
      <c r="AV102" s="280" t="str" cm="1">
        <f t="array" aca="1" ref="AV102" ca="1">INDEX(コード化!$CG$5:$CQ$110,AV$3-6,$G102)</f>
        <v>900000</v>
      </c>
      <c r="AW102" s="280" t="str" cm="1">
        <f t="array" aca="1" ref="AW102" ca="1">INDEX(コード化!$CG$5:$CQ$110,AW$3-6,$G102)</f>
        <v>900000</v>
      </c>
      <c r="AX102" s="280" t="str" cm="1">
        <f t="array" aca="1" ref="AX102" ca="1">INDEX(コード化!$CG$5:$CQ$110,AX$3-6,$G102)</f>
        <v>900000</v>
      </c>
      <c r="AY102" s="280" t="str" cm="1">
        <f t="array" aca="1" ref="AY102" ca="1">INDEX(コード化!$CG$5:$CQ$110,AY$3-6,$G102)</f>
        <v>900000</v>
      </c>
      <c r="AZ102" s="280" t="str" cm="1">
        <f t="array" aca="1" ref="AZ102" ca="1">INDEX(コード化!$CG$5:$CQ$110,AZ$3-6,$G102)</f>
        <v>900000</v>
      </c>
      <c r="BA102" s="280" t="str" cm="1">
        <f t="array" aca="1" ref="BA102" ca="1">INDEX(コード化!$CG$5:$CQ$110,BA$3-6,$G102)</f>
        <v>900000</v>
      </c>
      <c r="BB102" s="280" t="str" cm="1">
        <f t="array" aca="1" ref="BB102" ca="1">INDEX(コード化!$CG$5:$CQ$110,BB$3-6,$G102)</f>
        <v>900000</v>
      </c>
      <c r="BC102" s="280" t="str" cm="1">
        <f t="array" aca="1" ref="BC102" ca="1">INDEX(コード化!$CG$5:$CQ$110,BC$3-6,$G102)</f>
        <v>900000</v>
      </c>
      <c r="BD102" s="280" t="str" cm="1">
        <f t="array" aca="1" ref="BD102" ca="1">INDEX(コード化!$CG$5:$CQ$110,BD$3-6,$G102)</f>
        <v>900000</v>
      </c>
      <c r="BE102" s="280" t="str" cm="1">
        <f t="array" aca="1" ref="BE102" ca="1">INDEX(コード化!$CG$5:$CQ$110,BE$3-6,$G102)</f>
        <v>900000</v>
      </c>
      <c r="BF102" s="280" t="str" cm="1">
        <f t="array" aca="1" ref="BF102" ca="1">INDEX(コード化!$CG$5:$CQ$110,BF$3-6,$G102)</f>
        <v>900000</v>
      </c>
      <c r="BG102" s="280" t="str" cm="1">
        <f t="array" aca="1" ref="BG102" ca="1">INDEX(コード化!$CG$5:$CQ$110,BG$3-6,$G102)</f>
        <v>900000</v>
      </c>
      <c r="BH102" s="280" t="str" cm="1">
        <f t="array" aca="1" ref="BH102" ca="1">INDEX(コード化!$CG$5:$CQ$110,BH$3-6,$G102)</f>
        <v>900000</v>
      </c>
      <c r="BI102" s="280" t="str" cm="1">
        <f t="array" aca="1" ref="BI102" ca="1">INDEX(コード化!$CG$5:$CQ$110,BI$3-6,$G102)</f>
        <v>900000</v>
      </c>
      <c r="BJ102" s="280" t="str" cm="1">
        <f t="array" aca="1" ref="BJ102" ca="1">INDEX(コード化!$CG$5:$CQ$110,BJ$3-6,$G102)</f>
        <v>900000</v>
      </c>
      <c r="BK102" s="280" t="str" cm="1">
        <f t="array" aca="1" ref="BK102" ca="1">INDEX(コード化!$CG$5:$CQ$110,BK$3-6,$G102)</f>
        <v>900000</v>
      </c>
      <c r="BL102" s="280" t="str" cm="1">
        <f t="array" aca="1" ref="BL102" ca="1">INDEX(コード化!$CG$5:$CQ$110,BL$3-6,$G102)</f>
        <v>900000</v>
      </c>
      <c r="BM102" s="280" t="str" cm="1">
        <f t="array" aca="1" ref="BM102" ca="1">INDEX(コード化!$CG$5:$CQ$110,BM$3-6,$G102)</f>
        <v>900000</v>
      </c>
      <c r="BN102" s="280" t="str" cm="1">
        <f t="array" aca="1" ref="BN102" ca="1">INDEX(コード化!$CG$5:$CQ$110,BN$3-6,$G102)</f>
        <v>900000</v>
      </c>
      <c r="BO102" s="280" t="str" cm="1">
        <f t="array" aca="1" ref="BO102" ca="1">INDEX(コード化!$CG$5:$CQ$110,BO$3-6,$G102)</f>
        <v>900000</v>
      </c>
      <c r="BP102" s="280" t="str" cm="1">
        <f t="array" aca="1" ref="BP102" ca="1">INDEX(コード化!$CG$5:$CQ$110,BP$3-6,$G102)</f>
        <v>900000</v>
      </c>
      <c r="BQ102" s="280" t="str" cm="1">
        <f t="array" aca="1" ref="BQ102" ca="1">INDEX(コード化!$CG$5:$CQ$110,BQ$3-6,$G102)</f>
        <v>900000</v>
      </c>
      <c r="BR102" s="280" t="str" cm="1">
        <f t="array" aca="1" ref="BR102" ca="1">INDEX(コード化!$CG$5:$CQ$110,BR$3-6,$G102)</f>
        <v>900000</v>
      </c>
      <c r="BS102" s="280" t="str" cm="1">
        <f t="array" aca="1" ref="BS102" ca="1">INDEX(コード化!$CG$5:$CQ$110,BS$3-6,$G102)</f>
        <v>900000</v>
      </c>
      <c r="BT102" s="280" t="str" cm="1">
        <f t="array" aca="1" ref="BT102" ca="1">INDEX(コード化!$CG$5:$CQ$110,BT$3-6,$G102)</f>
        <v>900000</v>
      </c>
      <c r="BU102" s="280" t="str" cm="1">
        <f t="array" aca="1" ref="BU102" ca="1">INDEX(コード化!$CG$5:$CQ$110,BU$3-6,$G102)</f>
        <v>900000</v>
      </c>
      <c r="BV102" s="280" t="str" cm="1">
        <f t="array" aca="1" ref="BV102" ca="1">INDEX(コード化!$CG$5:$CQ$110,BV$3-6,$G102)</f>
        <v>900000</v>
      </c>
      <c r="BW102" s="280" t="str" cm="1">
        <f t="array" aca="1" ref="BW102" ca="1">INDEX(コード化!$CG$5:$CQ$110,BW$3-6,$G102)</f>
        <v>900000</v>
      </c>
      <c r="BX102" s="280" t="str" cm="1">
        <f t="array" aca="1" ref="BX102" ca="1">INDEX(コード化!$CG$5:$CQ$110,BX$3-6,$G102)</f>
        <v>900000</v>
      </c>
      <c r="BY102" s="280" t="str" cm="1">
        <f t="array" aca="1" ref="BY102" ca="1">INDEX(コード化!$CG$5:$CQ$110,BY$3-6,$G102)</f>
        <v>900000</v>
      </c>
      <c r="BZ102" s="280" t="str" cm="1">
        <f t="array" aca="1" ref="BZ102" ca="1">INDEX(コード化!$CG$5:$CQ$110,BZ$3-6,$G102)</f>
        <v>900000</v>
      </c>
      <c r="CA102" s="280" t="str" cm="1">
        <f t="array" aca="1" ref="CA102" ca="1">INDEX(コード化!$CG$5:$CQ$110,CA$3-6,$G102)</f>
        <v>900000</v>
      </c>
      <c r="CB102" s="280" t="str" cm="1">
        <f t="array" aca="1" ref="CB102" ca="1">INDEX(コード化!$CG$5:$CQ$110,CB$3-6,$G102)</f>
        <v>900000</v>
      </c>
      <c r="CC102" s="280" t="str" cm="1">
        <f t="array" aca="1" ref="CC102" ca="1">INDEX(コード化!$CG$5:$CQ$110,CC$3-6,$G102)</f>
        <v>900000</v>
      </c>
      <c r="CD102" s="280" t="str" cm="1">
        <f t="array" aca="1" ref="CD102" ca="1">INDEX(コード化!$CG$5:$CQ$110,CD$3-6,$G102)</f>
        <v>900000</v>
      </c>
      <c r="CE102" s="280" t="str" cm="1">
        <f t="array" aca="1" ref="CE102" ca="1">INDEX(コード化!$CG$5:$CQ$110,CE$3-6,$G102)</f>
        <v>900000</v>
      </c>
      <c r="CF102" s="280" t="str" cm="1">
        <f t="array" aca="1" ref="CF102" ca="1">INDEX(コード化!$CG$5:$CQ$110,CF$3-6,$G102)</f>
        <v>900000</v>
      </c>
      <c r="CG102" s="280" t="str" cm="1">
        <f t="array" aca="1" ref="CG102" ca="1">INDEX(コード化!$CG$5:$CQ$110,CG$3-6,$G102)</f>
        <v>900000</v>
      </c>
      <c r="CH102" s="280" t="str" cm="1">
        <f t="array" aca="1" ref="CH102" ca="1">INDEX(コード化!$CG$5:$CQ$110,CH$3-6,$G102)</f>
        <v>900000</v>
      </c>
      <c r="CI102" s="280" t="str" cm="1">
        <f t="array" aca="1" ref="CI102" ca="1">INDEX(コード化!$CG$5:$CQ$110,CI$3-6,$G102)</f>
        <v>900000</v>
      </c>
      <c r="CJ102" s="280" t="str" cm="1">
        <f t="array" aca="1" ref="CJ102" ca="1">INDEX(コード化!$CG$5:$CQ$110,CJ$3-6,$G102)</f>
        <v>900000</v>
      </c>
      <c r="CK102" s="280" t="str" cm="1">
        <f t="array" aca="1" ref="CK102" ca="1">INDEX(コード化!$CG$5:$CQ$110,CK$3-6,$G102)</f>
        <v>900000</v>
      </c>
      <c r="CL102" s="280" t="str" cm="1">
        <f t="array" aca="1" ref="CL102" ca="1">INDEX(コード化!$CG$5:$CQ$110,CL$3-6,$G102)</f>
        <v>900000</v>
      </c>
      <c r="CM102" s="280" t="str" cm="1">
        <f t="array" aca="1" ref="CM102" ca="1">INDEX(コード化!$CG$5:$CQ$110,CM$3-6,$G102)</f>
        <v>900000</v>
      </c>
      <c r="CN102" s="280" t="str" cm="1">
        <f t="array" aca="1" ref="CN102" ca="1">INDEX(コード化!$CG$5:$CQ$110,CN$3-6,$G102)</f>
        <v>900000</v>
      </c>
      <c r="CO102" s="280" t="str" cm="1">
        <f t="array" aca="1" ref="CO102" ca="1">INDEX(コード化!$CG$5:$CQ$110,CO$3-6,$G102)</f>
        <v>900000</v>
      </c>
      <c r="CP102" s="280" t="str" cm="1">
        <f t="array" aca="1" ref="CP102" ca="1">INDEX(コード化!$CG$5:$CQ$110,CP$3-6,$G102)</f>
        <v>900000</v>
      </c>
      <c r="CQ102" s="280" t="str" cm="1">
        <f t="array" aca="1" ref="CQ102" ca="1">INDEX(コード化!$CG$5:$CQ$110,CQ$3-6,$G102)</f>
        <v>900000</v>
      </c>
      <c r="CR102" s="280" t="str" cm="1">
        <f t="array" aca="1" ref="CR102" ca="1">INDEX(コード化!$CG$5:$CQ$110,CR$3-6,$G102)</f>
        <v>900000</v>
      </c>
      <c r="CS102" s="280" t="str" cm="1">
        <f t="array" aca="1" ref="CS102" ca="1">INDEX(コード化!$CG$5:$CQ$110,CS$3-6,$G102)</f>
        <v>900000</v>
      </c>
      <c r="CT102" s="280" t="str" cm="1">
        <f t="array" aca="1" ref="CT102" ca="1">INDEX(コード化!$CG$5:$CQ$110,CT$3-6,$G102)</f>
        <v>900000</v>
      </c>
      <c r="CU102" s="280" t="str" cm="1">
        <f t="array" aca="1" ref="CU102" ca="1">INDEX(コード化!$CG$5:$CQ$110,CU$3-6,$G102)</f>
        <v>900000</v>
      </c>
      <c r="CV102" s="280" t="str" cm="1">
        <f t="array" aca="1" ref="CV102" ca="1">INDEX(コード化!$CG$5:$CQ$110,CV$3-6,$G102)</f>
        <v>900000</v>
      </c>
      <c r="CW102" s="280" t="str" cm="1">
        <f t="array" aca="1" ref="CW102" ca="1">INDEX(コード化!$CG$5:$CQ$110,CW$3-6,$G102)</f>
        <v>900000</v>
      </c>
      <c r="CX102" s="280" t="str" cm="1">
        <f t="array" aca="1" ref="CX102" ca="1">INDEX(コード化!$CG$5:$CQ$110,CX$3-6,$G102)</f>
        <v>900000</v>
      </c>
      <c r="CY102" s="280" t="str" cm="1">
        <f t="array" aca="1" ref="CY102" ca="1">INDEX(コード化!$CG$5:$CQ$110,CY$3-6,$G102)</f>
        <v>900000</v>
      </c>
      <c r="CZ102" s="280" t="str" cm="1">
        <f t="array" aca="1" ref="CZ102" ca="1">INDEX(コード化!$CG$5:$CQ$110,CZ$3-6,$G102)</f>
        <v>900000</v>
      </c>
      <c r="DA102" s="280" t="str" cm="1">
        <f t="array" aca="1" ref="DA102" ca="1">INDEX(コード化!$CG$5:$CQ$110,DA$3-6,$G102)</f>
        <v>900000</v>
      </c>
      <c r="DB102" s="280" t="str" cm="1">
        <f t="array" aca="1" ref="DB102" ca="1">INDEX(コード化!$CG$5:$CQ$110,DB$3-6,$G102)</f>
        <v>900000</v>
      </c>
      <c r="DC102" s="280" t="str" cm="1">
        <f t="array" aca="1" ref="DC102" ca="1">INDEX(コード化!$CG$5:$CQ$110,DC$3-6,$G102)</f>
        <v>900000</v>
      </c>
      <c r="DD102" s="280" t="str" cm="1">
        <f t="array" aca="1" ref="DD102" ca="1">INDEX(コード化!$CG$5:$CQ$110,DD$3-6,$G102)</f>
        <v>900000</v>
      </c>
      <c r="DE102" s="280" t="str" cm="1">
        <f t="array" aca="1" ref="DE102" ca="1">INDEX(コード化!$CG$5:$CQ$110,DE$3-6,$G102)</f>
        <v>900000</v>
      </c>
      <c r="DF102" s="280" t="str" cm="1">
        <f t="array" aca="1" ref="DF102" ca="1">INDEX(コード化!$CG$5:$CQ$110,DF$3-6,$G102)</f>
        <v>900000</v>
      </c>
      <c r="DG102" s="280" t="str" cm="1">
        <f t="array" aca="1" ref="DG102" ca="1">INDEX(コード化!$CG$5:$CQ$110,DG$3-6,$G102)</f>
        <v>900000</v>
      </c>
      <c r="DH102" s="280" t="str" cm="1">
        <f t="array" aca="1" ref="DH102" ca="1">INDEX(コード化!$CG$5:$CQ$110,DH$3-6,$G102)</f>
        <v>900000</v>
      </c>
      <c r="DI102" s="280" t="str" cm="1">
        <f t="array" aca="1" ref="DI102" ca="1">INDEX(コード化!$CG$5:$CQ$110,DI$3-6,$G102)</f>
        <v>900000</v>
      </c>
      <c r="DK102" s="80">
        <f>IF(AND(MID(H102,3,1)="2",MID(H102,4,1)="8"),1,0)</f>
        <v>0</v>
      </c>
      <c r="DL102" s="80">
        <f t="shared" ref="DL102:FW102" si="74">IF(AND(MID(I102,3,1)="2",MID(I102,4,1)="8"),1,0)</f>
        <v>0</v>
      </c>
      <c r="DM102" s="80">
        <f t="shared" si="74"/>
        <v>0</v>
      </c>
      <c r="DN102" s="80">
        <f t="shared" si="74"/>
        <v>0</v>
      </c>
      <c r="DO102" s="80">
        <f t="shared" si="74"/>
        <v>0</v>
      </c>
      <c r="DP102" s="80">
        <f t="shared" si="74"/>
        <v>0</v>
      </c>
      <c r="DQ102" s="80">
        <f ca="1">IF(AND(MID(N102,3,1)="2",MID(N102,4,1)="8"),1,0)</f>
        <v>0</v>
      </c>
      <c r="DR102" s="80">
        <f t="shared" ca="1" si="74"/>
        <v>0</v>
      </c>
      <c r="DS102" s="80">
        <f t="shared" ca="1" si="74"/>
        <v>0</v>
      </c>
      <c r="DT102" s="80">
        <f t="shared" ca="1" si="74"/>
        <v>0</v>
      </c>
      <c r="DU102" s="80">
        <f t="shared" ca="1" si="74"/>
        <v>0</v>
      </c>
      <c r="DV102" s="80">
        <f t="shared" ca="1" si="74"/>
        <v>0</v>
      </c>
      <c r="DW102" s="80">
        <f t="shared" ca="1" si="74"/>
        <v>0</v>
      </c>
      <c r="DX102" s="80">
        <f t="shared" ca="1" si="74"/>
        <v>0</v>
      </c>
      <c r="DY102" s="80">
        <f t="shared" ca="1" si="74"/>
        <v>0</v>
      </c>
      <c r="DZ102" s="80">
        <f t="shared" ca="1" si="74"/>
        <v>0</v>
      </c>
      <c r="EA102" s="80">
        <f t="shared" ca="1" si="74"/>
        <v>0</v>
      </c>
      <c r="EB102" s="80">
        <f t="shared" ca="1" si="74"/>
        <v>0</v>
      </c>
      <c r="EC102" s="80">
        <f t="shared" ca="1" si="74"/>
        <v>0</v>
      </c>
      <c r="ED102" s="80">
        <f t="shared" ca="1" si="74"/>
        <v>0</v>
      </c>
      <c r="EE102" s="80">
        <f t="shared" ca="1" si="74"/>
        <v>0</v>
      </c>
      <c r="EF102" s="80">
        <f t="shared" ca="1" si="74"/>
        <v>0</v>
      </c>
      <c r="EG102" s="80">
        <f t="shared" ca="1" si="74"/>
        <v>0</v>
      </c>
      <c r="EH102" s="80">
        <f t="shared" ca="1" si="74"/>
        <v>0</v>
      </c>
      <c r="EI102" s="80">
        <f t="shared" ca="1" si="74"/>
        <v>0</v>
      </c>
      <c r="EJ102" s="80">
        <f t="shared" ca="1" si="74"/>
        <v>0</v>
      </c>
      <c r="EK102" s="80">
        <f t="shared" ca="1" si="74"/>
        <v>0</v>
      </c>
      <c r="EL102" s="80">
        <f t="shared" ca="1" si="74"/>
        <v>0</v>
      </c>
      <c r="EM102" s="80">
        <f t="shared" ca="1" si="74"/>
        <v>0</v>
      </c>
      <c r="EN102" s="80">
        <f t="shared" ca="1" si="74"/>
        <v>0</v>
      </c>
      <c r="EO102" s="80">
        <f t="shared" ca="1" si="74"/>
        <v>0</v>
      </c>
      <c r="EP102" s="80">
        <f t="shared" ca="1" si="74"/>
        <v>0</v>
      </c>
      <c r="EQ102" s="80">
        <f t="shared" ca="1" si="74"/>
        <v>0</v>
      </c>
      <c r="ER102" s="80">
        <f t="shared" ca="1" si="74"/>
        <v>0</v>
      </c>
      <c r="ES102" s="80">
        <f t="shared" ca="1" si="74"/>
        <v>0</v>
      </c>
      <c r="ET102" s="80">
        <f t="shared" ca="1" si="74"/>
        <v>0</v>
      </c>
      <c r="EU102" s="80">
        <f t="shared" ca="1" si="74"/>
        <v>0</v>
      </c>
      <c r="EV102" s="80">
        <f t="shared" ca="1" si="74"/>
        <v>0</v>
      </c>
      <c r="EW102" s="80">
        <f t="shared" ca="1" si="74"/>
        <v>0</v>
      </c>
      <c r="EX102" s="80">
        <f t="shared" ca="1" si="74"/>
        <v>0</v>
      </c>
      <c r="EY102" s="80">
        <f t="shared" ca="1" si="74"/>
        <v>0</v>
      </c>
      <c r="EZ102" s="80">
        <f t="shared" ca="1" si="74"/>
        <v>0</v>
      </c>
      <c r="FA102" s="80">
        <f t="shared" ca="1" si="74"/>
        <v>0</v>
      </c>
      <c r="FB102" s="80">
        <f t="shared" ca="1" si="74"/>
        <v>0</v>
      </c>
      <c r="FC102" s="80">
        <f t="shared" ca="1" si="74"/>
        <v>0</v>
      </c>
      <c r="FD102" s="80">
        <f t="shared" ca="1" si="74"/>
        <v>0</v>
      </c>
      <c r="FE102" s="80">
        <f t="shared" ca="1" si="74"/>
        <v>0</v>
      </c>
      <c r="FF102" s="80">
        <f t="shared" ca="1" si="74"/>
        <v>0</v>
      </c>
      <c r="FG102" s="80">
        <f t="shared" ca="1" si="74"/>
        <v>0</v>
      </c>
      <c r="FH102" s="80">
        <f t="shared" ca="1" si="74"/>
        <v>0</v>
      </c>
      <c r="FI102" s="80">
        <f t="shared" ca="1" si="74"/>
        <v>0</v>
      </c>
      <c r="FJ102" s="80">
        <f t="shared" ca="1" si="74"/>
        <v>0</v>
      </c>
      <c r="FK102" s="80">
        <f t="shared" ca="1" si="74"/>
        <v>0</v>
      </c>
      <c r="FL102" s="80">
        <f t="shared" ca="1" si="74"/>
        <v>0</v>
      </c>
      <c r="FM102" s="80">
        <f t="shared" ca="1" si="74"/>
        <v>0</v>
      </c>
      <c r="FN102" s="80">
        <f t="shared" ca="1" si="74"/>
        <v>0</v>
      </c>
      <c r="FO102" s="80">
        <f t="shared" ca="1" si="74"/>
        <v>0</v>
      </c>
      <c r="FP102" s="80">
        <f t="shared" ca="1" si="74"/>
        <v>0</v>
      </c>
      <c r="FQ102" s="80">
        <f t="shared" ca="1" si="74"/>
        <v>0</v>
      </c>
      <c r="FR102" s="80">
        <f t="shared" ca="1" si="74"/>
        <v>0</v>
      </c>
      <c r="FS102" s="80">
        <f t="shared" ca="1" si="74"/>
        <v>0</v>
      </c>
      <c r="FT102" s="80">
        <f t="shared" ca="1" si="74"/>
        <v>0</v>
      </c>
      <c r="FU102" s="80">
        <f t="shared" ca="1" si="74"/>
        <v>0</v>
      </c>
      <c r="FV102" s="80">
        <f t="shared" ca="1" si="74"/>
        <v>0</v>
      </c>
      <c r="FW102" s="80">
        <f t="shared" ca="1" si="74"/>
        <v>0</v>
      </c>
      <c r="FX102" s="80">
        <f t="shared" ref="FX102:HL102" ca="1" si="75">IF(AND(MID(BU102,3,1)="2",MID(BU102,4,1)="8"),1,0)</f>
        <v>0</v>
      </c>
      <c r="FY102" s="80">
        <f t="shared" ca="1" si="75"/>
        <v>0</v>
      </c>
      <c r="FZ102" s="80">
        <f t="shared" ca="1" si="75"/>
        <v>0</v>
      </c>
      <c r="GA102" s="80">
        <f t="shared" ca="1" si="75"/>
        <v>0</v>
      </c>
      <c r="GB102" s="80">
        <f t="shared" ca="1" si="75"/>
        <v>0</v>
      </c>
      <c r="GC102" s="80">
        <f t="shared" ca="1" si="75"/>
        <v>0</v>
      </c>
      <c r="GD102" s="80">
        <f t="shared" ca="1" si="75"/>
        <v>0</v>
      </c>
      <c r="GE102" s="80">
        <f t="shared" ca="1" si="75"/>
        <v>0</v>
      </c>
      <c r="GF102" s="80">
        <f t="shared" ca="1" si="75"/>
        <v>0</v>
      </c>
      <c r="GG102" s="80">
        <f t="shared" ca="1" si="75"/>
        <v>0</v>
      </c>
      <c r="GH102" s="80">
        <f t="shared" ca="1" si="75"/>
        <v>0</v>
      </c>
      <c r="GI102" s="80">
        <f t="shared" ca="1" si="75"/>
        <v>0</v>
      </c>
      <c r="GJ102" s="80">
        <f t="shared" ca="1" si="75"/>
        <v>0</v>
      </c>
      <c r="GK102" s="80">
        <f t="shared" ca="1" si="75"/>
        <v>0</v>
      </c>
      <c r="GL102" s="80">
        <f t="shared" ca="1" si="75"/>
        <v>0</v>
      </c>
      <c r="GM102" s="80">
        <f t="shared" ca="1" si="75"/>
        <v>0</v>
      </c>
      <c r="GN102" s="80">
        <f t="shared" ca="1" si="75"/>
        <v>0</v>
      </c>
      <c r="GO102" s="80">
        <f t="shared" ca="1" si="75"/>
        <v>0</v>
      </c>
      <c r="GP102" s="80">
        <f t="shared" ca="1" si="75"/>
        <v>0</v>
      </c>
      <c r="GQ102" s="80">
        <f t="shared" ca="1" si="75"/>
        <v>0</v>
      </c>
      <c r="GR102" s="80">
        <f t="shared" ca="1" si="75"/>
        <v>0</v>
      </c>
      <c r="GS102" s="80">
        <f t="shared" ca="1" si="75"/>
        <v>0</v>
      </c>
      <c r="GT102" s="80">
        <f t="shared" ca="1" si="75"/>
        <v>0</v>
      </c>
      <c r="GU102" s="80">
        <f t="shared" ca="1" si="75"/>
        <v>0</v>
      </c>
      <c r="GV102" s="80">
        <f t="shared" ca="1" si="75"/>
        <v>0</v>
      </c>
      <c r="GW102" s="80">
        <f t="shared" ca="1" si="75"/>
        <v>0</v>
      </c>
      <c r="GX102" s="80">
        <f t="shared" ca="1" si="75"/>
        <v>0</v>
      </c>
      <c r="GY102" s="80">
        <f t="shared" ca="1" si="75"/>
        <v>0</v>
      </c>
      <c r="GZ102" s="80">
        <f t="shared" ca="1" si="75"/>
        <v>0</v>
      </c>
      <c r="HA102" s="80">
        <f t="shared" ca="1" si="75"/>
        <v>0</v>
      </c>
      <c r="HB102" s="80">
        <f t="shared" ca="1" si="75"/>
        <v>0</v>
      </c>
      <c r="HC102" s="80">
        <f t="shared" ca="1" si="75"/>
        <v>0</v>
      </c>
      <c r="HD102" s="80">
        <f t="shared" ca="1" si="75"/>
        <v>0</v>
      </c>
      <c r="HE102" s="80">
        <f t="shared" ca="1" si="75"/>
        <v>0</v>
      </c>
      <c r="HF102" s="80">
        <f t="shared" ca="1" si="75"/>
        <v>0</v>
      </c>
      <c r="HG102" s="80">
        <f t="shared" ca="1" si="75"/>
        <v>0</v>
      </c>
      <c r="HH102" s="80">
        <f t="shared" ca="1" si="75"/>
        <v>0</v>
      </c>
      <c r="HI102" s="80">
        <f t="shared" ca="1" si="75"/>
        <v>0</v>
      </c>
      <c r="HJ102" s="80">
        <f t="shared" ca="1" si="75"/>
        <v>0</v>
      </c>
      <c r="HK102" s="80">
        <f t="shared" ca="1" si="75"/>
        <v>0</v>
      </c>
      <c r="HL102" s="80">
        <f t="shared" ca="1" si="75"/>
        <v>0</v>
      </c>
    </row>
    <row r="103" spans="1:220" s="80" customFormat="1" ht="26" x14ac:dyDescent="0.2">
      <c r="A103" s="268">
        <v>105</v>
      </c>
      <c r="B103" s="269" t="s">
        <v>2458</v>
      </c>
      <c r="C103" s="269" t="s">
        <v>2463</v>
      </c>
      <c r="D103" s="270" t="s">
        <v>2513</v>
      </c>
      <c r="E103" s="250"/>
      <c r="G103" s="80">
        <v>9</v>
      </c>
      <c r="H103" s="280" t="str" cm="1">
        <f t="array" ref="H103">INDEX(コード化!$CG$5:$CQ$110,H$3-6,$G103)</f>
        <v>900000</v>
      </c>
      <c r="I103" s="280" t="str" cm="1">
        <f t="array" ref="I103">INDEX(コード化!$CG$5:$CQ$110,I$3-6,$G103)</f>
        <v>900000</v>
      </c>
      <c r="J103" s="280" t="str" cm="1">
        <f t="array" ref="J103">INDEX(コード化!$CG$5:$CQ$110,J$3-6,$G103)</f>
        <v>900000</v>
      </c>
      <c r="K103" s="280" t="str" cm="1">
        <f t="array" ref="K103">INDEX(コード化!$CG$5:$CQ$110,K$3-6,$G103)</f>
        <v>900000</v>
      </c>
      <c r="L103" s="280" t="str" cm="1">
        <f t="array" ref="L103">INDEX(コード化!$CG$5:$CQ$110,L$3-6,$G103)</f>
        <v>900000</v>
      </c>
      <c r="M103" s="280" t="str" cm="1">
        <f t="array" ref="M103">INDEX(コード化!$CG$5:$CQ$110,M$3-6,$G103)</f>
        <v>900000</v>
      </c>
      <c r="N103" s="280" t="str" cm="1">
        <f t="array" aca="1" ref="N103" ca="1">INDEX(コード化!$CG$5:$CQ$110,N$3-6,$G103)</f>
        <v>900000</v>
      </c>
      <c r="O103" s="280" t="str" cm="1">
        <f t="array" aca="1" ref="O103" ca="1">INDEX(コード化!$CG$5:$CQ$110,O$3-6,$G103)</f>
        <v>900000</v>
      </c>
      <c r="P103" s="280" t="str" cm="1">
        <f t="array" aca="1" ref="P103" ca="1">INDEX(コード化!$CG$5:$CQ$110,P$3-6,$G103)</f>
        <v>900000</v>
      </c>
      <c r="Q103" s="280" t="str" cm="1">
        <f t="array" aca="1" ref="Q103" ca="1">INDEX(コード化!$CG$5:$CQ$110,Q$3-6,$G103)</f>
        <v>900000</v>
      </c>
      <c r="R103" s="280" t="str" cm="1">
        <f t="array" aca="1" ref="R103" ca="1">INDEX(コード化!$CG$5:$CQ$110,R$3-6,$G103)</f>
        <v>900000</v>
      </c>
      <c r="S103" s="280" t="str" cm="1">
        <f t="array" aca="1" ref="S103" ca="1">INDEX(コード化!$CG$5:$CQ$110,S$3-6,$G103)</f>
        <v>900000</v>
      </c>
      <c r="T103" s="280" t="str" cm="1">
        <f t="array" aca="1" ref="T103" ca="1">INDEX(コード化!$CG$5:$CQ$110,T$3-6,$G103)</f>
        <v>900000</v>
      </c>
      <c r="U103" s="280" t="str" cm="1">
        <f t="array" aca="1" ref="U103" ca="1">INDEX(コード化!$CG$5:$CQ$110,U$3-6,$G103)</f>
        <v>900000</v>
      </c>
      <c r="V103" s="280" t="str" cm="1">
        <f t="array" aca="1" ref="V103" ca="1">INDEX(コード化!$CG$5:$CQ$110,V$3-6,$G103)</f>
        <v>900000</v>
      </c>
      <c r="W103" s="280" t="str" cm="1">
        <f t="array" aca="1" ref="W103" ca="1">INDEX(コード化!$CG$5:$CQ$110,W$3-6,$G103)</f>
        <v>900000</v>
      </c>
      <c r="X103" s="280" t="str" cm="1">
        <f t="array" aca="1" ref="X103" ca="1">INDEX(コード化!$CG$5:$CQ$110,X$3-6,$G103)</f>
        <v>900000</v>
      </c>
      <c r="Y103" s="280" t="str" cm="1">
        <f t="array" aca="1" ref="Y103" ca="1">INDEX(コード化!$CG$5:$CQ$110,Y$3-6,$G103)</f>
        <v>900000</v>
      </c>
      <c r="Z103" s="280" t="str" cm="1">
        <f t="array" aca="1" ref="Z103" ca="1">INDEX(コード化!$CG$5:$CQ$110,Z$3-6,$G103)</f>
        <v>900000</v>
      </c>
      <c r="AA103" s="280" t="str" cm="1">
        <f t="array" aca="1" ref="AA103" ca="1">INDEX(コード化!$CG$5:$CQ$110,AA$3-6,$G103)</f>
        <v>900000</v>
      </c>
      <c r="AB103" s="280" t="str" cm="1">
        <f t="array" aca="1" ref="AB103" ca="1">INDEX(コード化!$CG$5:$CQ$110,AB$3-6,$G103)</f>
        <v>900000</v>
      </c>
      <c r="AC103" s="280" t="str" cm="1">
        <f t="array" aca="1" ref="AC103" ca="1">INDEX(コード化!$CG$5:$CQ$110,AC$3-6,$G103)</f>
        <v>900000</v>
      </c>
      <c r="AD103" s="280" t="str" cm="1">
        <f t="array" aca="1" ref="AD103" ca="1">INDEX(コード化!$CG$5:$CQ$110,AD$3-6,$G103)</f>
        <v>900000</v>
      </c>
      <c r="AE103" s="280" t="str" cm="1">
        <f t="array" aca="1" ref="AE103" ca="1">INDEX(コード化!$CG$5:$CQ$110,AE$3-6,$G103)</f>
        <v>900000</v>
      </c>
      <c r="AF103" s="280" t="str" cm="1">
        <f t="array" aca="1" ref="AF103" ca="1">INDEX(コード化!$CG$5:$CQ$110,AF$3-6,$G103)</f>
        <v>900000</v>
      </c>
      <c r="AG103" s="280" t="str" cm="1">
        <f t="array" aca="1" ref="AG103" ca="1">INDEX(コード化!$CG$5:$CQ$110,AG$3-6,$G103)</f>
        <v>900000</v>
      </c>
      <c r="AH103" s="280" t="str" cm="1">
        <f t="array" aca="1" ref="AH103" ca="1">INDEX(コード化!$CG$5:$CQ$110,AH$3-6,$G103)</f>
        <v>900000</v>
      </c>
      <c r="AI103" s="280" t="str" cm="1">
        <f t="array" aca="1" ref="AI103" ca="1">INDEX(コード化!$CG$5:$CQ$110,AI$3-6,$G103)</f>
        <v>900000</v>
      </c>
      <c r="AJ103" s="280" t="str" cm="1">
        <f t="array" aca="1" ref="AJ103" ca="1">INDEX(コード化!$CG$5:$CQ$110,AJ$3-6,$G103)</f>
        <v>900000</v>
      </c>
      <c r="AK103" s="280" t="str" cm="1">
        <f t="array" aca="1" ref="AK103" ca="1">INDEX(コード化!$CG$5:$CQ$110,AK$3-6,$G103)</f>
        <v>900000</v>
      </c>
      <c r="AL103" s="280" t="str" cm="1">
        <f t="array" aca="1" ref="AL103" ca="1">INDEX(コード化!$CG$5:$CQ$110,AL$3-6,$G103)</f>
        <v>900000</v>
      </c>
      <c r="AM103" s="280" t="str" cm="1">
        <f t="array" aca="1" ref="AM103" ca="1">INDEX(コード化!$CG$5:$CQ$110,AM$3-6,$G103)</f>
        <v>900000</v>
      </c>
      <c r="AN103" s="280" t="str" cm="1">
        <f t="array" aca="1" ref="AN103" ca="1">INDEX(コード化!$CG$5:$CQ$110,AN$3-6,$G103)</f>
        <v>900000</v>
      </c>
      <c r="AO103" s="280" t="str" cm="1">
        <f t="array" aca="1" ref="AO103" ca="1">INDEX(コード化!$CG$5:$CQ$110,AO$3-6,$G103)</f>
        <v>900000</v>
      </c>
      <c r="AP103" s="280" t="str" cm="1">
        <f t="array" aca="1" ref="AP103" ca="1">INDEX(コード化!$CG$5:$CQ$110,AP$3-6,$G103)</f>
        <v>900000</v>
      </c>
      <c r="AQ103" s="280" t="str" cm="1">
        <f t="array" aca="1" ref="AQ103" ca="1">INDEX(コード化!$CG$5:$CQ$110,AQ$3-6,$G103)</f>
        <v>900000</v>
      </c>
      <c r="AR103" s="280" t="str" cm="1">
        <f t="array" aca="1" ref="AR103" ca="1">INDEX(コード化!$CG$5:$CQ$110,AR$3-6,$G103)</f>
        <v>900000</v>
      </c>
      <c r="AS103" s="280" t="str" cm="1">
        <f t="array" aca="1" ref="AS103" ca="1">INDEX(コード化!$CG$5:$CQ$110,AS$3-6,$G103)</f>
        <v>900000</v>
      </c>
      <c r="AT103" s="280" t="str" cm="1">
        <f t="array" aca="1" ref="AT103" ca="1">INDEX(コード化!$CG$5:$CQ$110,AT$3-6,$G103)</f>
        <v>900000</v>
      </c>
      <c r="AU103" s="280" t="str" cm="1">
        <f t="array" aca="1" ref="AU103" ca="1">INDEX(コード化!$CG$5:$CQ$110,AU$3-6,$G103)</f>
        <v>900000</v>
      </c>
      <c r="AV103" s="280" t="str" cm="1">
        <f t="array" aca="1" ref="AV103" ca="1">INDEX(コード化!$CG$5:$CQ$110,AV$3-6,$G103)</f>
        <v>900000</v>
      </c>
      <c r="AW103" s="280" t="str" cm="1">
        <f t="array" aca="1" ref="AW103" ca="1">INDEX(コード化!$CG$5:$CQ$110,AW$3-6,$G103)</f>
        <v>900000</v>
      </c>
      <c r="AX103" s="280" t="str" cm="1">
        <f t="array" aca="1" ref="AX103" ca="1">INDEX(コード化!$CG$5:$CQ$110,AX$3-6,$G103)</f>
        <v>900000</v>
      </c>
      <c r="AY103" s="280" t="str" cm="1">
        <f t="array" aca="1" ref="AY103" ca="1">INDEX(コード化!$CG$5:$CQ$110,AY$3-6,$G103)</f>
        <v>900000</v>
      </c>
      <c r="AZ103" s="280" t="str" cm="1">
        <f t="array" aca="1" ref="AZ103" ca="1">INDEX(コード化!$CG$5:$CQ$110,AZ$3-6,$G103)</f>
        <v>900000</v>
      </c>
      <c r="BA103" s="280" t="str" cm="1">
        <f t="array" aca="1" ref="BA103" ca="1">INDEX(コード化!$CG$5:$CQ$110,BA$3-6,$G103)</f>
        <v>900000</v>
      </c>
      <c r="BB103" s="280" t="str" cm="1">
        <f t="array" aca="1" ref="BB103" ca="1">INDEX(コード化!$CG$5:$CQ$110,BB$3-6,$G103)</f>
        <v>900000</v>
      </c>
      <c r="BC103" s="280" t="str" cm="1">
        <f t="array" aca="1" ref="BC103" ca="1">INDEX(コード化!$CG$5:$CQ$110,BC$3-6,$G103)</f>
        <v>900000</v>
      </c>
      <c r="BD103" s="280" t="str" cm="1">
        <f t="array" aca="1" ref="BD103" ca="1">INDEX(コード化!$CG$5:$CQ$110,BD$3-6,$G103)</f>
        <v>900000</v>
      </c>
      <c r="BE103" s="280" t="str" cm="1">
        <f t="array" aca="1" ref="BE103" ca="1">INDEX(コード化!$CG$5:$CQ$110,BE$3-6,$G103)</f>
        <v>900000</v>
      </c>
      <c r="BF103" s="280" t="str" cm="1">
        <f t="array" aca="1" ref="BF103" ca="1">INDEX(コード化!$CG$5:$CQ$110,BF$3-6,$G103)</f>
        <v>900000</v>
      </c>
      <c r="BG103" s="280" t="str" cm="1">
        <f t="array" aca="1" ref="BG103" ca="1">INDEX(コード化!$CG$5:$CQ$110,BG$3-6,$G103)</f>
        <v>900000</v>
      </c>
      <c r="BH103" s="280" t="str" cm="1">
        <f t="array" aca="1" ref="BH103" ca="1">INDEX(コード化!$CG$5:$CQ$110,BH$3-6,$G103)</f>
        <v>900000</v>
      </c>
      <c r="BI103" s="280" t="str" cm="1">
        <f t="array" aca="1" ref="BI103" ca="1">INDEX(コード化!$CG$5:$CQ$110,BI$3-6,$G103)</f>
        <v>900000</v>
      </c>
      <c r="BJ103" s="280" t="str" cm="1">
        <f t="array" aca="1" ref="BJ103" ca="1">INDEX(コード化!$CG$5:$CQ$110,BJ$3-6,$G103)</f>
        <v>900000</v>
      </c>
      <c r="BK103" s="280" t="str" cm="1">
        <f t="array" aca="1" ref="BK103" ca="1">INDEX(コード化!$CG$5:$CQ$110,BK$3-6,$G103)</f>
        <v>900000</v>
      </c>
      <c r="BL103" s="280" t="str" cm="1">
        <f t="array" aca="1" ref="BL103" ca="1">INDEX(コード化!$CG$5:$CQ$110,BL$3-6,$G103)</f>
        <v>900000</v>
      </c>
      <c r="BM103" s="280" t="str" cm="1">
        <f t="array" aca="1" ref="BM103" ca="1">INDEX(コード化!$CG$5:$CQ$110,BM$3-6,$G103)</f>
        <v>900000</v>
      </c>
      <c r="BN103" s="280" t="str" cm="1">
        <f t="array" aca="1" ref="BN103" ca="1">INDEX(コード化!$CG$5:$CQ$110,BN$3-6,$G103)</f>
        <v>900000</v>
      </c>
      <c r="BO103" s="280" t="str" cm="1">
        <f t="array" aca="1" ref="BO103" ca="1">INDEX(コード化!$CG$5:$CQ$110,BO$3-6,$G103)</f>
        <v>900000</v>
      </c>
      <c r="BP103" s="280" t="str" cm="1">
        <f t="array" aca="1" ref="BP103" ca="1">INDEX(コード化!$CG$5:$CQ$110,BP$3-6,$G103)</f>
        <v>900000</v>
      </c>
      <c r="BQ103" s="280" t="str" cm="1">
        <f t="array" aca="1" ref="BQ103" ca="1">INDEX(コード化!$CG$5:$CQ$110,BQ$3-6,$G103)</f>
        <v>900000</v>
      </c>
      <c r="BR103" s="280" t="str" cm="1">
        <f t="array" aca="1" ref="BR103" ca="1">INDEX(コード化!$CG$5:$CQ$110,BR$3-6,$G103)</f>
        <v>900000</v>
      </c>
      <c r="BS103" s="280" t="str" cm="1">
        <f t="array" aca="1" ref="BS103" ca="1">INDEX(コード化!$CG$5:$CQ$110,BS$3-6,$G103)</f>
        <v>900000</v>
      </c>
      <c r="BT103" s="280" t="str" cm="1">
        <f t="array" aca="1" ref="BT103" ca="1">INDEX(コード化!$CG$5:$CQ$110,BT$3-6,$G103)</f>
        <v>900000</v>
      </c>
      <c r="BU103" s="280" t="str" cm="1">
        <f t="array" aca="1" ref="BU103" ca="1">INDEX(コード化!$CG$5:$CQ$110,BU$3-6,$G103)</f>
        <v>900000</v>
      </c>
      <c r="BV103" s="280" t="str" cm="1">
        <f t="array" aca="1" ref="BV103" ca="1">INDEX(コード化!$CG$5:$CQ$110,BV$3-6,$G103)</f>
        <v>900000</v>
      </c>
      <c r="BW103" s="280" t="str" cm="1">
        <f t="array" aca="1" ref="BW103" ca="1">INDEX(コード化!$CG$5:$CQ$110,BW$3-6,$G103)</f>
        <v>900000</v>
      </c>
      <c r="BX103" s="280" t="str" cm="1">
        <f t="array" aca="1" ref="BX103" ca="1">INDEX(コード化!$CG$5:$CQ$110,BX$3-6,$G103)</f>
        <v>900000</v>
      </c>
      <c r="BY103" s="280" t="str" cm="1">
        <f t="array" aca="1" ref="BY103" ca="1">INDEX(コード化!$CG$5:$CQ$110,BY$3-6,$G103)</f>
        <v>900000</v>
      </c>
      <c r="BZ103" s="280" t="str" cm="1">
        <f t="array" aca="1" ref="BZ103" ca="1">INDEX(コード化!$CG$5:$CQ$110,BZ$3-6,$G103)</f>
        <v>900000</v>
      </c>
      <c r="CA103" s="280" t="str" cm="1">
        <f t="array" aca="1" ref="CA103" ca="1">INDEX(コード化!$CG$5:$CQ$110,CA$3-6,$G103)</f>
        <v>900000</v>
      </c>
      <c r="CB103" s="280" t="str" cm="1">
        <f t="array" aca="1" ref="CB103" ca="1">INDEX(コード化!$CG$5:$CQ$110,CB$3-6,$G103)</f>
        <v>900000</v>
      </c>
      <c r="CC103" s="280" t="str" cm="1">
        <f t="array" aca="1" ref="CC103" ca="1">INDEX(コード化!$CG$5:$CQ$110,CC$3-6,$G103)</f>
        <v>900000</v>
      </c>
      <c r="CD103" s="280" t="str" cm="1">
        <f t="array" aca="1" ref="CD103" ca="1">INDEX(コード化!$CG$5:$CQ$110,CD$3-6,$G103)</f>
        <v>900000</v>
      </c>
      <c r="CE103" s="280" t="str" cm="1">
        <f t="array" aca="1" ref="CE103" ca="1">INDEX(コード化!$CG$5:$CQ$110,CE$3-6,$G103)</f>
        <v>900000</v>
      </c>
      <c r="CF103" s="280" t="str" cm="1">
        <f t="array" aca="1" ref="CF103" ca="1">INDEX(コード化!$CG$5:$CQ$110,CF$3-6,$G103)</f>
        <v>900000</v>
      </c>
      <c r="CG103" s="280" t="str" cm="1">
        <f t="array" aca="1" ref="CG103" ca="1">INDEX(コード化!$CG$5:$CQ$110,CG$3-6,$G103)</f>
        <v>900000</v>
      </c>
      <c r="CH103" s="280" t="str" cm="1">
        <f t="array" aca="1" ref="CH103" ca="1">INDEX(コード化!$CG$5:$CQ$110,CH$3-6,$G103)</f>
        <v>900000</v>
      </c>
      <c r="CI103" s="280" t="str" cm="1">
        <f t="array" aca="1" ref="CI103" ca="1">INDEX(コード化!$CG$5:$CQ$110,CI$3-6,$G103)</f>
        <v>900000</v>
      </c>
      <c r="CJ103" s="280" t="str" cm="1">
        <f t="array" aca="1" ref="CJ103" ca="1">INDEX(コード化!$CG$5:$CQ$110,CJ$3-6,$G103)</f>
        <v>900000</v>
      </c>
      <c r="CK103" s="280" t="str" cm="1">
        <f t="array" aca="1" ref="CK103" ca="1">INDEX(コード化!$CG$5:$CQ$110,CK$3-6,$G103)</f>
        <v>900000</v>
      </c>
      <c r="CL103" s="280" t="str" cm="1">
        <f t="array" aca="1" ref="CL103" ca="1">INDEX(コード化!$CG$5:$CQ$110,CL$3-6,$G103)</f>
        <v>900000</v>
      </c>
      <c r="CM103" s="280" t="str" cm="1">
        <f t="array" aca="1" ref="CM103" ca="1">INDEX(コード化!$CG$5:$CQ$110,CM$3-6,$G103)</f>
        <v>900000</v>
      </c>
      <c r="CN103" s="280" t="str" cm="1">
        <f t="array" aca="1" ref="CN103" ca="1">INDEX(コード化!$CG$5:$CQ$110,CN$3-6,$G103)</f>
        <v>900000</v>
      </c>
      <c r="CO103" s="280" t="str" cm="1">
        <f t="array" aca="1" ref="CO103" ca="1">INDEX(コード化!$CG$5:$CQ$110,CO$3-6,$G103)</f>
        <v>900000</v>
      </c>
      <c r="CP103" s="280" t="str" cm="1">
        <f t="array" aca="1" ref="CP103" ca="1">INDEX(コード化!$CG$5:$CQ$110,CP$3-6,$G103)</f>
        <v>900000</v>
      </c>
      <c r="CQ103" s="280" t="str" cm="1">
        <f t="array" aca="1" ref="CQ103" ca="1">INDEX(コード化!$CG$5:$CQ$110,CQ$3-6,$G103)</f>
        <v>900000</v>
      </c>
      <c r="CR103" s="280" t="str" cm="1">
        <f t="array" aca="1" ref="CR103" ca="1">INDEX(コード化!$CG$5:$CQ$110,CR$3-6,$G103)</f>
        <v>900000</v>
      </c>
      <c r="CS103" s="280" t="str" cm="1">
        <f t="array" aca="1" ref="CS103" ca="1">INDEX(コード化!$CG$5:$CQ$110,CS$3-6,$G103)</f>
        <v>900000</v>
      </c>
      <c r="CT103" s="280" t="str" cm="1">
        <f t="array" aca="1" ref="CT103" ca="1">INDEX(コード化!$CG$5:$CQ$110,CT$3-6,$G103)</f>
        <v>900000</v>
      </c>
      <c r="CU103" s="280" t="str" cm="1">
        <f t="array" aca="1" ref="CU103" ca="1">INDEX(コード化!$CG$5:$CQ$110,CU$3-6,$G103)</f>
        <v>900000</v>
      </c>
      <c r="CV103" s="280" t="str" cm="1">
        <f t="array" aca="1" ref="CV103" ca="1">INDEX(コード化!$CG$5:$CQ$110,CV$3-6,$G103)</f>
        <v>900000</v>
      </c>
      <c r="CW103" s="280" t="str" cm="1">
        <f t="array" aca="1" ref="CW103" ca="1">INDEX(コード化!$CG$5:$CQ$110,CW$3-6,$G103)</f>
        <v>900000</v>
      </c>
      <c r="CX103" s="280" t="str" cm="1">
        <f t="array" aca="1" ref="CX103" ca="1">INDEX(コード化!$CG$5:$CQ$110,CX$3-6,$G103)</f>
        <v>900000</v>
      </c>
      <c r="CY103" s="280" t="str" cm="1">
        <f t="array" aca="1" ref="CY103" ca="1">INDEX(コード化!$CG$5:$CQ$110,CY$3-6,$G103)</f>
        <v>900000</v>
      </c>
      <c r="CZ103" s="280" t="str" cm="1">
        <f t="array" aca="1" ref="CZ103" ca="1">INDEX(コード化!$CG$5:$CQ$110,CZ$3-6,$G103)</f>
        <v>900000</v>
      </c>
      <c r="DA103" s="280" t="str" cm="1">
        <f t="array" aca="1" ref="DA103" ca="1">INDEX(コード化!$CG$5:$CQ$110,DA$3-6,$G103)</f>
        <v>900000</v>
      </c>
      <c r="DB103" s="280" t="str" cm="1">
        <f t="array" aca="1" ref="DB103" ca="1">INDEX(コード化!$CG$5:$CQ$110,DB$3-6,$G103)</f>
        <v>900000</v>
      </c>
      <c r="DC103" s="280" t="str" cm="1">
        <f t="array" aca="1" ref="DC103" ca="1">INDEX(コード化!$CG$5:$CQ$110,DC$3-6,$G103)</f>
        <v>900000</v>
      </c>
      <c r="DD103" s="280" t="str" cm="1">
        <f t="array" aca="1" ref="DD103" ca="1">INDEX(コード化!$CG$5:$CQ$110,DD$3-6,$G103)</f>
        <v>900000</v>
      </c>
      <c r="DE103" s="280" t="str" cm="1">
        <f t="array" aca="1" ref="DE103" ca="1">INDEX(コード化!$CG$5:$CQ$110,DE$3-6,$G103)</f>
        <v>900000</v>
      </c>
      <c r="DF103" s="280" t="str" cm="1">
        <f t="array" aca="1" ref="DF103" ca="1">INDEX(コード化!$CG$5:$CQ$110,DF$3-6,$G103)</f>
        <v>900000</v>
      </c>
      <c r="DG103" s="280" t="str" cm="1">
        <f t="array" aca="1" ref="DG103" ca="1">INDEX(コード化!$CG$5:$CQ$110,DG$3-6,$G103)</f>
        <v>900000</v>
      </c>
      <c r="DH103" s="280" t="str" cm="1">
        <f t="array" aca="1" ref="DH103" ca="1">INDEX(コード化!$CG$5:$CQ$110,DH$3-6,$G103)</f>
        <v>900000</v>
      </c>
      <c r="DI103" s="280" t="str" cm="1">
        <f t="array" aca="1" ref="DI103" ca="1">INDEX(コード化!$CG$5:$CQ$110,DI$3-6,$G103)</f>
        <v>900000</v>
      </c>
      <c r="DK103" s="80" cm="1">
        <f t="array" ref="DK103">_xlfn.IFS(MID(H103,3,1)="4",1,MID(H103,3,1)="1",1,TRUE,0)</f>
        <v>0</v>
      </c>
      <c r="DL103" s="80" cm="1">
        <f t="array" ref="DL103">_xlfn.IFS(MID(I103,3,1)="4",1,MID(I103,3,1)="1",1,TRUE,0)</f>
        <v>0</v>
      </c>
      <c r="DM103" s="80" cm="1">
        <f t="array" ref="DM103">_xlfn.IFS(MID(J103,3,1)="4",1,MID(J103,3,1)="1",1,TRUE,0)</f>
        <v>0</v>
      </c>
      <c r="DN103" s="80" cm="1">
        <f t="array" ref="DN103">_xlfn.IFS(MID(K103,3,1)="4",1,MID(K103,3,1)="1",1,TRUE,0)</f>
        <v>0</v>
      </c>
      <c r="DO103" s="80" cm="1">
        <f t="array" ref="DO103">_xlfn.IFS(MID(L103,3,1)="4",1,MID(L103,3,1)="1",1,TRUE,0)</f>
        <v>0</v>
      </c>
      <c r="DP103" s="80" cm="1">
        <f t="array" ref="DP103">_xlfn.IFS(MID(M103,3,1)="4",1,MID(M103,3,1)="1",1,TRUE,0)</f>
        <v>0</v>
      </c>
      <c r="DQ103" s="80" cm="1">
        <f t="array" aca="1" ref="DQ103" ca="1">_xlfn.IFS(MID(N103,3,1)="4",1,MID(N103,3,1)="1",1,TRUE,0)</f>
        <v>0</v>
      </c>
      <c r="DR103" s="80" cm="1">
        <f t="array" aca="1" ref="DR103" ca="1">_xlfn.IFS(MID(O103,3,1)="4",1,MID(O103,3,1)="1",1,TRUE,0)</f>
        <v>0</v>
      </c>
      <c r="DS103" s="80" cm="1">
        <f t="array" aca="1" ref="DS103" ca="1">_xlfn.IFS(MID(P103,3,1)="4",1,MID(P103,3,1)="1",1,TRUE,0)</f>
        <v>0</v>
      </c>
      <c r="DT103" s="80" cm="1">
        <f t="array" aca="1" ref="DT103" ca="1">_xlfn.IFS(MID(Q103,3,1)="4",1,MID(Q103,3,1)="1",1,TRUE,0)</f>
        <v>0</v>
      </c>
      <c r="DU103" s="80" cm="1">
        <f t="array" aca="1" ref="DU103" ca="1">_xlfn.IFS(MID(R103,3,1)="4",1,MID(R103,3,1)="1",1,TRUE,0)</f>
        <v>0</v>
      </c>
      <c r="DV103" s="80" cm="1">
        <f t="array" aca="1" ref="DV103" ca="1">_xlfn.IFS(MID(S103,3,1)="4",1,MID(S103,3,1)="1",1,TRUE,0)</f>
        <v>0</v>
      </c>
      <c r="DW103" s="80" cm="1">
        <f t="array" aca="1" ref="DW103" ca="1">_xlfn.IFS(MID(T103,3,1)="4",1,MID(T103,3,1)="1",1,TRUE,0)</f>
        <v>0</v>
      </c>
      <c r="DX103" s="80" cm="1">
        <f t="array" aca="1" ref="DX103" ca="1">_xlfn.IFS(MID(U103,3,1)="4",1,MID(U103,3,1)="1",1,TRUE,0)</f>
        <v>0</v>
      </c>
      <c r="DY103" s="80" cm="1">
        <f t="array" aca="1" ref="DY103" ca="1">_xlfn.IFS(MID(V103,3,1)="4",1,MID(V103,3,1)="1",1,TRUE,0)</f>
        <v>0</v>
      </c>
      <c r="DZ103" s="80" cm="1">
        <f t="array" aca="1" ref="DZ103" ca="1">_xlfn.IFS(MID(W103,3,1)="4",1,MID(W103,3,1)="1",1,TRUE,0)</f>
        <v>0</v>
      </c>
      <c r="EA103" s="80" cm="1">
        <f t="array" aca="1" ref="EA103" ca="1">_xlfn.IFS(MID(X103,3,1)="4",1,MID(X103,3,1)="1",1,TRUE,0)</f>
        <v>0</v>
      </c>
      <c r="EB103" s="80" cm="1">
        <f t="array" aca="1" ref="EB103" ca="1">_xlfn.IFS(MID(Y103,3,1)="4",1,MID(Y103,3,1)="1",1,TRUE,0)</f>
        <v>0</v>
      </c>
      <c r="EC103" s="80" cm="1">
        <f t="array" aca="1" ref="EC103" ca="1">_xlfn.IFS(MID(Z103,3,1)="4",1,MID(Z103,3,1)="1",1,TRUE,0)</f>
        <v>0</v>
      </c>
      <c r="ED103" s="80" cm="1">
        <f t="array" aca="1" ref="ED103" ca="1">_xlfn.IFS(MID(AA103,3,1)="4",1,MID(AA103,3,1)="1",1,TRUE,0)</f>
        <v>0</v>
      </c>
      <c r="EE103" s="80" cm="1">
        <f t="array" aca="1" ref="EE103" ca="1">_xlfn.IFS(MID(AB103,3,1)="4",1,MID(AB103,3,1)="1",1,TRUE,0)</f>
        <v>0</v>
      </c>
      <c r="EF103" s="80" cm="1">
        <f t="array" aca="1" ref="EF103" ca="1">_xlfn.IFS(MID(AC103,3,1)="4",1,MID(AC103,3,1)="1",1,TRUE,0)</f>
        <v>0</v>
      </c>
      <c r="EG103" s="80" cm="1">
        <f t="array" aca="1" ref="EG103" ca="1">_xlfn.IFS(MID(AD103,3,1)="4",1,MID(AD103,3,1)="1",1,TRUE,0)</f>
        <v>0</v>
      </c>
      <c r="EH103" s="80" cm="1">
        <f t="array" aca="1" ref="EH103" ca="1">_xlfn.IFS(MID(AE103,3,1)="4",1,MID(AE103,3,1)="1",1,TRUE,0)</f>
        <v>0</v>
      </c>
      <c r="EI103" s="80" cm="1">
        <f t="array" aca="1" ref="EI103" ca="1">_xlfn.IFS(MID(AF103,3,1)="4",1,MID(AF103,3,1)="1",1,TRUE,0)</f>
        <v>0</v>
      </c>
      <c r="EJ103" s="80" cm="1">
        <f t="array" aca="1" ref="EJ103" ca="1">_xlfn.IFS(MID(AG103,3,1)="4",1,MID(AG103,3,1)="1",1,TRUE,0)</f>
        <v>0</v>
      </c>
      <c r="EK103" s="80" cm="1">
        <f t="array" aca="1" ref="EK103" ca="1">_xlfn.IFS(MID(AH103,3,1)="4",1,MID(AH103,3,1)="1",1,TRUE,0)</f>
        <v>0</v>
      </c>
      <c r="EL103" s="80" cm="1">
        <f t="array" aca="1" ref="EL103" ca="1">_xlfn.IFS(MID(AI103,3,1)="4",1,MID(AI103,3,1)="1",1,TRUE,0)</f>
        <v>0</v>
      </c>
      <c r="EM103" s="80" cm="1">
        <f t="array" aca="1" ref="EM103" ca="1">_xlfn.IFS(MID(AJ103,3,1)="4",1,MID(AJ103,3,1)="1",1,TRUE,0)</f>
        <v>0</v>
      </c>
      <c r="EN103" s="80" cm="1">
        <f t="array" aca="1" ref="EN103" ca="1">_xlfn.IFS(MID(AK103,3,1)="4",1,MID(AK103,3,1)="1",1,TRUE,0)</f>
        <v>0</v>
      </c>
      <c r="EO103" s="80" cm="1">
        <f t="array" aca="1" ref="EO103" ca="1">_xlfn.IFS(MID(AL103,3,1)="4",1,MID(AL103,3,1)="1",1,TRUE,0)</f>
        <v>0</v>
      </c>
      <c r="EP103" s="80" cm="1">
        <f t="array" aca="1" ref="EP103" ca="1">_xlfn.IFS(MID(AM103,3,1)="4",1,MID(AM103,3,1)="1",1,TRUE,0)</f>
        <v>0</v>
      </c>
      <c r="EQ103" s="80" cm="1">
        <f t="array" aca="1" ref="EQ103" ca="1">_xlfn.IFS(MID(AN103,3,1)="4",1,MID(AN103,3,1)="1",1,TRUE,0)</f>
        <v>0</v>
      </c>
      <c r="ER103" s="80" cm="1">
        <f t="array" aca="1" ref="ER103" ca="1">_xlfn.IFS(MID(AO103,3,1)="4",1,MID(AO103,3,1)="1",1,TRUE,0)</f>
        <v>0</v>
      </c>
      <c r="ES103" s="80" cm="1">
        <f t="array" aca="1" ref="ES103" ca="1">_xlfn.IFS(MID(AP103,3,1)="4",1,MID(AP103,3,1)="1",1,TRUE,0)</f>
        <v>0</v>
      </c>
      <c r="ET103" s="80" cm="1">
        <f t="array" aca="1" ref="ET103" ca="1">_xlfn.IFS(MID(AQ103,3,1)="4",1,MID(AQ103,3,1)="1",1,TRUE,0)</f>
        <v>0</v>
      </c>
      <c r="EU103" s="80" cm="1">
        <f t="array" aca="1" ref="EU103" ca="1">_xlfn.IFS(MID(AR103,3,1)="4",1,MID(AR103,3,1)="1",1,TRUE,0)</f>
        <v>0</v>
      </c>
      <c r="EV103" s="80" cm="1">
        <f t="array" aca="1" ref="EV103" ca="1">_xlfn.IFS(MID(AS103,3,1)="4",1,MID(AS103,3,1)="1",1,TRUE,0)</f>
        <v>0</v>
      </c>
      <c r="EW103" s="80" cm="1">
        <f t="array" aca="1" ref="EW103" ca="1">_xlfn.IFS(MID(AT103,3,1)="4",1,MID(AT103,3,1)="1",1,TRUE,0)</f>
        <v>0</v>
      </c>
      <c r="EX103" s="80" cm="1">
        <f t="array" aca="1" ref="EX103" ca="1">_xlfn.IFS(MID(AU103,3,1)="4",1,MID(AU103,3,1)="1",1,TRUE,0)</f>
        <v>0</v>
      </c>
      <c r="EY103" s="80" cm="1">
        <f t="array" aca="1" ref="EY103" ca="1">_xlfn.IFS(MID(AV103,3,1)="4",1,MID(AV103,3,1)="1",1,TRUE,0)</f>
        <v>0</v>
      </c>
      <c r="EZ103" s="80" cm="1">
        <f t="array" aca="1" ref="EZ103" ca="1">_xlfn.IFS(MID(AW103,3,1)="4",1,MID(AW103,3,1)="1",1,TRUE,0)</f>
        <v>0</v>
      </c>
      <c r="FA103" s="80" cm="1">
        <f t="array" aca="1" ref="FA103" ca="1">_xlfn.IFS(MID(AX103,3,1)="4",1,MID(AX103,3,1)="1",1,TRUE,0)</f>
        <v>0</v>
      </c>
      <c r="FB103" s="80" cm="1">
        <f t="array" aca="1" ref="FB103" ca="1">_xlfn.IFS(MID(AY103,3,1)="4",1,MID(AY103,3,1)="1",1,TRUE,0)</f>
        <v>0</v>
      </c>
      <c r="FC103" s="80" cm="1">
        <f t="array" aca="1" ref="FC103" ca="1">_xlfn.IFS(MID(AZ103,3,1)="4",1,MID(AZ103,3,1)="1",1,TRUE,0)</f>
        <v>0</v>
      </c>
      <c r="FD103" s="80" cm="1">
        <f t="array" aca="1" ref="FD103" ca="1">_xlfn.IFS(MID(BA103,3,1)="4",1,MID(BA103,3,1)="1",1,TRUE,0)</f>
        <v>0</v>
      </c>
      <c r="FE103" s="80" cm="1">
        <f t="array" aca="1" ref="FE103" ca="1">_xlfn.IFS(MID(BB103,3,1)="4",1,MID(BB103,3,1)="1",1,TRUE,0)</f>
        <v>0</v>
      </c>
      <c r="FF103" s="80" cm="1">
        <f t="array" aca="1" ref="FF103" ca="1">_xlfn.IFS(MID(BC103,3,1)="4",1,MID(BC103,3,1)="1",1,TRUE,0)</f>
        <v>0</v>
      </c>
      <c r="FG103" s="80" cm="1">
        <f t="array" aca="1" ref="FG103" ca="1">_xlfn.IFS(MID(BD103,3,1)="4",1,MID(BD103,3,1)="1",1,TRUE,0)</f>
        <v>0</v>
      </c>
      <c r="FH103" s="80" cm="1">
        <f t="array" aca="1" ref="FH103" ca="1">_xlfn.IFS(MID(BE103,3,1)="4",1,MID(BE103,3,1)="1",1,TRUE,0)</f>
        <v>0</v>
      </c>
      <c r="FI103" s="80" cm="1">
        <f t="array" aca="1" ref="FI103" ca="1">_xlfn.IFS(MID(BF103,3,1)="4",1,MID(BF103,3,1)="1",1,TRUE,0)</f>
        <v>0</v>
      </c>
      <c r="FJ103" s="80" cm="1">
        <f t="array" aca="1" ref="FJ103" ca="1">_xlfn.IFS(MID(BG103,3,1)="4",1,MID(BG103,3,1)="1",1,TRUE,0)</f>
        <v>0</v>
      </c>
      <c r="FK103" s="80" cm="1">
        <f t="array" aca="1" ref="FK103" ca="1">_xlfn.IFS(MID(BH103,3,1)="4",1,MID(BH103,3,1)="1",1,TRUE,0)</f>
        <v>0</v>
      </c>
      <c r="FL103" s="80" cm="1">
        <f t="array" aca="1" ref="FL103" ca="1">_xlfn.IFS(MID(BI103,3,1)="4",1,MID(BI103,3,1)="1",1,TRUE,0)</f>
        <v>0</v>
      </c>
      <c r="FM103" s="80" cm="1">
        <f t="array" aca="1" ref="FM103" ca="1">_xlfn.IFS(MID(BJ103,3,1)="4",1,MID(BJ103,3,1)="1",1,TRUE,0)</f>
        <v>0</v>
      </c>
      <c r="FN103" s="80" cm="1">
        <f t="array" aca="1" ref="FN103" ca="1">_xlfn.IFS(MID(BK103,3,1)="4",1,MID(BK103,3,1)="1",1,TRUE,0)</f>
        <v>0</v>
      </c>
      <c r="FO103" s="80" cm="1">
        <f t="array" aca="1" ref="FO103" ca="1">_xlfn.IFS(MID(BL103,3,1)="4",1,MID(BL103,3,1)="1",1,TRUE,0)</f>
        <v>0</v>
      </c>
      <c r="FP103" s="80" cm="1">
        <f t="array" aca="1" ref="FP103" ca="1">_xlfn.IFS(MID(BM103,3,1)="4",1,MID(BM103,3,1)="1",1,TRUE,0)</f>
        <v>0</v>
      </c>
      <c r="FQ103" s="80" cm="1">
        <f t="array" aca="1" ref="FQ103" ca="1">_xlfn.IFS(MID(BN103,3,1)="4",1,MID(BN103,3,1)="1",1,TRUE,0)</f>
        <v>0</v>
      </c>
      <c r="FR103" s="80" cm="1">
        <f t="array" aca="1" ref="FR103" ca="1">_xlfn.IFS(MID(BO103,3,1)="4",1,MID(BO103,3,1)="1",1,TRUE,0)</f>
        <v>0</v>
      </c>
      <c r="FS103" s="80" cm="1">
        <f t="array" aca="1" ref="FS103" ca="1">_xlfn.IFS(MID(BP103,3,1)="4",1,MID(BP103,3,1)="1",1,TRUE,0)</f>
        <v>0</v>
      </c>
      <c r="FT103" s="80" cm="1">
        <f t="array" aca="1" ref="FT103" ca="1">_xlfn.IFS(MID(BQ103,3,1)="4",1,MID(BQ103,3,1)="1",1,TRUE,0)</f>
        <v>0</v>
      </c>
      <c r="FU103" s="80" cm="1">
        <f t="array" aca="1" ref="FU103" ca="1">_xlfn.IFS(MID(BR103,3,1)="4",1,MID(BR103,3,1)="1",1,TRUE,0)</f>
        <v>0</v>
      </c>
      <c r="FV103" s="80" cm="1">
        <f t="array" aca="1" ref="FV103" ca="1">_xlfn.IFS(MID(BS103,3,1)="4",1,MID(BS103,3,1)="1",1,TRUE,0)</f>
        <v>0</v>
      </c>
      <c r="FW103" s="80" cm="1">
        <f t="array" aca="1" ref="FW103" ca="1">_xlfn.IFS(MID(BT103,3,1)="4",1,MID(BT103,3,1)="1",1,TRUE,0)</f>
        <v>0</v>
      </c>
      <c r="FX103" s="80" cm="1">
        <f t="array" aca="1" ref="FX103" ca="1">_xlfn.IFS(MID(BU103,3,1)="4",1,MID(BU103,3,1)="1",1,TRUE,0)</f>
        <v>0</v>
      </c>
      <c r="FY103" s="80" cm="1">
        <f t="array" aca="1" ref="FY103" ca="1">_xlfn.IFS(MID(BV103,3,1)="4",1,MID(BV103,3,1)="1",1,TRUE,0)</f>
        <v>0</v>
      </c>
      <c r="FZ103" s="80" cm="1">
        <f t="array" aca="1" ref="FZ103" ca="1">_xlfn.IFS(MID(BW103,3,1)="4",1,MID(BW103,3,1)="1",1,TRUE,0)</f>
        <v>0</v>
      </c>
      <c r="GA103" s="80" cm="1">
        <f t="array" aca="1" ref="GA103" ca="1">_xlfn.IFS(MID(BX103,3,1)="4",1,MID(BX103,3,1)="1",1,TRUE,0)</f>
        <v>0</v>
      </c>
      <c r="GB103" s="80" cm="1">
        <f t="array" aca="1" ref="GB103" ca="1">_xlfn.IFS(MID(BY103,3,1)="4",1,MID(BY103,3,1)="1",1,TRUE,0)</f>
        <v>0</v>
      </c>
      <c r="GC103" s="80" cm="1">
        <f t="array" aca="1" ref="GC103" ca="1">_xlfn.IFS(MID(BZ103,3,1)="4",1,MID(BZ103,3,1)="1",1,TRUE,0)</f>
        <v>0</v>
      </c>
      <c r="GD103" s="80" cm="1">
        <f t="array" aca="1" ref="GD103" ca="1">_xlfn.IFS(MID(CA103,3,1)="4",1,MID(CA103,3,1)="1",1,TRUE,0)</f>
        <v>0</v>
      </c>
      <c r="GE103" s="80" cm="1">
        <f t="array" aca="1" ref="GE103" ca="1">_xlfn.IFS(MID(CB103,3,1)="4",1,MID(CB103,3,1)="1",1,TRUE,0)</f>
        <v>0</v>
      </c>
      <c r="GF103" s="80" cm="1">
        <f t="array" aca="1" ref="GF103" ca="1">_xlfn.IFS(MID(CC103,3,1)="4",1,MID(CC103,3,1)="1",1,TRUE,0)</f>
        <v>0</v>
      </c>
      <c r="GG103" s="80" cm="1">
        <f t="array" aca="1" ref="GG103" ca="1">_xlfn.IFS(MID(CD103,3,1)="4",1,MID(CD103,3,1)="1",1,TRUE,0)</f>
        <v>0</v>
      </c>
      <c r="GH103" s="80" cm="1">
        <f t="array" aca="1" ref="GH103" ca="1">_xlfn.IFS(MID(CE103,3,1)="4",1,MID(CE103,3,1)="1",1,TRUE,0)</f>
        <v>0</v>
      </c>
      <c r="GI103" s="80" cm="1">
        <f t="array" aca="1" ref="GI103" ca="1">_xlfn.IFS(MID(CF103,3,1)="4",1,MID(CF103,3,1)="1",1,TRUE,0)</f>
        <v>0</v>
      </c>
      <c r="GJ103" s="80" cm="1">
        <f t="array" aca="1" ref="GJ103" ca="1">_xlfn.IFS(MID(CG103,3,1)="4",1,MID(CG103,3,1)="1",1,TRUE,0)</f>
        <v>0</v>
      </c>
      <c r="GK103" s="80" cm="1">
        <f t="array" aca="1" ref="GK103" ca="1">_xlfn.IFS(MID(CH103,3,1)="4",1,MID(CH103,3,1)="1",1,TRUE,0)</f>
        <v>0</v>
      </c>
      <c r="GL103" s="80" cm="1">
        <f t="array" aca="1" ref="GL103" ca="1">_xlfn.IFS(MID(CI103,3,1)="4",1,MID(CI103,3,1)="1",1,TRUE,0)</f>
        <v>0</v>
      </c>
      <c r="GM103" s="80" cm="1">
        <f t="array" aca="1" ref="GM103" ca="1">_xlfn.IFS(MID(CJ103,3,1)="4",1,MID(CJ103,3,1)="1",1,TRUE,0)</f>
        <v>0</v>
      </c>
      <c r="GN103" s="80" cm="1">
        <f t="array" aca="1" ref="GN103" ca="1">_xlfn.IFS(MID(CK103,3,1)="4",1,MID(CK103,3,1)="1",1,TRUE,0)</f>
        <v>0</v>
      </c>
      <c r="GO103" s="80" cm="1">
        <f t="array" aca="1" ref="GO103" ca="1">_xlfn.IFS(MID(CL103,3,1)="4",1,MID(CL103,3,1)="1",1,TRUE,0)</f>
        <v>0</v>
      </c>
      <c r="GP103" s="80" cm="1">
        <f t="array" aca="1" ref="GP103" ca="1">_xlfn.IFS(MID(CM103,3,1)="4",1,MID(CM103,3,1)="1",1,TRUE,0)</f>
        <v>0</v>
      </c>
      <c r="GQ103" s="80" cm="1">
        <f t="array" aca="1" ref="GQ103" ca="1">_xlfn.IFS(MID(CN103,3,1)="4",1,MID(CN103,3,1)="1",1,TRUE,0)</f>
        <v>0</v>
      </c>
      <c r="GR103" s="80" cm="1">
        <f t="array" aca="1" ref="GR103" ca="1">_xlfn.IFS(MID(CO103,3,1)="4",1,MID(CO103,3,1)="1",1,TRUE,0)</f>
        <v>0</v>
      </c>
      <c r="GS103" s="80" cm="1">
        <f t="array" aca="1" ref="GS103" ca="1">_xlfn.IFS(MID(CP103,3,1)="4",1,MID(CP103,3,1)="1",1,TRUE,0)</f>
        <v>0</v>
      </c>
      <c r="GT103" s="80" cm="1">
        <f t="array" aca="1" ref="GT103" ca="1">_xlfn.IFS(MID(CQ103,3,1)="4",1,MID(CQ103,3,1)="1",1,TRUE,0)</f>
        <v>0</v>
      </c>
      <c r="GU103" s="80" cm="1">
        <f t="array" aca="1" ref="GU103" ca="1">_xlfn.IFS(MID(CR103,3,1)="4",1,MID(CR103,3,1)="1",1,TRUE,0)</f>
        <v>0</v>
      </c>
      <c r="GV103" s="80" cm="1">
        <f t="array" aca="1" ref="GV103" ca="1">_xlfn.IFS(MID(CS103,3,1)="4",1,MID(CS103,3,1)="1",1,TRUE,0)</f>
        <v>0</v>
      </c>
      <c r="GW103" s="80" cm="1">
        <f t="array" aca="1" ref="GW103" ca="1">_xlfn.IFS(MID(CT103,3,1)="4",1,MID(CT103,3,1)="1",1,TRUE,0)</f>
        <v>0</v>
      </c>
      <c r="GX103" s="80" cm="1">
        <f t="array" aca="1" ref="GX103" ca="1">_xlfn.IFS(MID(CU103,3,1)="4",1,MID(CU103,3,1)="1",1,TRUE,0)</f>
        <v>0</v>
      </c>
      <c r="GY103" s="80" cm="1">
        <f t="array" aca="1" ref="GY103" ca="1">_xlfn.IFS(MID(CV103,3,1)="4",1,MID(CV103,3,1)="1",1,TRUE,0)</f>
        <v>0</v>
      </c>
      <c r="GZ103" s="80" cm="1">
        <f t="array" aca="1" ref="GZ103" ca="1">_xlfn.IFS(MID(CW103,3,1)="4",1,MID(CW103,3,1)="1",1,TRUE,0)</f>
        <v>0</v>
      </c>
      <c r="HA103" s="80" cm="1">
        <f t="array" aca="1" ref="HA103" ca="1">_xlfn.IFS(MID(CX103,3,1)="4",1,MID(CX103,3,1)="1",1,TRUE,0)</f>
        <v>0</v>
      </c>
      <c r="HB103" s="80" cm="1">
        <f t="array" aca="1" ref="HB103" ca="1">_xlfn.IFS(MID(CY103,3,1)="4",1,MID(CY103,3,1)="1",1,TRUE,0)</f>
        <v>0</v>
      </c>
      <c r="HC103" s="80" cm="1">
        <f t="array" aca="1" ref="HC103" ca="1">_xlfn.IFS(MID(CZ103,3,1)="4",1,MID(CZ103,3,1)="1",1,TRUE,0)</f>
        <v>0</v>
      </c>
      <c r="HD103" s="80" cm="1">
        <f t="array" aca="1" ref="HD103" ca="1">_xlfn.IFS(MID(DA103,3,1)="4",1,MID(DA103,3,1)="1",1,TRUE,0)</f>
        <v>0</v>
      </c>
      <c r="HE103" s="80" cm="1">
        <f t="array" aca="1" ref="HE103" ca="1">_xlfn.IFS(MID(DB103,3,1)="4",1,MID(DB103,3,1)="1",1,TRUE,0)</f>
        <v>0</v>
      </c>
      <c r="HF103" s="80" cm="1">
        <f t="array" aca="1" ref="HF103" ca="1">_xlfn.IFS(MID(DC103,3,1)="4",1,MID(DC103,3,1)="1",1,TRUE,0)</f>
        <v>0</v>
      </c>
      <c r="HG103" s="80" cm="1">
        <f t="array" aca="1" ref="HG103" ca="1">_xlfn.IFS(MID(DD103,3,1)="4",1,MID(DD103,3,1)="1",1,TRUE,0)</f>
        <v>0</v>
      </c>
      <c r="HH103" s="80" cm="1">
        <f t="array" aca="1" ref="HH103" ca="1">_xlfn.IFS(MID(DE103,3,1)="4",1,MID(DE103,3,1)="1",1,TRUE,0)</f>
        <v>0</v>
      </c>
      <c r="HI103" s="80" cm="1">
        <f t="array" aca="1" ref="HI103" ca="1">_xlfn.IFS(MID(DF103,3,1)="4",1,MID(DF103,3,1)="1",1,TRUE,0)</f>
        <v>0</v>
      </c>
      <c r="HJ103" s="80" cm="1">
        <f t="array" aca="1" ref="HJ103" ca="1">_xlfn.IFS(MID(DG103,3,1)="4",1,MID(DG103,3,1)="1",1,TRUE,0)</f>
        <v>0</v>
      </c>
      <c r="HK103" s="80" cm="1">
        <f t="array" aca="1" ref="HK103" ca="1">_xlfn.IFS(MID(DH103,3,1)="4",1,MID(DH103,3,1)="1",1,TRUE,0)</f>
        <v>0</v>
      </c>
      <c r="HL103" s="80" cm="1">
        <f t="array" aca="1" ref="HL103" ca="1">_xlfn.IFS(MID(DI103,3,1)="4",1,MID(DI103,3,1)="1",1,TRUE,0)</f>
        <v>0</v>
      </c>
    </row>
    <row r="104" spans="1:220" s="80" customFormat="1" ht="26" x14ac:dyDescent="0.2">
      <c r="A104" s="268">
        <v>107</v>
      </c>
      <c r="B104" s="269" t="s">
        <v>2458</v>
      </c>
      <c r="C104" s="269" t="s">
        <v>2463</v>
      </c>
      <c r="D104" s="270" t="s">
        <v>2514</v>
      </c>
      <c r="E104" s="250"/>
      <c r="G104" s="80">
        <v>9</v>
      </c>
      <c r="H104" s="280" t="str" cm="1">
        <f t="array" ref="H104">INDEX(コード化!$CG$5:$CQ$110,H$3-6,$G104)</f>
        <v>900000</v>
      </c>
      <c r="I104" s="280" t="str" cm="1">
        <f t="array" ref="I104">INDEX(コード化!$CG$5:$CQ$110,I$3-6,$G104)</f>
        <v>900000</v>
      </c>
      <c r="J104" s="280" t="str" cm="1">
        <f t="array" ref="J104">INDEX(コード化!$CG$5:$CQ$110,J$3-6,$G104)</f>
        <v>900000</v>
      </c>
      <c r="K104" s="280" t="str" cm="1">
        <f t="array" ref="K104">INDEX(コード化!$CG$5:$CQ$110,K$3-6,$G104)</f>
        <v>900000</v>
      </c>
      <c r="L104" s="280" t="str" cm="1">
        <f t="array" ref="L104">INDEX(コード化!$CG$5:$CQ$110,L$3-6,$G104)</f>
        <v>900000</v>
      </c>
      <c r="M104" s="280" t="str" cm="1">
        <f t="array" ref="M104">INDEX(コード化!$CG$5:$CQ$110,M$3-6,$G104)</f>
        <v>900000</v>
      </c>
      <c r="N104" s="280" t="str" cm="1">
        <f t="array" aca="1" ref="N104" ca="1">INDEX(コード化!$CG$5:$CQ$110,N$3-6,$G104)</f>
        <v>900000</v>
      </c>
      <c r="O104" s="280" t="str" cm="1">
        <f t="array" aca="1" ref="O104" ca="1">INDEX(コード化!$CG$5:$CQ$110,O$3-6,$G104)</f>
        <v>900000</v>
      </c>
      <c r="P104" s="280" t="str" cm="1">
        <f t="array" aca="1" ref="P104" ca="1">INDEX(コード化!$CG$5:$CQ$110,P$3-6,$G104)</f>
        <v>900000</v>
      </c>
      <c r="Q104" s="280" t="str" cm="1">
        <f t="array" aca="1" ref="Q104" ca="1">INDEX(コード化!$CG$5:$CQ$110,Q$3-6,$G104)</f>
        <v>900000</v>
      </c>
      <c r="R104" s="280" t="str" cm="1">
        <f t="array" aca="1" ref="R104" ca="1">INDEX(コード化!$CG$5:$CQ$110,R$3-6,$G104)</f>
        <v>900000</v>
      </c>
      <c r="S104" s="280" t="str" cm="1">
        <f t="array" aca="1" ref="S104" ca="1">INDEX(コード化!$CG$5:$CQ$110,S$3-6,$G104)</f>
        <v>900000</v>
      </c>
      <c r="T104" s="280" t="str" cm="1">
        <f t="array" aca="1" ref="T104" ca="1">INDEX(コード化!$CG$5:$CQ$110,T$3-6,$G104)</f>
        <v>900000</v>
      </c>
      <c r="U104" s="280" t="str" cm="1">
        <f t="array" aca="1" ref="U104" ca="1">INDEX(コード化!$CG$5:$CQ$110,U$3-6,$G104)</f>
        <v>900000</v>
      </c>
      <c r="V104" s="280" t="str" cm="1">
        <f t="array" aca="1" ref="V104" ca="1">INDEX(コード化!$CG$5:$CQ$110,V$3-6,$G104)</f>
        <v>900000</v>
      </c>
      <c r="W104" s="280" t="str" cm="1">
        <f t="array" aca="1" ref="W104" ca="1">INDEX(コード化!$CG$5:$CQ$110,W$3-6,$G104)</f>
        <v>900000</v>
      </c>
      <c r="X104" s="280" t="str" cm="1">
        <f t="array" aca="1" ref="X104" ca="1">INDEX(コード化!$CG$5:$CQ$110,X$3-6,$G104)</f>
        <v>900000</v>
      </c>
      <c r="Y104" s="280" t="str" cm="1">
        <f t="array" aca="1" ref="Y104" ca="1">INDEX(コード化!$CG$5:$CQ$110,Y$3-6,$G104)</f>
        <v>900000</v>
      </c>
      <c r="Z104" s="280" t="str" cm="1">
        <f t="array" aca="1" ref="Z104" ca="1">INDEX(コード化!$CG$5:$CQ$110,Z$3-6,$G104)</f>
        <v>900000</v>
      </c>
      <c r="AA104" s="280" t="str" cm="1">
        <f t="array" aca="1" ref="AA104" ca="1">INDEX(コード化!$CG$5:$CQ$110,AA$3-6,$G104)</f>
        <v>900000</v>
      </c>
      <c r="AB104" s="280" t="str" cm="1">
        <f t="array" aca="1" ref="AB104" ca="1">INDEX(コード化!$CG$5:$CQ$110,AB$3-6,$G104)</f>
        <v>900000</v>
      </c>
      <c r="AC104" s="280" t="str" cm="1">
        <f t="array" aca="1" ref="AC104" ca="1">INDEX(コード化!$CG$5:$CQ$110,AC$3-6,$G104)</f>
        <v>900000</v>
      </c>
      <c r="AD104" s="280" t="str" cm="1">
        <f t="array" aca="1" ref="AD104" ca="1">INDEX(コード化!$CG$5:$CQ$110,AD$3-6,$G104)</f>
        <v>900000</v>
      </c>
      <c r="AE104" s="280" t="str" cm="1">
        <f t="array" aca="1" ref="AE104" ca="1">INDEX(コード化!$CG$5:$CQ$110,AE$3-6,$G104)</f>
        <v>900000</v>
      </c>
      <c r="AF104" s="280" t="str" cm="1">
        <f t="array" aca="1" ref="AF104" ca="1">INDEX(コード化!$CG$5:$CQ$110,AF$3-6,$G104)</f>
        <v>900000</v>
      </c>
      <c r="AG104" s="280" t="str" cm="1">
        <f t="array" aca="1" ref="AG104" ca="1">INDEX(コード化!$CG$5:$CQ$110,AG$3-6,$G104)</f>
        <v>900000</v>
      </c>
      <c r="AH104" s="280" t="str" cm="1">
        <f t="array" aca="1" ref="AH104" ca="1">INDEX(コード化!$CG$5:$CQ$110,AH$3-6,$G104)</f>
        <v>900000</v>
      </c>
      <c r="AI104" s="280" t="str" cm="1">
        <f t="array" aca="1" ref="AI104" ca="1">INDEX(コード化!$CG$5:$CQ$110,AI$3-6,$G104)</f>
        <v>900000</v>
      </c>
      <c r="AJ104" s="280" t="str" cm="1">
        <f t="array" aca="1" ref="AJ104" ca="1">INDEX(コード化!$CG$5:$CQ$110,AJ$3-6,$G104)</f>
        <v>900000</v>
      </c>
      <c r="AK104" s="280" t="str" cm="1">
        <f t="array" aca="1" ref="AK104" ca="1">INDEX(コード化!$CG$5:$CQ$110,AK$3-6,$G104)</f>
        <v>900000</v>
      </c>
      <c r="AL104" s="280" t="str" cm="1">
        <f t="array" aca="1" ref="AL104" ca="1">INDEX(コード化!$CG$5:$CQ$110,AL$3-6,$G104)</f>
        <v>900000</v>
      </c>
      <c r="AM104" s="280" t="str" cm="1">
        <f t="array" aca="1" ref="AM104" ca="1">INDEX(コード化!$CG$5:$CQ$110,AM$3-6,$G104)</f>
        <v>900000</v>
      </c>
      <c r="AN104" s="280" t="str" cm="1">
        <f t="array" aca="1" ref="AN104" ca="1">INDEX(コード化!$CG$5:$CQ$110,AN$3-6,$G104)</f>
        <v>900000</v>
      </c>
      <c r="AO104" s="280" t="str" cm="1">
        <f t="array" aca="1" ref="AO104" ca="1">INDEX(コード化!$CG$5:$CQ$110,AO$3-6,$G104)</f>
        <v>900000</v>
      </c>
      <c r="AP104" s="280" t="str" cm="1">
        <f t="array" aca="1" ref="AP104" ca="1">INDEX(コード化!$CG$5:$CQ$110,AP$3-6,$G104)</f>
        <v>900000</v>
      </c>
      <c r="AQ104" s="280" t="str" cm="1">
        <f t="array" aca="1" ref="AQ104" ca="1">INDEX(コード化!$CG$5:$CQ$110,AQ$3-6,$G104)</f>
        <v>900000</v>
      </c>
      <c r="AR104" s="280" t="str" cm="1">
        <f t="array" aca="1" ref="AR104" ca="1">INDEX(コード化!$CG$5:$CQ$110,AR$3-6,$G104)</f>
        <v>900000</v>
      </c>
      <c r="AS104" s="280" t="str" cm="1">
        <f t="array" aca="1" ref="AS104" ca="1">INDEX(コード化!$CG$5:$CQ$110,AS$3-6,$G104)</f>
        <v>900000</v>
      </c>
      <c r="AT104" s="280" t="str" cm="1">
        <f t="array" aca="1" ref="AT104" ca="1">INDEX(コード化!$CG$5:$CQ$110,AT$3-6,$G104)</f>
        <v>900000</v>
      </c>
      <c r="AU104" s="280" t="str" cm="1">
        <f t="array" aca="1" ref="AU104" ca="1">INDEX(コード化!$CG$5:$CQ$110,AU$3-6,$G104)</f>
        <v>900000</v>
      </c>
      <c r="AV104" s="280" t="str" cm="1">
        <f t="array" aca="1" ref="AV104" ca="1">INDEX(コード化!$CG$5:$CQ$110,AV$3-6,$G104)</f>
        <v>900000</v>
      </c>
      <c r="AW104" s="280" t="str" cm="1">
        <f t="array" aca="1" ref="AW104" ca="1">INDEX(コード化!$CG$5:$CQ$110,AW$3-6,$G104)</f>
        <v>900000</v>
      </c>
      <c r="AX104" s="280" t="str" cm="1">
        <f t="array" aca="1" ref="AX104" ca="1">INDEX(コード化!$CG$5:$CQ$110,AX$3-6,$G104)</f>
        <v>900000</v>
      </c>
      <c r="AY104" s="280" t="str" cm="1">
        <f t="array" aca="1" ref="AY104" ca="1">INDEX(コード化!$CG$5:$CQ$110,AY$3-6,$G104)</f>
        <v>900000</v>
      </c>
      <c r="AZ104" s="280" t="str" cm="1">
        <f t="array" aca="1" ref="AZ104" ca="1">INDEX(コード化!$CG$5:$CQ$110,AZ$3-6,$G104)</f>
        <v>900000</v>
      </c>
      <c r="BA104" s="280" t="str" cm="1">
        <f t="array" aca="1" ref="BA104" ca="1">INDEX(コード化!$CG$5:$CQ$110,BA$3-6,$G104)</f>
        <v>900000</v>
      </c>
      <c r="BB104" s="280" t="str" cm="1">
        <f t="array" aca="1" ref="BB104" ca="1">INDEX(コード化!$CG$5:$CQ$110,BB$3-6,$G104)</f>
        <v>900000</v>
      </c>
      <c r="BC104" s="280" t="str" cm="1">
        <f t="array" aca="1" ref="BC104" ca="1">INDEX(コード化!$CG$5:$CQ$110,BC$3-6,$G104)</f>
        <v>900000</v>
      </c>
      <c r="BD104" s="280" t="str" cm="1">
        <f t="array" aca="1" ref="BD104" ca="1">INDEX(コード化!$CG$5:$CQ$110,BD$3-6,$G104)</f>
        <v>900000</v>
      </c>
      <c r="BE104" s="280" t="str" cm="1">
        <f t="array" aca="1" ref="BE104" ca="1">INDEX(コード化!$CG$5:$CQ$110,BE$3-6,$G104)</f>
        <v>900000</v>
      </c>
      <c r="BF104" s="280" t="str" cm="1">
        <f t="array" aca="1" ref="BF104" ca="1">INDEX(コード化!$CG$5:$CQ$110,BF$3-6,$G104)</f>
        <v>900000</v>
      </c>
      <c r="BG104" s="280" t="str" cm="1">
        <f t="array" aca="1" ref="BG104" ca="1">INDEX(コード化!$CG$5:$CQ$110,BG$3-6,$G104)</f>
        <v>900000</v>
      </c>
      <c r="BH104" s="280" t="str" cm="1">
        <f t="array" aca="1" ref="BH104" ca="1">INDEX(コード化!$CG$5:$CQ$110,BH$3-6,$G104)</f>
        <v>900000</v>
      </c>
      <c r="BI104" s="280" t="str" cm="1">
        <f t="array" aca="1" ref="BI104" ca="1">INDEX(コード化!$CG$5:$CQ$110,BI$3-6,$G104)</f>
        <v>900000</v>
      </c>
      <c r="BJ104" s="280" t="str" cm="1">
        <f t="array" aca="1" ref="BJ104" ca="1">INDEX(コード化!$CG$5:$CQ$110,BJ$3-6,$G104)</f>
        <v>900000</v>
      </c>
      <c r="BK104" s="280" t="str" cm="1">
        <f t="array" aca="1" ref="BK104" ca="1">INDEX(コード化!$CG$5:$CQ$110,BK$3-6,$G104)</f>
        <v>900000</v>
      </c>
      <c r="BL104" s="280" t="str" cm="1">
        <f t="array" aca="1" ref="BL104" ca="1">INDEX(コード化!$CG$5:$CQ$110,BL$3-6,$G104)</f>
        <v>900000</v>
      </c>
      <c r="BM104" s="280" t="str" cm="1">
        <f t="array" aca="1" ref="BM104" ca="1">INDEX(コード化!$CG$5:$CQ$110,BM$3-6,$G104)</f>
        <v>900000</v>
      </c>
      <c r="BN104" s="280" t="str" cm="1">
        <f t="array" aca="1" ref="BN104" ca="1">INDEX(コード化!$CG$5:$CQ$110,BN$3-6,$G104)</f>
        <v>900000</v>
      </c>
      <c r="BO104" s="280" t="str" cm="1">
        <f t="array" aca="1" ref="BO104" ca="1">INDEX(コード化!$CG$5:$CQ$110,BO$3-6,$G104)</f>
        <v>900000</v>
      </c>
      <c r="BP104" s="280" t="str" cm="1">
        <f t="array" aca="1" ref="BP104" ca="1">INDEX(コード化!$CG$5:$CQ$110,BP$3-6,$G104)</f>
        <v>900000</v>
      </c>
      <c r="BQ104" s="280" t="str" cm="1">
        <f t="array" aca="1" ref="BQ104" ca="1">INDEX(コード化!$CG$5:$CQ$110,BQ$3-6,$G104)</f>
        <v>900000</v>
      </c>
      <c r="BR104" s="280" t="str" cm="1">
        <f t="array" aca="1" ref="BR104" ca="1">INDEX(コード化!$CG$5:$CQ$110,BR$3-6,$G104)</f>
        <v>900000</v>
      </c>
      <c r="BS104" s="280" t="str" cm="1">
        <f t="array" aca="1" ref="BS104" ca="1">INDEX(コード化!$CG$5:$CQ$110,BS$3-6,$G104)</f>
        <v>900000</v>
      </c>
      <c r="BT104" s="280" t="str" cm="1">
        <f t="array" aca="1" ref="BT104" ca="1">INDEX(コード化!$CG$5:$CQ$110,BT$3-6,$G104)</f>
        <v>900000</v>
      </c>
      <c r="BU104" s="280" t="str" cm="1">
        <f t="array" aca="1" ref="BU104" ca="1">INDEX(コード化!$CG$5:$CQ$110,BU$3-6,$G104)</f>
        <v>900000</v>
      </c>
      <c r="BV104" s="280" t="str" cm="1">
        <f t="array" aca="1" ref="BV104" ca="1">INDEX(コード化!$CG$5:$CQ$110,BV$3-6,$G104)</f>
        <v>900000</v>
      </c>
      <c r="BW104" s="280" t="str" cm="1">
        <f t="array" aca="1" ref="BW104" ca="1">INDEX(コード化!$CG$5:$CQ$110,BW$3-6,$G104)</f>
        <v>900000</v>
      </c>
      <c r="BX104" s="280" t="str" cm="1">
        <f t="array" aca="1" ref="BX104" ca="1">INDEX(コード化!$CG$5:$CQ$110,BX$3-6,$G104)</f>
        <v>900000</v>
      </c>
      <c r="BY104" s="280" t="str" cm="1">
        <f t="array" aca="1" ref="BY104" ca="1">INDEX(コード化!$CG$5:$CQ$110,BY$3-6,$G104)</f>
        <v>900000</v>
      </c>
      <c r="BZ104" s="280" t="str" cm="1">
        <f t="array" aca="1" ref="BZ104" ca="1">INDEX(コード化!$CG$5:$CQ$110,BZ$3-6,$G104)</f>
        <v>900000</v>
      </c>
      <c r="CA104" s="280" t="str" cm="1">
        <f t="array" aca="1" ref="CA104" ca="1">INDEX(コード化!$CG$5:$CQ$110,CA$3-6,$G104)</f>
        <v>900000</v>
      </c>
      <c r="CB104" s="280" t="str" cm="1">
        <f t="array" aca="1" ref="CB104" ca="1">INDEX(コード化!$CG$5:$CQ$110,CB$3-6,$G104)</f>
        <v>900000</v>
      </c>
      <c r="CC104" s="280" t="str" cm="1">
        <f t="array" aca="1" ref="CC104" ca="1">INDEX(コード化!$CG$5:$CQ$110,CC$3-6,$G104)</f>
        <v>900000</v>
      </c>
      <c r="CD104" s="280" t="str" cm="1">
        <f t="array" aca="1" ref="CD104" ca="1">INDEX(コード化!$CG$5:$CQ$110,CD$3-6,$G104)</f>
        <v>900000</v>
      </c>
      <c r="CE104" s="280" t="str" cm="1">
        <f t="array" aca="1" ref="CE104" ca="1">INDEX(コード化!$CG$5:$CQ$110,CE$3-6,$G104)</f>
        <v>900000</v>
      </c>
      <c r="CF104" s="280" t="str" cm="1">
        <f t="array" aca="1" ref="CF104" ca="1">INDEX(コード化!$CG$5:$CQ$110,CF$3-6,$G104)</f>
        <v>900000</v>
      </c>
      <c r="CG104" s="280" t="str" cm="1">
        <f t="array" aca="1" ref="CG104" ca="1">INDEX(コード化!$CG$5:$CQ$110,CG$3-6,$G104)</f>
        <v>900000</v>
      </c>
      <c r="CH104" s="280" t="str" cm="1">
        <f t="array" aca="1" ref="CH104" ca="1">INDEX(コード化!$CG$5:$CQ$110,CH$3-6,$G104)</f>
        <v>900000</v>
      </c>
      <c r="CI104" s="280" t="str" cm="1">
        <f t="array" aca="1" ref="CI104" ca="1">INDEX(コード化!$CG$5:$CQ$110,CI$3-6,$G104)</f>
        <v>900000</v>
      </c>
      <c r="CJ104" s="280" t="str" cm="1">
        <f t="array" aca="1" ref="CJ104" ca="1">INDEX(コード化!$CG$5:$CQ$110,CJ$3-6,$G104)</f>
        <v>900000</v>
      </c>
      <c r="CK104" s="280" t="str" cm="1">
        <f t="array" aca="1" ref="CK104" ca="1">INDEX(コード化!$CG$5:$CQ$110,CK$3-6,$G104)</f>
        <v>900000</v>
      </c>
      <c r="CL104" s="280" t="str" cm="1">
        <f t="array" aca="1" ref="CL104" ca="1">INDEX(コード化!$CG$5:$CQ$110,CL$3-6,$G104)</f>
        <v>900000</v>
      </c>
      <c r="CM104" s="280" t="str" cm="1">
        <f t="array" aca="1" ref="CM104" ca="1">INDEX(コード化!$CG$5:$CQ$110,CM$3-6,$G104)</f>
        <v>900000</v>
      </c>
      <c r="CN104" s="280" t="str" cm="1">
        <f t="array" aca="1" ref="CN104" ca="1">INDEX(コード化!$CG$5:$CQ$110,CN$3-6,$G104)</f>
        <v>900000</v>
      </c>
      <c r="CO104" s="280" t="str" cm="1">
        <f t="array" aca="1" ref="CO104" ca="1">INDEX(コード化!$CG$5:$CQ$110,CO$3-6,$G104)</f>
        <v>900000</v>
      </c>
      <c r="CP104" s="280" t="str" cm="1">
        <f t="array" aca="1" ref="CP104" ca="1">INDEX(コード化!$CG$5:$CQ$110,CP$3-6,$G104)</f>
        <v>900000</v>
      </c>
      <c r="CQ104" s="280" t="str" cm="1">
        <f t="array" aca="1" ref="CQ104" ca="1">INDEX(コード化!$CG$5:$CQ$110,CQ$3-6,$G104)</f>
        <v>900000</v>
      </c>
      <c r="CR104" s="280" t="str" cm="1">
        <f t="array" aca="1" ref="CR104" ca="1">INDEX(コード化!$CG$5:$CQ$110,CR$3-6,$G104)</f>
        <v>900000</v>
      </c>
      <c r="CS104" s="280" t="str" cm="1">
        <f t="array" aca="1" ref="CS104" ca="1">INDEX(コード化!$CG$5:$CQ$110,CS$3-6,$G104)</f>
        <v>900000</v>
      </c>
      <c r="CT104" s="280" t="str" cm="1">
        <f t="array" aca="1" ref="CT104" ca="1">INDEX(コード化!$CG$5:$CQ$110,CT$3-6,$G104)</f>
        <v>900000</v>
      </c>
      <c r="CU104" s="280" t="str" cm="1">
        <f t="array" aca="1" ref="CU104" ca="1">INDEX(コード化!$CG$5:$CQ$110,CU$3-6,$G104)</f>
        <v>900000</v>
      </c>
      <c r="CV104" s="280" t="str" cm="1">
        <f t="array" aca="1" ref="CV104" ca="1">INDEX(コード化!$CG$5:$CQ$110,CV$3-6,$G104)</f>
        <v>900000</v>
      </c>
      <c r="CW104" s="280" t="str" cm="1">
        <f t="array" aca="1" ref="CW104" ca="1">INDEX(コード化!$CG$5:$CQ$110,CW$3-6,$G104)</f>
        <v>900000</v>
      </c>
      <c r="CX104" s="280" t="str" cm="1">
        <f t="array" aca="1" ref="CX104" ca="1">INDEX(コード化!$CG$5:$CQ$110,CX$3-6,$G104)</f>
        <v>900000</v>
      </c>
      <c r="CY104" s="280" t="str" cm="1">
        <f t="array" aca="1" ref="CY104" ca="1">INDEX(コード化!$CG$5:$CQ$110,CY$3-6,$G104)</f>
        <v>900000</v>
      </c>
      <c r="CZ104" s="280" t="str" cm="1">
        <f t="array" aca="1" ref="CZ104" ca="1">INDEX(コード化!$CG$5:$CQ$110,CZ$3-6,$G104)</f>
        <v>900000</v>
      </c>
      <c r="DA104" s="280" t="str" cm="1">
        <f t="array" aca="1" ref="DA104" ca="1">INDEX(コード化!$CG$5:$CQ$110,DA$3-6,$G104)</f>
        <v>900000</v>
      </c>
      <c r="DB104" s="280" t="str" cm="1">
        <f t="array" aca="1" ref="DB104" ca="1">INDEX(コード化!$CG$5:$CQ$110,DB$3-6,$G104)</f>
        <v>900000</v>
      </c>
      <c r="DC104" s="280" t="str" cm="1">
        <f t="array" aca="1" ref="DC104" ca="1">INDEX(コード化!$CG$5:$CQ$110,DC$3-6,$G104)</f>
        <v>900000</v>
      </c>
      <c r="DD104" s="280" t="str" cm="1">
        <f t="array" aca="1" ref="DD104" ca="1">INDEX(コード化!$CG$5:$CQ$110,DD$3-6,$G104)</f>
        <v>900000</v>
      </c>
      <c r="DE104" s="280" t="str" cm="1">
        <f t="array" aca="1" ref="DE104" ca="1">INDEX(コード化!$CG$5:$CQ$110,DE$3-6,$G104)</f>
        <v>900000</v>
      </c>
      <c r="DF104" s="280" t="str" cm="1">
        <f t="array" aca="1" ref="DF104" ca="1">INDEX(コード化!$CG$5:$CQ$110,DF$3-6,$G104)</f>
        <v>900000</v>
      </c>
      <c r="DG104" s="280" t="str" cm="1">
        <f t="array" aca="1" ref="DG104" ca="1">INDEX(コード化!$CG$5:$CQ$110,DG$3-6,$G104)</f>
        <v>900000</v>
      </c>
      <c r="DH104" s="280" t="str" cm="1">
        <f t="array" aca="1" ref="DH104" ca="1">INDEX(コード化!$CG$5:$CQ$110,DH$3-6,$G104)</f>
        <v>900000</v>
      </c>
      <c r="DI104" s="280" t="str" cm="1">
        <f t="array" aca="1" ref="DI104" ca="1">INDEX(コード化!$CG$5:$CQ$110,DI$3-6,$G104)</f>
        <v>900000</v>
      </c>
      <c r="DK104" s="80">
        <f>IF(AND(MID(H104,3,1)="8",MID(H104,4,1)="2"),1,0)</f>
        <v>0</v>
      </c>
      <c r="DL104" s="80">
        <f t="shared" ref="DL104:FW104" si="76">IF(AND(MID(I104,3,1)="8",MID(I104,4,1)="2"),1,0)</f>
        <v>0</v>
      </c>
      <c r="DM104" s="80">
        <f t="shared" si="76"/>
        <v>0</v>
      </c>
      <c r="DN104" s="80">
        <f t="shared" si="76"/>
        <v>0</v>
      </c>
      <c r="DO104" s="80">
        <f t="shared" si="76"/>
        <v>0</v>
      </c>
      <c r="DP104" s="80">
        <f t="shared" si="76"/>
        <v>0</v>
      </c>
      <c r="DQ104" s="80">
        <f t="shared" ca="1" si="76"/>
        <v>0</v>
      </c>
      <c r="DR104" s="80">
        <f t="shared" ca="1" si="76"/>
        <v>0</v>
      </c>
      <c r="DS104" s="80">
        <f t="shared" ca="1" si="76"/>
        <v>0</v>
      </c>
      <c r="DT104" s="80">
        <f t="shared" ca="1" si="76"/>
        <v>0</v>
      </c>
      <c r="DU104" s="80">
        <f t="shared" ca="1" si="76"/>
        <v>0</v>
      </c>
      <c r="DV104" s="80">
        <f t="shared" ca="1" si="76"/>
        <v>0</v>
      </c>
      <c r="DW104" s="80">
        <f t="shared" ca="1" si="76"/>
        <v>0</v>
      </c>
      <c r="DX104" s="80">
        <f t="shared" ca="1" si="76"/>
        <v>0</v>
      </c>
      <c r="DY104" s="80">
        <f t="shared" ca="1" si="76"/>
        <v>0</v>
      </c>
      <c r="DZ104" s="80">
        <f t="shared" ca="1" si="76"/>
        <v>0</v>
      </c>
      <c r="EA104" s="80">
        <f t="shared" ca="1" si="76"/>
        <v>0</v>
      </c>
      <c r="EB104" s="80">
        <f t="shared" ca="1" si="76"/>
        <v>0</v>
      </c>
      <c r="EC104" s="80">
        <f t="shared" ca="1" si="76"/>
        <v>0</v>
      </c>
      <c r="ED104" s="80">
        <f t="shared" ca="1" si="76"/>
        <v>0</v>
      </c>
      <c r="EE104" s="80">
        <f t="shared" ca="1" si="76"/>
        <v>0</v>
      </c>
      <c r="EF104" s="80">
        <f t="shared" ca="1" si="76"/>
        <v>0</v>
      </c>
      <c r="EG104" s="80">
        <f t="shared" ca="1" si="76"/>
        <v>0</v>
      </c>
      <c r="EH104" s="80">
        <f t="shared" ca="1" si="76"/>
        <v>0</v>
      </c>
      <c r="EI104" s="80">
        <f t="shared" ca="1" si="76"/>
        <v>0</v>
      </c>
      <c r="EJ104" s="80">
        <f t="shared" ca="1" si="76"/>
        <v>0</v>
      </c>
      <c r="EK104" s="80">
        <f t="shared" ca="1" si="76"/>
        <v>0</v>
      </c>
      <c r="EL104" s="80">
        <f t="shared" ca="1" si="76"/>
        <v>0</v>
      </c>
      <c r="EM104" s="80">
        <f t="shared" ca="1" si="76"/>
        <v>0</v>
      </c>
      <c r="EN104" s="80">
        <f t="shared" ca="1" si="76"/>
        <v>0</v>
      </c>
      <c r="EO104" s="80">
        <f t="shared" ca="1" si="76"/>
        <v>0</v>
      </c>
      <c r="EP104" s="80">
        <f t="shared" ca="1" si="76"/>
        <v>0</v>
      </c>
      <c r="EQ104" s="80">
        <f t="shared" ca="1" si="76"/>
        <v>0</v>
      </c>
      <c r="ER104" s="80">
        <f t="shared" ca="1" si="76"/>
        <v>0</v>
      </c>
      <c r="ES104" s="80">
        <f t="shared" ca="1" si="76"/>
        <v>0</v>
      </c>
      <c r="ET104" s="80">
        <f t="shared" ca="1" si="76"/>
        <v>0</v>
      </c>
      <c r="EU104" s="80">
        <f t="shared" ca="1" si="76"/>
        <v>0</v>
      </c>
      <c r="EV104" s="80">
        <f t="shared" ca="1" si="76"/>
        <v>0</v>
      </c>
      <c r="EW104" s="80">
        <f t="shared" ca="1" si="76"/>
        <v>0</v>
      </c>
      <c r="EX104" s="80">
        <f t="shared" ca="1" si="76"/>
        <v>0</v>
      </c>
      <c r="EY104" s="80">
        <f t="shared" ca="1" si="76"/>
        <v>0</v>
      </c>
      <c r="EZ104" s="80">
        <f t="shared" ca="1" si="76"/>
        <v>0</v>
      </c>
      <c r="FA104" s="80">
        <f t="shared" ca="1" si="76"/>
        <v>0</v>
      </c>
      <c r="FB104" s="80">
        <f t="shared" ca="1" si="76"/>
        <v>0</v>
      </c>
      <c r="FC104" s="80">
        <f t="shared" ca="1" si="76"/>
        <v>0</v>
      </c>
      <c r="FD104" s="80">
        <f t="shared" ca="1" si="76"/>
        <v>0</v>
      </c>
      <c r="FE104" s="80">
        <f t="shared" ca="1" si="76"/>
        <v>0</v>
      </c>
      <c r="FF104" s="80">
        <f t="shared" ca="1" si="76"/>
        <v>0</v>
      </c>
      <c r="FG104" s="80">
        <f t="shared" ca="1" si="76"/>
        <v>0</v>
      </c>
      <c r="FH104" s="80">
        <f t="shared" ca="1" si="76"/>
        <v>0</v>
      </c>
      <c r="FI104" s="80">
        <f t="shared" ca="1" si="76"/>
        <v>0</v>
      </c>
      <c r="FJ104" s="80">
        <f t="shared" ca="1" si="76"/>
        <v>0</v>
      </c>
      <c r="FK104" s="80">
        <f t="shared" ca="1" si="76"/>
        <v>0</v>
      </c>
      <c r="FL104" s="80">
        <f t="shared" ca="1" si="76"/>
        <v>0</v>
      </c>
      <c r="FM104" s="80">
        <f t="shared" ca="1" si="76"/>
        <v>0</v>
      </c>
      <c r="FN104" s="80">
        <f t="shared" ca="1" si="76"/>
        <v>0</v>
      </c>
      <c r="FO104" s="80">
        <f t="shared" ca="1" si="76"/>
        <v>0</v>
      </c>
      <c r="FP104" s="80">
        <f t="shared" ca="1" si="76"/>
        <v>0</v>
      </c>
      <c r="FQ104" s="80">
        <f t="shared" ca="1" si="76"/>
        <v>0</v>
      </c>
      <c r="FR104" s="80">
        <f t="shared" ca="1" si="76"/>
        <v>0</v>
      </c>
      <c r="FS104" s="80">
        <f t="shared" ca="1" si="76"/>
        <v>0</v>
      </c>
      <c r="FT104" s="80">
        <f t="shared" ca="1" si="76"/>
        <v>0</v>
      </c>
      <c r="FU104" s="80">
        <f t="shared" ca="1" si="76"/>
        <v>0</v>
      </c>
      <c r="FV104" s="80">
        <f t="shared" ca="1" si="76"/>
        <v>0</v>
      </c>
      <c r="FW104" s="80">
        <f t="shared" ca="1" si="76"/>
        <v>0</v>
      </c>
      <c r="FX104" s="80">
        <f t="shared" ref="FX104:HL104" ca="1" si="77">IF(AND(MID(BU104,3,1)="8",MID(BU104,4,1)="2"),1,0)</f>
        <v>0</v>
      </c>
      <c r="FY104" s="80">
        <f t="shared" ca="1" si="77"/>
        <v>0</v>
      </c>
      <c r="FZ104" s="80">
        <f t="shared" ca="1" si="77"/>
        <v>0</v>
      </c>
      <c r="GA104" s="80">
        <f t="shared" ca="1" si="77"/>
        <v>0</v>
      </c>
      <c r="GB104" s="80">
        <f t="shared" ca="1" si="77"/>
        <v>0</v>
      </c>
      <c r="GC104" s="80">
        <f t="shared" ca="1" si="77"/>
        <v>0</v>
      </c>
      <c r="GD104" s="80">
        <f t="shared" ca="1" si="77"/>
        <v>0</v>
      </c>
      <c r="GE104" s="80">
        <f t="shared" ca="1" si="77"/>
        <v>0</v>
      </c>
      <c r="GF104" s="80">
        <f t="shared" ca="1" si="77"/>
        <v>0</v>
      </c>
      <c r="GG104" s="80">
        <f t="shared" ca="1" si="77"/>
        <v>0</v>
      </c>
      <c r="GH104" s="80">
        <f t="shared" ca="1" si="77"/>
        <v>0</v>
      </c>
      <c r="GI104" s="80">
        <f t="shared" ca="1" si="77"/>
        <v>0</v>
      </c>
      <c r="GJ104" s="80">
        <f t="shared" ca="1" si="77"/>
        <v>0</v>
      </c>
      <c r="GK104" s="80">
        <f t="shared" ca="1" si="77"/>
        <v>0</v>
      </c>
      <c r="GL104" s="80">
        <f t="shared" ca="1" si="77"/>
        <v>0</v>
      </c>
      <c r="GM104" s="80">
        <f t="shared" ca="1" si="77"/>
        <v>0</v>
      </c>
      <c r="GN104" s="80">
        <f t="shared" ca="1" si="77"/>
        <v>0</v>
      </c>
      <c r="GO104" s="80">
        <f t="shared" ca="1" si="77"/>
        <v>0</v>
      </c>
      <c r="GP104" s="80">
        <f t="shared" ca="1" si="77"/>
        <v>0</v>
      </c>
      <c r="GQ104" s="80">
        <f t="shared" ca="1" si="77"/>
        <v>0</v>
      </c>
      <c r="GR104" s="80">
        <f t="shared" ca="1" si="77"/>
        <v>0</v>
      </c>
      <c r="GS104" s="80">
        <f t="shared" ca="1" si="77"/>
        <v>0</v>
      </c>
      <c r="GT104" s="80">
        <f t="shared" ca="1" si="77"/>
        <v>0</v>
      </c>
      <c r="GU104" s="80">
        <f t="shared" ca="1" si="77"/>
        <v>0</v>
      </c>
      <c r="GV104" s="80">
        <f t="shared" ca="1" si="77"/>
        <v>0</v>
      </c>
      <c r="GW104" s="80">
        <f t="shared" ca="1" si="77"/>
        <v>0</v>
      </c>
      <c r="GX104" s="80">
        <f t="shared" ca="1" si="77"/>
        <v>0</v>
      </c>
      <c r="GY104" s="80">
        <f t="shared" ca="1" si="77"/>
        <v>0</v>
      </c>
      <c r="GZ104" s="80">
        <f t="shared" ca="1" si="77"/>
        <v>0</v>
      </c>
      <c r="HA104" s="80">
        <f t="shared" ca="1" si="77"/>
        <v>0</v>
      </c>
      <c r="HB104" s="80">
        <f t="shared" ca="1" si="77"/>
        <v>0</v>
      </c>
      <c r="HC104" s="80">
        <f t="shared" ca="1" si="77"/>
        <v>0</v>
      </c>
      <c r="HD104" s="80">
        <f t="shared" ca="1" si="77"/>
        <v>0</v>
      </c>
      <c r="HE104" s="80">
        <f t="shared" ca="1" si="77"/>
        <v>0</v>
      </c>
      <c r="HF104" s="80">
        <f t="shared" ca="1" si="77"/>
        <v>0</v>
      </c>
      <c r="HG104" s="80">
        <f t="shared" ca="1" si="77"/>
        <v>0</v>
      </c>
      <c r="HH104" s="80">
        <f t="shared" ca="1" si="77"/>
        <v>0</v>
      </c>
      <c r="HI104" s="80">
        <f t="shared" ca="1" si="77"/>
        <v>0</v>
      </c>
      <c r="HJ104" s="80">
        <f t="shared" ca="1" si="77"/>
        <v>0</v>
      </c>
      <c r="HK104" s="80">
        <f t="shared" ca="1" si="77"/>
        <v>0</v>
      </c>
      <c r="HL104" s="80">
        <f t="shared" ca="1" si="77"/>
        <v>0</v>
      </c>
    </row>
    <row r="105" spans="1:220" s="80" customFormat="1" ht="26" x14ac:dyDescent="0.2">
      <c r="A105" s="268">
        <v>108</v>
      </c>
      <c r="B105" s="269" t="s">
        <v>2458</v>
      </c>
      <c r="C105" s="269" t="s">
        <v>2463</v>
      </c>
      <c r="D105" s="270" t="s">
        <v>2515</v>
      </c>
      <c r="E105" s="250"/>
      <c r="G105" s="80">
        <v>9</v>
      </c>
      <c r="H105" s="280" t="str" cm="1">
        <f t="array" ref="H105">INDEX(コード化!$CG$5:$CQ$110,H$3-6,$G105)</f>
        <v>900000</v>
      </c>
      <c r="I105" s="280" t="str" cm="1">
        <f t="array" ref="I105">INDEX(コード化!$CG$5:$CQ$110,I$3-6,$G105)</f>
        <v>900000</v>
      </c>
      <c r="J105" s="280" t="str" cm="1">
        <f t="array" ref="J105">INDEX(コード化!$CG$5:$CQ$110,J$3-6,$G105)</f>
        <v>900000</v>
      </c>
      <c r="K105" s="280" t="str" cm="1">
        <f t="array" ref="K105">INDEX(コード化!$CG$5:$CQ$110,K$3-6,$G105)</f>
        <v>900000</v>
      </c>
      <c r="L105" s="280" t="str" cm="1">
        <f t="array" ref="L105">INDEX(コード化!$CG$5:$CQ$110,L$3-6,$G105)</f>
        <v>900000</v>
      </c>
      <c r="M105" s="280" t="str" cm="1">
        <f t="array" ref="M105">INDEX(コード化!$CG$5:$CQ$110,M$3-6,$G105)</f>
        <v>900000</v>
      </c>
      <c r="N105" s="280" t="str" cm="1">
        <f t="array" aca="1" ref="N105" ca="1">INDEX(コード化!$CG$5:$CQ$110,N$3-6,$G105)</f>
        <v>900000</v>
      </c>
      <c r="O105" s="280" t="str" cm="1">
        <f t="array" aca="1" ref="O105" ca="1">INDEX(コード化!$CG$5:$CQ$110,O$3-6,$G105)</f>
        <v>900000</v>
      </c>
      <c r="P105" s="280" t="str" cm="1">
        <f t="array" aca="1" ref="P105" ca="1">INDEX(コード化!$CG$5:$CQ$110,P$3-6,$G105)</f>
        <v>900000</v>
      </c>
      <c r="Q105" s="280" t="str" cm="1">
        <f t="array" aca="1" ref="Q105" ca="1">INDEX(コード化!$CG$5:$CQ$110,Q$3-6,$G105)</f>
        <v>900000</v>
      </c>
      <c r="R105" s="280" t="str" cm="1">
        <f t="array" aca="1" ref="R105" ca="1">INDEX(コード化!$CG$5:$CQ$110,R$3-6,$G105)</f>
        <v>900000</v>
      </c>
      <c r="S105" s="280" t="str" cm="1">
        <f t="array" aca="1" ref="S105" ca="1">INDEX(コード化!$CG$5:$CQ$110,S$3-6,$G105)</f>
        <v>900000</v>
      </c>
      <c r="T105" s="280" t="str" cm="1">
        <f t="array" aca="1" ref="T105" ca="1">INDEX(コード化!$CG$5:$CQ$110,T$3-6,$G105)</f>
        <v>900000</v>
      </c>
      <c r="U105" s="280" t="str" cm="1">
        <f t="array" aca="1" ref="U105" ca="1">INDEX(コード化!$CG$5:$CQ$110,U$3-6,$G105)</f>
        <v>900000</v>
      </c>
      <c r="V105" s="280" t="str" cm="1">
        <f t="array" aca="1" ref="V105" ca="1">INDEX(コード化!$CG$5:$CQ$110,V$3-6,$G105)</f>
        <v>900000</v>
      </c>
      <c r="W105" s="280" t="str" cm="1">
        <f t="array" aca="1" ref="W105" ca="1">INDEX(コード化!$CG$5:$CQ$110,W$3-6,$G105)</f>
        <v>900000</v>
      </c>
      <c r="X105" s="280" t="str" cm="1">
        <f t="array" aca="1" ref="X105" ca="1">INDEX(コード化!$CG$5:$CQ$110,X$3-6,$G105)</f>
        <v>900000</v>
      </c>
      <c r="Y105" s="280" t="str" cm="1">
        <f t="array" aca="1" ref="Y105" ca="1">INDEX(コード化!$CG$5:$CQ$110,Y$3-6,$G105)</f>
        <v>900000</v>
      </c>
      <c r="Z105" s="280" t="str" cm="1">
        <f t="array" aca="1" ref="Z105" ca="1">INDEX(コード化!$CG$5:$CQ$110,Z$3-6,$G105)</f>
        <v>900000</v>
      </c>
      <c r="AA105" s="280" t="str" cm="1">
        <f t="array" aca="1" ref="AA105" ca="1">INDEX(コード化!$CG$5:$CQ$110,AA$3-6,$G105)</f>
        <v>900000</v>
      </c>
      <c r="AB105" s="280" t="str" cm="1">
        <f t="array" aca="1" ref="AB105" ca="1">INDEX(コード化!$CG$5:$CQ$110,AB$3-6,$G105)</f>
        <v>900000</v>
      </c>
      <c r="AC105" s="280" t="str" cm="1">
        <f t="array" aca="1" ref="AC105" ca="1">INDEX(コード化!$CG$5:$CQ$110,AC$3-6,$G105)</f>
        <v>900000</v>
      </c>
      <c r="AD105" s="280" t="str" cm="1">
        <f t="array" aca="1" ref="AD105" ca="1">INDEX(コード化!$CG$5:$CQ$110,AD$3-6,$G105)</f>
        <v>900000</v>
      </c>
      <c r="AE105" s="280" t="str" cm="1">
        <f t="array" aca="1" ref="AE105" ca="1">INDEX(コード化!$CG$5:$CQ$110,AE$3-6,$G105)</f>
        <v>900000</v>
      </c>
      <c r="AF105" s="280" t="str" cm="1">
        <f t="array" aca="1" ref="AF105" ca="1">INDEX(コード化!$CG$5:$CQ$110,AF$3-6,$G105)</f>
        <v>900000</v>
      </c>
      <c r="AG105" s="280" t="str" cm="1">
        <f t="array" aca="1" ref="AG105" ca="1">INDEX(コード化!$CG$5:$CQ$110,AG$3-6,$G105)</f>
        <v>900000</v>
      </c>
      <c r="AH105" s="280" t="str" cm="1">
        <f t="array" aca="1" ref="AH105" ca="1">INDEX(コード化!$CG$5:$CQ$110,AH$3-6,$G105)</f>
        <v>900000</v>
      </c>
      <c r="AI105" s="280" t="str" cm="1">
        <f t="array" aca="1" ref="AI105" ca="1">INDEX(コード化!$CG$5:$CQ$110,AI$3-6,$G105)</f>
        <v>900000</v>
      </c>
      <c r="AJ105" s="280" t="str" cm="1">
        <f t="array" aca="1" ref="AJ105" ca="1">INDEX(コード化!$CG$5:$CQ$110,AJ$3-6,$G105)</f>
        <v>900000</v>
      </c>
      <c r="AK105" s="280" t="str" cm="1">
        <f t="array" aca="1" ref="AK105" ca="1">INDEX(コード化!$CG$5:$CQ$110,AK$3-6,$G105)</f>
        <v>900000</v>
      </c>
      <c r="AL105" s="280" t="str" cm="1">
        <f t="array" aca="1" ref="AL105" ca="1">INDEX(コード化!$CG$5:$CQ$110,AL$3-6,$G105)</f>
        <v>900000</v>
      </c>
      <c r="AM105" s="280" t="str" cm="1">
        <f t="array" aca="1" ref="AM105" ca="1">INDEX(コード化!$CG$5:$CQ$110,AM$3-6,$G105)</f>
        <v>900000</v>
      </c>
      <c r="AN105" s="280" t="str" cm="1">
        <f t="array" aca="1" ref="AN105" ca="1">INDEX(コード化!$CG$5:$CQ$110,AN$3-6,$G105)</f>
        <v>900000</v>
      </c>
      <c r="AO105" s="280" t="str" cm="1">
        <f t="array" aca="1" ref="AO105" ca="1">INDEX(コード化!$CG$5:$CQ$110,AO$3-6,$G105)</f>
        <v>900000</v>
      </c>
      <c r="AP105" s="280" t="str" cm="1">
        <f t="array" aca="1" ref="AP105" ca="1">INDEX(コード化!$CG$5:$CQ$110,AP$3-6,$G105)</f>
        <v>900000</v>
      </c>
      <c r="AQ105" s="280" t="str" cm="1">
        <f t="array" aca="1" ref="AQ105" ca="1">INDEX(コード化!$CG$5:$CQ$110,AQ$3-6,$G105)</f>
        <v>900000</v>
      </c>
      <c r="AR105" s="280" t="str" cm="1">
        <f t="array" aca="1" ref="AR105" ca="1">INDEX(コード化!$CG$5:$CQ$110,AR$3-6,$G105)</f>
        <v>900000</v>
      </c>
      <c r="AS105" s="280" t="str" cm="1">
        <f t="array" aca="1" ref="AS105" ca="1">INDEX(コード化!$CG$5:$CQ$110,AS$3-6,$G105)</f>
        <v>900000</v>
      </c>
      <c r="AT105" s="280" t="str" cm="1">
        <f t="array" aca="1" ref="AT105" ca="1">INDEX(コード化!$CG$5:$CQ$110,AT$3-6,$G105)</f>
        <v>900000</v>
      </c>
      <c r="AU105" s="280" t="str" cm="1">
        <f t="array" aca="1" ref="AU105" ca="1">INDEX(コード化!$CG$5:$CQ$110,AU$3-6,$G105)</f>
        <v>900000</v>
      </c>
      <c r="AV105" s="280" t="str" cm="1">
        <f t="array" aca="1" ref="AV105" ca="1">INDEX(コード化!$CG$5:$CQ$110,AV$3-6,$G105)</f>
        <v>900000</v>
      </c>
      <c r="AW105" s="280" t="str" cm="1">
        <f t="array" aca="1" ref="AW105" ca="1">INDEX(コード化!$CG$5:$CQ$110,AW$3-6,$G105)</f>
        <v>900000</v>
      </c>
      <c r="AX105" s="280" t="str" cm="1">
        <f t="array" aca="1" ref="AX105" ca="1">INDEX(コード化!$CG$5:$CQ$110,AX$3-6,$G105)</f>
        <v>900000</v>
      </c>
      <c r="AY105" s="280" t="str" cm="1">
        <f t="array" aca="1" ref="AY105" ca="1">INDEX(コード化!$CG$5:$CQ$110,AY$3-6,$G105)</f>
        <v>900000</v>
      </c>
      <c r="AZ105" s="280" t="str" cm="1">
        <f t="array" aca="1" ref="AZ105" ca="1">INDEX(コード化!$CG$5:$CQ$110,AZ$3-6,$G105)</f>
        <v>900000</v>
      </c>
      <c r="BA105" s="280" t="str" cm="1">
        <f t="array" aca="1" ref="BA105" ca="1">INDEX(コード化!$CG$5:$CQ$110,BA$3-6,$G105)</f>
        <v>900000</v>
      </c>
      <c r="BB105" s="280" t="str" cm="1">
        <f t="array" aca="1" ref="BB105" ca="1">INDEX(コード化!$CG$5:$CQ$110,BB$3-6,$G105)</f>
        <v>900000</v>
      </c>
      <c r="BC105" s="280" t="str" cm="1">
        <f t="array" aca="1" ref="BC105" ca="1">INDEX(コード化!$CG$5:$CQ$110,BC$3-6,$G105)</f>
        <v>900000</v>
      </c>
      <c r="BD105" s="280" t="str" cm="1">
        <f t="array" aca="1" ref="BD105" ca="1">INDEX(コード化!$CG$5:$CQ$110,BD$3-6,$G105)</f>
        <v>900000</v>
      </c>
      <c r="BE105" s="280" t="str" cm="1">
        <f t="array" aca="1" ref="BE105" ca="1">INDEX(コード化!$CG$5:$CQ$110,BE$3-6,$G105)</f>
        <v>900000</v>
      </c>
      <c r="BF105" s="280" t="str" cm="1">
        <f t="array" aca="1" ref="BF105" ca="1">INDEX(コード化!$CG$5:$CQ$110,BF$3-6,$G105)</f>
        <v>900000</v>
      </c>
      <c r="BG105" s="280" t="str" cm="1">
        <f t="array" aca="1" ref="BG105" ca="1">INDEX(コード化!$CG$5:$CQ$110,BG$3-6,$G105)</f>
        <v>900000</v>
      </c>
      <c r="BH105" s="280" t="str" cm="1">
        <f t="array" aca="1" ref="BH105" ca="1">INDEX(コード化!$CG$5:$CQ$110,BH$3-6,$G105)</f>
        <v>900000</v>
      </c>
      <c r="BI105" s="280" t="str" cm="1">
        <f t="array" aca="1" ref="BI105" ca="1">INDEX(コード化!$CG$5:$CQ$110,BI$3-6,$G105)</f>
        <v>900000</v>
      </c>
      <c r="BJ105" s="280" t="str" cm="1">
        <f t="array" aca="1" ref="BJ105" ca="1">INDEX(コード化!$CG$5:$CQ$110,BJ$3-6,$G105)</f>
        <v>900000</v>
      </c>
      <c r="BK105" s="280" t="str" cm="1">
        <f t="array" aca="1" ref="BK105" ca="1">INDEX(コード化!$CG$5:$CQ$110,BK$3-6,$G105)</f>
        <v>900000</v>
      </c>
      <c r="BL105" s="280" t="str" cm="1">
        <f t="array" aca="1" ref="BL105" ca="1">INDEX(コード化!$CG$5:$CQ$110,BL$3-6,$G105)</f>
        <v>900000</v>
      </c>
      <c r="BM105" s="280" t="str" cm="1">
        <f t="array" aca="1" ref="BM105" ca="1">INDEX(コード化!$CG$5:$CQ$110,BM$3-6,$G105)</f>
        <v>900000</v>
      </c>
      <c r="BN105" s="280" t="str" cm="1">
        <f t="array" aca="1" ref="BN105" ca="1">INDEX(コード化!$CG$5:$CQ$110,BN$3-6,$G105)</f>
        <v>900000</v>
      </c>
      <c r="BO105" s="280" t="str" cm="1">
        <f t="array" aca="1" ref="BO105" ca="1">INDEX(コード化!$CG$5:$CQ$110,BO$3-6,$G105)</f>
        <v>900000</v>
      </c>
      <c r="BP105" s="280" t="str" cm="1">
        <f t="array" aca="1" ref="BP105" ca="1">INDEX(コード化!$CG$5:$CQ$110,BP$3-6,$G105)</f>
        <v>900000</v>
      </c>
      <c r="BQ105" s="280" t="str" cm="1">
        <f t="array" aca="1" ref="BQ105" ca="1">INDEX(コード化!$CG$5:$CQ$110,BQ$3-6,$G105)</f>
        <v>900000</v>
      </c>
      <c r="BR105" s="280" t="str" cm="1">
        <f t="array" aca="1" ref="BR105" ca="1">INDEX(コード化!$CG$5:$CQ$110,BR$3-6,$G105)</f>
        <v>900000</v>
      </c>
      <c r="BS105" s="280" t="str" cm="1">
        <f t="array" aca="1" ref="BS105" ca="1">INDEX(コード化!$CG$5:$CQ$110,BS$3-6,$G105)</f>
        <v>900000</v>
      </c>
      <c r="BT105" s="280" t="str" cm="1">
        <f t="array" aca="1" ref="BT105" ca="1">INDEX(コード化!$CG$5:$CQ$110,BT$3-6,$G105)</f>
        <v>900000</v>
      </c>
      <c r="BU105" s="280" t="str" cm="1">
        <f t="array" aca="1" ref="BU105" ca="1">INDEX(コード化!$CG$5:$CQ$110,BU$3-6,$G105)</f>
        <v>900000</v>
      </c>
      <c r="BV105" s="280" t="str" cm="1">
        <f t="array" aca="1" ref="BV105" ca="1">INDEX(コード化!$CG$5:$CQ$110,BV$3-6,$G105)</f>
        <v>900000</v>
      </c>
      <c r="BW105" s="280" t="str" cm="1">
        <f t="array" aca="1" ref="BW105" ca="1">INDEX(コード化!$CG$5:$CQ$110,BW$3-6,$G105)</f>
        <v>900000</v>
      </c>
      <c r="BX105" s="280" t="str" cm="1">
        <f t="array" aca="1" ref="BX105" ca="1">INDEX(コード化!$CG$5:$CQ$110,BX$3-6,$G105)</f>
        <v>900000</v>
      </c>
      <c r="BY105" s="280" t="str" cm="1">
        <f t="array" aca="1" ref="BY105" ca="1">INDEX(コード化!$CG$5:$CQ$110,BY$3-6,$G105)</f>
        <v>900000</v>
      </c>
      <c r="BZ105" s="280" t="str" cm="1">
        <f t="array" aca="1" ref="BZ105" ca="1">INDEX(コード化!$CG$5:$CQ$110,BZ$3-6,$G105)</f>
        <v>900000</v>
      </c>
      <c r="CA105" s="280" t="str" cm="1">
        <f t="array" aca="1" ref="CA105" ca="1">INDEX(コード化!$CG$5:$CQ$110,CA$3-6,$G105)</f>
        <v>900000</v>
      </c>
      <c r="CB105" s="280" t="str" cm="1">
        <f t="array" aca="1" ref="CB105" ca="1">INDEX(コード化!$CG$5:$CQ$110,CB$3-6,$G105)</f>
        <v>900000</v>
      </c>
      <c r="CC105" s="280" t="str" cm="1">
        <f t="array" aca="1" ref="CC105" ca="1">INDEX(コード化!$CG$5:$CQ$110,CC$3-6,$G105)</f>
        <v>900000</v>
      </c>
      <c r="CD105" s="280" t="str" cm="1">
        <f t="array" aca="1" ref="CD105" ca="1">INDEX(コード化!$CG$5:$CQ$110,CD$3-6,$G105)</f>
        <v>900000</v>
      </c>
      <c r="CE105" s="280" t="str" cm="1">
        <f t="array" aca="1" ref="CE105" ca="1">INDEX(コード化!$CG$5:$CQ$110,CE$3-6,$G105)</f>
        <v>900000</v>
      </c>
      <c r="CF105" s="280" t="str" cm="1">
        <f t="array" aca="1" ref="CF105" ca="1">INDEX(コード化!$CG$5:$CQ$110,CF$3-6,$G105)</f>
        <v>900000</v>
      </c>
      <c r="CG105" s="280" t="str" cm="1">
        <f t="array" aca="1" ref="CG105" ca="1">INDEX(コード化!$CG$5:$CQ$110,CG$3-6,$G105)</f>
        <v>900000</v>
      </c>
      <c r="CH105" s="280" t="str" cm="1">
        <f t="array" aca="1" ref="CH105" ca="1">INDEX(コード化!$CG$5:$CQ$110,CH$3-6,$G105)</f>
        <v>900000</v>
      </c>
      <c r="CI105" s="280" t="str" cm="1">
        <f t="array" aca="1" ref="CI105" ca="1">INDEX(コード化!$CG$5:$CQ$110,CI$3-6,$G105)</f>
        <v>900000</v>
      </c>
      <c r="CJ105" s="280" t="str" cm="1">
        <f t="array" aca="1" ref="CJ105" ca="1">INDEX(コード化!$CG$5:$CQ$110,CJ$3-6,$G105)</f>
        <v>900000</v>
      </c>
      <c r="CK105" s="280" t="str" cm="1">
        <f t="array" aca="1" ref="CK105" ca="1">INDEX(コード化!$CG$5:$CQ$110,CK$3-6,$G105)</f>
        <v>900000</v>
      </c>
      <c r="CL105" s="280" t="str" cm="1">
        <f t="array" aca="1" ref="CL105" ca="1">INDEX(コード化!$CG$5:$CQ$110,CL$3-6,$G105)</f>
        <v>900000</v>
      </c>
      <c r="CM105" s="280" t="str" cm="1">
        <f t="array" aca="1" ref="CM105" ca="1">INDEX(コード化!$CG$5:$CQ$110,CM$3-6,$G105)</f>
        <v>900000</v>
      </c>
      <c r="CN105" s="280" t="str" cm="1">
        <f t="array" aca="1" ref="CN105" ca="1">INDEX(コード化!$CG$5:$CQ$110,CN$3-6,$G105)</f>
        <v>900000</v>
      </c>
      <c r="CO105" s="280" t="str" cm="1">
        <f t="array" aca="1" ref="CO105" ca="1">INDEX(コード化!$CG$5:$CQ$110,CO$3-6,$G105)</f>
        <v>900000</v>
      </c>
      <c r="CP105" s="280" t="str" cm="1">
        <f t="array" aca="1" ref="CP105" ca="1">INDEX(コード化!$CG$5:$CQ$110,CP$3-6,$G105)</f>
        <v>900000</v>
      </c>
      <c r="CQ105" s="280" t="str" cm="1">
        <f t="array" aca="1" ref="CQ105" ca="1">INDEX(コード化!$CG$5:$CQ$110,CQ$3-6,$G105)</f>
        <v>900000</v>
      </c>
      <c r="CR105" s="280" t="str" cm="1">
        <f t="array" aca="1" ref="CR105" ca="1">INDEX(コード化!$CG$5:$CQ$110,CR$3-6,$G105)</f>
        <v>900000</v>
      </c>
      <c r="CS105" s="280" t="str" cm="1">
        <f t="array" aca="1" ref="CS105" ca="1">INDEX(コード化!$CG$5:$CQ$110,CS$3-6,$G105)</f>
        <v>900000</v>
      </c>
      <c r="CT105" s="280" t="str" cm="1">
        <f t="array" aca="1" ref="CT105" ca="1">INDEX(コード化!$CG$5:$CQ$110,CT$3-6,$G105)</f>
        <v>900000</v>
      </c>
      <c r="CU105" s="280" t="str" cm="1">
        <f t="array" aca="1" ref="CU105" ca="1">INDEX(コード化!$CG$5:$CQ$110,CU$3-6,$G105)</f>
        <v>900000</v>
      </c>
      <c r="CV105" s="280" t="str" cm="1">
        <f t="array" aca="1" ref="CV105" ca="1">INDEX(コード化!$CG$5:$CQ$110,CV$3-6,$G105)</f>
        <v>900000</v>
      </c>
      <c r="CW105" s="280" t="str" cm="1">
        <f t="array" aca="1" ref="CW105" ca="1">INDEX(コード化!$CG$5:$CQ$110,CW$3-6,$G105)</f>
        <v>900000</v>
      </c>
      <c r="CX105" s="280" t="str" cm="1">
        <f t="array" aca="1" ref="CX105" ca="1">INDEX(コード化!$CG$5:$CQ$110,CX$3-6,$G105)</f>
        <v>900000</v>
      </c>
      <c r="CY105" s="280" t="str" cm="1">
        <f t="array" aca="1" ref="CY105" ca="1">INDEX(コード化!$CG$5:$CQ$110,CY$3-6,$G105)</f>
        <v>900000</v>
      </c>
      <c r="CZ105" s="280" t="str" cm="1">
        <f t="array" aca="1" ref="CZ105" ca="1">INDEX(コード化!$CG$5:$CQ$110,CZ$3-6,$G105)</f>
        <v>900000</v>
      </c>
      <c r="DA105" s="280" t="str" cm="1">
        <f t="array" aca="1" ref="DA105" ca="1">INDEX(コード化!$CG$5:$CQ$110,DA$3-6,$G105)</f>
        <v>900000</v>
      </c>
      <c r="DB105" s="280" t="str" cm="1">
        <f t="array" aca="1" ref="DB105" ca="1">INDEX(コード化!$CG$5:$CQ$110,DB$3-6,$G105)</f>
        <v>900000</v>
      </c>
      <c r="DC105" s="280" t="str" cm="1">
        <f t="array" aca="1" ref="DC105" ca="1">INDEX(コード化!$CG$5:$CQ$110,DC$3-6,$G105)</f>
        <v>900000</v>
      </c>
      <c r="DD105" s="280" t="str" cm="1">
        <f t="array" aca="1" ref="DD105" ca="1">INDEX(コード化!$CG$5:$CQ$110,DD$3-6,$G105)</f>
        <v>900000</v>
      </c>
      <c r="DE105" s="280" t="str" cm="1">
        <f t="array" aca="1" ref="DE105" ca="1">INDEX(コード化!$CG$5:$CQ$110,DE$3-6,$G105)</f>
        <v>900000</v>
      </c>
      <c r="DF105" s="280" t="str" cm="1">
        <f t="array" aca="1" ref="DF105" ca="1">INDEX(コード化!$CG$5:$CQ$110,DF$3-6,$G105)</f>
        <v>900000</v>
      </c>
      <c r="DG105" s="280" t="str" cm="1">
        <f t="array" aca="1" ref="DG105" ca="1">INDEX(コード化!$CG$5:$CQ$110,DG$3-6,$G105)</f>
        <v>900000</v>
      </c>
      <c r="DH105" s="280" t="str" cm="1">
        <f t="array" aca="1" ref="DH105" ca="1">INDEX(コード化!$CG$5:$CQ$110,DH$3-6,$G105)</f>
        <v>900000</v>
      </c>
      <c r="DI105" s="280" t="str" cm="1">
        <f t="array" aca="1" ref="DI105" ca="1">INDEX(コード化!$CG$5:$CQ$110,DI$3-6,$G105)</f>
        <v>900000</v>
      </c>
      <c r="DK105" s="80" cm="1">
        <f t="array" ref="DK105">_xlfn.IFS(AND(MID(H105,3,1)="8",MID(H105,4,1)="4"),1,AND(MID(H105,3,1)="8",MID(H105,4,1)="1"),1,TRUE,0)</f>
        <v>0</v>
      </c>
      <c r="DL105" s="80" cm="1">
        <f t="array" ref="DL105">_xlfn.IFS(AND(MID(I105,3,1)="8",MID(I105,4,1)="4"),1,AND(MID(I105,3,1)="8",MID(I105,4,1)="1"),1,TRUE,0)</f>
        <v>0</v>
      </c>
      <c r="DM105" s="80" cm="1">
        <f t="array" ref="DM105">_xlfn.IFS(AND(MID(J105,3,1)="8",MID(J105,4,1)="4"),1,AND(MID(J105,3,1)="8",MID(J105,4,1)="1"),1,TRUE,0)</f>
        <v>0</v>
      </c>
      <c r="DN105" s="80" cm="1">
        <f t="array" ref="DN105">_xlfn.IFS(AND(MID(K105,3,1)="8",MID(K105,4,1)="4"),1,AND(MID(K105,3,1)="8",MID(K105,4,1)="1"),1,TRUE,0)</f>
        <v>0</v>
      </c>
      <c r="DO105" s="80" cm="1">
        <f t="array" ref="DO105">_xlfn.IFS(AND(MID(L105,3,1)="8",MID(L105,4,1)="4"),1,AND(MID(L105,3,1)="8",MID(L105,4,1)="1"),1,TRUE,0)</f>
        <v>0</v>
      </c>
      <c r="DP105" s="80" cm="1">
        <f t="array" ref="DP105">_xlfn.IFS(AND(MID(M105,3,1)="8",MID(M105,4,1)="4"),1,AND(MID(M105,3,1)="8",MID(M105,4,1)="1"),1,TRUE,0)</f>
        <v>0</v>
      </c>
      <c r="DQ105" s="80" cm="1">
        <f t="array" aca="1" ref="DQ105" ca="1">_xlfn.IFS(AND(MID(N105,3,1)="8",MID(N105,4,1)="4"),1,AND(MID(N105,3,1)="8",MID(N105,4,1)="1"),1,TRUE,0)</f>
        <v>0</v>
      </c>
      <c r="DR105" s="80" cm="1">
        <f t="array" aca="1" ref="DR105" ca="1">_xlfn.IFS(AND(MID(O105,3,1)="8",MID(O105,4,1)="4"),1,AND(MID(O105,3,1)="8",MID(O105,4,1)="1"),1,TRUE,0)</f>
        <v>0</v>
      </c>
      <c r="DS105" s="80" cm="1">
        <f t="array" aca="1" ref="DS105" ca="1">_xlfn.IFS(AND(MID(P105,3,1)="8",MID(P105,4,1)="4"),1,AND(MID(P105,3,1)="8",MID(P105,4,1)="1"),1,TRUE,0)</f>
        <v>0</v>
      </c>
      <c r="DT105" s="80" cm="1">
        <f t="array" aca="1" ref="DT105" ca="1">_xlfn.IFS(AND(MID(Q105,3,1)="8",MID(Q105,4,1)="4"),1,AND(MID(Q105,3,1)="8",MID(Q105,4,1)="1"),1,TRUE,0)</f>
        <v>0</v>
      </c>
      <c r="DU105" s="80" cm="1">
        <f t="array" aca="1" ref="DU105" ca="1">_xlfn.IFS(AND(MID(R105,3,1)="8",MID(R105,4,1)="4"),1,AND(MID(R105,3,1)="8",MID(R105,4,1)="1"),1,TRUE,0)</f>
        <v>0</v>
      </c>
      <c r="DV105" s="80" cm="1">
        <f t="array" aca="1" ref="DV105" ca="1">_xlfn.IFS(AND(MID(S105,3,1)="8",MID(S105,4,1)="4"),1,AND(MID(S105,3,1)="8",MID(S105,4,1)="1"),1,TRUE,0)</f>
        <v>0</v>
      </c>
      <c r="DW105" s="80" cm="1">
        <f t="array" aca="1" ref="DW105" ca="1">_xlfn.IFS(AND(MID(T105,3,1)="8",MID(T105,4,1)="4"),1,AND(MID(T105,3,1)="8",MID(T105,4,1)="1"),1,TRUE,0)</f>
        <v>0</v>
      </c>
      <c r="DX105" s="80" cm="1">
        <f t="array" aca="1" ref="DX105" ca="1">_xlfn.IFS(AND(MID(U105,3,1)="8",MID(U105,4,1)="4"),1,AND(MID(U105,3,1)="8",MID(U105,4,1)="1"),1,TRUE,0)</f>
        <v>0</v>
      </c>
      <c r="DY105" s="80" cm="1">
        <f t="array" aca="1" ref="DY105" ca="1">_xlfn.IFS(AND(MID(V105,3,1)="8",MID(V105,4,1)="4"),1,AND(MID(V105,3,1)="8",MID(V105,4,1)="1"),1,TRUE,0)</f>
        <v>0</v>
      </c>
      <c r="DZ105" s="80" cm="1">
        <f t="array" aca="1" ref="DZ105" ca="1">_xlfn.IFS(AND(MID(W105,3,1)="8",MID(W105,4,1)="4"),1,AND(MID(W105,3,1)="8",MID(W105,4,1)="1"),1,TRUE,0)</f>
        <v>0</v>
      </c>
      <c r="EA105" s="80" cm="1">
        <f t="array" aca="1" ref="EA105" ca="1">_xlfn.IFS(AND(MID(X105,3,1)="8",MID(X105,4,1)="4"),1,AND(MID(X105,3,1)="8",MID(X105,4,1)="1"),1,TRUE,0)</f>
        <v>0</v>
      </c>
      <c r="EB105" s="80" cm="1">
        <f t="array" aca="1" ref="EB105" ca="1">_xlfn.IFS(AND(MID(Y105,3,1)="8",MID(Y105,4,1)="4"),1,AND(MID(Y105,3,1)="8",MID(Y105,4,1)="1"),1,TRUE,0)</f>
        <v>0</v>
      </c>
      <c r="EC105" s="80" cm="1">
        <f t="array" aca="1" ref="EC105" ca="1">_xlfn.IFS(AND(MID(Z105,3,1)="8",MID(Z105,4,1)="4"),1,AND(MID(Z105,3,1)="8",MID(Z105,4,1)="1"),1,TRUE,0)</f>
        <v>0</v>
      </c>
      <c r="ED105" s="80" cm="1">
        <f t="array" aca="1" ref="ED105" ca="1">_xlfn.IFS(AND(MID(AA105,3,1)="8",MID(AA105,4,1)="4"),1,AND(MID(AA105,3,1)="8",MID(AA105,4,1)="1"),1,TRUE,0)</f>
        <v>0</v>
      </c>
      <c r="EE105" s="80" cm="1">
        <f t="array" aca="1" ref="EE105" ca="1">_xlfn.IFS(AND(MID(AB105,3,1)="8",MID(AB105,4,1)="4"),1,AND(MID(AB105,3,1)="8",MID(AB105,4,1)="1"),1,TRUE,0)</f>
        <v>0</v>
      </c>
      <c r="EF105" s="80" cm="1">
        <f t="array" aca="1" ref="EF105" ca="1">_xlfn.IFS(AND(MID(AC105,3,1)="8",MID(AC105,4,1)="4"),1,AND(MID(AC105,3,1)="8",MID(AC105,4,1)="1"),1,TRUE,0)</f>
        <v>0</v>
      </c>
      <c r="EG105" s="80" cm="1">
        <f t="array" aca="1" ref="EG105" ca="1">_xlfn.IFS(AND(MID(AD105,3,1)="8",MID(AD105,4,1)="4"),1,AND(MID(AD105,3,1)="8",MID(AD105,4,1)="1"),1,TRUE,0)</f>
        <v>0</v>
      </c>
      <c r="EH105" s="80" cm="1">
        <f t="array" aca="1" ref="EH105" ca="1">_xlfn.IFS(AND(MID(AE105,3,1)="8",MID(AE105,4,1)="4"),1,AND(MID(AE105,3,1)="8",MID(AE105,4,1)="1"),1,TRUE,0)</f>
        <v>0</v>
      </c>
      <c r="EI105" s="80" cm="1">
        <f t="array" aca="1" ref="EI105" ca="1">_xlfn.IFS(AND(MID(AF105,3,1)="8",MID(AF105,4,1)="4"),1,AND(MID(AF105,3,1)="8",MID(AF105,4,1)="1"),1,TRUE,0)</f>
        <v>0</v>
      </c>
      <c r="EJ105" s="80" cm="1">
        <f t="array" aca="1" ref="EJ105" ca="1">_xlfn.IFS(AND(MID(AG105,3,1)="8",MID(AG105,4,1)="4"),1,AND(MID(AG105,3,1)="8",MID(AG105,4,1)="1"),1,TRUE,0)</f>
        <v>0</v>
      </c>
      <c r="EK105" s="80" cm="1">
        <f t="array" aca="1" ref="EK105" ca="1">_xlfn.IFS(AND(MID(AH105,3,1)="8",MID(AH105,4,1)="4"),1,AND(MID(AH105,3,1)="8",MID(AH105,4,1)="1"),1,TRUE,0)</f>
        <v>0</v>
      </c>
      <c r="EL105" s="80" cm="1">
        <f t="array" aca="1" ref="EL105" ca="1">_xlfn.IFS(AND(MID(AI105,3,1)="8",MID(AI105,4,1)="4"),1,AND(MID(AI105,3,1)="8",MID(AI105,4,1)="1"),1,TRUE,0)</f>
        <v>0</v>
      </c>
      <c r="EM105" s="80" cm="1">
        <f t="array" aca="1" ref="EM105" ca="1">_xlfn.IFS(AND(MID(AJ105,3,1)="8",MID(AJ105,4,1)="4"),1,AND(MID(AJ105,3,1)="8",MID(AJ105,4,1)="1"),1,TRUE,0)</f>
        <v>0</v>
      </c>
      <c r="EN105" s="80" cm="1">
        <f t="array" aca="1" ref="EN105" ca="1">_xlfn.IFS(AND(MID(AK105,3,1)="8",MID(AK105,4,1)="4"),1,AND(MID(AK105,3,1)="8",MID(AK105,4,1)="1"),1,TRUE,0)</f>
        <v>0</v>
      </c>
      <c r="EO105" s="80" cm="1">
        <f t="array" aca="1" ref="EO105" ca="1">_xlfn.IFS(AND(MID(AL105,3,1)="8",MID(AL105,4,1)="4"),1,AND(MID(AL105,3,1)="8",MID(AL105,4,1)="1"),1,TRUE,0)</f>
        <v>0</v>
      </c>
      <c r="EP105" s="80" cm="1">
        <f t="array" aca="1" ref="EP105" ca="1">_xlfn.IFS(AND(MID(AM105,3,1)="8",MID(AM105,4,1)="4"),1,AND(MID(AM105,3,1)="8",MID(AM105,4,1)="1"),1,TRUE,0)</f>
        <v>0</v>
      </c>
      <c r="EQ105" s="80" cm="1">
        <f t="array" aca="1" ref="EQ105" ca="1">_xlfn.IFS(AND(MID(AN105,3,1)="8",MID(AN105,4,1)="4"),1,AND(MID(AN105,3,1)="8",MID(AN105,4,1)="1"),1,TRUE,0)</f>
        <v>0</v>
      </c>
      <c r="ER105" s="80" cm="1">
        <f t="array" aca="1" ref="ER105" ca="1">_xlfn.IFS(AND(MID(AO105,3,1)="8",MID(AO105,4,1)="4"),1,AND(MID(AO105,3,1)="8",MID(AO105,4,1)="1"),1,TRUE,0)</f>
        <v>0</v>
      </c>
      <c r="ES105" s="80" cm="1">
        <f t="array" aca="1" ref="ES105" ca="1">_xlfn.IFS(AND(MID(AP105,3,1)="8",MID(AP105,4,1)="4"),1,AND(MID(AP105,3,1)="8",MID(AP105,4,1)="1"),1,TRUE,0)</f>
        <v>0</v>
      </c>
      <c r="ET105" s="80" cm="1">
        <f t="array" aca="1" ref="ET105" ca="1">_xlfn.IFS(AND(MID(AQ105,3,1)="8",MID(AQ105,4,1)="4"),1,AND(MID(AQ105,3,1)="8",MID(AQ105,4,1)="1"),1,TRUE,0)</f>
        <v>0</v>
      </c>
      <c r="EU105" s="80" cm="1">
        <f t="array" aca="1" ref="EU105" ca="1">_xlfn.IFS(AND(MID(AR105,3,1)="8",MID(AR105,4,1)="4"),1,AND(MID(AR105,3,1)="8",MID(AR105,4,1)="1"),1,TRUE,0)</f>
        <v>0</v>
      </c>
      <c r="EV105" s="80" cm="1">
        <f t="array" aca="1" ref="EV105" ca="1">_xlfn.IFS(AND(MID(AS105,3,1)="8",MID(AS105,4,1)="4"),1,AND(MID(AS105,3,1)="8",MID(AS105,4,1)="1"),1,TRUE,0)</f>
        <v>0</v>
      </c>
      <c r="EW105" s="80" cm="1">
        <f t="array" aca="1" ref="EW105" ca="1">_xlfn.IFS(AND(MID(AT105,3,1)="8",MID(AT105,4,1)="4"),1,AND(MID(AT105,3,1)="8",MID(AT105,4,1)="1"),1,TRUE,0)</f>
        <v>0</v>
      </c>
      <c r="EX105" s="80" cm="1">
        <f t="array" aca="1" ref="EX105" ca="1">_xlfn.IFS(AND(MID(AU105,3,1)="8",MID(AU105,4,1)="4"),1,AND(MID(AU105,3,1)="8",MID(AU105,4,1)="1"),1,TRUE,0)</f>
        <v>0</v>
      </c>
      <c r="EY105" s="80" cm="1">
        <f t="array" aca="1" ref="EY105" ca="1">_xlfn.IFS(AND(MID(AV105,3,1)="8",MID(AV105,4,1)="4"),1,AND(MID(AV105,3,1)="8",MID(AV105,4,1)="1"),1,TRUE,0)</f>
        <v>0</v>
      </c>
      <c r="EZ105" s="80" cm="1">
        <f t="array" aca="1" ref="EZ105" ca="1">_xlfn.IFS(AND(MID(AW105,3,1)="8",MID(AW105,4,1)="4"),1,AND(MID(AW105,3,1)="8",MID(AW105,4,1)="1"),1,TRUE,0)</f>
        <v>0</v>
      </c>
      <c r="FA105" s="80" cm="1">
        <f t="array" aca="1" ref="FA105" ca="1">_xlfn.IFS(AND(MID(AX105,3,1)="8",MID(AX105,4,1)="4"),1,AND(MID(AX105,3,1)="8",MID(AX105,4,1)="1"),1,TRUE,0)</f>
        <v>0</v>
      </c>
      <c r="FB105" s="80" cm="1">
        <f t="array" aca="1" ref="FB105" ca="1">_xlfn.IFS(AND(MID(AY105,3,1)="8",MID(AY105,4,1)="4"),1,AND(MID(AY105,3,1)="8",MID(AY105,4,1)="1"),1,TRUE,0)</f>
        <v>0</v>
      </c>
      <c r="FC105" s="80" cm="1">
        <f t="array" aca="1" ref="FC105" ca="1">_xlfn.IFS(AND(MID(AZ105,3,1)="8",MID(AZ105,4,1)="4"),1,AND(MID(AZ105,3,1)="8",MID(AZ105,4,1)="1"),1,TRUE,0)</f>
        <v>0</v>
      </c>
      <c r="FD105" s="80" cm="1">
        <f t="array" aca="1" ref="FD105" ca="1">_xlfn.IFS(AND(MID(BA105,3,1)="8",MID(BA105,4,1)="4"),1,AND(MID(BA105,3,1)="8",MID(BA105,4,1)="1"),1,TRUE,0)</f>
        <v>0</v>
      </c>
      <c r="FE105" s="80" cm="1">
        <f t="array" aca="1" ref="FE105" ca="1">_xlfn.IFS(AND(MID(BB105,3,1)="8",MID(BB105,4,1)="4"),1,AND(MID(BB105,3,1)="8",MID(BB105,4,1)="1"),1,TRUE,0)</f>
        <v>0</v>
      </c>
      <c r="FF105" s="80" cm="1">
        <f t="array" aca="1" ref="FF105" ca="1">_xlfn.IFS(AND(MID(BC105,3,1)="8",MID(BC105,4,1)="4"),1,AND(MID(BC105,3,1)="8",MID(BC105,4,1)="1"),1,TRUE,0)</f>
        <v>0</v>
      </c>
      <c r="FG105" s="80" cm="1">
        <f t="array" aca="1" ref="FG105" ca="1">_xlfn.IFS(AND(MID(BD105,3,1)="8",MID(BD105,4,1)="4"),1,AND(MID(BD105,3,1)="8",MID(BD105,4,1)="1"),1,TRUE,0)</f>
        <v>0</v>
      </c>
      <c r="FH105" s="80" cm="1">
        <f t="array" aca="1" ref="FH105" ca="1">_xlfn.IFS(AND(MID(BE105,3,1)="8",MID(BE105,4,1)="4"),1,AND(MID(BE105,3,1)="8",MID(BE105,4,1)="1"),1,TRUE,0)</f>
        <v>0</v>
      </c>
      <c r="FI105" s="80" cm="1">
        <f t="array" aca="1" ref="FI105" ca="1">_xlfn.IFS(AND(MID(BF105,3,1)="8",MID(BF105,4,1)="4"),1,AND(MID(BF105,3,1)="8",MID(BF105,4,1)="1"),1,TRUE,0)</f>
        <v>0</v>
      </c>
      <c r="FJ105" s="80" cm="1">
        <f t="array" aca="1" ref="FJ105" ca="1">_xlfn.IFS(AND(MID(BG105,3,1)="8",MID(BG105,4,1)="4"),1,AND(MID(BG105,3,1)="8",MID(BG105,4,1)="1"),1,TRUE,0)</f>
        <v>0</v>
      </c>
      <c r="FK105" s="80" cm="1">
        <f t="array" aca="1" ref="FK105" ca="1">_xlfn.IFS(AND(MID(BH105,3,1)="8",MID(BH105,4,1)="4"),1,AND(MID(BH105,3,1)="8",MID(BH105,4,1)="1"),1,TRUE,0)</f>
        <v>0</v>
      </c>
      <c r="FL105" s="80" cm="1">
        <f t="array" aca="1" ref="FL105" ca="1">_xlfn.IFS(AND(MID(BI105,3,1)="8",MID(BI105,4,1)="4"),1,AND(MID(BI105,3,1)="8",MID(BI105,4,1)="1"),1,TRUE,0)</f>
        <v>0</v>
      </c>
      <c r="FM105" s="80" cm="1">
        <f t="array" aca="1" ref="FM105" ca="1">_xlfn.IFS(AND(MID(BJ105,3,1)="8",MID(BJ105,4,1)="4"),1,AND(MID(BJ105,3,1)="8",MID(BJ105,4,1)="1"),1,TRUE,0)</f>
        <v>0</v>
      </c>
      <c r="FN105" s="80" cm="1">
        <f t="array" aca="1" ref="FN105" ca="1">_xlfn.IFS(AND(MID(BK105,3,1)="8",MID(BK105,4,1)="4"),1,AND(MID(BK105,3,1)="8",MID(BK105,4,1)="1"),1,TRUE,0)</f>
        <v>0</v>
      </c>
      <c r="FO105" s="80" cm="1">
        <f t="array" aca="1" ref="FO105" ca="1">_xlfn.IFS(AND(MID(BL105,3,1)="8",MID(BL105,4,1)="4"),1,AND(MID(BL105,3,1)="8",MID(BL105,4,1)="1"),1,TRUE,0)</f>
        <v>0</v>
      </c>
      <c r="FP105" s="80" cm="1">
        <f t="array" aca="1" ref="FP105" ca="1">_xlfn.IFS(AND(MID(BM105,3,1)="8",MID(BM105,4,1)="4"),1,AND(MID(BM105,3,1)="8",MID(BM105,4,1)="1"),1,TRUE,0)</f>
        <v>0</v>
      </c>
      <c r="FQ105" s="80" cm="1">
        <f t="array" aca="1" ref="FQ105" ca="1">_xlfn.IFS(AND(MID(BN105,3,1)="8",MID(BN105,4,1)="4"),1,AND(MID(BN105,3,1)="8",MID(BN105,4,1)="1"),1,TRUE,0)</f>
        <v>0</v>
      </c>
      <c r="FR105" s="80" cm="1">
        <f t="array" aca="1" ref="FR105" ca="1">_xlfn.IFS(AND(MID(BO105,3,1)="8",MID(BO105,4,1)="4"),1,AND(MID(BO105,3,1)="8",MID(BO105,4,1)="1"),1,TRUE,0)</f>
        <v>0</v>
      </c>
      <c r="FS105" s="80" cm="1">
        <f t="array" aca="1" ref="FS105" ca="1">_xlfn.IFS(AND(MID(BP105,3,1)="8",MID(BP105,4,1)="4"),1,AND(MID(BP105,3,1)="8",MID(BP105,4,1)="1"),1,TRUE,0)</f>
        <v>0</v>
      </c>
      <c r="FT105" s="80" cm="1">
        <f t="array" aca="1" ref="FT105" ca="1">_xlfn.IFS(AND(MID(BQ105,3,1)="8",MID(BQ105,4,1)="4"),1,AND(MID(BQ105,3,1)="8",MID(BQ105,4,1)="1"),1,TRUE,0)</f>
        <v>0</v>
      </c>
      <c r="FU105" s="80" cm="1">
        <f t="array" aca="1" ref="FU105" ca="1">_xlfn.IFS(AND(MID(BR105,3,1)="8",MID(BR105,4,1)="4"),1,AND(MID(BR105,3,1)="8",MID(BR105,4,1)="1"),1,TRUE,0)</f>
        <v>0</v>
      </c>
      <c r="FV105" s="80" cm="1">
        <f t="array" aca="1" ref="FV105" ca="1">_xlfn.IFS(AND(MID(BS105,3,1)="8",MID(BS105,4,1)="4"),1,AND(MID(BS105,3,1)="8",MID(BS105,4,1)="1"),1,TRUE,0)</f>
        <v>0</v>
      </c>
      <c r="FW105" s="80" cm="1">
        <f t="array" aca="1" ref="FW105" ca="1">_xlfn.IFS(AND(MID(BT105,3,1)="8",MID(BT105,4,1)="4"),1,AND(MID(BT105,3,1)="8",MID(BT105,4,1)="1"),1,TRUE,0)</f>
        <v>0</v>
      </c>
      <c r="FX105" s="80" cm="1">
        <f t="array" aca="1" ref="FX105" ca="1">_xlfn.IFS(AND(MID(BU105,3,1)="8",MID(BU105,4,1)="4"),1,AND(MID(BU105,3,1)="8",MID(BU105,4,1)="1"),1,TRUE,0)</f>
        <v>0</v>
      </c>
      <c r="FY105" s="80" cm="1">
        <f t="array" aca="1" ref="FY105" ca="1">_xlfn.IFS(AND(MID(BV105,3,1)="8",MID(BV105,4,1)="4"),1,AND(MID(BV105,3,1)="8",MID(BV105,4,1)="1"),1,TRUE,0)</f>
        <v>0</v>
      </c>
      <c r="FZ105" s="80" cm="1">
        <f t="array" aca="1" ref="FZ105" ca="1">_xlfn.IFS(AND(MID(BW105,3,1)="8",MID(BW105,4,1)="4"),1,AND(MID(BW105,3,1)="8",MID(BW105,4,1)="1"),1,TRUE,0)</f>
        <v>0</v>
      </c>
      <c r="GA105" s="80" cm="1">
        <f t="array" aca="1" ref="GA105" ca="1">_xlfn.IFS(AND(MID(BX105,3,1)="8",MID(BX105,4,1)="4"),1,AND(MID(BX105,3,1)="8",MID(BX105,4,1)="1"),1,TRUE,0)</f>
        <v>0</v>
      </c>
      <c r="GB105" s="80" cm="1">
        <f t="array" aca="1" ref="GB105" ca="1">_xlfn.IFS(AND(MID(BY105,3,1)="8",MID(BY105,4,1)="4"),1,AND(MID(BY105,3,1)="8",MID(BY105,4,1)="1"),1,TRUE,0)</f>
        <v>0</v>
      </c>
      <c r="GC105" s="80" cm="1">
        <f t="array" aca="1" ref="GC105" ca="1">_xlfn.IFS(AND(MID(BZ105,3,1)="8",MID(BZ105,4,1)="4"),1,AND(MID(BZ105,3,1)="8",MID(BZ105,4,1)="1"),1,TRUE,0)</f>
        <v>0</v>
      </c>
      <c r="GD105" s="80" cm="1">
        <f t="array" aca="1" ref="GD105" ca="1">_xlfn.IFS(AND(MID(CA105,3,1)="8",MID(CA105,4,1)="4"),1,AND(MID(CA105,3,1)="8",MID(CA105,4,1)="1"),1,TRUE,0)</f>
        <v>0</v>
      </c>
      <c r="GE105" s="80" cm="1">
        <f t="array" aca="1" ref="GE105" ca="1">_xlfn.IFS(AND(MID(CB105,3,1)="8",MID(CB105,4,1)="4"),1,AND(MID(CB105,3,1)="8",MID(CB105,4,1)="1"),1,TRUE,0)</f>
        <v>0</v>
      </c>
      <c r="GF105" s="80" cm="1">
        <f t="array" aca="1" ref="GF105" ca="1">_xlfn.IFS(AND(MID(CC105,3,1)="8",MID(CC105,4,1)="4"),1,AND(MID(CC105,3,1)="8",MID(CC105,4,1)="1"),1,TRUE,0)</f>
        <v>0</v>
      </c>
      <c r="GG105" s="80" cm="1">
        <f t="array" aca="1" ref="GG105" ca="1">_xlfn.IFS(AND(MID(CD105,3,1)="8",MID(CD105,4,1)="4"),1,AND(MID(CD105,3,1)="8",MID(CD105,4,1)="1"),1,TRUE,0)</f>
        <v>0</v>
      </c>
      <c r="GH105" s="80" cm="1">
        <f t="array" aca="1" ref="GH105" ca="1">_xlfn.IFS(AND(MID(CE105,3,1)="8",MID(CE105,4,1)="4"),1,AND(MID(CE105,3,1)="8",MID(CE105,4,1)="1"),1,TRUE,0)</f>
        <v>0</v>
      </c>
      <c r="GI105" s="80" cm="1">
        <f t="array" aca="1" ref="GI105" ca="1">_xlfn.IFS(AND(MID(CF105,3,1)="8",MID(CF105,4,1)="4"),1,AND(MID(CF105,3,1)="8",MID(CF105,4,1)="1"),1,TRUE,0)</f>
        <v>0</v>
      </c>
      <c r="GJ105" s="80" cm="1">
        <f t="array" aca="1" ref="GJ105" ca="1">_xlfn.IFS(AND(MID(CG105,3,1)="8",MID(CG105,4,1)="4"),1,AND(MID(CG105,3,1)="8",MID(CG105,4,1)="1"),1,TRUE,0)</f>
        <v>0</v>
      </c>
      <c r="GK105" s="80" cm="1">
        <f t="array" aca="1" ref="GK105" ca="1">_xlfn.IFS(AND(MID(CH105,3,1)="8",MID(CH105,4,1)="4"),1,AND(MID(CH105,3,1)="8",MID(CH105,4,1)="1"),1,TRUE,0)</f>
        <v>0</v>
      </c>
      <c r="GL105" s="80" cm="1">
        <f t="array" aca="1" ref="GL105" ca="1">_xlfn.IFS(AND(MID(CI105,3,1)="8",MID(CI105,4,1)="4"),1,AND(MID(CI105,3,1)="8",MID(CI105,4,1)="1"),1,TRUE,0)</f>
        <v>0</v>
      </c>
      <c r="GM105" s="80" cm="1">
        <f t="array" aca="1" ref="GM105" ca="1">_xlfn.IFS(AND(MID(CJ105,3,1)="8",MID(CJ105,4,1)="4"),1,AND(MID(CJ105,3,1)="8",MID(CJ105,4,1)="1"),1,TRUE,0)</f>
        <v>0</v>
      </c>
      <c r="GN105" s="80" cm="1">
        <f t="array" aca="1" ref="GN105" ca="1">_xlfn.IFS(AND(MID(CK105,3,1)="8",MID(CK105,4,1)="4"),1,AND(MID(CK105,3,1)="8",MID(CK105,4,1)="1"),1,TRUE,0)</f>
        <v>0</v>
      </c>
      <c r="GO105" s="80" cm="1">
        <f t="array" aca="1" ref="GO105" ca="1">_xlfn.IFS(AND(MID(CL105,3,1)="8",MID(CL105,4,1)="4"),1,AND(MID(CL105,3,1)="8",MID(CL105,4,1)="1"),1,TRUE,0)</f>
        <v>0</v>
      </c>
      <c r="GP105" s="80" cm="1">
        <f t="array" aca="1" ref="GP105" ca="1">_xlfn.IFS(AND(MID(CM105,3,1)="8",MID(CM105,4,1)="4"),1,AND(MID(CM105,3,1)="8",MID(CM105,4,1)="1"),1,TRUE,0)</f>
        <v>0</v>
      </c>
      <c r="GQ105" s="80" cm="1">
        <f t="array" aca="1" ref="GQ105" ca="1">_xlfn.IFS(AND(MID(CN105,3,1)="8",MID(CN105,4,1)="4"),1,AND(MID(CN105,3,1)="8",MID(CN105,4,1)="1"),1,TRUE,0)</f>
        <v>0</v>
      </c>
      <c r="GR105" s="80" cm="1">
        <f t="array" aca="1" ref="GR105" ca="1">_xlfn.IFS(AND(MID(CO105,3,1)="8",MID(CO105,4,1)="4"),1,AND(MID(CO105,3,1)="8",MID(CO105,4,1)="1"),1,TRUE,0)</f>
        <v>0</v>
      </c>
      <c r="GS105" s="80" cm="1">
        <f t="array" aca="1" ref="GS105" ca="1">_xlfn.IFS(AND(MID(CP105,3,1)="8",MID(CP105,4,1)="4"),1,AND(MID(CP105,3,1)="8",MID(CP105,4,1)="1"),1,TRUE,0)</f>
        <v>0</v>
      </c>
      <c r="GT105" s="80" cm="1">
        <f t="array" aca="1" ref="GT105" ca="1">_xlfn.IFS(AND(MID(CQ105,3,1)="8",MID(CQ105,4,1)="4"),1,AND(MID(CQ105,3,1)="8",MID(CQ105,4,1)="1"),1,TRUE,0)</f>
        <v>0</v>
      </c>
      <c r="GU105" s="80" cm="1">
        <f t="array" aca="1" ref="GU105" ca="1">_xlfn.IFS(AND(MID(CR105,3,1)="8",MID(CR105,4,1)="4"),1,AND(MID(CR105,3,1)="8",MID(CR105,4,1)="1"),1,TRUE,0)</f>
        <v>0</v>
      </c>
      <c r="GV105" s="80" cm="1">
        <f t="array" aca="1" ref="GV105" ca="1">_xlfn.IFS(AND(MID(CS105,3,1)="8",MID(CS105,4,1)="4"),1,AND(MID(CS105,3,1)="8",MID(CS105,4,1)="1"),1,TRUE,0)</f>
        <v>0</v>
      </c>
      <c r="GW105" s="80" cm="1">
        <f t="array" aca="1" ref="GW105" ca="1">_xlfn.IFS(AND(MID(CT105,3,1)="8",MID(CT105,4,1)="4"),1,AND(MID(CT105,3,1)="8",MID(CT105,4,1)="1"),1,TRUE,0)</f>
        <v>0</v>
      </c>
      <c r="GX105" s="80" cm="1">
        <f t="array" aca="1" ref="GX105" ca="1">_xlfn.IFS(AND(MID(CU105,3,1)="8",MID(CU105,4,1)="4"),1,AND(MID(CU105,3,1)="8",MID(CU105,4,1)="1"),1,TRUE,0)</f>
        <v>0</v>
      </c>
      <c r="GY105" s="80" cm="1">
        <f t="array" aca="1" ref="GY105" ca="1">_xlfn.IFS(AND(MID(CV105,3,1)="8",MID(CV105,4,1)="4"),1,AND(MID(CV105,3,1)="8",MID(CV105,4,1)="1"),1,TRUE,0)</f>
        <v>0</v>
      </c>
      <c r="GZ105" s="80" cm="1">
        <f t="array" aca="1" ref="GZ105" ca="1">_xlfn.IFS(AND(MID(CW105,3,1)="8",MID(CW105,4,1)="4"),1,AND(MID(CW105,3,1)="8",MID(CW105,4,1)="1"),1,TRUE,0)</f>
        <v>0</v>
      </c>
      <c r="HA105" s="80" cm="1">
        <f t="array" aca="1" ref="HA105" ca="1">_xlfn.IFS(AND(MID(CX105,3,1)="8",MID(CX105,4,1)="4"),1,AND(MID(CX105,3,1)="8",MID(CX105,4,1)="1"),1,TRUE,0)</f>
        <v>0</v>
      </c>
      <c r="HB105" s="80" cm="1">
        <f t="array" aca="1" ref="HB105" ca="1">_xlfn.IFS(AND(MID(CY105,3,1)="8",MID(CY105,4,1)="4"),1,AND(MID(CY105,3,1)="8",MID(CY105,4,1)="1"),1,TRUE,0)</f>
        <v>0</v>
      </c>
      <c r="HC105" s="80" cm="1">
        <f t="array" aca="1" ref="HC105" ca="1">_xlfn.IFS(AND(MID(CZ105,3,1)="8",MID(CZ105,4,1)="4"),1,AND(MID(CZ105,3,1)="8",MID(CZ105,4,1)="1"),1,TRUE,0)</f>
        <v>0</v>
      </c>
      <c r="HD105" s="80" cm="1">
        <f t="array" aca="1" ref="HD105" ca="1">_xlfn.IFS(AND(MID(DA105,3,1)="8",MID(DA105,4,1)="4"),1,AND(MID(DA105,3,1)="8",MID(DA105,4,1)="1"),1,TRUE,0)</f>
        <v>0</v>
      </c>
      <c r="HE105" s="80" cm="1">
        <f t="array" aca="1" ref="HE105" ca="1">_xlfn.IFS(AND(MID(DB105,3,1)="8",MID(DB105,4,1)="4"),1,AND(MID(DB105,3,1)="8",MID(DB105,4,1)="1"),1,TRUE,0)</f>
        <v>0</v>
      </c>
      <c r="HF105" s="80" cm="1">
        <f t="array" aca="1" ref="HF105" ca="1">_xlfn.IFS(AND(MID(DC105,3,1)="8",MID(DC105,4,1)="4"),1,AND(MID(DC105,3,1)="8",MID(DC105,4,1)="1"),1,TRUE,0)</f>
        <v>0</v>
      </c>
      <c r="HG105" s="80" cm="1">
        <f t="array" aca="1" ref="HG105" ca="1">_xlfn.IFS(AND(MID(DD105,3,1)="8",MID(DD105,4,1)="4"),1,AND(MID(DD105,3,1)="8",MID(DD105,4,1)="1"),1,TRUE,0)</f>
        <v>0</v>
      </c>
      <c r="HH105" s="80" cm="1">
        <f t="array" aca="1" ref="HH105" ca="1">_xlfn.IFS(AND(MID(DE105,3,1)="8",MID(DE105,4,1)="4"),1,AND(MID(DE105,3,1)="8",MID(DE105,4,1)="1"),1,TRUE,0)</f>
        <v>0</v>
      </c>
      <c r="HI105" s="80" cm="1">
        <f t="array" aca="1" ref="HI105" ca="1">_xlfn.IFS(AND(MID(DF105,3,1)="8",MID(DF105,4,1)="4"),1,AND(MID(DF105,3,1)="8",MID(DF105,4,1)="1"),1,TRUE,0)</f>
        <v>0</v>
      </c>
      <c r="HJ105" s="80" cm="1">
        <f t="array" aca="1" ref="HJ105" ca="1">_xlfn.IFS(AND(MID(DG105,3,1)="8",MID(DG105,4,1)="4"),1,AND(MID(DG105,3,1)="8",MID(DG105,4,1)="1"),1,TRUE,0)</f>
        <v>0</v>
      </c>
      <c r="HK105" s="80" cm="1">
        <f t="array" aca="1" ref="HK105" ca="1">_xlfn.IFS(AND(MID(DH105,3,1)="8",MID(DH105,4,1)="4"),1,AND(MID(DH105,3,1)="8",MID(DH105,4,1)="1"),1,TRUE,0)</f>
        <v>0</v>
      </c>
      <c r="HL105" s="80" cm="1">
        <f t="array" aca="1" ref="HL105" ca="1">_xlfn.IFS(AND(MID(DI105,3,1)="8",MID(DI105,4,1)="4"),1,AND(MID(DI105,3,1)="8",MID(DI105,4,1)="1"),1,TRUE,0)</f>
        <v>0</v>
      </c>
    </row>
    <row r="106" spans="1:220" s="80" customFormat="1" ht="26" x14ac:dyDescent="0.2">
      <c r="A106" s="268">
        <v>109</v>
      </c>
      <c r="B106" s="269" t="s">
        <v>2458</v>
      </c>
      <c r="C106" s="269" t="s">
        <v>2463</v>
      </c>
      <c r="D106" s="270" t="s">
        <v>2516</v>
      </c>
      <c r="E106" s="250"/>
      <c r="G106" s="80">
        <v>9</v>
      </c>
      <c r="H106" s="280" t="str" cm="1">
        <f t="array" ref="H106">INDEX(コード化!$CG$5:$CQ$110,H$3-6,$G106)</f>
        <v>900000</v>
      </c>
      <c r="I106" s="280" t="str" cm="1">
        <f t="array" ref="I106">INDEX(コード化!$CG$5:$CQ$110,I$3-6,$G106)</f>
        <v>900000</v>
      </c>
      <c r="J106" s="280" t="str" cm="1">
        <f t="array" ref="J106">INDEX(コード化!$CG$5:$CQ$110,J$3-6,$G106)</f>
        <v>900000</v>
      </c>
      <c r="K106" s="280" t="str" cm="1">
        <f t="array" ref="K106">INDEX(コード化!$CG$5:$CQ$110,K$3-6,$G106)</f>
        <v>900000</v>
      </c>
      <c r="L106" s="280" t="str" cm="1">
        <f t="array" ref="L106">INDEX(コード化!$CG$5:$CQ$110,L$3-6,$G106)</f>
        <v>900000</v>
      </c>
      <c r="M106" s="280" t="str" cm="1">
        <f t="array" ref="M106">INDEX(コード化!$CG$5:$CQ$110,M$3-6,$G106)</f>
        <v>900000</v>
      </c>
      <c r="N106" s="280" t="str" cm="1">
        <f t="array" aca="1" ref="N106" ca="1">INDEX(コード化!$CG$5:$CQ$110,N$3-6,$G106)</f>
        <v>900000</v>
      </c>
      <c r="O106" s="280" t="str" cm="1">
        <f t="array" aca="1" ref="O106" ca="1">INDEX(コード化!$CG$5:$CQ$110,O$3-6,$G106)</f>
        <v>900000</v>
      </c>
      <c r="P106" s="280" t="str" cm="1">
        <f t="array" aca="1" ref="P106" ca="1">INDEX(コード化!$CG$5:$CQ$110,P$3-6,$G106)</f>
        <v>900000</v>
      </c>
      <c r="Q106" s="280" t="str" cm="1">
        <f t="array" aca="1" ref="Q106" ca="1">INDEX(コード化!$CG$5:$CQ$110,Q$3-6,$G106)</f>
        <v>900000</v>
      </c>
      <c r="R106" s="280" t="str" cm="1">
        <f t="array" aca="1" ref="R106" ca="1">INDEX(コード化!$CG$5:$CQ$110,R$3-6,$G106)</f>
        <v>900000</v>
      </c>
      <c r="S106" s="280" t="str" cm="1">
        <f t="array" aca="1" ref="S106" ca="1">INDEX(コード化!$CG$5:$CQ$110,S$3-6,$G106)</f>
        <v>900000</v>
      </c>
      <c r="T106" s="280" t="str" cm="1">
        <f t="array" aca="1" ref="T106" ca="1">INDEX(コード化!$CG$5:$CQ$110,T$3-6,$G106)</f>
        <v>900000</v>
      </c>
      <c r="U106" s="280" t="str" cm="1">
        <f t="array" aca="1" ref="U106" ca="1">INDEX(コード化!$CG$5:$CQ$110,U$3-6,$G106)</f>
        <v>900000</v>
      </c>
      <c r="V106" s="280" t="str" cm="1">
        <f t="array" aca="1" ref="V106" ca="1">INDEX(コード化!$CG$5:$CQ$110,V$3-6,$G106)</f>
        <v>900000</v>
      </c>
      <c r="W106" s="280" t="str" cm="1">
        <f t="array" aca="1" ref="W106" ca="1">INDEX(コード化!$CG$5:$CQ$110,W$3-6,$G106)</f>
        <v>900000</v>
      </c>
      <c r="X106" s="280" t="str" cm="1">
        <f t="array" aca="1" ref="X106" ca="1">INDEX(コード化!$CG$5:$CQ$110,X$3-6,$G106)</f>
        <v>900000</v>
      </c>
      <c r="Y106" s="280" t="str" cm="1">
        <f t="array" aca="1" ref="Y106" ca="1">INDEX(コード化!$CG$5:$CQ$110,Y$3-6,$G106)</f>
        <v>900000</v>
      </c>
      <c r="Z106" s="280" t="str" cm="1">
        <f t="array" aca="1" ref="Z106" ca="1">INDEX(コード化!$CG$5:$CQ$110,Z$3-6,$G106)</f>
        <v>900000</v>
      </c>
      <c r="AA106" s="280" t="str" cm="1">
        <f t="array" aca="1" ref="AA106" ca="1">INDEX(コード化!$CG$5:$CQ$110,AA$3-6,$G106)</f>
        <v>900000</v>
      </c>
      <c r="AB106" s="280" t="str" cm="1">
        <f t="array" aca="1" ref="AB106" ca="1">INDEX(コード化!$CG$5:$CQ$110,AB$3-6,$G106)</f>
        <v>900000</v>
      </c>
      <c r="AC106" s="280" t="str" cm="1">
        <f t="array" aca="1" ref="AC106" ca="1">INDEX(コード化!$CG$5:$CQ$110,AC$3-6,$G106)</f>
        <v>900000</v>
      </c>
      <c r="AD106" s="280" t="str" cm="1">
        <f t="array" aca="1" ref="AD106" ca="1">INDEX(コード化!$CG$5:$CQ$110,AD$3-6,$G106)</f>
        <v>900000</v>
      </c>
      <c r="AE106" s="280" t="str" cm="1">
        <f t="array" aca="1" ref="AE106" ca="1">INDEX(コード化!$CG$5:$CQ$110,AE$3-6,$G106)</f>
        <v>900000</v>
      </c>
      <c r="AF106" s="280" t="str" cm="1">
        <f t="array" aca="1" ref="AF106" ca="1">INDEX(コード化!$CG$5:$CQ$110,AF$3-6,$G106)</f>
        <v>900000</v>
      </c>
      <c r="AG106" s="280" t="str" cm="1">
        <f t="array" aca="1" ref="AG106" ca="1">INDEX(コード化!$CG$5:$CQ$110,AG$3-6,$G106)</f>
        <v>900000</v>
      </c>
      <c r="AH106" s="280" t="str" cm="1">
        <f t="array" aca="1" ref="AH106" ca="1">INDEX(コード化!$CG$5:$CQ$110,AH$3-6,$G106)</f>
        <v>900000</v>
      </c>
      <c r="AI106" s="280" t="str" cm="1">
        <f t="array" aca="1" ref="AI106" ca="1">INDEX(コード化!$CG$5:$CQ$110,AI$3-6,$G106)</f>
        <v>900000</v>
      </c>
      <c r="AJ106" s="280" t="str" cm="1">
        <f t="array" aca="1" ref="AJ106" ca="1">INDEX(コード化!$CG$5:$CQ$110,AJ$3-6,$G106)</f>
        <v>900000</v>
      </c>
      <c r="AK106" s="280" t="str" cm="1">
        <f t="array" aca="1" ref="AK106" ca="1">INDEX(コード化!$CG$5:$CQ$110,AK$3-6,$G106)</f>
        <v>900000</v>
      </c>
      <c r="AL106" s="280" t="str" cm="1">
        <f t="array" aca="1" ref="AL106" ca="1">INDEX(コード化!$CG$5:$CQ$110,AL$3-6,$G106)</f>
        <v>900000</v>
      </c>
      <c r="AM106" s="280" t="str" cm="1">
        <f t="array" aca="1" ref="AM106" ca="1">INDEX(コード化!$CG$5:$CQ$110,AM$3-6,$G106)</f>
        <v>900000</v>
      </c>
      <c r="AN106" s="280" t="str" cm="1">
        <f t="array" aca="1" ref="AN106" ca="1">INDEX(コード化!$CG$5:$CQ$110,AN$3-6,$G106)</f>
        <v>900000</v>
      </c>
      <c r="AO106" s="280" t="str" cm="1">
        <f t="array" aca="1" ref="AO106" ca="1">INDEX(コード化!$CG$5:$CQ$110,AO$3-6,$G106)</f>
        <v>900000</v>
      </c>
      <c r="AP106" s="280" t="str" cm="1">
        <f t="array" aca="1" ref="AP106" ca="1">INDEX(コード化!$CG$5:$CQ$110,AP$3-6,$G106)</f>
        <v>900000</v>
      </c>
      <c r="AQ106" s="280" t="str" cm="1">
        <f t="array" aca="1" ref="AQ106" ca="1">INDEX(コード化!$CG$5:$CQ$110,AQ$3-6,$G106)</f>
        <v>900000</v>
      </c>
      <c r="AR106" s="280" t="str" cm="1">
        <f t="array" aca="1" ref="AR106" ca="1">INDEX(コード化!$CG$5:$CQ$110,AR$3-6,$G106)</f>
        <v>900000</v>
      </c>
      <c r="AS106" s="280" t="str" cm="1">
        <f t="array" aca="1" ref="AS106" ca="1">INDEX(コード化!$CG$5:$CQ$110,AS$3-6,$G106)</f>
        <v>900000</v>
      </c>
      <c r="AT106" s="280" t="str" cm="1">
        <f t="array" aca="1" ref="AT106" ca="1">INDEX(コード化!$CG$5:$CQ$110,AT$3-6,$G106)</f>
        <v>900000</v>
      </c>
      <c r="AU106" s="280" t="str" cm="1">
        <f t="array" aca="1" ref="AU106" ca="1">INDEX(コード化!$CG$5:$CQ$110,AU$3-6,$G106)</f>
        <v>900000</v>
      </c>
      <c r="AV106" s="280" t="str" cm="1">
        <f t="array" aca="1" ref="AV106" ca="1">INDEX(コード化!$CG$5:$CQ$110,AV$3-6,$G106)</f>
        <v>900000</v>
      </c>
      <c r="AW106" s="280" t="str" cm="1">
        <f t="array" aca="1" ref="AW106" ca="1">INDEX(コード化!$CG$5:$CQ$110,AW$3-6,$G106)</f>
        <v>900000</v>
      </c>
      <c r="AX106" s="280" t="str" cm="1">
        <f t="array" aca="1" ref="AX106" ca="1">INDEX(コード化!$CG$5:$CQ$110,AX$3-6,$G106)</f>
        <v>900000</v>
      </c>
      <c r="AY106" s="280" t="str" cm="1">
        <f t="array" aca="1" ref="AY106" ca="1">INDEX(コード化!$CG$5:$CQ$110,AY$3-6,$G106)</f>
        <v>900000</v>
      </c>
      <c r="AZ106" s="280" t="str" cm="1">
        <f t="array" aca="1" ref="AZ106" ca="1">INDEX(コード化!$CG$5:$CQ$110,AZ$3-6,$G106)</f>
        <v>900000</v>
      </c>
      <c r="BA106" s="280" t="str" cm="1">
        <f t="array" aca="1" ref="BA106" ca="1">INDEX(コード化!$CG$5:$CQ$110,BA$3-6,$G106)</f>
        <v>900000</v>
      </c>
      <c r="BB106" s="280" t="str" cm="1">
        <f t="array" aca="1" ref="BB106" ca="1">INDEX(コード化!$CG$5:$CQ$110,BB$3-6,$G106)</f>
        <v>900000</v>
      </c>
      <c r="BC106" s="280" t="str" cm="1">
        <f t="array" aca="1" ref="BC106" ca="1">INDEX(コード化!$CG$5:$CQ$110,BC$3-6,$G106)</f>
        <v>900000</v>
      </c>
      <c r="BD106" s="280" t="str" cm="1">
        <f t="array" aca="1" ref="BD106" ca="1">INDEX(コード化!$CG$5:$CQ$110,BD$3-6,$G106)</f>
        <v>900000</v>
      </c>
      <c r="BE106" s="280" t="str" cm="1">
        <f t="array" aca="1" ref="BE106" ca="1">INDEX(コード化!$CG$5:$CQ$110,BE$3-6,$G106)</f>
        <v>900000</v>
      </c>
      <c r="BF106" s="280" t="str" cm="1">
        <f t="array" aca="1" ref="BF106" ca="1">INDEX(コード化!$CG$5:$CQ$110,BF$3-6,$G106)</f>
        <v>900000</v>
      </c>
      <c r="BG106" s="280" t="str" cm="1">
        <f t="array" aca="1" ref="BG106" ca="1">INDEX(コード化!$CG$5:$CQ$110,BG$3-6,$G106)</f>
        <v>900000</v>
      </c>
      <c r="BH106" s="280" t="str" cm="1">
        <f t="array" aca="1" ref="BH106" ca="1">INDEX(コード化!$CG$5:$CQ$110,BH$3-6,$G106)</f>
        <v>900000</v>
      </c>
      <c r="BI106" s="280" t="str" cm="1">
        <f t="array" aca="1" ref="BI106" ca="1">INDEX(コード化!$CG$5:$CQ$110,BI$3-6,$G106)</f>
        <v>900000</v>
      </c>
      <c r="BJ106" s="280" t="str" cm="1">
        <f t="array" aca="1" ref="BJ106" ca="1">INDEX(コード化!$CG$5:$CQ$110,BJ$3-6,$G106)</f>
        <v>900000</v>
      </c>
      <c r="BK106" s="280" t="str" cm="1">
        <f t="array" aca="1" ref="BK106" ca="1">INDEX(コード化!$CG$5:$CQ$110,BK$3-6,$G106)</f>
        <v>900000</v>
      </c>
      <c r="BL106" s="280" t="str" cm="1">
        <f t="array" aca="1" ref="BL106" ca="1">INDEX(コード化!$CG$5:$CQ$110,BL$3-6,$G106)</f>
        <v>900000</v>
      </c>
      <c r="BM106" s="280" t="str" cm="1">
        <f t="array" aca="1" ref="BM106" ca="1">INDEX(コード化!$CG$5:$CQ$110,BM$3-6,$G106)</f>
        <v>900000</v>
      </c>
      <c r="BN106" s="280" t="str" cm="1">
        <f t="array" aca="1" ref="BN106" ca="1">INDEX(コード化!$CG$5:$CQ$110,BN$3-6,$G106)</f>
        <v>900000</v>
      </c>
      <c r="BO106" s="280" t="str" cm="1">
        <f t="array" aca="1" ref="BO106" ca="1">INDEX(コード化!$CG$5:$CQ$110,BO$3-6,$G106)</f>
        <v>900000</v>
      </c>
      <c r="BP106" s="280" t="str" cm="1">
        <f t="array" aca="1" ref="BP106" ca="1">INDEX(コード化!$CG$5:$CQ$110,BP$3-6,$G106)</f>
        <v>900000</v>
      </c>
      <c r="BQ106" s="280" t="str" cm="1">
        <f t="array" aca="1" ref="BQ106" ca="1">INDEX(コード化!$CG$5:$CQ$110,BQ$3-6,$G106)</f>
        <v>900000</v>
      </c>
      <c r="BR106" s="280" t="str" cm="1">
        <f t="array" aca="1" ref="BR106" ca="1">INDEX(コード化!$CG$5:$CQ$110,BR$3-6,$G106)</f>
        <v>900000</v>
      </c>
      <c r="BS106" s="280" t="str" cm="1">
        <f t="array" aca="1" ref="BS106" ca="1">INDEX(コード化!$CG$5:$CQ$110,BS$3-6,$G106)</f>
        <v>900000</v>
      </c>
      <c r="BT106" s="280" t="str" cm="1">
        <f t="array" aca="1" ref="BT106" ca="1">INDEX(コード化!$CG$5:$CQ$110,BT$3-6,$G106)</f>
        <v>900000</v>
      </c>
      <c r="BU106" s="280" t="str" cm="1">
        <f t="array" aca="1" ref="BU106" ca="1">INDEX(コード化!$CG$5:$CQ$110,BU$3-6,$G106)</f>
        <v>900000</v>
      </c>
      <c r="BV106" s="280" t="str" cm="1">
        <f t="array" aca="1" ref="BV106" ca="1">INDEX(コード化!$CG$5:$CQ$110,BV$3-6,$G106)</f>
        <v>900000</v>
      </c>
      <c r="BW106" s="280" t="str" cm="1">
        <f t="array" aca="1" ref="BW106" ca="1">INDEX(コード化!$CG$5:$CQ$110,BW$3-6,$G106)</f>
        <v>900000</v>
      </c>
      <c r="BX106" s="280" t="str" cm="1">
        <f t="array" aca="1" ref="BX106" ca="1">INDEX(コード化!$CG$5:$CQ$110,BX$3-6,$G106)</f>
        <v>900000</v>
      </c>
      <c r="BY106" s="280" t="str" cm="1">
        <f t="array" aca="1" ref="BY106" ca="1">INDEX(コード化!$CG$5:$CQ$110,BY$3-6,$G106)</f>
        <v>900000</v>
      </c>
      <c r="BZ106" s="280" t="str" cm="1">
        <f t="array" aca="1" ref="BZ106" ca="1">INDEX(コード化!$CG$5:$CQ$110,BZ$3-6,$G106)</f>
        <v>900000</v>
      </c>
      <c r="CA106" s="280" t="str" cm="1">
        <f t="array" aca="1" ref="CA106" ca="1">INDEX(コード化!$CG$5:$CQ$110,CA$3-6,$G106)</f>
        <v>900000</v>
      </c>
      <c r="CB106" s="280" t="str" cm="1">
        <f t="array" aca="1" ref="CB106" ca="1">INDEX(コード化!$CG$5:$CQ$110,CB$3-6,$G106)</f>
        <v>900000</v>
      </c>
      <c r="CC106" s="280" t="str" cm="1">
        <f t="array" aca="1" ref="CC106" ca="1">INDEX(コード化!$CG$5:$CQ$110,CC$3-6,$G106)</f>
        <v>900000</v>
      </c>
      <c r="CD106" s="280" t="str" cm="1">
        <f t="array" aca="1" ref="CD106" ca="1">INDEX(コード化!$CG$5:$CQ$110,CD$3-6,$G106)</f>
        <v>900000</v>
      </c>
      <c r="CE106" s="280" t="str" cm="1">
        <f t="array" aca="1" ref="CE106" ca="1">INDEX(コード化!$CG$5:$CQ$110,CE$3-6,$G106)</f>
        <v>900000</v>
      </c>
      <c r="CF106" s="280" t="str" cm="1">
        <f t="array" aca="1" ref="CF106" ca="1">INDEX(コード化!$CG$5:$CQ$110,CF$3-6,$G106)</f>
        <v>900000</v>
      </c>
      <c r="CG106" s="280" t="str" cm="1">
        <f t="array" aca="1" ref="CG106" ca="1">INDEX(コード化!$CG$5:$CQ$110,CG$3-6,$G106)</f>
        <v>900000</v>
      </c>
      <c r="CH106" s="280" t="str" cm="1">
        <f t="array" aca="1" ref="CH106" ca="1">INDEX(コード化!$CG$5:$CQ$110,CH$3-6,$G106)</f>
        <v>900000</v>
      </c>
      <c r="CI106" s="280" t="str" cm="1">
        <f t="array" aca="1" ref="CI106" ca="1">INDEX(コード化!$CG$5:$CQ$110,CI$3-6,$G106)</f>
        <v>900000</v>
      </c>
      <c r="CJ106" s="280" t="str" cm="1">
        <f t="array" aca="1" ref="CJ106" ca="1">INDEX(コード化!$CG$5:$CQ$110,CJ$3-6,$G106)</f>
        <v>900000</v>
      </c>
      <c r="CK106" s="280" t="str" cm="1">
        <f t="array" aca="1" ref="CK106" ca="1">INDEX(コード化!$CG$5:$CQ$110,CK$3-6,$G106)</f>
        <v>900000</v>
      </c>
      <c r="CL106" s="280" t="str" cm="1">
        <f t="array" aca="1" ref="CL106" ca="1">INDEX(コード化!$CG$5:$CQ$110,CL$3-6,$G106)</f>
        <v>900000</v>
      </c>
      <c r="CM106" s="280" t="str" cm="1">
        <f t="array" aca="1" ref="CM106" ca="1">INDEX(コード化!$CG$5:$CQ$110,CM$3-6,$G106)</f>
        <v>900000</v>
      </c>
      <c r="CN106" s="280" t="str" cm="1">
        <f t="array" aca="1" ref="CN106" ca="1">INDEX(コード化!$CG$5:$CQ$110,CN$3-6,$G106)</f>
        <v>900000</v>
      </c>
      <c r="CO106" s="280" t="str" cm="1">
        <f t="array" aca="1" ref="CO106" ca="1">INDEX(コード化!$CG$5:$CQ$110,CO$3-6,$G106)</f>
        <v>900000</v>
      </c>
      <c r="CP106" s="280" t="str" cm="1">
        <f t="array" aca="1" ref="CP106" ca="1">INDEX(コード化!$CG$5:$CQ$110,CP$3-6,$G106)</f>
        <v>900000</v>
      </c>
      <c r="CQ106" s="280" t="str" cm="1">
        <f t="array" aca="1" ref="CQ106" ca="1">INDEX(コード化!$CG$5:$CQ$110,CQ$3-6,$G106)</f>
        <v>900000</v>
      </c>
      <c r="CR106" s="280" t="str" cm="1">
        <f t="array" aca="1" ref="CR106" ca="1">INDEX(コード化!$CG$5:$CQ$110,CR$3-6,$G106)</f>
        <v>900000</v>
      </c>
      <c r="CS106" s="280" t="str" cm="1">
        <f t="array" aca="1" ref="CS106" ca="1">INDEX(コード化!$CG$5:$CQ$110,CS$3-6,$G106)</f>
        <v>900000</v>
      </c>
      <c r="CT106" s="280" t="str" cm="1">
        <f t="array" aca="1" ref="CT106" ca="1">INDEX(コード化!$CG$5:$CQ$110,CT$3-6,$G106)</f>
        <v>900000</v>
      </c>
      <c r="CU106" s="280" t="str" cm="1">
        <f t="array" aca="1" ref="CU106" ca="1">INDEX(コード化!$CG$5:$CQ$110,CU$3-6,$G106)</f>
        <v>900000</v>
      </c>
      <c r="CV106" s="280" t="str" cm="1">
        <f t="array" aca="1" ref="CV106" ca="1">INDEX(コード化!$CG$5:$CQ$110,CV$3-6,$G106)</f>
        <v>900000</v>
      </c>
      <c r="CW106" s="280" t="str" cm="1">
        <f t="array" aca="1" ref="CW106" ca="1">INDEX(コード化!$CG$5:$CQ$110,CW$3-6,$G106)</f>
        <v>900000</v>
      </c>
      <c r="CX106" s="280" t="str" cm="1">
        <f t="array" aca="1" ref="CX106" ca="1">INDEX(コード化!$CG$5:$CQ$110,CX$3-6,$G106)</f>
        <v>900000</v>
      </c>
      <c r="CY106" s="280" t="str" cm="1">
        <f t="array" aca="1" ref="CY106" ca="1">INDEX(コード化!$CG$5:$CQ$110,CY$3-6,$G106)</f>
        <v>900000</v>
      </c>
      <c r="CZ106" s="280" t="str" cm="1">
        <f t="array" aca="1" ref="CZ106" ca="1">INDEX(コード化!$CG$5:$CQ$110,CZ$3-6,$G106)</f>
        <v>900000</v>
      </c>
      <c r="DA106" s="280" t="str" cm="1">
        <f t="array" aca="1" ref="DA106" ca="1">INDEX(コード化!$CG$5:$CQ$110,DA$3-6,$G106)</f>
        <v>900000</v>
      </c>
      <c r="DB106" s="280" t="str" cm="1">
        <f t="array" aca="1" ref="DB106" ca="1">INDEX(コード化!$CG$5:$CQ$110,DB$3-6,$G106)</f>
        <v>900000</v>
      </c>
      <c r="DC106" s="280" t="str" cm="1">
        <f t="array" aca="1" ref="DC106" ca="1">INDEX(コード化!$CG$5:$CQ$110,DC$3-6,$G106)</f>
        <v>900000</v>
      </c>
      <c r="DD106" s="280" t="str" cm="1">
        <f t="array" aca="1" ref="DD106" ca="1">INDEX(コード化!$CG$5:$CQ$110,DD$3-6,$G106)</f>
        <v>900000</v>
      </c>
      <c r="DE106" s="280" t="str" cm="1">
        <f t="array" aca="1" ref="DE106" ca="1">INDEX(コード化!$CG$5:$CQ$110,DE$3-6,$G106)</f>
        <v>900000</v>
      </c>
      <c r="DF106" s="280" t="str" cm="1">
        <f t="array" aca="1" ref="DF106" ca="1">INDEX(コード化!$CG$5:$CQ$110,DF$3-6,$G106)</f>
        <v>900000</v>
      </c>
      <c r="DG106" s="280" t="str" cm="1">
        <f t="array" aca="1" ref="DG106" ca="1">INDEX(コード化!$CG$5:$CQ$110,DG$3-6,$G106)</f>
        <v>900000</v>
      </c>
      <c r="DH106" s="280" t="str" cm="1">
        <f t="array" aca="1" ref="DH106" ca="1">INDEX(コード化!$CG$5:$CQ$110,DH$3-6,$G106)</f>
        <v>900000</v>
      </c>
      <c r="DI106" s="280" t="str" cm="1">
        <f t="array" aca="1" ref="DI106" ca="1">INDEX(コード化!$CG$5:$CQ$110,DI$3-6,$G106)</f>
        <v>900000</v>
      </c>
      <c r="DK106" s="80">
        <f>IF(MID(H106,5,1)="2",1,0)</f>
        <v>0</v>
      </c>
      <c r="DL106" s="80">
        <f t="shared" ref="DL106:FW106" si="78">IF(MID(I106,5,1)="2",1,0)</f>
        <v>0</v>
      </c>
      <c r="DM106" s="80">
        <f t="shared" si="78"/>
        <v>0</v>
      </c>
      <c r="DN106" s="80">
        <f t="shared" si="78"/>
        <v>0</v>
      </c>
      <c r="DO106" s="80">
        <f t="shared" si="78"/>
        <v>0</v>
      </c>
      <c r="DP106" s="80">
        <f t="shared" si="78"/>
        <v>0</v>
      </c>
      <c r="DQ106" s="80">
        <f t="shared" ca="1" si="78"/>
        <v>0</v>
      </c>
      <c r="DR106" s="80">
        <f t="shared" ca="1" si="78"/>
        <v>0</v>
      </c>
      <c r="DS106" s="80">
        <f t="shared" ca="1" si="78"/>
        <v>0</v>
      </c>
      <c r="DT106" s="80">
        <f t="shared" ca="1" si="78"/>
        <v>0</v>
      </c>
      <c r="DU106" s="80">
        <f t="shared" ca="1" si="78"/>
        <v>0</v>
      </c>
      <c r="DV106" s="80">
        <f t="shared" ca="1" si="78"/>
        <v>0</v>
      </c>
      <c r="DW106" s="80">
        <f t="shared" ca="1" si="78"/>
        <v>0</v>
      </c>
      <c r="DX106" s="80">
        <f t="shared" ca="1" si="78"/>
        <v>0</v>
      </c>
      <c r="DY106" s="80">
        <f t="shared" ca="1" si="78"/>
        <v>0</v>
      </c>
      <c r="DZ106" s="80">
        <f t="shared" ca="1" si="78"/>
        <v>0</v>
      </c>
      <c r="EA106" s="80">
        <f t="shared" ca="1" si="78"/>
        <v>0</v>
      </c>
      <c r="EB106" s="80">
        <f t="shared" ca="1" si="78"/>
        <v>0</v>
      </c>
      <c r="EC106" s="80">
        <f t="shared" ca="1" si="78"/>
        <v>0</v>
      </c>
      <c r="ED106" s="80">
        <f t="shared" ca="1" si="78"/>
        <v>0</v>
      </c>
      <c r="EE106" s="80">
        <f t="shared" ca="1" si="78"/>
        <v>0</v>
      </c>
      <c r="EF106" s="80">
        <f t="shared" ca="1" si="78"/>
        <v>0</v>
      </c>
      <c r="EG106" s="80">
        <f t="shared" ca="1" si="78"/>
        <v>0</v>
      </c>
      <c r="EH106" s="80">
        <f t="shared" ca="1" si="78"/>
        <v>0</v>
      </c>
      <c r="EI106" s="80">
        <f t="shared" ca="1" si="78"/>
        <v>0</v>
      </c>
      <c r="EJ106" s="80">
        <f t="shared" ca="1" si="78"/>
        <v>0</v>
      </c>
      <c r="EK106" s="80">
        <f t="shared" ca="1" si="78"/>
        <v>0</v>
      </c>
      <c r="EL106" s="80">
        <f t="shared" ca="1" si="78"/>
        <v>0</v>
      </c>
      <c r="EM106" s="80">
        <f t="shared" ca="1" si="78"/>
        <v>0</v>
      </c>
      <c r="EN106" s="80">
        <f t="shared" ca="1" si="78"/>
        <v>0</v>
      </c>
      <c r="EO106" s="80">
        <f t="shared" ca="1" si="78"/>
        <v>0</v>
      </c>
      <c r="EP106" s="80">
        <f t="shared" ca="1" si="78"/>
        <v>0</v>
      </c>
      <c r="EQ106" s="80">
        <f t="shared" ca="1" si="78"/>
        <v>0</v>
      </c>
      <c r="ER106" s="80">
        <f t="shared" ca="1" si="78"/>
        <v>0</v>
      </c>
      <c r="ES106" s="80">
        <f t="shared" ca="1" si="78"/>
        <v>0</v>
      </c>
      <c r="ET106" s="80">
        <f t="shared" ca="1" si="78"/>
        <v>0</v>
      </c>
      <c r="EU106" s="80">
        <f t="shared" ca="1" si="78"/>
        <v>0</v>
      </c>
      <c r="EV106" s="80">
        <f t="shared" ca="1" si="78"/>
        <v>0</v>
      </c>
      <c r="EW106" s="80">
        <f t="shared" ca="1" si="78"/>
        <v>0</v>
      </c>
      <c r="EX106" s="80">
        <f t="shared" ca="1" si="78"/>
        <v>0</v>
      </c>
      <c r="EY106" s="80">
        <f t="shared" ca="1" si="78"/>
        <v>0</v>
      </c>
      <c r="EZ106" s="80">
        <f t="shared" ca="1" si="78"/>
        <v>0</v>
      </c>
      <c r="FA106" s="80">
        <f t="shared" ca="1" si="78"/>
        <v>0</v>
      </c>
      <c r="FB106" s="80">
        <f t="shared" ca="1" si="78"/>
        <v>0</v>
      </c>
      <c r="FC106" s="80">
        <f t="shared" ca="1" si="78"/>
        <v>0</v>
      </c>
      <c r="FD106" s="80">
        <f t="shared" ca="1" si="78"/>
        <v>0</v>
      </c>
      <c r="FE106" s="80">
        <f t="shared" ca="1" si="78"/>
        <v>0</v>
      </c>
      <c r="FF106" s="80">
        <f t="shared" ca="1" si="78"/>
        <v>0</v>
      </c>
      <c r="FG106" s="80">
        <f t="shared" ca="1" si="78"/>
        <v>0</v>
      </c>
      <c r="FH106" s="80">
        <f t="shared" ca="1" si="78"/>
        <v>0</v>
      </c>
      <c r="FI106" s="80">
        <f t="shared" ca="1" si="78"/>
        <v>0</v>
      </c>
      <c r="FJ106" s="80">
        <f t="shared" ca="1" si="78"/>
        <v>0</v>
      </c>
      <c r="FK106" s="80">
        <f t="shared" ca="1" si="78"/>
        <v>0</v>
      </c>
      <c r="FL106" s="80">
        <f t="shared" ca="1" si="78"/>
        <v>0</v>
      </c>
      <c r="FM106" s="80">
        <f t="shared" ca="1" si="78"/>
        <v>0</v>
      </c>
      <c r="FN106" s="80">
        <f t="shared" ca="1" si="78"/>
        <v>0</v>
      </c>
      <c r="FO106" s="80">
        <f t="shared" ca="1" si="78"/>
        <v>0</v>
      </c>
      <c r="FP106" s="80">
        <f t="shared" ca="1" si="78"/>
        <v>0</v>
      </c>
      <c r="FQ106" s="80">
        <f t="shared" ca="1" si="78"/>
        <v>0</v>
      </c>
      <c r="FR106" s="80">
        <f t="shared" ca="1" si="78"/>
        <v>0</v>
      </c>
      <c r="FS106" s="80">
        <f t="shared" ca="1" si="78"/>
        <v>0</v>
      </c>
      <c r="FT106" s="80">
        <f t="shared" ca="1" si="78"/>
        <v>0</v>
      </c>
      <c r="FU106" s="80">
        <f t="shared" ca="1" si="78"/>
        <v>0</v>
      </c>
      <c r="FV106" s="80">
        <f t="shared" ca="1" si="78"/>
        <v>0</v>
      </c>
      <c r="FW106" s="80">
        <f t="shared" ca="1" si="78"/>
        <v>0</v>
      </c>
      <c r="FX106" s="80">
        <f t="shared" ref="FX106:HL106" ca="1" si="79">IF(MID(BU106,5,1)="2",1,0)</f>
        <v>0</v>
      </c>
      <c r="FY106" s="80">
        <f t="shared" ca="1" si="79"/>
        <v>0</v>
      </c>
      <c r="FZ106" s="80">
        <f t="shared" ca="1" si="79"/>
        <v>0</v>
      </c>
      <c r="GA106" s="80">
        <f t="shared" ca="1" si="79"/>
        <v>0</v>
      </c>
      <c r="GB106" s="80">
        <f t="shared" ca="1" si="79"/>
        <v>0</v>
      </c>
      <c r="GC106" s="80">
        <f t="shared" ca="1" si="79"/>
        <v>0</v>
      </c>
      <c r="GD106" s="80">
        <f t="shared" ca="1" si="79"/>
        <v>0</v>
      </c>
      <c r="GE106" s="80">
        <f t="shared" ca="1" si="79"/>
        <v>0</v>
      </c>
      <c r="GF106" s="80">
        <f t="shared" ca="1" si="79"/>
        <v>0</v>
      </c>
      <c r="GG106" s="80">
        <f t="shared" ca="1" si="79"/>
        <v>0</v>
      </c>
      <c r="GH106" s="80">
        <f t="shared" ca="1" si="79"/>
        <v>0</v>
      </c>
      <c r="GI106" s="80">
        <f t="shared" ca="1" si="79"/>
        <v>0</v>
      </c>
      <c r="GJ106" s="80">
        <f t="shared" ca="1" si="79"/>
        <v>0</v>
      </c>
      <c r="GK106" s="80">
        <f t="shared" ca="1" si="79"/>
        <v>0</v>
      </c>
      <c r="GL106" s="80">
        <f t="shared" ca="1" si="79"/>
        <v>0</v>
      </c>
      <c r="GM106" s="80">
        <f t="shared" ca="1" si="79"/>
        <v>0</v>
      </c>
      <c r="GN106" s="80">
        <f t="shared" ca="1" si="79"/>
        <v>0</v>
      </c>
      <c r="GO106" s="80">
        <f t="shared" ca="1" si="79"/>
        <v>0</v>
      </c>
      <c r="GP106" s="80">
        <f t="shared" ca="1" si="79"/>
        <v>0</v>
      </c>
      <c r="GQ106" s="80">
        <f t="shared" ca="1" si="79"/>
        <v>0</v>
      </c>
      <c r="GR106" s="80">
        <f t="shared" ca="1" si="79"/>
        <v>0</v>
      </c>
      <c r="GS106" s="80">
        <f t="shared" ca="1" si="79"/>
        <v>0</v>
      </c>
      <c r="GT106" s="80">
        <f t="shared" ca="1" si="79"/>
        <v>0</v>
      </c>
      <c r="GU106" s="80">
        <f t="shared" ca="1" si="79"/>
        <v>0</v>
      </c>
      <c r="GV106" s="80">
        <f t="shared" ca="1" si="79"/>
        <v>0</v>
      </c>
      <c r="GW106" s="80">
        <f t="shared" ca="1" si="79"/>
        <v>0</v>
      </c>
      <c r="GX106" s="80">
        <f t="shared" ca="1" si="79"/>
        <v>0</v>
      </c>
      <c r="GY106" s="80">
        <f t="shared" ca="1" si="79"/>
        <v>0</v>
      </c>
      <c r="GZ106" s="80">
        <f t="shared" ca="1" si="79"/>
        <v>0</v>
      </c>
      <c r="HA106" s="80">
        <f t="shared" ca="1" si="79"/>
        <v>0</v>
      </c>
      <c r="HB106" s="80">
        <f t="shared" ca="1" si="79"/>
        <v>0</v>
      </c>
      <c r="HC106" s="80">
        <f t="shared" ca="1" si="79"/>
        <v>0</v>
      </c>
      <c r="HD106" s="80">
        <f t="shared" ca="1" si="79"/>
        <v>0</v>
      </c>
      <c r="HE106" s="80">
        <f t="shared" ca="1" si="79"/>
        <v>0</v>
      </c>
      <c r="HF106" s="80">
        <f t="shared" ca="1" si="79"/>
        <v>0</v>
      </c>
      <c r="HG106" s="80">
        <f t="shared" ca="1" si="79"/>
        <v>0</v>
      </c>
      <c r="HH106" s="80">
        <f t="shared" ca="1" si="79"/>
        <v>0</v>
      </c>
      <c r="HI106" s="80">
        <f t="shared" ca="1" si="79"/>
        <v>0</v>
      </c>
      <c r="HJ106" s="80">
        <f t="shared" ca="1" si="79"/>
        <v>0</v>
      </c>
      <c r="HK106" s="80">
        <f t="shared" ca="1" si="79"/>
        <v>0</v>
      </c>
      <c r="HL106" s="80">
        <f t="shared" ca="1" si="79"/>
        <v>0</v>
      </c>
    </row>
    <row r="107" spans="1:220" s="80" customFormat="1" ht="26" x14ac:dyDescent="0.2">
      <c r="A107" s="268">
        <v>110</v>
      </c>
      <c r="B107" s="269" t="s">
        <v>2458</v>
      </c>
      <c r="C107" s="269" t="s">
        <v>2463</v>
      </c>
      <c r="D107" s="270" t="s">
        <v>2517</v>
      </c>
      <c r="E107" s="250"/>
      <c r="G107" s="80">
        <v>9</v>
      </c>
      <c r="H107" s="280" t="str" cm="1">
        <f t="array" ref="H107">INDEX(コード化!$CG$5:$CQ$110,H$3-6,$G107)</f>
        <v>900000</v>
      </c>
      <c r="I107" s="280" t="str" cm="1">
        <f t="array" ref="I107">INDEX(コード化!$CG$5:$CQ$110,I$3-6,$G107)</f>
        <v>900000</v>
      </c>
      <c r="J107" s="280" t="str" cm="1">
        <f t="array" ref="J107">INDEX(コード化!$CG$5:$CQ$110,J$3-6,$G107)</f>
        <v>900000</v>
      </c>
      <c r="K107" s="280" t="str" cm="1">
        <f t="array" ref="K107">INDEX(コード化!$CG$5:$CQ$110,K$3-6,$G107)</f>
        <v>900000</v>
      </c>
      <c r="L107" s="280" t="str" cm="1">
        <f t="array" ref="L107">INDEX(コード化!$CG$5:$CQ$110,L$3-6,$G107)</f>
        <v>900000</v>
      </c>
      <c r="M107" s="280" t="str" cm="1">
        <f t="array" ref="M107">INDEX(コード化!$CG$5:$CQ$110,M$3-6,$G107)</f>
        <v>900000</v>
      </c>
      <c r="N107" s="280" t="str" cm="1">
        <f t="array" aca="1" ref="N107" ca="1">INDEX(コード化!$CG$5:$CQ$110,N$3-6,$G107)</f>
        <v>900000</v>
      </c>
      <c r="O107" s="280" t="str" cm="1">
        <f t="array" aca="1" ref="O107" ca="1">INDEX(コード化!$CG$5:$CQ$110,O$3-6,$G107)</f>
        <v>900000</v>
      </c>
      <c r="P107" s="280" t="str" cm="1">
        <f t="array" aca="1" ref="P107" ca="1">INDEX(コード化!$CG$5:$CQ$110,P$3-6,$G107)</f>
        <v>900000</v>
      </c>
      <c r="Q107" s="280" t="str" cm="1">
        <f t="array" aca="1" ref="Q107" ca="1">INDEX(コード化!$CG$5:$CQ$110,Q$3-6,$G107)</f>
        <v>900000</v>
      </c>
      <c r="R107" s="280" t="str" cm="1">
        <f t="array" aca="1" ref="R107" ca="1">INDEX(コード化!$CG$5:$CQ$110,R$3-6,$G107)</f>
        <v>900000</v>
      </c>
      <c r="S107" s="280" t="str" cm="1">
        <f t="array" aca="1" ref="S107" ca="1">INDEX(コード化!$CG$5:$CQ$110,S$3-6,$G107)</f>
        <v>900000</v>
      </c>
      <c r="T107" s="280" t="str" cm="1">
        <f t="array" aca="1" ref="T107" ca="1">INDEX(コード化!$CG$5:$CQ$110,T$3-6,$G107)</f>
        <v>900000</v>
      </c>
      <c r="U107" s="280" t="str" cm="1">
        <f t="array" aca="1" ref="U107" ca="1">INDEX(コード化!$CG$5:$CQ$110,U$3-6,$G107)</f>
        <v>900000</v>
      </c>
      <c r="V107" s="280" t="str" cm="1">
        <f t="array" aca="1" ref="V107" ca="1">INDEX(コード化!$CG$5:$CQ$110,V$3-6,$G107)</f>
        <v>900000</v>
      </c>
      <c r="W107" s="280" t="str" cm="1">
        <f t="array" aca="1" ref="W107" ca="1">INDEX(コード化!$CG$5:$CQ$110,W$3-6,$G107)</f>
        <v>900000</v>
      </c>
      <c r="X107" s="280" t="str" cm="1">
        <f t="array" aca="1" ref="X107" ca="1">INDEX(コード化!$CG$5:$CQ$110,X$3-6,$G107)</f>
        <v>900000</v>
      </c>
      <c r="Y107" s="280" t="str" cm="1">
        <f t="array" aca="1" ref="Y107" ca="1">INDEX(コード化!$CG$5:$CQ$110,Y$3-6,$G107)</f>
        <v>900000</v>
      </c>
      <c r="Z107" s="280" t="str" cm="1">
        <f t="array" aca="1" ref="Z107" ca="1">INDEX(コード化!$CG$5:$CQ$110,Z$3-6,$G107)</f>
        <v>900000</v>
      </c>
      <c r="AA107" s="280" t="str" cm="1">
        <f t="array" aca="1" ref="AA107" ca="1">INDEX(コード化!$CG$5:$CQ$110,AA$3-6,$G107)</f>
        <v>900000</v>
      </c>
      <c r="AB107" s="280" t="str" cm="1">
        <f t="array" aca="1" ref="AB107" ca="1">INDEX(コード化!$CG$5:$CQ$110,AB$3-6,$G107)</f>
        <v>900000</v>
      </c>
      <c r="AC107" s="280" t="str" cm="1">
        <f t="array" aca="1" ref="AC107" ca="1">INDEX(コード化!$CG$5:$CQ$110,AC$3-6,$G107)</f>
        <v>900000</v>
      </c>
      <c r="AD107" s="280" t="str" cm="1">
        <f t="array" aca="1" ref="AD107" ca="1">INDEX(コード化!$CG$5:$CQ$110,AD$3-6,$G107)</f>
        <v>900000</v>
      </c>
      <c r="AE107" s="280" t="str" cm="1">
        <f t="array" aca="1" ref="AE107" ca="1">INDEX(コード化!$CG$5:$CQ$110,AE$3-6,$G107)</f>
        <v>900000</v>
      </c>
      <c r="AF107" s="280" t="str" cm="1">
        <f t="array" aca="1" ref="AF107" ca="1">INDEX(コード化!$CG$5:$CQ$110,AF$3-6,$G107)</f>
        <v>900000</v>
      </c>
      <c r="AG107" s="280" t="str" cm="1">
        <f t="array" aca="1" ref="AG107" ca="1">INDEX(コード化!$CG$5:$CQ$110,AG$3-6,$G107)</f>
        <v>900000</v>
      </c>
      <c r="AH107" s="280" t="str" cm="1">
        <f t="array" aca="1" ref="AH107" ca="1">INDEX(コード化!$CG$5:$CQ$110,AH$3-6,$G107)</f>
        <v>900000</v>
      </c>
      <c r="AI107" s="280" t="str" cm="1">
        <f t="array" aca="1" ref="AI107" ca="1">INDEX(コード化!$CG$5:$CQ$110,AI$3-6,$G107)</f>
        <v>900000</v>
      </c>
      <c r="AJ107" s="280" t="str" cm="1">
        <f t="array" aca="1" ref="AJ107" ca="1">INDEX(コード化!$CG$5:$CQ$110,AJ$3-6,$G107)</f>
        <v>900000</v>
      </c>
      <c r="AK107" s="280" t="str" cm="1">
        <f t="array" aca="1" ref="AK107" ca="1">INDEX(コード化!$CG$5:$CQ$110,AK$3-6,$G107)</f>
        <v>900000</v>
      </c>
      <c r="AL107" s="280" t="str" cm="1">
        <f t="array" aca="1" ref="AL107" ca="1">INDEX(コード化!$CG$5:$CQ$110,AL$3-6,$G107)</f>
        <v>900000</v>
      </c>
      <c r="AM107" s="280" t="str" cm="1">
        <f t="array" aca="1" ref="AM107" ca="1">INDEX(コード化!$CG$5:$CQ$110,AM$3-6,$G107)</f>
        <v>900000</v>
      </c>
      <c r="AN107" s="280" t="str" cm="1">
        <f t="array" aca="1" ref="AN107" ca="1">INDEX(コード化!$CG$5:$CQ$110,AN$3-6,$G107)</f>
        <v>900000</v>
      </c>
      <c r="AO107" s="280" t="str" cm="1">
        <f t="array" aca="1" ref="AO107" ca="1">INDEX(コード化!$CG$5:$CQ$110,AO$3-6,$G107)</f>
        <v>900000</v>
      </c>
      <c r="AP107" s="280" t="str" cm="1">
        <f t="array" aca="1" ref="AP107" ca="1">INDEX(コード化!$CG$5:$CQ$110,AP$3-6,$G107)</f>
        <v>900000</v>
      </c>
      <c r="AQ107" s="280" t="str" cm="1">
        <f t="array" aca="1" ref="AQ107" ca="1">INDEX(コード化!$CG$5:$CQ$110,AQ$3-6,$G107)</f>
        <v>900000</v>
      </c>
      <c r="AR107" s="280" t="str" cm="1">
        <f t="array" aca="1" ref="AR107" ca="1">INDEX(コード化!$CG$5:$CQ$110,AR$3-6,$G107)</f>
        <v>900000</v>
      </c>
      <c r="AS107" s="280" t="str" cm="1">
        <f t="array" aca="1" ref="AS107" ca="1">INDEX(コード化!$CG$5:$CQ$110,AS$3-6,$G107)</f>
        <v>900000</v>
      </c>
      <c r="AT107" s="280" t="str" cm="1">
        <f t="array" aca="1" ref="AT107" ca="1">INDEX(コード化!$CG$5:$CQ$110,AT$3-6,$G107)</f>
        <v>900000</v>
      </c>
      <c r="AU107" s="280" t="str" cm="1">
        <f t="array" aca="1" ref="AU107" ca="1">INDEX(コード化!$CG$5:$CQ$110,AU$3-6,$G107)</f>
        <v>900000</v>
      </c>
      <c r="AV107" s="280" t="str" cm="1">
        <f t="array" aca="1" ref="AV107" ca="1">INDEX(コード化!$CG$5:$CQ$110,AV$3-6,$G107)</f>
        <v>900000</v>
      </c>
      <c r="AW107" s="280" t="str" cm="1">
        <f t="array" aca="1" ref="AW107" ca="1">INDEX(コード化!$CG$5:$CQ$110,AW$3-6,$G107)</f>
        <v>900000</v>
      </c>
      <c r="AX107" s="280" t="str" cm="1">
        <f t="array" aca="1" ref="AX107" ca="1">INDEX(コード化!$CG$5:$CQ$110,AX$3-6,$G107)</f>
        <v>900000</v>
      </c>
      <c r="AY107" s="280" t="str" cm="1">
        <f t="array" aca="1" ref="AY107" ca="1">INDEX(コード化!$CG$5:$CQ$110,AY$3-6,$G107)</f>
        <v>900000</v>
      </c>
      <c r="AZ107" s="280" t="str" cm="1">
        <f t="array" aca="1" ref="AZ107" ca="1">INDEX(コード化!$CG$5:$CQ$110,AZ$3-6,$G107)</f>
        <v>900000</v>
      </c>
      <c r="BA107" s="280" t="str" cm="1">
        <f t="array" aca="1" ref="BA107" ca="1">INDEX(コード化!$CG$5:$CQ$110,BA$3-6,$G107)</f>
        <v>900000</v>
      </c>
      <c r="BB107" s="280" t="str" cm="1">
        <f t="array" aca="1" ref="BB107" ca="1">INDEX(コード化!$CG$5:$CQ$110,BB$3-6,$G107)</f>
        <v>900000</v>
      </c>
      <c r="BC107" s="280" t="str" cm="1">
        <f t="array" aca="1" ref="BC107" ca="1">INDEX(コード化!$CG$5:$CQ$110,BC$3-6,$G107)</f>
        <v>900000</v>
      </c>
      <c r="BD107" s="280" t="str" cm="1">
        <f t="array" aca="1" ref="BD107" ca="1">INDEX(コード化!$CG$5:$CQ$110,BD$3-6,$G107)</f>
        <v>900000</v>
      </c>
      <c r="BE107" s="280" t="str" cm="1">
        <f t="array" aca="1" ref="BE107" ca="1">INDEX(コード化!$CG$5:$CQ$110,BE$3-6,$G107)</f>
        <v>900000</v>
      </c>
      <c r="BF107" s="280" t="str" cm="1">
        <f t="array" aca="1" ref="BF107" ca="1">INDEX(コード化!$CG$5:$CQ$110,BF$3-6,$G107)</f>
        <v>900000</v>
      </c>
      <c r="BG107" s="280" t="str" cm="1">
        <f t="array" aca="1" ref="BG107" ca="1">INDEX(コード化!$CG$5:$CQ$110,BG$3-6,$G107)</f>
        <v>900000</v>
      </c>
      <c r="BH107" s="280" t="str" cm="1">
        <f t="array" aca="1" ref="BH107" ca="1">INDEX(コード化!$CG$5:$CQ$110,BH$3-6,$G107)</f>
        <v>900000</v>
      </c>
      <c r="BI107" s="280" t="str" cm="1">
        <f t="array" aca="1" ref="BI107" ca="1">INDEX(コード化!$CG$5:$CQ$110,BI$3-6,$G107)</f>
        <v>900000</v>
      </c>
      <c r="BJ107" s="280" t="str" cm="1">
        <f t="array" aca="1" ref="BJ107" ca="1">INDEX(コード化!$CG$5:$CQ$110,BJ$3-6,$G107)</f>
        <v>900000</v>
      </c>
      <c r="BK107" s="280" t="str" cm="1">
        <f t="array" aca="1" ref="BK107" ca="1">INDEX(コード化!$CG$5:$CQ$110,BK$3-6,$G107)</f>
        <v>900000</v>
      </c>
      <c r="BL107" s="280" t="str" cm="1">
        <f t="array" aca="1" ref="BL107" ca="1">INDEX(コード化!$CG$5:$CQ$110,BL$3-6,$G107)</f>
        <v>900000</v>
      </c>
      <c r="BM107" s="280" t="str" cm="1">
        <f t="array" aca="1" ref="BM107" ca="1">INDEX(コード化!$CG$5:$CQ$110,BM$3-6,$G107)</f>
        <v>900000</v>
      </c>
      <c r="BN107" s="280" t="str" cm="1">
        <f t="array" aca="1" ref="BN107" ca="1">INDEX(コード化!$CG$5:$CQ$110,BN$3-6,$G107)</f>
        <v>900000</v>
      </c>
      <c r="BO107" s="280" t="str" cm="1">
        <f t="array" aca="1" ref="BO107" ca="1">INDEX(コード化!$CG$5:$CQ$110,BO$3-6,$G107)</f>
        <v>900000</v>
      </c>
      <c r="BP107" s="280" t="str" cm="1">
        <f t="array" aca="1" ref="BP107" ca="1">INDEX(コード化!$CG$5:$CQ$110,BP$3-6,$G107)</f>
        <v>900000</v>
      </c>
      <c r="BQ107" s="280" t="str" cm="1">
        <f t="array" aca="1" ref="BQ107" ca="1">INDEX(コード化!$CG$5:$CQ$110,BQ$3-6,$G107)</f>
        <v>900000</v>
      </c>
      <c r="BR107" s="280" t="str" cm="1">
        <f t="array" aca="1" ref="BR107" ca="1">INDEX(コード化!$CG$5:$CQ$110,BR$3-6,$G107)</f>
        <v>900000</v>
      </c>
      <c r="BS107" s="280" t="str" cm="1">
        <f t="array" aca="1" ref="BS107" ca="1">INDEX(コード化!$CG$5:$CQ$110,BS$3-6,$G107)</f>
        <v>900000</v>
      </c>
      <c r="BT107" s="280" t="str" cm="1">
        <f t="array" aca="1" ref="BT107" ca="1">INDEX(コード化!$CG$5:$CQ$110,BT$3-6,$G107)</f>
        <v>900000</v>
      </c>
      <c r="BU107" s="280" t="str" cm="1">
        <f t="array" aca="1" ref="BU107" ca="1">INDEX(コード化!$CG$5:$CQ$110,BU$3-6,$G107)</f>
        <v>900000</v>
      </c>
      <c r="BV107" s="280" t="str" cm="1">
        <f t="array" aca="1" ref="BV107" ca="1">INDEX(コード化!$CG$5:$CQ$110,BV$3-6,$G107)</f>
        <v>900000</v>
      </c>
      <c r="BW107" s="280" t="str" cm="1">
        <f t="array" aca="1" ref="BW107" ca="1">INDEX(コード化!$CG$5:$CQ$110,BW$3-6,$G107)</f>
        <v>900000</v>
      </c>
      <c r="BX107" s="280" t="str" cm="1">
        <f t="array" aca="1" ref="BX107" ca="1">INDEX(コード化!$CG$5:$CQ$110,BX$3-6,$G107)</f>
        <v>900000</v>
      </c>
      <c r="BY107" s="280" t="str" cm="1">
        <f t="array" aca="1" ref="BY107" ca="1">INDEX(コード化!$CG$5:$CQ$110,BY$3-6,$G107)</f>
        <v>900000</v>
      </c>
      <c r="BZ107" s="280" t="str" cm="1">
        <f t="array" aca="1" ref="BZ107" ca="1">INDEX(コード化!$CG$5:$CQ$110,BZ$3-6,$G107)</f>
        <v>900000</v>
      </c>
      <c r="CA107" s="280" t="str" cm="1">
        <f t="array" aca="1" ref="CA107" ca="1">INDEX(コード化!$CG$5:$CQ$110,CA$3-6,$G107)</f>
        <v>900000</v>
      </c>
      <c r="CB107" s="280" t="str" cm="1">
        <f t="array" aca="1" ref="CB107" ca="1">INDEX(コード化!$CG$5:$CQ$110,CB$3-6,$G107)</f>
        <v>900000</v>
      </c>
      <c r="CC107" s="280" t="str" cm="1">
        <f t="array" aca="1" ref="CC107" ca="1">INDEX(コード化!$CG$5:$CQ$110,CC$3-6,$G107)</f>
        <v>900000</v>
      </c>
      <c r="CD107" s="280" t="str" cm="1">
        <f t="array" aca="1" ref="CD107" ca="1">INDEX(コード化!$CG$5:$CQ$110,CD$3-6,$G107)</f>
        <v>900000</v>
      </c>
      <c r="CE107" s="280" t="str" cm="1">
        <f t="array" aca="1" ref="CE107" ca="1">INDEX(コード化!$CG$5:$CQ$110,CE$3-6,$G107)</f>
        <v>900000</v>
      </c>
      <c r="CF107" s="280" t="str" cm="1">
        <f t="array" aca="1" ref="CF107" ca="1">INDEX(コード化!$CG$5:$CQ$110,CF$3-6,$G107)</f>
        <v>900000</v>
      </c>
      <c r="CG107" s="280" t="str" cm="1">
        <f t="array" aca="1" ref="CG107" ca="1">INDEX(コード化!$CG$5:$CQ$110,CG$3-6,$G107)</f>
        <v>900000</v>
      </c>
      <c r="CH107" s="280" t="str" cm="1">
        <f t="array" aca="1" ref="CH107" ca="1">INDEX(コード化!$CG$5:$CQ$110,CH$3-6,$G107)</f>
        <v>900000</v>
      </c>
      <c r="CI107" s="280" t="str" cm="1">
        <f t="array" aca="1" ref="CI107" ca="1">INDEX(コード化!$CG$5:$CQ$110,CI$3-6,$G107)</f>
        <v>900000</v>
      </c>
      <c r="CJ107" s="280" t="str" cm="1">
        <f t="array" aca="1" ref="CJ107" ca="1">INDEX(コード化!$CG$5:$CQ$110,CJ$3-6,$G107)</f>
        <v>900000</v>
      </c>
      <c r="CK107" s="280" t="str" cm="1">
        <f t="array" aca="1" ref="CK107" ca="1">INDEX(コード化!$CG$5:$CQ$110,CK$3-6,$G107)</f>
        <v>900000</v>
      </c>
      <c r="CL107" s="280" t="str" cm="1">
        <f t="array" aca="1" ref="CL107" ca="1">INDEX(コード化!$CG$5:$CQ$110,CL$3-6,$G107)</f>
        <v>900000</v>
      </c>
      <c r="CM107" s="280" t="str" cm="1">
        <f t="array" aca="1" ref="CM107" ca="1">INDEX(コード化!$CG$5:$CQ$110,CM$3-6,$G107)</f>
        <v>900000</v>
      </c>
      <c r="CN107" s="280" t="str" cm="1">
        <f t="array" aca="1" ref="CN107" ca="1">INDEX(コード化!$CG$5:$CQ$110,CN$3-6,$G107)</f>
        <v>900000</v>
      </c>
      <c r="CO107" s="280" t="str" cm="1">
        <f t="array" aca="1" ref="CO107" ca="1">INDEX(コード化!$CG$5:$CQ$110,CO$3-6,$G107)</f>
        <v>900000</v>
      </c>
      <c r="CP107" s="280" t="str" cm="1">
        <f t="array" aca="1" ref="CP107" ca="1">INDEX(コード化!$CG$5:$CQ$110,CP$3-6,$G107)</f>
        <v>900000</v>
      </c>
      <c r="CQ107" s="280" t="str" cm="1">
        <f t="array" aca="1" ref="CQ107" ca="1">INDEX(コード化!$CG$5:$CQ$110,CQ$3-6,$G107)</f>
        <v>900000</v>
      </c>
      <c r="CR107" s="280" t="str" cm="1">
        <f t="array" aca="1" ref="CR107" ca="1">INDEX(コード化!$CG$5:$CQ$110,CR$3-6,$G107)</f>
        <v>900000</v>
      </c>
      <c r="CS107" s="280" t="str" cm="1">
        <f t="array" aca="1" ref="CS107" ca="1">INDEX(コード化!$CG$5:$CQ$110,CS$3-6,$G107)</f>
        <v>900000</v>
      </c>
      <c r="CT107" s="280" t="str" cm="1">
        <f t="array" aca="1" ref="CT107" ca="1">INDEX(コード化!$CG$5:$CQ$110,CT$3-6,$G107)</f>
        <v>900000</v>
      </c>
      <c r="CU107" s="280" t="str" cm="1">
        <f t="array" aca="1" ref="CU107" ca="1">INDEX(コード化!$CG$5:$CQ$110,CU$3-6,$G107)</f>
        <v>900000</v>
      </c>
      <c r="CV107" s="280" t="str" cm="1">
        <f t="array" aca="1" ref="CV107" ca="1">INDEX(コード化!$CG$5:$CQ$110,CV$3-6,$G107)</f>
        <v>900000</v>
      </c>
      <c r="CW107" s="280" t="str" cm="1">
        <f t="array" aca="1" ref="CW107" ca="1">INDEX(コード化!$CG$5:$CQ$110,CW$3-6,$G107)</f>
        <v>900000</v>
      </c>
      <c r="CX107" s="280" t="str" cm="1">
        <f t="array" aca="1" ref="CX107" ca="1">INDEX(コード化!$CG$5:$CQ$110,CX$3-6,$G107)</f>
        <v>900000</v>
      </c>
      <c r="CY107" s="280" t="str" cm="1">
        <f t="array" aca="1" ref="CY107" ca="1">INDEX(コード化!$CG$5:$CQ$110,CY$3-6,$G107)</f>
        <v>900000</v>
      </c>
      <c r="CZ107" s="280" t="str" cm="1">
        <f t="array" aca="1" ref="CZ107" ca="1">INDEX(コード化!$CG$5:$CQ$110,CZ$3-6,$G107)</f>
        <v>900000</v>
      </c>
      <c r="DA107" s="280" t="str" cm="1">
        <f t="array" aca="1" ref="DA107" ca="1">INDEX(コード化!$CG$5:$CQ$110,DA$3-6,$G107)</f>
        <v>900000</v>
      </c>
      <c r="DB107" s="280" t="str" cm="1">
        <f t="array" aca="1" ref="DB107" ca="1">INDEX(コード化!$CG$5:$CQ$110,DB$3-6,$G107)</f>
        <v>900000</v>
      </c>
      <c r="DC107" s="280" t="str" cm="1">
        <f t="array" aca="1" ref="DC107" ca="1">INDEX(コード化!$CG$5:$CQ$110,DC$3-6,$G107)</f>
        <v>900000</v>
      </c>
      <c r="DD107" s="280" t="str" cm="1">
        <f t="array" aca="1" ref="DD107" ca="1">INDEX(コード化!$CG$5:$CQ$110,DD$3-6,$G107)</f>
        <v>900000</v>
      </c>
      <c r="DE107" s="280" t="str" cm="1">
        <f t="array" aca="1" ref="DE107" ca="1">INDEX(コード化!$CG$5:$CQ$110,DE$3-6,$G107)</f>
        <v>900000</v>
      </c>
      <c r="DF107" s="280" t="str" cm="1">
        <f t="array" aca="1" ref="DF107" ca="1">INDEX(コード化!$CG$5:$CQ$110,DF$3-6,$G107)</f>
        <v>900000</v>
      </c>
      <c r="DG107" s="280" t="str" cm="1">
        <f t="array" aca="1" ref="DG107" ca="1">INDEX(コード化!$CG$5:$CQ$110,DG$3-6,$G107)</f>
        <v>900000</v>
      </c>
      <c r="DH107" s="280" t="str" cm="1">
        <f t="array" aca="1" ref="DH107" ca="1">INDEX(コード化!$CG$5:$CQ$110,DH$3-6,$G107)</f>
        <v>900000</v>
      </c>
      <c r="DI107" s="280" t="str" cm="1">
        <f t="array" aca="1" ref="DI107" ca="1">INDEX(コード化!$CG$5:$CQ$110,DI$3-6,$G107)</f>
        <v>900000</v>
      </c>
      <c r="DK107" s="80" cm="1">
        <f t="array" ref="DK107">_xlfn.IFS(MID(H107,5,1)="4",1,MID(H107,5,1)="1",1,TRUE,0)</f>
        <v>0</v>
      </c>
      <c r="DL107" s="80" cm="1">
        <f t="array" ref="DL107">_xlfn.IFS(MID(I107,5,1)="4",1,MID(I107,5,1)="1",1,TRUE,0)</f>
        <v>0</v>
      </c>
      <c r="DM107" s="80" cm="1">
        <f t="array" ref="DM107">_xlfn.IFS(MID(J107,5,1)="4",1,MID(J107,5,1)="1",1,TRUE,0)</f>
        <v>0</v>
      </c>
      <c r="DN107" s="80" cm="1">
        <f t="array" ref="DN107">_xlfn.IFS(MID(K107,5,1)="4",1,MID(K107,5,1)="1",1,TRUE,0)</f>
        <v>0</v>
      </c>
      <c r="DO107" s="80" cm="1">
        <f t="array" ref="DO107">_xlfn.IFS(MID(L107,5,1)="4",1,MID(L107,5,1)="1",1,TRUE,0)</f>
        <v>0</v>
      </c>
      <c r="DP107" s="80" cm="1">
        <f t="array" ref="DP107">_xlfn.IFS(MID(M107,5,1)="4",1,MID(M107,5,1)="1",1,TRUE,0)</f>
        <v>0</v>
      </c>
      <c r="DQ107" s="80" cm="1">
        <f t="array" aca="1" ref="DQ107" ca="1">_xlfn.IFS(MID(N107,5,1)="4",1,MID(N107,5,1)="1",1,TRUE,0)</f>
        <v>0</v>
      </c>
      <c r="DR107" s="80" cm="1">
        <f t="array" aca="1" ref="DR107" ca="1">_xlfn.IFS(MID(O107,5,1)="4",1,MID(O107,5,1)="1",1,TRUE,0)</f>
        <v>0</v>
      </c>
      <c r="DS107" s="80" cm="1">
        <f t="array" aca="1" ref="DS107" ca="1">_xlfn.IFS(MID(P107,5,1)="4",1,MID(P107,5,1)="1",1,TRUE,0)</f>
        <v>0</v>
      </c>
      <c r="DT107" s="80" cm="1">
        <f t="array" aca="1" ref="DT107" ca="1">_xlfn.IFS(MID(Q107,5,1)="4",1,MID(Q107,5,1)="1",1,TRUE,0)</f>
        <v>0</v>
      </c>
      <c r="DU107" s="80" cm="1">
        <f t="array" aca="1" ref="DU107" ca="1">_xlfn.IFS(MID(R107,5,1)="4",1,MID(R107,5,1)="1",1,TRUE,0)</f>
        <v>0</v>
      </c>
      <c r="DV107" s="80" cm="1">
        <f t="array" aca="1" ref="DV107" ca="1">_xlfn.IFS(MID(S107,5,1)="4",1,MID(S107,5,1)="1",1,TRUE,0)</f>
        <v>0</v>
      </c>
      <c r="DW107" s="80" cm="1">
        <f t="array" aca="1" ref="DW107" ca="1">_xlfn.IFS(MID(T107,5,1)="4",1,MID(T107,5,1)="1",1,TRUE,0)</f>
        <v>0</v>
      </c>
      <c r="DX107" s="80" cm="1">
        <f t="array" aca="1" ref="DX107" ca="1">_xlfn.IFS(MID(U107,5,1)="4",1,MID(U107,5,1)="1",1,TRUE,0)</f>
        <v>0</v>
      </c>
      <c r="DY107" s="80" cm="1">
        <f t="array" aca="1" ref="DY107" ca="1">_xlfn.IFS(MID(V107,5,1)="4",1,MID(V107,5,1)="1",1,TRUE,0)</f>
        <v>0</v>
      </c>
      <c r="DZ107" s="80" cm="1">
        <f t="array" aca="1" ref="DZ107" ca="1">_xlfn.IFS(MID(W107,5,1)="4",1,MID(W107,5,1)="1",1,TRUE,0)</f>
        <v>0</v>
      </c>
      <c r="EA107" s="80" cm="1">
        <f t="array" aca="1" ref="EA107" ca="1">_xlfn.IFS(MID(X107,5,1)="4",1,MID(X107,5,1)="1",1,TRUE,0)</f>
        <v>0</v>
      </c>
      <c r="EB107" s="80" cm="1">
        <f t="array" aca="1" ref="EB107" ca="1">_xlfn.IFS(MID(Y107,5,1)="4",1,MID(Y107,5,1)="1",1,TRUE,0)</f>
        <v>0</v>
      </c>
      <c r="EC107" s="80" cm="1">
        <f t="array" aca="1" ref="EC107" ca="1">_xlfn.IFS(MID(Z107,5,1)="4",1,MID(Z107,5,1)="1",1,TRUE,0)</f>
        <v>0</v>
      </c>
      <c r="ED107" s="80" cm="1">
        <f t="array" aca="1" ref="ED107" ca="1">_xlfn.IFS(MID(AA107,5,1)="4",1,MID(AA107,5,1)="1",1,TRUE,0)</f>
        <v>0</v>
      </c>
      <c r="EE107" s="80" cm="1">
        <f t="array" aca="1" ref="EE107" ca="1">_xlfn.IFS(MID(AB107,5,1)="4",1,MID(AB107,5,1)="1",1,TRUE,0)</f>
        <v>0</v>
      </c>
      <c r="EF107" s="80" cm="1">
        <f t="array" aca="1" ref="EF107" ca="1">_xlfn.IFS(MID(AC107,5,1)="4",1,MID(AC107,5,1)="1",1,TRUE,0)</f>
        <v>0</v>
      </c>
      <c r="EG107" s="80" cm="1">
        <f t="array" aca="1" ref="EG107" ca="1">_xlfn.IFS(MID(AD107,5,1)="4",1,MID(AD107,5,1)="1",1,TRUE,0)</f>
        <v>0</v>
      </c>
      <c r="EH107" s="80" cm="1">
        <f t="array" aca="1" ref="EH107" ca="1">_xlfn.IFS(MID(AE107,5,1)="4",1,MID(AE107,5,1)="1",1,TRUE,0)</f>
        <v>0</v>
      </c>
      <c r="EI107" s="80" cm="1">
        <f t="array" aca="1" ref="EI107" ca="1">_xlfn.IFS(MID(AF107,5,1)="4",1,MID(AF107,5,1)="1",1,TRUE,0)</f>
        <v>0</v>
      </c>
      <c r="EJ107" s="80" cm="1">
        <f t="array" aca="1" ref="EJ107" ca="1">_xlfn.IFS(MID(AG107,5,1)="4",1,MID(AG107,5,1)="1",1,TRUE,0)</f>
        <v>0</v>
      </c>
      <c r="EK107" s="80" cm="1">
        <f t="array" aca="1" ref="EK107" ca="1">_xlfn.IFS(MID(AH107,5,1)="4",1,MID(AH107,5,1)="1",1,TRUE,0)</f>
        <v>0</v>
      </c>
      <c r="EL107" s="80" cm="1">
        <f t="array" aca="1" ref="EL107" ca="1">_xlfn.IFS(MID(AI107,5,1)="4",1,MID(AI107,5,1)="1",1,TRUE,0)</f>
        <v>0</v>
      </c>
      <c r="EM107" s="80" cm="1">
        <f t="array" aca="1" ref="EM107" ca="1">_xlfn.IFS(MID(AJ107,5,1)="4",1,MID(AJ107,5,1)="1",1,TRUE,0)</f>
        <v>0</v>
      </c>
      <c r="EN107" s="80" cm="1">
        <f t="array" aca="1" ref="EN107" ca="1">_xlfn.IFS(MID(AK107,5,1)="4",1,MID(AK107,5,1)="1",1,TRUE,0)</f>
        <v>0</v>
      </c>
      <c r="EO107" s="80" cm="1">
        <f t="array" aca="1" ref="EO107" ca="1">_xlfn.IFS(MID(AL107,5,1)="4",1,MID(AL107,5,1)="1",1,TRUE,0)</f>
        <v>0</v>
      </c>
      <c r="EP107" s="80" cm="1">
        <f t="array" aca="1" ref="EP107" ca="1">_xlfn.IFS(MID(AM107,5,1)="4",1,MID(AM107,5,1)="1",1,TRUE,0)</f>
        <v>0</v>
      </c>
      <c r="EQ107" s="80" cm="1">
        <f t="array" aca="1" ref="EQ107" ca="1">_xlfn.IFS(MID(AN107,5,1)="4",1,MID(AN107,5,1)="1",1,TRUE,0)</f>
        <v>0</v>
      </c>
      <c r="ER107" s="80" cm="1">
        <f t="array" aca="1" ref="ER107" ca="1">_xlfn.IFS(MID(AO107,5,1)="4",1,MID(AO107,5,1)="1",1,TRUE,0)</f>
        <v>0</v>
      </c>
      <c r="ES107" s="80" cm="1">
        <f t="array" aca="1" ref="ES107" ca="1">_xlfn.IFS(MID(AP107,5,1)="4",1,MID(AP107,5,1)="1",1,TRUE,0)</f>
        <v>0</v>
      </c>
      <c r="ET107" s="80" cm="1">
        <f t="array" aca="1" ref="ET107" ca="1">_xlfn.IFS(MID(AQ107,5,1)="4",1,MID(AQ107,5,1)="1",1,TRUE,0)</f>
        <v>0</v>
      </c>
      <c r="EU107" s="80" cm="1">
        <f t="array" aca="1" ref="EU107" ca="1">_xlfn.IFS(MID(AR107,5,1)="4",1,MID(AR107,5,1)="1",1,TRUE,0)</f>
        <v>0</v>
      </c>
      <c r="EV107" s="80" cm="1">
        <f t="array" aca="1" ref="EV107" ca="1">_xlfn.IFS(MID(AS107,5,1)="4",1,MID(AS107,5,1)="1",1,TRUE,0)</f>
        <v>0</v>
      </c>
      <c r="EW107" s="80" cm="1">
        <f t="array" aca="1" ref="EW107" ca="1">_xlfn.IFS(MID(AT107,5,1)="4",1,MID(AT107,5,1)="1",1,TRUE,0)</f>
        <v>0</v>
      </c>
      <c r="EX107" s="80" cm="1">
        <f t="array" aca="1" ref="EX107" ca="1">_xlfn.IFS(MID(AU107,5,1)="4",1,MID(AU107,5,1)="1",1,TRUE,0)</f>
        <v>0</v>
      </c>
      <c r="EY107" s="80" cm="1">
        <f t="array" aca="1" ref="EY107" ca="1">_xlfn.IFS(MID(AV107,5,1)="4",1,MID(AV107,5,1)="1",1,TRUE,0)</f>
        <v>0</v>
      </c>
      <c r="EZ107" s="80" cm="1">
        <f t="array" aca="1" ref="EZ107" ca="1">_xlfn.IFS(MID(AW107,5,1)="4",1,MID(AW107,5,1)="1",1,TRUE,0)</f>
        <v>0</v>
      </c>
      <c r="FA107" s="80" cm="1">
        <f t="array" aca="1" ref="FA107" ca="1">_xlfn.IFS(MID(AX107,5,1)="4",1,MID(AX107,5,1)="1",1,TRUE,0)</f>
        <v>0</v>
      </c>
      <c r="FB107" s="80" cm="1">
        <f t="array" aca="1" ref="FB107" ca="1">_xlfn.IFS(MID(AY107,5,1)="4",1,MID(AY107,5,1)="1",1,TRUE,0)</f>
        <v>0</v>
      </c>
      <c r="FC107" s="80" cm="1">
        <f t="array" aca="1" ref="FC107" ca="1">_xlfn.IFS(MID(AZ107,5,1)="4",1,MID(AZ107,5,1)="1",1,TRUE,0)</f>
        <v>0</v>
      </c>
      <c r="FD107" s="80" cm="1">
        <f t="array" aca="1" ref="FD107" ca="1">_xlfn.IFS(MID(BA107,5,1)="4",1,MID(BA107,5,1)="1",1,TRUE,0)</f>
        <v>0</v>
      </c>
      <c r="FE107" s="80" cm="1">
        <f t="array" aca="1" ref="FE107" ca="1">_xlfn.IFS(MID(BB107,5,1)="4",1,MID(BB107,5,1)="1",1,TRUE,0)</f>
        <v>0</v>
      </c>
      <c r="FF107" s="80" cm="1">
        <f t="array" aca="1" ref="FF107" ca="1">_xlfn.IFS(MID(BC107,5,1)="4",1,MID(BC107,5,1)="1",1,TRUE,0)</f>
        <v>0</v>
      </c>
      <c r="FG107" s="80" cm="1">
        <f t="array" aca="1" ref="FG107" ca="1">_xlfn.IFS(MID(BD107,5,1)="4",1,MID(BD107,5,1)="1",1,TRUE,0)</f>
        <v>0</v>
      </c>
      <c r="FH107" s="80" cm="1">
        <f t="array" aca="1" ref="FH107" ca="1">_xlfn.IFS(MID(BE107,5,1)="4",1,MID(BE107,5,1)="1",1,TRUE,0)</f>
        <v>0</v>
      </c>
      <c r="FI107" s="80" cm="1">
        <f t="array" aca="1" ref="FI107" ca="1">_xlfn.IFS(MID(BF107,5,1)="4",1,MID(BF107,5,1)="1",1,TRUE,0)</f>
        <v>0</v>
      </c>
      <c r="FJ107" s="80" cm="1">
        <f t="array" aca="1" ref="FJ107" ca="1">_xlfn.IFS(MID(BG107,5,1)="4",1,MID(BG107,5,1)="1",1,TRUE,0)</f>
        <v>0</v>
      </c>
      <c r="FK107" s="80" cm="1">
        <f t="array" aca="1" ref="FK107" ca="1">_xlfn.IFS(MID(BH107,5,1)="4",1,MID(BH107,5,1)="1",1,TRUE,0)</f>
        <v>0</v>
      </c>
      <c r="FL107" s="80" cm="1">
        <f t="array" aca="1" ref="FL107" ca="1">_xlfn.IFS(MID(BI107,5,1)="4",1,MID(BI107,5,1)="1",1,TRUE,0)</f>
        <v>0</v>
      </c>
      <c r="FM107" s="80" cm="1">
        <f t="array" aca="1" ref="FM107" ca="1">_xlfn.IFS(MID(BJ107,5,1)="4",1,MID(BJ107,5,1)="1",1,TRUE,0)</f>
        <v>0</v>
      </c>
      <c r="FN107" s="80" cm="1">
        <f t="array" aca="1" ref="FN107" ca="1">_xlfn.IFS(MID(BK107,5,1)="4",1,MID(BK107,5,1)="1",1,TRUE,0)</f>
        <v>0</v>
      </c>
      <c r="FO107" s="80" cm="1">
        <f t="array" aca="1" ref="FO107" ca="1">_xlfn.IFS(MID(BL107,5,1)="4",1,MID(BL107,5,1)="1",1,TRUE,0)</f>
        <v>0</v>
      </c>
      <c r="FP107" s="80" cm="1">
        <f t="array" aca="1" ref="FP107" ca="1">_xlfn.IFS(MID(BM107,5,1)="4",1,MID(BM107,5,1)="1",1,TRUE,0)</f>
        <v>0</v>
      </c>
      <c r="FQ107" s="80" cm="1">
        <f t="array" aca="1" ref="FQ107" ca="1">_xlfn.IFS(MID(BN107,5,1)="4",1,MID(BN107,5,1)="1",1,TRUE,0)</f>
        <v>0</v>
      </c>
      <c r="FR107" s="80" cm="1">
        <f t="array" aca="1" ref="FR107" ca="1">_xlfn.IFS(MID(BO107,5,1)="4",1,MID(BO107,5,1)="1",1,TRUE,0)</f>
        <v>0</v>
      </c>
      <c r="FS107" s="80" cm="1">
        <f t="array" aca="1" ref="FS107" ca="1">_xlfn.IFS(MID(BP107,5,1)="4",1,MID(BP107,5,1)="1",1,TRUE,0)</f>
        <v>0</v>
      </c>
      <c r="FT107" s="80" cm="1">
        <f t="array" aca="1" ref="FT107" ca="1">_xlfn.IFS(MID(BQ107,5,1)="4",1,MID(BQ107,5,1)="1",1,TRUE,0)</f>
        <v>0</v>
      </c>
      <c r="FU107" s="80" cm="1">
        <f t="array" aca="1" ref="FU107" ca="1">_xlfn.IFS(MID(BR107,5,1)="4",1,MID(BR107,5,1)="1",1,TRUE,0)</f>
        <v>0</v>
      </c>
      <c r="FV107" s="80" cm="1">
        <f t="array" aca="1" ref="FV107" ca="1">_xlfn.IFS(MID(BS107,5,1)="4",1,MID(BS107,5,1)="1",1,TRUE,0)</f>
        <v>0</v>
      </c>
      <c r="FW107" s="80" cm="1">
        <f t="array" aca="1" ref="FW107" ca="1">_xlfn.IFS(MID(BT107,5,1)="4",1,MID(BT107,5,1)="1",1,TRUE,0)</f>
        <v>0</v>
      </c>
      <c r="FX107" s="80" cm="1">
        <f t="array" aca="1" ref="FX107" ca="1">_xlfn.IFS(MID(BU107,5,1)="4",1,MID(BU107,5,1)="1",1,TRUE,0)</f>
        <v>0</v>
      </c>
      <c r="FY107" s="80" cm="1">
        <f t="array" aca="1" ref="FY107" ca="1">_xlfn.IFS(MID(BV107,5,1)="4",1,MID(BV107,5,1)="1",1,TRUE,0)</f>
        <v>0</v>
      </c>
      <c r="FZ107" s="80" cm="1">
        <f t="array" aca="1" ref="FZ107" ca="1">_xlfn.IFS(MID(BW107,5,1)="4",1,MID(BW107,5,1)="1",1,TRUE,0)</f>
        <v>0</v>
      </c>
      <c r="GA107" s="80" cm="1">
        <f t="array" aca="1" ref="GA107" ca="1">_xlfn.IFS(MID(BX107,5,1)="4",1,MID(BX107,5,1)="1",1,TRUE,0)</f>
        <v>0</v>
      </c>
      <c r="GB107" s="80" cm="1">
        <f t="array" aca="1" ref="GB107" ca="1">_xlfn.IFS(MID(BY107,5,1)="4",1,MID(BY107,5,1)="1",1,TRUE,0)</f>
        <v>0</v>
      </c>
      <c r="GC107" s="80" cm="1">
        <f t="array" aca="1" ref="GC107" ca="1">_xlfn.IFS(MID(BZ107,5,1)="4",1,MID(BZ107,5,1)="1",1,TRUE,0)</f>
        <v>0</v>
      </c>
      <c r="GD107" s="80" cm="1">
        <f t="array" aca="1" ref="GD107" ca="1">_xlfn.IFS(MID(CA107,5,1)="4",1,MID(CA107,5,1)="1",1,TRUE,0)</f>
        <v>0</v>
      </c>
      <c r="GE107" s="80" cm="1">
        <f t="array" aca="1" ref="GE107" ca="1">_xlfn.IFS(MID(CB107,5,1)="4",1,MID(CB107,5,1)="1",1,TRUE,0)</f>
        <v>0</v>
      </c>
      <c r="GF107" s="80" cm="1">
        <f t="array" aca="1" ref="GF107" ca="1">_xlfn.IFS(MID(CC107,5,1)="4",1,MID(CC107,5,1)="1",1,TRUE,0)</f>
        <v>0</v>
      </c>
      <c r="GG107" s="80" cm="1">
        <f t="array" aca="1" ref="GG107" ca="1">_xlfn.IFS(MID(CD107,5,1)="4",1,MID(CD107,5,1)="1",1,TRUE,0)</f>
        <v>0</v>
      </c>
      <c r="GH107" s="80" cm="1">
        <f t="array" aca="1" ref="GH107" ca="1">_xlfn.IFS(MID(CE107,5,1)="4",1,MID(CE107,5,1)="1",1,TRUE,0)</f>
        <v>0</v>
      </c>
      <c r="GI107" s="80" cm="1">
        <f t="array" aca="1" ref="GI107" ca="1">_xlfn.IFS(MID(CF107,5,1)="4",1,MID(CF107,5,1)="1",1,TRUE,0)</f>
        <v>0</v>
      </c>
      <c r="GJ107" s="80" cm="1">
        <f t="array" aca="1" ref="GJ107" ca="1">_xlfn.IFS(MID(CG107,5,1)="4",1,MID(CG107,5,1)="1",1,TRUE,0)</f>
        <v>0</v>
      </c>
      <c r="GK107" s="80" cm="1">
        <f t="array" aca="1" ref="GK107" ca="1">_xlfn.IFS(MID(CH107,5,1)="4",1,MID(CH107,5,1)="1",1,TRUE,0)</f>
        <v>0</v>
      </c>
      <c r="GL107" s="80" cm="1">
        <f t="array" aca="1" ref="GL107" ca="1">_xlfn.IFS(MID(CI107,5,1)="4",1,MID(CI107,5,1)="1",1,TRUE,0)</f>
        <v>0</v>
      </c>
      <c r="GM107" s="80" cm="1">
        <f t="array" aca="1" ref="GM107" ca="1">_xlfn.IFS(MID(CJ107,5,1)="4",1,MID(CJ107,5,1)="1",1,TRUE,0)</f>
        <v>0</v>
      </c>
      <c r="GN107" s="80" cm="1">
        <f t="array" aca="1" ref="GN107" ca="1">_xlfn.IFS(MID(CK107,5,1)="4",1,MID(CK107,5,1)="1",1,TRUE,0)</f>
        <v>0</v>
      </c>
      <c r="GO107" s="80" cm="1">
        <f t="array" aca="1" ref="GO107" ca="1">_xlfn.IFS(MID(CL107,5,1)="4",1,MID(CL107,5,1)="1",1,TRUE,0)</f>
        <v>0</v>
      </c>
      <c r="GP107" s="80" cm="1">
        <f t="array" aca="1" ref="GP107" ca="1">_xlfn.IFS(MID(CM107,5,1)="4",1,MID(CM107,5,1)="1",1,TRUE,0)</f>
        <v>0</v>
      </c>
      <c r="GQ107" s="80" cm="1">
        <f t="array" aca="1" ref="GQ107" ca="1">_xlfn.IFS(MID(CN107,5,1)="4",1,MID(CN107,5,1)="1",1,TRUE,0)</f>
        <v>0</v>
      </c>
      <c r="GR107" s="80" cm="1">
        <f t="array" aca="1" ref="GR107" ca="1">_xlfn.IFS(MID(CO107,5,1)="4",1,MID(CO107,5,1)="1",1,TRUE,0)</f>
        <v>0</v>
      </c>
      <c r="GS107" s="80" cm="1">
        <f t="array" aca="1" ref="GS107" ca="1">_xlfn.IFS(MID(CP107,5,1)="4",1,MID(CP107,5,1)="1",1,TRUE,0)</f>
        <v>0</v>
      </c>
      <c r="GT107" s="80" cm="1">
        <f t="array" aca="1" ref="GT107" ca="1">_xlfn.IFS(MID(CQ107,5,1)="4",1,MID(CQ107,5,1)="1",1,TRUE,0)</f>
        <v>0</v>
      </c>
      <c r="GU107" s="80" cm="1">
        <f t="array" aca="1" ref="GU107" ca="1">_xlfn.IFS(MID(CR107,5,1)="4",1,MID(CR107,5,1)="1",1,TRUE,0)</f>
        <v>0</v>
      </c>
      <c r="GV107" s="80" cm="1">
        <f t="array" aca="1" ref="GV107" ca="1">_xlfn.IFS(MID(CS107,5,1)="4",1,MID(CS107,5,1)="1",1,TRUE,0)</f>
        <v>0</v>
      </c>
      <c r="GW107" s="80" cm="1">
        <f t="array" aca="1" ref="GW107" ca="1">_xlfn.IFS(MID(CT107,5,1)="4",1,MID(CT107,5,1)="1",1,TRUE,0)</f>
        <v>0</v>
      </c>
      <c r="GX107" s="80" cm="1">
        <f t="array" aca="1" ref="GX107" ca="1">_xlfn.IFS(MID(CU107,5,1)="4",1,MID(CU107,5,1)="1",1,TRUE,0)</f>
        <v>0</v>
      </c>
      <c r="GY107" s="80" cm="1">
        <f t="array" aca="1" ref="GY107" ca="1">_xlfn.IFS(MID(CV107,5,1)="4",1,MID(CV107,5,1)="1",1,TRUE,0)</f>
        <v>0</v>
      </c>
      <c r="GZ107" s="80" cm="1">
        <f t="array" aca="1" ref="GZ107" ca="1">_xlfn.IFS(MID(CW107,5,1)="4",1,MID(CW107,5,1)="1",1,TRUE,0)</f>
        <v>0</v>
      </c>
      <c r="HA107" s="80" cm="1">
        <f t="array" aca="1" ref="HA107" ca="1">_xlfn.IFS(MID(CX107,5,1)="4",1,MID(CX107,5,1)="1",1,TRUE,0)</f>
        <v>0</v>
      </c>
      <c r="HB107" s="80" cm="1">
        <f t="array" aca="1" ref="HB107" ca="1">_xlfn.IFS(MID(CY107,5,1)="4",1,MID(CY107,5,1)="1",1,TRUE,0)</f>
        <v>0</v>
      </c>
      <c r="HC107" s="80" cm="1">
        <f t="array" aca="1" ref="HC107" ca="1">_xlfn.IFS(MID(CZ107,5,1)="4",1,MID(CZ107,5,1)="1",1,TRUE,0)</f>
        <v>0</v>
      </c>
      <c r="HD107" s="80" cm="1">
        <f t="array" aca="1" ref="HD107" ca="1">_xlfn.IFS(MID(DA107,5,1)="4",1,MID(DA107,5,1)="1",1,TRUE,0)</f>
        <v>0</v>
      </c>
      <c r="HE107" s="80" cm="1">
        <f t="array" aca="1" ref="HE107" ca="1">_xlfn.IFS(MID(DB107,5,1)="4",1,MID(DB107,5,1)="1",1,TRUE,0)</f>
        <v>0</v>
      </c>
      <c r="HF107" s="80" cm="1">
        <f t="array" aca="1" ref="HF107" ca="1">_xlfn.IFS(MID(DC107,5,1)="4",1,MID(DC107,5,1)="1",1,TRUE,0)</f>
        <v>0</v>
      </c>
      <c r="HG107" s="80" cm="1">
        <f t="array" aca="1" ref="HG107" ca="1">_xlfn.IFS(MID(DD107,5,1)="4",1,MID(DD107,5,1)="1",1,TRUE,0)</f>
        <v>0</v>
      </c>
      <c r="HH107" s="80" cm="1">
        <f t="array" aca="1" ref="HH107" ca="1">_xlfn.IFS(MID(DE107,5,1)="4",1,MID(DE107,5,1)="1",1,TRUE,0)</f>
        <v>0</v>
      </c>
      <c r="HI107" s="80" cm="1">
        <f t="array" aca="1" ref="HI107" ca="1">_xlfn.IFS(MID(DF107,5,1)="4",1,MID(DF107,5,1)="1",1,TRUE,0)</f>
        <v>0</v>
      </c>
      <c r="HJ107" s="80" cm="1">
        <f t="array" aca="1" ref="HJ107" ca="1">_xlfn.IFS(MID(DG107,5,1)="4",1,MID(DG107,5,1)="1",1,TRUE,0)</f>
        <v>0</v>
      </c>
      <c r="HK107" s="80" cm="1">
        <f t="array" aca="1" ref="HK107" ca="1">_xlfn.IFS(MID(DH107,5,1)="4",1,MID(DH107,5,1)="1",1,TRUE,0)</f>
        <v>0</v>
      </c>
      <c r="HL107" s="80" cm="1">
        <f t="array" aca="1" ref="HL107" ca="1">_xlfn.IFS(MID(DI107,5,1)="4",1,MID(DI107,5,1)="1",1,TRUE,0)</f>
        <v>0</v>
      </c>
    </row>
    <row r="108" spans="1:220" s="80" customFormat="1" ht="26" x14ac:dyDescent="0.2">
      <c r="A108" s="268">
        <v>111</v>
      </c>
      <c r="B108" s="269" t="s">
        <v>2458</v>
      </c>
      <c r="C108" s="269" t="s">
        <v>2463</v>
      </c>
      <c r="D108" s="270" t="s">
        <v>2518</v>
      </c>
      <c r="E108" s="250"/>
      <c r="G108" s="80">
        <v>9</v>
      </c>
      <c r="H108" s="280" t="str" cm="1">
        <f t="array" ref="H108">INDEX(コード化!$CG$5:$CQ$110,H$3-6,$G108)</f>
        <v>900000</v>
      </c>
      <c r="I108" s="280" t="str" cm="1">
        <f t="array" ref="I108">INDEX(コード化!$CG$5:$CQ$110,I$3-6,$G108)</f>
        <v>900000</v>
      </c>
      <c r="J108" s="280" t="str" cm="1">
        <f t="array" ref="J108">INDEX(コード化!$CG$5:$CQ$110,J$3-6,$G108)</f>
        <v>900000</v>
      </c>
      <c r="K108" s="280" t="str" cm="1">
        <f t="array" ref="K108">INDEX(コード化!$CG$5:$CQ$110,K$3-6,$G108)</f>
        <v>900000</v>
      </c>
      <c r="L108" s="280" t="str" cm="1">
        <f t="array" ref="L108">INDEX(コード化!$CG$5:$CQ$110,L$3-6,$G108)</f>
        <v>900000</v>
      </c>
      <c r="M108" s="280" t="str" cm="1">
        <f t="array" ref="M108">INDEX(コード化!$CG$5:$CQ$110,M$3-6,$G108)</f>
        <v>900000</v>
      </c>
      <c r="N108" s="280" t="str" cm="1">
        <f t="array" aca="1" ref="N108" ca="1">INDEX(コード化!$CG$5:$CQ$110,N$3-6,$G108)</f>
        <v>900000</v>
      </c>
      <c r="O108" s="280" t="str" cm="1">
        <f t="array" aca="1" ref="O108" ca="1">INDEX(コード化!$CG$5:$CQ$110,O$3-6,$G108)</f>
        <v>900000</v>
      </c>
      <c r="P108" s="280" t="str" cm="1">
        <f t="array" aca="1" ref="P108" ca="1">INDEX(コード化!$CG$5:$CQ$110,P$3-6,$G108)</f>
        <v>900000</v>
      </c>
      <c r="Q108" s="280" t="str" cm="1">
        <f t="array" aca="1" ref="Q108" ca="1">INDEX(コード化!$CG$5:$CQ$110,Q$3-6,$G108)</f>
        <v>900000</v>
      </c>
      <c r="R108" s="280" t="str" cm="1">
        <f t="array" aca="1" ref="R108" ca="1">INDEX(コード化!$CG$5:$CQ$110,R$3-6,$G108)</f>
        <v>900000</v>
      </c>
      <c r="S108" s="280" t="str" cm="1">
        <f t="array" aca="1" ref="S108" ca="1">INDEX(コード化!$CG$5:$CQ$110,S$3-6,$G108)</f>
        <v>900000</v>
      </c>
      <c r="T108" s="280" t="str" cm="1">
        <f t="array" aca="1" ref="T108" ca="1">INDEX(コード化!$CG$5:$CQ$110,T$3-6,$G108)</f>
        <v>900000</v>
      </c>
      <c r="U108" s="280" t="str" cm="1">
        <f t="array" aca="1" ref="U108" ca="1">INDEX(コード化!$CG$5:$CQ$110,U$3-6,$G108)</f>
        <v>900000</v>
      </c>
      <c r="V108" s="280" t="str" cm="1">
        <f t="array" aca="1" ref="V108" ca="1">INDEX(コード化!$CG$5:$CQ$110,V$3-6,$G108)</f>
        <v>900000</v>
      </c>
      <c r="W108" s="280" t="str" cm="1">
        <f t="array" aca="1" ref="W108" ca="1">INDEX(コード化!$CG$5:$CQ$110,W$3-6,$G108)</f>
        <v>900000</v>
      </c>
      <c r="X108" s="280" t="str" cm="1">
        <f t="array" aca="1" ref="X108" ca="1">INDEX(コード化!$CG$5:$CQ$110,X$3-6,$G108)</f>
        <v>900000</v>
      </c>
      <c r="Y108" s="280" t="str" cm="1">
        <f t="array" aca="1" ref="Y108" ca="1">INDEX(コード化!$CG$5:$CQ$110,Y$3-6,$G108)</f>
        <v>900000</v>
      </c>
      <c r="Z108" s="280" t="str" cm="1">
        <f t="array" aca="1" ref="Z108" ca="1">INDEX(コード化!$CG$5:$CQ$110,Z$3-6,$G108)</f>
        <v>900000</v>
      </c>
      <c r="AA108" s="280" t="str" cm="1">
        <f t="array" aca="1" ref="AA108" ca="1">INDEX(コード化!$CG$5:$CQ$110,AA$3-6,$G108)</f>
        <v>900000</v>
      </c>
      <c r="AB108" s="280" t="str" cm="1">
        <f t="array" aca="1" ref="AB108" ca="1">INDEX(コード化!$CG$5:$CQ$110,AB$3-6,$G108)</f>
        <v>900000</v>
      </c>
      <c r="AC108" s="280" t="str" cm="1">
        <f t="array" aca="1" ref="AC108" ca="1">INDEX(コード化!$CG$5:$CQ$110,AC$3-6,$G108)</f>
        <v>900000</v>
      </c>
      <c r="AD108" s="280" t="str" cm="1">
        <f t="array" aca="1" ref="AD108" ca="1">INDEX(コード化!$CG$5:$CQ$110,AD$3-6,$G108)</f>
        <v>900000</v>
      </c>
      <c r="AE108" s="280" t="str" cm="1">
        <f t="array" aca="1" ref="AE108" ca="1">INDEX(コード化!$CG$5:$CQ$110,AE$3-6,$G108)</f>
        <v>900000</v>
      </c>
      <c r="AF108" s="280" t="str" cm="1">
        <f t="array" aca="1" ref="AF108" ca="1">INDEX(コード化!$CG$5:$CQ$110,AF$3-6,$G108)</f>
        <v>900000</v>
      </c>
      <c r="AG108" s="280" t="str" cm="1">
        <f t="array" aca="1" ref="AG108" ca="1">INDEX(コード化!$CG$5:$CQ$110,AG$3-6,$G108)</f>
        <v>900000</v>
      </c>
      <c r="AH108" s="280" t="str" cm="1">
        <f t="array" aca="1" ref="AH108" ca="1">INDEX(コード化!$CG$5:$CQ$110,AH$3-6,$G108)</f>
        <v>900000</v>
      </c>
      <c r="AI108" s="280" t="str" cm="1">
        <f t="array" aca="1" ref="AI108" ca="1">INDEX(コード化!$CG$5:$CQ$110,AI$3-6,$G108)</f>
        <v>900000</v>
      </c>
      <c r="AJ108" s="280" t="str" cm="1">
        <f t="array" aca="1" ref="AJ108" ca="1">INDEX(コード化!$CG$5:$CQ$110,AJ$3-6,$G108)</f>
        <v>900000</v>
      </c>
      <c r="AK108" s="280" t="str" cm="1">
        <f t="array" aca="1" ref="AK108" ca="1">INDEX(コード化!$CG$5:$CQ$110,AK$3-6,$G108)</f>
        <v>900000</v>
      </c>
      <c r="AL108" s="280" t="str" cm="1">
        <f t="array" aca="1" ref="AL108" ca="1">INDEX(コード化!$CG$5:$CQ$110,AL$3-6,$G108)</f>
        <v>900000</v>
      </c>
      <c r="AM108" s="280" t="str" cm="1">
        <f t="array" aca="1" ref="AM108" ca="1">INDEX(コード化!$CG$5:$CQ$110,AM$3-6,$G108)</f>
        <v>900000</v>
      </c>
      <c r="AN108" s="280" t="str" cm="1">
        <f t="array" aca="1" ref="AN108" ca="1">INDEX(コード化!$CG$5:$CQ$110,AN$3-6,$G108)</f>
        <v>900000</v>
      </c>
      <c r="AO108" s="280" t="str" cm="1">
        <f t="array" aca="1" ref="AO108" ca="1">INDEX(コード化!$CG$5:$CQ$110,AO$3-6,$G108)</f>
        <v>900000</v>
      </c>
      <c r="AP108" s="280" t="str" cm="1">
        <f t="array" aca="1" ref="AP108" ca="1">INDEX(コード化!$CG$5:$CQ$110,AP$3-6,$G108)</f>
        <v>900000</v>
      </c>
      <c r="AQ108" s="280" t="str" cm="1">
        <f t="array" aca="1" ref="AQ108" ca="1">INDEX(コード化!$CG$5:$CQ$110,AQ$3-6,$G108)</f>
        <v>900000</v>
      </c>
      <c r="AR108" s="280" t="str" cm="1">
        <f t="array" aca="1" ref="AR108" ca="1">INDEX(コード化!$CG$5:$CQ$110,AR$3-6,$G108)</f>
        <v>900000</v>
      </c>
      <c r="AS108" s="280" t="str" cm="1">
        <f t="array" aca="1" ref="AS108" ca="1">INDEX(コード化!$CG$5:$CQ$110,AS$3-6,$G108)</f>
        <v>900000</v>
      </c>
      <c r="AT108" s="280" t="str" cm="1">
        <f t="array" aca="1" ref="AT108" ca="1">INDEX(コード化!$CG$5:$CQ$110,AT$3-6,$G108)</f>
        <v>900000</v>
      </c>
      <c r="AU108" s="280" t="str" cm="1">
        <f t="array" aca="1" ref="AU108" ca="1">INDEX(コード化!$CG$5:$CQ$110,AU$3-6,$G108)</f>
        <v>900000</v>
      </c>
      <c r="AV108" s="280" t="str" cm="1">
        <f t="array" aca="1" ref="AV108" ca="1">INDEX(コード化!$CG$5:$CQ$110,AV$3-6,$G108)</f>
        <v>900000</v>
      </c>
      <c r="AW108" s="280" t="str" cm="1">
        <f t="array" aca="1" ref="AW108" ca="1">INDEX(コード化!$CG$5:$CQ$110,AW$3-6,$G108)</f>
        <v>900000</v>
      </c>
      <c r="AX108" s="280" t="str" cm="1">
        <f t="array" aca="1" ref="AX108" ca="1">INDEX(コード化!$CG$5:$CQ$110,AX$3-6,$G108)</f>
        <v>900000</v>
      </c>
      <c r="AY108" s="280" t="str" cm="1">
        <f t="array" aca="1" ref="AY108" ca="1">INDEX(コード化!$CG$5:$CQ$110,AY$3-6,$G108)</f>
        <v>900000</v>
      </c>
      <c r="AZ108" s="280" t="str" cm="1">
        <f t="array" aca="1" ref="AZ108" ca="1">INDEX(コード化!$CG$5:$CQ$110,AZ$3-6,$G108)</f>
        <v>900000</v>
      </c>
      <c r="BA108" s="280" t="str" cm="1">
        <f t="array" aca="1" ref="BA108" ca="1">INDEX(コード化!$CG$5:$CQ$110,BA$3-6,$G108)</f>
        <v>900000</v>
      </c>
      <c r="BB108" s="280" t="str" cm="1">
        <f t="array" aca="1" ref="BB108" ca="1">INDEX(コード化!$CG$5:$CQ$110,BB$3-6,$G108)</f>
        <v>900000</v>
      </c>
      <c r="BC108" s="280" t="str" cm="1">
        <f t="array" aca="1" ref="BC108" ca="1">INDEX(コード化!$CG$5:$CQ$110,BC$3-6,$G108)</f>
        <v>900000</v>
      </c>
      <c r="BD108" s="280" t="str" cm="1">
        <f t="array" aca="1" ref="BD108" ca="1">INDEX(コード化!$CG$5:$CQ$110,BD$3-6,$G108)</f>
        <v>900000</v>
      </c>
      <c r="BE108" s="280" t="str" cm="1">
        <f t="array" aca="1" ref="BE108" ca="1">INDEX(コード化!$CG$5:$CQ$110,BE$3-6,$G108)</f>
        <v>900000</v>
      </c>
      <c r="BF108" s="280" t="str" cm="1">
        <f t="array" aca="1" ref="BF108" ca="1">INDEX(コード化!$CG$5:$CQ$110,BF$3-6,$G108)</f>
        <v>900000</v>
      </c>
      <c r="BG108" s="280" t="str" cm="1">
        <f t="array" aca="1" ref="BG108" ca="1">INDEX(コード化!$CG$5:$CQ$110,BG$3-6,$G108)</f>
        <v>900000</v>
      </c>
      <c r="BH108" s="280" t="str" cm="1">
        <f t="array" aca="1" ref="BH108" ca="1">INDEX(コード化!$CG$5:$CQ$110,BH$3-6,$G108)</f>
        <v>900000</v>
      </c>
      <c r="BI108" s="280" t="str" cm="1">
        <f t="array" aca="1" ref="BI108" ca="1">INDEX(コード化!$CG$5:$CQ$110,BI$3-6,$G108)</f>
        <v>900000</v>
      </c>
      <c r="BJ108" s="280" t="str" cm="1">
        <f t="array" aca="1" ref="BJ108" ca="1">INDEX(コード化!$CG$5:$CQ$110,BJ$3-6,$G108)</f>
        <v>900000</v>
      </c>
      <c r="BK108" s="280" t="str" cm="1">
        <f t="array" aca="1" ref="BK108" ca="1">INDEX(コード化!$CG$5:$CQ$110,BK$3-6,$G108)</f>
        <v>900000</v>
      </c>
      <c r="BL108" s="280" t="str" cm="1">
        <f t="array" aca="1" ref="BL108" ca="1">INDEX(コード化!$CG$5:$CQ$110,BL$3-6,$G108)</f>
        <v>900000</v>
      </c>
      <c r="BM108" s="280" t="str" cm="1">
        <f t="array" aca="1" ref="BM108" ca="1">INDEX(コード化!$CG$5:$CQ$110,BM$3-6,$G108)</f>
        <v>900000</v>
      </c>
      <c r="BN108" s="280" t="str" cm="1">
        <f t="array" aca="1" ref="BN108" ca="1">INDEX(コード化!$CG$5:$CQ$110,BN$3-6,$G108)</f>
        <v>900000</v>
      </c>
      <c r="BO108" s="280" t="str" cm="1">
        <f t="array" aca="1" ref="BO108" ca="1">INDEX(コード化!$CG$5:$CQ$110,BO$3-6,$G108)</f>
        <v>900000</v>
      </c>
      <c r="BP108" s="280" t="str" cm="1">
        <f t="array" aca="1" ref="BP108" ca="1">INDEX(コード化!$CG$5:$CQ$110,BP$3-6,$G108)</f>
        <v>900000</v>
      </c>
      <c r="BQ108" s="280" t="str" cm="1">
        <f t="array" aca="1" ref="BQ108" ca="1">INDEX(コード化!$CG$5:$CQ$110,BQ$3-6,$G108)</f>
        <v>900000</v>
      </c>
      <c r="BR108" s="280" t="str" cm="1">
        <f t="array" aca="1" ref="BR108" ca="1">INDEX(コード化!$CG$5:$CQ$110,BR$3-6,$G108)</f>
        <v>900000</v>
      </c>
      <c r="BS108" s="280" t="str" cm="1">
        <f t="array" aca="1" ref="BS108" ca="1">INDEX(コード化!$CG$5:$CQ$110,BS$3-6,$G108)</f>
        <v>900000</v>
      </c>
      <c r="BT108" s="280" t="str" cm="1">
        <f t="array" aca="1" ref="BT108" ca="1">INDEX(コード化!$CG$5:$CQ$110,BT$3-6,$G108)</f>
        <v>900000</v>
      </c>
      <c r="BU108" s="280" t="str" cm="1">
        <f t="array" aca="1" ref="BU108" ca="1">INDEX(コード化!$CG$5:$CQ$110,BU$3-6,$G108)</f>
        <v>900000</v>
      </c>
      <c r="BV108" s="280" t="str" cm="1">
        <f t="array" aca="1" ref="BV108" ca="1">INDEX(コード化!$CG$5:$CQ$110,BV$3-6,$G108)</f>
        <v>900000</v>
      </c>
      <c r="BW108" s="280" t="str" cm="1">
        <f t="array" aca="1" ref="BW108" ca="1">INDEX(コード化!$CG$5:$CQ$110,BW$3-6,$G108)</f>
        <v>900000</v>
      </c>
      <c r="BX108" s="280" t="str" cm="1">
        <f t="array" aca="1" ref="BX108" ca="1">INDEX(コード化!$CG$5:$CQ$110,BX$3-6,$G108)</f>
        <v>900000</v>
      </c>
      <c r="BY108" s="280" t="str" cm="1">
        <f t="array" aca="1" ref="BY108" ca="1">INDEX(コード化!$CG$5:$CQ$110,BY$3-6,$G108)</f>
        <v>900000</v>
      </c>
      <c r="BZ108" s="280" t="str" cm="1">
        <f t="array" aca="1" ref="BZ108" ca="1">INDEX(コード化!$CG$5:$CQ$110,BZ$3-6,$G108)</f>
        <v>900000</v>
      </c>
      <c r="CA108" s="280" t="str" cm="1">
        <f t="array" aca="1" ref="CA108" ca="1">INDEX(コード化!$CG$5:$CQ$110,CA$3-6,$G108)</f>
        <v>900000</v>
      </c>
      <c r="CB108" s="280" t="str" cm="1">
        <f t="array" aca="1" ref="CB108" ca="1">INDEX(コード化!$CG$5:$CQ$110,CB$3-6,$G108)</f>
        <v>900000</v>
      </c>
      <c r="CC108" s="280" t="str" cm="1">
        <f t="array" aca="1" ref="CC108" ca="1">INDEX(コード化!$CG$5:$CQ$110,CC$3-6,$G108)</f>
        <v>900000</v>
      </c>
      <c r="CD108" s="280" t="str" cm="1">
        <f t="array" aca="1" ref="CD108" ca="1">INDEX(コード化!$CG$5:$CQ$110,CD$3-6,$G108)</f>
        <v>900000</v>
      </c>
      <c r="CE108" s="280" t="str" cm="1">
        <f t="array" aca="1" ref="CE108" ca="1">INDEX(コード化!$CG$5:$CQ$110,CE$3-6,$G108)</f>
        <v>900000</v>
      </c>
      <c r="CF108" s="280" t="str" cm="1">
        <f t="array" aca="1" ref="CF108" ca="1">INDEX(コード化!$CG$5:$CQ$110,CF$3-6,$G108)</f>
        <v>900000</v>
      </c>
      <c r="CG108" s="280" t="str" cm="1">
        <f t="array" aca="1" ref="CG108" ca="1">INDEX(コード化!$CG$5:$CQ$110,CG$3-6,$G108)</f>
        <v>900000</v>
      </c>
      <c r="CH108" s="280" t="str" cm="1">
        <f t="array" aca="1" ref="CH108" ca="1">INDEX(コード化!$CG$5:$CQ$110,CH$3-6,$G108)</f>
        <v>900000</v>
      </c>
      <c r="CI108" s="280" t="str" cm="1">
        <f t="array" aca="1" ref="CI108" ca="1">INDEX(コード化!$CG$5:$CQ$110,CI$3-6,$G108)</f>
        <v>900000</v>
      </c>
      <c r="CJ108" s="280" t="str" cm="1">
        <f t="array" aca="1" ref="CJ108" ca="1">INDEX(コード化!$CG$5:$CQ$110,CJ$3-6,$G108)</f>
        <v>900000</v>
      </c>
      <c r="CK108" s="280" t="str" cm="1">
        <f t="array" aca="1" ref="CK108" ca="1">INDEX(コード化!$CG$5:$CQ$110,CK$3-6,$G108)</f>
        <v>900000</v>
      </c>
      <c r="CL108" s="280" t="str" cm="1">
        <f t="array" aca="1" ref="CL108" ca="1">INDEX(コード化!$CG$5:$CQ$110,CL$3-6,$G108)</f>
        <v>900000</v>
      </c>
      <c r="CM108" s="280" t="str" cm="1">
        <f t="array" aca="1" ref="CM108" ca="1">INDEX(コード化!$CG$5:$CQ$110,CM$3-6,$G108)</f>
        <v>900000</v>
      </c>
      <c r="CN108" s="280" t="str" cm="1">
        <f t="array" aca="1" ref="CN108" ca="1">INDEX(コード化!$CG$5:$CQ$110,CN$3-6,$G108)</f>
        <v>900000</v>
      </c>
      <c r="CO108" s="280" t="str" cm="1">
        <f t="array" aca="1" ref="CO108" ca="1">INDEX(コード化!$CG$5:$CQ$110,CO$3-6,$G108)</f>
        <v>900000</v>
      </c>
      <c r="CP108" s="280" t="str" cm="1">
        <f t="array" aca="1" ref="CP108" ca="1">INDEX(コード化!$CG$5:$CQ$110,CP$3-6,$G108)</f>
        <v>900000</v>
      </c>
      <c r="CQ108" s="280" t="str" cm="1">
        <f t="array" aca="1" ref="CQ108" ca="1">INDEX(コード化!$CG$5:$CQ$110,CQ$3-6,$G108)</f>
        <v>900000</v>
      </c>
      <c r="CR108" s="280" t="str" cm="1">
        <f t="array" aca="1" ref="CR108" ca="1">INDEX(コード化!$CG$5:$CQ$110,CR$3-6,$G108)</f>
        <v>900000</v>
      </c>
      <c r="CS108" s="280" t="str" cm="1">
        <f t="array" aca="1" ref="CS108" ca="1">INDEX(コード化!$CG$5:$CQ$110,CS$3-6,$G108)</f>
        <v>900000</v>
      </c>
      <c r="CT108" s="280" t="str" cm="1">
        <f t="array" aca="1" ref="CT108" ca="1">INDEX(コード化!$CG$5:$CQ$110,CT$3-6,$G108)</f>
        <v>900000</v>
      </c>
      <c r="CU108" s="280" t="str" cm="1">
        <f t="array" aca="1" ref="CU108" ca="1">INDEX(コード化!$CG$5:$CQ$110,CU$3-6,$G108)</f>
        <v>900000</v>
      </c>
      <c r="CV108" s="280" t="str" cm="1">
        <f t="array" aca="1" ref="CV108" ca="1">INDEX(コード化!$CG$5:$CQ$110,CV$3-6,$G108)</f>
        <v>900000</v>
      </c>
      <c r="CW108" s="280" t="str" cm="1">
        <f t="array" aca="1" ref="CW108" ca="1">INDEX(コード化!$CG$5:$CQ$110,CW$3-6,$G108)</f>
        <v>900000</v>
      </c>
      <c r="CX108" s="280" t="str" cm="1">
        <f t="array" aca="1" ref="CX108" ca="1">INDEX(コード化!$CG$5:$CQ$110,CX$3-6,$G108)</f>
        <v>900000</v>
      </c>
      <c r="CY108" s="280" t="str" cm="1">
        <f t="array" aca="1" ref="CY108" ca="1">INDEX(コード化!$CG$5:$CQ$110,CY$3-6,$G108)</f>
        <v>900000</v>
      </c>
      <c r="CZ108" s="280" t="str" cm="1">
        <f t="array" aca="1" ref="CZ108" ca="1">INDEX(コード化!$CG$5:$CQ$110,CZ$3-6,$G108)</f>
        <v>900000</v>
      </c>
      <c r="DA108" s="280" t="str" cm="1">
        <f t="array" aca="1" ref="DA108" ca="1">INDEX(コード化!$CG$5:$CQ$110,DA$3-6,$G108)</f>
        <v>900000</v>
      </c>
      <c r="DB108" s="280" t="str" cm="1">
        <f t="array" aca="1" ref="DB108" ca="1">INDEX(コード化!$CG$5:$CQ$110,DB$3-6,$G108)</f>
        <v>900000</v>
      </c>
      <c r="DC108" s="280" t="str" cm="1">
        <f t="array" aca="1" ref="DC108" ca="1">INDEX(コード化!$CG$5:$CQ$110,DC$3-6,$G108)</f>
        <v>900000</v>
      </c>
      <c r="DD108" s="280" t="str" cm="1">
        <f t="array" aca="1" ref="DD108" ca="1">INDEX(コード化!$CG$5:$CQ$110,DD$3-6,$G108)</f>
        <v>900000</v>
      </c>
      <c r="DE108" s="280" t="str" cm="1">
        <f t="array" aca="1" ref="DE108" ca="1">INDEX(コード化!$CG$5:$CQ$110,DE$3-6,$G108)</f>
        <v>900000</v>
      </c>
      <c r="DF108" s="280" t="str" cm="1">
        <f t="array" aca="1" ref="DF108" ca="1">INDEX(コード化!$CG$5:$CQ$110,DF$3-6,$G108)</f>
        <v>900000</v>
      </c>
      <c r="DG108" s="280" t="str" cm="1">
        <f t="array" aca="1" ref="DG108" ca="1">INDEX(コード化!$CG$5:$CQ$110,DG$3-6,$G108)</f>
        <v>900000</v>
      </c>
      <c r="DH108" s="280" t="str" cm="1">
        <f t="array" aca="1" ref="DH108" ca="1">INDEX(コード化!$CG$5:$CQ$110,DH$3-6,$G108)</f>
        <v>900000</v>
      </c>
      <c r="DI108" s="280" t="str" cm="1">
        <f t="array" aca="1" ref="DI108" ca="1">INDEX(コード化!$CG$5:$CQ$110,DI$3-6,$G108)</f>
        <v>900000</v>
      </c>
      <c r="DK108" s="80">
        <f>IF(AND(MID(H108,5,1)="8",MID(H108,6,1)="2"),1,0)</f>
        <v>0</v>
      </c>
      <c r="DL108" s="80">
        <f t="shared" ref="DL108:FW108" si="80">IF(AND(MID(I108,5,1)="8",MID(I108,6,1)="2"),1,0)</f>
        <v>0</v>
      </c>
      <c r="DM108" s="80">
        <f t="shared" si="80"/>
        <v>0</v>
      </c>
      <c r="DN108" s="80">
        <f t="shared" si="80"/>
        <v>0</v>
      </c>
      <c r="DO108" s="80">
        <f t="shared" si="80"/>
        <v>0</v>
      </c>
      <c r="DP108" s="80">
        <f t="shared" si="80"/>
        <v>0</v>
      </c>
      <c r="DQ108" s="80">
        <f t="shared" ca="1" si="80"/>
        <v>0</v>
      </c>
      <c r="DR108" s="80">
        <f t="shared" ca="1" si="80"/>
        <v>0</v>
      </c>
      <c r="DS108" s="80">
        <f t="shared" ca="1" si="80"/>
        <v>0</v>
      </c>
      <c r="DT108" s="80">
        <f t="shared" ca="1" si="80"/>
        <v>0</v>
      </c>
      <c r="DU108" s="80">
        <f t="shared" ca="1" si="80"/>
        <v>0</v>
      </c>
      <c r="DV108" s="80">
        <f t="shared" ca="1" si="80"/>
        <v>0</v>
      </c>
      <c r="DW108" s="80">
        <f t="shared" ca="1" si="80"/>
        <v>0</v>
      </c>
      <c r="DX108" s="80">
        <f t="shared" ca="1" si="80"/>
        <v>0</v>
      </c>
      <c r="DY108" s="80">
        <f t="shared" ca="1" si="80"/>
        <v>0</v>
      </c>
      <c r="DZ108" s="80">
        <f t="shared" ca="1" si="80"/>
        <v>0</v>
      </c>
      <c r="EA108" s="80">
        <f t="shared" ca="1" si="80"/>
        <v>0</v>
      </c>
      <c r="EB108" s="80">
        <f t="shared" ca="1" si="80"/>
        <v>0</v>
      </c>
      <c r="EC108" s="80">
        <f t="shared" ca="1" si="80"/>
        <v>0</v>
      </c>
      <c r="ED108" s="80">
        <f t="shared" ca="1" si="80"/>
        <v>0</v>
      </c>
      <c r="EE108" s="80">
        <f t="shared" ca="1" si="80"/>
        <v>0</v>
      </c>
      <c r="EF108" s="80">
        <f t="shared" ca="1" si="80"/>
        <v>0</v>
      </c>
      <c r="EG108" s="80">
        <f t="shared" ca="1" si="80"/>
        <v>0</v>
      </c>
      <c r="EH108" s="80">
        <f t="shared" ca="1" si="80"/>
        <v>0</v>
      </c>
      <c r="EI108" s="80">
        <f t="shared" ca="1" si="80"/>
        <v>0</v>
      </c>
      <c r="EJ108" s="80">
        <f t="shared" ca="1" si="80"/>
        <v>0</v>
      </c>
      <c r="EK108" s="80">
        <f t="shared" ca="1" si="80"/>
        <v>0</v>
      </c>
      <c r="EL108" s="80">
        <f t="shared" ca="1" si="80"/>
        <v>0</v>
      </c>
      <c r="EM108" s="80">
        <f t="shared" ca="1" si="80"/>
        <v>0</v>
      </c>
      <c r="EN108" s="80">
        <f t="shared" ca="1" si="80"/>
        <v>0</v>
      </c>
      <c r="EO108" s="80">
        <f t="shared" ca="1" si="80"/>
        <v>0</v>
      </c>
      <c r="EP108" s="80">
        <f t="shared" ca="1" si="80"/>
        <v>0</v>
      </c>
      <c r="EQ108" s="80">
        <f t="shared" ca="1" si="80"/>
        <v>0</v>
      </c>
      <c r="ER108" s="80">
        <f t="shared" ca="1" si="80"/>
        <v>0</v>
      </c>
      <c r="ES108" s="80">
        <f t="shared" ca="1" si="80"/>
        <v>0</v>
      </c>
      <c r="ET108" s="80">
        <f t="shared" ca="1" si="80"/>
        <v>0</v>
      </c>
      <c r="EU108" s="80">
        <f t="shared" ca="1" si="80"/>
        <v>0</v>
      </c>
      <c r="EV108" s="80">
        <f t="shared" ca="1" si="80"/>
        <v>0</v>
      </c>
      <c r="EW108" s="80">
        <f t="shared" ca="1" si="80"/>
        <v>0</v>
      </c>
      <c r="EX108" s="80">
        <f t="shared" ca="1" si="80"/>
        <v>0</v>
      </c>
      <c r="EY108" s="80">
        <f t="shared" ca="1" si="80"/>
        <v>0</v>
      </c>
      <c r="EZ108" s="80">
        <f t="shared" ca="1" si="80"/>
        <v>0</v>
      </c>
      <c r="FA108" s="80">
        <f t="shared" ca="1" si="80"/>
        <v>0</v>
      </c>
      <c r="FB108" s="80">
        <f t="shared" ca="1" si="80"/>
        <v>0</v>
      </c>
      <c r="FC108" s="80">
        <f t="shared" ca="1" si="80"/>
        <v>0</v>
      </c>
      <c r="FD108" s="80">
        <f t="shared" ca="1" si="80"/>
        <v>0</v>
      </c>
      <c r="FE108" s="80">
        <f t="shared" ca="1" si="80"/>
        <v>0</v>
      </c>
      <c r="FF108" s="80">
        <f t="shared" ca="1" si="80"/>
        <v>0</v>
      </c>
      <c r="FG108" s="80">
        <f t="shared" ca="1" si="80"/>
        <v>0</v>
      </c>
      <c r="FH108" s="80">
        <f t="shared" ca="1" si="80"/>
        <v>0</v>
      </c>
      <c r="FI108" s="80">
        <f t="shared" ca="1" si="80"/>
        <v>0</v>
      </c>
      <c r="FJ108" s="80">
        <f t="shared" ca="1" si="80"/>
        <v>0</v>
      </c>
      <c r="FK108" s="80">
        <f t="shared" ca="1" si="80"/>
        <v>0</v>
      </c>
      <c r="FL108" s="80">
        <f t="shared" ca="1" si="80"/>
        <v>0</v>
      </c>
      <c r="FM108" s="80">
        <f t="shared" ca="1" si="80"/>
        <v>0</v>
      </c>
      <c r="FN108" s="80">
        <f t="shared" ca="1" si="80"/>
        <v>0</v>
      </c>
      <c r="FO108" s="80">
        <f t="shared" ca="1" si="80"/>
        <v>0</v>
      </c>
      <c r="FP108" s="80">
        <f t="shared" ca="1" si="80"/>
        <v>0</v>
      </c>
      <c r="FQ108" s="80">
        <f t="shared" ca="1" si="80"/>
        <v>0</v>
      </c>
      <c r="FR108" s="80">
        <f t="shared" ca="1" si="80"/>
        <v>0</v>
      </c>
      <c r="FS108" s="80">
        <f t="shared" ca="1" si="80"/>
        <v>0</v>
      </c>
      <c r="FT108" s="80">
        <f t="shared" ca="1" si="80"/>
        <v>0</v>
      </c>
      <c r="FU108" s="80">
        <f t="shared" ca="1" si="80"/>
        <v>0</v>
      </c>
      <c r="FV108" s="80">
        <f t="shared" ca="1" si="80"/>
        <v>0</v>
      </c>
      <c r="FW108" s="80">
        <f t="shared" ca="1" si="80"/>
        <v>0</v>
      </c>
      <c r="FX108" s="80">
        <f t="shared" ref="FX108:HL108" ca="1" si="81">IF(AND(MID(BU108,5,1)="8",MID(BU108,6,1)="2"),1,0)</f>
        <v>0</v>
      </c>
      <c r="FY108" s="80">
        <f t="shared" ca="1" si="81"/>
        <v>0</v>
      </c>
      <c r="FZ108" s="80">
        <f t="shared" ca="1" si="81"/>
        <v>0</v>
      </c>
      <c r="GA108" s="80">
        <f t="shared" ca="1" si="81"/>
        <v>0</v>
      </c>
      <c r="GB108" s="80">
        <f t="shared" ca="1" si="81"/>
        <v>0</v>
      </c>
      <c r="GC108" s="80">
        <f t="shared" ca="1" si="81"/>
        <v>0</v>
      </c>
      <c r="GD108" s="80">
        <f t="shared" ca="1" si="81"/>
        <v>0</v>
      </c>
      <c r="GE108" s="80">
        <f t="shared" ca="1" si="81"/>
        <v>0</v>
      </c>
      <c r="GF108" s="80">
        <f t="shared" ca="1" si="81"/>
        <v>0</v>
      </c>
      <c r="GG108" s="80">
        <f t="shared" ca="1" si="81"/>
        <v>0</v>
      </c>
      <c r="GH108" s="80">
        <f t="shared" ca="1" si="81"/>
        <v>0</v>
      </c>
      <c r="GI108" s="80">
        <f t="shared" ca="1" si="81"/>
        <v>0</v>
      </c>
      <c r="GJ108" s="80">
        <f t="shared" ca="1" si="81"/>
        <v>0</v>
      </c>
      <c r="GK108" s="80">
        <f t="shared" ca="1" si="81"/>
        <v>0</v>
      </c>
      <c r="GL108" s="80">
        <f t="shared" ca="1" si="81"/>
        <v>0</v>
      </c>
      <c r="GM108" s="80">
        <f t="shared" ca="1" si="81"/>
        <v>0</v>
      </c>
      <c r="GN108" s="80">
        <f t="shared" ca="1" si="81"/>
        <v>0</v>
      </c>
      <c r="GO108" s="80">
        <f t="shared" ca="1" si="81"/>
        <v>0</v>
      </c>
      <c r="GP108" s="80">
        <f t="shared" ca="1" si="81"/>
        <v>0</v>
      </c>
      <c r="GQ108" s="80">
        <f t="shared" ca="1" si="81"/>
        <v>0</v>
      </c>
      <c r="GR108" s="80">
        <f t="shared" ca="1" si="81"/>
        <v>0</v>
      </c>
      <c r="GS108" s="80">
        <f t="shared" ca="1" si="81"/>
        <v>0</v>
      </c>
      <c r="GT108" s="80">
        <f t="shared" ca="1" si="81"/>
        <v>0</v>
      </c>
      <c r="GU108" s="80">
        <f t="shared" ca="1" si="81"/>
        <v>0</v>
      </c>
      <c r="GV108" s="80">
        <f t="shared" ca="1" si="81"/>
        <v>0</v>
      </c>
      <c r="GW108" s="80">
        <f t="shared" ca="1" si="81"/>
        <v>0</v>
      </c>
      <c r="GX108" s="80">
        <f t="shared" ca="1" si="81"/>
        <v>0</v>
      </c>
      <c r="GY108" s="80">
        <f t="shared" ca="1" si="81"/>
        <v>0</v>
      </c>
      <c r="GZ108" s="80">
        <f t="shared" ca="1" si="81"/>
        <v>0</v>
      </c>
      <c r="HA108" s="80">
        <f t="shared" ca="1" si="81"/>
        <v>0</v>
      </c>
      <c r="HB108" s="80">
        <f t="shared" ca="1" si="81"/>
        <v>0</v>
      </c>
      <c r="HC108" s="80">
        <f t="shared" ca="1" si="81"/>
        <v>0</v>
      </c>
      <c r="HD108" s="80">
        <f t="shared" ca="1" si="81"/>
        <v>0</v>
      </c>
      <c r="HE108" s="80">
        <f t="shared" ca="1" si="81"/>
        <v>0</v>
      </c>
      <c r="HF108" s="80">
        <f t="shared" ca="1" si="81"/>
        <v>0</v>
      </c>
      <c r="HG108" s="80">
        <f t="shared" ca="1" si="81"/>
        <v>0</v>
      </c>
      <c r="HH108" s="80">
        <f t="shared" ca="1" si="81"/>
        <v>0</v>
      </c>
      <c r="HI108" s="80">
        <f t="shared" ca="1" si="81"/>
        <v>0</v>
      </c>
      <c r="HJ108" s="80">
        <f t="shared" ca="1" si="81"/>
        <v>0</v>
      </c>
      <c r="HK108" s="80">
        <f t="shared" ca="1" si="81"/>
        <v>0</v>
      </c>
      <c r="HL108" s="80">
        <f t="shared" ca="1" si="81"/>
        <v>0</v>
      </c>
    </row>
    <row r="109" spans="1:220" s="80" customFormat="1" ht="26" x14ac:dyDescent="0.2">
      <c r="A109" s="268">
        <v>112</v>
      </c>
      <c r="B109" s="269" t="s">
        <v>2458</v>
      </c>
      <c r="C109" s="269" t="s">
        <v>2463</v>
      </c>
      <c r="D109" s="270" t="s">
        <v>2519</v>
      </c>
      <c r="E109" s="250"/>
      <c r="G109" s="80">
        <v>9</v>
      </c>
      <c r="H109" s="280" t="str" cm="1">
        <f t="array" ref="H109">INDEX(コード化!$CG$5:$CQ$110,H$3-6,$G109)</f>
        <v>900000</v>
      </c>
      <c r="I109" s="280" t="str" cm="1">
        <f t="array" ref="I109">INDEX(コード化!$CG$5:$CQ$110,I$3-6,$G109)</f>
        <v>900000</v>
      </c>
      <c r="J109" s="280" t="str" cm="1">
        <f t="array" ref="J109">INDEX(コード化!$CG$5:$CQ$110,J$3-6,$G109)</f>
        <v>900000</v>
      </c>
      <c r="K109" s="280" t="str" cm="1">
        <f t="array" ref="K109">INDEX(コード化!$CG$5:$CQ$110,K$3-6,$G109)</f>
        <v>900000</v>
      </c>
      <c r="L109" s="280" t="str" cm="1">
        <f t="array" ref="L109">INDEX(コード化!$CG$5:$CQ$110,L$3-6,$G109)</f>
        <v>900000</v>
      </c>
      <c r="M109" s="280" t="str" cm="1">
        <f t="array" ref="M109">INDEX(コード化!$CG$5:$CQ$110,M$3-6,$G109)</f>
        <v>900000</v>
      </c>
      <c r="N109" s="280" t="str" cm="1">
        <f t="array" aca="1" ref="N109" ca="1">INDEX(コード化!$CG$5:$CQ$110,N$3-6,$G109)</f>
        <v>900000</v>
      </c>
      <c r="O109" s="280" t="str" cm="1">
        <f t="array" aca="1" ref="O109" ca="1">INDEX(コード化!$CG$5:$CQ$110,O$3-6,$G109)</f>
        <v>900000</v>
      </c>
      <c r="P109" s="280" t="str" cm="1">
        <f t="array" aca="1" ref="P109" ca="1">INDEX(コード化!$CG$5:$CQ$110,P$3-6,$G109)</f>
        <v>900000</v>
      </c>
      <c r="Q109" s="280" t="str" cm="1">
        <f t="array" aca="1" ref="Q109" ca="1">INDEX(コード化!$CG$5:$CQ$110,Q$3-6,$G109)</f>
        <v>900000</v>
      </c>
      <c r="R109" s="280" t="str" cm="1">
        <f t="array" aca="1" ref="R109" ca="1">INDEX(コード化!$CG$5:$CQ$110,R$3-6,$G109)</f>
        <v>900000</v>
      </c>
      <c r="S109" s="280" t="str" cm="1">
        <f t="array" aca="1" ref="S109" ca="1">INDEX(コード化!$CG$5:$CQ$110,S$3-6,$G109)</f>
        <v>900000</v>
      </c>
      <c r="T109" s="280" t="str" cm="1">
        <f t="array" aca="1" ref="T109" ca="1">INDEX(コード化!$CG$5:$CQ$110,T$3-6,$G109)</f>
        <v>900000</v>
      </c>
      <c r="U109" s="280" t="str" cm="1">
        <f t="array" aca="1" ref="U109" ca="1">INDEX(コード化!$CG$5:$CQ$110,U$3-6,$G109)</f>
        <v>900000</v>
      </c>
      <c r="V109" s="280" t="str" cm="1">
        <f t="array" aca="1" ref="V109" ca="1">INDEX(コード化!$CG$5:$CQ$110,V$3-6,$G109)</f>
        <v>900000</v>
      </c>
      <c r="W109" s="280" t="str" cm="1">
        <f t="array" aca="1" ref="W109" ca="1">INDEX(コード化!$CG$5:$CQ$110,W$3-6,$G109)</f>
        <v>900000</v>
      </c>
      <c r="X109" s="280" t="str" cm="1">
        <f t="array" aca="1" ref="X109" ca="1">INDEX(コード化!$CG$5:$CQ$110,X$3-6,$G109)</f>
        <v>900000</v>
      </c>
      <c r="Y109" s="280" t="str" cm="1">
        <f t="array" aca="1" ref="Y109" ca="1">INDEX(コード化!$CG$5:$CQ$110,Y$3-6,$G109)</f>
        <v>900000</v>
      </c>
      <c r="Z109" s="280" t="str" cm="1">
        <f t="array" aca="1" ref="Z109" ca="1">INDEX(コード化!$CG$5:$CQ$110,Z$3-6,$G109)</f>
        <v>900000</v>
      </c>
      <c r="AA109" s="280" t="str" cm="1">
        <f t="array" aca="1" ref="AA109" ca="1">INDEX(コード化!$CG$5:$CQ$110,AA$3-6,$G109)</f>
        <v>900000</v>
      </c>
      <c r="AB109" s="280" t="str" cm="1">
        <f t="array" aca="1" ref="AB109" ca="1">INDEX(コード化!$CG$5:$CQ$110,AB$3-6,$G109)</f>
        <v>900000</v>
      </c>
      <c r="AC109" s="280" t="str" cm="1">
        <f t="array" aca="1" ref="AC109" ca="1">INDEX(コード化!$CG$5:$CQ$110,AC$3-6,$G109)</f>
        <v>900000</v>
      </c>
      <c r="AD109" s="280" t="str" cm="1">
        <f t="array" aca="1" ref="AD109" ca="1">INDEX(コード化!$CG$5:$CQ$110,AD$3-6,$G109)</f>
        <v>900000</v>
      </c>
      <c r="AE109" s="280" t="str" cm="1">
        <f t="array" aca="1" ref="AE109" ca="1">INDEX(コード化!$CG$5:$CQ$110,AE$3-6,$G109)</f>
        <v>900000</v>
      </c>
      <c r="AF109" s="280" t="str" cm="1">
        <f t="array" aca="1" ref="AF109" ca="1">INDEX(コード化!$CG$5:$CQ$110,AF$3-6,$G109)</f>
        <v>900000</v>
      </c>
      <c r="AG109" s="280" t="str" cm="1">
        <f t="array" aca="1" ref="AG109" ca="1">INDEX(コード化!$CG$5:$CQ$110,AG$3-6,$G109)</f>
        <v>900000</v>
      </c>
      <c r="AH109" s="280" t="str" cm="1">
        <f t="array" aca="1" ref="AH109" ca="1">INDEX(コード化!$CG$5:$CQ$110,AH$3-6,$G109)</f>
        <v>900000</v>
      </c>
      <c r="AI109" s="280" t="str" cm="1">
        <f t="array" aca="1" ref="AI109" ca="1">INDEX(コード化!$CG$5:$CQ$110,AI$3-6,$G109)</f>
        <v>900000</v>
      </c>
      <c r="AJ109" s="280" t="str" cm="1">
        <f t="array" aca="1" ref="AJ109" ca="1">INDEX(コード化!$CG$5:$CQ$110,AJ$3-6,$G109)</f>
        <v>900000</v>
      </c>
      <c r="AK109" s="280" t="str" cm="1">
        <f t="array" aca="1" ref="AK109" ca="1">INDEX(コード化!$CG$5:$CQ$110,AK$3-6,$G109)</f>
        <v>900000</v>
      </c>
      <c r="AL109" s="280" t="str" cm="1">
        <f t="array" aca="1" ref="AL109" ca="1">INDEX(コード化!$CG$5:$CQ$110,AL$3-6,$G109)</f>
        <v>900000</v>
      </c>
      <c r="AM109" s="280" t="str" cm="1">
        <f t="array" aca="1" ref="AM109" ca="1">INDEX(コード化!$CG$5:$CQ$110,AM$3-6,$G109)</f>
        <v>900000</v>
      </c>
      <c r="AN109" s="280" t="str" cm="1">
        <f t="array" aca="1" ref="AN109" ca="1">INDEX(コード化!$CG$5:$CQ$110,AN$3-6,$G109)</f>
        <v>900000</v>
      </c>
      <c r="AO109" s="280" t="str" cm="1">
        <f t="array" aca="1" ref="AO109" ca="1">INDEX(コード化!$CG$5:$CQ$110,AO$3-6,$G109)</f>
        <v>900000</v>
      </c>
      <c r="AP109" s="280" t="str" cm="1">
        <f t="array" aca="1" ref="AP109" ca="1">INDEX(コード化!$CG$5:$CQ$110,AP$3-6,$G109)</f>
        <v>900000</v>
      </c>
      <c r="AQ109" s="280" t="str" cm="1">
        <f t="array" aca="1" ref="AQ109" ca="1">INDEX(コード化!$CG$5:$CQ$110,AQ$3-6,$G109)</f>
        <v>900000</v>
      </c>
      <c r="AR109" s="280" t="str" cm="1">
        <f t="array" aca="1" ref="AR109" ca="1">INDEX(コード化!$CG$5:$CQ$110,AR$3-6,$G109)</f>
        <v>900000</v>
      </c>
      <c r="AS109" s="280" t="str" cm="1">
        <f t="array" aca="1" ref="AS109" ca="1">INDEX(コード化!$CG$5:$CQ$110,AS$3-6,$G109)</f>
        <v>900000</v>
      </c>
      <c r="AT109" s="280" t="str" cm="1">
        <f t="array" aca="1" ref="AT109" ca="1">INDEX(コード化!$CG$5:$CQ$110,AT$3-6,$G109)</f>
        <v>900000</v>
      </c>
      <c r="AU109" s="280" t="str" cm="1">
        <f t="array" aca="1" ref="AU109" ca="1">INDEX(コード化!$CG$5:$CQ$110,AU$3-6,$G109)</f>
        <v>900000</v>
      </c>
      <c r="AV109" s="280" t="str" cm="1">
        <f t="array" aca="1" ref="AV109" ca="1">INDEX(コード化!$CG$5:$CQ$110,AV$3-6,$G109)</f>
        <v>900000</v>
      </c>
      <c r="AW109" s="280" t="str" cm="1">
        <f t="array" aca="1" ref="AW109" ca="1">INDEX(コード化!$CG$5:$CQ$110,AW$3-6,$G109)</f>
        <v>900000</v>
      </c>
      <c r="AX109" s="280" t="str" cm="1">
        <f t="array" aca="1" ref="AX109" ca="1">INDEX(コード化!$CG$5:$CQ$110,AX$3-6,$G109)</f>
        <v>900000</v>
      </c>
      <c r="AY109" s="280" t="str" cm="1">
        <f t="array" aca="1" ref="AY109" ca="1">INDEX(コード化!$CG$5:$CQ$110,AY$3-6,$G109)</f>
        <v>900000</v>
      </c>
      <c r="AZ109" s="280" t="str" cm="1">
        <f t="array" aca="1" ref="AZ109" ca="1">INDEX(コード化!$CG$5:$CQ$110,AZ$3-6,$G109)</f>
        <v>900000</v>
      </c>
      <c r="BA109" s="280" t="str" cm="1">
        <f t="array" aca="1" ref="BA109" ca="1">INDEX(コード化!$CG$5:$CQ$110,BA$3-6,$G109)</f>
        <v>900000</v>
      </c>
      <c r="BB109" s="280" t="str" cm="1">
        <f t="array" aca="1" ref="BB109" ca="1">INDEX(コード化!$CG$5:$CQ$110,BB$3-6,$G109)</f>
        <v>900000</v>
      </c>
      <c r="BC109" s="280" t="str" cm="1">
        <f t="array" aca="1" ref="BC109" ca="1">INDEX(コード化!$CG$5:$CQ$110,BC$3-6,$G109)</f>
        <v>900000</v>
      </c>
      <c r="BD109" s="280" t="str" cm="1">
        <f t="array" aca="1" ref="BD109" ca="1">INDEX(コード化!$CG$5:$CQ$110,BD$3-6,$G109)</f>
        <v>900000</v>
      </c>
      <c r="BE109" s="280" t="str" cm="1">
        <f t="array" aca="1" ref="BE109" ca="1">INDEX(コード化!$CG$5:$CQ$110,BE$3-6,$G109)</f>
        <v>900000</v>
      </c>
      <c r="BF109" s="280" t="str" cm="1">
        <f t="array" aca="1" ref="BF109" ca="1">INDEX(コード化!$CG$5:$CQ$110,BF$3-6,$G109)</f>
        <v>900000</v>
      </c>
      <c r="BG109" s="280" t="str" cm="1">
        <f t="array" aca="1" ref="BG109" ca="1">INDEX(コード化!$CG$5:$CQ$110,BG$3-6,$G109)</f>
        <v>900000</v>
      </c>
      <c r="BH109" s="280" t="str" cm="1">
        <f t="array" aca="1" ref="BH109" ca="1">INDEX(コード化!$CG$5:$CQ$110,BH$3-6,$G109)</f>
        <v>900000</v>
      </c>
      <c r="BI109" s="280" t="str" cm="1">
        <f t="array" aca="1" ref="BI109" ca="1">INDEX(コード化!$CG$5:$CQ$110,BI$3-6,$G109)</f>
        <v>900000</v>
      </c>
      <c r="BJ109" s="280" t="str" cm="1">
        <f t="array" aca="1" ref="BJ109" ca="1">INDEX(コード化!$CG$5:$CQ$110,BJ$3-6,$G109)</f>
        <v>900000</v>
      </c>
      <c r="BK109" s="280" t="str" cm="1">
        <f t="array" aca="1" ref="BK109" ca="1">INDEX(コード化!$CG$5:$CQ$110,BK$3-6,$G109)</f>
        <v>900000</v>
      </c>
      <c r="BL109" s="280" t="str" cm="1">
        <f t="array" aca="1" ref="BL109" ca="1">INDEX(コード化!$CG$5:$CQ$110,BL$3-6,$G109)</f>
        <v>900000</v>
      </c>
      <c r="BM109" s="280" t="str" cm="1">
        <f t="array" aca="1" ref="BM109" ca="1">INDEX(コード化!$CG$5:$CQ$110,BM$3-6,$G109)</f>
        <v>900000</v>
      </c>
      <c r="BN109" s="280" t="str" cm="1">
        <f t="array" aca="1" ref="BN109" ca="1">INDEX(コード化!$CG$5:$CQ$110,BN$3-6,$G109)</f>
        <v>900000</v>
      </c>
      <c r="BO109" s="280" t="str" cm="1">
        <f t="array" aca="1" ref="BO109" ca="1">INDEX(コード化!$CG$5:$CQ$110,BO$3-6,$G109)</f>
        <v>900000</v>
      </c>
      <c r="BP109" s="280" t="str" cm="1">
        <f t="array" aca="1" ref="BP109" ca="1">INDEX(コード化!$CG$5:$CQ$110,BP$3-6,$G109)</f>
        <v>900000</v>
      </c>
      <c r="BQ109" s="280" t="str" cm="1">
        <f t="array" aca="1" ref="BQ109" ca="1">INDEX(コード化!$CG$5:$CQ$110,BQ$3-6,$G109)</f>
        <v>900000</v>
      </c>
      <c r="BR109" s="280" t="str" cm="1">
        <f t="array" aca="1" ref="BR109" ca="1">INDEX(コード化!$CG$5:$CQ$110,BR$3-6,$G109)</f>
        <v>900000</v>
      </c>
      <c r="BS109" s="280" t="str" cm="1">
        <f t="array" aca="1" ref="BS109" ca="1">INDEX(コード化!$CG$5:$CQ$110,BS$3-6,$G109)</f>
        <v>900000</v>
      </c>
      <c r="BT109" s="280" t="str" cm="1">
        <f t="array" aca="1" ref="BT109" ca="1">INDEX(コード化!$CG$5:$CQ$110,BT$3-6,$G109)</f>
        <v>900000</v>
      </c>
      <c r="BU109" s="280" t="str" cm="1">
        <f t="array" aca="1" ref="BU109" ca="1">INDEX(コード化!$CG$5:$CQ$110,BU$3-6,$G109)</f>
        <v>900000</v>
      </c>
      <c r="BV109" s="280" t="str" cm="1">
        <f t="array" aca="1" ref="BV109" ca="1">INDEX(コード化!$CG$5:$CQ$110,BV$3-6,$G109)</f>
        <v>900000</v>
      </c>
      <c r="BW109" s="280" t="str" cm="1">
        <f t="array" aca="1" ref="BW109" ca="1">INDEX(コード化!$CG$5:$CQ$110,BW$3-6,$G109)</f>
        <v>900000</v>
      </c>
      <c r="BX109" s="280" t="str" cm="1">
        <f t="array" aca="1" ref="BX109" ca="1">INDEX(コード化!$CG$5:$CQ$110,BX$3-6,$G109)</f>
        <v>900000</v>
      </c>
      <c r="BY109" s="280" t="str" cm="1">
        <f t="array" aca="1" ref="BY109" ca="1">INDEX(コード化!$CG$5:$CQ$110,BY$3-6,$G109)</f>
        <v>900000</v>
      </c>
      <c r="BZ109" s="280" t="str" cm="1">
        <f t="array" aca="1" ref="BZ109" ca="1">INDEX(コード化!$CG$5:$CQ$110,BZ$3-6,$G109)</f>
        <v>900000</v>
      </c>
      <c r="CA109" s="280" t="str" cm="1">
        <f t="array" aca="1" ref="CA109" ca="1">INDEX(コード化!$CG$5:$CQ$110,CA$3-6,$G109)</f>
        <v>900000</v>
      </c>
      <c r="CB109" s="280" t="str" cm="1">
        <f t="array" aca="1" ref="CB109" ca="1">INDEX(コード化!$CG$5:$CQ$110,CB$3-6,$G109)</f>
        <v>900000</v>
      </c>
      <c r="CC109" s="280" t="str" cm="1">
        <f t="array" aca="1" ref="CC109" ca="1">INDEX(コード化!$CG$5:$CQ$110,CC$3-6,$G109)</f>
        <v>900000</v>
      </c>
      <c r="CD109" s="280" t="str" cm="1">
        <f t="array" aca="1" ref="CD109" ca="1">INDEX(コード化!$CG$5:$CQ$110,CD$3-6,$G109)</f>
        <v>900000</v>
      </c>
      <c r="CE109" s="280" t="str" cm="1">
        <f t="array" aca="1" ref="CE109" ca="1">INDEX(コード化!$CG$5:$CQ$110,CE$3-6,$G109)</f>
        <v>900000</v>
      </c>
      <c r="CF109" s="280" t="str" cm="1">
        <f t="array" aca="1" ref="CF109" ca="1">INDEX(コード化!$CG$5:$CQ$110,CF$3-6,$G109)</f>
        <v>900000</v>
      </c>
      <c r="CG109" s="280" t="str" cm="1">
        <f t="array" aca="1" ref="CG109" ca="1">INDEX(コード化!$CG$5:$CQ$110,CG$3-6,$G109)</f>
        <v>900000</v>
      </c>
      <c r="CH109" s="280" t="str" cm="1">
        <f t="array" aca="1" ref="CH109" ca="1">INDEX(コード化!$CG$5:$CQ$110,CH$3-6,$G109)</f>
        <v>900000</v>
      </c>
      <c r="CI109" s="280" t="str" cm="1">
        <f t="array" aca="1" ref="CI109" ca="1">INDEX(コード化!$CG$5:$CQ$110,CI$3-6,$G109)</f>
        <v>900000</v>
      </c>
      <c r="CJ109" s="280" t="str" cm="1">
        <f t="array" aca="1" ref="CJ109" ca="1">INDEX(コード化!$CG$5:$CQ$110,CJ$3-6,$G109)</f>
        <v>900000</v>
      </c>
      <c r="CK109" s="280" t="str" cm="1">
        <f t="array" aca="1" ref="CK109" ca="1">INDEX(コード化!$CG$5:$CQ$110,CK$3-6,$G109)</f>
        <v>900000</v>
      </c>
      <c r="CL109" s="280" t="str" cm="1">
        <f t="array" aca="1" ref="CL109" ca="1">INDEX(コード化!$CG$5:$CQ$110,CL$3-6,$G109)</f>
        <v>900000</v>
      </c>
      <c r="CM109" s="280" t="str" cm="1">
        <f t="array" aca="1" ref="CM109" ca="1">INDEX(コード化!$CG$5:$CQ$110,CM$3-6,$G109)</f>
        <v>900000</v>
      </c>
      <c r="CN109" s="280" t="str" cm="1">
        <f t="array" aca="1" ref="CN109" ca="1">INDEX(コード化!$CG$5:$CQ$110,CN$3-6,$G109)</f>
        <v>900000</v>
      </c>
      <c r="CO109" s="280" t="str" cm="1">
        <f t="array" aca="1" ref="CO109" ca="1">INDEX(コード化!$CG$5:$CQ$110,CO$3-6,$G109)</f>
        <v>900000</v>
      </c>
      <c r="CP109" s="280" t="str" cm="1">
        <f t="array" aca="1" ref="CP109" ca="1">INDEX(コード化!$CG$5:$CQ$110,CP$3-6,$G109)</f>
        <v>900000</v>
      </c>
      <c r="CQ109" s="280" t="str" cm="1">
        <f t="array" aca="1" ref="CQ109" ca="1">INDEX(コード化!$CG$5:$CQ$110,CQ$3-6,$G109)</f>
        <v>900000</v>
      </c>
      <c r="CR109" s="280" t="str" cm="1">
        <f t="array" aca="1" ref="CR109" ca="1">INDEX(コード化!$CG$5:$CQ$110,CR$3-6,$G109)</f>
        <v>900000</v>
      </c>
      <c r="CS109" s="280" t="str" cm="1">
        <f t="array" aca="1" ref="CS109" ca="1">INDEX(コード化!$CG$5:$CQ$110,CS$3-6,$G109)</f>
        <v>900000</v>
      </c>
      <c r="CT109" s="280" t="str" cm="1">
        <f t="array" aca="1" ref="CT109" ca="1">INDEX(コード化!$CG$5:$CQ$110,CT$3-6,$G109)</f>
        <v>900000</v>
      </c>
      <c r="CU109" s="280" t="str" cm="1">
        <f t="array" aca="1" ref="CU109" ca="1">INDEX(コード化!$CG$5:$CQ$110,CU$3-6,$G109)</f>
        <v>900000</v>
      </c>
      <c r="CV109" s="280" t="str" cm="1">
        <f t="array" aca="1" ref="CV109" ca="1">INDEX(コード化!$CG$5:$CQ$110,CV$3-6,$G109)</f>
        <v>900000</v>
      </c>
      <c r="CW109" s="280" t="str" cm="1">
        <f t="array" aca="1" ref="CW109" ca="1">INDEX(コード化!$CG$5:$CQ$110,CW$3-6,$G109)</f>
        <v>900000</v>
      </c>
      <c r="CX109" s="280" t="str" cm="1">
        <f t="array" aca="1" ref="CX109" ca="1">INDEX(コード化!$CG$5:$CQ$110,CX$3-6,$G109)</f>
        <v>900000</v>
      </c>
      <c r="CY109" s="280" t="str" cm="1">
        <f t="array" aca="1" ref="CY109" ca="1">INDEX(コード化!$CG$5:$CQ$110,CY$3-6,$G109)</f>
        <v>900000</v>
      </c>
      <c r="CZ109" s="280" t="str" cm="1">
        <f t="array" aca="1" ref="CZ109" ca="1">INDEX(コード化!$CG$5:$CQ$110,CZ$3-6,$G109)</f>
        <v>900000</v>
      </c>
      <c r="DA109" s="280" t="str" cm="1">
        <f t="array" aca="1" ref="DA109" ca="1">INDEX(コード化!$CG$5:$CQ$110,DA$3-6,$G109)</f>
        <v>900000</v>
      </c>
      <c r="DB109" s="280" t="str" cm="1">
        <f t="array" aca="1" ref="DB109" ca="1">INDEX(コード化!$CG$5:$CQ$110,DB$3-6,$G109)</f>
        <v>900000</v>
      </c>
      <c r="DC109" s="280" t="str" cm="1">
        <f t="array" aca="1" ref="DC109" ca="1">INDEX(コード化!$CG$5:$CQ$110,DC$3-6,$G109)</f>
        <v>900000</v>
      </c>
      <c r="DD109" s="280" t="str" cm="1">
        <f t="array" aca="1" ref="DD109" ca="1">INDEX(コード化!$CG$5:$CQ$110,DD$3-6,$G109)</f>
        <v>900000</v>
      </c>
      <c r="DE109" s="280" t="str" cm="1">
        <f t="array" aca="1" ref="DE109" ca="1">INDEX(コード化!$CG$5:$CQ$110,DE$3-6,$G109)</f>
        <v>900000</v>
      </c>
      <c r="DF109" s="280" t="str" cm="1">
        <f t="array" aca="1" ref="DF109" ca="1">INDEX(コード化!$CG$5:$CQ$110,DF$3-6,$G109)</f>
        <v>900000</v>
      </c>
      <c r="DG109" s="280" t="str" cm="1">
        <f t="array" aca="1" ref="DG109" ca="1">INDEX(コード化!$CG$5:$CQ$110,DG$3-6,$G109)</f>
        <v>900000</v>
      </c>
      <c r="DH109" s="280" t="str" cm="1">
        <f t="array" aca="1" ref="DH109" ca="1">INDEX(コード化!$CG$5:$CQ$110,DH$3-6,$G109)</f>
        <v>900000</v>
      </c>
      <c r="DI109" s="280" t="str" cm="1">
        <f t="array" aca="1" ref="DI109" ca="1">INDEX(コード化!$CG$5:$CQ$110,DI$3-6,$G109)</f>
        <v>900000</v>
      </c>
      <c r="DK109" s="80" cm="1">
        <f t="array" ref="DK109">_xlfn.IFS(AND(MID(H109,5,1)="8",MID(H109,6,1)="4"),1,AND(MID(H109,5,1)="8",MID(H109,6,1)="1"),1,TRUE,0)</f>
        <v>0</v>
      </c>
      <c r="DL109" s="80" cm="1">
        <f t="array" ref="DL109">_xlfn.IFS(AND(MID(I109,5,1)="8",MID(I109,6,1)="4"),1,AND(MID(I109,5,1)="8",MID(I109,6,1)="1"),1,TRUE,0)</f>
        <v>0</v>
      </c>
      <c r="DM109" s="80" cm="1">
        <f t="array" ref="DM109">_xlfn.IFS(AND(MID(J109,5,1)="8",MID(J109,6,1)="4"),1,AND(MID(J109,5,1)="8",MID(J109,6,1)="1"),1,TRUE,0)</f>
        <v>0</v>
      </c>
      <c r="DN109" s="80" cm="1">
        <f t="array" ref="DN109">_xlfn.IFS(AND(MID(K109,5,1)="8",MID(K109,6,1)="4"),1,AND(MID(K109,5,1)="8",MID(K109,6,1)="1"),1,TRUE,0)</f>
        <v>0</v>
      </c>
      <c r="DO109" s="80" cm="1">
        <f t="array" ref="DO109">_xlfn.IFS(AND(MID(L109,5,1)="8",MID(L109,6,1)="4"),1,AND(MID(L109,5,1)="8",MID(L109,6,1)="1"),1,TRUE,0)</f>
        <v>0</v>
      </c>
      <c r="DP109" s="80" cm="1">
        <f t="array" ref="DP109">_xlfn.IFS(AND(MID(M109,5,1)="8",MID(M109,6,1)="4"),1,AND(MID(M109,5,1)="8",MID(M109,6,1)="1"),1,TRUE,0)</f>
        <v>0</v>
      </c>
      <c r="DQ109" s="80" cm="1">
        <f t="array" aca="1" ref="DQ109" ca="1">_xlfn.IFS(AND(MID(N109,5,1)="8",MID(N109,6,1)="4"),1,AND(MID(N109,5,1)="8",MID(N109,6,1)="1"),1,TRUE,0)</f>
        <v>0</v>
      </c>
      <c r="DR109" s="80" cm="1">
        <f t="array" aca="1" ref="DR109" ca="1">_xlfn.IFS(AND(MID(O109,5,1)="8",MID(O109,6,1)="4"),1,AND(MID(O109,5,1)="8",MID(O109,6,1)="1"),1,TRUE,0)</f>
        <v>0</v>
      </c>
      <c r="DS109" s="80" cm="1">
        <f t="array" aca="1" ref="DS109" ca="1">_xlfn.IFS(AND(MID(P109,5,1)="8",MID(P109,6,1)="4"),1,AND(MID(P109,5,1)="8",MID(P109,6,1)="1"),1,TRUE,0)</f>
        <v>0</v>
      </c>
      <c r="DT109" s="80" cm="1">
        <f t="array" aca="1" ref="DT109" ca="1">_xlfn.IFS(AND(MID(Q109,5,1)="8",MID(Q109,6,1)="4"),1,AND(MID(Q109,5,1)="8",MID(Q109,6,1)="1"),1,TRUE,0)</f>
        <v>0</v>
      </c>
      <c r="DU109" s="80" cm="1">
        <f t="array" aca="1" ref="DU109" ca="1">_xlfn.IFS(AND(MID(R109,5,1)="8",MID(R109,6,1)="4"),1,AND(MID(R109,5,1)="8",MID(R109,6,1)="1"),1,TRUE,0)</f>
        <v>0</v>
      </c>
      <c r="DV109" s="80" cm="1">
        <f t="array" aca="1" ref="DV109" ca="1">_xlfn.IFS(AND(MID(S109,5,1)="8",MID(S109,6,1)="4"),1,AND(MID(S109,5,1)="8",MID(S109,6,1)="1"),1,TRUE,0)</f>
        <v>0</v>
      </c>
      <c r="DW109" s="80" cm="1">
        <f t="array" aca="1" ref="DW109" ca="1">_xlfn.IFS(AND(MID(T109,5,1)="8",MID(T109,6,1)="4"),1,AND(MID(T109,5,1)="8",MID(T109,6,1)="1"),1,TRUE,0)</f>
        <v>0</v>
      </c>
      <c r="DX109" s="80" cm="1">
        <f t="array" aca="1" ref="DX109" ca="1">_xlfn.IFS(AND(MID(U109,5,1)="8",MID(U109,6,1)="4"),1,AND(MID(U109,5,1)="8",MID(U109,6,1)="1"),1,TRUE,0)</f>
        <v>0</v>
      </c>
      <c r="DY109" s="80" cm="1">
        <f t="array" aca="1" ref="DY109" ca="1">_xlfn.IFS(AND(MID(V109,5,1)="8",MID(V109,6,1)="4"),1,AND(MID(V109,5,1)="8",MID(V109,6,1)="1"),1,TRUE,0)</f>
        <v>0</v>
      </c>
      <c r="DZ109" s="80" cm="1">
        <f t="array" aca="1" ref="DZ109" ca="1">_xlfn.IFS(AND(MID(W109,5,1)="8",MID(W109,6,1)="4"),1,AND(MID(W109,5,1)="8",MID(W109,6,1)="1"),1,TRUE,0)</f>
        <v>0</v>
      </c>
      <c r="EA109" s="80" cm="1">
        <f t="array" aca="1" ref="EA109" ca="1">_xlfn.IFS(AND(MID(X109,5,1)="8",MID(X109,6,1)="4"),1,AND(MID(X109,5,1)="8",MID(X109,6,1)="1"),1,TRUE,0)</f>
        <v>0</v>
      </c>
      <c r="EB109" s="80" cm="1">
        <f t="array" aca="1" ref="EB109" ca="1">_xlfn.IFS(AND(MID(Y109,5,1)="8",MID(Y109,6,1)="4"),1,AND(MID(Y109,5,1)="8",MID(Y109,6,1)="1"),1,TRUE,0)</f>
        <v>0</v>
      </c>
      <c r="EC109" s="80" cm="1">
        <f t="array" aca="1" ref="EC109" ca="1">_xlfn.IFS(AND(MID(Z109,5,1)="8",MID(Z109,6,1)="4"),1,AND(MID(Z109,5,1)="8",MID(Z109,6,1)="1"),1,TRUE,0)</f>
        <v>0</v>
      </c>
      <c r="ED109" s="80" cm="1">
        <f t="array" aca="1" ref="ED109" ca="1">_xlfn.IFS(AND(MID(AA109,5,1)="8",MID(AA109,6,1)="4"),1,AND(MID(AA109,5,1)="8",MID(AA109,6,1)="1"),1,TRUE,0)</f>
        <v>0</v>
      </c>
      <c r="EE109" s="80" cm="1">
        <f t="array" aca="1" ref="EE109" ca="1">_xlfn.IFS(AND(MID(AB109,5,1)="8",MID(AB109,6,1)="4"),1,AND(MID(AB109,5,1)="8",MID(AB109,6,1)="1"),1,TRUE,0)</f>
        <v>0</v>
      </c>
      <c r="EF109" s="80" cm="1">
        <f t="array" aca="1" ref="EF109" ca="1">_xlfn.IFS(AND(MID(AC109,5,1)="8",MID(AC109,6,1)="4"),1,AND(MID(AC109,5,1)="8",MID(AC109,6,1)="1"),1,TRUE,0)</f>
        <v>0</v>
      </c>
      <c r="EG109" s="80" cm="1">
        <f t="array" aca="1" ref="EG109" ca="1">_xlfn.IFS(AND(MID(AD109,5,1)="8",MID(AD109,6,1)="4"),1,AND(MID(AD109,5,1)="8",MID(AD109,6,1)="1"),1,TRUE,0)</f>
        <v>0</v>
      </c>
      <c r="EH109" s="80" cm="1">
        <f t="array" aca="1" ref="EH109" ca="1">_xlfn.IFS(AND(MID(AE109,5,1)="8",MID(AE109,6,1)="4"),1,AND(MID(AE109,5,1)="8",MID(AE109,6,1)="1"),1,TRUE,0)</f>
        <v>0</v>
      </c>
      <c r="EI109" s="80" cm="1">
        <f t="array" aca="1" ref="EI109" ca="1">_xlfn.IFS(AND(MID(AF109,5,1)="8",MID(AF109,6,1)="4"),1,AND(MID(AF109,5,1)="8",MID(AF109,6,1)="1"),1,TRUE,0)</f>
        <v>0</v>
      </c>
      <c r="EJ109" s="80" cm="1">
        <f t="array" aca="1" ref="EJ109" ca="1">_xlfn.IFS(AND(MID(AG109,5,1)="8",MID(AG109,6,1)="4"),1,AND(MID(AG109,5,1)="8",MID(AG109,6,1)="1"),1,TRUE,0)</f>
        <v>0</v>
      </c>
      <c r="EK109" s="80" cm="1">
        <f t="array" aca="1" ref="EK109" ca="1">_xlfn.IFS(AND(MID(AH109,5,1)="8",MID(AH109,6,1)="4"),1,AND(MID(AH109,5,1)="8",MID(AH109,6,1)="1"),1,TRUE,0)</f>
        <v>0</v>
      </c>
      <c r="EL109" s="80" cm="1">
        <f t="array" aca="1" ref="EL109" ca="1">_xlfn.IFS(AND(MID(AI109,5,1)="8",MID(AI109,6,1)="4"),1,AND(MID(AI109,5,1)="8",MID(AI109,6,1)="1"),1,TRUE,0)</f>
        <v>0</v>
      </c>
      <c r="EM109" s="80" cm="1">
        <f t="array" aca="1" ref="EM109" ca="1">_xlfn.IFS(AND(MID(AJ109,5,1)="8",MID(AJ109,6,1)="4"),1,AND(MID(AJ109,5,1)="8",MID(AJ109,6,1)="1"),1,TRUE,0)</f>
        <v>0</v>
      </c>
      <c r="EN109" s="80" cm="1">
        <f t="array" aca="1" ref="EN109" ca="1">_xlfn.IFS(AND(MID(AK109,5,1)="8",MID(AK109,6,1)="4"),1,AND(MID(AK109,5,1)="8",MID(AK109,6,1)="1"),1,TRUE,0)</f>
        <v>0</v>
      </c>
      <c r="EO109" s="80" cm="1">
        <f t="array" aca="1" ref="EO109" ca="1">_xlfn.IFS(AND(MID(AL109,5,1)="8",MID(AL109,6,1)="4"),1,AND(MID(AL109,5,1)="8",MID(AL109,6,1)="1"),1,TRUE,0)</f>
        <v>0</v>
      </c>
      <c r="EP109" s="80" cm="1">
        <f t="array" aca="1" ref="EP109" ca="1">_xlfn.IFS(AND(MID(AM109,5,1)="8",MID(AM109,6,1)="4"),1,AND(MID(AM109,5,1)="8",MID(AM109,6,1)="1"),1,TRUE,0)</f>
        <v>0</v>
      </c>
      <c r="EQ109" s="80" cm="1">
        <f t="array" aca="1" ref="EQ109" ca="1">_xlfn.IFS(AND(MID(AN109,5,1)="8",MID(AN109,6,1)="4"),1,AND(MID(AN109,5,1)="8",MID(AN109,6,1)="1"),1,TRUE,0)</f>
        <v>0</v>
      </c>
      <c r="ER109" s="80" cm="1">
        <f t="array" aca="1" ref="ER109" ca="1">_xlfn.IFS(AND(MID(AO109,5,1)="8",MID(AO109,6,1)="4"),1,AND(MID(AO109,5,1)="8",MID(AO109,6,1)="1"),1,TRUE,0)</f>
        <v>0</v>
      </c>
      <c r="ES109" s="80" cm="1">
        <f t="array" aca="1" ref="ES109" ca="1">_xlfn.IFS(AND(MID(AP109,5,1)="8",MID(AP109,6,1)="4"),1,AND(MID(AP109,5,1)="8",MID(AP109,6,1)="1"),1,TRUE,0)</f>
        <v>0</v>
      </c>
      <c r="ET109" s="80" cm="1">
        <f t="array" aca="1" ref="ET109" ca="1">_xlfn.IFS(AND(MID(AQ109,5,1)="8",MID(AQ109,6,1)="4"),1,AND(MID(AQ109,5,1)="8",MID(AQ109,6,1)="1"),1,TRUE,0)</f>
        <v>0</v>
      </c>
      <c r="EU109" s="80" cm="1">
        <f t="array" aca="1" ref="EU109" ca="1">_xlfn.IFS(AND(MID(AR109,5,1)="8",MID(AR109,6,1)="4"),1,AND(MID(AR109,5,1)="8",MID(AR109,6,1)="1"),1,TRUE,0)</f>
        <v>0</v>
      </c>
      <c r="EV109" s="80" cm="1">
        <f t="array" aca="1" ref="EV109" ca="1">_xlfn.IFS(AND(MID(AS109,5,1)="8",MID(AS109,6,1)="4"),1,AND(MID(AS109,5,1)="8",MID(AS109,6,1)="1"),1,TRUE,0)</f>
        <v>0</v>
      </c>
      <c r="EW109" s="80" cm="1">
        <f t="array" aca="1" ref="EW109" ca="1">_xlfn.IFS(AND(MID(AT109,5,1)="8",MID(AT109,6,1)="4"),1,AND(MID(AT109,5,1)="8",MID(AT109,6,1)="1"),1,TRUE,0)</f>
        <v>0</v>
      </c>
      <c r="EX109" s="80" cm="1">
        <f t="array" aca="1" ref="EX109" ca="1">_xlfn.IFS(AND(MID(AU109,5,1)="8",MID(AU109,6,1)="4"),1,AND(MID(AU109,5,1)="8",MID(AU109,6,1)="1"),1,TRUE,0)</f>
        <v>0</v>
      </c>
      <c r="EY109" s="80" cm="1">
        <f t="array" aca="1" ref="EY109" ca="1">_xlfn.IFS(AND(MID(AV109,5,1)="8",MID(AV109,6,1)="4"),1,AND(MID(AV109,5,1)="8",MID(AV109,6,1)="1"),1,TRUE,0)</f>
        <v>0</v>
      </c>
      <c r="EZ109" s="80" cm="1">
        <f t="array" aca="1" ref="EZ109" ca="1">_xlfn.IFS(AND(MID(AW109,5,1)="8",MID(AW109,6,1)="4"),1,AND(MID(AW109,5,1)="8",MID(AW109,6,1)="1"),1,TRUE,0)</f>
        <v>0</v>
      </c>
      <c r="FA109" s="80" cm="1">
        <f t="array" aca="1" ref="FA109" ca="1">_xlfn.IFS(AND(MID(AX109,5,1)="8",MID(AX109,6,1)="4"),1,AND(MID(AX109,5,1)="8",MID(AX109,6,1)="1"),1,TRUE,0)</f>
        <v>0</v>
      </c>
      <c r="FB109" s="80" cm="1">
        <f t="array" aca="1" ref="FB109" ca="1">_xlfn.IFS(AND(MID(AY109,5,1)="8",MID(AY109,6,1)="4"),1,AND(MID(AY109,5,1)="8",MID(AY109,6,1)="1"),1,TRUE,0)</f>
        <v>0</v>
      </c>
      <c r="FC109" s="80" cm="1">
        <f t="array" aca="1" ref="FC109" ca="1">_xlfn.IFS(AND(MID(AZ109,5,1)="8",MID(AZ109,6,1)="4"),1,AND(MID(AZ109,5,1)="8",MID(AZ109,6,1)="1"),1,TRUE,0)</f>
        <v>0</v>
      </c>
      <c r="FD109" s="80" cm="1">
        <f t="array" aca="1" ref="FD109" ca="1">_xlfn.IFS(AND(MID(BA109,5,1)="8",MID(BA109,6,1)="4"),1,AND(MID(BA109,5,1)="8",MID(BA109,6,1)="1"),1,TRUE,0)</f>
        <v>0</v>
      </c>
      <c r="FE109" s="80" cm="1">
        <f t="array" aca="1" ref="FE109" ca="1">_xlfn.IFS(AND(MID(BB109,5,1)="8",MID(BB109,6,1)="4"),1,AND(MID(BB109,5,1)="8",MID(BB109,6,1)="1"),1,TRUE,0)</f>
        <v>0</v>
      </c>
      <c r="FF109" s="80" cm="1">
        <f t="array" aca="1" ref="FF109" ca="1">_xlfn.IFS(AND(MID(BC109,5,1)="8",MID(BC109,6,1)="4"),1,AND(MID(BC109,5,1)="8",MID(BC109,6,1)="1"),1,TRUE,0)</f>
        <v>0</v>
      </c>
      <c r="FG109" s="80" cm="1">
        <f t="array" aca="1" ref="FG109" ca="1">_xlfn.IFS(AND(MID(BD109,5,1)="8",MID(BD109,6,1)="4"),1,AND(MID(BD109,5,1)="8",MID(BD109,6,1)="1"),1,TRUE,0)</f>
        <v>0</v>
      </c>
      <c r="FH109" s="80" cm="1">
        <f t="array" aca="1" ref="FH109" ca="1">_xlfn.IFS(AND(MID(BE109,5,1)="8",MID(BE109,6,1)="4"),1,AND(MID(BE109,5,1)="8",MID(BE109,6,1)="1"),1,TRUE,0)</f>
        <v>0</v>
      </c>
      <c r="FI109" s="80" cm="1">
        <f t="array" aca="1" ref="FI109" ca="1">_xlfn.IFS(AND(MID(BF109,5,1)="8",MID(BF109,6,1)="4"),1,AND(MID(BF109,5,1)="8",MID(BF109,6,1)="1"),1,TRUE,0)</f>
        <v>0</v>
      </c>
      <c r="FJ109" s="80" cm="1">
        <f t="array" aca="1" ref="FJ109" ca="1">_xlfn.IFS(AND(MID(BG109,5,1)="8",MID(BG109,6,1)="4"),1,AND(MID(BG109,5,1)="8",MID(BG109,6,1)="1"),1,TRUE,0)</f>
        <v>0</v>
      </c>
      <c r="FK109" s="80" cm="1">
        <f t="array" aca="1" ref="FK109" ca="1">_xlfn.IFS(AND(MID(BH109,5,1)="8",MID(BH109,6,1)="4"),1,AND(MID(BH109,5,1)="8",MID(BH109,6,1)="1"),1,TRUE,0)</f>
        <v>0</v>
      </c>
      <c r="FL109" s="80" cm="1">
        <f t="array" aca="1" ref="FL109" ca="1">_xlfn.IFS(AND(MID(BI109,5,1)="8",MID(BI109,6,1)="4"),1,AND(MID(BI109,5,1)="8",MID(BI109,6,1)="1"),1,TRUE,0)</f>
        <v>0</v>
      </c>
      <c r="FM109" s="80" cm="1">
        <f t="array" aca="1" ref="FM109" ca="1">_xlfn.IFS(AND(MID(BJ109,5,1)="8",MID(BJ109,6,1)="4"),1,AND(MID(BJ109,5,1)="8",MID(BJ109,6,1)="1"),1,TRUE,0)</f>
        <v>0</v>
      </c>
      <c r="FN109" s="80" cm="1">
        <f t="array" aca="1" ref="FN109" ca="1">_xlfn.IFS(AND(MID(BK109,5,1)="8",MID(BK109,6,1)="4"),1,AND(MID(BK109,5,1)="8",MID(BK109,6,1)="1"),1,TRUE,0)</f>
        <v>0</v>
      </c>
      <c r="FO109" s="80" cm="1">
        <f t="array" aca="1" ref="FO109" ca="1">_xlfn.IFS(AND(MID(BL109,5,1)="8",MID(BL109,6,1)="4"),1,AND(MID(BL109,5,1)="8",MID(BL109,6,1)="1"),1,TRUE,0)</f>
        <v>0</v>
      </c>
      <c r="FP109" s="80" cm="1">
        <f t="array" aca="1" ref="FP109" ca="1">_xlfn.IFS(AND(MID(BM109,5,1)="8",MID(BM109,6,1)="4"),1,AND(MID(BM109,5,1)="8",MID(BM109,6,1)="1"),1,TRUE,0)</f>
        <v>0</v>
      </c>
      <c r="FQ109" s="80" cm="1">
        <f t="array" aca="1" ref="FQ109" ca="1">_xlfn.IFS(AND(MID(BN109,5,1)="8",MID(BN109,6,1)="4"),1,AND(MID(BN109,5,1)="8",MID(BN109,6,1)="1"),1,TRUE,0)</f>
        <v>0</v>
      </c>
      <c r="FR109" s="80" cm="1">
        <f t="array" aca="1" ref="FR109" ca="1">_xlfn.IFS(AND(MID(BO109,5,1)="8",MID(BO109,6,1)="4"),1,AND(MID(BO109,5,1)="8",MID(BO109,6,1)="1"),1,TRUE,0)</f>
        <v>0</v>
      </c>
      <c r="FS109" s="80" cm="1">
        <f t="array" aca="1" ref="FS109" ca="1">_xlfn.IFS(AND(MID(BP109,5,1)="8",MID(BP109,6,1)="4"),1,AND(MID(BP109,5,1)="8",MID(BP109,6,1)="1"),1,TRUE,0)</f>
        <v>0</v>
      </c>
      <c r="FT109" s="80" cm="1">
        <f t="array" aca="1" ref="FT109" ca="1">_xlfn.IFS(AND(MID(BQ109,5,1)="8",MID(BQ109,6,1)="4"),1,AND(MID(BQ109,5,1)="8",MID(BQ109,6,1)="1"),1,TRUE,0)</f>
        <v>0</v>
      </c>
      <c r="FU109" s="80" cm="1">
        <f t="array" aca="1" ref="FU109" ca="1">_xlfn.IFS(AND(MID(BR109,5,1)="8",MID(BR109,6,1)="4"),1,AND(MID(BR109,5,1)="8",MID(BR109,6,1)="1"),1,TRUE,0)</f>
        <v>0</v>
      </c>
      <c r="FV109" s="80" cm="1">
        <f t="array" aca="1" ref="FV109" ca="1">_xlfn.IFS(AND(MID(BS109,5,1)="8",MID(BS109,6,1)="4"),1,AND(MID(BS109,5,1)="8",MID(BS109,6,1)="1"),1,TRUE,0)</f>
        <v>0</v>
      </c>
      <c r="FW109" s="80" cm="1">
        <f t="array" aca="1" ref="FW109" ca="1">_xlfn.IFS(AND(MID(BT109,5,1)="8",MID(BT109,6,1)="4"),1,AND(MID(BT109,5,1)="8",MID(BT109,6,1)="1"),1,TRUE,0)</f>
        <v>0</v>
      </c>
      <c r="FX109" s="80" cm="1">
        <f t="array" aca="1" ref="FX109" ca="1">_xlfn.IFS(AND(MID(BU109,5,1)="8",MID(BU109,6,1)="4"),1,AND(MID(BU109,5,1)="8",MID(BU109,6,1)="1"),1,TRUE,0)</f>
        <v>0</v>
      </c>
      <c r="FY109" s="80" cm="1">
        <f t="array" aca="1" ref="FY109" ca="1">_xlfn.IFS(AND(MID(BV109,5,1)="8",MID(BV109,6,1)="4"),1,AND(MID(BV109,5,1)="8",MID(BV109,6,1)="1"),1,TRUE,0)</f>
        <v>0</v>
      </c>
      <c r="FZ109" s="80" cm="1">
        <f t="array" aca="1" ref="FZ109" ca="1">_xlfn.IFS(AND(MID(BW109,5,1)="8",MID(BW109,6,1)="4"),1,AND(MID(BW109,5,1)="8",MID(BW109,6,1)="1"),1,TRUE,0)</f>
        <v>0</v>
      </c>
      <c r="GA109" s="80" cm="1">
        <f t="array" aca="1" ref="GA109" ca="1">_xlfn.IFS(AND(MID(BX109,5,1)="8",MID(BX109,6,1)="4"),1,AND(MID(BX109,5,1)="8",MID(BX109,6,1)="1"),1,TRUE,0)</f>
        <v>0</v>
      </c>
      <c r="GB109" s="80" cm="1">
        <f t="array" aca="1" ref="GB109" ca="1">_xlfn.IFS(AND(MID(BY109,5,1)="8",MID(BY109,6,1)="4"),1,AND(MID(BY109,5,1)="8",MID(BY109,6,1)="1"),1,TRUE,0)</f>
        <v>0</v>
      </c>
      <c r="GC109" s="80" cm="1">
        <f t="array" aca="1" ref="GC109" ca="1">_xlfn.IFS(AND(MID(BZ109,5,1)="8",MID(BZ109,6,1)="4"),1,AND(MID(BZ109,5,1)="8",MID(BZ109,6,1)="1"),1,TRUE,0)</f>
        <v>0</v>
      </c>
      <c r="GD109" s="80" cm="1">
        <f t="array" aca="1" ref="GD109" ca="1">_xlfn.IFS(AND(MID(CA109,5,1)="8",MID(CA109,6,1)="4"),1,AND(MID(CA109,5,1)="8",MID(CA109,6,1)="1"),1,TRUE,0)</f>
        <v>0</v>
      </c>
      <c r="GE109" s="80" cm="1">
        <f t="array" aca="1" ref="GE109" ca="1">_xlfn.IFS(AND(MID(CB109,5,1)="8",MID(CB109,6,1)="4"),1,AND(MID(CB109,5,1)="8",MID(CB109,6,1)="1"),1,TRUE,0)</f>
        <v>0</v>
      </c>
      <c r="GF109" s="80" cm="1">
        <f t="array" aca="1" ref="GF109" ca="1">_xlfn.IFS(AND(MID(CC109,5,1)="8",MID(CC109,6,1)="4"),1,AND(MID(CC109,5,1)="8",MID(CC109,6,1)="1"),1,TRUE,0)</f>
        <v>0</v>
      </c>
      <c r="GG109" s="80" cm="1">
        <f t="array" aca="1" ref="GG109" ca="1">_xlfn.IFS(AND(MID(CD109,5,1)="8",MID(CD109,6,1)="4"),1,AND(MID(CD109,5,1)="8",MID(CD109,6,1)="1"),1,TRUE,0)</f>
        <v>0</v>
      </c>
      <c r="GH109" s="80" cm="1">
        <f t="array" aca="1" ref="GH109" ca="1">_xlfn.IFS(AND(MID(CE109,5,1)="8",MID(CE109,6,1)="4"),1,AND(MID(CE109,5,1)="8",MID(CE109,6,1)="1"),1,TRUE,0)</f>
        <v>0</v>
      </c>
      <c r="GI109" s="80" cm="1">
        <f t="array" aca="1" ref="GI109" ca="1">_xlfn.IFS(AND(MID(CF109,5,1)="8",MID(CF109,6,1)="4"),1,AND(MID(CF109,5,1)="8",MID(CF109,6,1)="1"),1,TRUE,0)</f>
        <v>0</v>
      </c>
      <c r="GJ109" s="80" cm="1">
        <f t="array" aca="1" ref="GJ109" ca="1">_xlfn.IFS(AND(MID(CG109,5,1)="8",MID(CG109,6,1)="4"),1,AND(MID(CG109,5,1)="8",MID(CG109,6,1)="1"),1,TRUE,0)</f>
        <v>0</v>
      </c>
      <c r="GK109" s="80" cm="1">
        <f t="array" aca="1" ref="GK109" ca="1">_xlfn.IFS(AND(MID(CH109,5,1)="8",MID(CH109,6,1)="4"),1,AND(MID(CH109,5,1)="8",MID(CH109,6,1)="1"),1,TRUE,0)</f>
        <v>0</v>
      </c>
      <c r="GL109" s="80" cm="1">
        <f t="array" aca="1" ref="GL109" ca="1">_xlfn.IFS(AND(MID(CI109,5,1)="8",MID(CI109,6,1)="4"),1,AND(MID(CI109,5,1)="8",MID(CI109,6,1)="1"),1,TRUE,0)</f>
        <v>0</v>
      </c>
      <c r="GM109" s="80" cm="1">
        <f t="array" aca="1" ref="GM109" ca="1">_xlfn.IFS(AND(MID(CJ109,5,1)="8",MID(CJ109,6,1)="4"),1,AND(MID(CJ109,5,1)="8",MID(CJ109,6,1)="1"),1,TRUE,0)</f>
        <v>0</v>
      </c>
      <c r="GN109" s="80" cm="1">
        <f t="array" aca="1" ref="GN109" ca="1">_xlfn.IFS(AND(MID(CK109,5,1)="8",MID(CK109,6,1)="4"),1,AND(MID(CK109,5,1)="8",MID(CK109,6,1)="1"),1,TRUE,0)</f>
        <v>0</v>
      </c>
      <c r="GO109" s="80" cm="1">
        <f t="array" aca="1" ref="GO109" ca="1">_xlfn.IFS(AND(MID(CL109,5,1)="8",MID(CL109,6,1)="4"),1,AND(MID(CL109,5,1)="8",MID(CL109,6,1)="1"),1,TRUE,0)</f>
        <v>0</v>
      </c>
      <c r="GP109" s="80" cm="1">
        <f t="array" aca="1" ref="GP109" ca="1">_xlfn.IFS(AND(MID(CM109,5,1)="8",MID(CM109,6,1)="4"),1,AND(MID(CM109,5,1)="8",MID(CM109,6,1)="1"),1,TRUE,0)</f>
        <v>0</v>
      </c>
      <c r="GQ109" s="80" cm="1">
        <f t="array" aca="1" ref="GQ109" ca="1">_xlfn.IFS(AND(MID(CN109,5,1)="8",MID(CN109,6,1)="4"),1,AND(MID(CN109,5,1)="8",MID(CN109,6,1)="1"),1,TRUE,0)</f>
        <v>0</v>
      </c>
      <c r="GR109" s="80" cm="1">
        <f t="array" aca="1" ref="GR109" ca="1">_xlfn.IFS(AND(MID(CO109,5,1)="8",MID(CO109,6,1)="4"),1,AND(MID(CO109,5,1)="8",MID(CO109,6,1)="1"),1,TRUE,0)</f>
        <v>0</v>
      </c>
      <c r="GS109" s="80" cm="1">
        <f t="array" aca="1" ref="GS109" ca="1">_xlfn.IFS(AND(MID(CP109,5,1)="8",MID(CP109,6,1)="4"),1,AND(MID(CP109,5,1)="8",MID(CP109,6,1)="1"),1,TRUE,0)</f>
        <v>0</v>
      </c>
      <c r="GT109" s="80" cm="1">
        <f t="array" aca="1" ref="GT109" ca="1">_xlfn.IFS(AND(MID(CQ109,5,1)="8",MID(CQ109,6,1)="4"),1,AND(MID(CQ109,5,1)="8",MID(CQ109,6,1)="1"),1,TRUE,0)</f>
        <v>0</v>
      </c>
      <c r="GU109" s="80" cm="1">
        <f t="array" aca="1" ref="GU109" ca="1">_xlfn.IFS(AND(MID(CR109,5,1)="8",MID(CR109,6,1)="4"),1,AND(MID(CR109,5,1)="8",MID(CR109,6,1)="1"),1,TRUE,0)</f>
        <v>0</v>
      </c>
      <c r="GV109" s="80" cm="1">
        <f t="array" aca="1" ref="GV109" ca="1">_xlfn.IFS(AND(MID(CS109,5,1)="8",MID(CS109,6,1)="4"),1,AND(MID(CS109,5,1)="8",MID(CS109,6,1)="1"),1,TRUE,0)</f>
        <v>0</v>
      </c>
      <c r="GW109" s="80" cm="1">
        <f t="array" aca="1" ref="GW109" ca="1">_xlfn.IFS(AND(MID(CT109,5,1)="8",MID(CT109,6,1)="4"),1,AND(MID(CT109,5,1)="8",MID(CT109,6,1)="1"),1,TRUE,0)</f>
        <v>0</v>
      </c>
      <c r="GX109" s="80" cm="1">
        <f t="array" aca="1" ref="GX109" ca="1">_xlfn.IFS(AND(MID(CU109,5,1)="8",MID(CU109,6,1)="4"),1,AND(MID(CU109,5,1)="8",MID(CU109,6,1)="1"),1,TRUE,0)</f>
        <v>0</v>
      </c>
      <c r="GY109" s="80" cm="1">
        <f t="array" aca="1" ref="GY109" ca="1">_xlfn.IFS(AND(MID(CV109,5,1)="8",MID(CV109,6,1)="4"),1,AND(MID(CV109,5,1)="8",MID(CV109,6,1)="1"),1,TRUE,0)</f>
        <v>0</v>
      </c>
      <c r="GZ109" s="80" cm="1">
        <f t="array" aca="1" ref="GZ109" ca="1">_xlfn.IFS(AND(MID(CW109,5,1)="8",MID(CW109,6,1)="4"),1,AND(MID(CW109,5,1)="8",MID(CW109,6,1)="1"),1,TRUE,0)</f>
        <v>0</v>
      </c>
      <c r="HA109" s="80" cm="1">
        <f t="array" aca="1" ref="HA109" ca="1">_xlfn.IFS(AND(MID(CX109,5,1)="8",MID(CX109,6,1)="4"),1,AND(MID(CX109,5,1)="8",MID(CX109,6,1)="1"),1,TRUE,0)</f>
        <v>0</v>
      </c>
      <c r="HB109" s="80" cm="1">
        <f t="array" aca="1" ref="HB109" ca="1">_xlfn.IFS(AND(MID(CY109,5,1)="8",MID(CY109,6,1)="4"),1,AND(MID(CY109,5,1)="8",MID(CY109,6,1)="1"),1,TRUE,0)</f>
        <v>0</v>
      </c>
      <c r="HC109" s="80" cm="1">
        <f t="array" aca="1" ref="HC109" ca="1">_xlfn.IFS(AND(MID(CZ109,5,1)="8",MID(CZ109,6,1)="4"),1,AND(MID(CZ109,5,1)="8",MID(CZ109,6,1)="1"),1,TRUE,0)</f>
        <v>0</v>
      </c>
      <c r="HD109" s="80" cm="1">
        <f t="array" aca="1" ref="HD109" ca="1">_xlfn.IFS(AND(MID(DA109,5,1)="8",MID(DA109,6,1)="4"),1,AND(MID(DA109,5,1)="8",MID(DA109,6,1)="1"),1,TRUE,0)</f>
        <v>0</v>
      </c>
      <c r="HE109" s="80" cm="1">
        <f t="array" aca="1" ref="HE109" ca="1">_xlfn.IFS(AND(MID(DB109,5,1)="8",MID(DB109,6,1)="4"),1,AND(MID(DB109,5,1)="8",MID(DB109,6,1)="1"),1,TRUE,0)</f>
        <v>0</v>
      </c>
      <c r="HF109" s="80" cm="1">
        <f t="array" aca="1" ref="HF109" ca="1">_xlfn.IFS(AND(MID(DC109,5,1)="8",MID(DC109,6,1)="4"),1,AND(MID(DC109,5,1)="8",MID(DC109,6,1)="1"),1,TRUE,0)</f>
        <v>0</v>
      </c>
      <c r="HG109" s="80" cm="1">
        <f t="array" aca="1" ref="HG109" ca="1">_xlfn.IFS(AND(MID(DD109,5,1)="8",MID(DD109,6,1)="4"),1,AND(MID(DD109,5,1)="8",MID(DD109,6,1)="1"),1,TRUE,0)</f>
        <v>0</v>
      </c>
      <c r="HH109" s="80" cm="1">
        <f t="array" aca="1" ref="HH109" ca="1">_xlfn.IFS(AND(MID(DE109,5,1)="8",MID(DE109,6,1)="4"),1,AND(MID(DE109,5,1)="8",MID(DE109,6,1)="1"),1,TRUE,0)</f>
        <v>0</v>
      </c>
      <c r="HI109" s="80" cm="1">
        <f t="array" aca="1" ref="HI109" ca="1">_xlfn.IFS(AND(MID(DF109,5,1)="8",MID(DF109,6,1)="4"),1,AND(MID(DF109,5,1)="8",MID(DF109,6,1)="1"),1,TRUE,0)</f>
        <v>0</v>
      </c>
      <c r="HJ109" s="80" cm="1">
        <f t="array" aca="1" ref="HJ109" ca="1">_xlfn.IFS(AND(MID(DG109,5,1)="8",MID(DG109,6,1)="4"),1,AND(MID(DG109,5,1)="8",MID(DG109,6,1)="1"),1,TRUE,0)</f>
        <v>0</v>
      </c>
      <c r="HK109" s="80" cm="1">
        <f t="array" aca="1" ref="HK109" ca="1">_xlfn.IFS(AND(MID(DH109,5,1)="8",MID(DH109,6,1)="4"),1,AND(MID(DH109,5,1)="8",MID(DH109,6,1)="1"),1,TRUE,0)</f>
        <v>0</v>
      </c>
      <c r="HL109" s="80" cm="1">
        <f t="array" aca="1" ref="HL109" ca="1">_xlfn.IFS(AND(MID(DI109,5,1)="8",MID(DI109,6,1)="4"),1,AND(MID(DI109,5,1)="8",MID(DI109,6,1)="1"),1,TRUE,0)</f>
        <v>0</v>
      </c>
    </row>
    <row r="110" spans="1:220" s="80" customFormat="1" ht="26" x14ac:dyDescent="0.2">
      <c r="A110" s="268">
        <v>113</v>
      </c>
      <c r="B110" s="269" t="s">
        <v>2458</v>
      </c>
      <c r="C110" s="269" t="s">
        <v>2463</v>
      </c>
      <c r="D110" s="270" t="s">
        <v>2520</v>
      </c>
      <c r="E110" s="250"/>
      <c r="G110" s="80">
        <v>10</v>
      </c>
      <c r="H110" s="280" t="str" cm="1">
        <f t="array" ref="H110">INDEX(コード化!$CG$5:$CQ$110,H$3-6,$G110)</f>
        <v>A000000</v>
      </c>
      <c r="I110" s="280" t="str" cm="1">
        <f t="array" ref="I110">INDEX(コード化!$CG$5:$CQ$110,I$3-6,$G110)</f>
        <v>A000000</v>
      </c>
      <c r="J110" s="280" t="str" cm="1">
        <f t="array" ref="J110">INDEX(コード化!$CG$5:$CQ$110,J$3-6,$G110)</f>
        <v>A000000</v>
      </c>
      <c r="K110" s="280" t="str" cm="1">
        <f t="array" ref="K110">INDEX(コード化!$CG$5:$CQ$110,K$3-6,$G110)</f>
        <v>A000000</v>
      </c>
      <c r="L110" s="280" t="str" cm="1">
        <f t="array" ref="L110">INDEX(コード化!$CG$5:$CQ$110,L$3-6,$G110)</f>
        <v>A000000</v>
      </c>
      <c r="M110" s="280" t="str" cm="1">
        <f t="array" ref="M110">INDEX(コード化!$CG$5:$CQ$110,M$3-6,$G110)</f>
        <v>A000000</v>
      </c>
      <c r="N110" s="280" t="str" cm="1">
        <f t="array" aca="1" ref="N110" ca="1">INDEX(コード化!$CG$5:$CQ$110,N$3-6,$G110)</f>
        <v>A000000</v>
      </c>
      <c r="O110" s="280" t="str" cm="1">
        <f t="array" aca="1" ref="O110" ca="1">INDEX(コード化!$CG$5:$CQ$110,O$3-6,$G110)</f>
        <v>A000000</v>
      </c>
      <c r="P110" s="280" t="str" cm="1">
        <f t="array" aca="1" ref="P110" ca="1">INDEX(コード化!$CG$5:$CQ$110,P$3-6,$G110)</f>
        <v>A000000</v>
      </c>
      <c r="Q110" s="280" t="str" cm="1">
        <f t="array" aca="1" ref="Q110" ca="1">INDEX(コード化!$CG$5:$CQ$110,Q$3-6,$G110)</f>
        <v>A000000</v>
      </c>
      <c r="R110" s="280" t="str" cm="1">
        <f t="array" aca="1" ref="R110" ca="1">INDEX(コード化!$CG$5:$CQ$110,R$3-6,$G110)</f>
        <v>A000000</v>
      </c>
      <c r="S110" s="280" t="str" cm="1">
        <f t="array" aca="1" ref="S110" ca="1">INDEX(コード化!$CG$5:$CQ$110,S$3-6,$G110)</f>
        <v>A000000</v>
      </c>
      <c r="T110" s="280" t="str" cm="1">
        <f t="array" aca="1" ref="T110" ca="1">INDEX(コード化!$CG$5:$CQ$110,T$3-6,$G110)</f>
        <v>A000000</v>
      </c>
      <c r="U110" s="280" t="str" cm="1">
        <f t="array" aca="1" ref="U110" ca="1">INDEX(コード化!$CG$5:$CQ$110,U$3-6,$G110)</f>
        <v>A000000</v>
      </c>
      <c r="V110" s="280" t="str" cm="1">
        <f t="array" aca="1" ref="V110" ca="1">INDEX(コード化!$CG$5:$CQ$110,V$3-6,$G110)</f>
        <v>A000000</v>
      </c>
      <c r="W110" s="280" t="str" cm="1">
        <f t="array" aca="1" ref="W110" ca="1">INDEX(コード化!$CG$5:$CQ$110,W$3-6,$G110)</f>
        <v>A000000</v>
      </c>
      <c r="X110" s="280" t="str" cm="1">
        <f t="array" aca="1" ref="X110" ca="1">INDEX(コード化!$CG$5:$CQ$110,X$3-6,$G110)</f>
        <v>A000000</v>
      </c>
      <c r="Y110" s="280" t="str" cm="1">
        <f t="array" aca="1" ref="Y110" ca="1">INDEX(コード化!$CG$5:$CQ$110,Y$3-6,$G110)</f>
        <v>A000000</v>
      </c>
      <c r="Z110" s="280" t="str" cm="1">
        <f t="array" aca="1" ref="Z110" ca="1">INDEX(コード化!$CG$5:$CQ$110,Z$3-6,$G110)</f>
        <v>A000000</v>
      </c>
      <c r="AA110" s="280" t="str" cm="1">
        <f t="array" aca="1" ref="AA110" ca="1">INDEX(コード化!$CG$5:$CQ$110,AA$3-6,$G110)</f>
        <v>A000000</v>
      </c>
      <c r="AB110" s="280" t="str" cm="1">
        <f t="array" aca="1" ref="AB110" ca="1">INDEX(コード化!$CG$5:$CQ$110,AB$3-6,$G110)</f>
        <v>A000000</v>
      </c>
      <c r="AC110" s="280" t="str" cm="1">
        <f t="array" aca="1" ref="AC110" ca="1">INDEX(コード化!$CG$5:$CQ$110,AC$3-6,$G110)</f>
        <v>A000000</v>
      </c>
      <c r="AD110" s="280" t="str" cm="1">
        <f t="array" aca="1" ref="AD110" ca="1">INDEX(コード化!$CG$5:$CQ$110,AD$3-6,$G110)</f>
        <v>A000000</v>
      </c>
      <c r="AE110" s="280" t="str" cm="1">
        <f t="array" aca="1" ref="AE110" ca="1">INDEX(コード化!$CG$5:$CQ$110,AE$3-6,$G110)</f>
        <v>A000000</v>
      </c>
      <c r="AF110" s="280" t="str" cm="1">
        <f t="array" aca="1" ref="AF110" ca="1">INDEX(コード化!$CG$5:$CQ$110,AF$3-6,$G110)</f>
        <v>A000000</v>
      </c>
      <c r="AG110" s="280" t="str" cm="1">
        <f t="array" aca="1" ref="AG110" ca="1">INDEX(コード化!$CG$5:$CQ$110,AG$3-6,$G110)</f>
        <v>A000000</v>
      </c>
      <c r="AH110" s="280" t="str" cm="1">
        <f t="array" aca="1" ref="AH110" ca="1">INDEX(コード化!$CG$5:$CQ$110,AH$3-6,$G110)</f>
        <v>A000000</v>
      </c>
      <c r="AI110" s="280" t="str" cm="1">
        <f t="array" aca="1" ref="AI110" ca="1">INDEX(コード化!$CG$5:$CQ$110,AI$3-6,$G110)</f>
        <v>A000000</v>
      </c>
      <c r="AJ110" s="280" t="str" cm="1">
        <f t="array" aca="1" ref="AJ110" ca="1">INDEX(コード化!$CG$5:$CQ$110,AJ$3-6,$G110)</f>
        <v>A000000</v>
      </c>
      <c r="AK110" s="280" t="str" cm="1">
        <f t="array" aca="1" ref="AK110" ca="1">INDEX(コード化!$CG$5:$CQ$110,AK$3-6,$G110)</f>
        <v>A000000</v>
      </c>
      <c r="AL110" s="280" t="str" cm="1">
        <f t="array" aca="1" ref="AL110" ca="1">INDEX(コード化!$CG$5:$CQ$110,AL$3-6,$G110)</f>
        <v>A000000</v>
      </c>
      <c r="AM110" s="280" t="str" cm="1">
        <f t="array" aca="1" ref="AM110" ca="1">INDEX(コード化!$CG$5:$CQ$110,AM$3-6,$G110)</f>
        <v>A000000</v>
      </c>
      <c r="AN110" s="280" t="str" cm="1">
        <f t="array" aca="1" ref="AN110" ca="1">INDEX(コード化!$CG$5:$CQ$110,AN$3-6,$G110)</f>
        <v>A000000</v>
      </c>
      <c r="AO110" s="280" t="str" cm="1">
        <f t="array" aca="1" ref="AO110" ca="1">INDEX(コード化!$CG$5:$CQ$110,AO$3-6,$G110)</f>
        <v>A000000</v>
      </c>
      <c r="AP110" s="280" t="str" cm="1">
        <f t="array" aca="1" ref="AP110" ca="1">INDEX(コード化!$CG$5:$CQ$110,AP$3-6,$G110)</f>
        <v>A000000</v>
      </c>
      <c r="AQ110" s="280" t="str" cm="1">
        <f t="array" aca="1" ref="AQ110" ca="1">INDEX(コード化!$CG$5:$CQ$110,AQ$3-6,$G110)</f>
        <v>A000000</v>
      </c>
      <c r="AR110" s="280" t="str" cm="1">
        <f t="array" aca="1" ref="AR110" ca="1">INDEX(コード化!$CG$5:$CQ$110,AR$3-6,$G110)</f>
        <v>A000000</v>
      </c>
      <c r="AS110" s="280" t="str" cm="1">
        <f t="array" aca="1" ref="AS110" ca="1">INDEX(コード化!$CG$5:$CQ$110,AS$3-6,$G110)</f>
        <v>A000000</v>
      </c>
      <c r="AT110" s="280" t="str" cm="1">
        <f t="array" aca="1" ref="AT110" ca="1">INDEX(コード化!$CG$5:$CQ$110,AT$3-6,$G110)</f>
        <v>A000000</v>
      </c>
      <c r="AU110" s="280" t="str" cm="1">
        <f t="array" aca="1" ref="AU110" ca="1">INDEX(コード化!$CG$5:$CQ$110,AU$3-6,$G110)</f>
        <v>A000000</v>
      </c>
      <c r="AV110" s="280" t="str" cm="1">
        <f t="array" aca="1" ref="AV110" ca="1">INDEX(コード化!$CG$5:$CQ$110,AV$3-6,$G110)</f>
        <v>A000000</v>
      </c>
      <c r="AW110" s="280" t="str" cm="1">
        <f t="array" aca="1" ref="AW110" ca="1">INDEX(コード化!$CG$5:$CQ$110,AW$3-6,$G110)</f>
        <v>A000000</v>
      </c>
      <c r="AX110" s="280" t="str" cm="1">
        <f t="array" aca="1" ref="AX110" ca="1">INDEX(コード化!$CG$5:$CQ$110,AX$3-6,$G110)</f>
        <v>A000000</v>
      </c>
      <c r="AY110" s="280" t="str" cm="1">
        <f t="array" aca="1" ref="AY110" ca="1">INDEX(コード化!$CG$5:$CQ$110,AY$3-6,$G110)</f>
        <v>A000000</v>
      </c>
      <c r="AZ110" s="280" t="str" cm="1">
        <f t="array" aca="1" ref="AZ110" ca="1">INDEX(コード化!$CG$5:$CQ$110,AZ$3-6,$G110)</f>
        <v>A000000</v>
      </c>
      <c r="BA110" s="280" t="str" cm="1">
        <f t="array" aca="1" ref="BA110" ca="1">INDEX(コード化!$CG$5:$CQ$110,BA$3-6,$G110)</f>
        <v>A000000</v>
      </c>
      <c r="BB110" s="280" t="str" cm="1">
        <f t="array" aca="1" ref="BB110" ca="1">INDEX(コード化!$CG$5:$CQ$110,BB$3-6,$G110)</f>
        <v>A000000</v>
      </c>
      <c r="BC110" s="280" t="str" cm="1">
        <f t="array" aca="1" ref="BC110" ca="1">INDEX(コード化!$CG$5:$CQ$110,BC$3-6,$G110)</f>
        <v>A000000</v>
      </c>
      <c r="BD110" s="280" t="str" cm="1">
        <f t="array" aca="1" ref="BD110" ca="1">INDEX(コード化!$CG$5:$CQ$110,BD$3-6,$G110)</f>
        <v>A000000</v>
      </c>
      <c r="BE110" s="280" t="str" cm="1">
        <f t="array" aca="1" ref="BE110" ca="1">INDEX(コード化!$CG$5:$CQ$110,BE$3-6,$G110)</f>
        <v>A000000</v>
      </c>
      <c r="BF110" s="280" t="str" cm="1">
        <f t="array" aca="1" ref="BF110" ca="1">INDEX(コード化!$CG$5:$CQ$110,BF$3-6,$G110)</f>
        <v>A000000</v>
      </c>
      <c r="BG110" s="280" t="str" cm="1">
        <f t="array" aca="1" ref="BG110" ca="1">INDEX(コード化!$CG$5:$CQ$110,BG$3-6,$G110)</f>
        <v>A000000</v>
      </c>
      <c r="BH110" s="280" t="str" cm="1">
        <f t="array" aca="1" ref="BH110" ca="1">INDEX(コード化!$CG$5:$CQ$110,BH$3-6,$G110)</f>
        <v>A000000</v>
      </c>
      <c r="BI110" s="280" t="str" cm="1">
        <f t="array" aca="1" ref="BI110" ca="1">INDEX(コード化!$CG$5:$CQ$110,BI$3-6,$G110)</f>
        <v>A000000</v>
      </c>
      <c r="BJ110" s="280" t="str" cm="1">
        <f t="array" aca="1" ref="BJ110" ca="1">INDEX(コード化!$CG$5:$CQ$110,BJ$3-6,$G110)</f>
        <v>A000000</v>
      </c>
      <c r="BK110" s="280" t="str" cm="1">
        <f t="array" aca="1" ref="BK110" ca="1">INDEX(コード化!$CG$5:$CQ$110,BK$3-6,$G110)</f>
        <v>A000000</v>
      </c>
      <c r="BL110" s="280" t="str" cm="1">
        <f t="array" aca="1" ref="BL110" ca="1">INDEX(コード化!$CG$5:$CQ$110,BL$3-6,$G110)</f>
        <v>A000000</v>
      </c>
      <c r="BM110" s="280" t="str" cm="1">
        <f t="array" aca="1" ref="BM110" ca="1">INDEX(コード化!$CG$5:$CQ$110,BM$3-6,$G110)</f>
        <v>A000000</v>
      </c>
      <c r="BN110" s="280" t="str" cm="1">
        <f t="array" aca="1" ref="BN110" ca="1">INDEX(コード化!$CG$5:$CQ$110,BN$3-6,$G110)</f>
        <v>A000000</v>
      </c>
      <c r="BO110" s="280" t="str" cm="1">
        <f t="array" aca="1" ref="BO110" ca="1">INDEX(コード化!$CG$5:$CQ$110,BO$3-6,$G110)</f>
        <v>A000000</v>
      </c>
      <c r="BP110" s="280" t="str" cm="1">
        <f t="array" aca="1" ref="BP110" ca="1">INDEX(コード化!$CG$5:$CQ$110,BP$3-6,$G110)</f>
        <v>A000000</v>
      </c>
      <c r="BQ110" s="280" t="str" cm="1">
        <f t="array" aca="1" ref="BQ110" ca="1">INDEX(コード化!$CG$5:$CQ$110,BQ$3-6,$G110)</f>
        <v>A000000</v>
      </c>
      <c r="BR110" s="280" t="str" cm="1">
        <f t="array" aca="1" ref="BR110" ca="1">INDEX(コード化!$CG$5:$CQ$110,BR$3-6,$G110)</f>
        <v>A000000</v>
      </c>
      <c r="BS110" s="280" t="str" cm="1">
        <f t="array" aca="1" ref="BS110" ca="1">INDEX(コード化!$CG$5:$CQ$110,BS$3-6,$G110)</f>
        <v>A000000</v>
      </c>
      <c r="BT110" s="280" t="str" cm="1">
        <f t="array" aca="1" ref="BT110" ca="1">INDEX(コード化!$CG$5:$CQ$110,BT$3-6,$G110)</f>
        <v>A000000</v>
      </c>
      <c r="BU110" s="280" t="str" cm="1">
        <f t="array" aca="1" ref="BU110" ca="1">INDEX(コード化!$CG$5:$CQ$110,BU$3-6,$G110)</f>
        <v>A000000</v>
      </c>
      <c r="BV110" s="280" t="str" cm="1">
        <f t="array" aca="1" ref="BV110" ca="1">INDEX(コード化!$CG$5:$CQ$110,BV$3-6,$G110)</f>
        <v>A000000</v>
      </c>
      <c r="BW110" s="280" t="str" cm="1">
        <f t="array" aca="1" ref="BW110" ca="1">INDEX(コード化!$CG$5:$CQ$110,BW$3-6,$G110)</f>
        <v>A000000</v>
      </c>
      <c r="BX110" s="280" t="str" cm="1">
        <f t="array" aca="1" ref="BX110" ca="1">INDEX(コード化!$CG$5:$CQ$110,BX$3-6,$G110)</f>
        <v>A000000</v>
      </c>
      <c r="BY110" s="280" t="str" cm="1">
        <f t="array" aca="1" ref="BY110" ca="1">INDEX(コード化!$CG$5:$CQ$110,BY$3-6,$G110)</f>
        <v>A000000</v>
      </c>
      <c r="BZ110" s="280" t="str" cm="1">
        <f t="array" aca="1" ref="BZ110" ca="1">INDEX(コード化!$CG$5:$CQ$110,BZ$3-6,$G110)</f>
        <v>A000000</v>
      </c>
      <c r="CA110" s="280" t="str" cm="1">
        <f t="array" aca="1" ref="CA110" ca="1">INDEX(コード化!$CG$5:$CQ$110,CA$3-6,$G110)</f>
        <v>A000000</v>
      </c>
      <c r="CB110" s="280" t="str" cm="1">
        <f t="array" aca="1" ref="CB110" ca="1">INDEX(コード化!$CG$5:$CQ$110,CB$3-6,$G110)</f>
        <v>A000000</v>
      </c>
      <c r="CC110" s="280" t="str" cm="1">
        <f t="array" aca="1" ref="CC110" ca="1">INDEX(コード化!$CG$5:$CQ$110,CC$3-6,$G110)</f>
        <v>A000000</v>
      </c>
      <c r="CD110" s="280" t="str" cm="1">
        <f t="array" aca="1" ref="CD110" ca="1">INDEX(コード化!$CG$5:$CQ$110,CD$3-6,$G110)</f>
        <v>A000000</v>
      </c>
      <c r="CE110" s="280" t="str" cm="1">
        <f t="array" aca="1" ref="CE110" ca="1">INDEX(コード化!$CG$5:$CQ$110,CE$3-6,$G110)</f>
        <v>A000000</v>
      </c>
      <c r="CF110" s="280" t="str" cm="1">
        <f t="array" aca="1" ref="CF110" ca="1">INDEX(コード化!$CG$5:$CQ$110,CF$3-6,$G110)</f>
        <v>A000000</v>
      </c>
      <c r="CG110" s="280" t="str" cm="1">
        <f t="array" aca="1" ref="CG110" ca="1">INDEX(コード化!$CG$5:$CQ$110,CG$3-6,$G110)</f>
        <v>A000000</v>
      </c>
      <c r="CH110" s="280" t="str" cm="1">
        <f t="array" aca="1" ref="CH110" ca="1">INDEX(コード化!$CG$5:$CQ$110,CH$3-6,$G110)</f>
        <v>A000000</v>
      </c>
      <c r="CI110" s="280" t="str" cm="1">
        <f t="array" aca="1" ref="CI110" ca="1">INDEX(コード化!$CG$5:$CQ$110,CI$3-6,$G110)</f>
        <v>A000000</v>
      </c>
      <c r="CJ110" s="280" t="str" cm="1">
        <f t="array" aca="1" ref="CJ110" ca="1">INDEX(コード化!$CG$5:$CQ$110,CJ$3-6,$G110)</f>
        <v>A000000</v>
      </c>
      <c r="CK110" s="280" t="str" cm="1">
        <f t="array" aca="1" ref="CK110" ca="1">INDEX(コード化!$CG$5:$CQ$110,CK$3-6,$G110)</f>
        <v>A000000</v>
      </c>
      <c r="CL110" s="280" t="str" cm="1">
        <f t="array" aca="1" ref="CL110" ca="1">INDEX(コード化!$CG$5:$CQ$110,CL$3-6,$G110)</f>
        <v>A000000</v>
      </c>
      <c r="CM110" s="280" t="str" cm="1">
        <f t="array" aca="1" ref="CM110" ca="1">INDEX(コード化!$CG$5:$CQ$110,CM$3-6,$G110)</f>
        <v>A000000</v>
      </c>
      <c r="CN110" s="280" t="str" cm="1">
        <f t="array" aca="1" ref="CN110" ca="1">INDEX(コード化!$CG$5:$CQ$110,CN$3-6,$G110)</f>
        <v>A000000</v>
      </c>
      <c r="CO110" s="280" t="str" cm="1">
        <f t="array" aca="1" ref="CO110" ca="1">INDEX(コード化!$CG$5:$CQ$110,CO$3-6,$G110)</f>
        <v>A000000</v>
      </c>
      <c r="CP110" s="280" t="str" cm="1">
        <f t="array" aca="1" ref="CP110" ca="1">INDEX(コード化!$CG$5:$CQ$110,CP$3-6,$G110)</f>
        <v>A000000</v>
      </c>
      <c r="CQ110" s="280" t="str" cm="1">
        <f t="array" aca="1" ref="CQ110" ca="1">INDEX(コード化!$CG$5:$CQ$110,CQ$3-6,$G110)</f>
        <v>A000000</v>
      </c>
      <c r="CR110" s="280" t="str" cm="1">
        <f t="array" aca="1" ref="CR110" ca="1">INDEX(コード化!$CG$5:$CQ$110,CR$3-6,$G110)</f>
        <v>A000000</v>
      </c>
      <c r="CS110" s="280" t="str" cm="1">
        <f t="array" aca="1" ref="CS110" ca="1">INDEX(コード化!$CG$5:$CQ$110,CS$3-6,$G110)</f>
        <v>A000000</v>
      </c>
      <c r="CT110" s="280" t="str" cm="1">
        <f t="array" aca="1" ref="CT110" ca="1">INDEX(コード化!$CG$5:$CQ$110,CT$3-6,$G110)</f>
        <v>A000000</v>
      </c>
      <c r="CU110" s="280" t="str" cm="1">
        <f t="array" aca="1" ref="CU110" ca="1">INDEX(コード化!$CG$5:$CQ$110,CU$3-6,$G110)</f>
        <v>A000000</v>
      </c>
      <c r="CV110" s="280" t="str" cm="1">
        <f t="array" aca="1" ref="CV110" ca="1">INDEX(コード化!$CG$5:$CQ$110,CV$3-6,$G110)</f>
        <v>A000000</v>
      </c>
      <c r="CW110" s="280" t="str" cm="1">
        <f t="array" aca="1" ref="CW110" ca="1">INDEX(コード化!$CG$5:$CQ$110,CW$3-6,$G110)</f>
        <v>A000000</v>
      </c>
      <c r="CX110" s="280" t="str" cm="1">
        <f t="array" aca="1" ref="CX110" ca="1">INDEX(コード化!$CG$5:$CQ$110,CX$3-6,$G110)</f>
        <v>A000000</v>
      </c>
      <c r="CY110" s="280" t="str" cm="1">
        <f t="array" aca="1" ref="CY110" ca="1">INDEX(コード化!$CG$5:$CQ$110,CY$3-6,$G110)</f>
        <v>A000000</v>
      </c>
      <c r="CZ110" s="280" t="str" cm="1">
        <f t="array" aca="1" ref="CZ110" ca="1">INDEX(コード化!$CG$5:$CQ$110,CZ$3-6,$G110)</f>
        <v>A000000</v>
      </c>
      <c r="DA110" s="280" t="str" cm="1">
        <f t="array" aca="1" ref="DA110" ca="1">INDEX(コード化!$CG$5:$CQ$110,DA$3-6,$G110)</f>
        <v>A000000</v>
      </c>
      <c r="DB110" s="280" t="str" cm="1">
        <f t="array" aca="1" ref="DB110" ca="1">INDEX(コード化!$CG$5:$CQ$110,DB$3-6,$G110)</f>
        <v>A000000</v>
      </c>
      <c r="DC110" s="280" t="str" cm="1">
        <f t="array" aca="1" ref="DC110" ca="1">INDEX(コード化!$CG$5:$CQ$110,DC$3-6,$G110)</f>
        <v>A000000</v>
      </c>
      <c r="DD110" s="280" t="str" cm="1">
        <f t="array" aca="1" ref="DD110" ca="1">INDEX(コード化!$CG$5:$CQ$110,DD$3-6,$G110)</f>
        <v>A000000</v>
      </c>
      <c r="DE110" s="280" t="str" cm="1">
        <f t="array" aca="1" ref="DE110" ca="1">INDEX(コード化!$CG$5:$CQ$110,DE$3-6,$G110)</f>
        <v>A000000</v>
      </c>
      <c r="DF110" s="280" t="str" cm="1">
        <f t="array" aca="1" ref="DF110" ca="1">INDEX(コード化!$CG$5:$CQ$110,DF$3-6,$G110)</f>
        <v>A000000</v>
      </c>
      <c r="DG110" s="280" t="str" cm="1">
        <f t="array" aca="1" ref="DG110" ca="1">INDEX(コード化!$CG$5:$CQ$110,DG$3-6,$G110)</f>
        <v>A000000</v>
      </c>
      <c r="DH110" s="280" t="str" cm="1">
        <f t="array" aca="1" ref="DH110" ca="1">INDEX(コード化!$CG$5:$CQ$110,DH$3-6,$G110)</f>
        <v>A000000</v>
      </c>
      <c r="DI110" s="280" t="str" cm="1">
        <f t="array" aca="1" ref="DI110" ca="1">INDEX(コード化!$CG$5:$CQ$110,DI$3-6,$G110)</f>
        <v>A000000</v>
      </c>
      <c r="DK110" s="80">
        <f>IF(MID(H110,2,1)="2",1,0)</f>
        <v>0</v>
      </c>
      <c r="DL110" s="80">
        <f t="shared" ref="DL110:FW110" si="82">IF(MID(I110,2,1)="2",1,0)</f>
        <v>0</v>
      </c>
      <c r="DM110" s="80">
        <f t="shared" si="82"/>
        <v>0</v>
      </c>
      <c r="DN110" s="80">
        <f t="shared" si="82"/>
        <v>0</v>
      </c>
      <c r="DO110" s="80">
        <f t="shared" si="82"/>
        <v>0</v>
      </c>
      <c r="DP110" s="80">
        <f t="shared" si="82"/>
        <v>0</v>
      </c>
      <c r="DQ110" s="80">
        <f t="shared" ca="1" si="82"/>
        <v>0</v>
      </c>
      <c r="DR110" s="80">
        <f t="shared" ca="1" si="82"/>
        <v>0</v>
      </c>
      <c r="DS110" s="80">
        <f t="shared" ca="1" si="82"/>
        <v>0</v>
      </c>
      <c r="DT110" s="80">
        <f t="shared" ca="1" si="82"/>
        <v>0</v>
      </c>
      <c r="DU110" s="80">
        <f t="shared" ca="1" si="82"/>
        <v>0</v>
      </c>
      <c r="DV110" s="80">
        <f t="shared" ca="1" si="82"/>
        <v>0</v>
      </c>
      <c r="DW110" s="80">
        <f t="shared" ca="1" si="82"/>
        <v>0</v>
      </c>
      <c r="DX110" s="80">
        <f t="shared" ca="1" si="82"/>
        <v>0</v>
      </c>
      <c r="DY110" s="80">
        <f t="shared" ca="1" si="82"/>
        <v>0</v>
      </c>
      <c r="DZ110" s="80">
        <f t="shared" ca="1" si="82"/>
        <v>0</v>
      </c>
      <c r="EA110" s="80">
        <f t="shared" ca="1" si="82"/>
        <v>0</v>
      </c>
      <c r="EB110" s="80">
        <f t="shared" ca="1" si="82"/>
        <v>0</v>
      </c>
      <c r="EC110" s="80">
        <f t="shared" ca="1" si="82"/>
        <v>0</v>
      </c>
      <c r="ED110" s="80">
        <f t="shared" ca="1" si="82"/>
        <v>0</v>
      </c>
      <c r="EE110" s="80">
        <f t="shared" ca="1" si="82"/>
        <v>0</v>
      </c>
      <c r="EF110" s="80">
        <f t="shared" ca="1" si="82"/>
        <v>0</v>
      </c>
      <c r="EG110" s="80">
        <f t="shared" ca="1" si="82"/>
        <v>0</v>
      </c>
      <c r="EH110" s="80">
        <f t="shared" ca="1" si="82"/>
        <v>0</v>
      </c>
      <c r="EI110" s="80">
        <f t="shared" ca="1" si="82"/>
        <v>0</v>
      </c>
      <c r="EJ110" s="80">
        <f t="shared" ca="1" si="82"/>
        <v>0</v>
      </c>
      <c r="EK110" s="80">
        <f t="shared" ca="1" si="82"/>
        <v>0</v>
      </c>
      <c r="EL110" s="80">
        <f t="shared" ca="1" si="82"/>
        <v>0</v>
      </c>
      <c r="EM110" s="80">
        <f t="shared" ca="1" si="82"/>
        <v>0</v>
      </c>
      <c r="EN110" s="80">
        <f t="shared" ca="1" si="82"/>
        <v>0</v>
      </c>
      <c r="EO110" s="80">
        <f t="shared" ca="1" si="82"/>
        <v>0</v>
      </c>
      <c r="EP110" s="80">
        <f t="shared" ca="1" si="82"/>
        <v>0</v>
      </c>
      <c r="EQ110" s="80">
        <f t="shared" ca="1" si="82"/>
        <v>0</v>
      </c>
      <c r="ER110" s="80">
        <f t="shared" ca="1" si="82"/>
        <v>0</v>
      </c>
      <c r="ES110" s="80">
        <f t="shared" ca="1" si="82"/>
        <v>0</v>
      </c>
      <c r="ET110" s="80">
        <f t="shared" ca="1" si="82"/>
        <v>0</v>
      </c>
      <c r="EU110" s="80">
        <f t="shared" ca="1" si="82"/>
        <v>0</v>
      </c>
      <c r="EV110" s="80">
        <f t="shared" ca="1" si="82"/>
        <v>0</v>
      </c>
      <c r="EW110" s="80">
        <f t="shared" ca="1" si="82"/>
        <v>0</v>
      </c>
      <c r="EX110" s="80">
        <f t="shared" ca="1" si="82"/>
        <v>0</v>
      </c>
      <c r="EY110" s="80">
        <f t="shared" ca="1" si="82"/>
        <v>0</v>
      </c>
      <c r="EZ110" s="80">
        <f t="shared" ca="1" si="82"/>
        <v>0</v>
      </c>
      <c r="FA110" s="80">
        <f t="shared" ca="1" si="82"/>
        <v>0</v>
      </c>
      <c r="FB110" s="80">
        <f t="shared" ca="1" si="82"/>
        <v>0</v>
      </c>
      <c r="FC110" s="80">
        <f t="shared" ca="1" si="82"/>
        <v>0</v>
      </c>
      <c r="FD110" s="80">
        <f t="shared" ca="1" si="82"/>
        <v>0</v>
      </c>
      <c r="FE110" s="80">
        <f t="shared" ca="1" si="82"/>
        <v>0</v>
      </c>
      <c r="FF110" s="80">
        <f t="shared" ca="1" si="82"/>
        <v>0</v>
      </c>
      <c r="FG110" s="80">
        <f t="shared" ca="1" si="82"/>
        <v>0</v>
      </c>
      <c r="FH110" s="80">
        <f t="shared" ca="1" si="82"/>
        <v>0</v>
      </c>
      <c r="FI110" s="80">
        <f t="shared" ca="1" si="82"/>
        <v>0</v>
      </c>
      <c r="FJ110" s="80">
        <f t="shared" ca="1" si="82"/>
        <v>0</v>
      </c>
      <c r="FK110" s="80">
        <f t="shared" ca="1" si="82"/>
        <v>0</v>
      </c>
      <c r="FL110" s="80">
        <f t="shared" ca="1" si="82"/>
        <v>0</v>
      </c>
      <c r="FM110" s="80">
        <f t="shared" ca="1" si="82"/>
        <v>0</v>
      </c>
      <c r="FN110" s="80">
        <f t="shared" ca="1" si="82"/>
        <v>0</v>
      </c>
      <c r="FO110" s="80">
        <f t="shared" ca="1" si="82"/>
        <v>0</v>
      </c>
      <c r="FP110" s="80">
        <f t="shared" ca="1" si="82"/>
        <v>0</v>
      </c>
      <c r="FQ110" s="80">
        <f t="shared" ca="1" si="82"/>
        <v>0</v>
      </c>
      <c r="FR110" s="80">
        <f t="shared" ca="1" si="82"/>
        <v>0</v>
      </c>
      <c r="FS110" s="80">
        <f t="shared" ca="1" si="82"/>
        <v>0</v>
      </c>
      <c r="FT110" s="80">
        <f t="shared" ca="1" si="82"/>
        <v>0</v>
      </c>
      <c r="FU110" s="80">
        <f t="shared" ca="1" si="82"/>
        <v>0</v>
      </c>
      <c r="FV110" s="80">
        <f t="shared" ca="1" si="82"/>
        <v>0</v>
      </c>
      <c r="FW110" s="80">
        <f t="shared" ca="1" si="82"/>
        <v>0</v>
      </c>
      <c r="FX110" s="80">
        <f t="shared" ref="FX110:HL110" ca="1" si="83">IF(MID(BU110,2,1)="2",1,0)</f>
        <v>0</v>
      </c>
      <c r="FY110" s="80">
        <f t="shared" ca="1" si="83"/>
        <v>0</v>
      </c>
      <c r="FZ110" s="80">
        <f t="shared" ca="1" si="83"/>
        <v>0</v>
      </c>
      <c r="GA110" s="80">
        <f t="shared" ca="1" si="83"/>
        <v>0</v>
      </c>
      <c r="GB110" s="80">
        <f t="shared" ca="1" si="83"/>
        <v>0</v>
      </c>
      <c r="GC110" s="80">
        <f t="shared" ca="1" si="83"/>
        <v>0</v>
      </c>
      <c r="GD110" s="80">
        <f t="shared" ca="1" si="83"/>
        <v>0</v>
      </c>
      <c r="GE110" s="80">
        <f t="shared" ca="1" si="83"/>
        <v>0</v>
      </c>
      <c r="GF110" s="80">
        <f t="shared" ca="1" si="83"/>
        <v>0</v>
      </c>
      <c r="GG110" s="80">
        <f t="shared" ca="1" si="83"/>
        <v>0</v>
      </c>
      <c r="GH110" s="80">
        <f t="shared" ca="1" si="83"/>
        <v>0</v>
      </c>
      <c r="GI110" s="80">
        <f t="shared" ca="1" si="83"/>
        <v>0</v>
      </c>
      <c r="GJ110" s="80">
        <f t="shared" ca="1" si="83"/>
        <v>0</v>
      </c>
      <c r="GK110" s="80">
        <f t="shared" ca="1" si="83"/>
        <v>0</v>
      </c>
      <c r="GL110" s="80">
        <f t="shared" ca="1" si="83"/>
        <v>0</v>
      </c>
      <c r="GM110" s="80">
        <f t="shared" ca="1" si="83"/>
        <v>0</v>
      </c>
      <c r="GN110" s="80">
        <f t="shared" ca="1" si="83"/>
        <v>0</v>
      </c>
      <c r="GO110" s="80">
        <f t="shared" ca="1" si="83"/>
        <v>0</v>
      </c>
      <c r="GP110" s="80">
        <f t="shared" ca="1" si="83"/>
        <v>0</v>
      </c>
      <c r="GQ110" s="80">
        <f t="shared" ca="1" si="83"/>
        <v>0</v>
      </c>
      <c r="GR110" s="80">
        <f t="shared" ca="1" si="83"/>
        <v>0</v>
      </c>
      <c r="GS110" s="80">
        <f t="shared" ca="1" si="83"/>
        <v>0</v>
      </c>
      <c r="GT110" s="80">
        <f t="shared" ca="1" si="83"/>
        <v>0</v>
      </c>
      <c r="GU110" s="80">
        <f t="shared" ca="1" si="83"/>
        <v>0</v>
      </c>
      <c r="GV110" s="80">
        <f t="shared" ca="1" si="83"/>
        <v>0</v>
      </c>
      <c r="GW110" s="80">
        <f t="shared" ca="1" si="83"/>
        <v>0</v>
      </c>
      <c r="GX110" s="80">
        <f t="shared" ca="1" si="83"/>
        <v>0</v>
      </c>
      <c r="GY110" s="80">
        <f t="shared" ca="1" si="83"/>
        <v>0</v>
      </c>
      <c r="GZ110" s="80">
        <f t="shared" ca="1" si="83"/>
        <v>0</v>
      </c>
      <c r="HA110" s="80">
        <f t="shared" ca="1" si="83"/>
        <v>0</v>
      </c>
      <c r="HB110" s="80">
        <f t="shared" ca="1" si="83"/>
        <v>0</v>
      </c>
      <c r="HC110" s="80">
        <f t="shared" ca="1" si="83"/>
        <v>0</v>
      </c>
      <c r="HD110" s="80">
        <f t="shared" ca="1" si="83"/>
        <v>0</v>
      </c>
      <c r="HE110" s="80">
        <f t="shared" ca="1" si="83"/>
        <v>0</v>
      </c>
      <c r="HF110" s="80">
        <f t="shared" ca="1" si="83"/>
        <v>0</v>
      </c>
      <c r="HG110" s="80">
        <f t="shared" ca="1" si="83"/>
        <v>0</v>
      </c>
      <c r="HH110" s="80">
        <f t="shared" ca="1" si="83"/>
        <v>0</v>
      </c>
      <c r="HI110" s="80">
        <f t="shared" ca="1" si="83"/>
        <v>0</v>
      </c>
      <c r="HJ110" s="80">
        <f t="shared" ca="1" si="83"/>
        <v>0</v>
      </c>
      <c r="HK110" s="80">
        <f t="shared" ca="1" si="83"/>
        <v>0</v>
      </c>
      <c r="HL110" s="80">
        <f t="shared" ca="1" si="83"/>
        <v>0</v>
      </c>
    </row>
    <row r="111" spans="1:220" s="80" customFormat="1" ht="26" x14ac:dyDescent="0.2">
      <c r="A111" s="268">
        <v>114</v>
      </c>
      <c r="B111" s="269" t="s">
        <v>2458</v>
      </c>
      <c r="C111" s="269" t="s">
        <v>2463</v>
      </c>
      <c r="D111" s="270" t="s">
        <v>2521</v>
      </c>
      <c r="E111" s="250"/>
      <c r="G111" s="80">
        <v>10</v>
      </c>
      <c r="H111" s="280" t="str" cm="1">
        <f t="array" ref="H111">INDEX(コード化!$CG$5:$CQ$110,H$3-6,$G111)</f>
        <v>A000000</v>
      </c>
      <c r="I111" s="280" t="str" cm="1">
        <f t="array" ref="I111">INDEX(コード化!$CG$5:$CQ$110,I$3-6,$G111)</f>
        <v>A000000</v>
      </c>
      <c r="J111" s="280" t="str" cm="1">
        <f t="array" ref="J111">INDEX(コード化!$CG$5:$CQ$110,J$3-6,$G111)</f>
        <v>A000000</v>
      </c>
      <c r="K111" s="280" t="str" cm="1">
        <f t="array" ref="K111">INDEX(コード化!$CG$5:$CQ$110,K$3-6,$G111)</f>
        <v>A000000</v>
      </c>
      <c r="L111" s="280" t="str" cm="1">
        <f t="array" ref="L111">INDEX(コード化!$CG$5:$CQ$110,L$3-6,$G111)</f>
        <v>A000000</v>
      </c>
      <c r="M111" s="280" t="str" cm="1">
        <f t="array" ref="M111">INDEX(コード化!$CG$5:$CQ$110,M$3-6,$G111)</f>
        <v>A000000</v>
      </c>
      <c r="N111" s="280" t="str" cm="1">
        <f t="array" aca="1" ref="N111" ca="1">INDEX(コード化!$CG$5:$CQ$110,N$3-6,$G111)</f>
        <v>A000000</v>
      </c>
      <c r="O111" s="280" t="str" cm="1">
        <f t="array" aca="1" ref="O111" ca="1">INDEX(コード化!$CG$5:$CQ$110,O$3-6,$G111)</f>
        <v>A000000</v>
      </c>
      <c r="P111" s="280" t="str" cm="1">
        <f t="array" aca="1" ref="P111" ca="1">INDEX(コード化!$CG$5:$CQ$110,P$3-6,$G111)</f>
        <v>A000000</v>
      </c>
      <c r="Q111" s="280" t="str" cm="1">
        <f t="array" aca="1" ref="Q111" ca="1">INDEX(コード化!$CG$5:$CQ$110,Q$3-6,$G111)</f>
        <v>A000000</v>
      </c>
      <c r="R111" s="280" t="str" cm="1">
        <f t="array" aca="1" ref="R111" ca="1">INDEX(コード化!$CG$5:$CQ$110,R$3-6,$G111)</f>
        <v>A000000</v>
      </c>
      <c r="S111" s="280" t="str" cm="1">
        <f t="array" aca="1" ref="S111" ca="1">INDEX(コード化!$CG$5:$CQ$110,S$3-6,$G111)</f>
        <v>A000000</v>
      </c>
      <c r="T111" s="280" t="str" cm="1">
        <f t="array" aca="1" ref="T111" ca="1">INDEX(コード化!$CG$5:$CQ$110,T$3-6,$G111)</f>
        <v>A000000</v>
      </c>
      <c r="U111" s="280" t="str" cm="1">
        <f t="array" aca="1" ref="U111" ca="1">INDEX(コード化!$CG$5:$CQ$110,U$3-6,$G111)</f>
        <v>A000000</v>
      </c>
      <c r="V111" s="280" t="str" cm="1">
        <f t="array" aca="1" ref="V111" ca="1">INDEX(コード化!$CG$5:$CQ$110,V$3-6,$G111)</f>
        <v>A000000</v>
      </c>
      <c r="W111" s="280" t="str" cm="1">
        <f t="array" aca="1" ref="W111" ca="1">INDEX(コード化!$CG$5:$CQ$110,W$3-6,$G111)</f>
        <v>A000000</v>
      </c>
      <c r="X111" s="280" t="str" cm="1">
        <f t="array" aca="1" ref="X111" ca="1">INDEX(コード化!$CG$5:$CQ$110,X$3-6,$G111)</f>
        <v>A000000</v>
      </c>
      <c r="Y111" s="280" t="str" cm="1">
        <f t="array" aca="1" ref="Y111" ca="1">INDEX(コード化!$CG$5:$CQ$110,Y$3-6,$G111)</f>
        <v>A000000</v>
      </c>
      <c r="Z111" s="280" t="str" cm="1">
        <f t="array" aca="1" ref="Z111" ca="1">INDEX(コード化!$CG$5:$CQ$110,Z$3-6,$G111)</f>
        <v>A000000</v>
      </c>
      <c r="AA111" s="280" t="str" cm="1">
        <f t="array" aca="1" ref="AA111" ca="1">INDEX(コード化!$CG$5:$CQ$110,AA$3-6,$G111)</f>
        <v>A000000</v>
      </c>
      <c r="AB111" s="280" t="str" cm="1">
        <f t="array" aca="1" ref="AB111" ca="1">INDEX(コード化!$CG$5:$CQ$110,AB$3-6,$G111)</f>
        <v>A000000</v>
      </c>
      <c r="AC111" s="280" t="str" cm="1">
        <f t="array" aca="1" ref="AC111" ca="1">INDEX(コード化!$CG$5:$CQ$110,AC$3-6,$G111)</f>
        <v>A000000</v>
      </c>
      <c r="AD111" s="280" t="str" cm="1">
        <f t="array" aca="1" ref="AD111" ca="1">INDEX(コード化!$CG$5:$CQ$110,AD$3-6,$G111)</f>
        <v>A000000</v>
      </c>
      <c r="AE111" s="280" t="str" cm="1">
        <f t="array" aca="1" ref="AE111" ca="1">INDEX(コード化!$CG$5:$CQ$110,AE$3-6,$G111)</f>
        <v>A000000</v>
      </c>
      <c r="AF111" s="280" t="str" cm="1">
        <f t="array" aca="1" ref="AF111" ca="1">INDEX(コード化!$CG$5:$CQ$110,AF$3-6,$G111)</f>
        <v>A000000</v>
      </c>
      <c r="AG111" s="280" t="str" cm="1">
        <f t="array" aca="1" ref="AG111" ca="1">INDEX(コード化!$CG$5:$CQ$110,AG$3-6,$G111)</f>
        <v>A000000</v>
      </c>
      <c r="AH111" s="280" t="str" cm="1">
        <f t="array" aca="1" ref="AH111" ca="1">INDEX(コード化!$CG$5:$CQ$110,AH$3-6,$G111)</f>
        <v>A000000</v>
      </c>
      <c r="AI111" s="280" t="str" cm="1">
        <f t="array" aca="1" ref="AI111" ca="1">INDEX(コード化!$CG$5:$CQ$110,AI$3-6,$G111)</f>
        <v>A000000</v>
      </c>
      <c r="AJ111" s="280" t="str" cm="1">
        <f t="array" aca="1" ref="AJ111" ca="1">INDEX(コード化!$CG$5:$CQ$110,AJ$3-6,$G111)</f>
        <v>A000000</v>
      </c>
      <c r="AK111" s="280" t="str" cm="1">
        <f t="array" aca="1" ref="AK111" ca="1">INDEX(コード化!$CG$5:$CQ$110,AK$3-6,$G111)</f>
        <v>A000000</v>
      </c>
      <c r="AL111" s="280" t="str" cm="1">
        <f t="array" aca="1" ref="AL111" ca="1">INDEX(コード化!$CG$5:$CQ$110,AL$3-6,$G111)</f>
        <v>A000000</v>
      </c>
      <c r="AM111" s="280" t="str" cm="1">
        <f t="array" aca="1" ref="AM111" ca="1">INDEX(コード化!$CG$5:$CQ$110,AM$3-6,$G111)</f>
        <v>A000000</v>
      </c>
      <c r="AN111" s="280" t="str" cm="1">
        <f t="array" aca="1" ref="AN111" ca="1">INDEX(コード化!$CG$5:$CQ$110,AN$3-6,$G111)</f>
        <v>A000000</v>
      </c>
      <c r="AO111" s="280" t="str" cm="1">
        <f t="array" aca="1" ref="AO111" ca="1">INDEX(コード化!$CG$5:$CQ$110,AO$3-6,$G111)</f>
        <v>A000000</v>
      </c>
      <c r="AP111" s="280" t="str" cm="1">
        <f t="array" aca="1" ref="AP111" ca="1">INDEX(コード化!$CG$5:$CQ$110,AP$3-6,$G111)</f>
        <v>A000000</v>
      </c>
      <c r="AQ111" s="280" t="str" cm="1">
        <f t="array" aca="1" ref="AQ111" ca="1">INDEX(コード化!$CG$5:$CQ$110,AQ$3-6,$G111)</f>
        <v>A000000</v>
      </c>
      <c r="AR111" s="280" t="str" cm="1">
        <f t="array" aca="1" ref="AR111" ca="1">INDEX(コード化!$CG$5:$CQ$110,AR$3-6,$G111)</f>
        <v>A000000</v>
      </c>
      <c r="AS111" s="280" t="str" cm="1">
        <f t="array" aca="1" ref="AS111" ca="1">INDEX(コード化!$CG$5:$CQ$110,AS$3-6,$G111)</f>
        <v>A000000</v>
      </c>
      <c r="AT111" s="280" t="str" cm="1">
        <f t="array" aca="1" ref="AT111" ca="1">INDEX(コード化!$CG$5:$CQ$110,AT$3-6,$G111)</f>
        <v>A000000</v>
      </c>
      <c r="AU111" s="280" t="str" cm="1">
        <f t="array" aca="1" ref="AU111" ca="1">INDEX(コード化!$CG$5:$CQ$110,AU$3-6,$G111)</f>
        <v>A000000</v>
      </c>
      <c r="AV111" s="280" t="str" cm="1">
        <f t="array" aca="1" ref="AV111" ca="1">INDEX(コード化!$CG$5:$CQ$110,AV$3-6,$G111)</f>
        <v>A000000</v>
      </c>
      <c r="AW111" s="280" t="str" cm="1">
        <f t="array" aca="1" ref="AW111" ca="1">INDEX(コード化!$CG$5:$CQ$110,AW$3-6,$G111)</f>
        <v>A000000</v>
      </c>
      <c r="AX111" s="280" t="str" cm="1">
        <f t="array" aca="1" ref="AX111" ca="1">INDEX(コード化!$CG$5:$CQ$110,AX$3-6,$G111)</f>
        <v>A000000</v>
      </c>
      <c r="AY111" s="280" t="str" cm="1">
        <f t="array" aca="1" ref="AY111" ca="1">INDEX(コード化!$CG$5:$CQ$110,AY$3-6,$G111)</f>
        <v>A000000</v>
      </c>
      <c r="AZ111" s="280" t="str" cm="1">
        <f t="array" aca="1" ref="AZ111" ca="1">INDEX(コード化!$CG$5:$CQ$110,AZ$3-6,$G111)</f>
        <v>A000000</v>
      </c>
      <c r="BA111" s="280" t="str" cm="1">
        <f t="array" aca="1" ref="BA111" ca="1">INDEX(コード化!$CG$5:$CQ$110,BA$3-6,$G111)</f>
        <v>A000000</v>
      </c>
      <c r="BB111" s="280" t="str" cm="1">
        <f t="array" aca="1" ref="BB111" ca="1">INDEX(コード化!$CG$5:$CQ$110,BB$3-6,$G111)</f>
        <v>A000000</v>
      </c>
      <c r="BC111" s="280" t="str" cm="1">
        <f t="array" aca="1" ref="BC111" ca="1">INDEX(コード化!$CG$5:$CQ$110,BC$3-6,$G111)</f>
        <v>A000000</v>
      </c>
      <c r="BD111" s="280" t="str" cm="1">
        <f t="array" aca="1" ref="BD111" ca="1">INDEX(コード化!$CG$5:$CQ$110,BD$3-6,$G111)</f>
        <v>A000000</v>
      </c>
      <c r="BE111" s="280" t="str" cm="1">
        <f t="array" aca="1" ref="BE111" ca="1">INDEX(コード化!$CG$5:$CQ$110,BE$3-6,$G111)</f>
        <v>A000000</v>
      </c>
      <c r="BF111" s="280" t="str" cm="1">
        <f t="array" aca="1" ref="BF111" ca="1">INDEX(コード化!$CG$5:$CQ$110,BF$3-6,$G111)</f>
        <v>A000000</v>
      </c>
      <c r="BG111" s="280" t="str" cm="1">
        <f t="array" aca="1" ref="BG111" ca="1">INDEX(コード化!$CG$5:$CQ$110,BG$3-6,$G111)</f>
        <v>A000000</v>
      </c>
      <c r="BH111" s="280" t="str" cm="1">
        <f t="array" aca="1" ref="BH111" ca="1">INDEX(コード化!$CG$5:$CQ$110,BH$3-6,$G111)</f>
        <v>A000000</v>
      </c>
      <c r="BI111" s="280" t="str" cm="1">
        <f t="array" aca="1" ref="BI111" ca="1">INDEX(コード化!$CG$5:$CQ$110,BI$3-6,$G111)</f>
        <v>A000000</v>
      </c>
      <c r="BJ111" s="280" t="str" cm="1">
        <f t="array" aca="1" ref="BJ111" ca="1">INDEX(コード化!$CG$5:$CQ$110,BJ$3-6,$G111)</f>
        <v>A000000</v>
      </c>
      <c r="BK111" s="280" t="str" cm="1">
        <f t="array" aca="1" ref="BK111" ca="1">INDEX(コード化!$CG$5:$CQ$110,BK$3-6,$G111)</f>
        <v>A000000</v>
      </c>
      <c r="BL111" s="280" t="str" cm="1">
        <f t="array" aca="1" ref="BL111" ca="1">INDEX(コード化!$CG$5:$CQ$110,BL$3-6,$G111)</f>
        <v>A000000</v>
      </c>
      <c r="BM111" s="280" t="str" cm="1">
        <f t="array" aca="1" ref="BM111" ca="1">INDEX(コード化!$CG$5:$CQ$110,BM$3-6,$G111)</f>
        <v>A000000</v>
      </c>
      <c r="BN111" s="280" t="str" cm="1">
        <f t="array" aca="1" ref="BN111" ca="1">INDEX(コード化!$CG$5:$CQ$110,BN$3-6,$G111)</f>
        <v>A000000</v>
      </c>
      <c r="BO111" s="280" t="str" cm="1">
        <f t="array" aca="1" ref="BO111" ca="1">INDEX(コード化!$CG$5:$CQ$110,BO$3-6,$G111)</f>
        <v>A000000</v>
      </c>
      <c r="BP111" s="280" t="str" cm="1">
        <f t="array" aca="1" ref="BP111" ca="1">INDEX(コード化!$CG$5:$CQ$110,BP$3-6,$G111)</f>
        <v>A000000</v>
      </c>
      <c r="BQ111" s="280" t="str" cm="1">
        <f t="array" aca="1" ref="BQ111" ca="1">INDEX(コード化!$CG$5:$CQ$110,BQ$3-6,$G111)</f>
        <v>A000000</v>
      </c>
      <c r="BR111" s="280" t="str" cm="1">
        <f t="array" aca="1" ref="BR111" ca="1">INDEX(コード化!$CG$5:$CQ$110,BR$3-6,$G111)</f>
        <v>A000000</v>
      </c>
      <c r="BS111" s="280" t="str" cm="1">
        <f t="array" aca="1" ref="BS111" ca="1">INDEX(コード化!$CG$5:$CQ$110,BS$3-6,$G111)</f>
        <v>A000000</v>
      </c>
      <c r="BT111" s="280" t="str" cm="1">
        <f t="array" aca="1" ref="BT111" ca="1">INDEX(コード化!$CG$5:$CQ$110,BT$3-6,$G111)</f>
        <v>A000000</v>
      </c>
      <c r="BU111" s="280" t="str" cm="1">
        <f t="array" aca="1" ref="BU111" ca="1">INDEX(コード化!$CG$5:$CQ$110,BU$3-6,$G111)</f>
        <v>A000000</v>
      </c>
      <c r="BV111" s="280" t="str" cm="1">
        <f t="array" aca="1" ref="BV111" ca="1">INDEX(コード化!$CG$5:$CQ$110,BV$3-6,$G111)</f>
        <v>A000000</v>
      </c>
      <c r="BW111" s="280" t="str" cm="1">
        <f t="array" aca="1" ref="BW111" ca="1">INDEX(コード化!$CG$5:$CQ$110,BW$3-6,$G111)</f>
        <v>A000000</v>
      </c>
      <c r="BX111" s="280" t="str" cm="1">
        <f t="array" aca="1" ref="BX111" ca="1">INDEX(コード化!$CG$5:$CQ$110,BX$3-6,$G111)</f>
        <v>A000000</v>
      </c>
      <c r="BY111" s="280" t="str" cm="1">
        <f t="array" aca="1" ref="BY111" ca="1">INDEX(コード化!$CG$5:$CQ$110,BY$3-6,$G111)</f>
        <v>A000000</v>
      </c>
      <c r="BZ111" s="280" t="str" cm="1">
        <f t="array" aca="1" ref="BZ111" ca="1">INDEX(コード化!$CG$5:$CQ$110,BZ$3-6,$G111)</f>
        <v>A000000</v>
      </c>
      <c r="CA111" s="280" t="str" cm="1">
        <f t="array" aca="1" ref="CA111" ca="1">INDEX(コード化!$CG$5:$CQ$110,CA$3-6,$G111)</f>
        <v>A000000</v>
      </c>
      <c r="CB111" s="280" t="str" cm="1">
        <f t="array" aca="1" ref="CB111" ca="1">INDEX(コード化!$CG$5:$CQ$110,CB$3-6,$G111)</f>
        <v>A000000</v>
      </c>
      <c r="CC111" s="280" t="str" cm="1">
        <f t="array" aca="1" ref="CC111" ca="1">INDEX(コード化!$CG$5:$CQ$110,CC$3-6,$G111)</f>
        <v>A000000</v>
      </c>
      <c r="CD111" s="280" t="str" cm="1">
        <f t="array" aca="1" ref="CD111" ca="1">INDEX(コード化!$CG$5:$CQ$110,CD$3-6,$G111)</f>
        <v>A000000</v>
      </c>
      <c r="CE111" s="280" t="str" cm="1">
        <f t="array" aca="1" ref="CE111" ca="1">INDEX(コード化!$CG$5:$CQ$110,CE$3-6,$G111)</f>
        <v>A000000</v>
      </c>
      <c r="CF111" s="280" t="str" cm="1">
        <f t="array" aca="1" ref="CF111" ca="1">INDEX(コード化!$CG$5:$CQ$110,CF$3-6,$G111)</f>
        <v>A000000</v>
      </c>
      <c r="CG111" s="280" t="str" cm="1">
        <f t="array" aca="1" ref="CG111" ca="1">INDEX(コード化!$CG$5:$CQ$110,CG$3-6,$G111)</f>
        <v>A000000</v>
      </c>
      <c r="CH111" s="280" t="str" cm="1">
        <f t="array" aca="1" ref="CH111" ca="1">INDEX(コード化!$CG$5:$CQ$110,CH$3-6,$G111)</f>
        <v>A000000</v>
      </c>
      <c r="CI111" s="280" t="str" cm="1">
        <f t="array" aca="1" ref="CI111" ca="1">INDEX(コード化!$CG$5:$CQ$110,CI$3-6,$G111)</f>
        <v>A000000</v>
      </c>
      <c r="CJ111" s="280" t="str" cm="1">
        <f t="array" aca="1" ref="CJ111" ca="1">INDEX(コード化!$CG$5:$CQ$110,CJ$3-6,$G111)</f>
        <v>A000000</v>
      </c>
      <c r="CK111" s="280" t="str" cm="1">
        <f t="array" aca="1" ref="CK111" ca="1">INDEX(コード化!$CG$5:$CQ$110,CK$3-6,$G111)</f>
        <v>A000000</v>
      </c>
      <c r="CL111" s="280" t="str" cm="1">
        <f t="array" aca="1" ref="CL111" ca="1">INDEX(コード化!$CG$5:$CQ$110,CL$3-6,$G111)</f>
        <v>A000000</v>
      </c>
      <c r="CM111" s="280" t="str" cm="1">
        <f t="array" aca="1" ref="CM111" ca="1">INDEX(コード化!$CG$5:$CQ$110,CM$3-6,$G111)</f>
        <v>A000000</v>
      </c>
      <c r="CN111" s="280" t="str" cm="1">
        <f t="array" aca="1" ref="CN111" ca="1">INDEX(コード化!$CG$5:$CQ$110,CN$3-6,$G111)</f>
        <v>A000000</v>
      </c>
      <c r="CO111" s="280" t="str" cm="1">
        <f t="array" aca="1" ref="CO111" ca="1">INDEX(コード化!$CG$5:$CQ$110,CO$3-6,$G111)</f>
        <v>A000000</v>
      </c>
      <c r="CP111" s="280" t="str" cm="1">
        <f t="array" aca="1" ref="CP111" ca="1">INDEX(コード化!$CG$5:$CQ$110,CP$3-6,$G111)</f>
        <v>A000000</v>
      </c>
      <c r="CQ111" s="280" t="str" cm="1">
        <f t="array" aca="1" ref="CQ111" ca="1">INDEX(コード化!$CG$5:$CQ$110,CQ$3-6,$G111)</f>
        <v>A000000</v>
      </c>
      <c r="CR111" s="280" t="str" cm="1">
        <f t="array" aca="1" ref="CR111" ca="1">INDEX(コード化!$CG$5:$CQ$110,CR$3-6,$G111)</f>
        <v>A000000</v>
      </c>
      <c r="CS111" s="280" t="str" cm="1">
        <f t="array" aca="1" ref="CS111" ca="1">INDEX(コード化!$CG$5:$CQ$110,CS$3-6,$G111)</f>
        <v>A000000</v>
      </c>
      <c r="CT111" s="280" t="str" cm="1">
        <f t="array" aca="1" ref="CT111" ca="1">INDEX(コード化!$CG$5:$CQ$110,CT$3-6,$G111)</f>
        <v>A000000</v>
      </c>
      <c r="CU111" s="280" t="str" cm="1">
        <f t="array" aca="1" ref="CU111" ca="1">INDEX(コード化!$CG$5:$CQ$110,CU$3-6,$G111)</f>
        <v>A000000</v>
      </c>
      <c r="CV111" s="280" t="str" cm="1">
        <f t="array" aca="1" ref="CV111" ca="1">INDEX(コード化!$CG$5:$CQ$110,CV$3-6,$G111)</f>
        <v>A000000</v>
      </c>
      <c r="CW111" s="280" t="str" cm="1">
        <f t="array" aca="1" ref="CW111" ca="1">INDEX(コード化!$CG$5:$CQ$110,CW$3-6,$G111)</f>
        <v>A000000</v>
      </c>
      <c r="CX111" s="280" t="str" cm="1">
        <f t="array" aca="1" ref="CX111" ca="1">INDEX(コード化!$CG$5:$CQ$110,CX$3-6,$G111)</f>
        <v>A000000</v>
      </c>
      <c r="CY111" s="280" t="str" cm="1">
        <f t="array" aca="1" ref="CY111" ca="1">INDEX(コード化!$CG$5:$CQ$110,CY$3-6,$G111)</f>
        <v>A000000</v>
      </c>
      <c r="CZ111" s="280" t="str" cm="1">
        <f t="array" aca="1" ref="CZ111" ca="1">INDEX(コード化!$CG$5:$CQ$110,CZ$3-6,$G111)</f>
        <v>A000000</v>
      </c>
      <c r="DA111" s="280" t="str" cm="1">
        <f t="array" aca="1" ref="DA111" ca="1">INDEX(コード化!$CG$5:$CQ$110,DA$3-6,$G111)</f>
        <v>A000000</v>
      </c>
      <c r="DB111" s="280" t="str" cm="1">
        <f t="array" aca="1" ref="DB111" ca="1">INDEX(コード化!$CG$5:$CQ$110,DB$3-6,$G111)</f>
        <v>A000000</v>
      </c>
      <c r="DC111" s="280" t="str" cm="1">
        <f t="array" aca="1" ref="DC111" ca="1">INDEX(コード化!$CG$5:$CQ$110,DC$3-6,$G111)</f>
        <v>A000000</v>
      </c>
      <c r="DD111" s="280" t="str" cm="1">
        <f t="array" aca="1" ref="DD111" ca="1">INDEX(コード化!$CG$5:$CQ$110,DD$3-6,$G111)</f>
        <v>A000000</v>
      </c>
      <c r="DE111" s="280" t="str" cm="1">
        <f t="array" aca="1" ref="DE111" ca="1">INDEX(コード化!$CG$5:$CQ$110,DE$3-6,$G111)</f>
        <v>A000000</v>
      </c>
      <c r="DF111" s="280" t="str" cm="1">
        <f t="array" aca="1" ref="DF111" ca="1">INDEX(コード化!$CG$5:$CQ$110,DF$3-6,$G111)</f>
        <v>A000000</v>
      </c>
      <c r="DG111" s="280" t="str" cm="1">
        <f t="array" aca="1" ref="DG111" ca="1">INDEX(コード化!$CG$5:$CQ$110,DG$3-6,$G111)</f>
        <v>A000000</v>
      </c>
      <c r="DH111" s="280" t="str" cm="1">
        <f t="array" aca="1" ref="DH111" ca="1">INDEX(コード化!$CG$5:$CQ$110,DH$3-6,$G111)</f>
        <v>A000000</v>
      </c>
      <c r="DI111" s="280" t="str" cm="1">
        <f t="array" aca="1" ref="DI111" ca="1">INDEX(コード化!$CG$5:$CQ$110,DI$3-6,$G111)</f>
        <v>A000000</v>
      </c>
      <c r="DK111" s="80" cm="1">
        <f t="array" ref="DK111">_xlfn.IFS(MID(H111,2,1)="4",1,MID(H111,2,1)="1",1,TRUE,0)</f>
        <v>0</v>
      </c>
      <c r="DL111" s="80" cm="1">
        <f t="array" ref="DL111">_xlfn.IFS(MID(I111,2,1)="4",1,MID(I111,2,1)="1",1,TRUE,0)</f>
        <v>0</v>
      </c>
      <c r="DM111" s="80" cm="1">
        <f t="array" ref="DM111">_xlfn.IFS(MID(J111,2,1)="4",1,MID(J111,2,1)="1",1,TRUE,0)</f>
        <v>0</v>
      </c>
      <c r="DN111" s="80" cm="1">
        <f t="array" ref="DN111">_xlfn.IFS(MID(K111,2,1)="4",1,MID(K111,2,1)="1",1,TRUE,0)</f>
        <v>0</v>
      </c>
      <c r="DO111" s="80" cm="1">
        <f t="array" ref="DO111">_xlfn.IFS(MID(L111,2,1)="4",1,MID(L111,2,1)="1",1,TRUE,0)</f>
        <v>0</v>
      </c>
      <c r="DP111" s="80" cm="1">
        <f t="array" ref="DP111">_xlfn.IFS(MID(M111,2,1)="4",1,MID(M111,2,1)="1",1,TRUE,0)</f>
        <v>0</v>
      </c>
      <c r="DQ111" s="80" cm="1">
        <f t="array" aca="1" ref="DQ111" ca="1">_xlfn.IFS(MID(N111,2,1)="4",1,MID(N111,2,1)="1",1,TRUE,0)</f>
        <v>0</v>
      </c>
      <c r="DR111" s="80" cm="1">
        <f t="array" aca="1" ref="DR111" ca="1">_xlfn.IFS(MID(O111,2,1)="4",1,MID(O111,2,1)="1",1,TRUE,0)</f>
        <v>0</v>
      </c>
      <c r="DS111" s="80" cm="1">
        <f t="array" aca="1" ref="DS111" ca="1">_xlfn.IFS(MID(P111,2,1)="4",1,MID(P111,2,1)="1",1,TRUE,0)</f>
        <v>0</v>
      </c>
      <c r="DT111" s="80" cm="1">
        <f t="array" aca="1" ref="DT111" ca="1">_xlfn.IFS(MID(Q111,2,1)="4",1,MID(Q111,2,1)="1",1,TRUE,0)</f>
        <v>0</v>
      </c>
      <c r="DU111" s="80" cm="1">
        <f t="array" aca="1" ref="DU111" ca="1">_xlfn.IFS(MID(R111,2,1)="4",1,MID(R111,2,1)="1",1,TRUE,0)</f>
        <v>0</v>
      </c>
      <c r="DV111" s="80" cm="1">
        <f t="array" aca="1" ref="DV111" ca="1">_xlfn.IFS(MID(S111,2,1)="4",1,MID(S111,2,1)="1",1,TRUE,0)</f>
        <v>0</v>
      </c>
      <c r="DW111" s="80" cm="1">
        <f t="array" aca="1" ref="DW111" ca="1">_xlfn.IFS(MID(T111,2,1)="4",1,MID(T111,2,1)="1",1,TRUE,0)</f>
        <v>0</v>
      </c>
      <c r="DX111" s="80" cm="1">
        <f t="array" aca="1" ref="DX111" ca="1">_xlfn.IFS(MID(U111,2,1)="4",1,MID(U111,2,1)="1",1,TRUE,0)</f>
        <v>0</v>
      </c>
      <c r="DY111" s="80" cm="1">
        <f t="array" aca="1" ref="DY111" ca="1">_xlfn.IFS(MID(V111,2,1)="4",1,MID(V111,2,1)="1",1,TRUE,0)</f>
        <v>0</v>
      </c>
      <c r="DZ111" s="80" cm="1">
        <f t="array" aca="1" ref="DZ111" ca="1">_xlfn.IFS(MID(W111,2,1)="4",1,MID(W111,2,1)="1",1,TRUE,0)</f>
        <v>0</v>
      </c>
      <c r="EA111" s="80" cm="1">
        <f t="array" aca="1" ref="EA111" ca="1">_xlfn.IFS(MID(X111,2,1)="4",1,MID(X111,2,1)="1",1,TRUE,0)</f>
        <v>0</v>
      </c>
      <c r="EB111" s="80" cm="1">
        <f t="array" aca="1" ref="EB111" ca="1">_xlfn.IFS(MID(Y111,2,1)="4",1,MID(Y111,2,1)="1",1,TRUE,0)</f>
        <v>0</v>
      </c>
      <c r="EC111" s="80" cm="1">
        <f t="array" aca="1" ref="EC111" ca="1">_xlfn.IFS(MID(Z111,2,1)="4",1,MID(Z111,2,1)="1",1,TRUE,0)</f>
        <v>0</v>
      </c>
      <c r="ED111" s="80" cm="1">
        <f t="array" aca="1" ref="ED111" ca="1">_xlfn.IFS(MID(AA111,2,1)="4",1,MID(AA111,2,1)="1",1,TRUE,0)</f>
        <v>0</v>
      </c>
      <c r="EE111" s="80" cm="1">
        <f t="array" aca="1" ref="EE111" ca="1">_xlfn.IFS(MID(AB111,2,1)="4",1,MID(AB111,2,1)="1",1,TRUE,0)</f>
        <v>0</v>
      </c>
      <c r="EF111" s="80" cm="1">
        <f t="array" aca="1" ref="EF111" ca="1">_xlfn.IFS(MID(AC111,2,1)="4",1,MID(AC111,2,1)="1",1,TRUE,0)</f>
        <v>0</v>
      </c>
      <c r="EG111" s="80" cm="1">
        <f t="array" aca="1" ref="EG111" ca="1">_xlfn.IFS(MID(AD111,2,1)="4",1,MID(AD111,2,1)="1",1,TRUE,0)</f>
        <v>0</v>
      </c>
      <c r="EH111" s="80" cm="1">
        <f t="array" aca="1" ref="EH111" ca="1">_xlfn.IFS(MID(AE111,2,1)="4",1,MID(AE111,2,1)="1",1,TRUE,0)</f>
        <v>0</v>
      </c>
      <c r="EI111" s="80" cm="1">
        <f t="array" aca="1" ref="EI111" ca="1">_xlfn.IFS(MID(AF111,2,1)="4",1,MID(AF111,2,1)="1",1,TRUE,0)</f>
        <v>0</v>
      </c>
      <c r="EJ111" s="80" cm="1">
        <f t="array" aca="1" ref="EJ111" ca="1">_xlfn.IFS(MID(AG111,2,1)="4",1,MID(AG111,2,1)="1",1,TRUE,0)</f>
        <v>0</v>
      </c>
      <c r="EK111" s="80" cm="1">
        <f t="array" aca="1" ref="EK111" ca="1">_xlfn.IFS(MID(AH111,2,1)="4",1,MID(AH111,2,1)="1",1,TRUE,0)</f>
        <v>0</v>
      </c>
      <c r="EL111" s="80" cm="1">
        <f t="array" aca="1" ref="EL111" ca="1">_xlfn.IFS(MID(AI111,2,1)="4",1,MID(AI111,2,1)="1",1,TRUE,0)</f>
        <v>0</v>
      </c>
      <c r="EM111" s="80" cm="1">
        <f t="array" aca="1" ref="EM111" ca="1">_xlfn.IFS(MID(AJ111,2,1)="4",1,MID(AJ111,2,1)="1",1,TRUE,0)</f>
        <v>0</v>
      </c>
      <c r="EN111" s="80" cm="1">
        <f t="array" aca="1" ref="EN111" ca="1">_xlfn.IFS(MID(AK111,2,1)="4",1,MID(AK111,2,1)="1",1,TRUE,0)</f>
        <v>0</v>
      </c>
      <c r="EO111" s="80" cm="1">
        <f t="array" aca="1" ref="EO111" ca="1">_xlfn.IFS(MID(AL111,2,1)="4",1,MID(AL111,2,1)="1",1,TRUE,0)</f>
        <v>0</v>
      </c>
      <c r="EP111" s="80" cm="1">
        <f t="array" aca="1" ref="EP111" ca="1">_xlfn.IFS(MID(AM111,2,1)="4",1,MID(AM111,2,1)="1",1,TRUE,0)</f>
        <v>0</v>
      </c>
      <c r="EQ111" s="80" cm="1">
        <f t="array" aca="1" ref="EQ111" ca="1">_xlfn.IFS(MID(AN111,2,1)="4",1,MID(AN111,2,1)="1",1,TRUE,0)</f>
        <v>0</v>
      </c>
      <c r="ER111" s="80" cm="1">
        <f t="array" aca="1" ref="ER111" ca="1">_xlfn.IFS(MID(AO111,2,1)="4",1,MID(AO111,2,1)="1",1,TRUE,0)</f>
        <v>0</v>
      </c>
      <c r="ES111" s="80" cm="1">
        <f t="array" aca="1" ref="ES111" ca="1">_xlfn.IFS(MID(AP111,2,1)="4",1,MID(AP111,2,1)="1",1,TRUE,0)</f>
        <v>0</v>
      </c>
      <c r="ET111" s="80" cm="1">
        <f t="array" aca="1" ref="ET111" ca="1">_xlfn.IFS(MID(AQ111,2,1)="4",1,MID(AQ111,2,1)="1",1,TRUE,0)</f>
        <v>0</v>
      </c>
      <c r="EU111" s="80" cm="1">
        <f t="array" aca="1" ref="EU111" ca="1">_xlfn.IFS(MID(AR111,2,1)="4",1,MID(AR111,2,1)="1",1,TRUE,0)</f>
        <v>0</v>
      </c>
      <c r="EV111" s="80" cm="1">
        <f t="array" aca="1" ref="EV111" ca="1">_xlfn.IFS(MID(AS111,2,1)="4",1,MID(AS111,2,1)="1",1,TRUE,0)</f>
        <v>0</v>
      </c>
      <c r="EW111" s="80" cm="1">
        <f t="array" aca="1" ref="EW111" ca="1">_xlfn.IFS(MID(AT111,2,1)="4",1,MID(AT111,2,1)="1",1,TRUE,0)</f>
        <v>0</v>
      </c>
      <c r="EX111" s="80" cm="1">
        <f t="array" aca="1" ref="EX111" ca="1">_xlfn.IFS(MID(AU111,2,1)="4",1,MID(AU111,2,1)="1",1,TRUE,0)</f>
        <v>0</v>
      </c>
      <c r="EY111" s="80" cm="1">
        <f t="array" aca="1" ref="EY111" ca="1">_xlfn.IFS(MID(AV111,2,1)="4",1,MID(AV111,2,1)="1",1,TRUE,0)</f>
        <v>0</v>
      </c>
      <c r="EZ111" s="80" cm="1">
        <f t="array" aca="1" ref="EZ111" ca="1">_xlfn.IFS(MID(AW111,2,1)="4",1,MID(AW111,2,1)="1",1,TRUE,0)</f>
        <v>0</v>
      </c>
      <c r="FA111" s="80" cm="1">
        <f t="array" aca="1" ref="FA111" ca="1">_xlfn.IFS(MID(AX111,2,1)="4",1,MID(AX111,2,1)="1",1,TRUE,0)</f>
        <v>0</v>
      </c>
      <c r="FB111" s="80" cm="1">
        <f t="array" aca="1" ref="FB111" ca="1">_xlfn.IFS(MID(AY111,2,1)="4",1,MID(AY111,2,1)="1",1,TRUE,0)</f>
        <v>0</v>
      </c>
      <c r="FC111" s="80" cm="1">
        <f t="array" aca="1" ref="FC111" ca="1">_xlfn.IFS(MID(AZ111,2,1)="4",1,MID(AZ111,2,1)="1",1,TRUE,0)</f>
        <v>0</v>
      </c>
      <c r="FD111" s="80" cm="1">
        <f t="array" aca="1" ref="FD111" ca="1">_xlfn.IFS(MID(BA111,2,1)="4",1,MID(BA111,2,1)="1",1,TRUE,0)</f>
        <v>0</v>
      </c>
      <c r="FE111" s="80" cm="1">
        <f t="array" aca="1" ref="FE111" ca="1">_xlfn.IFS(MID(BB111,2,1)="4",1,MID(BB111,2,1)="1",1,TRUE,0)</f>
        <v>0</v>
      </c>
      <c r="FF111" s="80" cm="1">
        <f t="array" aca="1" ref="FF111" ca="1">_xlfn.IFS(MID(BC111,2,1)="4",1,MID(BC111,2,1)="1",1,TRUE,0)</f>
        <v>0</v>
      </c>
      <c r="FG111" s="80" cm="1">
        <f t="array" aca="1" ref="FG111" ca="1">_xlfn.IFS(MID(BD111,2,1)="4",1,MID(BD111,2,1)="1",1,TRUE,0)</f>
        <v>0</v>
      </c>
      <c r="FH111" s="80" cm="1">
        <f t="array" aca="1" ref="FH111" ca="1">_xlfn.IFS(MID(BE111,2,1)="4",1,MID(BE111,2,1)="1",1,TRUE,0)</f>
        <v>0</v>
      </c>
      <c r="FI111" s="80" cm="1">
        <f t="array" aca="1" ref="FI111" ca="1">_xlfn.IFS(MID(BF111,2,1)="4",1,MID(BF111,2,1)="1",1,TRUE,0)</f>
        <v>0</v>
      </c>
      <c r="FJ111" s="80" cm="1">
        <f t="array" aca="1" ref="FJ111" ca="1">_xlfn.IFS(MID(BG111,2,1)="4",1,MID(BG111,2,1)="1",1,TRUE,0)</f>
        <v>0</v>
      </c>
      <c r="FK111" s="80" cm="1">
        <f t="array" aca="1" ref="FK111" ca="1">_xlfn.IFS(MID(BH111,2,1)="4",1,MID(BH111,2,1)="1",1,TRUE,0)</f>
        <v>0</v>
      </c>
      <c r="FL111" s="80" cm="1">
        <f t="array" aca="1" ref="FL111" ca="1">_xlfn.IFS(MID(BI111,2,1)="4",1,MID(BI111,2,1)="1",1,TRUE,0)</f>
        <v>0</v>
      </c>
      <c r="FM111" s="80" cm="1">
        <f t="array" aca="1" ref="FM111" ca="1">_xlfn.IFS(MID(BJ111,2,1)="4",1,MID(BJ111,2,1)="1",1,TRUE,0)</f>
        <v>0</v>
      </c>
      <c r="FN111" s="80" cm="1">
        <f t="array" aca="1" ref="FN111" ca="1">_xlfn.IFS(MID(BK111,2,1)="4",1,MID(BK111,2,1)="1",1,TRUE,0)</f>
        <v>0</v>
      </c>
      <c r="FO111" s="80" cm="1">
        <f t="array" aca="1" ref="FO111" ca="1">_xlfn.IFS(MID(BL111,2,1)="4",1,MID(BL111,2,1)="1",1,TRUE,0)</f>
        <v>0</v>
      </c>
      <c r="FP111" s="80" cm="1">
        <f t="array" aca="1" ref="FP111" ca="1">_xlfn.IFS(MID(BM111,2,1)="4",1,MID(BM111,2,1)="1",1,TRUE,0)</f>
        <v>0</v>
      </c>
      <c r="FQ111" s="80" cm="1">
        <f t="array" aca="1" ref="FQ111" ca="1">_xlfn.IFS(MID(BN111,2,1)="4",1,MID(BN111,2,1)="1",1,TRUE,0)</f>
        <v>0</v>
      </c>
      <c r="FR111" s="80" cm="1">
        <f t="array" aca="1" ref="FR111" ca="1">_xlfn.IFS(MID(BO111,2,1)="4",1,MID(BO111,2,1)="1",1,TRUE,0)</f>
        <v>0</v>
      </c>
      <c r="FS111" s="80" cm="1">
        <f t="array" aca="1" ref="FS111" ca="1">_xlfn.IFS(MID(BP111,2,1)="4",1,MID(BP111,2,1)="1",1,TRUE,0)</f>
        <v>0</v>
      </c>
      <c r="FT111" s="80" cm="1">
        <f t="array" aca="1" ref="FT111" ca="1">_xlfn.IFS(MID(BQ111,2,1)="4",1,MID(BQ111,2,1)="1",1,TRUE,0)</f>
        <v>0</v>
      </c>
      <c r="FU111" s="80" cm="1">
        <f t="array" aca="1" ref="FU111" ca="1">_xlfn.IFS(MID(BR111,2,1)="4",1,MID(BR111,2,1)="1",1,TRUE,0)</f>
        <v>0</v>
      </c>
      <c r="FV111" s="80" cm="1">
        <f t="array" aca="1" ref="FV111" ca="1">_xlfn.IFS(MID(BS111,2,1)="4",1,MID(BS111,2,1)="1",1,TRUE,0)</f>
        <v>0</v>
      </c>
      <c r="FW111" s="80" cm="1">
        <f t="array" aca="1" ref="FW111" ca="1">_xlfn.IFS(MID(BT111,2,1)="4",1,MID(BT111,2,1)="1",1,TRUE,0)</f>
        <v>0</v>
      </c>
      <c r="FX111" s="80" cm="1">
        <f t="array" aca="1" ref="FX111" ca="1">_xlfn.IFS(MID(BU111,2,1)="4",1,MID(BU111,2,1)="1",1,TRUE,0)</f>
        <v>0</v>
      </c>
      <c r="FY111" s="80" cm="1">
        <f t="array" aca="1" ref="FY111" ca="1">_xlfn.IFS(MID(BV111,2,1)="4",1,MID(BV111,2,1)="1",1,TRUE,0)</f>
        <v>0</v>
      </c>
      <c r="FZ111" s="80" cm="1">
        <f t="array" aca="1" ref="FZ111" ca="1">_xlfn.IFS(MID(BW111,2,1)="4",1,MID(BW111,2,1)="1",1,TRUE,0)</f>
        <v>0</v>
      </c>
      <c r="GA111" s="80" cm="1">
        <f t="array" aca="1" ref="GA111" ca="1">_xlfn.IFS(MID(BX111,2,1)="4",1,MID(BX111,2,1)="1",1,TRUE,0)</f>
        <v>0</v>
      </c>
      <c r="GB111" s="80" cm="1">
        <f t="array" aca="1" ref="GB111" ca="1">_xlfn.IFS(MID(BY111,2,1)="4",1,MID(BY111,2,1)="1",1,TRUE,0)</f>
        <v>0</v>
      </c>
      <c r="GC111" s="80" cm="1">
        <f t="array" aca="1" ref="GC111" ca="1">_xlfn.IFS(MID(BZ111,2,1)="4",1,MID(BZ111,2,1)="1",1,TRUE,0)</f>
        <v>0</v>
      </c>
      <c r="GD111" s="80" cm="1">
        <f t="array" aca="1" ref="GD111" ca="1">_xlfn.IFS(MID(CA111,2,1)="4",1,MID(CA111,2,1)="1",1,TRUE,0)</f>
        <v>0</v>
      </c>
      <c r="GE111" s="80" cm="1">
        <f t="array" aca="1" ref="GE111" ca="1">_xlfn.IFS(MID(CB111,2,1)="4",1,MID(CB111,2,1)="1",1,TRUE,0)</f>
        <v>0</v>
      </c>
      <c r="GF111" s="80" cm="1">
        <f t="array" aca="1" ref="GF111" ca="1">_xlfn.IFS(MID(CC111,2,1)="4",1,MID(CC111,2,1)="1",1,TRUE,0)</f>
        <v>0</v>
      </c>
      <c r="GG111" s="80" cm="1">
        <f t="array" aca="1" ref="GG111" ca="1">_xlfn.IFS(MID(CD111,2,1)="4",1,MID(CD111,2,1)="1",1,TRUE,0)</f>
        <v>0</v>
      </c>
      <c r="GH111" s="80" cm="1">
        <f t="array" aca="1" ref="GH111" ca="1">_xlfn.IFS(MID(CE111,2,1)="4",1,MID(CE111,2,1)="1",1,TRUE,0)</f>
        <v>0</v>
      </c>
      <c r="GI111" s="80" cm="1">
        <f t="array" aca="1" ref="GI111" ca="1">_xlfn.IFS(MID(CF111,2,1)="4",1,MID(CF111,2,1)="1",1,TRUE,0)</f>
        <v>0</v>
      </c>
      <c r="GJ111" s="80" cm="1">
        <f t="array" aca="1" ref="GJ111" ca="1">_xlfn.IFS(MID(CG111,2,1)="4",1,MID(CG111,2,1)="1",1,TRUE,0)</f>
        <v>0</v>
      </c>
      <c r="GK111" s="80" cm="1">
        <f t="array" aca="1" ref="GK111" ca="1">_xlfn.IFS(MID(CH111,2,1)="4",1,MID(CH111,2,1)="1",1,TRUE,0)</f>
        <v>0</v>
      </c>
      <c r="GL111" s="80" cm="1">
        <f t="array" aca="1" ref="GL111" ca="1">_xlfn.IFS(MID(CI111,2,1)="4",1,MID(CI111,2,1)="1",1,TRUE,0)</f>
        <v>0</v>
      </c>
      <c r="GM111" s="80" cm="1">
        <f t="array" aca="1" ref="GM111" ca="1">_xlfn.IFS(MID(CJ111,2,1)="4",1,MID(CJ111,2,1)="1",1,TRUE,0)</f>
        <v>0</v>
      </c>
      <c r="GN111" s="80" cm="1">
        <f t="array" aca="1" ref="GN111" ca="1">_xlfn.IFS(MID(CK111,2,1)="4",1,MID(CK111,2,1)="1",1,TRUE,0)</f>
        <v>0</v>
      </c>
      <c r="GO111" s="80" cm="1">
        <f t="array" aca="1" ref="GO111" ca="1">_xlfn.IFS(MID(CL111,2,1)="4",1,MID(CL111,2,1)="1",1,TRUE,0)</f>
        <v>0</v>
      </c>
      <c r="GP111" s="80" cm="1">
        <f t="array" aca="1" ref="GP111" ca="1">_xlfn.IFS(MID(CM111,2,1)="4",1,MID(CM111,2,1)="1",1,TRUE,0)</f>
        <v>0</v>
      </c>
      <c r="GQ111" s="80" cm="1">
        <f t="array" aca="1" ref="GQ111" ca="1">_xlfn.IFS(MID(CN111,2,1)="4",1,MID(CN111,2,1)="1",1,TRUE,0)</f>
        <v>0</v>
      </c>
      <c r="GR111" s="80" cm="1">
        <f t="array" aca="1" ref="GR111" ca="1">_xlfn.IFS(MID(CO111,2,1)="4",1,MID(CO111,2,1)="1",1,TRUE,0)</f>
        <v>0</v>
      </c>
      <c r="GS111" s="80" cm="1">
        <f t="array" aca="1" ref="GS111" ca="1">_xlfn.IFS(MID(CP111,2,1)="4",1,MID(CP111,2,1)="1",1,TRUE,0)</f>
        <v>0</v>
      </c>
      <c r="GT111" s="80" cm="1">
        <f t="array" aca="1" ref="GT111" ca="1">_xlfn.IFS(MID(CQ111,2,1)="4",1,MID(CQ111,2,1)="1",1,TRUE,0)</f>
        <v>0</v>
      </c>
      <c r="GU111" s="80" cm="1">
        <f t="array" aca="1" ref="GU111" ca="1">_xlfn.IFS(MID(CR111,2,1)="4",1,MID(CR111,2,1)="1",1,TRUE,0)</f>
        <v>0</v>
      </c>
      <c r="GV111" s="80" cm="1">
        <f t="array" aca="1" ref="GV111" ca="1">_xlfn.IFS(MID(CS111,2,1)="4",1,MID(CS111,2,1)="1",1,TRUE,0)</f>
        <v>0</v>
      </c>
      <c r="GW111" s="80" cm="1">
        <f t="array" aca="1" ref="GW111" ca="1">_xlfn.IFS(MID(CT111,2,1)="4",1,MID(CT111,2,1)="1",1,TRUE,0)</f>
        <v>0</v>
      </c>
      <c r="GX111" s="80" cm="1">
        <f t="array" aca="1" ref="GX111" ca="1">_xlfn.IFS(MID(CU111,2,1)="4",1,MID(CU111,2,1)="1",1,TRUE,0)</f>
        <v>0</v>
      </c>
      <c r="GY111" s="80" cm="1">
        <f t="array" aca="1" ref="GY111" ca="1">_xlfn.IFS(MID(CV111,2,1)="4",1,MID(CV111,2,1)="1",1,TRUE,0)</f>
        <v>0</v>
      </c>
      <c r="GZ111" s="80" cm="1">
        <f t="array" aca="1" ref="GZ111" ca="1">_xlfn.IFS(MID(CW111,2,1)="4",1,MID(CW111,2,1)="1",1,TRUE,0)</f>
        <v>0</v>
      </c>
      <c r="HA111" s="80" cm="1">
        <f t="array" aca="1" ref="HA111" ca="1">_xlfn.IFS(MID(CX111,2,1)="4",1,MID(CX111,2,1)="1",1,TRUE,0)</f>
        <v>0</v>
      </c>
      <c r="HB111" s="80" cm="1">
        <f t="array" aca="1" ref="HB111" ca="1">_xlfn.IFS(MID(CY111,2,1)="4",1,MID(CY111,2,1)="1",1,TRUE,0)</f>
        <v>0</v>
      </c>
      <c r="HC111" s="80" cm="1">
        <f t="array" aca="1" ref="HC111" ca="1">_xlfn.IFS(MID(CZ111,2,1)="4",1,MID(CZ111,2,1)="1",1,TRUE,0)</f>
        <v>0</v>
      </c>
      <c r="HD111" s="80" cm="1">
        <f t="array" aca="1" ref="HD111" ca="1">_xlfn.IFS(MID(DA111,2,1)="4",1,MID(DA111,2,1)="1",1,TRUE,0)</f>
        <v>0</v>
      </c>
      <c r="HE111" s="80" cm="1">
        <f t="array" aca="1" ref="HE111" ca="1">_xlfn.IFS(MID(DB111,2,1)="4",1,MID(DB111,2,1)="1",1,TRUE,0)</f>
        <v>0</v>
      </c>
      <c r="HF111" s="80" cm="1">
        <f t="array" aca="1" ref="HF111" ca="1">_xlfn.IFS(MID(DC111,2,1)="4",1,MID(DC111,2,1)="1",1,TRUE,0)</f>
        <v>0</v>
      </c>
      <c r="HG111" s="80" cm="1">
        <f t="array" aca="1" ref="HG111" ca="1">_xlfn.IFS(MID(DD111,2,1)="4",1,MID(DD111,2,1)="1",1,TRUE,0)</f>
        <v>0</v>
      </c>
      <c r="HH111" s="80" cm="1">
        <f t="array" aca="1" ref="HH111" ca="1">_xlfn.IFS(MID(DE111,2,1)="4",1,MID(DE111,2,1)="1",1,TRUE,0)</f>
        <v>0</v>
      </c>
      <c r="HI111" s="80" cm="1">
        <f t="array" aca="1" ref="HI111" ca="1">_xlfn.IFS(MID(DF111,2,1)="4",1,MID(DF111,2,1)="1",1,TRUE,0)</f>
        <v>0</v>
      </c>
      <c r="HJ111" s="80" cm="1">
        <f t="array" aca="1" ref="HJ111" ca="1">_xlfn.IFS(MID(DG111,2,1)="4",1,MID(DG111,2,1)="1",1,TRUE,0)</f>
        <v>0</v>
      </c>
      <c r="HK111" s="80" cm="1">
        <f t="array" aca="1" ref="HK111" ca="1">_xlfn.IFS(MID(DH111,2,1)="4",1,MID(DH111,2,1)="1",1,TRUE,0)</f>
        <v>0</v>
      </c>
      <c r="HL111" s="80" cm="1">
        <f t="array" aca="1" ref="HL111" ca="1">_xlfn.IFS(MID(DI111,2,1)="4",1,MID(DI111,2,1)="1",1,TRUE,0)</f>
        <v>0</v>
      </c>
    </row>
    <row r="112" spans="1:220" s="80" customFormat="1" ht="26" x14ac:dyDescent="0.2">
      <c r="A112" s="268">
        <v>115</v>
      </c>
      <c r="B112" s="269" t="s">
        <v>2458</v>
      </c>
      <c r="C112" s="269" t="s">
        <v>2463</v>
      </c>
      <c r="D112" s="270" t="s">
        <v>2522</v>
      </c>
      <c r="E112" s="250"/>
      <c r="G112" s="80">
        <v>10</v>
      </c>
      <c r="H112" s="280" t="str" cm="1">
        <f t="array" ref="H112">INDEX(コード化!$CG$5:$CQ$110,H$3-6,$G112)</f>
        <v>A000000</v>
      </c>
      <c r="I112" s="280" t="str" cm="1">
        <f t="array" ref="I112">INDEX(コード化!$CG$5:$CQ$110,I$3-6,$G112)</f>
        <v>A000000</v>
      </c>
      <c r="J112" s="280" t="str" cm="1">
        <f t="array" ref="J112">INDEX(コード化!$CG$5:$CQ$110,J$3-6,$G112)</f>
        <v>A000000</v>
      </c>
      <c r="K112" s="280" t="str" cm="1">
        <f t="array" ref="K112">INDEX(コード化!$CG$5:$CQ$110,K$3-6,$G112)</f>
        <v>A000000</v>
      </c>
      <c r="L112" s="280" t="str" cm="1">
        <f t="array" ref="L112">INDEX(コード化!$CG$5:$CQ$110,L$3-6,$G112)</f>
        <v>A000000</v>
      </c>
      <c r="M112" s="280" t="str" cm="1">
        <f t="array" ref="M112">INDEX(コード化!$CG$5:$CQ$110,M$3-6,$G112)</f>
        <v>A000000</v>
      </c>
      <c r="N112" s="280" t="str" cm="1">
        <f t="array" aca="1" ref="N112" ca="1">INDEX(コード化!$CG$5:$CQ$110,N$3-6,$G112)</f>
        <v>A000000</v>
      </c>
      <c r="O112" s="280" t="str" cm="1">
        <f t="array" aca="1" ref="O112" ca="1">INDEX(コード化!$CG$5:$CQ$110,O$3-6,$G112)</f>
        <v>A000000</v>
      </c>
      <c r="P112" s="280" t="str" cm="1">
        <f t="array" aca="1" ref="P112" ca="1">INDEX(コード化!$CG$5:$CQ$110,P$3-6,$G112)</f>
        <v>A000000</v>
      </c>
      <c r="Q112" s="280" t="str" cm="1">
        <f t="array" aca="1" ref="Q112" ca="1">INDEX(コード化!$CG$5:$CQ$110,Q$3-6,$G112)</f>
        <v>A000000</v>
      </c>
      <c r="R112" s="280" t="str" cm="1">
        <f t="array" aca="1" ref="R112" ca="1">INDEX(コード化!$CG$5:$CQ$110,R$3-6,$G112)</f>
        <v>A000000</v>
      </c>
      <c r="S112" s="280" t="str" cm="1">
        <f t="array" aca="1" ref="S112" ca="1">INDEX(コード化!$CG$5:$CQ$110,S$3-6,$G112)</f>
        <v>A000000</v>
      </c>
      <c r="T112" s="280" t="str" cm="1">
        <f t="array" aca="1" ref="T112" ca="1">INDEX(コード化!$CG$5:$CQ$110,T$3-6,$G112)</f>
        <v>A000000</v>
      </c>
      <c r="U112" s="280" t="str" cm="1">
        <f t="array" aca="1" ref="U112" ca="1">INDEX(コード化!$CG$5:$CQ$110,U$3-6,$G112)</f>
        <v>A000000</v>
      </c>
      <c r="V112" s="280" t="str" cm="1">
        <f t="array" aca="1" ref="V112" ca="1">INDEX(コード化!$CG$5:$CQ$110,V$3-6,$G112)</f>
        <v>A000000</v>
      </c>
      <c r="W112" s="280" t="str" cm="1">
        <f t="array" aca="1" ref="W112" ca="1">INDEX(コード化!$CG$5:$CQ$110,W$3-6,$G112)</f>
        <v>A000000</v>
      </c>
      <c r="X112" s="280" t="str" cm="1">
        <f t="array" aca="1" ref="X112" ca="1">INDEX(コード化!$CG$5:$CQ$110,X$3-6,$G112)</f>
        <v>A000000</v>
      </c>
      <c r="Y112" s="280" t="str" cm="1">
        <f t="array" aca="1" ref="Y112" ca="1">INDEX(コード化!$CG$5:$CQ$110,Y$3-6,$G112)</f>
        <v>A000000</v>
      </c>
      <c r="Z112" s="280" t="str" cm="1">
        <f t="array" aca="1" ref="Z112" ca="1">INDEX(コード化!$CG$5:$CQ$110,Z$3-6,$G112)</f>
        <v>A000000</v>
      </c>
      <c r="AA112" s="280" t="str" cm="1">
        <f t="array" aca="1" ref="AA112" ca="1">INDEX(コード化!$CG$5:$CQ$110,AA$3-6,$G112)</f>
        <v>A000000</v>
      </c>
      <c r="AB112" s="280" t="str" cm="1">
        <f t="array" aca="1" ref="AB112" ca="1">INDEX(コード化!$CG$5:$CQ$110,AB$3-6,$G112)</f>
        <v>A000000</v>
      </c>
      <c r="AC112" s="280" t="str" cm="1">
        <f t="array" aca="1" ref="AC112" ca="1">INDEX(コード化!$CG$5:$CQ$110,AC$3-6,$G112)</f>
        <v>A000000</v>
      </c>
      <c r="AD112" s="280" t="str" cm="1">
        <f t="array" aca="1" ref="AD112" ca="1">INDEX(コード化!$CG$5:$CQ$110,AD$3-6,$G112)</f>
        <v>A000000</v>
      </c>
      <c r="AE112" s="280" t="str" cm="1">
        <f t="array" aca="1" ref="AE112" ca="1">INDEX(コード化!$CG$5:$CQ$110,AE$3-6,$G112)</f>
        <v>A000000</v>
      </c>
      <c r="AF112" s="280" t="str" cm="1">
        <f t="array" aca="1" ref="AF112" ca="1">INDEX(コード化!$CG$5:$CQ$110,AF$3-6,$G112)</f>
        <v>A000000</v>
      </c>
      <c r="AG112" s="280" t="str" cm="1">
        <f t="array" aca="1" ref="AG112" ca="1">INDEX(コード化!$CG$5:$CQ$110,AG$3-6,$G112)</f>
        <v>A000000</v>
      </c>
      <c r="AH112" s="280" t="str" cm="1">
        <f t="array" aca="1" ref="AH112" ca="1">INDEX(コード化!$CG$5:$CQ$110,AH$3-6,$G112)</f>
        <v>A000000</v>
      </c>
      <c r="AI112" s="280" t="str" cm="1">
        <f t="array" aca="1" ref="AI112" ca="1">INDEX(コード化!$CG$5:$CQ$110,AI$3-6,$G112)</f>
        <v>A000000</v>
      </c>
      <c r="AJ112" s="280" t="str" cm="1">
        <f t="array" aca="1" ref="AJ112" ca="1">INDEX(コード化!$CG$5:$CQ$110,AJ$3-6,$G112)</f>
        <v>A000000</v>
      </c>
      <c r="AK112" s="280" t="str" cm="1">
        <f t="array" aca="1" ref="AK112" ca="1">INDEX(コード化!$CG$5:$CQ$110,AK$3-6,$G112)</f>
        <v>A000000</v>
      </c>
      <c r="AL112" s="280" t="str" cm="1">
        <f t="array" aca="1" ref="AL112" ca="1">INDEX(コード化!$CG$5:$CQ$110,AL$3-6,$G112)</f>
        <v>A000000</v>
      </c>
      <c r="AM112" s="280" t="str" cm="1">
        <f t="array" aca="1" ref="AM112" ca="1">INDEX(コード化!$CG$5:$CQ$110,AM$3-6,$G112)</f>
        <v>A000000</v>
      </c>
      <c r="AN112" s="280" t="str" cm="1">
        <f t="array" aca="1" ref="AN112" ca="1">INDEX(コード化!$CG$5:$CQ$110,AN$3-6,$G112)</f>
        <v>A000000</v>
      </c>
      <c r="AO112" s="280" t="str" cm="1">
        <f t="array" aca="1" ref="AO112" ca="1">INDEX(コード化!$CG$5:$CQ$110,AO$3-6,$G112)</f>
        <v>A000000</v>
      </c>
      <c r="AP112" s="280" t="str" cm="1">
        <f t="array" aca="1" ref="AP112" ca="1">INDEX(コード化!$CG$5:$CQ$110,AP$3-6,$G112)</f>
        <v>A000000</v>
      </c>
      <c r="AQ112" s="280" t="str" cm="1">
        <f t="array" aca="1" ref="AQ112" ca="1">INDEX(コード化!$CG$5:$CQ$110,AQ$3-6,$G112)</f>
        <v>A000000</v>
      </c>
      <c r="AR112" s="280" t="str" cm="1">
        <f t="array" aca="1" ref="AR112" ca="1">INDEX(コード化!$CG$5:$CQ$110,AR$3-6,$G112)</f>
        <v>A000000</v>
      </c>
      <c r="AS112" s="280" t="str" cm="1">
        <f t="array" aca="1" ref="AS112" ca="1">INDEX(コード化!$CG$5:$CQ$110,AS$3-6,$G112)</f>
        <v>A000000</v>
      </c>
      <c r="AT112" s="280" t="str" cm="1">
        <f t="array" aca="1" ref="AT112" ca="1">INDEX(コード化!$CG$5:$CQ$110,AT$3-6,$G112)</f>
        <v>A000000</v>
      </c>
      <c r="AU112" s="280" t="str" cm="1">
        <f t="array" aca="1" ref="AU112" ca="1">INDEX(コード化!$CG$5:$CQ$110,AU$3-6,$G112)</f>
        <v>A000000</v>
      </c>
      <c r="AV112" s="280" t="str" cm="1">
        <f t="array" aca="1" ref="AV112" ca="1">INDEX(コード化!$CG$5:$CQ$110,AV$3-6,$G112)</f>
        <v>A000000</v>
      </c>
      <c r="AW112" s="280" t="str" cm="1">
        <f t="array" aca="1" ref="AW112" ca="1">INDEX(コード化!$CG$5:$CQ$110,AW$3-6,$G112)</f>
        <v>A000000</v>
      </c>
      <c r="AX112" s="280" t="str" cm="1">
        <f t="array" aca="1" ref="AX112" ca="1">INDEX(コード化!$CG$5:$CQ$110,AX$3-6,$G112)</f>
        <v>A000000</v>
      </c>
      <c r="AY112" s="280" t="str" cm="1">
        <f t="array" aca="1" ref="AY112" ca="1">INDEX(コード化!$CG$5:$CQ$110,AY$3-6,$G112)</f>
        <v>A000000</v>
      </c>
      <c r="AZ112" s="280" t="str" cm="1">
        <f t="array" aca="1" ref="AZ112" ca="1">INDEX(コード化!$CG$5:$CQ$110,AZ$3-6,$G112)</f>
        <v>A000000</v>
      </c>
      <c r="BA112" s="280" t="str" cm="1">
        <f t="array" aca="1" ref="BA112" ca="1">INDEX(コード化!$CG$5:$CQ$110,BA$3-6,$G112)</f>
        <v>A000000</v>
      </c>
      <c r="BB112" s="280" t="str" cm="1">
        <f t="array" aca="1" ref="BB112" ca="1">INDEX(コード化!$CG$5:$CQ$110,BB$3-6,$G112)</f>
        <v>A000000</v>
      </c>
      <c r="BC112" s="280" t="str" cm="1">
        <f t="array" aca="1" ref="BC112" ca="1">INDEX(コード化!$CG$5:$CQ$110,BC$3-6,$G112)</f>
        <v>A000000</v>
      </c>
      <c r="BD112" s="280" t="str" cm="1">
        <f t="array" aca="1" ref="BD112" ca="1">INDEX(コード化!$CG$5:$CQ$110,BD$3-6,$G112)</f>
        <v>A000000</v>
      </c>
      <c r="BE112" s="280" t="str" cm="1">
        <f t="array" aca="1" ref="BE112" ca="1">INDEX(コード化!$CG$5:$CQ$110,BE$3-6,$G112)</f>
        <v>A000000</v>
      </c>
      <c r="BF112" s="280" t="str" cm="1">
        <f t="array" aca="1" ref="BF112" ca="1">INDEX(コード化!$CG$5:$CQ$110,BF$3-6,$G112)</f>
        <v>A000000</v>
      </c>
      <c r="BG112" s="280" t="str" cm="1">
        <f t="array" aca="1" ref="BG112" ca="1">INDEX(コード化!$CG$5:$CQ$110,BG$3-6,$G112)</f>
        <v>A000000</v>
      </c>
      <c r="BH112" s="280" t="str" cm="1">
        <f t="array" aca="1" ref="BH112" ca="1">INDEX(コード化!$CG$5:$CQ$110,BH$3-6,$G112)</f>
        <v>A000000</v>
      </c>
      <c r="BI112" s="280" t="str" cm="1">
        <f t="array" aca="1" ref="BI112" ca="1">INDEX(コード化!$CG$5:$CQ$110,BI$3-6,$G112)</f>
        <v>A000000</v>
      </c>
      <c r="BJ112" s="280" t="str" cm="1">
        <f t="array" aca="1" ref="BJ112" ca="1">INDEX(コード化!$CG$5:$CQ$110,BJ$3-6,$G112)</f>
        <v>A000000</v>
      </c>
      <c r="BK112" s="280" t="str" cm="1">
        <f t="array" aca="1" ref="BK112" ca="1">INDEX(コード化!$CG$5:$CQ$110,BK$3-6,$G112)</f>
        <v>A000000</v>
      </c>
      <c r="BL112" s="280" t="str" cm="1">
        <f t="array" aca="1" ref="BL112" ca="1">INDEX(コード化!$CG$5:$CQ$110,BL$3-6,$G112)</f>
        <v>A000000</v>
      </c>
      <c r="BM112" s="280" t="str" cm="1">
        <f t="array" aca="1" ref="BM112" ca="1">INDEX(コード化!$CG$5:$CQ$110,BM$3-6,$G112)</f>
        <v>A000000</v>
      </c>
      <c r="BN112" s="280" t="str" cm="1">
        <f t="array" aca="1" ref="BN112" ca="1">INDEX(コード化!$CG$5:$CQ$110,BN$3-6,$G112)</f>
        <v>A000000</v>
      </c>
      <c r="BO112" s="280" t="str" cm="1">
        <f t="array" aca="1" ref="BO112" ca="1">INDEX(コード化!$CG$5:$CQ$110,BO$3-6,$G112)</f>
        <v>A000000</v>
      </c>
      <c r="BP112" s="280" t="str" cm="1">
        <f t="array" aca="1" ref="BP112" ca="1">INDEX(コード化!$CG$5:$CQ$110,BP$3-6,$G112)</f>
        <v>A000000</v>
      </c>
      <c r="BQ112" s="280" t="str" cm="1">
        <f t="array" aca="1" ref="BQ112" ca="1">INDEX(コード化!$CG$5:$CQ$110,BQ$3-6,$G112)</f>
        <v>A000000</v>
      </c>
      <c r="BR112" s="280" t="str" cm="1">
        <f t="array" aca="1" ref="BR112" ca="1">INDEX(コード化!$CG$5:$CQ$110,BR$3-6,$G112)</f>
        <v>A000000</v>
      </c>
      <c r="BS112" s="280" t="str" cm="1">
        <f t="array" aca="1" ref="BS112" ca="1">INDEX(コード化!$CG$5:$CQ$110,BS$3-6,$G112)</f>
        <v>A000000</v>
      </c>
      <c r="BT112" s="280" t="str" cm="1">
        <f t="array" aca="1" ref="BT112" ca="1">INDEX(コード化!$CG$5:$CQ$110,BT$3-6,$G112)</f>
        <v>A000000</v>
      </c>
      <c r="BU112" s="280" t="str" cm="1">
        <f t="array" aca="1" ref="BU112" ca="1">INDEX(コード化!$CG$5:$CQ$110,BU$3-6,$G112)</f>
        <v>A000000</v>
      </c>
      <c r="BV112" s="280" t="str" cm="1">
        <f t="array" aca="1" ref="BV112" ca="1">INDEX(コード化!$CG$5:$CQ$110,BV$3-6,$G112)</f>
        <v>A000000</v>
      </c>
      <c r="BW112" s="280" t="str" cm="1">
        <f t="array" aca="1" ref="BW112" ca="1">INDEX(コード化!$CG$5:$CQ$110,BW$3-6,$G112)</f>
        <v>A000000</v>
      </c>
      <c r="BX112" s="280" t="str" cm="1">
        <f t="array" aca="1" ref="BX112" ca="1">INDEX(コード化!$CG$5:$CQ$110,BX$3-6,$G112)</f>
        <v>A000000</v>
      </c>
      <c r="BY112" s="280" t="str" cm="1">
        <f t="array" aca="1" ref="BY112" ca="1">INDEX(コード化!$CG$5:$CQ$110,BY$3-6,$G112)</f>
        <v>A000000</v>
      </c>
      <c r="BZ112" s="280" t="str" cm="1">
        <f t="array" aca="1" ref="BZ112" ca="1">INDEX(コード化!$CG$5:$CQ$110,BZ$3-6,$G112)</f>
        <v>A000000</v>
      </c>
      <c r="CA112" s="280" t="str" cm="1">
        <f t="array" aca="1" ref="CA112" ca="1">INDEX(コード化!$CG$5:$CQ$110,CA$3-6,$G112)</f>
        <v>A000000</v>
      </c>
      <c r="CB112" s="280" t="str" cm="1">
        <f t="array" aca="1" ref="CB112" ca="1">INDEX(コード化!$CG$5:$CQ$110,CB$3-6,$G112)</f>
        <v>A000000</v>
      </c>
      <c r="CC112" s="280" t="str" cm="1">
        <f t="array" aca="1" ref="CC112" ca="1">INDEX(コード化!$CG$5:$CQ$110,CC$3-6,$G112)</f>
        <v>A000000</v>
      </c>
      <c r="CD112" s="280" t="str" cm="1">
        <f t="array" aca="1" ref="CD112" ca="1">INDEX(コード化!$CG$5:$CQ$110,CD$3-6,$G112)</f>
        <v>A000000</v>
      </c>
      <c r="CE112" s="280" t="str" cm="1">
        <f t="array" aca="1" ref="CE112" ca="1">INDEX(コード化!$CG$5:$CQ$110,CE$3-6,$G112)</f>
        <v>A000000</v>
      </c>
      <c r="CF112" s="280" t="str" cm="1">
        <f t="array" aca="1" ref="CF112" ca="1">INDEX(コード化!$CG$5:$CQ$110,CF$3-6,$G112)</f>
        <v>A000000</v>
      </c>
      <c r="CG112" s="280" t="str" cm="1">
        <f t="array" aca="1" ref="CG112" ca="1">INDEX(コード化!$CG$5:$CQ$110,CG$3-6,$G112)</f>
        <v>A000000</v>
      </c>
      <c r="CH112" s="280" t="str" cm="1">
        <f t="array" aca="1" ref="CH112" ca="1">INDEX(コード化!$CG$5:$CQ$110,CH$3-6,$G112)</f>
        <v>A000000</v>
      </c>
      <c r="CI112" s="280" t="str" cm="1">
        <f t="array" aca="1" ref="CI112" ca="1">INDEX(コード化!$CG$5:$CQ$110,CI$3-6,$G112)</f>
        <v>A000000</v>
      </c>
      <c r="CJ112" s="280" t="str" cm="1">
        <f t="array" aca="1" ref="CJ112" ca="1">INDEX(コード化!$CG$5:$CQ$110,CJ$3-6,$G112)</f>
        <v>A000000</v>
      </c>
      <c r="CK112" s="280" t="str" cm="1">
        <f t="array" aca="1" ref="CK112" ca="1">INDEX(コード化!$CG$5:$CQ$110,CK$3-6,$G112)</f>
        <v>A000000</v>
      </c>
      <c r="CL112" s="280" t="str" cm="1">
        <f t="array" aca="1" ref="CL112" ca="1">INDEX(コード化!$CG$5:$CQ$110,CL$3-6,$G112)</f>
        <v>A000000</v>
      </c>
      <c r="CM112" s="280" t="str" cm="1">
        <f t="array" aca="1" ref="CM112" ca="1">INDEX(コード化!$CG$5:$CQ$110,CM$3-6,$G112)</f>
        <v>A000000</v>
      </c>
      <c r="CN112" s="280" t="str" cm="1">
        <f t="array" aca="1" ref="CN112" ca="1">INDEX(コード化!$CG$5:$CQ$110,CN$3-6,$G112)</f>
        <v>A000000</v>
      </c>
      <c r="CO112" s="280" t="str" cm="1">
        <f t="array" aca="1" ref="CO112" ca="1">INDEX(コード化!$CG$5:$CQ$110,CO$3-6,$G112)</f>
        <v>A000000</v>
      </c>
      <c r="CP112" s="280" t="str" cm="1">
        <f t="array" aca="1" ref="CP112" ca="1">INDEX(コード化!$CG$5:$CQ$110,CP$3-6,$G112)</f>
        <v>A000000</v>
      </c>
      <c r="CQ112" s="280" t="str" cm="1">
        <f t="array" aca="1" ref="CQ112" ca="1">INDEX(コード化!$CG$5:$CQ$110,CQ$3-6,$G112)</f>
        <v>A000000</v>
      </c>
      <c r="CR112" s="280" t="str" cm="1">
        <f t="array" aca="1" ref="CR112" ca="1">INDEX(コード化!$CG$5:$CQ$110,CR$3-6,$G112)</f>
        <v>A000000</v>
      </c>
      <c r="CS112" s="280" t="str" cm="1">
        <f t="array" aca="1" ref="CS112" ca="1">INDEX(コード化!$CG$5:$CQ$110,CS$3-6,$G112)</f>
        <v>A000000</v>
      </c>
      <c r="CT112" s="280" t="str" cm="1">
        <f t="array" aca="1" ref="CT112" ca="1">INDEX(コード化!$CG$5:$CQ$110,CT$3-6,$G112)</f>
        <v>A000000</v>
      </c>
      <c r="CU112" s="280" t="str" cm="1">
        <f t="array" aca="1" ref="CU112" ca="1">INDEX(コード化!$CG$5:$CQ$110,CU$3-6,$G112)</f>
        <v>A000000</v>
      </c>
      <c r="CV112" s="280" t="str" cm="1">
        <f t="array" aca="1" ref="CV112" ca="1">INDEX(コード化!$CG$5:$CQ$110,CV$3-6,$G112)</f>
        <v>A000000</v>
      </c>
      <c r="CW112" s="280" t="str" cm="1">
        <f t="array" aca="1" ref="CW112" ca="1">INDEX(コード化!$CG$5:$CQ$110,CW$3-6,$G112)</f>
        <v>A000000</v>
      </c>
      <c r="CX112" s="280" t="str" cm="1">
        <f t="array" aca="1" ref="CX112" ca="1">INDEX(コード化!$CG$5:$CQ$110,CX$3-6,$G112)</f>
        <v>A000000</v>
      </c>
      <c r="CY112" s="280" t="str" cm="1">
        <f t="array" aca="1" ref="CY112" ca="1">INDEX(コード化!$CG$5:$CQ$110,CY$3-6,$G112)</f>
        <v>A000000</v>
      </c>
      <c r="CZ112" s="280" t="str" cm="1">
        <f t="array" aca="1" ref="CZ112" ca="1">INDEX(コード化!$CG$5:$CQ$110,CZ$3-6,$G112)</f>
        <v>A000000</v>
      </c>
      <c r="DA112" s="280" t="str" cm="1">
        <f t="array" aca="1" ref="DA112" ca="1">INDEX(コード化!$CG$5:$CQ$110,DA$3-6,$G112)</f>
        <v>A000000</v>
      </c>
      <c r="DB112" s="280" t="str" cm="1">
        <f t="array" aca="1" ref="DB112" ca="1">INDEX(コード化!$CG$5:$CQ$110,DB$3-6,$G112)</f>
        <v>A000000</v>
      </c>
      <c r="DC112" s="280" t="str" cm="1">
        <f t="array" aca="1" ref="DC112" ca="1">INDEX(コード化!$CG$5:$CQ$110,DC$3-6,$G112)</f>
        <v>A000000</v>
      </c>
      <c r="DD112" s="280" t="str" cm="1">
        <f t="array" aca="1" ref="DD112" ca="1">INDEX(コード化!$CG$5:$CQ$110,DD$3-6,$G112)</f>
        <v>A000000</v>
      </c>
      <c r="DE112" s="280" t="str" cm="1">
        <f t="array" aca="1" ref="DE112" ca="1">INDEX(コード化!$CG$5:$CQ$110,DE$3-6,$G112)</f>
        <v>A000000</v>
      </c>
      <c r="DF112" s="280" t="str" cm="1">
        <f t="array" aca="1" ref="DF112" ca="1">INDEX(コード化!$CG$5:$CQ$110,DF$3-6,$G112)</f>
        <v>A000000</v>
      </c>
      <c r="DG112" s="280" t="str" cm="1">
        <f t="array" aca="1" ref="DG112" ca="1">INDEX(コード化!$CG$5:$CQ$110,DG$3-6,$G112)</f>
        <v>A000000</v>
      </c>
      <c r="DH112" s="280" t="str" cm="1">
        <f t="array" aca="1" ref="DH112" ca="1">INDEX(コード化!$CG$5:$CQ$110,DH$3-6,$G112)</f>
        <v>A000000</v>
      </c>
      <c r="DI112" s="280" t="str" cm="1">
        <f t="array" aca="1" ref="DI112" ca="1">INDEX(コード化!$CG$5:$CQ$110,DI$3-6,$G112)</f>
        <v>A000000</v>
      </c>
      <c r="DK112" s="80">
        <f>IF(MID(H112,3,1)="2",1,0)</f>
        <v>0</v>
      </c>
      <c r="DL112" s="80">
        <f t="shared" ref="DL112:FW112" si="84">IF(MID(I112,3,1)="2",1,0)</f>
        <v>0</v>
      </c>
      <c r="DM112" s="80">
        <f t="shared" si="84"/>
        <v>0</v>
      </c>
      <c r="DN112" s="80">
        <f t="shared" si="84"/>
        <v>0</v>
      </c>
      <c r="DO112" s="80">
        <f t="shared" si="84"/>
        <v>0</v>
      </c>
      <c r="DP112" s="80">
        <f t="shared" si="84"/>
        <v>0</v>
      </c>
      <c r="DQ112" s="80">
        <f t="shared" ca="1" si="84"/>
        <v>0</v>
      </c>
      <c r="DR112" s="80">
        <f t="shared" ca="1" si="84"/>
        <v>0</v>
      </c>
      <c r="DS112" s="80">
        <f t="shared" ca="1" si="84"/>
        <v>0</v>
      </c>
      <c r="DT112" s="80">
        <f t="shared" ca="1" si="84"/>
        <v>0</v>
      </c>
      <c r="DU112" s="80">
        <f t="shared" ca="1" si="84"/>
        <v>0</v>
      </c>
      <c r="DV112" s="80">
        <f t="shared" ca="1" si="84"/>
        <v>0</v>
      </c>
      <c r="DW112" s="80">
        <f t="shared" ca="1" si="84"/>
        <v>0</v>
      </c>
      <c r="DX112" s="80">
        <f t="shared" ca="1" si="84"/>
        <v>0</v>
      </c>
      <c r="DY112" s="80">
        <f t="shared" ca="1" si="84"/>
        <v>0</v>
      </c>
      <c r="DZ112" s="80">
        <f t="shared" ca="1" si="84"/>
        <v>0</v>
      </c>
      <c r="EA112" s="80">
        <f t="shared" ca="1" si="84"/>
        <v>0</v>
      </c>
      <c r="EB112" s="80">
        <f t="shared" ca="1" si="84"/>
        <v>0</v>
      </c>
      <c r="EC112" s="80">
        <f t="shared" ca="1" si="84"/>
        <v>0</v>
      </c>
      <c r="ED112" s="80">
        <f t="shared" ca="1" si="84"/>
        <v>0</v>
      </c>
      <c r="EE112" s="80">
        <f t="shared" ca="1" si="84"/>
        <v>0</v>
      </c>
      <c r="EF112" s="80">
        <f t="shared" ca="1" si="84"/>
        <v>0</v>
      </c>
      <c r="EG112" s="80">
        <f t="shared" ca="1" si="84"/>
        <v>0</v>
      </c>
      <c r="EH112" s="80">
        <f t="shared" ca="1" si="84"/>
        <v>0</v>
      </c>
      <c r="EI112" s="80">
        <f t="shared" ca="1" si="84"/>
        <v>0</v>
      </c>
      <c r="EJ112" s="80">
        <f t="shared" ca="1" si="84"/>
        <v>0</v>
      </c>
      <c r="EK112" s="80">
        <f t="shared" ca="1" si="84"/>
        <v>0</v>
      </c>
      <c r="EL112" s="80">
        <f t="shared" ca="1" si="84"/>
        <v>0</v>
      </c>
      <c r="EM112" s="80">
        <f t="shared" ca="1" si="84"/>
        <v>0</v>
      </c>
      <c r="EN112" s="80">
        <f t="shared" ca="1" si="84"/>
        <v>0</v>
      </c>
      <c r="EO112" s="80">
        <f t="shared" ca="1" si="84"/>
        <v>0</v>
      </c>
      <c r="EP112" s="80">
        <f t="shared" ca="1" si="84"/>
        <v>0</v>
      </c>
      <c r="EQ112" s="80">
        <f t="shared" ca="1" si="84"/>
        <v>0</v>
      </c>
      <c r="ER112" s="80">
        <f t="shared" ca="1" si="84"/>
        <v>0</v>
      </c>
      <c r="ES112" s="80">
        <f t="shared" ca="1" si="84"/>
        <v>0</v>
      </c>
      <c r="ET112" s="80">
        <f t="shared" ca="1" si="84"/>
        <v>0</v>
      </c>
      <c r="EU112" s="80">
        <f t="shared" ca="1" si="84"/>
        <v>0</v>
      </c>
      <c r="EV112" s="80">
        <f t="shared" ca="1" si="84"/>
        <v>0</v>
      </c>
      <c r="EW112" s="80">
        <f t="shared" ca="1" si="84"/>
        <v>0</v>
      </c>
      <c r="EX112" s="80">
        <f t="shared" ca="1" si="84"/>
        <v>0</v>
      </c>
      <c r="EY112" s="80">
        <f t="shared" ca="1" si="84"/>
        <v>0</v>
      </c>
      <c r="EZ112" s="80">
        <f t="shared" ca="1" si="84"/>
        <v>0</v>
      </c>
      <c r="FA112" s="80">
        <f t="shared" ca="1" si="84"/>
        <v>0</v>
      </c>
      <c r="FB112" s="80">
        <f t="shared" ca="1" si="84"/>
        <v>0</v>
      </c>
      <c r="FC112" s="80">
        <f t="shared" ca="1" si="84"/>
        <v>0</v>
      </c>
      <c r="FD112" s="80">
        <f t="shared" ca="1" si="84"/>
        <v>0</v>
      </c>
      <c r="FE112" s="80">
        <f t="shared" ca="1" si="84"/>
        <v>0</v>
      </c>
      <c r="FF112" s="80">
        <f t="shared" ca="1" si="84"/>
        <v>0</v>
      </c>
      <c r="FG112" s="80">
        <f t="shared" ca="1" si="84"/>
        <v>0</v>
      </c>
      <c r="FH112" s="80">
        <f t="shared" ca="1" si="84"/>
        <v>0</v>
      </c>
      <c r="FI112" s="80">
        <f t="shared" ca="1" si="84"/>
        <v>0</v>
      </c>
      <c r="FJ112" s="80">
        <f t="shared" ca="1" si="84"/>
        <v>0</v>
      </c>
      <c r="FK112" s="80">
        <f t="shared" ca="1" si="84"/>
        <v>0</v>
      </c>
      <c r="FL112" s="80">
        <f t="shared" ca="1" si="84"/>
        <v>0</v>
      </c>
      <c r="FM112" s="80">
        <f t="shared" ca="1" si="84"/>
        <v>0</v>
      </c>
      <c r="FN112" s="80">
        <f t="shared" ca="1" si="84"/>
        <v>0</v>
      </c>
      <c r="FO112" s="80">
        <f t="shared" ca="1" si="84"/>
        <v>0</v>
      </c>
      <c r="FP112" s="80">
        <f t="shared" ca="1" si="84"/>
        <v>0</v>
      </c>
      <c r="FQ112" s="80">
        <f t="shared" ca="1" si="84"/>
        <v>0</v>
      </c>
      <c r="FR112" s="80">
        <f t="shared" ca="1" si="84"/>
        <v>0</v>
      </c>
      <c r="FS112" s="80">
        <f t="shared" ca="1" si="84"/>
        <v>0</v>
      </c>
      <c r="FT112" s="80">
        <f t="shared" ca="1" si="84"/>
        <v>0</v>
      </c>
      <c r="FU112" s="80">
        <f t="shared" ca="1" si="84"/>
        <v>0</v>
      </c>
      <c r="FV112" s="80">
        <f t="shared" ca="1" si="84"/>
        <v>0</v>
      </c>
      <c r="FW112" s="80">
        <f t="shared" ca="1" si="84"/>
        <v>0</v>
      </c>
      <c r="FX112" s="80">
        <f t="shared" ref="FX112:HL112" ca="1" si="85">IF(MID(BU112,3,1)="2",1,0)</f>
        <v>0</v>
      </c>
      <c r="FY112" s="80">
        <f t="shared" ca="1" si="85"/>
        <v>0</v>
      </c>
      <c r="FZ112" s="80">
        <f t="shared" ca="1" si="85"/>
        <v>0</v>
      </c>
      <c r="GA112" s="80">
        <f t="shared" ca="1" si="85"/>
        <v>0</v>
      </c>
      <c r="GB112" s="80">
        <f t="shared" ca="1" si="85"/>
        <v>0</v>
      </c>
      <c r="GC112" s="80">
        <f t="shared" ca="1" si="85"/>
        <v>0</v>
      </c>
      <c r="GD112" s="80">
        <f t="shared" ca="1" si="85"/>
        <v>0</v>
      </c>
      <c r="GE112" s="80">
        <f t="shared" ca="1" si="85"/>
        <v>0</v>
      </c>
      <c r="GF112" s="80">
        <f t="shared" ca="1" si="85"/>
        <v>0</v>
      </c>
      <c r="GG112" s="80">
        <f t="shared" ca="1" si="85"/>
        <v>0</v>
      </c>
      <c r="GH112" s="80">
        <f t="shared" ca="1" si="85"/>
        <v>0</v>
      </c>
      <c r="GI112" s="80">
        <f t="shared" ca="1" si="85"/>
        <v>0</v>
      </c>
      <c r="GJ112" s="80">
        <f t="shared" ca="1" si="85"/>
        <v>0</v>
      </c>
      <c r="GK112" s="80">
        <f t="shared" ca="1" si="85"/>
        <v>0</v>
      </c>
      <c r="GL112" s="80">
        <f t="shared" ca="1" si="85"/>
        <v>0</v>
      </c>
      <c r="GM112" s="80">
        <f t="shared" ca="1" si="85"/>
        <v>0</v>
      </c>
      <c r="GN112" s="80">
        <f t="shared" ca="1" si="85"/>
        <v>0</v>
      </c>
      <c r="GO112" s="80">
        <f t="shared" ca="1" si="85"/>
        <v>0</v>
      </c>
      <c r="GP112" s="80">
        <f t="shared" ca="1" si="85"/>
        <v>0</v>
      </c>
      <c r="GQ112" s="80">
        <f t="shared" ca="1" si="85"/>
        <v>0</v>
      </c>
      <c r="GR112" s="80">
        <f t="shared" ca="1" si="85"/>
        <v>0</v>
      </c>
      <c r="GS112" s="80">
        <f t="shared" ca="1" si="85"/>
        <v>0</v>
      </c>
      <c r="GT112" s="80">
        <f t="shared" ca="1" si="85"/>
        <v>0</v>
      </c>
      <c r="GU112" s="80">
        <f t="shared" ca="1" si="85"/>
        <v>0</v>
      </c>
      <c r="GV112" s="80">
        <f t="shared" ca="1" si="85"/>
        <v>0</v>
      </c>
      <c r="GW112" s="80">
        <f t="shared" ca="1" si="85"/>
        <v>0</v>
      </c>
      <c r="GX112" s="80">
        <f t="shared" ca="1" si="85"/>
        <v>0</v>
      </c>
      <c r="GY112" s="80">
        <f t="shared" ca="1" si="85"/>
        <v>0</v>
      </c>
      <c r="GZ112" s="80">
        <f t="shared" ca="1" si="85"/>
        <v>0</v>
      </c>
      <c r="HA112" s="80">
        <f t="shared" ca="1" si="85"/>
        <v>0</v>
      </c>
      <c r="HB112" s="80">
        <f t="shared" ca="1" si="85"/>
        <v>0</v>
      </c>
      <c r="HC112" s="80">
        <f t="shared" ca="1" si="85"/>
        <v>0</v>
      </c>
      <c r="HD112" s="80">
        <f t="shared" ca="1" si="85"/>
        <v>0</v>
      </c>
      <c r="HE112" s="80">
        <f t="shared" ca="1" si="85"/>
        <v>0</v>
      </c>
      <c r="HF112" s="80">
        <f t="shared" ca="1" si="85"/>
        <v>0</v>
      </c>
      <c r="HG112" s="80">
        <f t="shared" ca="1" si="85"/>
        <v>0</v>
      </c>
      <c r="HH112" s="80">
        <f t="shared" ca="1" si="85"/>
        <v>0</v>
      </c>
      <c r="HI112" s="80">
        <f t="shared" ca="1" si="85"/>
        <v>0</v>
      </c>
      <c r="HJ112" s="80">
        <f t="shared" ca="1" si="85"/>
        <v>0</v>
      </c>
      <c r="HK112" s="80">
        <f t="shared" ca="1" si="85"/>
        <v>0</v>
      </c>
      <c r="HL112" s="80">
        <f t="shared" ca="1" si="85"/>
        <v>0</v>
      </c>
    </row>
    <row r="113" spans="1:220" s="80" customFormat="1" ht="26" x14ac:dyDescent="0.2">
      <c r="A113" s="268">
        <v>116</v>
      </c>
      <c r="B113" s="269" t="s">
        <v>2458</v>
      </c>
      <c r="C113" s="269" t="s">
        <v>2463</v>
      </c>
      <c r="D113" s="270" t="s">
        <v>2523</v>
      </c>
      <c r="E113" s="250"/>
      <c r="G113" s="80">
        <v>10</v>
      </c>
      <c r="H113" s="280" t="str" cm="1">
        <f t="array" ref="H113">INDEX(コード化!$CG$5:$CQ$110,H$3-6,$G113)</f>
        <v>A000000</v>
      </c>
      <c r="I113" s="280" t="str" cm="1">
        <f t="array" ref="I113">INDEX(コード化!$CG$5:$CQ$110,I$3-6,$G113)</f>
        <v>A000000</v>
      </c>
      <c r="J113" s="280" t="str" cm="1">
        <f t="array" ref="J113">INDEX(コード化!$CG$5:$CQ$110,J$3-6,$G113)</f>
        <v>A000000</v>
      </c>
      <c r="K113" s="280" t="str" cm="1">
        <f t="array" ref="K113">INDEX(コード化!$CG$5:$CQ$110,K$3-6,$G113)</f>
        <v>A000000</v>
      </c>
      <c r="L113" s="280" t="str" cm="1">
        <f t="array" ref="L113">INDEX(コード化!$CG$5:$CQ$110,L$3-6,$G113)</f>
        <v>A000000</v>
      </c>
      <c r="M113" s="280" t="str" cm="1">
        <f t="array" ref="M113">INDEX(コード化!$CG$5:$CQ$110,M$3-6,$G113)</f>
        <v>A000000</v>
      </c>
      <c r="N113" s="280" t="str" cm="1">
        <f t="array" aca="1" ref="N113" ca="1">INDEX(コード化!$CG$5:$CQ$110,N$3-6,$G113)</f>
        <v>A000000</v>
      </c>
      <c r="O113" s="280" t="str" cm="1">
        <f t="array" aca="1" ref="O113" ca="1">INDEX(コード化!$CG$5:$CQ$110,O$3-6,$G113)</f>
        <v>A000000</v>
      </c>
      <c r="P113" s="280" t="str" cm="1">
        <f t="array" aca="1" ref="P113" ca="1">INDEX(コード化!$CG$5:$CQ$110,P$3-6,$G113)</f>
        <v>A000000</v>
      </c>
      <c r="Q113" s="280" t="str" cm="1">
        <f t="array" aca="1" ref="Q113" ca="1">INDEX(コード化!$CG$5:$CQ$110,Q$3-6,$G113)</f>
        <v>A000000</v>
      </c>
      <c r="R113" s="280" t="str" cm="1">
        <f t="array" aca="1" ref="R113" ca="1">INDEX(コード化!$CG$5:$CQ$110,R$3-6,$G113)</f>
        <v>A000000</v>
      </c>
      <c r="S113" s="280" t="str" cm="1">
        <f t="array" aca="1" ref="S113" ca="1">INDEX(コード化!$CG$5:$CQ$110,S$3-6,$G113)</f>
        <v>A000000</v>
      </c>
      <c r="T113" s="280" t="str" cm="1">
        <f t="array" aca="1" ref="T113" ca="1">INDEX(コード化!$CG$5:$CQ$110,T$3-6,$G113)</f>
        <v>A000000</v>
      </c>
      <c r="U113" s="280" t="str" cm="1">
        <f t="array" aca="1" ref="U113" ca="1">INDEX(コード化!$CG$5:$CQ$110,U$3-6,$G113)</f>
        <v>A000000</v>
      </c>
      <c r="V113" s="280" t="str" cm="1">
        <f t="array" aca="1" ref="V113" ca="1">INDEX(コード化!$CG$5:$CQ$110,V$3-6,$G113)</f>
        <v>A000000</v>
      </c>
      <c r="W113" s="280" t="str" cm="1">
        <f t="array" aca="1" ref="W113" ca="1">INDEX(コード化!$CG$5:$CQ$110,W$3-6,$G113)</f>
        <v>A000000</v>
      </c>
      <c r="X113" s="280" t="str" cm="1">
        <f t="array" aca="1" ref="X113" ca="1">INDEX(コード化!$CG$5:$CQ$110,X$3-6,$G113)</f>
        <v>A000000</v>
      </c>
      <c r="Y113" s="280" t="str" cm="1">
        <f t="array" aca="1" ref="Y113" ca="1">INDEX(コード化!$CG$5:$CQ$110,Y$3-6,$G113)</f>
        <v>A000000</v>
      </c>
      <c r="Z113" s="280" t="str" cm="1">
        <f t="array" aca="1" ref="Z113" ca="1">INDEX(コード化!$CG$5:$CQ$110,Z$3-6,$G113)</f>
        <v>A000000</v>
      </c>
      <c r="AA113" s="280" t="str" cm="1">
        <f t="array" aca="1" ref="AA113" ca="1">INDEX(コード化!$CG$5:$CQ$110,AA$3-6,$G113)</f>
        <v>A000000</v>
      </c>
      <c r="AB113" s="280" t="str" cm="1">
        <f t="array" aca="1" ref="AB113" ca="1">INDEX(コード化!$CG$5:$CQ$110,AB$3-6,$G113)</f>
        <v>A000000</v>
      </c>
      <c r="AC113" s="280" t="str" cm="1">
        <f t="array" aca="1" ref="AC113" ca="1">INDEX(コード化!$CG$5:$CQ$110,AC$3-6,$G113)</f>
        <v>A000000</v>
      </c>
      <c r="AD113" s="280" t="str" cm="1">
        <f t="array" aca="1" ref="AD113" ca="1">INDEX(コード化!$CG$5:$CQ$110,AD$3-6,$G113)</f>
        <v>A000000</v>
      </c>
      <c r="AE113" s="280" t="str" cm="1">
        <f t="array" aca="1" ref="AE113" ca="1">INDEX(コード化!$CG$5:$CQ$110,AE$3-6,$G113)</f>
        <v>A000000</v>
      </c>
      <c r="AF113" s="280" t="str" cm="1">
        <f t="array" aca="1" ref="AF113" ca="1">INDEX(コード化!$CG$5:$CQ$110,AF$3-6,$G113)</f>
        <v>A000000</v>
      </c>
      <c r="AG113" s="280" t="str" cm="1">
        <f t="array" aca="1" ref="AG113" ca="1">INDEX(コード化!$CG$5:$CQ$110,AG$3-6,$G113)</f>
        <v>A000000</v>
      </c>
      <c r="AH113" s="280" t="str" cm="1">
        <f t="array" aca="1" ref="AH113" ca="1">INDEX(コード化!$CG$5:$CQ$110,AH$3-6,$G113)</f>
        <v>A000000</v>
      </c>
      <c r="AI113" s="280" t="str" cm="1">
        <f t="array" aca="1" ref="AI113" ca="1">INDEX(コード化!$CG$5:$CQ$110,AI$3-6,$G113)</f>
        <v>A000000</v>
      </c>
      <c r="AJ113" s="280" t="str" cm="1">
        <f t="array" aca="1" ref="AJ113" ca="1">INDEX(コード化!$CG$5:$CQ$110,AJ$3-6,$G113)</f>
        <v>A000000</v>
      </c>
      <c r="AK113" s="280" t="str" cm="1">
        <f t="array" aca="1" ref="AK113" ca="1">INDEX(コード化!$CG$5:$CQ$110,AK$3-6,$G113)</f>
        <v>A000000</v>
      </c>
      <c r="AL113" s="280" t="str" cm="1">
        <f t="array" aca="1" ref="AL113" ca="1">INDEX(コード化!$CG$5:$CQ$110,AL$3-6,$G113)</f>
        <v>A000000</v>
      </c>
      <c r="AM113" s="280" t="str" cm="1">
        <f t="array" aca="1" ref="AM113" ca="1">INDEX(コード化!$CG$5:$CQ$110,AM$3-6,$G113)</f>
        <v>A000000</v>
      </c>
      <c r="AN113" s="280" t="str" cm="1">
        <f t="array" aca="1" ref="AN113" ca="1">INDEX(コード化!$CG$5:$CQ$110,AN$3-6,$G113)</f>
        <v>A000000</v>
      </c>
      <c r="AO113" s="280" t="str" cm="1">
        <f t="array" aca="1" ref="AO113" ca="1">INDEX(コード化!$CG$5:$CQ$110,AO$3-6,$G113)</f>
        <v>A000000</v>
      </c>
      <c r="AP113" s="280" t="str" cm="1">
        <f t="array" aca="1" ref="AP113" ca="1">INDEX(コード化!$CG$5:$CQ$110,AP$3-6,$G113)</f>
        <v>A000000</v>
      </c>
      <c r="AQ113" s="280" t="str" cm="1">
        <f t="array" aca="1" ref="AQ113" ca="1">INDEX(コード化!$CG$5:$CQ$110,AQ$3-6,$G113)</f>
        <v>A000000</v>
      </c>
      <c r="AR113" s="280" t="str" cm="1">
        <f t="array" aca="1" ref="AR113" ca="1">INDEX(コード化!$CG$5:$CQ$110,AR$3-6,$G113)</f>
        <v>A000000</v>
      </c>
      <c r="AS113" s="280" t="str" cm="1">
        <f t="array" aca="1" ref="AS113" ca="1">INDEX(コード化!$CG$5:$CQ$110,AS$3-6,$G113)</f>
        <v>A000000</v>
      </c>
      <c r="AT113" s="280" t="str" cm="1">
        <f t="array" aca="1" ref="AT113" ca="1">INDEX(コード化!$CG$5:$CQ$110,AT$3-6,$G113)</f>
        <v>A000000</v>
      </c>
      <c r="AU113" s="280" t="str" cm="1">
        <f t="array" aca="1" ref="AU113" ca="1">INDEX(コード化!$CG$5:$CQ$110,AU$3-6,$G113)</f>
        <v>A000000</v>
      </c>
      <c r="AV113" s="280" t="str" cm="1">
        <f t="array" aca="1" ref="AV113" ca="1">INDEX(コード化!$CG$5:$CQ$110,AV$3-6,$G113)</f>
        <v>A000000</v>
      </c>
      <c r="AW113" s="280" t="str" cm="1">
        <f t="array" aca="1" ref="AW113" ca="1">INDEX(コード化!$CG$5:$CQ$110,AW$3-6,$G113)</f>
        <v>A000000</v>
      </c>
      <c r="AX113" s="280" t="str" cm="1">
        <f t="array" aca="1" ref="AX113" ca="1">INDEX(コード化!$CG$5:$CQ$110,AX$3-6,$G113)</f>
        <v>A000000</v>
      </c>
      <c r="AY113" s="280" t="str" cm="1">
        <f t="array" aca="1" ref="AY113" ca="1">INDEX(コード化!$CG$5:$CQ$110,AY$3-6,$G113)</f>
        <v>A000000</v>
      </c>
      <c r="AZ113" s="280" t="str" cm="1">
        <f t="array" aca="1" ref="AZ113" ca="1">INDEX(コード化!$CG$5:$CQ$110,AZ$3-6,$G113)</f>
        <v>A000000</v>
      </c>
      <c r="BA113" s="280" t="str" cm="1">
        <f t="array" aca="1" ref="BA113" ca="1">INDEX(コード化!$CG$5:$CQ$110,BA$3-6,$G113)</f>
        <v>A000000</v>
      </c>
      <c r="BB113" s="280" t="str" cm="1">
        <f t="array" aca="1" ref="BB113" ca="1">INDEX(コード化!$CG$5:$CQ$110,BB$3-6,$G113)</f>
        <v>A000000</v>
      </c>
      <c r="BC113" s="280" t="str" cm="1">
        <f t="array" aca="1" ref="BC113" ca="1">INDEX(コード化!$CG$5:$CQ$110,BC$3-6,$G113)</f>
        <v>A000000</v>
      </c>
      <c r="BD113" s="280" t="str" cm="1">
        <f t="array" aca="1" ref="BD113" ca="1">INDEX(コード化!$CG$5:$CQ$110,BD$3-6,$G113)</f>
        <v>A000000</v>
      </c>
      <c r="BE113" s="280" t="str" cm="1">
        <f t="array" aca="1" ref="BE113" ca="1">INDEX(コード化!$CG$5:$CQ$110,BE$3-6,$G113)</f>
        <v>A000000</v>
      </c>
      <c r="BF113" s="280" t="str" cm="1">
        <f t="array" aca="1" ref="BF113" ca="1">INDEX(コード化!$CG$5:$CQ$110,BF$3-6,$G113)</f>
        <v>A000000</v>
      </c>
      <c r="BG113" s="280" t="str" cm="1">
        <f t="array" aca="1" ref="BG113" ca="1">INDEX(コード化!$CG$5:$CQ$110,BG$3-6,$G113)</f>
        <v>A000000</v>
      </c>
      <c r="BH113" s="280" t="str" cm="1">
        <f t="array" aca="1" ref="BH113" ca="1">INDEX(コード化!$CG$5:$CQ$110,BH$3-6,$G113)</f>
        <v>A000000</v>
      </c>
      <c r="BI113" s="280" t="str" cm="1">
        <f t="array" aca="1" ref="BI113" ca="1">INDEX(コード化!$CG$5:$CQ$110,BI$3-6,$G113)</f>
        <v>A000000</v>
      </c>
      <c r="BJ113" s="280" t="str" cm="1">
        <f t="array" aca="1" ref="BJ113" ca="1">INDEX(コード化!$CG$5:$CQ$110,BJ$3-6,$G113)</f>
        <v>A000000</v>
      </c>
      <c r="BK113" s="280" t="str" cm="1">
        <f t="array" aca="1" ref="BK113" ca="1">INDEX(コード化!$CG$5:$CQ$110,BK$3-6,$G113)</f>
        <v>A000000</v>
      </c>
      <c r="BL113" s="280" t="str" cm="1">
        <f t="array" aca="1" ref="BL113" ca="1">INDEX(コード化!$CG$5:$CQ$110,BL$3-6,$G113)</f>
        <v>A000000</v>
      </c>
      <c r="BM113" s="280" t="str" cm="1">
        <f t="array" aca="1" ref="BM113" ca="1">INDEX(コード化!$CG$5:$CQ$110,BM$3-6,$G113)</f>
        <v>A000000</v>
      </c>
      <c r="BN113" s="280" t="str" cm="1">
        <f t="array" aca="1" ref="BN113" ca="1">INDEX(コード化!$CG$5:$CQ$110,BN$3-6,$G113)</f>
        <v>A000000</v>
      </c>
      <c r="BO113" s="280" t="str" cm="1">
        <f t="array" aca="1" ref="BO113" ca="1">INDEX(コード化!$CG$5:$CQ$110,BO$3-6,$G113)</f>
        <v>A000000</v>
      </c>
      <c r="BP113" s="280" t="str" cm="1">
        <f t="array" aca="1" ref="BP113" ca="1">INDEX(コード化!$CG$5:$CQ$110,BP$3-6,$G113)</f>
        <v>A000000</v>
      </c>
      <c r="BQ113" s="280" t="str" cm="1">
        <f t="array" aca="1" ref="BQ113" ca="1">INDEX(コード化!$CG$5:$CQ$110,BQ$3-6,$G113)</f>
        <v>A000000</v>
      </c>
      <c r="BR113" s="280" t="str" cm="1">
        <f t="array" aca="1" ref="BR113" ca="1">INDEX(コード化!$CG$5:$CQ$110,BR$3-6,$G113)</f>
        <v>A000000</v>
      </c>
      <c r="BS113" s="280" t="str" cm="1">
        <f t="array" aca="1" ref="BS113" ca="1">INDEX(コード化!$CG$5:$CQ$110,BS$3-6,$G113)</f>
        <v>A000000</v>
      </c>
      <c r="BT113" s="280" t="str" cm="1">
        <f t="array" aca="1" ref="BT113" ca="1">INDEX(コード化!$CG$5:$CQ$110,BT$3-6,$G113)</f>
        <v>A000000</v>
      </c>
      <c r="BU113" s="280" t="str" cm="1">
        <f t="array" aca="1" ref="BU113" ca="1">INDEX(コード化!$CG$5:$CQ$110,BU$3-6,$G113)</f>
        <v>A000000</v>
      </c>
      <c r="BV113" s="280" t="str" cm="1">
        <f t="array" aca="1" ref="BV113" ca="1">INDEX(コード化!$CG$5:$CQ$110,BV$3-6,$G113)</f>
        <v>A000000</v>
      </c>
      <c r="BW113" s="280" t="str" cm="1">
        <f t="array" aca="1" ref="BW113" ca="1">INDEX(コード化!$CG$5:$CQ$110,BW$3-6,$G113)</f>
        <v>A000000</v>
      </c>
      <c r="BX113" s="280" t="str" cm="1">
        <f t="array" aca="1" ref="BX113" ca="1">INDEX(コード化!$CG$5:$CQ$110,BX$3-6,$G113)</f>
        <v>A000000</v>
      </c>
      <c r="BY113" s="280" t="str" cm="1">
        <f t="array" aca="1" ref="BY113" ca="1">INDEX(コード化!$CG$5:$CQ$110,BY$3-6,$G113)</f>
        <v>A000000</v>
      </c>
      <c r="BZ113" s="280" t="str" cm="1">
        <f t="array" aca="1" ref="BZ113" ca="1">INDEX(コード化!$CG$5:$CQ$110,BZ$3-6,$G113)</f>
        <v>A000000</v>
      </c>
      <c r="CA113" s="280" t="str" cm="1">
        <f t="array" aca="1" ref="CA113" ca="1">INDEX(コード化!$CG$5:$CQ$110,CA$3-6,$G113)</f>
        <v>A000000</v>
      </c>
      <c r="CB113" s="280" t="str" cm="1">
        <f t="array" aca="1" ref="CB113" ca="1">INDEX(コード化!$CG$5:$CQ$110,CB$3-6,$G113)</f>
        <v>A000000</v>
      </c>
      <c r="CC113" s="280" t="str" cm="1">
        <f t="array" aca="1" ref="CC113" ca="1">INDEX(コード化!$CG$5:$CQ$110,CC$3-6,$G113)</f>
        <v>A000000</v>
      </c>
      <c r="CD113" s="280" t="str" cm="1">
        <f t="array" aca="1" ref="CD113" ca="1">INDEX(コード化!$CG$5:$CQ$110,CD$3-6,$G113)</f>
        <v>A000000</v>
      </c>
      <c r="CE113" s="280" t="str" cm="1">
        <f t="array" aca="1" ref="CE113" ca="1">INDEX(コード化!$CG$5:$CQ$110,CE$3-6,$G113)</f>
        <v>A000000</v>
      </c>
      <c r="CF113" s="280" t="str" cm="1">
        <f t="array" aca="1" ref="CF113" ca="1">INDEX(コード化!$CG$5:$CQ$110,CF$3-6,$G113)</f>
        <v>A000000</v>
      </c>
      <c r="CG113" s="280" t="str" cm="1">
        <f t="array" aca="1" ref="CG113" ca="1">INDEX(コード化!$CG$5:$CQ$110,CG$3-6,$G113)</f>
        <v>A000000</v>
      </c>
      <c r="CH113" s="280" t="str" cm="1">
        <f t="array" aca="1" ref="CH113" ca="1">INDEX(コード化!$CG$5:$CQ$110,CH$3-6,$G113)</f>
        <v>A000000</v>
      </c>
      <c r="CI113" s="280" t="str" cm="1">
        <f t="array" aca="1" ref="CI113" ca="1">INDEX(コード化!$CG$5:$CQ$110,CI$3-6,$G113)</f>
        <v>A000000</v>
      </c>
      <c r="CJ113" s="280" t="str" cm="1">
        <f t="array" aca="1" ref="CJ113" ca="1">INDEX(コード化!$CG$5:$CQ$110,CJ$3-6,$G113)</f>
        <v>A000000</v>
      </c>
      <c r="CK113" s="280" t="str" cm="1">
        <f t="array" aca="1" ref="CK113" ca="1">INDEX(コード化!$CG$5:$CQ$110,CK$3-6,$G113)</f>
        <v>A000000</v>
      </c>
      <c r="CL113" s="280" t="str" cm="1">
        <f t="array" aca="1" ref="CL113" ca="1">INDEX(コード化!$CG$5:$CQ$110,CL$3-6,$G113)</f>
        <v>A000000</v>
      </c>
      <c r="CM113" s="280" t="str" cm="1">
        <f t="array" aca="1" ref="CM113" ca="1">INDEX(コード化!$CG$5:$CQ$110,CM$3-6,$G113)</f>
        <v>A000000</v>
      </c>
      <c r="CN113" s="280" t="str" cm="1">
        <f t="array" aca="1" ref="CN113" ca="1">INDEX(コード化!$CG$5:$CQ$110,CN$3-6,$G113)</f>
        <v>A000000</v>
      </c>
      <c r="CO113" s="280" t="str" cm="1">
        <f t="array" aca="1" ref="CO113" ca="1">INDEX(コード化!$CG$5:$CQ$110,CO$3-6,$G113)</f>
        <v>A000000</v>
      </c>
      <c r="CP113" s="280" t="str" cm="1">
        <f t="array" aca="1" ref="CP113" ca="1">INDEX(コード化!$CG$5:$CQ$110,CP$3-6,$G113)</f>
        <v>A000000</v>
      </c>
      <c r="CQ113" s="280" t="str" cm="1">
        <f t="array" aca="1" ref="CQ113" ca="1">INDEX(コード化!$CG$5:$CQ$110,CQ$3-6,$G113)</f>
        <v>A000000</v>
      </c>
      <c r="CR113" s="280" t="str" cm="1">
        <f t="array" aca="1" ref="CR113" ca="1">INDEX(コード化!$CG$5:$CQ$110,CR$3-6,$G113)</f>
        <v>A000000</v>
      </c>
      <c r="CS113" s="280" t="str" cm="1">
        <f t="array" aca="1" ref="CS113" ca="1">INDEX(コード化!$CG$5:$CQ$110,CS$3-6,$G113)</f>
        <v>A000000</v>
      </c>
      <c r="CT113" s="280" t="str" cm="1">
        <f t="array" aca="1" ref="CT113" ca="1">INDEX(コード化!$CG$5:$CQ$110,CT$3-6,$G113)</f>
        <v>A000000</v>
      </c>
      <c r="CU113" s="280" t="str" cm="1">
        <f t="array" aca="1" ref="CU113" ca="1">INDEX(コード化!$CG$5:$CQ$110,CU$3-6,$G113)</f>
        <v>A000000</v>
      </c>
      <c r="CV113" s="280" t="str" cm="1">
        <f t="array" aca="1" ref="CV113" ca="1">INDEX(コード化!$CG$5:$CQ$110,CV$3-6,$G113)</f>
        <v>A000000</v>
      </c>
      <c r="CW113" s="280" t="str" cm="1">
        <f t="array" aca="1" ref="CW113" ca="1">INDEX(コード化!$CG$5:$CQ$110,CW$3-6,$G113)</f>
        <v>A000000</v>
      </c>
      <c r="CX113" s="280" t="str" cm="1">
        <f t="array" aca="1" ref="CX113" ca="1">INDEX(コード化!$CG$5:$CQ$110,CX$3-6,$G113)</f>
        <v>A000000</v>
      </c>
      <c r="CY113" s="280" t="str" cm="1">
        <f t="array" aca="1" ref="CY113" ca="1">INDEX(コード化!$CG$5:$CQ$110,CY$3-6,$G113)</f>
        <v>A000000</v>
      </c>
      <c r="CZ113" s="280" t="str" cm="1">
        <f t="array" aca="1" ref="CZ113" ca="1">INDEX(コード化!$CG$5:$CQ$110,CZ$3-6,$G113)</f>
        <v>A000000</v>
      </c>
      <c r="DA113" s="280" t="str" cm="1">
        <f t="array" aca="1" ref="DA113" ca="1">INDEX(コード化!$CG$5:$CQ$110,DA$3-6,$G113)</f>
        <v>A000000</v>
      </c>
      <c r="DB113" s="280" t="str" cm="1">
        <f t="array" aca="1" ref="DB113" ca="1">INDEX(コード化!$CG$5:$CQ$110,DB$3-6,$G113)</f>
        <v>A000000</v>
      </c>
      <c r="DC113" s="280" t="str" cm="1">
        <f t="array" aca="1" ref="DC113" ca="1">INDEX(コード化!$CG$5:$CQ$110,DC$3-6,$G113)</f>
        <v>A000000</v>
      </c>
      <c r="DD113" s="280" t="str" cm="1">
        <f t="array" aca="1" ref="DD113" ca="1">INDEX(コード化!$CG$5:$CQ$110,DD$3-6,$G113)</f>
        <v>A000000</v>
      </c>
      <c r="DE113" s="280" t="str" cm="1">
        <f t="array" aca="1" ref="DE113" ca="1">INDEX(コード化!$CG$5:$CQ$110,DE$3-6,$G113)</f>
        <v>A000000</v>
      </c>
      <c r="DF113" s="280" t="str" cm="1">
        <f t="array" aca="1" ref="DF113" ca="1">INDEX(コード化!$CG$5:$CQ$110,DF$3-6,$G113)</f>
        <v>A000000</v>
      </c>
      <c r="DG113" s="280" t="str" cm="1">
        <f t="array" aca="1" ref="DG113" ca="1">INDEX(コード化!$CG$5:$CQ$110,DG$3-6,$G113)</f>
        <v>A000000</v>
      </c>
      <c r="DH113" s="280" t="str" cm="1">
        <f t="array" aca="1" ref="DH113" ca="1">INDEX(コード化!$CG$5:$CQ$110,DH$3-6,$G113)</f>
        <v>A000000</v>
      </c>
      <c r="DI113" s="280" t="str" cm="1">
        <f t="array" aca="1" ref="DI113" ca="1">INDEX(コード化!$CG$5:$CQ$110,DI$3-6,$G113)</f>
        <v>A000000</v>
      </c>
      <c r="DK113" s="80" cm="1">
        <f t="array" ref="DK113">_xlfn.IFS(MID(H113,3,1)="4",1,MID(H113,3,1)="1",1,TRUE,0)</f>
        <v>0</v>
      </c>
      <c r="DL113" s="80" cm="1">
        <f t="array" ref="DL113">_xlfn.IFS(MID(I113,3,1)="4",1,MID(I113,3,1)="1",1,TRUE,0)</f>
        <v>0</v>
      </c>
      <c r="DM113" s="80" cm="1">
        <f t="array" ref="DM113">_xlfn.IFS(MID(J113,3,1)="4",1,MID(J113,3,1)="1",1,TRUE,0)</f>
        <v>0</v>
      </c>
      <c r="DN113" s="80" cm="1">
        <f t="array" ref="DN113">_xlfn.IFS(MID(K113,3,1)="4",1,MID(K113,3,1)="1",1,TRUE,0)</f>
        <v>0</v>
      </c>
      <c r="DO113" s="80" cm="1">
        <f t="array" ref="DO113">_xlfn.IFS(MID(L113,3,1)="4",1,MID(L113,3,1)="1",1,TRUE,0)</f>
        <v>0</v>
      </c>
      <c r="DP113" s="80" cm="1">
        <f t="array" ref="DP113">_xlfn.IFS(MID(M113,3,1)="4",1,MID(M113,3,1)="1",1,TRUE,0)</f>
        <v>0</v>
      </c>
      <c r="DQ113" s="80" cm="1">
        <f t="array" aca="1" ref="DQ113" ca="1">_xlfn.IFS(MID(N113,3,1)="4",1,MID(N113,3,1)="1",1,TRUE,0)</f>
        <v>0</v>
      </c>
      <c r="DR113" s="80" cm="1">
        <f t="array" aca="1" ref="DR113" ca="1">_xlfn.IFS(MID(O113,3,1)="4",1,MID(O113,3,1)="1",1,TRUE,0)</f>
        <v>0</v>
      </c>
      <c r="DS113" s="80" cm="1">
        <f t="array" aca="1" ref="DS113" ca="1">_xlfn.IFS(MID(P113,3,1)="4",1,MID(P113,3,1)="1",1,TRUE,0)</f>
        <v>0</v>
      </c>
      <c r="DT113" s="80" cm="1">
        <f t="array" aca="1" ref="DT113" ca="1">_xlfn.IFS(MID(Q113,3,1)="4",1,MID(Q113,3,1)="1",1,TRUE,0)</f>
        <v>0</v>
      </c>
      <c r="DU113" s="80" cm="1">
        <f t="array" aca="1" ref="DU113" ca="1">_xlfn.IFS(MID(R113,3,1)="4",1,MID(R113,3,1)="1",1,TRUE,0)</f>
        <v>0</v>
      </c>
      <c r="DV113" s="80" cm="1">
        <f t="array" aca="1" ref="DV113" ca="1">_xlfn.IFS(MID(S113,3,1)="4",1,MID(S113,3,1)="1",1,TRUE,0)</f>
        <v>0</v>
      </c>
      <c r="DW113" s="80" cm="1">
        <f t="array" aca="1" ref="DW113" ca="1">_xlfn.IFS(MID(T113,3,1)="4",1,MID(T113,3,1)="1",1,TRUE,0)</f>
        <v>0</v>
      </c>
      <c r="DX113" s="80" cm="1">
        <f t="array" aca="1" ref="DX113" ca="1">_xlfn.IFS(MID(U113,3,1)="4",1,MID(U113,3,1)="1",1,TRUE,0)</f>
        <v>0</v>
      </c>
      <c r="DY113" s="80" cm="1">
        <f t="array" aca="1" ref="DY113" ca="1">_xlfn.IFS(MID(V113,3,1)="4",1,MID(V113,3,1)="1",1,TRUE,0)</f>
        <v>0</v>
      </c>
      <c r="DZ113" s="80" cm="1">
        <f t="array" aca="1" ref="DZ113" ca="1">_xlfn.IFS(MID(W113,3,1)="4",1,MID(W113,3,1)="1",1,TRUE,0)</f>
        <v>0</v>
      </c>
      <c r="EA113" s="80" cm="1">
        <f t="array" aca="1" ref="EA113" ca="1">_xlfn.IFS(MID(X113,3,1)="4",1,MID(X113,3,1)="1",1,TRUE,0)</f>
        <v>0</v>
      </c>
      <c r="EB113" s="80" cm="1">
        <f t="array" aca="1" ref="EB113" ca="1">_xlfn.IFS(MID(Y113,3,1)="4",1,MID(Y113,3,1)="1",1,TRUE,0)</f>
        <v>0</v>
      </c>
      <c r="EC113" s="80" cm="1">
        <f t="array" aca="1" ref="EC113" ca="1">_xlfn.IFS(MID(Z113,3,1)="4",1,MID(Z113,3,1)="1",1,TRUE,0)</f>
        <v>0</v>
      </c>
      <c r="ED113" s="80" cm="1">
        <f t="array" aca="1" ref="ED113" ca="1">_xlfn.IFS(MID(AA113,3,1)="4",1,MID(AA113,3,1)="1",1,TRUE,0)</f>
        <v>0</v>
      </c>
      <c r="EE113" s="80" cm="1">
        <f t="array" aca="1" ref="EE113" ca="1">_xlfn.IFS(MID(AB113,3,1)="4",1,MID(AB113,3,1)="1",1,TRUE,0)</f>
        <v>0</v>
      </c>
      <c r="EF113" s="80" cm="1">
        <f t="array" aca="1" ref="EF113" ca="1">_xlfn.IFS(MID(AC113,3,1)="4",1,MID(AC113,3,1)="1",1,TRUE,0)</f>
        <v>0</v>
      </c>
      <c r="EG113" s="80" cm="1">
        <f t="array" aca="1" ref="EG113" ca="1">_xlfn.IFS(MID(AD113,3,1)="4",1,MID(AD113,3,1)="1",1,TRUE,0)</f>
        <v>0</v>
      </c>
      <c r="EH113" s="80" cm="1">
        <f t="array" aca="1" ref="EH113" ca="1">_xlfn.IFS(MID(AE113,3,1)="4",1,MID(AE113,3,1)="1",1,TRUE,0)</f>
        <v>0</v>
      </c>
      <c r="EI113" s="80" cm="1">
        <f t="array" aca="1" ref="EI113" ca="1">_xlfn.IFS(MID(AF113,3,1)="4",1,MID(AF113,3,1)="1",1,TRUE,0)</f>
        <v>0</v>
      </c>
      <c r="EJ113" s="80" cm="1">
        <f t="array" aca="1" ref="EJ113" ca="1">_xlfn.IFS(MID(AG113,3,1)="4",1,MID(AG113,3,1)="1",1,TRUE,0)</f>
        <v>0</v>
      </c>
      <c r="EK113" s="80" cm="1">
        <f t="array" aca="1" ref="EK113" ca="1">_xlfn.IFS(MID(AH113,3,1)="4",1,MID(AH113,3,1)="1",1,TRUE,0)</f>
        <v>0</v>
      </c>
      <c r="EL113" s="80" cm="1">
        <f t="array" aca="1" ref="EL113" ca="1">_xlfn.IFS(MID(AI113,3,1)="4",1,MID(AI113,3,1)="1",1,TRUE,0)</f>
        <v>0</v>
      </c>
      <c r="EM113" s="80" cm="1">
        <f t="array" aca="1" ref="EM113" ca="1">_xlfn.IFS(MID(AJ113,3,1)="4",1,MID(AJ113,3,1)="1",1,TRUE,0)</f>
        <v>0</v>
      </c>
      <c r="EN113" s="80" cm="1">
        <f t="array" aca="1" ref="EN113" ca="1">_xlfn.IFS(MID(AK113,3,1)="4",1,MID(AK113,3,1)="1",1,TRUE,0)</f>
        <v>0</v>
      </c>
      <c r="EO113" s="80" cm="1">
        <f t="array" aca="1" ref="EO113" ca="1">_xlfn.IFS(MID(AL113,3,1)="4",1,MID(AL113,3,1)="1",1,TRUE,0)</f>
        <v>0</v>
      </c>
      <c r="EP113" s="80" cm="1">
        <f t="array" aca="1" ref="EP113" ca="1">_xlfn.IFS(MID(AM113,3,1)="4",1,MID(AM113,3,1)="1",1,TRUE,0)</f>
        <v>0</v>
      </c>
      <c r="EQ113" s="80" cm="1">
        <f t="array" aca="1" ref="EQ113" ca="1">_xlfn.IFS(MID(AN113,3,1)="4",1,MID(AN113,3,1)="1",1,TRUE,0)</f>
        <v>0</v>
      </c>
      <c r="ER113" s="80" cm="1">
        <f t="array" aca="1" ref="ER113" ca="1">_xlfn.IFS(MID(AO113,3,1)="4",1,MID(AO113,3,1)="1",1,TRUE,0)</f>
        <v>0</v>
      </c>
      <c r="ES113" s="80" cm="1">
        <f t="array" aca="1" ref="ES113" ca="1">_xlfn.IFS(MID(AP113,3,1)="4",1,MID(AP113,3,1)="1",1,TRUE,0)</f>
        <v>0</v>
      </c>
      <c r="ET113" s="80" cm="1">
        <f t="array" aca="1" ref="ET113" ca="1">_xlfn.IFS(MID(AQ113,3,1)="4",1,MID(AQ113,3,1)="1",1,TRUE,0)</f>
        <v>0</v>
      </c>
      <c r="EU113" s="80" cm="1">
        <f t="array" aca="1" ref="EU113" ca="1">_xlfn.IFS(MID(AR113,3,1)="4",1,MID(AR113,3,1)="1",1,TRUE,0)</f>
        <v>0</v>
      </c>
      <c r="EV113" s="80" cm="1">
        <f t="array" aca="1" ref="EV113" ca="1">_xlfn.IFS(MID(AS113,3,1)="4",1,MID(AS113,3,1)="1",1,TRUE,0)</f>
        <v>0</v>
      </c>
      <c r="EW113" s="80" cm="1">
        <f t="array" aca="1" ref="EW113" ca="1">_xlfn.IFS(MID(AT113,3,1)="4",1,MID(AT113,3,1)="1",1,TRUE,0)</f>
        <v>0</v>
      </c>
      <c r="EX113" s="80" cm="1">
        <f t="array" aca="1" ref="EX113" ca="1">_xlfn.IFS(MID(AU113,3,1)="4",1,MID(AU113,3,1)="1",1,TRUE,0)</f>
        <v>0</v>
      </c>
      <c r="EY113" s="80" cm="1">
        <f t="array" aca="1" ref="EY113" ca="1">_xlfn.IFS(MID(AV113,3,1)="4",1,MID(AV113,3,1)="1",1,TRUE,0)</f>
        <v>0</v>
      </c>
      <c r="EZ113" s="80" cm="1">
        <f t="array" aca="1" ref="EZ113" ca="1">_xlfn.IFS(MID(AW113,3,1)="4",1,MID(AW113,3,1)="1",1,TRUE,0)</f>
        <v>0</v>
      </c>
      <c r="FA113" s="80" cm="1">
        <f t="array" aca="1" ref="FA113" ca="1">_xlfn.IFS(MID(AX113,3,1)="4",1,MID(AX113,3,1)="1",1,TRUE,0)</f>
        <v>0</v>
      </c>
      <c r="FB113" s="80" cm="1">
        <f t="array" aca="1" ref="FB113" ca="1">_xlfn.IFS(MID(AY113,3,1)="4",1,MID(AY113,3,1)="1",1,TRUE,0)</f>
        <v>0</v>
      </c>
      <c r="FC113" s="80" cm="1">
        <f t="array" aca="1" ref="FC113" ca="1">_xlfn.IFS(MID(AZ113,3,1)="4",1,MID(AZ113,3,1)="1",1,TRUE,0)</f>
        <v>0</v>
      </c>
      <c r="FD113" s="80" cm="1">
        <f t="array" aca="1" ref="FD113" ca="1">_xlfn.IFS(MID(BA113,3,1)="4",1,MID(BA113,3,1)="1",1,TRUE,0)</f>
        <v>0</v>
      </c>
      <c r="FE113" s="80" cm="1">
        <f t="array" aca="1" ref="FE113" ca="1">_xlfn.IFS(MID(BB113,3,1)="4",1,MID(BB113,3,1)="1",1,TRUE,0)</f>
        <v>0</v>
      </c>
      <c r="FF113" s="80" cm="1">
        <f t="array" aca="1" ref="FF113" ca="1">_xlfn.IFS(MID(BC113,3,1)="4",1,MID(BC113,3,1)="1",1,TRUE,0)</f>
        <v>0</v>
      </c>
      <c r="FG113" s="80" cm="1">
        <f t="array" aca="1" ref="FG113" ca="1">_xlfn.IFS(MID(BD113,3,1)="4",1,MID(BD113,3,1)="1",1,TRUE,0)</f>
        <v>0</v>
      </c>
      <c r="FH113" s="80" cm="1">
        <f t="array" aca="1" ref="FH113" ca="1">_xlfn.IFS(MID(BE113,3,1)="4",1,MID(BE113,3,1)="1",1,TRUE,0)</f>
        <v>0</v>
      </c>
      <c r="FI113" s="80" cm="1">
        <f t="array" aca="1" ref="FI113" ca="1">_xlfn.IFS(MID(BF113,3,1)="4",1,MID(BF113,3,1)="1",1,TRUE,0)</f>
        <v>0</v>
      </c>
      <c r="FJ113" s="80" cm="1">
        <f t="array" aca="1" ref="FJ113" ca="1">_xlfn.IFS(MID(BG113,3,1)="4",1,MID(BG113,3,1)="1",1,TRUE,0)</f>
        <v>0</v>
      </c>
      <c r="FK113" s="80" cm="1">
        <f t="array" aca="1" ref="FK113" ca="1">_xlfn.IFS(MID(BH113,3,1)="4",1,MID(BH113,3,1)="1",1,TRUE,0)</f>
        <v>0</v>
      </c>
      <c r="FL113" s="80" cm="1">
        <f t="array" aca="1" ref="FL113" ca="1">_xlfn.IFS(MID(BI113,3,1)="4",1,MID(BI113,3,1)="1",1,TRUE,0)</f>
        <v>0</v>
      </c>
      <c r="FM113" s="80" cm="1">
        <f t="array" aca="1" ref="FM113" ca="1">_xlfn.IFS(MID(BJ113,3,1)="4",1,MID(BJ113,3,1)="1",1,TRUE,0)</f>
        <v>0</v>
      </c>
      <c r="FN113" s="80" cm="1">
        <f t="array" aca="1" ref="FN113" ca="1">_xlfn.IFS(MID(BK113,3,1)="4",1,MID(BK113,3,1)="1",1,TRUE,0)</f>
        <v>0</v>
      </c>
      <c r="FO113" s="80" cm="1">
        <f t="array" aca="1" ref="FO113" ca="1">_xlfn.IFS(MID(BL113,3,1)="4",1,MID(BL113,3,1)="1",1,TRUE,0)</f>
        <v>0</v>
      </c>
      <c r="FP113" s="80" cm="1">
        <f t="array" aca="1" ref="FP113" ca="1">_xlfn.IFS(MID(BM113,3,1)="4",1,MID(BM113,3,1)="1",1,TRUE,0)</f>
        <v>0</v>
      </c>
      <c r="FQ113" s="80" cm="1">
        <f t="array" aca="1" ref="FQ113" ca="1">_xlfn.IFS(MID(BN113,3,1)="4",1,MID(BN113,3,1)="1",1,TRUE,0)</f>
        <v>0</v>
      </c>
      <c r="FR113" s="80" cm="1">
        <f t="array" aca="1" ref="FR113" ca="1">_xlfn.IFS(MID(BO113,3,1)="4",1,MID(BO113,3,1)="1",1,TRUE,0)</f>
        <v>0</v>
      </c>
      <c r="FS113" s="80" cm="1">
        <f t="array" aca="1" ref="FS113" ca="1">_xlfn.IFS(MID(BP113,3,1)="4",1,MID(BP113,3,1)="1",1,TRUE,0)</f>
        <v>0</v>
      </c>
      <c r="FT113" s="80" cm="1">
        <f t="array" aca="1" ref="FT113" ca="1">_xlfn.IFS(MID(BQ113,3,1)="4",1,MID(BQ113,3,1)="1",1,TRUE,0)</f>
        <v>0</v>
      </c>
      <c r="FU113" s="80" cm="1">
        <f t="array" aca="1" ref="FU113" ca="1">_xlfn.IFS(MID(BR113,3,1)="4",1,MID(BR113,3,1)="1",1,TRUE,0)</f>
        <v>0</v>
      </c>
      <c r="FV113" s="80" cm="1">
        <f t="array" aca="1" ref="FV113" ca="1">_xlfn.IFS(MID(BS113,3,1)="4",1,MID(BS113,3,1)="1",1,TRUE,0)</f>
        <v>0</v>
      </c>
      <c r="FW113" s="80" cm="1">
        <f t="array" aca="1" ref="FW113" ca="1">_xlfn.IFS(MID(BT113,3,1)="4",1,MID(BT113,3,1)="1",1,TRUE,0)</f>
        <v>0</v>
      </c>
      <c r="FX113" s="80" cm="1">
        <f t="array" aca="1" ref="FX113" ca="1">_xlfn.IFS(MID(BU113,3,1)="4",1,MID(BU113,3,1)="1",1,TRUE,0)</f>
        <v>0</v>
      </c>
      <c r="FY113" s="80" cm="1">
        <f t="array" aca="1" ref="FY113" ca="1">_xlfn.IFS(MID(BV113,3,1)="4",1,MID(BV113,3,1)="1",1,TRUE,0)</f>
        <v>0</v>
      </c>
      <c r="FZ113" s="80" cm="1">
        <f t="array" aca="1" ref="FZ113" ca="1">_xlfn.IFS(MID(BW113,3,1)="4",1,MID(BW113,3,1)="1",1,TRUE,0)</f>
        <v>0</v>
      </c>
      <c r="GA113" s="80" cm="1">
        <f t="array" aca="1" ref="GA113" ca="1">_xlfn.IFS(MID(BX113,3,1)="4",1,MID(BX113,3,1)="1",1,TRUE,0)</f>
        <v>0</v>
      </c>
      <c r="GB113" s="80" cm="1">
        <f t="array" aca="1" ref="GB113" ca="1">_xlfn.IFS(MID(BY113,3,1)="4",1,MID(BY113,3,1)="1",1,TRUE,0)</f>
        <v>0</v>
      </c>
      <c r="GC113" s="80" cm="1">
        <f t="array" aca="1" ref="GC113" ca="1">_xlfn.IFS(MID(BZ113,3,1)="4",1,MID(BZ113,3,1)="1",1,TRUE,0)</f>
        <v>0</v>
      </c>
      <c r="GD113" s="80" cm="1">
        <f t="array" aca="1" ref="GD113" ca="1">_xlfn.IFS(MID(CA113,3,1)="4",1,MID(CA113,3,1)="1",1,TRUE,0)</f>
        <v>0</v>
      </c>
      <c r="GE113" s="80" cm="1">
        <f t="array" aca="1" ref="GE113" ca="1">_xlfn.IFS(MID(CB113,3,1)="4",1,MID(CB113,3,1)="1",1,TRUE,0)</f>
        <v>0</v>
      </c>
      <c r="GF113" s="80" cm="1">
        <f t="array" aca="1" ref="GF113" ca="1">_xlfn.IFS(MID(CC113,3,1)="4",1,MID(CC113,3,1)="1",1,TRUE,0)</f>
        <v>0</v>
      </c>
      <c r="GG113" s="80" cm="1">
        <f t="array" aca="1" ref="GG113" ca="1">_xlfn.IFS(MID(CD113,3,1)="4",1,MID(CD113,3,1)="1",1,TRUE,0)</f>
        <v>0</v>
      </c>
      <c r="GH113" s="80" cm="1">
        <f t="array" aca="1" ref="GH113" ca="1">_xlfn.IFS(MID(CE113,3,1)="4",1,MID(CE113,3,1)="1",1,TRUE,0)</f>
        <v>0</v>
      </c>
      <c r="GI113" s="80" cm="1">
        <f t="array" aca="1" ref="GI113" ca="1">_xlfn.IFS(MID(CF113,3,1)="4",1,MID(CF113,3,1)="1",1,TRUE,0)</f>
        <v>0</v>
      </c>
      <c r="GJ113" s="80" cm="1">
        <f t="array" aca="1" ref="GJ113" ca="1">_xlfn.IFS(MID(CG113,3,1)="4",1,MID(CG113,3,1)="1",1,TRUE,0)</f>
        <v>0</v>
      </c>
      <c r="GK113" s="80" cm="1">
        <f t="array" aca="1" ref="GK113" ca="1">_xlfn.IFS(MID(CH113,3,1)="4",1,MID(CH113,3,1)="1",1,TRUE,0)</f>
        <v>0</v>
      </c>
      <c r="GL113" s="80" cm="1">
        <f t="array" aca="1" ref="GL113" ca="1">_xlfn.IFS(MID(CI113,3,1)="4",1,MID(CI113,3,1)="1",1,TRUE,0)</f>
        <v>0</v>
      </c>
      <c r="GM113" s="80" cm="1">
        <f t="array" aca="1" ref="GM113" ca="1">_xlfn.IFS(MID(CJ113,3,1)="4",1,MID(CJ113,3,1)="1",1,TRUE,0)</f>
        <v>0</v>
      </c>
      <c r="GN113" s="80" cm="1">
        <f t="array" aca="1" ref="GN113" ca="1">_xlfn.IFS(MID(CK113,3,1)="4",1,MID(CK113,3,1)="1",1,TRUE,0)</f>
        <v>0</v>
      </c>
      <c r="GO113" s="80" cm="1">
        <f t="array" aca="1" ref="GO113" ca="1">_xlfn.IFS(MID(CL113,3,1)="4",1,MID(CL113,3,1)="1",1,TRUE,0)</f>
        <v>0</v>
      </c>
      <c r="GP113" s="80" cm="1">
        <f t="array" aca="1" ref="GP113" ca="1">_xlfn.IFS(MID(CM113,3,1)="4",1,MID(CM113,3,1)="1",1,TRUE,0)</f>
        <v>0</v>
      </c>
      <c r="GQ113" s="80" cm="1">
        <f t="array" aca="1" ref="GQ113" ca="1">_xlfn.IFS(MID(CN113,3,1)="4",1,MID(CN113,3,1)="1",1,TRUE,0)</f>
        <v>0</v>
      </c>
      <c r="GR113" s="80" cm="1">
        <f t="array" aca="1" ref="GR113" ca="1">_xlfn.IFS(MID(CO113,3,1)="4",1,MID(CO113,3,1)="1",1,TRUE,0)</f>
        <v>0</v>
      </c>
      <c r="GS113" s="80" cm="1">
        <f t="array" aca="1" ref="GS113" ca="1">_xlfn.IFS(MID(CP113,3,1)="4",1,MID(CP113,3,1)="1",1,TRUE,0)</f>
        <v>0</v>
      </c>
      <c r="GT113" s="80" cm="1">
        <f t="array" aca="1" ref="GT113" ca="1">_xlfn.IFS(MID(CQ113,3,1)="4",1,MID(CQ113,3,1)="1",1,TRUE,0)</f>
        <v>0</v>
      </c>
      <c r="GU113" s="80" cm="1">
        <f t="array" aca="1" ref="GU113" ca="1">_xlfn.IFS(MID(CR113,3,1)="4",1,MID(CR113,3,1)="1",1,TRUE,0)</f>
        <v>0</v>
      </c>
      <c r="GV113" s="80" cm="1">
        <f t="array" aca="1" ref="GV113" ca="1">_xlfn.IFS(MID(CS113,3,1)="4",1,MID(CS113,3,1)="1",1,TRUE,0)</f>
        <v>0</v>
      </c>
      <c r="GW113" s="80" cm="1">
        <f t="array" aca="1" ref="GW113" ca="1">_xlfn.IFS(MID(CT113,3,1)="4",1,MID(CT113,3,1)="1",1,TRUE,0)</f>
        <v>0</v>
      </c>
      <c r="GX113" s="80" cm="1">
        <f t="array" aca="1" ref="GX113" ca="1">_xlfn.IFS(MID(CU113,3,1)="4",1,MID(CU113,3,1)="1",1,TRUE,0)</f>
        <v>0</v>
      </c>
      <c r="GY113" s="80" cm="1">
        <f t="array" aca="1" ref="GY113" ca="1">_xlfn.IFS(MID(CV113,3,1)="4",1,MID(CV113,3,1)="1",1,TRUE,0)</f>
        <v>0</v>
      </c>
      <c r="GZ113" s="80" cm="1">
        <f t="array" aca="1" ref="GZ113" ca="1">_xlfn.IFS(MID(CW113,3,1)="4",1,MID(CW113,3,1)="1",1,TRUE,0)</f>
        <v>0</v>
      </c>
      <c r="HA113" s="80" cm="1">
        <f t="array" aca="1" ref="HA113" ca="1">_xlfn.IFS(MID(CX113,3,1)="4",1,MID(CX113,3,1)="1",1,TRUE,0)</f>
        <v>0</v>
      </c>
      <c r="HB113" s="80" cm="1">
        <f t="array" aca="1" ref="HB113" ca="1">_xlfn.IFS(MID(CY113,3,1)="4",1,MID(CY113,3,1)="1",1,TRUE,0)</f>
        <v>0</v>
      </c>
      <c r="HC113" s="80" cm="1">
        <f t="array" aca="1" ref="HC113" ca="1">_xlfn.IFS(MID(CZ113,3,1)="4",1,MID(CZ113,3,1)="1",1,TRUE,0)</f>
        <v>0</v>
      </c>
      <c r="HD113" s="80" cm="1">
        <f t="array" aca="1" ref="HD113" ca="1">_xlfn.IFS(MID(DA113,3,1)="4",1,MID(DA113,3,1)="1",1,TRUE,0)</f>
        <v>0</v>
      </c>
      <c r="HE113" s="80" cm="1">
        <f t="array" aca="1" ref="HE113" ca="1">_xlfn.IFS(MID(DB113,3,1)="4",1,MID(DB113,3,1)="1",1,TRUE,0)</f>
        <v>0</v>
      </c>
      <c r="HF113" s="80" cm="1">
        <f t="array" aca="1" ref="HF113" ca="1">_xlfn.IFS(MID(DC113,3,1)="4",1,MID(DC113,3,1)="1",1,TRUE,0)</f>
        <v>0</v>
      </c>
      <c r="HG113" s="80" cm="1">
        <f t="array" aca="1" ref="HG113" ca="1">_xlfn.IFS(MID(DD113,3,1)="4",1,MID(DD113,3,1)="1",1,TRUE,0)</f>
        <v>0</v>
      </c>
      <c r="HH113" s="80" cm="1">
        <f t="array" aca="1" ref="HH113" ca="1">_xlfn.IFS(MID(DE113,3,1)="4",1,MID(DE113,3,1)="1",1,TRUE,0)</f>
        <v>0</v>
      </c>
      <c r="HI113" s="80" cm="1">
        <f t="array" aca="1" ref="HI113" ca="1">_xlfn.IFS(MID(DF113,3,1)="4",1,MID(DF113,3,1)="1",1,TRUE,0)</f>
        <v>0</v>
      </c>
      <c r="HJ113" s="80" cm="1">
        <f t="array" aca="1" ref="HJ113" ca="1">_xlfn.IFS(MID(DG113,3,1)="4",1,MID(DG113,3,1)="1",1,TRUE,0)</f>
        <v>0</v>
      </c>
      <c r="HK113" s="80" cm="1">
        <f t="array" aca="1" ref="HK113" ca="1">_xlfn.IFS(MID(DH113,3,1)="4",1,MID(DH113,3,1)="1",1,TRUE,0)</f>
        <v>0</v>
      </c>
      <c r="HL113" s="80" cm="1">
        <f t="array" aca="1" ref="HL113" ca="1">_xlfn.IFS(MID(DI113,3,1)="4",1,MID(DI113,3,1)="1",1,TRUE,0)</f>
        <v>0</v>
      </c>
    </row>
    <row r="114" spans="1:220" s="80" customFormat="1" ht="26" x14ac:dyDescent="0.2">
      <c r="A114" s="268">
        <v>117</v>
      </c>
      <c r="B114" s="269" t="s">
        <v>2458</v>
      </c>
      <c r="C114" s="269" t="s">
        <v>2524</v>
      </c>
      <c r="D114" s="270" t="s">
        <v>2525</v>
      </c>
      <c r="E114" s="250"/>
      <c r="G114" s="80">
        <v>10</v>
      </c>
      <c r="H114" s="280" t="str" cm="1">
        <f t="array" ref="H114">INDEX(コード化!$CG$5:$CQ$110,H$3-6,$G114)</f>
        <v>A000000</v>
      </c>
      <c r="I114" s="280" t="str" cm="1">
        <f t="array" ref="I114">INDEX(コード化!$CG$5:$CQ$110,I$3-6,$G114)</f>
        <v>A000000</v>
      </c>
      <c r="J114" s="280" t="str" cm="1">
        <f t="array" ref="J114">INDEX(コード化!$CG$5:$CQ$110,J$3-6,$G114)</f>
        <v>A000000</v>
      </c>
      <c r="K114" s="280" t="str" cm="1">
        <f t="array" ref="K114">INDEX(コード化!$CG$5:$CQ$110,K$3-6,$G114)</f>
        <v>A000000</v>
      </c>
      <c r="L114" s="280" t="str" cm="1">
        <f t="array" ref="L114">INDEX(コード化!$CG$5:$CQ$110,L$3-6,$G114)</f>
        <v>A000000</v>
      </c>
      <c r="M114" s="280" t="str" cm="1">
        <f t="array" ref="M114">INDEX(コード化!$CG$5:$CQ$110,M$3-6,$G114)</f>
        <v>A000000</v>
      </c>
      <c r="N114" s="280" t="str" cm="1">
        <f t="array" aca="1" ref="N114" ca="1">INDEX(コード化!$CG$5:$CQ$110,N$3-6,$G114)</f>
        <v>A000000</v>
      </c>
      <c r="O114" s="280" t="str" cm="1">
        <f t="array" aca="1" ref="O114" ca="1">INDEX(コード化!$CG$5:$CQ$110,O$3-6,$G114)</f>
        <v>A000000</v>
      </c>
      <c r="P114" s="280" t="str" cm="1">
        <f t="array" aca="1" ref="P114" ca="1">INDEX(コード化!$CG$5:$CQ$110,P$3-6,$G114)</f>
        <v>A000000</v>
      </c>
      <c r="Q114" s="280" t="str" cm="1">
        <f t="array" aca="1" ref="Q114" ca="1">INDEX(コード化!$CG$5:$CQ$110,Q$3-6,$G114)</f>
        <v>A000000</v>
      </c>
      <c r="R114" s="280" t="str" cm="1">
        <f t="array" aca="1" ref="R114" ca="1">INDEX(コード化!$CG$5:$CQ$110,R$3-6,$G114)</f>
        <v>A000000</v>
      </c>
      <c r="S114" s="280" t="str" cm="1">
        <f t="array" aca="1" ref="S114" ca="1">INDEX(コード化!$CG$5:$CQ$110,S$3-6,$G114)</f>
        <v>A000000</v>
      </c>
      <c r="T114" s="280" t="str" cm="1">
        <f t="array" aca="1" ref="T114" ca="1">INDEX(コード化!$CG$5:$CQ$110,T$3-6,$G114)</f>
        <v>A000000</v>
      </c>
      <c r="U114" s="280" t="str" cm="1">
        <f t="array" aca="1" ref="U114" ca="1">INDEX(コード化!$CG$5:$CQ$110,U$3-6,$G114)</f>
        <v>A000000</v>
      </c>
      <c r="V114" s="280" t="str" cm="1">
        <f t="array" aca="1" ref="V114" ca="1">INDEX(コード化!$CG$5:$CQ$110,V$3-6,$G114)</f>
        <v>A000000</v>
      </c>
      <c r="W114" s="280" t="str" cm="1">
        <f t="array" aca="1" ref="W114" ca="1">INDEX(コード化!$CG$5:$CQ$110,W$3-6,$G114)</f>
        <v>A000000</v>
      </c>
      <c r="X114" s="280" t="str" cm="1">
        <f t="array" aca="1" ref="X114" ca="1">INDEX(コード化!$CG$5:$CQ$110,X$3-6,$G114)</f>
        <v>A000000</v>
      </c>
      <c r="Y114" s="280" t="str" cm="1">
        <f t="array" aca="1" ref="Y114" ca="1">INDEX(コード化!$CG$5:$CQ$110,Y$3-6,$G114)</f>
        <v>A000000</v>
      </c>
      <c r="Z114" s="280" t="str" cm="1">
        <f t="array" aca="1" ref="Z114" ca="1">INDEX(コード化!$CG$5:$CQ$110,Z$3-6,$G114)</f>
        <v>A000000</v>
      </c>
      <c r="AA114" s="280" t="str" cm="1">
        <f t="array" aca="1" ref="AA114" ca="1">INDEX(コード化!$CG$5:$CQ$110,AA$3-6,$G114)</f>
        <v>A000000</v>
      </c>
      <c r="AB114" s="280" t="str" cm="1">
        <f t="array" aca="1" ref="AB114" ca="1">INDEX(コード化!$CG$5:$CQ$110,AB$3-6,$G114)</f>
        <v>A000000</v>
      </c>
      <c r="AC114" s="280" t="str" cm="1">
        <f t="array" aca="1" ref="AC114" ca="1">INDEX(コード化!$CG$5:$CQ$110,AC$3-6,$G114)</f>
        <v>A000000</v>
      </c>
      <c r="AD114" s="280" t="str" cm="1">
        <f t="array" aca="1" ref="AD114" ca="1">INDEX(コード化!$CG$5:$CQ$110,AD$3-6,$G114)</f>
        <v>A000000</v>
      </c>
      <c r="AE114" s="280" t="str" cm="1">
        <f t="array" aca="1" ref="AE114" ca="1">INDEX(コード化!$CG$5:$CQ$110,AE$3-6,$G114)</f>
        <v>A000000</v>
      </c>
      <c r="AF114" s="280" t="str" cm="1">
        <f t="array" aca="1" ref="AF114" ca="1">INDEX(コード化!$CG$5:$CQ$110,AF$3-6,$G114)</f>
        <v>A000000</v>
      </c>
      <c r="AG114" s="280" t="str" cm="1">
        <f t="array" aca="1" ref="AG114" ca="1">INDEX(コード化!$CG$5:$CQ$110,AG$3-6,$G114)</f>
        <v>A000000</v>
      </c>
      <c r="AH114" s="280" t="str" cm="1">
        <f t="array" aca="1" ref="AH114" ca="1">INDEX(コード化!$CG$5:$CQ$110,AH$3-6,$G114)</f>
        <v>A000000</v>
      </c>
      <c r="AI114" s="280" t="str" cm="1">
        <f t="array" aca="1" ref="AI114" ca="1">INDEX(コード化!$CG$5:$CQ$110,AI$3-6,$G114)</f>
        <v>A000000</v>
      </c>
      <c r="AJ114" s="280" t="str" cm="1">
        <f t="array" aca="1" ref="AJ114" ca="1">INDEX(コード化!$CG$5:$CQ$110,AJ$3-6,$G114)</f>
        <v>A000000</v>
      </c>
      <c r="AK114" s="280" t="str" cm="1">
        <f t="array" aca="1" ref="AK114" ca="1">INDEX(コード化!$CG$5:$CQ$110,AK$3-6,$G114)</f>
        <v>A000000</v>
      </c>
      <c r="AL114" s="280" t="str" cm="1">
        <f t="array" aca="1" ref="AL114" ca="1">INDEX(コード化!$CG$5:$CQ$110,AL$3-6,$G114)</f>
        <v>A000000</v>
      </c>
      <c r="AM114" s="280" t="str" cm="1">
        <f t="array" aca="1" ref="AM114" ca="1">INDEX(コード化!$CG$5:$CQ$110,AM$3-6,$G114)</f>
        <v>A000000</v>
      </c>
      <c r="AN114" s="280" t="str" cm="1">
        <f t="array" aca="1" ref="AN114" ca="1">INDEX(コード化!$CG$5:$CQ$110,AN$3-6,$G114)</f>
        <v>A000000</v>
      </c>
      <c r="AO114" s="280" t="str" cm="1">
        <f t="array" aca="1" ref="AO114" ca="1">INDEX(コード化!$CG$5:$CQ$110,AO$3-6,$G114)</f>
        <v>A000000</v>
      </c>
      <c r="AP114" s="280" t="str" cm="1">
        <f t="array" aca="1" ref="AP114" ca="1">INDEX(コード化!$CG$5:$CQ$110,AP$3-6,$G114)</f>
        <v>A000000</v>
      </c>
      <c r="AQ114" s="280" t="str" cm="1">
        <f t="array" aca="1" ref="AQ114" ca="1">INDEX(コード化!$CG$5:$CQ$110,AQ$3-6,$G114)</f>
        <v>A000000</v>
      </c>
      <c r="AR114" s="280" t="str" cm="1">
        <f t="array" aca="1" ref="AR114" ca="1">INDEX(コード化!$CG$5:$CQ$110,AR$3-6,$G114)</f>
        <v>A000000</v>
      </c>
      <c r="AS114" s="280" t="str" cm="1">
        <f t="array" aca="1" ref="AS114" ca="1">INDEX(コード化!$CG$5:$CQ$110,AS$3-6,$G114)</f>
        <v>A000000</v>
      </c>
      <c r="AT114" s="280" t="str" cm="1">
        <f t="array" aca="1" ref="AT114" ca="1">INDEX(コード化!$CG$5:$CQ$110,AT$3-6,$G114)</f>
        <v>A000000</v>
      </c>
      <c r="AU114" s="280" t="str" cm="1">
        <f t="array" aca="1" ref="AU114" ca="1">INDEX(コード化!$CG$5:$CQ$110,AU$3-6,$G114)</f>
        <v>A000000</v>
      </c>
      <c r="AV114" s="280" t="str" cm="1">
        <f t="array" aca="1" ref="AV114" ca="1">INDEX(コード化!$CG$5:$CQ$110,AV$3-6,$G114)</f>
        <v>A000000</v>
      </c>
      <c r="AW114" s="280" t="str" cm="1">
        <f t="array" aca="1" ref="AW114" ca="1">INDEX(コード化!$CG$5:$CQ$110,AW$3-6,$G114)</f>
        <v>A000000</v>
      </c>
      <c r="AX114" s="280" t="str" cm="1">
        <f t="array" aca="1" ref="AX114" ca="1">INDEX(コード化!$CG$5:$CQ$110,AX$3-6,$G114)</f>
        <v>A000000</v>
      </c>
      <c r="AY114" s="280" t="str" cm="1">
        <f t="array" aca="1" ref="AY114" ca="1">INDEX(コード化!$CG$5:$CQ$110,AY$3-6,$G114)</f>
        <v>A000000</v>
      </c>
      <c r="AZ114" s="280" t="str" cm="1">
        <f t="array" aca="1" ref="AZ114" ca="1">INDEX(コード化!$CG$5:$CQ$110,AZ$3-6,$G114)</f>
        <v>A000000</v>
      </c>
      <c r="BA114" s="280" t="str" cm="1">
        <f t="array" aca="1" ref="BA114" ca="1">INDEX(コード化!$CG$5:$CQ$110,BA$3-6,$G114)</f>
        <v>A000000</v>
      </c>
      <c r="BB114" s="280" t="str" cm="1">
        <f t="array" aca="1" ref="BB114" ca="1">INDEX(コード化!$CG$5:$CQ$110,BB$3-6,$G114)</f>
        <v>A000000</v>
      </c>
      <c r="BC114" s="280" t="str" cm="1">
        <f t="array" aca="1" ref="BC114" ca="1">INDEX(コード化!$CG$5:$CQ$110,BC$3-6,$G114)</f>
        <v>A000000</v>
      </c>
      <c r="BD114" s="280" t="str" cm="1">
        <f t="array" aca="1" ref="BD114" ca="1">INDEX(コード化!$CG$5:$CQ$110,BD$3-6,$G114)</f>
        <v>A000000</v>
      </c>
      <c r="BE114" s="280" t="str" cm="1">
        <f t="array" aca="1" ref="BE114" ca="1">INDEX(コード化!$CG$5:$CQ$110,BE$3-6,$G114)</f>
        <v>A000000</v>
      </c>
      <c r="BF114" s="280" t="str" cm="1">
        <f t="array" aca="1" ref="BF114" ca="1">INDEX(コード化!$CG$5:$CQ$110,BF$3-6,$G114)</f>
        <v>A000000</v>
      </c>
      <c r="BG114" s="280" t="str" cm="1">
        <f t="array" aca="1" ref="BG114" ca="1">INDEX(コード化!$CG$5:$CQ$110,BG$3-6,$G114)</f>
        <v>A000000</v>
      </c>
      <c r="BH114" s="280" t="str" cm="1">
        <f t="array" aca="1" ref="BH114" ca="1">INDEX(コード化!$CG$5:$CQ$110,BH$3-6,$G114)</f>
        <v>A000000</v>
      </c>
      <c r="BI114" s="280" t="str" cm="1">
        <f t="array" aca="1" ref="BI114" ca="1">INDEX(コード化!$CG$5:$CQ$110,BI$3-6,$G114)</f>
        <v>A000000</v>
      </c>
      <c r="BJ114" s="280" t="str" cm="1">
        <f t="array" aca="1" ref="BJ114" ca="1">INDEX(コード化!$CG$5:$CQ$110,BJ$3-6,$G114)</f>
        <v>A000000</v>
      </c>
      <c r="BK114" s="280" t="str" cm="1">
        <f t="array" aca="1" ref="BK114" ca="1">INDEX(コード化!$CG$5:$CQ$110,BK$3-6,$G114)</f>
        <v>A000000</v>
      </c>
      <c r="BL114" s="280" t="str" cm="1">
        <f t="array" aca="1" ref="BL114" ca="1">INDEX(コード化!$CG$5:$CQ$110,BL$3-6,$G114)</f>
        <v>A000000</v>
      </c>
      <c r="BM114" s="280" t="str" cm="1">
        <f t="array" aca="1" ref="BM114" ca="1">INDEX(コード化!$CG$5:$CQ$110,BM$3-6,$G114)</f>
        <v>A000000</v>
      </c>
      <c r="BN114" s="280" t="str" cm="1">
        <f t="array" aca="1" ref="BN114" ca="1">INDEX(コード化!$CG$5:$CQ$110,BN$3-6,$G114)</f>
        <v>A000000</v>
      </c>
      <c r="BO114" s="280" t="str" cm="1">
        <f t="array" aca="1" ref="BO114" ca="1">INDEX(コード化!$CG$5:$CQ$110,BO$3-6,$G114)</f>
        <v>A000000</v>
      </c>
      <c r="BP114" s="280" t="str" cm="1">
        <f t="array" aca="1" ref="BP114" ca="1">INDEX(コード化!$CG$5:$CQ$110,BP$3-6,$G114)</f>
        <v>A000000</v>
      </c>
      <c r="BQ114" s="280" t="str" cm="1">
        <f t="array" aca="1" ref="BQ114" ca="1">INDEX(コード化!$CG$5:$CQ$110,BQ$3-6,$G114)</f>
        <v>A000000</v>
      </c>
      <c r="BR114" s="280" t="str" cm="1">
        <f t="array" aca="1" ref="BR114" ca="1">INDEX(コード化!$CG$5:$CQ$110,BR$3-6,$G114)</f>
        <v>A000000</v>
      </c>
      <c r="BS114" s="280" t="str" cm="1">
        <f t="array" aca="1" ref="BS114" ca="1">INDEX(コード化!$CG$5:$CQ$110,BS$3-6,$G114)</f>
        <v>A000000</v>
      </c>
      <c r="BT114" s="280" t="str" cm="1">
        <f t="array" aca="1" ref="BT114" ca="1">INDEX(コード化!$CG$5:$CQ$110,BT$3-6,$G114)</f>
        <v>A000000</v>
      </c>
      <c r="BU114" s="280" t="str" cm="1">
        <f t="array" aca="1" ref="BU114" ca="1">INDEX(コード化!$CG$5:$CQ$110,BU$3-6,$G114)</f>
        <v>A000000</v>
      </c>
      <c r="BV114" s="280" t="str" cm="1">
        <f t="array" aca="1" ref="BV114" ca="1">INDEX(コード化!$CG$5:$CQ$110,BV$3-6,$G114)</f>
        <v>A000000</v>
      </c>
      <c r="BW114" s="280" t="str" cm="1">
        <f t="array" aca="1" ref="BW114" ca="1">INDEX(コード化!$CG$5:$CQ$110,BW$3-6,$G114)</f>
        <v>A000000</v>
      </c>
      <c r="BX114" s="280" t="str" cm="1">
        <f t="array" aca="1" ref="BX114" ca="1">INDEX(コード化!$CG$5:$CQ$110,BX$3-6,$G114)</f>
        <v>A000000</v>
      </c>
      <c r="BY114" s="280" t="str" cm="1">
        <f t="array" aca="1" ref="BY114" ca="1">INDEX(コード化!$CG$5:$CQ$110,BY$3-6,$G114)</f>
        <v>A000000</v>
      </c>
      <c r="BZ114" s="280" t="str" cm="1">
        <f t="array" aca="1" ref="BZ114" ca="1">INDEX(コード化!$CG$5:$CQ$110,BZ$3-6,$G114)</f>
        <v>A000000</v>
      </c>
      <c r="CA114" s="280" t="str" cm="1">
        <f t="array" aca="1" ref="CA114" ca="1">INDEX(コード化!$CG$5:$CQ$110,CA$3-6,$G114)</f>
        <v>A000000</v>
      </c>
      <c r="CB114" s="280" t="str" cm="1">
        <f t="array" aca="1" ref="CB114" ca="1">INDEX(コード化!$CG$5:$CQ$110,CB$3-6,$G114)</f>
        <v>A000000</v>
      </c>
      <c r="CC114" s="280" t="str" cm="1">
        <f t="array" aca="1" ref="CC114" ca="1">INDEX(コード化!$CG$5:$CQ$110,CC$3-6,$G114)</f>
        <v>A000000</v>
      </c>
      <c r="CD114" s="280" t="str" cm="1">
        <f t="array" aca="1" ref="CD114" ca="1">INDEX(コード化!$CG$5:$CQ$110,CD$3-6,$G114)</f>
        <v>A000000</v>
      </c>
      <c r="CE114" s="280" t="str" cm="1">
        <f t="array" aca="1" ref="CE114" ca="1">INDEX(コード化!$CG$5:$CQ$110,CE$3-6,$G114)</f>
        <v>A000000</v>
      </c>
      <c r="CF114" s="280" t="str" cm="1">
        <f t="array" aca="1" ref="CF114" ca="1">INDEX(コード化!$CG$5:$CQ$110,CF$3-6,$G114)</f>
        <v>A000000</v>
      </c>
      <c r="CG114" s="280" t="str" cm="1">
        <f t="array" aca="1" ref="CG114" ca="1">INDEX(コード化!$CG$5:$CQ$110,CG$3-6,$G114)</f>
        <v>A000000</v>
      </c>
      <c r="CH114" s="280" t="str" cm="1">
        <f t="array" aca="1" ref="CH114" ca="1">INDEX(コード化!$CG$5:$CQ$110,CH$3-6,$G114)</f>
        <v>A000000</v>
      </c>
      <c r="CI114" s="280" t="str" cm="1">
        <f t="array" aca="1" ref="CI114" ca="1">INDEX(コード化!$CG$5:$CQ$110,CI$3-6,$G114)</f>
        <v>A000000</v>
      </c>
      <c r="CJ114" s="280" t="str" cm="1">
        <f t="array" aca="1" ref="CJ114" ca="1">INDEX(コード化!$CG$5:$CQ$110,CJ$3-6,$G114)</f>
        <v>A000000</v>
      </c>
      <c r="CK114" s="280" t="str" cm="1">
        <f t="array" aca="1" ref="CK114" ca="1">INDEX(コード化!$CG$5:$CQ$110,CK$3-6,$G114)</f>
        <v>A000000</v>
      </c>
      <c r="CL114" s="280" t="str" cm="1">
        <f t="array" aca="1" ref="CL114" ca="1">INDEX(コード化!$CG$5:$CQ$110,CL$3-6,$G114)</f>
        <v>A000000</v>
      </c>
      <c r="CM114" s="280" t="str" cm="1">
        <f t="array" aca="1" ref="CM114" ca="1">INDEX(コード化!$CG$5:$CQ$110,CM$3-6,$G114)</f>
        <v>A000000</v>
      </c>
      <c r="CN114" s="280" t="str" cm="1">
        <f t="array" aca="1" ref="CN114" ca="1">INDEX(コード化!$CG$5:$CQ$110,CN$3-6,$G114)</f>
        <v>A000000</v>
      </c>
      <c r="CO114" s="280" t="str" cm="1">
        <f t="array" aca="1" ref="CO114" ca="1">INDEX(コード化!$CG$5:$CQ$110,CO$3-6,$G114)</f>
        <v>A000000</v>
      </c>
      <c r="CP114" s="280" t="str" cm="1">
        <f t="array" aca="1" ref="CP114" ca="1">INDEX(コード化!$CG$5:$CQ$110,CP$3-6,$G114)</f>
        <v>A000000</v>
      </c>
      <c r="CQ114" s="280" t="str" cm="1">
        <f t="array" aca="1" ref="CQ114" ca="1">INDEX(コード化!$CG$5:$CQ$110,CQ$3-6,$G114)</f>
        <v>A000000</v>
      </c>
      <c r="CR114" s="280" t="str" cm="1">
        <f t="array" aca="1" ref="CR114" ca="1">INDEX(コード化!$CG$5:$CQ$110,CR$3-6,$G114)</f>
        <v>A000000</v>
      </c>
      <c r="CS114" s="280" t="str" cm="1">
        <f t="array" aca="1" ref="CS114" ca="1">INDEX(コード化!$CG$5:$CQ$110,CS$3-6,$G114)</f>
        <v>A000000</v>
      </c>
      <c r="CT114" s="280" t="str" cm="1">
        <f t="array" aca="1" ref="CT114" ca="1">INDEX(コード化!$CG$5:$CQ$110,CT$3-6,$G114)</f>
        <v>A000000</v>
      </c>
      <c r="CU114" s="280" t="str" cm="1">
        <f t="array" aca="1" ref="CU114" ca="1">INDEX(コード化!$CG$5:$CQ$110,CU$3-6,$G114)</f>
        <v>A000000</v>
      </c>
      <c r="CV114" s="280" t="str" cm="1">
        <f t="array" aca="1" ref="CV114" ca="1">INDEX(コード化!$CG$5:$CQ$110,CV$3-6,$G114)</f>
        <v>A000000</v>
      </c>
      <c r="CW114" s="280" t="str" cm="1">
        <f t="array" aca="1" ref="CW114" ca="1">INDEX(コード化!$CG$5:$CQ$110,CW$3-6,$G114)</f>
        <v>A000000</v>
      </c>
      <c r="CX114" s="280" t="str" cm="1">
        <f t="array" aca="1" ref="CX114" ca="1">INDEX(コード化!$CG$5:$CQ$110,CX$3-6,$G114)</f>
        <v>A000000</v>
      </c>
      <c r="CY114" s="280" t="str" cm="1">
        <f t="array" aca="1" ref="CY114" ca="1">INDEX(コード化!$CG$5:$CQ$110,CY$3-6,$G114)</f>
        <v>A000000</v>
      </c>
      <c r="CZ114" s="280" t="str" cm="1">
        <f t="array" aca="1" ref="CZ114" ca="1">INDEX(コード化!$CG$5:$CQ$110,CZ$3-6,$G114)</f>
        <v>A000000</v>
      </c>
      <c r="DA114" s="280" t="str" cm="1">
        <f t="array" aca="1" ref="DA114" ca="1">INDEX(コード化!$CG$5:$CQ$110,DA$3-6,$G114)</f>
        <v>A000000</v>
      </c>
      <c r="DB114" s="280" t="str" cm="1">
        <f t="array" aca="1" ref="DB114" ca="1">INDEX(コード化!$CG$5:$CQ$110,DB$3-6,$G114)</f>
        <v>A000000</v>
      </c>
      <c r="DC114" s="280" t="str" cm="1">
        <f t="array" aca="1" ref="DC114" ca="1">INDEX(コード化!$CG$5:$CQ$110,DC$3-6,$G114)</f>
        <v>A000000</v>
      </c>
      <c r="DD114" s="280" t="str" cm="1">
        <f t="array" aca="1" ref="DD114" ca="1">INDEX(コード化!$CG$5:$CQ$110,DD$3-6,$G114)</f>
        <v>A000000</v>
      </c>
      <c r="DE114" s="280" t="str" cm="1">
        <f t="array" aca="1" ref="DE114" ca="1">INDEX(コード化!$CG$5:$CQ$110,DE$3-6,$G114)</f>
        <v>A000000</v>
      </c>
      <c r="DF114" s="280" t="str" cm="1">
        <f t="array" aca="1" ref="DF114" ca="1">INDEX(コード化!$CG$5:$CQ$110,DF$3-6,$G114)</f>
        <v>A000000</v>
      </c>
      <c r="DG114" s="280" t="str" cm="1">
        <f t="array" aca="1" ref="DG114" ca="1">INDEX(コード化!$CG$5:$CQ$110,DG$3-6,$G114)</f>
        <v>A000000</v>
      </c>
      <c r="DH114" s="280" t="str" cm="1">
        <f t="array" aca="1" ref="DH114" ca="1">INDEX(コード化!$CG$5:$CQ$110,DH$3-6,$G114)</f>
        <v>A000000</v>
      </c>
      <c r="DI114" s="280" t="str" cm="1">
        <f t="array" aca="1" ref="DI114" ca="1">INDEX(コード化!$CG$5:$CQ$110,DI$3-6,$G114)</f>
        <v>A000000</v>
      </c>
      <c r="DK114" s="80" cm="1">
        <f t="array" ref="DK114">_xlfn.IFS(MID(H114,4,1)="4",1,MID(H114,4,1)="1",1,TRUE,0)</f>
        <v>0</v>
      </c>
      <c r="DL114" s="80" cm="1">
        <f t="array" ref="DL114">_xlfn.IFS(MID(I114,4,1)="4",1,MID(I114,4,1)="1",1,TRUE,0)</f>
        <v>0</v>
      </c>
      <c r="DM114" s="80" cm="1">
        <f t="array" ref="DM114">_xlfn.IFS(MID(J114,4,1)="4",1,MID(J114,4,1)="1",1,TRUE,0)</f>
        <v>0</v>
      </c>
      <c r="DN114" s="80" cm="1">
        <f t="array" ref="DN114">_xlfn.IFS(MID(K114,4,1)="4",1,MID(K114,4,1)="1",1,TRUE,0)</f>
        <v>0</v>
      </c>
      <c r="DO114" s="80" cm="1">
        <f t="array" ref="DO114">_xlfn.IFS(MID(L114,4,1)="4",1,MID(L114,4,1)="1",1,TRUE,0)</f>
        <v>0</v>
      </c>
      <c r="DP114" s="80" cm="1">
        <f t="array" ref="DP114">_xlfn.IFS(MID(M114,4,1)="4",1,MID(M114,4,1)="1",1,TRUE,0)</f>
        <v>0</v>
      </c>
      <c r="DQ114" s="80" cm="1">
        <f t="array" aca="1" ref="DQ114" ca="1">_xlfn.IFS(MID(N114,4,1)="4",1,MID(N114,4,1)="1",1,TRUE,0)</f>
        <v>0</v>
      </c>
      <c r="DR114" s="80" cm="1">
        <f t="array" aca="1" ref="DR114" ca="1">_xlfn.IFS(MID(O114,4,1)="4",1,MID(O114,4,1)="1",1,TRUE,0)</f>
        <v>0</v>
      </c>
      <c r="DS114" s="80" cm="1">
        <f t="array" aca="1" ref="DS114" ca="1">_xlfn.IFS(MID(P114,4,1)="4",1,MID(P114,4,1)="1",1,TRUE,0)</f>
        <v>0</v>
      </c>
      <c r="DT114" s="80" cm="1">
        <f t="array" aca="1" ref="DT114" ca="1">_xlfn.IFS(MID(Q114,4,1)="4",1,MID(Q114,4,1)="1",1,TRUE,0)</f>
        <v>0</v>
      </c>
      <c r="DU114" s="80" cm="1">
        <f t="array" aca="1" ref="DU114" ca="1">_xlfn.IFS(MID(R114,4,1)="4",1,MID(R114,4,1)="1",1,TRUE,0)</f>
        <v>0</v>
      </c>
      <c r="DV114" s="80" cm="1">
        <f t="array" aca="1" ref="DV114" ca="1">_xlfn.IFS(MID(S114,4,1)="4",1,MID(S114,4,1)="1",1,TRUE,0)</f>
        <v>0</v>
      </c>
      <c r="DW114" s="80" cm="1">
        <f t="array" aca="1" ref="DW114" ca="1">_xlfn.IFS(MID(T114,4,1)="4",1,MID(T114,4,1)="1",1,TRUE,0)</f>
        <v>0</v>
      </c>
      <c r="DX114" s="80" cm="1">
        <f t="array" aca="1" ref="DX114" ca="1">_xlfn.IFS(MID(U114,4,1)="4",1,MID(U114,4,1)="1",1,TRUE,0)</f>
        <v>0</v>
      </c>
      <c r="DY114" s="80" cm="1">
        <f t="array" aca="1" ref="DY114" ca="1">_xlfn.IFS(MID(V114,4,1)="4",1,MID(V114,4,1)="1",1,TRUE,0)</f>
        <v>0</v>
      </c>
      <c r="DZ114" s="80" cm="1">
        <f t="array" aca="1" ref="DZ114" ca="1">_xlfn.IFS(MID(W114,4,1)="4",1,MID(W114,4,1)="1",1,TRUE,0)</f>
        <v>0</v>
      </c>
      <c r="EA114" s="80" cm="1">
        <f t="array" aca="1" ref="EA114" ca="1">_xlfn.IFS(MID(X114,4,1)="4",1,MID(X114,4,1)="1",1,TRUE,0)</f>
        <v>0</v>
      </c>
      <c r="EB114" s="80" cm="1">
        <f t="array" aca="1" ref="EB114" ca="1">_xlfn.IFS(MID(Y114,4,1)="4",1,MID(Y114,4,1)="1",1,TRUE,0)</f>
        <v>0</v>
      </c>
      <c r="EC114" s="80" cm="1">
        <f t="array" aca="1" ref="EC114" ca="1">_xlfn.IFS(MID(Z114,4,1)="4",1,MID(Z114,4,1)="1",1,TRUE,0)</f>
        <v>0</v>
      </c>
      <c r="ED114" s="80" cm="1">
        <f t="array" aca="1" ref="ED114" ca="1">_xlfn.IFS(MID(AA114,4,1)="4",1,MID(AA114,4,1)="1",1,TRUE,0)</f>
        <v>0</v>
      </c>
      <c r="EE114" s="80" cm="1">
        <f t="array" aca="1" ref="EE114" ca="1">_xlfn.IFS(MID(AB114,4,1)="4",1,MID(AB114,4,1)="1",1,TRUE,0)</f>
        <v>0</v>
      </c>
      <c r="EF114" s="80" cm="1">
        <f t="array" aca="1" ref="EF114" ca="1">_xlfn.IFS(MID(AC114,4,1)="4",1,MID(AC114,4,1)="1",1,TRUE,0)</f>
        <v>0</v>
      </c>
      <c r="EG114" s="80" cm="1">
        <f t="array" aca="1" ref="EG114" ca="1">_xlfn.IFS(MID(AD114,4,1)="4",1,MID(AD114,4,1)="1",1,TRUE,0)</f>
        <v>0</v>
      </c>
      <c r="EH114" s="80" cm="1">
        <f t="array" aca="1" ref="EH114" ca="1">_xlfn.IFS(MID(AE114,4,1)="4",1,MID(AE114,4,1)="1",1,TRUE,0)</f>
        <v>0</v>
      </c>
      <c r="EI114" s="80" cm="1">
        <f t="array" aca="1" ref="EI114" ca="1">_xlfn.IFS(MID(AF114,4,1)="4",1,MID(AF114,4,1)="1",1,TRUE,0)</f>
        <v>0</v>
      </c>
      <c r="EJ114" s="80" cm="1">
        <f t="array" aca="1" ref="EJ114" ca="1">_xlfn.IFS(MID(AG114,4,1)="4",1,MID(AG114,4,1)="1",1,TRUE,0)</f>
        <v>0</v>
      </c>
      <c r="EK114" s="80" cm="1">
        <f t="array" aca="1" ref="EK114" ca="1">_xlfn.IFS(MID(AH114,4,1)="4",1,MID(AH114,4,1)="1",1,TRUE,0)</f>
        <v>0</v>
      </c>
      <c r="EL114" s="80" cm="1">
        <f t="array" aca="1" ref="EL114" ca="1">_xlfn.IFS(MID(AI114,4,1)="4",1,MID(AI114,4,1)="1",1,TRUE,0)</f>
        <v>0</v>
      </c>
      <c r="EM114" s="80" cm="1">
        <f t="array" aca="1" ref="EM114" ca="1">_xlfn.IFS(MID(AJ114,4,1)="4",1,MID(AJ114,4,1)="1",1,TRUE,0)</f>
        <v>0</v>
      </c>
      <c r="EN114" s="80" cm="1">
        <f t="array" aca="1" ref="EN114" ca="1">_xlfn.IFS(MID(AK114,4,1)="4",1,MID(AK114,4,1)="1",1,TRUE,0)</f>
        <v>0</v>
      </c>
      <c r="EO114" s="80" cm="1">
        <f t="array" aca="1" ref="EO114" ca="1">_xlfn.IFS(MID(AL114,4,1)="4",1,MID(AL114,4,1)="1",1,TRUE,0)</f>
        <v>0</v>
      </c>
      <c r="EP114" s="80" cm="1">
        <f t="array" aca="1" ref="EP114" ca="1">_xlfn.IFS(MID(AM114,4,1)="4",1,MID(AM114,4,1)="1",1,TRUE,0)</f>
        <v>0</v>
      </c>
      <c r="EQ114" s="80" cm="1">
        <f t="array" aca="1" ref="EQ114" ca="1">_xlfn.IFS(MID(AN114,4,1)="4",1,MID(AN114,4,1)="1",1,TRUE,0)</f>
        <v>0</v>
      </c>
      <c r="ER114" s="80" cm="1">
        <f t="array" aca="1" ref="ER114" ca="1">_xlfn.IFS(MID(AO114,4,1)="4",1,MID(AO114,4,1)="1",1,TRUE,0)</f>
        <v>0</v>
      </c>
      <c r="ES114" s="80" cm="1">
        <f t="array" aca="1" ref="ES114" ca="1">_xlfn.IFS(MID(AP114,4,1)="4",1,MID(AP114,4,1)="1",1,TRUE,0)</f>
        <v>0</v>
      </c>
      <c r="ET114" s="80" cm="1">
        <f t="array" aca="1" ref="ET114" ca="1">_xlfn.IFS(MID(AQ114,4,1)="4",1,MID(AQ114,4,1)="1",1,TRUE,0)</f>
        <v>0</v>
      </c>
      <c r="EU114" s="80" cm="1">
        <f t="array" aca="1" ref="EU114" ca="1">_xlfn.IFS(MID(AR114,4,1)="4",1,MID(AR114,4,1)="1",1,TRUE,0)</f>
        <v>0</v>
      </c>
      <c r="EV114" s="80" cm="1">
        <f t="array" aca="1" ref="EV114" ca="1">_xlfn.IFS(MID(AS114,4,1)="4",1,MID(AS114,4,1)="1",1,TRUE,0)</f>
        <v>0</v>
      </c>
      <c r="EW114" s="80" cm="1">
        <f t="array" aca="1" ref="EW114" ca="1">_xlfn.IFS(MID(AT114,4,1)="4",1,MID(AT114,4,1)="1",1,TRUE,0)</f>
        <v>0</v>
      </c>
      <c r="EX114" s="80" cm="1">
        <f t="array" aca="1" ref="EX114" ca="1">_xlfn.IFS(MID(AU114,4,1)="4",1,MID(AU114,4,1)="1",1,TRUE,0)</f>
        <v>0</v>
      </c>
      <c r="EY114" s="80" cm="1">
        <f t="array" aca="1" ref="EY114" ca="1">_xlfn.IFS(MID(AV114,4,1)="4",1,MID(AV114,4,1)="1",1,TRUE,0)</f>
        <v>0</v>
      </c>
      <c r="EZ114" s="80" cm="1">
        <f t="array" aca="1" ref="EZ114" ca="1">_xlfn.IFS(MID(AW114,4,1)="4",1,MID(AW114,4,1)="1",1,TRUE,0)</f>
        <v>0</v>
      </c>
      <c r="FA114" s="80" cm="1">
        <f t="array" aca="1" ref="FA114" ca="1">_xlfn.IFS(MID(AX114,4,1)="4",1,MID(AX114,4,1)="1",1,TRUE,0)</f>
        <v>0</v>
      </c>
      <c r="FB114" s="80" cm="1">
        <f t="array" aca="1" ref="FB114" ca="1">_xlfn.IFS(MID(AY114,4,1)="4",1,MID(AY114,4,1)="1",1,TRUE,0)</f>
        <v>0</v>
      </c>
      <c r="FC114" s="80" cm="1">
        <f t="array" aca="1" ref="FC114" ca="1">_xlfn.IFS(MID(AZ114,4,1)="4",1,MID(AZ114,4,1)="1",1,TRUE,0)</f>
        <v>0</v>
      </c>
      <c r="FD114" s="80" cm="1">
        <f t="array" aca="1" ref="FD114" ca="1">_xlfn.IFS(MID(BA114,4,1)="4",1,MID(BA114,4,1)="1",1,TRUE,0)</f>
        <v>0</v>
      </c>
      <c r="FE114" s="80" cm="1">
        <f t="array" aca="1" ref="FE114" ca="1">_xlfn.IFS(MID(BB114,4,1)="4",1,MID(BB114,4,1)="1",1,TRUE,0)</f>
        <v>0</v>
      </c>
      <c r="FF114" s="80" cm="1">
        <f t="array" aca="1" ref="FF114" ca="1">_xlfn.IFS(MID(BC114,4,1)="4",1,MID(BC114,4,1)="1",1,TRUE,0)</f>
        <v>0</v>
      </c>
      <c r="FG114" s="80" cm="1">
        <f t="array" aca="1" ref="FG114" ca="1">_xlfn.IFS(MID(BD114,4,1)="4",1,MID(BD114,4,1)="1",1,TRUE,0)</f>
        <v>0</v>
      </c>
      <c r="FH114" s="80" cm="1">
        <f t="array" aca="1" ref="FH114" ca="1">_xlfn.IFS(MID(BE114,4,1)="4",1,MID(BE114,4,1)="1",1,TRUE,0)</f>
        <v>0</v>
      </c>
      <c r="FI114" s="80" cm="1">
        <f t="array" aca="1" ref="FI114" ca="1">_xlfn.IFS(MID(BF114,4,1)="4",1,MID(BF114,4,1)="1",1,TRUE,0)</f>
        <v>0</v>
      </c>
      <c r="FJ114" s="80" cm="1">
        <f t="array" aca="1" ref="FJ114" ca="1">_xlfn.IFS(MID(BG114,4,1)="4",1,MID(BG114,4,1)="1",1,TRUE,0)</f>
        <v>0</v>
      </c>
      <c r="FK114" s="80" cm="1">
        <f t="array" aca="1" ref="FK114" ca="1">_xlfn.IFS(MID(BH114,4,1)="4",1,MID(BH114,4,1)="1",1,TRUE,0)</f>
        <v>0</v>
      </c>
      <c r="FL114" s="80" cm="1">
        <f t="array" aca="1" ref="FL114" ca="1">_xlfn.IFS(MID(BI114,4,1)="4",1,MID(BI114,4,1)="1",1,TRUE,0)</f>
        <v>0</v>
      </c>
      <c r="FM114" s="80" cm="1">
        <f t="array" aca="1" ref="FM114" ca="1">_xlfn.IFS(MID(BJ114,4,1)="4",1,MID(BJ114,4,1)="1",1,TRUE,0)</f>
        <v>0</v>
      </c>
      <c r="FN114" s="80" cm="1">
        <f t="array" aca="1" ref="FN114" ca="1">_xlfn.IFS(MID(BK114,4,1)="4",1,MID(BK114,4,1)="1",1,TRUE,0)</f>
        <v>0</v>
      </c>
      <c r="FO114" s="80" cm="1">
        <f t="array" aca="1" ref="FO114" ca="1">_xlfn.IFS(MID(BL114,4,1)="4",1,MID(BL114,4,1)="1",1,TRUE,0)</f>
        <v>0</v>
      </c>
      <c r="FP114" s="80" cm="1">
        <f t="array" aca="1" ref="FP114" ca="1">_xlfn.IFS(MID(BM114,4,1)="4",1,MID(BM114,4,1)="1",1,TRUE,0)</f>
        <v>0</v>
      </c>
      <c r="FQ114" s="80" cm="1">
        <f t="array" aca="1" ref="FQ114" ca="1">_xlfn.IFS(MID(BN114,4,1)="4",1,MID(BN114,4,1)="1",1,TRUE,0)</f>
        <v>0</v>
      </c>
      <c r="FR114" s="80" cm="1">
        <f t="array" aca="1" ref="FR114" ca="1">_xlfn.IFS(MID(BO114,4,1)="4",1,MID(BO114,4,1)="1",1,TRUE,0)</f>
        <v>0</v>
      </c>
      <c r="FS114" s="80" cm="1">
        <f t="array" aca="1" ref="FS114" ca="1">_xlfn.IFS(MID(BP114,4,1)="4",1,MID(BP114,4,1)="1",1,TRUE,0)</f>
        <v>0</v>
      </c>
      <c r="FT114" s="80" cm="1">
        <f t="array" aca="1" ref="FT114" ca="1">_xlfn.IFS(MID(BQ114,4,1)="4",1,MID(BQ114,4,1)="1",1,TRUE,0)</f>
        <v>0</v>
      </c>
      <c r="FU114" s="80" cm="1">
        <f t="array" aca="1" ref="FU114" ca="1">_xlfn.IFS(MID(BR114,4,1)="4",1,MID(BR114,4,1)="1",1,TRUE,0)</f>
        <v>0</v>
      </c>
      <c r="FV114" s="80" cm="1">
        <f t="array" aca="1" ref="FV114" ca="1">_xlfn.IFS(MID(BS114,4,1)="4",1,MID(BS114,4,1)="1",1,TRUE,0)</f>
        <v>0</v>
      </c>
      <c r="FW114" s="80" cm="1">
        <f t="array" aca="1" ref="FW114" ca="1">_xlfn.IFS(MID(BT114,4,1)="4",1,MID(BT114,4,1)="1",1,TRUE,0)</f>
        <v>0</v>
      </c>
      <c r="FX114" s="80" cm="1">
        <f t="array" aca="1" ref="FX114" ca="1">_xlfn.IFS(MID(BU114,4,1)="4",1,MID(BU114,4,1)="1",1,TRUE,0)</f>
        <v>0</v>
      </c>
      <c r="FY114" s="80" cm="1">
        <f t="array" aca="1" ref="FY114" ca="1">_xlfn.IFS(MID(BV114,4,1)="4",1,MID(BV114,4,1)="1",1,TRUE,0)</f>
        <v>0</v>
      </c>
      <c r="FZ114" s="80" cm="1">
        <f t="array" aca="1" ref="FZ114" ca="1">_xlfn.IFS(MID(BW114,4,1)="4",1,MID(BW114,4,1)="1",1,TRUE,0)</f>
        <v>0</v>
      </c>
      <c r="GA114" s="80" cm="1">
        <f t="array" aca="1" ref="GA114" ca="1">_xlfn.IFS(MID(BX114,4,1)="4",1,MID(BX114,4,1)="1",1,TRUE,0)</f>
        <v>0</v>
      </c>
      <c r="GB114" s="80" cm="1">
        <f t="array" aca="1" ref="GB114" ca="1">_xlfn.IFS(MID(BY114,4,1)="4",1,MID(BY114,4,1)="1",1,TRUE,0)</f>
        <v>0</v>
      </c>
      <c r="GC114" s="80" cm="1">
        <f t="array" aca="1" ref="GC114" ca="1">_xlfn.IFS(MID(BZ114,4,1)="4",1,MID(BZ114,4,1)="1",1,TRUE,0)</f>
        <v>0</v>
      </c>
      <c r="GD114" s="80" cm="1">
        <f t="array" aca="1" ref="GD114" ca="1">_xlfn.IFS(MID(CA114,4,1)="4",1,MID(CA114,4,1)="1",1,TRUE,0)</f>
        <v>0</v>
      </c>
      <c r="GE114" s="80" cm="1">
        <f t="array" aca="1" ref="GE114" ca="1">_xlfn.IFS(MID(CB114,4,1)="4",1,MID(CB114,4,1)="1",1,TRUE,0)</f>
        <v>0</v>
      </c>
      <c r="GF114" s="80" cm="1">
        <f t="array" aca="1" ref="GF114" ca="1">_xlfn.IFS(MID(CC114,4,1)="4",1,MID(CC114,4,1)="1",1,TRUE,0)</f>
        <v>0</v>
      </c>
      <c r="GG114" s="80" cm="1">
        <f t="array" aca="1" ref="GG114" ca="1">_xlfn.IFS(MID(CD114,4,1)="4",1,MID(CD114,4,1)="1",1,TRUE,0)</f>
        <v>0</v>
      </c>
      <c r="GH114" s="80" cm="1">
        <f t="array" aca="1" ref="GH114" ca="1">_xlfn.IFS(MID(CE114,4,1)="4",1,MID(CE114,4,1)="1",1,TRUE,0)</f>
        <v>0</v>
      </c>
      <c r="GI114" s="80" cm="1">
        <f t="array" aca="1" ref="GI114" ca="1">_xlfn.IFS(MID(CF114,4,1)="4",1,MID(CF114,4,1)="1",1,TRUE,0)</f>
        <v>0</v>
      </c>
      <c r="GJ114" s="80" cm="1">
        <f t="array" aca="1" ref="GJ114" ca="1">_xlfn.IFS(MID(CG114,4,1)="4",1,MID(CG114,4,1)="1",1,TRUE,0)</f>
        <v>0</v>
      </c>
      <c r="GK114" s="80" cm="1">
        <f t="array" aca="1" ref="GK114" ca="1">_xlfn.IFS(MID(CH114,4,1)="4",1,MID(CH114,4,1)="1",1,TRUE,0)</f>
        <v>0</v>
      </c>
      <c r="GL114" s="80" cm="1">
        <f t="array" aca="1" ref="GL114" ca="1">_xlfn.IFS(MID(CI114,4,1)="4",1,MID(CI114,4,1)="1",1,TRUE,0)</f>
        <v>0</v>
      </c>
      <c r="GM114" s="80" cm="1">
        <f t="array" aca="1" ref="GM114" ca="1">_xlfn.IFS(MID(CJ114,4,1)="4",1,MID(CJ114,4,1)="1",1,TRUE,0)</f>
        <v>0</v>
      </c>
      <c r="GN114" s="80" cm="1">
        <f t="array" aca="1" ref="GN114" ca="1">_xlfn.IFS(MID(CK114,4,1)="4",1,MID(CK114,4,1)="1",1,TRUE,0)</f>
        <v>0</v>
      </c>
      <c r="GO114" s="80" cm="1">
        <f t="array" aca="1" ref="GO114" ca="1">_xlfn.IFS(MID(CL114,4,1)="4",1,MID(CL114,4,1)="1",1,TRUE,0)</f>
        <v>0</v>
      </c>
      <c r="GP114" s="80" cm="1">
        <f t="array" aca="1" ref="GP114" ca="1">_xlfn.IFS(MID(CM114,4,1)="4",1,MID(CM114,4,1)="1",1,TRUE,0)</f>
        <v>0</v>
      </c>
      <c r="GQ114" s="80" cm="1">
        <f t="array" aca="1" ref="GQ114" ca="1">_xlfn.IFS(MID(CN114,4,1)="4",1,MID(CN114,4,1)="1",1,TRUE,0)</f>
        <v>0</v>
      </c>
      <c r="GR114" s="80" cm="1">
        <f t="array" aca="1" ref="GR114" ca="1">_xlfn.IFS(MID(CO114,4,1)="4",1,MID(CO114,4,1)="1",1,TRUE,0)</f>
        <v>0</v>
      </c>
      <c r="GS114" s="80" cm="1">
        <f t="array" aca="1" ref="GS114" ca="1">_xlfn.IFS(MID(CP114,4,1)="4",1,MID(CP114,4,1)="1",1,TRUE,0)</f>
        <v>0</v>
      </c>
      <c r="GT114" s="80" cm="1">
        <f t="array" aca="1" ref="GT114" ca="1">_xlfn.IFS(MID(CQ114,4,1)="4",1,MID(CQ114,4,1)="1",1,TRUE,0)</f>
        <v>0</v>
      </c>
      <c r="GU114" s="80" cm="1">
        <f t="array" aca="1" ref="GU114" ca="1">_xlfn.IFS(MID(CR114,4,1)="4",1,MID(CR114,4,1)="1",1,TRUE,0)</f>
        <v>0</v>
      </c>
      <c r="GV114" s="80" cm="1">
        <f t="array" aca="1" ref="GV114" ca="1">_xlfn.IFS(MID(CS114,4,1)="4",1,MID(CS114,4,1)="1",1,TRUE,0)</f>
        <v>0</v>
      </c>
      <c r="GW114" s="80" cm="1">
        <f t="array" aca="1" ref="GW114" ca="1">_xlfn.IFS(MID(CT114,4,1)="4",1,MID(CT114,4,1)="1",1,TRUE,0)</f>
        <v>0</v>
      </c>
      <c r="GX114" s="80" cm="1">
        <f t="array" aca="1" ref="GX114" ca="1">_xlfn.IFS(MID(CU114,4,1)="4",1,MID(CU114,4,1)="1",1,TRUE,0)</f>
        <v>0</v>
      </c>
      <c r="GY114" s="80" cm="1">
        <f t="array" aca="1" ref="GY114" ca="1">_xlfn.IFS(MID(CV114,4,1)="4",1,MID(CV114,4,1)="1",1,TRUE,0)</f>
        <v>0</v>
      </c>
      <c r="GZ114" s="80" cm="1">
        <f t="array" aca="1" ref="GZ114" ca="1">_xlfn.IFS(MID(CW114,4,1)="4",1,MID(CW114,4,1)="1",1,TRUE,0)</f>
        <v>0</v>
      </c>
      <c r="HA114" s="80" cm="1">
        <f t="array" aca="1" ref="HA114" ca="1">_xlfn.IFS(MID(CX114,4,1)="4",1,MID(CX114,4,1)="1",1,TRUE,0)</f>
        <v>0</v>
      </c>
      <c r="HB114" s="80" cm="1">
        <f t="array" aca="1" ref="HB114" ca="1">_xlfn.IFS(MID(CY114,4,1)="4",1,MID(CY114,4,1)="1",1,TRUE,0)</f>
        <v>0</v>
      </c>
      <c r="HC114" s="80" cm="1">
        <f t="array" aca="1" ref="HC114" ca="1">_xlfn.IFS(MID(CZ114,4,1)="4",1,MID(CZ114,4,1)="1",1,TRUE,0)</f>
        <v>0</v>
      </c>
      <c r="HD114" s="80" cm="1">
        <f t="array" aca="1" ref="HD114" ca="1">_xlfn.IFS(MID(DA114,4,1)="4",1,MID(DA114,4,1)="1",1,TRUE,0)</f>
        <v>0</v>
      </c>
      <c r="HE114" s="80" cm="1">
        <f t="array" aca="1" ref="HE114" ca="1">_xlfn.IFS(MID(DB114,4,1)="4",1,MID(DB114,4,1)="1",1,TRUE,0)</f>
        <v>0</v>
      </c>
      <c r="HF114" s="80" cm="1">
        <f t="array" aca="1" ref="HF114" ca="1">_xlfn.IFS(MID(DC114,4,1)="4",1,MID(DC114,4,1)="1",1,TRUE,0)</f>
        <v>0</v>
      </c>
      <c r="HG114" s="80" cm="1">
        <f t="array" aca="1" ref="HG114" ca="1">_xlfn.IFS(MID(DD114,4,1)="4",1,MID(DD114,4,1)="1",1,TRUE,0)</f>
        <v>0</v>
      </c>
      <c r="HH114" s="80" cm="1">
        <f t="array" aca="1" ref="HH114" ca="1">_xlfn.IFS(MID(DE114,4,1)="4",1,MID(DE114,4,1)="1",1,TRUE,0)</f>
        <v>0</v>
      </c>
      <c r="HI114" s="80" cm="1">
        <f t="array" aca="1" ref="HI114" ca="1">_xlfn.IFS(MID(DF114,4,1)="4",1,MID(DF114,4,1)="1",1,TRUE,0)</f>
        <v>0</v>
      </c>
      <c r="HJ114" s="80" cm="1">
        <f t="array" aca="1" ref="HJ114" ca="1">_xlfn.IFS(MID(DG114,4,1)="4",1,MID(DG114,4,1)="1",1,TRUE,0)</f>
        <v>0</v>
      </c>
      <c r="HK114" s="80" cm="1">
        <f t="array" aca="1" ref="HK114" ca="1">_xlfn.IFS(MID(DH114,4,1)="4",1,MID(DH114,4,1)="1",1,TRUE,0)</f>
        <v>0</v>
      </c>
      <c r="HL114" s="80" cm="1">
        <f t="array" aca="1" ref="HL114" ca="1">_xlfn.IFS(MID(DI114,4,1)="4",1,MID(DI114,4,1)="1",1,TRUE,0)</f>
        <v>0</v>
      </c>
    </row>
    <row r="115" spans="1:220" s="80" customFormat="1" ht="26" x14ac:dyDescent="0.2">
      <c r="A115" s="268">
        <v>118</v>
      </c>
      <c r="B115" s="269" t="s">
        <v>2458</v>
      </c>
      <c r="C115" s="269" t="s">
        <v>2463</v>
      </c>
      <c r="D115" s="270" t="s">
        <v>2526</v>
      </c>
      <c r="E115" s="250"/>
      <c r="G115" s="80">
        <v>10</v>
      </c>
      <c r="H115" s="280" t="str" cm="1">
        <f t="array" ref="H115">INDEX(コード化!$CG$5:$CQ$110,H$3-6,$G115)</f>
        <v>A000000</v>
      </c>
      <c r="I115" s="280" t="str" cm="1">
        <f t="array" ref="I115">INDEX(コード化!$CG$5:$CQ$110,I$3-6,$G115)</f>
        <v>A000000</v>
      </c>
      <c r="J115" s="280" t="str" cm="1">
        <f t="array" ref="J115">INDEX(コード化!$CG$5:$CQ$110,J$3-6,$G115)</f>
        <v>A000000</v>
      </c>
      <c r="K115" s="280" t="str" cm="1">
        <f t="array" ref="K115">INDEX(コード化!$CG$5:$CQ$110,K$3-6,$G115)</f>
        <v>A000000</v>
      </c>
      <c r="L115" s="280" t="str" cm="1">
        <f t="array" ref="L115">INDEX(コード化!$CG$5:$CQ$110,L$3-6,$G115)</f>
        <v>A000000</v>
      </c>
      <c r="M115" s="280" t="str" cm="1">
        <f t="array" ref="M115">INDEX(コード化!$CG$5:$CQ$110,M$3-6,$G115)</f>
        <v>A000000</v>
      </c>
      <c r="N115" s="280" t="str" cm="1">
        <f t="array" aca="1" ref="N115" ca="1">INDEX(コード化!$CG$5:$CQ$110,N$3-6,$G115)</f>
        <v>A000000</v>
      </c>
      <c r="O115" s="280" t="str" cm="1">
        <f t="array" aca="1" ref="O115" ca="1">INDEX(コード化!$CG$5:$CQ$110,O$3-6,$G115)</f>
        <v>A000000</v>
      </c>
      <c r="P115" s="280" t="str" cm="1">
        <f t="array" aca="1" ref="P115" ca="1">INDEX(コード化!$CG$5:$CQ$110,P$3-6,$G115)</f>
        <v>A000000</v>
      </c>
      <c r="Q115" s="280" t="str" cm="1">
        <f t="array" aca="1" ref="Q115" ca="1">INDEX(コード化!$CG$5:$CQ$110,Q$3-6,$G115)</f>
        <v>A000000</v>
      </c>
      <c r="R115" s="280" t="str" cm="1">
        <f t="array" aca="1" ref="R115" ca="1">INDEX(コード化!$CG$5:$CQ$110,R$3-6,$G115)</f>
        <v>A000000</v>
      </c>
      <c r="S115" s="280" t="str" cm="1">
        <f t="array" aca="1" ref="S115" ca="1">INDEX(コード化!$CG$5:$CQ$110,S$3-6,$G115)</f>
        <v>A000000</v>
      </c>
      <c r="T115" s="280" t="str" cm="1">
        <f t="array" aca="1" ref="T115" ca="1">INDEX(コード化!$CG$5:$CQ$110,T$3-6,$G115)</f>
        <v>A000000</v>
      </c>
      <c r="U115" s="280" t="str" cm="1">
        <f t="array" aca="1" ref="U115" ca="1">INDEX(コード化!$CG$5:$CQ$110,U$3-6,$G115)</f>
        <v>A000000</v>
      </c>
      <c r="V115" s="280" t="str" cm="1">
        <f t="array" aca="1" ref="V115" ca="1">INDEX(コード化!$CG$5:$CQ$110,V$3-6,$G115)</f>
        <v>A000000</v>
      </c>
      <c r="W115" s="280" t="str" cm="1">
        <f t="array" aca="1" ref="W115" ca="1">INDEX(コード化!$CG$5:$CQ$110,W$3-6,$G115)</f>
        <v>A000000</v>
      </c>
      <c r="X115" s="280" t="str" cm="1">
        <f t="array" aca="1" ref="X115" ca="1">INDEX(コード化!$CG$5:$CQ$110,X$3-6,$G115)</f>
        <v>A000000</v>
      </c>
      <c r="Y115" s="280" t="str" cm="1">
        <f t="array" aca="1" ref="Y115" ca="1">INDEX(コード化!$CG$5:$CQ$110,Y$3-6,$G115)</f>
        <v>A000000</v>
      </c>
      <c r="Z115" s="280" t="str" cm="1">
        <f t="array" aca="1" ref="Z115" ca="1">INDEX(コード化!$CG$5:$CQ$110,Z$3-6,$G115)</f>
        <v>A000000</v>
      </c>
      <c r="AA115" s="280" t="str" cm="1">
        <f t="array" aca="1" ref="AA115" ca="1">INDEX(コード化!$CG$5:$CQ$110,AA$3-6,$G115)</f>
        <v>A000000</v>
      </c>
      <c r="AB115" s="280" t="str" cm="1">
        <f t="array" aca="1" ref="AB115" ca="1">INDEX(コード化!$CG$5:$CQ$110,AB$3-6,$G115)</f>
        <v>A000000</v>
      </c>
      <c r="AC115" s="280" t="str" cm="1">
        <f t="array" aca="1" ref="AC115" ca="1">INDEX(コード化!$CG$5:$CQ$110,AC$3-6,$G115)</f>
        <v>A000000</v>
      </c>
      <c r="AD115" s="280" t="str" cm="1">
        <f t="array" aca="1" ref="AD115" ca="1">INDEX(コード化!$CG$5:$CQ$110,AD$3-6,$G115)</f>
        <v>A000000</v>
      </c>
      <c r="AE115" s="280" t="str" cm="1">
        <f t="array" aca="1" ref="AE115" ca="1">INDEX(コード化!$CG$5:$CQ$110,AE$3-6,$G115)</f>
        <v>A000000</v>
      </c>
      <c r="AF115" s="280" t="str" cm="1">
        <f t="array" aca="1" ref="AF115" ca="1">INDEX(コード化!$CG$5:$CQ$110,AF$3-6,$G115)</f>
        <v>A000000</v>
      </c>
      <c r="AG115" s="280" t="str" cm="1">
        <f t="array" aca="1" ref="AG115" ca="1">INDEX(コード化!$CG$5:$CQ$110,AG$3-6,$G115)</f>
        <v>A000000</v>
      </c>
      <c r="AH115" s="280" t="str" cm="1">
        <f t="array" aca="1" ref="AH115" ca="1">INDEX(コード化!$CG$5:$CQ$110,AH$3-6,$G115)</f>
        <v>A000000</v>
      </c>
      <c r="AI115" s="280" t="str" cm="1">
        <f t="array" aca="1" ref="AI115" ca="1">INDEX(コード化!$CG$5:$CQ$110,AI$3-6,$G115)</f>
        <v>A000000</v>
      </c>
      <c r="AJ115" s="280" t="str" cm="1">
        <f t="array" aca="1" ref="AJ115" ca="1">INDEX(コード化!$CG$5:$CQ$110,AJ$3-6,$G115)</f>
        <v>A000000</v>
      </c>
      <c r="AK115" s="280" t="str" cm="1">
        <f t="array" aca="1" ref="AK115" ca="1">INDEX(コード化!$CG$5:$CQ$110,AK$3-6,$G115)</f>
        <v>A000000</v>
      </c>
      <c r="AL115" s="280" t="str" cm="1">
        <f t="array" aca="1" ref="AL115" ca="1">INDEX(コード化!$CG$5:$CQ$110,AL$3-6,$G115)</f>
        <v>A000000</v>
      </c>
      <c r="AM115" s="280" t="str" cm="1">
        <f t="array" aca="1" ref="AM115" ca="1">INDEX(コード化!$CG$5:$CQ$110,AM$3-6,$G115)</f>
        <v>A000000</v>
      </c>
      <c r="AN115" s="280" t="str" cm="1">
        <f t="array" aca="1" ref="AN115" ca="1">INDEX(コード化!$CG$5:$CQ$110,AN$3-6,$G115)</f>
        <v>A000000</v>
      </c>
      <c r="AO115" s="280" t="str" cm="1">
        <f t="array" aca="1" ref="AO115" ca="1">INDEX(コード化!$CG$5:$CQ$110,AO$3-6,$G115)</f>
        <v>A000000</v>
      </c>
      <c r="AP115" s="280" t="str" cm="1">
        <f t="array" aca="1" ref="AP115" ca="1">INDEX(コード化!$CG$5:$CQ$110,AP$3-6,$G115)</f>
        <v>A000000</v>
      </c>
      <c r="AQ115" s="280" t="str" cm="1">
        <f t="array" aca="1" ref="AQ115" ca="1">INDEX(コード化!$CG$5:$CQ$110,AQ$3-6,$G115)</f>
        <v>A000000</v>
      </c>
      <c r="AR115" s="280" t="str" cm="1">
        <f t="array" aca="1" ref="AR115" ca="1">INDEX(コード化!$CG$5:$CQ$110,AR$3-6,$G115)</f>
        <v>A000000</v>
      </c>
      <c r="AS115" s="280" t="str" cm="1">
        <f t="array" aca="1" ref="AS115" ca="1">INDEX(コード化!$CG$5:$CQ$110,AS$3-6,$G115)</f>
        <v>A000000</v>
      </c>
      <c r="AT115" s="280" t="str" cm="1">
        <f t="array" aca="1" ref="AT115" ca="1">INDEX(コード化!$CG$5:$CQ$110,AT$3-6,$G115)</f>
        <v>A000000</v>
      </c>
      <c r="AU115" s="280" t="str" cm="1">
        <f t="array" aca="1" ref="AU115" ca="1">INDEX(コード化!$CG$5:$CQ$110,AU$3-6,$G115)</f>
        <v>A000000</v>
      </c>
      <c r="AV115" s="280" t="str" cm="1">
        <f t="array" aca="1" ref="AV115" ca="1">INDEX(コード化!$CG$5:$CQ$110,AV$3-6,$G115)</f>
        <v>A000000</v>
      </c>
      <c r="AW115" s="280" t="str" cm="1">
        <f t="array" aca="1" ref="AW115" ca="1">INDEX(コード化!$CG$5:$CQ$110,AW$3-6,$G115)</f>
        <v>A000000</v>
      </c>
      <c r="AX115" s="280" t="str" cm="1">
        <f t="array" aca="1" ref="AX115" ca="1">INDEX(コード化!$CG$5:$CQ$110,AX$3-6,$G115)</f>
        <v>A000000</v>
      </c>
      <c r="AY115" s="280" t="str" cm="1">
        <f t="array" aca="1" ref="AY115" ca="1">INDEX(コード化!$CG$5:$CQ$110,AY$3-6,$G115)</f>
        <v>A000000</v>
      </c>
      <c r="AZ115" s="280" t="str" cm="1">
        <f t="array" aca="1" ref="AZ115" ca="1">INDEX(コード化!$CG$5:$CQ$110,AZ$3-6,$G115)</f>
        <v>A000000</v>
      </c>
      <c r="BA115" s="280" t="str" cm="1">
        <f t="array" aca="1" ref="BA115" ca="1">INDEX(コード化!$CG$5:$CQ$110,BA$3-6,$G115)</f>
        <v>A000000</v>
      </c>
      <c r="BB115" s="280" t="str" cm="1">
        <f t="array" aca="1" ref="BB115" ca="1">INDEX(コード化!$CG$5:$CQ$110,BB$3-6,$G115)</f>
        <v>A000000</v>
      </c>
      <c r="BC115" s="280" t="str" cm="1">
        <f t="array" aca="1" ref="BC115" ca="1">INDEX(コード化!$CG$5:$CQ$110,BC$3-6,$G115)</f>
        <v>A000000</v>
      </c>
      <c r="BD115" s="280" t="str" cm="1">
        <f t="array" aca="1" ref="BD115" ca="1">INDEX(コード化!$CG$5:$CQ$110,BD$3-6,$G115)</f>
        <v>A000000</v>
      </c>
      <c r="BE115" s="280" t="str" cm="1">
        <f t="array" aca="1" ref="BE115" ca="1">INDEX(コード化!$CG$5:$CQ$110,BE$3-6,$G115)</f>
        <v>A000000</v>
      </c>
      <c r="BF115" s="280" t="str" cm="1">
        <f t="array" aca="1" ref="BF115" ca="1">INDEX(コード化!$CG$5:$CQ$110,BF$3-6,$G115)</f>
        <v>A000000</v>
      </c>
      <c r="BG115" s="280" t="str" cm="1">
        <f t="array" aca="1" ref="BG115" ca="1">INDEX(コード化!$CG$5:$CQ$110,BG$3-6,$G115)</f>
        <v>A000000</v>
      </c>
      <c r="BH115" s="280" t="str" cm="1">
        <f t="array" aca="1" ref="BH115" ca="1">INDEX(コード化!$CG$5:$CQ$110,BH$3-6,$G115)</f>
        <v>A000000</v>
      </c>
      <c r="BI115" s="280" t="str" cm="1">
        <f t="array" aca="1" ref="BI115" ca="1">INDEX(コード化!$CG$5:$CQ$110,BI$3-6,$G115)</f>
        <v>A000000</v>
      </c>
      <c r="BJ115" s="280" t="str" cm="1">
        <f t="array" aca="1" ref="BJ115" ca="1">INDEX(コード化!$CG$5:$CQ$110,BJ$3-6,$G115)</f>
        <v>A000000</v>
      </c>
      <c r="BK115" s="280" t="str" cm="1">
        <f t="array" aca="1" ref="BK115" ca="1">INDEX(コード化!$CG$5:$CQ$110,BK$3-6,$G115)</f>
        <v>A000000</v>
      </c>
      <c r="BL115" s="280" t="str" cm="1">
        <f t="array" aca="1" ref="BL115" ca="1">INDEX(コード化!$CG$5:$CQ$110,BL$3-6,$G115)</f>
        <v>A000000</v>
      </c>
      <c r="BM115" s="280" t="str" cm="1">
        <f t="array" aca="1" ref="BM115" ca="1">INDEX(コード化!$CG$5:$CQ$110,BM$3-6,$G115)</f>
        <v>A000000</v>
      </c>
      <c r="BN115" s="280" t="str" cm="1">
        <f t="array" aca="1" ref="BN115" ca="1">INDEX(コード化!$CG$5:$CQ$110,BN$3-6,$G115)</f>
        <v>A000000</v>
      </c>
      <c r="BO115" s="280" t="str" cm="1">
        <f t="array" aca="1" ref="BO115" ca="1">INDEX(コード化!$CG$5:$CQ$110,BO$3-6,$G115)</f>
        <v>A000000</v>
      </c>
      <c r="BP115" s="280" t="str" cm="1">
        <f t="array" aca="1" ref="BP115" ca="1">INDEX(コード化!$CG$5:$CQ$110,BP$3-6,$G115)</f>
        <v>A000000</v>
      </c>
      <c r="BQ115" s="280" t="str" cm="1">
        <f t="array" aca="1" ref="BQ115" ca="1">INDEX(コード化!$CG$5:$CQ$110,BQ$3-6,$G115)</f>
        <v>A000000</v>
      </c>
      <c r="BR115" s="280" t="str" cm="1">
        <f t="array" aca="1" ref="BR115" ca="1">INDEX(コード化!$CG$5:$CQ$110,BR$3-6,$G115)</f>
        <v>A000000</v>
      </c>
      <c r="BS115" s="280" t="str" cm="1">
        <f t="array" aca="1" ref="BS115" ca="1">INDEX(コード化!$CG$5:$CQ$110,BS$3-6,$G115)</f>
        <v>A000000</v>
      </c>
      <c r="BT115" s="280" t="str" cm="1">
        <f t="array" aca="1" ref="BT115" ca="1">INDEX(コード化!$CG$5:$CQ$110,BT$3-6,$G115)</f>
        <v>A000000</v>
      </c>
      <c r="BU115" s="280" t="str" cm="1">
        <f t="array" aca="1" ref="BU115" ca="1">INDEX(コード化!$CG$5:$CQ$110,BU$3-6,$G115)</f>
        <v>A000000</v>
      </c>
      <c r="BV115" s="280" t="str" cm="1">
        <f t="array" aca="1" ref="BV115" ca="1">INDEX(コード化!$CG$5:$CQ$110,BV$3-6,$G115)</f>
        <v>A000000</v>
      </c>
      <c r="BW115" s="280" t="str" cm="1">
        <f t="array" aca="1" ref="BW115" ca="1">INDEX(コード化!$CG$5:$CQ$110,BW$3-6,$G115)</f>
        <v>A000000</v>
      </c>
      <c r="BX115" s="280" t="str" cm="1">
        <f t="array" aca="1" ref="BX115" ca="1">INDEX(コード化!$CG$5:$CQ$110,BX$3-6,$G115)</f>
        <v>A000000</v>
      </c>
      <c r="BY115" s="280" t="str" cm="1">
        <f t="array" aca="1" ref="BY115" ca="1">INDEX(コード化!$CG$5:$CQ$110,BY$3-6,$G115)</f>
        <v>A000000</v>
      </c>
      <c r="BZ115" s="280" t="str" cm="1">
        <f t="array" aca="1" ref="BZ115" ca="1">INDEX(コード化!$CG$5:$CQ$110,BZ$3-6,$G115)</f>
        <v>A000000</v>
      </c>
      <c r="CA115" s="280" t="str" cm="1">
        <f t="array" aca="1" ref="CA115" ca="1">INDEX(コード化!$CG$5:$CQ$110,CA$3-6,$G115)</f>
        <v>A000000</v>
      </c>
      <c r="CB115" s="280" t="str" cm="1">
        <f t="array" aca="1" ref="CB115" ca="1">INDEX(コード化!$CG$5:$CQ$110,CB$3-6,$G115)</f>
        <v>A000000</v>
      </c>
      <c r="CC115" s="280" t="str" cm="1">
        <f t="array" aca="1" ref="CC115" ca="1">INDEX(コード化!$CG$5:$CQ$110,CC$3-6,$G115)</f>
        <v>A000000</v>
      </c>
      <c r="CD115" s="280" t="str" cm="1">
        <f t="array" aca="1" ref="CD115" ca="1">INDEX(コード化!$CG$5:$CQ$110,CD$3-6,$G115)</f>
        <v>A000000</v>
      </c>
      <c r="CE115" s="280" t="str" cm="1">
        <f t="array" aca="1" ref="CE115" ca="1">INDEX(コード化!$CG$5:$CQ$110,CE$3-6,$G115)</f>
        <v>A000000</v>
      </c>
      <c r="CF115" s="280" t="str" cm="1">
        <f t="array" aca="1" ref="CF115" ca="1">INDEX(コード化!$CG$5:$CQ$110,CF$3-6,$G115)</f>
        <v>A000000</v>
      </c>
      <c r="CG115" s="280" t="str" cm="1">
        <f t="array" aca="1" ref="CG115" ca="1">INDEX(コード化!$CG$5:$CQ$110,CG$3-6,$G115)</f>
        <v>A000000</v>
      </c>
      <c r="CH115" s="280" t="str" cm="1">
        <f t="array" aca="1" ref="CH115" ca="1">INDEX(コード化!$CG$5:$CQ$110,CH$3-6,$G115)</f>
        <v>A000000</v>
      </c>
      <c r="CI115" s="280" t="str" cm="1">
        <f t="array" aca="1" ref="CI115" ca="1">INDEX(コード化!$CG$5:$CQ$110,CI$3-6,$G115)</f>
        <v>A000000</v>
      </c>
      <c r="CJ115" s="280" t="str" cm="1">
        <f t="array" aca="1" ref="CJ115" ca="1">INDEX(コード化!$CG$5:$CQ$110,CJ$3-6,$G115)</f>
        <v>A000000</v>
      </c>
      <c r="CK115" s="280" t="str" cm="1">
        <f t="array" aca="1" ref="CK115" ca="1">INDEX(コード化!$CG$5:$CQ$110,CK$3-6,$G115)</f>
        <v>A000000</v>
      </c>
      <c r="CL115" s="280" t="str" cm="1">
        <f t="array" aca="1" ref="CL115" ca="1">INDEX(コード化!$CG$5:$CQ$110,CL$3-6,$G115)</f>
        <v>A000000</v>
      </c>
      <c r="CM115" s="280" t="str" cm="1">
        <f t="array" aca="1" ref="CM115" ca="1">INDEX(コード化!$CG$5:$CQ$110,CM$3-6,$G115)</f>
        <v>A000000</v>
      </c>
      <c r="CN115" s="280" t="str" cm="1">
        <f t="array" aca="1" ref="CN115" ca="1">INDEX(コード化!$CG$5:$CQ$110,CN$3-6,$G115)</f>
        <v>A000000</v>
      </c>
      <c r="CO115" s="280" t="str" cm="1">
        <f t="array" aca="1" ref="CO115" ca="1">INDEX(コード化!$CG$5:$CQ$110,CO$3-6,$G115)</f>
        <v>A000000</v>
      </c>
      <c r="CP115" s="280" t="str" cm="1">
        <f t="array" aca="1" ref="CP115" ca="1">INDEX(コード化!$CG$5:$CQ$110,CP$3-6,$G115)</f>
        <v>A000000</v>
      </c>
      <c r="CQ115" s="280" t="str" cm="1">
        <f t="array" aca="1" ref="CQ115" ca="1">INDEX(コード化!$CG$5:$CQ$110,CQ$3-6,$G115)</f>
        <v>A000000</v>
      </c>
      <c r="CR115" s="280" t="str" cm="1">
        <f t="array" aca="1" ref="CR115" ca="1">INDEX(コード化!$CG$5:$CQ$110,CR$3-6,$G115)</f>
        <v>A000000</v>
      </c>
      <c r="CS115" s="280" t="str" cm="1">
        <f t="array" aca="1" ref="CS115" ca="1">INDEX(コード化!$CG$5:$CQ$110,CS$3-6,$G115)</f>
        <v>A000000</v>
      </c>
      <c r="CT115" s="280" t="str" cm="1">
        <f t="array" aca="1" ref="CT115" ca="1">INDEX(コード化!$CG$5:$CQ$110,CT$3-6,$G115)</f>
        <v>A000000</v>
      </c>
      <c r="CU115" s="280" t="str" cm="1">
        <f t="array" aca="1" ref="CU115" ca="1">INDEX(コード化!$CG$5:$CQ$110,CU$3-6,$G115)</f>
        <v>A000000</v>
      </c>
      <c r="CV115" s="280" t="str" cm="1">
        <f t="array" aca="1" ref="CV115" ca="1">INDEX(コード化!$CG$5:$CQ$110,CV$3-6,$G115)</f>
        <v>A000000</v>
      </c>
      <c r="CW115" s="280" t="str" cm="1">
        <f t="array" aca="1" ref="CW115" ca="1">INDEX(コード化!$CG$5:$CQ$110,CW$3-6,$G115)</f>
        <v>A000000</v>
      </c>
      <c r="CX115" s="280" t="str" cm="1">
        <f t="array" aca="1" ref="CX115" ca="1">INDEX(コード化!$CG$5:$CQ$110,CX$3-6,$G115)</f>
        <v>A000000</v>
      </c>
      <c r="CY115" s="280" t="str" cm="1">
        <f t="array" aca="1" ref="CY115" ca="1">INDEX(コード化!$CG$5:$CQ$110,CY$3-6,$G115)</f>
        <v>A000000</v>
      </c>
      <c r="CZ115" s="280" t="str" cm="1">
        <f t="array" aca="1" ref="CZ115" ca="1">INDEX(コード化!$CG$5:$CQ$110,CZ$3-6,$G115)</f>
        <v>A000000</v>
      </c>
      <c r="DA115" s="280" t="str" cm="1">
        <f t="array" aca="1" ref="DA115" ca="1">INDEX(コード化!$CG$5:$CQ$110,DA$3-6,$G115)</f>
        <v>A000000</v>
      </c>
      <c r="DB115" s="280" t="str" cm="1">
        <f t="array" aca="1" ref="DB115" ca="1">INDEX(コード化!$CG$5:$CQ$110,DB$3-6,$G115)</f>
        <v>A000000</v>
      </c>
      <c r="DC115" s="280" t="str" cm="1">
        <f t="array" aca="1" ref="DC115" ca="1">INDEX(コード化!$CG$5:$CQ$110,DC$3-6,$G115)</f>
        <v>A000000</v>
      </c>
      <c r="DD115" s="280" t="str" cm="1">
        <f t="array" aca="1" ref="DD115" ca="1">INDEX(コード化!$CG$5:$CQ$110,DD$3-6,$G115)</f>
        <v>A000000</v>
      </c>
      <c r="DE115" s="280" t="str" cm="1">
        <f t="array" aca="1" ref="DE115" ca="1">INDEX(コード化!$CG$5:$CQ$110,DE$3-6,$G115)</f>
        <v>A000000</v>
      </c>
      <c r="DF115" s="280" t="str" cm="1">
        <f t="array" aca="1" ref="DF115" ca="1">INDEX(コード化!$CG$5:$CQ$110,DF$3-6,$G115)</f>
        <v>A000000</v>
      </c>
      <c r="DG115" s="280" t="str" cm="1">
        <f t="array" aca="1" ref="DG115" ca="1">INDEX(コード化!$CG$5:$CQ$110,DG$3-6,$G115)</f>
        <v>A000000</v>
      </c>
      <c r="DH115" s="280" t="str" cm="1">
        <f t="array" aca="1" ref="DH115" ca="1">INDEX(コード化!$CG$5:$CQ$110,DH$3-6,$G115)</f>
        <v>A000000</v>
      </c>
      <c r="DI115" s="280" t="str" cm="1">
        <f t="array" aca="1" ref="DI115" ca="1">INDEX(コード化!$CG$5:$CQ$110,DI$3-6,$G115)</f>
        <v>A000000</v>
      </c>
      <c r="DK115" s="80">
        <f>IF(MID(H115,5,1)="2",1,0)</f>
        <v>0</v>
      </c>
      <c r="DL115" s="80">
        <f t="shared" ref="DL115:FW115" si="86">IF(MID(I115,5,1)="2",1,0)</f>
        <v>0</v>
      </c>
      <c r="DM115" s="80">
        <f t="shared" si="86"/>
        <v>0</v>
      </c>
      <c r="DN115" s="80">
        <f t="shared" si="86"/>
        <v>0</v>
      </c>
      <c r="DO115" s="80">
        <f t="shared" si="86"/>
        <v>0</v>
      </c>
      <c r="DP115" s="80">
        <f t="shared" si="86"/>
        <v>0</v>
      </c>
      <c r="DQ115" s="80">
        <f t="shared" ca="1" si="86"/>
        <v>0</v>
      </c>
      <c r="DR115" s="80">
        <f t="shared" ca="1" si="86"/>
        <v>0</v>
      </c>
      <c r="DS115" s="80">
        <f t="shared" ca="1" si="86"/>
        <v>0</v>
      </c>
      <c r="DT115" s="80">
        <f t="shared" ca="1" si="86"/>
        <v>0</v>
      </c>
      <c r="DU115" s="80">
        <f t="shared" ca="1" si="86"/>
        <v>0</v>
      </c>
      <c r="DV115" s="80">
        <f t="shared" ca="1" si="86"/>
        <v>0</v>
      </c>
      <c r="DW115" s="80">
        <f t="shared" ca="1" si="86"/>
        <v>0</v>
      </c>
      <c r="DX115" s="80">
        <f t="shared" ca="1" si="86"/>
        <v>0</v>
      </c>
      <c r="DY115" s="80">
        <f t="shared" ca="1" si="86"/>
        <v>0</v>
      </c>
      <c r="DZ115" s="80">
        <f t="shared" ca="1" si="86"/>
        <v>0</v>
      </c>
      <c r="EA115" s="80">
        <f t="shared" ca="1" si="86"/>
        <v>0</v>
      </c>
      <c r="EB115" s="80">
        <f t="shared" ca="1" si="86"/>
        <v>0</v>
      </c>
      <c r="EC115" s="80">
        <f t="shared" ca="1" si="86"/>
        <v>0</v>
      </c>
      <c r="ED115" s="80">
        <f t="shared" ca="1" si="86"/>
        <v>0</v>
      </c>
      <c r="EE115" s="80">
        <f t="shared" ca="1" si="86"/>
        <v>0</v>
      </c>
      <c r="EF115" s="80">
        <f t="shared" ca="1" si="86"/>
        <v>0</v>
      </c>
      <c r="EG115" s="80">
        <f t="shared" ca="1" si="86"/>
        <v>0</v>
      </c>
      <c r="EH115" s="80">
        <f t="shared" ca="1" si="86"/>
        <v>0</v>
      </c>
      <c r="EI115" s="80">
        <f t="shared" ca="1" si="86"/>
        <v>0</v>
      </c>
      <c r="EJ115" s="80">
        <f t="shared" ca="1" si="86"/>
        <v>0</v>
      </c>
      <c r="EK115" s="80">
        <f t="shared" ca="1" si="86"/>
        <v>0</v>
      </c>
      <c r="EL115" s="80">
        <f t="shared" ca="1" si="86"/>
        <v>0</v>
      </c>
      <c r="EM115" s="80">
        <f t="shared" ca="1" si="86"/>
        <v>0</v>
      </c>
      <c r="EN115" s="80">
        <f t="shared" ca="1" si="86"/>
        <v>0</v>
      </c>
      <c r="EO115" s="80">
        <f t="shared" ca="1" si="86"/>
        <v>0</v>
      </c>
      <c r="EP115" s="80">
        <f t="shared" ca="1" si="86"/>
        <v>0</v>
      </c>
      <c r="EQ115" s="80">
        <f t="shared" ca="1" si="86"/>
        <v>0</v>
      </c>
      <c r="ER115" s="80">
        <f t="shared" ca="1" si="86"/>
        <v>0</v>
      </c>
      <c r="ES115" s="80">
        <f t="shared" ca="1" si="86"/>
        <v>0</v>
      </c>
      <c r="ET115" s="80">
        <f t="shared" ca="1" si="86"/>
        <v>0</v>
      </c>
      <c r="EU115" s="80">
        <f t="shared" ca="1" si="86"/>
        <v>0</v>
      </c>
      <c r="EV115" s="80">
        <f t="shared" ca="1" si="86"/>
        <v>0</v>
      </c>
      <c r="EW115" s="80">
        <f t="shared" ca="1" si="86"/>
        <v>0</v>
      </c>
      <c r="EX115" s="80">
        <f t="shared" ca="1" si="86"/>
        <v>0</v>
      </c>
      <c r="EY115" s="80">
        <f t="shared" ca="1" si="86"/>
        <v>0</v>
      </c>
      <c r="EZ115" s="80">
        <f t="shared" ca="1" si="86"/>
        <v>0</v>
      </c>
      <c r="FA115" s="80">
        <f t="shared" ca="1" si="86"/>
        <v>0</v>
      </c>
      <c r="FB115" s="80">
        <f t="shared" ca="1" si="86"/>
        <v>0</v>
      </c>
      <c r="FC115" s="80">
        <f t="shared" ca="1" si="86"/>
        <v>0</v>
      </c>
      <c r="FD115" s="80">
        <f t="shared" ca="1" si="86"/>
        <v>0</v>
      </c>
      <c r="FE115" s="80">
        <f t="shared" ca="1" si="86"/>
        <v>0</v>
      </c>
      <c r="FF115" s="80">
        <f t="shared" ca="1" si="86"/>
        <v>0</v>
      </c>
      <c r="FG115" s="80">
        <f t="shared" ca="1" si="86"/>
        <v>0</v>
      </c>
      <c r="FH115" s="80">
        <f t="shared" ca="1" si="86"/>
        <v>0</v>
      </c>
      <c r="FI115" s="80">
        <f t="shared" ca="1" si="86"/>
        <v>0</v>
      </c>
      <c r="FJ115" s="80">
        <f t="shared" ca="1" si="86"/>
        <v>0</v>
      </c>
      <c r="FK115" s="80">
        <f t="shared" ca="1" si="86"/>
        <v>0</v>
      </c>
      <c r="FL115" s="80">
        <f t="shared" ca="1" si="86"/>
        <v>0</v>
      </c>
      <c r="FM115" s="80">
        <f t="shared" ca="1" si="86"/>
        <v>0</v>
      </c>
      <c r="FN115" s="80">
        <f t="shared" ca="1" si="86"/>
        <v>0</v>
      </c>
      <c r="FO115" s="80">
        <f t="shared" ca="1" si="86"/>
        <v>0</v>
      </c>
      <c r="FP115" s="80">
        <f t="shared" ca="1" si="86"/>
        <v>0</v>
      </c>
      <c r="FQ115" s="80">
        <f t="shared" ca="1" si="86"/>
        <v>0</v>
      </c>
      <c r="FR115" s="80">
        <f t="shared" ca="1" si="86"/>
        <v>0</v>
      </c>
      <c r="FS115" s="80">
        <f t="shared" ca="1" si="86"/>
        <v>0</v>
      </c>
      <c r="FT115" s="80">
        <f t="shared" ca="1" si="86"/>
        <v>0</v>
      </c>
      <c r="FU115" s="80">
        <f t="shared" ca="1" si="86"/>
        <v>0</v>
      </c>
      <c r="FV115" s="80">
        <f t="shared" ca="1" si="86"/>
        <v>0</v>
      </c>
      <c r="FW115" s="80">
        <f t="shared" ca="1" si="86"/>
        <v>0</v>
      </c>
      <c r="FX115" s="80">
        <f t="shared" ref="FX115:HL115" ca="1" si="87">IF(MID(BU115,5,1)="2",1,0)</f>
        <v>0</v>
      </c>
      <c r="FY115" s="80">
        <f t="shared" ca="1" si="87"/>
        <v>0</v>
      </c>
      <c r="FZ115" s="80">
        <f t="shared" ca="1" si="87"/>
        <v>0</v>
      </c>
      <c r="GA115" s="80">
        <f t="shared" ca="1" si="87"/>
        <v>0</v>
      </c>
      <c r="GB115" s="80">
        <f t="shared" ca="1" si="87"/>
        <v>0</v>
      </c>
      <c r="GC115" s="80">
        <f t="shared" ca="1" si="87"/>
        <v>0</v>
      </c>
      <c r="GD115" s="80">
        <f t="shared" ca="1" si="87"/>
        <v>0</v>
      </c>
      <c r="GE115" s="80">
        <f t="shared" ca="1" si="87"/>
        <v>0</v>
      </c>
      <c r="GF115" s="80">
        <f t="shared" ca="1" si="87"/>
        <v>0</v>
      </c>
      <c r="GG115" s="80">
        <f t="shared" ca="1" si="87"/>
        <v>0</v>
      </c>
      <c r="GH115" s="80">
        <f t="shared" ca="1" si="87"/>
        <v>0</v>
      </c>
      <c r="GI115" s="80">
        <f t="shared" ca="1" si="87"/>
        <v>0</v>
      </c>
      <c r="GJ115" s="80">
        <f t="shared" ca="1" si="87"/>
        <v>0</v>
      </c>
      <c r="GK115" s="80">
        <f t="shared" ca="1" si="87"/>
        <v>0</v>
      </c>
      <c r="GL115" s="80">
        <f t="shared" ca="1" si="87"/>
        <v>0</v>
      </c>
      <c r="GM115" s="80">
        <f t="shared" ca="1" si="87"/>
        <v>0</v>
      </c>
      <c r="GN115" s="80">
        <f t="shared" ca="1" si="87"/>
        <v>0</v>
      </c>
      <c r="GO115" s="80">
        <f t="shared" ca="1" si="87"/>
        <v>0</v>
      </c>
      <c r="GP115" s="80">
        <f t="shared" ca="1" si="87"/>
        <v>0</v>
      </c>
      <c r="GQ115" s="80">
        <f t="shared" ca="1" si="87"/>
        <v>0</v>
      </c>
      <c r="GR115" s="80">
        <f t="shared" ca="1" si="87"/>
        <v>0</v>
      </c>
      <c r="GS115" s="80">
        <f t="shared" ca="1" si="87"/>
        <v>0</v>
      </c>
      <c r="GT115" s="80">
        <f t="shared" ca="1" si="87"/>
        <v>0</v>
      </c>
      <c r="GU115" s="80">
        <f t="shared" ca="1" si="87"/>
        <v>0</v>
      </c>
      <c r="GV115" s="80">
        <f t="shared" ca="1" si="87"/>
        <v>0</v>
      </c>
      <c r="GW115" s="80">
        <f t="shared" ca="1" si="87"/>
        <v>0</v>
      </c>
      <c r="GX115" s="80">
        <f t="shared" ca="1" si="87"/>
        <v>0</v>
      </c>
      <c r="GY115" s="80">
        <f t="shared" ca="1" si="87"/>
        <v>0</v>
      </c>
      <c r="GZ115" s="80">
        <f t="shared" ca="1" si="87"/>
        <v>0</v>
      </c>
      <c r="HA115" s="80">
        <f t="shared" ca="1" si="87"/>
        <v>0</v>
      </c>
      <c r="HB115" s="80">
        <f t="shared" ca="1" si="87"/>
        <v>0</v>
      </c>
      <c r="HC115" s="80">
        <f t="shared" ca="1" si="87"/>
        <v>0</v>
      </c>
      <c r="HD115" s="80">
        <f t="shared" ca="1" si="87"/>
        <v>0</v>
      </c>
      <c r="HE115" s="80">
        <f t="shared" ca="1" si="87"/>
        <v>0</v>
      </c>
      <c r="HF115" s="80">
        <f t="shared" ca="1" si="87"/>
        <v>0</v>
      </c>
      <c r="HG115" s="80">
        <f t="shared" ca="1" si="87"/>
        <v>0</v>
      </c>
      <c r="HH115" s="80">
        <f t="shared" ca="1" si="87"/>
        <v>0</v>
      </c>
      <c r="HI115" s="80">
        <f t="shared" ca="1" si="87"/>
        <v>0</v>
      </c>
      <c r="HJ115" s="80">
        <f t="shared" ca="1" si="87"/>
        <v>0</v>
      </c>
      <c r="HK115" s="80">
        <f t="shared" ca="1" si="87"/>
        <v>0</v>
      </c>
      <c r="HL115" s="80">
        <f t="shared" ca="1" si="87"/>
        <v>0</v>
      </c>
    </row>
    <row r="116" spans="1:220" s="80" customFormat="1" ht="26" x14ac:dyDescent="0.2">
      <c r="A116" s="268">
        <v>119</v>
      </c>
      <c r="B116" s="269" t="s">
        <v>2458</v>
      </c>
      <c r="C116" s="269" t="s">
        <v>2463</v>
      </c>
      <c r="D116" s="270" t="s">
        <v>2527</v>
      </c>
      <c r="E116" s="250"/>
      <c r="G116" s="80">
        <v>10</v>
      </c>
      <c r="H116" s="280" t="str" cm="1">
        <f t="array" ref="H116">INDEX(コード化!$CG$5:$CQ$110,H$3-6,$G116)</f>
        <v>A000000</v>
      </c>
      <c r="I116" s="280" t="str" cm="1">
        <f t="array" ref="I116">INDEX(コード化!$CG$5:$CQ$110,I$3-6,$G116)</f>
        <v>A000000</v>
      </c>
      <c r="J116" s="280" t="str" cm="1">
        <f t="array" ref="J116">INDEX(コード化!$CG$5:$CQ$110,J$3-6,$G116)</f>
        <v>A000000</v>
      </c>
      <c r="K116" s="280" t="str" cm="1">
        <f t="array" ref="K116">INDEX(コード化!$CG$5:$CQ$110,K$3-6,$G116)</f>
        <v>A000000</v>
      </c>
      <c r="L116" s="280" t="str" cm="1">
        <f t="array" ref="L116">INDEX(コード化!$CG$5:$CQ$110,L$3-6,$G116)</f>
        <v>A000000</v>
      </c>
      <c r="M116" s="280" t="str" cm="1">
        <f t="array" ref="M116">INDEX(コード化!$CG$5:$CQ$110,M$3-6,$G116)</f>
        <v>A000000</v>
      </c>
      <c r="N116" s="280" t="str" cm="1">
        <f t="array" aca="1" ref="N116" ca="1">INDEX(コード化!$CG$5:$CQ$110,N$3-6,$G116)</f>
        <v>A000000</v>
      </c>
      <c r="O116" s="280" t="str" cm="1">
        <f t="array" aca="1" ref="O116" ca="1">INDEX(コード化!$CG$5:$CQ$110,O$3-6,$G116)</f>
        <v>A000000</v>
      </c>
      <c r="P116" s="280" t="str" cm="1">
        <f t="array" aca="1" ref="P116" ca="1">INDEX(コード化!$CG$5:$CQ$110,P$3-6,$G116)</f>
        <v>A000000</v>
      </c>
      <c r="Q116" s="280" t="str" cm="1">
        <f t="array" aca="1" ref="Q116" ca="1">INDEX(コード化!$CG$5:$CQ$110,Q$3-6,$G116)</f>
        <v>A000000</v>
      </c>
      <c r="R116" s="280" t="str" cm="1">
        <f t="array" aca="1" ref="R116" ca="1">INDEX(コード化!$CG$5:$CQ$110,R$3-6,$G116)</f>
        <v>A000000</v>
      </c>
      <c r="S116" s="280" t="str" cm="1">
        <f t="array" aca="1" ref="S116" ca="1">INDEX(コード化!$CG$5:$CQ$110,S$3-6,$G116)</f>
        <v>A000000</v>
      </c>
      <c r="T116" s="280" t="str" cm="1">
        <f t="array" aca="1" ref="T116" ca="1">INDEX(コード化!$CG$5:$CQ$110,T$3-6,$G116)</f>
        <v>A000000</v>
      </c>
      <c r="U116" s="280" t="str" cm="1">
        <f t="array" aca="1" ref="U116" ca="1">INDEX(コード化!$CG$5:$CQ$110,U$3-6,$G116)</f>
        <v>A000000</v>
      </c>
      <c r="V116" s="280" t="str" cm="1">
        <f t="array" aca="1" ref="V116" ca="1">INDEX(コード化!$CG$5:$CQ$110,V$3-6,$G116)</f>
        <v>A000000</v>
      </c>
      <c r="W116" s="280" t="str" cm="1">
        <f t="array" aca="1" ref="W116" ca="1">INDEX(コード化!$CG$5:$CQ$110,W$3-6,$G116)</f>
        <v>A000000</v>
      </c>
      <c r="X116" s="280" t="str" cm="1">
        <f t="array" aca="1" ref="X116" ca="1">INDEX(コード化!$CG$5:$CQ$110,X$3-6,$G116)</f>
        <v>A000000</v>
      </c>
      <c r="Y116" s="280" t="str" cm="1">
        <f t="array" aca="1" ref="Y116" ca="1">INDEX(コード化!$CG$5:$CQ$110,Y$3-6,$G116)</f>
        <v>A000000</v>
      </c>
      <c r="Z116" s="280" t="str" cm="1">
        <f t="array" aca="1" ref="Z116" ca="1">INDEX(コード化!$CG$5:$CQ$110,Z$3-6,$G116)</f>
        <v>A000000</v>
      </c>
      <c r="AA116" s="280" t="str" cm="1">
        <f t="array" aca="1" ref="AA116" ca="1">INDEX(コード化!$CG$5:$CQ$110,AA$3-6,$G116)</f>
        <v>A000000</v>
      </c>
      <c r="AB116" s="280" t="str" cm="1">
        <f t="array" aca="1" ref="AB116" ca="1">INDEX(コード化!$CG$5:$CQ$110,AB$3-6,$G116)</f>
        <v>A000000</v>
      </c>
      <c r="AC116" s="280" t="str" cm="1">
        <f t="array" aca="1" ref="AC116" ca="1">INDEX(コード化!$CG$5:$CQ$110,AC$3-6,$G116)</f>
        <v>A000000</v>
      </c>
      <c r="AD116" s="280" t="str" cm="1">
        <f t="array" aca="1" ref="AD116" ca="1">INDEX(コード化!$CG$5:$CQ$110,AD$3-6,$G116)</f>
        <v>A000000</v>
      </c>
      <c r="AE116" s="280" t="str" cm="1">
        <f t="array" aca="1" ref="AE116" ca="1">INDEX(コード化!$CG$5:$CQ$110,AE$3-6,$G116)</f>
        <v>A000000</v>
      </c>
      <c r="AF116" s="280" t="str" cm="1">
        <f t="array" aca="1" ref="AF116" ca="1">INDEX(コード化!$CG$5:$CQ$110,AF$3-6,$G116)</f>
        <v>A000000</v>
      </c>
      <c r="AG116" s="280" t="str" cm="1">
        <f t="array" aca="1" ref="AG116" ca="1">INDEX(コード化!$CG$5:$CQ$110,AG$3-6,$G116)</f>
        <v>A000000</v>
      </c>
      <c r="AH116" s="280" t="str" cm="1">
        <f t="array" aca="1" ref="AH116" ca="1">INDEX(コード化!$CG$5:$CQ$110,AH$3-6,$G116)</f>
        <v>A000000</v>
      </c>
      <c r="AI116" s="280" t="str" cm="1">
        <f t="array" aca="1" ref="AI116" ca="1">INDEX(コード化!$CG$5:$CQ$110,AI$3-6,$G116)</f>
        <v>A000000</v>
      </c>
      <c r="AJ116" s="280" t="str" cm="1">
        <f t="array" aca="1" ref="AJ116" ca="1">INDEX(コード化!$CG$5:$CQ$110,AJ$3-6,$G116)</f>
        <v>A000000</v>
      </c>
      <c r="AK116" s="280" t="str" cm="1">
        <f t="array" aca="1" ref="AK116" ca="1">INDEX(コード化!$CG$5:$CQ$110,AK$3-6,$G116)</f>
        <v>A000000</v>
      </c>
      <c r="AL116" s="280" t="str" cm="1">
        <f t="array" aca="1" ref="AL116" ca="1">INDEX(コード化!$CG$5:$CQ$110,AL$3-6,$G116)</f>
        <v>A000000</v>
      </c>
      <c r="AM116" s="280" t="str" cm="1">
        <f t="array" aca="1" ref="AM116" ca="1">INDEX(コード化!$CG$5:$CQ$110,AM$3-6,$G116)</f>
        <v>A000000</v>
      </c>
      <c r="AN116" s="280" t="str" cm="1">
        <f t="array" aca="1" ref="AN116" ca="1">INDEX(コード化!$CG$5:$CQ$110,AN$3-6,$G116)</f>
        <v>A000000</v>
      </c>
      <c r="AO116" s="280" t="str" cm="1">
        <f t="array" aca="1" ref="AO116" ca="1">INDEX(コード化!$CG$5:$CQ$110,AO$3-6,$G116)</f>
        <v>A000000</v>
      </c>
      <c r="AP116" s="280" t="str" cm="1">
        <f t="array" aca="1" ref="AP116" ca="1">INDEX(コード化!$CG$5:$CQ$110,AP$3-6,$G116)</f>
        <v>A000000</v>
      </c>
      <c r="AQ116" s="280" t="str" cm="1">
        <f t="array" aca="1" ref="AQ116" ca="1">INDEX(コード化!$CG$5:$CQ$110,AQ$3-6,$G116)</f>
        <v>A000000</v>
      </c>
      <c r="AR116" s="280" t="str" cm="1">
        <f t="array" aca="1" ref="AR116" ca="1">INDEX(コード化!$CG$5:$CQ$110,AR$3-6,$G116)</f>
        <v>A000000</v>
      </c>
      <c r="AS116" s="280" t="str" cm="1">
        <f t="array" aca="1" ref="AS116" ca="1">INDEX(コード化!$CG$5:$CQ$110,AS$3-6,$G116)</f>
        <v>A000000</v>
      </c>
      <c r="AT116" s="280" t="str" cm="1">
        <f t="array" aca="1" ref="AT116" ca="1">INDEX(コード化!$CG$5:$CQ$110,AT$3-6,$G116)</f>
        <v>A000000</v>
      </c>
      <c r="AU116" s="280" t="str" cm="1">
        <f t="array" aca="1" ref="AU116" ca="1">INDEX(コード化!$CG$5:$CQ$110,AU$3-6,$G116)</f>
        <v>A000000</v>
      </c>
      <c r="AV116" s="280" t="str" cm="1">
        <f t="array" aca="1" ref="AV116" ca="1">INDEX(コード化!$CG$5:$CQ$110,AV$3-6,$G116)</f>
        <v>A000000</v>
      </c>
      <c r="AW116" s="280" t="str" cm="1">
        <f t="array" aca="1" ref="AW116" ca="1">INDEX(コード化!$CG$5:$CQ$110,AW$3-6,$G116)</f>
        <v>A000000</v>
      </c>
      <c r="AX116" s="280" t="str" cm="1">
        <f t="array" aca="1" ref="AX116" ca="1">INDEX(コード化!$CG$5:$CQ$110,AX$3-6,$G116)</f>
        <v>A000000</v>
      </c>
      <c r="AY116" s="280" t="str" cm="1">
        <f t="array" aca="1" ref="AY116" ca="1">INDEX(コード化!$CG$5:$CQ$110,AY$3-6,$G116)</f>
        <v>A000000</v>
      </c>
      <c r="AZ116" s="280" t="str" cm="1">
        <f t="array" aca="1" ref="AZ116" ca="1">INDEX(コード化!$CG$5:$CQ$110,AZ$3-6,$G116)</f>
        <v>A000000</v>
      </c>
      <c r="BA116" s="280" t="str" cm="1">
        <f t="array" aca="1" ref="BA116" ca="1">INDEX(コード化!$CG$5:$CQ$110,BA$3-6,$G116)</f>
        <v>A000000</v>
      </c>
      <c r="BB116" s="280" t="str" cm="1">
        <f t="array" aca="1" ref="BB116" ca="1">INDEX(コード化!$CG$5:$CQ$110,BB$3-6,$G116)</f>
        <v>A000000</v>
      </c>
      <c r="BC116" s="280" t="str" cm="1">
        <f t="array" aca="1" ref="BC116" ca="1">INDEX(コード化!$CG$5:$CQ$110,BC$3-6,$G116)</f>
        <v>A000000</v>
      </c>
      <c r="BD116" s="280" t="str" cm="1">
        <f t="array" aca="1" ref="BD116" ca="1">INDEX(コード化!$CG$5:$CQ$110,BD$3-6,$G116)</f>
        <v>A000000</v>
      </c>
      <c r="BE116" s="280" t="str" cm="1">
        <f t="array" aca="1" ref="BE116" ca="1">INDEX(コード化!$CG$5:$CQ$110,BE$3-6,$G116)</f>
        <v>A000000</v>
      </c>
      <c r="BF116" s="280" t="str" cm="1">
        <f t="array" aca="1" ref="BF116" ca="1">INDEX(コード化!$CG$5:$CQ$110,BF$3-6,$G116)</f>
        <v>A000000</v>
      </c>
      <c r="BG116" s="280" t="str" cm="1">
        <f t="array" aca="1" ref="BG116" ca="1">INDEX(コード化!$CG$5:$CQ$110,BG$3-6,$G116)</f>
        <v>A000000</v>
      </c>
      <c r="BH116" s="280" t="str" cm="1">
        <f t="array" aca="1" ref="BH116" ca="1">INDEX(コード化!$CG$5:$CQ$110,BH$3-6,$G116)</f>
        <v>A000000</v>
      </c>
      <c r="BI116" s="280" t="str" cm="1">
        <f t="array" aca="1" ref="BI116" ca="1">INDEX(コード化!$CG$5:$CQ$110,BI$3-6,$G116)</f>
        <v>A000000</v>
      </c>
      <c r="BJ116" s="280" t="str" cm="1">
        <f t="array" aca="1" ref="BJ116" ca="1">INDEX(コード化!$CG$5:$CQ$110,BJ$3-6,$G116)</f>
        <v>A000000</v>
      </c>
      <c r="BK116" s="280" t="str" cm="1">
        <f t="array" aca="1" ref="BK116" ca="1">INDEX(コード化!$CG$5:$CQ$110,BK$3-6,$G116)</f>
        <v>A000000</v>
      </c>
      <c r="BL116" s="280" t="str" cm="1">
        <f t="array" aca="1" ref="BL116" ca="1">INDEX(コード化!$CG$5:$CQ$110,BL$3-6,$G116)</f>
        <v>A000000</v>
      </c>
      <c r="BM116" s="280" t="str" cm="1">
        <f t="array" aca="1" ref="BM116" ca="1">INDEX(コード化!$CG$5:$CQ$110,BM$3-6,$G116)</f>
        <v>A000000</v>
      </c>
      <c r="BN116" s="280" t="str" cm="1">
        <f t="array" aca="1" ref="BN116" ca="1">INDEX(コード化!$CG$5:$CQ$110,BN$3-6,$G116)</f>
        <v>A000000</v>
      </c>
      <c r="BO116" s="280" t="str" cm="1">
        <f t="array" aca="1" ref="BO116" ca="1">INDEX(コード化!$CG$5:$CQ$110,BO$3-6,$G116)</f>
        <v>A000000</v>
      </c>
      <c r="BP116" s="280" t="str" cm="1">
        <f t="array" aca="1" ref="BP116" ca="1">INDEX(コード化!$CG$5:$CQ$110,BP$3-6,$G116)</f>
        <v>A000000</v>
      </c>
      <c r="BQ116" s="280" t="str" cm="1">
        <f t="array" aca="1" ref="BQ116" ca="1">INDEX(コード化!$CG$5:$CQ$110,BQ$3-6,$G116)</f>
        <v>A000000</v>
      </c>
      <c r="BR116" s="280" t="str" cm="1">
        <f t="array" aca="1" ref="BR116" ca="1">INDEX(コード化!$CG$5:$CQ$110,BR$3-6,$G116)</f>
        <v>A000000</v>
      </c>
      <c r="BS116" s="280" t="str" cm="1">
        <f t="array" aca="1" ref="BS116" ca="1">INDEX(コード化!$CG$5:$CQ$110,BS$3-6,$G116)</f>
        <v>A000000</v>
      </c>
      <c r="BT116" s="280" t="str" cm="1">
        <f t="array" aca="1" ref="BT116" ca="1">INDEX(コード化!$CG$5:$CQ$110,BT$3-6,$G116)</f>
        <v>A000000</v>
      </c>
      <c r="BU116" s="280" t="str" cm="1">
        <f t="array" aca="1" ref="BU116" ca="1">INDEX(コード化!$CG$5:$CQ$110,BU$3-6,$G116)</f>
        <v>A000000</v>
      </c>
      <c r="BV116" s="280" t="str" cm="1">
        <f t="array" aca="1" ref="BV116" ca="1">INDEX(コード化!$CG$5:$CQ$110,BV$3-6,$G116)</f>
        <v>A000000</v>
      </c>
      <c r="BW116" s="280" t="str" cm="1">
        <f t="array" aca="1" ref="BW116" ca="1">INDEX(コード化!$CG$5:$CQ$110,BW$3-6,$G116)</f>
        <v>A000000</v>
      </c>
      <c r="BX116" s="280" t="str" cm="1">
        <f t="array" aca="1" ref="BX116" ca="1">INDEX(コード化!$CG$5:$CQ$110,BX$3-6,$G116)</f>
        <v>A000000</v>
      </c>
      <c r="BY116" s="280" t="str" cm="1">
        <f t="array" aca="1" ref="BY116" ca="1">INDEX(コード化!$CG$5:$CQ$110,BY$3-6,$G116)</f>
        <v>A000000</v>
      </c>
      <c r="BZ116" s="280" t="str" cm="1">
        <f t="array" aca="1" ref="BZ116" ca="1">INDEX(コード化!$CG$5:$CQ$110,BZ$3-6,$G116)</f>
        <v>A000000</v>
      </c>
      <c r="CA116" s="280" t="str" cm="1">
        <f t="array" aca="1" ref="CA116" ca="1">INDEX(コード化!$CG$5:$CQ$110,CA$3-6,$G116)</f>
        <v>A000000</v>
      </c>
      <c r="CB116" s="280" t="str" cm="1">
        <f t="array" aca="1" ref="CB116" ca="1">INDEX(コード化!$CG$5:$CQ$110,CB$3-6,$G116)</f>
        <v>A000000</v>
      </c>
      <c r="CC116" s="280" t="str" cm="1">
        <f t="array" aca="1" ref="CC116" ca="1">INDEX(コード化!$CG$5:$CQ$110,CC$3-6,$G116)</f>
        <v>A000000</v>
      </c>
      <c r="CD116" s="280" t="str" cm="1">
        <f t="array" aca="1" ref="CD116" ca="1">INDEX(コード化!$CG$5:$CQ$110,CD$3-6,$G116)</f>
        <v>A000000</v>
      </c>
      <c r="CE116" s="280" t="str" cm="1">
        <f t="array" aca="1" ref="CE116" ca="1">INDEX(コード化!$CG$5:$CQ$110,CE$3-6,$G116)</f>
        <v>A000000</v>
      </c>
      <c r="CF116" s="280" t="str" cm="1">
        <f t="array" aca="1" ref="CF116" ca="1">INDEX(コード化!$CG$5:$CQ$110,CF$3-6,$G116)</f>
        <v>A000000</v>
      </c>
      <c r="CG116" s="280" t="str" cm="1">
        <f t="array" aca="1" ref="CG116" ca="1">INDEX(コード化!$CG$5:$CQ$110,CG$3-6,$G116)</f>
        <v>A000000</v>
      </c>
      <c r="CH116" s="280" t="str" cm="1">
        <f t="array" aca="1" ref="CH116" ca="1">INDEX(コード化!$CG$5:$CQ$110,CH$3-6,$G116)</f>
        <v>A000000</v>
      </c>
      <c r="CI116" s="280" t="str" cm="1">
        <f t="array" aca="1" ref="CI116" ca="1">INDEX(コード化!$CG$5:$CQ$110,CI$3-6,$G116)</f>
        <v>A000000</v>
      </c>
      <c r="CJ116" s="280" t="str" cm="1">
        <f t="array" aca="1" ref="CJ116" ca="1">INDEX(コード化!$CG$5:$CQ$110,CJ$3-6,$G116)</f>
        <v>A000000</v>
      </c>
      <c r="CK116" s="280" t="str" cm="1">
        <f t="array" aca="1" ref="CK116" ca="1">INDEX(コード化!$CG$5:$CQ$110,CK$3-6,$G116)</f>
        <v>A000000</v>
      </c>
      <c r="CL116" s="280" t="str" cm="1">
        <f t="array" aca="1" ref="CL116" ca="1">INDEX(コード化!$CG$5:$CQ$110,CL$3-6,$G116)</f>
        <v>A000000</v>
      </c>
      <c r="CM116" s="280" t="str" cm="1">
        <f t="array" aca="1" ref="CM116" ca="1">INDEX(コード化!$CG$5:$CQ$110,CM$3-6,$G116)</f>
        <v>A000000</v>
      </c>
      <c r="CN116" s="280" t="str" cm="1">
        <f t="array" aca="1" ref="CN116" ca="1">INDEX(コード化!$CG$5:$CQ$110,CN$3-6,$G116)</f>
        <v>A000000</v>
      </c>
      <c r="CO116" s="280" t="str" cm="1">
        <f t="array" aca="1" ref="CO116" ca="1">INDEX(コード化!$CG$5:$CQ$110,CO$3-6,$G116)</f>
        <v>A000000</v>
      </c>
      <c r="CP116" s="280" t="str" cm="1">
        <f t="array" aca="1" ref="CP116" ca="1">INDEX(コード化!$CG$5:$CQ$110,CP$3-6,$G116)</f>
        <v>A000000</v>
      </c>
      <c r="CQ116" s="280" t="str" cm="1">
        <f t="array" aca="1" ref="CQ116" ca="1">INDEX(コード化!$CG$5:$CQ$110,CQ$3-6,$G116)</f>
        <v>A000000</v>
      </c>
      <c r="CR116" s="280" t="str" cm="1">
        <f t="array" aca="1" ref="CR116" ca="1">INDEX(コード化!$CG$5:$CQ$110,CR$3-6,$G116)</f>
        <v>A000000</v>
      </c>
      <c r="CS116" s="280" t="str" cm="1">
        <f t="array" aca="1" ref="CS116" ca="1">INDEX(コード化!$CG$5:$CQ$110,CS$3-6,$G116)</f>
        <v>A000000</v>
      </c>
      <c r="CT116" s="280" t="str" cm="1">
        <f t="array" aca="1" ref="CT116" ca="1">INDEX(コード化!$CG$5:$CQ$110,CT$3-6,$G116)</f>
        <v>A000000</v>
      </c>
      <c r="CU116" s="280" t="str" cm="1">
        <f t="array" aca="1" ref="CU116" ca="1">INDEX(コード化!$CG$5:$CQ$110,CU$3-6,$G116)</f>
        <v>A000000</v>
      </c>
      <c r="CV116" s="280" t="str" cm="1">
        <f t="array" aca="1" ref="CV116" ca="1">INDEX(コード化!$CG$5:$CQ$110,CV$3-6,$G116)</f>
        <v>A000000</v>
      </c>
      <c r="CW116" s="280" t="str" cm="1">
        <f t="array" aca="1" ref="CW116" ca="1">INDEX(コード化!$CG$5:$CQ$110,CW$3-6,$G116)</f>
        <v>A000000</v>
      </c>
      <c r="CX116" s="280" t="str" cm="1">
        <f t="array" aca="1" ref="CX116" ca="1">INDEX(コード化!$CG$5:$CQ$110,CX$3-6,$G116)</f>
        <v>A000000</v>
      </c>
      <c r="CY116" s="280" t="str" cm="1">
        <f t="array" aca="1" ref="CY116" ca="1">INDEX(コード化!$CG$5:$CQ$110,CY$3-6,$G116)</f>
        <v>A000000</v>
      </c>
      <c r="CZ116" s="280" t="str" cm="1">
        <f t="array" aca="1" ref="CZ116" ca="1">INDEX(コード化!$CG$5:$CQ$110,CZ$3-6,$G116)</f>
        <v>A000000</v>
      </c>
      <c r="DA116" s="280" t="str" cm="1">
        <f t="array" aca="1" ref="DA116" ca="1">INDEX(コード化!$CG$5:$CQ$110,DA$3-6,$G116)</f>
        <v>A000000</v>
      </c>
      <c r="DB116" s="280" t="str" cm="1">
        <f t="array" aca="1" ref="DB116" ca="1">INDEX(コード化!$CG$5:$CQ$110,DB$3-6,$G116)</f>
        <v>A000000</v>
      </c>
      <c r="DC116" s="280" t="str" cm="1">
        <f t="array" aca="1" ref="DC116" ca="1">INDEX(コード化!$CG$5:$CQ$110,DC$3-6,$G116)</f>
        <v>A000000</v>
      </c>
      <c r="DD116" s="280" t="str" cm="1">
        <f t="array" aca="1" ref="DD116" ca="1">INDEX(コード化!$CG$5:$CQ$110,DD$3-6,$G116)</f>
        <v>A000000</v>
      </c>
      <c r="DE116" s="280" t="str" cm="1">
        <f t="array" aca="1" ref="DE116" ca="1">INDEX(コード化!$CG$5:$CQ$110,DE$3-6,$G116)</f>
        <v>A000000</v>
      </c>
      <c r="DF116" s="280" t="str" cm="1">
        <f t="array" aca="1" ref="DF116" ca="1">INDEX(コード化!$CG$5:$CQ$110,DF$3-6,$G116)</f>
        <v>A000000</v>
      </c>
      <c r="DG116" s="280" t="str" cm="1">
        <f t="array" aca="1" ref="DG116" ca="1">INDEX(コード化!$CG$5:$CQ$110,DG$3-6,$G116)</f>
        <v>A000000</v>
      </c>
      <c r="DH116" s="280" t="str" cm="1">
        <f t="array" aca="1" ref="DH116" ca="1">INDEX(コード化!$CG$5:$CQ$110,DH$3-6,$G116)</f>
        <v>A000000</v>
      </c>
      <c r="DI116" s="280" t="str" cm="1">
        <f t="array" aca="1" ref="DI116" ca="1">INDEX(コード化!$CG$5:$CQ$110,DI$3-6,$G116)</f>
        <v>A000000</v>
      </c>
      <c r="DK116" s="80" cm="1">
        <f t="array" ref="DK116">_xlfn.IFS(MID(H116,5,1)="4",1,MID(H116,5,1)="1",1,TRUE,0)</f>
        <v>0</v>
      </c>
      <c r="DL116" s="80" cm="1">
        <f t="array" ref="DL116">_xlfn.IFS(MID(I116,5,1)="4",1,MID(I116,5,1)="1",1,TRUE,0)</f>
        <v>0</v>
      </c>
      <c r="DM116" s="80" cm="1">
        <f t="array" ref="DM116">_xlfn.IFS(MID(J116,5,1)="4",1,MID(J116,5,1)="1",1,TRUE,0)</f>
        <v>0</v>
      </c>
      <c r="DN116" s="80" cm="1">
        <f t="array" ref="DN116">_xlfn.IFS(MID(K116,5,1)="4",1,MID(K116,5,1)="1",1,TRUE,0)</f>
        <v>0</v>
      </c>
      <c r="DO116" s="80" cm="1">
        <f t="array" ref="DO116">_xlfn.IFS(MID(L116,5,1)="4",1,MID(L116,5,1)="1",1,TRUE,0)</f>
        <v>0</v>
      </c>
      <c r="DP116" s="80" cm="1">
        <f t="array" ref="DP116">_xlfn.IFS(MID(M116,5,1)="4",1,MID(M116,5,1)="1",1,TRUE,0)</f>
        <v>0</v>
      </c>
      <c r="DQ116" s="80" cm="1">
        <f t="array" aca="1" ref="DQ116" ca="1">_xlfn.IFS(MID(N116,5,1)="4",1,MID(N116,5,1)="1",1,TRUE,0)</f>
        <v>0</v>
      </c>
      <c r="DR116" s="80" cm="1">
        <f t="array" aca="1" ref="DR116" ca="1">_xlfn.IFS(MID(O116,5,1)="4",1,MID(O116,5,1)="1",1,TRUE,0)</f>
        <v>0</v>
      </c>
      <c r="DS116" s="80" cm="1">
        <f t="array" aca="1" ref="DS116" ca="1">_xlfn.IFS(MID(P116,5,1)="4",1,MID(P116,5,1)="1",1,TRUE,0)</f>
        <v>0</v>
      </c>
      <c r="DT116" s="80" cm="1">
        <f t="array" aca="1" ref="DT116" ca="1">_xlfn.IFS(MID(Q116,5,1)="4",1,MID(Q116,5,1)="1",1,TRUE,0)</f>
        <v>0</v>
      </c>
      <c r="DU116" s="80" cm="1">
        <f t="array" aca="1" ref="DU116" ca="1">_xlfn.IFS(MID(R116,5,1)="4",1,MID(R116,5,1)="1",1,TRUE,0)</f>
        <v>0</v>
      </c>
      <c r="DV116" s="80" cm="1">
        <f t="array" aca="1" ref="DV116" ca="1">_xlfn.IFS(MID(S116,5,1)="4",1,MID(S116,5,1)="1",1,TRUE,0)</f>
        <v>0</v>
      </c>
      <c r="DW116" s="80" cm="1">
        <f t="array" aca="1" ref="DW116" ca="1">_xlfn.IFS(MID(T116,5,1)="4",1,MID(T116,5,1)="1",1,TRUE,0)</f>
        <v>0</v>
      </c>
      <c r="DX116" s="80" cm="1">
        <f t="array" aca="1" ref="DX116" ca="1">_xlfn.IFS(MID(U116,5,1)="4",1,MID(U116,5,1)="1",1,TRUE,0)</f>
        <v>0</v>
      </c>
      <c r="DY116" s="80" cm="1">
        <f t="array" aca="1" ref="DY116" ca="1">_xlfn.IFS(MID(V116,5,1)="4",1,MID(V116,5,1)="1",1,TRUE,0)</f>
        <v>0</v>
      </c>
      <c r="DZ116" s="80" cm="1">
        <f t="array" aca="1" ref="DZ116" ca="1">_xlfn.IFS(MID(W116,5,1)="4",1,MID(W116,5,1)="1",1,TRUE,0)</f>
        <v>0</v>
      </c>
      <c r="EA116" s="80" cm="1">
        <f t="array" aca="1" ref="EA116" ca="1">_xlfn.IFS(MID(X116,5,1)="4",1,MID(X116,5,1)="1",1,TRUE,0)</f>
        <v>0</v>
      </c>
      <c r="EB116" s="80" cm="1">
        <f t="array" aca="1" ref="EB116" ca="1">_xlfn.IFS(MID(Y116,5,1)="4",1,MID(Y116,5,1)="1",1,TRUE,0)</f>
        <v>0</v>
      </c>
      <c r="EC116" s="80" cm="1">
        <f t="array" aca="1" ref="EC116" ca="1">_xlfn.IFS(MID(Z116,5,1)="4",1,MID(Z116,5,1)="1",1,TRUE,0)</f>
        <v>0</v>
      </c>
      <c r="ED116" s="80" cm="1">
        <f t="array" aca="1" ref="ED116" ca="1">_xlfn.IFS(MID(AA116,5,1)="4",1,MID(AA116,5,1)="1",1,TRUE,0)</f>
        <v>0</v>
      </c>
      <c r="EE116" s="80" cm="1">
        <f t="array" aca="1" ref="EE116" ca="1">_xlfn.IFS(MID(AB116,5,1)="4",1,MID(AB116,5,1)="1",1,TRUE,0)</f>
        <v>0</v>
      </c>
      <c r="EF116" s="80" cm="1">
        <f t="array" aca="1" ref="EF116" ca="1">_xlfn.IFS(MID(AC116,5,1)="4",1,MID(AC116,5,1)="1",1,TRUE,0)</f>
        <v>0</v>
      </c>
      <c r="EG116" s="80" cm="1">
        <f t="array" aca="1" ref="EG116" ca="1">_xlfn.IFS(MID(AD116,5,1)="4",1,MID(AD116,5,1)="1",1,TRUE,0)</f>
        <v>0</v>
      </c>
      <c r="EH116" s="80" cm="1">
        <f t="array" aca="1" ref="EH116" ca="1">_xlfn.IFS(MID(AE116,5,1)="4",1,MID(AE116,5,1)="1",1,TRUE,0)</f>
        <v>0</v>
      </c>
      <c r="EI116" s="80" cm="1">
        <f t="array" aca="1" ref="EI116" ca="1">_xlfn.IFS(MID(AF116,5,1)="4",1,MID(AF116,5,1)="1",1,TRUE,0)</f>
        <v>0</v>
      </c>
      <c r="EJ116" s="80" cm="1">
        <f t="array" aca="1" ref="EJ116" ca="1">_xlfn.IFS(MID(AG116,5,1)="4",1,MID(AG116,5,1)="1",1,TRUE,0)</f>
        <v>0</v>
      </c>
      <c r="EK116" s="80" cm="1">
        <f t="array" aca="1" ref="EK116" ca="1">_xlfn.IFS(MID(AH116,5,1)="4",1,MID(AH116,5,1)="1",1,TRUE,0)</f>
        <v>0</v>
      </c>
      <c r="EL116" s="80" cm="1">
        <f t="array" aca="1" ref="EL116" ca="1">_xlfn.IFS(MID(AI116,5,1)="4",1,MID(AI116,5,1)="1",1,TRUE,0)</f>
        <v>0</v>
      </c>
      <c r="EM116" s="80" cm="1">
        <f t="array" aca="1" ref="EM116" ca="1">_xlfn.IFS(MID(AJ116,5,1)="4",1,MID(AJ116,5,1)="1",1,TRUE,0)</f>
        <v>0</v>
      </c>
      <c r="EN116" s="80" cm="1">
        <f t="array" aca="1" ref="EN116" ca="1">_xlfn.IFS(MID(AK116,5,1)="4",1,MID(AK116,5,1)="1",1,TRUE,0)</f>
        <v>0</v>
      </c>
      <c r="EO116" s="80" cm="1">
        <f t="array" aca="1" ref="EO116" ca="1">_xlfn.IFS(MID(AL116,5,1)="4",1,MID(AL116,5,1)="1",1,TRUE,0)</f>
        <v>0</v>
      </c>
      <c r="EP116" s="80" cm="1">
        <f t="array" aca="1" ref="EP116" ca="1">_xlfn.IFS(MID(AM116,5,1)="4",1,MID(AM116,5,1)="1",1,TRUE,0)</f>
        <v>0</v>
      </c>
      <c r="EQ116" s="80" cm="1">
        <f t="array" aca="1" ref="EQ116" ca="1">_xlfn.IFS(MID(AN116,5,1)="4",1,MID(AN116,5,1)="1",1,TRUE,0)</f>
        <v>0</v>
      </c>
      <c r="ER116" s="80" cm="1">
        <f t="array" aca="1" ref="ER116" ca="1">_xlfn.IFS(MID(AO116,5,1)="4",1,MID(AO116,5,1)="1",1,TRUE,0)</f>
        <v>0</v>
      </c>
      <c r="ES116" s="80" cm="1">
        <f t="array" aca="1" ref="ES116" ca="1">_xlfn.IFS(MID(AP116,5,1)="4",1,MID(AP116,5,1)="1",1,TRUE,0)</f>
        <v>0</v>
      </c>
      <c r="ET116" s="80" cm="1">
        <f t="array" aca="1" ref="ET116" ca="1">_xlfn.IFS(MID(AQ116,5,1)="4",1,MID(AQ116,5,1)="1",1,TRUE,0)</f>
        <v>0</v>
      </c>
      <c r="EU116" s="80" cm="1">
        <f t="array" aca="1" ref="EU116" ca="1">_xlfn.IFS(MID(AR116,5,1)="4",1,MID(AR116,5,1)="1",1,TRUE,0)</f>
        <v>0</v>
      </c>
      <c r="EV116" s="80" cm="1">
        <f t="array" aca="1" ref="EV116" ca="1">_xlfn.IFS(MID(AS116,5,1)="4",1,MID(AS116,5,1)="1",1,TRUE,0)</f>
        <v>0</v>
      </c>
      <c r="EW116" s="80" cm="1">
        <f t="array" aca="1" ref="EW116" ca="1">_xlfn.IFS(MID(AT116,5,1)="4",1,MID(AT116,5,1)="1",1,TRUE,0)</f>
        <v>0</v>
      </c>
      <c r="EX116" s="80" cm="1">
        <f t="array" aca="1" ref="EX116" ca="1">_xlfn.IFS(MID(AU116,5,1)="4",1,MID(AU116,5,1)="1",1,TRUE,0)</f>
        <v>0</v>
      </c>
      <c r="EY116" s="80" cm="1">
        <f t="array" aca="1" ref="EY116" ca="1">_xlfn.IFS(MID(AV116,5,1)="4",1,MID(AV116,5,1)="1",1,TRUE,0)</f>
        <v>0</v>
      </c>
      <c r="EZ116" s="80" cm="1">
        <f t="array" aca="1" ref="EZ116" ca="1">_xlfn.IFS(MID(AW116,5,1)="4",1,MID(AW116,5,1)="1",1,TRUE,0)</f>
        <v>0</v>
      </c>
      <c r="FA116" s="80" cm="1">
        <f t="array" aca="1" ref="FA116" ca="1">_xlfn.IFS(MID(AX116,5,1)="4",1,MID(AX116,5,1)="1",1,TRUE,0)</f>
        <v>0</v>
      </c>
      <c r="FB116" s="80" cm="1">
        <f t="array" aca="1" ref="FB116" ca="1">_xlfn.IFS(MID(AY116,5,1)="4",1,MID(AY116,5,1)="1",1,TRUE,0)</f>
        <v>0</v>
      </c>
      <c r="FC116" s="80" cm="1">
        <f t="array" aca="1" ref="FC116" ca="1">_xlfn.IFS(MID(AZ116,5,1)="4",1,MID(AZ116,5,1)="1",1,TRUE,0)</f>
        <v>0</v>
      </c>
      <c r="FD116" s="80" cm="1">
        <f t="array" aca="1" ref="FD116" ca="1">_xlfn.IFS(MID(BA116,5,1)="4",1,MID(BA116,5,1)="1",1,TRUE,0)</f>
        <v>0</v>
      </c>
      <c r="FE116" s="80" cm="1">
        <f t="array" aca="1" ref="FE116" ca="1">_xlfn.IFS(MID(BB116,5,1)="4",1,MID(BB116,5,1)="1",1,TRUE,0)</f>
        <v>0</v>
      </c>
      <c r="FF116" s="80" cm="1">
        <f t="array" aca="1" ref="FF116" ca="1">_xlfn.IFS(MID(BC116,5,1)="4",1,MID(BC116,5,1)="1",1,TRUE,0)</f>
        <v>0</v>
      </c>
      <c r="FG116" s="80" cm="1">
        <f t="array" aca="1" ref="FG116" ca="1">_xlfn.IFS(MID(BD116,5,1)="4",1,MID(BD116,5,1)="1",1,TRUE,0)</f>
        <v>0</v>
      </c>
      <c r="FH116" s="80" cm="1">
        <f t="array" aca="1" ref="FH116" ca="1">_xlfn.IFS(MID(BE116,5,1)="4",1,MID(BE116,5,1)="1",1,TRUE,0)</f>
        <v>0</v>
      </c>
      <c r="FI116" s="80" cm="1">
        <f t="array" aca="1" ref="FI116" ca="1">_xlfn.IFS(MID(BF116,5,1)="4",1,MID(BF116,5,1)="1",1,TRUE,0)</f>
        <v>0</v>
      </c>
      <c r="FJ116" s="80" cm="1">
        <f t="array" aca="1" ref="FJ116" ca="1">_xlfn.IFS(MID(BG116,5,1)="4",1,MID(BG116,5,1)="1",1,TRUE,0)</f>
        <v>0</v>
      </c>
      <c r="FK116" s="80" cm="1">
        <f t="array" aca="1" ref="FK116" ca="1">_xlfn.IFS(MID(BH116,5,1)="4",1,MID(BH116,5,1)="1",1,TRUE,0)</f>
        <v>0</v>
      </c>
      <c r="FL116" s="80" cm="1">
        <f t="array" aca="1" ref="FL116" ca="1">_xlfn.IFS(MID(BI116,5,1)="4",1,MID(BI116,5,1)="1",1,TRUE,0)</f>
        <v>0</v>
      </c>
      <c r="FM116" s="80" cm="1">
        <f t="array" aca="1" ref="FM116" ca="1">_xlfn.IFS(MID(BJ116,5,1)="4",1,MID(BJ116,5,1)="1",1,TRUE,0)</f>
        <v>0</v>
      </c>
      <c r="FN116" s="80" cm="1">
        <f t="array" aca="1" ref="FN116" ca="1">_xlfn.IFS(MID(BK116,5,1)="4",1,MID(BK116,5,1)="1",1,TRUE,0)</f>
        <v>0</v>
      </c>
      <c r="FO116" s="80" cm="1">
        <f t="array" aca="1" ref="FO116" ca="1">_xlfn.IFS(MID(BL116,5,1)="4",1,MID(BL116,5,1)="1",1,TRUE,0)</f>
        <v>0</v>
      </c>
      <c r="FP116" s="80" cm="1">
        <f t="array" aca="1" ref="FP116" ca="1">_xlfn.IFS(MID(BM116,5,1)="4",1,MID(BM116,5,1)="1",1,TRUE,0)</f>
        <v>0</v>
      </c>
      <c r="FQ116" s="80" cm="1">
        <f t="array" aca="1" ref="FQ116" ca="1">_xlfn.IFS(MID(BN116,5,1)="4",1,MID(BN116,5,1)="1",1,TRUE,0)</f>
        <v>0</v>
      </c>
      <c r="FR116" s="80" cm="1">
        <f t="array" aca="1" ref="FR116" ca="1">_xlfn.IFS(MID(BO116,5,1)="4",1,MID(BO116,5,1)="1",1,TRUE,0)</f>
        <v>0</v>
      </c>
      <c r="FS116" s="80" cm="1">
        <f t="array" aca="1" ref="FS116" ca="1">_xlfn.IFS(MID(BP116,5,1)="4",1,MID(BP116,5,1)="1",1,TRUE,0)</f>
        <v>0</v>
      </c>
      <c r="FT116" s="80" cm="1">
        <f t="array" aca="1" ref="FT116" ca="1">_xlfn.IFS(MID(BQ116,5,1)="4",1,MID(BQ116,5,1)="1",1,TRUE,0)</f>
        <v>0</v>
      </c>
      <c r="FU116" s="80" cm="1">
        <f t="array" aca="1" ref="FU116" ca="1">_xlfn.IFS(MID(BR116,5,1)="4",1,MID(BR116,5,1)="1",1,TRUE,0)</f>
        <v>0</v>
      </c>
      <c r="FV116" s="80" cm="1">
        <f t="array" aca="1" ref="FV116" ca="1">_xlfn.IFS(MID(BS116,5,1)="4",1,MID(BS116,5,1)="1",1,TRUE,0)</f>
        <v>0</v>
      </c>
      <c r="FW116" s="80" cm="1">
        <f t="array" aca="1" ref="FW116" ca="1">_xlfn.IFS(MID(BT116,5,1)="4",1,MID(BT116,5,1)="1",1,TRUE,0)</f>
        <v>0</v>
      </c>
      <c r="FX116" s="80" cm="1">
        <f t="array" aca="1" ref="FX116" ca="1">_xlfn.IFS(MID(BU116,5,1)="4",1,MID(BU116,5,1)="1",1,TRUE,0)</f>
        <v>0</v>
      </c>
      <c r="FY116" s="80" cm="1">
        <f t="array" aca="1" ref="FY116" ca="1">_xlfn.IFS(MID(BV116,5,1)="4",1,MID(BV116,5,1)="1",1,TRUE,0)</f>
        <v>0</v>
      </c>
      <c r="FZ116" s="80" cm="1">
        <f t="array" aca="1" ref="FZ116" ca="1">_xlfn.IFS(MID(BW116,5,1)="4",1,MID(BW116,5,1)="1",1,TRUE,0)</f>
        <v>0</v>
      </c>
      <c r="GA116" s="80" cm="1">
        <f t="array" aca="1" ref="GA116" ca="1">_xlfn.IFS(MID(BX116,5,1)="4",1,MID(BX116,5,1)="1",1,TRUE,0)</f>
        <v>0</v>
      </c>
      <c r="GB116" s="80" cm="1">
        <f t="array" aca="1" ref="GB116" ca="1">_xlfn.IFS(MID(BY116,5,1)="4",1,MID(BY116,5,1)="1",1,TRUE,0)</f>
        <v>0</v>
      </c>
      <c r="GC116" s="80" cm="1">
        <f t="array" aca="1" ref="GC116" ca="1">_xlfn.IFS(MID(BZ116,5,1)="4",1,MID(BZ116,5,1)="1",1,TRUE,0)</f>
        <v>0</v>
      </c>
      <c r="GD116" s="80" cm="1">
        <f t="array" aca="1" ref="GD116" ca="1">_xlfn.IFS(MID(CA116,5,1)="4",1,MID(CA116,5,1)="1",1,TRUE,0)</f>
        <v>0</v>
      </c>
      <c r="GE116" s="80" cm="1">
        <f t="array" aca="1" ref="GE116" ca="1">_xlfn.IFS(MID(CB116,5,1)="4",1,MID(CB116,5,1)="1",1,TRUE,0)</f>
        <v>0</v>
      </c>
      <c r="GF116" s="80" cm="1">
        <f t="array" aca="1" ref="GF116" ca="1">_xlfn.IFS(MID(CC116,5,1)="4",1,MID(CC116,5,1)="1",1,TRUE,0)</f>
        <v>0</v>
      </c>
      <c r="GG116" s="80" cm="1">
        <f t="array" aca="1" ref="GG116" ca="1">_xlfn.IFS(MID(CD116,5,1)="4",1,MID(CD116,5,1)="1",1,TRUE,0)</f>
        <v>0</v>
      </c>
      <c r="GH116" s="80" cm="1">
        <f t="array" aca="1" ref="GH116" ca="1">_xlfn.IFS(MID(CE116,5,1)="4",1,MID(CE116,5,1)="1",1,TRUE,0)</f>
        <v>0</v>
      </c>
      <c r="GI116" s="80" cm="1">
        <f t="array" aca="1" ref="GI116" ca="1">_xlfn.IFS(MID(CF116,5,1)="4",1,MID(CF116,5,1)="1",1,TRUE,0)</f>
        <v>0</v>
      </c>
      <c r="GJ116" s="80" cm="1">
        <f t="array" aca="1" ref="GJ116" ca="1">_xlfn.IFS(MID(CG116,5,1)="4",1,MID(CG116,5,1)="1",1,TRUE,0)</f>
        <v>0</v>
      </c>
      <c r="GK116" s="80" cm="1">
        <f t="array" aca="1" ref="GK116" ca="1">_xlfn.IFS(MID(CH116,5,1)="4",1,MID(CH116,5,1)="1",1,TRUE,0)</f>
        <v>0</v>
      </c>
      <c r="GL116" s="80" cm="1">
        <f t="array" aca="1" ref="GL116" ca="1">_xlfn.IFS(MID(CI116,5,1)="4",1,MID(CI116,5,1)="1",1,TRUE,0)</f>
        <v>0</v>
      </c>
      <c r="GM116" s="80" cm="1">
        <f t="array" aca="1" ref="GM116" ca="1">_xlfn.IFS(MID(CJ116,5,1)="4",1,MID(CJ116,5,1)="1",1,TRUE,0)</f>
        <v>0</v>
      </c>
      <c r="GN116" s="80" cm="1">
        <f t="array" aca="1" ref="GN116" ca="1">_xlfn.IFS(MID(CK116,5,1)="4",1,MID(CK116,5,1)="1",1,TRUE,0)</f>
        <v>0</v>
      </c>
      <c r="GO116" s="80" cm="1">
        <f t="array" aca="1" ref="GO116" ca="1">_xlfn.IFS(MID(CL116,5,1)="4",1,MID(CL116,5,1)="1",1,TRUE,0)</f>
        <v>0</v>
      </c>
      <c r="GP116" s="80" cm="1">
        <f t="array" aca="1" ref="GP116" ca="1">_xlfn.IFS(MID(CM116,5,1)="4",1,MID(CM116,5,1)="1",1,TRUE,0)</f>
        <v>0</v>
      </c>
      <c r="GQ116" s="80" cm="1">
        <f t="array" aca="1" ref="GQ116" ca="1">_xlfn.IFS(MID(CN116,5,1)="4",1,MID(CN116,5,1)="1",1,TRUE,0)</f>
        <v>0</v>
      </c>
      <c r="GR116" s="80" cm="1">
        <f t="array" aca="1" ref="GR116" ca="1">_xlfn.IFS(MID(CO116,5,1)="4",1,MID(CO116,5,1)="1",1,TRUE,0)</f>
        <v>0</v>
      </c>
      <c r="GS116" s="80" cm="1">
        <f t="array" aca="1" ref="GS116" ca="1">_xlfn.IFS(MID(CP116,5,1)="4",1,MID(CP116,5,1)="1",1,TRUE,0)</f>
        <v>0</v>
      </c>
      <c r="GT116" s="80" cm="1">
        <f t="array" aca="1" ref="GT116" ca="1">_xlfn.IFS(MID(CQ116,5,1)="4",1,MID(CQ116,5,1)="1",1,TRUE,0)</f>
        <v>0</v>
      </c>
      <c r="GU116" s="80" cm="1">
        <f t="array" aca="1" ref="GU116" ca="1">_xlfn.IFS(MID(CR116,5,1)="4",1,MID(CR116,5,1)="1",1,TRUE,0)</f>
        <v>0</v>
      </c>
      <c r="GV116" s="80" cm="1">
        <f t="array" aca="1" ref="GV116" ca="1">_xlfn.IFS(MID(CS116,5,1)="4",1,MID(CS116,5,1)="1",1,TRUE,0)</f>
        <v>0</v>
      </c>
      <c r="GW116" s="80" cm="1">
        <f t="array" aca="1" ref="GW116" ca="1">_xlfn.IFS(MID(CT116,5,1)="4",1,MID(CT116,5,1)="1",1,TRUE,0)</f>
        <v>0</v>
      </c>
      <c r="GX116" s="80" cm="1">
        <f t="array" aca="1" ref="GX116" ca="1">_xlfn.IFS(MID(CU116,5,1)="4",1,MID(CU116,5,1)="1",1,TRUE,0)</f>
        <v>0</v>
      </c>
      <c r="GY116" s="80" cm="1">
        <f t="array" aca="1" ref="GY116" ca="1">_xlfn.IFS(MID(CV116,5,1)="4",1,MID(CV116,5,1)="1",1,TRUE,0)</f>
        <v>0</v>
      </c>
      <c r="GZ116" s="80" cm="1">
        <f t="array" aca="1" ref="GZ116" ca="1">_xlfn.IFS(MID(CW116,5,1)="4",1,MID(CW116,5,1)="1",1,TRUE,0)</f>
        <v>0</v>
      </c>
      <c r="HA116" s="80" cm="1">
        <f t="array" aca="1" ref="HA116" ca="1">_xlfn.IFS(MID(CX116,5,1)="4",1,MID(CX116,5,1)="1",1,TRUE,0)</f>
        <v>0</v>
      </c>
      <c r="HB116" s="80" cm="1">
        <f t="array" aca="1" ref="HB116" ca="1">_xlfn.IFS(MID(CY116,5,1)="4",1,MID(CY116,5,1)="1",1,TRUE,0)</f>
        <v>0</v>
      </c>
      <c r="HC116" s="80" cm="1">
        <f t="array" aca="1" ref="HC116" ca="1">_xlfn.IFS(MID(CZ116,5,1)="4",1,MID(CZ116,5,1)="1",1,TRUE,0)</f>
        <v>0</v>
      </c>
      <c r="HD116" s="80" cm="1">
        <f t="array" aca="1" ref="HD116" ca="1">_xlfn.IFS(MID(DA116,5,1)="4",1,MID(DA116,5,1)="1",1,TRUE,0)</f>
        <v>0</v>
      </c>
      <c r="HE116" s="80" cm="1">
        <f t="array" aca="1" ref="HE116" ca="1">_xlfn.IFS(MID(DB116,5,1)="4",1,MID(DB116,5,1)="1",1,TRUE,0)</f>
        <v>0</v>
      </c>
      <c r="HF116" s="80" cm="1">
        <f t="array" aca="1" ref="HF116" ca="1">_xlfn.IFS(MID(DC116,5,1)="4",1,MID(DC116,5,1)="1",1,TRUE,0)</f>
        <v>0</v>
      </c>
      <c r="HG116" s="80" cm="1">
        <f t="array" aca="1" ref="HG116" ca="1">_xlfn.IFS(MID(DD116,5,1)="4",1,MID(DD116,5,1)="1",1,TRUE,0)</f>
        <v>0</v>
      </c>
      <c r="HH116" s="80" cm="1">
        <f t="array" aca="1" ref="HH116" ca="1">_xlfn.IFS(MID(DE116,5,1)="4",1,MID(DE116,5,1)="1",1,TRUE,0)</f>
        <v>0</v>
      </c>
      <c r="HI116" s="80" cm="1">
        <f t="array" aca="1" ref="HI116" ca="1">_xlfn.IFS(MID(DF116,5,1)="4",1,MID(DF116,5,1)="1",1,TRUE,0)</f>
        <v>0</v>
      </c>
      <c r="HJ116" s="80" cm="1">
        <f t="array" aca="1" ref="HJ116" ca="1">_xlfn.IFS(MID(DG116,5,1)="4",1,MID(DG116,5,1)="1",1,TRUE,0)</f>
        <v>0</v>
      </c>
      <c r="HK116" s="80" cm="1">
        <f t="array" aca="1" ref="HK116" ca="1">_xlfn.IFS(MID(DH116,5,1)="4",1,MID(DH116,5,1)="1",1,TRUE,0)</f>
        <v>0</v>
      </c>
      <c r="HL116" s="80" cm="1">
        <f t="array" aca="1" ref="HL116" ca="1">_xlfn.IFS(MID(DI116,5,1)="4",1,MID(DI116,5,1)="1",1,TRUE,0)</f>
        <v>0</v>
      </c>
    </row>
    <row r="117" spans="1:220" s="80" customFormat="1" ht="26" x14ac:dyDescent="0.2">
      <c r="A117" s="268">
        <v>121</v>
      </c>
      <c r="B117" s="269" t="s">
        <v>2458</v>
      </c>
      <c r="C117" s="269" t="s">
        <v>2528</v>
      </c>
      <c r="D117" s="270" t="s">
        <v>2529</v>
      </c>
      <c r="E117" s="250"/>
      <c r="G117" s="80">
        <v>10</v>
      </c>
      <c r="H117" s="280" t="str" cm="1">
        <f t="array" ref="H117">INDEX(コード化!$CG$5:$CQ$110,H$3-6,$G117)</f>
        <v>A000000</v>
      </c>
      <c r="I117" s="280" t="str" cm="1">
        <f t="array" ref="I117">INDEX(コード化!$CG$5:$CQ$110,I$3-6,$G117)</f>
        <v>A000000</v>
      </c>
      <c r="J117" s="280" t="str" cm="1">
        <f t="array" ref="J117">INDEX(コード化!$CG$5:$CQ$110,J$3-6,$G117)</f>
        <v>A000000</v>
      </c>
      <c r="K117" s="280" t="str" cm="1">
        <f t="array" ref="K117">INDEX(コード化!$CG$5:$CQ$110,K$3-6,$G117)</f>
        <v>A000000</v>
      </c>
      <c r="L117" s="280" t="str" cm="1">
        <f t="array" ref="L117">INDEX(コード化!$CG$5:$CQ$110,L$3-6,$G117)</f>
        <v>A000000</v>
      </c>
      <c r="M117" s="280" t="str" cm="1">
        <f t="array" ref="M117">INDEX(コード化!$CG$5:$CQ$110,M$3-6,$G117)</f>
        <v>A000000</v>
      </c>
      <c r="N117" s="280" t="str" cm="1">
        <f t="array" aca="1" ref="N117" ca="1">INDEX(コード化!$CG$5:$CQ$110,N$3-6,$G117)</f>
        <v>A000000</v>
      </c>
      <c r="O117" s="280" t="str" cm="1">
        <f t="array" aca="1" ref="O117" ca="1">INDEX(コード化!$CG$5:$CQ$110,O$3-6,$G117)</f>
        <v>A000000</v>
      </c>
      <c r="P117" s="280" t="str" cm="1">
        <f t="array" aca="1" ref="P117" ca="1">INDEX(コード化!$CG$5:$CQ$110,P$3-6,$G117)</f>
        <v>A000000</v>
      </c>
      <c r="Q117" s="280" t="str" cm="1">
        <f t="array" aca="1" ref="Q117" ca="1">INDEX(コード化!$CG$5:$CQ$110,Q$3-6,$G117)</f>
        <v>A000000</v>
      </c>
      <c r="R117" s="280" t="str" cm="1">
        <f t="array" aca="1" ref="R117" ca="1">INDEX(コード化!$CG$5:$CQ$110,R$3-6,$G117)</f>
        <v>A000000</v>
      </c>
      <c r="S117" s="280" t="str" cm="1">
        <f t="array" aca="1" ref="S117" ca="1">INDEX(コード化!$CG$5:$CQ$110,S$3-6,$G117)</f>
        <v>A000000</v>
      </c>
      <c r="T117" s="280" t="str" cm="1">
        <f t="array" aca="1" ref="T117" ca="1">INDEX(コード化!$CG$5:$CQ$110,T$3-6,$G117)</f>
        <v>A000000</v>
      </c>
      <c r="U117" s="280" t="str" cm="1">
        <f t="array" aca="1" ref="U117" ca="1">INDEX(コード化!$CG$5:$CQ$110,U$3-6,$G117)</f>
        <v>A000000</v>
      </c>
      <c r="V117" s="280" t="str" cm="1">
        <f t="array" aca="1" ref="V117" ca="1">INDEX(コード化!$CG$5:$CQ$110,V$3-6,$G117)</f>
        <v>A000000</v>
      </c>
      <c r="W117" s="280" t="str" cm="1">
        <f t="array" aca="1" ref="W117" ca="1">INDEX(コード化!$CG$5:$CQ$110,W$3-6,$G117)</f>
        <v>A000000</v>
      </c>
      <c r="X117" s="280" t="str" cm="1">
        <f t="array" aca="1" ref="X117" ca="1">INDEX(コード化!$CG$5:$CQ$110,X$3-6,$G117)</f>
        <v>A000000</v>
      </c>
      <c r="Y117" s="280" t="str" cm="1">
        <f t="array" aca="1" ref="Y117" ca="1">INDEX(コード化!$CG$5:$CQ$110,Y$3-6,$G117)</f>
        <v>A000000</v>
      </c>
      <c r="Z117" s="280" t="str" cm="1">
        <f t="array" aca="1" ref="Z117" ca="1">INDEX(コード化!$CG$5:$CQ$110,Z$3-6,$G117)</f>
        <v>A000000</v>
      </c>
      <c r="AA117" s="280" t="str" cm="1">
        <f t="array" aca="1" ref="AA117" ca="1">INDEX(コード化!$CG$5:$CQ$110,AA$3-6,$G117)</f>
        <v>A000000</v>
      </c>
      <c r="AB117" s="280" t="str" cm="1">
        <f t="array" aca="1" ref="AB117" ca="1">INDEX(コード化!$CG$5:$CQ$110,AB$3-6,$G117)</f>
        <v>A000000</v>
      </c>
      <c r="AC117" s="280" t="str" cm="1">
        <f t="array" aca="1" ref="AC117" ca="1">INDEX(コード化!$CG$5:$CQ$110,AC$3-6,$G117)</f>
        <v>A000000</v>
      </c>
      <c r="AD117" s="280" t="str" cm="1">
        <f t="array" aca="1" ref="AD117" ca="1">INDEX(コード化!$CG$5:$CQ$110,AD$3-6,$G117)</f>
        <v>A000000</v>
      </c>
      <c r="AE117" s="280" t="str" cm="1">
        <f t="array" aca="1" ref="AE117" ca="1">INDEX(コード化!$CG$5:$CQ$110,AE$3-6,$G117)</f>
        <v>A000000</v>
      </c>
      <c r="AF117" s="280" t="str" cm="1">
        <f t="array" aca="1" ref="AF117" ca="1">INDEX(コード化!$CG$5:$CQ$110,AF$3-6,$G117)</f>
        <v>A000000</v>
      </c>
      <c r="AG117" s="280" t="str" cm="1">
        <f t="array" aca="1" ref="AG117" ca="1">INDEX(コード化!$CG$5:$CQ$110,AG$3-6,$G117)</f>
        <v>A000000</v>
      </c>
      <c r="AH117" s="280" t="str" cm="1">
        <f t="array" aca="1" ref="AH117" ca="1">INDEX(コード化!$CG$5:$CQ$110,AH$3-6,$G117)</f>
        <v>A000000</v>
      </c>
      <c r="AI117" s="280" t="str" cm="1">
        <f t="array" aca="1" ref="AI117" ca="1">INDEX(コード化!$CG$5:$CQ$110,AI$3-6,$G117)</f>
        <v>A000000</v>
      </c>
      <c r="AJ117" s="280" t="str" cm="1">
        <f t="array" aca="1" ref="AJ117" ca="1">INDEX(コード化!$CG$5:$CQ$110,AJ$3-6,$G117)</f>
        <v>A000000</v>
      </c>
      <c r="AK117" s="280" t="str" cm="1">
        <f t="array" aca="1" ref="AK117" ca="1">INDEX(コード化!$CG$5:$CQ$110,AK$3-6,$G117)</f>
        <v>A000000</v>
      </c>
      <c r="AL117" s="280" t="str" cm="1">
        <f t="array" aca="1" ref="AL117" ca="1">INDEX(コード化!$CG$5:$CQ$110,AL$3-6,$G117)</f>
        <v>A000000</v>
      </c>
      <c r="AM117" s="280" t="str" cm="1">
        <f t="array" aca="1" ref="AM117" ca="1">INDEX(コード化!$CG$5:$CQ$110,AM$3-6,$G117)</f>
        <v>A000000</v>
      </c>
      <c r="AN117" s="280" t="str" cm="1">
        <f t="array" aca="1" ref="AN117" ca="1">INDEX(コード化!$CG$5:$CQ$110,AN$3-6,$G117)</f>
        <v>A000000</v>
      </c>
      <c r="AO117" s="280" t="str" cm="1">
        <f t="array" aca="1" ref="AO117" ca="1">INDEX(コード化!$CG$5:$CQ$110,AO$3-6,$G117)</f>
        <v>A000000</v>
      </c>
      <c r="AP117" s="280" t="str" cm="1">
        <f t="array" aca="1" ref="AP117" ca="1">INDEX(コード化!$CG$5:$CQ$110,AP$3-6,$G117)</f>
        <v>A000000</v>
      </c>
      <c r="AQ117" s="280" t="str" cm="1">
        <f t="array" aca="1" ref="AQ117" ca="1">INDEX(コード化!$CG$5:$CQ$110,AQ$3-6,$G117)</f>
        <v>A000000</v>
      </c>
      <c r="AR117" s="280" t="str" cm="1">
        <f t="array" aca="1" ref="AR117" ca="1">INDEX(コード化!$CG$5:$CQ$110,AR$3-6,$G117)</f>
        <v>A000000</v>
      </c>
      <c r="AS117" s="280" t="str" cm="1">
        <f t="array" aca="1" ref="AS117" ca="1">INDEX(コード化!$CG$5:$CQ$110,AS$3-6,$G117)</f>
        <v>A000000</v>
      </c>
      <c r="AT117" s="280" t="str" cm="1">
        <f t="array" aca="1" ref="AT117" ca="1">INDEX(コード化!$CG$5:$CQ$110,AT$3-6,$G117)</f>
        <v>A000000</v>
      </c>
      <c r="AU117" s="280" t="str" cm="1">
        <f t="array" aca="1" ref="AU117" ca="1">INDEX(コード化!$CG$5:$CQ$110,AU$3-6,$G117)</f>
        <v>A000000</v>
      </c>
      <c r="AV117" s="280" t="str" cm="1">
        <f t="array" aca="1" ref="AV117" ca="1">INDEX(コード化!$CG$5:$CQ$110,AV$3-6,$G117)</f>
        <v>A000000</v>
      </c>
      <c r="AW117" s="280" t="str" cm="1">
        <f t="array" aca="1" ref="AW117" ca="1">INDEX(コード化!$CG$5:$CQ$110,AW$3-6,$G117)</f>
        <v>A000000</v>
      </c>
      <c r="AX117" s="280" t="str" cm="1">
        <f t="array" aca="1" ref="AX117" ca="1">INDEX(コード化!$CG$5:$CQ$110,AX$3-6,$G117)</f>
        <v>A000000</v>
      </c>
      <c r="AY117" s="280" t="str" cm="1">
        <f t="array" aca="1" ref="AY117" ca="1">INDEX(コード化!$CG$5:$CQ$110,AY$3-6,$G117)</f>
        <v>A000000</v>
      </c>
      <c r="AZ117" s="280" t="str" cm="1">
        <f t="array" aca="1" ref="AZ117" ca="1">INDEX(コード化!$CG$5:$CQ$110,AZ$3-6,$G117)</f>
        <v>A000000</v>
      </c>
      <c r="BA117" s="280" t="str" cm="1">
        <f t="array" aca="1" ref="BA117" ca="1">INDEX(コード化!$CG$5:$CQ$110,BA$3-6,$G117)</f>
        <v>A000000</v>
      </c>
      <c r="BB117" s="280" t="str" cm="1">
        <f t="array" aca="1" ref="BB117" ca="1">INDEX(コード化!$CG$5:$CQ$110,BB$3-6,$G117)</f>
        <v>A000000</v>
      </c>
      <c r="BC117" s="280" t="str" cm="1">
        <f t="array" aca="1" ref="BC117" ca="1">INDEX(コード化!$CG$5:$CQ$110,BC$3-6,$G117)</f>
        <v>A000000</v>
      </c>
      <c r="BD117" s="280" t="str" cm="1">
        <f t="array" aca="1" ref="BD117" ca="1">INDEX(コード化!$CG$5:$CQ$110,BD$3-6,$G117)</f>
        <v>A000000</v>
      </c>
      <c r="BE117" s="280" t="str" cm="1">
        <f t="array" aca="1" ref="BE117" ca="1">INDEX(コード化!$CG$5:$CQ$110,BE$3-6,$G117)</f>
        <v>A000000</v>
      </c>
      <c r="BF117" s="280" t="str" cm="1">
        <f t="array" aca="1" ref="BF117" ca="1">INDEX(コード化!$CG$5:$CQ$110,BF$3-6,$G117)</f>
        <v>A000000</v>
      </c>
      <c r="BG117" s="280" t="str" cm="1">
        <f t="array" aca="1" ref="BG117" ca="1">INDEX(コード化!$CG$5:$CQ$110,BG$3-6,$G117)</f>
        <v>A000000</v>
      </c>
      <c r="BH117" s="280" t="str" cm="1">
        <f t="array" aca="1" ref="BH117" ca="1">INDEX(コード化!$CG$5:$CQ$110,BH$3-6,$G117)</f>
        <v>A000000</v>
      </c>
      <c r="BI117" s="280" t="str" cm="1">
        <f t="array" aca="1" ref="BI117" ca="1">INDEX(コード化!$CG$5:$CQ$110,BI$3-6,$G117)</f>
        <v>A000000</v>
      </c>
      <c r="BJ117" s="280" t="str" cm="1">
        <f t="array" aca="1" ref="BJ117" ca="1">INDEX(コード化!$CG$5:$CQ$110,BJ$3-6,$G117)</f>
        <v>A000000</v>
      </c>
      <c r="BK117" s="280" t="str" cm="1">
        <f t="array" aca="1" ref="BK117" ca="1">INDEX(コード化!$CG$5:$CQ$110,BK$3-6,$G117)</f>
        <v>A000000</v>
      </c>
      <c r="BL117" s="280" t="str" cm="1">
        <f t="array" aca="1" ref="BL117" ca="1">INDEX(コード化!$CG$5:$CQ$110,BL$3-6,$G117)</f>
        <v>A000000</v>
      </c>
      <c r="BM117" s="280" t="str" cm="1">
        <f t="array" aca="1" ref="BM117" ca="1">INDEX(コード化!$CG$5:$CQ$110,BM$3-6,$G117)</f>
        <v>A000000</v>
      </c>
      <c r="BN117" s="280" t="str" cm="1">
        <f t="array" aca="1" ref="BN117" ca="1">INDEX(コード化!$CG$5:$CQ$110,BN$3-6,$G117)</f>
        <v>A000000</v>
      </c>
      <c r="BO117" s="280" t="str" cm="1">
        <f t="array" aca="1" ref="BO117" ca="1">INDEX(コード化!$CG$5:$CQ$110,BO$3-6,$G117)</f>
        <v>A000000</v>
      </c>
      <c r="BP117" s="280" t="str" cm="1">
        <f t="array" aca="1" ref="BP117" ca="1">INDEX(コード化!$CG$5:$CQ$110,BP$3-6,$G117)</f>
        <v>A000000</v>
      </c>
      <c r="BQ117" s="280" t="str" cm="1">
        <f t="array" aca="1" ref="BQ117" ca="1">INDEX(コード化!$CG$5:$CQ$110,BQ$3-6,$G117)</f>
        <v>A000000</v>
      </c>
      <c r="BR117" s="280" t="str" cm="1">
        <f t="array" aca="1" ref="BR117" ca="1">INDEX(コード化!$CG$5:$CQ$110,BR$3-6,$G117)</f>
        <v>A000000</v>
      </c>
      <c r="BS117" s="280" t="str" cm="1">
        <f t="array" aca="1" ref="BS117" ca="1">INDEX(コード化!$CG$5:$CQ$110,BS$3-6,$G117)</f>
        <v>A000000</v>
      </c>
      <c r="BT117" s="280" t="str" cm="1">
        <f t="array" aca="1" ref="BT117" ca="1">INDEX(コード化!$CG$5:$CQ$110,BT$3-6,$G117)</f>
        <v>A000000</v>
      </c>
      <c r="BU117" s="280" t="str" cm="1">
        <f t="array" aca="1" ref="BU117" ca="1">INDEX(コード化!$CG$5:$CQ$110,BU$3-6,$G117)</f>
        <v>A000000</v>
      </c>
      <c r="BV117" s="280" t="str" cm="1">
        <f t="array" aca="1" ref="BV117" ca="1">INDEX(コード化!$CG$5:$CQ$110,BV$3-6,$G117)</f>
        <v>A000000</v>
      </c>
      <c r="BW117" s="280" t="str" cm="1">
        <f t="array" aca="1" ref="BW117" ca="1">INDEX(コード化!$CG$5:$CQ$110,BW$3-6,$G117)</f>
        <v>A000000</v>
      </c>
      <c r="BX117" s="280" t="str" cm="1">
        <f t="array" aca="1" ref="BX117" ca="1">INDEX(コード化!$CG$5:$CQ$110,BX$3-6,$G117)</f>
        <v>A000000</v>
      </c>
      <c r="BY117" s="280" t="str" cm="1">
        <f t="array" aca="1" ref="BY117" ca="1">INDEX(コード化!$CG$5:$CQ$110,BY$3-6,$G117)</f>
        <v>A000000</v>
      </c>
      <c r="BZ117" s="280" t="str" cm="1">
        <f t="array" aca="1" ref="BZ117" ca="1">INDEX(コード化!$CG$5:$CQ$110,BZ$3-6,$G117)</f>
        <v>A000000</v>
      </c>
      <c r="CA117" s="280" t="str" cm="1">
        <f t="array" aca="1" ref="CA117" ca="1">INDEX(コード化!$CG$5:$CQ$110,CA$3-6,$G117)</f>
        <v>A000000</v>
      </c>
      <c r="CB117" s="280" t="str" cm="1">
        <f t="array" aca="1" ref="CB117" ca="1">INDEX(コード化!$CG$5:$CQ$110,CB$3-6,$G117)</f>
        <v>A000000</v>
      </c>
      <c r="CC117" s="280" t="str" cm="1">
        <f t="array" aca="1" ref="CC117" ca="1">INDEX(コード化!$CG$5:$CQ$110,CC$3-6,$G117)</f>
        <v>A000000</v>
      </c>
      <c r="CD117" s="280" t="str" cm="1">
        <f t="array" aca="1" ref="CD117" ca="1">INDEX(コード化!$CG$5:$CQ$110,CD$3-6,$G117)</f>
        <v>A000000</v>
      </c>
      <c r="CE117" s="280" t="str" cm="1">
        <f t="array" aca="1" ref="CE117" ca="1">INDEX(コード化!$CG$5:$CQ$110,CE$3-6,$G117)</f>
        <v>A000000</v>
      </c>
      <c r="CF117" s="280" t="str" cm="1">
        <f t="array" aca="1" ref="CF117" ca="1">INDEX(コード化!$CG$5:$CQ$110,CF$3-6,$G117)</f>
        <v>A000000</v>
      </c>
      <c r="CG117" s="280" t="str" cm="1">
        <f t="array" aca="1" ref="CG117" ca="1">INDEX(コード化!$CG$5:$CQ$110,CG$3-6,$G117)</f>
        <v>A000000</v>
      </c>
      <c r="CH117" s="280" t="str" cm="1">
        <f t="array" aca="1" ref="CH117" ca="1">INDEX(コード化!$CG$5:$CQ$110,CH$3-6,$G117)</f>
        <v>A000000</v>
      </c>
      <c r="CI117" s="280" t="str" cm="1">
        <f t="array" aca="1" ref="CI117" ca="1">INDEX(コード化!$CG$5:$CQ$110,CI$3-6,$G117)</f>
        <v>A000000</v>
      </c>
      <c r="CJ117" s="280" t="str" cm="1">
        <f t="array" aca="1" ref="CJ117" ca="1">INDEX(コード化!$CG$5:$CQ$110,CJ$3-6,$G117)</f>
        <v>A000000</v>
      </c>
      <c r="CK117" s="280" t="str" cm="1">
        <f t="array" aca="1" ref="CK117" ca="1">INDEX(コード化!$CG$5:$CQ$110,CK$3-6,$G117)</f>
        <v>A000000</v>
      </c>
      <c r="CL117" s="280" t="str" cm="1">
        <f t="array" aca="1" ref="CL117" ca="1">INDEX(コード化!$CG$5:$CQ$110,CL$3-6,$G117)</f>
        <v>A000000</v>
      </c>
      <c r="CM117" s="280" t="str" cm="1">
        <f t="array" aca="1" ref="CM117" ca="1">INDEX(コード化!$CG$5:$CQ$110,CM$3-6,$G117)</f>
        <v>A000000</v>
      </c>
      <c r="CN117" s="280" t="str" cm="1">
        <f t="array" aca="1" ref="CN117" ca="1">INDEX(コード化!$CG$5:$CQ$110,CN$3-6,$G117)</f>
        <v>A000000</v>
      </c>
      <c r="CO117" s="280" t="str" cm="1">
        <f t="array" aca="1" ref="CO117" ca="1">INDEX(コード化!$CG$5:$CQ$110,CO$3-6,$G117)</f>
        <v>A000000</v>
      </c>
      <c r="CP117" s="280" t="str" cm="1">
        <f t="array" aca="1" ref="CP117" ca="1">INDEX(コード化!$CG$5:$CQ$110,CP$3-6,$G117)</f>
        <v>A000000</v>
      </c>
      <c r="CQ117" s="280" t="str" cm="1">
        <f t="array" aca="1" ref="CQ117" ca="1">INDEX(コード化!$CG$5:$CQ$110,CQ$3-6,$G117)</f>
        <v>A000000</v>
      </c>
      <c r="CR117" s="280" t="str" cm="1">
        <f t="array" aca="1" ref="CR117" ca="1">INDEX(コード化!$CG$5:$CQ$110,CR$3-6,$G117)</f>
        <v>A000000</v>
      </c>
      <c r="CS117" s="280" t="str" cm="1">
        <f t="array" aca="1" ref="CS117" ca="1">INDEX(コード化!$CG$5:$CQ$110,CS$3-6,$G117)</f>
        <v>A000000</v>
      </c>
      <c r="CT117" s="280" t="str" cm="1">
        <f t="array" aca="1" ref="CT117" ca="1">INDEX(コード化!$CG$5:$CQ$110,CT$3-6,$G117)</f>
        <v>A000000</v>
      </c>
      <c r="CU117" s="280" t="str" cm="1">
        <f t="array" aca="1" ref="CU117" ca="1">INDEX(コード化!$CG$5:$CQ$110,CU$3-6,$G117)</f>
        <v>A000000</v>
      </c>
      <c r="CV117" s="280" t="str" cm="1">
        <f t="array" aca="1" ref="CV117" ca="1">INDEX(コード化!$CG$5:$CQ$110,CV$3-6,$G117)</f>
        <v>A000000</v>
      </c>
      <c r="CW117" s="280" t="str" cm="1">
        <f t="array" aca="1" ref="CW117" ca="1">INDEX(コード化!$CG$5:$CQ$110,CW$3-6,$G117)</f>
        <v>A000000</v>
      </c>
      <c r="CX117" s="280" t="str" cm="1">
        <f t="array" aca="1" ref="CX117" ca="1">INDEX(コード化!$CG$5:$CQ$110,CX$3-6,$G117)</f>
        <v>A000000</v>
      </c>
      <c r="CY117" s="280" t="str" cm="1">
        <f t="array" aca="1" ref="CY117" ca="1">INDEX(コード化!$CG$5:$CQ$110,CY$3-6,$G117)</f>
        <v>A000000</v>
      </c>
      <c r="CZ117" s="280" t="str" cm="1">
        <f t="array" aca="1" ref="CZ117" ca="1">INDEX(コード化!$CG$5:$CQ$110,CZ$3-6,$G117)</f>
        <v>A000000</v>
      </c>
      <c r="DA117" s="280" t="str" cm="1">
        <f t="array" aca="1" ref="DA117" ca="1">INDEX(コード化!$CG$5:$CQ$110,DA$3-6,$G117)</f>
        <v>A000000</v>
      </c>
      <c r="DB117" s="280" t="str" cm="1">
        <f t="array" aca="1" ref="DB117" ca="1">INDEX(コード化!$CG$5:$CQ$110,DB$3-6,$G117)</f>
        <v>A000000</v>
      </c>
      <c r="DC117" s="280" t="str" cm="1">
        <f t="array" aca="1" ref="DC117" ca="1">INDEX(コード化!$CG$5:$CQ$110,DC$3-6,$G117)</f>
        <v>A000000</v>
      </c>
      <c r="DD117" s="280" t="str" cm="1">
        <f t="array" aca="1" ref="DD117" ca="1">INDEX(コード化!$CG$5:$CQ$110,DD$3-6,$G117)</f>
        <v>A000000</v>
      </c>
      <c r="DE117" s="280" t="str" cm="1">
        <f t="array" aca="1" ref="DE117" ca="1">INDEX(コード化!$CG$5:$CQ$110,DE$3-6,$G117)</f>
        <v>A000000</v>
      </c>
      <c r="DF117" s="280" t="str" cm="1">
        <f t="array" aca="1" ref="DF117" ca="1">INDEX(コード化!$CG$5:$CQ$110,DF$3-6,$G117)</f>
        <v>A000000</v>
      </c>
      <c r="DG117" s="280" t="str" cm="1">
        <f t="array" aca="1" ref="DG117" ca="1">INDEX(コード化!$CG$5:$CQ$110,DG$3-6,$G117)</f>
        <v>A000000</v>
      </c>
      <c r="DH117" s="280" t="str" cm="1">
        <f t="array" aca="1" ref="DH117" ca="1">INDEX(コード化!$CG$5:$CQ$110,DH$3-6,$G117)</f>
        <v>A000000</v>
      </c>
      <c r="DI117" s="280" t="str" cm="1">
        <f t="array" aca="1" ref="DI117" ca="1">INDEX(コード化!$CG$5:$CQ$110,DI$3-6,$G117)</f>
        <v>A000000</v>
      </c>
      <c r="DK117" s="80">
        <f>IF(AND(MID(H117,6,1)="2",MID(H117,7,1)="1"),1,0)</f>
        <v>0</v>
      </c>
      <c r="DL117" s="80">
        <f t="shared" ref="DL117:FW117" si="88">IF(AND(MID(I117,6,1)="2",MID(I117,7,1)="1"),1,0)</f>
        <v>0</v>
      </c>
      <c r="DM117" s="80">
        <f t="shared" si="88"/>
        <v>0</v>
      </c>
      <c r="DN117" s="80">
        <f t="shared" si="88"/>
        <v>0</v>
      </c>
      <c r="DO117" s="80">
        <f t="shared" si="88"/>
        <v>0</v>
      </c>
      <c r="DP117" s="80">
        <f t="shared" si="88"/>
        <v>0</v>
      </c>
      <c r="DQ117" s="80">
        <f t="shared" ca="1" si="88"/>
        <v>0</v>
      </c>
      <c r="DR117" s="80">
        <f t="shared" ca="1" si="88"/>
        <v>0</v>
      </c>
      <c r="DS117" s="80">
        <f t="shared" ca="1" si="88"/>
        <v>0</v>
      </c>
      <c r="DT117" s="80">
        <f t="shared" ca="1" si="88"/>
        <v>0</v>
      </c>
      <c r="DU117" s="80">
        <f t="shared" ca="1" si="88"/>
        <v>0</v>
      </c>
      <c r="DV117" s="80">
        <f t="shared" ca="1" si="88"/>
        <v>0</v>
      </c>
      <c r="DW117" s="80">
        <f t="shared" ca="1" si="88"/>
        <v>0</v>
      </c>
      <c r="DX117" s="80">
        <f t="shared" ca="1" si="88"/>
        <v>0</v>
      </c>
      <c r="DY117" s="80">
        <f t="shared" ca="1" si="88"/>
        <v>0</v>
      </c>
      <c r="DZ117" s="80">
        <f t="shared" ca="1" si="88"/>
        <v>0</v>
      </c>
      <c r="EA117" s="80">
        <f t="shared" ca="1" si="88"/>
        <v>0</v>
      </c>
      <c r="EB117" s="80">
        <f t="shared" ca="1" si="88"/>
        <v>0</v>
      </c>
      <c r="EC117" s="80">
        <f t="shared" ca="1" si="88"/>
        <v>0</v>
      </c>
      <c r="ED117" s="80">
        <f t="shared" ca="1" si="88"/>
        <v>0</v>
      </c>
      <c r="EE117" s="80">
        <f t="shared" ca="1" si="88"/>
        <v>0</v>
      </c>
      <c r="EF117" s="80">
        <f t="shared" ca="1" si="88"/>
        <v>0</v>
      </c>
      <c r="EG117" s="80">
        <f t="shared" ca="1" si="88"/>
        <v>0</v>
      </c>
      <c r="EH117" s="80">
        <f t="shared" ca="1" si="88"/>
        <v>0</v>
      </c>
      <c r="EI117" s="80">
        <f t="shared" ca="1" si="88"/>
        <v>0</v>
      </c>
      <c r="EJ117" s="80">
        <f t="shared" ca="1" si="88"/>
        <v>0</v>
      </c>
      <c r="EK117" s="80">
        <f t="shared" ca="1" si="88"/>
        <v>0</v>
      </c>
      <c r="EL117" s="80">
        <f t="shared" ca="1" si="88"/>
        <v>0</v>
      </c>
      <c r="EM117" s="80">
        <f t="shared" ca="1" si="88"/>
        <v>0</v>
      </c>
      <c r="EN117" s="80">
        <f t="shared" ca="1" si="88"/>
        <v>0</v>
      </c>
      <c r="EO117" s="80">
        <f t="shared" ca="1" si="88"/>
        <v>0</v>
      </c>
      <c r="EP117" s="80">
        <f t="shared" ca="1" si="88"/>
        <v>0</v>
      </c>
      <c r="EQ117" s="80">
        <f t="shared" ca="1" si="88"/>
        <v>0</v>
      </c>
      <c r="ER117" s="80">
        <f t="shared" ca="1" si="88"/>
        <v>0</v>
      </c>
      <c r="ES117" s="80">
        <f t="shared" ca="1" si="88"/>
        <v>0</v>
      </c>
      <c r="ET117" s="80">
        <f t="shared" ca="1" si="88"/>
        <v>0</v>
      </c>
      <c r="EU117" s="80">
        <f t="shared" ca="1" si="88"/>
        <v>0</v>
      </c>
      <c r="EV117" s="80">
        <f t="shared" ca="1" si="88"/>
        <v>0</v>
      </c>
      <c r="EW117" s="80">
        <f t="shared" ca="1" si="88"/>
        <v>0</v>
      </c>
      <c r="EX117" s="80">
        <f t="shared" ca="1" si="88"/>
        <v>0</v>
      </c>
      <c r="EY117" s="80">
        <f t="shared" ca="1" si="88"/>
        <v>0</v>
      </c>
      <c r="EZ117" s="80">
        <f t="shared" ca="1" si="88"/>
        <v>0</v>
      </c>
      <c r="FA117" s="80">
        <f t="shared" ca="1" si="88"/>
        <v>0</v>
      </c>
      <c r="FB117" s="80">
        <f t="shared" ca="1" si="88"/>
        <v>0</v>
      </c>
      <c r="FC117" s="80">
        <f t="shared" ca="1" si="88"/>
        <v>0</v>
      </c>
      <c r="FD117" s="80">
        <f t="shared" ca="1" si="88"/>
        <v>0</v>
      </c>
      <c r="FE117" s="80">
        <f t="shared" ca="1" si="88"/>
        <v>0</v>
      </c>
      <c r="FF117" s="80">
        <f t="shared" ca="1" si="88"/>
        <v>0</v>
      </c>
      <c r="FG117" s="80">
        <f t="shared" ca="1" si="88"/>
        <v>0</v>
      </c>
      <c r="FH117" s="80">
        <f t="shared" ca="1" si="88"/>
        <v>0</v>
      </c>
      <c r="FI117" s="80">
        <f t="shared" ca="1" si="88"/>
        <v>0</v>
      </c>
      <c r="FJ117" s="80">
        <f t="shared" ca="1" si="88"/>
        <v>0</v>
      </c>
      <c r="FK117" s="80">
        <f t="shared" ca="1" si="88"/>
        <v>0</v>
      </c>
      <c r="FL117" s="80">
        <f t="shared" ca="1" si="88"/>
        <v>0</v>
      </c>
      <c r="FM117" s="80">
        <f t="shared" ca="1" si="88"/>
        <v>0</v>
      </c>
      <c r="FN117" s="80">
        <f t="shared" ca="1" si="88"/>
        <v>0</v>
      </c>
      <c r="FO117" s="80">
        <f t="shared" ca="1" si="88"/>
        <v>0</v>
      </c>
      <c r="FP117" s="80">
        <f t="shared" ca="1" si="88"/>
        <v>0</v>
      </c>
      <c r="FQ117" s="80">
        <f t="shared" ca="1" si="88"/>
        <v>0</v>
      </c>
      <c r="FR117" s="80">
        <f t="shared" ca="1" si="88"/>
        <v>0</v>
      </c>
      <c r="FS117" s="80">
        <f t="shared" ca="1" si="88"/>
        <v>0</v>
      </c>
      <c r="FT117" s="80">
        <f t="shared" ca="1" si="88"/>
        <v>0</v>
      </c>
      <c r="FU117" s="80">
        <f t="shared" ca="1" si="88"/>
        <v>0</v>
      </c>
      <c r="FV117" s="80">
        <f t="shared" ca="1" si="88"/>
        <v>0</v>
      </c>
      <c r="FW117" s="80">
        <f t="shared" ca="1" si="88"/>
        <v>0</v>
      </c>
      <c r="FX117" s="80">
        <f t="shared" ref="FX117:HL117" ca="1" si="89">IF(AND(MID(BU117,6,1)="2",MID(BU117,7,1)="1"),1,0)</f>
        <v>0</v>
      </c>
      <c r="FY117" s="80">
        <f t="shared" ca="1" si="89"/>
        <v>0</v>
      </c>
      <c r="FZ117" s="80">
        <f t="shared" ca="1" si="89"/>
        <v>0</v>
      </c>
      <c r="GA117" s="80">
        <f t="shared" ca="1" si="89"/>
        <v>0</v>
      </c>
      <c r="GB117" s="80">
        <f t="shared" ca="1" si="89"/>
        <v>0</v>
      </c>
      <c r="GC117" s="80">
        <f t="shared" ca="1" si="89"/>
        <v>0</v>
      </c>
      <c r="GD117" s="80">
        <f t="shared" ca="1" si="89"/>
        <v>0</v>
      </c>
      <c r="GE117" s="80">
        <f t="shared" ca="1" si="89"/>
        <v>0</v>
      </c>
      <c r="GF117" s="80">
        <f t="shared" ca="1" si="89"/>
        <v>0</v>
      </c>
      <c r="GG117" s="80">
        <f t="shared" ca="1" si="89"/>
        <v>0</v>
      </c>
      <c r="GH117" s="80">
        <f t="shared" ca="1" si="89"/>
        <v>0</v>
      </c>
      <c r="GI117" s="80">
        <f t="shared" ca="1" si="89"/>
        <v>0</v>
      </c>
      <c r="GJ117" s="80">
        <f t="shared" ca="1" si="89"/>
        <v>0</v>
      </c>
      <c r="GK117" s="80">
        <f t="shared" ca="1" si="89"/>
        <v>0</v>
      </c>
      <c r="GL117" s="80">
        <f t="shared" ca="1" si="89"/>
        <v>0</v>
      </c>
      <c r="GM117" s="80">
        <f t="shared" ca="1" si="89"/>
        <v>0</v>
      </c>
      <c r="GN117" s="80">
        <f t="shared" ca="1" si="89"/>
        <v>0</v>
      </c>
      <c r="GO117" s="80">
        <f t="shared" ca="1" si="89"/>
        <v>0</v>
      </c>
      <c r="GP117" s="80">
        <f t="shared" ca="1" si="89"/>
        <v>0</v>
      </c>
      <c r="GQ117" s="80">
        <f t="shared" ca="1" si="89"/>
        <v>0</v>
      </c>
      <c r="GR117" s="80">
        <f t="shared" ca="1" si="89"/>
        <v>0</v>
      </c>
      <c r="GS117" s="80">
        <f t="shared" ca="1" si="89"/>
        <v>0</v>
      </c>
      <c r="GT117" s="80">
        <f t="shared" ca="1" si="89"/>
        <v>0</v>
      </c>
      <c r="GU117" s="80">
        <f t="shared" ca="1" si="89"/>
        <v>0</v>
      </c>
      <c r="GV117" s="80">
        <f t="shared" ca="1" si="89"/>
        <v>0</v>
      </c>
      <c r="GW117" s="80">
        <f t="shared" ca="1" si="89"/>
        <v>0</v>
      </c>
      <c r="GX117" s="80">
        <f t="shared" ca="1" si="89"/>
        <v>0</v>
      </c>
      <c r="GY117" s="80">
        <f t="shared" ca="1" si="89"/>
        <v>0</v>
      </c>
      <c r="GZ117" s="80">
        <f t="shared" ca="1" si="89"/>
        <v>0</v>
      </c>
      <c r="HA117" s="80">
        <f t="shared" ca="1" si="89"/>
        <v>0</v>
      </c>
      <c r="HB117" s="80">
        <f t="shared" ca="1" si="89"/>
        <v>0</v>
      </c>
      <c r="HC117" s="80">
        <f t="shared" ca="1" si="89"/>
        <v>0</v>
      </c>
      <c r="HD117" s="80">
        <f t="shared" ca="1" si="89"/>
        <v>0</v>
      </c>
      <c r="HE117" s="80">
        <f t="shared" ca="1" si="89"/>
        <v>0</v>
      </c>
      <c r="HF117" s="80">
        <f t="shared" ca="1" si="89"/>
        <v>0</v>
      </c>
      <c r="HG117" s="80">
        <f t="shared" ca="1" si="89"/>
        <v>0</v>
      </c>
      <c r="HH117" s="80">
        <f t="shared" ca="1" si="89"/>
        <v>0</v>
      </c>
      <c r="HI117" s="80">
        <f t="shared" ca="1" si="89"/>
        <v>0</v>
      </c>
      <c r="HJ117" s="80">
        <f t="shared" ca="1" si="89"/>
        <v>0</v>
      </c>
      <c r="HK117" s="80">
        <f t="shared" ca="1" si="89"/>
        <v>0</v>
      </c>
      <c r="HL117" s="80">
        <f t="shared" ca="1" si="89"/>
        <v>0</v>
      </c>
    </row>
    <row r="118" spans="1:220" s="80" customFormat="1" ht="26" x14ac:dyDescent="0.2">
      <c r="A118" s="268">
        <v>121</v>
      </c>
      <c r="B118" s="269" t="s">
        <v>2458</v>
      </c>
      <c r="C118" s="269" t="s">
        <v>2530</v>
      </c>
      <c r="D118" s="270" t="s">
        <v>2531</v>
      </c>
      <c r="E118" s="250"/>
      <c r="G118" s="80">
        <v>10</v>
      </c>
      <c r="H118" s="280" t="str" cm="1">
        <f t="array" ref="H118">INDEX(コード化!$CG$5:$CQ$110,H$3-6,$G118)</f>
        <v>A000000</v>
      </c>
      <c r="I118" s="280" t="str" cm="1">
        <f t="array" ref="I118">INDEX(コード化!$CG$5:$CQ$110,I$3-6,$G118)</f>
        <v>A000000</v>
      </c>
      <c r="J118" s="280" t="str" cm="1">
        <f t="array" ref="J118">INDEX(コード化!$CG$5:$CQ$110,J$3-6,$G118)</f>
        <v>A000000</v>
      </c>
      <c r="K118" s="280" t="str" cm="1">
        <f t="array" ref="K118">INDEX(コード化!$CG$5:$CQ$110,K$3-6,$G118)</f>
        <v>A000000</v>
      </c>
      <c r="L118" s="280" t="str" cm="1">
        <f t="array" ref="L118">INDEX(コード化!$CG$5:$CQ$110,L$3-6,$G118)</f>
        <v>A000000</v>
      </c>
      <c r="M118" s="280" t="str" cm="1">
        <f t="array" ref="M118">INDEX(コード化!$CG$5:$CQ$110,M$3-6,$G118)</f>
        <v>A000000</v>
      </c>
      <c r="N118" s="280" t="str" cm="1">
        <f t="array" aca="1" ref="N118" ca="1">INDEX(コード化!$CG$5:$CQ$110,N$3-6,$G118)</f>
        <v>A000000</v>
      </c>
      <c r="O118" s="280" t="str" cm="1">
        <f t="array" aca="1" ref="O118" ca="1">INDEX(コード化!$CG$5:$CQ$110,O$3-6,$G118)</f>
        <v>A000000</v>
      </c>
      <c r="P118" s="280" t="str" cm="1">
        <f t="array" aca="1" ref="P118" ca="1">INDEX(コード化!$CG$5:$CQ$110,P$3-6,$G118)</f>
        <v>A000000</v>
      </c>
      <c r="Q118" s="280" t="str" cm="1">
        <f t="array" aca="1" ref="Q118" ca="1">INDEX(コード化!$CG$5:$CQ$110,Q$3-6,$G118)</f>
        <v>A000000</v>
      </c>
      <c r="R118" s="280" t="str" cm="1">
        <f t="array" aca="1" ref="R118" ca="1">INDEX(コード化!$CG$5:$CQ$110,R$3-6,$G118)</f>
        <v>A000000</v>
      </c>
      <c r="S118" s="280" t="str" cm="1">
        <f t="array" aca="1" ref="S118" ca="1">INDEX(コード化!$CG$5:$CQ$110,S$3-6,$G118)</f>
        <v>A000000</v>
      </c>
      <c r="T118" s="280" t="str" cm="1">
        <f t="array" aca="1" ref="T118" ca="1">INDEX(コード化!$CG$5:$CQ$110,T$3-6,$G118)</f>
        <v>A000000</v>
      </c>
      <c r="U118" s="280" t="str" cm="1">
        <f t="array" aca="1" ref="U118" ca="1">INDEX(コード化!$CG$5:$CQ$110,U$3-6,$G118)</f>
        <v>A000000</v>
      </c>
      <c r="V118" s="280" t="str" cm="1">
        <f t="array" aca="1" ref="V118" ca="1">INDEX(コード化!$CG$5:$CQ$110,V$3-6,$G118)</f>
        <v>A000000</v>
      </c>
      <c r="W118" s="280" t="str" cm="1">
        <f t="array" aca="1" ref="W118" ca="1">INDEX(コード化!$CG$5:$CQ$110,W$3-6,$G118)</f>
        <v>A000000</v>
      </c>
      <c r="X118" s="280" t="str" cm="1">
        <f t="array" aca="1" ref="X118" ca="1">INDEX(コード化!$CG$5:$CQ$110,X$3-6,$G118)</f>
        <v>A000000</v>
      </c>
      <c r="Y118" s="280" t="str" cm="1">
        <f t="array" aca="1" ref="Y118" ca="1">INDEX(コード化!$CG$5:$CQ$110,Y$3-6,$G118)</f>
        <v>A000000</v>
      </c>
      <c r="Z118" s="280" t="str" cm="1">
        <f t="array" aca="1" ref="Z118" ca="1">INDEX(コード化!$CG$5:$CQ$110,Z$3-6,$G118)</f>
        <v>A000000</v>
      </c>
      <c r="AA118" s="280" t="str" cm="1">
        <f t="array" aca="1" ref="AA118" ca="1">INDEX(コード化!$CG$5:$CQ$110,AA$3-6,$G118)</f>
        <v>A000000</v>
      </c>
      <c r="AB118" s="280" t="str" cm="1">
        <f t="array" aca="1" ref="AB118" ca="1">INDEX(コード化!$CG$5:$CQ$110,AB$3-6,$G118)</f>
        <v>A000000</v>
      </c>
      <c r="AC118" s="280" t="str" cm="1">
        <f t="array" aca="1" ref="AC118" ca="1">INDEX(コード化!$CG$5:$CQ$110,AC$3-6,$G118)</f>
        <v>A000000</v>
      </c>
      <c r="AD118" s="280" t="str" cm="1">
        <f t="array" aca="1" ref="AD118" ca="1">INDEX(コード化!$CG$5:$CQ$110,AD$3-6,$G118)</f>
        <v>A000000</v>
      </c>
      <c r="AE118" s="280" t="str" cm="1">
        <f t="array" aca="1" ref="AE118" ca="1">INDEX(コード化!$CG$5:$CQ$110,AE$3-6,$G118)</f>
        <v>A000000</v>
      </c>
      <c r="AF118" s="280" t="str" cm="1">
        <f t="array" aca="1" ref="AF118" ca="1">INDEX(コード化!$CG$5:$CQ$110,AF$3-6,$G118)</f>
        <v>A000000</v>
      </c>
      <c r="AG118" s="280" t="str" cm="1">
        <f t="array" aca="1" ref="AG118" ca="1">INDEX(コード化!$CG$5:$CQ$110,AG$3-6,$G118)</f>
        <v>A000000</v>
      </c>
      <c r="AH118" s="280" t="str" cm="1">
        <f t="array" aca="1" ref="AH118" ca="1">INDEX(コード化!$CG$5:$CQ$110,AH$3-6,$G118)</f>
        <v>A000000</v>
      </c>
      <c r="AI118" s="280" t="str" cm="1">
        <f t="array" aca="1" ref="AI118" ca="1">INDEX(コード化!$CG$5:$CQ$110,AI$3-6,$G118)</f>
        <v>A000000</v>
      </c>
      <c r="AJ118" s="280" t="str" cm="1">
        <f t="array" aca="1" ref="AJ118" ca="1">INDEX(コード化!$CG$5:$CQ$110,AJ$3-6,$G118)</f>
        <v>A000000</v>
      </c>
      <c r="AK118" s="280" t="str" cm="1">
        <f t="array" aca="1" ref="AK118" ca="1">INDEX(コード化!$CG$5:$CQ$110,AK$3-6,$G118)</f>
        <v>A000000</v>
      </c>
      <c r="AL118" s="280" t="str" cm="1">
        <f t="array" aca="1" ref="AL118" ca="1">INDEX(コード化!$CG$5:$CQ$110,AL$3-6,$G118)</f>
        <v>A000000</v>
      </c>
      <c r="AM118" s="280" t="str" cm="1">
        <f t="array" aca="1" ref="AM118" ca="1">INDEX(コード化!$CG$5:$CQ$110,AM$3-6,$G118)</f>
        <v>A000000</v>
      </c>
      <c r="AN118" s="280" t="str" cm="1">
        <f t="array" aca="1" ref="AN118" ca="1">INDEX(コード化!$CG$5:$CQ$110,AN$3-6,$G118)</f>
        <v>A000000</v>
      </c>
      <c r="AO118" s="280" t="str" cm="1">
        <f t="array" aca="1" ref="AO118" ca="1">INDEX(コード化!$CG$5:$CQ$110,AO$3-6,$G118)</f>
        <v>A000000</v>
      </c>
      <c r="AP118" s="280" t="str" cm="1">
        <f t="array" aca="1" ref="AP118" ca="1">INDEX(コード化!$CG$5:$CQ$110,AP$3-6,$G118)</f>
        <v>A000000</v>
      </c>
      <c r="AQ118" s="280" t="str" cm="1">
        <f t="array" aca="1" ref="AQ118" ca="1">INDEX(コード化!$CG$5:$CQ$110,AQ$3-6,$G118)</f>
        <v>A000000</v>
      </c>
      <c r="AR118" s="280" t="str" cm="1">
        <f t="array" aca="1" ref="AR118" ca="1">INDEX(コード化!$CG$5:$CQ$110,AR$3-6,$G118)</f>
        <v>A000000</v>
      </c>
      <c r="AS118" s="280" t="str" cm="1">
        <f t="array" aca="1" ref="AS118" ca="1">INDEX(コード化!$CG$5:$CQ$110,AS$3-6,$G118)</f>
        <v>A000000</v>
      </c>
      <c r="AT118" s="280" t="str" cm="1">
        <f t="array" aca="1" ref="AT118" ca="1">INDEX(コード化!$CG$5:$CQ$110,AT$3-6,$G118)</f>
        <v>A000000</v>
      </c>
      <c r="AU118" s="280" t="str" cm="1">
        <f t="array" aca="1" ref="AU118" ca="1">INDEX(コード化!$CG$5:$CQ$110,AU$3-6,$G118)</f>
        <v>A000000</v>
      </c>
      <c r="AV118" s="280" t="str" cm="1">
        <f t="array" aca="1" ref="AV118" ca="1">INDEX(コード化!$CG$5:$CQ$110,AV$3-6,$G118)</f>
        <v>A000000</v>
      </c>
      <c r="AW118" s="280" t="str" cm="1">
        <f t="array" aca="1" ref="AW118" ca="1">INDEX(コード化!$CG$5:$CQ$110,AW$3-6,$G118)</f>
        <v>A000000</v>
      </c>
      <c r="AX118" s="280" t="str" cm="1">
        <f t="array" aca="1" ref="AX118" ca="1">INDEX(コード化!$CG$5:$CQ$110,AX$3-6,$G118)</f>
        <v>A000000</v>
      </c>
      <c r="AY118" s="280" t="str" cm="1">
        <f t="array" aca="1" ref="AY118" ca="1">INDEX(コード化!$CG$5:$CQ$110,AY$3-6,$G118)</f>
        <v>A000000</v>
      </c>
      <c r="AZ118" s="280" t="str" cm="1">
        <f t="array" aca="1" ref="AZ118" ca="1">INDEX(コード化!$CG$5:$CQ$110,AZ$3-6,$G118)</f>
        <v>A000000</v>
      </c>
      <c r="BA118" s="280" t="str" cm="1">
        <f t="array" aca="1" ref="BA118" ca="1">INDEX(コード化!$CG$5:$CQ$110,BA$3-6,$G118)</f>
        <v>A000000</v>
      </c>
      <c r="BB118" s="280" t="str" cm="1">
        <f t="array" aca="1" ref="BB118" ca="1">INDEX(コード化!$CG$5:$CQ$110,BB$3-6,$G118)</f>
        <v>A000000</v>
      </c>
      <c r="BC118" s="280" t="str" cm="1">
        <f t="array" aca="1" ref="BC118" ca="1">INDEX(コード化!$CG$5:$CQ$110,BC$3-6,$G118)</f>
        <v>A000000</v>
      </c>
      <c r="BD118" s="280" t="str" cm="1">
        <f t="array" aca="1" ref="BD118" ca="1">INDEX(コード化!$CG$5:$CQ$110,BD$3-6,$G118)</f>
        <v>A000000</v>
      </c>
      <c r="BE118" s="280" t="str" cm="1">
        <f t="array" aca="1" ref="BE118" ca="1">INDEX(コード化!$CG$5:$CQ$110,BE$3-6,$G118)</f>
        <v>A000000</v>
      </c>
      <c r="BF118" s="280" t="str" cm="1">
        <f t="array" aca="1" ref="BF118" ca="1">INDEX(コード化!$CG$5:$CQ$110,BF$3-6,$G118)</f>
        <v>A000000</v>
      </c>
      <c r="BG118" s="280" t="str" cm="1">
        <f t="array" aca="1" ref="BG118" ca="1">INDEX(コード化!$CG$5:$CQ$110,BG$3-6,$G118)</f>
        <v>A000000</v>
      </c>
      <c r="BH118" s="280" t="str" cm="1">
        <f t="array" aca="1" ref="BH118" ca="1">INDEX(コード化!$CG$5:$CQ$110,BH$3-6,$G118)</f>
        <v>A000000</v>
      </c>
      <c r="BI118" s="280" t="str" cm="1">
        <f t="array" aca="1" ref="BI118" ca="1">INDEX(コード化!$CG$5:$CQ$110,BI$3-6,$G118)</f>
        <v>A000000</v>
      </c>
      <c r="BJ118" s="280" t="str" cm="1">
        <f t="array" aca="1" ref="BJ118" ca="1">INDEX(コード化!$CG$5:$CQ$110,BJ$3-6,$G118)</f>
        <v>A000000</v>
      </c>
      <c r="BK118" s="280" t="str" cm="1">
        <f t="array" aca="1" ref="BK118" ca="1">INDEX(コード化!$CG$5:$CQ$110,BK$3-6,$G118)</f>
        <v>A000000</v>
      </c>
      <c r="BL118" s="280" t="str" cm="1">
        <f t="array" aca="1" ref="BL118" ca="1">INDEX(コード化!$CG$5:$CQ$110,BL$3-6,$G118)</f>
        <v>A000000</v>
      </c>
      <c r="BM118" s="280" t="str" cm="1">
        <f t="array" aca="1" ref="BM118" ca="1">INDEX(コード化!$CG$5:$CQ$110,BM$3-6,$G118)</f>
        <v>A000000</v>
      </c>
      <c r="BN118" s="280" t="str" cm="1">
        <f t="array" aca="1" ref="BN118" ca="1">INDEX(コード化!$CG$5:$CQ$110,BN$3-6,$G118)</f>
        <v>A000000</v>
      </c>
      <c r="BO118" s="280" t="str" cm="1">
        <f t="array" aca="1" ref="BO118" ca="1">INDEX(コード化!$CG$5:$CQ$110,BO$3-6,$G118)</f>
        <v>A000000</v>
      </c>
      <c r="BP118" s="280" t="str" cm="1">
        <f t="array" aca="1" ref="BP118" ca="1">INDEX(コード化!$CG$5:$CQ$110,BP$3-6,$G118)</f>
        <v>A000000</v>
      </c>
      <c r="BQ118" s="280" t="str" cm="1">
        <f t="array" aca="1" ref="BQ118" ca="1">INDEX(コード化!$CG$5:$CQ$110,BQ$3-6,$G118)</f>
        <v>A000000</v>
      </c>
      <c r="BR118" s="280" t="str" cm="1">
        <f t="array" aca="1" ref="BR118" ca="1">INDEX(コード化!$CG$5:$CQ$110,BR$3-6,$G118)</f>
        <v>A000000</v>
      </c>
      <c r="BS118" s="280" t="str" cm="1">
        <f t="array" aca="1" ref="BS118" ca="1">INDEX(コード化!$CG$5:$CQ$110,BS$3-6,$G118)</f>
        <v>A000000</v>
      </c>
      <c r="BT118" s="280" t="str" cm="1">
        <f t="array" aca="1" ref="BT118" ca="1">INDEX(コード化!$CG$5:$CQ$110,BT$3-6,$G118)</f>
        <v>A000000</v>
      </c>
      <c r="BU118" s="280" t="str" cm="1">
        <f t="array" aca="1" ref="BU118" ca="1">INDEX(コード化!$CG$5:$CQ$110,BU$3-6,$G118)</f>
        <v>A000000</v>
      </c>
      <c r="BV118" s="280" t="str" cm="1">
        <f t="array" aca="1" ref="BV118" ca="1">INDEX(コード化!$CG$5:$CQ$110,BV$3-6,$G118)</f>
        <v>A000000</v>
      </c>
      <c r="BW118" s="280" t="str" cm="1">
        <f t="array" aca="1" ref="BW118" ca="1">INDEX(コード化!$CG$5:$CQ$110,BW$3-6,$G118)</f>
        <v>A000000</v>
      </c>
      <c r="BX118" s="280" t="str" cm="1">
        <f t="array" aca="1" ref="BX118" ca="1">INDEX(コード化!$CG$5:$CQ$110,BX$3-6,$G118)</f>
        <v>A000000</v>
      </c>
      <c r="BY118" s="280" t="str" cm="1">
        <f t="array" aca="1" ref="BY118" ca="1">INDEX(コード化!$CG$5:$CQ$110,BY$3-6,$G118)</f>
        <v>A000000</v>
      </c>
      <c r="BZ118" s="280" t="str" cm="1">
        <f t="array" aca="1" ref="BZ118" ca="1">INDEX(コード化!$CG$5:$CQ$110,BZ$3-6,$G118)</f>
        <v>A000000</v>
      </c>
      <c r="CA118" s="280" t="str" cm="1">
        <f t="array" aca="1" ref="CA118" ca="1">INDEX(コード化!$CG$5:$CQ$110,CA$3-6,$G118)</f>
        <v>A000000</v>
      </c>
      <c r="CB118" s="280" t="str" cm="1">
        <f t="array" aca="1" ref="CB118" ca="1">INDEX(コード化!$CG$5:$CQ$110,CB$3-6,$G118)</f>
        <v>A000000</v>
      </c>
      <c r="CC118" s="280" t="str" cm="1">
        <f t="array" aca="1" ref="CC118" ca="1">INDEX(コード化!$CG$5:$CQ$110,CC$3-6,$G118)</f>
        <v>A000000</v>
      </c>
      <c r="CD118" s="280" t="str" cm="1">
        <f t="array" aca="1" ref="CD118" ca="1">INDEX(コード化!$CG$5:$CQ$110,CD$3-6,$G118)</f>
        <v>A000000</v>
      </c>
      <c r="CE118" s="280" t="str" cm="1">
        <f t="array" aca="1" ref="CE118" ca="1">INDEX(コード化!$CG$5:$CQ$110,CE$3-6,$G118)</f>
        <v>A000000</v>
      </c>
      <c r="CF118" s="280" t="str" cm="1">
        <f t="array" aca="1" ref="CF118" ca="1">INDEX(コード化!$CG$5:$CQ$110,CF$3-6,$G118)</f>
        <v>A000000</v>
      </c>
      <c r="CG118" s="280" t="str" cm="1">
        <f t="array" aca="1" ref="CG118" ca="1">INDEX(コード化!$CG$5:$CQ$110,CG$3-6,$G118)</f>
        <v>A000000</v>
      </c>
      <c r="CH118" s="280" t="str" cm="1">
        <f t="array" aca="1" ref="CH118" ca="1">INDEX(コード化!$CG$5:$CQ$110,CH$3-6,$G118)</f>
        <v>A000000</v>
      </c>
      <c r="CI118" s="280" t="str" cm="1">
        <f t="array" aca="1" ref="CI118" ca="1">INDEX(コード化!$CG$5:$CQ$110,CI$3-6,$G118)</f>
        <v>A000000</v>
      </c>
      <c r="CJ118" s="280" t="str" cm="1">
        <f t="array" aca="1" ref="CJ118" ca="1">INDEX(コード化!$CG$5:$CQ$110,CJ$3-6,$G118)</f>
        <v>A000000</v>
      </c>
      <c r="CK118" s="280" t="str" cm="1">
        <f t="array" aca="1" ref="CK118" ca="1">INDEX(コード化!$CG$5:$CQ$110,CK$3-6,$G118)</f>
        <v>A000000</v>
      </c>
      <c r="CL118" s="280" t="str" cm="1">
        <f t="array" aca="1" ref="CL118" ca="1">INDEX(コード化!$CG$5:$CQ$110,CL$3-6,$G118)</f>
        <v>A000000</v>
      </c>
      <c r="CM118" s="280" t="str" cm="1">
        <f t="array" aca="1" ref="CM118" ca="1">INDEX(コード化!$CG$5:$CQ$110,CM$3-6,$G118)</f>
        <v>A000000</v>
      </c>
      <c r="CN118" s="280" t="str" cm="1">
        <f t="array" aca="1" ref="CN118" ca="1">INDEX(コード化!$CG$5:$CQ$110,CN$3-6,$G118)</f>
        <v>A000000</v>
      </c>
      <c r="CO118" s="280" t="str" cm="1">
        <f t="array" aca="1" ref="CO118" ca="1">INDEX(コード化!$CG$5:$CQ$110,CO$3-6,$G118)</f>
        <v>A000000</v>
      </c>
      <c r="CP118" s="280" t="str" cm="1">
        <f t="array" aca="1" ref="CP118" ca="1">INDEX(コード化!$CG$5:$CQ$110,CP$3-6,$G118)</f>
        <v>A000000</v>
      </c>
      <c r="CQ118" s="280" t="str" cm="1">
        <f t="array" aca="1" ref="CQ118" ca="1">INDEX(コード化!$CG$5:$CQ$110,CQ$3-6,$G118)</f>
        <v>A000000</v>
      </c>
      <c r="CR118" s="280" t="str" cm="1">
        <f t="array" aca="1" ref="CR118" ca="1">INDEX(コード化!$CG$5:$CQ$110,CR$3-6,$G118)</f>
        <v>A000000</v>
      </c>
      <c r="CS118" s="280" t="str" cm="1">
        <f t="array" aca="1" ref="CS118" ca="1">INDEX(コード化!$CG$5:$CQ$110,CS$3-6,$G118)</f>
        <v>A000000</v>
      </c>
      <c r="CT118" s="280" t="str" cm="1">
        <f t="array" aca="1" ref="CT118" ca="1">INDEX(コード化!$CG$5:$CQ$110,CT$3-6,$G118)</f>
        <v>A000000</v>
      </c>
      <c r="CU118" s="280" t="str" cm="1">
        <f t="array" aca="1" ref="CU118" ca="1">INDEX(コード化!$CG$5:$CQ$110,CU$3-6,$G118)</f>
        <v>A000000</v>
      </c>
      <c r="CV118" s="280" t="str" cm="1">
        <f t="array" aca="1" ref="CV118" ca="1">INDEX(コード化!$CG$5:$CQ$110,CV$3-6,$G118)</f>
        <v>A000000</v>
      </c>
      <c r="CW118" s="280" t="str" cm="1">
        <f t="array" aca="1" ref="CW118" ca="1">INDEX(コード化!$CG$5:$CQ$110,CW$3-6,$G118)</f>
        <v>A000000</v>
      </c>
      <c r="CX118" s="280" t="str" cm="1">
        <f t="array" aca="1" ref="CX118" ca="1">INDEX(コード化!$CG$5:$CQ$110,CX$3-6,$G118)</f>
        <v>A000000</v>
      </c>
      <c r="CY118" s="280" t="str" cm="1">
        <f t="array" aca="1" ref="CY118" ca="1">INDEX(コード化!$CG$5:$CQ$110,CY$3-6,$G118)</f>
        <v>A000000</v>
      </c>
      <c r="CZ118" s="280" t="str" cm="1">
        <f t="array" aca="1" ref="CZ118" ca="1">INDEX(コード化!$CG$5:$CQ$110,CZ$3-6,$G118)</f>
        <v>A000000</v>
      </c>
      <c r="DA118" s="280" t="str" cm="1">
        <f t="array" aca="1" ref="DA118" ca="1">INDEX(コード化!$CG$5:$CQ$110,DA$3-6,$G118)</f>
        <v>A000000</v>
      </c>
      <c r="DB118" s="280" t="str" cm="1">
        <f t="array" aca="1" ref="DB118" ca="1">INDEX(コード化!$CG$5:$CQ$110,DB$3-6,$G118)</f>
        <v>A000000</v>
      </c>
      <c r="DC118" s="280" t="str" cm="1">
        <f t="array" aca="1" ref="DC118" ca="1">INDEX(コード化!$CG$5:$CQ$110,DC$3-6,$G118)</f>
        <v>A000000</v>
      </c>
      <c r="DD118" s="280" t="str" cm="1">
        <f t="array" aca="1" ref="DD118" ca="1">INDEX(コード化!$CG$5:$CQ$110,DD$3-6,$G118)</f>
        <v>A000000</v>
      </c>
      <c r="DE118" s="280" t="str" cm="1">
        <f t="array" aca="1" ref="DE118" ca="1">INDEX(コード化!$CG$5:$CQ$110,DE$3-6,$G118)</f>
        <v>A000000</v>
      </c>
      <c r="DF118" s="280" t="str" cm="1">
        <f t="array" aca="1" ref="DF118" ca="1">INDEX(コード化!$CG$5:$CQ$110,DF$3-6,$G118)</f>
        <v>A000000</v>
      </c>
      <c r="DG118" s="280" t="str" cm="1">
        <f t="array" aca="1" ref="DG118" ca="1">INDEX(コード化!$CG$5:$CQ$110,DG$3-6,$G118)</f>
        <v>A000000</v>
      </c>
      <c r="DH118" s="280" t="str" cm="1">
        <f t="array" aca="1" ref="DH118" ca="1">INDEX(コード化!$CG$5:$CQ$110,DH$3-6,$G118)</f>
        <v>A000000</v>
      </c>
      <c r="DI118" s="280" t="str" cm="1">
        <f t="array" aca="1" ref="DI118" ca="1">INDEX(コード化!$CG$5:$CQ$110,DI$3-6,$G118)</f>
        <v>A000000</v>
      </c>
      <c r="DK118" s="80">
        <f>IF(AND(MID(H118,6,1)="2",MID(H118,7,1)="2"),1,0)</f>
        <v>0</v>
      </c>
      <c r="DL118" s="80">
        <f t="shared" ref="DL118:FW118" si="90">IF(AND(MID(I118,6,1)="2",MID(I118,7,1)="2"),1,0)</f>
        <v>0</v>
      </c>
      <c r="DM118" s="80">
        <f t="shared" si="90"/>
        <v>0</v>
      </c>
      <c r="DN118" s="80">
        <f t="shared" si="90"/>
        <v>0</v>
      </c>
      <c r="DO118" s="80">
        <f t="shared" si="90"/>
        <v>0</v>
      </c>
      <c r="DP118" s="80">
        <f t="shared" si="90"/>
        <v>0</v>
      </c>
      <c r="DQ118" s="80">
        <f t="shared" ca="1" si="90"/>
        <v>0</v>
      </c>
      <c r="DR118" s="80">
        <f t="shared" ca="1" si="90"/>
        <v>0</v>
      </c>
      <c r="DS118" s="80">
        <f t="shared" ca="1" si="90"/>
        <v>0</v>
      </c>
      <c r="DT118" s="80">
        <f t="shared" ca="1" si="90"/>
        <v>0</v>
      </c>
      <c r="DU118" s="80">
        <f t="shared" ca="1" si="90"/>
        <v>0</v>
      </c>
      <c r="DV118" s="80">
        <f t="shared" ca="1" si="90"/>
        <v>0</v>
      </c>
      <c r="DW118" s="80">
        <f t="shared" ca="1" si="90"/>
        <v>0</v>
      </c>
      <c r="DX118" s="80">
        <f t="shared" ca="1" si="90"/>
        <v>0</v>
      </c>
      <c r="DY118" s="80">
        <f t="shared" ca="1" si="90"/>
        <v>0</v>
      </c>
      <c r="DZ118" s="80">
        <f t="shared" ca="1" si="90"/>
        <v>0</v>
      </c>
      <c r="EA118" s="80">
        <f t="shared" ca="1" si="90"/>
        <v>0</v>
      </c>
      <c r="EB118" s="80">
        <f t="shared" ca="1" si="90"/>
        <v>0</v>
      </c>
      <c r="EC118" s="80">
        <f t="shared" ca="1" si="90"/>
        <v>0</v>
      </c>
      <c r="ED118" s="80">
        <f t="shared" ca="1" si="90"/>
        <v>0</v>
      </c>
      <c r="EE118" s="80">
        <f t="shared" ca="1" si="90"/>
        <v>0</v>
      </c>
      <c r="EF118" s="80">
        <f t="shared" ca="1" si="90"/>
        <v>0</v>
      </c>
      <c r="EG118" s="80">
        <f t="shared" ca="1" si="90"/>
        <v>0</v>
      </c>
      <c r="EH118" s="80">
        <f t="shared" ca="1" si="90"/>
        <v>0</v>
      </c>
      <c r="EI118" s="80">
        <f t="shared" ca="1" si="90"/>
        <v>0</v>
      </c>
      <c r="EJ118" s="80">
        <f t="shared" ca="1" si="90"/>
        <v>0</v>
      </c>
      <c r="EK118" s="80">
        <f t="shared" ca="1" si="90"/>
        <v>0</v>
      </c>
      <c r="EL118" s="80">
        <f t="shared" ca="1" si="90"/>
        <v>0</v>
      </c>
      <c r="EM118" s="80">
        <f t="shared" ca="1" si="90"/>
        <v>0</v>
      </c>
      <c r="EN118" s="80">
        <f t="shared" ca="1" si="90"/>
        <v>0</v>
      </c>
      <c r="EO118" s="80">
        <f t="shared" ca="1" si="90"/>
        <v>0</v>
      </c>
      <c r="EP118" s="80">
        <f t="shared" ca="1" si="90"/>
        <v>0</v>
      </c>
      <c r="EQ118" s="80">
        <f t="shared" ca="1" si="90"/>
        <v>0</v>
      </c>
      <c r="ER118" s="80">
        <f t="shared" ca="1" si="90"/>
        <v>0</v>
      </c>
      <c r="ES118" s="80">
        <f t="shared" ca="1" si="90"/>
        <v>0</v>
      </c>
      <c r="ET118" s="80">
        <f t="shared" ca="1" si="90"/>
        <v>0</v>
      </c>
      <c r="EU118" s="80">
        <f t="shared" ca="1" si="90"/>
        <v>0</v>
      </c>
      <c r="EV118" s="80">
        <f t="shared" ca="1" si="90"/>
        <v>0</v>
      </c>
      <c r="EW118" s="80">
        <f t="shared" ca="1" si="90"/>
        <v>0</v>
      </c>
      <c r="EX118" s="80">
        <f t="shared" ca="1" si="90"/>
        <v>0</v>
      </c>
      <c r="EY118" s="80">
        <f t="shared" ca="1" si="90"/>
        <v>0</v>
      </c>
      <c r="EZ118" s="80">
        <f t="shared" ca="1" si="90"/>
        <v>0</v>
      </c>
      <c r="FA118" s="80">
        <f t="shared" ca="1" si="90"/>
        <v>0</v>
      </c>
      <c r="FB118" s="80">
        <f t="shared" ca="1" si="90"/>
        <v>0</v>
      </c>
      <c r="FC118" s="80">
        <f t="shared" ca="1" si="90"/>
        <v>0</v>
      </c>
      <c r="FD118" s="80">
        <f t="shared" ca="1" si="90"/>
        <v>0</v>
      </c>
      <c r="FE118" s="80">
        <f t="shared" ca="1" si="90"/>
        <v>0</v>
      </c>
      <c r="FF118" s="80">
        <f t="shared" ca="1" si="90"/>
        <v>0</v>
      </c>
      <c r="FG118" s="80">
        <f t="shared" ca="1" si="90"/>
        <v>0</v>
      </c>
      <c r="FH118" s="80">
        <f t="shared" ca="1" si="90"/>
        <v>0</v>
      </c>
      <c r="FI118" s="80">
        <f t="shared" ca="1" si="90"/>
        <v>0</v>
      </c>
      <c r="FJ118" s="80">
        <f t="shared" ca="1" si="90"/>
        <v>0</v>
      </c>
      <c r="FK118" s="80">
        <f t="shared" ca="1" si="90"/>
        <v>0</v>
      </c>
      <c r="FL118" s="80">
        <f t="shared" ca="1" si="90"/>
        <v>0</v>
      </c>
      <c r="FM118" s="80">
        <f t="shared" ca="1" si="90"/>
        <v>0</v>
      </c>
      <c r="FN118" s="80">
        <f t="shared" ca="1" si="90"/>
        <v>0</v>
      </c>
      <c r="FO118" s="80">
        <f t="shared" ca="1" si="90"/>
        <v>0</v>
      </c>
      <c r="FP118" s="80">
        <f t="shared" ca="1" si="90"/>
        <v>0</v>
      </c>
      <c r="FQ118" s="80">
        <f t="shared" ca="1" si="90"/>
        <v>0</v>
      </c>
      <c r="FR118" s="80">
        <f t="shared" ca="1" si="90"/>
        <v>0</v>
      </c>
      <c r="FS118" s="80">
        <f t="shared" ca="1" si="90"/>
        <v>0</v>
      </c>
      <c r="FT118" s="80">
        <f t="shared" ca="1" si="90"/>
        <v>0</v>
      </c>
      <c r="FU118" s="80">
        <f t="shared" ca="1" si="90"/>
        <v>0</v>
      </c>
      <c r="FV118" s="80">
        <f t="shared" ca="1" si="90"/>
        <v>0</v>
      </c>
      <c r="FW118" s="80">
        <f t="shared" ca="1" si="90"/>
        <v>0</v>
      </c>
      <c r="FX118" s="80">
        <f t="shared" ref="FX118:HL118" ca="1" si="91">IF(AND(MID(BU118,6,1)="2",MID(BU118,7,1)="2"),1,0)</f>
        <v>0</v>
      </c>
      <c r="FY118" s="80">
        <f t="shared" ca="1" si="91"/>
        <v>0</v>
      </c>
      <c r="FZ118" s="80">
        <f t="shared" ca="1" si="91"/>
        <v>0</v>
      </c>
      <c r="GA118" s="80">
        <f t="shared" ca="1" si="91"/>
        <v>0</v>
      </c>
      <c r="GB118" s="80">
        <f t="shared" ca="1" si="91"/>
        <v>0</v>
      </c>
      <c r="GC118" s="80">
        <f t="shared" ca="1" si="91"/>
        <v>0</v>
      </c>
      <c r="GD118" s="80">
        <f t="shared" ca="1" si="91"/>
        <v>0</v>
      </c>
      <c r="GE118" s="80">
        <f t="shared" ca="1" si="91"/>
        <v>0</v>
      </c>
      <c r="GF118" s="80">
        <f t="shared" ca="1" si="91"/>
        <v>0</v>
      </c>
      <c r="GG118" s="80">
        <f t="shared" ca="1" si="91"/>
        <v>0</v>
      </c>
      <c r="GH118" s="80">
        <f t="shared" ca="1" si="91"/>
        <v>0</v>
      </c>
      <c r="GI118" s="80">
        <f t="shared" ca="1" si="91"/>
        <v>0</v>
      </c>
      <c r="GJ118" s="80">
        <f t="shared" ca="1" si="91"/>
        <v>0</v>
      </c>
      <c r="GK118" s="80">
        <f t="shared" ca="1" si="91"/>
        <v>0</v>
      </c>
      <c r="GL118" s="80">
        <f t="shared" ca="1" si="91"/>
        <v>0</v>
      </c>
      <c r="GM118" s="80">
        <f t="shared" ca="1" si="91"/>
        <v>0</v>
      </c>
      <c r="GN118" s="80">
        <f t="shared" ca="1" si="91"/>
        <v>0</v>
      </c>
      <c r="GO118" s="80">
        <f t="shared" ca="1" si="91"/>
        <v>0</v>
      </c>
      <c r="GP118" s="80">
        <f t="shared" ca="1" si="91"/>
        <v>0</v>
      </c>
      <c r="GQ118" s="80">
        <f t="shared" ca="1" si="91"/>
        <v>0</v>
      </c>
      <c r="GR118" s="80">
        <f t="shared" ca="1" si="91"/>
        <v>0</v>
      </c>
      <c r="GS118" s="80">
        <f t="shared" ca="1" si="91"/>
        <v>0</v>
      </c>
      <c r="GT118" s="80">
        <f t="shared" ca="1" si="91"/>
        <v>0</v>
      </c>
      <c r="GU118" s="80">
        <f t="shared" ca="1" si="91"/>
        <v>0</v>
      </c>
      <c r="GV118" s="80">
        <f t="shared" ca="1" si="91"/>
        <v>0</v>
      </c>
      <c r="GW118" s="80">
        <f t="shared" ca="1" si="91"/>
        <v>0</v>
      </c>
      <c r="GX118" s="80">
        <f t="shared" ca="1" si="91"/>
        <v>0</v>
      </c>
      <c r="GY118" s="80">
        <f t="shared" ca="1" si="91"/>
        <v>0</v>
      </c>
      <c r="GZ118" s="80">
        <f t="shared" ca="1" si="91"/>
        <v>0</v>
      </c>
      <c r="HA118" s="80">
        <f t="shared" ca="1" si="91"/>
        <v>0</v>
      </c>
      <c r="HB118" s="80">
        <f t="shared" ca="1" si="91"/>
        <v>0</v>
      </c>
      <c r="HC118" s="80">
        <f t="shared" ca="1" si="91"/>
        <v>0</v>
      </c>
      <c r="HD118" s="80">
        <f t="shared" ca="1" si="91"/>
        <v>0</v>
      </c>
      <c r="HE118" s="80">
        <f t="shared" ca="1" si="91"/>
        <v>0</v>
      </c>
      <c r="HF118" s="80">
        <f t="shared" ca="1" si="91"/>
        <v>0</v>
      </c>
      <c r="HG118" s="80">
        <f t="shared" ca="1" si="91"/>
        <v>0</v>
      </c>
      <c r="HH118" s="80">
        <f t="shared" ca="1" si="91"/>
        <v>0</v>
      </c>
      <c r="HI118" s="80">
        <f t="shared" ca="1" si="91"/>
        <v>0</v>
      </c>
      <c r="HJ118" s="80">
        <f t="shared" ca="1" si="91"/>
        <v>0</v>
      </c>
      <c r="HK118" s="80">
        <f t="shared" ca="1" si="91"/>
        <v>0</v>
      </c>
      <c r="HL118" s="80">
        <f t="shared" ca="1" si="91"/>
        <v>0</v>
      </c>
    </row>
    <row r="119" spans="1:220" s="80" customFormat="1" ht="26" x14ac:dyDescent="0.2">
      <c r="A119" s="268">
        <v>122</v>
      </c>
      <c r="B119" s="269" t="s">
        <v>2458</v>
      </c>
      <c r="C119" s="269" t="s">
        <v>2463</v>
      </c>
      <c r="D119" s="270" t="s">
        <v>2532</v>
      </c>
      <c r="E119" s="250"/>
      <c r="G119" s="80">
        <v>10</v>
      </c>
      <c r="H119" s="280" t="str" cm="1">
        <f t="array" ref="H119">INDEX(コード化!$CG$5:$CQ$110,H$3-6,$G119)</f>
        <v>A000000</v>
      </c>
      <c r="I119" s="280" t="str" cm="1">
        <f t="array" ref="I119">INDEX(コード化!$CG$5:$CQ$110,I$3-6,$G119)</f>
        <v>A000000</v>
      </c>
      <c r="J119" s="280" t="str" cm="1">
        <f t="array" ref="J119">INDEX(コード化!$CG$5:$CQ$110,J$3-6,$G119)</f>
        <v>A000000</v>
      </c>
      <c r="K119" s="280" t="str" cm="1">
        <f t="array" ref="K119">INDEX(コード化!$CG$5:$CQ$110,K$3-6,$G119)</f>
        <v>A000000</v>
      </c>
      <c r="L119" s="280" t="str" cm="1">
        <f t="array" ref="L119">INDEX(コード化!$CG$5:$CQ$110,L$3-6,$G119)</f>
        <v>A000000</v>
      </c>
      <c r="M119" s="280" t="str" cm="1">
        <f t="array" ref="M119">INDEX(コード化!$CG$5:$CQ$110,M$3-6,$G119)</f>
        <v>A000000</v>
      </c>
      <c r="N119" s="280" t="str" cm="1">
        <f t="array" aca="1" ref="N119" ca="1">INDEX(コード化!$CG$5:$CQ$110,N$3-6,$G119)</f>
        <v>A000000</v>
      </c>
      <c r="O119" s="280" t="str" cm="1">
        <f t="array" aca="1" ref="O119" ca="1">INDEX(コード化!$CG$5:$CQ$110,O$3-6,$G119)</f>
        <v>A000000</v>
      </c>
      <c r="P119" s="280" t="str" cm="1">
        <f t="array" aca="1" ref="P119" ca="1">INDEX(コード化!$CG$5:$CQ$110,P$3-6,$G119)</f>
        <v>A000000</v>
      </c>
      <c r="Q119" s="280" t="str" cm="1">
        <f t="array" aca="1" ref="Q119" ca="1">INDEX(コード化!$CG$5:$CQ$110,Q$3-6,$G119)</f>
        <v>A000000</v>
      </c>
      <c r="R119" s="280" t="str" cm="1">
        <f t="array" aca="1" ref="R119" ca="1">INDEX(コード化!$CG$5:$CQ$110,R$3-6,$G119)</f>
        <v>A000000</v>
      </c>
      <c r="S119" s="280" t="str" cm="1">
        <f t="array" aca="1" ref="S119" ca="1">INDEX(コード化!$CG$5:$CQ$110,S$3-6,$G119)</f>
        <v>A000000</v>
      </c>
      <c r="T119" s="280" t="str" cm="1">
        <f t="array" aca="1" ref="T119" ca="1">INDEX(コード化!$CG$5:$CQ$110,T$3-6,$G119)</f>
        <v>A000000</v>
      </c>
      <c r="U119" s="280" t="str" cm="1">
        <f t="array" aca="1" ref="U119" ca="1">INDEX(コード化!$CG$5:$CQ$110,U$3-6,$G119)</f>
        <v>A000000</v>
      </c>
      <c r="V119" s="280" t="str" cm="1">
        <f t="array" aca="1" ref="V119" ca="1">INDEX(コード化!$CG$5:$CQ$110,V$3-6,$G119)</f>
        <v>A000000</v>
      </c>
      <c r="W119" s="280" t="str" cm="1">
        <f t="array" aca="1" ref="W119" ca="1">INDEX(コード化!$CG$5:$CQ$110,W$3-6,$G119)</f>
        <v>A000000</v>
      </c>
      <c r="X119" s="280" t="str" cm="1">
        <f t="array" aca="1" ref="X119" ca="1">INDEX(コード化!$CG$5:$CQ$110,X$3-6,$G119)</f>
        <v>A000000</v>
      </c>
      <c r="Y119" s="280" t="str" cm="1">
        <f t="array" aca="1" ref="Y119" ca="1">INDEX(コード化!$CG$5:$CQ$110,Y$3-6,$G119)</f>
        <v>A000000</v>
      </c>
      <c r="Z119" s="280" t="str" cm="1">
        <f t="array" aca="1" ref="Z119" ca="1">INDEX(コード化!$CG$5:$CQ$110,Z$3-6,$G119)</f>
        <v>A000000</v>
      </c>
      <c r="AA119" s="280" t="str" cm="1">
        <f t="array" aca="1" ref="AA119" ca="1">INDEX(コード化!$CG$5:$CQ$110,AA$3-6,$G119)</f>
        <v>A000000</v>
      </c>
      <c r="AB119" s="280" t="str" cm="1">
        <f t="array" aca="1" ref="AB119" ca="1">INDEX(コード化!$CG$5:$CQ$110,AB$3-6,$G119)</f>
        <v>A000000</v>
      </c>
      <c r="AC119" s="280" t="str" cm="1">
        <f t="array" aca="1" ref="AC119" ca="1">INDEX(コード化!$CG$5:$CQ$110,AC$3-6,$G119)</f>
        <v>A000000</v>
      </c>
      <c r="AD119" s="280" t="str" cm="1">
        <f t="array" aca="1" ref="AD119" ca="1">INDEX(コード化!$CG$5:$CQ$110,AD$3-6,$G119)</f>
        <v>A000000</v>
      </c>
      <c r="AE119" s="280" t="str" cm="1">
        <f t="array" aca="1" ref="AE119" ca="1">INDEX(コード化!$CG$5:$CQ$110,AE$3-6,$G119)</f>
        <v>A000000</v>
      </c>
      <c r="AF119" s="280" t="str" cm="1">
        <f t="array" aca="1" ref="AF119" ca="1">INDEX(コード化!$CG$5:$CQ$110,AF$3-6,$G119)</f>
        <v>A000000</v>
      </c>
      <c r="AG119" s="280" t="str" cm="1">
        <f t="array" aca="1" ref="AG119" ca="1">INDEX(コード化!$CG$5:$CQ$110,AG$3-6,$G119)</f>
        <v>A000000</v>
      </c>
      <c r="AH119" s="280" t="str" cm="1">
        <f t="array" aca="1" ref="AH119" ca="1">INDEX(コード化!$CG$5:$CQ$110,AH$3-6,$G119)</f>
        <v>A000000</v>
      </c>
      <c r="AI119" s="280" t="str" cm="1">
        <f t="array" aca="1" ref="AI119" ca="1">INDEX(コード化!$CG$5:$CQ$110,AI$3-6,$G119)</f>
        <v>A000000</v>
      </c>
      <c r="AJ119" s="280" t="str" cm="1">
        <f t="array" aca="1" ref="AJ119" ca="1">INDEX(コード化!$CG$5:$CQ$110,AJ$3-6,$G119)</f>
        <v>A000000</v>
      </c>
      <c r="AK119" s="280" t="str" cm="1">
        <f t="array" aca="1" ref="AK119" ca="1">INDEX(コード化!$CG$5:$CQ$110,AK$3-6,$G119)</f>
        <v>A000000</v>
      </c>
      <c r="AL119" s="280" t="str" cm="1">
        <f t="array" aca="1" ref="AL119" ca="1">INDEX(コード化!$CG$5:$CQ$110,AL$3-6,$G119)</f>
        <v>A000000</v>
      </c>
      <c r="AM119" s="280" t="str" cm="1">
        <f t="array" aca="1" ref="AM119" ca="1">INDEX(コード化!$CG$5:$CQ$110,AM$3-6,$G119)</f>
        <v>A000000</v>
      </c>
      <c r="AN119" s="280" t="str" cm="1">
        <f t="array" aca="1" ref="AN119" ca="1">INDEX(コード化!$CG$5:$CQ$110,AN$3-6,$G119)</f>
        <v>A000000</v>
      </c>
      <c r="AO119" s="280" t="str" cm="1">
        <f t="array" aca="1" ref="AO119" ca="1">INDEX(コード化!$CG$5:$CQ$110,AO$3-6,$G119)</f>
        <v>A000000</v>
      </c>
      <c r="AP119" s="280" t="str" cm="1">
        <f t="array" aca="1" ref="AP119" ca="1">INDEX(コード化!$CG$5:$CQ$110,AP$3-6,$G119)</f>
        <v>A000000</v>
      </c>
      <c r="AQ119" s="280" t="str" cm="1">
        <f t="array" aca="1" ref="AQ119" ca="1">INDEX(コード化!$CG$5:$CQ$110,AQ$3-6,$G119)</f>
        <v>A000000</v>
      </c>
      <c r="AR119" s="280" t="str" cm="1">
        <f t="array" aca="1" ref="AR119" ca="1">INDEX(コード化!$CG$5:$CQ$110,AR$3-6,$G119)</f>
        <v>A000000</v>
      </c>
      <c r="AS119" s="280" t="str" cm="1">
        <f t="array" aca="1" ref="AS119" ca="1">INDEX(コード化!$CG$5:$CQ$110,AS$3-6,$G119)</f>
        <v>A000000</v>
      </c>
      <c r="AT119" s="280" t="str" cm="1">
        <f t="array" aca="1" ref="AT119" ca="1">INDEX(コード化!$CG$5:$CQ$110,AT$3-6,$G119)</f>
        <v>A000000</v>
      </c>
      <c r="AU119" s="280" t="str" cm="1">
        <f t="array" aca="1" ref="AU119" ca="1">INDEX(コード化!$CG$5:$CQ$110,AU$3-6,$G119)</f>
        <v>A000000</v>
      </c>
      <c r="AV119" s="280" t="str" cm="1">
        <f t="array" aca="1" ref="AV119" ca="1">INDEX(コード化!$CG$5:$CQ$110,AV$3-6,$G119)</f>
        <v>A000000</v>
      </c>
      <c r="AW119" s="280" t="str" cm="1">
        <f t="array" aca="1" ref="AW119" ca="1">INDEX(コード化!$CG$5:$CQ$110,AW$3-6,$G119)</f>
        <v>A000000</v>
      </c>
      <c r="AX119" s="280" t="str" cm="1">
        <f t="array" aca="1" ref="AX119" ca="1">INDEX(コード化!$CG$5:$CQ$110,AX$3-6,$G119)</f>
        <v>A000000</v>
      </c>
      <c r="AY119" s="280" t="str" cm="1">
        <f t="array" aca="1" ref="AY119" ca="1">INDEX(コード化!$CG$5:$CQ$110,AY$3-6,$G119)</f>
        <v>A000000</v>
      </c>
      <c r="AZ119" s="280" t="str" cm="1">
        <f t="array" aca="1" ref="AZ119" ca="1">INDEX(コード化!$CG$5:$CQ$110,AZ$3-6,$G119)</f>
        <v>A000000</v>
      </c>
      <c r="BA119" s="280" t="str" cm="1">
        <f t="array" aca="1" ref="BA119" ca="1">INDEX(コード化!$CG$5:$CQ$110,BA$3-6,$G119)</f>
        <v>A000000</v>
      </c>
      <c r="BB119" s="280" t="str" cm="1">
        <f t="array" aca="1" ref="BB119" ca="1">INDEX(コード化!$CG$5:$CQ$110,BB$3-6,$G119)</f>
        <v>A000000</v>
      </c>
      <c r="BC119" s="280" t="str" cm="1">
        <f t="array" aca="1" ref="BC119" ca="1">INDEX(コード化!$CG$5:$CQ$110,BC$3-6,$G119)</f>
        <v>A000000</v>
      </c>
      <c r="BD119" s="280" t="str" cm="1">
        <f t="array" aca="1" ref="BD119" ca="1">INDEX(コード化!$CG$5:$CQ$110,BD$3-6,$G119)</f>
        <v>A000000</v>
      </c>
      <c r="BE119" s="280" t="str" cm="1">
        <f t="array" aca="1" ref="BE119" ca="1">INDEX(コード化!$CG$5:$CQ$110,BE$3-6,$G119)</f>
        <v>A000000</v>
      </c>
      <c r="BF119" s="280" t="str" cm="1">
        <f t="array" aca="1" ref="BF119" ca="1">INDEX(コード化!$CG$5:$CQ$110,BF$3-6,$G119)</f>
        <v>A000000</v>
      </c>
      <c r="BG119" s="280" t="str" cm="1">
        <f t="array" aca="1" ref="BG119" ca="1">INDEX(コード化!$CG$5:$CQ$110,BG$3-6,$G119)</f>
        <v>A000000</v>
      </c>
      <c r="BH119" s="280" t="str" cm="1">
        <f t="array" aca="1" ref="BH119" ca="1">INDEX(コード化!$CG$5:$CQ$110,BH$3-6,$G119)</f>
        <v>A000000</v>
      </c>
      <c r="BI119" s="280" t="str" cm="1">
        <f t="array" aca="1" ref="BI119" ca="1">INDEX(コード化!$CG$5:$CQ$110,BI$3-6,$G119)</f>
        <v>A000000</v>
      </c>
      <c r="BJ119" s="280" t="str" cm="1">
        <f t="array" aca="1" ref="BJ119" ca="1">INDEX(コード化!$CG$5:$CQ$110,BJ$3-6,$G119)</f>
        <v>A000000</v>
      </c>
      <c r="BK119" s="280" t="str" cm="1">
        <f t="array" aca="1" ref="BK119" ca="1">INDEX(コード化!$CG$5:$CQ$110,BK$3-6,$G119)</f>
        <v>A000000</v>
      </c>
      <c r="BL119" s="280" t="str" cm="1">
        <f t="array" aca="1" ref="BL119" ca="1">INDEX(コード化!$CG$5:$CQ$110,BL$3-6,$G119)</f>
        <v>A000000</v>
      </c>
      <c r="BM119" s="280" t="str" cm="1">
        <f t="array" aca="1" ref="BM119" ca="1">INDEX(コード化!$CG$5:$CQ$110,BM$3-6,$G119)</f>
        <v>A000000</v>
      </c>
      <c r="BN119" s="280" t="str" cm="1">
        <f t="array" aca="1" ref="BN119" ca="1">INDEX(コード化!$CG$5:$CQ$110,BN$3-6,$G119)</f>
        <v>A000000</v>
      </c>
      <c r="BO119" s="280" t="str" cm="1">
        <f t="array" aca="1" ref="BO119" ca="1">INDEX(コード化!$CG$5:$CQ$110,BO$3-6,$G119)</f>
        <v>A000000</v>
      </c>
      <c r="BP119" s="280" t="str" cm="1">
        <f t="array" aca="1" ref="BP119" ca="1">INDEX(コード化!$CG$5:$CQ$110,BP$3-6,$G119)</f>
        <v>A000000</v>
      </c>
      <c r="BQ119" s="280" t="str" cm="1">
        <f t="array" aca="1" ref="BQ119" ca="1">INDEX(コード化!$CG$5:$CQ$110,BQ$3-6,$G119)</f>
        <v>A000000</v>
      </c>
      <c r="BR119" s="280" t="str" cm="1">
        <f t="array" aca="1" ref="BR119" ca="1">INDEX(コード化!$CG$5:$CQ$110,BR$3-6,$G119)</f>
        <v>A000000</v>
      </c>
      <c r="BS119" s="280" t="str" cm="1">
        <f t="array" aca="1" ref="BS119" ca="1">INDEX(コード化!$CG$5:$CQ$110,BS$3-6,$G119)</f>
        <v>A000000</v>
      </c>
      <c r="BT119" s="280" t="str" cm="1">
        <f t="array" aca="1" ref="BT119" ca="1">INDEX(コード化!$CG$5:$CQ$110,BT$3-6,$G119)</f>
        <v>A000000</v>
      </c>
      <c r="BU119" s="280" t="str" cm="1">
        <f t="array" aca="1" ref="BU119" ca="1">INDEX(コード化!$CG$5:$CQ$110,BU$3-6,$G119)</f>
        <v>A000000</v>
      </c>
      <c r="BV119" s="280" t="str" cm="1">
        <f t="array" aca="1" ref="BV119" ca="1">INDEX(コード化!$CG$5:$CQ$110,BV$3-6,$G119)</f>
        <v>A000000</v>
      </c>
      <c r="BW119" s="280" t="str" cm="1">
        <f t="array" aca="1" ref="BW119" ca="1">INDEX(コード化!$CG$5:$CQ$110,BW$3-6,$G119)</f>
        <v>A000000</v>
      </c>
      <c r="BX119" s="280" t="str" cm="1">
        <f t="array" aca="1" ref="BX119" ca="1">INDEX(コード化!$CG$5:$CQ$110,BX$3-6,$G119)</f>
        <v>A000000</v>
      </c>
      <c r="BY119" s="280" t="str" cm="1">
        <f t="array" aca="1" ref="BY119" ca="1">INDEX(コード化!$CG$5:$CQ$110,BY$3-6,$G119)</f>
        <v>A000000</v>
      </c>
      <c r="BZ119" s="280" t="str" cm="1">
        <f t="array" aca="1" ref="BZ119" ca="1">INDEX(コード化!$CG$5:$CQ$110,BZ$3-6,$G119)</f>
        <v>A000000</v>
      </c>
      <c r="CA119" s="280" t="str" cm="1">
        <f t="array" aca="1" ref="CA119" ca="1">INDEX(コード化!$CG$5:$CQ$110,CA$3-6,$G119)</f>
        <v>A000000</v>
      </c>
      <c r="CB119" s="280" t="str" cm="1">
        <f t="array" aca="1" ref="CB119" ca="1">INDEX(コード化!$CG$5:$CQ$110,CB$3-6,$G119)</f>
        <v>A000000</v>
      </c>
      <c r="CC119" s="280" t="str" cm="1">
        <f t="array" aca="1" ref="CC119" ca="1">INDEX(コード化!$CG$5:$CQ$110,CC$3-6,$G119)</f>
        <v>A000000</v>
      </c>
      <c r="CD119" s="280" t="str" cm="1">
        <f t="array" aca="1" ref="CD119" ca="1">INDEX(コード化!$CG$5:$CQ$110,CD$3-6,$G119)</f>
        <v>A000000</v>
      </c>
      <c r="CE119" s="280" t="str" cm="1">
        <f t="array" aca="1" ref="CE119" ca="1">INDEX(コード化!$CG$5:$CQ$110,CE$3-6,$G119)</f>
        <v>A000000</v>
      </c>
      <c r="CF119" s="280" t="str" cm="1">
        <f t="array" aca="1" ref="CF119" ca="1">INDEX(コード化!$CG$5:$CQ$110,CF$3-6,$G119)</f>
        <v>A000000</v>
      </c>
      <c r="CG119" s="280" t="str" cm="1">
        <f t="array" aca="1" ref="CG119" ca="1">INDEX(コード化!$CG$5:$CQ$110,CG$3-6,$G119)</f>
        <v>A000000</v>
      </c>
      <c r="CH119" s="280" t="str" cm="1">
        <f t="array" aca="1" ref="CH119" ca="1">INDEX(コード化!$CG$5:$CQ$110,CH$3-6,$G119)</f>
        <v>A000000</v>
      </c>
      <c r="CI119" s="280" t="str" cm="1">
        <f t="array" aca="1" ref="CI119" ca="1">INDEX(コード化!$CG$5:$CQ$110,CI$3-6,$G119)</f>
        <v>A000000</v>
      </c>
      <c r="CJ119" s="280" t="str" cm="1">
        <f t="array" aca="1" ref="CJ119" ca="1">INDEX(コード化!$CG$5:$CQ$110,CJ$3-6,$G119)</f>
        <v>A000000</v>
      </c>
      <c r="CK119" s="280" t="str" cm="1">
        <f t="array" aca="1" ref="CK119" ca="1">INDEX(コード化!$CG$5:$CQ$110,CK$3-6,$G119)</f>
        <v>A000000</v>
      </c>
      <c r="CL119" s="280" t="str" cm="1">
        <f t="array" aca="1" ref="CL119" ca="1">INDEX(コード化!$CG$5:$CQ$110,CL$3-6,$G119)</f>
        <v>A000000</v>
      </c>
      <c r="CM119" s="280" t="str" cm="1">
        <f t="array" aca="1" ref="CM119" ca="1">INDEX(コード化!$CG$5:$CQ$110,CM$3-6,$G119)</f>
        <v>A000000</v>
      </c>
      <c r="CN119" s="280" t="str" cm="1">
        <f t="array" aca="1" ref="CN119" ca="1">INDEX(コード化!$CG$5:$CQ$110,CN$3-6,$G119)</f>
        <v>A000000</v>
      </c>
      <c r="CO119" s="280" t="str" cm="1">
        <f t="array" aca="1" ref="CO119" ca="1">INDEX(コード化!$CG$5:$CQ$110,CO$3-6,$G119)</f>
        <v>A000000</v>
      </c>
      <c r="CP119" s="280" t="str" cm="1">
        <f t="array" aca="1" ref="CP119" ca="1">INDEX(コード化!$CG$5:$CQ$110,CP$3-6,$G119)</f>
        <v>A000000</v>
      </c>
      <c r="CQ119" s="280" t="str" cm="1">
        <f t="array" aca="1" ref="CQ119" ca="1">INDEX(コード化!$CG$5:$CQ$110,CQ$3-6,$G119)</f>
        <v>A000000</v>
      </c>
      <c r="CR119" s="280" t="str" cm="1">
        <f t="array" aca="1" ref="CR119" ca="1">INDEX(コード化!$CG$5:$CQ$110,CR$3-6,$G119)</f>
        <v>A000000</v>
      </c>
      <c r="CS119" s="280" t="str" cm="1">
        <f t="array" aca="1" ref="CS119" ca="1">INDEX(コード化!$CG$5:$CQ$110,CS$3-6,$G119)</f>
        <v>A000000</v>
      </c>
      <c r="CT119" s="280" t="str" cm="1">
        <f t="array" aca="1" ref="CT119" ca="1">INDEX(コード化!$CG$5:$CQ$110,CT$3-6,$G119)</f>
        <v>A000000</v>
      </c>
      <c r="CU119" s="280" t="str" cm="1">
        <f t="array" aca="1" ref="CU119" ca="1">INDEX(コード化!$CG$5:$CQ$110,CU$3-6,$G119)</f>
        <v>A000000</v>
      </c>
      <c r="CV119" s="280" t="str" cm="1">
        <f t="array" aca="1" ref="CV119" ca="1">INDEX(コード化!$CG$5:$CQ$110,CV$3-6,$G119)</f>
        <v>A000000</v>
      </c>
      <c r="CW119" s="280" t="str" cm="1">
        <f t="array" aca="1" ref="CW119" ca="1">INDEX(コード化!$CG$5:$CQ$110,CW$3-6,$G119)</f>
        <v>A000000</v>
      </c>
      <c r="CX119" s="280" t="str" cm="1">
        <f t="array" aca="1" ref="CX119" ca="1">INDEX(コード化!$CG$5:$CQ$110,CX$3-6,$G119)</f>
        <v>A000000</v>
      </c>
      <c r="CY119" s="280" t="str" cm="1">
        <f t="array" aca="1" ref="CY119" ca="1">INDEX(コード化!$CG$5:$CQ$110,CY$3-6,$G119)</f>
        <v>A000000</v>
      </c>
      <c r="CZ119" s="280" t="str" cm="1">
        <f t="array" aca="1" ref="CZ119" ca="1">INDEX(コード化!$CG$5:$CQ$110,CZ$3-6,$G119)</f>
        <v>A000000</v>
      </c>
      <c r="DA119" s="280" t="str" cm="1">
        <f t="array" aca="1" ref="DA119" ca="1">INDEX(コード化!$CG$5:$CQ$110,DA$3-6,$G119)</f>
        <v>A000000</v>
      </c>
      <c r="DB119" s="280" t="str" cm="1">
        <f t="array" aca="1" ref="DB119" ca="1">INDEX(コード化!$CG$5:$CQ$110,DB$3-6,$G119)</f>
        <v>A000000</v>
      </c>
      <c r="DC119" s="280" t="str" cm="1">
        <f t="array" aca="1" ref="DC119" ca="1">INDEX(コード化!$CG$5:$CQ$110,DC$3-6,$G119)</f>
        <v>A000000</v>
      </c>
      <c r="DD119" s="280" t="str" cm="1">
        <f t="array" aca="1" ref="DD119" ca="1">INDEX(コード化!$CG$5:$CQ$110,DD$3-6,$G119)</f>
        <v>A000000</v>
      </c>
      <c r="DE119" s="280" t="str" cm="1">
        <f t="array" aca="1" ref="DE119" ca="1">INDEX(コード化!$CG$5:$CQ$110,DE$3-6,$G119)</f>
        <v>A000000</v>
      </c>
      <c r="DF119" s="280" t="str" cm="1">
        <f t="array" aca="1" ref="DF119" ca="1">INDEX(コード化!$CG$5:$CQ$110,DF$3-6,$G119)</f>
        <v>A000000</v>
      </c>
      <c r="DG119" s="280" t="str" cm="1">
        <f t="array" aca="1" ref="DG119" ca="1">INDEX(コード化!$CG$5:$CQ$110,DG$3-6,$G119)</f>
        <v>A000000</v>
      </c>
      <c r="DH119" s="280" t="str" cm="1">
        <f t="array" aca="1" ref="DH119" ca="1">INDEX(コード化!$CG$5:$CQ$110,DH$3-6,$G119)</f>
        <v>A000000</v>
      </c>
      <c r="DI119" s="280" t="str" cm="1">
        <f t="array" aca="1" ref="DI119" ca="1">INDEX(コード化!$CG$5:$CQ$110,DI$3-6,$G119)</f>
        <v>A000000</v>
      </c>
      <c r="DK119" s="80" cm="1">
        <f t="array" ref="DK119">_xlfn.IFS(MID(H119,7,1)="0",0,MID(H119,7,1)="3",0,MID(H119,7,1)="4",0,MID(H119,6,1)="4",1,MID(H119,6,1)="1",1,TRUE,0)</f>
        <v>0</v>
      </c>
      <c r="DL119" s="80" cm="1">
        <f t="array" ref="DL119">_xlfn.IFS(MID(I119,7,1)="0",0,MID(I119,7,1)="3",0,MID(I119,7,1)="4",0,MID(I119,6,1)="4",1,MID(I119,6,1)="1",1,TRUE,0)</f>
        <v>0</v>
      </c>
      <c r="DM119" s="80" cm="1">
        <f t="array" ref="DM119">_xlfn.IFS(MID(J119,7,1)="0",0,MID(J119,7,1)="3",0,MID(J119,7,1)="4",0,MID(J119,6,1)="4",1,MID(J119,6,1)="1",1,TRUE,0)</f>
        <v>0</v>
      </c>
      <c r="DN119" s="80" cm="1">
        <f t="array" ref="DN119">_xlfn.IFS(MID(K119,7,1)="0",0,MID(K119,7,1)="3",0,MID(K119,7,1)="4",0,MID(K119,6,1)="4",1,MID(K119,6,1)="1",1,TRUE,0)</f>
        <v>0</v>
      </c>
      <c r="DO119" s="80" cm="1">
        <f t="array" ref="DO119">_xlfn.IFS(MID(L119,7,1)="0",0,MID(L119,7,1)="3",0,MID(L119,7,1)="4",0,MID(L119,6,1)="4",1,MID(L119,6,1)="1",1,TRUE,0)</f>
        <v>0</v>
      </c>
      <c r="DP119" s="80" cm="1">
        <f t="array" ref="DP119">_xlfn.IFS(MID(M119,7,1)="0",0,MID(M119,7,1)="3",0,MID(M119,7,1)="4",0,MID(M119,6,1)="4",1,MID(M119,6,1)="1",1,TRUE,0)</f>
        <v>0</v>
      </c>
      <c r="DQ119" s="80" cm="1">
        <f t="array" aca="1" ref="DQ119" ca="1">_xlfn.IFS(MID(N119,7,1)="0",0,MID(N119,7,1)="3",0,MID(N119,7,1)="4",0,MID(N119,6,1)="4",1,MID(N119,6,1)="1",1,TRUE,0)</f>
        <v>0</v>
      </c>
      <c r="DR119" s="80" cm="1">
        <f t="array" aca="1" ref="DR119" ca="1">_xlfn.IFS(MID(O119,7,1)="0",0,MID(O119,7,1)="3",0,MID(O119,7,1)="4",0,MID(O119,6,1)="4",1,MID(O119,6,1)="1",1,TRUE,0)</f>
        <v>0</v>
      </c>
      <c r="DS119" s="80" cm="1">
        <f t="array" aca="1" ref="DS119" ca="1">_xlfn.IFS(MID(P119,7,1)="0",0,MID(P119,7,1)="3",0,MID(P119,7,1)="4",0,MID(P119,6,1)="4",1,MID(P119,6,1)="1",1,TRUE,0)</f>
        <v>0</v>
      </c>
      <c r="DT119" s="80" cm="1">
        <f t="array" aca="1" ref="DT119" ca="1">_xlfn.IFS(MID(Q119,7,1)="0",0,MID(Q119,7,1)="3",0,MID(Q119,7,1)="4",0,MID(Q119,6,1)="4",1,MID(Q119,6,1)="1",1,TRUE,0)</f>
        <v>0</v>
      </c>
      <c r="DU119" s="80" cm="1">
        <f t="array" aca="1" ref="DU119" ca="1">_xlfn.IFS(MID(R119,7,1)="0",0,MID(R119,7,1)="3",0,MID(R119,7,1)="4",0,MID(R119,6,1)="4",1,MID(R119,6,1)="1",1,TRUE,0)</f>
        <v>0</v>
      </c>
      <c r="DV119" s="80" cm="1">
        <f t="array" aca="1" ref="DV119" ca="1">_xlfn.IFS(MID(S119,7,1)="0",0,MID(S119,7,1)="3",0,MID(S119,7,1)="4",0,MID(S119,6,1)="4",1,MID(S119,6,1)="1",1,TRUE,0)</f>
        <v>0</v>
      </c>
      <c r="DW119" s="80" cm="1">
        <f t="array" aca="1" ref="DW119" ca="1">_xlfn.IFS(MID(T119,7,1)="0",0,MID(T119,7,1)="3",0,MID(T119,7,1)="4",0,MID(T119,6,1)="4",1,MID(T119,6,1)="1",1,TRUE,0)</f>
        <v>0</v>
      </c>
      <c r="DX119" s="80" cm="1">
        <f t="array" aca="1" ref="DX119" ca="1">_xlfn.IFS(MID(U119,7,1)="0",0,MID(U119,7,1)="3",0,MID(U119,7,1)="4",0,MID(U119,6,1)="4",1,MID(U119,6,1)="1",1,TRUE,0)</f>
        <v>0</v>
      </c>
      <c r="DY119" s="80" cm="1">
        <f t="array" aca="1" ref="DY119" ca="1">_xlfn.IFS(MID(V119,7,1)="0",0,MID(V119,7,1)="3",0,MID(V119,7,1)="4",0,MID(V119,6,1)="4",1,MID(V119,6,1)="1",1,TRUE,0)</f>
        <v>0</v>
      </c>
      <c r="DZ119" s="80" cm="1">
        <f t="array" aca="1" ref="DZ119" ca="1">_xlfn.IFS(MID(W119,7,1)="0",0,MID(W119,7,1)="3",0,MID(W119,7,1)="4",0,MID(W119,6,1)="4",1,MID(W119,6,1)="1",1,TRUE,0)</f>
        <v>0</v>
      </c>
      <c r="EA119" s="80" cm="1">
        <f t="array" aca="1" ref="EA119" ca="1">_xlfn.IFS(MID(X119,7,1)="0",0,MID(X119,7,1)="3",0,MID(X119,7,1)="4",0,MID(X119,6,1)="4",1,MID(X119,6,1)="1",1,TRUE,0)</f>
        <v>0</v>
      </c>
      <c r="EB119" s="80" cm="1">
        <f t="array" aca="1" ref="EB119" ca="1">_xlfn.IFS(MID(Y119,7,1)="0",0,MID(Y119,7,1)="3",0,MID(Y119,7,1)="4",0,MID(Y119,6,1)="4",1,MID(Y119,6,1)="1",1,TRUE,0)</f>
        <v>0</v>
      </c>
      <c r="EC119" s="80" cm="1">
        <f t="array" aca="1" ref="EC119" ca="1">_xlfn.IFS(MID(Z119,7,1)="0",0,MID(Z119,7,1)="3",0,MID(Z119,7,1)="4",0,MID(Z119,6,1)="4",1,MID(Z119,6,1)="1",1,TRUE,0)</f>
        <v>0</v>
      </c>
      <c r="ED119" s="80" cm="1">
        <f t="array" aca="1" ref="ED119" ca="1">_xlfn.IFS(MID(AA119,7,1)="0",0,MID(AA119,7,1)="3",0,MID(AA119,7,1)="4",0,MID(AA119,6,1)="4",1,MID(AA119,6,1)="1",1,TRUE,0)</f>
        <v>0</v>
      </c>
      <c r="EE119" s="80" cm="1">
        <f t="array" aca="1" ref="EE119" ca="1">_xlfn.IFS(MID(AB119,7,1)="0",0,MID(AB119,7,1)="3",0,MID(AB119,7,1)="4",0,MID(AB119,6,1)="4",1,MID(AB119,6,1)="1",1,TRUE,0)</f>
        <v>0</v>
      </c>
      <c r="EF119" s="80" cm="1">
        <f t="array" aca="1" ref="EF119" ca="1">_xlfn.IFS(MID(AC119,7,1)="0",0,MID(AC119,7,1)="3",0,MID(AC119,7,1)="4",0,MID(AC119,6,1)="4",1,MID(AC119,6,1)="1",1,TRUE,0)</f>
        <v>0</v>
      </c>
      <c r="EG119" s="80" cm="1">
        <f t="array" aca="1" ref="EG119" ca="1">_xlfn.IFS(MID(AD119,7,1)="0",0,MID(AD119,7,1)="3",0,MID(AD119,7,1)="4",0,MID(AD119,6,1)="4",1,MID(AD119,6,1)="1",1,TRUE,0)</f>
        <v>0</v>
      </c>
      <c r="EH119" s="80" cm="1">
        <f t="array" aca="1" ref="EH119" ca="1">_xlfn.IFS(MID(AE119,7,1)="0",0,MID(AE119,7,1)="3",0,MID(AE119,7,1)="4",0,MID(AE119,6,1)="4",1,MID(AE119,6,1)="1",1,TRUE,0)</f>
        <v>0</v>
      </c>
      <c r="EI119" s="80" cm="1">
        <f t="array" aca="1" ref="EI119" ca="1">_xlfn.IFS(MID(AF119,7,1)="0",0,MID(AF119,7,1)="3",0,MID(AF119,7,1)="4",0,MID(AF119,6,1)="4",1,MID(AF119,6,1)="1",1,TRUE,0)</f>
        <v>0</v>
      </c>
      <c r="EJ119" s="80" cm="1">
        <f t="array" aca="1" ref="EJ119" ca="1">_xlfn.IFS(MID(AG119,7,1)="0",0,MID(AG119,7,1)="3",0,MID(AG119,7,1)="4",0,MID(AG119,6,1)="4",1,MID(AG119,6,1)="1",1,TRUE,0)</f>
        <v>0</v>
      </c>
      <c r="EK119" s="80" cm="1">
        <f t="array" aca="1" ref="EK119" ca="1">_xlfn.IFS(MID(AH119,7,1)="0",0,MID(AH119,7,1)="3",0,MID(AH119,7,1)="4",0,MID(AH119,6,1)="4",1,MID(AH119,6,1)="1",1,TRUE,0)</f>
        <v>0</v>
      </c>
      <c r="EL119" s="80" cm="1">
        <f t="array" aca="1" ref="EL119" ca="1">_xlfn.IFS(MID(AI119,7,1)="0",0,MID(AI119,7,1)="3",0,MID(AI119,7,1)="4",0,MID(AI119,6,1)="4",1,MID(AI119,6,1)="1",1,TRUE,0)</f>
        <v>0</v>
      </c>
      <c r="EM119" s="80" cm="1">
        <f t="array" aca="1" ref="EM119" ca="1">_xlfn.IFS(MID(AJ119,7,1)="0",0,MID(AJ119,7,1)="3",0,MID(AJ119,7,1)="4",0,MID(AJ119,6,1)="4",1,MID(AJ119,6,1)="1",1,TRUE,0)</f>
        <v>0</v>
      </c>
      <c r="EN119" s="80" cm="1">
        <f t="array" aca="1" ref="EN119" ca="1">_xlfn.IFS(MID(AK119,7,1)="0",0,MID(AK119,7,1)="3",0,MID(AK119,7,1)="4",0,MID(AK119,6,1)="4",1,MID(AK119,6,1)="1",1,TRUE,0)</f>
        <v>0</v>
      </c>
      <c r="EO119" s="80" cm="1">
        <f t="array" aca="1" ref="EO119" ca="1">_xlfn.IFS(MID(AL119,7,1)="0",0,MID(AL119,7,1)="3",0,MID(AL119,7,1)="4",0,MID(AL119,6,1)="4",1,MID(AL119,6,1)="1",1,TRUE,0)</f>
        <v>0</v>
      </c>
      <c r="EP119" s="80" cm="1">
        <f t="array" aca="1" ref="EP119" ca="1">_xlfn.IFS(MID(AM119,7,1)="0",0,MID(AM119,7,1)="3",0,MID(AM119,7,1)="4",0,MID(AM119,6,1)="4",1,MID(AM119,6,1)="1",1,TRUE,0)</f>
        <v>0</v>
      </c>
      <c r="EQ119" s="80" cm="1">
        <f t="array" aca="1" ref="EQ119" ca="1">_xlfn.IFS(MID(AN119,7,1)="0",0,MID(AN119,7,1)="3",0,MID(AN119,7,1)="4",0,MID(AN119,6,1)="4",1,MID(AN119,6,1)="1",1,TRUE,0)</f>
        <v>0</v>
      </c>
      <c r="ER119" s="80" cm="1">
        <f t="array" aca="1" ref="ER119" ca="1">_xlfn.IFS(MID(AO119,7,1)="0",0,MID(AO119,7,1)="3",0,MID(AO119,7,1)="4",0,MID(AO119,6,1)="4",1,MID(AO119,6,1)="1",1,TRUE,0)</f>
        <v>0</v>
      </c>
      <c r="ES119" s="80" cm="1">
        <f t="array" aca="1" ref="ES119" ca="1">_xlfn.IFS(MID(AP119,7,1)="0",0,MID(AP119,7,1)="3",0,MID(AP119,7,1)="4",0,MID(AP119,6,1)="4",1,MID(AP119,6,1)="1",1,TRUE,0)</f>
        <v>0</v>
      </c>
      <c r="ET119" s="80" cm="1">
        <f t="array" aca="1" ref="ET119" ca="1">_xlfn.IFS(MID(AQ119,7,1)="0",0,MID(AQ119,7,1)="3",0,MID(AQ119,7,1)="4",0,MID(AQ119,6,1)="4",1,MID(AQ119,6,1)="1",1,TRUE,0)</f>
        <v>0</v>
      </c>
      <c r="EU119" s="80" cm="1">
        <f t="array" aca="1" ref="EU119" ca="1">_xlfn.IFS(MID(AR119,7,1)="0",0,MID(AR119,7,1)="3",0,MID(AR119,7,1)="4",0,MID(AR119,6,1)="4",1,MID(AR119,6,1)="1",1,TRUE,0)</f>
        <v>0</v>
      </c>
      <c r="EV119" s="80" cm="1">
        <f t="array" aca="1" ref="EV119" ca="1">_xlfn.IFS(MID(AS119,7,1)="0",0,MID(AS119,7,1)="3",0,MID(AS119,7,1)="4",0,MID(AS119,6,1)="4",1,MID(AS119,6,1)="1",1,TRUE,0)</f>
        <v>0</v>
      </c>
      <c r="EW119" s="80" cm="1">
        <f t="array" aca="1" ref="EW119" ca="1">_xlfn.IFS(MID(AT119,7,1)="0",0,MID(AT119,7,1)="3",0,MID(AT119,7,1)="4",0,MID(AT119,6,1)="4",1,MID(AT119,6,1)="1",1,TRUE,0)</f>
        <v>0</v>
      </c>
      <c r="EX119" s="80" cm="1">
        <f t="array" aca="1" ref="EX119" ca="1">_xlfn.IFS(MID(AU119,7,1)="0",0,MID(AU119,7,1)="3",0,MID(AU119,7,1)="4",0,MID(AU119,6,1)="4",1,MID(AU119,6,1)="1",1,TRUE,0)</f>
        <v>0</v>
      </c>
      <c r="EY119" s="80" cm="1">
        <f t="array" aca="1" ref="EY119" ca="1">_xlfn.IFS(MID(AV119,7,1)="0",0,MID(AV119,7,1)="3",0,MID(AV119,7,1)="4",0,MID(AV119,6,1)="4",1,MID(AV119,6,1)="1",1,TRUE,0)</f>
        <v>0</v>
      </c>
      <c r="EZ119" s="80" cm="1">
        <f t="array" aca="1" ref="EZ119" ca="1">_xlfn.IFS(MID(AW119,7,1)="0",0,MID(AW119,7,1)="3",0,MID(AW119,7,1)="4",0,MID(AW119,6,1)="4",1,MID(AW119,6,1)="1",1,TRUE,0)</f>
        <v>0</v>
      </c>
      <c r="FA119" s="80" cm="1">
        <f t="array" aca="1" ref="FA119" ca="1">_xlfn.IFS(MID(AX119,7,1)="0",0,MID(AX119,7,1)="3",0,MID(AX119,7,1)="4",0,MID(AX119,6,1)="4",1,MID(AX119,6,1)="1",1,TRUE,0)</f>
        <v>0</v>
      </c>
      <c r="FB119" s="80" cm="1">
        <f t="array" aca="1" ref="FB119" ca="1">_xlfn.IFS(MID(AY119,7,1)="0",0,MID(AY119,7,1)="3",0,MID(AY119,7,1)="4",0,MID(AY119,6,1)="4",1,MID(AY119,6,1)="1",1,TRUE,0)</f>
        <v>0</v>
      </c>
      <c r="FC119" s="80" cm="1">
        <f t="array" aca="1" ref="FC119" ca="1">_xlfn.IFS(MID(AZ119,7,1)="0",0,MID(AZ119,7,1)="3",0,MID(AZ119,7,1)="4",0,MID(AZ119,6,1)="4",1,MID(AZ119,6,1)="1",1,TRUE,0)</f>
        <v>0</v>
      </c>
      <c r="FD119" s="80" cm="1">
        <f t="array" aca="1" ref="FD119" ca="1">_xlfn.IFS(MID(BA119,7,1)="0",0,MID(BA119,7,1)="3",0,MID(BA119,7,1)="4",0,MID(BA119,6,1)="4",1,MID(BA119,6,1)="1",1,TRUE,0)</f>
        <v>0</v>
      </c>
      <c r="FE119" s="80" cm="1">
        <f t="array" aca="1" ref="FE119" ca="1">_xlfn.IFS(MID(BB119,7,1)="0",0,MID(BB119,7,1)="3",0,MID(BB119,7,1)="4",0,MID(BB119,6,1)="4",1,MID(BB119,6,1)="1",1,TRUE,0)</f>
        <v>0</v>
      </c>
      <c r="FF119" s="80" cm="1">
        <f t="array" aca="1" ref="FF119" ca="1">_xlfn.IFS(MID(BC119,7,1)="0",0,MID(BC119,7,1)="3",0,MID(BC119,7,1)="4",0,MID(BC119,6,1)="4",1,MID(BC119,6,1)="1",1,TRUE,0)</f>
        <v>0</v>
      </c>
      <c r="FG119" s="80" cm="1">
        <f t="array" aca="1" ref="FG119" ca="1">_xlfn.IFS(MID(BD119,7,1)="0",0,MID(BD119,7,1)="3",0,MID(BD119,7,1)="4",0,MID(BD119,6,1)="4",1,MID(BD119,6,1)="1",1,TRUE,0)</f>
        <v>0</v>
      </c>
      <c r="FH119" s="80" cm="1">
        <f t="array" aca="1" ref="FH119" ca="1">_xlfn.IFS(MID(BE119,7,1)="0",0,MID(BE119,7,1)="3",0,MID(BE119,7,1)="4",0,MID(BE119,6,1)="4",1,MID(BE119,6,1)="1",1,TRUE,0)</f>
        <v>0</v>
      </c>
      <c r="FI119" s="80" cm="1">
        <f t="array" aca="1" ref="FI119" ca="1">_xlfn.IFS(MID(BF119,7,1)="0",0,MID(BF119,7,1)="3",0,MID(BF119,7,1)="4",0,MID(BF119,6,1)="4",1,MID(BF119,6,1)="1",1,TRUE,0)</f>
        <v>0</v>
      </c>
      <c r="FJ119" s="80" cm="1">
        <f t="array" aca="1" ref="FJ119" ca="1">_xlfn.IFS(MID(BG119,7,1)="0",0,MID(BG119,7,1)="3",0,MID(BG119,7,1)="4",0,MID(BG119,6,1)="4",1,MID(BG119,6,1)="1",1,TRUE,0)</f>
        <v>0</v>
      </c>
      <c r="FK119" s="80" cm="1">
        <f t="array" aca="1" ref="FK119" ca="1">_xlfn.IFS(MID(BH119,7,1)="0",0,MID(BH119,7,1)="3",0,MID(BH119,7,1)="4",0,MID(BH119,6,1)="4",1,MID(BH119,6,1)="1",1,TRUE,0)</f>
        <v>0</v>
      </c>
      <c r="FL119" s="80" cm="1">
        <f t="array" aca="1" ref="FL119" ca="1">_xlfn.IFS(MID(BI119,7,1)="0",0,MID(BI119,7,1)="3",0,MID(BI119,7,1)="4",0,MID(BI119,6,1)="4",1,MID(BI119,6,1)="1",1,TRUE,0)</f>
        <v>0</v>
      </c>
      <c r="FM119" s="80" cm="1">
        <f t="array" aca="1" ref="FM119" ca="1">_xlfn.IFS(MID(BJ119,7,1)="0",0,MID(BJ119,7,1)="3",0,MID(BJ119,7,1)="4",0,MID(BJ119,6,1)="4",1,MID(BJ119,6,1)="1",1,TRUE,0)</f>
        <v>0</v>
      </c>
      <c r="FN119" s="80" cm="1">
        <f t="array" aca="1" ref="FN119" ca="1">_xlfn.IFS(MID(BK119,7,1)="0",0,MID(BK119,7,1)="3",0,MID(BK119,7,1)="4",0,MID(BK119,6,1)="4",1,MID(BK119,6,1)="1",1,TRUE,0)</f>
        <v>0</v>
      </c>
      <c r="FO119" s="80" cm="1">
        <f t="array" aca="1" ref="FO119" ca="1">_xlfn.IFS(MID(BL119,7,1)="0",0,MID(BL119,7,1)="3",0,MID(BL119,7,1)="4",0,MID(BL119,6,1)="4",1,MID(BL119,6,1)="1",1,TRUE,0)</f>
        <v>0</v>
      </c>
      <c r="FP119" s="80" cm="1">
        <f t="array" aca="1" ref="FP119" ca="1">_xlfn.IFS(MID(BM119,7,1)="0",0,MID(BM119,7,1)="3",0,MID(BM119,7,1)="4",0,MID(BM119,6,1)="4",1,MID(BM119,6,1)="1",1,TRUE,0)</f>
        <v>0</v>
      </c>
      <c r="FQ119" s="80" cm="1">
        <f t="array" aca="1" ref="FQ119" ca="1">_xlfn.IFS(MID(BN119,7,1)="0",0,MID(BN119,7,1)="3",0,MID(BN119,7,1)="4",0,MID(BN119,6,1)="4",1,MID(BN119,6,1)="1",1,TRUE,0)</f>
        <v>0</v>
      </c>
      <c r="FR119" s="80" cm="1">
        <f t="array" aca="1" ref="FR119" ca="1">_xlfn.IFS(MID(BO119,7,1)="0",0,MID(BO119,7,1)="3",0,MID(BO119,7,1)="4",0,MID(BO119,6,1)="4",1,MID(BO119,6,1)="1",1,TRUE,0)</f>
        <v>0</v>
      </c>
      <c r="FS119" s="80" cm="1">
        <f t="array" aca="1" ref="FS119" ca="1">_xlfn.IFS(MID(BP119,7,1)="0",0,MID(BP119,7,1)="3",0,MID(BP119,7,1)="4",0,MID(BP119,6,1)="4",1,MID(BP119,6,1)="1",1,TRUE,0)</f>
        <v>0</v>
      </c>
      <c r="FT119" s="80" cm="1">
        <f t="array" aca="1" ref="FT119" ca="1">_xlfn.IFS(MID(BQ119,7,1)="0",0,MID(BQ119,7,1)="3",0,MID(BQ119,7,1)="4",0,MID(BQ119,6,1)="4",1,MID(BQ119,6,1)="1",1,TRUE,0)</f>
        <v>0</v>
      </c>
      <c r="FU119" s="80" cm="1">
        <f t="array" aca="1" ref="FU119" ca="1">_xlfn.IFS(MID(BR119,7,1)="0",0,MID(BR119,7,1)="3",0,MID(BR119,7,1)="4",0,MID(BR119,6,1)="4",1,MID(BR119,6,1)="1",1,TRUE,0)</f>
        <v>0</v>
      </c>
      <c r="FV119" s="80" cm="1">
        <f t="array" aca="1" ref="FV119" ca="1">_xlfn.IFS(MID(BS119,7,1)="0",0,MID(BS119,7,1)="3",0,MID(BS119,7,1)="4",0,MID(BS119,6,1)="4",1,MID(BS119,6,1)="1",1,TRUE,0)</f>
        <v>0</v>
      </c>
      <c r="FW119" s="80" cm="1">
        <f t="array" aca="1" ref="FW119" ca="1">_xlfn.IFS(MID(BT119,7,1)="0",0,MID(BT119,7,1)="3",0,MID(BT119,7,1)="4",0,MID(BT119,6,1)="4",1,MID(BT119,6,1)="1",1,TRUE,0)</f>
        <v>0</v>
      </c>
      <c r="FX119" s="80" cm="1">
        <f t="array" aca="1" ref="FX119" ca="1">_xlfn.IFS(MID(BU119,7,1)="0",0,MID(BU119,7,1)="3",0,MID(BU119,7,1)="4",0,MID(BU119,6,1)="4",1,MID(BU119,6,1)="1",1,TRUE,0)</f>
        <v>0</v>
      </c>
      <c r="FY119" s="80" cm="1">
        <f t="array" aca="1" ref="FY119" ca="1">_xlfn.IFS(MID(BV119,7,1)="0",0,MID(BV119,7,1)="3",0,MID(BV119,7,1)="4",0,MID(BV119,6,1)="4",1,MID(BV119,6,1)="1",1,TRUE,0)</f>
        <v>0</v>
      </c>
      <c r="FZ119" s="80" cm="1">
        <f t="array" aca="1" ref="FZ119" ca="1">_xlfn.IFS(MID(BW119,7,1)="0",0,MID(BW119,7,1)="3",0,MID(BW119,7,1)="4",0,MID(BW119,6,1)="4",1,MID(BW119,6,1)="1",1,TRUE,0)</f>
        <v>0</v>
      </c>
      <c r="GA119" s="80" cm="1">
        <f t="array" aca="1" ref="GA119" ca="1">_xlfn.IFS(MID(BX119,7,1)="0",0,MID(BX119,7,1)="3",0,MID(BX119,7,1)="4",0,MID(BX119,6,1)="4",1,MID(BX119,6,1)="1",1,TRUE,0)</f>
        <v>0</v>
      </c>
      <c r="GB119" s="80" cm="1">
        <f t="array" aca="1" ref="GB119" ca="1">_xlfn.IFS(MID(BY119,7,1)="0",0,MID(BY119,7,1)="3",0,MID(BY119,7,1)="4",0,MID(BY119,6,1)="4",1,MID(BY119,6,1)="1",1,TRUE,0)</f>
        <v>0</v>
      </c>
      <c r="GC119" s="80" cm="1">
        <f t="array" aca="1" ref="GC119" ca="1">_xlfn.IFS(MID(BZ119,7,1)="0",0,MID(BZ119,7,1)="3",0,MID(BZ119,7,1)="4",0,MID(BZ119,6,1)="4",1,MID(BZ119,6,1)="1",1,TRUE,0)</f>
        <v>0</v>
      </c>
      <c r="GD119" s="80" cm="1">
        <f t="array" aca="1" ref="GD119" ca="1">_xlfn.IFS(MID(CA119,7,1)="0",0,MID(CA119,7,1)="3",0,MID(CA119,7,1)="4",0,MID(CA119,6,1)="4",1,MID(CA119,6,1)="1",1,TRUE,0)</f>
        <v>0</v>
      </c>
      <c r="GE119" s="80" cm="1">
        <f t="array" aca="1" ref="GE119" ca="1">_xlfn.IFS(MID(CB119,7,1)="0",0,MID(CB119,7,1)="3",0,MID(CB119,7,1)="4",0,MID(CB119,6,1)="4",1,MID(CB119,6,1)="1",1,TRUE,0)</f>
        <v>0</v>
      </c>
      <c r="GF119" s="80" cm="1">
        <f t="array" aca="1" ref="GF119" ca="1">_xlfn.IFS(MID(CC119,7,1)="0",0,MID(CC119,7,1)="3",0,MID(CC119,7,1)="4",0,MID(CC119,6,1)="4",1,MID(CC119,6,1)="1",1,TRUE,0)</f>
        <v>0</v>
      </c>
      <c r="GG119" s="80" cm="1">
        <f t="array" aca="1" ref="GG119" ca="1">_xlfn.IFS(MID(CD119,7,1)="0",0,MID(CD119,7,1)="3",0,MID(CD119,7,1)="4",0,MID(CD119,6,1)="4",1,MID(CD119,6,1)="1",1,TRUE,0)</f>
        <v>0</v>
      </c>
      <c r="GH119" s="80" cm="1">
        <f t="array" aca="1" ref="GH119" ca="1">_xlfn.IFS(MID(CE119,7,1)="0",0,MID(CE119,7,1)="3",0,MID(CE119,7,1)="4",0,MID(CE119,6,1)="4",1,MID(CE119,6,1)="1",1,TRUE,0)</f>
        <v>0</v>
      </c>
      <c r="GI119" s="80" cm="1">
        <f t="array" aca="1" ref="GI119" ca="1">_xlfn.IFS(MID(CF119,7,1)="0",0,MID(CF119,7,1)="3",0,MID(CF119,7,1)="4",0,MID(CF119,6,1)="4",1,MID(CF119,6,1)="1",1,TRUE,0)</f>
        <v>0</v>
      </c>
      <c r="GJ119" s="80" cm="1">
        <f t="array" aca="1" ref="GJ119" ca="1">_xlfn.IFS(MID(CG119,7,1)="0",0,MID(CG119,7,1)="3",0,MID(CG119,7,1)="4",0,MID(CG119,6,1)="4",1,MID(CG119,6,1)="1",1,TRUE,0)</f>
        <v>0</v>
      </c>
      <c r="GK119" s="80" cm="1">
        <f t="array" aca="1" ref="GK119" ca="1">_xlfn.IFS(MID(CH119,7,1)="0",0,MID(CH119,7,1)="3",0,MID(CH119,7,1)="4",0,MID(CH119,6,1)="4",1,MID(CH119,6,1)="1",1,TRUE,0)</f>
        <v>0</v>
      </c>
      <c r="GL119" s="80" cm="1">
        <f t="array" aca="1" ref="GL119" ca="1">_xlfn.IFS(MID(CI119,7,1)="0",0,MID(CI119,7,1)="3",0,MID(CI119,7,1)="4",0,MID(CI119,6,1)="4",1,MID(CI119,6,1)="1",1,TRUE,0)</f>
        <v>0</v>
      </c>
      <c r="GM119" s="80" cm="1">
        <f t="array" aca="1" ref="GM119" ca="1">_xlfn.IFS(MID(CJ119,7,1)="0",0,MID(CJ119,7,1)="3",0,MID(CJ119,7,1)="4",0,MID(CJ119,6,1)="4",1,MID(CJ119,6,1)="1",1,TRUE,0)</f>
        <v>0</v>
      </c>
      <c r="GN119" s="80" cm="1">
        <f t="array" aca="1" ref="GN119" ca="1">_xlfn.IFS(MID(CK119,7,1)="0",0,MID(CK119,7,1)="3",0,MID(CK119,7,1)="4",0,MID(CK119,6,1)="4",1,MID(CK119,6,1)="1",1,TRUE,0)</f>
        <v>0</v>
      </c>
      <c r="GO119" s="80" cm="1">
        <f t="array" aca="1" ref="GO119" ca="1">_xlfn.IFS(MID(CL119,7,1)="0",0,MID(CL119,7,1)="3",0,MID(CL119,7,1)="4",0,MID(CL119,6,1)="4",1,MID(CL119,6,1)="1",1,TRUE,0)</f>
        <v>0</v>
      </c>
      <c r="GP119" s="80" cm="1">
        <f t="array" aca="1" ref="GP119" ca="1">_xlfn.IFS(MID(CM119,7,1)="0",0,MID(CM119,7,1)="3",0,MID(CM119,7,1)="4",0,MID(CM119,6,1)="4",1,MID(CM119,6,1)="1",1,TRUE,0)</f>
        <v>0</v>
      </c>
      <c r="GQ119" s="80" cm="1">
        <f t="array" aca="1" ref="GQ119" ca="1">_xlfn.IFS(MID(CN119,7,1)="0",0,MID(CN119,7,1)="3",0,MID(CN119,7,1)="4",0,MID(CN119,6,1)="4",1,MID(CN119,6,1)="1",1,TRUE,0)</f>
        <v>0</v>
      </c>
      <c r="GR119" s="80" cm="1">
        <f t="array" aca="1" ref="GR119" ca="1">_xlfn.IFS(MID(CO119,7,1)="0",0,MID(CO119,7,1)="3",0,MID(CO119,7,1)="4",0,MID(CO119,6,1)="4",1,MID(CO119,6,1)="1",1,TRUE,0)</f>
        <v>0</v>
      </c>
      <c r="GS119" s="80" cm="1">
        <f t="array" aca="1" ref="GS119" ca="1">_xlfn.IFS(MID(CP119,7,1)="0",0,MID(CP119,7,1)="3",0,MID(CP119,7,1)="4",0,MID(CP119,6,1)="4",1,MID(CP119,6,1)="1",1,TRUE,0)</f>
        <v>0</v>
      </c>
      <c r="GT119" s="80" cm="1">
        <f t="array" aca="1" ref="GT119" ca="1">_xlfn.IFS(MID(CQ119,7,1)="0",0,MID(CQ119,7,1)="3",0,MID(CQ119,7,1)="4",0,MID(CQ119,6,1)="4",1,MID(CQ119,6,1)="1",1,TRUE,0)</f>
        <v>0</v>
      </c>
      <c r="GU119" s="80" cm="1">
        <f t="array" aca="1" ref="GU119" ca="1">_xlfn.IFS(MID(CR119,7,1)="0",0,MID(CR119,7,1)="3",0,MID(CR119,7,1)="4",0,MID(CR119,6,1)="4",1,MID(CR119,6,1)="1",1,TRUE,0)</f>
        <v>0</v>
      </c>
      <c r="GV119" s="80" cm="1">
        <f t="array" aca="1" ref="GV119" ca="1">_xlfn.IFS(MID(CS119,7,1)="0",0,MID(CS119,7,1)="3",0,MID(CS119,7,1)="4",0,MID(CS119,6,1)="4",1,MID(CS119,6,1)="1",1,TRUE,0)</f>
        <v>0</v>
      </c>
      <c r="GW119" s="80" cm="1">
        <f t="array" aca="1" ref="GW119" ca="1">_xlfn.IFS(MID(CT119,7,1)="0",0,MID(CT119,7,1)="3",0,MID(CT119,7,1)="4",0,MID(CT119,6,1)="4",1,MID(CT119,6,1)="1",1,TRUE,0)</f>
        <v>0</v>
      </c>
      <c r="GX119" s="80" cm="1">
        <f t="array" aca="1" ref="GX119" ca="1">_xlfn.IFS(MID(CU119,7,1)="0",0,MID(CU119,7,1)="3",0,MID(CU119,7,1)="4",0,MID(CU119,6,1)="4",1,MID(CU119,6,1)="1",1,TRUE,0)</f>
        <v>0</v>
      </c>
      <c r="GY119" s="80" cm="1">
        <f t="array" aca="1" ref="GY119" ca="1">_xlfn.IFS(MID(CV119,7,1)="0",0,MID(CV119,7,1)="3",0,MID(CV119,7,1)="4",0,MID(CV119,6,1)="4",1,MID(CV119,6,1)="1",1,TRUE,0)</f>
        <v>0</v>
      </c>
      <c r="GZ119" s="80" cm="1">
        <f t="array" aca="1" ref="GZ119" ca="1">_xlfn.IFS(MID(CW119,7,1)="0",0,MID(CW119,7,1)="3",0,MID(CW119,7,1)="4",0,MID(CW119,6,1)="4",1,MID(CW119,6,1)="1",1,TRUE,0)</f>
        <v>0</v>
      </c>
      <c r="HA119" s="80" cm="1">
        <f t="array" aca="1" ref="HA119" ca="1">_xlfn.IFS(MID(CX119,7,1)="0",0,MID(CX119,7,1)="3",0,MID(CX119,7,1)="4",0,MID(CX119,6,1)="4",1,MID(CX119,6,1)="1",1,TRUE,0)</f>
        <v>0</v>
      </c>
      <c r="HB119" s="80" cm="1">
        <f t="array" aca="1" ref="HB119" ca="1">_xlfn.IFS(MID(CY119,7,1)="0",0,MID(CY119,7,1)="3",0,MID(CY119,7,1)="4",0,MID(CY119,6,1)="4",1,MID(CY119,6,1)="1",1,TRUE,0)</f>
        <v>0</v>
      </c>
      <c r="HC119" s="80" cm="1">
        <f t="array" aca="1" ref="HC119" ca="1">_xlfn.IFS(MID(CZ119,7,1)="0",0,MID(CZ119,7,1)="3",0,MID(CZ119,7,1)="4",0,MID(CZ119,6,1)="4",1,MID(CZ119,6,1)="1",1,TRUE,0)</f>
        <v>0</v>
      </c>
      <c r="HD119" s="80" cm="1">
        <f t="array" aca="1" ref="HD119" ca="1">_xlfn.IFS(MID(DA119,7,1)="0",0,MID(DA119,7,1)="3",0,MID(DA119,7,1)="4",0,MID(DA119,6,1)="4",1,MID(DA119,6,1)="1",1,TRUE,0)</f>
        <v>0</v>
      </c>
      <c r="HE119" s="80" cm="1">
        <f t="array" aca="1" ref="HE119" ca="1">_xlfn.IFS(MID(DB119,7,1)="0",0,MID(DB119,7,1)="3",0,MID(DB119,7,1)="4",0,MID(DB119,6,1)="4",1,MID(DB119,6,1)="1",1,TRUE,0)</f>
        <v>0</v>
      </c>
      <c r="HF119" s="80" cm="1">
        <f t="array" aca="1" ref="HF119" ca="1">_xlfn.IFS(MID(DC119,7,1)="0",0,MID(DC119,7,1)="3",0,MID(DC119,7,1)="4",0,MID(DC119,6,1)="4",1,MID(DC119,6,1)="1",1,TRUE,0)</f>
        <v>0</v>
      </c>
      <c r="HG119" s="80" cm="1">
        <f t="array" aca="1" ref="HG119" ca="1">_xlfn.IFS(MID(DD119,7,1)="0",0,MID(DD119,7,1)="3",0,MID(DD119,7,1)="4",0,MID(DD119,6,1)="4",1,MID(DD119,6,1)="1",1,TRUE,0)</f>
        <v>0</v>
      </c>
      <c r="HH119" s="80" cm="1">
        <f t="array" aca="1" ref="HH119" ca="1">_xlfn.IFS(MID(DE119,7,1)="0",0,MID(DE119,7,1)="3",0,MID(DE119,7,1)="4",0,MID(DE119,6,1)="4",1,MID(DE119,6,1)="1",1,TRUE,0)</f>
        <v>0</v>
      </c>
      <c r="HI119" s="80" cm="1">
        <f t="array" aca="1" ref="HI119" ca="1">_xlfn.IFS(MID(DF119,7,1)="0",0,MID(DF119,7,1)="3",0,MID(DF119,7,1)="4",0,MID(DF119,6,1)="4",1,MID(DF119,6,1)="1",1,TRUE,0)</f>
        <v>0</v>
      </c>
      <c r="HJ119" s="80" cm="1">
        <f t="array" aca="1" ref="HJ119" ca="1">_xlfn.IFS(MID(DG119,7,1)="0",0,MID(DG119,7,1)="3",0,MID(DG119,7,1)="4",0,MID(DG119,6,1)="4",1,MID(DG119,6,1)="1",1,TRUE,0)</f>
        <v>0</v>
      </c>
      <c r="HK119" s="80" cm="1">
        <f t="array" aca="1" ref="HK119" ca="1">_xlfn.IFS(MID(DH119,7,1)="0",0,MID(DH119,7,1)="3",0,MID(DH119,7,1)="4",0,MID(DH119,6,1)="4",1,MID(DH119,6,1)="1",1,TRUE,0)</f>
        <v>0</v>
      </c>
      <c r="HL119" s="80" cm="1">
        <f t="array" aca="1" ref="HL119" ca="1">_xlfn.IFS(MID(DI119,7,1)="0",0,MID(DI119,7,1)="3",0,MID(DI119,7,1)="4",0,MID(DI119,6,1)="4",1,MID(DI119,6,1)="1",1,TRUE,0)</f>
        <v>0</v>
      </c>
    </row>
    <row r="120" spans="1:220" s="80" customFormat="1" ht="26" x14ac:dyDescent="0.2">
      <c r="A120" s="268">
        <v>123</v>
      </c>
      <c r="B120" s="269" t="s">
        <v>2458</v>
      </c>
      <c r="C120" s="269" t="s">
        <v>2463</v>
      </c>
      <c r="D120" s="270" t="s">
        <v>2533</v>
      </c>
      <c r="E120" s="250"/>
      <c r="G120" s="80">
        <v>11</v>
      </c>
      <c r="H120" s="280" t="str" cm="1">
        <f t="array" ref="H120">INDEX(コード化!$CG$5:$CQ$110,H$3-6,$G120)</f>
        <v>B00000</v>
      </c>
      <c r="I120" s="280" t="str" cm="1">
        <f t="array" ref="I120">INDEX(コード化!$CG$5:$CQ$110,I$3-6,$G120)</f>
        <v>B00000</v>
      </c>
      <c r="J120" s="280" t="str" cm="1">
        <f t="array" ref="J120">INDEX(コード化!$CG$5:$CQ$110,J$3-6,$G120)</f>
        <v>B00000</v>
      </c>
      <c r="K120" s="280" t="str" cm="1">
        <f t="array" ref="K120">INDEX(コード化!$CG$5:$CQ$110,K$3-6,$G120)</f>
        <v>B00000</v>
      </c>
      <c r="L120" s="280" t="str" cm="1">
        <f t="array" ref="L120">INDEX(コード化!$CG$5:$CQ$110,L$3-6,$G120)</f>
        <v>B00000</v>
      </c>
      <c r="M120" s="280" t="str" cm="1">
        <f t="array" ref="M120">INDEX(コード化!$CG$5:$CQ$110,M$3-6,$G120)</f>
        <v>B00000</v>
      </c>
      <c r="N120" s="280" t="str" cm="1">
        <f t="array" aca="1" ref="N120" ca="1">INDEX(コード化!$CG$5:$CQ$110,N$3-6,$G120)</f>
        <v>B00000</v>
      </c>
      <c r="O120" s="280" t="str" cm="1">
        <f t="array" aca="1" ref="O120" ca="1">INDEX(コード化!$CG$5:$CQ$110,O$3-6,$G120)</f>
        <v>B00000</v>
      </c>
      <c r="P120" s="280" t="str" cm="1">
        <f t="array" aca="1" ref="P120" ca="1">INDEX(コード化!$CG$5:$CQ$110,P$3-6,$G120)</f>
        <v>B00000</v>
      </c>
      <c r="Q120" s="280" t="str" cm="1">
        <f t="array" aca="1" ref="Q120" ca="1">INDEX(コード化!$CG$5:$CQ$110,Q$3-6,$G120)</f>
        <v>B00000</v>
      </c>
      <c r="R120" s="280" t="str" cm="1">
        <f t="array" aca="1" ref="R120" ca="1">INDEX(コード化!$CG$5:$CQ$110,R$3-6,$G120)</f>
        <v>B00000</v>
      </c>
      <c r="S120" s="280" t="str" cm="1">
        <f t="array" aca="1" ref="S120" ca="1">INDEX(コード化!$CG$5:$CQ$110,S$3-6,$G120)</f>
        <v>B00000</v>
      </c>
      <c r="T120" s="280" t="str" cm="1">
        <f t="array" aca="1" ref="T120" ca="1">INDEX(コード化!$CG$5:$CQ$110,T$3-6,$G120)</f>
        <v>B00000</v>
      </c>
      <c r="U120" s="280" t="str" cm="1">
        <f t="array" aca="1" ref="U120" ca="1">INDEX(コード化!$CG$5:$CQ$110,U$3-6,$G120)</f>
        <v>B00000</v>
      </c>
      <c r="V120" s="280" t="str" cm="1">
        <f t="array" aca="1" ref="V120" ca="1">INDEX(コード化!$CG$5:$CQ$110,V$3-6,$G120)</f>
        <v>B00000</v>
      </c>
      <c r="W120" s="280" t="str" cm="1">
        <f t="array" aca="1" ref="W120" ca="1">INDEX(コード化!$CG$5:$CQ$110,W$3-6,$G120)</f>
        <v>B00000</v>
      </c>
      <c r="X120" s="280" t="str" cm="1">
        <f t="array" aca="1" ref="X120" ca="1">INDEX(コード化!$CG$5:$CQ$110,X$3-6,$G120)</f>
        <v>B00000</v>
      </c>
      <c r="Y120" s="280" t="str" cm="1">
        <f t="array" aca="1" ref="Y120" ca="1">INDEX(コード化!$CG$5:$CQ$110,Y$3-6,$G120)</f>
        <v>B00000</v>
      </c>
      <c r="Z120" s="280" t="str" cm="1">
        <f t="array" aca="1" ref="Z120" ca="1">INDEX(コード化!$CG$5:$CQ$110,Z$3-6,$G120)</f>
        <v>B00000</v>
      </c>
      <c r="AA120" s="280" t="str" cm="1">
        <f t="array" aca="1" ref="AA120" ca="1">INDEX(コード化!$CG$5:$CQ$110,AA$3-6,$G120)</f>
        <v>B00000</v>
      </c>
      <c r="AB120" s="280" t="str" cm="1">
        <f t="array" aca="1" ref="AB120" ca="1">INDEX(コード化!$CG$5:$CQ$110,AB$3-6,$G120)</f>
        <v>B00000</v>
      </c>
      <c r="AC120" s="280" t="str" cm="1">
        <f t="array" aca="1" ref="AC120" ca="1">INDEX(コード化!$CG$5:$CQ$110,AC$3-6,$G120)</f>
        <v>B00000</v>
      </c>
      <c r="AD120" s="280" t="str" cm="1">
        <f t="array" aca="1" ref="AD120" ca="1">INDEX(コード化!$CG$5:$CQ$110,AD$3-6,$G120)</f>
        <v>B00000</v>
      </c>
      <c r="AE120" s="280" t="str" cm="1">
        <f t="array" aca="1" ref="AE120" ca="1">INDEX(コード化!$CG$5:$CQ$110,AE$3-6,$G120)</f>
        <v>B00000</v>
      </c>
      <c r="AF120" s="280" t="str" cm="1">
        <f t="array" aca="1" ref="AF120" ca="1">INDEX(コード化!$CG$5:$CQ$110,AF$3-6,$G120)</f>
        <v>B00000</v>
      </c>
      <c r="AG120" s="280" t="str" cm="1">
        <f t="array" aca="1" ref="AG120" ca="1">INDEX(コード化!$CG$5:$CQ$110,AG$3-6,$G120)</f>
        <v>B00000</v>
      </c>
      <c r="AH120" s="280" t="str" cm="1">
        <f t="array" aca="1" ref="AH120" ca="1">INDEX(コード化!$CG$5:$CQ$110,AH$3-6,$G120)</f>
        <v>B00000</v>
      </c>
      <c r="AI120" s="280" t="str" cm="1">
        <f t="array" aca="1" ref="AI120" ca="1">INDEX(コード化!$CG$5:$CQ$110,AI$3-6,$G120)</f>
        <v>B00000</v>
      </c>
      <c r="AJ120" s="280" t="str" cm="1">
        <f t="array" aca="1" ref="AJ120" ca="1">INDEX(コード化!$CG$5:$CQ$110,AJ$3-6,$G120)</f>
        <v>B00000</v>
      </c>
      <c r="AK120" s="280" t="str" cm="1">
        <f t="array" aca="1" ref="AK120" ca="1">INDEX(コード化!$CG$5:$CQ$110,AK$3-6,$G120)</f>
        <v>B00000</v>
      </c>
      <c r="AL120" s="280" t="str" cm="1">
        <f t="array" aca="1" ref="AL120" ca="1">INDEX(コード化!$CG$5:$CQ$110,AL$3-6,$G120)</f>
        <v>B00000</v>
      </c>
      <c r="AM120" s="280" t="str" cm="1">
        <f t="array" aca="1" ref="AM120" ca="1">INDEX(コード化!$CG$5:$CQ$110,AM$3-6,$G120)</f>
        <v>B00000</v>
      </c>
      <c r="AN120" s="280" t="str" cm="1">
        <f t="array" aca="1" ref="AN120" ca="1">INDEX(コード化!$CG$5:$CQ$110,AN$3-6,$G120)</f>
        <v>B00000</v>
      </c>
      <c r="AO120" s="280" t="str" cm="1">
        <f t="array" aca="1" ref="AO120" ca="1">INDEX(コード化!$CG$5:$CQ$110,AO$3-6,$G120)</f>
        <v>B00000</v>
      </c>
      <c r="AP120" s="280" t="str" cm="1">
        <f t="array" aca="1" ref="AP120" ca="1">INDEX(コード化!$CG$5:$CQ$110,AP$3-6,$G120)</f>
        <v>B00000</v>
      </c>
      <c r="AQ120" s="280" t="str" cm="1">
        <f t="array" aca="1" ref="AQ120" ca="1">INDEX(コード化!$CG$5:$CQ$110,AQ$3-6,$G120)</f>
        <v>B00000</v>
      </c>
      <c r="AR120" s="280" t="str" cm="1">
        <f t="array" aca="1" ref="AR120" ca="1">INDEX(コード化!$CG$5:$CQ$110,AR$3-6,$G120)</f>
        <v>B00000</v>
      </c>
      <c r="AS120" s="280" t="str" cm="1">
        <f t="array" aca="1" ref="AS120" ca="1">INDEX(コード化!$CG$5:$CQ$110,AS$3-6,$G120)</f>
        <v>B00000</v>
      </c>
      <c r="AT120" s="280" t="str" cm="1">
        <f t="array" aca="1" ref="AT120" ca="1">INDEX(コード化!$CG$5:$CQ$110,AT$3-6,$G120)</f>
        <v>B00000</v>
      </c>
      <c r="AU120" s="280" t="str" cm="1">
        <f t="array" aca="1" ref="AU120" ca="1">INDEX(コード化!$CG$5:$CQ$110,AU$3-6,$G120)</f>
        <v>B00000</v>
      </c>
      <c r="AV120" s="280" t="str" cm="1">
        <f t="array" aca="1" ref="AV120" ca="1">INDEX(コード化!$CG$5:$CQ$110,AV$3-6,$G120)</f>
        <v>B00000</v>
      </c>
      <c r="AW120" s="280" t="str" cm="1">
        <f t="array" aca="1" ref="AW120" ca="1">INDEX(コード化!$CG$5:$CQ$110,AW$3-6,$G120)</f>
        <v>B00000</v>
      </c>
      <c r="AX120" s="280" t="str" cm="1">
        <f t="array" aca="1" ref="AX120" ca="1">INDEX(コード化!$CG$5:$CQ$110,AX$3-6,$G120)</f>
        <v>B00000</v>
      </c>
      <c r="AY120" s="280" t="str" cm="1">
        <f t="array" aca="1" ref="AY120" ca="1">INDEX(コード化!$CG$5:$CQ$110,AY$3-6,$G120)</f>
        <v>B00000</v>
      </c>
      <c r="AZ120" s="280" t="str" cm="1">
        <f t="array" aca="1" ref="AZ120" ca="1">INDEX(コード化!$CG$5:$CQ$110,AZ$3-6,$G120)</f>
        <v>B00000</v>
      </c>
      <c r="BA120" s="280" t="str" cm="1">
        <f t="array" aca="1" ref="BA120" ca="1">INDEX(コード化!$CG$5:$CQ$110,BA$3-6,$G120)</f>
        <v>B00000</v>
      </c>
      <c r="BB120" s="280" t="str" cm="1">
        <f t="array" aca="1" ref="BB120" ca="1">INDEX(コード化!$CG$5:$CQ$110,BB$3-6,$G120)</f>
        <v>B00000</v>
      </c>
      <c r="BC120" s="280" t="str" cm="1">
        <f t="array" aca="1" ref="BC120" ca="1">INDEX(コード化!$CG$5:$CQ$110,BC$3-6,$G120)</f>
        <v>B00000</v>
      </c>
      <c r="BD120" s="280" t="str" cm="1">
        <f t="array" aca="1" ref="BD120" ca="1">INDEX(コード化!$CG$5:$CQ$110,BD$3-6,$G120)</f>
        <v>B00000</v>
      </c>
      <c r="BE120" s="280" t="str" cm="1">
        <f t="array" aca="1" ref="BE120" ca="1">INDEX(コード化!$CG$5:$CQ$110,BE$3-6,$G120)</f>
        <v>B00000</v>
      </c>
      <c r="BF120" s="280" t="str" cm="1">
        <f t="array" aca="1" ref="BF120" ca="1">INDEX(コード化!$CG$5:$CQ$110,BF$3-6,$G120)</f>
        <v>B00000</v>
      </c>
      <c r="BG120" s="280" t="str" cm="1">
        <f t="array" aca="1" ref="BG120" ca="1">INDEX(コード化!$CG$5:$CQ$110,BG$3-6,$G120)</f>
        <v>B00000</v>
      </c>
      <c r="BH120" s="280" t="str" cm="1">
        <f t="array" aca="1" ref="BH120" ca="1">INDEX(コード化!$CG$5:$CQ$110,BH$3-6,$G120)</f>
        <v>B00000</v>
      </c>
      <c r="BI120" s="280" t="str" cm="1">
        <f t="array" aca="1" ref="BI120" ca="1">INDEX(コード化!$CG$5:$CQ$110,BI$3-6,$G120)</f>
        <v>B00000</v>
      </c>
      <c r="BJ120" s="280" t="str" cm="1">
        <f t="array" aca="1" ref="BJ120" ca="1">INDEX(コード化!$CG$5:$CQ$110,BJ$3-6,$G120)</f>
        <v>B00000</v>
      </c>
      <c r="BK120" s="280" t="str" cm="1">
        <f t="array" aca="1" ref="BK120" ca="1">INDEX(コード化!$CG$5:$CQ$110,BK$3-6,$G120)</f>
        <v>B00000</v>
      </c>
      <c r="BL120" s="280" t="str" cm="1">
        <f t="array" aca="1" ref="BL120" ca="1">INDEX(コード化!$CG$5:$CQ$110,BL$3-6,$G120)</f>
        <v>B00000</v>
      </c>
      <c r="BM120" s="280" t="str" cm="1">
        <f t="array" aca="1" ref="BM120" ca="1">INDEX(コード化!$CG$5:$CQ$110,BM$3-6,$G120)</f>
        <v>B00000</v>
      </c>
      <c r="BN120" s="280" t="str" cm="1">
        <f t="array" aca="1" ref="BN120" ca="1">INDEX(コード化!$CG$5:$CQ$110,BN$3-6,$G120)</f>
        <v>B00000</v>
      </c>
      <c r="BO120" s="280" t="str" cm="1">
        <f t="array" aca="1" ref="BO120" ca="1">INDEX(コード化!$CG$5:$CQ$110,BO$3-6,$G120)</f>
        <v>B00000</v>
      </c>
      <c r="BP120" s="280" t="str" cm="1">
        <f t="array" aca="1" ref="BP120" ca="1">INDEX(コード化!$CG$5:$CQ$110,BP$3-6,$G120)</f>
        <v>B00000</v>
      </c>
      <c r="BQ120" s="280" t="str" cm="1">
        <f t="array" aca="1" ref="BQ120" ca="1">INDEX(コード化!$CG$5:$CQ$110,BQ$3-6,$G120)</f>
        <v>B00000</v>
      </c>
      <c r="BR120" s="280" t="str" cm="1">
        <f t="array" aca="1" ref="BR120" ca="1">INDEX(コード化!$CG$5:$CQ$110,BR$3-6,$G120)</f>
        <v>B00000</v>
      </c>
      <c r="BS120" s="280" t="str" cm="1">
        <f t="array" aca="1" ref="BS120" ca="1">INDEX(コード化!$CG$5:$CQ$110,BS$3-6,$G120)</f>
        <v>B00000</v>
      </c>
      <c r="BT120" s="280" t="str" cm="1">
        <f t="array" aca="1" ref="BT120" ca="1">INDEX(コード化!$CG$5:$CQ$110,BT$3-6,$G120)</f>
        <v>B00000</v>
      </c>
      <c r="BU120" s="280" t="str" cm="1">
        <f t="array" aca="1" ref="BU120" ca="1">INDEX(コード化!$CG$5:$CQ$110,BU$3-6,$G120)</f>
        <v>B00000</v>
      </c>
      <c r="BV120" s="280" t="str" cm="1">
        <f t="array" aca="1" ref="BV120" ca="1">INDEX(コード化!$CG$5:$CQ$110,BV$3-6,$G120)</f>
        <v>B00000</v>
      </c>
      <c r="BW120" s="280" t="str" cm="1">
        <f t="array" aca="1" ref="BW120" ca="1">INDEX(コード化!$CG$5:$CQ$110,BW$3-6,$G120)</f>
        <v>B00000</v>
      </c>
      <c r="BX120" s="280" t="str" cm="1">
        <f t="array" aca="1" ref="BX120" ca="1">INDEX(コード化!$CG$5:$CQ$110,BX$3-6,$G120)</f>
        <v>B00000</v>
      </c>
      <c r="BY120" s="280" t="str" cm="1">
        <f t="array" aca="1" ref="BY120" ca="1">INDEX(コード化!$CG$5:$CQ$110,BY$3-6,$G120)</f>
        <v>B00000</v>
      </c>
      <c r="BZ120" s="280" t="str" cm="1">
        <f t="array" aca="1" ref="BZ120" ca="1">INDEX(コード化!$CG$5:$CQ$110,BZ$3-6,$G120)</f>
        <v>B00000</v>
      </c>
      <c r="CA120" s="280" t="str" cm="1">
        <f t="array" aca="1" ref="CA120" ca="1">INDEX(コード化!$CG$5:$CQ$110,CA$3-6,$G120)</f>
        <v>B00000</v>
      </c>
      <c r="CB120" s="280" t="str" cm="1">
        <f t="array" aca="1" ref="CB120" ca="1">INDEX(コード化!$CG$5:$CQ$110,CB$3-6,$G120)</f>
        <v>B00000</v>
      </c>
      <c r="CC120" s="280" t="str" cm="1">
        <f t="array" aca="1" ref="CC120" ca="1">INDEX(コード化!$CG$5:$CQ$110,CC$3-6,$G120)</f>
        <v>B00000</v>
      </c>
      <c r="CD120" s="280" t="str" cm="1">
        <f t="array" aca="1" ref="CD120" ca="1">INDEX(コード化!$CG$5:$CQ$110,CD$3-6,$G120)</f>
        <v>B00000</v>
      </c>
      <c r="CE120" s="280" t="str" cm="1">
        <f t="array" aca="1" ref="CE120" ca="1">INDEX(コード化!$CG$5:$CQ$110,CE$3-6,$G120)</f>
        <v>B00000</v>
      </c>
      <c r="CF120" s="280" t="str" cm="1">
        <f t="array" aca="1" ref="CF120" ca="1">INDEX(コード化!$CG$5:$CQ$110,CF$3-6,$G120)</f>
        <v>B00000</v>
      </c>
      <c r="CG120" s="280" t="str" cm="1">
        <f t="array" aca="1" ref="CG120" ca="1">INDEX(コード化!$CG$5:$CQ$110,CG$3-6,$G120)</f>
        <v>B00000</v>
      </c>
      <c r="CH120" s="280" t="str" cm="1">
        <f t="array" aca="1" ref="CH120" ca="1">INDEX(コード化!$CG$5:$CQ$110,CH$3-6,$G120)</f>
        <v>B00000</v>
      </c>
      <c r="CI120" s="280" t="str" cm="1">
        <f t="array" aca="1" ref="CI120" ca="1">INDEX(コード化!$CG$5:$CQ$110,CI$3-6,$G120)</f>
        <v>B00000</v>
      </c>
      <c r="CJ120" s="280" t="str" cm="1">
        <f t="array" aca="1" ref="CJ120" ca="1">INDEX(コード化!$CG$5:$CQ$110,CJ$3-6,$G120)</f>
        <v>B00000</v>
      </c>
      <c r="CK120" s="280" t="str" cm="1">
        <f t="array" aca="1" ref="CK120" ca="1">INDEX(コード化!$CG$5:$CQ$110,CK$3-6,$G120)</f>
        <v>B00000</v>
      </c>
      <c r="CL120" s="280" t="str" cm="1">
        <f t="array" aca="1" ref="CL120" ca="1">INDEX(コード化!$CG$5:$CQ$110,CL$3-6,$G120)</f>
        <v>B00000</v>
      </c>
      <c r="CM120" s="280" t="str" cm="1">
        <f t="array" aca="1" ref="CM120" ca="1">INDEX(コード化!$CG$5:$CQ$110,CM$3-6,$G120)</f>
        <v>B00000</v>
      </c>
      <c r="CN120" s="280" t="str" cm="1">
        <f t="array" aca="1" ref="CN120" ca="1">INDEX(コード化!$CG$5:$CQ$110,CN$3-6,$G120)</f>
        <v>B00000</v>
      </c>
      <c r="CO120" s="280" t="str" cm="1">
        <f t="array" aca="1" ref="CO120" ca="1">INDEX(コード化!$CG$5:$CQ$110,CO$3-6,$G120)</f>
        <v>B00000</v>
      </c>
      <c r="CP120" s="280" t="str" cm="1">
        <f t="array" aca="1" ref="CP120" ca="1">INDEX(コード化!$CG$5:$CQ$110,CP$3-6,$G120)</f>
        <v>B00000</v>
      </c>
      <c r="CQ120" s="280" t="str" cm="1">
        <f t="array" aca="1" ref="CQ120" ca="1">INDEX(コード化!$CG$5:$CQ$110,CQ$3-6,$G120)</f>
        <v>B00000</v>
      </c>
      <c r="CR120" s="280" t="str" cm="1">
        <f t="array" aca="1" ref="CR120" ca="1">INDEX(コード化!$CG$5:$CQ$110,CR$3-6,$G120)</f>
        <v>B00000</v>
      </c>
      <c r="CS120" s="280" t="str" cm="1">
        <f t="array" aca="1" ref="CS120" ca="1">INDEX(コード化!$CG$5:$CQ$110,CS$3-6,$G120)</f>
        <v>B00000</v>
      </c>
      <c r="CT120" s="280" t="str" cm="1">
        <f t="array" aca="1" ref="CT120" ca="1">INDEX(コード化!$CG$5:$CQ$110,CT$3-6,$G120)</f>
        <v>B00000</v>
      </c>
      <c r="CU120" s="280" t="str" cm="1">
        <f t="array" aca="1" ref="CU120" ca="1">INDEX(コード化!$CG$5:$CQ$110,CU$3-6,$G120)</f>
        <v>B00000</v>
      </c>
      <c r="CV120" s="280" t="str" cm="1">
        <f t="array" aca="1" ref="CV120" ca="1">INDEX(コード化!$CG$5:$CQ$110,CV$3-6,$G120)</f>
        <v>B00000</v>
      </c>
      <c r="CW120" s="280" t="str" cm="1">
        <f t="array" aca="1" ref="CW120" ca="1">INDEX(コード化!$CG$5:$CQ$110,CW$3-6,$G120)</f>
        <v>B00000</v>
      </c>
      <c r="CX120" s="280" t="str" cm="1">
        <f t="array" aca="1" ref="CX120" ca="1">INDEX(コード化!$CG$5:$CQ$110,CX$3-6,$G120)</f>
        <v>B00000</v>
      </c>
      <c r="CY120" s="280" t="str" cm="1">
        <f t="array" aca="1" ref="CY120" ca="1">INDEX(コード化!$CG$5:$CQ$110,CY$3-6,$G120)</f>
        <v>B00000</v>
      </c>
      <c r="CZ120" s="280" t="str" cm="1">
        <f t="array" aca="1" ref="CZ120" ca="1">INDEX(コード化!$CG$5:$CQ$110,CZ$3-6,$G120)</f>
        <v>B00000</v>
      </c>
      <c r="DA120" s="280" t="str" cm="1">
        <f t="array" aca="1" ref="DA120" ca="1">INDEX(コード化!$CG$5:$CQ$110,DA$3-6,$G120)</f>
        <v>B00000</v>
      </c>
      <c r="DB120" s="280" t="str" cm="1">
        <f t="array" aca="1" ref="DB120" ca="1">INDEX(コード化!$CG$5:$CQ$110,DB$3-6,$G120)</f>
        <v>B00000</v>
      </c>
      <c r="DC120" s="280" t="str" cm="1">
        <f t="array" aca="1" ref="DC120" ca="1">INDEX(コード化!$CG$5:$CQ$110,DC$3-6,$G120)</f>
        <v>B00000</v>
      </c>
      <c r="DD120" s="280" t="str" cm="1">
        <f t="array" aca="1" ref="DD120" ca="1">INDEX(コード化!$CG$5:$CQ$110,DD$3-6,$G120)</f>
        <v>B00000</v>
      </c>
      <c r="DE120" s="280" t="str" cm="1">
        <f t="array" aca="1" ref="DE120" ca="1">INDEX(コード化!$CG$5:$CQ$110,DE$3-6,$G120)</f>
        <v>B00000</v>
      </c>
      <c r="DF120" s="280" t="str" cm="1">
        <f t="array" aca="1" ref="DF120" ca="1">INDEX(コード化!$CG$5:$CQ$110,DF$3-6,$G120)</f>
        <v>B00000</v>
      </c>
      <c r="DG120" s="280" t="str" cm="1">
        <f t="array" aca="1" ref="DG120" ca="1">INDEX(コード化!$CG$5:$CQ$110,DG$3-6,$G120)</f>
        <v>B00000</v>
      </c>
      <c r="DH120" s="280" t="str" cm="1">
        <f t="array" aca="1" ref="DH120" ca="1">INDEX(コード化!$CG$5:$CQ$110,DH$3-6,$G120)</f>
        <v>B00000</v>
      </c>
      <c r="DI120" s="280" t="str" cm="1">
        <f t="array" aca="1" ref="DI120" ca="1">INDEX(コード化!$CG$5:$CQ$110,DI$3-6,$G120)</f>
        <v>B00000</v>
      </c>
      <c r="DK120" s="80">
        <f>IF(MID(H120,2,1)="2",1,0)</f>
        <v>0</v>
      </c>
      <c r="DL120" s="80">
        <f t="shared" ref="DL120:FW120" si="92">IF(MID(I120,2,1)="2",1,0)</f>
        <v>0</v>
      </c>
      <c r="DM120" s="80">
        <f t="shared" si="92"/>
        <v>0</v>
      </c>
      <c r="DN120" s="80">
        <f t="shared" si="92"/>
        <v>0</v>
      </c>
      <c r="DO120" s="80">
        <f t="shared" si="92"/>
        <v>0</v>
      </c>
      <c r="DP120" s="80">
        <f t="shared" si="92"/>
        <v>0</v>
      </c>
      <c r="DQ120" s="80">
        <f t="shared" ca="1" si="92"/>
        <v>0</v>
      </c>
      <c r="DR120" s="80">
        <f t="shared" ca="1" si="92"/>
        <v>0</v>
      </c>
      <c r="DS120" s="80">
        <f t="shared" ca="1" si="92"/>
        <v>0</v>
      </c>
      <c r="DT120" s="80">
        <f t="shared" ca="1" si="92"/>
        <v>0</v>
      </c>
      <c r="DU120" s="80">
        <f t="shared" ca="1" si="92"/>
        <v>0</v>
      </c>
      <c r="DV120" s="80">
        <f t="shared" ca="1" si="92"/>
        <v>0</v>
      </c>
      <c r="DW120" s="80">
        <f t="shared" ca="1" si="92"/>
        <v>0</v>
      </c>
      <c r="DX120" s="80">
        <f t="shared" ca="1" si="92"/>
        <v>0</v>
      </c>
      <c r="DY120" s="80">
        <f t="shared" ca="1" si="92"/>
        <v>0</v>
      </c>
      <c r="DZ120" s="80">
        <f t="shared" ca="1" si="92"/>
        <v>0</v>
      </c>
      <c r="EA120" s="80">
        <f t="shared" ca="1" si="92"/>
        <v>0</v>
      </c>
      <c r="EB120" s="80">
        <f t="shared" ca="1" si="92"/>
        <v>0</v>
      </c>
      <c r="EC120" s="80">
        <f t="shared" ca="1" si="92"/>
        <v>0</v>
      </c>
      <c r="ED120" s="80">
        <f t="shared" ca="1" si="92"/>
        <v>0</v>
      </c>
      <c r="EE120" s="80">
        <f t="shared" ca="1" si="92"/>
        <v>0</v>
      </c>
      <c r="EF120" s="80">
        <f t="shared" ca="1" si="92"/>
        <v>0</v>
      </c>
      <c r="EG120" s="80">
        <f t="shared" ca="1" si="92"/>
        <v>0</v>
      </c>
      <c r="EH120" s="80">
        <f t="shared" ca="1" si="92"/>
        <v>0</v>
      </c>
      <c r="EI120" s="80">
        <f t="shared" ca="1" si="92"/>
        <v>0</v>
      </c>
      <c r="EJ120" s="80">
        <f t="shared" ca="1" si="92"/>
        <v>0</v>
      </c>
      <c r="EK120" s="80">
        <f t="shared" ca="1" si="92"/>
        <v>0</v>
      </c>
      <c r="EL120" s="80">
        <f t="shared" ca="1" si="92"/>
        <v>0</v>
      </c>
      <c r="EM120" s="80">
        <f t="shared" ca="1" si="92"/>
        <v>0</v>
      </c>
      <c r="EN120" s="80">
        <f t="shared" ca="1" si="92"/>
        <v>0</v>
      </c>
      <c r="EO120" s="80">
        <f t="shared" ca="1" si="92"/>
        <v>0</v>
      </c>
      <c r="EP120" s="80">
        <f t="shared" ca="1" si="92"/>
        <v>0</v>
      </c>
      <c r="EQ120" s="80">
        <f t="shared" ca="1" si="92"/>
        <v>0</v>
      </c>
      <c r="ER120" s="80">
        <f t="shared" ca="1" si="92"/>
        <v>0</v>
      </c>
      <c r="ES120" s="80">
        <f t="shared" ca="1" si="92"/>
        <v>0</v>
      </c>
      <c r="ET120" s="80">
        <f t="shared" ca="1" si="92"/>
        <v>0</v>
      </c>
      <c r="EU120" s="80">
        <f t="shared" ca="1" si="92"/>
        <v>0</v>
      </c>
      <c r="EV120" s="80">
        <f t="shared" ca="1" si="92"/>
        <v>0</v>
      </c>
      <c r="EW120" s="80">
        <f t="shared" ca="1" si="92"/>
        <v>0</v>
      </c>
      <c r="EX120" s="80">
        <f t="shared" ca="1" si="92"/>
        <v>0</v>
      </c>
      <c r="EY120" s="80">
        <f t="shared" ca="1" si="92"/>
        <v>0</v>
      </c>
      <c r="EZ120" s="80">
        <f t="shared" ca="1" si="92"/>
        <v>0</v>
      </c>
      <c r="FA120" s="80">
        <f t="shared" ca="1" si="92"/>
        <v>0</v>
      </c>
      <c r="FB120" s="80">
        <f t="shared" ca="1" si="92"/>
        <v>0</v>
      </c>
      <c r="FC120" s="80">
        <f t="shared" ca="1" si="92"/>
        <v>0</v>
      </c>
      <c r="FD120" s="80">
        <f t="shared" ca="1" si="92"/>
        <v>0</v>
      </c>
      <c r="FE120" s="80">
        <f t="shared" ca="1" si="92"/>
        <v>0</v>
      </c>
      <c r="FF120" s="80">
        <f t="shared" ca="1" si="92"/>
        <v>0</v>
      </c>
      <c r="FG120" s="80">
        <f t="shared" ca="1" si="92"/>
        <v>0</v>
      </c>
      <c r="FH120" s="80">
        <f t="shared" ca="1" si="92"/>
        <v>0</v>
      </c>
      <c r="FI120" s="80">
        <f t="shared" ca="1" si="92"/>
        <v>0</v>
      </c>
      <c r="FJ120" s="80">
        <f t="shared" ca="1" si="92"/>
        <v>0</v>
      </c>
      <c r="FK120" s="80">
        <f t="shared" ca="1" si="92"/>
        <v>0</v>
      </c>
      <c r="FL120" s="80">
        <f t="shared" ca="1" si="92"/>
        <v>0</v>
      </c>
      <c r="FM120" s="80">
        <f t="shared" ca="1" si="92"/>
        <v>0</v>
      </c>
      <c r="FN120" s="80">
        <f t="shared" ca="1" si="92"/>
        <v>0</v>
      </c>
      <c r="FO120" s="80">
        <f t="shared" ca="1" si="92"/>
        <v>0</v>
      </c>
      <c r="FP120" s="80">
        <f t="shared" ca="1" si="92"/>
        <v>0</v>
      </c>
      <c r="FQ120" s="80">
        <f t="shared" ca="1" si="92"/>
        <v>0</v>
      </c>
      <c r="FR120" s="80">
        <f t="shared" ca="1" si="92"/>
        <v>0</v>
      </c>
      <c r="FS120" s="80">
        <f t="shared" ca="1" si="92"/>
        <v>0</v>
      </c>
      <c r="FT120" s="80">
        <f t="shared" ca="1" si="92"/>
        <v>0</v>
      </c>
      <c r="FU120" s="80">
        <f t="shared" ca="1" si="92"/>
        <v>0</v>
      </c>
      <c r="FV120" s="80">
        <f t="shared" ca="1" si="92"/>
        <v>0</v>
      </c>
      <c r="FW120" s="80">
        <f t="shared" ca="1" si="92"/>
        <v>0</v>
      </c>
      <c r="FX120" s="80">
        <f t="shared" ref="FX120:HL120" ca="1" si="93">IF(MID(BU120,2,1)="2",1,0)</f>
        <v>0</v>
      </c>
      <c r="FY120" s="80">
        <f t="shared" ca="1" si="93"/>
        <v>0</v>
      </c>
      <c r="FZ120" s="80">
        <f t="shared" ca="1" si="93"/>
        <v>0</v>
      </c>
      <c r="GA120" s="80">
        <f t="shared" ca="1" si="93"/>
        <v>0</v>
      </c>
      <c r="GB120" s="80">
        <f t="shared" ca="1" si="93"/>
        <v>0</v>
      </c>
      <c r="GC120" s="80">
        <f t="shared" ca="1" si="93"/>
        <v>0</v>
      </c>
      <c r="GD120" s="80">
        <f t="shared" ca="1" si="93"/>
        <v>0</v>
      </c>
      <c r="GE120" s="80">
        <f t="shared" ca="1" si="93"/>
        <v>0</v>
      </c>
      <c r="GF120" s="80">
        <f t="shared" ca="1" si="93"/>
        <v>0</v>
      </c>
      <c r="GG120" s="80">
        <f t="shared" ca="1" si="93"/>
        <v>0</v>
      </c>
      <c r="GH120" s="80">
        <f t="shared" ca="1" si="93"/>
        <v>0</v>
      </c>
      <c r="GI120" s="80">
        <f t="shared" ca="1" si="93"/>
        <v>0</v>
      </c>
      <c r="GJ120" s="80">
        <f t="shared" ca="1" si="93"/>
        <v>0</v>
      </c>
      <c r="GK120" s="80">
        <f t="shared" ca="1" si="93"/>
        <v>0</v>
      </c>
      <c r="GL120" s="80">
        <f t="shared" ca="1" si="93"/>
        <v>0</v>
      </c>
      <c r="GM120" s="80">
        <f t="shared" ca="1" si="93"/>
        <v>0</v>
      </c>
      <c r="GN120" s="80">
        <f t="shared" ca="1" si="93"/>
        <v>0</v>
      </c>
      <c r="GO120" s="80">
        <f t="shared" ca="1" si="93"/>
        <v>0</v>
      </c>
      <c r="GP120" s="80">
        <f t="shared" ca="1" si="93"/>
        <v>0</v>
      </c>
      <c r="GQ120" s="80">
        <f t="shared" ca="1" si="93"/>
        <v>0</v>
      </c>
      <c r="GR120" s="80">
        <f t="shared" ca="1" si="93"/>
        <v>0</v>
      </c>
      <c r="GS120" s="80">
        <f t="shared" ca="1" si="93"/>
        <v>0</v>
      </c>
      <c r="GT120" s="80">
        <f t="shared" ca="1" si="93"/>
        <v>0</v>
      </c>
      <c r="GU120" s="80">
        <f t="shared" ca="1" si="93"/>
        <v>0</v>
      </c>
      <c r="GV120" s="80">
        <f t="shared" ca="1" si="93"/>
        <v>0</v>
      </c>
      <c r="GW120" s="80">
        <f t="shared" ca="1" si="93"/>
        <v>0</v>
      </c>
      <c r="GX120" s="80">
        <f t="shared" ca="1" si="93"/>
        <v>0</v>
      </c>
      <c r="GY120" s="80">
        <f t="shared" ca="1" si="93"/>
        <v>0</v>
      </c>
      <c r="GZ120" s="80">
        <f t="shared" ca="1" si="93"/>
        <v>0</v>
      </c>
      <c r="HA120" s="80">
        <f t="shared" ca="1" si="93"/>
        <v>0</v>
      </c>
      <c r="HB120" s="80">
        <f t="shared" ca="1" si="93"/>
        <v>0</v>
      </c>
      <c r="HC120" s="80">
        <f t="shared" ca="1" si="93"/>
        <v>0</v>
      </c>
      <c r="HD120" s="80">
        <f t="shared" ca="1" si="93"/>
        <v>0</v>
      </c>
      <c r="HE120" s="80">
        <f t="shared" ca="1" si="93"/>
        <v>0</v>
      </c>
      <c r="HF120" s="80">
        <f t="shared" ca="1" si="93"/>
        <v>0</v>
      </c>
      <c r="HG120" s="80">
        <f t="shared" ca="1" si="93"/>
        <v>0</v>
      </c>
      <c r="HH120" s="80">
        <f t="shared" ca="1" si="93"/>
        <v>0</v>
      </c>
      <c r="HI120" s="80">
        <f t="shared" ca="1" si="93"/>
        <v>0</v>
      </c>
      <c r="HJ120" s="80">
        <f t="shared" ca="1" si="93"/>
        <v>0</v>
      </c>
      <c r="HK120" s="80">
        <f t="shared" ca="1" si="93"/>
        <v>0</v>
      </c>
      <c r="HL120" s="80">
        <f t="shared" ca="1" si="93"/>
        <v>0</v>
      </c>
    </row>
    <row r="121" spans="1:220" s="80" customFormat="1" ht="26" x14ac:dyDescent="0.2">
      <c r="A121" s="268">
        <v>124</v>
      </c>
      <c r="B121" s="269" t="s">
        <v>2458</v>
      </c>
      <c r="C121" s="269" t="s">
        <v>2463</v>
      </c>
      <c r="D121" s="270" t="s">
        <v>2534</v>
      </c>
      <c r="E121" s="250"/>
      <c r="G121" s="80">
        <v>11</v>
      </c>
      <c r="H121" s="280" t="str" cm="1">
        <f t="array" ref="H121">INDEX(コード化!$CG$5:$CQ$110,H$3-6,$G121)</f>
        <v>B00000</v>
      </c>
      <c r="I121" s="280" t="str" cm="1">
        <f t="array" ref="I121">INDEX(コード化!$CG$5:$CQ$110,I$3-6,$G121)</f>
        <v>B00000</v>
      </c>
      <c r="J121" s="280" t="str" cm="1">
        <f t="array" ref="J121">INDEX(コード化!$CG$5:$CQ$110,J$3-6,$G121)</f>
        <v>B00000</v>
      </c>
      <c r="K121" s="280" t="str" cm="1">
        <f t="array" ref="K121">INDEX(コード化!$CG$5:$CQ$110,K$3-6,$G121)</f>
        <v>B00000</v>
      </c>
      <c r="L121" s="280" t="str" cm="1">
        <f t="array" ref="L121">INDEX(コード化!$CG$5:$CQ$110,L$3-6,$G121)</f>
        <v>B00000</v>
      </c>
      <c r="M121" s="280" t="str" cm="1">
        <f t="array" ref="M121">INDEX(コード化!$CG$5:$CQ$110,M$3-6,$G121)</f>
        <v>B00000</v>
      </c>
      <c r="N121" s="280" t="str" cm="1">
        <f t="array" aca="1" ref="N121" ca="1">INDEX(コード化!$CG$5:$CQ$110,N$3-6,$G121)</f>
        <v>B00000</v>
      </c>
      <c r="O121" s="280" t="str" cm="1">
        <f t="array" aca="1" ref="O121" ca="1">INDEX(コード化!$CG$5:$CQ$110,O$3-6,$G121)</f>
        <v>B00000</v>
      </c>
      <c r="P121" s="280" t="str" cm="1">
        <f t="array" aca="1" ref="P121" ca="1">INDEX(コード化!$CG$5:$CQ$110,P$3-6,$G121)</f>
        <v>B00000</v>
      </c>
      <c r="Q121" s="280" t="str" cm="1">
        <f t="array" aca="1" ref="Q121" ca="1">INDEX(コード化!$CG$5:$CQ$110,Q$3-6,$G121)</f>
        <v>B00000</v>
      </c>
      <c r="R121" s="280" t="str" cm="1">
        <f t="array" aca="1" ref="R121" ca="1">INDEX(コード化!$CG$5:$CQ$110,R$3-6,$G121)</f>
        <v>B00000</v>
      </c>
      <c r="S121" s="280" t="str" cm="1">
        <f t="array" aca="1" ref="S121" ca="1">INDEX(コード化!$CG$5:$CQ$110,S$3-6,$G121)</f>
        <v>B00000</v>
      </c>
      <c r="T121" s="280" t="str" cm="1">
        <f t="array" aca="1" ref="T121" ca="1">INDEX(コード化!$CG$5:$CQ$110,T$3-6,$G121)</f>
        <v>B00000</v>
      </c>
      <c r="U121" s="280" t="str" cm="1">
        <f t="array" aca="1" ref="U121" ca="1">INDEX(コード化!$CG$5:$CQ$110,U$3-6,$G121)</f>
        <v>B00000</v>
      </c>
      <c r="V121" s="280" t="str" cm="1">
        <f t="array" aca="1" ref="V121" ca="1">INDEX(コード化!$CG$5:$CQ$110,V$3-6,$G121)</f>
        <v>B00000</v>
      </c>
      <c r="W121" s="280" t="str" cm="1">
        <f t="array" aca="1" ref="W121" ca="1">INDEX(コード化!$CG$5:$CQ$110,W$3-6,$G121)</f>
        <v>B00000</v>
      </c>
      <c r="X121" s="280" t="str" cm="1">
        <f t="array" aca="1" ref="X121" ca="1">INDEX(コード化!$CG$5:$CQ$110,X$3-6,$G121)</f>
        <v>B00000</v>
      </c>
      <c r="Y121" s="280" t="str" cm="1">
        <f t="array" aca="1" ref="Y121" ca="1">INDEX(コード化!$CG$5:$CQ$110,Y$3-6,$G121)</f>
        <v>B00000</v>
      </c>
      <c r="Z121" s="280" t="str" cm="1">
        <f t="array" aca="1" ref="Z121" ca="1">INDEX(コード化!$CG$5:$CQ$110,Z$3-6,$G121)</f>
        <v>B00000</v>
      </c>
      <c r="AA121" s="280" t="str" cm="1">
        <f t="array" aca="1" ref="AA121" ca="1">INDEX(コード化!$CG$5:$CQ$110,AA$3-6,$G121)</f>
        <v>B00000</v>
      </c>
      <c r="AB121" s="280" t="str" cm="1">
        <f t="array" aca="1" ref="AB121" ca="1">INDEX(コード化!$CG$5:$CQ$110,AB$3-6,$G121)</f>
        <v>B00000</v>
      </c>
      <c r="AC121" s="280" t="str" cm="1">
        <f t="array" aca="1" ref="AC121" ca="1">INDEX(コード化!$CG$5:$CQ$110,AC$3-6,$G121)</f>
        <v>B00000</v>
      </c>
      <c r="AD121" s="280" t="str" cm="1">
        <f t="array" aca="1" ref="AD121" ca="1">INDEX(コード化!$CG$5:$CQ$110,AD$3-6,$G121)</f>
        <v>B00000</v>
      </c>
      <c r="AE121" s="280" t="str" cm="1">
        <f t="array" aca="1" ref="AE121" ca="1">INDEX(コード化!$CG$5:$CQ$110,AE$3-6,$G121)</f>
        <v>B00000</v>
      </c>
      <c r="AF121" s="280" t="str" cm="1">
        <f t="array" aca="1" ref="AF121" ca="1">INDEX(コード化!$CG$5:$CQ$110,AF$3-6,$G121)</f>
        <v>B00000</v>
      </c>
      <c r="AG121" s="280" t="str" cm="1">
        <f t="array" aca="1" ref="AG121" ca="1">INDEX(コード化!$CG$5:$CQ$110,AG$3-6,$G121)</f>
        <v>B00000</v>
      </c>
      <c r="AH121" s="280" t="str" cm="1">
        <f t="array" aca="1" ref="AH121" ca="1">INDEX(コード化!$CG$5:$CQ$110,AH$3-6,$G121)</f>
        <v>B00000</v>
      </c>
      <c r="AI121" s="280" t="str" cm="1">
        <f t="array" aca="1" ref="AI121" ca="1">INDEX(コード化!$CG$5:$CQ$110,AI$3-6,$G121)</f>
        <v>B00000</v>
      </c>
      <c r="AJ121" s="280" t="str" cm="1">
        <f t="array" aca="1" ref="AJ121" ca="1">INDEX(コード化!$CG$5:$CQ$110,AJ$3-6,$G121)</f>
        <v>B00000</v>
      </c>
      <c r="AK121" s="280" t="str" cm="1">
        <f t="array" aca="1" ref="AK121" ca="1">INDEX(コード化!$CG$5:$CQ$110,AK$3-6,$G121)</f>
        <v>B00000</v>
      </c>
      <c r="AL121" s="280" t="str" cm="1">
        <f t="array" aca="1" ref="AL121" ca="1">INDEX(コード化!$CG$5:$CQ$110,AL$3-6,$G121)</f>
        <v>B00000</v>
      </c>
      <c r="AM121" s="280" t="str" cm="1">
        <f t="array" aca="1" ref="AM121" ca="1">INDEX(コード化!$CG$5:$CQ$110,AM$3-6,$G121)</f>
        <v>B00000</v>
      </c>
      <c r="AN121" s="280" t="str" cm="1">
        <f t="array" aca="1" ref="AN121" ca="1">INDEX(コード化!$CG$5:$CQ$110,AN$3-6,$G121)</f>
        <v>B00000</v>
      </c>
      <c r="AO121" s="280" t="str" cm="1">
        <f t="array" aca="1" ref="AO121" ca="1">INDEX(コード化!$CG$5:$CQ$110,AO$3-6,$G121)</f>
        <v>B00000</v>
      </c>
      <c r="AP121" s="280" t="str" cm="1">
        <f t="array" aca="1" ref="AP121" ca="1">INDEX(コード化!$CG$5:$CQ$110,AP$3-6,$G121)</f>
        <v>B00000</v>
      </c>
      <c r="AQ121" s="280" t="str" cm="1">
        <f t="array" aca="1" ref="AQ121" ca="1">INDEX(コード化!$CG$5:$CQ$110,AQ$3-6,$G121)</f>
        <v>B00000</v>
      </c>
      <c r="AR121" s="280" t="str" cm="1">
        <f t="array" aca="1" ref="AR121" ca="1">INDEX(コード化!$CG$5:$CQ$110,AR$3-6,$G121)</f>
        <v>B00000</v>
      </c>
      <c r="AS121" s="280" t="str" cm="1">
        <f t="array" aca="1" ref="AS121" ca="1">INDEX(コード化!$CG$5:$CQ$110,AS$3-6,$G121)</f>
        <v>B00000</v>
      </c>
      <c r="AT121" s="280" t="str" cm="1">
        <f t="array" aca="1" ref="AT121" ca="1">INDEX(コード化!$CG$5:$CQ$110,AT$3-6,$G121)</f>
        <v>B00000</v>
      </c>
      <c r="AU121" s="280" t="str" cm="1">
        <f t="array" aca="1" ref="AU121" ca="1">INDEX(コード化!$CG$5:$CQ$110,AU$3-6,$G121)</f>
        <v>B00000</v>
      </c>
      <c r="AV121" s="280" t="str" cm="1">
        <f t="array" aca="1" ref="AV121" ca="1">INDEX(コード化!$CG$5:$CQ$110,AV$3-6,$G121)</f>
        <v>B00000</v>
      </c>
      <c r="AW121" s="280" t="str" cm="1">
        <f t="array" aca="1" ref="AW121" ca="1">INDEX(コード化!$CG$5:$CQ$110,AW$3-6,$G121)</f>
        <v>B00000</v>
      </c>
      <c r="AX121" s="280" t="str" cm="1">
        <f t="array" aca="1" ref="AX121" ca="1">INDEX(コード化!$CG$5:$CQ$110,AX$3-6,$G121)</f>
        <v>B00000</v>
      </c>
      <c r="AY121" s="280" t="str" cm="1">
        <f t="array" aca="1" ref="AY121" ca="1">INDEX(コード化!$CG$5:$CQ$110,AY$3-6,$G121)</f>
        <v>B00000</v>
      </c>
      <c r="AZ121" s="280" t="str" cm="1">
        <f t="array" aca="1" ref="AZ121" ca="1">INDEX(コード化!$CG$5:$CQ$110,AZ$3-6,$G121)</f>
        <v>B00000</v>
      </c>
      <c r="BA121" s="280" t="str" cm="1">
        <f t="array" aca="1" ref="BA121" ca="1">INDEX(コード化!$CG$5:$CQ$110,BA$3-6,$G121)</f>
        <v>B00000</v>
      </c>
      <c r="BB121" s="280" t="str" cm="1">
        <f t="array" aca="1" ref="BB121" ca="1">INDEX(コード化!$CG$5:$CQ$110,BB$3-6,$G121)</f>
        <v>B00000</v>
      </c>
      <c r="BC121" s="280" t="str" cm="1">
        <f t="array" aca="1" ref="BC121" ca="1">INDEX(コード化!$CG$5:$CQ$110,BC$3-6,$G121)</f>
        <v>B00000</v>
      </c>
      <c r="BD121" s="280" t="str" cm="1">
        <f t="array" aca="1" ref="BD121" ca="1">INDEX(コード化!$CG$5:$CQ$110,BD$3-6,$G121)</f>
        <v>B00000</v>
      </c>
      <c r="BE121" s="280" t="str" cm="1">
        <f t="array" aca="1" ref="BE121" ca="1">INDEX(コード化!$CG$5:$CQ$110,BE$3-6,$G121)</f>
        <v>B00000</v>
      </c>
      <c r="BF121" s="280" t="str" cm="1">
        <f t="array" aca="1" ref="BF121" ca="1">INDEX(コード化!$CG$5:$CQ$110,BF$3-6,$G121)</f>
        <v>B00000</v>
      </c>
      <c r="BG121" s="280" t="str" cm="1">
        <f t="array" aca="1" ref="BG121" ca="1">INDEX(コード化!$CG$5:$CQ$110,BG$3-6,$G121)</f>
        <v>B00000</v>
      </c>
      <c r="BH121" s="280" t="str" cm="1">
        <f t="array" aca="1" ref="BH121" ca="1">INDEX(コード化!$CG$5:$CQ$110,BH$3-6,$G121)</f>
        <v>B00000</v>
      </c>
      <c r="BI121" s="280" t="str" cm="1">
        <f t="array" aca="1" ref="BI121" ca="1">INDEX(コード化!$CG$5:$CQ$110,BI$3-6,$G121)</f>
        <v>B00000</v>
      </c>
      <c r="BJ121" s="280" t="str" cm="1">
        <f t="array" aca="1" ref="BJ121" ca="1">INDEX(コード化!$CG$5:$CQ$110,BJ$3-6,$G121)</f>
        <v>B00000</v>
      </c>
      <c r="BK121" s="280" t="str" cm="1">
        <f t="array" aca="1" ref="BK121" ca="1">INDEX(コード化!$CG$5:$CQ$110,BK$3-6,$G121)</f>
        <v>B00000</v>
      </c>
      <c r="BL121" s="280" t="str" cm="1">
        <f t="array" aca="1" ref="BL121" ca="1">INDEX(コード化!$CG$5:$CQ$110,BL$3-6,$G121)</f>
        <v>B00000</v>
      </c>
      <c r="BM121" s="280" t="str" cm="1">
        <f t="array" aca="1" ref="BM121" ca="1">INDEX(コード化!$CG$5:$CQ$110,BM$3-6,$G121)</f>
        <v>B00000</v>
      </c>
      <c r="BN121" s="280" t="str" cm="1">
        <f t="array" aca="1" ref="BN121" ca="1">INDEX(コード化!$CG$5:$CQ$110,BN$3-6,$G121)</f>
        <v>B00000</v>
      </c>
      <c r="BO121" s="280" t="str" cm="1">
        <f t="array" aca="1" ref="BO121" ca="1">INDEX(コード化!$CG$5:$CQ$110,BO$3-6,$G121)</f>
        <v>B00000</v>
      </c>
      <c r="BP121" s="280" t="str" cm="1">
        <f t="array" aca="1" ref="BP121" ca="1">INDEX(コード化!$CG$5:$CQ$110,BP$3-6,$G121)</f>
        <v>B00000</v>
      </c>
      <c r="BQ121" s="280" t="str" cm="1">
        <f t="array" aca="1" ref="BQ121" ca="1">INDEX(コード化!$CG$5:$CQ$110,BQ$3-6,$G121)</f>
        <v>B00000</v>
      </c>
      <c r="BR121" s="280" t="str" cm="1">
        <f t="array" aca="1" ref="BR121" ca="1">INDEX(コード化!$CG$5:$CQ$110,BR$3-6,$G121)</f>
        <v>B00000</v>
      </c>
      <c r="BS121" s="280" t="str" cm="1">
        <f t="array" aca="1" ref="BS121" ca="1">INDEX(コード化!$CG$5:$CQ$110,BS$3-6,$G121)</f>
        <v>B00000</v>
      </c>
      <c r="BT121" s="280" t="str" cm="1">
        <f t="array" aca="1" ref="BT121" ca="1">INDEX(コード化!$CG$5:$CQ$110,BT$3-6,$G121)</f>
        <v>B00000</v>
      </c>
      <c r="BU121" s="280" t="str" cm="1">
        <f t="array" aca="1" ref="BU121" ca="1">INDEX(コード化!$CG$5:$CQ$110,BU$3-6,$G121)</f>
        <v>B00000</v>
      </c>
      <c r="BV121" s="280" t="str" cm="1">
        <f t="array" aca="1" ref="BV121" ca="1">INDEX(コード化!$CG$5:$CQ$110,BV$3-6,$G121)</f>
        <v>B00000</v>
      </c>
      <c r="BW121" s="280" t="str" cm="1">
        <f t="array" aca="1" ref="BW121" ca="1">INDEX(コード化!$CG$5:$CQ$110,BW$3-6,$G121)</f>
        <v>B00000</v>
      </c>
      <c r="BX121" s="280" t="str" cm="1">
        <f t="array" aca="1" ref="BX121" ca="1">INDEX(コード化!$CG$5:$CQ$110,BX$3-6,$G121)</f>
        <v>B00000</v>
      </c>
      <c r="BY121" s="280" t="str" cm="1">
        <f t="array" aca="1" ref="BY121" ca="1">INDEX(コード化!$CG$5:$CQ$110,BY$3-6,$G121)</f>
        <v>B00000</v>
      </c>
      <c r="BZ121" s="280" t="str" cm="1">
        <f t="array" aca="1" ref="BZ121" ca="1">INDEX(コード化!$CG$5:$CQ$110,BZ$3-6,$G121)</f>
        <v>B00000</v>
      </c>
      <c r="CA121" s="280" t="str" cm="1">
        <f t="array" aca="1" ref="CA121" ca="1">INDEX(コード化!$CG$5:$CQ$110,CA$3-6,$G121)</f>
        <v>B00000</v>
      </c>
      <c r="CB121" s="280" t="str" cm="1">
        <f t="array" aca="1" ref="CB121" ca="1">INDEX(コード化!$CG$5:$CQ$110,CB$3-6,$G121)</f>
        <v>B00000</v>
      </c>
      <c r="CC121" s="280" t="str" cm="1">
        <f t="array" aca="1" ref="CC121" ca="1">INDEX(コード化!$CG$5:$CQ$110,CC$3-6,$G121)</f>
        <v>B00000</v>
      </c>
      <c r="CD121" s="280" t="str" cm="1">
        <f t="array" aca="1" ref="CD121" ca="1">INDEX(コード化!$CG$5:$CQ$110,CD$3-6,$G121)</f>
        <v>B00000</v>
      </c>
      <c r="CE121" s="280" t="str" cm="1">
        <f t="array" aca="1" ref="CE121" ca="1">INDEX(コード化!$CG$5:$CQ$110,CE$3-6,$G121)</f>
        <v>B00000</v>
      </c>
      <c r="CF121" s="280" t="str" cm="1">
        <f t="array" aca="1" ref="CF121" ca="1">INDEX(コード化!$CG$5:$CQ$110,CF$3-6,$G121)</f>
        <v>B00000</v>
      </c>
      <c r="CG121" s="280" t="str" cm="1">
        <f t="array" aca="1" ref="CG121" ca="1">INDEX(コード化!$CG$5:$CQ$110,CG$3-6,$G121)</f>
        <v>B00000</v>
      </c>
      <c r="CH121" s="280" t="str" cm="1">
        <f t="array" aca="1" ref="CH121" ca="1">INDEX(コード化!$CG$5:$CQ$110,CH$3-6,$G121)</f>
        <v>B00000</v>
      </c>
      <c r="CI121" s="280" t="str" cm="1">
        <f t="array" aca="1" ref="CI121" ca="1">INDEX(コード化!$CG$5:$CQ$110,CI$3-6,$G121)</f>
        <v>B00000</v>
      </c>
      <c r="CJ121" s="280" t="str" cm="1">
        <f t="array" aca="1" ref="CJ121" ca="1">INDEX(コード化!$CG$5:$CQ$110,CJ$3-6,$G121)</f>
        <v>B00000</v>
      </c>
      <c r="CK121" s="280" t="str" cm="1">
        <f t="array" aca="1" ref="CK121" ca="1">INDEX(コード化!$CG$5:$CQ$110,CK$3-6,$G121)</f>
        <v>B00000</v>
      </c>
      <c r="CL121" s="280" t="str" cm="1">
        <f t="array" aca="1" ref="CL121" ca="1">INDEX(コード化!$CG$5:$CQ$110,CL$3-6,$G121)</f>
        <v>B00000</v>
      </c>
      <c r="CM121" s="280" t="str" cm="1">
        <f t="array" aca="1" ref="CM121" ca="1">INDEX(コード化!$CG$5:$CQ$110,CM$3-6,$G121)</f>
        <v>B00000</v>
      </c>
      <c r="CN121" s="280" t="str" cm="1">
        <f t="array" aca="1" ref="CN121" ca="1">INDEX(コード化!$CG$5:$CQ$110,CN$3-6,$G121)</f>
        <v>B00000</v>
      </c>
      <c r="CO121" s="280" t="str" cm="1">
        <f t="array" aca="1" ref="CO121" ca="1">INDEX(コード化!$CG$5:$CQ$110,CO$3-6,$G121)</f>
        <v>B00000</v>
      </c>
      <c r="CP121" s="280" t="str" cm="1">
        <f t="array" aca="1" ref="CP121" ca="1">INDEX(コード化!$CG$5:$CQ$110,CP$3-6,$G121)</f>
        <v>B00000</v>
      </c>
      <c r="CQ121" s="280" t="str" cm="1">
        <f t="array" aca="1" ref="CQ121" ca="1">INDEX(コード化!$CG$5:$CQ$110,CQ$3-6,$G121)</f>
        <v>B00000</v>
      </c>
      <c r="CR121" s="280" t="str" cm="1">
        <f t="array" aca="1" ref="CR121" ca="1">INDEX(コード化!$CG$5:$CQ$110,CR$3-6,$G121)</f>
        <v>B00000</v>
      </c>
      <c r="CS121" s="280" t="str" cm="1">
        <f t="array" aca="1" ref="CS121" ca="1">INDEX(コード化!$CG$5:$CQ$110,CS$3-6,$G121)</f>
        <v>B00000</v>
      </c>
      <c r="CT121" s="280" t="str" cm="1">
        <f t="array" aca="1" ref="CT121" ca="1">INDEX(コード化!$CG$5:$CQ$110,CT$3-6,$G121)</f>
        <v>B00000</v>
      </c>
      <c r="CU121" s="280" t="str" cm="1">
        <f t="array" aca="1" ref="CU121" ca="1">INDEX(コード化!$CG$5:$CQ$110,CU$3-6,$G121)</f>
        <v>B00000</v>
      </c>
      <c r="CV121" s="280" t="str" cm="1">
        <f t="array" aca="1" ref="CV121" ca="1">INDEX(コード化!$CG$5:$CQ$110,CV$3-6,$G121)</f>
        <v>B00000</v>
      </c>
      <c r="CW121" s="280" t="str" cm="1">
        <f t="array" aca="1" ref="CW121" ca="1">INDEX(コード化!$CG$5:$CQ$110,CW$3-6,$G121)</f>
        <v>B00000</v>
      </c>
      <c r="CX121" s="280" t="str" cm="1">
        <f t="array" aca="1" ref="CX121" ca="1">INDEX(コード化!$CG$5:$CQ$110,CX$3-6,$G121)</f>
        <v>B00000</v>
      </c>
      <c r="CY121" s="280" t="str" cm="1">
        <f t="array" aca="1" ref="CY121" ca="1">INDEX(コード化!$CG$5:$CQ$110,CY$3-6,$G121)</f>
        <v>B00000</v>
      </c>
      <c r="CZ121" s="280" t="str" cm="1">
        <f t="array" aca="1" ref="CZ121" ca="1">INDEX(コード化!$CG$5:$CQ$110,CZ$3-6,$G121)</f>
        <v>B00000</v>
      </c>
      <c r="DA121" s="280" t="str" cm="1">
        <f t="array" aca="1" ref="DA121" ca="1">INDEX(コード化!$CG$5:$CQ$110,DA$3-6,$G121)</f>
        <v>B00000</v>
      </c>
      <c r="DB121" s="280" t="str" cm="1">
        <f t="array" aca="1" ref="DB121" ca="1">INDEX(コード化!$CG$5:$CQ$110,DB$3-6,$G121)</f>
        <v>B00000</v>
      </c>
      <c r="DC121" s="280" t="str" cm="1">
        <f t="array" aca="1" ref="DC121" ca="1">INDEX(コード化!$CG$5:$CQ$110,DC$3-6,$G121)</f>
        <v>B00000</v>
      </c>
      <c r="DD121" s="280" t="str" cm="1">
        <f t="array" aca="1" ref="DD121" ca="1">INDEX(コード化!$CG$5:$CQ$110,DD$3-6,$G121)</f>
        <v>B00000</v>
      </c>
      <c r="DE121" s="280" t="str" cm="1">
        <f t="array" aca="1" ref="DE121" ca="1">INDEX(コード化!$CG$5:$CQ$110,DE$3-6,$G121)</f>
        <v>B00000</v>
      </c>
      <c r="DF121" s="280" t="str" cm="1">
        <f t="array" aca="1" ref="DF121" ca="1">INDEX(コード化!$CG$5:$CQ$110,DF$3-6,$G121)</f>
        <v>B00000</v>
      </c>
      <c r="DG121" s="280" t="str" cm="1">
        <f t="array" aca="1" ref="DG121" ca="1">INDEX(コード化!$CG$5:$CQ$110,DG$3-6,$G121)</f>
        <v>B00000</v>
      </c>
      <c r="DH121" s="280" t="str" cm="1">
        <f t="array" aca="1" ref="DH121" ca="1">INDEX(コード化!$CG$5:$CQ$110,DH$3-6,$G121)</f>
        <v>B00000</v>
      </c>
      <c r="DI121" s="280" t="str" cm="1">
        <f t="array" aca="1" ref="DI121" ca="1">INDEX(コード化!$CG$5:$CQ$110,DI$3-6,$G121)</f>
        <v>B00000</v>
      </c>
      <c r="DK121" s="80">
        <f>IF(MID(H121,2,1)="1",1,0)</f>
        <v>0</v>
      </c>
      <c r="DL121" s="80">
        <f t="shared" ref="DL121:FW121" si="94">IF(MID(I121,2,1)="1",1,0)</f>
        <v>0</v>
      </c>
      <c r="DM121" s="80">
        <f t="shared" si="94"/>
        <v>0</v>
      </c>
      <c r="DN121" s="80">
        <f t="shared" si="94"/>
        <v>0</v>
      </c>
      <c r="DO121" s="80">
        <f t="shared" si="94"/>
        <v>0</v>
      </c>
      <c r="DP121" s="80">
        <f t="shared" si="94"/>
        <v>0</v>
      </c>
      <c r="DQ121" s="80">
        <f t="shared" ca="1" si="94"/>
        <v>0</v>
      </c>
      <c r="DR121" s="80">
        <f t="shared" ca="1" si="94"/>
        <v>0</v>
      </c>
      <c r="DS121" s="80">
        <f t="shared" ca="1" si="94"/>
        <v>0</v>
      </c>
      <c r="DT121" s="80">
        <f t="shared" ca="1" si="94"/>
        <v>0</v>
      </c>
      <c r="DU121" s="80">
        <f t="shared" ca="1" si="94"/>
        <v>0</v>
      </c>
      <c r="DV121" s="80">
        <f t="shared" ca="1" si="94"/>
        <v>0</v>
      </c>
      <c r="DW121" s="80">
        <f t="shared" ca="1" si="94"/>
        <v>0</v>
      </c>
      <c r="DX121" s="80">
        <f t="shared" ca="1" si="94"/>
        <v>0</v>
      </c>
      <c r="DY121" s="80">
        <f t="shared" ca="1" si="94"/>
        <v>0</v>
      </c>
      <c r="DZ121" s="80">
        <f t="shared" ca="1" si="94"/>
        <v>0</v>
      </c>
      <c r="EA121" s="80">
        <f t="shared" ca="1" si="94"/>
        <v>0</v>
      </c>
      <c r="EB121" s="80">
        <f t="shared" ca="1" si="94"/>
        <v>0</v>
      </c>
      <c r="EC121" s="80">
        <f t="shared" ca="1" si="94"/>
        <v>0</v>
      </c>
      <c r="ED121" s="80">
        <f t="shared" ca="1" si="94"/>
        <v>0</v>
      </c>
      <c r="EE121" s="80">
        <f t="shared" ca="1" si="94"/>
        <v>0</v>
      </c>
      <c r="EF121" s="80">
        <f t="shared" ca="1" si="94"/>
        <v>0</v>
      </c>
      <c r="EG121" s="80">
        <f t="shared" ca="1" si="94"/>
        <v>0</v>
      </c>
      <c r="EH121" s="80">
        <f t="shared" ca="1" si="94"/>
        <v>0</v>
      </c>
      <c r="EI121" s="80">
        <f t="shared" ca="1" si="94"/>
        <v>0</v>
      </c>
      <c r="EJ121" s="80">
        <f t="shared" ca="1" si="94"/>
        <v>0</v>
      </c>
      <c r="EK121" s="80">
        <f t="shared" ca="1" si="94"/>
        <v>0</v>
      </c>
      <c r="EL121" s="80">
        <f t="shared" ca="1" si="94"/>
        <v>0</v>
      </c>
      <c r="EM121" s="80">
        <f t="shared" ca="1" si="94"/>
        <v>0</v>
      </c>
      <c r="EN121" s="80">
        <f t="shared" ca="1" si="94"/>
        <v>0</v>
      </c>
      <c r="EO121" s="80">
        <f t="shared" ca="1" si="94"/>
        <v>0</v>
      </c>
      <c r="EP121" s="80">
        <f t="shared" ca="1" si="94"/>
        <v>0</v>
      </c>
      <c r="EQ121" s="80">
        <f t="shared" ca="1" si="94"/>
        <v>0</v>
      </c>
      <c r="ER121" s="80">
        <f t="shared" ca="1" si="94"/>
        <v>0</v>
      </c>
      <c r="ES121" s="80">
        <f t="shared" ca="1" si="94"/>
        <v>0</v>
      </c>
      <c r="ET121" s="80">
        <f t="shared" ca="1" si="94"/>
        <v>0</v>
      </c>
      <c r="EU121" s="80">
        <f t="shared" ca="1" si="94"/>
        <v>0</v>
      </c>
      <c r="EV121" s="80">
        <f t="shared" ca="1" si="94"/>
        <v>0</v>
      </c>
      <c r="EW121" s="80">
        <f t="shared" ca="1" si="94"/>
        <v>0</v>
      </c>
      <c r="EX121" s="80">
        <f t="shared" ca="1" si="94"/>
        <v>0</v>
      </c>
      <c r="EY121" s="80">
        <f t="shared" ca="1" si="94"/>
        <v>0</v>
      </c>
      <c r="EZ121" s="80">
        <f t="shared" ca="1" si="94"/>
        <v>0</v>
      </c>
      <c r="FA121" s="80">
        <f t="shared" ca="1" si="94"/>
        <v>0</v>
      </c>
      <c r="FB121" s="80">
        <f t="shared" ca="1" si="94"/>
        <v>0</v>
      </c>
      <c r="FC121" s="80">
        <f t="shared" ca="1" si="94"/>
        <v>0</v>
      </c>
      <c r="FD121" s="80">
        <f t="shared" ca="1" si="94"/>
        <v>0</v>
      </c>
      <c r="FE121" s="80">
        <f t="shared" ca="1" si="94"/>
        <v>0</v>
      </c>
      <c r="FF121" s="80">
        <f t="shared" ca="1" si="94"/>
        <v>0</v>
      </c>
      <c r="FG121" s="80">
        <f t="shared" ca="1" si="94"/>
        <v>0</v>
      </c>
      <c r="FH121" s="80">
        <f t="shared" ca="1" si="94"/>
        <v>0</v>
      </c>
      <c r="FI121" s="80">
        <f t="shared" ca="1" si="94"/>
        <v>0</v>
      </c>
      <c r="FJ121" s="80">
        <f t="shared" ca="1" si="94"/>
        <v>0</v>
      </c>
      <c r="FK121" s="80">
        <f t="shared" ca="1" si="94"/>
        <v>0</v>
      </c>
      <c r="FL121" s="80">
        <f t="shared" ca="1" si="94"/>
        <v>0</v>
      </c>
      <c r="FM121" s="80">
        <f t="shared" ca="1" si="94"/>
        <v>0</v>
      </c>
      <c r="FN121" s="80">
        <f t="shared" ca="1" si="94"/>
        <v>0</v>
      </c>
      <c r="FO121" s="80">
        <f t="shared" ca="1" si="94"/>
        <v>0</v>
      </c>
      <c r="FP121" s="80">
        <f t="shared" ca="1" si="94"/>
        <v>0</v>
      </c>
      <c r="FQ121" s="80">
        <f t="shared" ca="1" si="94"/>
        <v>0</v>
      </c>
      <c r="FR121" s="80">
        <f t="shared" ca="1" si="94"/>
        <v>0</v>
      </c>
      <c r="FS121" s="80">
        <f t="shared" ca="1" si="94"/>
        <v>0</v>
      </c>
      <c r="FT121" s="80">
        <f t="shared" ca="1" si="94"/>
        <v>0</v>
      </c>
      <c r="FU121" s="80">
        <f t="shared" ca="1" si="94"/>
        <v>0</v>
      </c>
      <c r="FV121" s="80">
        <f t="shared" ca="1" si="94"/>
        <v>0</v>
      </c>
      <c r="FW121" s="80">
        <f t="shared" ca="1" si="94"/>
        <v>0</v>
      </c>
      <c r="FX121" s="80">
        <f t="shared" ref="FX121:HL121" ca="1" si="95">IF(MID(BU121,2,1)="1",1,0)</f>
        <v>0</v>
      </c>
      <c r="FY121" s="80">
        <f t="shared" ca="1" si="95"/>
        <v>0</v>
      </c>
      <c r="FZ121" s="80">
        <f t="shared" ca="1" si="95"/>
        <v>0</v>
      </c>
      <c r="GA121" s="80">
        <f t="shared" ca="1" si="95"/>
        <v>0</v>
      </c>
      <c r="GB121" s="80">
        <f t="shared" ca="1" si="95"/>
        <v>0</v>
      </c>
      <c r="GC121" s="80">
        <f t="shared" ca="1" si="95"/>
        <v>0</v>
      </c>
      <c r="GD121" s="80">
        <f t="shared" ca="1" si="95"/>
        <v>0</v>
      </c>
      <c r="GE121" s="80">
        <f t="shared" ca="1" si="95"/>
        <v>0</v>
      </c>
      <c r="GF121" s="80">
        <f t="shared" ca="1" si="95"/>
        <v>0</v>
      </c>
      <c r="GG121" s="80">
        <f t="shared" ca="1" si="95"/>
        <v>0</v>
      </c>
      <c r="GH121" s="80">
        <f t="shared" ca="1" si="95"/>
        <v>0</v>
      </c>
      <c r="GI121" s="80">
        <f t="shared" ca="1" si="95"/>
        <v>0</v>
      </c>
      <c r="GJ121" s="80">
        <f t="shared" ca="1" si="95"/>
        <v>0</v>
      </c>
      <c r="GK121" s="80">
        <f t="shared" ca="1" si="95"/>
        <v>0</v>
      </c>
      <c r="GL121" s="80">
        <f t="shared" ca="1" si="95"/>
        <v>0</v>
      </c>
      <c r="GM121" s="80">
        <f t="shared" ca="1" si="95"/>
        <v>0</v>
      </c>
      <c r="GN121" s="80">
        <f t="shared" ca="1" si="95"/>
        <v>0</v>
      </c>
      <c r="GO121" s="80">
        <f t="shared" ca="1" si="95"/>
        <v>0</v>
      </c>
      <c r="GP121" s="80">
        <f t="shared" ca="1" si="95"/>
        <v>0</v>
      </c>
      <c r="GQ121" s="80">
        <f t="shared" ca="1" si="95"/>
        <v>0</v>
      </c>
      <c r="GR121" s="80">
        <f t="shared" ca="1" si="95"/>
        <v>0</v>
      </c>
      <c r="GS121" s="80">
        <f t="shared" ca="1" si="95"/>
        <v>0</v>
      </c>
      <c r="GT121" s="80">
        <f t="shared" ca="1" si="95"/>
        <v>0</v>
      </c>
      <c r="GU121" s="80">
        <f t="shared" ca="1" si="95"/>
        <v>0</v>
      </c>
      <c r="GV121" s="80">
        <f t="shared" ca="1" si="95"/>
        <v>0</v>
      </c>
      <c r="GW121" s="80">
        <f t="shared" ca="1" si="95"/>
        <v>0</v>
      </c>
      <c r="GX121" s="80">
        <f t="shared" ca="1" si="95"/>
        <v>0</v>
      </c>
      <c r="GY121" s="80">
        <f t="shared" ca="1" si="95"/>
        <v>0</v>
      </c>
      <c r="GZ121" s="80">
        <f t="shared" ca="1" si="95"/>
        <v>0</v>
      </c>
      <c r="HA121" s="80">
        <f t="shared" ca="1" si="95"/>
        <v>0</v>
      </c>
      <c r="HB121" s="80">
        <f t="shared" ca="1" si="95"/>
        <v>0</v>
      </c>
      <c r="HC121" s="80">
        <f t="shared" ca="1" si="95"/>
        <v>0</v>
      </c>
      <c r="HD121" s="80">
        <f t="shared" ca="1" si="95"/>
        <v>0</v>
      </c>
      <c r="HE121" s="80">
        <f t="shared" ca="1" si="95"/>
        <v>0</v>
      </c>
      <c r="HF121" s="80">
        <f t="shared" ca="1" si="95"/>
        <v>0</v>
      </c>
      <c r="HG121" s="80">
        <f t="shared" ca="1" si="95"/>
        <v>0</v>
      </c>
      <c r="HH121" s="80">
        <f t="shared" ca="1" si="95"/>
        <v>0</v>
      </c>
      <c r="HI121" s="80">
        <f t="shared" ca="1" si="95"/>
        <v>0</v>
      </c>
      <c r="HJ121" s="80">
        <f t="shared" ca="1" si="95"/>
        <v>0</v>
      </c>
      <c r="HK121" s="80">
        <f t="shared" ca="1" si="95"/>
        <v>0</v>
      </c>
      <c r="HL121" s="80">
        <f t="shared" ca="1" si="95"/>
        <v>0</v>
      </c>
    </row>
    <row r="122" spans="1:220" s="80" customFormat="1" ht="39" x14ac:dyDescent="0.2">
      <c r="A122" s="268">
        <v>125</v>
      </c>
      <c r="B122" s="269" t="s">
        <v>2458</v>
      </c>
      <c r="C122" s="269" t="s">
        <v>2535</v>
      </c>
      <c r="D122" s="270" t="s">
        <v>2536</v>
      </c>
      <c r="E122" s="250"/>
      <c r="G122" s="80">
        <v>11</v>
      </c>
      <c r="H122" s="280" t="str" cm="1">
        <f t="array" ref="H122">INDEX(コード化!$CG$5:$CQ$110,H$3-6,$G122)</f>
        <v>B00000</v>
      </c>
      <c r="I122" s="280" t="str" cm="1">
        <f t="array" ref="I122">INDEX(コード化!$CG$5:$CQ$110,I$3-6,$G122)</f>
        <v>B00000</v>
      </c>
      <c r="J122" s="280" t="str" cm="1">
        <f t="array" ref="J122">INDEX(コード化!$CG$5:$CQ$110,J$3-6,$G122)</f>
        <v>B00000</v>
      </c>
      <c r="K122" s="280" t="str" cm="1">
        <f t="array" ref="K122">INDEX(コード化!$CG$5:$CQ$110,K$3-6,$G122)</f>
        <v>B00000</v>
      </c>
      <c r="L122" s="280" t="str" cm="1">
        <f t="array" ref="L122">INDEX(コード化!$CG$5:$CQ$110,L$3-6,$G122)</f>
        <v>B00000</v>
      </c>
      <c r="M122" s="280" t="str" cm="1">
        <f t="array" ref="M122">INDEX(コード化!$CG$5:$CQ$110,M$3-6,$G122)</f>
        <v>B00000</v>
      </c>
      <c r="N122" s="280" t="str" cm="1">
        <f t="array" aca="1" ref="N122" ca="1">INDEX(コード化!$CG$5:$CQ$110,N$3-6,$G122)</f>
        <v>B00000</v>
      </c>
      <c r="O122" s="280" t="str" cm="1">
        <f t="array" aca="1" ref="O122" ca="1">INDEX(コード化!$CG$5:$CQ$110,O$3-6,$G122)</f>
        <v>B00000</v>
      </c>
      <c r="P122" s="280" t="str" cm="1">
        <f t="array" aca="1" ref="P122" ca="1">INDEX(コード化!$CG$5:$CQ$110,P$3-6,$G122)</f>
        <v>B00000</v>
      </c>
      <c r="Q122" s="280" t="str" cm="1">
        <f t="array" aca="1" ref="Q122" ca="1">INDEX(コード化!$CG$5:$CQ$110,Q$3-6,$G122)</f>
        <v>B00000</v>
      </c>
      <c r="R122" s="280" t="str" cm="1">
        <f t="array" aca="1" ref="R122" ca="1">INDEX(コード化!$CG$5:$CQ$110,R$3-6,$G122)</f>
        <v>B00000</v>
      </c>
      <c r="S122" s="280" t="str" cm="1">
        <f t="array" aca="1" ref="S122" ca="1">INDEX(コード化!$CG$5:$CQ$110,S$3-6,$G122)</f>
        <v>B00000</v>
      </c>
      <c r="T122" s="280" t="str" cm="1">
        <f t="array" aca="1" ref="T122" ca="1">INDEX(コード化!$CG$5:$CQ$110,T$3-6,$G122)</f>
        <v>B00000</v>
      </c>
      <c r="U122" s="280" t="str" cm="1">
        <f t="array" aca="1" ref="U122" ca="1">INDEX(コード化!$CG$5:$CQ$110,U$3-6,$G122)</f>
        <v>B00000</v>
      </c>
      <c r="V122" s="280" t="str" cm="1">
        <f t="array" aca="1" ref="V122" ca="1">INDEX(コード化!$CG$5:$CQ$110,V$3-6,$G122)</f>
        <v>B00000</v>
      </c>
      <c r="W122" s="280" t="str" cm="1">
        <f t="array" aca="1" ref="W122" ca="1">INDEX(コード化!$CG$5:$CQ$110,W$3-6,$G122)</f>
        <v>B00000</v>
      </c>
      <c r="X122" s="280" t="str" cm="1">
        <f t="array" aca="1" ref="X122" ca="1">INDEX(コード化!$CG$5:$CQ$110,X$3-6,$G122)</f>
        <v>B00000</v>
      </c>
      <c r="Y122" s="280" t="str" cm="1">
        <f t="array" aca="1" ref="Y122" ca="1">INDEX(コード化!$CG$5:$CQ$110,Y$3-6,$G122)</f>
        <v>B00000</v>
      </c>
      <c r="Z122" s="280" t="str" cm="1">
        <f t="array" aca="1" ref="Z122" ca="1">INDEX(コード化!$CG$5:$CQ$110,Z$3-6,$G122)</f>
        <v>B00000</v>
      </c>
      <c r="AA122" s="280" t="str" cm="1">
        <f t="array" aca="1" ref="AA122" ca="1">INDEX(コード化!$CG$5:$CQ$110,AA$3-6,$G122)</f>
        <v>B00000</v>
      </c>
      <c r="AB122" s="280" t="str" cm="1">
        <f t="array" aca="1" ref="AB122" ca="1">INDEX(コード化!$CG$5:$CQ$110,AB$3-6,$G122)</f>
        <v>B00000</v>
      </c>
      <c r="AC122" s="280" t="str" cm="1">
        <f t="array" aca="1" ref="AC122" ca="1">INDEX(コード化!$CG$5:$CQ$110,AC$3-6,$G122)</f>
        <v>B00000</v>
      </c>
      <c r="AD122" s="280" t="str" cm="1">
        <f t="array" aca="1" ref="AD122" ca="1">INDEX(コード化!$CG$5:$CQ$110,AD$3-6,$G122)</f>
        <v>B00000</v>
      </c>
      <c r="AE122" s="280" t="str" cm="1">
        <f t="array" aca="1" ref="AE122" ca="1">INDEX(コード化!$CG$5:$CQ$110,AE$3-6,$G122)</f>
        <v>B00000</v>
      </c>
      <c r="AF122" s="280" t="str" cm="1">
        <f t="array" aca="1" ref="AF122" ca="1">INDEX(コード化!$CG$5:$CQ$110,AF$3-6,$G122)</f>
        <v>B00000</v>
      </c>
      <c r="AG122" s="280" t="str" cm="1">
        <f t="array" aca="1" ref="AG122" ca="1">INDEX(コード化!$CG$5:$CQ$110,AG$3-6,$G122)</f>
        <v>B00000</v>
      </c>
      <c r="AH122" s="280" t="str" cm="1">
        <f t="array" aca="1" ref="AH122" ca="1">INDEX(コード化!$CG$5:$CQ$110,AH$3-6,$G122)</f>
        <v>B00000</v>
      </c>
      <c r="AI122" s="280" t="str" cm="1">
        <f t="array" aca="1" ref="AI122" ca="1">INDEX(コード化!$CG$5:$CQ$110,AI$3-6,$G122)</f>
        <v>B00000</v>
      </c>
      <c r="AJ122" s="280" t="str" cm="1">
        <f t="array" aca="1" ref="AJ122" ca="1">INDEX(コード化!$CG$5:$CQ$110,AJ$3-6,$G122)</f>
        <v>B00000</v>
      </c>
      <c r="AK122" s="280" t="str" cm="1">
        <f t="array" aca="1" ref="AK122" ca="1">INDEX(コード化!$CG$5:$CQ$110,AK$3-6,$G122)</f>
        <v>B00000</v>
      </c>
      <c r="AL122" s="280" t="str" cm="1">
        <f t="array" aca="1" ref="AL122" ca="1">INDEX(コード化!$CG$5:$CQ$110,AL$3-6,$G122)</f>
        <v>B00000</v>
      </c>
      <c r="AM122" s="280" t="str" cm="1">
        <f t="array" aca="1" ref="AM122" ca="1">INDEX(コード化!$CG$5:$CQ$110,AM$3-6,$G122)</f>
        <v>B00000</v>
      </c>
      <c r="AN122" s="280" t="str" cm="1">
        <f t="array" aca="1" ref="AN122" ca="1">INDEX(コード化!$CG$5:$CQ$110,AN$3-6,$G122)</f>
        <v>B00000</v>
      </c>
      <c r="AO122" s="280" t="str" cm="1">
        <f t="array" aca="1" ref="AO122" ca="1">INDEX(コード化!$CG$5:$CQ$110,AO$3-6,$G122)</f>
        <v>B00000</v>
      </c>
      <c r="AP122" s="280" t="str" cm="1">
        <f t="array" aca="1" ref="AP122" ca="1">INDEX(コード化!$CG$5:$CQ$110,AP$3-6,$G122)</f>
        <v>B00000</v>
      </c>
      <c r="AQ122" s="280" t="str" cm="1">
        <f t="array" aca="1" ref="AQ122" ca="1">INDEX(コード化!$CG$5:$CQ$110,AQ$3-6,$G122)</f>
        <v>B00000</v>
      </c>
      <c r="AR122" s="280" t="str" cm="1">
        <f t="array" aca="1" ref="AR122" ca="1">INDEX(コード化!$CG$5:$CQ$110,AR$3-6,$G122)</f>
        <v>B00000</v>
      </c>
      <c r="AS122" s="280" t="str" cm="1">
        <f t="array" aca="1" ref="AS122" ca="1">INDEX(コード化!$CG$5:$CQ$110,AS$3-6,$G122)</f>
        <v>B00000</v>
      </c>
      <c r="AT122" s="280" t="str" cm="1">
        <f t="array" aca="1" ref="AT122" ca="1">INDEX(コード化!$CG$5:$CQ$110,AT$3-6,$G122)</f>
        <v>B00000</v>
      </c>
      <c r="AU122" s="280" t="str" cm="1">
        <f t="array" aca="1" ref="AU122" ca="1">INDEX(コード化!$CG$5:$CQ$110,AU$3-6,$G122)</f>
        <v>B00000</v>
      </c>
      <c r="AV122" s="280" t="str" cm="1">
        <f t="array" aca="1" ref="AV122" ca="1">INDEX(コード化!$CG$5:$CQ$110,AV$3-6,$G122)</f>
        <v>B00000</v>
      </c>
      <c r="AW122" s="280" t="str" cm="1">
        <f t="array" aca="1" ref="AW122" ca="1">INDEX(コード化!$CG$5:$CQ$110,AW$3-6,$G122)</f>
        <v>B00000</v>
      </c>
      <c r="AX122" s="280" t="str" cm="1">
        <f t="array" aca="1" ref="AX122" ca="1">INDEX(コード化!$CG$5:$CQ$110,AX$3-6,$G122)</f>
        <v>B00000</v>
      </c>
      <c r="AY122" s="280" t="str" cm="1">
        <f t="array" aca="1" ref="AY122" ca="1">INDEX(コード化!$CG$5:$CQ$110,AY$3-6,$G122)</f>
        <v>B00000</v>
      </c>
      <c r="AZ122" s="280" t="str" cm="1">
        <f t="array" aca="1" ref="AZ122" ca="1">INDEX(コード化!$CG$5:$CQ$110,AZ$3-6,$G122)</f>
        <v>B00000</v>
      </c>
      <c r="BA122" s="280" t="str" cm="1">
        <f t="array" aca="1" ref="BA122" ca="1">INDEX(コード化!$CG$5:$CQ$110,BA$3-6,$G122)</f>
        <v>B00000</v>
      </c>
      <c r="BB122" s="280" t="str" cm="1">
        <f t="array" aca="1" ref="BB122" ca="1">INDEX(コード化!$CG$5:$CQ$110,BB$3-6,$G122)</f>
        <v>B00000</v>
      </c>
      <c r="BC122" s="280" t="str" cm="1">
        <f t="array" aca="1" ref="BC122" ca="1">INDEX(コード化!$CG$5:$CQ$110,BC$3-6,$G122)</f>
        <v>B00000</v>
      </c>
      <c r="BD122" s="280" t="str" cm="1">
        <f t="array" aca="1" ref="BD122" ca="1">INDEX(コード化!$CG$5:$CQ$110,BD$3-6,$G122)</f>
        <v>B00000</v>
      </c>
      <c r="BE122" s="280" t="str" cm="1">
        <f t="array" aca="1" ref="BE122" ca="1">INDEX(コード化!$CG$5:$CQ$110,BE$3-6,$G122)</f>
        <v>B00000</v>
      </c>
      <c r="BF122" s="280" t="str" cm="1">
        <f t="array" aca="1" ref="BF122" ca="1">INDEX(コード化!$CG$5:$CQ$110,BF$3-6,$G122)</f>
        <v>B00000</v>
      </c>
      <c r="BG122" s="280" t="str" cm="1">
        <f t="array" aca="1" ref="BG122" ca="1">INDEX(コード化!$CG$5:$CQ$110,BG$3-6,$G122)</f>
        <v>B00000</v>
      </c>
      <c r="BH122" s="280" t="str" cm="1">
        <f t="array" aca="1" ref="BH122" ca="1">INDEX(コード化!$CG$5:$CQ$110,BH$3-6,$G122)</f>
        <v>B00000</v>
      </c>
      <c r="BI122" s="280" t="str" cm="1">
        <f t="array" aca="1" ref="BI122" ca="1">INDEX(コード化!$CG$5:$CQ$110,BI$3-6,$G122)</f>
        <v>B00000</v>
      </c>
      <c r="BJ122" s="280" t="str" cm="1">
        <f t="array" aca="1" ref="BJ122" ca="1">INDEX(コード化!$CG$5:$CQ$110,BJ$3-6,$G122)</f>
        <v>B00000</v>
      </c>
      <c r="BK122" s="280" t="str" cm="1">
        <f t="array" aca="1" ref="BK122" ca="1">INDEX(コード化!$CG$5:$CQ$110,BK$3-6,$G122)</f>
        <v>B00000</v>
      </c>
      <c r="BL122" s="280" t="str" cm="1">
        <f t="array" aca="1" ref="BL122" ca="1">INDEX(コード化!$CG$5:$CQ$110,BL$3-6,$G122)</f>
        <v>B00000</v>
      </c>
      <c r="BM122" s="280" t="str" cm="1">
        <f t="array" aca="1" ref="BM122" ca="1">INDEX(コード化!$CG$5:$CQ$110,BM$3-6,$G122)</f>
        <v>B00000</v>
      </c>
      <c r="BN122" s="280" t="str" cm="1">
        <f t="array" aca="1" ref="BN122" ca="1">INDEX(コード化!$CG$5:$CQ$110,BN$3-6,$G122)</f>
        <v>B00000</v>
      </c>
      <c r="BO122" s="280" t="str" cm="1">
        <f t="array" aca="1" ref="BO122" ca="1">INDEX(コード化!$CG$5:$CQ$110,BO$3-6,$G122)</f>
        <v>B00000</v>
      </c>
      <c r="BP122" s="280" t="str" cm="1">
        <f t="array" aca="1" ref="BP122" ca="1">INDEX(コード化!$CG$5:$CQ$110,BP$3-6,$G122)</f>
        <v>B00000</v>
      </c>
      <c r="BQ122" s="280" t="str" cm="1">
        <f t="array" aca="1" ref="BQ122" ca="1">INDEX(コード化!$CG$5:$CQ$110,BQ$3-6,$G122)</f>
        <v>B00000</v>
      </c>
      <c r="BR122" s="280" t="str" cm="1">
        <f t="array" aca="1" ref="BR122" ca="1">INDEX(コード化!$CG$5:$CQ$110,BR$3-6,$G122)</f>
        <v>B00000</v>
      </c>
      <c r="BS122" s="280" t="str" cm="1">
        <f t="array" aca="1" ref="BS122" ca="1">INDEX(コード化!$CG$5:$CQ$110,BS$3-6,$G122)</f>
        <v>B00000</v>
      </c>
      <c r="BT122" s="280" t="str" cm="1">
        <f t="array" aca="1" ref="BT122" ca="1">INDEX(コード化!$CG$5:$CQ$110,BT$3-6,$G122)</f>
        <v>B00000</v>
      </c>
      <c r="BU122" s="280" t="str" cm="1">
        <f t="array" aca="1" ref="BU122" ca="1">INDEX(コード化!$CG$5:$CQ$110,BU$3-6,$G122)</f>
        <v>B00000</v>
      </c>
      <c r="BV122" s="280" t="str" cm="1">
        <f t="array" aca="1" ref="BV122" ca="1">INDEX(コード化!$CG$5:$CQ$110,BV$3-6,$G122)</f>
        <v>B00000</v>
      </c>
      <c r="BW122" s="280" t="str" cm="1">
        <f t="array" aca="1" ref="BW122" ca="1">INDEX(コード化!$CG$5:$CQ$110,BW$3-6,$G122)</f>
        <v>B00000</v>
      </c>
      <c r="BX122" s="280" t="str" cm="1">
        <f t="array" aca="1" ref="BX122" ca="1">INDEX(コード化!$CG$5:$CQ$110,BX$3-6,$G122)</f>
        <v>B00000</v>
      </c>
      <c r="BY122" s="280" t="str" cm="1">
        <f t="array" aca="1" ref="BY122" ca="1">INDEX(コード化!$CG$5:$CQ$110,BY$3-6,$G122)</f>
        <v>B00000</v>
      </c>
      <c r="BZ122" s="280" t="str" cm="1">
        <f t="array" aca="1" ref="BZ122" ca="1">INDEX(コード化!$CG$5:$CQ$110,BZ$3-6,$G122)</f>
        <v>B00000</v>
      </c>
      <c r="CA122" s="280" t="str" cm="1">
        <f t="array" aca="1" ref="CA122" ca="1">INDEX(コード化!$CG$5:$CQ$110,CA$3-6,$G122)</f>
        <v>B00000</v>
      </c>
      <c r="CB122" s="280" t="str" cm="1">
        <f t="array" aca="1" ref="CB122" ca="1">INDEX(コード化!$CG$5:$CQ$110,CB$3-6,$G122)</f>
        <v>B00000</v>
      </c>
      <c r="CC122" s="280" t="str" cm="1">
        <f t="array" aca="1" ref="CC122" ca="1">INDEX(コード化!$CG$5:$CQ$110,CC$3-6,$G122)</f>
        <v>B00000</v>
      </c>
      <c r="CD122" s="280" t="str" cm="1">
        <f t="array" aca="1" ref="CD122" ca="1">INDEX(コード化!$CG$5:$CQ$110,CD$3-6,$G122)</f>
        <v>B00000</v>
      </c>
      <c r="CE122" s="280" t="str" cm="1">
        <f t="array" aca="1" ref="CE122" ca="1">INDEX(コード化!$CG$5:$CQ$110,CE$3-6,$G122)</f>
        <v>B00000</v>
      </c>
      <c r="CF122" s="280" t="str" cm="1">
        <f t="array" aca="1" ref="CF122" ca="1">INDEX(コード化!$CG$5:$CQ$110,CF$3-6,$G122)</f>
        <v>B00000</v>
      </c>
      <c r="CG122" s="280" t="str" cm="1">
        <f t="array" aca="1" ref="CG122" ca="1">INDEX(コード化!$CG$5:$CQ$110,CG$3-6,$G122)</f>
        <v>B00000</v>
      </c>
      <c r="CH122" s="280" t="str" cm="1">
        <f t="array" aca="1" ref="CH122" ca="1">INDEX(コード化!$CG$5:$CQ$110,CH$3-6,$G122)</f>
        <v>B00000</v>
      </c>
      <c r="CI122" s="280" t="str" cm="1">
        <f t="array" aca="1" ref="CI122" ca="1">INDEX(コード化!$CG$5:$CQ$110,CI$3-6,$G122)</f>
        <v>B00000</v>
      </c>
      <c r="CJ122" s="280" t="str" cm="1">
        <f t="array" aca="1" ref="CJ122" ca="1">INDEX(コード化!$CG$5:$CQ$110,CJ$3-6,$G122)</f>
        <v>B00000</v>
      </c>
      <c r="CK122" s="280" t="str" cm="1">
        <f t="array" aca="1" ref="CK122" ca="1">INDEX(コード化!$CG$5:$CQ$110,CK$3-6,$G122)</f>
        <v>B00000</v>
      </c>
      <c r="CL122" s="280" t="str" cm="1">
        <f t="array" aca="1" ref="CL122" ca="1">INDEX(コード化!$CG$5:$CQ$110,CL$3-6,$G122)</f>
        <v>B00000</v>
      </c>
      <c r="CM122" s="280" t="str" cm="1">
        <f t="array" aca="1" ref="CM122" ca="1">INDEX(コード化!$CG$5:$CQ$110,CM$3-6,$G122)</f>
        <v>B00000</v>
      </c>
      <c r="CN122" s="280" t="str" cm="1">
        <f t="array" aca="1" ref="CN122" ca="1">INDEX(コード化!$CG$5:$CQ$110,CN$3-6,$G122)</f>
        <v>B00000</v>
      </c>
      <c r="CO122" s="280" t="str" cm="1">
        <f t="array" aca="1" ref="CO122" ca="1">INDEX(コード化!$CG$5:$CQ$110,CO$3-6,$G122)</f>
        <v>B00000</v>
      </c>
      <c r="CP122" s="280" t="str" cm="1">
        <f t="array" aca="1" ref="CP122" ca="1">INDEX(コード化!$CG$5:$CQ$110,CP$3-6,$G122)</f>
        <v>B00000</v>
      </c>
      <c r="CQ122" s="280" t="str" cm="1">
        <f t="array" aca="1" ref="CQ122" ca="1">INDEX(コード化!$CG$5:$CQ$110,CQ$3-6,$G122)</f>
        <v>B00000</v>
      </c>
      <c r="CR122" s="280" t="str" cm="1">
        <f t="array" aca="1" ref="CR122" ca="1">INDEX(コード化!$CG$5:$CQ$110,CR$3-6,$G122)</f>
        <v>B00000</v>
      </c>
      <c r="CS122" s="280" t="str" cm="1">
        <f t="array" aca="1" ref="CS122" ca="1">INDEX(コード化!$CG$5:$CQ$110,CS$3-6,$G122)</f>
        <v>B00000</v>
      </c>
      <c r="CT122" s="280" t="str" cm="1">
        <f t="array" aca="1" ref="CT122" ca="1">INDEX(コード化!$CG$5:$CQ$110,CT$3-6,$G122)</f>
        <v>B00000</v>
      </c>
      <c r="CU122" s="280" t="str" cm="1">
        <f t="array" aca="1" ref="CU122" ca="1">INDEX(コード化!$CG$5:$CQ$110,CU$3-6,$G122)</f>
        <v>B00000</v>
      </c>
      <c r="CV122" s="280" t="str" cm="1">
        <f t="array" aca="1" ref="CV122" ca="1">INDEX(コード化!$CG$5:$CQ$110,CV$3-6,$G122)</f>
        <v>B00000</v>
      </c>
      <c r="CW122" s="280" t="str" cm="1">
        <f t="array" aca="1" ref="CW122" ca="1">INDEX(コード化!$CG$5:$CQ$110,CW$3-6,$G122)</f>
        <v>B00000</v>
      </c>
      <c r="CX122" s="280" t="str" cm="1">
        <f t="array" aca="1" ref="CX122" ca="1">INDEX(コード化!$CG$5:$CQ$110,CX$3-6,$G122)</f>
        <v>B00000</v>
      </c>
      <c r="CY122" s="280" t="str" cm="1">
        <f t="array" aca="1" ref="CY122" ca="1">INDEX(コード化!$CG$5:$CQ$110,CY$3-6,$G122)</f>
        <v>B00000</v>
      </c>
      <c r="CZ122" s="280" t="str" cm="1">
        <f t="array" aca="1" ref="CZ122" ca="1">INDEX(コード化!$CG$5:$CQ$110,CZ$3-6,$G122)</f>
        <v>B00000</v>
      </c>
      <c r="DA122" s="280" t="str" cm="1">
        <f t="array" aca="1" ref="DA122" ca="1">INDEX(コード化!$CG$5:$CQ$110,DA$3-6,$G122)</f>
        <v>B00000</v>
      </c>
      <c r="DB122" s="280" t="str" cm="1">
        <f t="array" aca="1" ref="DB122" ca="1">INDEX(コード化!$CG$5:$CQ$110,DB$3-6,$G122)</f>
        <v>B00000</v>
      </c>
      <c r="DC122" s="280" t="str" cm="1">
        <f t="array" aca="1" ref="DC122" ca="1">INDEX(コード化!$CG$5:$CQ$110,DC$3-6,$G122)</f>
        <v>B00000</v>
      </c>
      <c r="DD122" s="280" t="str" cm="1">
        <f t="array" aca="1" ref="DD122" ca="1">INDEX(コード化!$CG$5:$CQ$110,DD$3-6,$G122)</f>
        <v>B00000</v>
      </c>
      <c r="DE122" s="280" t="str" cm="1">
        <f t="array" aca="1" ref="DE122" ca="1">INDEX(コード化!$CG$5:$CQ$110,DE$3-6,$G122)</f>
        <v>B00000</v>
      </c>
      <c r="DF122" s="280" t="str" cm="1">
        <f t="array" aca="1" ref="DF122" ca="1">INDEX(コード化!$CG$5:$CQ$110,DF$3-6,$G122)</f>
        <v>B00000</v>
      </c>
      <c r="DG122" s="280" t="str" cm="1">
        <f t="array" aca="1" ref="DG122" ca="1">INDEX(コード化!$CG$5:$CQ$110,DG$3-6,$G122)</f>
        <v>B00000</v>
      </c>
      <c r="DH122" s="280" t="str" cm="1">
        <f t="array" aca="1" ref="DH122" ca="1">INDEX(コード化!$CG$5:$CQ$110,DH$3-6,$G122)</f>
        <v>B00000</v>
      </c>
      <c r="DI122" s="280" t="str" cm="1">
        <f t="array" aca="1" ref="DI122" ca="1">INDEX(コード化!$CG$5:$CQ$110,DI$3-6,$G122)</f>
        <v>B00000</v>
      </c>
      <c r="DK122" s="80">
        <f>IF(MID(H122,2,1)="4",1,0)</f>
        <v>0</v>
      </c>
      <c r="DL122" s="80">
        <f t="shared" ref="DL122:FW122" si="96">IF(MID(I122,2,1)="4",1,0)</f>
        <v>0</v>
      </c>
      <c r="DM122" s="80">
        <f t="shared" si="96"/>
        <v>0</v>
      </c>
      <c r="DN122" s="80">
        <f t="shared" si="96"/>
        <v>0</v>
      </c>
      <c r="DO122" s="80">
        <f t="shared" si="96"/>
        <v>0</v>
      </c>
      <c r="DP122" s="80">
        <f t="shared" si="96"/>
        <v>0</v>
      </c>
      <c r="DQ122" s="80">
        <f t="shared" ca="1" si="96"/>
        <v>0</v>
      </c>
      <c r="DR122" s="80">
        <f t="shared" ca="1" si="96"/>
        <v>0</v>
      </c>
      <c r="DS122" s="80">
        <f t="shared" ca="1" si="96"/>
        <v>0</v>
      </c>
      <c r="DT122" s="80">
        <f t="shared" ca="1" si="96"/>
        <v>0</v>
      </c>
      <c r="DU122" s="80">
        <f t="shared" ca="1" si="96"/>
        <v>0</v>
      </c>
      <c r="DV122" s="80">
        <f t="shared" ca="1" si="96"/>
        <v>0</v>
      </c>
      <c r="DW122" s="80">
        <f t="shared" ca="1" si="96"/>
        <v>0</v>
      </c>
      <c r="DX122" s="80">
        <f t="shared" ca="1" si="96"/>
        <v>0</v>
      </c>
      <c r="DY122" s="80">
        <f t="shared" ca="1" si="96"/>
        <v>0</v>
      </c>
      <c r="DZ122" s="80">
        <f t="shared" ca="1" si="96"/>
        <v>0</v>
      </c>
      <c r="EA122" s="80">
        <f t="shared" ca="1" si="96"/>
        <v>0</v>
      </c>
      <c r="EB122" s="80">
        <f t="shared" ca="1" si="96"/>
        <v>0</v>
      </c>
      <c r="EC122" s="80">
        <f t="shared" ca="1" si="96"/>
        <v>0</v>
      </c>
      <c r="ED122" s="80">
        <f t="shared" ca="1" si="96"/>
        <v>0</v>
      </c>
      <c r="EE122" s="80">
        <f t="shared" ca="1" si="96"/>
        <v>0</v>
      </c>
      <c r="EF122" s="80">
        <f t="shared" ca="1" si="96"/>
        <v>0</v>
      </c>
      <c r="EG122" s="80">
        <f t="shared" ca="1" si="96"/>
        <v>0</v>
      </c>
      <c r="EH122" s="80">
        <f t="shared" ca="1" si="96"/>
        <v>0</v>
      </c>
      <c r="EI122" s="80">
        <f t="shared" ca="1" si="96"/>
        <v>0</v>
      </c>
      <c r="EJ122" s="80">
        <f t="shared" ca="1" si="96"/>
        <v>0</v>
      </c>
      <c r="EK122" s="80">
        <f t="shared" ca="1" si="96"/>
        <v>0</v>
      </c>
      <c r="EL122" s="80">
        <f t="shared" ca="1" si="96"/>
        <v>0</v>
      </c>
      <c r="EM122" s="80">
        <f t="shared" ca="1" si="96"/>
        <v>0</v>
      </c>
      <c r="EN122" s="80">
        <f t="shared" ca="1" si="96"/>
        <v>0</v>
      </c>
      <c r="EO122" s="80">
        <f t="shared" ca="1" si="96"/>
        <v>0</v>
      </c>
      <c r="EP122" s="80">
        <f t="shared" ca="1" si="96"/>
        <v>0</v>
      </c>
      <c r="EQ122" s="80">
        <f t="shared" ca="1" si="96"/>
        <v>0</v>
      </c>
      <c r="ER122" s="80">
        <f t="shared" ca="1" si="96"/>
        <v>0</v>
      </c>
      <c r="ES122" s="80">
        <f t="shared" ca="1" si="96"/>
        <v>0</v>
      </c>
      <c r="ET122" s="80">
        <f t="shared" ca="1" si="96"/>
        <v>0</v>
      </c>
      <c r="EU122" s="80">
        <f t="shared" ca="1" si="96"/>
        <v>0</v>
      </c>
      <c r="EV122" s="80">
        <f t="shared" ca="1" si="96"/>
        <v>0</v>
      </c>
      <c r="EW122" s="80">
        <f t="shared" ca="1" si="96"/>
        <v>0</v>
      </c>
      <c r="EX122" s="80">
        <f t="shared" ca="1" si="96"/>
        <v>0</v>
      </c>
      <c r="EY122" s="80">
        <f t="shared" ca="1" si="96"/>
        <v>0</v>
      </c>
      <c r="EZ122" s="80">
        <f t="shared" ca="1" si="96"/>
        <v>0</v>
      </c>
      <c r="FA122" s="80">
        <f t="shared" ca="1" si="96"/>
        <v>0</v>
      </c>
      <c r="FB122" s="80">
        <f t="shared" ca="1" si="96"/>
        <v>0</v>
      </c>
      <c r="FC122" s="80">
        <f t="shared" ca="1" si="96"/>
        <v>0</v>
      </c>
      <c r="FD122" s="80">
        <f t="shared" ca="1" si="96"/>
        <v>0</v>
      </c>
      <c r="FE122" s="80">
        <f t="shared" ca="1" si="96"/>
        <v>0</v>
      </c>
      <c r="FF122" s="80">
        <f t="shared" ca="1" si="96"/>
        <v>0</v>
      </c>
      <c r="FG122" s="80">
        <f t="shared" ca="1" si="96"/>
        <v>0</v>
      </c>
      <c r="FH122" s="80">
        <f t="shared" ca="1" si="96"/>
        <v>0</v>
      </c>
      <c r="FI122" s="80">
        <f t="shared" ca="1" si="96"/>
        <v>0</v>
      </c>
      <c r="FJ122" s="80">
        <f t="shared" ca="1" si="96"/>
        <v>0</v>
      </c>
      <c r="FK122" s="80">
        <f t="shared" ca="1" si="96"/>
        <v>0</v>
      </c>
      <c r="FL122" s="80">
        <f t="shared" ca="1" si="96"/>
        <v>0</v>
      </c>
      <c r="FM122" s="80">
        <f t="shared" ca="1" si="96"/>
        <v>0</v>
      </c>
      <c r="FN122" s="80">
        <f t="shared" ca="1" si="96"/>
        <v>0</v>
      </c>
      <c r="FO122" s="80">
        <f t="shared" ca="1" si="96"/>
        <v>0</v>
      </c>
      <c r="FP122" s="80">
        <f t="shared" ca="1" si="96"/>
        <v>0</v>
      </c>
      <c r="FQ122" s="80">
        <f t="shared" ca="1" si="96"/>
        <v>0</v>
      </c>
      <c r="FR122" s="80">
        <f t="shared" ca="1" si="96"/>
        <v>0</v>
      </c>
      <c r="FS122" s="80">
        <f t="shared" ca="1" si="96"/>
        <v>0</v>
      </c>
      <c r="FT122" s="80">
        <f t="shared" ca="1" si="96"/>
        <v>0</v>
      </c>
      <c r="FU122" s="80">
        <f t="shared" ca="1" si="96"/>
        <v>0</v>
      </c>
      <c r="FV122" s="80">
        <f t="shared" ca="1" si="96"/>
        <v>0</v>
      </c>
      <c r="FW122" s="80">
        <f t="shared" ca="1" si="96"/>
        <v>0</v>
      </c>
      <c r="FX122" s="80">
        <f t="shared" ref="FX122:HL122" ca="1" si="97">IF(MID(BU122,2,1)="4",1,0)</f>
        <v>0</v>
      </c>
      <c r="FY122" s="80">
        <f t="shared" ca="1" si="97"/>
        <v>0</v>
      </c>
      <c r="FZ122" s="80">
        <f t="shared" ca="1" si="97"/>
        <v>0</v>
      </c>
      <c r="GA122" s="80">
        <f t="shared" ca="1" si="97"/>
        <v>0</v>
      </c>
      <c r="GB122" s="80">
        <f t="shared" ca="1" si="97"/>
        <v>0</v>
      </c>
      <c r="GC122" s="80">
        <f t="shared" ca="1" si="97"/>
        <v>0</v>
      </c>
      <c r="GD122" s="80">
        <f t="shared" ca="1" si="97"/>
        <v>0</v>
      </c>
      <c r="GE122" s="80">
        <f t="shared" ca="1" si="97"/>
        <v>0</v>
      </c>
      <c r="GF122" s="80">
        <f t="shared" ca="1" si="97"/>
        <v>0</v>
      </c>
      <c r="GG122" s="80">
        <f t="shared" ca="1" si="97"/>
        <v>0</v>
      </c>
      <c r="GH122" s="80">
        <f t="shared" ca="1" si="97"/>
        <v>0</v>
      </c>
      <c r="GI122" s="80">
        <f t="shared" ca="1" si="97"/>
        <v>0</v>
      </c>
      <c r="GJ122" s="80">
        <f t="shared" ca="1" si="97"/>
        <v>0</v>
      </c>
      <c r="GK122" s="80">
        <f t="shared" ca="1" si="97"/>
        <v>0</v>
      </c>
      <c r="GL122" s="80">
        <f t="shared" ca="1" si="97"/>
        <v>0</v>
      </c>
      <c r="GM122" s="80">
        <f t="shared" ca="1" si="97"/>
        <v>0</v>
      </c>
      <c r="GN122" s="80">
        <f t="shared" ca="1" si="97"/>
        <v>0</v>
      </c>
      <c r="GO122" s="80">
        <f t="shared" ca="1" si="97"/>
        <v>0</v>
      </c>
      <c r="GP122" s="80">
        <f t="shared" ca="1" si="97"/>
        <v>0</v>
      </c>
      <c r="GQ122" s="80">
        <f t="shared" ca="1" si="97"/>
        <v>0</v>
      </c>
      <c r="GR122" s="80">
        <f t="shared" ca="1" si="97"/>
        <v>0</v>
      </c>
      <c r="GS122" s="80">
        <f t="shared" ca="1" si="97"/>
        <v>0</v>
      </c>
      <c r="GT122" s="80">
        <f t="shared" ca="1" si="97"/>
        <v>0</v>
      </c>
      <c r="GU122" s="80">
        <f t="shared" ca="1" si="97"/>
        <v>0</v>
      </c>
      <c r="GV122" s="80">
        <f t="shared" ca="1" si="97"/>
        <v>0</v>
      </c>
      <c r="GW122" s="80">
        <f t="shared" ca="1" si="97"/>
        <v>0</v>
      </c>
      <c r="GX122" s="80">
        <f t="shared" ca="1" si="97"/>
        <v>0</v>
      </c>
      <c r="GY122" s="80">
        <f t="shared" ca="1" si="97"/>
        <v>0</v>
      </c>
      <c r="GZ122" s="80">
        <f t="shared" ca="1" si="97"/>
        <v>0</v>
      </c>
      <c r="HA122" s="80">
        <f t="shared" ca="1" si="97"/>
        <v>0</v>
      </c>
      <c r="HB122" s="80">
        <f t="shared" ca="1" si="97"/>
        <v>0</v>
      </c>
      <c r="HC122" s="80">
        <f t="shared" ca="1" si="97"/>
        <v>0</v>
      </c>
      <c r="HD122" s="80">
        <f t="shared" ca="1" si="97"/>
        <v>0</v>
      </c>
      <c r="HE122" s="80">
        <f t="shared" ca="1" si="97"/>
        <v>0</v>
      </c>
      <c r="HF122" s="80">
        <f t="shared" ca="1" si="97"/>
        <v>0</v>
      </c>
      <c r="HG122" s="80">
        <f t="shared" ca="1" si="97"/>
        <v>0</v>
      </c>
      <c r="HH122" s="80">
        <f t="shared" ca="1" si="97"/>
        <v>0</v>
      </c>
      <c r="HI122" s="80">
        <f t="shared" ca="1" si="97"/>
        <v>0</v>
      </c>
      <c r="HJ122" s="80">
        <f t="shared" ca="1" si="97"/>
        <v>0</v>
      </c>
      <c r="HK122" s="80">
        <f t="shared" ca="1" si="97"/>
        <v>0</v>
      </c>
      <c r="HL122" s="80">
        <f t="shared" ca="1" si="97"/>
        <v>0</v>
      </c>
    </row>
    <row r="123" spans="1:220" s="80" customFormat="1" ht="39" x14ac:dyDescent="0.2">
      <c r="A123" s="268">
        <v>125</v>
      </c>
      <c r="B123" s="269" t="s">
        <v>2458</v>
      </c>
      <c r="C123" s="269" t="s">
        <v>2537</v>
      </c>
      <c r="D123" s="270" t="s">
        <v>2538</v>
      </c>
      <c r="E123" s="250"/>
      <c r="G123" s="80">
        <v>11</v>
      </c>
      <c r="H123" s="280" t="str" cm="1">
        <f t="array" ref="H123">INDEX(コード化!$CG$5:$CQ$110,H$3-6,$G123)</f>
        <v>B00000</v>
      </c>
      <c r="I123" s="280" t="str" cm="1">
        <f t="array" ref="I123">INDEX(コード化!$CG$5:$CQ$110,I$3-6,$G123)</f>
        <v>B00000</v>
      </c>
      <c r="J123" s="280" t="str" cm="1">
        <f t="array" ref="J123">INDEX(コード化!$CG$5:$CQ$110,J$3-6,$G123)</f>
        <v>B00000</v>
      </c>
      <c r="K123" s="280" t="str" cm="1">
        <f t="array" ref="K123">INDEX(コード化!$CG$5:$CQ$110,K$3-6,$G123)</f>
        <v>B00000</v>
      </c>
      <c r="L123" s="280" t="str" cm="1">
        <f t="array" ref="L123">INDEX(コード化!$CG$5:$CQ$110,L$3-6,$G123)</f>
        <v>B00000</v>
      </c>
      <c r="M123" s="280" t="str" cm="1">
        <f t="array" ref="M123">INDEX(コード化!$CG$5:$CQ$110,M$3-6,$G123)</f>
        <v>B00000</v>
      </c>
      <c r="N123" s="280" t="str" cm="1">
        <f t="array" aca="1" ref="N123" ca="1">INDEX(コード化!$CG$5:$CQ$110,N$3-6,$G123)</f>
        <v>B00000</v>
      </c>
      <c r="O123" s="280" t="str" cm="1">
        <f t="array" aca="1" ref="O123" ca="1">INDEX(コード化!$CG$5:$CQ$110,O$3-6,$G123)</f>
        <v>B00000</v>
      </c>
      <c r="P123" s="280" t="str" cm="1">
        <f t="array" aca="1" ref="P123" ca="1">INDEX(コード化!$CG$5:$CQ$110,P$3-6,$G123)</f>
        <v>B00000</v>
      </c>
      <c r="Q123" s="280" t="str" cm="1">
        <f t="array" aca="1" ref="Q123" ca="1">INDEX(コード化!$CG$5:$CQ$110,Q$3-6,$G123)</f>
        <v>B00000</v>
      </c>
      <c r="R123" s="280" t="str" cm="1">
        <f t="array" aca="1" ref="R123" ca="1">INDEX(コード化!$CG$5:$CQ$110,R$3-6,$G123)</f>
        <v>B00000</v>
      </c>
      <c r="S123" s="280" t="str" cm="1">
        <f t="array" aca="1" ref="S123" ca="1">INDEX(コード化!$CG$5:$CQ$110,S$3-6,$G123)</f>
        <v>B00000</v>
      </c>
      <c r="T123" s="280" t="str" cm="1">
        <f t="array" aca="1" ref="T123" ca="1">INDEX(コード化!$CG$5:$CQ$110,T$3-6,$G123)</f>
        <v>B00000</v>
      </c>
      <c r="U123" s="280" t="str" cm="1">
        <f t="array" aca="1" ref="U123" ca="1">INDEX(コード化!$CG$5:$CQ$110,U$3-6,$G123)</f>
        <v>B00000</v>
      </c>
      <c r="V123" s="280" t="str" cm="1">
        <f t="array" aca="1" ref="V123" ca="1">INDEX(コード化!$CG$5:$CQ$110,V$3-6,$G123)</f>
        <v>B00000</v>
      </c>
      <c r="W123" s="280" t="str" cm="1">
        <f t="array" aca="1" ref="W123" ca="1">INDEX(コード化!$CG$5:$CQ$110,W$3-6,$G123)</f>
        <v>B00000</v>
      </c>
      <c r="X123" s="280" t="str" cm="1">
        <f t="array" aca="1" ref="X123" ca="1">INDEX(コード化!$CG$5:$CQ$110,X$3-6,$G123)</f>
        <v>B00000</v>
      </c>
      <c r="Y123" s="280" t="str" cm="1">
        <f t="array" aca="1" ref="Y123" ca="1">INDEX(コード化!$CG$5:$CQ$110,Y$3-6,$G123)</f>
        <v>B00000</v>
      </c>
      <c r="Z123" s="280" t="str" cm="1">
        <f t="array" aca="1" ref="Z123" ca="1">INDEX(コード化!$CG$5:$CQ$110,Z$3-6,$G123)</f>
        <v>B00000</v>
      </c>
      <c r="AA123" s="280" t="str" cm="1">
        <f t="array" aca="1" ref="AA123" ca="1">INDEX(コード化!$CG$5:$CQ$110,AA$3-6,$G123)</f>
        <v>B00000</v>
      </c>
      <c r="AB123" s="280" t="str" cm="1">
        <f t="array" aca="1" ref="AB123" ca="1">INDEX(コード化!$CG$5:$CQ$110,AB$3-6,$G123)</f>
        <v>B00000</v>
      </c>
      <c r="AC123" s="280" t="str" cm="1">
        <f t="array" aca="1" ref="AC123" ca="1">INDEX(コード化!$CG$5:$CQ$110,AC$3-6,$G123)</f>
        <v>B00000</v>
      </c>
      <c r="AD123" s="280" t="str" cm="1">
        <f t="array" aca="1" ref="AD123" ca="1">INDEX(コード化!$CG$5:$CQ$110,AD$3-6,$G123)</f>
        <v>B00000</v>
      </c>
      <c r="AE123" s="280" t="str" cm="1">
        <f t="array" aca="1" ref="AE123" ca="1">INDEX(コード化!$CG$5:$CQ$110,AE$3-6,$G123)</f>
        <v>B00000</v>
      </c>
      <c r="AF123" s="280" t="str" cm="1">
        <f t="array" aca="1" ref="AF123" ca="1">INDEX(コード化!$CG$5:$CQ$110,AF$3-6,$G123)</f>
        <v>B00000</v>
      </c>
      <c r="AG123" s="280" t="str" cm="1">
        <f t="array" aca="1" ref="AG123" ca="1">INDEX(コード化!$CG$5:$CQ$110,AG$3-6,$G123)</f>
        <v>B00000</v>
      </c>
      <c r="AH123" s="280" t="str" cm="1">
        <f t="array" aca="1" ref="AH123" ca="1">INDEX(コード化!$CG$5:$CQ$110,AH$3-6,$G123)</f>
        <v>B00000</v>
      </c>
      <c r="AI123" s="280" t="str" cm="1">
        <f t="array" aca="1" ref="AI123" ca="1">INDEX(コード化!$CG$5:$CQ$110,AI$3-6,$G123)</f>
        <v>B00000</v>
      </c>
      <c r="AJ123" s="280" t="str" cm="1">
        <f t="array" aca="1" ref="AJ123" ca="1">INDEX(コード化!$CG$5:$CQ$110,AJ$3-6,$G123)</f>
        <v>B00000</v>
      </c>
      <c r="AK123" s="280" t="str" cm="1">
        <f t="array" aca="1" ref="AK123" ca="1">INDEX(コード化!$CG$5:$CQ$110,AK$3-6,$G123)</f>
        <v>B00000</v>
      </c>
      <c r="AL123" s="280" t="str" cm="1">
        <f t="array" aca="1" ref="AL123" ca="1">INDEX(コード化!$CG$5:$CQ$110,AL$3-6,$G123)</f>
        <v>B00000</v>
      </c>
      <c r="AM123" s="280" t="str" cm="1">
        <f t="array" aca="1" ref="AM123" ca="1">INDEX(コード化!$CG$5:$CQ$110,AM$3-6,$G123)</f>
        <v>B00000</v>
      </c>
      <c r="AN123" s="280" t="str" cm="1">
        <f t="array" aca="1" ref="AN123" ca="1">INDEX(コード化!$CG$5:$CQ$110,AN$3-6,$G123)</f>
        <v>B00000</v>
      </c>
      <c r="AO123" s="280" t="str" cm="1">
        <f t="array" aca="1" ref="AO123" ca="1">INDEX(コード化!$CG$5:$CQ$110,AO$3-6,$G123)</f>
        <v>B00000</v>
      </c>
      <c r="AP123" s="280" t="str" cm="1">
        <f t="array" aca="1" ref="AP123" ca="1">INDEX(コード化!$CG$5:$CQ$110,AP$3-6,$G123)</f>
        <v>B00000</v>
      </c>
      <c r="AQ123" s="280" t="str" cm="1">
        <f t="array" aca="1" ref="AQ123" ca="1">INDEX(コード化!$CG$5:$CQ$110,AQ$3-6,$G123)</f>
        <v>B00000</v>
      </c>
      <c r="AR123" s="280" t="str" cm="1">
        <f t="array" aca="1" ref="AR123" ca="1">INDEX(コード化!$CG$5:$CQ$110,AR$3-6,$G123)</f>
        <v>B00000</v>
      </c>
      <c r="AS123" s="280" t="str" cm="1">
        <f t="array" aca="1" ref="AS123" ca="1">INDEX(コード化!$CG$5:$CQ$110,AS$3-6,$G123)</f>
        <v>B00000</v>
      </c>
      <c r="AT123" s="280" t="str" cm="1">
        <f t="array" aca="1" ref="AT123" ca="1">INDEX(コード化!$CG$5:$CQ$110,AT$3-6,$G123)</f>
        <v>B00000</v>
      </c>
      <c r="AU123" s="280" t="str" cm="1">
        <f t="array" aca="1" ref="AU123" ca="1">INDEX(コード化!$CG$5:$CQ$110,AU$3-6,$G123)</f>
        <v>B00000</v>
      </c>
      <c r="AV123" s="280" t="str" cm="1">
        <f t="array" aca="1" ref="AV123" ca="1">INDEX(コード化!$CG$5:$CQ$110,AV$3-6,$G123)</f>
        <v>B00000</v>
      </c>
      <c r="AW123" s="280" t="str" cm="1">
        <f t="array" aca="1" ref="AW123" ca="1">INDEX(コード化!$CG$5:$CQ$110,AW$3-6,$G123)</f>
        <v>B00000</v>
      </c>
      <c r="AX123" s="280" t="str" cm="1">
        <f t="array" aca="1" ref="AX123" ca="1">INDEX(コード化!$CG$5:$CQ$110,AX$3-6,$G123)</f>
        <v>B00000</v>
      </c>
      <c r="AY123" s="280" t="str" cm="1">
        <f t="array" aca="1" ref="AY123" ca="1">INDEX(コード化!$CG$5:$CQ$110,AY$3-6,$G123)</f>
        <v>B00000</v>
      </c>
      <c r="AZ123" s="280" t="str" cm="1">
        <f t="array" aca="1" ref="AZ123" ca="1">INDEX(コード化!$CG$5:$CQ$110,AZ$3-6,$G123)</f>
        <v>B00000</v>
      </c>
      <c r="BA123" s="280" t="str" cm="1">
        <f t="array" aca="1" ref="BA123" ca="1">INDEX(コード化!$CG$5:$CQ$110,BA$3-6,$G123)</f>
        <v>B00000</v>
      </c>
      <c r="BB123" s="280" t="str" cm="1">
        <f t="array" aca="1" ref="BB123" ca="1">INDEX(コード化!$CG$5:$CQ$110,BB$3-6,$G123)</f>
        <v>B00000</v>
      </c>
      <c r="BC123" s="280" t="str" cm="1">
        <f t="array" aca="1" ref="BC123" ca="1">INDEX(コード化!$CG$5:$CQ$110,BC$3-6,$G123)</f>
        <v>B00000</v>
      </c>
      <c r="BD123" s="280" t="str" cm="1">
        <f t="array" aca="1" ref="BD123" ca="1">INDEX(コード化!$CG$5:$CQ$110,BD$3-6,$G123)</f>
        <v>B00000</v>
      </c>
      <c r="BE123" s="280" t="str" cm="1">
        <f t="array" aca="1" ref="BE123" ca="1">INDEX(コード化!$CG$5:$CQ$110,BE$3-6,$G123)</f>
        <v>B00000</v>
      </c>
      <c r="BF123" s="280" t="str" cm="1">
        <f t="array" aca="1" ref="BF123" ca="1">INDEX(コード化!$CG$5:$CQ$110,BF$3-6,$G123)</f>
        <v>B00000</v>
      </c>
      <c r="BG123" s="280" t="str" cm="1">
        <f t="array" aca="1" ref="BG123" ca="1">INDEX(コード化!$CG$5:$CQ$110,BG$3-6,$G123)</f>
        <v>B00000</v>
      </c>
      <c r="BH123" s="280" t="str" cm="1">
        <f t="array" aca="1" ref="BH123" ca="1">INDEX(コード化!$CG$5:$CQ$110,BH$3-6,$G123)</f>
        <v>B00000</v>
      </c>
      <c r="BI123" s="280" t="str" cm="1">
        <f t="array" aca="1" ref="BI123" ca="1">INDEX(コード化!$CG$5:$CQ$110,BI$3-6,$G123)</f>
        <v>B00000</v>
      </c>
      <c r="BJ123" s="280" t="str" cm="1">
        <f t="array" aca="1" ref="BJ123" ca="1">INDEX(コード化!$CG$5:$CQ$110,BJ$3-6,$G123)</f>
        <v>B00000</v>
      </c>
      <c r="BK123" s="280" t="str" cm="1">
        <f t="array" aca="1" ref="BK123" ca="1">INDEX(コード化!$CG$5:$CQ$110,BK$3-6,$G123)</f>
        <v>B00000</v>
      </c>
      <c r="BL123" s="280" t="str" cm="1">
        <f t="array" aca="1" ref="BL123" ca="1">INDEX(コード化!$CG$5:$CQ$110,BL$3-6,$G123)</f>
        <v>B00000</v>
      </c>
      <c r="BM123" s="280" t="str" cm="1">
        <f t="array" aca="1" ref="BM123" ca="1">INDEX(コード化!$CG$5:$CQ$110,BM$3-6,$G123)</f>
        <v>B00000</v>
      </c>
      <c r="BN123" s="280" t="str" cm="1">
        <f t="array" aca="1" ref="BN123" ca="1">INDEX(コード化!$CG$5:$CQ$110,BN$3-6,$G123)</f>
        <v>B00000</v>
      </c>
      <c r="BO123" s="280" t="str" cm="1">
        <f t="array" aca="1" ref="BO123" ca="1">INDEX(コード化!$CG$5:$CQ$110,BO$3-6,$G123)</f>
        <v>B00000</v>
      </c>
      <c r="BP123" s="280" t="str" cm="1">
        <f t="array" aca="1" ref="BP123" ca="1">INDEX(コード化!$CG$5:$CQ$110,BP$3-6,$G123)</f>
        <v>B00000</v>
      </c>
      <c r="BQ123" s="280" t="str" cm="1">
        <f t="array" aca="1" ref="BQ123" ca="1">INDEX(コード化!$CG$5:$CQ$110,BQ$3-6,$G123)</f>
        <v>B00000</v>
      </c>
      <c r="BR123" s="280" t="str" cm="1">
        <f t="array" aca="1" ref="BR123" ca="1">INDEX(コード化!$CG$5:$CQ$110,BR$3-6,$G123)</f>
        <v>B00000</v>
      </c>
      <c r="BS123" s="280" t="str" cm="1">
        <f t="array" aca="1" ref="BS123" ca="1">INDEX(コード化!$CG$5:$CQ$110,BS$3-6,$G123)</f>
        <v>B00000</v>
      </c>
      <c r="BT123" s="280" t="str" cm="1">
        <f t="array" aca="1" ref="BT123" ca="1">INDEX(コード化!$CG$5:$CQ$110,BT$3-6,$G123)</f>
        <v>B00000</v>
      </c>
      <c r="BU123" s="280" t="str" cm="1">
        <f t="array" aca="1" ref="BU123" ca="1">INDEX(コード化!$CG$5:$CQ$110,BU$3-6,$G123)</f>
        <v>B00000</v>
      </c>
      <c r="BV123" s="280" t="str" cm="1">
        <f t="array" aca="1" ref="BV123" ca="1">INDEX(コード化!$CG$5:$CQ$110,BV$3-6,$G123)</f>
        <v>B00000</v>
      </c>
      <c r="BW123" s="280" t="str" cm="1">
        <f t="array" aca="1" ref="BW123" ca="1">INDEX(コード化!$CG$5:$CQ$110,BW$3-6,$G123)</f>
        <v>B00000</v>
      </c>
      <c r="BX123" s="280" t="str" cm="1">
        <f t="array" aca="1" ref="BX123" ca="1">INDEX(コード化!$CG$5:$CQ$110,BX$3-6,$G123)</f>
        <v>B00000</v>
      </c>
      <c r="BY123" s="280" t="str" cm="1">
        <f t="array" aca="1" ref="BY123" ca="1">INDEX(コード化!$CG$5:$CQ$110,BY$3-6,$G123)</f>
        <v>B00000</v>
      </c>
      <c r="BZ123" s="280" t="str" cm="1">
        <f t="array" aca="1" ref="BZ123" ca="1">INDEX(コード化!$CG$5:$CQ$110,BZ$3-6,$G123)</f>
        <v>B00000</v>
      </c>
      <c r="CA123" s="280" t="str" cm="1">
        <f t="array" aca="1" ref="CA123" ca="1">INDEX(コード化!$CG$5:$CQ$110,CA$3-6,$G123)</f>
        <v>B00000</v>
      </c>
      <c r="CB123" s="280" t="str" cm="1">
        <f t="array" aca="1" ref="CB123" ca="1">INDEX(コード化!$CG$5:$CQ$110,CB$3-6,$G123)</f>
        <v>B00000</v>
      </c>
      <c r="CC123" s="280" t="str" cm="1">
        <f t="array" aca="1" ref="CC123" ca="1">INDEX(コード化!$CG$5:$CQ$110,CC$3-6,$G123)</f>
        <v>B00000</v>
      </c>
      <c r="CD123" s="280" t="str" cm="1">
        <f t="array" aca="1" ref="CD123" ca="1">INDEX(コード化!$CG$5:$CQ$110,CD$3-6,$G123)</f>
        <v>B00000</v>
      </c>
      <c r="CE123" s="280" t="str" cm="1">
        <f t="array" aca="1" ref="CE123" ca="1">INDEX(コード化!$CG$5:$CQ$110,CE$3-6,$G123)</f>
        <v>B00000</v>
      </c>
      <c r="CF123" s="280" t="str" cm="1">
        <f t="array" aca="1" ref="CF123" ca="1">INDEX(コード化!$CG$5:$CQ$110,CF$3-6,$G123)</f>
        <v>B00000</v>
      </c>
      <c r="CG123" s="280" t="str" cm="1">
        <f t="array" aca="1" ref="CG123" ca="1">INDEX(コード化!$CG$5:$CQ$110,CG$3-6,$G123)</f>
        <v>B00000</v>
      </c>
      <c r="CH123" s="280" t="str" cm="1">
        <f t="array" aca="1" ref="CH123" ca="1">INDEX(コード化!$CG$5:$CQ$110,CH$3-6,$G123)</f>
        <v>B00000</v>
      </c>
      <c r="CI123" s="280" t="str" cm="1">
        <f t="array" aca="1" ref="CI123" ca="1">INDEX(コード化!$CG$5:$CQ$110,CI$3-6,$G123)</f>
        <v>B00000</v>
      </c>
      <c r="CJ123" s="280" t="str" cm="1">
        <f t="array" aca="1" ref="CJ123" ca="1">INDEX(コード化!$CG$5:$CQ$110,CJ$3-6,$G123)</f>
        <v>B00000</v>
      </c>
      <c r="CK123" s="280" t="str" cm="1">
        <f t="array" aca="1" ref="CK123" ca="1">INDEX(コード化!$CG$5:$CQ$110,CK$3-6,$G123)</f>
        <v>B00000</v>
      </c>
      <c r="CL123" s="280" t="str" cm="1">
        <f t="array" aca="1" ref="CL123" ca="1">INDEX(コード化!$CG$5:$CQ$110,CL$3-6,$G123)</f>
        <v>B00000</v>
      </c>
      <c r="CM123" s="280" t="str" cm="1">
        <f t="array" aca="1" ref="CM123" ca="1">INDEX(コード化!$CG$5:$CQ$110,CM$3-6,$G123)</f>
        <v>B00000</v>
      </c>
      <c r="CN123" s="280" t="str" cm="1">
        <f t="array" aca="1" ref="CN123" ca="1">INDEX(コード化!$CG$5:$CQ$110,CN$3-6,$G123)</f>
        <v>B00000</v>
      </c>
      <c r="CO123" s="280" t="str" cm="1">
        <f t="array" aca="1" ref="CO123" ca="1">INDEX(コード化!$CG$5:$CQ$110,CO$3-6,$G123)</f>
        <v>B00000</v>
      </c>
      <c r="CP123" s="280" t="str" cm="1">
        <f t="array" aca="1" ref="CP123" ca="1">INDEX(コード化!$CG$5:$CQ$110,CP$3-6,$G123)</f>
        <v>B00000</v>
      </c>
      <c r="CQ123" s="280" t="str" cm="1">
        <f t="array" aca="1" ref="CQ123" ca="1">INDEX(コード化!$CG$5:$CQ$110,CQ$3-6,$G123)</f>
        <v>B00000</v>
      </c>
      <c r="CR123" s="280" t="str" cm="1">
        <f t="array" aca="1" ref="CR123" ca="1">INDEX(コード化!$CG$5:$CQ$110,CR$3-6,$G123)</f>
        <v>B00000</v>
      </c>
      <c r="CS123" s="280" t="str" cm="1">
        <f t="array" aca="1" ref="CS123" ca="1">INDEX(コード化!$CG$5:$CQ$110,CS$3-6,$G123)</f>
        <v>B00000</v>
      </c>
      <c r="CT123" s="280" t="str" cm="1">
        <f t="array" aca="1" ref="CT123" ca="1">INDEX(コード化!$CG$5:$CQ$110,CT$3-6,$G123)</f>
        <v>B00000</v>
      </c>
      <c r="CU123" s="280" t="str" cm="1">
        <f t="array" aca="1" ref="CU123" ca="1">INDEX(コード化!$CG$5:$CQ$110,CU$3-6,$G123)</f>
        <v>B00000</v>
      </c>
      <c r="CV123" s="280" t="str" cm="1">
        <f t="array" aca="1" ref="CV123" ca="1">INDEX(コード化!$CG$5:$CQ$110,CV$3-6,$G123)</f>
        <v>B00000</v>
      </c>
      <c r="CW123" s="280" t="str" cm="1">
        <f t="array" aca="1" ref="CW123" ca="1">INDEX(コード化!$CG$5:$CQ$110,CW$3-6,$G123)</f>
        <v>B00000</v>
      </c>
      <c r="CX123" s="280" t="str" cm="1">
        <f t="array" aca="1" ref="CX123" ca="1">INDEX(コード化!$CG$5:$CQ$110,CX$3-6,$G123)</f>
        <v>B00000</v>
      </c>
      <c r="CY123" s="280" t="str" cm="1">
        <f t="array" aca="1" ref="CY123" ca="1">INDEX(コード化!$CG$5:$CQ$110,CY$3-6,$G123)</f>
        <v>B00000</v>
      </c>
      <c r="CZ123" s="280" t="str" cm="1">
        <f t="array" aca="1" ref="CZ123" ca="1">INDEX(コード化!$CG$5:$CQ$110,CZ$3-6,$G123)</f>
        <v>B00000</v>
      </c>
      <c r="DA123" s="280" t="str" cm="1">
        <f t="array" aca="1" ref="DA123" ca="1">INDEX(コード化!$CG$5:$CQ$110,DA$3-6,$G123)</f>
        <v>B00000</v>
      </c>
      <c r="DB123" s="280" t="str" cm="1">
        <f t="array" aca="1" ref="DB123" ca="1">INDEX(コード化!$CG$5:$CQ$110,DB$3-6,$G123)</f>
        <v>B00000</v>
      </c>
      <c r="DC123" s="280" t="str" cm="1">
        <f t="array" aca="1" ref="DC123" ca="1">INDEX(コード化!$CG$5:$CQ$110,DC$3-6,$G123)</f>
        <v>B00000</v>
      </c>
      <c r="DD123" s="280" t="str" cm="1">
        <f t="array" aca="1" ref="DD123" ca="1">INDEX(コード化!$CG$5:$CQ$110,DD$3-6,$G123)</f>
        <v>B00000</v>
      </c>
      <c r="DE123" s="280" t="str" cm="1">
        <f t="array" aca="1" ref="DE123" ca="1">INDEX(コード化!$CG$5:$CQ$110,DE$3-6,$G123)</f>
        <v>B00000</v>
      </c>
      <c r="DF123" s="280" t="str" cm="1">
        <f t="array" aca="1" ref="DF123" ca="1">INDEX(コード化!$CG$5:$CQ$110,DF$3-6,$G123)</f>
        <v>B00000</v>
      </c>
      <c r="DG123" s="280" t="str" cm="1">
        <f t="array" aca="1" ref="DG123" ca="1">INDEX(コード化!$CG$5:$CQ$110,DG$3-6,$G123)</f>
        <v>B00000</v>
      </c>
      <c r="DH123" s="280" t="str" cm="1">
        <f t="array" aca="1" ref="DH123" ca="1">INDEX(コード化!$CG$5:$CQ$110,DH$3-6,$G123)</f>
        <v>B00000</v>
      </c>
      <c r="DI123" s="280" t="str" cm="1">
        <f t="array" aca="1" ref="DI123" ca="1">INDEX(コード化!$CG$5:$CQ$110,DI$3-6,$G123)</f>
        <v>B00000</v>
      </c>
      <c r="DK123" s="80">
        <f>IF(MID(H123,2,1)="8",1,0)</f>
        <v>0</v>
      </c>
      <c r="DL123" s="80">
        <f t="shared" ref="DL123:FW123" si="98">IF(MID(I123,2,1)="8",1,0)</f>
        <v>0</v>
      </c>
      <c r="DM123" s="80">
        <f t="shared" si="98"/>
        <v>0</v>
      </c>
      <c r="DN123" s="80">
        <f t="shared" si="98"/>
        <v>0</v>
      </c>
      <c r="DO123" s="80">
        <f t="shared" si="98"/>
        <v>0</v>
      </c>
      <c r="DP123" s="80">
        <f t="shared" si="98"/>
        <v>0</v>
      </c>
      <c r="DQ123" s="80">
        <f t="shared" ca="1" si="98"/>
        <v>0</v>
      </c>
      <c r="DR123" s="80">
        <f t="shared" ca="1" si="98"/>
        <v>0</v>
      </c>
      <c r="DS123" s="80">
        <f t="shared" ca="1" si="98"/>
        <v>0</v>
      </c>
      <c r="DT123" s="80">
        <f t="shared" ca="1" si="98"/>
        <v>0</v>
      </c>
      <c r="DU123" s="80">
        <f t="shared" ca="1" si="98"/>
        <v>0</v>
      </c>
      <c r="DV123" s="80">
        <f t="shared" ca="1" si="98"/>
        <v>0</v>
      </c>
      <c r="DW123" s="80">
        <f t="shared" ca="1" si="98"/>
        <v>0</v>
      </c>
      <c r="DX123" s="80">
        <f t="shared" ca="1" si="98"/>
        <v>0</v>
      </c>
      <c r="DY123" s="80">
        <f t="shared" ca="1" si="98"/>
        <v>0</v>
      </c>
      <c r="DZ123" s="80">
        <f t="shared" ca="1" si="98"/>
        <v>0</v>
      </c>
      <c r="EA123" s="80">
        <f t="shared" ca="1" si="98"/>
        <v>0</v>
      </c>
      <c r="EB123" s="80">
        <f t="shared" ca="1" si="98"/>
        <v>0</v>
      </c>
      <c r="EC123" s="80">
        <f t="shared" ca="1" si="98"/>
        <v>0</v>
      </c>
      <c r="ED123" s="80">
        <f t="shared" ca="1" si="98"/>
        <v>0</v>
      </c>
      <c r="EE123" s="80">
        <f t="shared" ca="1" si="98"/>
        <v>0</v>
      </c>
      <c r="EF123" s="80">
        <f t="shared" ca="1" si="98"/>
        <v>0</v>
      </c>
      <c r="EG123" s="80">
        <f t="shared" ca="1" si="98"/>
        <v>0</v>
      </c>
      <c r="EH123" s="80">
        <f t="shared" ca="1" si="98"/>
        <v>0</v>
      </c>
      <c r="EI123" s="80">
        <f t="shared" ca="1" si="98"/>
        <v>0</v>
      </c>
      <c r="EJ123" s="80">
        <f t="shared" ca="1" si="98"/>
        <v>0</v>
      </c>
      <c r="EK123" s="80">
        <f t="shared" ca="1" si="98"/>
        <v>0</v>
      </c>
      <c r="EL123" s="80">
        <f t="shared" ca="1" si="98"/>
        <v>0</v>
      </c>
      <c r="EM123" s="80">
        <f t="shared" ca="1" si="98"/>
        <v>0</v>
      </c>
      <c r="EN123" s="80">
        <f t="shared" ca="1" si="98"/>
        <v>0</v>
      </c>
      <c r="EO123" s="80">
        <f t="shared" ca="1" si="98"/>
        <v>0</v>
      </c>
      <c r="EP123" s="80">
        <f t="shared" ca="1" si="98"/>
        <v>0</v>
      </c>
      <c r="EQ123" s="80">
        <f t="shared" ca="1" si="98"/>
        <v>0</v>
      </c>
      <c r="ER123" s="80">
        <f t="shared" ca="1" si="98"/>
        <v>0</v>
      </c>
      <c r="ES123" s="80">
        <f t="shared" ca="1" si="98"/>
        <v>0</v>
      </c>
      <c r="ET123" s="80">
        <f t="shared" ca="1" si="98"/>
        <v>0</v>
      </c>
      <c r="EU123" s="80">
        <f t="shared" ca="1" si="98"/>
        <v>0</v>
      </c>
      <c r="EV123" s="80">
        <f t="shared" ca="1" si="98"/>
        <v>0</v>
      </c>
      <c r="EW123" s="80">
        <f t="shared" ca="1" si="98"/>
        <v>0</v>
      </c>
      <c r="EX123" s="80">
        <f t="shared" ca="1" si="98"/>
        <v>0</v>
      </c>
      <c r="EY123" s="80">
        <f t="shared" ca="1" si="98"/>
        <v>0</v>
      </c>
      <c r="EZ123" s="80">
        <f t="shared" ca="1" si="98"/>
        <v>0</v>
      </c>
      <c r="FA123" s="80">
        <f t="shared" ca="1" si="98"/>
        <v>0</v>
      </c>
      <c r="FB123" s="80">
        <f t="shared" ca="1" si="98"/>
        <v>0</v>
      </c>
      <c r="FC123" s="80">
        <f t="shared" ca="1" si="98"/>
        <v>0</v>
      </c>
      <c r="FD123" s="80">
        <f t="shared" ca="1" si="98"/>
        <v>0</v>
      </c>
      <c r="FE123" s="80">
        <f t="shared" ca="1" si="98"/>
        <v>0</v>
      </c>
      <c r="FF123" s="80">
        <f t="shared" ca="1" si="98"/>
        <v>0</v>
      </c>
      <c r="FG123" s="80">
        <f t="shared" ca="1" si="98"/>
        <v>0</v>
      </c>
      <c r="FH123" s="80">
        <f t="shared" ca="1" si="98"/>
        <v>0</v>
      </c>
      <c r="FI123" s="80">
        <f t="shared" ca="1" si="98"/>
        <v>0</v>
      </c>
      <c r="FJ123" s="80">
        <f t="shared" ca="1" si="98"/>
        <v>0</v>
      </c>
      <c r="FK123" s="80">
        <f t="shared" ca="1" si="98"/>
        <v>0</v>
      </c>
      <c r="FL123" s="80">
        <f t="shared" ca="1" si="98"/>
        <v>0</v>
      </c>
      <c r="FM123" s="80">
        <f t="shared" ca="1" si="98"/>
        <v>0</v>
      </c>
      <c r="FN123" s="80">
        <f t="shared" ca="1" si="98"/>
        <v>0</v>
      </c>
      <c r="FO123" s="80">
        <f t="shared" ca="1" si="98"/>
        <v>0</v>
      </c>
      <c r="FP123" s="80">
        <f t="shared" ca="1" si="98"/>
        <v>0</v>
      </c>
      <c r="FQ123" s="80">
        <f t="shared" ca="1" si="98"/>
        <v>0</v>
      </c>
      <c r="FR123" s="80">
        <f t="shared" ca="1" si="98"/>
        <v>0</v>
      </c>
      <c r="FS123" s="80">
        <f t="shared" ca="1" si="98"/>
        <v>0</v>
      </c>
      <c r="FT123" s="80">
        <f t="shared" ca="1" si="98"/>
        <v>0</v>
      </c>
      <c r="FU123" s="80">
        <f t="shared" ca="1" si="98"/>
        <v>0</v>
      </c>
      <c r="FV123" s="80">
        <f t="shared" ca="1" si="98"/>
        <v>0</v>
      </c>
      <c r="FW123" s="80">
        <f t="shared" ca="1" si="98"/>
        <v>0</v>
      </c>
      <c r="FX123" s="80">
        <f t="shared" ref="FX123:HL123" ca="1" si="99">IF(MID(BU123,2,1)="8",1,0)</f>
        <v>0</v>
      </c>
      <c r="FY123" s="80">
        <f t="shared" ca="1" si="99"/>
        <v>0</v>
      </c>
      <c r="FZ123" s="80">
        <f t="shared" ca="1" si="99"/>
        <v>0</v>
      </c>
      <c r="GA123" s="80">
        <f t="shared" ca="1" si="99"/>
        <v>0</v>
      </c>
      <c r="GB123" s="80">
        <f t="shared" ca="1" si="99"/>
        <v>0</v>
      </c>
      <c r="GC123" s="80">
        <f t="shared" ca="1" si="99"/>
        <v>0</v>
      </c>
      <c r="GD123" s="80">
        <f t="shared" ca="1" si="99"/>
        <v>0</v>
      </c>
      <c r="GE123" s="80">
        <f t="shared" ca="1" si="99"/>
        <v>0</v>
      </c>
      <c r="GF123" s="80">
        <f t="shared" ca="1" si="99"/>
        <v>0</v>
      </c>
      <c r="GG123" s="80">
        <f t="shared" ca="1" si="99"/>
        <v>0</v>
      </c>
      <c r="GH123" s="80">
        <f t="shared" ca="1" si="99"/>
        <v>0</v>
      </c>
      <c r="GI123" s="80">
        <f t="shared" ca="1" si="99"/>
        <v>0</v>
      </c>
      <c r="GJ123" s="80">
        <f t="shared" ca="1" si="99"/>
        <v>0</v>
      </c>
      <c r="GK123" s="80">
        <f t="shared" ca="1" si="99"/>
        <v>0</v>
      </c>
      <c r="GL123" s="80">
        <f t="shared" ca="1" si="99"/>
        <v>0</v>
      </c>
      <c r="GM123" s="80">
        <f t="shared" ca="1" si="99"/>
        <v>0</v>
      </c>
      <c r="GN123" s="80">
        <f t="shared" ca="1" si="99"/>
        <v>0</v>
      </c>
      <c r="GO123" s="80">
        <f t="shared" ca="1" si="99"/>
        <v>0</v>
      </c>
      <c r="GP123" s="80">
        <f t="shared" ca="1" si="99"/>
        <v>0</v>
      </c>
      <c r="GQ123" s="80">
        <f t="shared" ca="1" si="99"/>
        <v>0</v>
      </c>
      <c r="GR123" s="80">
        <f t="shared" ca="1" si="99"/>
        <v>0</v>
      </c>
      <c r="GS123" s="80">
        <f t="shared" ca="1" si="99"/>
        <v>0</v>
      </c>
      <c r="GT123" s="80">
        <f t="shared" ca="1" si="99"/>
        <v>0</v>
      </c>
      <c r="GU123" s="80">
        <f t="shared" ca="1" si="99"/>
        <v>0</v>
      </c>
      <c r="GV123" s="80">
        <f t="shared" ca="1" si="99"/>
        <v>0</v>
      </c>
      <c r="GW123" s="80">
        <f t="shared" ca="1" si="99"/>
        <v>0</v>
      </c>
      <c r="GX123" s="80">
        <f t="shared" ca="1" si="99"/>
        <v>0</v>
      </c>
      <c r="GY123" s="80">
        <f t="shared" ca="1" si="99"/>
        <v>0</v>
      </c>
      <c r="GZ123" s="80">
        <f t="shared" ca="1" si="99"/>
        <v>0</v>
      </c>
      <c r="HA123" s="80">
        <f t="shared" ca="1" si="99"/>
        <v>0</v>
      </c>
      <c r="HB123" s="80">
        <f t="shared" ca="1" si="99"/>
        <v>0</v>
      </c>
      <c r="HC123" s="80">
        <f t="shared" ca="1" si="99"/>
        <v>0</v>
      </c>
      <c r="HD123" s="80">
        <f t="shared" ca="1" si="99"/>
        <v>0</v>
      </c>
      <c r="HE123" s="80">
        <f t="shared" ca="1" si="99"/>
        <v>0</v>
      </c>
      <c r="HF123" s="80">
        <f t="shared" ca="1" si="99"/>
        <v>0</v>
      </c>
      <c r="HG123" s="80">
        <f t="shared" ca="1" si="99"/>
        <v>0</v>
      </c>
      <c r="HH123" s="80">
        <f t="shared" ca="1" si="99"/>
        <v>0</v>
      </c>
      <c r="HI123" s="80">
        <f t="shared" ca="1" si="99"/>
        <v>0</v>
      </c>
      <c r="HJ123" s="80">
        <f t="shared" ca="1" si="99"/>
        <v>0</v>
      </c>
      <c r="HK123" s="80">
        <f t="shared" ca="1" si="99"/>
        <v>0</v>
      </c>
      <c r="HL123" s="80">
        <f t="shared" ca="1" si="99"/>
        <v>0</v>
      </c>
    </row>
    <row r="124" spans="1:220" s="80" customFormat="1" ht="52" x14ac:dyDescent="0.2">
      <c r="A124" s="268">
        <v>127</v>
      </c>
      <c r="B124" s="269" t="s">
        <v>2458</v>
      </c>
      <c r="C124" s="269" t="s">
        <v>2528</v>
      </c>
      <c r="D124" s="270" t="s">
        <v>2553</v>
      </c>
      <c r="E124" s="250"/>
      <c r="G124" s="80">
        <v>11</v>
      </c>
      <c r="H124" s="280" t="str" cm="1">
        <f t="array" ref="H124">INDEX(コード化!$CG$5:$CQ$110,H$3-6,$G124)</f>
        <v>B00000</v>
      </c>
      <c r="I124" s="280" t="str" cm="1">
        <f t="array" ref="I124">INDEX(コード化!$CG$5:$CQ$110,I$3-6,$G124)</f>
        <v>B00000</v>
      </c>
      <c r="J124" s="280" t="str" cm="1">
        <f t="array" ref="J124">INDEX(コード化!$CG$5:$CQ$110,J$3-6,$G124)</f>
        <v>B00000</v>
      </c>
      <c r="K124" s="280" t="str" cm="1">
        <f t="array" ref="K124">INDEX(コード化!$CG$5:$CQ$110,K$3-6,$G124)</f>
        <v>B00000</v>
      </c>
      <c r="L124" s="280" t="str" cm="1">
        <f t="array" ref="L124">INDEX(コード化!$CG$5:$CQ$110,L$3-6,$G124)</f>
        <v>B00000</v>
      </c>
      <c r="M124" s="280" t="str" cm="1">
        <f t="array" ref="M124">INDEX(コード化!$CG$5:$CQ$110,M$3-6,$G124)</f>
        <v>B00000</v>
      </c>
      <c r="N124" s="280" t="str" cm="1">
        <f t="array" aca="1" ref="N124" ca="1">INDEX(コード化!$CG$5:$CQ$110,N$3-6,$G124)</f>
        <v>B00000</v>
      </c>
      <c r="O124" s="280" t="str" cm="1">
        <f t="array" aca="1" ref="O124" ca="1">INDEX(コード化!$CG$5:$CQ$110,O$3-6,$G124)</f>
        <v>B00000</v>
      </c>
      <c r="P124" s="280" t="str" cm="1">
        <f t="array" aca="1" ref="P124" ca="1">INDEX(コード化!$CG$5:$CQ$110,P$3-6,$G124)</f>
        <v>B00000</v>
      </c>
      <c r="Q124" s="280" t="str" cm="1">
        <f t="array" aca="1" ref="Q124" ca="1">INDEX(コード化!$CG$5:$CQ$110,Q$3-6,$G124)</f>
        <v>B00000</v>
      </c>
      <c r="R124" s="280" t="str" cm="1">
        <f t="array" aca="1" ref="R124" ca="1">INDEX(コード化!$CG$5:$CQ$110,R$3-6,$G124)</f>
        <v>B00000</v>
      </c>
      <c r="S124" s="280" t="str" cm="1">
        <f t="array" aca="1" ref="S124" ca="1">INDEX(コード化!$CG$5:$CQ$110,S$3-6,$G124)</f>
        <v>B00000</v>
      </c>
      <c r="T124" s="280" t="str" cm="1">
        <f t="array" aca="1" ref="T124" ca="1">INDEX(コード化!$CG$5:$CQ$110,T$3-6,$G124)</f>
        <v>B00000</v>
      </c>
      <c r="U124" s="280" t="str" cm="1">
        <f t="array" aca="1" ref="U124" ca="1">INDEX(コード化!$CG$5:$CQ$110,U$3-6,$G124)</f>
        <v>B00000</v>
      </c>
      <c r="V124" s="280" t="str" cm="1">
        <f t="array" aca="1" ref="V124" ca="1">INDEX(コード化!$CG$5:$CQ$110,V$3-6,$G124)</f>
        <v>B00000</v>
      </c>
      <c r="W124" s="280" t="str" cm="1">
        <f t="array" aca="1" ref="W124" ca="1">INDEX(コード化!$CG$5:$CQ$110,W$3-6,$G124)</f>
        <v>B00000</v>
      </c>
      <c r="X124" s="280" t="str" cm="1">
        <f t="array" aca="1" ref="X124" ca="1">INDEX(コード化!$CG$5:$CQ$110,X$3-6,$G124)</f>
        <v>B00000</v>
      </c>
      <c r="Y124" s="280" t="str" cm="1">
        <f t="array" aca="1" ref="Y124" ca="1">INDEX(コード化!$CG$5:$CQ$110,Y$3-6,$G124)</f>
        <v>B00000</v>
      </c>
      <c r="Z124" s="280" t="str" cm="1">
        <f t="array" aca="1" ref="Z124" ca="1">INDEX(コード化!$CG$5:$CQ$110,Z$3-6,$G124)</f>
        <v>B00000</v>
      </c>
      <c r="AA124" s="280" t="str" cm="1">
        <f t="array" aca="1" ref="AA124" ca="1">INDEX(コード化!$CG$5:$CQ$110,AA$3-6,$G124)</f>
        <v>B00000</v>
      </c>
      <c r="AB124" s="280" t="str" cm="1">
        <f t="array" aca="1" ref="AB124" ca="1">INDEX(コード化!$CG$5:$CQ$110,AB$3-6,$G124)</f>
        <v>B00000</v>
      </c>
      <c r="AC124" s="280" t="str" cm="1">
        <f t="array" aca="1" ref="AC124" ca="1">INDEX(コード化!$CG$5:$CQ$110,AC$3-6,$G124)</f>
        <v>B00000</v>
      </c>
      <c r="AD124" s="280" t="str" cm="1">
        <f t="array" aca="1" ref="AD124" ca="1">INDEX(コード化!$CG$5:$CQ$110,AD$3-6,$G124)</f>
        <v>B00000</v>
      </c>
      <c r="AE124" s="280" t="str" cm="1">
        <f t="array" aca="1" ref="AE124" ca="1">INDEX(コード化!$CG$5:$CQ$110,AE$3-6,$G124)</f>
        <v>B00000</v>
      </c>
      <c r="AF124" s="280" t="str" cm="1">
        <f t="array" aca="1" ref="AF124" ca="1">INDEX(コード化!$CG$5:$CQ$110,AF$3-6,$G124)</f>
        <v>B00000</v>
      </c>
      <c r="AG124" s="280" t="str" cm="1">
        <f t="array" aca="1" ref="AG124" ca="1">INDEX(コード化!$CG$5:$CQ$110,AG$3-6,$G124)</f>
        <v>B00000</v>
      </c>
      <c r="AH124" s="280" t="str" cm="1">
        <f t="array" aca="1" ref="AH124" ca="1">INDEX(コード化!$CG$5:$CQ$110,AH$3-6,$G124)</f>
        <v>B00000</v>
      </c>
      <c r="AI124" s="280" t="str" cm="1">
        <f t="array" aca="1" ref="AI124" ca="1">INDEX(コード化!$CG$5:$CQ$110,AI$3-6,$G124)</f>
        <v>B00000</v>
      </c>
      <c r="AJ124" s="280" t="str" cm="1">
        <f t="array" aca="1" ref="AJ124" ca="1">INDEX(コード化!$CG$5:$CQ$110,AJ$3-6,$G124)</f>
        <v>B00000</v>
      </c>
      <c r="AK124" s="280" t="str" cm="1">
        <f t="array" aca="1" ref="AK124" ca="1">INDEX(コード化!$CG$5:$CQ$110,AK$3-6,$G124)</f>
        <v>B00000</v>
      </c>
      <c r="AL124" s="280" t="str" cm="1">
        <f t="array" aca="1" ref="AL124" ca="1">INDEX(コード化!$CG$5:$CQ$110,AL$3-6,$G124)</f>
        <v>B00000</v>
      </c>
      <c r="AM124" s="280" t="str" cm="1">
        <f t="array" aca="1" ref="AM124" ca="1">INDEX(コード化!$CG$5:$CQ$110,AM$3-6,$G124)</f>
        <v>B00000</v>
      </c>
      <c r="AN124" s="280" t="str" cm="1">
        <f t="array" aca="1" ref="AN124" ca="1">INDEX(コード化!$CG$5:$CQ$110,AN$3-6,$G124)</f>
        <v>B00000</v>
      </c>
      <c r="AO124" s="280" t="str" cm="1">
        <f t="array" aca="1" ref="AO124" ca="1">INDEX(コード化!$CG$5:$CQ$110,AO$3-6,$G124)</f>
        <v>B00000</v>
      </c>
      <c r="AP124" s="280" t="str" cm="1">
        <f t="array" aca="1" ref="AP124" ca="1">INDEX(コード化!$CG$5:$CQ$110,AP$3-6,$G124)</f>
        <v>B00000</v>
      </c>
      <c r="AQ124" s="280" t="str" cm="1">
        <f t="array" aca="1" ref="AQ124" ca="1">INDEX(コード化!$CG$5:$CQ$110,AQ$3-6,$G124)</f>
        <v>B00000</v>
      </c>
      <c r="AR124" s="280" t="str" cm="1">
        <f t="array" aca="1" ref="AR124" ca="1">INDEX(コード化!$CG$5:$CQ$110,AR$3-6,$G124)</f>
        <v>B00000</v>
      </c>
      <c r="AS124" s="280" t="str" cm="1">
        <f t="array" aca="1" ref="AS124" ca="1">INDEX(コード化!$CG$5:$CQ$110,AS$3-6,$G124)</f>
        <v>B00000</v>
      </c>
      <c r="AT124" s="280" t="str" cm="1">
        <f t="array" aca="1" ref="AT124" ca="1">INDEX(コード化!$CG$5:$CQ$110,AT$3-6,$G124)</f>
        <v>B00000</v>
      </c>
      <c r="AU124" s="280" t="str" cm="1">
        <f t="array" aca="1" ref="AU124" ca="1">INDEX(コード化!$CG$5:$CQ$110,AU$3-6,$G124)</f>
        <v>B00000</v>
      </c>
      <c r="AV124" s="280" t="str" cm="1">
        <f t="array" aca="1" ref="AV124" ca="1">INDEX(コード化!$CG$5:$CQ$110,AV$3-6,$G124)</f>
        <v>B00000</v>
      </c>
      <c r="AW124" s="280" t="str" cm="1">
        <f t="array" aca="1" ref="AW124" ca="1">INDEX(コード化!$CG$5:$CQ$110,AW$3-6,$G124)</f>
        <v>B00000</v>
      </c>
      <c r="AX124" s="280" t="str" cm="1">
        <f t="array" aca="1" ref="AX124" ca="1">INDEX(コード化!$CG$5:$CQ$110,AX$3-6,$G124)</f>
        <v>B00000</v>
      </c>
      <c r="AY124" s="280" t="str" cm="1">
        <f t="array" aca="1" ref="AY124" ca="1">INDEX(コード化!$CG$5:$CQ$110,AY$3-6,$G124)</f>
        <v>B00000</v>
      </c>
      <c r="AZ124" s="280" t="str" cm="1">
        <f t="array" aca="1" ref="AZ124" ca="1">INDEX(コード化!$CG$5:$CQ$110,AZ$3-6,$G124)</f>
        <v>B00000</v>
      </c>
      <c r="BA124" s="280" t="str" cm="1">
        <f t="array" aca="1" ref="BA124" ca="1">INDEX(コード化!$CG$5:$CQ$110,BA$3-6,$G124)</f>
        <v>B00000</v>
      </c>
      <c r="BB124" s="280" t="str" cm="1">
        <f t="array" aca="1" ref="BB124" ca="1">INDEX(コード化!$CG$5:$CQ$110,BB$3-6,$G124)</f>
        <v>B00000</v>
      </c>
      <c r="BC124" s="280" t="str" cm="1">
        <f t="array" aca="1" ref="BC124" ca="1">INDEX(コード化!$CG$5:$CQ$110,BC$3-6,$G124)</f>
        <v>B00000</v>
      </c>
      <c r="BD124" s="280" t="str" cm="1">
        <f t="array" aca="1" ref="BD124" ca="1">INDEX(コード化!$CG$5:$CQ$110,BD$3-6,$G124)</f>
        <v>B00000</v>
      </c>
      <c r="BE124" s="280" t="str" cm="1">
        <f t="array" aca="1" ref="BE124" ca="1">INDEX(コード化!$CG$5:$CQ$110,BE$3-6,$G124)</f>
        <v>B00000</v>
      </c>
      <c r="BF124" s="280" t="str" cm="1">
        <f t="array" aca="1" ref="BF124" ca="1">INDEX(コード化!$CG$5:$CQ$110,BF$3-6,$G124)</f>
        <v>B00000</v>
      </c>
      <c r="BG124" s="280" t="str" cm="1">
        <f t="array" aca="1" ref="BG124" ca="1">INDEX(コード化!$CG$5:$CQ$110,BG$3-6,$G124)</f>
        <v>B00000</v>
      </c>
      <c r="BH124" s="280" t="str" cm="1">
        <f t="array" aca="1" ref="BH124" ca="1">INDEX(コード化!$CG$5:$CQ$110,BH$3-6,$G124)</f>
        <v>B00000</v>
      </c>
      <c r="BI124" s="280" t="str" cm="1">
        <f t="array" aca="1" ref="BI124" ca="1">INDEX(コード化!$CG$5:$CQ$110,BI$3-6,$G124)</f>
        <v>B00000</v>
      </c>
      <c r="BJ124" s="280" t="str" cm="1">
        <f t="array" aca="1" ref="BJ124" ca="1">INDEX(コード化!$CG$5:$CQ$110,BJ$3-6,$G124)</f>
        <v>B00000</v>
      </c>
      <c r="BK124" s="280" t="str" cm="1">
        <f t="array" aca="1" ref="BK124" ca="1">INDEX(コード化!$CG$5:$CQ$110,BK$3-6,$G124)</f>
        <v>B00000</v>
      </c>
      <c r="BL124" s="280" t="str" cm="1">
        <f t="array" aca="1" ref="BL124" ca="1">INDEX(コード化!$CG$5:$CQ$110,BL$3-6,$G124)</f>
        <v>B00000</v>
      </c>
      <c r="BM124" s="280" t="str" cm="1">
        <f t="array" aca="1" ref="BM124" ca="1">INDEX(コード化!$CG$5:$CQ$110,BM$3-6,$G124)</f>
        <v>B00000</v>
      </c>
      <c r="BN124" s="280" t="str" cm="1">
        <f t="array" aca="1" ref="BN124" ca="1">INDEX(コード化!$CG$5:$CQ$110,BN$3-6,$G124)</f>
        <v>B00000</v>
      </c>
      <c r="BO124" s="280" t="str" cm="1">
        <f t="array" aca="1" ref="BO124" ca="1">INDEX(コード化!$CG$5:$CQ$110,BO$3-6,$G124)</f>
        <v>B00000</v>
      </c>
      <c r="BP124" s="280" t="str" cm="1">
        <f t="array" aca="1" ref="BP124" ca="1">INDEX(コード化!$CG$5:$CQ$110,BP$3-6,$G124)</f>
        <v>B00000</v>
      </c>
      <c r="BQ124" s="280" t="str" cm="1">
        <f t="array" aca="1" ref="BQ124" ca="1">INDEX(コード化!$CG$5:$CQ$110,BQ$3-6,$G124)</f>
        <v>B00000</v>
      </c>
      <c r="BR124" s="280" t="str" cm="1">
        <f t="array" aca="1" ref="BR124" ca="1">INDEX(コード化!$CG$5:$CQ$110,BR$3-6,$G124)</f>
        <v>B00000</v>
      </c>
      <c r="BS124" s="280" t="str" cm="1">
        <f t="array" aca="1" ref="BS124" ca="1">INDEX(コード化!$CG$5:$CQ$110,BS$3-6,$G124)</f>
        <v>B00000</v>
      </c>
      <c r="BT124" s="280" t="str" cm="1">
        <f t="array" aca="1" ref="BT124" ca="1">INDEX(コード化!$CG$5:$CQ$110,BT$3-6,$G124)</f>
        <v>B00000</v>
      </c>
      <c r="BU124" s="280" t="str" cm="1">
        <f t="array" aca="1" ref="BU124" ca="1">INDEX(コード化!$CG$5:$CQ$110,BU$3-6,$G124)</f>
        <v>B00000</v>
      </c>
      <c r="BV124" s="280" t="str" cm="1">
        <f t="array" aca="1" ref="BV124" ca="1">INDEX(コード化!$CG$5:$CQ$110,BV$3-6,$G124)</f>
        <v>B00000</v>
      </c>
      <c r="BW124" s="280" t="str" cm="1">
        <f t="array" aca="1" ref="BW124" ca="1">INDEX(コード化!$CG$5:$CQ$110,BW$3-6,$G124)</f>
        <v>B00000</v>
      </c>
      <c r="BX124" s="280" t="str" cm="1">
        <f t="array" aca="1" ref="BX124" ca="1">INDEX(コード化!$CG$5:$CQ$110,BX$3-6,$G124)</f>
        <v>B00000</v>
      </c>
      <c r="BY124" s="280" t="str" cm="1">
        <f t="array" aca="1" ref="BY124" ca="1">INDEX(コード化!$CG$5:$CQ$110,BY$3-6,$G124)</f>
        <v>B00000</v>
      </c>
      <c r="BZ124" s="280" t="str" cm="1">
        <f t="array" aca="1" ref="BZ124" ca="1">INDEX(コード化!$CG$5:$CQ$110,BZ$3-6,$G124)</f>
        <v>B00000</v>
      </c>
      <c r="CA124" s="280" t="str" cm="1">
        <f t="array" aca="1" ref="CA124" ca="1">INDEX(コード化!$CG$5:$CQ$110,CA$3-6,$G124)</f>
        <v>B00000</v>
      </c>
      <c r="CB124" s="280" t="str" cm="1">
        <f t="array" aca="1" ref="CB124" ca="1">INDEX(コード化!$CG$5:$CQ$110,CB$3-6,$G124)</f>
        <v>B00000</v>
      </c>
      <c r="CC124" s="280" t="str" cm="1">
        <f t="array" aca="1" ref="CC124" ca="1">INDEX(コード化!$CG$5:$CQ$110,CC$3-6,$G124)</f>
        <v>B00000</v>
      </c>
      <c r="CD124" s="280" t="str" cm="1">
        <f t="array" aca="1" ref="CD124" ca="1">INDEX(コード化!$CG$5:$CQ$110,CD$3-6,$G124)</f>
        <v>B00000</v>
      </c>
      <c r="CE124" s="280" t="str" cm="1">
        <f t="array" aca="1" ref="CE124" ca="1">INDEX(コード化!$CG$5:$CQ$110,CE$3-6,$G124)</f>
        <v>B00000</v>
      </c>
      <c r="CF124" s="280" t="str" cm="1">
        <f t="array" aca="1" ref="CF124" ca="1">INDEX(コード化!$CG$5:$CQ$110,CF$3-6,$G124)</f>
        <v>B00000</v>
      </c>
      <c r="CG124" s="280" t="str" cm="1">
        <f t="array" aca="1" ref="CG124" ca="1">INDEX(コード化!$CG$5:$CQ$110,CG$3-6,$G124)</f>
        <v>B00000</v>
      </c>
      <c r="CH124" s="280" t="str" cm="1">
        <f t="array" aca="1" ref="CH124" ca="1">INDEX(コード化!$CG$5:$CQ$110,CH$3-6,$G124)</f>
        <v>B00000</v>
      </c>
      <c r="CI124" s="280" t="str" cm="1">
        <f t="array" aca="1" ref="CI124" ca="1">INDEX(コード化!$CG$5:$CQ$110,CI$3-6,$G124)</f>
        <v>B00000</v>
      </c>
      <c r="CJ124" s="280" t="str" cm="1">
        <f t="array" aca="1" ref="CJ124" ca="1">INDEX(コード化!$CG$5:$CQ$110,CJ$3-6,$G124)</f>
        <v>B00000</v>
      </c>
      <c r="CK124" s="280" t="str" cm="1">
        <f t="array" aca="1" ref="CK124" ca="1">INDEX(コード化!$CG$5:$CQ$110,CK$3-6,$G124)</f>
        <v>B00000</v>
      </c>
      <c r="CL124" s="280" t="str" cm="1">
        <f t="array" aca="1" ref="CL124" ca="1">INDEX(コード化!$CG$5:$CQ$110,CL$3-6,$G124)</f>
        <v>B00000</v>
      </c>
      <c r="CM124" s="280" t="str" cm="1">
        <f t="array" aca="1" ref="CM124" ca="1">INDEX(コード化!$CG$5:$CQ$110,CM$3-6,$G124)</f>
        <v>B00000</v>
      </c>
      <c r="CN124" s="280" t="str" cm="1">
        <f t="array" aca="1" ref="CN124" ca="1">INDEX(コード化!$CG$5:$CQ$110,CN$3-6,$G124)</f>
        <v>B00000</v>
      </c>
      <c r="CO124" s="280" t="str" cm="1">
        <f t="array" aca="1" ref="CO124" ca="1">INDEX(コード化!$CG$5:$CQ$110,CO$3-6,$G124)</f>
        <v>B00000</v>
      </c>
      <c r="CP124" s="280" t="str" cm="1">
        <f t="array" aca="1" ref="CP124" ca="1">INDEX(コード化!$CG$5:$CQ$110,CP$3-6,$G124)</f>
        <v>B00000</v>
      </c>
      <c r="CQ124" s="280" t="str" cm="1">
        <f t="array" aca="1" ref="CQ124" ca="1">INDEX(コード化!$CG$5:$CQ$110,CQ$3-6,$G124)</f>
        <v>B00000</v>
      </c>
      <c r="CR124" s="280" t="str" cm="1">
        <f t="array" aca="1" ref="CR124" ca="1">INDEX(コード化!$CG$5:$CQ$110,CR$3-6,$G124)</f>
        <v>B00000</v>
      </c>
      <c r="CS124" s="280" t="str" cm="1">
        <f t="array" aca="1" ref="CS124" ca="1">INDEX(コード化!$CG$5:$CQ$110,CS$3-6,$G124)</f>
        <v>B00000</v>
      </c>
      <c r="CT124" s="280" t="str" cm="1">
        <f t="array" aca="1" ref="CT124" ca="1">INDEX(コード化!$CG$5:$CQ$110,CT$3-6,$G124)</f>
        <v>B00000</v>
      </c>
      <c r="CU124" s="280" t="str" cm="1">
        <f t="array" aca="1" ref="CU124" ca="1">INDEX(コード化!$CG$5:$CQ$110,CU$3-6,$G124)</f>
        <v>B00000</v>
      </c>
      <c r="CV124" s="280" t="str" cm="1">
        <f t="array" aca="1" ref="CV124" ca="1">INDEX(コード化!$CG$5:$CQ$110,CV$3-6,$G124)</f>
        <v>B00000</v>
      </c>
      <c r="CW124" s="280" t="str" cm="1">
        <f t="array" aca="1" ref="CW124" ca="1">INDEX(コード化!$CG$5:$CQ$110,CW$3-6,$G124)</f>
        <v>B00000</v>
      </c>
      <c r="CX124" s="280" t="str" cm="1">
        <f t="array" aca="1" ref="CX124" ca="1">INDEX(コード化!$CG$5:$CQ$110,CX$3-6,$G124)</f>
        <v>B00000</v>
      </c>
      <c r="CY124" s="280" t="str" cm="1">
        <f t="array" aca="1" ref="CY124" ca="1">INDEX(コード化!$CG$5:$CQ$110,CY$3-6,$G124)</f>
        <v>B00000</v>
      </c>
      <c r="CZ124" s="280" t="str" cm="1">
        <f t="array" aca="1" ref="CZ124" ca="1">INDEX(コード化!$CG$5:$CQ$110,CZ$3-6,$G124)</f>
        <v>B00000</v>
      </c>
      <c r="DA124" s="280" t="str" cm="1">
        <f t="array" aca="1" ref="DA124" ca="1">INDEX(コード化!$CG$5:$CQ$110,DA$3-6,$G124)</f>
        <v>B00000</v>
      </c>
      <c r="DB124" s="280" t="str" cm="1">
        <f t="array" aca="1" ref="DB124" ca="1">INDEX(コード化!$CG$5:$CQ$110,DB$3-6,$G124)</f>
        <v>B00000</v>
      </c>
      <c r="DC124" s="280" t="str" cm="1">
        <f t="array" aca="1" ref="DC124" ca="1">INDEX(コード化!$CG$5:$CQ$110,DC$3-6,$G124)</f>
        <v>B00000</v>
      </c>
      <c r="DD124" s="280" t="str" cm="1">
        <f t="array" aca="1" ref="DD124" ca="1">INDEX(コード化!$CG$5:$CQ$110,DD$3-6,$G124)</f>
        <v>B00000</v>
      </c>
      <c r="DE124" s="280" t="str" cm="1">
        <f t="array" aca="1" ref="DE124" ca="1">INDEX(コード化!$CG$5:$CQ$110,DE$3-6,$G124)</f>
        <v>B00000</v>
      </c>
      <c r="DF124" s="280" t="str" cm="1">
        <f t="array" aca="1" ref="DF124" ca="1">INDEX(コード化!$CG$5:$CQ$110,DF$3-6,$G124)</f>
        <v>B00000</v>
      </c>
      <c r="DG124" s="280" t="str" cm="1">
        <f t="array" aca="1" ref="DG124" ca="1">INDEX(コード化!$CG$5:$CQ$110,DG$3-6,$G124)</f>
        <v>B00000</v>
      </c>
      <c r="DH124" s="280" t="str" cm="1">
        <f t="array" aca="1" ref="DH124" ca="1">INDEX(コード化!$CG$5:$CQ$110,DH$3-6,$G124)</f>
        <v>B00000</v>
      </c>
      <c r="DI124" s="280" t="str" cm="1">
        <f t="array" aca="1" ref="DI124" ca="1">INDEX(コード化!$CG$5:$CQ$110,DI$3-6,$G124)</f>
        <v>B00000</v>
      </c>
      <c r="DK124" s="80">
        <f>IF(AND(MID(H124,3,1)="2",MID(H124,4,1)="1"),1,0)</f>
        <v>0</v>
      </c>
      <c r="DL124" s="80">
        <f t="shared" ref="DL124:FW124" si="100">IF(AND(MID(I124,3,1)="2",MID(I124,4,1)="1"),1,0)</f>
        <v>0</v>
      </c>
      <c r="DM124" s="80">
        <f t="shared" si="100"/>
        <v>0</v>
      </c>
      <c r="DN124" s="80">
        <f t="shared" si="100"/>
        <v>0</v>
      </c>
      <c r="DO124" s="80">
        <f t="shared" si="100"/>
        <v>0</v>
      </c>
      <c r="DP124" s="80">
        <f t="shared" si="100"/>
        <v>0</v>
      </c>
      <c r="DQ124" s="80">
        <f t="shared" ca="1" si="100"/>
        <v>0</v>
      </c>
      <c r="DR124" s="80">
        <f t="shared" ca="1" si="100"/>
        <v>0</v>
      </c>
      <c r="DS124" s="80">
        <f t="shared" ca="1" si="100"/>
        <v>0</v>
      </c>
      <c r="DT124" s="80">
        <f t="shared" ca="1" si="100"/>
        <v>0</v>
      </c>
      <c r="DU124" s="80">
        <f t="shared" ca="1" si="100"/>
        <v>0</v>
      </c>
      <c r="DV124" s="80">
        <f t="shared" ca="1" si="100"/>
        <v>0</v>
      </c>
      <c r="DW124" s="80">
        <f t="shared" ca="1" si="100"/>
        <v>0</v>
      </c>
      <c r="DX124" s="80">
        <f t="shared" ca="1" si="100"/>
        <v>0</v>
      </c>
      <c r="DY124" s="80">
        <f t="shared" ca="1" si="100"/>
        <v>0</v>
      </c>
      <c r="DZ124" s="80">
        <f t="shared" ca="1" si="100"/>
        <v>0</v>
      </c>
      <c r="EA124" s="80">
        <f t="shared" ca="1" si="100"/>
        <v>0</v>
      </c>
      <c r="EB124" s="80">
        <f t="shared" ca="1" si="100"/>
        <v>0</v>
      </c>
      <c r="EC124" s="80">
        <f t="shared" ca="1" si="100"/>
        <v>0</v>
      </c>
      <c r="ED124" s="80">
        <f t="shared" ca="1" si="100"/>
        <v>0</v>
      </c>
      <c r="EE124" s="80">
        <f t="shared" ca="1" si="100"/>
        <v>0</v>
      </c>
      <c r="EF124" s="80">
        <f t="shared" ca="1" si="100"/>
        <v>0</v>
      </c>
      <c r="EG124" s="80">
        <f t="shared" ca="1" si="100"/>
        <v>0</v>
      </c>
      <c r="EH124" s="80">
        <f t="shared" ca="1" si="100"/>
        <v>0</v>
      </c>
      <c r="EI124" s="80">
        <f t="shared" ca="1" si="100"/>
        <v>0</v>
      </c>
      <c r="EJ124" s="80">
        <f t="shared" ca="1" si="100"/>
        <v>0</v>
      </c>
      <c r="EK124" s="80">
        <f t="shared" ca="1" si="100"/>
        <v>0</v>
      </c>
      <c r="EL124" s="80">
        <f t="shared" ca="1" si="100"/>
        <v>0</v>
      </c>
      <c r="EM124" s="80">
        <f t="shared" ca="1" si="100"/>
        <v>0</v>
      </c>
      <c r="EN124" s="80">
        <f t="shared" ca="1" si="100"/>
        <v>0</v>
      </c>
      <c r="EO124" s="80">
        <f t="shared" ca="1" si="100"/>
        <v>0</v>
      </c>
      <c r="EP124" s="80">
        <f t="shared" ca="1" si="100"/>
        <v>0</v>
      </c>
      <c r="EQ124" s="80">
        <f t="shared" ca="1" si="100"/>
        <v>0</v>
      </c>
      <c r="ER124" s="80">
        <f t="shared" ca="1" si="100"/>
        <v>0</v>
      </c>
      <c r="ES124" s="80">
        <f t="shared" ca="1" si="100"/>
        <v>0</v>
      </c>
      <c r="ET124" s="80">
        <f t="shared" ca="1" si="100"/>
        <v>0</v>
      </c>
      <c r="EU124" s="80">
        <f t="shared" ca="1" si="100"/>
        <v>0</v>
      </c>
      <c r="EV124" s="80">
        <f t="shared" ca="1" si="100"/>
        <v>0</v>
      </c>
      <c r="EW124" s="80">
        <f t="shared" ca="1" si="100"/>
        <v>0</v>
      </c>
      <c r="EX124" s="80">
        <f t="shared" ca="1" si="100"/>
        <v>0</v>
      </c>
      <c r="EY124" s="80">
        <f t="shared" ca="1" si="100"/>
        <v>0</v>
      </c>
      <c r="EZ124" s="80">
        <f t="shared" ca="1" si="100"/>
        <v>0</v>
      </c>
      <c r="FA124" s="80">
        <f t="shared" ca="1" si="100"/>
        <v>0</v>
      </c>
      <c r="FB124" s="80">
        <f t="shared" ca="1" si="100"/>
        <v>0</v>
      </c>
      <c r="FC124" s="80">
        <f t="shared" ca="1" si="100"/>
        <v>0</v>
      </c>
      <c r="FD124" s="80">
        <f t="shared" ca="1" si="100"/>
        <v>0</v>
      </c>
      <c r="FE124" s="80">
        <f t="shared" ca="1" si="100"/>
        <v>0</v>
      </c>
      <c r="FF124" s="80">
        <f t="shared" ca="1" si="100"/>
        <v>0</v>
      </c>
      <c r="FG124" s="80">
        <f t="shared" ca="1" si="100"/>
        <v>0</v>
      </c>
      <c r="FH124" s="80">
        <f t="shared" ca="1" si="100"/>
        <v>0</v>
      </c>
      <c r="FI124" s="80">
        <f t="shared" ca="1" si="100"/>
        <v>0</v>
      </c>
      <c r="FJ124" s="80">
        <f t="shared" ca="1" si="100"/>
        <v>0</v>
      </c>
      <c r="FK124" s="80">
        <f t="shared" ca="1" si="100"/>
        <v>0</v>
      </c>
      <c r="FL124" s="80">
        <f t="shared" ca="1" si="100"/>
        <v>0</v>
      </c>
      <c r="FM124" s="80">
        <f t="shared" ca="1" si="100"/>
        <v>0</v>
      </c>
      <c r="FN124" s="80">
        <f t="shared" ca="1" si="100"/>
        <v>0</v>
      </c>
      <c r="FO124" s="80">
        <f t="shared" ca="1" si="100"/>
        <v>0</v>
      </c>
      <c r="FP124" s="80">
        <f t="shared" ca="1" si="100"/>
        <v>0</v>
      </c>
      <c r="FQ124" s="80">
        <f t="shared" ca="1" si="100"/>
        <v>0</v>
      </c>
      <c r="FR124" s="80">
        <f t="shared" ca="1" si="100"/>
        <v>0</v>
      </c>
      <c r="FS124" s="80">
        <f t="shared" ca="1" si="100"/>
        <v>0</v>
      </c>
      <c r="FT124" s="80">
        <f t="shared" ca="1" si="100"/>
        <v>0</v>
      </c>
      <c r="FU124" s="80">
        <f t="shared" ca="1" si="100"/>
        <v>0</v>
      </c>
      <c r="FV124" s="80">
        <f t="shared" ca="1" si="100"/>
        <v>0</v>
      </c>
      <c r="FW124" s="80">
        <f t="shared" ca="1" si="100"/>
        <v>0</v>
      </c>
      <c r="FX124" s="80">
        <f t="shared" ref="FX124:HL124" ca="1" si="101">IF(AND(MID(BU124,3,1)="2",MID(BU124,4,1)="1"),1,0)</f>
        <v>0</v>
      </c>
      <c r="FY124" s="80">
        <f t="shared" ca="1" si="101"/>
        <v>0</v>
      </c>
      <c r="FZ124" s="80">
        <f t="shared" ca="1" si="101"/>
        <v>0</v>
      </c>
      <c r="GA124" s="80">
        <f t="shared" ca="1" si="101"/>
        <v>0</v>
      </c>
      <c r="GB124" s="80">
        <f t="shared" ca="1" si="101"/>
        <v>0</v>
      </c>
      <c r="GC124" s="80">
        <f t="shared" ca="1" si="101"/>
        <v>0</v>
      </c>
      <c r="GD124" s="80">
        <f t="shared" ca="1" si="101"/>
        <v>0</v>
      </c>
      <c r="GE124" s="80">
        <f t="shared" ca="1" si="101"/>
        <v>0</v>
      </c>
      <c r="GF124" s="80">
        <f t="shared" ca="1" si="101"/>
        <v>0</v>
      </c>
      <c r="GG124" s="80">
        <f t="shared" ca="1" si="101"/>
        <v>0</v>
      </c>
      <c r="GH124" s="80">
        <f t="shared" ca="1" si="101"/>
        <v>0</v>
      </c>
      <c r="GI124" s="80">
        <f t="shared" ca="1" si="101"/>
        <v>0</v>
      </c>
      <c r="GJ124" s="80">
        <f t="shared" ca="1" si="101"/>
        <v>0</v>
      </c>
      <c r="GK124" s="80">
        <f t="shared" ca="1" si="101"/>
        <v>0</v>
      </c>
      <c r="GL124" s="80">
        <f t="shared" ca="1" si="101"/>
        <v>0</v>
      </c>
      <c r="GM124" s="80">
        <f t="shared" ca="1" si="101"/>
        <v>0</v>
      </c>
      <c r="GN124" s="80">
        <f t="shared" ca="1" si="101"/>
        <v>0</v>
      </c>
      <c r="GO124" s="80">
        <f t="shared" ca="1" si="101"/>
        <v>0</v>
      </c>
      <c r="GP124" s="80">
        <f t="shared" ca="1" si="101"/>
        <v>0</v>
      </c>
      <c r="GQ124" s="80">
        <f t="shared" ca="1" si="101"/>
        <v>0</v>
      </c>
      <c r="GR124" s="80">
        <f t="shared" ca="1" si="101"/>
        <v>0</v>
      </c>
      <c r="GS124" s="80">
        <f t="shared" ca="1" si="101"/>
        <v>0</v>
      </c>
      <c r="GT124" s="80">
        <f t="shared" ca="1" si="101"/>
        <v>0</v>
      </c>
      <c r="GU124" s="80">
        <f t="shared" ca="1" si="101"/>
        <v>0</v>
      </c>
      <c r="GV124" s="80">
        <f t="shared" ca="1" si="101"/>
        <v>0</v>
      </c>
      <c r="GW124" s="80">
        <f t="shared" ca="1" si="101"/>
        <v>0</v>
      </c>
      <c r="GX124" s="80">
        <f t="shared" ca="1" si="101"/>
        <v>0</v>
      </c>
      <c r="GY124" s="80">
        <f t="shared" ca="1" si="101"/>
        <v>0</v>
      </c>
      <c r="GZ124" s="80">
        <f t="shared" ca="1" si="101"/>
        <v>0</v>
      </c>
      <c r="HA124" s="80">
        <f t="shared" ca="1" si="101"/>
        <v>0</v>
      </c>
      <c r="HB124" s="80">
        <f t="shared" ca="1" si="101"/>
        <v>0</v>
      </c>
      <c r="HC124" s="80">
        <f t="shared" ca="1" si="101"/>
        <v>0</v>
      </c>
      <c r="HD124" s="80">
        <f t="shared" ca="1" si="101"/>
        <v>0</v>
      </c>
      <c r="HE124" s="80">
        <f t="shared" ca="1" si="101"/>
        <v>0</v>
      </c>
      <c r="HF124" s="80">
        <f t="shared" ca="1" si="101"/>
        <v>0</v>
      </c>
      <c r="HG124" s="80">
        <f t="shared" ca="1" si="101"/>
        <v>0</v>
      </c>
      <c r="HH124" s="80">
        <f t="shared" ca="1" si="101"/>
        <v>0</v>
      </c>
      <c r="HI124" s="80">
        <f t="shared" ca="1" si="101"/>
        <v>0</v>
      </c>
      <c r="HJ124" s="80">
        <f t="shared" ca="1" si="101"/>
        <v>0</v>
      </c>
      <c r="HK124" s="80">
        <f t="shared" ca="1" si="101"/>
        <v>0</v>
      </c>
      <c r="HL124" s="80">
        <f t="shared" ca="1" si="101"/>
        <v>0</v>
      </c>
    </row>
    <row r="125" spans="1:220" s="80" customFormat="1" ht="52" x14ac:dyDescent="0.2">
      <c r="A125" s="268">
        <v>127</v>
      </c>
      <c r="B125" s="269" t="s">
        <v>2458</v>
      </c>
      <c r="C125" s="269" t="s">
        <v>2530</v>
      </c>
      <c r="D125" s="270" t="s">
        <v>2554</v>
      </c>
      <c r="E125" s="250"/>
      <c r="G125" s="80">
        <v>11</v>
      </c>
      <c r="H125" s="280" t="str" cm="1">
        <f t="array" ref="H125">INDEX(コード化!$CG$5:$CQ$110,H$3-6,$G125)</f>
        <v>B00000</v>
      </c>
      <c r="I125" s="280" t="str" cm="1">
        <f t="array" ref="I125">INDEX(コード化!$CG$5:$CQ$110,I$3-6,$G125)</f>
        <v>B00000</v>
      </c>
      <c r="J125" s="280" t="str" cm="1">
        <f t="array" ref="J125">INDEX(コード化!$CG$5:$CQ$110,J$3-6,$G125)</f>
        <v>B00000</v>
      </c>
      <c r="K125" s="280" t="str" cm="1">
        <f t="array" ref="K125">INDEX(コード化!$CG$5:$CQ$110,K$3-6,$G125)</f>
        <v>B00000</v>
      </c>
      <c r="L125" s="280" t="str" cm="1">
        <f t="array" ref="L125">INDEX(コード化!$CG$5:$CQ$110,L$3-6,$G125)</f>
        <v>B00000</v>
      </c>
      <c r="M125" s="280" t="str" cm="1">
        <f t="array" ref="M125">INDEX(コード化!$CG$5:$CQ$110,M$3-6,$G125)</f>
        <v>B00000</v>
      </c>
      <c r="N125" s="280" t="str" cm="1">
        <f t="array" aca="1" ref="N125" ca="1">INDEX(コード化!$CG$5:$CQ$110,N$3-6,$G125)</f>
        <v>B00000</v>
      </c>
      <c r="O125" s="280" t="str" cm="1">
        <f t="array" aca="1" ref="O125" ca="1">INDEX(コード化!$CG$5:$CQ$110,O$3-6,$G125)</f>
        <v>B00000</v>
      </c>
      <c r="P125" s="280" t="str" cm="1">
        <f t="array" aca="1" ref="P125" ca="1">INDEX(コード化!$CG$5:$CQ$110,P$3-6,$G125)</f>
        <v>B00000</v>
      </c>
      <c r="Q125" s="280" t="str" cm="1">
        <f t="array" aca="1" ref="Q125" ca="1">INDEX(コード化!$CG$5:$CQ$110,Q$3-6,$G125)</f>
        <v>B00000</v>
      </c>
      <c r="R125" s="280" t="str" cm="1">
        <f t="array" aca="1" ref="R125" ca="1">INDEX(コード化!$CG$5:$CQ$110,R$3-6,$G125)</f>
        <v>B00000</v>
      </c>
      <c r="S125" s="280" t="str" cm="1">
        <f t="array" aca="1" ref="S125" ca="1">INDEX(コード化!$CG$5:$CQ$110,S$3-6,$G125)</f>
        <v>B00000</v>
      </c>
      <c r="T125" s="280" t="str" cm="1">
        <f t="array" aca="1" ref="T125" ca="1">INDEX(コード化!$CG$5:$CQ$110,T$3-6,$G125)</f>
        <v>B00000</v>
      </c>
      <c r="U125" s="280" t="str" cm="1">
        <f t="array" aca="1" ref="U125" ca="1">INDEX(コード化!$CG$5:$CQ$110,U$3-6,$G125)</f>
        <v>B00000</v>
      </c>
      <c r="V125" s="280" t="str" cm="1">
        <f t="array" aca="1" ref="V125" ca="1">INDEX(コード化!$CG$5:$CQ$110,V$3-6,$G125)</f>
        <v>B00000</v>
      </c>
      <c r="W125" s="280" t="str" cm="1">
        <f t="array" aca="1" ref="W125" ca="1">INDEX(コード化!$CG$5:$CQ$110,W$3-6,$G125)</f>
        <v>B00000</v>
      </c>
      <c r="X125" s="280" t="str" cm="1">
        <f t="array" aca="1" ref="X125" ca="1">INDEX(コード化!$CG$5:$CQ$110,X$3-6,$G125)</f>
        <v>B00000</v>
      </c>
      <c r="Y125" s="280" t="str" cm="1">
        <f t="array" aca="1" ref="Y125" ca="1">INDEX(コード化!$CG$5:$CQ$110,Y$3-6,$G125)</f>
        <v>B00000</v>
      </c>
      <c r="Z125" s="280" t="str" cm="1">
        <f t="array" aca="1" ref="Z125" ca="1">INDEX(コード化!$CG$5:$CQ$110,Z$3-6,$G125)</f>
        <v>B00000</v>
      </c>
      <c r="AA125" s="280" t="str" cm="1">
        <f t="array" aca="1" ref="AA125" ca="1">INDEX(コード化!$CG$5:$CQ$110,AA$3-6,$G125)</f>
        <v>B00000</v>
      </c>
      <c r="AB125" s="280" t="str" cm="1">
        <f t="array" aca="1" ref="AB125" ca="1">INDEX(コード化!$CG$5:$CQ$110,AB$3-6,$G125)</f>
        <v>B00000</v>
      </c>
      <c r="AC125" s="280" t="str" cm="1">
        <f t="array" aca="1" ref="AC125" ca="1">INDEX(コード化!$CG$5:$CQ$110,AC$3-6,$G125)</f>
        <v>B00000</v>
      </c>
      <c r="AD125" s="280" t="str" cm="1">
        <f t="array" aca="1" ref="AD125" ca="1">INDEX(コード化!$CG$5:$CQ$110,AD$3-6,$G125)</f>
        <v>B00000</v>
      </c>
      <c r="AE125" s="280" t="str" cm="1">
        <f t="array" aca="1" ref="AE125" ca="1">INDEX(コード化!$CG$5:$CQ$110,AE$3-6,$G125)</f>
        <v>B00000</v>
      </c>
      <c r="AF125" s="280" t="str" cm="1">
        <f t="array" aca="1" ref="AF125" ca="1">INDEX(コード化!$CG$5:$CQ$110,AF$3-6,$G125)</f>
        <v>B00000</v>
      </c>
      <c r="AG125" s="280" t="str" cm="1">
        <f t="array" aca="1" ref="AG125" ca="1">INDEX(コード化!$CG$5:$CQ$110,AG$3-6,$G125)</f>
        <v>B00000</v>
      </c>
      <c r="AH125" s="280" t="str" cm="1">
        <f t="array" aca="1" ref="AH125" ca="1">INDEX(コード化!$CG$5:$CQ$110,AH$3-6,$G125)</f>
        <v>B00000</v>
      </c>
      <c r="AI125" s="280" t="str" cm="1">
        <f t="array" aca="1" ref="AI125" ca="1">INDEX(コード化!$CG$5:$CQ$110,AI$3-6,$G125)</f>
        <v>B00000</v>
      </c>
      <c r="AJ125" s="280" t="str" cm="1">
        <f t="array" aca="1" ref="AJ125" ca="1">INDEX(コード化!$CG$5:$CQ$110,AJ$3-6,$G125)</f>
        <v>B00000</v>
      </c>
      <c r="AK125" s="280" t="str" cm="1">
        <f t="array" aca="1" ref="AK125" ca="1">INDEX(コード化!$CG$5:$CQ$110,AK$3-6,$G125)</f>
        <v>B00000</v>
      </c>
      <c r="AL125" s="280" t="str" cm="1">
        <f t="array" aca="1" ref="AL125" ca="1">INDEX(コード化!$CG$5:$CQ$110,AL$3-6,$G125)</f>
        <v>B00000</v>
      </c>
      <c r="AM125" s="280" t="str" cm="1">
        <f t="array" aca="1" ref="AM125" ca="1">INDEX(コード化!$CG$5:$CQ$110,AM$3-6,$G125)</f>
        <v>B00000</v>
      </c>
      <c r="AN125" s="280" t="str" cm="1">
        <f t="array" aca="1" ref="AN125" ca="1">INDEX(コード化!$CG$5:$CQ$110,AN$3-6,$G125)</f>
        <v>B00000</v>
      </c>
      <c r="AO125" s="280" t="str" cm="1">
        <f t="array" aca="1" ref="AO125" ca="1">INDEX(コード化!$CG$5:$CQ$110,AO$3-6,$G125)</f>
        <v>B00000</v>
      </c>
      <c r="AP125" s="280" t="str" cm="1">
        <f t="array" aca="1" ref="AP125" ca="1">INDEX(コード化!$CG$5:$CQ$110,AP$3-6,$G125)</f>
        <v>B00000</v>
      </c>
      <c r="AQ125" s="280" t="str" cm="1">
        <f t="array" aca="1" ref="AQ125" ca="1">INDEX(コード化!$CG$5:$CQ$110,AQ$3-6,$G125)</f>
        <v>B00000</v>
      </c>
      <c r="AR125" s="280" t="str" cm="1">
        <f t="array" aca="1" ref="AR125" ca="1">INDEX(コード化!$CG$5:$CQ$110,AR$3-6,$G125)</f>
        <v>B00000</v>
      </c>
      <c r="AS125" s="280" t="str" cm="1">
        <f t="array" aca="1" ref="AS125" ca="1">INDEX(コード化!$CG$5:$CQ$110,AS$3-6,$G125)</f>
        <v>B00000</v>
      </c>
      <c r="AT125" s="280" t="str" cm="1">
        <f t="array" aca="1" ref="AT125" ca="1">INDEX(コード化!$CG$5:$CQ$110,AT$3-6,$G125)</f>
        <v>B00000</v>
      </c>
      <c r="AU125" s="280" t="str" cm="1">
        <f t="array" aca="1" ref="AU125" ca="1">INDEX(コード化!$CG$5:$CQ$110,AU$3-6,$G125)</f>
        <v>B00000</v>
      </c>
      <c r="AV125" s="280" t="str" cm="1">
        <f t="array" aca="1" ref="AV125" ca="1">INDEX(コード化!$CG$5:$CQ$110,AV$3-6,$G125)</f>
        <v>B00000</v>
      </c>
      <c r="AW125" s="280" t="str" cm="1">
        <f t="array" aca="1" ref="AW125" ca="1">INDEX(コード化!$CG$5:$CQ$110,AW$3-6,$G125)</f>
        <v>B00000</v>
      </c>
      <c r="AX125" s="280" t="str" cm="1">
        <f t="array" aca="1" ref="AX125" ca="1">INDEX(コード化!$CG$5:$CQ$110,AX$3-6,$G125)</f>
        <v>B00000</v>
      </c>
      <c r="AY125" s="280" t="str" cm="1">
        <f t="array" aca="1" ref="AY125" ca="1">INDEX(コード化!$CG$5:$CQ$110,AY$3-6,$G125)</f>
        <v>B00000</v>
      </c>
      <c r="AZ125" s="280" t="str" cm="1">
        <f t="array" aca="1" ref="AZ125" ca="1">INDEX(コード化!$CG$5:$CQ$110,AZ$3-6,$G125)</f>
        <v>B00000</v>
      </c>
      <c r="BA125" s="280" t="str" cm="1">
        <f t="array" aca="1" ref="BA125" ca="1">INDEX(コード化!$CG$5:$CQ$110,BA$3-6,$G125)</f>
        <v>B00000</v>
      </c>
      <c r="BB125" s="280" t="str" cm="1">
        <f t="array" aca="1" ref="BB125" ca="1">INDEX(コード化!$CG$5:$CQ$110,BB$3-6,$G125)</f>
        <v>B00000</v>
      </c>
      <c r="BC125" s="280" t="str" cm="1">
        <f t="array" aca="1" ref="BC125" ca="1">INDEX(コード化!$CG$5:$CQ$110,BC$3-6,$G125)</f>
        <v>B00000</v>
      </c>
      <c r="BD125" s="280" t="str" cm="1">
        <f t="array" aca="1" ref="BD125" ca="1">INDEX(コード化!$CG$5:$CQ$110,BD$3-6,$G125)</f>
        <v>B00000</v>
      </c>
      <c r="BE125" s="280" t="str" cm="1">
        <f t="array" aca="1" ref="BE125" ca="1">INDEX(コード化!$CG$5:$CQ$110,BE$3-6,$G125)</f>
        <v>B00000</v>
      </c>
      <c r="BF125" s="280" t="str" cm="1">
        <f t="array" aca="1" ref="BF125" ca="1">INDEX(コード化!$CG$5:$CQ$110,BF$3-6,$G125)</f>
        <v>B00000</v>
      </c>
      <c r="BG125" s="280" t="str" cm="1">
        <f t="array" aca="1" ref="BG125" ca="1">INDEX(コード化!$CG$5:$CQ$110,BG$3-6,$G125)</f>
        <v>B00000</v>
      </c>
      <c r="BH125" s="280" t="str" cm="1">
        <f t="array" aca="1" ref="BH125" ca="1">INDEX(コード化!$CG$5:$CQ$110,BH$3-6,$G125)</f>
        <v>B00000</v>
      </c>
      <c r="BI125" s="280" t="str" cm="1">
        <f t="array" aca="1" ref="BI125" ca="1">INDEX(コード化!$CG$5:$CQ$110,BI$3-6,$G125)</f>
        <v>B00000</v>
      </c>
      <c r="BJ125" s="280" t="str" cm="1">
        <f t="array" aca="1" ref="BJ125" ca="1">INDEX(コード化!$CG$5:$CQ$110,BJ$3-6,$G125)</f>
        <v>B00000</v>
      </c>
      <c r="BK125" s="280" t="str" cm="1">
        <f t="array" aca="1" ref="BK125" ca="1">INDEX(コード化!$CG$5:$CQ$110,BK$3-6,$G125)</f>
        <v>B00000</v>
      </c>
      <c r="BL125" s="280" t="str" cm="1">
        <f t="array" aca="1" ref="BL125" ca="1">INDEX(コード化!$CG$5:$CQ$110,BL$3-6,$G125)</f>
        <v>B00000</v>
      </c>
      <c r="BM125" s="280" t="str" cm="1">
        <f t="array" aca="1" ref="BM125" ca="1">INDEX(コード化!$CG$5:$CQ$110,BM$3-6,$G125)</f>
        <v>B00000</v>
      </c>
      <c r="BN125" s="280" t="str" cm="1">
        <f t="array" aca="1" ref="BN125" ca="1">INDEX(コード化!$CG$5:$CQ$110,BN$3-6,$G125)</f>
        <v>B00000</v>
      </c>
      <c r="BO125" s="280" t="str" cm="1">
        <f t="array" aca="1" ref="BO125" ca="1">INDEX(コード化!$CG$5:$CQ$110,BO$3-6,$G125)</f>
        <v>B00000</v>
      </c>
      <c r="BP125" s="280" t="str" cm="1">
        <f t="array" aca="1" ref="BP125" ca="1">INDEX(コード化!$CG$5:$CQ$110,BP$3-6,$G125)</f>
        <v>B00000</v>
      </c>
      <c r="BQ125" s="280" t="str" cm="1">
        <f t="array" aca="1" ref="BQ125" ca="1">INDEX(コード化!$CG$5:$CQ$110,BQ$3-6,$G125)</f>
        <v>B00000</v>
      </c>
      <c r="BR125" s="280" t="str" cm="1">
        <f t="array" aca="1" ref="BR125" ca="1">INDEX(コード化!$CG$5:$CQ$110,BR$3-6,$G125)</f>
        <v>B00000</v>
      </c>
      <c r="BS125" s="280" t="str" cm="1">
        <f t="array" aca="1" ref="BS125" ca="1">INDEX(コード化!$CG$5:$CQ$110,BS$3-6,$G125)</f>
        <v>B00000</v>
      </c>
      <c r="BT125" s="280" t="str" cm="1">
        <f t="array" aca="1" ref="BT125" ca="1">INDEX(コード化!$CG$5:$CQ$110,BT$3-6,$G125)</f>
        <v>B00000</v>
      </c>
      <c r="BU125" s="280" t="str" cm="1">
        <f t="array" aca="1" ref="BU125" ca="1">INDEX(コード化!$CG$5:$CQ$110,BU$3-6,$G125)</f>
        <v>B00000</v>
      </c>
      <c r="BV125" s="280" t="str" cm="1">
        <f t="array" aca="1" ref="BV125" ca="1">INDEX(コード化!$CG$5:$CQ$110,BV$3-6,$G125)</f>
        <v>B00000</v>
      </c>
      <c r="BW125" s="280" t="str" cm="1">
        <f t="array" aca="1" ref="BW125" ca="1">INDEX(コード化!$CG$5:$CQ$110,BW$3-6,$G125)</f>
        <v>B00000</v>
      </c>
      <c r="BX125" s="280" t="str" cm="1">
        <f t="array" aca="1" ref="BX125" ca="1">INDEX(コード化!$CG$5:$CQ$110,BX$3-6,$G125)</f>
        <v>B00000</v>
      </c>
      <c r="BY125" s="280" t="str" cm="1">
        <f t="array" aca="1" ref="BY125" ca="1">INDEX(コード化!$CG$5:$CQ$110,BY$3-6,$G125)</f>
        <v>B00000</v>
      </c>
      <c r="BZ125" s="280" t="str" cm="1">
        <f t="array" aca="1" ref="BZ125" ca="1">INDEX(コード化!$CG$5:$CQ$110,BZ$3-6,$G125)</f>
        <v>B00000</v>
      </c>
      <c r="CA125" s="280" t="str" cm="1">
        <f t="array" aca="1" ref="CA125" ca="1">INDEX(コード化!$CG$5:$CQ$110,CA$3-6,$G125)</f>
        <v>B00000</v>
      </c>
      <c r="CB125" s="280" t="str" cm="1">
        <f t="array" aca="1" ref="CB125" ca="1">INDEX(コード化!$CG$5:$CQ$110,CB$3-6,$G125)</f>
        <v>B00000</v>
      </c>
      <c r="CC125" s="280" t="str" cm="1">
        <f t="array" aca="1" ref="CC125" ca="1">INDEX(コード化!$CG$5:$CQ$110,CC$3-6,$G125)</f>
        <v>B00000</v>
      </c>
      <c r="CD125" s="280" t="str" cm="1">
        <f t="array" aca="1" ref="CD125" ca="1">INDEX(コード化!$CG$5:$CQ$110,CD$3-6,$G125)</f>
        <v>B00000</v>
      </c>
      <c r="CE125" s="280" t="str" cm="1">
        <f t="array" aca="1" ref="CE125" ca="1">INDEX(コード化!$CG$5:$CQ$110,CE$3-6,$G125)</f>
        <v>B00000</v>
      </c>
      <c r="CF125" s="280" t="str" cm="1">
        <f t="array" aca="1" ref="CF125" ca="1">INDEX(コード化!$CG$5:$CQ$110,CF$3-6,$G125)</f>
        <v>B00000</v>
      </c>
      <c r="CG125" s="280" t="str" cm="1">
        <f t="array" aca="1" ref="CG125" ca="1">INDEX(コード化!$CG$5:$CQ$110,CG$3-6,$G125)</f>
        <v>B00000</v>
      </c>
      <c r="CH125" s="280" t="str" cm="1">
        <f t="array" aca="1" ref="CH125" ca="1">INDEX(コード化!$CG$5:$CQ$110,CH$3-6,$G125)</f>
        <v>B00000</v>
      </c>
      <c r="CI125" s="280" t="str" cm="1">
        <f t="array" aca="1" ref="CI125" ca="1">INDEX(コード化!$CG$5:$CQ$110,CI$3-6,$G125)</f>
        <v>B00000</v>
      </c>
      <c r="CJ125" s="280" t="str" cm="1">
        <f t="array" aca="1" ref="CJ125" ca="1">INDEX(コード化!$CG$5:$CQ$110,CJ$3-6,$G125)</f>
        <v>B00000</v>
      </c>
      <c r="CK125" s="280" t="str" cm="1">
        <f t="array" aca="1" ref="CK125" ca="1">INDEX(コード化!$CG$5:$CQ$110,CK$3-6,$G125)</f>
        <v>B00000</v>
      </c>
      <c r="CL125" s="280" t="str" cm="1">
        <f t="array" aca="1" ref="CL125" ca="1">INDEX(コード化!$CG$5:$CQ$110,CL$3-6,$G125)</f>
        <v>B00000</v>
      </c>
      <c r="CM125" s="280" t="str" cm="1">
        <f t="array" aca="1" ref="CM125" ca="1">INDEX(コード化!$CG$5:$CQ$110,CM$3-6,$G125)</f>
        <v>B00000</v>
      </c>
      <c r="CN125" s="280" t="str" cm="1">
        <f t="array" aca="1" ref="CN125" ca="1">INDEX(コード化!$CG$5:$CQ$110,CN$3-6,$G125)</f>
        <v>B00000</v>
      </c>
      <c r="CO125" s="280" t="str" cm="1">
        <f t="array" aca="1" ref="CO125" ca="1">INDEX(コード化!$CG$5:$CQ$110,CO$3-6,$G125)</f>
        <v>B00000</v>
      </c>
      <c r="CP125" s="280" t="str" cm="1">
        <f t="array" aca="1" ref="CP125" ca="1">INDEX(コード化!$CG$5:$CQ$110,CP$3-6,$G125)</f>
        <v>B00000</v>
      </c>
      <c r="CQ125" s="280" t="str" cm="1">
        <f t="array" aca="1" ref="CQ125" ca="1">INDEX(コード化!$CG$5:$CQ$110,CQ$3-6,$G125)</f>
        <v>B00000</v>
      </c>
      <c r="CR125" s="280" t="str" cm="1">
        <f t="array" aca="1" ref="CR125" ca="1">INDEX(コード化!$CG$5:$CQ$110,CR$3-6,$G125)</f>
        <v>B00000</v>
      </c>
      <c r="CS125" s="280" t="str" cm="1">
        <f t="array" aca="1" ref="CS125" ca="1">INDEX(コード化!$CG$5:$CQ$110,CS$3-6,$G125)</f>
        <v>B00000</v>
      </c>
      <c r="CT125" s="280" t="str" cm="1">
        <f t="array" aca="1" ref="CT125" ca="1">INDEX(コード化!$CG$5:$CQ$110,CT$3-6,$G125)</f>
        <v>B00000</v>
      </c>
      <c r="CU125" s="280" t="str" cm="1">
        <f t="array" aca="1" ref="CU125" ca="1">INDEX(コード化!$CG$5:$CQ$110,CU$3-6,$G125)</f>
        <v>B00000</v>
      </c>
      <c r="CV125" s="280" t="str" cm="1">
        <f t="array" aca="1" ref="CV125" ca="1">INDEX(コード化!$CG$5:$CQ$110,CV$3-6,$G125)</f>
        <v>B00000</v>
      </c>
      <c r="CW125" s="280" t="str" cm="1">
        <f t="array" aca="1" ref="CW125" ca="1">INDEX(コード化!$CG$5:$CQ$110,CW$3-6,$G125)</f>
        <v>B00000</v>
      </c>
      <c r="CX125" s="280" t="str" cm="1">
        <f t="array" aca="1" ref="CX125" ca="1">INDEX(コード化!$CG$5:$CQ$110,CX$3-6,$G125)</f>
        <v>B00000</v>
      </c>
      <c r="CY125" s="280" t="str" cm="1">
        <f t="array" aca="1" ref="CY125" ca="1">INDEX(コード化!$CG$5:$CQ$110,CY$3-6,$G125)</f>
        <v>B00000</v>
      </c>
      <c r="CZ125" s="280" t="str" cm="1">
        <f t="array" aca="1" ref="CZ125" ca="1">INDEX(コード化!$CG$5:$CQ$110,CZ$3-6,$G125)</f>
        <v>B00000</v>
      </c>
      <c r="DA125" s="280" t="str" cm="1">
        <f t="array" aca="1" ref="DA125" ca="1">INDEX(コード化!$CG$5:$CQ$110,DA$3-6,$G125)</f>
        <v>B00000</v>
      </c>
      <c r="DB125" s="280" t="str" cm="1">
        <f t="array" aca="1" ref="DB125" ca="1">INDEX(コード化!$CG$5:$CQ$110,DB$3-6,$G125)</f>
        <v>B00000</v>
      </c>
      <c r="DC125" s="280" t="str" cm="1">
        <f t="array" aca="1" ref="DC125" ca="1">INDEX(コード化!$CG$5:$CQ$110,DC$3-6,$G125)</f>
        <v>B00000</v>
      </c>
      <c r="DD125" s="280" t="str" cm="1">
        <f t="array" aca="1" ref="DD125" ca="1">INDEX(コード化!$CG$5:$CQ$110,DD$3-6,$G125)</f>
        <v>B00000</v>
      </c>
      <c r="DE125" s="280" t="str" cm="1">
        <f t="array" aca="1" ref="DE125" ca="1">INDEX(コード化!$CG$5:$CQ$110,DE$3-6,$G125)</f>
        <v>B00000</v>
      </c>
      <c r="DF125" s="280" t="str" cm="1">
        <f t="array" aca="1" ref="DF125" ca="1">INDEX(コード化!$CG$5:$CQ$110,DF$3-6,$G125)</f>
        <v>B00000</v>
      </c>
      <c r="DG125" s="280" t="str" cm="1">
        <f t="array" aca="1" ref="DG125" ca="1">INDEX(コード化!$CG$5:$CQ$110,DG$3-6,$G125)</f>
        <v>B00000</v>
      </c>
      <c r="DH125" s="280" t="str" cm="1">
        <f t="array" aca="1" ref="DH125" ca="1">INDEX(コード化!$CG$5:$CQ$110,DH$3-6,$G125)</f>
        <v>B00000</v>
      </c>
      <c r="DI125" s="280" t="str" cm="1">
        <f t="array" aca="1" ref="DI125" ca="1">INDEX(コード化!$CG$5:$CQ$110,DI$3-6,$G125)</f>
        <v>B00000</v>
      </c>
      <c r="DK125" s="80">
        <f>IF(AND(MID(H125,3,1)="2",MID(H125,4,1)="2"),1,0)</f>
        <v>0</v>
      </c>
      <c r="DL125" s="80">
        <f t="shared" ref="DL125:FW125" si="102">IF(AND(MID(I125,3,1)="2",MID(I125,4,1)="2"),1,0)</f>
        <v>0</v>
      </c>
      <c r="DM125" s="80">
        <f t="shared" si="102"/>
        <v>0</v>
      </c>
      <c r="DN125" s="80">
        <f t="shared" si="102"/>
        <v>0</v>
      </c>
      <c r="DO125" s="80">
        <f t="shared" si="102"/>
        <v>0</v>
      </c>
      <c r="DP125" s="80">
        <f t="shared" si="102"/>
        <v>0</v>
      </c>
      <c r="DQ125" s="80">
        <f t="shared" ca="1" si="102"/>
        <v>0</v>
      </c>
      <c r="DR125" s="80">
        <f t="shared" ca="1" si="102"/>
        <v>0</v>
      </c>
      <c r="DS125" s="80">
        <f t="shared" ca="1" si="102"/>
        <v>0</v>
      </c>
      <c r="DT125" s="80">
        <f t="shared" ca="1" si="102"/>
        <v>0</v>
      </c>
      <c r="DU125" s="80">
        <f t="shared" ca="1" si="102"/>
        <v>0</v>
      </c>
      <c r="DV125" s="80">
        <f t="shared" ca="1" si="102"/>
        <v>0</v>
      </c>
      <c r="DW125" s="80">
        <f t="shared" ca="1" si="102"/>
        <v>0</v>
      </c>
      <c r="DX125" s="80">
        <f t="shared" ca="1" si="102"/>
        <v>0</v>
      </c>
      <c r="DY125" s="80">
        <f t="shared" ca="1" si="102"/>
        <v>0</v>
      </c>
      <c r="DZ125" s="80">
        <f t="shared" ca="1" si="102"/>
        <v>0</v>
      </c>
      <c r="EA125" s="80">
        <f t="shared" ca="1" si="102"/>
        <v>0</v>
      </c>
      <c r="EB125" s="80">
        <f t="shared" ca="1" si="102"/>
        <v>0</v>
      </c>
      <c r="EC125" s="80">
        <f t="shared" ca="1" si="102"/>
        <v>0</v>
      </c>
      <c r="ED125" s="80">
        <f t="shared" ca="1" si="102"/>
        <v>0</v>
      </c>
      <c r="EE125" s="80">
        <f t="shared" ca="1" si="102"/>
        <v>0</v>
      </c>
      <c r="EF125" s="80">
        <f t="shared" ca="1" si="102"/>
        <v>0</v>
      </c>
      <c r="EG125" s="80">
        <f t="shared" ca="1" si="102"/>
        <v>0</v>
      </c>
      <c r="EH125" s="80">
        <f t="shared" ca="1" si="102"/>
        <v>0</v>
      </c>
      <c r="EI125" s="80">
        <f t="shared" ca="1" si="102"/>
        <v>0</v>
      </c>
      <c r="EJ125" s="80">
        <f t="shared" ca="1" si="102"/>
        <v>0</v>
      </c>
      <c r="EK125" s="80">
        <f t="shared" ca="1" si="102"/>
        <v>0</v>
      </c>
      <c r="EL125" s="80">
        <f t="shared" ca="1" si="102"/>
        <v>0</v>
      </c>
      <c r="EM125" s="80">
        <f t="shared" ca="1" si="102"/>
        <v>0</v>
      </c>
      <c r="EN125" s="80">
        <f t="shared" ca="1" si="102"/>
        <v>0</v>
      </c>
      <c r="EO125" s="80">
        <f t="shared" ca="1" si="102"/>
        <v>0</v>
      </c>
      <c r="EP125" s="80">
        <f t="shared" ca="1" si="102"/>
        <v>0</v>
      </c>
      <c r="EQ125" s="80">
        <f t="shared" ca="1" si="102"/>
        <v>0</v>
      </c>
      <c r="ER125" s="80">
        <f t="shared" ca="1" si="102"/>
        <v>0</v>
      </c>
      <c r="ES125" s="80">
        <f t="shared" ca="1" si="102"/>
        <v>0</v>
      </c>
      <c r="ET125" s="80">
        <f t="shared" ca="1" si="102"/>
        <v>0</v>
      </c>
      <c r="EU125" s="80">
        <f t="shared" ca="1" si="102"/>
        <v>0</v>
      </c>
      <c r="EV125" s="80">
        <f t="shared" ca="1" si="102"/>
        <v>0</v>
      </c>
      <c r="EW125" s="80">
        <f t="shared" ca="1" si="102"/>
        <v>0</v>
      </c>
      <c r="EX125" s="80">
        <f t="shared" ca="1" si="102"/>
        <v>0</v>
      </c>
      <c r="EY125" s="80">
        <f t="shared" ca="1" si="102"/>
        <v>0</v>
      </c>
      <c r="EZ125" s="80">
        <f t="shared" ca="1" si="102"/>
        <v>0</v>
      </c>
      <c r="FA125" s="80">
        <f t="shared" ca="1" si="102"/>
        <v>0</v>
      </c>
      <c r="FB125" s="80">
        <f t="shared" ca="1" si="102"/>
        <v>0</v>
      </c>
      <c r="FC125" s="80">
        <f t="shared" ca="1" si="102"/>
        <v>0</v>
      </c>
      <c r="FD125" s="80">
        <f t="shared" ca="1" si="102"/>
        <v>0</v>
      </c>
      <c r="FE125" s="80">
        <f t="shared" ca="1" si="102"/>
        <v>0</v>
      </c>
      <c r="FF125" s="80">
        <f t="shared" ca="1" si="102"/>
        <v>0</v>
      </c>
      <c r="FG125" s="80">
        <f t="shared" ca="1" si="102"/>
        <v>0</v>
      </c>
      <c r="FH125" s="80">
        <f t="shared" ca="1" si="102"/>
        <v>0</v>
      </c>
      <c r="FI125" s="80">
        <f t="shared" ca="1" si="102"/>
        <v>0</v>
      </c>
      <c r="FJ125" s="80">
        <f t="shared" ca="1" si="102"/>
        <v>0</v>
      </c>
      <c r="FK125" s="80">
        <f t="shared" ca="1" si="102"/>
        <v>0</v>
      </c>
      <c r="FL125" s="80">
        <f t="shared" ca="1" si="102"/>
        <v>0</v>
      </c>
      <c r="FM125" s="80">
        <f t="shared" ca="1" si="102"/>
        <v>0</v>
      </c>
      <c r="FN125" s="80">
        <f t="shared" ca="1" si="102"/>
        <v>0</v>
      </c>
      <c r="FO125" s="80">
        <f t="shared" ca="1" si="102"/>
        <v>0</v>
      </c>
      <c r="FP125" s="80">
        <f t="shared" ca="1" si="102"/>
        <v>0</v>
      </c>
      <c r="FQ125" s="80">
        <f t="shared" ca="1" si="102"/>
        <v>0</v>
      </c>
      <c r="FR125" s="80">
        <f t="shared" ca="1" si="102"/>
        <v>0</v>
      </c>
      <c r="FS125" s="80">
        <f t="shared" ca="1" si="102"/>
        <v>0</v>
      </c>
      <c r="FT125" s="80">
        <f t="shared" ca="1" si="102"/>
        <v>0</v>
      </c>
      <c r="FU125" s="80">
        <f t="shared" ca="1" si="102"/>
        <v>0</v>
      </c>
      <c r="FV125" s="80">
        <f t="shared" ca="1" si="102"/>
        <v>0</v>
      </c>
      <c r="FW125" s="80">
        <f t="shared" ca="1" si="102"/>
        <v>0</v>
      </c>
      <c r="FX125" s="80">
        <f t="shared" ref="FX125:HL125" ca="1" si="103">IF(AND(MID(BU125,3,1)="2",MID(BU125,4,1)="2"),1,0)</f>
        <v>0</v>
      </c>
      <c r="FY125" s="80">
        <f t="shared" ca="1" si="103"/>
        <v>0</v>
      </c>
      <c r="FZ125" s="80">
        <f t="shared" ca="1" si="103"/>
        <v>0</v>
      </c>
      <c r="GA125" s="80">
        <f t="shared" ca="1" si="103"/>
        <v>0</v>
      </c>
      <c r="GB125" s="80">
        <f t="shared" ca="1" si="103"/>
        <v>0</v>
      </c>
      <c r="GC125" s="80">
        <f t="shared" ca="1" si="103"/>
        <v>0</v>
      </c>
      <c r="GD125" s="80">
        <f t="shared" ca="1" si="103"/>
        <v>0</v>
      </c>
      <c r="GE125" s="80">
        <f t="shared" ca="1" si="103"/>
        <v>0</v>
      </c>
      <c r="GF125" s="80">
        <f t="shared" ca="1" si="103"/>
        <v>0</v>
      </c>
      <c r="GG125" s="80">
        <f t="shared" ca="1" si="103"/>
        <v>0</v>
      </c>
      <c r="GH125" s="80">
        <f t="shared" ca="1" si="103"/>
        <v>0</v>
      </c>
      <c r="GI125" s="80">
        <f t="shared" ca="1" si="103"/>
        <v>0</v>
      </c>
      <c r="GJ125" s="80">
        <f t="shared" ca="1" si="103"/>
        <v>0</v>
      </c>
      <c r="GK125" s="80">
        <f t="shared" ca="1" si="103"/>
        <v>0</v>
      </c>
      <c r="GL125" s="80">
        <f t="shared" ca="1" si="103"/>
        <v>0</v>
      </c>
      <c r="GM125" s="80">
        <f t="shared" ca="1" si="103"/>
        <v>0</v>
      </c>
      <c r="GN125" s="80">
        <f t="shared" ca="1" si="103"/>
        <v>0</v>
      </c>
      <c r="GO125" s="80">
        <f t="shared" ca="1" si="103"/>
        <v>0</v>
      </c>
      <c r="GP125" s="80">
        <f t="shared" ca="1" si="103"/>
        <v>0</v>
      </c>
      <c r="GQ125" s="80">
        <f t="shared" ca="1" si="103"/>
        <v>0</v>
      </c>
      <c r="GR125" s="80">
        <f t="shared" ca="1" si="103"/>
        <v>0</v>
      </c>
      <c r="GS125" s="80">
        <f t="shared" ca="1" si="103"/>
        <v>0</v>
      </c>
      <c r="GT125" s="80">
        <f t="shared" ca="1" si="103"/>
        <v>0</v>
      </c>
      <c r="GU125" s="80">
        <f t="shared" ca="1" si="103"/>
        <v>0</v>
      </c>
      <c r="GV125" s="80">
        <f t="shared" ca="1" si="103"/>
        <v>0</v>
      </c>
      <c r="GW125" s="80">
        <f t="shared" ca="1" si="103"/>
        <v>0</v>
      </c>
      <c r="GX125" s="80">
        <f t="shared" ca="1" si="103"/>
        <v>0</v>
      </c>
      <c r="GY125" s="80">
        <f t="shared" ca="1" si="103"/>
        <v>0</v>
      </c>
      <c r="GZ125" s="80">
        <f t="shared" ca="1" si="103"/>
        <v>0</v>
      </c>
      <c r="HA125" s="80">
        <f t="shared" ca="1" si="103"/>
        <v>0</v>
      </c>
      <c r="HB125" s="80">
        <f t="shared" ca="1" si="103"/>
        <v>0</v>
      </c>
      <c r="HC125" s="80">
        <f t="shared" ca="1" si="103"/>
        <v>0</v>
      </c>
      <c r="HD125" s="80">
        <f t="shared" ca="1" si="103"/>
        <v>0</v>
      </c>
      <c r="HE125" s="80">
        <f t="shared" ca="1" si="103"/>
        <v>0</v>
      </c>
      <c r="HF125" s="80">
        <f t="shared" ca="1" si="103"/>
        <v>0</v>
      </c>
      <c r="HG125" s="80">
        <f t="shared" ca="1" si="103"/>
        <v>0</v>
      </c>
      <c r="HH125" s="80">
        <f t="shared" ca="1" si="103"/>
        <v>0</v>
      </c>
      <c r="HI125" s="80">
        <f t="shared" ca="1" si="103"/>
        <v>0</v>
      </c>
      <c r="HJ125" s="80">
        <f t="shared" ca="1" si="103"/>
        <v>0</v>
      </c>
      <c r="HK125" s="80">
        <f t="shared" ca="1" si="103"/>
        <v>0</v>
      </c>
      <c r="HL125" s="80">
        <f t="shared" ca="1" si="103"/>
        <v>0</v>
      </c>
    </row>
    <row r="126" spans="1:220" s="80" customFormat="1" ht="52" x14ac:dyDescent="0.2">
      <c r="A126" s="268">
        <v>127</v>
      </c>
      <c r="B126" s="269" t="s">
        <v>2458</v>
      </c>
      <c r="C126" s="269" t="s">
        <v>2541</v>
      </c>
      <c r="D126" s="270" t="s">
        <v>2555</v>
      </c>
      <c r="E126" s="250"/>
      <c r="G126" s="80">
        <v>11</v>
      </c>
      <c r="H126" s="280" t="str" cm="1">
        <f t="array" ref="H126">INDEX(コード化!$CG$5:$CQ$110,H$3-6,$G126)</f>
        <v>B00000</v>
      </c>
      <c r="I126" s="280" t="str" cm="1">
        <f t="array" ref="I126">INDEX(コード化!$CG$5:$CQ$110,I$3-6,$G126)</f>
        <v>B00000</v>
      </c>
      <c r="J126" s="280" t="str" cm="1">
        <f t="array" ref="J126">INDEX(コード化!$CG$5:$CQ$110,J$3-6,$G126)</f>
        <v>B00000</v>
      </c>
      <c r="K126" s="280" t="str" cm="1">
        <f t="array" ref="K126">INDEX(コード化!$CG$5:$CQ$110,K$3-6,$G126)</f>
        <v>B00000</v>
      </c>
      <c r="L126" s="280" t="str" cm="1">
        <f t="array" ref="L126">INDEX(コード化!$CG$5:$CQ$110,L$3-6,$G126)</f>
        <v>B00000</v>
      </c>
      <c r="M126" s="280" t="str" cm="1">
        <f t="array" ref="M126">INDEX(コード化!$CG$5:$CQ$110,M$3-6,$G126)</f>
        <v>B00000</v>
      </c>
      <c r="N126" s="280" t="str" cm="1">
        <f t="array" aca="1" ref="N126" ca="1">INDEX(コード化!$CG$5:$CQ$110,N$3-6,$G126)</f>
        <v>B00000</v>
      </c>
      <c r="O126" s="280" t="str" cm="1">
        <f t="array" aca="1" ref="O126" ca="1">INDEX(コード化!$CG$5:$CQ$110,O$3-6,$G126)</f>
        <v>B00000</v>
      </c>
      <c r="P126" s="280" t="str" cm="1">
        <f t="array" aca="1" ref="P126" ca="1">INDEX(コード化!$CG$5:$CQ$110,P$3-6,$G126)</f>
        <v>B00000</v>
      </c>
      <c r="Q126" s="280" t="str" cm="1">
        <f t="array" aca="1" ref="Q126" ca="1">INDEX(コード化!$CG$5:$CQ$110,Q$3-6,$G126)</f>
        <v>B00000</v>
      </c>
      <c r="R126" s="280" t="str" cm="1">
        <f t="array" aca="1" ref="R126" ca="1">INDEX(コード化!$CG$5:$CQ$110,R$3-6,$G126)</f>
        <v>B00000</v>
      </c>
      <c r="S126" s="280" t="str" cm="1">
        <f t="array" aca="1" ref="S126" ca="1">INDEX(コード化!$CG$5:$CQ$110,S$3-6,$G126)</f>
        <v>B00000</v>
      </c>
      <c r="T126" s="280" t="str" cm="1">
        <f t="array" aca="1" ref="T126" ca="1">INDEX(コード化!$CG$5:$CQ$110,T$3-6,$G126)</f>
        <v>B00000</v>
      </c>
      <c r="U126" s="280" t="str" cm="1">
        <f t="array" aca="1" ref="U126" ca="1">INDEX(コード化!$CG$5:$CQ$110,U$3-6,$G126)</f>
        <v>B00000</v>
      </c>
      <c r="V126" s="280" t="str" cm="1">
        <f t="array" aca="1" ref="V126" ca="1">INDEX(コード化!$CG$5:$CQ$110,V$3-6,$G126)</f>
        <v>B00000</v>
      </c>
      <c r="W126" s="280" t="str" cm="1">
        <f t="array" aca="1" ref="W126" ca="1">INDEX(コード化!$CG$5:$CQ$110,W$3-6,$G126)</f>
        <v>B00000</v>
      </c>
      <c r="X126" s="280" t="str" cm="1">
        <f t="array" aca="1" ref="X126" ca="1">INDEX(コード化!$CG$5:$CQ$110,X$3-6,$G126)</f>
        <v>B00000</v>
      </c>
      <c r="Y126" s="280" t="str" cm="1">
        <f t="array" aca="1" ref="Y126" ca="1">INDEX(コード化!$CG$5:$CQ$110,Y$3-6,$G126)</f>
        <v>B00000</v>
      </c>
      <c r="Z126" s="280" t="str" cm="1">
        <f t="array" aca="1" ref="Z126" ca="1">INDEX(コード化!$CG$5:$CQ$110,Z$3-6,$G126)</f>
        <v>B00000</v>
      </c>
      <c r="AA126" s="280" t="str" cm="1">
        <f t="array" aca="1" ref="AA126" ca="1">INDEX(コード化!$CG$5:$CQ$110,AA$3-6,$G126)</f>
        <v>B00000</v>
      </c>
      <c r="AB126" s="280" t="str" cm="1">
        <f t="array" aca="1" ref="AB126" ca="1">INDEX(コード化!$CG$5:$CQ$110,AB$3-6,$G126)</f>
        <v>B00000</v>
      </c>
      <c r="AC126" s="280" t="str" cm="1">
        <f t="array" aca="1" ref="AC126" ca="1">INDEX(コード化!$CG$5:$CQ$110,AC$3-6,$G126)</f>
        <v>B00000</v>
      </c>
      <c r="AD126" s="280" t="str" cm="1">
        <f t="array" aca="1" ref="AD126" ca="1">INDEX(コード化!$CG$5:$CQ$110,AD$3-6,$G126)</f>
        <v>B00000</v>
      </c>
      <c r="AE126" s="280" t="str" cm="1">
        <f t="array" aca="1" ref="AE126" ca="1">INDEX(コード化!$CG$5:$CQ$110,AE$3-6,$G126)</f>
        <v>B00000</v>
      </c>
      <c r="AF126" s="280" t="str" cm="1">
        <f t="array" aca="1" ref="AF126" ca="1">INDEX(コード化!$CG$5:$CQ$110,AF$3-6,$G126)</f>
        <v>B00000</v>
      </c>
      <c r="AG126" s="280" t="str" cm="1">
        <f t="array" aca="1" ref="AG126" ca="1">INDEX(コード化!$CG$5:$CQ$110,AG$3-6,$G126)</f>
        <v>B00000</v>
      </c>
      <c r="AH126" s="280" t="str" cm="1">
        <f t="array" aca="1" ref="AH126" ca="1">INDEX(コード化!$CG$5:$CQ$110,AH$3-6,$G126)</f>
        <v>B00000</v>
      </c>
      <c r="AI126" s="280" t="str" cm="1">
        <f t="array" aca="1" ref="AI126" ca="1">INDEX(コード化!$CG$5:$CQ$110,AI$3-6,$G126)</f>
        <v>B00000</v>
      </c>
      <c r="AJ126" s="280" t="str" cm="1">
        <f t="array" aca="1" ref="AJ126" ca="1">INDEX(コード化!$CG$5:$CQ$110,AJ$3-6,$G126)</f>
        <v>B00000</v>
      </c>
      <c r="AK126" s="280" t="str" cm="1">
        <f t="array" aca="1" ref="AK126" ca="1">INDEX(コード化!$CG$5:$CQ$110,AK$3-6,$G126)</f>
        <v>B00000</v>
      </c>
      <c r="AL126" s="280" t="str" cm="1">
        <f t="array" aca="1" ref="AL126" ca="1">INDEX(コード化!$CG$5:$CQ$110,AL$3-6,$G126)</f>
        <v>B00000</v>
      </c>
      <c r="AM126" s="280" t="str" cm="1">
        <f t="array" aca="1" ref="AM126" ca="1">INDEX(コード化!$CG$5:$CQ$110,AM$3-6,$G126)</f>
        <v>B00000</v>
      </c>
      <c r="AN126" s="280" t="str" cm="1">
        <f t="array" aca="1" ref="AN126" ca="1">INDEX(コード化!$CG$5:$CQ$110,AN$3-6,$G126)</f>
        <v>B00000</v>
      </c>
      <c r="AO126" s="280" t="str" cm="1">
        <f t="array" aca="1" ref="AO126" ca="1">INDEX(コード化!$CG$5:$CQ$110,AO$3-6,$G126)</f>
        <v>B00000</v>
      </c>
      <c r="AP126" s="280" t="str" cm="1">
        <f t="array" aca="1" ref="AP126" ca="1">INDEX(コード化!$CG$5:$CQ$110,AP$3-6,$G126)</f>
        <v>B00000</v>
      </c>
      <c r="AQ126" s="280" t="str" cm="1">
        <f t="array" aca="1" ref="AQ126" ca="1">INDEX(コード化!$CG$5:$CQ$110,AQ$3-6,$G126)</f>
        <v>B00000</v>
      </c>
      <c r="AR126" s="280" t="str" cm="1">
        <f t="array" aca="1" ref="AR126" ca="1">INDEX(コード化!$CG$5:$CQ$110,AR$3-6,$G126)</f>
        <v>B00000</v>
      </c>
      <c r="AS126" s="280" t="str" cm="1">
        <f t="array" aca="1" ref="AS126" ca="1">INDEX(コード化!$CG$5:$CQ$110,AS$3-6,$G126)</f>
        <v>B00000</v>
      </c>
      <c r="AT126" s="280" t="str" cm="1">
        <f t="array" aca="1" ref="AT126" ca="1">INDEX(コード化!$CG$5:$CQ$110,AT$3-6,$G126)</f>
        <v>B00000</v>
      </c>
      <c r="AU126" s="280" t="str" cm="1">
        <f t="array" aca="1" ref="AU126" ca="1">INDEX(コード化!$CG$5:$CQ$110,AU$3-6,$G126)</f>
        <v>B00000</v>
      </c>
      <c r="AV126" s="280" t="str" cm="1">
        <f t="array" aca="1" ref="AV126" ca="1">INDEX(コード化!$CG$5:$CQ$110,AV$3-6,$G126)</f>
        <v>B00000</v>
      </c>
      <c r="AW126" s="280" t="str" cm="1">
        <f t="array" aca="1" ref="AW126" ca="1">INDEX(コード化!$CG$5:$CQ$110,AW$3-6,$G126)</f>
        <v>B00000</v>
      </c>
      <c r="AX126" s="280" t="str" cm="1">
        <f t="array" aca="1" ref="AX126" ca="1">INDEX(コード化!$CG$5:$CQ$110,AX$3-6,$G126)</f>
        <v>B00000</v>
      </c>
      <c r="AY126" s="280" t="str" cm="1">
        <f t="array" aca="1" ref="AY126" ca="1">INDEX(コード化!$CG$5:$CQ$110,AY$3-6,$G126)</f>
        <v>B00000</v>
      </c>
      <c r="AZ126" s="280" t="str" cm="1">
        <f t="array" aca="1" ref="AZ126" ca="1">INDEX(コード化!$CG$5:$CQ$110,AZ$3-6,$G126)</f>
        <v>B00000</v>
      </c>
      <c r="BA126" s="280" t="str" cm="1">
        <f t="array" aca="1" ref="BA126" ca="1">INDEX(コード化!$CG$5:$CQ$110,BA$3-6,$G126)</f>
        <v>B00000</v>
      </c>
      <c r="BB126" s="280" t="str" cm="1">
        <f t="array" aca="1" ref="BB126" ca="1">INDEX(コード化!$CG$5:$CQ$110,BB$3-6,$G126)</f>
        <v>B00000</v>
      </c>
      <c r="BC126" s="280" t="str" cm="1">
        <f t="array" aca="1" ref="BC126" ca="1">INDEX(コード化!$CG$5:$CQ$110,BC$3-6,$G126)</f>
        <v>B00000</v>
      </c>
      <c r="BD126" s="280" t="str" cm="1">
        <f t="array" aca="1" ref="BD126" ca="1">INDEX(コード化!$CG$5:$CQ$110,BD$3-6,$G126)</f>
        <v>B00000</v>
      </c>
      <c r="BE126" s="280" t="str" cm="1">
        <f t="array" aca="1" ref="BE126" ca="1">INDEX(コード化!$CG$5:$CQ$110,BE$3-6,$G126)</f>
        <v>B00000</v>
      </c>
      <c r="BF126" s="280" t="str" cm="1">
        <f t="array" aca="1" ref="BF126" ca="1">INDEX(コード化!$CG$5:$CQ$110,BF$3-6,$G126)</f>
        <v>B00000</v>
      </c>
      <c r="BG126" s="280" t="str" cm="1">
        <f t="array" aca="1" ref="BG126" ca="1">INDEX(コード化!$CG$5:$CQ$110,BG$3-6,$G126)</f>
        <v>B00000</v>
      </c>
      <c r="BH126" s="280" t="str" cm="1">
        <f t="array" aca="1" ref="BH126" ca="1">INDEX(コード化!$CG$5:$CQ$110,BH$3-6,$G126)</f>
        <v>B00000</v>
      </c>
      <c r="BI126" s="280" t="str" cm="1">
        <f t="array" aca="1" ref="BI126" ca="1">INDEX(コード化!$CG$5:$CQ$110,BI$3-6,$G126)</f>
        <v>B00000</v>
      </c>
      <c r="BJ126" s="280" t="str" cm="1">
        <f t="array" aca="1" ref="BJ126" ca="1">INDEX(コード化!$CG$5:$CQ$110,BJ$3-6,$G126)</f>
        <v>B00000</v>
      </c>
      <c r="BK126" s="280" t="str" cm="1">
        <f t="array" aca="1" ref="BK126" ca="1">INDEX(コード化!$CG$5:$CQ$110,BK$3-6,$G126)</f>
        <v>B00000</v>
      </c>
      <c r="BL126" s="280" t="str" cm="1">
        <f t="array" aca="1" ref="BL126" ca="1">INDEX(コード化!$CG$5:$CQ$110,BL$3-6,$G126)</f>
        <v>B00000</v>
      </c>
      <c r="BM126" s="280" t="str" cm="1">
        <f t="array" aca="1" ref="BM126" ca="1">INDEX(コード化!$CG$5:$CQ$110,BM$3-6,$G126)</f>
        <v>B00000</v>
      </c>
      <c r="BN126" s="280" t="str" cm="1">
        <f t="array" aca="1" ref="BN126" ca="1">INDEX(コード化!$CG$5:$CQ$110,BN$3-6,$G126)</f>
        <v>B00000</v>
      </c>
      <c r="BO126" s="280" t="str" cm="1">
        <f t="array" aca="1" ref="BO126" ca="1">INDEX(コード化!$CG$5:$CQ$110,BO$3-6,$G126)</f>
        <v>B00000</v>
      </c>
      <c r="BP126" s="280" t="str" cm="1">
        <f t="array" aca="1" ref="BP126" ca="1">INDEX(コード化!$CG$5:$CQ$110,BP$3-6,$G126)</f>
        <v>B00000</v>
      </c>
      <c r="BQ126" s="280" t="str" cm="1">
        <f t="array" aca="1" ref="BQ126" ca="1">INDEX(コード化!$CG$5:$CQ$110,BQ$3-6,$G126)</f>
        <v>B00000</v>
      </c>
      <c r="BR126" s="280" t="str" cm="1">
        <f t="array" aca="1" ref="BR126" ca="1">INDEX(コード化!$CG$5:$CQ$110,BR$3-6,$G126)</f>
        <v>B00000</v>
      </c>
      <c r="BS126" s="280" t="str" cm="1">
        <f t="array" aca="1" ref="BS126" ca="1">INDEX(コード化!$CG$5:$CQ$110,BS$3-6,$G126)</f>
        <v>B00000</v>
      </c>
      <c r="BT126" s="280" t="str" cm="1">
        <f t="array" aca="1" ref="BT126" ca="1">INDEX(コード化!$CG$5:$CQ$110,BT$3-6,$G126)</f>
        <v>B00000</v>
      </c>
      <c r="BU126" s="280" t="str" cm="1">
        <f t="array" aca="1" ref="BU126" ca="1">INDEX(コード化!$CG$5:$CQ$110,BU$3-6,$G126)</f>
        <v>B00000</v>
      </c>
      <c r="BV126" s="280" t="str" cm="1">
        <f t="array" aca="1" ref="BV126" ca="1">INDEX(コード化!$CG$5:$CQ$110,BV$3-6,$G126)</f>
        <v>B00000</v>
      </c>
      <c r="BW126" s="280" t="str" cm="1">
        <f t="array" aca="1" ref="BW126" ca="1">INDEX(コード化!$CG$5:$CQ$110,BW$3-6,$G126)</f>
        <v>B00000</v>
      </c>
      <c r="BX126" s="280" t="str" cm="1">
        <f t="array" aca="1" ref="BX126" ca="1">INDEX(コード化!$CG$5:$CQ$110,BX$3-6,$G126)</f>
        <v>B00000</v>
      </c>
      <c r="BY126" s="280" t="str" cm="1">
        <f t="array" aca="1" ref="BY126" ca="1">INDEX(コード化!$CG$5:$CQ$110,BY$3-6,$G126)</f>
        <v>B00000</v>
      </c>
      <c r="BZ126" s="280" t="str" cm="1">
        <f t="array" aca="1" ref="BZ126" ca="1">INDEX(コード化!$CG$5:$CQ$110,BZ$3-6,$G126)</f>
        <v>B00000</v>
      </c>
      <c r="CA126" s="280" t="str" cm="1">
        <f t="array" aca="1" ref="CA126" ca="1">INDEX(コード化!$CG$5:$CQ$110,CA$3-6,$G126)</f>
        <v>B00000</v>
      </c>
      <c r="CB126" s="280" t="str" cm="1">
        <f t="array" aca="1" ref="CB126" ca="1">INDEX(コード化!$CG$5:$CQ$110,CB$3-6,$G126)</f>
        <v>B00000</v>
      </c>
      <c r="CC126" s="280" t="str" cm="1">
        <f t="array" aca="1" ref="CC126" ca="1">INDEX(コード化!$CG$5:$CQ$110,CC$3-6,$G126)</f>
        <v>B00000</v>
      </c>
      <c r="CD126" s="280" t="str" cm="1">
        <f t="array" aca="1" ref="CD126" ca="1">INDEX(コード化!$CG$5:$CQ$110,CD$3-6,$G126)</f>
        <v>B00000</v>
      </c>
      <c r="CE126" s="280" t="str" cm="1">
        <f t="array" aca="1" ref="CE126" ca="1">INDEX(コード化!$CG$5:$CQ$110,CE$3-6,$G126)</f>
        <v>B00000</v>
      </c>
      <c r="CF126" s="280" t="str" cm="1">
        <f t="array" aca="1" ref="CF126" ca="1">INDEX(コード化!$CG$5:$CQ$110,CF$3-6,$G126)</f>
        <v>B00000</v>
      </c>
      <c r="CG126" s="280" t="str" cm="1">
        <f t="array" aca="1" ref="CG126" ca="1">INDEX(コード化!$CG$5:$CQ$110,CG$3-6,$G126)</f>
        <v>B00000</v>
      </c>
      <c r="CH126" s="280" t="str" cm="1">
        <f t="array" aca="1" ref="CH126" ca="1">INDEX(コード化!$CG$5:$CQ$110,CH$3-6,$G126)</f>
        <v>B00000</v>
      </c>
      <c r="CI126" s="280" t="str" cm="1">
        <f t="array" aca="1" ref="CI126" ca="1">INDEX(コード化!$CG$5:$CQ$110,CI$3-6,$G126)</f>
        <v>B00000</v>
      </c>
      <c r="CJ126" s="280" t="str" cm="1">
        <f t="array" aca="1" ref="CJ126" ca="1">INDEX(コード化!$CG$5:$CQ$110,CJ$3-6,$G126)</f>
        <v>B00000</v>
      </c>
      <c r="CK126" s="280" t="str" cm="1">
        <f t="array" aca="1" ref="CK126" ca="1">INDEX(コード化!$CG$5:$CQ$110,CK$3-6,$G126)</f>
        <v>B00000</v>
      </c>
      <c r="CL126" s="280" t="str" cm="1">
        <f t="array" aca="1" ref="CL126" ca="1">INDEX(コード化!$CG$5:$CQ$110,CL$3-6,$G126)</f>
        <v>B00000</v>
      </c>
      <c r="CM126" s="280" t="str" cm="1">
        <f t="array" aca="1" ref="CM126" ca="1">INDEX(コード化!$CG$5:$CQ$110,CM$3-6,$G126)</f>
        <v>B00000</v>
      </c>
      <c r="CN126" s="280" t="str" cm="1">
        <f t="array" aca="1" ref="CN126" ca="1">INDEX(コード化!$CG$5:$CQ$110,CN$3-6,$G126)</f>
        <v>B00000</v>
      </c>
      <c r="CO126" s="280" t="str" cm="1">
        <f t="array" aca="1" ref="CO126" ca="1">INDEX(コード化!$CG$5:$CQ$110,CO$3-6,$G126)</f>
        <v>B00000</v>
      </c>
      <c r="CP126" s="280" t="str" cm="1">
        <f t="array" aca="1" ref="CP126" ca="1">INDEX(コード化!$CG$5:$CQ$110,CP$3-6,$G126)</f>
        <v>B00000</v>
      </c>
      <c r="CQ126" s="280" t="str" cm="1">
        <f t="array" aca="1" ref="CQ126" ca="1">INDEX(コード化!$CG$5:$CQ$110,CQ$3-6,$G126)</f>
        <v>B00000</v>
      </c>
      <c r="CR126" s="280" t="str" cm="1">
        <f t="array" aca="1" ref="CR126" ca="1">INDEX(コード化!$CG$5:$CQ$110,CR$3-6,$G126)</f>
        <v>B00000</v>
      </c>
      <c r="CS126" s="280" t="str" cm="1">
        <f t="array" aca="1" ref="CS126" ca="1">INDEX(コード化!$CG$5:$CQ$110,CS$3-6,$G126)</f>
        <v>B00000</v>
      </c>
      <c r="CT126" s="280" t="str" cm="1">
        <f t="array" aca="1" ref="CT126" ca="1">INDEX(コード化!$CG$5:$CQ$110,CT$3-6,$G126)</f>
        <v>B00000</v>
      </c>
      <c r="CU126" s="280" t="str" cm="1">
        <f t="array" aca="1" ref="CU126" ca="1">INDEX(コード化!$CG$5:$CQ$110,CU$3-6,$G126)</f>
        <v>B00000</v>
      </c>
      <c r="CV126" s="280" t="str" cm="1">
        <f t="array" aca="1" ref="CV126" ca="1">INDEX(コード化!$CG$5:$CQ$110,CV$3-6,$G126)</f>
        <v>B00000</v>
      </c>
      <c r="CW126" s="280" t="str" cm="1">
        <f t="array" aca="1" ref="CW126" ca="1">INDEX(コード化!$CG$5:$CQ$110,CW$3-6,$G126)</f>
        <v>B00000</v>
      </c>
      <c r="CX126" s="280" t="str" cm="1">
        <f t="array" aca="1" ref="CX126" ca="1">INDEX(コード化!$CG$5:$CQ$110,CX$3-6,$G126)</f>
        <v>B00000</v>
      </c>
      <c r="CY126" s="280" t="str" cm="1">
        <f t="array" aca="1" ref="CY126" ca="1">INDEX(コード化!$CG$5:$CQ$110,CY$3-6,$G126)</f>
        <v>B00000</v>
      </c>
      <c r="CZ126" s="280" t="str" cm="1">
        <f t="array" aca="1" ref="CZ126" ca="1">INDEX(コード化!$CG$5:$CQ$110,CZ$3-6,$G126)</f>
        <v>B00000</v>
      </c>
      <c r="DA126" s="280" t="str" cm="1">
        <f t="array" aca="1" ref="DA126" ca="1">INDEX(コード化!$CG$5:$CQ$110,DA$3-6,$G126)</f>
        <v>B00000</v>
      </c>
      <c r="DB126" s="280" t="str" cm="1">
        <f t="array" aca="1" ref="DB126" ca="1">INDEX(コード化!$CG$5:$CQ$110,DB$3-6,$G126)</f>
        <v>B00000</v>
      </c>
      <c r="DC126" s="280" t="str" cm="1">
        <f t="array" aca="1" ref="DC126" ca="1">INDEX(コード化!$CG$5:$CQ$110,DC$3-6,$G126)</f>
        <v>B00000</v>
      </c>
      <c r="DD126" s="280" t="str" cm="1">
        <f t="array" aca="1" ref="DD126" ca="1">INDEX(コード化!$CG$5:$CQ$110,DD$3-6,$G126)</f>
        <v>B00000</v>
      </c>
      <c r="DE126" s="280" t="str" cm="1">
        <f t="array" aca="1" ref="DE126" ca="1">INDEX(コード化!$CG$5:$CQ$110,DE$3-6,$G126)</f>
        <v>B00000</v>
      </c>
      <c r="DF126" s="280" t="str" cm="1">
        <f t="array" aca="1" ref="DF126" ca="1">INDEX(コード化!$CG$5:$CQ$110,DF$3-6,$G126)</f>
        <v>B00000</v>
      </c>
      <c r="DG126" s="280" t="str" cm="1">
        <f t="array" aca="1" ref="DG126" ca="1">INDEX(コード化!$CG$5:$CQ$110,DG$3-6,$G126)</f>
        <v>B00000</v>
      </c>
      <c r="DH126" s="280" t="str" cm="1">
        <f t="array" aca="1" ref="DH126" ca="1">INDEX(コード化!$CG$5:$CQ$110,DH$3-6,$G126)</f>
        <v>B00000</v>
      </c>
      <c r="DI126" s="280" t="str" cm="1">
        <f t="array" aca="1" ref="DI126" ca="1">INDEX(コード化!$CG$5:$CQ$110,DI$3-6,$G126)</f>
        <v>B00000</v>
      </c>
      <c r="DK126" s="80">
        <f>IF(AND(MID(H126,3,1)="2",MID(H126,4,1)="3"),1,0)</f>
        <v>0</v>
      </c>
      <c r="DL126" s="80">
        <f t="shared" ref="DL126:FW126" si="104">IF(AND(MID(I126,3,1)="2",MID(I126,4,1)="3"),1,0)</f>
        <v>0</v>
      </c>
      <c r="DM126" s="80">
        <f t="shared" si="104"/>
        <v>0</v>
      </c>
      <c r="DN126" s="80">
        <f t="shared" si="104"/>
        <v>0</v>
      </c>
      <c r="DO126" s="80">
        <f t="shared" si="104"/>
        <v>0</v>
      </c>
      <c r="DP126" s="80">
        <f t="shared" si="104"/>
        <v>0</v>
      </c>
      <c r="DQ126" s="80">
        <f t="shared" ca="1" si="104"/>
        <v>0</v>
      </c>
      <c r="DR126" s="80">
        <f t="shared" ca="1" si="104"/>
        <v>0</v>
      </c>
      <c r="DS126" s="80">
        <f t="shared" ca="1" si="104"/>
        <v>0</v>
      </c>
      <c r="DT126" s="80">
        <f t="shared" ca="1" si="104"/>
        <v>0</v>
      </c>
      <c r="DU126" s="80">
        <f t="shared" ca="1" si="104"/>
        <v>0</v>
      </c>
      <c r="DV126" s="80">
        <f t="shared" ca="1" si="104"/>
        <v>0</v>
      </c>
      <c r="DW126" s="80">
        <f t="shared" ca="1" si="104"/>
        <v>0</v>
      </c>
      <c r="DX126" s="80">
        <f t="shared" ca="1" si="104"/>
        <v>0</v>
      </c>
      <c r="DY126" s="80">
        <f t="shared" ca="1" si="104"/>
        <v>0</v>
      </c>
      <c r="DZ126" s="80">
        <f t="shared" ca="1" si="104"/>
        <v>0</v>
      </c>
      <c r="EA126" s="80">
        <f t="shared" ca="1" si="104"/>
        <v>0</v>
      </c>
      <c r="EB126" s="80">
        <f t="shared" ca="1" si="104"/>
        <v>0</v>
      </c>
      <c r="EC126" s="80">
        <f t="shared" ca="1" si="104"/>
        <v>0</v>
      </c>
      <c r="ED126" s="80">
        <f t="shared" ca="1" si="104"/>
        <v>0</v>
      </c>
      <c r="EE126" s="80">
        <f t="shared" ca="1" si="104"/>
        <v>0</v>
      </c>
      <c r="EF126" s="80">
        <f t="shared" ca="1" si="104"/>
        <v>0</v>
      </c>
      <c r="EG126" s="80">
        <f t="shared" ca="1" si="104"/>
        <v>0</v>
      </c>
      <c r="EH126" s="80">
        <f t="shared" ca="1" si="104"/>
        <v>0</v>
      </c>
      <c r="EI126" s="80">
        <f t="shared" ca="1" si="104"/>
        <v>0</v>
      </c>
      <c r="EJ126" s="80">
        <f t="shared" ca="1" si="104"/>
        <v>0</v>
      </c>
      <c r="EK126" s="80">
        <f t="shared" ca="1" si="104"/>
        <v>0</v>
      </c>
      <c r="EL126" s="80">
        <f t="shared" ca="1" si="104"/>
        <v>0</v>
      </c>
      <c r="EM126" s="80">
        <f t="shared" ca="1" si="104"/>
        <v>0</v>
      </c>
      <c r="EN126" s="80">
        <f t="shared" ca="1" si="104"/>
        <v>0</v>
      </c>
      <c r="EO126" s="80">
        <f t="shared" ca="1" si="104"/>
        <v>0</v>
      </c>
      <c r="EP126" s="80">
        <f t="shared" ca="1" si="104"/>
        <v>0</v>
      </c>
      <c r="EQ126" s="80">
        <f t="shared" ca="1" si="104"/>
        <v>0</v>
      </c>
      <c r="ER126" s="80">
        <f t="shared" ca="1" si="104"/>
        <v>0</v>
      </c>
      <c r="ES126" s="80">
        <f t="shared" ca="1" si="104"/>
        <v>0</v>
      </c>
      <c r="ET126" s="80">
        <f t="shared" ca="1" si="104"/>
        <v>0</v>
      </c>
      <c r="EU126" s="80">
        <f t="shared" ca="1" si="104"/>
        <v>0</v>
      </c>
      <c r="EV126" s="80">
        <f t="shared" ca="1" si="104"/>
        <v>0</v>
      </c>
      <c r="EW126" s="80">
        <f t="shared" ca="1" si="104"/>
        <v>0</v>
      </c>
      <c r="EX126" s="80">
        <f t="shared" ca="1" si="104"/>
        <v>0</v>
      </c>
      <c r="EY126" s="80">
        <f t="shared" ca="1" si="104"/>
        <v>0</v>
      </c>
      <c r="EZ126" s="80">
        <f t="shared" ca="1" si="104"/>
        <v>0</v>
      </c>
      <c r="FA126" s="80">
        <f t="shared" ca="1" si="104"/>
        <v>0</v>
      </c>
      <c r="FB126" s="80">
        <f t="shared" ca="1" si="104"/>
        <v>0</v>
      </c>
      <c r="FC126" s="80">
        <f t="shared" ca="1" si="104"/>
        <v>0</v>
      </c>
      <c r="FD126" s="80">
        <f t="shared" ca="1" si="104"/>
        <v>0</v>
      </c>
      <c r="FE126" s="80">
        <f t="shared" ca="1" si="104"/>
        <v>0</v>
      </c>
      <c r="FF126" s="80">
        <f t="shared" ca="1" si="104"/>
        <v>0</v>
      </c>
      <c r="FG126" s="80">
        <f t="shared" ca="1" si="104"/>
        <v>0</v>
      </c>
      <c r="FH126" s="80">
        <f t="shared" ca="1" si="104"/>
        <v>0</v>
      </c>
      <c r="FI126" s="80">
        <f t="shared" ca="1" si="104"/>
        <v>0</v>
      </c>
      <c r="FJ126" s="80">
        <f t="shared" ca="1" si="104"/>
        <v>0</v>
      </c>
      <c r="FK126" s="80">
        <f t="shared" ca="1" si="104"/>
        <v>0</v>
      </c>
      <c r="FL126" s="80">
        <f t="shared" ca="1" si="104"/>
        <v>0</v>
      </c>
      <c r="FM126" s="80">
        <f t="shared" ca="1" si="104"/>
        <v>0</v>
      </c>
      <c r="FN126" s="80">
        <f t="shared" ca="1" si="104"/>
        <v>0</v>
      </c>
      <c r="FO126" s="80">
        <f t="shared" ca="1" si="104"/>
        <v>0</v>
      </c>
      <c r="FP126" s="80">
        <f t="shared" ca="1" si="104"/>
        <v>0</v>
      </c>
      <c r="FQ126" s="80">
        <f t="shared" ca="1" si="104"/>
        <v>0</v>
      </c>
      <c r="FR126" s="80">
        <f t="shared" ca="1" si="104"/>
        <v>0</v>
      </c>
      <c r="FS126" s="80">
        <f t="shared" ca="1" si="104"/>
        <v>0</v>
      </c>
      <c r="FT126" s="80">
        <f t="shared" ca="1" si="104"/>
        <v>0</v>
      </c>
      <c r="FU126" s="80">
        <f t="shared" ca="1" si="104"/>
        <v>0</v>
      </c>
      <c r="FV126" s="80">
        <f t="shared" ca="1" si="104"/>
        <v>0</v>
      </c>
      <c r="FW126" s="80">
        <f t="shared" ca="1" si="104"/>
        <v>0</v>
      </c>
      <c r="FX126" s="80">
        <f t="shared" ref="FX126:HL126" ca="1" si="105">IF(AND(MID(BU126,3,1)="2",MID(BU126,4,1)="3"),1,0)</f>
        <v>0</v>
      </c>
      <c r="FY126" s="80">
        <f t="shared" ca="1" si="105"/>
        <v>0</v>
      </c>
      <c r="FZ126" s="80">
        <f t="shared" ca="1" si="105"/>
        <v>0</v>
      </c>
      <c r="GA126" s="80">
        <f t="shared" ca="1" si="105"/>
        <v>0</v>
      </c>
      <c r="GB126" s="80">
        <f t="shared" ca="1" si="105"/>
        <v>0</v>
      </c>
      <c r="GC126" s="80">
        <f t="shared" ca="1" si="105"/>
        <v>0</v>
      </c>
      <c r="GD126" s="80">
        <f t="shared" ca="1" si="105"/>
        <v>0</v>
      </c>
      <c r="GE126" s="80">
        <f t="shared" ca="1" si="105"/>
        <v>0</v>
      </c>
      <c r="GF126" s="80">
        <f t="shared" ca="1" si="105"/>
        <v>0</v>
      </c>
      <c r="GG126" s="80">
        <f t="shared" ca="1" si="105"/>
        <v>0</v>
      </c>
      <c r="GH126" s="80">
        <f t="shared" ca="1" si="105"/>
        <v>0</v>
      </c>
      <c r="GI126" s="80">
        <f t="shared" ca="1" si="105"/>
        <v>0</v>
      </c>
      <c r="GJ126" s="80">
        <f t="shared" ca="1" si="105"/>
        <v>0</v>
      </c>
      <c r="GK126" s="80">
        <f t="shared" ca="1" si="105"/>
        <v>0</v>
      </c>
      <c r="GL126" s="80">
        <f t="shared" ca="1" si="105"/>
        <v>0</v>
      </c>
      <c r="GM126" s="80">
        <f t="shared" ca="1" si="105"/>
        <v>0</v>
      </c>
      <c r="GN126" s="80">
        <f t="shared" ca="1" si="105"/>
        <v>0</v>
      </c>
      <c r="GO126" s="80">
        <f t="shared" ca="1" si="105"/>
        <v>0</v>
      </c>
      <c r="GP126" s="80">
        <f t="shared" ca="1" si="105"/>
        <v>0</v>
      </c>
      <c r="GQ126" s="80">
        <f t="shared" ca="1" si="105"/>
        <v>0</v>
      </c>
      <c r="GR126" s="80">
        <f t="shared" ca="1" si="105"/>
        <v>0</v>
      </c>
      <c r="GS126" s="80">
        <f t="shared" ca="1" si="105"/>
        <v>0</v>
      </c>
      <c r="GT126" s="80">
        <f t="shared" ca="1" si="105"/>
        <v>0</v>
      </c>
      <c r="GU126" s="80">
        <f t="shared" ca="1" si="105"/>
        <v>0</v>
      </c>
      <c r="GV126" s="80">
        <f t="shared" ca="1" si="105"/>
        <v>0</v>
      </c>
      <c r="GW126" s="80">
        <f t="shared" ca="1" si="105"/>
        <v>0</v>
      </c>
      <c r="GX126" s="80">
        <f t="shared" ca="1" si="105"/>
        <v>0</v>
      </c>
      <c r="GY126" s="80">
        <f t="shared" ca="1" si="105"/>
        <v>0</v>
      </c>
      <c r="GZ126" s="80">
        <f t="shared" ca="1" si="105"/>
        <v>0</v>
      </c>
      <c r="HA126" s="80">
        <f t="shared" ca="1" si="105"/>
        <v>0</v>
      </c>
      <c r="HB126" s="80">
        <f t="shared" ca="1" si="105"/>
        <v>0</v>
      </c>
      <c r="HC126" s="80">
        <f t="shared" ca="1" si="105"/>
        <v>0</v>
      </c>
      <c r="HD126" s="80">
        <f t="shared" ca="1" si="105"/>
        <v>0</v>
      </c>
      <c r="HE126" s="80">
        <f t="shared" ca="1" si="105"/>
        <v>0</v>
      </c>
      <c r="HF126" s="80">
        <f t="shared" ca="1" si="105"/>
        <v>0</v>
      </c>
      <c r="HG126" s="80">
        <f t="shared" ca="1" si="105"/>
        <v>0</v>
      </c>
      <c r="HH126" s="80">
        <f t="shared" ca="1" si="105"/>
        <v>0</v>
      </c>
      <c r="HI126" s="80">
        <f t="shared" ca="1" si="105"/>
        <v>0</v>
      </c>
      <c r="HJ126" s="80">
        <f t="shared" ca="1" si="105"/>
        <v>0</v>
      </c>
      <c r="HK126" s="80">
        <f t="shared" ca="1" si="105"/>
        <v>0</v>
      </c>
      <c r="HL126" s="80">
        <f t="shared" ca="1" si="105"/>
        <v>0</v>
      </c>
    </row>
    <row r="127" spans="1:220" s="80" customFormat="1" ht="26" x14ac:dyDescent="0.2">
      <c r="A127" s="268">
        <v>128</v>
      </c>
      <c r="B127" s="269" t="s">
        <v>2458</v>
      </c>
      <c r="C127" s="269" t="s">
        <v>2463</v>
      </c>
      <c r="D127" s="270" t="s">
        <v>2543</v>
      </c>
      <c r="E127" s="250"/>
      <c r="G127" s="80">
        <v>11</v>
      </c>
      <c r="H127" s="280" t="str" cm="1">
        <f t="array" ref="H127">INDEX(コード化!$CG$5:$CQ$110,H$3-6,$G127)</f>
        <v>B00000</v>
      </c>
      <c r="I127" s="280" t="str" cm="1">
        <f t="array" ref="I127">INDEX(コード化!$CG$5:$CQ$110,I$3-6,$G127)</f>
        <v>B00000</v>
      </c>
      <c r="J127" s="280" t="str" cm="1">
        <f t="array" ref="J127">INDEX(コード化!$CG$5:$CQ$110,J$3-6,$G127)</f>
        <v>B00000</v>
      </c>
      <c r="K127" s="280" t="str" cm="1">
        <f t="array" ref="K127">INDEX(コード化!$CG$5:$CQ$110,K$3-6,$G127)</f>
        <v>B00000</v>
      </c>
      <c r="L127" s="280" t="str" cm="1">
        <f t="array" ref="L127">INDEX(コード化!$CG$5:$CQ$110,L$3-6,$G127)</f>
        <v>B00000</v>
      </c>
      <c r="M127" s="280" t="str" cm="1">
        <f t="array" ref="M127">INDEX(コード化!$CG$5:$CQ$110,M$3-6,$G127)</f>
        <v>B00000</v>
      </c>
      <c r="N127" s="280" t="str" cm="1">
        <f t="array" aca="1" ref="N127" ca="1">INDEX(コード化!$CG$5:$CQ$110,N$3-6,$G127)</f>
        <v>B00000</v>
      </c>
      <c r="O127" s="280" t="str" cm="1">
        <f t="array" aca="1" ref="O127" ca="1">INDEX(コード化!$CG$5:$CQ$110,O$3-6,$G127)</f>
        <v>B00000</v>
      </c>
      <c r="P127" s="280" t="str" cm="1">
        <f t="array" aca="1" ref="P127" ca="1">INDEX(コード化!$CG$5:$CQ$110,P$3-6,$G127)</f>
        <v>B00000</v>
      </c>
      <c r="Q127" s="280" t="str" cm="1">
        <f t="array" aca="1" ref="Q127" ca="1">INDEX(コード化!$CG$5:$CQ$110,Q$3-6,$G127)</f>
        <v>B00000</v>
      </c>
      <c r="R127" s="280" t="str" cm="1">
        <f t="array" aca="1" ref="R127" ca="1">INDEX(コード化!$CG$5:$CQ$110,R$3-6,$G127)</f>
        <v>B00000</v>
      </c>
      <c r="S127" s="280" t="str" cm="1">
        <f t="array" aca="1" ref="S127" ca="1">INDEX(コード化!$CG$5:$CQ$110,S$3-6,$G127)</f>
        <v>B00000</v>
      </c>
      <c r="T127" s="280" t="str" cm="1">
        <f t="array" aca="1" ref="T127" ca="1">INDEX(コード化!$CG$5:$CQ$110,T$3-6,$G127)</f>
        <v>B00000</v>
      </c>
      <c r="U127" s="280" t="str" cm="1">
        <f t="array" aca="1" ref="U127" ca="1">INDEX(コード化!$CG$5:$CQ$110,U$3-6,$G127)</f>
        <v>B00000</v>
      </c>
      <c r="V127" s="280" t="str" cm="1">
        <f t="array" aca="1" ref="V127" ca="1">INDEX(コード化!$CG$5:$CQ$110,V$3-6,$G127)</f>
        <v>B00000</v>
      </c>
      <c r="W127" s="280" t="str" cm="1">
        <f t="array" aca="1" ref="W127" ca="1">INDEX(コード化!$CG$5:$CQ$110,W$3-6,$G127)</f>
        <v>B00000</v>
      </c>
      <c r="X127" s="280" t="str" cm="1">
        <f t="array" aca="1" ref="X127" ca="1">INDEX(コード化!$CG$5:$CQ$110,X$3-6,$G127)</f>
        <v>B00000</v>
      </c>
      <c r="Y127" s="280" t="str" cm="1">
        <f t="array" aca="1" ref="Y127" ca="1">INDEX(コード化!$CG$5:$CQ$110,Y$3-6,$G127)</f>
        <v>B00000</v>
      </c>
      <c r="Z127" s="280" t="str" cm="1">
        <f t="array" aca="1" ref="Z127" ca="1">INDEX(コード化!$CG$5:$CQ$110,Z$3-6,$G127)</f>
        <v>B00000</v>
      </c>
      <c r="AA127" s="280" t="str" cm="1">
        <f t="array" aca="1" ref="AA127" ca="1">INDEX(コード化!$CG$5:$CQ$110,AA$3-6,$G127)</f>
        <v>B00000</v>
      </c>
      <c r="AB127" s="280" t="str" cm="1">
        <f t="array" aca="1" ref="AB127" ca="1">INDEX(コード化!$CG$5:$CQ$110,AB$3-6,$G127)</f>
        <v>B00000</v>
      </c>
      <c r="AC127" s="280" t="str" cm="1">
        <f t="array" aca="1" ref="AC127" ca="1">INDEX(コード化!$CG$5:$CQ$110,AC$3-6,$G127)</f>
        <v>B00000</v>
      </c>
      <c r="AD127" s="280" t="str" cm="1">
        <f t="array" aca="1" ref="AD127" ca="1">INDEX(コード化!$CG$5:$CQ$110,AD$3-6,$G127)</f>
        <v>B00000</v>
      </c>
      <c r="AE127" s="280" t="str" cm="1">
        <f t="array" aca="1" ref="AE127" ca="1">INDEX(コード化!$CG$5:$CQ$110,AE$3-6,$G127)</f>
        <v>B00000</v>
      </c>
      <c r="AF127" s="280" t="str" cm="1">
        <f t="array" aca="1" ref="AF127" ca="1">INDEX(コード化!$CG$5:$CQ$110,AF$3-6,$G127)</f>
        <v>B00000</v>
      </c>
      <c r="AG127" s="280" t="str" cm="1">
        <f t="array" aca="1" ref="AG127" ca="1">INDEX(コード化!$CG$5:$CQ$110,AG$3-6,$G127)</f>
        <v>B00000</v>
      </c>
      <c r="AH127" s="280" t="str" cm="1">
        <f t="array" aca="1" ref="AH127" ca="1">INDEX(コード化!$CG$5:$CQ$110,AH$3-6,$G127)</f>
        <v>B00000</v>
      </c>
      <c r="AI127" s="280" t="str" cm="1">
        <f t="array" aca="1" ref="AI127" ca="1">INDEX(コード化!$CG$5:$CQ$110,AI$3-6,$G127)</f>
        <v>B00000</v>
      </c>
      <c r="AJ127" s="280" t="str" cm="1">
        <f t="array" aca="1" ref="AJ127" ca="1">INDEX(コード化!$CG$5:$CQ$110,AJ$3-6,$G127)</f>
        <v>B00000</v>
      </c>
      <c r="AK127" s="280" t="str" cm="1">
        <f t="array" aca="1" ref="AK127" ca="1">INDEX(コード化!$CG$5:$CQ$110,AK$3-6,$G127)</f>
        <v>B00000</v>
      </c>
      <c r="AL127" s="280" t="str" cm="1">
        <f t="array" aca="1" ref="AL127" ca="1">INDEX(コード化!$CG$5:$CQ$110,AL$3-6,$G127)</f>
        <v>B00000</v>
      </c>
      <c r="AM127" s="280" t="str" cm="1">
        <f t="array" aca="1" ref="AM127" ca="1">INDEX(コード化!$CG$5:$CQ$110,AM$3-6,$G127)</f>
        <v>B00000</v>
      </c>
      <c r="AN127" s="280" t="str" cm="1">
        <f t="array" aca="1" ref="AN127" ca="1">INDEX(コード化!$CG$5:$CQ$110,AN$3-6,$G127)</f>
        <v>B00000</v>
      </c>
      <c r="AO127" s="280" t="str" cm="1">
        <f t="array" aca="1" ref="AO127" ca="1">INDEX(コード化!$CG$5:$CQ$110,AO$3-6,$G127)</f>
        <v>B00000</v>
      </c>
      <c r="AP127" s="280" t="str" cm="1">
        <f t="array" aca="1" ref="AP127" ca="1">INDEX(コード化!$CG$5:$CQ$110,AP$3-6,$G127)</f>
        <v>B00000</v>
      </c>
      <c r="AQ127" s="280" t="str" cm="1">
        <f t="array" aca="1" ref="AQ127" ca="1">INDEX(コード化!$CG$5:$CQ$110,AQ$3-6,$G127)</f>
        <v>B00000</v>
      </c>
      <c r="AR127" s="280" t="str" cm="1">
        <f t="array" aca="1" ref="AR127" ca="1">INDEX(コード化!$CG$5:$CQ$110,AR$3-6,$G127)</f>
        <v>B00000</v>
      </c>
      <c r="AS127" s="280" t="str" cm="1">
        <f t="array" aca="1" ref="AS127" ca="1">INDEX(コード化!$CG$5:$CQ$110,AS$3-6,$G127)</f>
        <v>B00000</v>
      </c>
      <c r="AT127" s="280" t="str" cm="1">
        <f t="array" aca="1" ref="AT127" ca="1">INDEX(コード化!$CG$5:$CQ$110,AT$3-6,$G127)</f>
        <v>B00000</v>
      </c>
      <c r="AU127" s="280" t="str" cm="1">
        <f t="array" aca="1" ref="AU127" ca="1">INDEX(コード化!$CG$5:$CQ$110,AU$3-6,$G127)</f>
        <v>B00000</v>
      </c>
      <c r="AV127" s="280" t="str" cm="1">
        <f t="array" aca="1" ref="AV127" ca="1">INDEX(コード化!$CG$5:$CQ$110,AV$3-6,$G127)</f>
        <v>B00000</v>
      </c>
      <c r="AW127" s="280" t="str" cm="1">
        <f t="array" aca="1" ref="AW127" ca="1">INDEX(コード化!$CG$5:$CQ$110,AW$3-6,$G127)</f>
        <v>B00000</v>
      </c>
      <c r="AX127" s="280" t="str" cm="1">
        <f t="array" aca="1" ref="AX127" ca="1">INDEX(コード化!$CG$5:$CQ$110,AX$3-6,$G127)</f>
        <v>B00000</v>
      </c>
      <c r="AY127" s="280" t="str" cm="1">
        <f t="array" aca="1" ref="AY127" ca="1">INDEX(コード化!$CG$5:$CQ$110,AY$3-6,$G127)</f>
        <v>B00000</v>
      </c>
      <c r="AZ127" s="280" t="str" cm="1">
        <f t="array" aca="1" ref="AZ127" ca="1">INDEX(コード化!$CG$5:$CQ$110,AZ$3-6,$G127)</f>
        <v>B00000</v>
      </c>
      <c r="BA127" s="280" t="str" cm="1">
        <f t="array" aca="1" ref="BA127" ca="1">INDEX(コード化!$CG$5:$CQ$110,BA$3-6,$G127)</f>
        <v>B00000</v>
      </c>
      <c r="BB127" s="280" t="str" cm="1">
        <f t="array" aca="1" ref="BB127" ca="1">INDEX(コード化!$CG$5:$CQ$110,BB$3-6,$G127)</f>
        <v>B00000</v>
      </c>
      <c r="BC127" s="280" t="str" cm="1">
        <f t="array" aca="1" ref="BC127" ca="1">INDEX(コード化!$CG$5:$CQ$110,BC$3-6,$G127)</f>
        <v>B00000</v>
      </c>
      <c r="BD127" s="280" t="str" cm="1">
        <f t="array" aca="1" ref="BD127" ca="1">INDEX(コード化!$CG$5:$CQ$110,BD$3-6,$G127)</f>
        <v>B00000</v>
      </c>
      <c r="BE127" s="280" t="str" cm="1">
        <f t="array" aca="1" ref="BE127" ca="1">INDEX(コード化!$CG$5:$CQ$110,BE$3-6,$G127)</f>
        <v>B00000</v>
      </c>
      <c r="BF127" s="280" t="str" cm="1">
        <f t="array" aca="1" ref="BF127" ca="1">INDEX(コード化!$CG$5:$CQ$110,BF$3-6,$G127)</f>
        <v>B00000</v>
      </c>
      <c r="BG127" s="280" t="str" cm="1">
        <f t="array" aca="1" ref="BG127" ca="1">INDEX(コード化!$CG$5:$CQ$110,BG$3-6,$G127)</f>
        <v>B00000</v>
      </c>
      <c r="BH127" s="280" t="str" cm="1">
        <f t="array" aca="1" ref="BH127" ca="1">INDEX(コード化!$CG$5:$CQ$110,BH$3-6,$G127)</f>
        <v>B00000</v>
      </c>
      <c r="BI127" s="280" t="str" cm="1">
        <f t="array" aca="1" ref="BI127" ca="1">INDEX(コード化!$CG$5:$CQ$110,BI$3-6,$G127)</f>
        <v>B00000</v>
      </c>
      <c r="BJ127" s="280" t="str" cm="1">
        <f t="array" aca="1" ref="BJ127" ca="1">INDEX(コード化!$CG$5:$CQ$110,BJ$3-6,$G127)</f>
        <v>B00000</v>
      </c>
      <c r="BK127" s="280" t="str" cm="1">
        <f t="array" aca="1" ref="BK127" ca="1">INDEX(コード化!$CG$5:$CQ$110,BK$3-6,$G127)</f>
        <v>B00000</v>
      </c>
      <c r="BL127" s="280" t="str" cm="1">
        <f t="array" aca="1" ref="BL127" ca="1">INDEX(コード化!$CG$5:$CQ$110,BL$3-6,$G127)</f>
        <v>B00000</v>
      </c>
      <c r="BM127" s="280" t="str" cm="1">
        <f t="array" aca="1" ref="BM127" ca="1">INDEX(コード化!$CG$5:$CQ$110,BM$3-6,$G127)</f>
        <v>B00000</v>
      </c>
      <c r="BN127" s="280" t="str" cm="1">
        <f t="array" aca="1" ref="BN127" ca="1">INDEX(コード化!$CG$5:$CQ$110,BN$3-6,$G127)</f>
        <v>B00000</v>
      </c>
      <c r="BO127" s="280" t="str" cm="1">
        <f t="array" aca="1" ref="BO127" ca="1">INDEX(コード化!$CG$5:$CQ$110,BO$3-6,$G127)</f>
        <v>B00000</v>
      </c>
      <c r="BP127" s="280" t="str" cm="1">
        <f t="array" aca="1" ref="BP127" ca="1">INDEX(コード化!$CG$5:$CQ$110,BP$3-6,$G127)</f>
        <v>B00000</v>
      </c>
      <c r="BQ127" s="280" t="str" cm="1">
        <f t="array" aca="1" ref="BQ127" ca="1">INDEX(コード化!$CG$5:$CQ$110,BQ$3-6,$G127)</f>
        <v>B00000</v>
      </c>
      <c r="BR127" s="280" t="str" cm="1">
        <f t="array" aca="1" ref="BR127" ca="1">INDEX(コード化!$CG$5:$CQ$110,BR$3-6,$G127)</f>
        <v>B00000</v>
      </c>
      <c r="BS127" s="280" t="str" cm="1">
        <f t="array" aca="1" ref="BS127" ca="1">INDEX(コード化!$CG$5:$CQ$110,BS$3-6,$G127)</f>
        <v>B00000</v>
      </c>
      <c r="BT127" s="280" t="str" cm="1">
        <f t="array" aca="1" ref="BT127" ca="1">INDEX(コード化!$CG$5:$CQ$110,BT$3-6,$G127)</f>
        <v>B00000</v>
      </c>
      <c r="BU127" s="280" t="str" cm="1">
        <f t="array" aca="1" ref="BU127" ca="1">INDEX(コード化!$CG$5:$CQ$110,BU$3-6,$G127)</f>
        <v>B00000</v>
      </c>
      <c r="BV127" s="280" t="str" cm="1">
        <f t="array" aca="1" ref="BV127" ca="1">INDEX(コード化!$CG$5:$CQ$110,BV$3-6,$G127)</f>
        <v>B00000</v>
      </c>
      <c r="BW127" s="280" t="str" cm="1">
        <f t="array" aca="1" ref="BW127" ca="1">INDEX(コード化!$CG$5:$CQ$110,BW$3-6,$G127)</f>
        <v>B00000</v>
      </c>
      <c r="BX127" s="280" t="str" cm="1">
        <f t="array" aca="1" ref="BX127" ca="1">INDEX(コード化!$CG$5:$CQ$110,BX$3-6,$G127)</f>
        <v>B00000</v>
      </c>
      <c r="BY127" s="280" t="str" cm="1">
        <f t="array" aca="1" ref="BY127" ca="1">INDEX(コード化!$CG$5:$CQ$110,BY$3-6,$G127)</f>
        <v>B00000</v>
      </c>
      <c r="BZ127" s="280" t="str" cm="1">
        <f t="array" aca="1" ref="BZ127" ca="1">INDEX(コード化!$CG$5:$CQ$110,BZ$3-6,$G127)</f>
        <v>B00000</v>
      </c>
      <c r="CA127" s="280" t="str" cm="1">
        <f t="array" aca="1" ref="CA127" ca="1">INDEX(コード化!$CG$5:$CQ$110,CA$3-6,$G127)</f>
        <v>B00000</v>
      </c>
      <c r="CB127" s="280" t="str" cm="1">
        <f t="array" aca="1" ref="CB127" ca="1">INDEX(コード化!$CG$5:$CQ$110,CB$3-6,$G127)</f>
        <v>B00000</v>
      </c>
      <c r="CC127" s="280" t="str" cm="1">
        <f t="array" aca="1" ref="CC127" ca="1">INDEX(コード化!$CG$5:$CQ$110,CC$3-6,$G127)</f>
        <v>B00000</v>
      </c>
      <c r="CD127" s="280" t="str" cm="1">
        <f t="array" aca="1" ref="CD127" ca="1">INDEX(コード化!$CG$5:$CQ$110,CD$3-6,$G127)</f>
        <v>B00000</v>
      </c>
      <c r="CE127" s="280" t="str" cm="1">
        <f t="array" aca="1" ref="CE127" ca="1">INDEX(コード化!$CG$5:$CQ$110,CE$3-6,$G127)</f>
        <v>B00000</v>
      </c>
      <c r="CF127" s="280" t="str" cm="1">
        <f t="array" aca="1" ref="CF127" ca="1">INDEX(コード化!$CG$5:$CQ$110,CF$3-6,$G127)</f>
        <v>B00000</v>
      </c>
      <c r="CG127" s="280" t="str" cm="1">
        <f t="array" aca="1" ref="CG127" ca="1">INDEX(コード化!$CG$5:$CQ$110,CG$3-6,$G127)</f>
        <v>B00000</v>
      </c>
      <c r="CH127" s="280" t="str" cm="1">
        <f t="array" aca="1" ref="CH127" ca="1">INDEX(コード化!$CG$5:$CQ$110,CH$3-6,$G127)</f>
        <v>B00000</v>
      </c>
      <c r="CI127" s="280" t="str" cm="1">
        <f t="array" aca="1" ref="CI127" ca="1">INDEX(コード化!$CG$5:$CQ$110,CI$3-6,$G127)</f>
        <v>B00000</v>
      </c>
      <c r="CJ127" s="280" t="str" cm="1">
        <f t="array" aca="1" ref="CJ127" ca="1">INDEX(コード化!$CG$5:$CQ$110,CJ$3-6,$G127)</f>
        <v>B00000</v>
      </c>
      <c r="CK127" s="280" t="str" cm="1">
        <f t="array" aca="1" ref="CK127" ca="1">INDEX(コード化!$CG$5:$CQ$110,CK$3-6,$G127)</f>
        <v>B00000</v>
      </c>
      <c r="CL127" s="280" t="str" cm="1">
        <f t="array" aca="1" ref="CL127" ca="1">INDEX(コード化!$CG$5:$CQ$110,CL$3-6,$G127)</f>
        <v>B00000</v>
      </c>
      <c r="CM127" s="280" t="str" cm="1">
        <f t="array" aca="1" ref="CM127" ca="1">INDEX(コード化!$CG$5:$CQ$110,CM$3-6,$G127)</f>
        <v>B00000</v>
      </c>
      <c r="CN127" s="280" t="str" cm="1">
        <f t="array" aca="1" ref="CN127" ca="1">INDEX(コード化!$CG$5:$CQ$110,CN$3-6,$G127)</f>
        <v>B00000</v>
      </c>
      <c r="CO127" s="280" t="str" cm="1">
        <f t="array" aca="1" ref="CO127" ca="1">INDEX(コード化!$CG$5:$CQ$110,CO$3-6,$G127)</f>
        <v>B00000</v>
      </c>
      <c r="CP127" s="280" t="str" cm="1">
        <f t="array" aca="1" ref="CP127" ca="1">INDEX(コード化!$CG$5:$CQ$110,CP$3-6,$G127)</f>
        <v>B00000</v>
      </c>
      <c r="CQ127" s="280" t="str" cm="1">
        <f t="array" aca="1" ref="CQ127" ca="1">INDEX(コード化!$CG$5:$CQ$110,CQ$3-6,$G127)</f>
        <v>B00000</v>
      </c>
      <c r="CR127" s="280" t="str" cm="1">
        <f t="array" aca="1" ref="CR127" ca="1">INDEX(コード化!$CG$5:$CQ$110,CR$3-6,$G127)</f>
        <v>B00000</v>
      </c>
      <c r="CS127" s="280" t="str" cm="1">
        <f t="array" aca="1" ref="CS127" ca="1">INDEX(コード化!$CG$5:$CQ$110,CS$3-6,$G127)</f>
        <v>B00000</v>
      </c>
      <c r="CT127" s="280" t="str" cm="1">
        <f t="array" aca="1" ref="CT127" ca="1">INDEX(コード化!$CG$5:$CQ$110,CT$3-6,$G127)</f>
        <v>B00000</v>
      </c>
      <c r="CU127" s="280" t="str" cm="1">
        <f t="array" aca="1" ref="CU127" ca="1">INDEX(コード化!$CG$5:$CQ$110,CU$3-6,$G127)</f>
        <v>B00000</v>
      </c>
      <c r="CV127" s="280" t="str" cm="1">
        <f t="array" aca="1" ref="CV127" ca="1">INDEX(コード化!$CG$5:$CQ$110,CV$3-6,$G127)</f>
        <v>B00000</v>
      </c>
      <c r="CW127" s="280" t="str" cm="1">
        <f t="array" aca="1" ref="CW127" ca="1">INDEX(コード化!$CG$5:$CQ$110,CW$3-6,$G127)</f>
        <v>B00000</v>
      </c>
      <c r="CX127" s="280" t="str" cm="1">
        <f t="array" aca="1" ref="CX127" ca="1">INDEX(コード化!$CG$5:$CQ$110,CX$3-6,$G127)</f>
        <v>B00000</v>
      </c>
      <c r="CY127" s="280" t="str" cm="1">
        <f t="array" aca="1" ref="CY127" ca="1">INDEX(コード化!$CG$5:$CQ$110,CY$3-6,$G127)</f>
        <v>B00000</v>
      </c>
      <c r="CZ127" s="280" t="str" cm="1">
        <f t="array" aca="1" ref="CZ127" ca="1">INDEX(コード化!$CG$5:$CQ$110,CZ$3-6,$G127)</f>
        <v>B00000</v>
      </c>
      <c r="DA127" s="280" t="str" cm="1">
        <f t="array" aca="1" ref="DA127" ca="1">INDEX(コード化!$CG$5:$CQ$110,DA$3-6,$G127)</f>
        <v>B00000</v>
      </c>
      <c r="DB127" s="280" t="str" cm="1">
        <f t="array" aca="1" ref="DB127" ca="1">INDEX(コード化!$CG$5:$CQ$110,DB$3-6,$G127)</f>
        <v>B00000</v>
      </c>
      <c r="DC127" s="280" t="str" cm="1">
        <f t="array" aca="1" ref="DC127" ca="1">INDEX(コード化!$CG$5:$CQ$110,DC$3-6,$G127)</f>
        <v>B00000</v>
      </c>
      <c r="DD127" s="280" t="str" cm="1">
        <f t="array" aca="1" ref="DD127" ca="1">INDEX(コード化!$CG$5:$CQ$110,DD$3-6,$G127)</f>
        <v>B00000</v>
      </c>
      <c r="DE127" s="280" t="str" cm="1">
        <f t="array" aca="1" ref="DE127" ca="1">INDEX(コード化!$CG$5:$CQ$110,DE$3-6,$G127)</f>
        <v>B00000</v>
      </c>
      <c r="DF127" s="280" t="str" cm="1">
        <f t="array" aca="1" ref="DF127" ca="1">INDEX(コード化!$CG$5:$CQ$110,DF$3-6,$G127)</f>
        <v>B00000</v>
      </c>
      <c r="DG127" s="280" t="str" cm="1">
        <f t="array" aca="1" ref="DG127" ca="1">INDEX(コード化!$CG$5:$CQ$110,DG$3-6,$G127)</f>
        <v>B00000</v>
      </c>
      <c r="DH127" s="280" t="str" cm="1">
        <f t="array" aca="1" ref="DH127" ca="1">INDEX(コード化!$CG$5:$CQ$110,DH$3-6,$G127)</f>
        <v>B00000</v>
      </c>
      <c r="DI127" s="280" t="str" cm="1">
        <f t="array" aca="1" ref="DI127" ca="1">INDEX(コード化!$CG$5:$CQ$110,DI$3-6,$G127)</f>
        <v>B00000</v>
      </c>
      <c r="DK127" s="80">
        <f>IF(AND(MID(H127,3,1)="1",OR(MID(H127,4,1)="1",MID(H127,4,1)="2",MID(H127,4,1)="3")),1,0)</f>
        <v>0</v>
      </c>
      <c r="DL127" s="80">
        <f t="shared" ref="DL127:FW127" si="106">IF(AND(MID(I127,3,1)="1",OR(MID(I127,4,1)="1",MID(I127,4,1)="2",MID(I127,4,1)="3")),1,0)</f>
        <v>0</v>
      </c>
      <c r="DM127" s="80">
        <f t="shared" si="106"/>
        <v>0</v>
      </c>
      <c r="DN127" s="80">
        <f t="shared" si="106"/>
        <v>0</v>
      </c>
      <c r="DO127" s="80">
        <f t="shared" si="106"/>
        <v>0</v>
      </c>
      <c r="DP127" s="80">
        <f t="shared" si="106"/>
        <v>0</v>
      </c>
      <c r="DQ127" s="80">
        <f t="shared" ca="1" si="106"/>
        <v>0</v>
      </c>
      <c r="DR127" s="80">
        <f t="shared" ca="1" si="106"/>
        <v>0</v>
      </c>
      <c r="DS127" s="80">
        <f t="shared" ca="1" si="106"/>
        <v>0</v>
      </c>
      <c r="DT127" s="80">
        <f t="shared" ca="1" si="106"/>
        <v>0</v>
      </c>
      <c r="DU127" s="80">
        <f t="shared" ca="1" si="106"/>
        <v>0</v>
      </c>
      <c r="DV127" s="80">
        <f t="shared" ca="1" si="106"/>
        <v>0</v>
      </c>
      <c r="DW127" s="80">
        <f t="shared" ca="1" si="106"/>
        <v>0</v>
      </c>
      <c r="DX127" s="80">
        <f t="shared" ca="1" si="106"/>
        <v>0</v>
      </c>
      <c r="DY127" s="80">
        <f t="shared" ca="1" si="106"/>
        <v>0</v>
      </c>
      <c r="DZ127" s="80">
        <f t="shared" ca="1" si="106"/>
        <v>0</v>
      </c>
      <c r="EA127" s="80">
        <f t="shared" ca="1" si="106"/>
        <v>0</v>
      </c>
      <c r="EB127" s="80">
        <f t="shared" ca="1" si="106"/>
        <v>0</v>
      </c>
      <c r="EC127" s="80">
        <f t="shared" ca="1" si="106"/>
        <v>0</v>
      </c>
      <c r="ED127" s="80">
        <f t="shared" ca="1" si="106"/>
        <v>0</v>
      </c>
      <c r="EE127" s="80">
        <f t="shared" ca="1" si="106"/>
        <v>0</v>
      </c>
      <c r="EF127" s="80">
        <f t="shared" ca="1" si="106"/>
        <v>0</v>
      </c>
      <c r="EG127" s="80">
        <f t="shared" ca="1" si="106"/>
        <v>0</v>
      </c>
      <c r="EH127" s="80">
        <f t="shared" ca="1" si="106"/>
        <v>0</v>
      </c>
      <c r="EI127" s="80">
        <f t="shared" ca="1" si="106"/>
        <v>0</v>
      </c>
      <c r="EJ127" s="80">
        <f t="shared" ca="1" si="106"/>
        <v>0</v>
      </c>
      <c r="EK127" s="80">
        <f t="shared" ca="1" si="106"/>
        <v>0</v>
      </c>
      <c r="EL127" s="80">
        <f t="shared" ca="1" si="106"/>
        <v>0</v>
      </c>
      <c r="EM127" s="80">
        <f t="shared" ca="1" si="106"/>
        <v>0</v>
      </c>
      <c r="EN127" s="80">
        <f t="shared" ca="1" si="106"/>
        <v>0</v>
      </c>
      <c r="EO127" s="80">
        <f t="shared" ca="1" si="106"/>
        <v>0</v>
      </c>
      <c r="EP127" s="80">
        <f t="shared" ca="1" si="106"/>
        <v>0</v>
      </c>
      <c r="EQ127" s="80">
        <f t="shared" ca="1" si="106"/>
        <v>0</v>
      </c>
      <c r="ER127" s="80">
        <f t="shared" ca="1" si="106"/>
        <v>0</v>
      </c>
      <c r="ES127" s="80">
        <f t="shared" ca="1" si="106"/>
        <v>0</v>
      </c>
      <c r="ET127" s="80">
        <f t="shared" ca="1" si="106"/>
        <v>0</v>
      </c>
      <c r="EU127" s="80">
        <f t="shared" ca="1" si="106"/>
        <v>0</v>
      </c>
      <c r="EV127" s="80">
        <f t="shared" ca="1" si="106"/>
        <v>0</v>
      </c>
      <c r="EW127" s="80">
        <f t="shared" ca="1" si="106"/>
        <v>0</v>
      </c>
      <c r="EX127" s="80">
        <f t="shared" ca="1" si="106"/>
        <v>0</v>
      </c>
      <c r="EY127" s="80">
        <f t="shared" ca="1" si="106"/>
        <v>0</v>
      </c>
      <c r="EZ127" s="80">
        <f t="shared" ca="1" si="106"/>
        <v>0</v>
      </c>
      <c r="FA127" s="80">
        <f t="shared" ca="1" si="106"/>
        <v>0</v>
      </c>
      <c r="FB127" s="80">
        <f t="shared" ca="1" si="106"/>
        <v>0</v>
      </c>
      <c r="FC127" s="80">
        <f t="shared" ca="1" si="106"/>
        <v>0</v>
      </c>
      <c r="FD127" s="80">
        <f t="shared" ca="1" si="106"/>
        <v>0</v>
      </c>
      <c r="FE127" s="80">
        <f t="shared" ca="1" si="106"/>
        <v>0</v>
      </c>
      <c r="FF127" s="80">
        <f t="shared" ca="1" si="106"/>
        <v>0</v>
      </c>
      <c r="FG127" s="80">
        <f t="shared" ca="1" si="106"/>
        <v>0</v>
      </c>
      <c r="FH127" s="80">
        <f t="shared" ca="1" si="106"/>
        <v>0</v>
      </c>
      <c r="FI127" s="80">
        <f t="shared" ca="1" si="106"/>
        <v>0</v>
      </c>
      <c r="FJ127" s="80">
        <f t="shared" ca="1" si="106"/>
        <v>0</v>
      </c>
      <c r="FK127" s="80">
        <f t="shared" ca="1" si="106"/>
        <v>0</v>
      </c>
      <c r="FL127" s="80">
        <f t="shared" ca="1" si="106"/>
        <v>0</v>
      </c>
      <c r="FM127" s="80">
        <f t="shared" ca="1" si="106"/>
        <v>0</v>
      </c>
      <c r="FN127" s="80">
        <f t="shared" ca="1" si="106"/>
        <v>0</v>
      </c>
      <c r="FO127" s="80">
        <f t="shared" ca="1" si="106"/>
        <v>0</v>
      </c>
      <c r="FP127" s="80">
        <f t="shared" ca="1" si="106"/>
        <v>0</v>
      </c>
      <c r="FQ127" s="80">
        <f t="shared" ca="1" si="106"/>
        <v>0</v>
      </c>
      <c r="FR127" s="80">
        <f t="shared" ca="1" si="106"/>
        <v>0</v>
      </c>
      <c r="FS127" s="80">
        <f t="shared" ca="1" si="106"/>
        <v>0</v>
      </c>
      <c r="FT127" s="80">
        <f t="shared" ca="1" si="106"/>
        <v>0</v>
      </c>
      <c r="FU127" s="80">
        <f t="shared" ca="1" si="106"/>
        <v>0</v>
      </c>
      <c r="FV127" s="80">
        <f t="shared" ca="1" si="106"/>
        <v>0</v>
      </c>
      <c r="FW127" s="80">
        <f t="shared" ca="1" si="106"/>
        <v>0</v>
      </c>
      <c r="FX127" s="80">
        <f t="shared" ref="FX127:HL127" ca="1" si="107">IF(AND(MID(BU127,3,1)="1",OR(MID(BU127,4,1)="1",MID(BU127,4,1)="2",MID(BU127,4,1)="3")),1,0)</f>
        <v>0</v>
      </c>
      <c r="FY127" s="80">
        <f t="shared" ca="1" si="107"/>
        <v>0</v>
      </c>
      <c r="FZ127" s="80">
        <f t="shared" ca="1" si="107"/>
        <v>0</v>
      </c>
      <c r="GA127" s="80">
        <f t="shared" ca="1" si="107"/>
        <v>0</v>
      </c>
      <c r="GB127" s="80">
        <f t="shared" ca="1" si="107"/>
        <v>0</v>
      </c>
      <c r="GC127" s="80">
        <f t="shared" ca="1" si="107"/>
        <v>0</v>
      </c>
      <c r="GD127" s="80">
        <f t="shared" ca="1" si="107"/>
        <v>0</v>
      </c>
      <c r="GE127" s="80">
        <f t="shared" ca="1" si="107"/>
        <v>0</v>
      </c>
      <c r="GF127" s="80">
        <f t="shared" ca="1" si="107"/>
        <v>0</v>
      </c>
      <c r="GG127" s="80">
        <f t="shared" ca="1" si="107"/>
        <v>0</v>
      </c>
      <c r="GH127" s="80">
        <f t="shared" ca="1" si="107"/>
        <v>0</v>
      </c>
      <c r="GI127" s="80">
        <f t="shared" ca="1" si="107"/>
        <v>0</v>
      </c>
      <c r="GJ127" s="80">
        <f t="shared" ca="1" si="107"/>
        <v>0</v>
      </c>
      <c r="GK127" s="80">
        <f t="shared" ca="1" si="107"/>
        <v>0</v>
      </c>
      <c r="GL127" s="80">
        <f t="shared" ca="1" si="107"/>
        <v>0</v>
      </c>
      <c r="GM127" s="80">
        <f t="shared" ca="1" si="107"/>
        <v>0</v>
      </c>
      <c r="GN127" s="80">
        <f t="shared" ca="1" si="107"/>
        <v>0</v>
      </c>
      <c r="GO127" s="80">
        <f t="shared" ca="1" si="107"/>
        <v>0</v>
      </c>
      <c r="GP127" s="80">
        <f t="shared" ca="1" si="107"/>
        <v>0</v>
      </c>
      <c r="GQ127" s="80">
        <f t="shared" ca="1" si="107"/>
        <v>0</v>
      </c>
      <c r="GR127" s="80">
        <f t="shared" ca="1" si="107"/>
        <v>0</v>
      </c>
      <c r="GS127" s="80">
        <f t="shared" ca="1" si="107"/>
        <v>0</v>
      </c>
      <c r="GT127" s="80">
        <f t="shared" ca="1" si="107"/>
        <v>0</v>
      </c>
      <c r="GU127" s="80">
        <f t="shared" ca="1" si="107"/>
        <v>0</v>
      </c>
      <c r="GV127" s="80">
        <f t="shared" ca="1" si="107"/>
        <v>0</v>
      </c>
      <c r="GW127" s="80">
        <f t="shared" ca="1" si="107"/>
        <v>0</v>
      </c>
      <c r="GX127" s="80">
        <f t="shared" ca="1" si="107"/>
        <v>0</v>
      </c>
      <c r="GY127" s="80">
        <f t="shared" ca="1" si="107"/>
        <v>0</v>
      </c>
      <c r="GZ127" s="80">
        <f t="shared" ca="1" si="107"/>
        <v>0</v>
      </c>
      <c r="HA127" s="80">
        <f t="shared" ca="1" si="107"/>
        <v>0</v>
      </c>
      <c r="HB127" s="80">
        <f t="shared" ca="1" si="107"/>
        <v>0</v>
      </c>
      <c r="HC127" s="80">
        <f t="shared" ca="1" si="107"/>
        <v>0</v>
      </c>
      <c r="HD127" s="80">
        <f t="shared" ca="1" si="107"/>
        <v>0</v>
      </c>
      <c r="HE127" s="80">
        <f t="shared" ca="1" si="107"/>
        <v>0</v>
      </c>
      <c r="HF127" s="80">
        <f t="shared" ca="1" si="107"/>
        <v>0</v>
      </c>
      <c r="HG127" s="80">
        <f t="shared" ca="1" si="107"/>
        <v>0</v>
      </c>
      <c r="HH127" s="80">
        <f t="shared" ca="1" si="107"/>
        <v>0</v>
      </c>
      <c r="HI127" s="80">
        <f t="shared" ca="1" si="107"/>
        <v>0</v>
      </c>
      <c r="HJ127" s="80">
        <f t="shared" ca="1" si="107"/>
        <v>0</v>
      </c>
      <c r="HK127" s="80">
        <f t="shared" ca="1" si="107"/>
        <v>0</v>
      </c>
      <c r="HL127" s="80">
        <f t="shared" ca="1" si="107"/>
        <v>0</v>
      </c>
    </row>
    <row r="128" spans="1:220" s="80" customFormat="1" ht="39" x14ac:dyDescent="0.2">
      <c r="A128" s="268">
        <v>129</v>
      </c>
      <c r="B128" s="269" t="s">
        <v>2458</v>
      </c>
      <c r="C128" s="269" t="s">
        <v>2535</v>
      </c>
      <c r="D128" s="270" t="s">
        <v>2556</v>
      </c>
      <c r="E128" s="250"/>
      <c r="G128" s="80">
        <v>11</v>
      </c>
      <c r="H128" s="280" t="str" cm="1">
        <f t="array" ref="H128">INDEX(コード化!$CG$5:$CQ$110,H$3-6,$G128)</f>
        <v>B00000</v>
      </c>
      <c r="I128" s="280" t="str" cm="1">
        <f t="array" ref="I128">INDEX(コード化!$CG$5:$CQ$110,I$3-6,$G128)</f>
        <v>B00000</v>
      </c>
      <c r="J128" s="280" t="str" cm="1">
        <f t="array" ref="J128">INDEX(コード化!$CG$5:$CQ$110,J$3-6,$G128)</f>
        <v>B00000</v>
      </c>
      <c r="K128" s="280" t="str" cm="1">
        <f t="array" ref="K128">INDEX(コード化!$CG$5:$CQ$110,K$3-6,$G128)</f>
        <v>B00000</v>
      </c>
      <c r="L128" s="280" t="str" cm="1">
        <f t="array" ref="L128">INDEX(コード化!$CG$5:$CQ$110,L$3-6,$G128)</f>
        <v>B00000</v>
      </c>
      <c r="M128" s="280" t="str" cm="1">
        <f t="array" ref="M128">INDEX(コード化!$CG$5:$CQ$110,M$3-6,$G128)</f>
        <v>B00000</v>
      </c>
      <c r="N128" s="280" t="str" cm="1">
        <f t="array" aca="1" ref="N128" ca="1">INDEX(コード化!$CG$5:$CQ$110,N$3-6,$G128)</f>
        <v>B00000</v>
      </c>
      <c r="O128" s="280" t="str" cm="1">
        <f t="array" aca="1" ref="O128" ca="1">INDEX(コード化!$CG$5:$CQ$110,O$3-6,$G128)</f>
        <v>B00000</v>
      </c>
      <c r="P128" s="280" t="str" cm="1">
        <f t="array" aca="1" ref="P128" ca="1">INDEX(コード化!$CG$5:$CQ$110,P$3-6,$G128)</f>
        <v>B00000</v>
      </c>
      <c r="Q128" s="280" t="str" cm="1">
        <f t="array" aca="1" ref="Q128" ca="1">INDEX(コード化!$CG$5:$CQ$110,Q$3-6,$G128)</f>
        <v>B00000</v>
      </c>
      <c r="R128" s="280" t="str" cm="1">
        <f t="array" aca="1" ref="R128" ca="1">INDEX(コード化!$CG$5:$CQ$110,R$3-6,$G128)</f>
        <v>B00000</v>
      </c>
      <c r="S128" s="280" t="str" cm="1">
        <f t="array" aca="1" ref="S128" ca="1">INDEX(コード化!$CG$5:$CQ$110,S$3-6,$G128)</f>
        <v>B00000</v>
      </c>
      <c r="T128" s="280" t="str" cm="1">
        <f t="array" aca="1" ref="T128" ca="1">INDEX(コード化!$CG$5:$CQ$110,T$3-6,$G128)</f>
        <v>B00000</v>
      </c>
      <c r="U128" s="280" t="str" cm="1">
        <f t="array" aca="1" ref="U128" ca="1">INDEX(コード化!$CG$5:$CQ$110,U$3-6,$G128)</f>
        <v>B00000</v>
      </c>
      <c r="V128" s="280" t="str" cm="1">
        <f t="array" aca="1" ref="V128" ca="1">INDEX(コード化!$CG$5:$CQ$110,V$3-6,$G128)</f>
        <v>B00000</v>
      </c>
      <c r="W128" s="280" t="str" cm="1">
        <f t="array" aca="1" ref="W128" ca="1">INDEX(コード化!$CG$5:$CQ$110,W$3-6,$G128)</f>
        <v>B00000</v>
      </c>
      <c r="X128" s="280" t="str" cm="1">
        <f t="array" aca="1" ref="X128" ca="1">INDEX(コード化!$CG$5:$CQ$110,X$3-6,$G128)</f>
        <v>B00000</v>
      </c>
      <c r="Y128" s="280" t="str" cm="1">
        <f t="array" aca="1" ref="Y128" ca="1">INDEX(コード化!$CG$5:$CQ$110,Y$3-6,$G128)</f>
        <v>B00000</v>
      </c>
      <c r="Z128" s="280" t="str" cm="1">
        <f t="array" aca="1" ref="Z128" ca="1">INDEX(コード化!$CG$5:$CQ$110,Z$3-6,$G128)</f>
        <v>B00000</v>
      </c>
      <c r="AA128" s="280" t="str" cm="1">
        <f t="array" aca="1" ref="AA128" ca="1">INDEX(コード化!$CG$5:$CQ$110,AA$3-6,$G128)</f>
        <v>B00000</v>
      </c>
      <c r="AB128" s="280" t="str" cm="1">
        <f t="array" aca="1" ref="AB128" ca="1">INDEX(コード化!$CG$5:$CQ$110,AB$3-6,$G128)</f>
        <v>B00000</v>
      </c>
      <c r="AC128" s="280" t="str" cm="1">
        <f t="array" aca="1" ref="AC128" ca="1">INDEX(コード化!$CG$5:$CQ$110,AC$3-6,$G128)</f>
        <v>B00000</v>
      </c>
      <c r="AD128" s="280" t="str" cm="1">
        <f t="array" aca="1" ref="AD128" ca="1">INDEX(コード化!$CG$5:$CQ$110,AD$3-6,$G128)</f>
        <v>B00000</v>
      </c>
      <c r="AE128" s="280" t="str" cm="1">
        <f t="array" aca="1" ref="AE128" ca="1">INDEX(コード化!$CG$5:$CQ$110,AE$3-6,$G128)</f>
        <v>B00000</v>
      </c>
      <c r="AF128" s="280" t="str" cm="1">
        <f t="array" aca="1" ref="AF128" ca="1">INDEX(コード化!$CG$5:$CQ$110,AF$3-6,$G128)</f>
        <v>B00000</v>
      </c>
      <c r="AG128" s="280" t="str" cm="1">
        <f t="array" aca="1" ref="AG128" ca="1">INDEX(コード化!$CG$5:$CQ$110,AG$3-6,$G128)</f>
        <v>B00000</v>
      </c>
      <c r="AH128" s="280" t="str" cm="1">
        <f t="array" aca="1" ref="AH128" ca="1">INDEX(コード化!$CG$5:$CQ$110,AH$3-6,$G128)</f>
        <v>B00000</v>
      </c>
      <c r="AI128" s="280" t="str" cm="1">
        <f t="array" aca="1" ref="AI128" ca="1">INDEX(コード化!$CG$5:$CQ$110,AI$3-6,$G128)</f>
        <v>B00000</v>
      </c>
      <c r="AJ128" s="280" t="str" cm="1">
        <f t="array" aca="1" ref="AJ128" ca="1">INDEX(コード化!$CG$5:$CQ$110,AJ$3-6,$G128)</f>
        <v>B00000</v>
      </c>
      <c r="AK128" s="280" t="str" cm="1">
        <f t="array" aca="1" ref="AK128" ca="1">INDEX(コード化!$CG$5:$CQ$110,AK$3-6,$G128)</f>
        <v>B00000</v>
      </c>
      <c r="AL128" s="280" t="str" cm="1">
        <f t="array" aca="1" ref="AL128" ca="1">INDEX(コード化!$CG$5:$CQ$110,AL$3-6,$G128)</f>
        <v>B00000</v>
      </c>
      <c r="AM128" s="280" t="str" cm="1">
        <f t="array" aca="1" ref="AM128" ca="1">INDEX(コード化!$CG$5:$CQ$110,AM$3-6,$G128)</f>
        <v>B00000</v>
      </c>
      <c r="AN128" s="280" t="str" cm="1">
        <f t="array" aca="1" ref="AN128" ca="1">INDEX(コード化!$CG$5:$CQ$110,AN$3-6,$G128)</f>
        <v>B00000</v>
      </c>
      <c r="AO128" s="280" t="str" cm="1">
        <f t="array" aca="1" ref="AO128" ca="1">INDEX(コード化!$CG$5:$CQ$110,AO$3-6,$G128)</f>
        <v>B00000</v>
      </c>
      <c r="AP128" s="280" t="str" cm="1">
        <f t="array" aca="1" ref="AP128" ca="1">INDEX(コード化!$CG$5:$CQ$110,AP$3-6,$G128)</f>
        <v>B00000</v>
      </c>
      <c r="AQ128" s="280" t="str" cm="1">
        <f t="array" aca="1" ref="AQ128" ca="1">INDEX(コード化!$CG$5:$CQ$110,AQ$3-6,$G128)</f>
        <v>B00000</v>
      </c>
      <c r="AR128" s="280" t="str" cm="1">
        <f t="array" aca="1" ref="AR128" ca="1">INDEX(コード化!$CG$5:$CQ$110,AR$3-6,$G128)</f>
        <v>B00000</v>
      </c>
      <c r="AS128" s="280" t="str" cm="1">
        <f t="array" aca="1" ref="AS128" ca="1">INDEX(コード化!$CG$5:$CQ$110,AS$3-6,$G128)</f>
        <v>B00000</v>
      </c>
      <c r="AT128" s="280" t="str" cm="1">
        <f t="array" aca="1" ref="AT128" ca="1">INDEX(コード化!$CG$5:$CQ$110,AT$3-6,$G128)</f>
        <v>B00000</v>
      </c>
      <c r="AU128" s="280" t="str" cm="1">
        <f t="array" aca="1" ref="AU128" ca="1">INDEX(コード化!$CG$5:$CQ$110,AU$3-6,$G128)</f>
        <v>B00000</v>
      </c>
      <c r="AV128" s="280" t="str" cm="1">
        <f t="array" aca="1" ref="AV128" ca="1">INDEX(コード化!$CG$5:$CQ$110,AV$3-6,$G128)</f>
        <v>B00000</v>
      </c>
      <c r="AW128" s="280" t="str" cm="1">
        <f t="array" aca="1" ref="AW128" ca="1">INDEX(コード化!$CG$5:$CQ$110,AW$3-6,$G128)</f>
        <v>B00000</v>
      </c>
      <c r="AX128" s="280" t="str" cm="1">
        <f t="array" aca="1" ref="AX128" ca="1">INDEX(コード化!$CG$5:$CQ$110,AX$3-6,$G128)</f>
        <v>B00000</v>
      </c>
      <c r="AY128" s="280" t="str" cm="1">
        <f t="array" aca="1" ref="AY128" ca="1">INDEX(コード化!$CG$5:$CQ$110,AY$3-6,$G128)</f>
        <v>B00000</v>
      </c>
      <c r="AZ128" s="280" t="str" cm="1">
        <f t="array" aca="1" ref="AZ128" ca="1">INDEX(コード化!$CG$5:$CQ$110,AZ$3-6,$G128)</f>
        <v>B00000</v>
      </c>
      <c r="BA128" s="280" t="str" cm="1">
        <f t="array" aca="1" ref="BA128" ca="1">INDEX(コード化!$CG$5:$CQ$110,BA$3-6,$G128)</f>
        <v>B00000</v>
      </c>
      <c r="BB128" s="280" t="str" cm="1">
        <f t="array" aca="1" ref="BB128" ca="1">INDEX(コード化!$CG$5:$CQ$110,BB$3-6,$G128)</f>
        <v>B00000</v>
      </c>
      <c r="BC128" s="280" t="str" cm="1">
        <f t="array" aca="1" ref="BC128" ca="1">INDEX(コード化!$CG$5:$CQ$110,BC$3-6,$G128)</f>
        <v>B00000</v>
      </c>
      <c r="BD128" s="280" t="str" cm="1">
        <f t="array" aca="1" ref="BD128" ca="1">INDEX(コード化!$CG$5:$CQ$110,BD$3-6,$G128)</f>
        <v>B00000</v>
      </c>
      <c r="BE128" s="280" t="str" cm="1">
        <f t="array" aca="1" ref="BE128" ca="1">INDEX(コード化!$CG$5:$CQ$110,BE$3-6,$G128)</f>
        <v>B00000</v>
      </c>
      <c r="BF128" s="280" t="str" cm="1">
        <f t="array" aca="1" ref="BF128" ca="1">INDEX(コード化!$CG$5:$CQ$110,BF$3-6,$G128)</f>
        <v>B00000</v>
      </c>
      <c r="BG128" s="280" t="str" cm="1">
        <f t="array" aca="1" ref="BG128" ca="1">INDEX(コード化!$CG$5:$CQ$110,BG$3-6,$G128)</f>
        <v>B00000</v>
      </c>
      <c r="BH128" s="280" t="str" cm="1">
        <f t="array" aca="1" ref="BH128" ca="1">INDEX(コード化!$CG$5:$CQ$110,BH$3-6,$G128)</f>
        <v>B00000</v>
      </c>
      <c r="BI128" s="280" t="str" cm="1">
        <f t="array" aca="1" ref="BI128" ca="1">INDEX(コード化!$CG$5:$CQ$110,BI$3-6,$G128)</f>
        <v>B00000</v>
      </c>
      <c r="BJ128" s="280" t="str" cm="1">
        <f t="array" aca="1" ref="BJ128" ca="1">INDEX(コード化!$CG$5:$CQ$110,BJ$3-6,$G128)</f>
        <v>B00000</v>
      </c>
      <c r="BK128" s="280" t="str" cm="1">
        <f t="array" aca="1" ref="BK128" ca="1">INDEX(コード化!$CG$5:$CQ$110,BK$3-6,$G128)</f>
        <v>B00000</v>
      </c>
      <c r="BL128" s="280" t="str" cm="1">
        <f t="array" aca="1" ref="BL128" ca="1">INDEX(コード化!$CG$5:$CQ$110,BL$3-6,$G128)</f>
        <v>B00000</v>
      </c>
      <c r="BM128" s="280" t="str" cm="1">
        <f t="array" aca="1" ref="BM128" ca="1">INDEX(コード化!$CG$5:$CQ$110,BM$3-6,$G128)</f>
        <v>B00000</v>
      </c>
      <c r="BN128" s="280" t="str" cm="1">
        <f t="array" aca="1" ref="BN128" ca="1">INDEX(コード化!$CG$5:$CQ$110,BN$3-6,$G128)</f>
        <v>B00000</v>
      </c>
      <c r="BO128" s="280" t="str" cm="1">
        <f t="array" aca="1" ref="BO128" ca="1">INDEX(コード化!$CG$5:$CQ$110,BO$3-6,$G128)</f>
        <v>B00000</v>
      </c>
      <c r="BP128" s="280" t="str" cm="1">
        <f t="array" aca="1" ref="BP128" ca="1">INDEX(コード化!$CG$5:$CQ$110,BP$3-6,$G128)</f>
        <v>B00000</v>
      </c>
      <c r="BQ128" s="280" t="str" cm="1">
        <f t="array" aca="1" ref="BQ128" ca="1">INDEX(コード化!$CG$5:$CQ$110,BQ$3-6,$G128)</f>
        <v>B00000</v>
      </c>
      <c r="BR128" s="280" t="str" cm="1">
        <f t="array" aca="1" ref="BR128" ca="1">INDEX(コード化!$CG$5:$CQ$110,BR$3-6,$G128)</f>
        <v>B00000</v>
      </c>
      <c r="BS128" s="280" t="str" cm="1">
        <f t="array" aca="1" ref="BS128" ca="1">INDEX(コード化!$CG$5:$CQ$110,BS$3-6,$G128)</f>
        <v>B00000</v>
      </c>
      <c r="BT128" s="280" t="str" cm="1">
        <f t="array" aca="1" ref="BT128" ca="1">INDEX(コード化!$CG$5:$CQ$110,BT$3-6,$G128)</f>
        <v>B00000</v>
      </c>
      <c r="BU128" s="280" t="str" cm="1">
        <f t="array" aca="1" ref="BU128" ca="1">INDEX(コード化!$CG$5:$CQ$110,BU$3-6,$G128)</f>
        <v>B00000</v>
      </c>
      <c r="BV128" s="280" t="str" cm="1">
        <f t="array" aca="1" ref="BV128" ca="1">INDEX(コード化!$CG$5:$CQ$110,BV$3-6,$G128)</f>
        <v>B00000</v>
      </c>
      <c r="BW128" s="280" t="str" cm="1">
        <f t="array" aca="1" ref="BW128" ca="1">INDEX(コード化!$CG$5:$CQ$110,BW$3-6,$G128)</f>
        <v>B00000</v>
      </c>
      <c r="BX128" s="280" t="str" cm="1">
        <f t="array" aca="1" ref="BX128" ca="1">INDEX(コード化!$CG$5:$CQ$110,BX$3-6,$G128)</f>
        <v>B00000</v>
      </c>
      <c r="BY128" s="280" t="str" cm="1">
        <f t="array" aca="1" ref="BY128" ca="1">INDEX(コード化!$CG$5:$CQ$110,BY$3-6,$G128)</f>
        <v>B00000</v>
      </c>
      <c r="BZ128" s="280" t="str" cm="1">
        <f t="array" aca="1" ref="BZ128" ca="1">INDEX(コード化!$CG$5:$CQ$110,BZ$3-6,$G128)</f>
        <v>B00000</v>
      </c>
      <c r="CA128" s="280" t="str" cm="1">
        <f t="array" aca="1" ref="CA128" ca="1">INDEX(コード化!$CG$5:$CQ$110,CA$3-6,$G128)</f>
        <v>B00000</v>
      </c>
      <c r="CB128" s="280" t="str" cm="1">
        <f t="array" aca="1" ref="CB128" ca="1">INDEX(コード化!$CG$5:$CQ$110,CB$3-6,$G128)</f>
        <v>B00000</v>
      </c>
      <c r="CC128" s="280" t="str" cm="1">
        <f t="array" aca="1" ref="CC128" ca="1">INDEX(コード化!$CG$5:$CQ$110,CC$3-6,$G128)</f>
        <v>B00000</v>
      </c>
      <c r="CD128" s="280" t="str" cm="1">
        <f t="array" aca="1" ref="CD128" ca="1">INDEX(コード化!$CG$5:$CQ$110,CD$3-6,$G128)</f>
        <v>B00000</v>
      </c>
      <c r="CE128" s="280" t="str" cm="1">
        <f t="array" aca="1" ref="CE128" ca="1">INDEX(コード化!$CG$5:$CQ$110,CE$3-6,$G128)</f>
        <v>B00000</v>
      </c>
      <c r="CF128" s="280" t="str" cm="1">
        <f t="array" aca="1" ref="CF128" ca="1">INDEX(コード化!$CG$5:$CQ$110,CF$3-6,$G128)</f>
        <v>B00000</v>
      </c>
      <c r="CG128" s="280" t="str" cm="1">
        <f t="array" aca="1" ref="CG128" ca="1">INDEX(コード化!$CG$5:$CQ$110,CG$3-6,$G128)</f>
        <v>B00000</v>
      </c>
      <c r="CH128" s="280" t="str" cm="1">
        <f t="array" aca="1" ref="CH128" ca="1">INDEX(コード化!$CG$5:$CQ$110,CH$3-6,$G128)</f>
        <v>B00000</v>
      </c>
      <c r="CI128" s="280" t="str" cm="1">
        <f t="array" aca="1" ref="CI128" ca="1">INDEX(コード化!$CG$5:$CQ$110,CI$3-6,$G128)</f>
        <v>B00000</v>
      </c>
      <c r="CJ128" s="280" t="str" cm="1">
        <f t="array" aca="1" ref="CJ128" ca="1">INDEX(コード化!$CG$5:$CQ$110,CJ$3-6,$G128)</f>
        <v>B00000</v>
      </c>
      <c r="CK128" s="280" t="str" cm="1">
        <f t="array" aca="1" ref="CK128" ca="1">INDEX(コード化!$CG$5:$CQ$110,CK$3-6,$G128)</f>
        <v>B00000</v>
      </c>
      <c r="CL128" s="280" t="str" cm="1">
        <f t="array" aca="1" ref="CL128" ca="1">INDEX(コード化!$CG$5:$CQ$110,CL$3-6,$G128)</f>
        <v>B00000</v>
      </c>
      <c r="CM128" s="280" t="str" cm="1">
        <f t="array" aca="1" ref="CM128" ca="1">INDEX(コード化!$CG$5:$CQ$110,CM$3-6,$G128)</f>
        <v>B00000</v>
      </c>
      <c r="CN128" s="280" t="str" cm="1">
        <f t="array" aca="1" ref="CN128" ca="1">INDEX(コード化!$CG$5:$CQ$110,CN$3-6,$G128)</f>
        <v>B00000</v>
      </c>
      <c r="CO128" s="280" t="str" cm="1">
        <f t="array" aca="1" ref="CO128" ca="1">INDEX(コード化!$CG$5:$CQ$110,CO$3-6,$G128)</f>
        <v>B00000</v>
      </c>
      <c r="CP128" s="280" t="str" cm="1">
        <f t="array" aca="1" ref="CP128" ca="1">INDEX(コード化!$CG$5:$CQ$110,CP$3-6,$G128)</f>
        <v>B00000</v>
      </c>
      <c r="CQ128" s="280" t="str" cm="1">
        <f t="array" aca="1" ref="CQ128" ca="1">INDEX(コード化!$CG$5:$CQ$110,CQ$3-6,$G128)</f>
        <v>B00000</v>
      </c>
      <c r="CR128" s="280" t="str" cm="1">
        <f t="array" aca="1" ref="CR128" ca="1">INDEX(コード化!$CG$5:$CQ$110,CR$3-6,$G128)</f>
        <v>B00000</v>
      </c>
      <c r="CS128" s="280" t="str" cm="1">
        <f t="array" aca="1" ref="CS128" ca="1">INDEX(コード化!$CG$5:$CQ$110,CS$3-6,$G128)</f>
        <v>B00000</v>
      </c>
      <c r="CT128" s="280" t="str" cm="1">
        <f t="array" aca="1" ref="CT128" ca="1">INDEX(コード化!$CG$5:$CQ$110,CT$3-6,$G128)</f>
        <v>B00000</v>
      </c>
      <c r="CU128" s="280" t="str" cm="1">
        <f t="array" aca="1" ref="CU128" ca="1">INDEX(コード化!$CG$5:$CQ$110,CU$3-6,$G128)</f>
        <v>B00000</v>
      </c>
      <c r="CV128" s="280" t="str" cm="1">
        <f t="array" aca="1" ref="CV128" ca="1">INDEX(コード化!$CG$5:$CQ$110,CV$3-6,$G128)</f>
        <v>B00000</v>
      </c>
      <c r="CW128" s="280" t="str" cm="1">
        <f t="array" aca="1" ref="CW128" ca="1">INDEX(コード化!$CG$5:$CQ$110,CW$3-6,$G128)</f>
        <v>B00000</v>
      </c>
      <c r="CX128" s="280" t="str" cm="1">
        <f t="array" aca="1" ref="CX128" ca="1">INDEX(コード化!$CG$5:$CQ$110,CX$3-6,$G128)</f>
        <v>B00000</v>
      </c>
      <c r="CY128" s="280" t="str" cm="1">
        <f t="array" aca="1" ref="CY128" ca="1">INDEX(コード化!$CG$5:$CQ$110,CY$3-6,$G128)</f>
        <v>B00000</v>
      </c>
      <c r="CZ128" s="280" t="str" cm="1">
        <f t="array" aca="1" ref="CZ128" ca="1">INDEX(コード化!$CG$5:$CQ$110,CZ$3-6,$G128)</f>
        <v>B00000</v>
      </c>
      <c r="DA128" s="280" t="str" cm="1">
        <f t="array" aca="1" ref="DA128" ca="1">INDEX(コード化!$CG$5:$CQ$110,DA$3-6,$G128)</f>
        <v>B00000</v>
      </c>
      <c r="DB128" s="280" t="str" cm="1">
        <f t="array" aca="1" ref="DB128" ca="1">INDEX(コード化!$CG$5:$CQ$110,DB$3-6,$G128)</f>
        <v>B00000</v>
      </c>
      <c r="DC128" s="280" t="str" cm="1">
        <f t="array" aca="1" ref="DC128" ca="1">INDEX(コード化!$CG$5:$CQ$110,DC$3-6,$G128)</f>
        <v>B00000</v>
      </c>
      <c r="DD128" s="280" t="str" cm="1">
        <f t="array" aca="1" ref="DD128" ca="1">INDEX(コード化!$CG$5:$CQ$110,DD$3-6,$G128)</f>
        <v>B00000</v>
      </c>
      <c r="DE128" s="280" t="str" cm="1">
        <f t="array" aca="1" ref="DE128" ca="1">INDEX(コード化!$CG$5:$CQ$110,DE$3-6,$G128)</f>
        <v>B00000</v>
      </c>
      <c r="DF128" s="280" t="str" cm="1">
        <f t="array" aca="1" ref="DF128" ca="1">INDEX(コード化!$CG$5:$CQ$110,DF$3-6,$G128)</f>
        <v>B00000</v>
      </c>
      <c r="DG128" s="280" t="str" cm="1">
        <f t="array" aca="1" ref="DG128" ca="1">INDEX(コード化!$CG$5:$CQ$110,DG$3-6,$G128)</f>
        <v>B00000</v>
      </c>
      <c r="DH128" s="280" t="str" cm="1">
        <f t="array" aca="1" ref="DH128" ca="1">INDEX(コード化!$CG$5:$CQ$110,DH$3-6,$G128)</f>
        <v>B00000</v>
      </c>
      <c r="DI128" s="280" t="str" cm="1">
        <f t="array" aca="1" ref="DI128" ca="1">INDEX(コード化!$CG$5:$CQ$110,DI$3-6,$G128)</f>
        <v>B00000</v>
      </c>
      <c r="DK128" s="80">
        <f>IF(AND(MID(H128,3,1)="4",OR(MID(H128,4,1)="1",MID(H128,4,1)="2",MID(H128,4,1)="3")),1,0)</f>
        <v>0</v>
      </c>
      <c r="DL128" s="80">
        <f t="shared" ref="DL128:FW128" si="108">IF(AND(MID(I128,3,1)="4",OR(MID(I128,4,1)="1",MID(I128,4,1)="2",MID(I128,4,1)="3")),1,0)</f>
        <v>0</v>
      </c>
      <c r="DM128" s="80">
        <f t="shared" si="108"/>
        <v>0</v>
      </c>
      <c r="DN128" s="80">
        <f t="shared" si="108"/>
        <v>0</v>
      </c>
      <c r="DO128" s="80">
        <f t="shared" si="108"/>
        <v>0</v>
      </c>
      <c r="DP128" s="80">
        <f t="shared" si="108"/>
        <v>0</v>
      </c>
      <c r="DQ128" s="80">
        <f t="shared" ca="1" si="108"/>
        <v>0</v>
      </c>
      <c r="DR128" s="80">
        <f t="shared" ca="1" si="108"/>
        <v>0</v>
      </c>
      <c r="DS128" s="80">
        <f t="shared" ca="1" si="108"/>
        <v>0</v>
      </c>
      <c r="DT128" s="80">
        <f t="shared" ca="1" si="108"/>
        <v>0</v>
      </c>
      <c r="DU128" s="80">
        <f t="shared" ca="1" si="108"/>
        <v>0</v>
      </c>
      <c r="DV128" s="80">
        <f t="shared" ca="1" si="108"/>
        <v>0</v>
      </c>
      <c r="DW128" s="80">
        <f t="shared" ca="1" si="108"/>
        <v>0</v>
      </c>
      <c r="DX128" s="80">
        <f t="shared" ca="1" si="108"/>
        <v>0</v>
      </c>
      <c r="DY128" s="80">
        <f t="shared" ca="1" si="108"/>
        <v>0</v>
      </c>
      <c r="DZ128" s="80">
        <f t="shared" ca="1" si="108"/>
        <v>0</v>
      </c>
      <c r="EA128" s="80">
        <f t="shared" ca="1" si="108"/>
        <v>0</v>
      </c>
      <c r="EB128" s="80">
        <f t="shared" ca="1" si="108"/>
        <v>0</v>
      </c>
      <c r="EC128" s="80">
        <f t="shared" ca="1" si="108"/>
        <v>0</v>
      </c>
      <c r="ED128" s="80">
        <f t="shared" ca="1" si="108"/>
        <v>0</v>
      </c>
      <c r="EE128" s="80">
        <f t="shared" ca="1" si="108"/>
        <v>0</v>
      </c>
      <c r="EF128" s="80">
        <f t="shared" ca="1" si="108"/>
        <v>0</v>
      </c>
      <c r="EG128" s="80">
        <f t="shared" ca="1" si="108"/>
        <v>0</v>
      </c>
      <c r="EH128" s="80">
        <f t="shared" ca="1" si="108"/>
        <v>0</v>
      </c>
      <c r="EI128" s="80">
        <f t="shared" ca="1" si="108"/>
        <v>0</v>
      </c>
      <c r="EJ128" s="80">
        <f t="shared" ca="1" si="108"/>
        <v>0</v>
      </c>
      <c r="EK128" s="80">
        <f t="shared" ca="1" si="108"/>
        <v>0</v>
      </c>
      <c r="EL128" s="80">
        <f t="shared" ca="1" si="108"/>
        <v>0</v>
      </c>
      <c r="EM128" s="80">
        <f t="shared" ca="1" si="108"/>
        <v>0</v>
      </c>
      <c r="EN128" s="80">
        <f t="shared" ca="1" si="108"/>
        <v>0</v>
      </c>
      <c r="EO128" s="80">
        <f t="shared" ca="1" si="108"/>
        <v>0</v>
      </c>
      <c r="EP128" s="80">
        <f t="shared" ca="1" si="108"/>
        <v>0</v>
      </c>
      <c r="EQ128" s="80">
        <f t="shared" ca="1" si="108"/>
        <v>0</v>
      </c>
      <c r="ER128" s="80">
        <f t="shared" ca="1" si="108"/>
        <v>0</v>
      </c>
      <c r="ES128" s="80">
        <f t="shared" ca="1" si="108"/>
        <v>0</v>
      </c>
      <c r="ET128" s="80">
        <f t="shared" ca="1" si="108"/>
        <v>0</v>
      </c>
      <c r="EU128" s="80">
        <f t="shared" ca="1" si="108"/>
        <v>0</v>
      </c>
      <c r="EV128" s="80">
        <f t="shared" ca="1" si="108"/>
        <v>0</v>
      </c>
      <c r="EW128" s="80">
        <f t="shared" ca="1" si="108"/>
        <v>0</v>
      </c>
      <c r="EX128" s="80">
        <f t="shared" ca="1" si="108"/>
        <v>0</v>
      </c>
      <c r="EY128" s="80">
        <f t="shared" ca="1" si="108"/>
        <v>0</v>
      </c>
      <c r="EZ128" s="80">
        <f t="shared" ca="1" si="108"/>
        <v>0</v>
      </c>
      <c r="FA128" s="80">
        <f t="shared" ca="1" si="108"/>
        <v>0</v>
      </c>
      <c r="FB128" s="80">
        <f t="shared" ca="1" si="108"/>
        <v>0</v>
      </c>
      <c r="FC128" s="80">
        <f t="shared" ca="1" si="108"/>
        <v>0</v>
      </c>
      <c r="FD128" s="80">
        <f t="shared" ca="1" si="108"/>
        <v>0</v>
      </c>
      <c r="FE128" s="80">
        <f t="shared" ca="1" si="108"/>
        <v>0</v>
      </c>
      <c r="FF128" s="80">
        <f t="shared" ca="1" si="108"/>
        <v>0</v>
      </c>
      <c r="FG128" s="80">
        <f t="shared" ca="1" si="108"/>
        <v>0</v>
      </c>
      <c r="FH128" s="80">
        <f t="shared" ca="1" si="108"/>
        <v>0</v>
      </c>
      <c r="FI128" s="80">
        <f t="shared" ca="1" si="108"/>
        <v>0</v>
      </c>
      <c r="FJ128" s="80">
        <f t="shared" ca="1" si="108"/>
        <v>0</v>
      </c>
      <c r="FK128" s="80">
        <f t="shared" ca="1" si="108"/>
        <v>0</v>
      </c>
      <c r="FL128" s="80">
        <f t="shared" ca="1" si="108"/>
        <v>0</v>
      </c>
      <c r="FM128" s="80">
        <f t="shared" ca="1" si="108"/>
        <v>0</v>
      </c>
      <c r="FN128" s="80">
        <f t="shared" ca="1" si="108"/>
        <v>0</v>
      </c>
      <c r="FO128" s="80">
        <f t="shared" ca="1" si="108"/>
        <v>0</v>
      </c>
      <c r="FP128" s="80">
        <f t="shared" ca="1" si="108"/>
        <v>0</v>
      </c>
      <c r="FQ128" s="80">
        <f t="shared" ca="1" si="108"/>
        <v>0</v>
      </c>
      <c r="FR128" s="80">
        <f t="shared" ca="1" si="108"/>
        <v>0</v>
      </c>
      <c r="FS128" s="80">
        <f t="shared" ca="1" si="108"/>
        <v>0</v>
      </c>
      <c r="FT128" s="80">
        <f t="shared" ca="1" si="108"/>
        <v>0</v>
      </c>
      <c r="FU128" s="80">
        <f t="shared" ca="1" si="108"/>
        <v>0</v>
      </c>
      <c r="FV128" s="80">
        <f t="shared" ca="1" si="108"/>
        <v>0</v>
      </c>
      <c r="FW128" s="80">
        <f t="shared" ca="1" si="108"/>
        <v>0</v>
      </c>
      <c r="FX128" s="80">
        <f t="shared" ref="FX128:HL128" ca="1" si="109">IF(AND(MID(BU128,3,1)="4",OR(MID(BU128,4,1)="1",MID(BU128,4,1)="2",MID(BU128,4,1)="3")),1,0)</f>
        <v>0</v>
      </c>
      <c r="FY128" s="80">
        <f t="shared" ca="1" si="109"/>
        <v>0</v>
      </c>
      <c r="FZ128" s="80">
        <f t="shared" ca="1" si="109"/>
        <v>0</v>
      </c>
      <c r="GA128" s="80">
        <f t="shared" ca="1" si="109"/>
        <v>0</v>
      </c>
      <c r="GB128" s="80">
        <f t="shared" ca="1" si="109"/>
        <v>0</v>
      </c>
      <c r="GC128" s="80">
        <f t="shared" ca="1" si="109"/>
        <v>0</v>
      </c>
      <c r="GD128" s="80">
        <f t="shared" ca="1" si="109"/>
        <v>0</v>
      </c>
      <c r="GE128" s="80">
        <f t="shared" ca="1" si="109"/>
        <v>0</v>
      </c>
      <c r="GF128" s="80">
        <f t="shared" ca="1" si="109"/>
        <v>0</v>
      </c>
      <c r="GG128" s="80">
        <f t="shared" ca="1" si="109"/>
        <v>0</v>
      </c>
      <c r="GH128" s="80">
        <f t="shared" ca="1" si="109"/>
        <v>0</v>
      </c>
      <c r="GI128" s="80">
        <f t="shared" ca="1" si="109"/>
        <v>0</v>
      </c>
      <c r="GJ128" s="80">
        <f t="shared" ca="1" si="109"/>
        <v>0</v>
      </c>
      <c r="GK128" s="80">
        <f t="shared" ca="1" si="109"/>
        <v>0</v>
      </c>
      <c r="GL128" s="80">
        <f t="shared" ca="1" si="109"/>
        <v>0</v>
      </c>
      <c r="GM128" s="80">
        <f t="shared" ca="1" si="109"/>
        <v>0</v>
      </c>
      <c r="GN128" s="80">
        <f t="shared" ca="1" si="109"/>
        <v>0</v>
      </c>
      <c r="GO128" s="80">
        <f t="shared" ca="1" si="109"/>
        <v>0</v>
      </c>
      <c r="GP128" s="80">
        <f t="shared" ca="1" si="109"/>
        <v>0</v>
      </c>
      <c r="GQ128" s="80">
        <f t="shared" ca="1" si="109"/>
        <v>0</v>
      </c>
      <c r="GR128" s="80">
        <f t="shared" ca="1" si="109"/>
        <v>0</v>
      </c>
      <c r="GS128" s="80">
        <f t="shared" ca="1" si="109"/>
        <v>0</v>
      </c>
      <c r="GT128" s="80">
        <f t="shared" ca="1" si="109"/>
        <v>0</v>
      </c>
      <c r="GU128" s="80">
        <f t="shared" ca="1" si="109"/>
        <v>0</v>
      </c>
      <c r="GV128" s="80">
        <f t="shared" ca="1" si="109"/>
        <v>0</v>
      </c>
      <c r="GW128" s="80">
        <f t="shared" ca="1" si="109"/>
        <v>0</v>
      </c>
      <c r="GX128" s="80">
        <f t="shared" ca="1" si="109"/>
        <v>0</v>
      </c>
      <c r="GY128" s="80">
        <f t="shared" ca="1" si="109"/>
        <v>0</v>
      </c>
      <c r="GZ128" s="80">
        <f t="shared" ca="1" si="109"/>
        <v>0</v>
      </c>
      <c r="HA128" s="80">
        <f t="shared" ca="1" si="109"/>
        <v>0</v>
      </c>
      <c r="HB128" s="80">
        <f t="shared" ca="1" si="109"/>
        <v>0</v>
      </c>
      <c r="HC128" s="80">
        <f t="shared" ca="1" si="109"/>
        <v>0</v>
      </c>
      <c r="HD128" s="80">
        <f t="shared" ca="1" si="109"/>
        <v>0</v>
      </c>
      <c r="HE128" s="80">
        <f t="shared" ca="1" si="109"/>
        <v>0</v>
      </c>
      <c r="HF128" s="80">
        <f t="shared" ca="1" si="109"/>
        <v>0</v>
      </c>
      <c r="HG128" s="80">
        <f t="shared" ca="1" si="109"/>
        <v>0</v>
      </c>
      <c r="HH128" s="80">
        <f t="shared" ca="1" si="109"/>
        <v>0</v>
      </c>
      <c r="HI128" s="80">
        <f t="shared" ca="1" si="109"/>
        <v>0</v>
      </c>
      <c r="HJ128" s="80">
        <f t="shared" ca="1" si="109"/>
        <v>0</v>
      </c>
      <c r="HK128" s="80">
        <f t="shared" ca="1" si="109"/>
        <v>0</v>
      </c>
      <c r="HL128" s="80">
        <f t="shared" ca="1" si="109"/>
        <v>0</v>
      </c>
    </row>
    <row r="129" spans="1:220" s="80" customFormat="1" ht="39" x14ac:dyDescent="0.2">
      <c r="A129" s="268">
        <v>129</v>
      </c>
      <c r="B129" s="269" t="s">
        <v>2458</v>
      </c>
      <c r="C129" s="269" t="s">
        <v>2537</v>
      </c>
      <c r="D129" s="270" t="s">
        <v>2557</v>
      </c>
      <c r="E129" s="250"/>
      <c r="G129" s="80">
        <v>11</v>
      </c>
      <c r="H129" s="280" t="str" cm="1">
        <f t="array" ref="H129">INDEX(コード化!$CG$5:$CQ$110,H$3-6,$G129)</f>
        <v>B00000</v>
      </c>
      <c r="I129" s="280" t="str" cm="1">
        <f t="array" ref="I129">INDEX(コード化!$CG$5:$CQ$110,I$3-6,$G129)</f>
        <v>B00000</v>
      </c>
      <c r="J129" s="280" t="str" cm="1">
        <f t="array" ref="J129">INDEX(コード化!$CG$5:$CQ$110,J$3-6,$G129)</f>
        <v>B00000</v>
      </c>
      <c r="K129" s="280" t="str" cm="1">
        <f t="array" ref="K129">INDEX(コード化!$CG$5:$CQ$110,K$3-6,$G129)</f>
        <v>B00000</v>
      </c>
      <c r="L129" s="280" t="str" cm="1">
        <f t="array" ref="L129">INDEX(コード化!$CG$5:$CQ$110,L$3-6,$G129)</f>
        <v>B00000</v>
      </c>
      <c r="M129" s="280" t="str" cm="1">
        <f t="array" ref="M129">INDEX(コード化!$CG$5:$CQ$110,M$3-6,$G129)</f>
        <v>B00000</v>
      </c>
      <c r="N129" s="280" t="str" cm="1">
        <f t="array" aca="1" ref="N129" ca="1">INDEX(コード化!$CG$5:$CQ$110,N$3-6,$G129)</f>
        <v>B00000</v>
      </c>
      <c r="O129" s="280" t="str" cm="1">
        <f t="array" aca="1" ref="O129" ca="1">INDEX(コード化!$CG$5:$CQ$110,O$3-6,$G129)</f>
        <v>B00000</v>
      </c>
      <c r="P129" s="280" t="str" cm="1">
        <f t="array" aca="1" ref="P129" ca="1">INDEX(コード化!$CG$5:$CQ$110,P$3-6,$G129)</f>
        <v>B00000</v>
      </c>
      <c r="Q129" s="280" t="str" cm="1">
        <f t="array" aca="1" ref="Q129" ca="1">INDEX(コード化!$CG$5:$CQ$110,Q$3-6,$G129)</f>
        <v>B00000</v>
      </c>
      <c r="R129" s="280" t="str" cm="1">
        <f t="array" aca="1" ref="R129" ca="1">INDEX(コード化!$CG$5:$CQ$110,R$3-6,$G129)</f>
        <v>B00000</v>
      </c>
      <c r="S129" s="280" t="str" cm="1">
        <f t="array" aca="1" ref="S129" ca="1">INDEX(コード化!$CG$5:$CQ$110,S$3-6,$G129)</f>
        <v>B00000</v>
      </c>
      <c r="T129" s="280" t="str" cm="1">
        <f t="array" aca="1" ref="T129" ca="1">INDEX(コード化!$CG$5:$CQ$110,T$3-6,$G129)</f>
        <v>B00000</v>
      </c>
      <c r="U129" s="280" t="str" cm="1">
        <f t="array" aca="1" ref="U129" ca="1">INDEX(コード化!$CG$5:$CQ$110,U$3-6,$G129)</f>
        <v>B00000</v>
      </c>
      <c r="V129" s="280" t="str" cm="1">
        <f t="array" aca="1" ref="V129" ca="1">INDEX(コード化!$CG$5:$CQ$110,V$3-6,$G129)</f>
        <v>B00000</v>
      </c>
      <c r="W129" s="280" t="str" cm="1">
        <f t="array" aca="1" ref="W129" ca="1">INDEX(コード化!$CG$5:$CQ$110,W$3-6,$G129)</f>
        <v>B00000</v>
      </c>
      <c r="X129" s="280" t="str" cm="1">
        <f t="array" aca="1" ref="X129" ca="1">INDEX(コード化!$CG$5:$CQ$110,X$3-6,$G129)</f>
        <v>B00000</v>
      </c>
      <c r="Y129" s="280" t="str" cm="1">
        <f t="array" aca="1" ref="Y129" ca="1">INDEX(コード化!$CG$5:$CQ$110,Y$3-6,$G129)</f>
        <v>B00000</v>
      </c>
      <c r="Z129" s="280" t="str" cm="1">
        <f t="array" aca="1" ref="Z129" ca="1">INDEX(コード化!$CG$5:$CQ$110,Z$3-6,$G129)</f>
        <v>B00000</v>
      </c>
      <c r="AA129" s="280" t="str" cm="1">
        <f t="array" aca="1" ref="AA129" ca="1">INDEX(コード化!$CG$5:$CQ$110,AA$3-6,$G129)</f>
        <v>B00000</v>
      </c>
      <c r="AB129" s="280" t="str" cm="1">
        <f t="array" aca="1" ref="AB129" ca="1">INDEX(コード化!$CG$5:$CQ$110,AB$3-6,$G129)</f>
        <v>B00000</v>
      </c>
      <c r="AC129" s="280" t="str" cm="1">
        <f t="array" aca="1" ref="AC129" ca="1">INDEX(コード化!$CG$5:$CQ$110,AC$3-6,$G129)</f>
        <v>B00000</v>
      </c>
      <c r="AD129" s="280" t="str" cm="1">
        <f t="array" aca="1" ref="AD129" ca="1">INDEX(コード化!$CG$5:$CQ$110,AD$3-6,$G129)</f>
        <v>B00000</v>
      </c>
      <c r="AE129" s="280" t="str" cm="1">
        <f t="array" aca="1" ref="AE129" ca="1">INDEX(コード化!$CG$5:$CQ$110,AE$3-6,$G129)</f>
        <v>B00000</v>
      </c>
      <c r="AF129" s="280" t="str" cm="1">
        <f t="array" aca="1" ref="AF129" ca="1">INDEX(コード化!$CG$5:$CQ$110,AF$3-6,$G129)</f>
        <v>B00000</v>
      </c>
      <c r="AG129" s="280" t="str" cm="1">
        <f t="array" aca="1" ref="AG129" ca="1">INDEX(コード化!$CG$5:$CQ$110,AG$3-6,$G129)</f>
        <v>B00000</v>
      </c>
      <c r="AH129" s="280" t="str" cm="1">
        <f t="array" aca="1" ref="AH129" ca="1">INDEX(コード化!$CG$5:$CQ$110,AH$3-6,$G129)</f>
        <v>B00000</v>
      </c>
      <c r="AI129" s="280" t="str" cm="1">
        <f t="array" aca="1" ref="AI129" ca="1">INDEX(コード化!$CG$5:$CQ$110,AI$3-6,$G129)</f>
        <v>B00000</v>
      </c>
      <c r="AJ129" s="280" t="str" cm="1">
        <f t="array" aca="1" ref="AJ129" ca="1">INDEX(コード化!$CG$5:$CQ$110,AJ$3-6,$G129)</f>
        <v>B00000</v>
      </c>
      <c r="AK129" s="280" t="str" cm="1">
        <f t="array" aca="1" ref="AK129" ca="1">INDEX(コード化!$CG$5:$CQ$110,AK$3-6,$G129)</f>
        <v>B00000</v>
      </c>
      <c r="AL129" s="280" t="str" cm="1">
        <f t="array" aca="1" ref="AL129" ca="1">INDEX(コード化!$CG$5:$CQ$110,AL$3-6,$G129)</f>
        <v>B00000</v>
      </c>
      <c r="AM129" s="280" t="str" cm="1">
        <f t="array" aca="1" ref="AM129" ca="1">INDEX(コード化!$CG$5:$CQ$110,AM$3-6,$G129)</f>
        <v>B00000</v>
      </c>
      <c r="AN129" s="280" t="str" cm="1">
        <f t="array" aca="1" ref="AN129" ca="1">INDEX(コード化!$CG$5:$CQ$110,AN$3-6,$G129)</f>
        <v>B00000</v>
      </c>
      <c r="AO129" s="280" t="str" cm="1">
        <f t="array" aca="1" ref="AO129" ca="1">INDEX(コード化!$CG$5:$CQ$110,AO$3-6,$G129)</f>
        <v>B00000</v>
      </c>
      <c r="AP129" s="280" t="str" cm="1">
        <f t="array" aca="1" ref="AP129" ca="1">INDEX(コード化!$CG$5:$CQ$110,AP$3-6,$G129)</f>
        <v>B00000</v>
      </c>
      <c r="AQ129" s="280" t="str" cm="1">
        <f t="array" aca="1" ref="AQ129" ca="1">INDEX(コード化!$CG$5:$CQ$110,AQ$3-6,$G129)</f>
        <v>B00000</v>
      </c>
      <c r="AR129" s="280" t="str" cm="1">
        <f t="array" aca="1" ref="AR129" ca="1">INDEX(コード化!$CG$5:$CQ$110,AR$3-6,$G129)</f>
        <v>B00000</v>
      </c>
      <c r="AS129" s="280" t="str" cm="1">
        <f t="array" aca="1" ref="AS129" ca="1">INDEX(コード化!$CG$5:$CQ$110,AS$3-6,$G129)</f>
        <v>B00000</v>
      </c>
      <c r="AT129" s="280" t="str" cm="1">
        <f t="array" aca="1" ref="AT129" ca="1">INDEX(コード化!$CG$5:$CQ$110,AT$3-6,$G129)</f>
        <v>B00000</v>
      </c>
      <c r="AU129" s="280" t="str" cm="1">
        <f t="array" aca="1" ref="AU129" ca="1">INDEX(コード化!$CG$5:$CQ$110,AU$3-6,$G129)</f>
        <v>B00000</v>
      </c>
      <c r="AV129" s="280" t="str" cm="1">
        <f t="array" aca="1" ref="AV129" ca="1">INDEX(コード化!$CG$5:$CQ$110,AV$3-6,$G129)</f>
        <v>B00000</v>
      </c>
      <c r="AW129" s="280" t="str" cm="1">
        <f t="array" aca="1" ref="AW129" ca="1">INDEX(コード化!$CG$5:$CQ$110,AW$3-6,$G129)</f>
        <v>B00000</v>
      </c>
      <c r="AX129" s="280" t="str" cm="1">
        <f t="array" aca="1" ref="AX129" ca="1">INDEX(コード化!$CG$5:$CQ$110,AX$3-6,$G129)</f>
        <v>B00000</v>
      </c>
      <c r="AY129" s="280" t="str" cm="1">
        <f t="array" aca="1" ref="AY129" ca="1">INDEX(コード化!$CG$5:$CQ$110,AY$3-6,$G129)</f>
        <v>B00000</v>
      </c>
      <c r="AZ129" s="280" t="str" cm="1">
        <f t="array" aca="1" ref="AZ129" ca="1">INDEX(コード化!$CG$5:$CQ$110,AZ$3-6,$G129)</f>
        <v>B00000</v>
      </c>
      <c r="BA129" s="280" t="str" cm="1">
        <f t="array" aca="1" ref="BA129" ca="1">INDEX(コード化!$CG$5:$CQ$110,BA$3-6,$G129)</f>
        <v>B00000</v>
      </c>
      <c r="BB129" s="280" t="str" cm="1">
        <f t="array" aca="1" ref="BB129" ca="1">INDEX(コード化!$CG$5:$CQ$110,BB$3-6,$G129)</f>
        <v>B00000</v>
      </c>
      <c r="BC129" s="280" t="str" cm="1">
        <f t="array" aca="1" ref="BC129" ca="1">INDEX(コード化!$CG$5:$CQ$110,BC$3-6,$G129)</f>
        <v>B00000</v>
      </c>
      <c r="BD129" s="280" t="str" cm="1">
        <f t="array" aca="1" ref="BD129" ca="1">INDEX(コード化!$CG$5:$CQ$110,BD$3-6,$G129)</f>
        <v>B00000</v>
      </c>
      <c r="BE129" s="280" t="str" cm="1">
        <f t="array" aca="1" ref="BE129" ca="1">INDEX(コード化!$CG$5:$CQ$110,BE$3-6,$G129)</f>
        <v>B00000</v>
      </c>
      <c r="BF129" s="280" t="str" cm="1">
        <f t="array" aca="1" ref="BF129" ca="1">INDEX(コード化!$CG$5:$CQ$110,BF$3-6,$G129)</f>
        <v>B00000</v>
      </c>
      <c r="BG129" s="280" t="str" cm="1">
        <f t="array" aca="1" ref="BG129" ca="1">INDEX(コード化!$CG$5:$CQ$110,BG$3-6,$G129)</f>
        <v>B00000</v>
      </c>
      <c r="BH129" s="280" t="str" cm="1">
        <f t="array" aca="1" ref="BH129" ca="1">INDEX(コード化!$CG$5:$CQ$110,BH$3-6,$G129)</f>
        <v>B00000</v>
      </c>
      <c r="BI129" s="280" t="str" cm="1">
        <f t="array" aca="1" ref="BI129" ca="1">INDEX(コード化!$CG$5:$CQ$110,BI$3-6,$G129)</f>
        <v>B00000</v>
      </c>
      <c r="BJ129" s="280" t="str" cm="1">
        <f t="array" aca="1" ref="BJ129" ca="1">INDEX(コード化!$CG$5:$CQ$110,BJ$3-6,$G129)</f>
        <v>B00000</v>
      </c>
      <c r="BK129" s="280" t="str" cm="1">
        <f t="array" aca="1" ref="BK129" ca="1">INDEX(コード化!$CG$5:$CQ$110,BK$3-6,$G129)</f>
        <v>B00000</v>
      </c>
      <c r="BL129" s="280" t="str" cm="1">
        <f t="array" aca="1" ref="BL129" ca="1">INDEX(コード化!$CG$5:$CQ$110,BL$3-6,$G129)</f>
        <v>B00000</v>
      </c>
      <c r="BM129" s="280" t="str" cm="1">
        <f t="array" aca="1" ref="BM129" ca="1">INDEX(コード化!$CG$5:$CQ$110,BM$3-6,$G129)</f>
        <v>B00000</v>
      </c>
      <c r="BN129" s="280" t="str" cm="1">
        <f t="array" aca="1" ref="BN129" ca="1">INDEX(コード化!$CG$5:$CQ$110,BN$3-6,$G129)</f>
        <v>B00000</v>
      </c>
      <c r="BO129" s="280" t="str" cm="1">
        <f t="array" aca="1" ref="BO129" ca="1">INDEX(コード化!$CG$5:$CQ$110,BO$3-6,$G129)</f>
        <v>B00000</v>
      </c>
      <c r="BP129" s="280" t="str" cm="1">
        <f t="array" aca="1" ref="BP129" ca="1">INDEX(コード化!$CG$5:$CQ$110,BP$3-6,$G129)</f>
        <v>B00000</v>
      </c>
      <c r="BQ129" s="280" t="str" cm="1">
        <f t="array" aca="1" ref="BQ129" ca="1">INDEX(コード化!$CG$5:$CQ$110,BQ$3-6,$G129)</f>
        <v>B00000</v>
      </c>
      <c r="BR129" s="280" t="str" cm="1">
        <f t="array" aca="1" ref="BR129" ca="1">INDEX(コード化!$CG$5:$CQ$110,BR$3-6,$G129)</f>
        <v>B00000</v>
      </c>
      <c r="BS129" s="280" t="str" cm="1">
        <f t="array" aca="1" ref="BS129" ca="1">INDEX(コード化!$CG$5:$CQ$110,BS$3-6,$G129)</f>
        <v>B00000</v>
      </c>
      <c r="BT129" s="280" t="str" cm="1">
        <f t="array" aca="1" ref="BT129" ca="1">INDEX(コード化!$CG$5:$CQ$110,BT$3-6,$G129)</f>
        <v>B00000</v>
      </c>
      <c r="BU129" s="280" t="str" cm="1">
        <f t="array" aca="1" ref="BU129" ca="1">INDEX(コード化!$CG$5:$CQ$110,BU$3-6,$G129)</f>
        <v>B00000</v>
      </c>
      <c r="BV129" s="280" t="str" cm="1">
        <f t="array" aca="1" ref="BV129" ca="1">INDEX(コード化!$CG$5:$CQ$110,BV$3-6,$G129)</f>
        <v>B00000</v>
      </c>
      <c r="BW129" s="280" t="str" cm="1">
        <f t="array" aca="1" ref="BW129" ca="1">INDEX(コード化!$CG$5:$CQ$110,BW$3-6,$G129)</f>
        <v>B00000</v>
      </c>
      <c r="BX129" s="280" t="str" cm="1">
        <f t="array" aca="1" ref="BX129" ca="1">INDEX(コード化!$CG$5:$CQ$110,BX$3-6,$G129)</f>
        <v>B00000</v>
      </c>
      <c r="BY129" s="280" t="str" cm="1">
        <f t="array" aca="1" ref="BY129" ca="1">INDEX(コード化!$CG$5:$CQ$110,BY$3-6,$G129)</f>
        <v>B00000</v>
      </c>
      <c r="BZ129" s="280" t="str" cm="1">
        <f t="array" aca="1" ref="BZ129" ca="1">INDEX(コード化!$CG$5:$CQ$110,BZ$3-6,$G129)</f>
        <v>B00000</v>
      </c>
      <c r="CA129" s="280" t="str" cm="1">
        <f t="array" aca="1" ref="CA129" ca="1">INDEX(コード化!$CG$5:$CQ$110,CA$3-6,$G129)</f>
        <v>B00000</v>
      </c>
      <c r="CB129" s="280" t="str" cm="1">
        <f t="array" aca="1" ref="CB129" ca="1">INDEX(コード化!$CG$5:$CQ$110,CB$3-6,$G129)</f>
        <v>B00000</v>
      </c>
      <c r="CC129" s="280" t="str" cm="1">
        <f t="array" aca="1" ref="CC129" ca="1">INDEX(コード化!$CG$5:$CQ$110,CC$3-6,$G129)</f>
        <v>B00000</v>
      </c>
      <c r="CD129" s="280" t="str" cm="1">
        <f t="array" aca="1" ref="CD129" ca="1">INDEX(コード化!$CG$5:$CQ$110,CD$3-6,$G129)</f>
        <v>B00000</v>
      </c>
      <c r="CE129" s="280" t="str" cm="1">
        <f t="array" aca="1" ref="CE129" ca="1">INDEX(コード化!$CG$5:$CQ$110,CE$3-6,$G129)</f>
        <v>B00000</v>
      </c>
      <c r="CF129" s="280" t="str" cm="1">
        <f t="array" aca="1" ref="CF129" ca="1">INDEX(コード化!$CG$5:$CQ$110,CF$3-6,$G129)</f>
        <v>B00000</v>
      </c>
      <c r="CG129" s="280" t="str" cm="1">
        <f t="array" aca="1" ref="CG129" ca="1">INDEX(コード化!$CG$5:$CQ$110,CG$3-6,$G129)</f>
        <v>B00000</v>
      </c>
      <c r="CH129" s="280" t="str" cm="1">
        <f t="array" aca="1" ref="CH129" ca="1">INDEX(コード化!$CG$5:$CQ$110,CH$3-6,$G129)</f>
        <v>B00000</v>
      </c>
      <c r="CI129" s="280" t="str" cm="1">
        <f t="array" aca="1" ref="CI129" ca="1">INDEX(コード化!$CG$5:$CQ$110,CI$3-6,$G129)</f>
        <v>B00000</v>
      </c>
      <c r="CJ129" s="280" t="str" cm="1">
        <f t="array" aca="1" ref="CJ129" ca="1">INDEX(コード化!$CG$5:$CQ$110,CJ$3-6,$G129)</f>
        <v>B00000</v>
      </c>
      <c r="CK129" s="280" t="str" cm="1">
        <f t="array" aca="1" ref="CK129" ca="1">INDEX(コード化!$CG$5:$CQ$110,CK$3-6,$G129)</f>
        <v>B00000</v>
      </c>
      <c r="CL129" s="280" t="str" cm="1">
        <f t="array" aca="1" ref="CL129" ca="1">INDEX(コード化!$CG$5:$CQ$110,CL$3-6,$G129)</f>
        <v>B00000</v>
      </c>
      <c r="CM129" s="280" t="str" cm="1">
        <f t="array" aca="1" ref="CM129" ca="1">INDEX(コード化!$CG$5:$CQ$110,CM$3-6,$G129)</f>
        <v>B00000</v>
      </c>
      <c r="CN129" s="280" t="str" cm="1">
        <f t="array" aca="1" ref="CN129" ca="1">INDEX(コード化!$CG$5:$CQ$110,CN$3-6,$G129)</f>
        <v>B00000</v>
      </c>
      <c r="CO129" s="280" t="str" cm="1">
        <f t="array" aca="1" ref="CO129" ca="1">INDEX(コード化!$CG$5:$CQ$110,CO$3-6,$G129)</f>
        <v>B00000</v>
      </c>
      <c r="CP129" s="280" t="str" cm="1">
        <f t="array" aca="1" ref="CP129" ca="1">INDEX(コード化!$CG$5:$CQ$110,CP$3-6,$G129)</f>
        <v>B00000</v>
      </c>
      <c r="CQ129" s="280" t="str" cm="1">
        <f t="array" aca="1" ref="CQ129" ca="1">INDEX(コード化!$CG$5:$CQ$110,CQ$3-6,$G129)</f>
        <v>B00000</v>
      </c>
      <c r="CR129" s="280" t="str" cm="1">
        <f t="array" aca="1" ref="CR129" ca="1">INDEX(コード化!$CG$5:$CQ$110,CR$3-6,$G129)</f>
        <v>B00000</v>
      </c>
      <c r="CS129" s="280" t="str" cm="1">
        <f t="array" aca="1" ref="CS129" ca="1">INDEX(コード化!$CG$5:$CQ$110,CS$3-6,$G129)</f>
        <v>B00000</v>
      </c>
      <c r="CT129" s="280" t="str" cm="1">
        <f t="array" aca="1" ref="CT129" ca="1">INDEX(コード化!$CG$5:$CQ$110,CT$3-6,$G129)</f>
        <v>B00000</v>
      </c>
      <c r="CU129" s="280" t="str" cm="1">
        <f t="array" aca="1" ref="CU129" ca="1">INDEX(コード化!$CG$5:$CQ$110,CU$3-6,$G129)</f>
        <v>B00000</v>
      </c>
      <c r="CV129" s="280" t="str" cm="1">
        <f t="array" aca="1" ref="CV129" ca="1">INDEX(コード化!$CG$5:$CQ$110,CV$3-6,$G129)</f>
        <v>B00000</v>
      </c>
      <c r="CW129" s="280" t="str" cm="1">
        <f t="array" aca="1" ref="CW129" ca="1">INDEX(コード化!$CG$5:$CQ$110,CW$3-6,$G129)</f>
        <v>B00000</v>
      </c>
      <c r="CX129" s="280" t="str" cm="1">
        <f t="array" aca="1" ref="CX129" ca="1">INDEX(コード化!$CG$5:$CQ$110,CX$3-6,$G129)</f>
        <v>B00000</v>
      </c>
      <c r="CY129" s="280" t="str" cm="1">
        <f t="array" aca="1" ref="CY129" ca="1">INDEX(コード化!$CG$5:$CQ$110,CY$3-6,$G129)</f>
        <v>B00000</v>
      </c>
      <c r="CZ129" s="280" t="str" cm="1">
        <f t="array" aca="1" ref="CZ129" ca="1">INDEX(コード化!$CG$5:$CQ$110,CZ$3-6,$G129)</f>
        <v>B00000</v>
      </c>
      <c r="DA129" s="280" t="str" cm="1">
        <f t="array" aca="1" ref="DA129" ca="1">INDEX(コード化!$CG$5:$CQ$110,DA$3-6,$G129)</f>
        <v>B00000</v>
      </c>
      <c r="DB129" s="280" t="str" cm="1">
        <f t="array" aca="1" ref="DB129" ca="1">INDEX(コード化!$CG$5:$CQ$110,DB$3-6,$G129)</f>
        <v>B00000</v>
      </c>
      <c r="DC129" s="280" t="str" cm="1">
        <f t="array" aca="1" ref="DC129" ca="1">INDEX(コード化!$CG$5:$CQ$110,DC$3-6,$G129)</f>
        <v>B00000</v>
      </c>
      <c r="DD129" s="280" t="str" cm="1">
        <f t="array" aca="1" ref="DD129" ca="1">INDEX(コード化!$CG$5:$CQ$110,DD$3-6,$G129)</f>
        <v>B00000</v>
      </c>
      <c r="DE129" s="280" t="str" cm="1">
        <f t="array" aca="1" ref="DE129" ca="1">INDEX(コード化!$CG$5:$CQ$110,DE$3-6,$G129)</f>
        <v>B00000</v>
      </c>
      <c r="DF129" s="280" t="str" cm="1">
        <f t="array" aca="1" ref="DF129" ca="1">INDEX(コード化!$CG$5:$CQ$110,DF$3-6,$G129)</f>
        <v>B00000</v>
      </c>
      <c r="DG129" s="280" t="str" cm="1">
        <f t="array" aca="1" ref="DG129" ca="1">INDEX(コード化!$CG$5:$CQ$110,DG$3-6,$G129)</f>
        <v>B00000</v>
      </c>
      <c r="DH129" s="280" t="str" cm="1">
        <f t="array" aca="1" ref="DH129" ca="1">INDEX(コード化!$CG$5:$CQ$110,DH$3-6,$G129)</f>
        <v>B00000</v>
      </c>
      <c r="DI129" s="280" t="str" cm="1">
        <f t="array" aca="1" ref="DI129" ca="1">INDEX(コード化!$CG$5:$CQ$110,DI$3-6,$G129)</f>
        <v>B00000</v>
      </c>
      <c r="DK129" s="80">
        <f>IF(AND(MID(H129,3,1)="8",OR(MID(H129,4,1)="1",MID(H129,4,1)="2",MID(H129,4,1)="3")),1,0)</f>
        <v>0</v>
      </c>
      <c r="DL129" s="80">
        <f t="shared" ref="DL129:FW129" si="110">IF(AND(MID(I129,3,1)="8",OR(MID(I129,4,1)="1",MID(I129,4,1)="2",MID(I129,4,1)="3")),1,0)</f>
        <v>0</v>
      </c>
      <c r="DM129" s="80">
        <f t="shared" si="110"/>
        <v>0</v>
      </c>
      <c r="DN129" s="80">
        <f t="shared" si="110"/>
        <v>0</v>
      </c>
      <c r="DO129" s="80">
        <f t="shared" si="110"/>
        <v>0</v>
      </c>
      <c r="DP129" s="80">
        <f t="shared" si="110"/>
        <v>0</v>
      </c>
      <c r="DQ129" s="80">
        <f t="shared" ca="1" si="110"/>
        <v>0</v>
      </c>
      <c r="DR129" s="80">
        <f t="shared" ca="1" si="110"/>
        <v>0</v>
      </c>
      <c r="DS129" s="80">
        <f t="shared" ca="1" si="110"/>
        <v>0</v>
      </c>
      <c r="DT129" s="80">
        <f t="shared" ca="1" si="110"/>
        <v>0</v>
      </c>
      <c r="DU129" s="80">
        <f t="shared" ca="1" si="110"/>
        <v>0</v>
      </c>
      <c r="DV129" s="80">
        <f t="shared" ca="1" si="110"/>
        <v>0</v>
      </c>
      <c r="DW129" s="80">
        <f t="shared" ca="1" si="110"/>
        <v>0</v>
      </c>
      <c r="DX129" s="80">
        <f t="shared" ca="1" si="110"/>
        <v>0</v>
      </c>
      <c r="DY129" s="80">
        <f t="shared" ca="1" si="110"/>
        <v>0</v>
      </c>
      <c r="DZ129" s="80">
        <f t="shared" ca="1" si="110"/>
        <v>0</v>
      </c>
      <c r="EA129" s="80">
        <f t="shared" ca="1" si="110"/>
        <v>0</v>
      </c>
      <c r="EB129" s="80">
        <f t="shared" ca="1" si="110"/>
        <v>0</v>
      </c>
      <c r="EC129" s="80">
        <f t="shared" ca="1" si="110"/>
        <v>0</v>
      </c>
      <c r="ED129" s="80">
        <f t="shared" ca="1" si="110"/>
        <v>0</v>
      </c>
      <c r="EE129" s="80">
        <f t="shared" ca="1" si="110"/>
        <v>0</v>
      </c>
      <c r="EF129" s="80">
        <f t="shared" ca="1" si="110"/>
        <v>0</v>
      </c>
      <c r="EG129" s="80">
        <f t="shared" ca="1" si="110"/>
        <v>0</v>
      </c>
      <c r="EH129" s="80">
        <f t="shared" ca="1" si="110"/>
        <v>0</v>
      </c>
      <c r="EI129" s="80">
        <f t="shared" ca="1" si="110"/>
        <v>0</v>
      </c>
      <c r="EJ129" s="80">
        <f t="shared" ca="1" si="110"/>
        <v>0</v>
      </c>
      <c r="EK129" s="80">
        <f t="shared" ca="1" si="110"/>
        <v>0</v>
      </c>
      <c r="EL129" s="80">
        <f t="shared" ca="1" si="110"/>
        <v>0</v>
      </c>
      <c r="EM129" s="80">
        <f t="shared" ca="1" si="110"/>
        <v>0</v>
      </c>
      <c r="EN129" s="80">
        <f t="shared" ca="1" si="110"/>
        <v>0</v>
      </c>
      <c r="EO129" s="80">
        <f t="shared" ca="1" si="110"/>
        <v>0</v>
      </c>
      <c r="EP129" s="80">
        <f t="shared" ca="1" si="110"/>
        <v>0</v>
      </c>
      <c r="EQ129" s="80">
        <f t="shared" ca="1" si="110"/>
        <v>0</v>
      </c>
      <c r="ER129" s="80">
        <f t="shared" ca="1" si="110"/>
        <v>0</v>
      </c>
      <c r="ES129" s="80">
        <f t="shared" ca="1" si="110"/>
        <v>0</v>
      </c>
      <c r="ET129" s="80">
        <f t="shared" ca="1" si="110"/>
        <v>0</v>
      </c>
      <c r="EU129" s="80">
        <f t="shared" ca="1" si="110"/>
        <v>0</v>
      </c>
      <c r="EV129" s="80">
        <f t="shared" ca="1" si="110"/>
        <v>0</v>
      </c>
      <c r="EW129" s="80">
        <f t="shared" ca="1" si="110"/>
        <v>0</v>
      </c>
      <c r="EX129" s="80">
        <f t="shared" ca="1" si="110"/>
        <v>0</v>
      </c>
      <c r="EY129" s="80">
        <f t="shared" ca="1" si="110"/>
        <v>0</v>
      </c>
      <c r="EZ129" s="80">
        <f t="shared" ca="1" si="110"/>
        <v>0</v>
      </c>
      <c r="FA129" s="80">
        <f t="shared" ca="1" si="110"/>
        <v>0</v>
      </c>
      <c r="FB129" s="80">
        <f t="shared" ca="1" si="110"/>
        <v>0</v>
      </c>
      <c r="FC129" s="80">
        <f t="shared" ca="1" si="110"/>
        <v>0</v>
      </c>
      <c r="FD129" s="80">
        <f t="shared" ca="1" si="110"/>
        <v>0</v>
      </c>
      <c r="FE129" s="80">
        <f t="shared" ca="1" si="110"/>
        <v>0</v>
      </c>
      <c r="FF129" s="80">
        <f t="shared" ca="1" si="110"/>
        <v>0</v>
      </c>
      <c r="FG129" s="80">
        <f t="shared" ca="1" si="110"/>
        <v>0</v>
      </c>
      <c r="FH129" s="80">
        <f t="shared" ca="1" si="110"/>
        <v>0</v>
      </c>
      <c r="FI129" s="80">
        <f t="shared" ca="1" si="110"/>
        <v>0</v>
      </c>
      <c r="FJ129" s="80">
        <f t="shared" ca="1" si="110"/>
        <v>0</v>
      </c>
      <c r="FK129" s="80">
        <f t="shared" ca="1" si="110"/>
        <v>0</v>
      </c>
      <c r="FL129" s="80">
        <f t="shared" ca="1" si="110"/>
        <v>0</v>
      </c>
      <c r="FM129" s="80">
        <f t="shared" ca="1" si="110"/>
        <v>0</v>
      </c>
      <c r="FN129" s="80">
        <f t="shared" ca="1" si="110"/>
        <v>0</v>
      </c>
      <c r="FO129" s="80">
        <f t="shared" ca="1" si="110"/>
        <v>0</v>
      </c>
      <c r="FP129" s="80">
        <f t="shared" ca="1" si="110"/>
        <v>0</v>
      </c>
      <c r="FQ129" s="80">
        <f t="shared" ca="1" si="110"/>
        <v>0</v>
      </c>
      <c r="FR129" s="80">
        <f t="shared" ca="1" si="110"/>
        <v>0</v>
      </c>
      <c r="FS129" s="80">
        <f t="shared" ca="1" si="110"/>
        <v>0</v>
      </c>
      <c r="FT129" s="80">
        <f t="shared" ca="1" si="110"/>
        <v>0</v>
      </c>
      <c r="FU129" s="80">
        <f t="shared" ca="1" si="110"/>
        <v>0</v>
      </c>
      <c r="FV129" s="80">
        <f t="shared" ca="1" si="110"/>
        <v>0</v>
      </c>
      <c r="FW129" s="80">
        <f t="shared" ca="1" si="110"/>
        <v>0</v>
      </c>
      <c r="FX129" s="80">
        <f t="shared" ref="FX129:HL129" ca="1" si="111">IF(AND(MID(BU129,3,1)="8",OR(MID(BU129,4,1)="1",MID(BU129,4,1)="2",MID(BU129,4,1)="3")),1,0)</f>
        <v>0</v>
      </c>
      <c r="FY129" s="80">
        <f t="shared" ca="1" si="111"/>
        <v>0</v>
      </c>
      <c r="FZ129" s="80">
        <f t="shared" ca="1" si="111"/>
        <v>0</v>
      </c>
      <c r="GA129" s="80">
        <f t="shared" ca="1" si="111"/>
        <v>0</v>
      </c>
      <c r="GB129" s="80">
        <f t="shared" ca="1" si="111"/>
        <v>0</v>
      </c>
      <c r="GC129" s="80">
        <f t="shared" ca="1" si="111"/>
        <v>0</v>
      </c>
      <c r="GD129" s="80">
        <f t="shared" ca="1" si="111"/>
        <v>0</v>
      </c>
      <c r="GE129" s="80">
        <f t="shared" ca="1" si="111"/>
        <v>0</v>
      </c>
      <c r="GF129" s="80">
        <f t="shared" ca="1" si="111"/>
        <v>0</v>
      </c>
      <c r="GG129" s="80">
        <f t="shared" ca="1" si="111"/>
        <v>0</v>
      </c>
      <c r="GH129" s="80">
        <f t="shared" ca="1" si="111"/>
        <v>0</v>
      </c>
      <c r="GI129" s="80">
        <f t="shared" ca="1" si="111"/>
        <v>0</v>
      </c>
      <c r="GJ129" s="80">
        <f t="shared" ca="1" si="111"/>
        <v>0</v>
      </c>
      <c r="GK129" s="80">
        <f t="shared" ca="1" si="111"/>
        <v>0</v>
      </c>
      <c r="GL129" s="80">
        <f t="shared" ca="1" si="111"/>
        <v>0</v>
      </c>
      <c r="GM129" s="80">
        <f t="shared" ca="1" si="111"/>
        <v>0</v>
      </c>
      <c r="GN129" s="80">
        <f t="shared" ca="1" si="111"/>
        <v>0</v>
      </c>
      <c r="GO129" s="80">
        <f t="shared" ca="1" si="111"/>
        <v>0</v>
      </c>
      <c r="GP129" s="80">
        <f t="shared" ca="1" si="111"/>
        <v>0</v>
      </c>
      <c r="GQ129" s="80">
        <f t="shared" ca="1" si="111"/>
        <v>0</v>
      </c>
      <c r="GR129" s="80">
        <f t="shared" ca="1" si="111"/>
        <v>0</v>
      </c>
      <c r="GS129" s="80">
        <f t="shared" ca="1" si="111"/>
        <v>0</v>
      </c>
      <c r="GT129" s="80">
        <f t="shared" ca="1" si="111"/>
        <v>0</v>
      </c>
      <c r="GU129" s="80">
        <f t="shared" ca="1" si="111"/>
        <v>0</v>
      </c>
      <c r="GV129" s="80">
        <f t="shared" ca="1" si="111"/>
        <v>0</v>
      </c>
      <c r="GW129" s="80">
        <f t="shared" ca="1" si="111"/>
        <v>0</v>
      </c>
      <c r="GX129" s="80">
        <f t="shared" ca="1" si="111"/>
        <v>0</v>
      </c>
      <c r="GY129" s="80">
        <f t="shared" ca="1" si="111"/>
        <v>0</v>
      </c>
      <c r="GZ129" s="80">
        <f t="shared" ca="1" si="111"/>
        <v>0</v>
      </c>
      <c r="HA129" s="80">
        <f t="shared" ca="1" si="111"/>
        <v>0</v>
      </c>
      <c r="HB129" s="80">
        <f t="shared" ca="1" si="111"/>
        <v>0</v>
      </c>
      <c r="HC129" s="80">
        <f t="shared" ca="1" si="111"/>
        <v>0</v>
      </c>
      <c r="HD129" s="80">
        <f t="shared" ca="1" si="111"/>
        <v>0</v>
      </c>
      <c r="HE129" s="80">
        <f t="shared" ca="1" si="111"/>
        <v>0</v>
      </c>
      <c r="HF129" s="80">
        <f t="shared" ca="1" si="111"/>
        <v>0</v>
      </c>
      <c r="HG129" s="80">
        <f t="shared" ca="1" si="111"/>
        <v>0</v>
      </c>
      <c r="HH129" s="80">
        <f t="shared" ca="1" si="111"/>
        <v>0</v>
      </c>
      <c r="HI129" s="80">
        <f t="shared" ca="1" si="111"/>
        <v>0</v>
      </c>
      <c r="HJ129" s="80">
        <f t="shared" ca="1" si="111"/>
        <v>0</v>
      </c>
      <c r="HK129" s="80">
        <f t="shared" ca="1" si="111"/>
        <v>0</v>
      </c>
      <c r="HL129" s="80">
        <f t="shared" ca="1" si="111"/>
        <v>0</v>
      </c>
    </row>
    <row r="130" spans="1:220" s="80" customFormat="1" ht="52" x14ac:dyDescent="0.2">
      <c r="A130" s="268">
        <v>131</v>
      </c>
      <c r="B130" s="269" t="s">
        <v>2458</v>
      </c>
      <c r="C130" s="269" t="s">
        <v>2463</v>
      </c>
      <c r="D130" s="270" t="s">
        <v>2546</v>
      </c>
      <c r="E130" s="250"/>
      <c r="G130" s="80">
        <v>11</v>
      </c>
      <c r="H130" s="280" t="str" cm="1">
        <f t="array" ref="H130">INDEX(コード化!$CG$5:$CQ$110,H$3-6,$G130)</f>
        <v>B00000</v>
      </c>
      <c r="I130" s="280" t="str" cm="1">
        <f t="array" ref="I130">INDEX(コード化!$CG$5:$CQ$110,I$3-6,$G130)</f>
        <v>B00000</v>
      </c>
      <c r="J130" s="280" t="str" cm="1">
        <f t="array" ref="J130">INDEX(コード化!$CG$5:$CQ$110,J$3-6,$G130)</f>
        <v>B00000</v>
      </c>
      <c r="K130" s="280" t="str" cm="1">
        <f t="array" ref="K130">INDEX(コード化!$CG$5:$CQ$110,K$3-6,$G130)</f>
        <v>B00000</v>
      </c>
      <c r="L130" s="280" t="str" cm="1">
        <f t="array" ref="L130">INDEX(コード化!$CG$5:$CQ$110,L$3-6,$G130)</f>
        <v>B00000</v>
      </c>
      <c r="M130" s="280" t="str" cm="1">
        <f t="array" ref="M130">INDEX(コード化!$CG$5:$CQ$110,M$3-6,$G130)</f>
        <v>B00000</v>
      </c>
      <c r="N130" s="280" t="str" cm="1">
        <f t="array" aca="1" ref="N130" ca="1">INDEX(コード化!$CG$5:$CQ$110,N$3-6,$G130)</f>
        <v>B00000</v>
      </c>
      <c r="O130" s="280" t="str" cm="1">
        <f t="array" aca="1" ref="O130" ca="1">INDEX(コード化!$CG$5:$CQ$110,O$3-6,$G130)</f>
        <v>B00000</v>
      </c>
      <c r="P130" s="280" t="str" cm="1">
        <f t="array" aca="1" ref="P130" ca="1">INDEX(コード化!$CG$5:$CQ$110,P$3-6,$G130)</f>
        <v>B00000</v>
      </c>
      <c r="Q130" s="280" t="str" cm="1">
        <f t="array" aca="1" ref="Q130" ca="1">INDEX(コード化!$CG$5:$CQ$110,Q$3-6,$G130)</f>
        <v>B00000</v>
      </c>
      <c r="R130" s="280" t="str" cm="1">
        <f t="array" aca="1" ref="R130" ca="1">INDEX(コード化!$CG$5:$CQ$110,R$3-6,$G130)</f>
        <v>B00000</v>
      </c>
      <c r="S130" s="280" t="str" cm="1">
        <f t="array" aca="1" ref="S130" ca="1">INDEX(コード化!$CG$5:$CQ$110,S$3-6,$G130)</f>
        <v>B00000</v>
      </c>
      <c r="T130" s="280" t="str" cm="1">
        <f t="array" aca="1" ref="T130" ca="1">INDEX(コード化!$CG$5:$CQ$110,T$3-6,$G130)</f>
        <v>B00000</v>
      </c>
      <c r="U130" s="280" t="str" cm="1">
        <f t="array" aca="1" ref="U130" ca="1">INDEX(コード化!$CG$5:$CQ$110,U$3-6,$G130)</f>
        <v>B00000</v>
      </c>
      <c r="V130" s="280" t="str" cm="1">
        <f t="array" aca="1" ref="V130" ca="1">INDEX(コード化!$CG$5:$CQ$110,V$3-6,$G130)</f>
        <v>B00000</v>
      </c>
      <c r="W130" s="280" t="str" cm="1">
        <f t="array" aca="1" ref="W130" ca="1">INDEX(コード化!$CG$5:$CQ$110,W$3-6,$G130)</f>
        <v>B00000</v>
      </c>
      <c r="X130" s="280" t="str" cm="1">
        <f t="array" aca="1" ref="X130" ca="1">INDEX(コード化!$CG$5:$CQ$110,X$3-6,$G130)</f>
        <v>B00000</v>
      </c>
      <c r="Y130" s="280" t="str" cm="1">
        <f t="array" aca="1" ref="Y130" ca="1">INDEX(コード化!$CG$5:$CQ$110,Y$3-6,$G130)</f>
        <v>B00000</v>
      </c>
      <c r="Z130" s="280" t="str" cm="1">
        <f t="array" aca="1" ref="Z130" ca="1">INDEX(コード化!$CG$5:$CQ$110,Z$3-6,$G130)</f>
        <v>B00000</v>
      </c>
      <c r="AA130" s="280" t="str" cm="1">
        <f t="array" aca="1" ref="AA130" ca="1">INDEX(コード化!$CG$5:$CQ$110,AA$3-6,$G130)</f>
        <v>B00000</v>
      </c>
      <c r="AB130" s="280" t="str" cm="1">
        <f t="array" aca="1" ref="AB130" ca="1">INDEX(コード化!$CG$5:$CQ$110,AB$3-6,$G130)</f>
        <v>B00000</v>
      </c>
      <c r="AC130" s="280" t="str" cm="1">
        <f t="array" aca="1" ref="AC130" ca="1">INDEX(コード化!$CG$5:$CQ$110,AC$3-6,$G130)</f>
        <v>B00000</v>
      </c>
      <c r="AD130" s="280" t="str" cm="1">
        <f t="array" aca="1" ref="AD130" ca="1">INDEX(コード化!$CG$5:$CQ$110,AD$3-6,$G130)</f>
        <v>B00000</v>
      </c>
      <c r="AE130" s="280" t="str" cm="1">
        <f t="array" aca="1" ref="AE130" ca="1">INDEX(コード化!$CG$5:$CQ$110,AE$3-6,$G130)</f>
        <v>B00000</v>
      </c>
      <c r="AF130" s="280" t="str" cm="1">
        <f t="array" aca="1" ref="AF130" ca="1">INDEX(コード化!$CG$5:$CQ$110,AF$3-6,$G130)</f>
        <v>B00000</v>
      </c>
      <c r="AG130" s="280" t="str" cm="1">
        <f t="array" aca="1" ref="AG130" ca="1">INDEX(コード化!$CG$5:$CQ$110,AG$3-6,$G130)</f>
        <v>B00000</v>
      </c>
      <c r="AH130" s="280" t="str" cm="1">
        <f t="array" aca="1" ref="AH130" ca="1">INDEX(コード化!$CG$5:$CQ$110,AH$3-6,$G130)</f>
        <v>B00000</v>
      </c>
      <c r="AI130" s="280" t="str" cm="1">
        <f t="array" aca="1" ref="AI130" ca="1">INDEX(コード化!$CG$5:$CQ$110,AI$3-6,$G130)</f>
        <v>B00000</v>
      </c>
      <c r="AJ130" s="280" t="str" cm="1">
        <f t="array" aca="1" ref="AJ130" ca="1">INDEX(コード化!$CG$5:$CQ$110,AJ$3-6,$G130)</f>
        <v>B00000</v>
      </c>
      <c r="AK130" s="280" t="str" cm="1">
        <f t="array" aca="1" ref="AK130" ca="1">INDEX(コード化!$CG$5:$CQ$110,AK$3-6,$G130)</f>
        <v>B00000</v>
      </c>
      <c r="AL130" s="280" t="str" cm="1">
        <f t="array" aca="1" ref="AL130" ca="1">INDEX(コード化!$CG$5:$CQ$110,AL$3-6,$G130)</f>
        <v>B00000</v>
      </c>
      <c r="AM130" s="280" t="str" cm="1">
        <f t="array" aca="1" ref="AM130" ca="1">INDEX(コード化!$CG$5:$CQ$110,AM$3-6,$G130)</f>
        <v>B00000</v>
      </c>
      <c r="AN130" s="280" t="str" cm="1">
        <f t="array" aca="1" ref="AN130" ca="1">INDEX(コード化!$CG$5:$CQ$110,AN$3-6,$G130)</f>
        <v>B00000</v>
      </c>
      <c r="AO130" s="280" t="str" cm="1">
        <f t="array" aca="1" ref="AO130" ca="1">INDEX(コード化!$CG$5:$CQ$110,AO$3-6,$G130)</f>
        <v>B00000</v>
      </c>
      <c r="AP130" s="280" t="str" cm="1">
        <f t="array" aca="1" ref="AP130" ca="1">INDEX(コード化!$CG$5:$CQ$110,AP$3-6,$G130)</f>
        <v>B00000</v>
      </c>
      <c r="AQ130" s="280" t="str" cm="1">
        <f t="array" aca="1" ref="AQ130" ca="1">INDEX(コード化!$CG$5:$CQ$110,AQ$3-6,$G130)</f>
        <v>B00000</v>
      </c>
      <c r="AR130" s="280" t="str" cm="1">
        <f t="array" aca="1" ref="AR130" ca="1">INDEX(コード化!$CG$5:$CQ$110,AR$3-6,$G130)</f>
        <v>B00000</v>
      </c>
      <c r="AS130" s="280" t="str" cm="1">
        <f t="array" aca="1" ref="AS130" ca="1">INDEX(コード化!$CG$5:$CQ$110,AS$3-6,$G130)</f>
        <v>B00000</v>
      </c>
      <c r="AT130" s="280" t="str" cm="1">
        <f t="array" aca="1" ref="AT130" ca="1">INDEX(コード化!$CG$5:$CQ$110,AT$3-6,$G130)</f>
        <v>B00000</v>
      </c>
      <c r="AU130" s="280" t="str" cm="1">
        <f t="array" aca="1" ref="AU130" ca="1">INDEX(コード化!$CG$5:$CQ$110,AU$3-6,$G130)</f>
        <v>B00000</v>
      </c>
      <c r="AV130" s="280" t="str" cm="1">
        <f t="array" aca="1" ref="AV130" ca="1">INDEX(コード化!$CG$5:$CQ$110,AV$3-6,$G130)</f>
        <v>B00000</v>
      </c>
      <c r="AW130" s="280" t="str" cm="1">
        <f t="array" aca="1" ref="AW130" ca="1">INDEX(コード化!$CG$5:$CQ$110,AW$3-6,$G130)</f>
        <v>B00000</v>
      </c>
      <c r="AX130" s="280" t="str" cm="1">
        <f t="array" aca="1" ref="AX130" ca="1">INDEX(コード化!$CG$5:$CQ$110,AX$3-6,$G130)</f>
        <v>B00000</v>
      </c>
      <c r="AY130" s="280" t="str" cm="1">
        <f t="array" aca="1" ref="AY130" ca="1">INDEX(コード化!$CG$5:$CQ$110,AY$3-6,$G130)</f>
        <v>B00000</v>
      </c>
      <c r="AZ130" s="280" t="str" cm="1">
        <f t="array" aca="1" ref="AZ130" ca="1">INDEX(コード化!$CG$5:$CQ$110,AZ$3-6,$G130)</f>
        <v>B00000</v>
      </c>
      <c r="BA130" s="280" t="str" cm="1">
        <f t="array" aca="1" ref="BA130" ca="1">INDEX(コード化!$CG$5:$CQ$110,BA$3-6,$G130)</f>
        <v>B00000</v>
      </c>
      <c r="BB130" s="280" t="str" cm="1">
        <f t="array" aca="1" ref="BB130" ca="1">INDEX(コード化!$CG$5:$CQ$110,BB$3-6,$G130)</f>
        <v>B00000</v>
      </c>
      <c r="BC130" s="280" t="str" cm="1">
        <f t="array" aca="1" ref="BC130" ca="1">INDEX(コード化!$CG$5:$CQ$110,BC$3-6,$G130)</f>
        <v>B00000</v>
      </c>
      <c r="BD130" s="280" t="str" cm="1">
        <f t="array" aca="1" ref="BD130" ca="1">INDEX(コード化!$CG$5:$CQ$110,BD$3-6,$G130)</f>
        <v>B00000</v>
      </c>
      <c r="BE130" s="280" t="str" cm="1">
        <f t="array" aca="1" ref="BE130" ca="1">INDEX(コード化!$CG$5:$CQ$110,BE$3-6,$G130)</f>
        <v>B00000</v>
      </c>
      <c r="BF130" s="280" t="str" cm="1">
        <f t="array" aca="1" ref="BF130" ca="1">INDEX(コード化!$CG$5:$CQ$110,BF$3-6,$G130)</f>
        <v>B00000</v>
      </c>
      <c r="BG130" s="280" t="str" cm="1">
        <f t="array" aca="1" ref="BG130" ca="1">INDEX(コード化!$CG$5:$CQ$110,BG$3-6,$G130)</f>
        <v>B00000</v>
      </c>
      <c r="BH130" s="280" t="str" cm="1">
        <f t="array" aca="1" ref="BH130" ca="1">INDEX(コード化!$CG$5:$CQ$110,BH$3-6,$G130)</f>
        <v>B00000</v>
      </c>
      <c r="BI130" s="280" t="str" cm="1">
        <f t="array" aca="1" ref="BI130" ca="1">INDEX(コード化!$CG$5:$CQ$110,BI$3-6,$G130)</f>
        <v>B00000</v>
      </c>
      <c r="BJ130" s="280" t="str" cm="1">
        <f t="array" aca="1" ref="BJ130" ca="1">INDEX(コード化!$CG$5:$CQ$110,BJ$3-6,$G130)</f>
        <v>B00000</v>
      </c>
      <c r="BK130" s="280" t="str" cm="1">
        <f t="array" aca="1" ref="BK130" ca="1">INDEX(コード化!$CG$5:$CQ$110,BK$3-6,$G130)</f>
        <v>B00000</v>
      </c>
      <c r="BL130" s="280" t="str" cm="1">
        <f t="array" aca="1" ref="BL130" ca="1">INDEX(コード化!$CG$5:$CQ$110,BL$3-6,$G130)</f>
        <v>B00000</v>
      </c>
      <c r="BM130" s="280" t="str" cm="1">
        <f t="array" aca="1" ref="BM130" ca="1">INDEX(コード化!$CG$5:$CQ$110,BM$3-6,$G130)</f>
        <v>B00000</v>
      </c>
      <c r="BN130" s="280" t="str" cm="1">
        <f t="array" aca="1" ref="BN130" ca="1">INDEX(コード化!$CG$5:$CQ$110,BN$3-6,$G130)</f>
        <v>B00000</v>
      </c>
      <c r="BO130" s="280" t="str" cm="1">
        <f t="array" aca="1" ref="BO130" ca="1">INDEX(コード化!$CG$5:$CQ$110,BO$3-6,$G130)</f>
        <v>B00000</v>
      </c>
      <c r="BP130" s="280" t="str" cm="1">
        <f t="array" aca="1" ref="BP130" ca="1">INDEX(コード化!$CG$5:$CQ$110,BP$3-6,$G130)</f>
        <v>B00000</v>
      </c>
      <c r="BQ130" s="280" t="str" cm="1">
        <f t="array" aca="1" ref="BQ130" ca="1">INDEX(コード化!$CG$5:$CQ$110,BQ$3-6,$G130)</f>
        <v>B00000</v>
      </c>
      <c r="BR130" s="280" t="str" cm="1">
        <f t="array" aca="1" ref="BR130" ca="1">INDEX(コード化!$CG$5:$CQ$110,BR$3-6,$G130)</f>
        <v>B00000</v>
      </c>
      <c r="BS130" s="280" t="str" cm="1">
        <f t="array" aca="1" ref="BS130" ca="1">INDEX(コード化!$CG$5:$CQ$110,BS$3-6,$G130)</f>
        <v>B00000</v>
      </c>
      <c r="BT130" s="280" t="str" cm="1">
        <f t="array" aca="1" ref="BT130" ca="1">INDEX(コード化!$CG$5:$CQ$110,BT$3-6,$G130)</f>
        <v>B00000</v>
      </c>
      <c r="BU130" s="280" t="str" cm="1">
        <f t="array" aca="1" ref="BU130" ca="1">INDEX(コード化!$CG$5:$CQ$110,BU$3-6,$G130)</f>
        <v>B00000</v>
      </c>
      <c r="BV130" s="280" t="str" cm="1">
        <f t="array" aca="1" ref="BV130" ca="1">INDEX(コード化!$CG$5:$CQ$110,BV$3-6,$G130)</f>
        <v>B00000</v>
      </c>
      <c r="BW130" s="280" t="str" cm="1">
        <f t="array" aca="1" ref="BW130" ca="1">INDEX(コード化!$CG$5:$CQ$110,BW$3-6,$G130)</f>
        <v>B00000</v>
      </c>
      <c r="BX130" s="280" t="str" cm="1">
        <f t="array" aca="1" ref="BX130" ca="1">INDEX(コード化!$CG$5:$CQ$110,BX$3-6,$G130)</f>
        <v>B00000</v>
      </c>
      <c r="BY130" s="280" t="str" cm="1">
        <f t="array" aca="1" ref="BY130" ca="1">INDEX(コード化!$CG$5:$CQ$110,BY$3-6,$G130)</f>
        <v>B00000</v>
      </c>
      <c r="BZ130" s="280" t="str" cm="1">
        <f t="array" aca="1" ref="BZ130" ca="1">INDEX(コード化!$CG$5:$CQ$110,BZ$3-6,$G130)</f>
        <v>B00000</v>
      </c>
      <c r="CA130" s="280" t="str" cm="1">
        <f t="array" aca="1" ref="CA130" ca="1">INDEX(コード化!$CG$5:$CQ$110,CA$3-6,$G130)</f>
        <v>B00000</v>
      </c>
      <c r="CB130" s="280" t="str" cm="1">
        <f t="array" aca="1" ref="CB130" ca="1">INDEX(コード化!$CG$5:$CQ$110,CB$3-6,$G130)</f>
        <v>B00000</v>
      </c>
      <c r="CC130" s="280" t="str" cm="1">
        <f t="array" aca="1" ref="CC130" ca="1">INDEX(コード化!$CG$5:$CQ$110,CC$3-6,$G130)</f>
        <v>B00000</v>
      </c>
      <c r="CD130" s="280" t="str" cm="1">
        <f t="array" aca="1" ref="CD130" ca="1">INDEX(コード化!$CG$5:$CQ$110,CD$3-6,$G130)</f>
        <v>B00000</v>
      </c>
      <c r="CE130" s="280" t="str" cm="1">
        <f t="array" aca="1" ref="CE130" ca="1">INDEX(コード化!$CG$5:$CQ$110,CE$3-6,$G130)</f>
        <v>B00000</v>
      </c>
      <c r="CF130" s="280" t="str" cm="1">
        <f t="array" aca="1" ref="CF130" ca="1">INDEX(コード化!$CG$5:$CQ$110,CF$3-6,$G130)</f>
        <v>B00000</v>
      </c>
      <c r="CG130" s="280" t="str" cm="1">
        <f t="array" aca="1" ref="CG130" ca="1">INDEX(コード化!$CG$5:$CQ$110,CG$3-6,$G130)</f>
        <v>B00000</v>
      </c>
      <c r="CH130" s="280" t="str" cm="1">
        <f t="array" aca="1" ref="CH130" ca="1">INDEX(コード化!$CG$5:$CQ$110,CH$3-6,$G130)</f>
        <v>B00000</v>
      </c>
      <c r="CI130" s="280" t="str" cm="1">
        <f t="array" aca="1" ref="CI130" ca="1">INDEX(コード化!$CG$5:$CQ$110,CI$3-6,$G130)</f>
        <v>B00000</v>
      </c>
      <c r="CJ130" s="280" t="str" cm="1">
        <f t="array" aca="1" ref="CJ130" ca="1">INDEX(コード化!$CG$5:$CQ$110,CJ$3-6,$G130)</f>
        <v>B00000</v>
      </c>
      <c r="CK130" s="280" t="str" cm="1">
        <f t="array" aca="1" ref="CK130" ca="1">INDEX(コード化!$CG$5:$CQ$110,CK$3-6,$G130)</f>
        <v>B00000</v>
      </c>
      <c r="CL130" s="280" t="str" cm="1">
        <f t="array" aca="1" ref="CL130" ca="1">INDEX(コード化!$CG$5:$CQ$110,CL$3-6,$G130)</f>
        <v>B00000</v>
      </c>
      <c r="CM130" s="280" t="str" cm="1">
        <f t="array" aca="1" ref="CM130" ca="1">INDEX(コード化!$CG$5:$CQ$110,CM$3-6,$G130)</f>
        <v>B00000</v>
      </c>
      <c r="CN130" s="280" t="str" cm="1">
        <f t="array" aca="1" ref="CN130" ca="1">INDEX(コード化!$CG$5:$CQ$110,CN$3-6,$G130)</f>
        <v>B00000</v>
      </c>
      <c r="CO130" s="280" t="str" cm="1">
        <f t="array" aca="1" ref="CO130" ca="1">INDEX(コード化!$CG$5:$CQ$110,CO$3-6,$G130)</f>
        <v>B00000</v>
      </c>
      <c r="CP130" s="280" t="str" cm="1">
        <f t="array" aca="1" ref="CP130" ca="1">INDEX(コード化!$CG$5:$CQ$110,CP$3-6,$G130)</f>
        <v>B00000</v>
      </c>
      <c r="CQ130" s="280" t="str" cm="1">
        <f t="array" aca="1" ref="CQ130" ca="1">INDEX(コード化!$CG$5:$CQ$110,CQ$3-6,$G130)</f>
        <v>B00000</v>
      </c>
      <c r="CR130" s="280" t="str" cm="1">
        <f t="array" aca="1" ref="CR130" ca="1">INDEX(コード化!$CG$5:$CQ$110,CR$3-6,$G130)</f>
        <v>B00000</v>
      </c>
      <c r="CS130" s="280" t="str" cm="1">
        <f t="array" aca="1" ref="CS130" ca="1">INDEX(コード化!$CG$5:$CQ$110,CS$3-6,$G130)</f>
        <v>B00000</v>
      </c>
      <c r="CT130" s="280" t="str" cm="1">
        <f t="array" aca="1" ref="CT130" ca="1">INDEX(コード化!$CG$5:$CQ$110,CT$3-6,$G130)</f>
        <v>B00000</v>
      </c>
      <c r="CU130" s="280" t="str" cm="1">
        <f t="array" aca="1" ref="CU130" ca="1">INDEX(コード化!$CG$5:$CQ$110,CU$3-6,$G130)</f>
        <v>B00000</v>
      </c>
      <c r="CV130" s="280" t="str" cm="1">
        <f t="array" aca="1" ref="CV130" ca="1">INDEX(コード化!$CG$5:$CQ$110,CV$3-6,$G130)</f>
        <v>B00000</v>
      </c>
      <c r="CW130" s="280" t="str" cm="1">
        <f t="array" aca="1" ref="CW130" ca="1">INDEX(コード化!$CG$5:$CQ$110,CW$3-6,$G130)</f>
        <v>B00000</v>
      </c>
      <c r="CX130" s="280" t="str" cm="1">
        <f t="array" aca="1" ref="CX130" ca="1">INDEX(コード化!$CG$5:$CQ$110,CX$3-6,$G130)</f>
        <v>B00000</v>
      </c>
      <c r="CY130" s="280" t="str" cm="1">
        <f t="array" aca="1" ref="CY130" ca="1">INDEX(コード化!$CG$5:$CQ$110,CY$3-6,$G130)</f>
        <v>B00000</v>
      </c>
      <c r="CZ130" s="280" t="str" cm="1">
        <f t="array" aca="1" ref="CZ130" ca="1">INDEX(コード化!$CG$5:$CQ$110,CZ$3-6,$G130)</f>
        <v>B00000</v>
      </c>
      <c r="DA130" s="280" t="str" cm="1">
        <f t="array" aca="1" ref="DA130" ca="1">INDEX(コード化!$CG$5:$CQ$110,DA$3-6,$G130)</f>
        <v>B00000</v>
      </c>
      <c r="DB130" s="280" t="str" cm="1">
        <f t="array" aca="1" ref="DB130" ca="1">INDEX(コード化!$CG$5:$CQ$110,DB$3-6,$G130)</f>
        <v>B00000</v>
      </c>
      <c r="DC130" s="280" t="str" cm="1">
        <f t="array" aca="1" ref="DC130" ca="1">INDEX(コード化!$CG$5:$CQ$110,DC$3-6,$G130)</f>
        <v>B00000</v>
      </c>
      <c r="DD130" s="280" t="str" cm="1">
        <f t="array" aca="1" ref="DD130" ca="1">INDEX(コード化!$CG$5:$CQ$110,DD$3-6,$G130)</f>
        <v>B00000</v>
      </c>
      <c r="DE130" s="280" t="str" cm="1">
        <f t="array" aca="1" ref="DE130" ca="1">INDEX(コード化!$CG$5:$CQ$110,DE$3-6,$G130)</f>
        <v>B00000</v>
      </c>
      <c r="DF130" s="280" t="str" cm="1">
        <f t="array" aca="1" ref="DF130" ca="1">INDEX(コード化!$CG$5:$CQ$110,DF$3-6,$G130)</f>
        <v>B00000</v>
      </c>
      <c r="DG130" s="280" t="str" cm="1">
        <f t="array" aca="1" ref="DG130" ca="1">INDEX(コード化!$CG$5:$CQ$110,DG$3-6,$G130)</f>
        <v>B00000</v>
      </c>
      <c r="DH130" s="280" t="str" cm="1">
        <f t="array" aca="1" ref="DH130" ca="1">INDEX(コード化!$CG$5:$CQ$110,DH$3-6,$G130)</f>
        <v>B00000</v>
      </c>
      <c r="DI130" s="280" t="str" cm="1">
        <f t="array" aca="1" ref="DI130" ca="1">INDEX(コード化!$CG$5:$CQ$110,DI$3-6,$G130)</f>
        <v>B00000</v>
      </c>
      <c r="DK130" s="80">
        <f>IF(AND(MID(H130,5,1)="2",OR(MID(H130,4,1)="1",MID(H130,4,1)="2",MID(H130,4,1)="3"),OR(MID(H130,6,1)="1",MID(H130,6,1)="2")),1,0)</f>
        <v>0</v>
      </c>
      <c r="DL130" s="80">
        <f t="shared" ref="DL130:FW130" si="112">IF(AND(MID(I130,5,1)="2",OR(MID(I130,4,1)="1",MID(I130,4,1)="2",MID(I130,4,1)="3"),OR(MID(I130,6,1)="1",MID(I130,6,1)="2")),1,0)</f>
        <v>0</v>
      </c>
      <c r="DM130" s="80">
        <f t="shared" si="112"/>
        <v>0</v>
      </c>
      <c r="DN130" s="80">
        <f t="shared" si="112"/>
        <v>0</v>
      </c>
      <c r="DO130" s="80">
        <f t="shared" si="112"/>
        <v>0</v>
      </c>
      <c r="DP130" s="80">
        <f t="shared" si="112"/>
        <v>0</v>
      </c>
      <c r="DQ130" s="80">
        <f t="shared" ca="1" si="112"/>
        <v>0</v>
      </c>
      <c r="DR130" s="80">
        <f t="shared" ca="1" si="112"/>
        <v>0</v>
      </c>
      <c r="DS130" s="80">
        <f t="shared" ca="1" si="112"/>
        <v>0</v>
      </c>
      <c r="DT130" s="80">
        <f t="shared" ca="1" si="112"/>
        <v>0</v>
      </c>
      <c r="DU130" s="80">
        <f t="shared" ca="1" si="112"/>
        <v>0</v>
      </c>
      <c r="DV130" s="80">
        <f t="shared" ca="1" si="112"/>
        <v>0</v>
      </c>
      <c r="DW130" s="80">
        <f t="shared" ca="1" si="112"/>
        <v>0</v>
      </c>
      <c r="DX130" s="80">
        <f t="shared" ca="1" si="112"/>
        <v>0</v>
      </c>
      <c r="DY130" s="80">
        <f t="shared" ca="1" si="112"/>
        <v>0</v>
      </c>
      <c r="DZ130" s="80">
        <f t="shared" ca="1" si="112"/>
        <v>0</v>
      </c>
      <c r="EA130" s="80">
        <f t="shared" ca="1" si="112"/>
        <v>0</v>
      </c>
      <c r="EB130" s="80">
        <f t="shared" ca="1" si="112"/>
        <v>0</v>
      </c>
      <c r="EC130" s="80">
        <f t="shared" ca="1" si="112"/>
        <v>0</v>
      </c>
      <c r="ED130" s="80">
        <f t="shared" ca="1" si="112"/>
        <v>0</v>
      </c>
      <c r="EE130" s="80">
        <f t="shared" ca="1" si="112"/>
        <v>0</v>
      </c>
      <c r="EF130" s="80">
        <f t="shared" ca="1" si="112"/>
        <v>0</v>
      </c>
      <c r="EG130" s="80">
        <f t="shared" ca="1" si="112"/>
        <v>0</v>
      </c>
      <c r="EH130" s="80">
        <f t="shared" ca="1" si="112"/>
        <v>0</v>
      </c>
      <c r="EI130" s="80">
        <f t="shared" ca="1" si="112"/>
        <v>0</v>
      </c>
      <c r="EJ130" s="80">
        <f t="shared" ca="1" si="112"/>
        <v>0</v>
      </c>
      <c r="EK130" s="80">
        <f t="shared" ca="1" si="112"/>
        <v>0</v>
      </c>
      <c r="EL130" s="80">
        <f t="shared" ca="1" si="112"/>
        <v>0</v>
      </c>
      <c r="EM130" s="80">
        <f t="shared" ca="1" si="112"/>
        <v>0</v>
      </c>
      <c r="EN130" s="80">
        <f t="shared" ca="1" si="112"/>
        <v>0</v>
      </c>
      <c r="EO130" s="80">
        <f t="shared" ca="1" si="112"/>
        <v>0</v>
      </c>
      <c r="EP130" s="80">
        <f t="shared" ca="1" si="112"/>
        <v>0</v>
      </c>
      <c r="EQ130" s="80">
        <f t="shared" ca="1" si="112"/>
        <v>0</v>
      </c>
      <c r="ER130" s="80">
        <f t="shared" ca="1" si="112"/>
        <v>0</v>
      </c>
      <c r="ES130" s="80">
        <f t="shared" ca="1" si="112"/>
        <v>0</v>
      </c>
      <c r="ET130" s="80">
        <f t="shared" ca="1" si="112"/>
        <v>0</v>
      </c>
      <c r="EU130" s="80">
        <f t="shared" ca="1" si="112"/>
        <v>0</v>
      </c>
      <c r="EV130" s="80">
        <f t="shared" ca="1" si="112"/>
        <v>0</v>
      </c>
      <c r="EW130" s="80">
        <f t="shared" ca="1" si="112"/>
        <v>0</v>
      </c>
      <c r="EX130" s="80">
        <f t="shared" ca="1" si="112"/>
        <v>0</v>
      </c>
      <c r="EY130" s="80">
        <f t="shared" ca="1" si="112"/>
        <v>0</v>
      </c>
      <c r="EZ130" s="80">
        <f t="shared" ca="1" si="112"/>
        <v>0</v>
      </c>
      <c r="FA130" s="80">
        <f t="shared" ca="1" si="112"/>
        <v>0</v>
      </c>
      <c r="FB130" s="80">
        <f t="shared" ca="1" si="112"/>
        <v>0</v>
      </c>
      <c r="FC130" s="80">
        <f t="shared" ca="1" si="112"/>
        <v>0</v>
      </c>
      <c r="FD130" s="80">
        <f t="shared" ca="1" si="112"/>
        <v>0</v>
      </c>
      <c r="FE130" s="80">
        <f t="shared" ca="1" si="112"/>
        <v>0</v>
      </c>
      <c r="FF130" s="80">
        <f t="shared" ca="1" si="112"/>
        <v>0</v>
      </c>
      <c r="FG130" s="80">
        <f t="shared" ca="1" si="112"/>
        <v>0</v>
      </c>
      <c r="FH130" s="80">
        <f t="shared" ca="1" si="112"/>
        <v>0</v>
      </c>
      <c r="FI130" s="80">
        <f t="shared" ca="1" si="112"/>
        <v>0</v>
      </c>
      <c r="FJ130" s="80">
        <f t="shared" ca="1" si="112"/>
        <v>0</v>
      </c>
      <c r="FK130" s="80">
        <f t="shared" ca="1" si="112"/>
        <v>0</v>
      </c>
      <c r="FL130" s="80">
        <f t="shared" ca="1" si="112"/>
        <v>0</v>
      </c>
      <c r="FM130" s="80">
        <f t="shared" ca="1" si="112"/>
        <v>0</v>
      </c>
      <c r="FN130" s="80">
        <f t="shared" ca="1" si="112"/>
        <v>0</v>
      </c>
      <c r="FO130" s="80">
        <f t="shared" ca="1" si="112"/>
        <v>0</v>
      </c>
      <c r="FP130" s="80">
        <f t="shared" ca="1" si="112"/>
        <v>0</v>
      </c>
      <c r="FQ130" s="80">
        <f t="shared" ca="1" si="112"/>
        <v>0</v>
      </c>
      <c r="FR130" s="80">
        <f t="shared" ca="1" si="112"/>
        <v>0</v>
      </c>
      <c r="FS130" s="80">
        <f t="shared" ca="1" si="112"/>
        <v>0</v>
      </c>
      <c r="FT130" s="80">
        <f t="shared" ca="1" si="112"/>
        <v>0</v>
      </c>
      <c r="FU130" s="80">
        <f t="shared" ca="1" si="112"/>
        <v>0</v>
      </c>
      <c r="FV130" s="80">
        <f t="shared" ca="1" si="112"/>
        <v>0</v>
      </c>
      <c r="FW130" s="80">
        <f t="shared" ca="1" si="112"/>
        <v>0</v>
      </c>
      <c r="FX130" s="80">
        <f t="shared" ref="FX130:HL130" ca="1" si="113">IF(AND(MID(BU130,5,1)="2",OR(MID(BU130,4,1)="1",MID(BU130,4,1)="2",MID(BU130,4,1)="3"),OR(MID(BU130,6,1)="1",MID(BU130,6,1)="2")),1,0)</f>
        <v>0</v>
      </c>
      <c r="FY130" s="80">
        <f t="shared" ca="1" si="113"/>
        <v>0</v>
      </c>
      <c r="FZ130" s="80">
        <f t="shared" ca="1" si="113"/>
        <v>0</v>
      </c>
      <c r="GA130" s="80">
        <f t="shared" ca="1" si="113"/>
        <v>0</v>
      </c>
      <c r="GB130" s="80">
        <f t="shared" ca="1" si="113"/>
        <v>0</v>
      </c>
      <c r="GC130" s="80">
        <f t="shared" ca="1" si="113"/>
        <v>0</v>
      </c>
      <c r="GD130" s="80">
        <f t="shared" ca="1" si="113"/>
        <v>0</v>
      </c>
      <c r="GE130" s="80">
        <f t="shared" ca="1" si="113"/>
        <v>0</v>
      </c>
      <c r="GF130" s="80">
        <f t="shared" ca="1" si="113"/>
        <v>0</v>
      </c>
      <c r="GG130" s="80">
        <f t="shared" ca="1" si="113"/>
        <v>0</v>
      </c>
      <c r="GH130" s="80">
        <f t="shared" ca="1" si="113"/>
        <v>0</v>
      </c>
      <c r="GI130" s="80">
        <f t="shared" ca="1" si="113"/>
        <v>0</v>
      </c>
      <c r="GJ130" s="80">
        <f t="shared" ca="1" si="113"/>
        <v>0</v>
      </c>
      <c r="GK130" s="80">
        <f t="shared" ca="1" si="113"/>
        <v>0</v>
      </c>
      <c r="GL130" s="80">
        <f t="shared" ca="1" si="113"/>
        <v>0</v>
      </c>
      <c r="GM130" s="80">
        <f t="shared" ca="1" si="113"/>
        <v>0</v>
      </c>
      <c r="GN130" s="80">
        <f t="shared" ca="1" si="113"/>
        <v>0</v>
      </c>
      <c r="GO130" s="80">
        <f t="shared" ca="1" si="113"/>
        <v>0</v>
      </c>
      <c r="GP130" s="80">
        <f t="shared" ca="1" si="113"/>
        <v>0</v>
      </c>
      <c r="GQ130" s="80">
        <f t="shared" ca="1" si="113"/>
        <v>0</v>
      </c>
      <c r="GR130" s="80">
        <f t="shared" ca="1" si="113"/>
        <v>0</v>
      </c>
      <c r="GS130" s="80">
        <f t="shared" ca="1" si="113"/>
        <v>0</v>
      </c>
      <c r="GT130" s="80">
        <f t="shared" ca="1" si="113"/>
        <v>0</v>
      </c>
      <c r="GU130" s="80">
        <f t="shared" ca="1" si="113"/>
        <v>0</v>
      </c>
      <c r="GV130" s="80">
        <f t="shared" ca="1" si="113"/>
        <v>0</v>
      </c>
      <c r="GW130" s="80">
        <f t="shared" ca="1" si="113"/>
        <v>0</v>
      </c>
      <c r="GX130" s="80">
        <f t="shared" ca="1" si="113"/>
        <v>0</v>
      </c>
      <c r="GY130" s="80">
        <f t="shared" ca="1" si="113"/>
        <v>0</v>
      </c>
      <c r="GZ130" s="80">
        <f t="shared" ca="1" si="113"/>
        <v>0</v>
      </c>
      <c r="HA130" s="80">
        <f t="shared" ca="1" si="113"/>
        <v>0</v>
      </c>
      <c r="HB130" s="80">
        <f t="shared" ca="1" si="113"/>
        <v>0</v>
      </c>
      <c r="HC130" s="80">
        <f t="shared" ca="1" si="113"/>
        <v>0</v>
      </c>
      <c r="HD130" s="80">
        <f t="shared" ca="1" si="113"/>
        <v>0</v>
      </c>
      <c r="HE130" s="80">
        <f t="shared" ca="1" si="113"/>
        <v>0</v>
      </c>
      <c r="HF130" s="80">
        <f t="shared" ca="1" si="113"/>
        <v>0</v>
      </c>
      <c r="HG130" s="80">
        <f t="shared" ca="1" si="113"/>
        <v>0</v>
      </c>
      <c r="HH130" s="80">
        <f t="shared" ca="1" si="113"/>
        <v>0</v>
      </c>
      <c r="HI130" s="80">
        <f t="shared" ca="1" si="113"/>
        <v>0</v>
      </c>
      <c r="HJ130" s="80">
        <f t="shared" ca="1" si="113"/>
        <v>0</v>
      </c>
      <c r="HK130" s="80">
        <f t="shared" ca="1" si="113"/>
        <v>0</v>
      </c>
      <c r="HL130" s="80">
        <f t="shared" ca="1" si="113"/>
        <v>0</v>
      </c>
    </row>
    <row r="131" spans="1:220" s="80" customFormat="1" ht="26" x14ac:dyDescent="0.2">
      <c r="A131" s="268">
        <v>132</v>
      </c>
      <c r="B131" s="269" t="s">
        <v>2458</v>
      </c>
      <c r="C131" s="269" t="s">
        <v>2463</v>
      </c>
      <c r="D131" s="270" t="s">
        <v>2547</v>
      </c>
      <c r="E131" s="250"/>
      <c r="G131" s="80">
        <v>11</v>
      </c>
      <c r="H131" s="280" t="str" cm="1">
        <f t="array" ref="H131">INDEX(コード化!$CG$5:$CQ$110,H$3-6,$G131)</f>
        <v>B00000</v>
      </c>
      <c r="I131" s="280" t="str" cm="1">
        <f t="array" ref="I131">INDEX(コード化!$CG$5:$CQ$110,I$3-6,$G131)</f>
        <v>B00000</v>
      </c>
      <c r="J131" s="280" t="str" cm="1">
        <f t="array" ref="J131">INDEX(コード化!$CG$5:$CQ$110,J$3-6,$G131)</f>
        <v>B00000</v>
      </c>
      <c r="K131" s="280" t="str" cm="1">
        <f t="array" ref="K131">INDEX(コード化!$CG$5:$CQ$110,K$3-6,$G131)</f>
        <v>B00000</v>
      </c>
      <c r="L131" s="280" t="str" cm="1">
        <f t="array" ref="L131">INDEX(コード化!$CG$5:$CQ$110,L$3-6,$G131)</f>
        <v>B00000</v>
      </c>
      <c r="M131" s="280" t="str" cm="1">
        <f t="array" ref="M131">INDEX(コード化!$CG$5:$CQ$110,M$3-6,$G131)</f>
        <v>B00000</v>
      </c>
      <c r="N131" s="280" t="str" cm="1">
        <f t="array" aca="1" ref="N131" ca="1">INDEX(コード化!$CG$5:$CQ$110,N$3-6,$G131)</f>
        <v>B00000</v>
      </c>
      <c r="O131" s="280" t="str" cm="1">
        <f t="array" aca="1" ref="O131" ca="1">INDEX(コード化!$CG$5:$CQ$110,O$3-6,$G131)</f>
        <v>B00000</v>
      </c>
      <c r="P131" s="280" t="str" cm="1">
        <f t="array" aca="1" ref="P131" ca="1">INDEX(コード化!$CG$5:$CQ$110,P$3-6,$G131)</f>
        <v>B00000</v>
      </c>
      <c r="Q131" s="280" t="str" cm="1">
        <f t="array" aca="1" ref="Q131" ca="1">INDEX(コード化!$CG$5:$CQ$110,Q$3-6,$G131)</f>
        <v>B00000</v>
      </c>
      <c r="R131" s="280" t="str" cm="1">
        <f t="array" aca="1" ref="R131" ca="1">INDEX(コード化!$CG$5:$CQ$110,R$3-6,$G131)</f>
        <v>B00000</v>
      </c>
      <c r="S131" s="280" t="str" cm="1">
        <f t="array" aca="1" ref="S131" ca="1">INDEX(コード化!$CG$5:$CQ$110,S$3-6,$G131)</f>
        <v>B00000</v>
      </c>
      <c r="T131" s="280" t="str" cm="1">
        <f t="array" aca="1" ref="T131" ca="1">INDEX(コード化!$CG$5:$CQ$110,T$3-6,$G131)</f>
        <v>B00000</v>
      </c>
      <c r="U131" s="280" t="str" cm="1">
        <f t="array" aca="1" ref="U131" ca="1">INDEX(コード化!$CG$5:$CQ$110,U$3-6,$G131)</f>
        <v>B00000</v>
      </c>
      <c r="V131" s="280" t="str" cm="1">
        <f t="array" aca="1" ref="V131" ca="1">INDEX(コード化!$CG$5:$CQ$110,V$3-6,$G131)</f>
        <v>B00000</v>
      </c>
      <c r="W131" s="280" t="str" cm="1">
        <f t="array" aca="1" ref="W131" ca="1">INDEX(コード化!$CG$5:$CQ$110,W$3-6,$G131)</f>
        <v>B00000</v>
      </c>
      <c r="X131" s="280" t="str" cm="1">
        <f t="array" aca="1" ref="X131" ca="1">INDEX(コード化!$CG$5:$CQ$110,X$3-6,$G131)</f>
        <v>B00000</v>
      </c>
      <c r="Y131" s="280" t="str" cm="1">
        <f t="array" aca="1" ref="Y131" ca="1">INDEX(コード化!$CG$5:$CQ$110,Y$3-6,$G131)</f>
        <v>B00000</v>
      </c>
      <c r="Z131" s="280" t="str" cm="1">
        <f t="array" aca="1" ref="Z131" ca="1">INDEX(コード化!$CG$5:$CQ$110,Z$3-6,$G131)</f>
        <v>B00000</v>
      </c>
      <c r="AA131" s="280" t="str" cm="1">
        <f t="array" aca="1" ref="AA131" ca="1">INDEX(コード化!$CG$5:$CQ$110,AA$3-6,$G131)</f>
        <v>B00000</v>
      </c>
      <c r="AB131" s="280" t="str" cm="1">
        <f t="array" aca="1" ref="AB131" ca="1">INDEX(コード化!$CG$5:$CQ$110,AB$3-6,$G131)</f>
        <v>B00000</v>
      </c>
      <c r="AC131" s="280" t="str" cm="1">
        <f t="array" aca="1" ref="AC131" ca="1">INDEX(コード化!$CG$5:$CQ$110,AC$3-6,$G131)</f>
        <v>B00000</v>
      </c>
      <c r="AD131" s="280" t="str" cm="1">
        <f t="array" aca="1" ref="AD131" ca="1">INDEX(コード化!$CG$5:$CQ$110,AD$3-6,$G131)</f>
        <v>B00000</v>
      </c>
      <c r="AE131" s="280" t="str" cm="1">
        <f t="array" aca="1" ref="AE131" ca="1">INDEX(コード化!$CG$5:$CQ$110,AE$3-6,$G131)</f>
        <v>B00000</v>
      </c>
      <c r="AF131" s="280" t="str" cm="1">
        <f t="array" aca="1" ref="AF131" ca="1">INDEX(コード化!$CG$5:$CQ$110,AF$3-6,$G131)</f>
        <v>B00000</v>
      </c>
      <c r="AG131" s="280" t="str" cm="1">
        <f t="array" aca="1" ref="AG131" ca="1">INDEX(コード化!$CG$5:$CQ$110,AG$3-6,$G131)</f>
        <v>B00000</v>
      </c>
      <c r="AH131" s="280" t="str" cm="1">
        <f t="array" aca="1" ref="AH131" ca="1">INDEX(コード化!$CG$5:$CQ$110,AH$3-6,$G131)</f>
        <v>B00000</v>
      </c>
      <c r="AI131" s="280" t="str" cm="1">
        <f t="array" aca="1" ref="AI131" ca="1">INDEX(コード化!$CG$5:$CQ$110,AI$3-6,$G131)</f>
        <v>B00000</v>
      </c>
      <c r="AJ131" s="280" t="str" cm="1">
        <f t="array" aca="1" ref="AJ131" ca="1">INDEX(コード化!$CG$5:$CQ$110,AJ$3-6,$G131)</f>
        <v>B00000</v>
      </c>
      <c r="AK131" s="280" t="str" cm="1">
        <f t="array" aca="1" ref="AK131" ca="1">INDEX(コード化!$CG$5:$CQ$110,AK$3-6,$G131)</f>
        <v>B00000</v>
      </c>
      <c r="AL131" s="280" t="str" cm="1">
        <f t="array" aca="1" ref="AL131" ca="1">INDEX(コード化!$CG$5:$CQ$110,AL$3-6,$G131)</f>
        <v>B00000</v>
      </c>
      <c r="AM131" s="280" t="str" cm="1">
        <f t="array" aca="1" ref="AM131" ca="1">INDEX(コード化!$CG$5:$CQ$110,AM$3-6,$G131)</f>
        <v>B00000</v>
      </c>
      <c r="AN131" s="280" t="str" cm="1">
        <f t="array" aca="1" ref="AN131" ca="1">INDEX(コード化!$CG$5:$CQ$110,AN$3-6,$G131)</f>
        <v>B00000</v>
      </c>
      <c r="AO131" s="280" t="str" cm="1">
        <f t="array" aca="1" ref="AO131" ca="1">INDEX(コード化!$CG$5:$CQ$110,AO$3-6,$G131)</f>
        <v>B00000</v>
      </c>
      <c r="AP131" s="280" t="str" cm="1">
        <f t="array" aca="1" ref="AP131" ca="1">INDEX(コード化!$CG$5:$CQ$110,AP$3-6,$G131)</f>
        <v>B00000</v>
      </c>
      <c r="AQ131" s="280" t="str" cm="1">
        <f t="array" aca="1" ref="AQ131" ca="1">INDEX(コード化!$CG$5:$CQ$110,AQ$3-6,$G131)</f>
        <v>B00000</v>
      </c>
      <c r="AR131" s="280" t="str" cm="1">
        <f t="array" aca="1" ref="AR131" ca="1">INDEX(コード化!$CG$5:$CQ$110,AR$3-6,$G131)</f>
        <v>B00000</v>
      </c>
      <c r="AS131" s="280" t="str" cm="1">
        <f t="array" aca="1" ref="AS131" ca="1">INDEX(コード化!$CG$5:$CQ$110,AS$3-6,$G131)</f>
        <v>B00000</v>
      </c>
      <c r="AT131" s="280" t="str" cm="1">
        <f t="array" aca="1" ref="AT131" ca="1">INDEX(コード化!$CG$5:$CQ$110,AT$3-6,$G131)</f>
        <v>B00000</v>
      </c>
      <c r="AU131" s="280" t="str" cm="1">
        <f t="array" aca="1" ref="AU131" ca="1">INDEX(コード化!$CG$5:$CQ$110,AU$3-6,$G131)</f>
        <v>B00000</v>
      </c>
      <c r="AV131" s="280" t="str" cm="1">
        <f t="array" aca="1" ref="AV131" ca="1">INDEX(コード化!$CG$5:$CQ$110,AV$3-6,$G131)</f>
        <v>B00000</v>
      </c>
      <c r="AW131" s="280" t="str" cm="1">
        <f t="array" aca="1" ref="AW131" ca="1">INDEX(コード化!$CG$5:$CQ$110,AW$3-6,$G131)</f>
        <v>B00000</v>
      </c>
      <c r="AX131" s="280" t="str" cm="1">
        <f t="array" aca="1" ref="AX131" ca="1">INDEX(コード化!$CG$5:$CQ$110,AX$3-6,$G131)</f>
        <v>B00000</v>
      </c>
      <c r="AY131" s="280" t="str" cm="1">
        <f t="array" aca="1" ref="AY131" ca="1">INDEX(コード化!$CG$5:$CQ$110,AY$3-6,$G131)</f>
        <v>B00000</v>
      </c>
      <c r="AZ131" s="280" t="str" cm="1">
        <f t="array" aca="1" ref="AZ131" ca="1">INDEX(コード化!$CG$5:$CQ$110,AZ$3-6,$G131)</f>
        <v>B00000</v>
      </c>
      <c r="BA131" s="280" t="str" cm="1">
        <f t="array" aca="1" ref="BA131" ca="1">INDEX(コード化!$CG$5:$CQ$110,BA$3-6,$G131)</f>
        <v>B00000</v>
      </c>
      <c r="BB131" s="280" t="str" cm="1">
        <f t="array" aca="1" ref="BB131" ca="1">INDEX(コード化!$CG$5:$CQ$110,BB$3-6,$G131)</f>
        <v>B00000</v>
      </c>
      <c r="BC131" s="280" t="str" cm="1">
        <f t="array" aca="1" ref="BC131" ca="1">INDEX(コード化!$CG$5:$CQ$110,BC$3-6,$G131)</f>
        <v>B00000</v>
      </c>
      <c r="BD131" s="280" t="str" cm="1">
        <f t="array" aca="1" ref="BD131" ca="1">INDEX(コード化!$CG$5:$CQ$110,BD$3-6,$G131)</f>
        <v>B00000</v>
      </c>
      <c r="BE131" s="280" t="str" cm="1">
        <f t="array" aca="1" ref="BE131" ca="1">INDEX(コード化!$CG$5:$CQ$110,BE$3-6,$G131)</f>
        <v>B00000</v>
      </c>
      <c r="BF131" s="280" t="str" cm="1">
        <f t="array" aca="1" ref="BF131" ca="1">INDEX(コード化!$CG$5:$CQ$110,BF$3-6,$G131)</f>
        <v>B00000</v>
      </c>
      <c r="BG131" s="280" t="str" cm="1">
        <f t="array" aca="1" ref="BG131" ca="1">INDEX(コード化!$CG$5:$CQ$110,BG$3-6,$G131)</f>
        <v>B00000</v>
      </c>
      <c r="BH131" s="280" t="str" cm="1">
        <f t="array" aca="1" ref="BH131" ca="1">INDEX(コード化!$CG$5:$CQ$110,BH$3-6,$G131)</f>
        <v>B00000</v>
      </c>
      <c r="BI131" s="280" t="str" cm="1">
        <f t="array" aca="1" ref="BI131" ca="1">INDEX(コード化!$CG$5:$CQ$110,BI$3-6,$G131)</f>
        <v>B00000</v>
      </c>
      <c r="BJ131" s="280" t="str" cm="1">
        <f t="array" aca="1" ref="BJ131" ca="1">INDEX(コード化!$CG$5:$CQ$110,BJ$3-6,$G131)</f>
        <v>B00000</v>
      </c>
      <c r="BK131" s="280" t="str" cm="1">
        <f t="array" aca="1" ref="BK131" ca="1">INDEX(コード化!$CG$5:$CQ$110,BK$3-6,$G131)</f>
        <v>B00000</v>
      </c>
      <c r="BL131" s="280" t="str" cm="1">
        <f t="array" aca="1" ref="BL131" ca="1">INDEX(コード化!$CG$5:$CQ$110,BL$3-6,$G131)</f>
        <v>B00000</v>
      </c>
      <c r="BM131" s="280" t="str" cm="1">
        <f t="array" aca="1" ref="BM131" ca="1">INDEX(コード化!$CG$5:$CQ$110,BM$3-6,$G131)</f>
        <v>B00000</v>
      </c>
      <c r="BN131" s="280" t="str" cm="1">
        <f t="array" aca="1" ref="BN131" ca="1">INDEX(コード化!$CG$5:$CQ$110,BN$3-6,$G131)</f>
        <v>B00000</v>
      </c>
      <c r="BO131" s="280" t="str" cm="1">
        <f t="array" aca="1" ref="BO131" ca="1">INDEX(コード化!$CG$5:$CQ$110,BO$3-6,$G131)</f>
        <v>B00000</v>
      </c>
      <c r="BP131" s="280" t="str" cm="1">
        <f t="array" aca="1" ref="BP131" ca="1">INDEX(コード化!$CG$5:$CQ$110,BP$3-6,$G131)</f>
        <v>B00000</v>
      </c>
      <c r="BQ131" s="280" t="str" cm="1">
        <f t="array" aca="1" ref="BQ131" ca="1">INDEX(コード化!$CG$5:$CQ$110,BQ$3-6,$G131)</f>
        <v>B00000</v>
      </c>
      <c r="BR131" s="280" t="str" cm="1">
        <f t="array" aca="1" ref="BR131" ca="1">INDEX(コード化!$CG$5:$CQ$110,BR$3-6,$G131)</f>
        <v>B00000</v>
      </c>
      <c r="BS131" s="280" t="str" cm="1">
        <f t="array" aca="1" ref="BS131" ca="1">INDEX(コード化!$CG$5:$CQ$110,BS$3-6,$G131)</f>
        <v>B00000</v>
      </c>
      <c r="BT131" s="280" t="str" cm="1">
        <f t="array" aca="1" ref="BT131" ca="1">INDEX(コード化!$CG$5:$CQ$110,BT$3-6,$G131)</f>
        <v>B00000</v>
      </c>
      <c r="BU131" s="280" t="str" cm="1">
        <f t="array" aca="1" ref="BU131" ca="1">INDEX(コード化!$CG$5:$CQ$110,BU$3-6,$G131)</f>
        <v>B00000</v>
      </c>
      <c r="BV131" s="280" t="str" cm="1">
        <f t="array" aca="1" ref="BV131" ca="1">INDEX(コード化!$CG$5:$CQ$110,BV$3-6,$G131)</f>
        <v>B00000</v>
      </c>
      <c r="BW131" s="280" t="str" cm="1">
        <f t="array" aca="1" ref="BW131" ca="1">INDEX(コード化!$CG$5:$CQ$110,BW$3-6,$G131)</f>
        <v>B00000</v>
      </c>
      <c r="BX131" s="280" t="str" cm="1">
        <f t="array" aca="1" ref="BX131" ca="1">INDEX(コード化!$CG$5:$CQ$110,BX$3-6,$G131)</f>
        <v>B00000</v>
      </c>
      <c r="BY131" s="280" t="str" cm="1">
        <f t="array" aca="1" ref="BY131" ca="1">INDEX(コード化!$CG$5:$CQ$110,BY$3-6,$G131)</f>
        <v>B00000</v>
      </c>
      <c r="BZ131" s="280" t="str" cm="1">
        <f t="array" aca="1" ref="BZ131" ca="1">INDEX(コード化!$CG$5:$CQ$110,BZ$3-6,$G131)</f>
        <v>B00000</v>
      </c>
      <c r="CA131" s="280" t="str" cm="1">
        <f t="array" aca="1" ref="CA131" ca="1">INDEX(コード化!$CG$5:$CQ$110,CA$3-6,$G131)</f>
        <v>B00000</v>
      </c>
      <c r="CB131" s="280" t="str" cm="1">
        <f t="array" aca="1" ref="CB131" ca="1">INDEX(コード化!$CG$5:$CQ$110,CB$3-6,$G131)</f>
        <v>B00000</v>
      </c>
      <c r="CC131" s="280" t="str" cm="1">
        <f t="array" aca="1" ref="CC131" ca="1">INDEX(コード化!$CG$5:$CQ$110,CC$3-6,$G131)</f>
        <v>B00000</v>
      </c>
      <c r="CD131" s="280" t="str" cm="1">
        <f t="array" aca="1" ref="CD131" ca="1">INDEX(コード化!$CG$5:$CQ$110,CD$3-6,$G131)</f>
        <v>B00000</v>
      </c>
      <c r="CE131" s="280" t="str" cm="1">
        <f t="array" aca="1" ref="CE131" ca="1">INDEX(コード化!$CG$5:$CQ$110,CE$3-6,$G131)</f>
        <v>B00000</v>
      </c>
      <c r="CF131" s="280" t="str" cm="1">
        <f t="array" aca="1" ref="CF131" ca="1">INDEX(コード化!$CG$5:$CQ$110,CF$3-6,$G131)</f>
        <v>B00000</v>
      </c>
      <c r="CG131" s="280" t="str" cm="1">
        <f t="array" aca="1" ref="CG131" ca="1">INDEX(コード化!$CG$5:$CQ$110,CG$3-6,$G131)</f>
        <v>B00000</v>
      </c>
      <c r="CH131" s="280" t="str" cm="1">
        <f t="array" aca="1" ref="CH131" ca="1">INDEX(コード化!$CG$5:$CQ$110,CH$3-6,$G131)</f>
        <v>B00000</v>
      </c>
      <c r="CI131" s="280" t="str" cm="1">
        <f t="array" aca="1" ref="CI131" ca="1">INDEX(コード化!$CG$5:$CQ$110,CI$3-6,$G131)</f>
        <v>B00000</v>
      </c>
      <c r="CJ131" s="280" t="str" cm="1">
        <f t="array" aca="1" ref="CJ131" ca="1">INDEX(コード化!$CG$5:$CQ$110,CJ$3-6,$G131)</f>
        <v>B00000</v>
      </c>
      <c r="CK131" s="280" t="str" cm="1">
        <f t="array" aca="1" ref="CK131" ca="1">INDEX(コード化!$CG$5:$CQ$110,CK$3-6,$G131)</f>
        <v>B00000</v>
      </c>
      <c r="CL131" s="280" t="str" cm="1">
        <f t="array" aca="1" ref="CL131" ca="1">INDEX(コード化!$CG$5:$CQ$110,CL$3-6,$G131)</f>
        <v>B00000</v>
      </c>
      <c r="CM131" s="280" t="str" cm="1">
        <f t="array" aca="1" ref="CM131" ca="1">INDEX(コード化!$CG$5:$CQ$110,CM$3-6,$G131)</f>
        <v>B00000</v>
      </c>
      <c r="CN131" s="280" t="str" cm="1">
        <f t="array" aca="1" ref="CN131" ca="1">INDEX(コード化!$CG$5:$CQ$110,CN$3-6,$G131)</f>
        <v>B00000</v>
      </c>
      <c r="CO131" s="280" t="str" cm="1">
        <f t="array" aca="1" ref="CO131" ca="1">INDEX(コード化!$CG$5:$CQ$110,CO$3-6,$G131)</f>
        <v>B00000</v>
      </c>
      <c r="CP131" s="280" t="str" cm="1">
        <f t="array" aca="1" ref="CP131" ca="1">INDEX(コード化!$CG$5:$CQ$110,CP$3-6,$G131)</f>
        <v>B00000</v>
      </c>
      <c r="CQ131" s="280" t="str" cm="1">
        <f t="array" aca="1" ref="CQ131" ca="1">INDEX(コード化!$CG$5:$CQ$110,CQ$3-6,$G131)</f>
        <v>B00000</v>
      </c>
      <c r="CR131" s="280" t="str" cm="1">
        <f t="array" aca="1" ref="CR131" ca="1">INDEX(コード化!$CG$5:$CQ$110,CR$3-6,$G131)</f>
        <v>B00000</v>
      </c>
      <c r="CS131" s="280" t="str" cm="1">
        <f t="array" aca="1" ref="CS131" ca="1">INDEX(コード化!$CG$5:$CQ$110,CS$3-6,$G131)</f>
        <v>B00000</v>
      </c>
      <c r="CT131" s="280" t="str" cm="1">
        <f t="array" aca="1" ref="CT131" ca="1">INDEX(コード化!$CG$5:$CQ$110,CT$3-6,$G131)</f>
        <v>B00000</v>
      </c>
      <c r="CU131" s="280" t="str" cm="1">
        <f t="array" aca="1" ref="CU131" ca="1">INDEX(コード化!$CG$5:$CQ$110,CU$3-6,$G131)</f>
        <v>B00000</v>
      </c>
      <c r="CV131" s="280" t="str" cm="1">
        <f t="array" aca="1" ref="CV131" ca="1">INDEX(コード化!$CG$5:$CQ$110,CV$3-6,$G131)</f>
        <v>B00000</v>
      </c>
      <c r="CW131" s="280" t="str" cm="1">
        <f t="array" aca="1" ref="CW131" ca="1">INDEX(コード化!$CG$5:$CQ$110,CW$3-6,$G131)</f>
        <v>B00000</v>
      </c>
      <c r="CX131" s="280" t="str" cm="1">
        <f t="array" aca="1" ref="CX131" ca="1">INDEX(コード化!$CG$5:$CQ$110,CX$3-6,$G131)</f>
        <v>B00000</v>
      </c>
      <c r="CY131" s="280" t="str" cm="1">
        <f t="array" aca="1" ref="CY131" ca="1">INDEX(コード化!$CG$5:$CQ$110,CY$3-6,$G131)</f>
        <v>B00000</v>
      </c>
      <c r="CZ131" s="280" t="str" cm="1">
        <f t="array" aca="1" ref="CZ131" ca="1">INDEX(コード化!$CG$5:$CQ$110,CZ$3-6,$G131)</f>
        <v>B00000</v>
      </c>
      <c r="DA131" s="280" t="str" cm="1">
        <f t="array" aca="1" ref="DA131" ca="1">INDEX(コード化!$CG$5:$CQ$110,DA$3-6,$G131)</f>
        <v>B00000</v>
      </c>
      <c r="DB131" s="280" t="str" cm="1">
        <f t="array" aca="1" ref="DB131" ca="1">INDEX(コード化!$CG$5:$CQ$110,DB$3-6,$G131)</f>
        <v>B00000</v>
      </c>
      <c r="DC131" s="280" t="str" cm="1">
        <f t="array" aca="1" ref="DC131" ca="1">INDEX(コード化!$CG$5:$CQ$110,DC$3-6,$G131)</f>
        <v>B00000</v>
      </c>
      <c r="DD131" s="280" t="str" cm="1">
        <f t="array" aca="1" ref="DD131" ca="1">INDEX(コード化!$CG$5:$CQ$110,DD$3-6,$G131)</f>
        <v>B00000</v>
      </c>
      <c r="DE131" s="280" t="str" cm="1">
        <f t="array" aca="1" ref="DE131" ca="1">INDEX(コード化!$CG$5:$CQ$110,DE$3-6,$G131)</f>
        <v>B00000</v>
      </c>
      <c r="DF131" s="280" t="str" cm="1">
        <f t="array" aca="1" ref="DF131" ca="1">INDEX(コード化!$CG$5:$CQ$110,DF$3-6,$G131)</f>
        <v>B00000</v>
      </c>
      <c r="DG131" s="280" t="str" cm="1">
        <f t="array" aca="1" ref="DG131" ca="1">INDEX(コード化!$CG$5:$CQ$110,DG$3-6,$G131)</f>
        <v>B00000</v>
      </c>
      <c r="DH131" s="280" t="str" cm="1">
        <f t="array" aca="1" ref="DH131" ca="1">INDEX(コード化!$CG$5:$CQ$110,DH$3-6,$G131)</f>
        <v>B00000</v>
      </c>
      <c r="DI131" s="280" t="str" cm="1">
        <f t="array" aca="1" ref="DI131" ca="1">INDEX(コード化!$CG$5:$CQ$110,DI$3-6,$G131)</f>
        <v>B00000</v>
      </c>
      <c r="DK131" s="80">
        <f>IF(AND(MID(H131,5,1)="1",OR(MID(H131,4,1)="1",MID(H131,4,1)="2",MID(H131,4,1)="3"),OR(MID(H131,6,1)="1",MID(H131,6,1)="2")),1,0)</f>
        <v>0</v>
      </c>
      <c r="DL131" s="80">
        <f t="shared" ref="DL131:FW131" si="114">IF(AND(MID(I131,5,1)="1",OR(MID(I131,4,1)="1",MID(I131,4,1)="2",MID(I131,4,1)="3"),OR(MID(I131,6,1)="1",MID(I131,6,1)="2")),1,0)</f>
        <v>0</v>
      </c>
      <c r="DM131" s="80">
        <f t="shared" si="114"/>
        <v>0</v>
      </c>
      <c r="DN131" s="80">
        <f t="shared" si="114"/>
        <v>0</v>
      </c>
      <c r="DO131" s="80">
        <f t="shared" si="114"/>
        <v>0</v>
      </c>
      <c r="DP131" s="80">
        <f t="shared" si="114"/>
        <v>0</v>
      </c>
      <c r="DQ131" s="80">
        <f t="shared" ca="1" si="114"/>
        <v>0</v>
      </c>
      <c r="DR131" s="80">
        <f t="shared" ca="1" si="114"/>
        <v>0</v>
      </c>
      <c r="DS131" s="80">
        <f t="shared" ca="1" si="114"/>
        <v>0</v>
      </c>
      <c r="DT131" s="80">
        <f t="shared" ca="1" si="114"/>
        <v>0</v>
      </c>
      <c r="DU131" s="80">
        <f t="shared" ca="1" si="114"/>
        <v>0</v>
      </c>
      <c r="DV131" s="80">
        <f t="shared" ca="1" si="114"/>
        <v>0</v>
      </c>
      <c r="DW131" s="80">
        <f t="shared" ca="1" si="114"/>
        <v>0</v>
      </c>
      <c r="DX131" s="80">
        <f t="shared" ca="1" si="114"/>
        <v>0</v>
      </c>
      <c r="DY131" s="80">
        <f t="shared" ca="1" si="114"/>
        <v>0</v>
      </c>
      <c r="DZ131" s="80">
        <f t="shared" ca="1" si="114"/>
        <v>0</v>
      </c>
      <c r="EA131" s="80">
        <f t="shared" ca="1" si="114"/>
        <v>0</v>
      </c>
      <c r="EB131" s="80">
        <f t="shared" ca="1" si="114"/>
        <v>0</v>
      </c>
      <c r="EC131" s="80">
        <f t="shared" ca="1" si="114"/>
        <v>0</v>
      </c>
      <c r="ED131" s="80">
        <f t="shared" ca="1" si="114"/>
        <v>0</v>
      </c>
      <c r="EE131" s="80">
        <f t="shared" ca="1" si="114"/>
        <v>0</v>
      </c>
      <c r="EF131" s="80">
        <f t="shared" ca="1" si="114"/>
        <v>0</v>
      </c>
      <c r="EG131" s="80">
        <f t="shared" ca="1" si="114"/>
        <v>0</v>
      </c>
      <c r="EH131" s="80">
        <f t="shared" ca="1" si="114"/>
        <v>0</v>
      </c>
      <c r="EI131" s="80">
        <f t="shared" ca="1" si="114"/>
        <v>0</v>
      </c>
      <c r="EJ131" s="80">
        <f t="shared" ca="1" si="114"/>
        <v>0</v>
      </c>
      <c r="EK131" s="80">
        <f t="shared" ca="1" si="114"/>
        <v>0</v>
      </c>
      <c r="EL131" s="80">
        <f t="shared" ca="1" si="114"/>
        <v>0</v>
      </c>
      <c r="EM131" s="80">
        <f t="shared" ca="1" si="114"/>
        <v>0</v>
      </c>
      <c r="EN131" s="80">
        <f t="shared" ca="1" si="114"/>
        <v>0</v>
      </c>
      <c r="EO131" s="80">
        <f t="shared" ca="1" si="114"/>
        <v>0</v>
      </c>
      <c r="EP131" s="80">
        <f t="shared" ca="1" si="114"/>
        <v>0</v>
      </c>
      <c r="EQ131" s="80">
        <f t="shared" ca="1" si="114"/>
        <v>0</v>
      </c>
      <c r="ER131" s="80">
        <f t="shared" ca="1" si="114"/>
        <v>0</v>
      </c>
      <c r="ES131" s="80">
        <f t="shared" ca="1" si="114"/>
        <v>0</v>
      </c>
      <c r="ET131" s="80">
        <f t="shared" ca="1" si="114"/>
        <v>0</v>
      </c>
      <c r="EU131" s="80">
        <f t="shared" ca="1" si="114"/>
        <v>0</v>
      </c>
      <c r="EV131" s="80">
        <f t="shared" ca="1" si="114"/>
        <v>0</v>
      </c>
      <c r="EW131" s="80">
        <f t="shared" ca="1" si="114"/>
        <v>0</v>
      </c>
      <c r="EX131" s="80">
        <f t="shared" ca="1" si="114"/>
        <v>0</v>
      </c>
      <c r="EY131" s="80">
        <f t="shared" ca="1" si="114"/>
        <v>0</v>
      </c>
      <c r="EZ131" s="80">
        <f t="shared" ca="1" si="114"/>
        <v>0</v>
      </c>
      <c r="FA131" s="80">
        <f t="shared" ca="1" si="114"/>
        <v>0</v>
      </c>
      <c r="FB131" s="80">
        <f t="shared" ca="1" si="114"/>
        <v>0</v>
      </c>
      <c r="FC131" s="80">
        <f t="shared" ca="1" si="114"/>
        <v>0</v>
      </c>
      <c r="FD131" s="80">
        <f t="shared" ca="1" si="114"/>
        <v>0</v>
      </c>
      <c r="FE131" s="80">
        <f t="shared" ca="1" si="114"/>
        <v>0</v>
      </c>
      <c r="FF131" s="80">
        <f t="shared" ca="1" si="114"/>
        <v>0</v>
      </c>
      <c r="FG131" s="80">
        <f t="shared" ca="1" si="114"/>
        <v>0</v>
      </c>
      <c r="FH131" s="80">
        <f t="shared" ca="1" si="114"/>
        <v>0</v>
      </c>
      <c r="FI131" s="80">
        <f t="shared" ca="1" si="114"/>
        <v>0</v>
      </c>
      <c r="FJ131" s="80">
        <f t="shared" ca="1" si="114"/>
        <v>0</v>
      </c>
      <c r="FK131" s="80">
        <f t="shared" ca="1" si="114"/>
        <v>0</v>
      </c>
      <c r="FL131" s="80">
        <f t="shared" ca="1" si="114"/>
        <v>0</v>
      </c>
      <c r="FM131" s="80">
        <f t="shared" ca="1" si="114"/>
        <v>0</v>
      </c>
      <c r="FN131" s="80">
        <f t="shared" ca="1" si="114"/>
        <v>0</v>
      </c>
      <c r="FO131" s="80">
        <f t="shared" ca="1" si="114"/>
        <v>0</v>
      </c>
      <c r="FP131" s="80">
        <f t="shared" ca="1" si="114"/>
        <v>0</v>
      </c>
      <c r="FQ131" s="80">
        <f t="shared" ca="1" si="114"/>
        <v>0</v>
      </c>
      <c r="FR131" s="80">
        <f t="shared" ca="1" si="114"/>
        <v>0</v>
      </c>
      <c r="FS131" s="80">
        <f t="shared" ca="1" si="114"/>
        <v>0</v>
      </c>
      <c r="FT131" s="80">
        <f t="shared" ca="1" si="114"/>
        <v>0</v>
      </c>
      <c r="FU131" s="80">
        <f t="shared" ca="1" si="114"/>
        <v>0</v>
      </c>
      <c r="FV131" s="80">
        <f t="shared" ca="1" si="114"/>
        <v>0</v>
      </c>
      <c r="FW131" s="80">
        <f t="shared" ca="1" si="114"/>
        <v>0</v>
      </c>
      <c r="FX131" s="80">
        <f t="shared" ref="FX131:HL131" ca="1" si="115">IF(AND(MID(BU131,5,1)="1",OR(MID(BU131,4,1)="1",MID(BU131,4,1)="2",MID(BU131,4,1)="3"),OR(MID(BU131,6,1)="1",MID(BU131,6,1)="2")),1,0)</f>
        <v>0</v>
      </c>
      <c r="FY131" s="80">
        <f t="shared" ca="1" si="115"/>
        <v>0</v>
      </c>
      <c r="FZ131" s="80">
        <f t="shared" ca="1" si="115"/>
        <v>0</v>
      </c>
      <c r="GA131" s="80">
        <f t="shared" ca="1" si="115"/>
        <v>0</v>
      </c>
      <c r="GB131" s="80">
        <f t="shared" ca="1" si="115"/>
        <v>0</v>
      </c>
      <c r="GC131" s="80">
        <f t="shared" ca="1" si="115"/>
        <v>0</v>
      </c>
      <c r="GD131" s="80">
        <f t="shared" ca="1" si="115"/>
        <v>0</v>
      </c>
      <c r="GE131" s="80">
        <f t="shared" ca="1" si="115"/>
        <v>0</v>
      </c>
      <c r="GF131" s="80">
        <f t="shared" ca="1" si="115"/>
        <v>0</v>
      </c>
      <c r="GG131" s="80">
        <f t="shared" ca="1" si="115"/>
        <v>0</v>
      </c>
      <c r="GH131" s="80">
        <f t="shared" ca="1" si="115"/>
        <v>0</v>
      </c>
      <c r="GI131" s="80">
        <f t="shared" ca="1" si="115"/>
        <v>0</v>
      </c>
      <c r="GJ131" s="80">
        <f t="shared" ca="1" si="115"/>
        <v>0</v>
      </c>
      <c r="GK131" s="80">
        <f t="shared" ca="1" si="115"/>
        <v>0</v>
      </c>
      <c r="GL131" s="80">
        <f t="shared" ca="1" si="115"/>
        <v>0</v>
      </c>
      <c r="GM131" s="80">
        <f t="shared" ca="1" si="115"/>
        <v>0</v>
      </c>
      <c r="GN131" s="80">
        <f t="shared" ca="1" si="115"/>
        <v>0</v>
      </c>
      <c r="GO131" s="80">
        <f t="shared" ca="1" si="115"/>
        <v>0</v>
      </c>
      <c r="GP131" s="80">
        <f t="shared" ca="1" si="115"/>
        <v>0</v>
      </c>
      <c r="GQ131" s="80">
        <f t="shared" ca="1" si="115"/>
        <v>0</v>
      </c>
      <c r="GR131" s="80">
        <f t="shared" ca="1" si="115"/>
        <v>0</v>
      </c>
      <c r="GS131" s="80">
        <f t="shared" ca="1" si="115"/>
        <v>0</v>
      </c>
      <c r="GT131" s="80">
        <f t="shared" ca="1" si="115"/>
        <v>0</v>
      </c>
      <c r="GU131" s="80">
        <f t="shared" ca="1" si="115"/>
        <v>0</v>
      </c>
      <c r="GV131" s="80">
        <f t="shared" ca="1" si="115"/>
        <v>0</v>
      </c>
      <c r="GW131" s="80">
        <f t="shared" ca="1" si="115"/>
        <v>0</v>
      </c>
      <c r="GX131" s="80">
        <f t="shared" ca="1" si="115"/>
        <v>0</v>
      </c>
      <c r="GY131" s="80">
        <f t="shared" ca="1" si="115"/>
        <v>0</v>
      </c>
      <c r="GZ131" s="80">
        <f t="shared" ca="1" si="115"/>
        <v>0</v>
      </c>
      <c r="HA131" s="80">
        <f t="shared" ca="1" si="115"/>
        <v>0</v>
      </c>
      <c r="HB131" s="80">
        <f t="shared" ca="1" si="115"/>
        <v>0</v>
      </c>
      <c r="HC131" s="80">
        <f t="shared" ca="1" si="115"/>
        <v>0</v>
      </c>
      <c r="HD131" s="80">
        <f t="shared" ca="1" si="115"/>
        <v>0</v>
      </c>
      <c r="HE131" s="80">
        <f t="shared" ca="1" si="115"/>
        <v>0</v>
      </c>
      <c r="HF131" s="80">
        <f t="shared" ca="1" si="115"/>
        <v>0</v>
      </c>
      <c r="HG131" s="80">
        <f t="shared" ca="1" si="115"/>
        <v>0</v>
      </c>
      <c r="HH131" s="80">
        <f t="shared" ca="1" si="115"/>
        <v>0</v>
      </c>
      <c r="HI131" s="80">
        <f t="shared" ca="1" si="115"/>
        <v>0</v>
      </c>
      <c r="HJ131" s="80">
        <f t="shared" ca="1" si="115"/>
        <v>0</v>
      </c>
      <c r="HK131" s="80">
        <f t="shared" ca="1" si="115"/>
        <v>0</v>
      </c>
      <c r="HL131" s="80">
        <f t="shared" ca="1" si="115"/>
        <v>0</v>
      </c>
    </row>
    <row r="132" spans="1:220" s="80" customFormat="1" ht="39" x14ac:dyDescent="0.2">
      <c r="A132" s="268">
        <v>133</v>
      </c>
      <c r="B132" s="269" t="s">
        <v>2458</v>
      </c>
      <c r="C132" s="269" t="s">
        <v>2535</v>
      </c>
      <c r="D132" s="270" t="s">
        <v>2548</v>
      </c>
      <c r="E132" s="250"/>
      <c r="G132" s="80">
        <v>11</v>
      </c>
      <c r="H132" s="280" t="str" cm="1">
        <f t="array" ref="H132">INDEX(コード化!$CG$5:$CQ$110,H$3-6,$G132)</f>
        <v>B00000</v>
      </c>
      <c r="I132" s="280" t="str" cm="1">
        <f t="array" ref="I132">INDEX(コード化!$CG$5:$CQ$110,I$3-6,$G132)</f>
        <v>B00000</v>
      </c>
      <c r="J132" s="280" t="str" cm="1">
        <f t="array" ref="J132">INDEX(コード化!$CG$5:$CQ$110,J$3-6,$G132)</f>
        <v>B00000</v>
      </c>
      <c r="K132" s="280" t="str" cm="1">
        <f t="array" ref="K132">INDEX(コード化!$CG$5:$CQ$110,K$3-6,$G132)</f>
        <v>B00000</v>
      </c>
      <c r="L132" s="280" t="str" cm="1">
        <f t="array" ref="L132">INDEX(コード化!$CG$5:$CQ$110,L$3-6,$G132)</f>
        <v>B00000</v>
      </c>
      <c r="M132" s="280" t="str" cm="1">
        <f t="array" ref="M132">INDEX(コード化!$CG$5:$CQ$110,M$3-6,$G132)</f>
        <v>B00000</v>
      </c>
      <c r="N132" s="280" t="str" cm="1">
        <f t="array" aca="1" ref="N132" ca="1">INDEX(コード化!$CG$5:$CQ$110,N$3-6,$G132)</f>
        <v>B00000</v>
      </c>
      <c r="O132" s="280" t="str" cm="1">
        <f t="array" aca="1" ref="O132" ca="1">INDEX(コード化!$CG$5:$CQ$110,O$3-6,$G132)</f>
        <v>B00000</v>
      </c>
      <c r="P132" s="280" t="str" cm="1">
        <f t="array" aca="1" ref="P132" ca="1">INDEX(コード化!$CG$5:$CQ$110,P$3-6,$G132)</f>
        <v>B00000</v>
      </c>
      <c r="Q132" s="280" t="str" cm="1">
        <f t="array" aca="1" ref="Q132" ca="1">INDEX(コード化!$CG$5:$CQ$110,Q$3-6,$G132)</f>
        <v>B00000</v>
      </c>
      <c r="R132" s="280" t="str" cm="1">
        <f t="array" aca="1" ref="R132" ca="1">INDEX(コード化!$CG$5:$CQ$110,R$3-6,$G132)</f>
        <v>B00000</v>
      </c>
      <c r="S132" s="280" t="str" cm="1">
        <f t="array" aca="1" ref="S132" ca="1">INDEX(コード化!$CG$5:$CQ$110,S$3-6,$G132)</f>
        <v>B00000</v>
      </c>
      <c r="T132" s="280" t="str" cm="1">
        <f t="array" aca="1" ref="T132" ca="1">INDEX(コード化!$CG$5:$CQ$110,T$3-6,$G132)</f>
        <v>B00000</v>
      </c>
      <c r="U132" s="280" t="str" cm="1">
        <f t="array" aca="1" ref="U132" ca="1">INDEX(コード化!$CG$5:$CQ$110,U$3-6,$G132)</f>
        <v>B00000</v>
      </c>
      <c r="V132" s="280" t="str" cm="1">
        <f t="array" aca="1" ref="V132" ca="1">INDEX(コード化!$CG$5:$CQ$110,V$3-6,$G132)</f>
        <v>B00000</v>
      </c>
      <c r="W132" s="280" t="str" cm="1">
        <f t="array" aca="1" ref="W132" ca="1">INDEX(コード化!$CG$5:$CQ$110,W$3-6,$G132)</f>
        <v>B00000</v>
      </c>
      <c r="X132" s="280" t="str" cm="1">
        <f t="array" aca="1" ref="X132" ca="1">INDEX(コード化!$CG$5:$CQ$110,X$3-6,$G132)</f>
        <v>B00000</v>
      </c>
      <c r="Y132" s="280" t="str" cm="1">
        <f t="array" aca="1" ref="Y132" ca="1">INDEX(コード化!$CG$5:$CQ$110,Y$3-6,$G132)</f>
        <v>B00000</v>
      </c>
      <c r="Z132" s="280" t="str" cm="1">
        <f t="array" aca="1" ref="Z132" ca="1">INDEX(コード化!$CG$5:$CQ$110,Z$3-6,$G132)</f>
        <v>B00000</v>
      </c>
      <c r="AA132" s="280" t="str" cm="1">
        <f t="array" aca="1" ref="AA132" ca="1">INDEX(コード化!$CG$5:$CQ$110,AA$3-6,$G132)</f>
        <v>B00000</v>
      </c>
      <c r="AB132" s="280" t="str" cm="1">
        <f t="array" aca="1" ref="AB132" ca="1">INDEX(コード化!$CG$5:$CQ$110,AB$3-6,$G132)</f>
        <v>B00000</v>
      </c>
      <c r="AC132" s="280" t="str" cm="1">
        <f t="array" aca="1" ref="AC132" ca="1">INDEX(コード化!$CG$5:$CQ$110,AC$3-6,$G132)</f>
        <v>B00000</v>
      </c>
      <c r="AD132" s="280" t="str" cm="1">
        <f t="array" aca="1" ref="AD132" ca="1">INDEX(コード化!$CG$5:$CQ$110,AD$3-6,$G132)</f>
        <v>B00000</v>
      </c>
      <c r="AE132" s="280" t="str" cm="1">
        <f t="array" aca="1" ref="AE132" ca="1">INDEX(コード化!$CG$5:$CQ$110,AE$3-6,$G132)</f>
        <v>B00000</v>
      </c>
      <c r="AF132" s="280" t="str" cm="1">
        <f t="array" aca="1" ref="AF132" ca="1">INDEX(コード化!$CG$5:$CQ$110,AF$3-6,$G132)</f>
        <v>B00000</v>
      </c>
      <c r="AG132" s="280" t="str" cm="1">
        <f t="array" aca="1" ref="AG132" ca="1">INDEX(コード化!$CG$5:$CQ$110,AG$3-6,$G132)</f>
        <v>B00000</v>
      </c>
      <c r="AH132" s="280" t="str" cm="1">
        <f t="array" aca="1" ref="AH132" ca="1">INDEX(コード化!$CG$5:$CQ$110,AH$3-6,$G132)</f>
        <v>B00000</v>
      </c>
      <c r="AI132" s="280" t="str" cm="1">
        <f t="array" aca="1" ref="AI132" ca="1">INDEX(コード化!$CG$5:$CQ$110,AI$3-6,$G132)</f>
        <v>B00000</v>
      </c>
      <c r="AJ132" s="280" t="str" cm="1">
        <f t="array" aca="1" ref="AJ132" ca="1">INDEX(コード化!$CG$5:$CQ$110,AJ$3-6,$G132)</f>
        <v>B00000</v>
      </c>
      <c r="AK132" s="280" t="str" cm="1">
        <f t="array" aca="1" ref="AK132" ca="1">INDEX(コード化!$CG$5:$CQ$110,AK$3-6,$G132)</f>
        <v>B00000</v>
      </c>
      <c r="AL132" s="280" t="str" cm="1">
        <f t="array" aca="1" ref="AL132" ca="1">INDEX(コード化!$CG$5:$CQ$110,AL$3-6,$G132)</f>
        <v>B00000</v>
      </c>
      <c r="AM132" s="280" t="str" cm="1">
        <f t="array" aca="1" ref="AM132" ca="1">INDEX(コード化!$CG$5:$CQ$110,AM$3-6,$G132)</f>
        <v>B00000</v>
      </c>
      <c r="AN132" s="280" t="str" cm="1">
        <f t="array" aca="1" ref="AN132" ca="1">INDEX(コード化!$CG$5:$CQ$110,AN$3-6,$G132)</f>
        <v>B00000</v>
      </c>
      <c r="AO132" s="280" t="str" cm="1">
        <f t="array" aca="1" ref="AO132" ca="1">INDEX(コード化!$CG$5:$CQ$110,AO$3-6,$G132)</f>
        <v>B00000</v>
      </c>
      <c r="AP132" s="280" t="str" cm="1">
        <f t="array" aca="1" ref="AP132" ca="1">INDEX(コード化!$CG$5:$CQ$110,AP$3-6,$G132)</f>
        <v>B00000</v>
      </c>
      <c r="AQ132" s="280" t="str" cm="1">
        <f t="array" aca="1" ref="AQ132" ca="1">INDEX(コード化!$CG$5:$CQ$110,AQ$3-6,$G132)</f>
        <v>B00000</v>
      </c>
      <c r="AR132" s="280" t="str" cm="1">
        <f t="array" aca="1" ref="AR132" ca="1">INDEX(コード化!$CG$5:$CQ$110,AR$3-6,$G132)</f>
        <v>B00000</v>
      </c>
      <c r="AS132" s="280" t="str" cm="1">
        <f t="array" aca="1" ref="AS132" ca="1">INDEX(コード化!$CG$5:$CQ$110,AS$3-6,$G132)</f>
        <v>B00000</v>
      </c>
      <c r="AT132" s="280" t="str" cm="1">
        <f t="array" aca="1" ref="AT132" ca="1">INDEX(コード化!$CG$5:$CQ$110,AT$3-6,$G132)</f>
        <v>B00000</v>
      </c>
      <c r="AU132" s="280" t="str" cm="1">
        <f t="array" aca="1" ref="AU132" ca="1">INDEX(コード化!$CG$5:$CQ$110,AU$3-6,$G132)</f>
        <v>B00000</v>
      </c>
      <c r="AV132" s="280" t="str" cm="1">
        <f t="array" aca="1" ref="AV132" ca="1">INDEX(コード化!$CG$5:$CQ$110,AV$3-6,$G132)</f>
        <v>B00000</v>
      </c>
      <c r="AW132" s="280" t="str" cm="1">
        <f t="array" aca="1" ref="AW132" ca="1">INDEX(コード化!$CG$5:$CQ$110,AW$3-6,$G132)</f>
        <v>B00000</v>
      </c>
      <c r="AX132" s="280" t="str" cm="1">
        <f t="array" aca="1" ref="AX132" ca="1">INDEX(コード化!$CG$5:$CQ$110,AX$3-6,$G132)</f>
        <v>B00000</v>
      </c>
      <c r="AY132" s="280" t="str" cm="1">
        <f t="array" aca="1" ref="AY132" ca="1">INDEX(コード化!$CG$5:$CQ$110,AY$3-6,$G132)</f>
        <v>B00000</v>
      </c>
      <c r="AZ132" s="280" t="str" cm="1">
        <f t="array" aca="1" ref="AZ132" ca="1">INDEX(コード化!$CG$5:$CQ$110,AZ$3-6,$G132)</f>
        <v>B00000</v>
      </c>
      <c r="BA132" s="280" t="str" cm="1">
        <f t="array" aca="1" ref="BA132" ca="1">INDEX(コード化!$CG$5:$CQ$110,BA$3-6,$G132)</f>
        <v>B00000</v>
      </c>
      <c r="BB132" s="280" t="str" cm="1">
        <f t="array" aca="1" ref="BB132" ca="1">INDEX(コード化!$CG$5:$CQ$110,BB$3-6,$G132)</f>
        <v>B00000</v>
      </c>
      <c r="BC132" s="280" t="str" cm="1">
        <f t="array" aca="1" ref="BC132" ca="1">INDEX(コード化!$CG$5:$CQ$110,BC$3-6,$G132)</f>
        <v>B00000</v>
      </c>
      <c r="BD132" s="280" t="str" cm="1">
        <f t="array" aca="1" ref="BD132" ca="1">INDEX(コード化!$CG$5:$CQ$110,BD$3-6,$G132)</f>
        <v>B00000</v>
      </c>
      <c r="BE132" s="280" t="str" cm="1">
        <f t="array" aca="1" ref="BE132" ca="1">INDEX(コード化!$CG$5:$CQ$110,BE$3-6,$G132)</f>
        <v>B00000</v>
      </c>
      <c r="BF132" s="280" t="str" cm="1">
        <f t="array" aca="1" ref="BF132" ca="1">INDEX(コード化!$CG$5:$CQ$110,BF$3-6,$G132)</f>
        <v>B00000</v>
      </c>
      <c r="BG132" s="280" t="str" cm="1">
        <f t="array" aca="1" ref="BG132" ca="1">INDEX(コード化!$CG$5:$CQ$110,BG$3-6,$G132)</f>
        <v>B00000</v>
      </c>
      <c r="BH132" s="280" t="str" cm="1">
        <f t="array" aca="1" ref="BH132" ca="1">INDEX(コード化!$CG$5:$CQ$110,BH$3-6,$G132)</f>
        <v>B00000</v>
      </c>
      <c r="BI132" s="280" t="str" cm="1">
        <f t="array" aca="1" ref="BI132" ca="1">INDEX(コード化!$CG$5:$CQ$110,BI$3-6,$G132)</f>
        <v>B00000</v>
      </c>
      <c r="BJ132" s="280" t="str" cm="1">
        <f t="array" aca="1" ref="BJ132" ca="1">INDEX(コード化!$CG$5:$CQ$110,BJ$3-6,$G132)</f>
        <v>B00000</v>
      </c>
      <c r="BK132" s="280" t="str" cm="1">
        <f t="array" aca="1" ref="BK132" ca="1">INDEX(コード化!$CG$5:$CQ$110,BK$3-6,$G132)</f>
        <v>B00000</v>
      </c>
      <c r="BL132" s="280" t="str" cm="1">
        <f t="array" aca="1" ref="BL132" ca="1">INDEX(コード化!$CG$5:$CQ$110,BL$3-6,$G132)</f>
        <v>B00000</v>
      </c>
      <c r="BM132" s="280" t="str" cm="1">
        <f t="array" aca="1" ref="BM132" ca="1">INDEX(コード化!$CG$5:$CQ$110,BM$3-6,$G132)</f>
        <v>B00000</v>
      </c>
      <c r="BN132" s="280" t="str" cm="1">
        <f t="array" aca="1" ref="BN132" ca="1">INDEX(コード化!$CG$5:$CQ$110,BN$3-6,$G132)</f>
        <v>B00000</v>
      </c>
      <c r="BO132" s="280" t="str" cm="1">
        <f t="array" aca="1" ref="BO132" ca="1">INDEX(コード化!$CG$5:$CQ$110,BO$3-6,$G132)</f>
        <v>B00000</v>
      </c>
      <c r="BP132" s="280" t="str" cm="1">
        <f t="array" aca="1" ref="BP132" ca="1">INDEX(コード化!$CG$5:$CQ$110,BP$3-6,$G132)</f>
        <v>B00000</v>
      </c>
      <c r="BQ132" s="280" t="str" cm="1">
        <f t="array" aca="1" ref="BQ132" ca="1">INDEX(コード化!$CG$5:$CQ$110,BQ$3-6,$G132)</f>
        <v>B00000</v>
      </c>
      <c r="BR132" s="280" t="str" cm="1">
        <f t="array" aca="1" ref="BR132" ca="1">INDEX(コード化!$CG$5:$CQ$110,BR$3-6,$G132)</f>
        <v>B00000</v>
      </c>
      <c r="BS132" s="280" t="str" cm="1">
        <f t="array" aca="1" ref="BS132" ca="1">INDEX(コード化!$CG$5:$CQ$110,BS$3-6,$G132)</f>
        <v>B00000</v>
      </c>
      <c r="BT132" s="280" t="str" cm="1">
        <f t="array" aca="1" ref="BT132" ca="1">INDEX(コード化!$CG$5:$CQ$110,BT$3-6,$G132)</f>
        <v>B00000</v>
      </c>
      <c r="BU132" s="280" t="str" cm="1">
        <f t="array" aca="1" ref="BU132" ca="1">INDEX(コード化!$CG$5:$CQ$110,BU$3-6,$G132)</f>
        <v>B00000</v>
      </c>
      <c r="BV132" s="280" t="str" cm="1">
        <f t="array" aca="1" ref="BV132" ca="1">INDEX(コード化!$CG$5:$CQ$110,BV$3-6,$G132)</f>
        <v>B00000</v>
      </c>
      <c r="BW132" s="280" t="str" cm="1">
        <f t="array" aca="1" ref="BW132" ca="1">INDEX(コード化!$CG$5:$CQ$110,BW$3-6,$G132)</f>
        <v>B00000</v>
      </c>
      <c r="BX132" s="280" t="str" cm="1">
        <f t="array" aca="1" ref="BX132" ca="1">INDEX(コード化!$CG$5:$CQ$110,BX$3-6,$G132)</f>
        <v>B00000</v>
      </c>
      <c r="BY132" s="280" t="str" cm="1">
        <f t="array" aca="1" ref="BY132" ca="1">INDEX(コード化!$CG$5:$CQ$110,BY$3-6,$G132)</f>
        <v>B00000</v>
      </c>
      <c r="BZ132" s="280" t="str" cm="1">
        <f t="array" aca="1" ref="BZ132" ca="1">INDEX(コード化!$CG$5:$CQ$110,BZ$3-6,$G132)</f>
        <v>B00000</v>
      </c>
      <c r="CA132" s="280" t="str" cm="1">
        <f t="array" aca="1" ref="CA132" ca="1">INDEX(コード化!$CG$5:$CQ$110,CA$3-6,$G132)</f>
        <v>B00000</v>
      </c>
      <c r="CB132" s="280" t="str" cm="1">
        <f t="array" aca="1" ref="CB132" ca="1">INDEX(コード化!$CG$5:$CQ$110,CB$3-6,$G132)</f>
        <v>B00000</v>
      </c>
      <c r="CC132" s="280" t="str" cm="1">
        <f t="array" aca="1" ref="CC132" ca="1">INDEX(コード化!$CG$5:$CQ$110,CC$3-6,$G132)</f>
        <v>B00000</v>
      </c>
      <c r="CD132" s="280" t="str" cm="1">
        <f t="array" aca="1" ref="CD132" ca="1">INDEX(コード化!$CG$5:$CQ$110,CD$3-6,$G132)</f>
        <v>B00000</v>
      </c>
      <c r="CE132" s="280" t="str" cm="1">
        <f t="array" aca="1" ref="CE132" ca="1">INDEX(コード化!$CG$5:$CQ$110,CE$3-6,$G132)</f>
        <v>B00000</v>
      </c>
      <c r="CF132" s="280" t="str" cm="1">
        <f t="array" aca="1" ref="CF132" ca="1">INDEX(コード化!$CG$5:$CQ$110,CF$3-6,$G132)</f>
        <v>B00000</v>
      </c>
      <c r="CG132" s="280" t="str" cm="1">
        <f t="array" aca="1" ref="CG132" ca="1">INDEX(コード化!$CG$5:$CQ$110,CG$3-6,$G132)</f>
        <v>B00000</v>
      </c>
      <c r="CH132" s="280" t="str" cm="1">
        <f t="array" aca="1" ref="CH132" ca="1">INDEX(コード化!$CG$5:$CQ$110,CH$3-6,$G132)</f>
        <v>B00000</v>
      </c>
      <c r="CI132" s="280" t="str" cm="1">
        <f t="array" aca="1" ref="CI132" ca="1">INDEX(コード化!$CG$5:$CQ$110,CI$3-6,$G132)</f>
        <v>B00000</v>
      </c>
      <c r="CJ132" s="280" t="str" cm="1">
        <f t="array" aca="1" ref="CJ132" ca="1">INDEX(コード化!$CG$5:$CQ$110,CJ$3-6,$G132)</f>
        <v>B00000</v>
      </c>
      <c r="CK132" s="280" t="str" cm="1">
        <f t="array" aca="1" ref="CK132" ca="1">INDEX(コード化!$CG$5:$CQ$110,CK$3-6,$G132)</f>
        <v>B00000</v>
      </c>
      <c r="CL132" s="280" t="str" cm="1">
        <f t="array" aca="1" ref="CL132" ca="1">INDEX(コード化!$CG$5:$CQ$110,CL$3-6,$G132)</f>
        <v>B00000</v>
      </c>
      <c r="CM132" s="280" t="str" cm="1">
        <f t="array" aca="1" ref="CM132" ca="1">INDEX(コード化!$CG$5:$CQ$110,CM$3-6,$G132)</f>
        <v>B00000</v>
      </c>
      <c r="CN132" s="280" t="str" cm="1">
        <f t="array" aca="1" ref="CN132" ca="1">INDEX(コード化!$CG$5:$CQ$110,CN$3-6,$G132)</f>
        <v>B00000</v>
      </c>
      <c r="CO132" s="280" t="str" cm="1">
        <f t="array" aca="1" ref="CO132" ca="1">INDEX(コード化!$CG$5:$CQ$110,CO$3-6,$G132)</f>
        <v>B00000</v>
      </c>
      <c r="CP132" s="280" t="str" cm="1">
        <f t="array" aca="1" ref="CP132" ca="1">INDEX(コード化!$CG$5:$CQ$110,CP$3-6,$G132)</f>
        <v>B00000</v>
      </c>
      <c r="CQ132" s="280" t="str" cm="1">
        <f t="array" aca="1" ref="CQ132" ca="1">INDEX(コード化!$CG$5:$CQ$110,CQ$3-6,$G132)</f>
        <v>B00000</v>
      </c>
      <c r="CR132" s="280" t="str" cm="1">
        <f t="array" aca="1" ref="CR132" ca="1">INDEX(コード化!$CG$5:$CQ$110,CR$3-6,$G132)</f>
        <v>B00000</v>
      </c>
      <c r="CS132" s="280" t="str" cm="1">
        <f t="array" aca="1" ref="CS132" ca="1">INDEX(コード化!$CG$5:$CQ$110,CS$3-6,$G132)</f>
        <v>B00000</v>
      </c>
      <c r="CT132" s="280" t="str" cm="1">
        <f t="array" aca="1" ref="CT132" ca="1">INDEX(コード化!$CG$5:$CQ$110,CT$3-6,$G132)</f>
        <v>B00000</v>
      </c>
      <c r="CU132" s="280" t="str" cm="1">
        <f t="array" aca="1" ref="CU132" ca="1">INDEX(コード化!$CG$5:$CQ$110,CU$3-6,$G132)</f>
        <v>B00000</v>
      </c>
      <c r="CV132" s="280" t="str" cm="1">
        <f t="array" aca="1" ref="CV132" ca="1">INDEX(コード化!$CG$5:$CQ$110,CV$3-6,$G132)</f>
        <v>B00000</v>
      </c>
      <c r="CW132" s="280" t="str" cm="1">
        <f t="array" aca="1" ref="CW132" ca="1">INDEX(コード化!$CG$5:$CQ$110,CW$3-6,$G132)</f>
        <v>B00000</v>
      </c>
      <c r="CX132" s="280" t="str" cm="1">
        <f t="array" aca="1" ref="CX132" ca="1">INDEX(コード化!$CG$5:$CQ$110,CX$3-6,$G132)</f>
        <v>B00000</v>
      </c>
      <c r="CY132" s="280" t="str" cm="1">
        <f t="array" aca="1" ref="CY132" ca="1">INDEX(コード化!$CG$5:$CQ$110,CY$3-6,$G132)</f>
        <v>B00000</v>
      </c>
      <c r="CZ132" s="280" t="str" cm="1">
        <f t="array" aca="1" ref="CZ132" ca="1">INDEX(コード化!$CG$5:$CQ$110,CZ$3-6,$G132)</f>
        <v>B00000</v>
      </c>
      <c r="DA132" s="280" t="str" cm="1">
        <f t="array" aca="1" ref="DA132" ca="1">INDEX(コード化!$CG$5:$CQ$110,DA$3-6,$G132)</f>
        <v>B00000</v>
      </c>
      <c r="DB132" s="280" t="str" cm="1">
        <f t="array" aca="1" ref="DB132" ca="1">INDEX(コード化!$CG$5:$CQ$110,DB$3-6,$G132)</f>
        <v>B00000</v>
      </c>
      <c r="DC132" s="280" t="str" cm="1">
        <f t="array" aca="1" ref="DC132" ca="1">INDEX(コード化!$CG$5:$CQ$110,DC$3-6,$G132)</f>
        <v>B00000</v>
      </c>
      <c r="DD132" s="280" t="str" cm="1">
        <f t="array" aca="1" ref="DD132" ca="1">INDEX(コード化!$CG$5:$CQ$110,DD$3-6,$G132)</f>
        <v>B00000</v>
      </c>
      <c r="DE132" s="280" t="str" cm="1">
        <f t="array" aca="1" ref="DE132" ca="1">INDEX(コード化!$CG$5:$CQ$110,DE$3-6,$G132)</f>
        <v>B00000</v>
      </c>
      <c r="DF132" s="280" t="str" cm="1">
        <f t="array" aca="1" ref="DF132" ca="1">INDEX(コード化!$CG$5:$CQ$110,DF$3-6,$G132)</f>
        <v>B00000</v>
      </c>
      <c r="DG132" s="280" t="str" cm="1">
        <f t="array" aca="1" ref="DG132" ca="1">INDEX(コード化!$CG$5:$CQ$110,DG$3-6,$G132)</f>
        <v>B00000</v>
      </c>
      <c r="DH132" s="280" t="str" cm="1">
        <f t="array" aca="1" ref="DH132" ca="1">INDEX(コード化!$CG$5:$CQ$110,DH$3-6,$G132)</f>
        <v>B00000</v>
      </c>
      <c r="DI132" s="280" t="str" cm="1">
        <f t="array" aca="1" ref="DI132" ca="1">INDEX(コード化!$CG$5:$CQ$110,DI$3-6,$G132)</f>
        <v>B00000</v>
      </c>
      <c r="DK132" s="80">
        <f>IF(AND(MID(H132,5,1)="4",OR(MID(H132,4,1)="1",MID(H132,4,1)="2",MID(H132,4,1)="3"),OR(MID(H132,6,1)="1",MID(H132,6,1)="2")),1,0)</f>
        <v>0</v>
      </c>
      <c r="DL132" s="80">
        <f t="shared" ref="DL132:FW132" si="116">IF(AND(MID(I132,5,1)="4",OR(MID(I132,4,1)="1",MID(I132,4,1)="2",MID(I132,4,1)="3"),OR(MID(I132,6,1)="1",MID(I132,6,1)="2")),1,0)</f>
        <v>0</v>
      </c>
      <c r="DM132" s="80">
        <f t="shared" si="116"/>
        <v>0</v>
      </c>
      <c r="DN132" s="80">
        <f t="shared" si="116"/>
        <v>0</v>
      </c>
      <c r="DO132" s="80">
        <f t="shared" si="116"/>
        <v>0</v>
      </c>
      <c r="DP132" s="80">
        <f t="shared" si="116"/>
        <v>0</v>
      </c>
      <c r="DQ132" s="80">
        <f t="shared" ca="1" si="116"/>
        <v>0</v>
      </c>
      <c r="DR132" s="80">
        <f t="shared" ca="1" si="116"/>
        <v>0</v>
      </c>
      <c r="DS132" s="80">
        <f t="shared" ca="1" si="116"/>
        <v>0</v>
      </c>
      <c r="DT132" s="80">
        <f t="shared" ca="1" si="116"/>
        <v>0</v>
      </c>
      <c r="DU132" s="80">
        <f t="shared" ca="1" si="116"/>
        <v>0</v>
      </c>
      <c r="DV132" s="80">
        <f t="shared" ca="1" si="116"/>
        <v>0</v>
      </c>
      <c r="DW132" s="80">
        <f t="shared" ca="1" si="116"/>
        <v>0</v>
      </c>
      <c r="DX132" s="80">
        <f t="shared" ca="1" si="116"/>
        <v>0</v>
      </c>
      <c r="DY132" s="80">
        <f t="shared" ca="1" si="116"/>
        <v>0</v>
      </c>
      <c r="DZ132" s="80">
        <f t="shared" ca="1" si="116"/>
        <v>0</v>
      </c>
      <c r="EA132" s="80">
        <f t="shared" ca="1" si="116"/>
        <v>0</v>
      </c>
      <c r="EB132" s="80">
        <f t="shared" ca="1" si="116"/>
        <v>0</v>
      </c>
      <c r="EC132" s="80">
        <f t="shared" ca="1" si="116"/>
        <v>0</v>
      </c>
      <c r="ED132" s="80">
        <f t="shared" ca="1" si="116"/>
        <v>0</v>
      </c>
      <c r="EE132" s="80">
        <f t="shared" ca="1" si="116"/>
        <v>0</v>
      </c>
      <c r="EF132" s="80">
        <f t="shared" ca="1" si="116"/>
        <v>0</v>
      </c>
      <c r="EG132" s="80">
        <f t="shared" ca="1" si="116"/>
        <v>0</v>
      </c>
      <c r="EH132" s="80">
        <f t="shared" ca="1" si="116"/>
        <v>0</v>
      </c>
      <c r="EI132" s="80">
        <f t="shared" ca="1" si="116"/>
        <v>0</v>
      </c>
      <c r="EJ132" s="80">
        <f t="shared" ca="1" si="116"/>
        <v>0</v>
      </c>
      <c r="EK132" s="80">
        <f t="shared" ca="1" si="116"/>
        <v>0</v>
      </c>
      <c r="EL132" s="80">
        <f t="shared" ca="1" si="116"/>
        <v>0</v>
      </c>
      <c r="EM132" s="80">
        <f t="shared" ca="1" si="116"/>
        <v>0</v>
      </c>
      <c r="EN132" s="80">
        <f t="shared" ca="1" si="116"/>
        <v>0</v>
      </c>
      <c r="EO132" s="80">
        <f t="shared" ca="1" si="116"/>
        <v>0</v>
      </c>
      <c r="EP132" s="80">
        <f t="shared" ca="1" si="116"/>
        <v>0</v>
      </c>
      <c r="EQ132" s="80">
        <f t="shared" ca="1" si="116"/>
        <v>0</v>
      </c>
      <c r="ER132" s="80">
        <f t="shared" ca="1" si="116"/>
        <v>0</v>
      </c>
      <c r="ES132" s="80">
        <f t="shared" ca="1" si="116"/>
        <v>0</v>
      </c>
      <c r="ET132" s="80">
        <f t="shared" ca="1" si="116"/>
        <v>0</v>
      </c>
      <c r="EU132" s="80">
        <f t="shared" ca="1" si="116"/>
        <v>0</v>
      </c>
      <c r="EV132" s="80">
        <f t="shared" ca="1" si="116"/>
        <v>0</v>
      </c>
      <c r="EW132" s="80">
        <f t="shared" ca="1" si="116"/>
        <v>0</v>
      </c>
      <c r="EX132" s="80">
        <f t="shared" ca="1" si="116"/>
        <v>0</v>
      </c>
      <c r="EY132" s="80">
        <f t="shared" ca="1" si="116"/>
        <v>0</v>
      </c>
      <c r="EZ132" s="80">
        <f t="shared" ca="1" si="116"/>
        <v>0</v>
      </c>
      <c r="FA132" s="80">
        <f t="shared" ca="1" si="116"/>
        <v>0</v>
      </c>
      <c r="FB132" s="80">
        <f t="shared" ca="1" si="116"/>
        <v>0</v>
      </c>
      <c r="FC132" s="80">
        <f t="shared" ca="1" si="116"/>
        <v>0</v>
      </c>
      <c r="FD132" s="80">
        <f t="shared" ca="1" si="116"/>
        <v>0</v>
      </c>
      <c r="FE132" s="80">
        <f t="shared" ca="1" si="116"/>
        <v>0</v>
      </c>
      <c r="FF132" s="80">
        <f t="shared" ca="1" si="116"/>
        <v>0</v>
      </c>
      <c r="FG132" s="80">
        <f t="shared" ca="1" si="116"/>
        <v>0</v>
      </c>
      <c r="FH132" s="80">
        <f t="shared" ca="1" si="116"/>
        <v>0</v>
      </c>
      <c r="FI132" s="80">
        <f t="shared" ca="1" si="116"/>
        <v>0</v>
      </c>
      <c r="FJ132" s="80">
        <f t="shared" ca="1" si="116"/>
        <v>0</v>
      </c>
      <c r="FK132" s="80">
        <f t="shared" ca="1" si="116"/>
        <v>0</v>
      </c>
      <c r="FL132" s="80">
        <f t="shared" ca="1" si="116"/>
        <v>0</v>
      </c>
      <c r="FM132" s="80">
        <f t="shared" ca="1" si="116"/>
        <v>0</v>
      </c>
      <c r="FN132" s="80">
        <f t="shared" ca="1" si="116"/>
        <v>0</v>
      </c>
      <c r="FO132" s="80">
        <f t="shared" ca="1" si="116"/>
        <v>0</v>
      </c>
      <c r="FP132" s="80">
        <f t="shared" ca="1" si="116"/>
        <v>0</v>
      </c>
      <c r="FQ132" s="80">
        <f t="shared" ca="1" si="116"/>
        <v>0</v>
      </c>
      <c r="FR132" s="80">
        <f t="shared" ca="1" si="116"/>
        <v>0</v>
      </c>
      <c r="FS132" s="80">
        <f t="shared" ca="1" si="116"/>
        <v>0</v>
      </c>
      <c r="FT132" s="80">
        <f t="shared" ca="1" si="116"/>
        <v>0</v>
      </c>
      <c r="FU132" s="80">
        <f t="shared" ca="1" si="116"/>
        <v>0</v>
      </c>
      <c r="FV132" s="80">
        <f t="shared" ca="1" si="116"/>
        <v>0</v>
      </c>
      <c r="FW132" s="80">
        <f t="shared" ca="1" si="116"/>
        <v>0</v>
      </c>
      <c r="FX132" s="80">
        <f t="shared" ref="FX132:HL132" ca="1" si="117">IF(AND(MID(BU132,5,1)="4",OR(MID(BU132,4,1)="1",MID(BU132,4,1)="2",MID(BU132,4,1)="3"),OR(MID(BU132,6,1)="1",MID(BU132,6,1)="2")),1,0)</f>
        <v>0</v>
      </c>
      <c r="FY132" s="80">
        <f t="shared" ca="1" si="117"/>
        <v>0</v>
      </c>
      <c r="FZ132" s="80">
        <f t="shared" ca="1" si="117"/>
        <v>0</v>
      </c>
      <c r="GA132" s="80">
        <f t="shared" ca="1" si="117"/>
        <v>0</v>
      </c>
      <c r="GB132" s="80">
        <f t="shared" ca="1" si="117"/>
        <v>0</v>
      </c>
      <c r="GC132" s="80">
        <f t="shared" ca="1" si="117"/>
        <v>0</v>
      </c>
      <c r="GD132" s="80">
        <f t="shared" ca="1" si="117"/>
        <v>0</v>
      </c>
      <c r="GE132" s="80">
        <f t="shared" ca="1" si="117"/>
        <v>0</v>
      </c>
      <c r="GF132" s="80">
        <f t="shared" ca="1" si="117"/>
        <v>0</v>
      </c>
      <c r="GG132" s="80">
        <f t="shared" ca="1" si="117"/>
        <v>0</v>
      </c>
      <c r="GH132" s="80">
        <f t="shared" ca="1" si="117"/>
        <v>0</v>
      </c>
      <c r="GI132" s="80">
        <f t="shared" ca="1" si="117"/>
        <v>0</v>
      </c>
      <c r="GJ132" s="80">
        <f t="shared" ca="1" si="117"/>
        <v>0</v>
      </c>
      <c r="GK132" s="80">
        <f t="shared" ca="1" si="117"/>
        <v>0</v>
      </c>
      <c r="GL132" s="80">
        <f t="shared" ca="1" si="117"/>
        <v>0</v>
      </c>
      <c r="GM132" s="80">
        <f t="shared" ca="1" si="117"/>
        <v>0</v>
      </c>
      <c r="GN132" s="80">
        <f t="shared" ca="1" si="117"/>
        <v>0</v>
      </c>
      <c r="GO132" s="80">
        <f t="shared" ca="1" si="117"/>
        <v>0</v>
      </c>
      <c r="GP132" s="80">
        <f t="shared" ca="1" si="117"/>
        <v>0</v>
      </c>
      <c r="GQ132" s="80">
        <f t="shared" ca="1" si="117"/>
        <v>0</v>
      </c>
      <c r="GR132" s="80">
        <f t="shared" ca="1" si="117"/>
        <v>0</v>
      </c>
      <c r="GS132" s="80">
        <f t="shared" ca="1" si="117"/>
        <v>0</v>
      </c>
      <c r="GT132" s="80">
        <f t="shared" ca="1" si="117"/>
        <v>0</v>
      </c>
      <c r="GU132" s="80">
        <f t="shared" ca="1" si="117"/>
        <v>0</v>
      </c>
      <c r="GV132" s="80">
        <f t="shared" ca="1" si="117"/>
        <v>0</v>
      </c>
      <c r="GW132" s="80">
        <f t="shared" ca="1" si="117"/>
        <v>0</v>
      </c>
      <c r="GX132" s="80">
        <f t="shared" ca="1" si="117"/>
        <v>0</v>
      </c>
      <c r="GY132" s="80">
        <f t="shared" ca="1" si="117"/>
        <v>0</v>
      </c>
      <c r="GZ132" s="80">
        <f t="shared" ca="1" si="117"/>
        <v>0</v>
      </c>
      <c r="HA132" s="80">
        <f t="shared" ca="1" si="117"/>
        <v>0</v>
      </c>
      <c r="HB132" s="80">
        <f t="shared" ca="1" si="117"/>
        <v>0</v>
      </c>
      <c r="HC132" s="80">
        <f t="shared" ca="1" si="117"/>
        <v>0</v>
      </c>
      <c r="HD132" s="80">
        <f t="shared" ca="1" si="117"/>
        <v>0</v>
      </c>
      <c r="HE132" s="80">
        <f t="shared" ca="1" si="117"/>
        <v>0</v>
      </c>
      <c r="HF132" s="80">
        <f t="shared" ca="1" si="117"/>
        <v>0</v>
      </c>
      <c r="HG132" s="80">
        <f t="shared" ca="1" si="117"/>
        <v>0</v>
      </c>
      <c r="HH132" s="80">
        <f t="shared" ca="1" si="117"/>
        <v>0</v>
      </c>
      <c r="HI132" s="80">
        <f t="shared" ca="1" si="117"/>
        <v>0</v>
      </c>
      <c r="HJ132" s="80">
        <f t="shared" ca="1" si="117"/>
        <v>0</v>
      </c>
      <c r="HK132" s="80">
        <f t="shared" ca="1" si="117"/>
        <v>0</v>
      </c>
      <c r="HL132" s="80">
        <f t="shared" ca="1" si="117"/>
        <v>0</v>
      </c>
    </row>
    <row r="133" spans="1:220" s="80" customFormat="1" ht="39" x14ac:dyDescent="0.2">
      <c r="A133" s="268">
        <v>133</v>
      </c>
      <c r="B133" s="269" t="s">
        <v>2458</v>
      </c>
      <c r="C133" s="269" t="s">
        <v>2537</v>
      </c>
      <c r="D133" s="270" t="s">
        <v>2549</v>
      </c>
      <c r="E133" s="250"/>
      <c r="G133" s="80">
        <v>11</v>
      </c>
      <c r="H133" s="280" t="str" cm="1">
        <f t="array" ref="H133">INDEX(コード化!$CG$5:$CQ$110,H$3-6,$G133)</f>
        <v>B00000</v>
      </c>
      <c r="I133" s="280" t="str" cm="1">
        <f t="array" ref="I133">INDEX(コード化!$CG$5:$CQ$110,I$3-6,$G133)</f>
        <v>B00000</v>
      </c>
      <c r="J133" s="280" t="str" cm="1">
        <f t="array" ref="J133">INDEX(コード化!$CG$5:$CQ$110,J$3-6,$G133)</f>
        <v>B00000</v>
      </c>
      <c r="K133" s="280" t="str" cm="1">
        <f t="array" ref="K133">INDEX(コード化!$CG$5:$CQ$110,K$3-6,$G133)</f>
        <v>B00000</v>
      </c>
      <c r="L133" s="280" t="str" cm="1">
        <f t="array" ref="L133">INDEX(コード化!$CG$5:$CQ$110,L$3-6,$G133)</f>
        <v>B00000</v>
      </c>
      <c r="M133" s="280" t="str" cm="1">
        <f t="array" ref="M133">INDEX(コード化!$CG$5:$CQ$110,M$3-6,$G133)</f>
        <v>B00000</v>
      </c>
      <c r="N133" s="280" t="str" cm="1">
        <f t="array" aca="1" ref="N133" ca="1">INDEX(コード化!$CG$5:$CQ$110,N$3-6,$G133)</f>
        <v>B00000</v>
      </c>
      <c r="O133" s="280" t="str" cm="1">
        <f t="array" aca="1" ref="O133" ca="1">INDEX(コード化!$CG$5:$CQ$110,O$3-6,$G133)</f>
        <v>B00000</v>
      </c>
      <c r="P133" s="280" t="str" cm="1">
        <f t="array" aca="1" ref="P133" ca="1">INDEX(コード化!$CG$5:$CQ$110,P$3-6,$G133)</f>
        <v>B00000</v>
      </c>
      <c r="Q133" s="280" t="str" cm="1">
        <f t="array" aca="1" ref="Q133" ca="1">INDEX(コード化!$CG$5:$CQ$110,Q$3-6,$G133)</f>
        <v>B00000</v>
      </c>
      <c r="R133" s="280" t="str" cm="1">
        <f t="array" aca="1" ref="R133" ca="1">INDEX(コード化!$CG$5:$CQ$110,R$3-6,$G133)</f>
        <v>B00000</v>
      </c>
      <c r="S133" s="280" t="str" cm="1">
        <f t="array" aca="1" ref="S133" ca="1">INDEX(コード化!$CG$5:$CQ$110,S$3-6,$G133)</f>
        <v>B00000</v>
      </c>
      <c r="T133" s="280" t="str" cm="1">
        <f t="array" aca="1" ref="T133" ca="1">INDEX(コード化!$CG$5:$CQ$110,T$3-6,$G133)</f>
        <v>B00000</v>
      </c>
      <c r="U133" s="280" t="str" cm="1">
        <f t="array" aca="1" ref="U133" ca="1">INDEX(コード化!$CG$5:$CQ$110,U$3-6,$G133)</f>
        <v>B00000</v>
      </c>
      <c r="V133" s="280" t="str" cm="1">
        <f t="array" aca="1" ref="V133" ca="1">INDEX(コード化!$CG$5:$CQ$110,V$3-6,$G133)</f>
        <v>B00000</v>
      </c>
      <c r="W133" s="280" t="str" cm="1">
        <f t="array" aca="1" ref="W133" ca="1">INDEX(コード化!$CG$5:$CQ$110,W$3-6,$G133)</f>
        <v>B00000</v>
      </c>
      <c r="X133" s="280" t="str" cm="1">
        <f t="array" aca="1" ref="X133" ca="1">INDEX(コード化!$CG$5:$CQ$110,X$3-6,$G133)</f>
        <v>B00000</v>
      </c>
      <c r="Y133" s="280" t="str" cm="1">
        <f t="array" aca="1" ref="Y133" ca="1">INDEX(コード化!$CG$5:$CQ$110,Y$3-6,$G133)</f>
        <v>B00000</v>
      </c>
      <c r="Z133" s="280" t="str" cm="1">
        <f t="array" aca="1" ref="Z133" ca="1">INDEX(コード化!$CG$5:$CQ$110,Z$3-6,$G133)</f>
        <v>B00000</v>
      </c>
      <c r="AA133" s="280" t="str" cm="1">
        <f t="array" aca="1" ref="AA133" ca="1">INDEX(コード化!$CG$5:$CQ$110,AA$3-6,$G133)</f>
        <v>B00000</v>
      </c>
      <c r="AB133" s="280" t="str" cm="1">
        <f t="array" aca="1" ref="AB133" ca="1">INDEX(コード化!$CG$5:$CQ$110,AB$3-6,$G133)</f>
        <v>B00000</v>
      </c>
      <c r="AC133" s="280" t="str" cm="1">
        <f t="array" aca="1" ref="AC133" ca="1">INDEX(コード化!$CG$5:$CQ$110,AC$3-6,$G133)</f>
        <v>B00000</v>
      </c>
      <c r="AD133" s="280" t="str" cm="1">
        <f t="array" aca="1" ref="AD133" ca="1">INDEX(コード化!$CG$5:$CQ$110,AD$3-6,$G133)</f>
        <v>B00000</v>
      </c>
      <c r="AE133" s="280" t="str" cm="1">
        <f t="array" aca="1" ref="AE133" ca="1">INDEX(コード化!$CG$5:$CQ$110,AE$3-6,$G133)</f>
        <v>B00000</v>
      </c>
      <c r="AF133" s="280" t="str" cm="1">
        <f t="array" aca="1" ref="AF133" ca="1">INDEX(コード化!$CG$5:$CQ$110,AF$3-6,$G133)</f>
        <v>B00000</v>
      </c>
      <c r="AG133" s="280" t="str" cm="1">
        <f t="array" aca="1" ref="AG133" ca="1">INDEX(コード化!$CG$5:$CQ$110,AG$3-6,$G133)</f>
        <v>B00000</v>
      </c>
      <c r="AH133" s="280" t="str" cm="1">
        <f t="array" aca="1" ref="AH133" ca="1">INDEX(コード化!$CG$5:$CQ$110,AH$3-6,$G133)</f>
        <v>B00000</v>
      </c>
      <c r="AI133" s="280" t="str" cm="1">
        <f t="array" aca="1" ref="AI133" ca="1">INDEX(コード化!$CG$5:$CQ$110,AI$3-6,$G133)</f>
        <v>B00000</v>
      </c>
      <c r="AJ133" s="280" t="str" cm="1">
        <f t="array" aca="1" ref="AJ133" ca="1">INDEX(コード化!$CG$5:$CQ$110,AJ$3-6,$G133)</f>
        <v>B00000</v>
      </c>
      <c r="AK133" s="280" t="str" cm="1">
        <f t="array" aca="1" ref="AK133" ca="1">INDEX(コード化!$CG$5:$CQ$110,AK$3-6,$G133)</f>
        <v>B00000</v>
      </c>
      <c r="AL133" s="280" t="str" cm="1">
        <f t="array" aca="1" ref="AL133" ca="1">INDEX(コード化!$CG$5:$CQ$110,AL$3-6,$G133)</f>
        <v>B00000</v>
      </c>
      <c r="AM133" s="280" t="str" cm="1">
        <f t="array" aca="1" ref="AM133" ca="1">INDEX(コード化!$CG$5:$CQ$110,AM$3-6,$G133)</f>
        <v>B00000</v>
      </c>
      <c r="AN133" s="280" t="str" cm="1">
        <f t="array" aca="1" ref="AN133" ca="1">INDEX(コード化!$CG$5:$CQ$110,AN$3-6,$G133)</f>
        <v>B00000</v>
      </c>
      <c r="AO133" s="280" t="str" cm="1">
        <f t="array" aca="1" ref="AO133" ca="1">INDEX(コード化!$CG$5:$CQ$110,AO$3-6,$G133)</f>
        <v>B00000</v>
      </c>
      <c r="AP133" s="280" t="str" cm="1">
        <f t="array" aca="1" ref="AP133" ca="1">INDEX(コード化!$CG$5:$CQ$110,AP$3-6,$G133)</f>
        <v>B00000</v>
      </c>
      <c r="AQ133" s="280" t="str" cm="1">
        <f t="array" aca="1" ref="AQ133" ca="1">INDEX(コード化!$CG$5:$CQ$110,AQ$3-6,$G133)</f>
        <v>B00000</v>
      </c>
      <c r="AR133" s="280" t="str" cm="1">
        <f t="array" aca="1" ref="AR133" ca="1">INDEX(コード化!$CG$5:$CQ$110,AR$3-6,$G133)</f>
        <v>B00000</v>
      </c>
      <c r="AS133" s="280" t="str" cm="1">
        <f t="array" aca="1" ref="AS133" ca="1">INDEX(コード化!$CG$5:$CQ$110,AS$3-6,$G133)</f>
        <v>B00000</v>
      </c>
      <c r="AT133" s="280" t="str" cm="1">
        <f t="array" aca="1" ref="AT133" ca="1">INDEX(コード化!$CG$5:$CQ$110,AT$3-6,$G133)</f>
        <v>B00000</v>
      </c>
      <c r="AU133" s="280" t="str" cm="1">
        <f t="array" aca="1" ref="AU133" ca="1">INDEX(コード化!$CG$5:$CQ$110,AU$3-6,$G133)</f>
        <v>B00000</v>
      </c>
      <c r="AV133" s="280" t="str" cm="1">
        <f t="array" aca="1" ref="AV133" ca="1">INDEX(コード化!$CG$5:$CQ$110,AV$3-6,$G133)</f>
        <v>B00000</v>
      </c>
      <c r="AW133" s="280" t="str" cm="1">
        <f t="array" aca="1" ref="AW133" ca="1">INDEX(コード化!$CG$5:$CQ$110,AW$3-6,$G133)</f>
        <v>B00000</v>
      </c>
      <c r="AX133" s="280" t="str" cm="1">
        <f t="array" aca="1" ref="AX133" ca="1">INDEX(コード化!$CG$5:$CQ$110,AX$3-6,$G133)</f>
        <v>B00000</v>
      </c>
      <c r="AY133" s="280" t="str" cm="1">
        <f t="array" aca="1" ref="AY133" ca="1">INDEX(コード化!$CG$5:$CQ$110,AY$3-6,$G133)</f>
        <v>B00000</v>
      </c>
      <c r="AZ133" s="280" t="str" cm="1">
        <f t="array" aca="1" ref="AZ133" ca="1">INDEX(コード化!$CG$5:$CQ$110,AZ$3-6,$G133)</f>
        <v>B00000</v>
      </c>
      <c r="BA133" s="280" t="str" cm="1">
        <f t="array" aca="1" ref="BA133" ca="1">INDEX(コード化!$CG$5:$CQ$110,BA$3-6,$G133)</f>
        <v>B00000</v>
      </c>
      <c r="BB133" s="280" t="str" cm="1">
        <f t="array" aca="1" ref="BB133" ca="1">INDEX(コード化!$CG$5:$CQ$110,BB$3-6,$G133)</f>
        <v>B00000</v>
      </c>
      <c r="BC133" s="280" t="str" cm="1">
        <f t="array" aca="1" ref="BC133" ca="1">INDEX(コード化!$CG$5:$CQ$110,BC$3-6,$G133)</f>
        <v>B00000</v>
      </c>
      <c r="BD133" s="280" t="str" cm="1">
        <f t="array" aca="1" ref="BD133" ca="1">INDEX(コード化!$CG$5:$CQ$110,BD$3-6,$G133)</f>
        <v>B00000</v>
      </c>
      <c r="BE133" s="280" t="str" cm="1">
        <f t="array" aca="1" ref="BE133" ca="1">INDEX(コード化!$CG$5:$CQ$110,BE$3-6,$G133)</f>
        <v>B00000</v>
      </c>
      <c r="BF133" s="280" t="str" cm="1">
        <f t="array" aca="1" ref="BF133" ca="1">INDEX(コード化!$CG$5:$CQ$110,BF$3-6,$G133)</f>
        <v>B00000</v>
      </c>
      <c r="BG133" s="280" t="str" cm="1">
        <f t="array" aca="1" ref="BG133" ca="1">INDEX(コード化!$CG$5:$CQ$110,BG$3-6,$G133)</f>
        <v>B00000</v>
      </c>
      <c r="BH133" s="280" t="str" cm="1">
        <f t="array" aca="1" ref="BH133" ca="1">INDEX(コード化!$CG$5:$CQ$110,BH$3-6,$G133)</f>
        <v>B00000</v>
      </c>
      <c r="BI133" s="280" t="str" cm="1">
        <f t="array" aca="1" ref="BI133" ca="1">INDEX(コード化!$CG$5:$CQ$110,BI$3-6,$G133)</f>
        <v>B00000</v>
      </c>
      <c r="BJ133" s="280" t="str" cm="1">
        <f t="array" aca="1" ref="BJ133" ca="1">INDEX(コード化!$CG$5:$CQ$110,BJ$3-6,$G133)</f>
        <v>B00000</v>
      </c>
      <c r="BK133" s="280" t="str" cm="1">
        <f t="array" aca="1" ref="BK133" ca="1">INDEX(コード化!$CG$5:$CQ$110,BK$3-6,$G133)</f>
        <v>B00000</v>
      </c>
      <c r="BL133" s="280" t="str" cm="1">
        <f t="array" aca="1" ref="BL133" ca="1">INDEX(コード化!$CG$5:$CQ$110,BL$3-6,$G133)</f>
        <v>B00000</v>
      </c>
      <c r="BM133" s="280" t="str" cm="1">
        <f t="array" aca="1" ref="BM133" ca="1">INDEX(コード化!$CG$5:$CQ$110,BM$3-6,$G133)</f>
        <v>B00000</v>
      </c>
      <c r="BN133" s="280" t="str" cm="1">
        <f t="array" aca="1" ref="BN133" ca="1">INDEX(コード化!$CG$5:$CQ$110,BN$3-6,$G133)</f>
        <v>B00000</v>
      </c>
      <c r="BO133" s="280" t="str" cm="1">
        <f t="array" aca="1" ref="BO133" ca="1">INDEX(コード化!$CG$5:$CQ$110,BO$3-6,$G133)</f>
        <v>B00000</v>
      </c>
      <c r="BP133" s="280" t="str" cm="1">
        <f t="array" aca="1" ref="BP133" ca="1">INDEX(コード化!$CG$5:$CQ$110,BP$3-6,$G133)</f>
        <v>B00000</v>
      </c>
      <c r="BQ133" s="280" t="str" cm="1">
        <f t="array" aca="1" ref="BQ133" ca="1">INDEX(コード化!$CG$5:$CQ$110,BQ$3-6,$G133)</f>
        <v>B00000</v>
      </c>
      <c r="BR133" s="280" t="str" cm="1">
        <f t="array" aca="1" ref="BR133" ca="1">INDEX(コード化!$CG$5:$CQ$110,BR$3-6,$G133)</f>
        <v>B00000</v>
      </c>
      <c r="BS133" s="280" t="str" cm="1">
        <f t="array" aca="1" ref="BS133" ca="1">INDEX(コード化!$CG$5:$CQ$110,BS$3-6,$G133)</f>
        <v>B00000</v>
      </c>
      <c r="BT133" s="280" t="str" cm="1">
        <f t="array" aca="1" ref="BT133" ca="1">INDEX(コード化!$CG$5:$CQ$110,BT$3-6,$G133)</f>
        <v>B00000</v>
      </c>
      <c r="BU133" s="280" t="str" cm="1">
        <f t="array" aca="1" ref="BU133" ca="1">INDEX(コード化!$CG$5:$CQ$110,BU$3-6,$G133)</f>
        <v>B00000</v>
      </c>
      <c r="BV133" s="280" t="str" cm="1">
        <f t="array" aca="1" ref="BV133" ca="1">INDEX(コード化!$CG$5:$CQ$110,BV$3-6,$G133)</f>
        <v>B00000</v>
      </c>
      <c r="BW133" s="280" t="str" cm="1">
        <f t="array" aca="1" ref="BW133" ca="1">INDEX(コード化!$CG$5:$CQ$110,BW$3-6,$G133)</f>
        <v>B00000</v>
      </c>
      <c r="BX133" s="280" t="str" cm="1">
        <f t="array" aca="1" ref="BX133" ca="1">INDEX(コード化!$CG$5:$CQ$110,BX$3-6,$G133)</f>
        <v>B00000</v>
      </c>
      <c r="BY133" s="280" t="str" cm="1">
        <f t="array" aca="1" ref="BY133" ca="1">INDEX(コード化!$CG$5:$CQ$110,BY$3-6,$G133)</f>
        <v>B00000</v>
      </c>
      <c r="BZ133" s="280" t="str" cm="1">
        <f t="array" aca="1" ref="BZ133" ca="1">INDEX(コード化!$CG$5:$CQ$110,BZ$3-6,$G133)</f>
        <v>B00000</v>
      </c>
      <c r="CA133" s="280" t="str" cm="1">
        <f t="array" aca="1" ref="CA133" ca="1">INDEX(コード化!$CG$5:$CQ$110,CA$3-6,$G133)</f>
        <v>B00000</v>
      </c>
      <c r="CB133" s="280" t="str" cm="1">
        <f t="array" aca="1" ref="CB133" ca="1">INDEX(コード化!$CG$5:$CQ$110,CB$3-6,$G133)</f>
        <v>B00000</v>
      </c>
      <c r="CC133" s="280" t="str" cm="1">
        <f t="array" aca="1" ref="CC133" ca="1">INDEX(コード化!$CG$5:$CQ$110,CC$3-6,$G133)</f>
        <v>B00000</v>
      </c>
      <c r="CD133" s="280" t="str" cm="1">
        <f t="array" aca="1" ref="CD133" ca="1">INDEX(コード化!$CG$5:$CQ$110,CD$3-6,$G133)</f>
        <v>B00000</v>
      </c>
      <c r="CE133" s="280" t="str" cm="1">
        <f t="array" aca="1" ref="CE133" ca="1">INDEX(コード化!$CG$5:$CQ$110,CE$3-6,$G133)</f>
        <v>B00000</v>
      </c>
      <c r="CF133" s="280" t="str" cm="1">
        <f t="array" aca="1" ref="CF133" ca="1">INDEX(コード化!$CG$5:$CQ$110,CF$3-6,$G133)</f>
        <v>B00000</v>
      </c>
      <c r="CG133" s="280" t="str" cm="1">
        <f t="array" aca="1" ref="CG133" ca="1">INDEX(コード化!$CG$5:$CQ$110,CG$3-6,$G133)</f>
        <v>B00000</v>
      </c>
      <c r="CH133" s="280" t="str" cm="1">
        <f t="array" aca="1" ref="CH133" ca="1">INDEX(コード化!$CG$5:$CQ$110,CH$3-6,$G133)</f>
        <v>B00000</v>
      </c>
      <c r="CI133" s="280" t="str" cm="1">
        <f t="array" aca="1" ref="CI133" ca="1">INDEX(コード化!$CG$5:$CQ$110,CI$3-6,$G133)</f>
        <v>B00000</v>
      </c>
      <c r="CJ133" s="280" t="str" cm="1">
        <f t="array" aca="1" ref="CJ133" ca="1">INDEX(コード化!$CG$5:$CQ$110,CJ$3-6,$G133)</f>
        <v>B00000</v>
      </c>
      <c r="CK133" s="280" t="str" cm="1">
        <f t="array" aca="1" ref="CK133" ca="1">INDEX(コード化!$CG$5:$CQ$110,CK$3-6,$G133)</f>
        <v>B00000</v>
      </c>
      <c r="CL133" s="280" t="str" cm="1">
        <f t="array" aca="1" ref="CL133" ca="1">INDEX(コード化!$CG$5:$CQ$110,CL$3-6,$G133)</f>
        <v>B00000</v>
      </c>
      <c r="CM133" s="280" t="str" cm="1">
        <f t="array" aca="1" ref="CM133" ca="1">INDEX(コード化!$CG$5:$CQ$110,CM$3-6,$G133)</f>
        <v>B00000</v>
      </c>
      <c r="CN133" s="280" t="str" cm="1">
        <f t="array" aca="1" ref="CN133" ca="1">INDEX(コード化!$CG$5:$CQ$110,CN$3-6,$G133)</f>
        <v>B00000</v>
      </c>
      <c r="CO133" s="280" t="str" cm="1">
        <f t="array" aca="1" ref="CO133" ca="1">INDEX(コード化!$CG$5:$CQ$110,CO$3-6,$G133)</f>
        <v>B00000</v>
      </c>
      <c r="CP133" s="280" t="str" cm="1">
        <f t="array" aca="1" ref="CP133" ca="1">INDEX(コード化!$CG$5:$CQ$110,CP$3-6,$G133)</f>
        <v>B00000</v>
      </c>
      <c r="CQ133" s="280" t="str" cm="1">
        <f t="array" aca="1" ref="CQ133" ca="1">INDEX(コード化!$CG$5:$CQ$110,CQ$3-6,$G133)</f>
        <v>B00000</v>
      </c>
      <c r="CR133" s="280" t="str" cm="1">
        <f t="array" aca="1" ref="CR133" ca="1">INDEX(コード化!$CG$5:$CQ$110,CR$3-6,$G133)</f>
        <v>B00000</v>
      </c>
      <c r="CS133" s="280" t="str" cm="1">
        <f t="array" aca="1" ref="CS133" ca="1">INDEX(コード化!$CG$5:$CQ$110,CS$3-6,$G133)</f>
        <v>B00000</v>
      </c>
      <c r="CT133" s="280" t="str" cm="1">
        <f t="array" aca="1" ref="CT133" ca="1">INDEX(コード化!$CG$5:$CQ$110,CT$3-6,$G133)</f>
        <v>B00000</v>
      </c>
      <c r="CU133" s="280" t="str" cm="1">
        <f t="array" aca="1" ref="CU133" ca="1">INDEX(コード化!$CG$5:$CQ$110,CU$3-6,$G133)</f>
        <v>B00000</v>
      </c>
      <c r="CV133" s="280" t="str" cm="1">
        <f t="array" aca="1" ref="CV133" ca="1">INDEX(コード化!$CG$5:$CQ$110,CV$3-6,$G133)</f>
        <v>B00000</v>
      </c>
      <c r="CW133" s="280" t="str" cm="1">
        <f t="array" aca="1" ref="CW133" ca="1">INDEX(コード化!$CG$5:$CQ$110,CW$3-6,$G133)</f>
        <v>B00000</v>
      </c>
      <c r="CX133" s="280" t="str" cm="1">
        <f t="array" aca="1" ref="CX133" ca="1">INDEX(コード化!$CG$5:$CQ$110,CX$3-6,$G133)</f>
        <v>B00000</v>
      </c>
      <c r="CY133" s="280" t="str" cm="1">
        <f t="array" aca="1" ref="CY133" ca="1">INDEX(コード化!$CG$5:$CQ$110,CY$3-6,$G133)</f>
        <v>B00000</v>
      </c>
      <c r="CZ133" s="280" t="str" cm="1">
        <f t="array" aca="1" ref="CZ133" ca="1">INDEX(コード化!$CG$5:$CQ$110,CZ$3-6,$G133)</f>
        <v>B00000</v>
      </c>
      <c r="DA133" s="280" t="str" cm="1">
        <f t="array" aca="1" ref="DA133" ca="1">INDEX(コード化!$CG$5:$CQ$110,DA$3-6,$G133)</f>
        <v>B00000</v>
      </c>
      <c r="DB133" s="280" t="str" cm="1">
        <f t="array" aca="1" ref="DB133" ca="1">INDEX(コード化!$CG$5:$CQ$110,DB$3-6,$G133)</f>
        <v>B00000</v>
      </c>
      <c r="DC133" s="280" t="str" cm="1">
        <f t="array" aca="1" ref="DC133" ca="1">INDEX(コード化!$CG$5:$CQ$110,DC$3-6,$G133)</f>
        <v>B00000</v>
      </c>
      <c r="DD133" s="280" t="str" cm="1">
        <f t="array" aca="1" ref="DD133" ca="1">INDEX(コード化!$CG$5:$CQ$110,DD$3-6,$G133)</f>
        <v>B00000</v>
      </c>
      <c r="DE133" s="280" t="str" cm="1">
        <f t="array" aca="1" ref="DE133" ca="1">INDEX(コード化!$CG$5:$CQ$110,DE$3-6,$G133)</f>
        <v>B00000</v>
      </c>
      <c r="DF133" s="280" t="str" cm="1">
        <f t="array" aca="1" ref="DF133" ca="1">INDEX(コード化!$CG$5:$CQ$110,DF$3-6,$G133)</f>
        <v>B00000</v>
      </c>
      <c r="DG133" s="280" t="str" cm="1">
        <f t="array" aca="1" ref="DG133" ca="1">INDEX(コード化!$CG$5:$CQ$110,DG$3-6,$G133)</f>
        <v>B00000</v>
      </c>
      <c r="DH133" s="280" t="str" cm="1">
        <f t="array" aca="1" ref="DH133" ca="1">INDEX(コード化!$CG$5:$CQ$110,DH$3-6,$G133)</f>
        <v>B00000</v>
      </c>
      <c r="DI133" s="280" t="str" cm="1">
        <f t="array" aca="1" ref="DI133" ca="1">INDEX(コード化!$CG$5:$CQ$110,DI$3-6,$G133)</f>
        <v>B00000</v>
      </c>
      <c r="DK133" s="80">
        <f t="shared" ref="DK133:FV133" si="118">IF(AND(MID(H133,5,1)="8",OR(MID(H133,4,1)="1",MID(H133,4,1)="2",MID(H133,4,1)="3"),OR(MID(H133,6,1)="1",MID(H133,6,1)="2")),1,0)</f>
        <v>0</v>
      </c>
      <c r="DL133" s="80">
        <f t="shared" si="118"/>
        <v>0</v>
      </c>
      <c r="DM133" s="80">
        <f t="shared" si="118"/>
        <v>0</v>
      </c>
      <c r="DN133" s="80">
        <f t="shared" si="118"/>
        <v>0</v>
      </c>
      <c r="DO133" s="80">
        <f t="shared" si="118"/>
        <v>0</v>
      </c>
      <c r="DP133" s="80">
        <f t="shared" si="118"/>
        <v>0</v>
      </c>
      <c r="DQ133" s="80">
        <f t="shared" ca="1" si="118"/>
        <v>0</v>
      </c>
      <c r="DR133" s="80">
        <f t="shared" ca="1" si="118"/>
        <v>0</v>
      </c>
      <c r="DS133" s="80">
        <f t="shared" ca="1" si="118"/>
        <v>0</v>
      </c>
      <c r="DT133" s="80">
        <f t="shared" ca="1" si="118"/>
        <v>0</v>
      </c>
      <c r="DU133" s="80">
        <f t="shared" ca="1" si="118"/>
        <v>0</v>
      </c>
      <c r="DV133" s="80">
        <f t="shared" ca="1" si="118"/>
        <v>0</v>
      </c>
      <c r="DW133" s="80">
        <f t="shared" ca="1" si="118"/>
        <v>0</v>
      </c>
      <c r="DX133" s="80">
        <f t="shared" ca="1" si="118"/>
        <v>0</v>
      </c>
      <c r="DY133" s="80">
        <f t="shared" ca="1" si="118"/>
        <v>0</v>
      </c>
      <c r="DZ133" s="80">
        <f t="shared" ca="1" si="118"/>
        <v>0</v>
      </c>
      <c r="EA133" s="80">
        <f t="shared" ca="1" si="118"/>
        <v>0</v>
      </c>
      <c r="EB133" s="80">
        <f t="shared" ca="1" si="118"/>
        <v>0</v>
      </c>
      <c r="EC133" s="80">
        <f t="shared" ca="1" si="118"/>
        <v>0</v>
      </c>
      <c r="ED133" s="80">
        <f t="shared" ca="1" si="118"/>
        <v>0</v>
      </c>
      <c r="EE133" s="80">
        <f t="shared" ca="1" si="118"/>
        <v>0</v>
      </c>
      <c r="EF133" s="80">
        <f t="shared" ca="1" si="118"/>
        <v>0</v>
      </c>
      <c r="EG133" s="80">
        <f t="shared" ca="1" si="118"/>
        <v>0</v>
      </c>
      <c r="EH133" s="80">
        <f t="shared" ca="1" si="118"/>
        <v>0</v>
      </c>
      <c r="EI133" s="80">
        <f t="shared" ca="1" si="118"/>
        <v>0</v>
      </c>
      <c r="EJ133" s="80">
        <f t="shared" ca="1" si="118"/>
        <v>0</v>
      </c>
      <c r="EK133" s="80">
        <f t="shared" ca="1" si="118"/>
        <v>0</v>
      </c>
      <c r="EL133" s="80">
        <f t="shared" ca="1" si="118"/>
        <v>0</v>
      </c>
      <c r="EM133" s="80">
        <f t="shared" ca="1" si="118"/>
        <v>0</v>
      </c>
      <c r="EN133" s="80">
        <f t="shared" ca="1" si="118"/>
        <v>0</v>
      </c>
      <c r="EO133" s="80">
        <f t="shared" ca="1" si="118"/>
        <v>0</v>
      </c>
      <c r="EP133" s="80">
        <f t="shared" ca="1" si="118"/>
        <v>0</v>
      </c>
      <c r="EQ133" s="80">
        <f t="shared" ca="1" si="118"/>
        <v>0</v>
      </c>
      <c r="ER133" s="80">
        <f t="shared" ca="1" si="118"/>
        <v>0</v>
      </c>
      <c r="ES133" s="80">
        <f t="shared" ca="1" si="118"/>
        <v>0</v>
      </c>
      <c r="ET133" s="80">
        <f t="shared" ca="1" si="118"/>
        <v>0</v>
      </c>
      <c r="EU133" s="80">
        <f t="shared" ca="1" si="118"/>
        <v>0</v>
      </c>
      <c r="EV133" s="80">
        <f t="shared" ca="1" si="118"/>
        <v>0</v>
      </c>
      <c r="EW133" s="80">
        <f t="shared" ca="1" si="118"/>
        <v>0</v>
      </c>
      <c r="EX133" s="80">
        <f t="shared" ca="1" si="118"/>
        <v>0</v>
      </c>
      <c r="EY133" s="80">
        <f t="shared" ca="1" si="118"/>
        <v>0</v>
      </c>
      <c r="EZ133" s="80">
        <f t="shared" ca="1" si="118"/>
        <v>0</v>
      </c>
      <c r="FA133" s="80">
        <f t="shared" ca="1" si="118"/>
        <v>0</v>
      </c>
      <c r="FB133" s="80">
        <f t="shared" ca="1" si="118"/>
        <v>0</v>
      </c>
      <c r="FC133" s="80">
        <f t="shared" ca="1" si="118"/>
        <v>0</v>
      </c>
      <c r="FD133" s="80">
        <f t="shared" ca="1" si="118"/>
        <v>0</v>
      </c>
      <c r="FE133" s="80">
        <f t="shared" ca="1" si="118"/>
        <v>0</v>
      </c>
      <c r="FF133" s="80">
        <f t="shared" ca="1" si="118"/>
        <v>0</v>
      </c>
      <c r="FG133" s="80">
        <f t="shared" ca="1" si="118"/>
        <v>0</v>
      </c>
      <c r="FH133" s="80">
        <f t="shared" ca="1" si="118"/>
        <v>0</v>
      </c>
      <c r="FI133" s="80">
        <f t="shared" ca="1" si="118"/>
        <v>0</v>
      </c>
      <c r="FJ133" s="80">
        <f t="shared" ca="1" si="118"/>
        <v>0</v>
      </c>
      <c r="FK133" s="80">
        <f t="shared" ca="1" si="118"/>
        <v>0</v>
      </c>
      <c r="FL133" s="80">
        <f t="shared" ca="1" si="118"/>
        <v>0</v>
      </c>
      <c r="FM133" s="80">
        <f t="shared" ca="1" si="118"/>
        <v>0</v>
      </c>
      <c r="FN133" s="80">
        <f t="shared" ca="1" si="118"/>
        <v>0</v>
      </c>
      <c r="FO133" s="80">
        <f t="shared" ca="1" si="118"/>
        <v>0</v>
      </c>
      <c r="FP133" s="80">
        <f t="shared" ca="1" si="118"/>
        <v>0</v>
      </c>
      <c r="FQ133" s="80">
        <f t="shared" ca="1" si="118"/>
        <v>0</v>
      </c>
      <c r="FR133" s="80">
        <f t="shared" ca="1" si="118"/>
        <v>0</v>
      </c>
      <c r="FS133" s="80">
        <f t="shared" ca="1" si="118"/>
        <v>0</v>
      </c>
      <c r="FT133" s="80">
        <f t="shared" ca="1" si="118"/>
        <v>0</v>
      </c>
      <c r="FU133" s="80">
        <f t="shared" ca="1" si="118"/>
        <v>0</v>
      </c>
      <c r="FV133" s="80">
        <f t="shared" ca="1" si="118"/>
        <v>0</v>
      </c>
      <c r="FW133" s="80">
        <f t="shared" ref="FW133:HL133" ca="1" si="119">IF(AND(MID(BT133,5,1)="8",OR(MID(BT133,4,1)="1",MID(BT133,4,1)="2",MID(BT133,4,1)="3"),OR(MID(BT133,6,1)="1",MID(BT133,6,1)="2")),1,0)</f>
        <v>0</v>
      </c>
      <c r="FX133" s="80">
        <f t="shared" ca="1" si="119"/>
        <v>0</v>
      </c>
      <c r="FY133" s="80">
        <f t="shared" ca="1" si="119"/>
        <v>0</v>
      </c>
      <c r="FZ133" s="80">
        <f t="shared" ca="1" si="119"/>
        <v>0</v>
      </c>
      <c r="GA133" s="80">
        <f t="shared" ca="1" si="119"/>
        <v>0</v>
      </c>
      <c r="GB133" s="80">
        <f t="shared" ca="1" si="119"/>
        <v>0</v>
      </c>
      <c r="GC133" s="80">
        <f t="shared" ca="1" si="119"/>
        <v>0</v>
      </c>
      <c r="GD133" s="80">
        <f t="shared" ca="1" si="119"/>
        <v>0</v>
      </c>
      <c r="GE133" s="80">
        <f t="shared" ca="1" si="119"/>
        <v>0</v>
      </c>
      <c r="GF133" s="80">
        <f t="shared" ca="1" si="119"/>
        <v>0</v>
      </c>
      <c r="GG133" s="80">
        <f t="shared" ca="1" si="119"/>
        <v>0</v>
      </c>
      <c r="GH133" s="80">
        <f t="shared" ca="1" si="119"/>
        <v>0</v>
      </c>
      <c r="GI133" s="80">
        <f t="shared" ca="1" si="119"/>
        <v>0</v>
      </c>
      <c r="GJ133" s="80">
        <f t="shared" ca="1" si="119"/>
        <v>0</v>
      </c>
      <c r="GK133" s="80">
        <f t="shared" ca="1" si="119"/>
        <v>0</v>
      </c>
      <c r="GL133" s="80">
        <f t="shared" ca="1" si="119"/>
        <v>0</v>
      </c>
      <c r="GM133" s="80">
        <f t="shared" ca="1" si="119"/>
        <v>0</v>
      </c>
      <c r="GN133" s="80">
        <f t="shared" ca="1" si="119"/>
        <v>0</v>
      </c>
      <c r="GO133" s="80">
        <f t="shared" ca="1" si="119"/>
        <v>0</v>
      </c>
      <c r="GP133" s="80">
        <f t="shared" ca="1" si="119"/>
        <v>0</v>
      </c>
      <c r="GQ133" s="80">
        <f t="shared" ca="1" si="119"/>
        <v>0</v>
      </c>
      <c r="GR133" s="80">
        <f t="shared" ca="1" si="119"/>
        <v>0</v>
      </c>
      <c r="GS133" s="80">
        <f t="shared" ca="1" si="119"/>
        <v>0</v>
      </c>
      <c r="GT133" s="80">
        <f t="shared" ca="1" si="119"/>
        <v>0</v>
      </c>
      <c r="GU133" s="80">
        <f t="shared" ca="1" si="119"/>
        <v>0</v>
      </c>
      <c r="GV133" s="80">
        <f t="shared" ca="1" si="119"/>
        <v>0</v>
      </c>
      <c r="GW133" s="80">
        <f t="shared" ca="1" si="119"/>
        <v>0</v>
      </c>
      <c r="GX133" s="80">
        <f t="shared" ca="1" si="119"/>
        <v>0</v>
      </c>
      <c r="GY133" s="80">
        <f t="shared" ca="1" si="119"/>
        <v>0</v>
      </c>
      <c r="GZ133" s="80">
        <f t="shared" ca="1" si="119"/>
        <v>0</v>
      </c>
      <c r="HA133" s="80">
        <f t="shared" ca="1" si="119"/>
        <v>0</v>
      </c>
      <c r="HB133" s="80">
        <f t="shared" ca="1" si="119"/>
        <v>0</v>
      </c>
      <c r="HC133" s="80">
        <f t="shared" ca="1" si="119"/>
        <v>0</v>
      </c>
      <c r="HD133" s="80">
        <f t="shared" ca="1" si="119"/>
        <v>0</v>
      </c>
      <c r="HE133" s="80">
        <f t="shared" ca="1" si="119"/>
        <v>0</v>
      </c>
      <c r="HF133" s="80">
        <f t="shared" ca="1" si="119"/>
        <v>0</v>
      </c>
      <c r="HG133" s="80">
        <f t="shared" ca="1" si="119"/>
        <v>0</v>
      </c>
      <c r="HH133" s="80">
        <f t="shared" ca="1" si="119"/>
        <v>0</v>
      </c>
      <c r="HI133" s="80">
        <f t="shared" ca="1" si="119"/>
        <v>0</v>
      </c>
      <c r="HJ133" s="80">
        <f t="shared" ca="1" si="119"/>
        <v>0</v>
      </c>
      <c r="HK133" s="80">
        <f t="shared" ca="1" si="119"/>
        <v>0</v>
      </c>
      <c r="HL133" s="80">
        <f t="shared" ca="1" si="119"/>
        <v>0</v>
      </c>
    </row>
    <row r="134" spans="1:220" s="80" customFormat="1" ht="52" x14ac:dyDescent="0.2">
      <c r="A134" s="268">
        <v>135</v>
      </c>
      <c r="B134" s="269" t="s">
        <v>2458</v>
      </c>
      <c r="C134" s="269" t="s">
        <v>2558</v>
      </c>
      <c r="D134" s="271" t="str">
        <f ca="1">"住宅２、３のシートにおいて、"&amp;コード化!$BR$117&amp;"件の増築工事が記載されておりますが、
住宅１のシートの「Ⅱ住宅にかかる元請受注高」の
「①増築工事」の件数・金額より多くなっておりますので、
どちらか正しい情報に合わせて修正していただくようお願いいたします。"</f>
        <v>住宅２、３のシートにおいて、0件の増築工事が記載されておりますが、
住宅１のシートの「Ⅱ住宅にかかる元請受注高」の
「①増築工事」の件数・金額より多くなっておりますので、
どちらか正しい情報に合わせて修正していただくようお願いいたします。</v>
      </c>
      <c r="E134" s="250"/>
      <c r="G134" s="80">
        <v>12</v>
      </c>
      <c r="H134" s="280" t="str" cm="1">
        <f t="array" aca="1" ref="H134" ca="1">INDEX(コード化!$CG$5:$CS$5,H$3-6,$G134)</f>
        <v>C00000000</v>
      </c>
      <c r="DK134" s="80">
        <f ca="1">IF(AND(MID(H134,2,1)="1",MID(H134,6,1)="1"),1,0)</f>
        <v>0</v>
      </c>
    </row>
    <row r="135" spans="1:220" s="80" customFormat="1" ht="52" x14ac:dyDescent="0.2">
      <c r="A135" s="268">
        <v>135</v>
      </c>
      <c r="B135" s="269" t="s">
        <v>2458</v>
      </c>
      <c r="C135" s="269" t="s">
        <v>2559</v>
      </c>
      <c r="D135" s="271" t="str">
        <f ca="1">"住宅２、３のシートにおいて、"&amp;コード化!$BR$117&amp;"件の増築工事が記載されておりますが、
住宅１のシートの「Ⅱ住宅にかかる元請受注高」の
「①増築工事」の件数より多くなっておりますので、
どちらか正しい情報に合わせて修正していただくようお願いいたします。"</f>
        <v>住宅２、３のシートにおいて、0件の増築工事が記載されておりますが、
住宅１のシートの「Ⅱ住宅にかかる元請受注高」の
「①増築工事」の件数より多くなっておりますので、
どちらか正しい情報に合わせて修正していただくようお願いいたします。</v>
      </c>
      <c r="E135" s="250"/>
      <c r="G135" s="80">
        <v>12</v>
      </c>
      <c r="H135" s="280" t="str" cm="1">
        <f t="array" aca="1" ref="H135" ca="1">INDEX(コード化!$CG$5:$CS$5,H$3-6,$G135)</f>
        <v>C00000000</v>
      </c>
      <c r="DK135" s="80">
        <f ca="1">IF(AND(MID(H135,2,1)="1",MID(H135,6,1)="0"),1,0)</f>
        <v>0</v>
      </c>
    </row>
    <row r="136" spans="1:220" s="80" customFormat="1" ht="52" x14ac:dyDescent="0.2">
      <c r="A136" s="268">
        <v>135</v>
      </c>
      <c r="B136" s="269" t="s">
        <v>2458</v>
      </c>
      <c r="C136" s="269" t="s">
        <v>2560</v>
      </c>
      <c r="D136" s="271" t="str">
        <f ca="1">"住宅２、３のシートにおいて、"&amp;コード化!$BR$117&amp;"件の増築工事が記載されておりますが、
住宅１のシートの「Ⅱ住宅にかかる元請受注高」の
「①増築工事」の金額より合計金額が多くなっておりますので、
どちらか正しい情報に合わせて修正していただくようお願いいたします。"</f>
        <v>住宅２、３のシートにおいて、0件の増築工事が記載されておりますが、
住宅１のシートの「Ⅱ住宅にかかる元請受注高」の
「①増築工事」の金額より合計金額が多くなっておりますので、
どちらか正しい情報に合わせて修正していただくようお願いいたします。</v>
      </c>
      <c r="E136" s="250"/>
      <c r="G136" s="80">
        <v>12</v>
      </c>
      <c r="H136" s="280" t="str" cm="1">
        <f t="array" aca="1" ref="H136" ca="1">INDEX(コード化!$CG$5:$CS$5,H$3-6,$G136)</f>
        <v>C00000000</v>
      </c>
      <c r="DK136" s="80">
        <f ca="1">IF(AND(MID(H136,2,1)="0",MID(H136,6,1)="1"),1,0)</f>
        <v>0</v>
      </c>
    </row>
    <row r="137" spans="1:220" s="80" customFormat="1" ht="52" x14ac:dyDescent="0.2">
      <c r="A137" s="268">
        <v>136</v>
      </c>
      <c r="B137" s="269" t="s">
        <v>2458</v>
      </c>
      <c r="C137" s="269" t="s">
        <v>2463</v>
      </c>
      <c r="D137" s="270" t="s">
        <v>2561</v>
      </c>
      <c r="E137" s="250"/>
      <c r="G137" s="80">
        <v>13</v>
      </c>
      <c r="H137" s="280" t="str" cm="1">
        <f t="array" aca="1" ref="H137" ca="1">INDEX(コード化!$CG$5:$CS$5,H$3-6,$G137)</f>
        <v>D0000</v>
      </c>
      <c r="DK137" s="80">
        <f ca="1">IF(MID(H137,2,1)="1",1,0)</f>
        <v>0</v>
      </c>
    </row>
    <row r="138" spans="1:220" s="80" customFormat="1" ht="52" x14ac:dyDescent="0.2">
      <c r="A138" s="268">
        <v>138</v>
      </c>
      <c r="B138" s="269" t="s">
        <v>2458</v>
      </c>
      <c r="C138" s="269" t="s">
        <v>2558</v>
      </c>
      <c r="D138" s="271" t="str">
        <f ca="1">"住宅２、３のシートにおいて、"&amp;コード化!$BS$117&amp;"件の一部改築工事が記載されておりますが、
住宅１のシートの「Ⅱ住宅にかかる元請受注高」の
「②一部改築工事」の件数・金額より多くなっておりますので、
どちらか正しい情報に合わせて修正していただくようお願いいたします。"</f>
        <v>住宅２、３のシートにおいて、0件の一部改築工事が記載されておりますが、
住宅１のシートの「Ⅱ住宅にかかる元請受注高」の
「②一部改築工事」の件数・金額より多くなっておりますので、
どちらか正しい情報に合わせて修正していただくようお願いいたします。</v>
      </c>
      <c r="E138" s="250"/>
      <c r="G138" s="80">
        <v>12</v>
      </c>
      <c r="H138" s="280" t="str" cm="1">
        <f t="array" aca="1" ref="H138" ca="1">INDEX(コード化!$CG$5:$CS$5,H$3-6,$G138)</f>
        <v>C00000000</v>
      </c>
      <c r="DK138" s="80">
        <f ca="1">IF(AND(MID(H138,3,1)="1",MID(H138,7,1)="1"),1,0)</f>
        <v>0</v>
      </c>
    </row>
    <row r="139" spans="1:220" s="80" customFormat="1" ht="52" x14ac:dyDescent="0.2">
      <c r="A139" s="268">
        <v>138</v>
      </c>
      <c r="B139" s="269" t="s">
        <v>2458</v>
      </c>
      <c r="C139" s="269" t="s">
        <v>2559</v>
      </c>
      <c r="D139" s="271" t="str">
        <f ca="1">"住宅２、３のシートにおいて、"&amp;コード化!$BS$117&amp;"件の一部改築工事が記載されておりますが、
住宅１のシートの「Ⅱ住宅にかかる元請受注高」の
「②一部改築工事」の件数より多くなっておりますので、
どちらか正しい情報に合わせて修正していただくようお願いいたします。"</f>
        <v>住宅２、３のシートにおいて、0件の一部改築工事が記載されておりますが、
住宅１のシートの「Ⅱ住宅にかかる元請受注高」の
「②一部改築工事」の件数より多くなっておりますので、
どちらか正しい情報に合わせて修正していただくようお願いいたします。</v>
      </c>
      <c r="E139" s="250"/>
      <c r="G139" s="80">
        <v>12</v>
      </c>
      <c r="H139" s="280" t="str" cm="1">
        <f t="array" aca="1" ref="H139" ca="1">INDEX(コード化!$CG$5:$CS$5,H$3-6,$G139)</f>
        <v>C00000000</v>
      </c>
      <c r="DK139" s="80">
        <f ca="1">IF(AND(MID(H139,3,1)="1",MID(H139,7,1)="0"),1,0)</f>
        <v>0</v>
      </c>
    </row>
    <row r="140" spans="1:220" s="80" customFormat="1" ht="52" x14ac:dyDescent="0.2">
      <c r="A140" s="268">
        <v>138</v>
      </c>
      <c r="B140" s="269" t="s">
        <v>2458</v>
      </c>
      <c r="C140" s="269" t="s">
        <v>2560</v>
      </c>
      <c r="D140" s="271" t="str">
        <f ca="1">"住宅２、３のシートにおいて、"&amp;コード化!$BS$117&amp;"件の一部改築工事が記載されておりますが、
住宅１のシートの「Ⅱ住宅にかかる元請受注高」の
「②一部改築工事」の金額より合計金額が多くなっておりますので、
どちらか正しい情報に合わせて修正していただくようお願いいたします。"</f>
        <v>住宅２、３のシートにおいて、0件の一部改築工事が記載されておりますが、
住宅１のシートの「Ⅱ住宅にかかる元請受注高」の
「②一部改築工事」の金額より合計金額が多くなっておりますので、
どちらか正しい情報に合わせて修正していただくようお願いいたします。</v>
      </c>
      <c r="E140" s="250"/>
      <c r="G140" s="80">
        <v>12</v>
      </c>
      <c r="H140" s="280" t="str" cm="1">
        <f t="array" aca="1" ref="H140" ca="1">INDEX(コード化!$CG$5:$CS$5,H$3-6,$G140)</f>
        <v>C00000000</v>
      </c>
      <c r="DK140" s="80">
        <f ca="1">IF(AND(MID(H140,3,1)="0",MID(H140,7,1)="1"),1,0)</f>
        <v>0</v>
      </c>
    </row>
    <row r="141" spans="1:220" s="80" customFormat="1" ht="52" x14ac:dyDescent="0.2">
      <c r="A141" s="268">
        <v>139</v>
      </c>
      <c r="B141" s="269" t="s">
        <v>2458</v>
      </c>
      <c r="C141" s="269" t="s">
        <v>2463</v>
      </c>
      <c r="D141" s="270" t="s">
        <v>2562</v>
      </c>
      <c r="E141" s="250"/>
      <c r="G141" s="80">
        <v>13</v>
      </c>
      <c r="H141" s="280" t="str" cm="1">
        <f t="array" aca="1" ref="H141" ca="1">INDEX(コード化!$CG$5:$CS$5,H$3-6,$G141)</f>
        <v>D0000</v>
      </c>
      <c r="DK141" s="80">
        <f ca="1">IF(MID(H141,3,1)="1",1,0)</f>
        <v>0</v>
      </c>
    </row>
    <row r="142" spans="1:220" s="80" customFormat="1" ht="52" x14ac:dyDescent="0.2">
      <c r="A142" s="268">
        <v>141</v>
      </c>
      <c r="B142" s="269" t="s">
        <v>2458</v>
      </c>
      <c r="C142" s="269" t="s">
        <v>2558</v>
      </c>
      <c r="D142" s="271" t="str">
        <f ca="1">"住宅２、３のシートにおいて、"&amp;コード化!$BT$117&amp;"件の改装・改修工事が記載されておりますが、
住宅１のシートの「Ⅱ住宅にかかる元請受注高」の
「③改装・改修工事」の件数・金額より多くなっておりますので、
どちらか正しい情報に合わせて修正していただくようお願いいたします。"</f>
        <v>住宅２、３のシートにおいて、0件の改装・改修工事が記載されておりますが、
住宅１のシートの「Ⅱ住宅にかかる元請受注高」の
「③改装・改修工事」の件数・金額より多くなっておりますので、
どちらか正しい情報に合わせて修正していただくようお願いいたします。</v>
      </c>
      <c r="E142" s="250"/>
      <c r="G142" s="80">
        <v>12</v>
      </c>
      <c r="H142" s="280" t="str" cm="1">
        <f t="array" aca="1" ref="H142" ca="1">INDEX(コード化!$CG$5:$CS$5,H$3-6,$G142)</f>
        <v>C00000000</v>
      </c>
      <c r="DK142" s="80">
        <f ca="1">IF(AND(MID(H142,4,1)="1",MID(H142,8,1)="1"),1,0)</f>
        <v>0</v>
      </c>
    </row>
    <row r="143" spans="1:220" s="80" customFormat="1" ht="52" x14ac:dyDescent="0.2">
      <c r="A143" s="268">
        <v>141</v>
      </c>
      <c r="B143" s="269" t="s">
        <v>2458</v>
      </c>
      <c r="C143" s="269" t="s">
        <v>2559</v>
      </c>
      <c r="D143" s="271" t="str">
        <f ca="1">"住宅２、３のシートにおいて、"&amp;コード化!$BT$117&amp;"件の改装・改修工事が記載されておりますが、
住宅１のシートの「Ⅱ住宅にかかる元請受注高」の
「③改装・改修工事」の件数より多くなっておりますので、
どちらか正しい情報に合わせて修正していただくようお願いいたします。"</f>
        <v>住宅２、３のシートにおいて、0件の改装・改修工事が記載されておりますが、
住宅１のシートの「Ⅱ住宅にかかる元請受注高」の
「③改装・改修工事」の件数より多くなっておりますので、
どちらか正しい情報に合わせて修正していただくようお願いいたします。</v>
      </c>
      <c r="E143" s="250"/>
      <c r="G143" s="80">
        <v>12</v>
      </c>
      <c r="H143" s="280" t="str" cm="1">
        <f t="array" aca="1" ref="H143" ca="1">INDEX(コード化!$CG$5:$CS$5,H$3-6,$G143)</f>
        <v>C00000000</v>
      </c>
      <c r="DK143" s="80">
        <f ca="1">IF(AND(MID(H143,4,1)="1",MID(H143,8,1)="0"),1,0)</f>
        <v>0</v>
      </c>
    </row>
    <row r="144" spans="1:220" s="80" customFormat="1" ht="52" x14ac:dyDescent="0.2">
      <c r="A144" s="268">
        <v>141</v>
      </c>
      <c r="B144" s="269" t="s">
        <v>2458</v>
      </c>
      <c r="C144" s="269" t="s">
        <v>2560</v>
      </c>
      <c r="D144" s="271" t="str">
        <f ca="1">"住宅２、３のシートにおいて、"&amp;コード化!$BT$117&amp;"件の改装・改修工事が記載されておりますが、
住宅１のシートの「Ⅱ住宅にかかる元請受注高」の
「③改装・改修工事」の金額より合計金額が多くなっておりますので、
どちらか正しい情報に合わせて修正していただくようお願いいたします。"</f>
        <v>住宅２、３のシートにおいて、0件の改装・改修工事が記載されておりますが、
住宅１のシートの「Ⅱ住宅にかかる元請受注高」の
「③改装・改修工事」の金額より合計金額が多くなっておりますので、
どちらか正しい情報に合わせて修正していただくようお願いいたします。</v>
      </c>
      <c r="E144" s="250"/>
      <c r="G144" s="80">
        <v>12</v>
      </c>
      <c r="H144" s="280" t="str" cm="1">
        <f t="array" aca="1" ref="H144" ca="1">INDEX(コード化!$CG$5:$CS$5,H$3-6,$G144)</f>
        <v>C00000000</v>
      </c>
      <c r="DK144" s="80">
        <f ca="1">IF(AND(MID(H144,4,1)="0",MID(H144,8,1)="1"),1,0)</f>
        <v>0</v>
      </c>
    </row>
    <row r="145" spans="1:115" s="80" customFormat="1" ht="52" x14ac:dyDescent="0.2">
      <c r="A145" s="268">
        <v>142</v>
      </c>
      <c r="B145" s="269" t="s">
        <v>2458</v>
      </c>
      <c r="C145" s="269" t="s">
        <v>2463</v>
      </c>
      <c r="D145" s="270" t="s">
        <v>2563</v>
      </c>
      <c r="E145" s="250"/>
      <c r="G145" s="80">
        <v>13</v>
      </c>
      <c r="H145" s="280" t="str" cm="1">
        <f t="array" aca="1" ref="H145" ca="1">INDEX(コード化!$CG$5:$CS$5,H$3-6,$G145)</f>
        <v>D0000</v>
      </c>
      <c r="DK145" s="80">
        <f ca="1">IF(MID(H145,4,1)="1",1,0)</f>
        <v>0</v>
      </c>
    </row>
    <row r="146" spans="1:115" s="80" customFormat="1" ht="52" x14ac:dyDescent="0.2">
      <c r="A146" s="268">
        <v>144</v>
      </c>
      <c r="B146" s="269" t="s">
        <v>2458</v>
      </c>
      <c r="C146" s="269" t="s">
        <v>2558</v>
      </c>
      <c r="D146" s="271" t="str">
        <f ca="1">"住宅２、３のシートにおいて、"&amp;コード化!$BU$117&amp;"件の維持・修理工事が記載されておりますが、
住宅１のシートの「Ⅱ住宅にかかる元請受注高」の
「④維持・修理工事」の件数・金額より多くなっておりますので、
どちらか正しい情報に合わせて修正していただくようお願いいたします。"</f>
        <v>住宅２、３のシートにおいて、0件の維持・修理工事が記載されておりますが、
住宅１のシートの「Ⅱ住宅にかかる元請受注高」の
「④維持・修理工事」の件数・金額より多くなっておりますので、
どちらか正しい情報に合わせて修正していただくようお願いいたします。</v>
      </c>
      <c r="E146" s="250"/>
      <c r="G146" s="80">
        <v>12</v>
      </c>
      <c r="H146" s="280" t="str" cm="1">
        <f t="array" aca="1" ref="H146" ca="1">INDEX(コード化!$CG$5:$CS$5,H$3-6,$G146)</f>
        <v>C00000000</v>
      </c>
      <c r="DK146" s="80">
        <f ca="1">IF(AND(MID(H146,5,1)="1",MID(H146,9,1)="1"),1,0)</f>
        <v>0</v>
      </c>
    </row>
    <row r="147" spans="1:115" s="80" customFormat="1" ht="52" x14ac:dyDescent="0.2">
      <c r="A147" s="272">
        <v>144</v>
      </c>
      <c r="B147" s="273" t="s">
        <v>2458</v>
      </c>
      <c r="C147" s="273" t="s">
        <v>2559</v>
      </c>
      <c r="D147" s="274" t="str">
        <f ca="1">"住宅２、３のシートにおいて、"&amp;コード化!$BU$117&amp;"件の維持・修理工事が記載されておりますが、
住宅１のシートの「Ⅱ住宅にかかる元請受注高」の
「④維持・修理工事」の件数より多くなっておりますので、
どちらか正しい情報に合わせて修正していただくようお願いいたします。"</f>
        <v>住宅２、３のシートにおいて、0件の維持・修理工事が記載されておりますが、
住宅１のシートの「Ⅱ住宅にかかる元請受注高」の
「④維持・修理工事」の件数より多くなっておりますので、
どちらか正しい情報に合わせて修正していただくようお願いいたします。</v>
      </c>
      <c r="E147" s="250"/>
      <c r="G147" s="80">
        <v>12</v>
      </c>
      <c r="H147" s="280" t="str" cm="1">
        <f t="array" aca="1" ref="H147" ca="1">INDEX(コード化!$CG$5:$CS$5,H$3-6,$G147)</f>
        <v>C00000000</v>
      </c>
      <c r="DK147" s="80">
        <f ca="1">IF(AND(MID(H147,5,1)="1",MID(H147,9,1)="0"),1,0)</f>
        <v>0</v>
      </c>
    </row>
    <row r="148" spans="1:115" s="80" customFormat="1" ht="52" x14ac:dyDescent="0.2">
      <c r="A148" s="272">
        <v>144</v>
      </c>
      <c r="B148" s="273" t="s">
        <v>2458</v>
      </c>
      <c r="C148" s="273" t="s">
        <v>2560</v>
      </c>
      <c r="D148" s="274" t="str">
        <f ca="1">"住宅２、３のシートにおいて、"&amp;コード化!$BU$117&amp;"件の維持・修理工事が記載されておりますが、
住宅１のシートの「Ⅱ住宅にかかる元請受注高」の
「④維持・修理工事」の金額より合計金額が多くなっておりますので、
どちらか正しい情報に合わせて修正していただくようお願いいたします。"</f>
        <v>住宅２、３のシートにおいて、0件の維持・修理工事が記載されておりますが、
住宅１のシートの「Ⅱ住宅にかかる元請受注高」の
「④維持・修理工事」の金額より合計金額が多くなっておりますので、
どちらか正しい情報に合わせて修正していただくようお願いいたします。</v>
      </c>
      <c r="E148"/>
      <c r="G148" s="80">
        <v>12</v>
      </c>
      <c r="H148" s="280" t="str" cm="1">
        <f t="array" aca="1" ref="H148" ca="1">INDEX(コード化!$CG$5:$CS$5,H$3-6,$G148)</f>
        <v>C00000000</v>
      </c>
      <c r="DK148" s="80">
        <f ca="1">IF(AND(MID(H148,5,1)="0",MID(H148,9,1)="1"),1,0)</f>
        <v>0</v>
      </c>
    </row>
    <row r="149" spans="1:115" s="80" customFormat="1" ht="52.5" thickBot="1" x14ac:dyDescent="0.25">
      <c r="A149" s="275">
        <v>145</v>
      </c>
      <c r="B149" s="276" t="s">
        <v>2458</v>
      </c>
      <c r="C149" s="276" t="s">
        <v>2463</v>
      </c>
      <c r="D149" s="277" t="s">
        <v>2564</v>
      </c>
      <c r="E149"/>
      <c r="G149" s="80">
        <v>13</v>
      </c>
      <c r="H149" s="280" t="str" cm="1">
        <f t="array" aca="1" ref="H149" ca="1">INDEX(コード化!$CG$5:$CS$5,H$3-6,$G149)</f>
        <v>D0000</v>
      </c>
      <c r="DK149" s="80">
        <f ca="1">IF(MID(H149,5,1)="1",1,0)</f>
        <v>0</v>
      </c>
    </row>
  </sheetData>
  <sheetProtection algorithmName="SHA-512" hashValue="0NzOZSUjBzxUXuWBKpi8nY70Q2HFIVMTNq3jGfo7Z7CONO+6FakieugwLWB85R74n16Uzd/vt4Fa6YvWJGn/NA==" saltValue="xIkpyZh1w2ab8MyEai54VQ==" spinCount="100000" sheet="1" objects="1" scenarios="1"/>
  <mergeCells count="1">
    <mergeCell ref="A1:A2"/>
  </mergeCells>
  <phoneticPr fontId="89"/>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F28C8-B6F9-4BD7-A498-3130C37D980D}">
  <dimension ref="A1:DM153"/>
  <sheetViews>
    <sheetView workbookViewId="0">
      <selection sqref="A1:A2"/>
    </sheetView>
  </sheetViews>
  <sheetFormatPr defaultRowHeight="13" x14ac:dyDescent="0.2"/>
  <cols>
    <col min="1" max="1" width="8.7265625" style="80"/>
    <col min="2" max="2" width="21" style="80" bestFit="1" customWidth="1"/>
    <col min="3" max="3" width="8.7265625" style="80"/>
    <col min="4" max="4" width="64.90625" style="279" customWidth="1"/>
    <col min="5" max="10" width="8.7265625" style="80"/>
    <col min="11" max="11" width="22.36328125" style="80" bestFit="1" customWidth="1"/>
    <col min="12" max="16384" width="8.7265625" style="80"/>
  </cols>
  <sheetData>
    <row r="1" spans="1:117" x14ac:dyDescent="0.2">
      <c r="A1" s="80" t="s">
        <v>2565</v>
      </c>
      <c r="B1" s="80" t="s">
        <v>2566</v>
      </c>
      <c r="D1" s="278" t="s">
        <v>2577</v>
      </c>
      <c r="J1" s="80" t="s">
        <v>2567</v>
      </c>
      <c r="K1" s="80" t="s">
        <v>2568</v>
      </c>
      <c r="L1" s="80">
        <v>1</v>
      </c>
      <c r="M1" s="80">
        <v>2</v>
      </c>
      <c r="N1" s="80">
        <v>3</v>
      </c>
      <c r="O1" s="80">
        <v>4</v>
      </c>
      <c r="P1" s="80">
        <v>5</v>
      </c>
      <c r="Q1" s="80">
        <v>6</v>
      </c>
      <c r="R1" s="80">
        <v>7</v>
      </c>
      <c r="S1" s="80">
        <v>8</v>
      </c>
      <c r="T1" s="80">
        <v>9</v>
      </c>
      <c r="U1" s="80">
        <v>10</v>
      </c>
      <c r="V1" s="80">
        <v>11</v>
      </c>
      <c r="W1" s="80">
        <v>12</v>
      </c>
      <c r="X1" s="80">
        <v>13</v>
      </c>
      <c r="Y1" s="80">
        <v>14</v>
      </c>
      <c r="Z1" s="80">
        <v>15</v>
      </c>
      <c r="AA1" s="80">
        <v>16</v>
      </c>
      <c r="AB1" s="80">
        <v>17</v>
      </c>
      <c r="AC1" s="80">
        <v>18</v>
      </c>
      <c r="AD1" s="80">
        <v>19</v>
      </c>
      <c r="AE1" s="80">
        <v>20</v>
      </c>
      <c r="AF1" s="80">
        <v>21</v>
      </c>
      <c r="AG1" s="80">
        <v>22</v>
      </c>
      <c r="AH1" s="80">
        <v>23</v>
      </c>
      <c r="AI1" s="80">
        <v>24</v>
      </c>
      <c r="AJ1" s="80">
        <v>25</v>
      </c>
      <c r="AK1" s="80">
        <v>26</v>
      </c>
      <c r="AL1" s="80">
        <v>27</v>
      </c>
      <c r="AM1" s="80">
        <v>28</v>
      </c>
      <c r="AN1" s="80">
        <v>29</v>
      </c>
      <c r="AO1" s="80">
        <v>30</v>
      </c>
      <c r="AP1" s="80">
        <v>31</v>
      </c>
      <c r="AQ1" s="80">
        <v>32</v>
      </c>
      <c r="AR1" s="80">
        <v>33</v>
      </c>
      <c r="AS1" s="80">
        <v>34</v>
      </c>
      <c r="AT1" s="80">
        <v>35</v>
      </c>
      <c r="AU1" s="80">
        <v>36</v>
      </c>
      <c r="AV1" s="80">
        <v>37</v>
      </c>
      <c r="AW1" s="80">
        <v>38</v>
      </c>
      <c r="AX1" s="80">
        <v>39</v>
      </c>
      <c r="AY1" s="80">
        <v>40</v>
      </c>
      <c r="AZ1" s="80">
        <v>41</v>
      </c>
      <c r="BA1" s="80">
        <v>42</v>
      </c>
      <c r="BB1" s="80">
        <v>43</v>
      </c>
      <c r="BC1" s="80">
        <v>44</v>
      </c>
      <c r="BD1" s="80">
        <v>45</v>
      </c>
      <c r="BE1" s="80">
        <v>46</v>
      </c>
      <c r="BF1" s="80">
        <v>47</v>
      </c>
      <c r="BG1" s="80">
        <v>48</v>
      </c>
      <c r="BH1" s="80">
        <v>49</v>
      </c>
      <c r="BI1" s="80">
        <v>50</v>
      </c>
      <c r="BJ1" s="80">
        <v>51</v>
      </c>
      <c r="BK1" s="80">
        <v>52</v>
      </c>
      <c r="BL1" s="80">
        <v>53</v>
      </c>
      <c r="BM1" s="80">
        <v>54</v>
      </c>
      <c r="BN1" s="80">
        <v>55</v>
      </c>
      <c r="BO1" s="80">
        <v>56</v>
      </c>
      <c r="BP1" s="80">
        <v>57</v>
      </c>
      <c r="BQ1" s="80">
        <v>58</v>
      </c>
      <c r="BR1" s="80">
        <v>59</v>
      </c>
      <c r="BS1" s="80">
        <v>60</v>
      </c>
      <c r="BT1" s="80">
        <v>61</v>
      </c>
      <c r="BU1" s="80">
        <v>62</v>
      </c>
      <c r="BV1" s="80">
        <v>63</v>
      </c>
      <c r="BW1" s="80">
        <v>64</v>
      </c>
      <c r="BX1" s="80">
        <v>65</v>
      </c>
      <c r="BY1" s="80">
        <v>66</v>
      </c>
      <c r="BZ1" s="80">
        <v>67</v>
      </c>
      <c r="CA1" s="80">
        <v>68</v>
      </c>
      <c r="CB1" s="80">
        <v>69</v>
      </c>
      <c r="CC1" s="80">
        <v>70</v>
      </c>
      <c r="CD1" s="80">
        <v>71</v>
      </c>
      <c r="CE1" s="80">
        <v>72</v>
      </c>
      <c r="CF1" s="80">
        <v>73</v>
      </c>
      <c r="CG1" s="80">
        <v>74</v>
      </c>
      <c r="CH1" s="80">
        <v>75</v>
      </c>
      <c r="CI1" s="80">
        <v>76</v>
      </c>
      <c r="CJ1" s="80">
        <v>77</v>
      </c>
      <c r="CK1" s="80">
        <v>78</v>
      </c>
      <c r="CL1" s="80">
        <v>79</v>
      </c>
      <c r="CM1" s="80">
        <v>80</v>
      </c>
      <c r="CN1" s="80">
        <v>81</v>
      </c>
      <c r="CO1" s="80">
        <v>82</v>
      </c>
      <c r="CP1" s="80">
        <v>83</v>
      </c>
      <c r="CQ1" s="80">
        <v>84</v>
      </c>
      <c r="CR1" s="80">
        <v>85</v>
      </c>
      <c r="CS1" s="80">
        <v>86</v>
      </c>
      <c r="CT1" s="80">
        <v>87</v>
      </c>
      <c r="CU1" s="80">
        <v>88</v>
      </c>
      <c r="CV1" s="80">
        <v>89</v>
      </c>
      <c r="CW1" s="80">
        <v>90</v>
      </c>
      <c r="CX1" s="80">
        <v>91</v>
      </c>
      <c r="CY1" s="80">
        <v>92</v>
      </c>
      <c r="CZ1" s="80">
        <v>93</v>
      </c>
      <c r="DA1" s="80">
        <v>94</v>
      </c>
      <c r="DB1" s="80">
        <v>95</v>
      </c>
      <c r="DC1" s="80">
        <v>96</v>
      </c>
      <c r="DD1" s="80">
        <v>97</v>
      </c>
      <c r="DE1" s="80">
        <v>98</v>
      </c>
      <c r="DF1" s="80">
        <v>99</v>
      </c>
      <c r="DG1" s="80">
        <v>100</v>
      </c>
      <c r="DH1" s="80">
        <v>101</v>
      </c>
      <c r="DI1" s="80">
        <v>102</v>
      </c>
      <c r="DJ1" s="80">
        <v>103</v>
      </c>
      <c r="DK1" s="80">
        <v>104</v>
      </c>
      <c r="DL1" s="80">
        <v>105</v>
      </c>
      <c r="DM1" s="80">
        <v>106</v>
      </c>
    </row>
    <row r="2" spans="1:117" x14ac:dyDescent="0.2">
      <c r="B2" s="80" t="s">
        <v>2569</v>
      </c>
      <c r="D2" s="80" t="s">
        <v>2569</v>
      </c>
    </row>
    <row r="3" spans="1:117" ht="26" x14ac:dyDescent="0.2">
      <c r="A3" s="280">
        <f ca="1">IF(エラー符号表!DK4=1,1,0)</f>
        <v>0</v>
      </c>
      <c r="B3" s="80" t="s">
        <v>2570</v>
      </c>
      <c r="D3" s="281" t="str">
        <f>エラー符号表!D4</f>
        <v>「Ⅱ住宅にかかる元請受注高」の「①増築工事」の件数が
空欄になっておりますが、0件でよろしかったでしょうか。</v>
      </c>
    </row>
    <row r="4" spans="1:117" ht="26" x14ac:dyDescent="0.2">
      <c r="A4" s="280">
        <f ca="1">IF(エラー符号表!DK5=1,1,0)</f>
        <v>0</v>
      </c>
      <c r="B4" s="80" t="s">
        <v>2570</v>
      </c>
      <c r="D4" s="281" t="str">
        <f>エラー符号表!D5</f>
        <v>「Ⅱ住宅にかかる元請受注高」の「①増築工事」の件数が
空欄になっておりますので、ご回答をお願いいたします。</v>
      </c>
    </row>
    <row r="5" spans="1:117" ht="26" x14ac:dyDescent="0.2">
      <c r="A5" s="280">
        <f ca="1">IF(エラー符号表!DK6=1,1,0)</f>
        <v>0</v>
      </c>
      <c r="B5" s="80" t="s">
        <v>2570</v>
      </c>
      <c r="D5" s="281" t="str">
        <f>エラー符号表!D6</f>
        <v>「Ⅱ住宅にかかる元請受注高」の「①増築工事」の件数は
数字でご回答をお願いいたします。</v>
      </c>
    </row>
    <row r="6" spans="1:117" ht="26" x14ac:dyDescent="0.2">
      <c r="A6" s="280">
        <f ca="1">IF(エラー符号表!DK7=1,1,0)</f>
        <v>0</v>
      </c>
      <c r="B6" s="80" t="s">
        <v>2570</v>
      </c>
      <c r="D6" s="281" t="str">
        <f>エラー符号表!D7</f>
        <v>「Ⅱ住宅にかかる元請受注高」の「②一部改築工事」の件数が
空欄になっておりますが、0件でよろしかったでしょうか。</v>
      </c>
    </row>
    <row r="7" spans="1:117" ht="26" x14ac:dyDescent="0.2">
      <c r="A7" s="280">
        <f ca="1">IF(エラー符号表!DK8=1,1,0)</f>
        <v>0</v>
      </c>
      <c r="B7" s="80" t="s">
        <v>2570</v>
      </c>
      <c r="D7" s="281" t="str">
        <f>エラー符号表!D8</f>
        <v>「Ⅱ住宅にかかる元請受注高」の「②一部改築工事」の件数が
空欄になっておりますので、ご回答をお願いいたします。</v>
      </c>
    </row>
    <row r="8" spans="1:117" ht="26" x14ac:dyDescent="0.2">
      <c r="A8" s="280">
        <f ca="1">IF(エラー符号表!DK9=1,1,0)</f>
        <v>0</v>
      </c>
      <c r="B8" s="80" t="s">
        <v>2570</v>
      </c>
      <c r="D8" s="281" t="str">
        <f>エラー符号表!D9</f>
        <v>「Ⅱ住宅にかかる元請受注高」の「②一部改築工事」の件数は
数字でご回答をお願いいたします。</v>
      </c>
    </row>
    <row r="9" spans="1:117" ht="26" x14ac:dyDescent="0.2">
      <c r="A9" s="280">
        <f ca="1">IF(エラー符号表!DK10=1,1,0)</f>
        <v>0</v>
      </c>
      <c r="B9" s="80" t="s">
        <v>2570</v>
      </c>
      <c r="D9" s="281" t="str">
        <f>エラー符号表!D10</f>
        <v>「Ⅱ住宅にかかる元請受注高」の「③改装・改修工事」の件数が
空欄になっておりますが、0件でよろしかったでしょうか。</v>
      </c>
    </row>
    <row r="10" spans="1:117" ht="26" x14ac:dyDescent="0.2">
      <c r="A10" s="280">
        <f ca="1">IF(エラー符号表!DK11=1,1,0)</f>
        <v>0</v>
      </c>
      <c r="B10" s="80" t="s">
        <v>2570</v>
      </c>
      <c r="D10" s="281" t="str">
        <f>エラー符号表!D11</f>
        <v>「Ⅱ住宅にかかる元請受注高」の「③改装・改修工事」の件数が
空欄になっておりますので、ご回答をお願いいたします。</v>
      </c>
    </row>
    <row r="11" spans="1:117" ht="26" x14ac:dyDescent="0.2">
      <c r="A11" s="280">
        <f ca="1">IF(エラー符号表!DK12=1,1,0)</f>
        <v>0</v>
      </c>
      <c r="B11" s="80" t="s">
        <v>2570</v>
      </c>
      <c r="D11" s="281" t="str">
        <f>エラー符号表!D12</f>
        <v>「Ⅱ住宅にかかる元請受注高」の「③改装・改修工事」の件数は
数字でご回答をお願いいたします。</v>
      </c>
    </row>
    <row r="12" spans="1:117" ht="26" x14ac:dyDescent="0.2">
      <c r="A12" s="280">
        <f ca="1">IF(エラー符号表!DK13=1,1,0)</f>
        <v>0</v>
      </c>
      <c r="B12" s="80" t="s">
        <v>2570</v>
      </c>
      <c r="D12" s="281" t="str">
        <f>エラー符号表!D13</f>
        <v>「Ⅱ住宅にかかる元請受注高」の「④維持・修理工事」の件数が
空欄になっておりますが、0件でよろしかったでしょうか。</v>
      </c>
    </row>
    <row r="13" spans="1:117" ht="26" x14ac:dyDescent="0.2">
      <c r="A13" s="280">
        <f ca="1">IF(エラー符号表!DK14=1,1,0)</f>
        <v>0</v>
      </c>
      <c r="B13" s="80" t="s">
        <v>2570</v>
      </c>
      <c r="D13" s="281" t="str">
        <f>エラー符号表!D14</f>
        <v>「Ⅱ住宅にかかる元請受注高」の「④維持・修理工事」の件数が
空欄になっておりますので、ご回答をお願いいたします。</v>
      </c>
    </row>
    <row r="14" spans="1:117" ht="26" x14ac:dyDescent="0.2">
      <c r="A14" s="280">
        <f ca="1">IF(エラー符号表!DK15=1,1,0)</f>
        <v>0</v>
      </c>
      <c r="B14" s="80" t="s">
        <v>2570</v>
      </c>
      <c r="D14" s="281" t="str">
        <f>エラー符号表!D15</f>
        <v>「Ⅱ住宅にかかる元請受注高」の「④維持・修理工事」の件数は
数字でご回答をお願いいたします。</v>
      </c>
    </row>
    <row r="15" spans="1:117" ht="26" x14ac:dyDescent="0.2">
      <c r="A15" s="280">
        <f ca="1">IF(エラー符号表!DK16=1,1,0)</f>
        <v>0</v>
      </c>
      <c r="B15" s="80" t="s">
        <v>2570</v>
      </c>
      <c r="D15" s="281" t="str">
        <f>エラー符号表!D16</f>
        <v>「Ⅱ住宅にかかる元請受注高」の「⑥建築工事の総合計」の件数が
空欄になっておりますが、0件でよろしかったでしょうか。</v>
      </c>
    </row>
    <row r="16" spans="1:117" ht="65" x14ac:dyDescent="0.2">
      <c r="A16" s="280">
        <f ca="1">IF(エラー符号表!DK17=1,1,0)</f>
        <v>0</v>
      </c>
      <c r="B16" s="80" t="s">
        <v>2570</v>
      </c>
      <c r="D16" s="281" t="str">
        <f>エラー符号表!D17</f>
        <v>「Ⅱ住宅にかかる元請受注高」の「⑥建築工事の総合計」の件数が
空欄になっておりますので、
「⑤建築物リフォーム・リニューアル工事計」の件数に新築等の件数を加算して
ご記入をお願いいたします。</v>
      </c>
    </row>
    <row r="17" spans="1:4" ht="26" x14ac:dyDescent="0.2">
      <c r="A17" s="280">
        <f ca="1">IF(エラー符号表!DK18=1,1,0)</f>
        <v>0</v>
      </c>
      <c r="B17" s="80" t="s">
        <v>2570</v>
      </c>
      <c r="D17" s="281" t="str">
        <f>エラー符号表!D18</f>
        <v>「Ⅱ住宅にかかる元請受注高」の「⑥建築工事の総合計」の件数は
数字でご回答をお願いいたします。</v>
      </c>
    </row>
    <row r="18" spans="1:4" ht="65" x14ac:dyDescent="0.2">
      <c r="A18" s="280">
        <f ca="1">IF(エラー符号表!DK19=1,1,0)</f>
        <v>0</v>
      </c>
      <c r="B18" s="80" t="s">
        <v>2570</v>
      </c>
      <c r="D18" s="281" t="str">
        <f>エラー符号表!D19</f>
        <v>「Ⅱ住宅にかかる元請受注高」の「⑥建築工事の総合計」の件数が
「⑤建築物リフォーム・リニューアル工事計」より少なくなっておりますので、
「⑥建築工事の総合計」には「⑤建築物リフォーム・リニューアル工事計」の件数に
新築等の件数を加算してご記入をお願いいたします。</v>
      </c>
    </row>
    <row r="19" spans="1:4" ht="26" x14ac:dyDescent="0.2">
      <c r="A19" s="280">
        <f ca="1">IF(エラー符号表!DK20=1,1,0)</f>
        <v>0</v>
      </c>
      <c r="B19" s="80" t="s">
        <v>2570</v>
      </c>
      <c r="D19" s="281" t="str">
        <f>エラー符号表!D20</f>
        <v>「Ⅱ住宅にかかる元請受注高」の「①増築工事」の受注高が
空欄になっておりますが、0件でよろしかったでしょうか。</v>
      </c>
    </row>
    <row r="20" spans="1:4" ht="26" x14ac:dyDescent="0.2">
      <c r="A20" s="280">
        <f ca="1">IF(エラー符号表!DK21=1,1,0)</f>
        <v>0</v>
      </c>
      <c r="B20" s="80" t="s">
        <v>2570</v>
      </c>
      <c r="D20" s="281" t="str">
        <f>エラー符号表!D21</f>
        <v>「Ⅱ住宅にかかる元請受注高」の「①増築工事」の受注高が
空欄になっておりますので、ご回答をお願いいたします。</v>
      </c>
    </row>
    <row r="21" spans="1:4" ht="26" x14ac:dyDescent="0.2">
      <c r="A21" s="280">
        <f ca="1">IF(エラー符号表!DK22=1,1,0)</f>
        <v>0</v>
      </c>
      <c r="B21" s="80" t="s">
        <v>2570</v>
      </c>
      <c r="D21" s="281" t="str">
        <f>エラー符号表!D22</f>
        <v>「Ⅱ住宅にかかる元請受注高」の「①増築工事」の受注高は
数字でご回答をお願いいたします。</v>
      </c>
    </row>
    <row r="22" spans="1:4" ht="26" x14ac:dyDescent="0.2">
      <c r="A22" s="280">
        <f ca="1">IF(エラー符号表!DK23=1,1,0)</f>
        <v>0</v>
      </c>
      <c r="B22" s="80" t="s">
        <v>2570</v>
      </c>
      <c r="D22" s="281" t="str">
        <f>エラー符号表!D23</f>
        <v>「Ⅱ住宅にかかる元請受注高」の「②一部改築工事」の受注高が
空欄になっておりますが、0件でよろしかったでしょうか。</v>
      </c>
    </row>
    <row r="23" spans="1:4" ht="26" x14ac:dyDescent="0.2">
      <c r="A23" s="280">
        <f ca="1">IF(エラー符号表!DK24=1,1,0)</f>
        <v>0</v>
      </c>
      <c r="B23" s="80" t="s">
        <v>2570</v>
      </c>
      <c r="D23" s="281" t="str">
        <f>エラー符号表!D24</f>
        <v>「Ⅱ住宅にかかる元請受注高」の「②一部改築工事」の受注高が
空欄になっておりますので、ご回答をお願いいたします。</v>
      </c>
    </row>
    <row r="24" spans="1:4" ht="26" x14ac:dyDescent="0.2">
      <c r="A24" s="280">
        <f ca="1">IF(エラー符号表!DK25=1,1,0)</f>
        <v>0</v>
      </c>
      <c r="B24" s="80" t="s">
        <v>2570</v>
      </c>
      <c r="D24" s="281" t="str">
        <f>エラー符号表!D25</f>
        <v>「Ⅱ住宅にかかる元請受注高」の「②一部改築工事」の受注高は
数字でご回答をお願いいたします。</v>
      </c>
    </row>
    <row r="25" spans="1:4" ht="26" x14ac:dyDescent="0.2">
      <c r="A25" s="280">
        <f ca="1">IF(エラー符号表!DK26=1,1,0)</f>
        <v>0</v>
      </c>
      <c r="B25" s="80" t="s">
        <v>2570</v>
      </c>
      <c r="D25" s="281" t="str">
        <f>エラー符号表!D26</f>
        <v>「Ⅱ住宅にかかる元請受注高」の「③改装・改修工事」の受注高が
空欄になっておりますが、0件でよろしかったでしょうか。</v>
      </c>
    </row>
    <row r="26" spans="1:4" ht="26" x14ac:dyDescent="0.2">
      <c r="A26" s="280">
        <f ca="1">IF(エラー符号表!DK27=1,1,0)</f>
        <v>0</v>
      </c>
      <c r="B26" s="80" t="s">
        <v>2570</v>
      </c>
      <c r="D26" s="281" t="str">
        <f>エラー符号表!D27</f>
        <v>「Ⅱ住宅にかかる元請受注高」の「③改装・改修工事」の受注高が
空欄になっておりますので、ご回答をお願いいたします。</v>
      </c>
    </row>
    <row r="27" spans="1:4" ht="26" x14ac:dyDescent="0.2">
      <c r="A27" s="280">
        <f ca="1">IF(エラー符号表!DK28=1,1,0)</f>
        <v>0</v>
      </c>
      <c r="B27" s="80" t="s">
        <v>2570</v>
      </c>
      <c r="D27" s="281" t="str">
        <f>エラー符号表!D28</f>
        <v>「Ⅱ住宅にかかる元請受注高」の「③改装・改修工事」の受注高は
数字でご回答をお願いいたします。</v>
      </c>
    </row>
    <row r="28" spans="1:4" ht="26" x14ac:dyDescent="0.2">
      <c r="A28" s="280">
        <f ca="1">IF(エラー符号表!DK29=1,1,0)</f>
        <v>0</v>
      </c>
      <c r="B28" s="80" t="s">
        <v>2570</v>
      </c>
      <c r="D28" s="281" t="str">
        <f>エラー符号表!D29</f>
        <v>「Ⅱ住宅にかかる元請受注高」の「④維持・修理工事」の受注高が
空欄になっておりますが、0件でよろしかったでしょうか。</v>
      </c>
    </row>
    <row r="29" spans="1:4" ht="26" x14ac:dyDescent="0.2">
      <c r="A29" s="280">
        <f ca="1">IF(エラー符号表!DK30=1,1,0)</f>
        <v>0</v>
      </c>
      <c r="B29" s="80" t="s">
        <v>2570</v>
      </c>
      <c r="D29" s="281" t="str">
        <f>エラー符号表!D30</f>
        <v>「Ⅱ住宅にかかる元請受注高」の「④維持・修理工事」の受注高が
空欄になっておりますので、ご回答をお願いいたします。</v>
      </c>
    </row>
    <row r="30" spans="1:4" ht="26" x14ac:dyDescent="0.2">
      <c r="A30" s="280">
        <f ca="1">IF(エラー符号表!DK31=1,1,0)</f>
        <v>0</v>
      </c>
      <c r="B30" s="80" t="s">
        <v>2570</v>
      </c>
      <c r="D30" s="281" t="str">
        <f>エラー符号表!D31</f>
        <v>「Ⅱ住宅にかかる元請受注高」の「④維持・修理工事」の受注高は
数字でご回答をお願いいたします。</v>
      </c>
    </row>
    <row r="31" spans="1:4" ht="26" x14ac:dyDescent="0.2">
      <c r="A31" s="280">
        <f ca="1">IF(エラー符号表!DK32=1,1,0)</f>
        <v>0</v>
      </c>
      <c r="B31" s="80" t="s">
        <v>2570</v>
      </c>
      <c r="D31" s="281" t="str">
        <f>エラー符号表!D32</f>
        <v>「Ⅱ住宅にかかる元請受注高」の「⑥建築工事の総合計」の受注高が
空欄になっておりますが、0件でよろしかったでしょうか。</v>
      </c>
    </row>
    <row r="32" spans="1:4" ht="65" x14ac:dyDescent="0.2">
      <c r="A32" s="280">
        <f ca="1">IF(エラー符号表!DK33=1,1,0)</f>
        <v>0</v>
      </c>
      <c r="B32" s="80" t="s">
        <v>2570</v>
      </c>
      <c r="D32" s="281" t="str">
        <f>エラー符号表!D33</f>
        <v>「Ⅱ住宅にかかる元請受注高」の「⑥建築工事の総合計」の受注高が
空欄になっておりますので、
「⑤建築物リフォーム・リニューアル工事計」の受注高に新築等の受注高を加算して
ご記入をお願いいたします。</v>
      </c>
    </row>
    <row r="33" spans="1:17" ht="26" x14ac:dyDescent="0.2">
      <c r="A33" s="280">
        <f ca="1">IF(エラー符号表!DK34=1,1,0)</f>
        <v>0</v>
      </c>
      <c r="B33" s="80" t="s">
        <v>2570</v>
      </c>
      <c r="D33" s="281" t="str">
        <f>エラー符号表!D34</f>
        <v>「Ⅱ住宅にかかる元請受注高」の「⑥建築工事の総合計」の受注高は
数字でご回答をお願いいたします。</v>
      </c>
    </row>
    <row r="34" spans="1:17" ht="65" x14ac:dyDescent="0.2">
      <c r="A34" s="280">
        <f ca="1">IF(エラー符号表!DK35=1,1,0)</f>
        <v>0</v>
      </c>
      <c r="B34" s="80" t="s">
        <v>2570</v>
      </c>
      <c r="D34" s="281" t="str">
        <f>エラー符号表!D35</f>
        <v>「Ⅱ住宅にかかる元請受注高」の「⑥建築工事の総合計」の受注高が
「⑤建築物リフォーム・リニューアル工事計」より少なくなっておりますので、
「⑥建築工事の総合計」には「⑤建築物リフォーム・リニューアル工事計」の受注高に
新築等の受注高を加算してご記入をお願いいたします。</v>
      </c>
    </row>
    <row r="35" spans="1:17" x14ac:dyDescent="0.2">
      <c r="B35" s="80" t="s">
        <v>2571</v>
      </c>
      <c r="D35" s="80" t="s">
        <v>2571</v>
      </c>
    </row>
    <row r="36" spans="1:17" ht="39" x14ac:dyDescent="0.2">
      <c r="A36" s="280">
        <f ca="1">IF(SUM(エラー符号表!DK36:DP36)&gt;=1,1,0)</f>
        <v>0</v>
      </c>
      <c r="B36" s="80" t="s">
        <v>2572</v>
      </c>
      <c r="D36" s="281" t="str">
        <f ca="1">K36&amp;CHAR(10)&amp;エラー符号表!D36</f>
        <v>の工事で、
調査項目②施工地が空欄になっておりますので、
ご回答をお願いいたします。</v>
      </c>
      <c r="E36" s="80">
        <v>39</v>
      </c>
      <c r="K36" s="80" t="str">
        <f ca="1">_xlfn.TEXTJOIN("、",TRUE,L36:Q36)&amp;"の工事で、"</f>
        <v>の工事で、</v>
      </c>
      <c r="L36" s="280" t="str">
        <f ca="1">IF(エラー符号表!DK36=1,kikan!$K$11&amp;"月の1件目","")</f>
        <v/>
      </c>
      <c r="M36" s="280" t="str">
        <f ca="1">IF(エラー符号表!DL36=1,kikan!$K$11&amp;"月の2件目","")</f>
        <v/>
      </c>
      <c r="N36" s="280" t="str">
        <f ca="1">IF(エラー符号表!DM36=1,kikan!$K$11+1&amp;"月の1件目","")</f>
        <v/>
      </c>
      <c r="O36" s="280" t="str">
        <f ca="1">IF(エラー符号表!DN36=1,kikan!$K$11+1&amp;"月の2件目","")</f>
        <v/>
      </c>
      <c r="P36" s="280" t="str">
        <f ca="1">IF(エラー符号表!DO36=1,kikan!$K$11+2&amp;"月の1件目","")</f>
        <v/>
      </c>
      <c r="Q36" s="282" t="str">
        <f ca="1">IF(エラー符号表!DP36=1,kikan!$K$11+2&amp;"月の2件目","")</f>
        <v/>
      </c>
    </row>
    <row r="37" spans="1:17" ht="39" x14ac:dyDescent="0.2">
      <c r="A37" s="280">
        <f ca="1">IF(SUM(エラー符号表!DK37:DP37)&gt;=1,1,0)</f>
        <v>0</v>
      </c>
      <c r="B37" s="80" t="s">
        <v>2572</v>
      </c>
      <c r="D37" s="281" t="str">
        <f ca="1">K37&amp;CHAR(10)&amp;エラー符号表!D37</f>
        <v>の工事で、
調査項目②施工地が選択肢以外でご回答されておりますので、
選択肢からご回答をお願いいたします。</v>
      </c>
      <c r="E37" s="80">
        <v>40</v>
      </c>
      <c r="K37" s="80" t="str">
        <f t="shared" ref="K37:K83" ca="1" si="0">_xlfn.TEXTJOIN("、",TRUE,L37:Q37)&amp;"の工事で、"</f>
        <v>の工事で、</v>
      </c>
      <c r="L37" s="280" t="str">
        <f ca="1">IF(エラー符号表!DK37=1,kikan!$K$11&amp;"月の1件目","")</f>
        <v/>
      </c>
      <c r="M37" s="280" t="str">
        <f ca="1">IF(エラー符号表!DL37=1,kikan!$K$11&amp;"月の2件目","")</f>
        <v/>
      </c>
      <c r="N37" s="280" t="str">
        <f ca="1">IF(エラー符号表!DM37=1,kikan!$K$11+1&amp;"月の1件目","")</f>
        <v/>
      </c>
      <c r="O37" s="280" t="str">
        <f ca="1">IF(エラー符号表!DN37=1,kikan!$K$11+1&amp;"月の2件目","")</f>
        <v/>
      </c>
      <c r="P37" s="280" t="str">
        <f ca="1">IF(エラー符号表!DO37=1,kikan!$K$11+2&amp;"月の1件目","")</f>
        <v/>
      </c>
      <c r="Q37" s="282" t="str">
        <f ca="1">IF(エラー符号表!DP37=1,kikan!$K$11+2&amp;"月の2件目","")</f>
        <v/>
      </c>
    </row>
    <row r="38" spans="1:17" ht="39" x14ac:dyDescent="0.2">
      <c r="A38" s="280">
        <f>IF(SUM(エラー符号表!DK38:DP38)&gt;=1,1,0)</f>
        <v>0</v>
      </c>
      <c r="B38" s="80" t="s">
        <v>2572</v>
      </c>
      <c r="D38" s="281" t="str">
        <f>K38&amp;CHAR(10)&amp;エラー符号表!D38</f>
        <v>の工事で、
調査項目②施工地が空欄になっておりますので、
ご回答をお願いいたします。</v>
      </c>
      <c r="E38" s="80">
        <v>41</v>
      </c>
      <c r="K38" s="80" t="str">
        <f t="shared" si="0"/>
        <v>の工事で、</v>
      </c>
      <c r="L38" s="280" t="str">
        <f>IF(エラー符号表!DK38=1,kikan!$K$11&amp;"月の1件目","")</f>
        <v/>
      </c>
      <c r="M38" s="280" t="str">
        <f>IF(エラー符号表!DL38=1,kikan!$K$11&amp;"月の2件目","")</f>
        <v/>
      </c>
      <c r="N38" s="280" t="str">
        <f>IF(エラー符号表!DM38=1,kikan!$K$11+1&amp;"月の1件目","")</f>
        <v/>
      </c>
      <c r="O38" s="280" t="str">
        <f>IF(エラー符号表!DN38=1,kikan!$K$11+1&amp;"月の2件目","")</f>
        <v/>
      </c>
      <c r="P38" s="280" t="str">
        <f>IF(エラー符号表!DO38=1,kikan!$K$11+2&amp;"月の1件目","")</f>
        <v/>
      </c>
      <c r="Q38" s="282" t="str">
        <f>IF(エラー符号表!DP38=1,kikan!$K$11+2&amp;"月の2件目","")</f>
        <v/>
      </c>
    </row>
    <row r="39" spans="1:17" ht="39" x14ac:dyDescent="0.2">
      <c r="A39" s="280">
        <f>IF(SUM(エラー符号表!DK39:DP39)&gt;=1,1,0)</f>
        <v>0</v>
      </c>
      <c r="B39" s="80" t="s">
        <v>2572</v>
      </c>
      <c r="D39" s="281" t="str">
        <f>K39&amp;CHAR(10)&amp;エラー符号表!D39</f>
        <v>の工事で、
調査項目②施工地が選択肢以外でご回答されておりますので、
選択肢からご回答をお願いいたします。</v>
      </c>
      <c r="E39" s="80">
        <v>42</v>
      </c>
      <c r="K39" s="80" t="str">
        <f t="shared" si="0"/>
        <v>の工事で、</v>
      </c>
      <c r="L39" s="280" t="str">
        <f>IF(エラー符号表!DK39=1,kikan!$K$11&amp;"月の1件目","")</f>
        <v/>
      </c>
      <c r="M39" s="280" t="str">
        <f>IF(エラー符号表!DL39=1,kikan!$K$11&amp;"月の2件目","")</f>
        <v/>
      </c>
      <c r="N39" s="280" t="str">
        <f>IF(エラー符号表!DM39=1,kikan!$K$11+1&amp;"月の1件目","")</f>
        <v/>
      </c>
      <c r="O39" s="280" t="str">
        <f>IF(エラー符号表!DN39=1,kikan!$K$11+1&amp;"月の2件目","")</f>
        <v/>
      </c>
      <c r="P39" s="280" t="str">
        <f>IF(エラー符号表!DO39=1,kikan!$K$11+2&amp;"月の1件目","")</f>
        <v/>
      </c>
      <c r="Q39" s="282" t="str">
        <f>IF(エラー符号表!DP39=1,kikan!$K$11+2&amp;"月の2件目","")</f>
        <v/>
      </c>
    </row>
    <row r="40" spans="1:17" ht="39" x14ac:dyDescent="0.2">
      <c r="A40" s="280">
        <f ca="1">IF(SUM(エラー符号表!DK40:DP40)&gt;=1,1,0)</f>
        <v>0</v>
      </c>
      <c r="B40" s="80" t="s">
        <v>2572</v>
      </c>
      <c r="D40" s="281" t="str">
        <f ca="1">K40&amp;CHAR(10)&amp;エラー符号表!D40</f>
        <v>の工事で、
調査項目③着工年月が空欄になっておりますので、
ご回答をお願いいたします。</v>
      </c>
      <c r="E40" s="80">
        <v>43</v>
      </c>
      <c r="K40" s="80" t="str">
        <f t="shared" ca="1" si="0"/>
        <v>の工事で、</v>
      </c>
      <c r="L40" s="280" t="str">
        <f ca="1">IF(エラー符号表!DK40=1,kikan!$K$11&amp;"月の1件目","")</f>
        <v/>
      </c>
      <c r="M40" s="280" t="str">
        <f ca="1">IF(エラー符号表!DL40=1,kikan!$K$11&amp;"月の2件目","")</f>
        <v/>
      </c>
      <c r="N40" s="280" t="str">
        <f ca="1">IF(エラー符号表!DM40=1,kikan!$K$11+1&amp;"月の1件目","")</f>
        <v/>
      </c>
      <c r="O40" s="280" t="str">
        <f ca="1">IF(エラー符号表!DN40=1,kikan!$K$11+1&amp;"月の2件目","")</f>
        <v/>
      </c>
      <c r="P40" s="280" t="str">
        <f ca="1">IF(エラー符号表!DO40=1,kikan!$K$11+2&amp;"月の1件目","")</f>
        <v/>
      </c>
      <c r="Q40" s="282" t="str">
        <f ca="1">IF(エラー符号表!DP40=1,kikan!$K$11+2&amp;"月の2件目","")</f>
        <v/>
      </c>
    </row>
    <row r="41" spans="1:17" ht="65" x14ac:dyDescent="0.2">
      <c r="A41" s="280">
        <f ca="1">IF(SUM(エラー符号表!DK41:DP41)&gt;=1,1,0)</f>
        <v>0</v>
      </c>
      <c r="B41" s="80" t="s">
        <v>2572</v>
      </c>
      <c r="D41" s="281" t="str">
        <f ca="1">K41&amp;CHAR(10)&amp;エラー符号表!D41</f>
        <v>の工事で、
調査項目③着工年月が受注するよりも前の月になっておりますので、
一度、ご確認をお願いいたします。
併せて、住宅１のシートの「Ⅱ住宅にかかる元請受注高」の
件数・金額についてご確認をお願いいたします。</v>
      </c>
      <c r="E41" s="80">
        <v>44</v>
      </c>
      <c r="K41" s="80" t="str">
        <f ca="1">_xlfn.TEXTJOIN("、",TRUE,L41:Q41)&amp;"の工事で、"</f>
        <v>の工事で、</v>
      </c>
      <c r="L41" s="280" t="str">
        <f ca="1">IF(エラー符号表!DK41=1,kikan!$K$11&amp;"月の1件目","")</f>
        <v/>
      </c>
      <c r="M41" s="280" t="str">
        <f ca="1">IF(エラー符号表!DL41=1,kikan!$K$11&amp;"月の2件目","")</f>
        <v/>
      </c>
      <c r="N41" s="280" t="str">
        <f ca="1">IF(エラー符号表!DM41=1,kikan!$K$11+1&amp;"月の1件目","")</f>
        <v/>
      </c>
      <c r="O41" s="280" t="str">
        <f ca="1">IF(エラー符号表!DN41=1,kikan!$K$11+1&amp;"月の2件目","")</f>
        <v/>
      </c>
      <c r="P41" s="280" t="str">
        <f ca="1">IF(エラー符号表!DO41=1,kikan!$K$11+2&amp;"月の1件目","")</f>
        <v/>
      </c>
      <c r="Q41" s="282" t="str">
        <f ca="1">IF(エラー符号表!DP41=1,kikan!$K$11+2&amp;"月の2件目","")</f>
        <v/>
      </c>
    </row>
    <row r="42" spans="1:17" ht="39" x14ac:dyDescent="0.2">
      <c r="A42" s="280">
        <f ca="1">IF(SUM(エラー符号表!DK42:DP42)&gt;=1,1,0)</f>
        <v>0</v>
      </c>
      <c r="B42" s="80" t="s">
        <v>2572</v>
      </c>
      <c r="D42" s="281" t="str">
        <f ca="1">K42&amp;CHAR(10)&amp;エラー符号表!D42</f>
        <v>の工事で、
調査項目④工期が空欄になっておりますので、
ご回答をお願いいたします。</v>
      </c>
      <c r="E42" s="80">
        <v>45</v>
      </c>
      <c r="K42" s="80" t="str">
        <f t="shared" ca="1" si="0"/>
        <v>の工事で、</v>
      </c>
      <c r="L42" s="280" t="str">
        <f ca="1">IF(エラー符号表!DK42=1,kikan!$K$11&amp;"月の1件目","")</f>
        <v/>
      </c>
      <c r="M42" s="280" t="str">
        <f ca="1">IF(エラー符号表!DL42=1,kikan!$K$11&amp;"月の2件目","")</f>
        <v/>
      </c>
      <c r="N42" s="280" t="str">
        <f ca="1">IF(エラー符号表!DM42=1,kikan!$K$11+1&amp;"月の1件目","")</f>
        <v/>
      </c>
      <c r="O42" s="280" t="str">
        <f ca="1">IF(エラー符号表!DN42=1,kikan!$K$11+1&amp;"月の2件目","")</f>
        <v/>
      </c>
      <c r="P42" s="280" t="str">
        <f ca="1">IF(エラー符号表!DO42=1,kikan!$K$11+2&amp;"月の1件目","")</f>
        <v/>
      </c>
      <c r="Q42" s="282" t="str">
        <f ca="1">IF(エラー符号表!DP42=1,kikan!$K$11+2&amp;"月の2件目","")</f>
        <v/>
      </c>
    </row>
    <row r="43" spans="1:17" ht="39" x14ac:dyDescent="0.2">
      <c r="A43" s="280">
        <f ca="1">IF(SUM(エラー符号表!DK43:DP43)&gt;=1,1,0)</f>
        <v>0</v>
      </c>
      <c r="B43" s="80" t="s">
        <v>2572</v>
      </c>
      <c r="D43" s="281" t="str">
        <f ca="1">K43&amp;CHAR(10)&amp;エラー符号表!D43</f>
        <v>の工事で、
調査項目④工期が日数以外でご回答されておりますので、
日数でのご回答をお願いいたします。</v>
      </c>
      <c r="E43" s="80">
        <v>46</v>
      </c>
      <c r="K43" s="80" t="str">
        <f t="shared" ca="1" si="0"/>
        <v>の工事で、</v>
      </c>
      <c r="L43" s="280" t="str">
        <f ca="1">IF(エラー符号表!DK43=1,kikan!$K$11&amp;"月の1件目","")</f>
        <v/>
      </c>
      <c r="M43" s="280" t="str">
        <f ca="1">IF(エラー符号表!DL43=1,kikan!$K$11&amp;"月の2件目","")</f>
        <v/>
      </c>
      <c r="N43" s="280" t="str">
        <f ca="1">IF(エラー符号表!DM43=1,kikan!$K$11+1&amp;"月の1件目","")</f>
        <v/>
      </c>
      <c r="O43" s="280" t="str">
        <f ca="1">IF(エラー符号表!DN43=1,kikan!$K$11+1&amp;"月の2件目","")</f>
        <v/>
      </c>
      <c r="P43" s="280" t="str">
        <f ca="1">IF(エラー符号表!DO43=1,kikan!$K$11+2&amp;"月の1件目","")</f>
        <v/>
      </c>
      <c r="Q43" s="282" t="str">
        <f ca="1">IF(エラー符号表!DP43=1,kikan!$K$11+2&amp;"月の2件目","")</f>
        <v/>
      </c>
    </row>
    <row r="44" spans="1:17" ht="39" x14ac:dyDescent="0.2">
      <c r="A44" s="280">
        <f ca="1">IF(SUM(エラー符号表!DK44:DP44)&gt;=1,1,0)</f>
        <v>0</v>
      </c>
      <c r="B44" s="80" t="s">
        <v>2572</v>
      </c>
      <c r="D44" s="281" t="str">
        <f ca="1">K44&amp;CHAR(10)&amp;エラー符号表!D44</f>
        <v>の工事で、
調査項目⑤受注額が空欄になっておりますので、
ご回答をお願いいたします。</v>
      </c>
      <c r="E44" s="80">
        <v>47</v>
      </c>
      <c r="K44" s="80" t="str">
        <f t="shared" ca="1" si="0"/>
        <v>の工事で、</v>
      </c>
      <c r="L44" s="280" t="str">
        <f ca="1">IF(エラー符号表!DK44=1,kikan!$K$11&amp;"月の1件目","")</f>
        <v/>
      </c>
      <c r="M44" s="280" t="str">
        <f ca="1">IF(エラー符号表!DL44=1,kikan!$K$11&amp;"月の2件目","")</f>
        <v/>
      </c>
      <c r="N44" s="280" t="str">
        <f ca="1">IF(エラー符号表!DM44=1,kikan!$K$11+1&amp;"月の1件目","")</f>
        <v/>
      </c>
      <c r="O44" s="280" t="str">
        <f ca="1">IF(エラー符号表!DN44=1,kikan!$K$11+1&amp;"月の2件目","")</f>
        <v/>
      </c>
      <c r="P44" s="280" t="str">
        <f ca="1">IF(エラー符号表!DO44=1,kikan!$K$11+2&amp;"月の1件目","")</f>
        <v/>
      </c>
      <c r="Q44" s="282" t="str">
        <f ca="1">IF(エラー符号表!DP44=1,kikan!$K$11+2&amp;"月の2件目","")</f>
        <v/>
      </c>
    </row>
    <row r="45" spans="1:17" ht="39" x14ac:dyDescent="0.2">
      <c r="A45" s="280">
        <f ca="1">IF(SUM(エラー符号表!DK45:DP45)&gt;=1,1,0)</f>
        <v>0</v>
      </c>
      <c r="B45" s="80" t="s">
        <v>2572</v>
      </c>
      <c r="D45" s="281" t="str">
        <f ca="1">K45&amp;CHAR(10)&amp;エラー符号表!D45</f>
        <v>の工事で、
調査項目⑤受注額が数値以外でご回答されておりますので、
数値でのご回答をお願いいたします。</v>
      </c>
      <c r="E45" s="80">
        <v>48</v>
      </c>
      <c r="K45" s="80" t="str">
        <f t="shared" ca="1" si="0"/>
        <v>の工事で、</v>
      </c>
      <c r="L45" s="280" t="str">
        <f ca="1">IF(エラー符号表!DK45=1,kikan!$K$11&amp;"月の1件目","")</f>
        <v/>
      </c>
      <c r="M45" s="280" t="str">
        <f ca="1">IF(エラー符号表!DL45=1,kikan!$K$11&amp;"月の2件目","")</f>
        <v/>
      </c>
      <c r="N45" s="280" t="str">
        <f ca="1">IF(エラー符号表!DM45=1,kikan!$K$11+1&amp;"月の1件目","")</f>
        <v/>
      </c>
      <c r="O45" s="280" t="str">
        <f ca="1">IF(エラー符号表!DN45=1,kikan!$K$11+1&amp;"月の2件目","")</f>
        <v/>
      </c>
      <c r="P45" s="280" t="str">
        <f ca="1">IF(エラー符号表!DO45=1,kikan!$K$11+2&amp;"月の1件目","")</f>
        <v/>
      </c>
      <c r="Q45" s="282" t="str">
        <f ca="1">IF(エラー符号表!DP45=1,kikan!$K$11+2&amp;"月の2件目","")</f>
        <v/>
      </c>
    </row>
    <row r="46" spans="1:17" ht="104" x14ac:dyDescent="0.2">
      <c r="A46" s="280">
        <f ca="1">IF(SUM(エラー符号表!DK46:DP46)&gt;=1,1,0)</f>
        <v>0</v>
      </c>
      <c r="B46" s="80" t="s">
        <v>2572</v>
      </c>
      <c r="D46" s="281" t="str">
        <f ca="1">K46&amp;CHAR(10)&amp;エラー符号表!D46</f>
        <v>の工事で、
調査項目⑤受注額が2000万円以上となっております。
桁間違いでない場合は住宅３のシートへ記載していただくようお願いいたします。
住宅３へ記載した場合は、住宅２のシートにおいて該当する月の別工事を
追加していただくようお願いいたします。
また、住宅１のシートの計上にもお間違いがないかご確認をお願いいたします。</v>
      </c>
      <c r="E46" s="80">
        <v>49</v>
      </c>
      <c r="K46" s="80" t="str">
        <f t="shared" ca="1" si="0"/>
        <v>の工事で、</v>
      </c>
      <c r="L46" s="280" t="str">
        <f ca="1">IF(エラー符号表!DK46=1,kikan!$K$11&amp;"月の1件目","")</f>
        <v/>
      </c>
      <c r="M46" s="280" t="str">
        <f ca="1">IF(エラー符号表!DL46=1,kikan!$K$11&amp;"月の2件目","")</f>
        <v/>
      </c>
      <c r="N46" s="280" t="str">
        <f ca="1">IF(エラー符号表!DM46=1,kikan!$K$11+1&amp;"月の1件目","")</f>
        <v/>
      </c>
      <c r="O46" s="280" t="str">
        <f ca="1">IF(エラー符号表!DN46=1,kikan!$K$11+1&amp;"月の2件目","")</f>
        <v/>
      </c>
      <c r="P46" s="280" t="str">
        <f ca="1">IF(エラー符号表!DO46=1,kikan!$K$11+2&amp;"月の1件目","")</f>
        <v/>
      </c>
      <c r="Q46" s="282" t="str">
        <f ca="1">IF(エラー符号表!DP46=1,kikan!$K$11+2&amp;"月の2件目","")</f>
        <v/>
      </c>
    </row>
    <row r="47" spans="1:17" ht="39" x14ac:dyDescent="0.2">
      <c r="A47" s="280">
        <f ca="1">IF(SUM(エラー符号表!DK47:DP47)&gt;=1,1,0)</f>
        <v>0</v>
      </c>
      <c r="B47" s="80" t="s">
        <v>2572</v>
      </c>
      <c r="D47" s="281" t="str">
        <f ca="1">K47&amp;CHAR(10)&amp;エラー符号表!D47</f>
        <v>の工事で、
調査項目⑥発注者が空欄になっておりますので、
ご回答をお願いいたします。</v>
      </c>
      <c r="E47" s="80">
        <v>50</v>
      </c>
      <c r="K47" s="80" t="str">
        <f t="shared" ca="1" si="0"/>
        <v>の工事で、</v>
      </c>
      <c r="L47" s="280" t="str">
        <f ca="1">IF(エラー符号表!DK47=1,kikan!$K$11&amp;"月の1件目","")</f>
        <v/>
      </c>
      <c r="M47" s="280" t="str">
        <f ca="1">IF(エラー符号表!DL47=1,kikan!$K$11&amp;"月の2件目","")</f>
        <v/>
      </c>
      <c r="N47" s="280" t="str">
        <f ca="1">IF(エラー符号表!DM47=1,kikan!$K$11+1&amp;"月の1件目","")</f>
        <v/>
      </c>
      <c r="O47" s="280" t="str">
        <f ca="1">IF(エラー符号表!DN47=1,kikan!$K$11+1&amp;"月の2件目","")</f>
        <v/>
      </c>
      <c r="P47" s="280" t="str">
        <f ca="1">IF(エラー符号表!DO47=1,kikan!$K$11+2&amp;"月の1件目","")</f>
        <v/>
      </c>
      <c r="Q47" s="282" t="str">
        <f ca="1">IF(エラー符号表!DP47=1,kikan!$K$11+2&amp;"月の2件目","")</f>
        <v/>
      </c>
    </row>
    <row r="48" spans="1:17" ht="39" x14ac:dyDescent="0.2">
      <c r="A48" s="280">
        <f ca="1">IF(SUM(エラー符号表!DK48:DP48)&gt;=1,1,0)</f>
        <v>0</v>
      </c>
      <c r="B48" s="80" t="s">
        <v>2572</v>
      </c>
      <c r="D48" s="281" t="str">
        <f ca="1">K48&amp;CHAR(10)&amp;エラー符号表!D48</f>
        <v>の工事で、
調査項目⑥発注者が選択肢以外でご回答されておりますので、
選択肢からご回答をお願いいたします。</v>
      </c>
      <c r="E48" s="80">
        <v>51</v>
      </c>
      <c r="K48" s="80" t="str">
        <f t="shared" ca="1" si="0"/>
        <v>の工事で、</v>
      </c>
      <c r="L48" s="280" t="str">
        <f ca="1">IF(エラー符号表!DK48=1,kikan!$K$11&amp;"月の1件目","")</f>
        <v/>
      </c>
      <c r="M48" s="280" t="str">
        <f ca="1">IF(エラー符号表!DL48=1,kikan!$K$11&amp;"月の2件目","")</f>
        <v/>
      </c>
      <c r="N48" s="280" t="str">
        <f ca="1">IF(エラー符号表!DM48=1,kikan!$K$11+1&amp;"月の1件目","")</f>
        <v/>
      </c>
      <c r="O48" s="280" t="str">
        <f ca="1">IF(エラー符号表!DN48=1,kikan!$K$11+1&amp;"月の2件目","")</f>
        <v/>
      </c>
      <c r="P48" s="280" t="str">
        <f ca="1">IF(エラー符号表!DO48=1,kikan!$K$11+2&amp;"月の1件目","")</f>
        <v/>
      </c>
      <c r="Q48" s="282" t="str">
        <f ca="1">IF(エラー符号表!DP48=1,kikan!$K$11+2&amp;"月の2件目","")</f>
        <v/>
      </c>
    </row>
    <row r="49" spans="1:17" ht="39" x14ac:dyDescent="0.2">
      <c r="A49" s="280">
        <f ca="1">IF(SUM(エラー符号表!DK49:DP49)&gt;=1,1,0)</f>
        <v>0</v>
      </c>
      <c r="B49" s="80" t="s">
        <v>2572</v>
      </c>
      <c r="D49" s="281" t="str">
        <f ca="1">K49&amp;CHAR(10)&amp;エラー符号表!D49</f>
        <v>の工事で、
調査項目⑦住宅の利用関係が空欄になっておりますので、
ご回答をお願いいたします。</v>
      </c>
      <c r="E49" s="80">
        <v>52</v>
      </c>
      <c r="K49" s="80" t="str">
        <f t="shared" ca="1" si="0"/>
        <v>の工事で、</v>
      </c>
      <c r="L49" s="280" t="str">
        <f ca="1">IF(エラー符号表!DK49=1,kikan!$K$11&amp;"月の1件目","")</f>
        <v/>
      </c>
      <c r="M49" s="280" t="str">
        <f ca="1">IF(エラー符号表!DL49=1,kikan!$K$11&amp;"月の2件目","")</f>
        <v/>
      </c>
      <c r="N49" s="280" t="str">
        <f ca="1">IF(エラー符号表!DM49=1,kikan!$K$11+1&amp;"月の1件目","")</f>
        <v/>
      </c>
      <c r="O49" s="280" t="str">
        <f ca="1">IF(エラー符号表!DN49=1,kikan!$K$11+1&amp;"月の2件目","")</f>
        <v/>
      </c>
      <c r="P49" s="280" t="str">
        <f ca="1">IF(エラー符号表!DO49=1,kikan!$K$11+2&amp;"月の1件目","")</f>
        <v/>
      </c>
      <c r="Q49" s="282" t="str">
        <f ca="1">IF(エラー符号表!DP49=1,kikan!$K$11+2&amp;"月の2件目","")</f>
        <v/>
      </c>
    </row>
    <row r="50" spans="1:17" ht="39" x14ac:dyDescent="0.2">
      <c r="A50" s="280">
        <f ca="1">IF(SUM(エラー符号表!DK50:DP50)&gt;=1,1,0)</f>
        <v>0</v>
      </c>
      <c r="B50" s="80" t="s">
        <v>2572</v>
      </c>
      <c r="D50" s="281" t="str">
        <f ca="1">K50&amp;CHAR(10)&amp;エラー符号表!D50</f>
        <v>の工事で、
調査項目⑦住宅の利用関係が選択肢以外でご回答されておりますので、
選択肢からご回答をお願いいたします。</v>
      </c>
      <c r="E50" s="80">
        <v>53</v>
      </c>
      <c r="K50" s="80" t="str">
        <f t="shared" ca="1" si="0"/>
        <v>の工事で、</v>
      </c>
      <c r="L50" s="280" t="str">
        <f ca="1">IF(エラー符号表!DK50=1,kikan!$K$11&amp;"月の1件目","")</f>
        <v/>
      </c>
      <c r="M50" s="280" t="str">
        <f ca="1">IF(エラー符号表!DL50=1,kikan!$K$11&amp;"月の2件目","")</f>
        <v/>
      </c>
      <c r="N50" s="280" t="str">
        <f ca="1">IF(エラー符号表!DM50=1,kikan!$K$11+1&amp;"月の1件目","")</f>
        <v/>
      </c>
      <c r="O50" s="280" t="str">
        <f ca="1">IF(エラー符号表!DN50=1,kikan!$K$11+1&amp;"月の2件目","")</f>
        <v/>
      </c>
      <c r="P50" s="280" t="str">
        <f ca="1">IF(エラー符号表!DO50=1,kikan!$K$11+2&amp;"月の1件目","")</f>
        <v/>
      </c>
      <c r="Q50" s="282" t="str">
        <f ca="1">IF(エラー符号表!DP50=1,kikan!$K$11+2&amp;"月の2件目","")</f>
        <v/>
      </c>
    </row>
    <row r="51" spans="1:17" ht="39" x14ac:dyDescent="0.2">
      <c r="A51" s="280">
        <f ca="1">IF(SUM(エラー符号表!DK51:DP51)&gt;=1,1,0)</f>
        <v>0</v>
      </c>
      <c r="B51" s="80" t="s">
        <v>2572</v>
      </c>
      <c r="D51" s="281" t="str">
        <f ca="1">K51&amp;CHAR(10)&amp;エラー符号表!D51</f>
        <v>の工事で、
調査項目⑧住宅の種類が空欄になっておりますので、
ご回答をお願いいたします。</v>
      </c>
      <c r="E51" s="80">
        <v>54</v>
      </c>
      <c r="K51" s="80" t="str">
        <f t="shared" ca="1" si="0"/>
        <v>の工事で、</v>
      </c>
      <c r="L51" s="280" t="str">
        <f ca="1">IF(エラー符号表!DK51=1,kikan!$K$11&amp;"月の1件目","")</f>
        <v/>
      </c>
      <c r="M51" s="280" t="str">
        <f ca="1">IF(エラー符号表!DL51=1,kikan!$K$11&amp;"月の2件目","")</f>
        <v/>
      </c>
      <c r="N51" s="280" t="str">
        <f ca="1">IF(エラー符号表!DM51=1,kikan!$K$11+1&amp;"月の1件目","")</f>
        <v/>
      </c>
      <c r="O51" s="280" t="str">
        <f ca="1">IF(エラー符号表!DN51=1,kikan!$K$11+1&amp;"月の2件目","")</f>
        <v/>
      </c>
      <c r="P51" s="280" t="str">
        <f ca="1">IF(エラー符号表!DO51=1,kikan!$K$11+2&amp;"月の1件目","")</f>
        <v/>
      </c>
      <c r="Q51" s="282" t="str">
        <f ca="1">IF(エラー符号表!DP51=1,kikan!$K$11+2&amp;"月の2件目","")</f>
        <v/>
      </c>
    </row>
    <row r="52" spans="1:17" ht="65" x14ac:dyDescent="0.2">
      <c r="A52" s="280">
        <f ca="1">IF(SUM(エラー符号表!DK52:DP52)&gt;=1,1,0)</f>
        <v>0</v>
      </c>
      <c r="B52" s="80" t="s">
        <v>2572</v>
      </c>
      <c r="D52" s="281" t="str">
        <f ca="1">K52&amp;CHAR(10)&amp;エラー符号表!D52</f>
        <v>の工事で、
調査項目⑧住宅の種類が空欄になっており、
調査項目⑨共同住宅の工事部分がご回答されておりますが、
工事を行われた住宅の種類は共同住宅だったのでしょうか。
ご確認をお願いいたします。</v>
      </c>
      <c r="E52" s="80">
        <v>55</v>
      </c>
      <c r="K52" s="80" t="str">
        <f t="shared" ca="1" si="0"/>
        <v>の工事で、</v>
      </c>
      <c r="L52" s="280" t="str">
        <f ca="1">IF(エラー符号表!DK52=1,kikan!$K$11&amp;"月の1件目","")</f>
        <v/>
      </c>
      <c r="M52" s="280" t="str">
        <f ca="1">IF(エラー符号表!DL52=1,kikan!$K$11&amp;"月の2件目","")</f>
        <v/>
      </c>
      <c r="N52" s="280" t="str">
        <f ca="1">IF(エラー符号表!DM52=1,kikan!$K$11+1&amp;"月の1件目","")</f>
        <v/>
      </c>
      <c r="O52" s="280" t="str">
        <f ca="1">IF(エラー符号表!DN52=1,kikan!$K$11+1&amp;"月の2件目","")</f>
        <v/>
      </c>
      <c r="P52" s="280" t="str">
        <f ca="1">IF(エラー符号表!DO52=1,kikan!$K$11+2&amp;"月の1件目","")</f>
        <v/>
      </c>
      <c r="Q52" s="282" t="str">
        <f ca="1">IF(エラー符号表!DP52=1,kikan!$K$11+2&amp;"月の2件目","")</f>
        <v/>
      </c>
    </row>
    <row r="53" spans="1:17" ht="39" x14ac:dyDescent="0.2">
      <c r="A53" s="280">
        <f ca="1">IF(SUM(エラー符号表!DK53:DP53)&gt;=1,1,0)</f>
        <v>0</v>
      </c>
      <c r="B53" s="80" t="s">
        <v>2572</v>
      </c>
      <c r="D53" s="281" t="str">
        <f ca="1">K53&amp;CHAR(10)&amp;エラー符号表!D53</f>
        <v>の工事で、
調査項目⑧住宅の種類が選択肢以外でご回答されておりますので、
選択肢からご回答をお願いいたします。</v>
      </c>
      <c r="E53" s="80">
        <v>56</v>
      </c>
      <c r="K53" s="80" t="str">
        <f t="shared" ca="1" si="0"/>
        <v>の工事で、</v>
      </c>
      <c r="L53" s="280" t="str">
        <f ca="1">IF(エラー符号表!DK53=1,kikan!$K$11&amp;"月の1件目","")</f>
        <v/>
      </c>
      <c r="M53" s="280" t="str">
        <f ca="1">IF(エラー符号表!DL53=1,kikan!$K$11&amp;"月の2件目","")</f>
        <v/>
      </c>
      <c r="N53" s="280" t="str">
        <f ca="1">IF(エラー符号表!DM53=1,kikan!$K$11+1&amp;"月の1件目","")</f>
        <v/>
      </c>
      <c r="O53" s="280" t="str">
        <f ca="1">IF(エラー符号表!DN53=1,kikan!$K$11+1&amp;"月の2件目","")</f>
        <v/>
      </c>
      <c r="P53" s="280" t="str">
        <f ca="1">IF(エラー符号表!DO53=1,kikan!$K$11+2&amp;"月の1件目","")</f>
        <v/>
      </c>
      <c r="Q53" s="282" t="str">
        <f ca="1">IF(エラー符号表!DP53=1,kikan!$K$11+2&amp;"月の2件目","")</f>
        <v/>
      </c>
    </row>
    <row r="54" spans="1:17" ht="39" x14ac:dyDescent="0.2">
      <c r="A54" s="280">
        <f ca="1">IF(SUM(エラー符号表!DK54:DP54)&gt;=1,1,0)</f>
        <v>0</v>
      </c>
      <c r="B54" s="80" t="s">
        <v>2572</v>
      </c>
      <c r="D54" s="281" t="str">
        <f ca="1">K54&amp;CHAR(10)&amp;エラー符号表!D54</f>
        <v>の工事で、
調査項目⑧住宅の種類で共同住宅を選択されておりますので、
調査項目⑨共同住宅について工事部分のご回答をお願いいたします。</v>
      </c>
      <c r="E54" s="80">
        <v>57</v>
      </c>
      <c r="K54" s="80" t="str">
        <f t="shared" ca="1" si="0"/>
        <v>の工事で、</v>
      </c>
      <c r="L54" s="280" t="str">
        <f ca="1">IF(エラー符号表!DK54=1,kikan!$K$11&amp;"月の1件目","")</f>
        <v/>
      </c>
      <c r="M54" s="280" t="str">
        <f ca="1">IF(エラー符号表!DL54=1,kikan!$K$11&amp;"月の2件目","")</f>
        <v/>
      </c>
      <c r="N54" s="280" t="str">
        <f ca="1">IF(エラー符号表!DM54=1,kikan!$K$11+1&amp;"月の1件目","")</f>
        <v/>
      </c>
      <c r="O54" s="280" t="str">
        <f ca="1">IF(エラー符号表!DN54=1,kikan!$K$11+1&amp;"月の2件目","")</f>
        <v/>
      </c>
      <c r="P54" s="280" t="str">
        <f ca="1">IF(エラー符号表!DO54=1,kikan!$K$11+2&amp;"月の1件目","")</f>
        <v/>
      </c>
      <c r="Q54" s="282" t="str">
        <f ca="1">IF(エラー符号表!DP54=1,kikan!$K$11+2&amp;"月の2件目","")</f>
        <v/>
      </c>
    </row>
    <row r="55" spans="1:17" ht="52" x14ac:dyDescent="0.2">
      <c r="A55" s="280">
        <f ca="1">IF(SUM(エラー符号表!DK55:DP55)&gt;=1,1,0)</f>
        <v>0</v>
      </c>
      <c r="B55" s="80" t="s">
        <v>2572</v>
      </c>
      <c r="D55" s="281" t="str">
        <f ca="1">K55&amp;CHAR(10)&amp;エラー符号表!D55</f>
        <v>の工事で、
調査項目⑨共同住宅の工事部分が選択肢以外でご回答されておりますので、
選択肢からご回答をお願いいたします。</v>
      </c>
      <c r="E55" s="80">
        <v>58</v>
      </c>
      <c r="K55" s="80" t="str">
        <f t="shared" ca="1" si="0"/>
        <v>の工事で、</v>
      </c>
      <c r="L55" s="280" t="str">
        <f ca="1">IF(エラー符号表!DK55=1,kikan!$K$11&amp;"月の1件目","")</f>
        <v/>
      </c>
      <c r="M55" s="280" t="str">
        <f ca="1">IF(エラー符号表!DL55=1,kikan!$K$11&amp;"月の2件目","")</f>
        <v/>
      </c>
      <c r="N55" s="280" t="str">
        <f ca="1">IF(エラー符号表!DM55=1,kikan!$K$11+1&amp;"月の1件目","")</f>
        <v/>
      </c>
      <c r="O55" s="280" t="str">
        <f ca="1">IF(エラー符号表!DN55=1,kikan!$K$11+1&amp;"月の2件目","")</f>
        <v/>
      </c>
      <c r="P55" s="280" t="str">
        <f ca="1">IF(エラー符号表!DO55=1,kikan!$K$11+2&amp;"月の1件目","")</f>
        <v/>
      </c>
      <c r="Q55" s="282" t="str">
        <f ca="1">IF(エラー符号表!DP55=1,kikan!$K$11+2&amp;"月の2件目","")</f>
        <v/>
      </c>
    </row>
    <row r="56" spans="1:17" ht="39" x14ac:dyDescent="0.2">
      <c r="A56" s="280">
        <f ca="1">IF(SUM(エラー符号表!DK56:DP56)&gt;=1,1,0)</f>
        <v>0</v>
      </c>
      <c r="B56" s="80" t="s">
        <v>2572</v>
      </c>
      <c r="D56" s="281" t="str">
        <f ca="1">K56&amp;CHAR(10)&amp;エラー符号表!D56</f>
        <v>の工事で、
調査項目⑩用途変更の有無が空欄になっておりますので、
ご回答をお願いいたします。</v>
      </c>
      <c r="E56" s="80">
        <v>59</v>
      </c>
      <c r="K56" s="80" t="str">
        <f t="shared" ca="1" si="0"/>
        <v>の工事で、</v>
      </c>
      <c r="L56" s="280" t="str">
        <f ca="1">IF(エラー符号表!DK56=1,kikan!$K$11&amp;"月の1件目","")</f>
        <v/>
      </c>
      <c r="M56" s="280" t="str">
        <f ca="1">IF(エラー符号表!DL56=1,kikan!$K$11&amp;"月の2件目","")</f>
        <v/>
      </c>
      <c r="N56" s="280" t="str">
        <f ca="1">IF(エラー符号表!DM56=1,kikan!$K$11+1&amp;"月の1件目","")</f>
        <v/>
      </c>
      <c r="O56" s="280" t="str">
        <f ca="1">IF(エラー符号表!DN56=1,kikan!$K$11+1&amp;"月の2件目","")</f>
        <v/>
      </c>
      <c r="P56" s="280" t="str">
        <f ca="1">IF(エラー符号表!DO56=1,kikan!$K$11+2&amp;"月の1件目","")</f>
        <v/>
      </c>
      <c r="Q56" s="282" t="str">
        <f ca="1">IF(エラー符号表!DP56=1,kikan!$K$11+2&amp;"月の2件目","")</f>
        <v/>
      </c>
    </row>
    <row r="57" spans="1:17" ht="39" x14ac:dyDescent="0.2">
      <c r="A57" s="280">
        <f ca="1">IF(SUM(エラー符号表!DK57:DP57)&gt;=1,1,0)</f>
        <v>0</v>
      </c>
      <c r="B57" s="80" t="s">
        <v>2572</v>
      </c>
      <c r="D57" s="281" t="str">
        <f ca="1">K57&amp;CHAR(10)&amp;エラー符号表!D57</f>
        <v>の工事で、
調査項目⑩用途変更の有無が選択肢以外でご回答されておりますので、
選択肢からご回答をお願いいたします。</v>
      </c>
      <c r="E57" s="80">
        <v>60</v>
      </c>
      <c r="K57" s="80" t="str">
        <f t="shared" ca="1" si="0"/>
        <v>の工事で、</v>
      </c>
      <c r="L57" s="280" t="str">
        <f ca="1">IF(エラー符号表!DK57=1,kikan!$K$11&amp;"月の1件目","")</f>
        <v/>
      </c>
      <c r="M57" s="280" t="str">
        <f ca="1">IF(エラー符号表!DL57=1,kikan!$K$11&amp;"月の2件目","")</f>
        <v/>
      </c>
      <c r="N57" s="280" t="str">
        <f ca="1">IF(エラー符号表!DM57=1,kikan!$K$11+1&amp;"月の1件目","")</f>
        <v/>
      </c>
      <c r="O57" s="280" t="str">
        <f ca="1">IF(エラー符号表!DN57=1,kikan!$K$11+1&amp;"月の2件目","")</f>
        <v/>
      </c>
      <c r="P57" s="280" t="str">
        <f ca="1">IF(エラー符号表!DO57=1,kikan!$K$11+2&amp;"月の1件目","")</f>
        <v/>
      </c>
      <c r="Q57" s="282" t="str">
        <f ca="1">IF(エラー符号表!DP57=1,kikan!$K$11+2&amp;"月の2件目","")</f>
        <v/>
      </c>
    </row>
    <row r="58" spans="1:17" ht="39" x14ac:dyDescent="0.2">
      <c r="A58" s="280">
        <f ca="1">IF(SUM(エラー符号表!DK58:DP58)&gt;=1,1,0)</f>
        <v>0</v>
      </c>
      <c r="B58" s="80" t="s">
        <v>2572</v>
      </c>
      <c r="D58" s="281" t="str">
        <f ca="1">K58&amp;CHAR(10)&amp;エラー符号表!D58</f>
        <v>の工事で、
調査項目⑩用途変更の有無でありを選択されておりますので、
調査項目⑩－２変更前の用途についてご回答をお願いいたします。</v>
      </c>
      <c r="E58" s="80">
        <v>61</v>
      </c>
      <c r="K58" s="80" t="str">
        <f t="shared" ca="1" si="0"/>
        <v>の工事で、</v>
      </c>
      <c r="L58" s="280" t="str">
        <f ca="1">IF(エラー符号表!DK58=1,kikan!$K$11&amp;"月の1件目","")</f>
        <v/>
      </c>
      <c r="M58" s="280" t="str">
        <f ca="1">IF(エラー符号表!DL58=1,kikan!$K$11&amp;"月の2件目","")</f>
        <v/>
      </c>
      <c r="N58" s="280" t="str">
        <f ca="1">IF(エラー符号表!DM58=1,kikan!$K$11+1&amp;"月の1件目","")</f>
        <v/>
      </c>
      <c r="O58" s="280" t="str">
        <f ca="1">IF(エラー符号表!DN58=1,kikan!$K$11+1&amp;"月の2件目","")</f>
        <v/>
      </c>
      <c r="P58" s="280" t="str">
        <f ca="1">IF(エラー符号表!DO58=1,kikan!$K$11+2&amp;"月の1件目","")</f>
        <v/>
      </c>
      <c r="Q58" s="282" t="str">
        <f ca="1">IF(エラー符号表!DP58=1,kikan!$K$11+2&amp;"月の2件目","")</f>
        <v/>
      </c>
    </row>
    <row r="59" spans="1:17" ht="39" x14ac:dyDescent="0.2">
      <c r="A59" s="280">
        <f ca="1">IF(SUM(エラー符号表!DK59:DP59)&gt;=1,1,0)</f>
        <v>0</v>
      </c>
      <c r="B59" s="80" t="s">
        <v>2572</v>
      </c>
      <c r="D59" s="281" t="str">
        <f ca="1">K59&amp;CHAR(10)&amp;エラー符号表!D59</f>
        <v>の工事で、
調査項目⑩－２変更前の用途が選択肢以外でご回答されておりますので、
選択肢からご回答をお願いいたします。</v>
      </c>
      <c r="E59" s="80">
        <v>62</v>
      </c>
      <c r="K59" s="80" t="str">
        <f t="shared" ca="1" si="0"/>
        <v>の工事で、</v>
      </c>
      <c r="L59" s="280" t="str">
        <f ca="1">IF(エラー符号表!DK59=1,kikan!$K$11&amp;"月の1件目","")</f>
        <v/>
      </c>
      <c r="M59" s="280" t="str">
        <f ca="1">IF(エラー符号表!DL59=1,kikan!$K$11&amp;"月の2件目","")</f>
        <v/>
      </c>
      <c r="N59" s="280" t="str">
        <f ca="1">IF(エラー符号表!DM59=1,kikan!$K$11+1&amp;"月の1件目","")</f>
        <v/>
      </c>
      <c r="O59" s="280" t="str">
        <f ca="1">IF(エラー符号表!DN59=1,kikan!$K$11+1&amp;"月の2件目","")</f>
        <v/>
      </c>
      <c r="P59" s="280" t="str">
        <f ca="1">IF(エラー符号表!DO59=1,kikan!$K$11+2&amp;"月の1件目","")</f>
        <v/>
      </c>
      <c r="Q59" s="282" t="str">
        <f ca="1">IF(エラー符号表!DP59=1,kikan!$K$11+2&amp;"月の2件目","")</f>
        <v/>
      </c>
    </row>
    <row r="60" spans="1:17" ht="39" x14ac:dyDescent="0.2">
      <c r="A60" s="280">
        <f ca="1">IF(SUM(エラー符号表!DK60:DP60)&gt;=1,1,0)</f>
        <v>0</v>
      </c>
      <c r="B60" s="80" t="s">
        <v>2572</v>
      </c>
      <c r="D60" s="281" t="str">
        <f ca="1">K60&amp;CHAR(10)&amp;エラー符号表!D60</f>
        <v>の工事で、
調査項目⑪主な構造が空欄になっておりますので、
ご回答をお願いいたします。</v>
      </c>
      <c r="E60" s="80">
        <v>63</v>
      </c>
      <c r="K60" s="80" t="str">
        <f t="shared" ca="1" si="0"/>
        <v>の工事で、</v>
      </c>
      <c r="L60" s="280" t="str">
        <f ca="1">IF(エラー符号表!DK60=1,kikan!$K$11&amp;"月の1件目","")</f>
        <v/>
      </c>
      <c r="M60" s="280" t="str">
        <f ca="1">IF(エラー符号表!DL60=1,kikan!$K$11&amp;"月の2件目","")</f>
        <v/>
      </c>
      <c r="N60" s="280" t="str">
        <f ca="1">IF(エラー符号表!DM60=1,kikan!$K$11+1&amp;"月の1件目","")</f>
        <v/>
      </c>
      <c r="O60" s="280" t="str">
        <f ca="1">IF(エラー符号表!DN60=1,kikan!$K$11+1&amp;"月の2件目","")</f>
        <v/>
      </c>
      <c r="P60" s="280" t="str">
        <f ca="1">IF(エラー符号表!DO60=1,kikan!$K$11+2&amp;"月の1件目","")</f>
        <v/>
      </c>
      <c r="Q60" s="282" t="str">
        <f ca="1">IF(エラー符号表!DP60=1,kikan!$K$11+2&amp;"月の2件目","")</f>
        <v/>
      </c>
    </row>
    <row r="61" spans="1:17" ht="39" x14ac:dyDescent="0.2">
      <c r="A61" s="280">
        <f ca="1">IF(SUM(エラー符号表!DK61:DP61)&gt;=1,1,0)</f>
        <v>0</v>
      </c>
      <c r="B61" s="80" t="s">
        <v>2572</v>
      </c>
      <c r="D61" s="281" t="str">
        <f ca="1">K61&amp;CHAR(10)&amp;エラー符号表!D61</f>
        <v>の工事で、
調査項目⑪主な構造が選択肢以外でご回答されておりますので、
選択肢からご回答をお願いいたします。</v>
      </c>
      <c r="E61" s="80">
        <v>64</v>
      </c>
      <c r="K61" s="80" t="str">
        <f t="shared" ca="1" si="0"/>
        <v>の工事で、</v>
      </c>
      <c r="L61" s="280" t="str">
        <f ca="1">IF(エラー符号表!DK61=1,kikan!$K$11&amp;"月の1件目","")</f>
        <v/>
      </c>
      <c r="M61" s="280" t="str">
        <f ca="1">IF(エラー符号表!DL61=1,kikan!$K$11&amp;"月の2件目","")</f>
        <v/>
      </c>
      <c r="N61" s="280" t="str">
        <f ca="1">IF(エラー符号表!DM61=1,kikan!$K$11+1&amp;"月の1件目","")</f>
        <v/>
      </c>
      <c r="O61" s="280" t="str">
        <f ca="1">IF(エラー符号表!DN61=1,kikan!$K$11+1&amp;"月の2件目","")</f>
        <v/>
      </c>
      <c r="P61" s="280" t="str">
        <f ca="1">IF(エラー符号表!DO61=1,kikan!$K$11+2&amp;"月の1件目","")</f>
        <v/>
      </c>
      <c r="Q61" s="282" t="str">
        <f ca="1">IF(エラー符号表!DP61=1,kikan!$K$11+2&amp;"月の2件目","")</f>
        <v/>
      </c>
    </row>
    <row r="62" spans="1:17" ht="39" x14ac:dyDescent="0.2">
      <c r="A62" s="280">
        <f ca="1">IF(SUM(エラー符号表!DK62:DP62)&gt;=1,1,0)</f>
        <v>0</v>
      </c>
      <c r="B62" s="80" t="s">
        <v>2572</v>
      </c>
      <c r="D62" s="281" t="str">
        <f ca="1">K62&amp;CHAR(10)&amp;エラー符号表!D62</f>
        <v>の工事で、
調査項目⑫新築した年が空欄になっておりますので、
ご回答をお願いいたします。</v>
      </c>
      <c r="E62" s="80">
        <v>65</v>
      </c>
      <c r="K62" s="80" t="str">
        <f t="shared" ca="1" si="0"/>
        <v>の工事で、</v>
      </c>
      <c r="L62" s="280" t="str">
        <f ca="1">IF(エラー符号表!DK62=1,kikan!$K$11&amp;"月の1件目","")</f>
        <v/>
      </c>
      <c r="M62" s="280" t="str">
        <f ca="1">IF(エラー符号表!DL62=1,kikan!$K$11&amp;"月の2件目","")</f>
        <v/>
      </c>
      <c r="N62" s="280" t="str">
        <f ca="1">IF(エラー符号表!DM62=1,kikan!$K$11+1&amp;"月の1件目","")</f>
        <v/>
      </c>
      <c r="O62" s="280" t="str">
        <f ca="1">IF(エラー符号表!DN62=1,kikan!$K$11+1&amp;"月の2件目","")</f>
        <v/>
      </c>
      <c r="P62" s="280" t="str">
        <f ca="1">IF(エラー符号表!DO62=1,kikan!$K$11+2&amp;"月の1件目","")</f>
        <v/>
      </c>
      <c r="Q62" s="282" t="str">
        <f ca="1">IF(エラー符号表!DP62=1,kikan!$K$11+2&amp;"月の2件目","")</f>
        <v/>
      </c>
    </row>
    <row r="63" spans="1:17" ht="39" x14ac:dyDescent="0.2">
      <c r="A63" s="280">
        <f ca="1">IF(SUM(エラー符号表!DK63:DP63)&gt;=1,1,0)</f>
        <v>0</v>
      </c>
      <c r="B63" s="80" t="s">
        <v>2572</v>
      </c>
      <c r="D63" s="281" t="str">
        <f ca="1">K63&amp;CHAR(10)&amp;エラー符号表!D63</f>
        <v>の工事で、
調査項目⑫新築した年が選択肢以外でご回答されておりますので、
選択肢からご回答をお願いいたします。</v>
      </c>
      <c r="E63" s="80">
        <v>66</v>
      </c>
      <c r="K63" s="80" t="str">
        <f t="shared" ca="1" si="0"/>
        <v>の工事で、</v>
      </c>
      <c r="L63" s="280" t="str">
        <f ca="1">IF(エラー符号表!DK63=1,kikan!$K$11&amp;"月の1件目","")</f>
        <v/>
      </c>
      <c r="M63" s="280" t="str">
        <f ca="1">IF(エラー符号表!DL63=1,kikan!$K$11&amp;"月の2件目","")</f>
        <v/>
      </c>
      <c r="N63" s="280" t="str">
        <f ca="1">IF(エラー符号表!DM63=1,kikan!$K$11+1&amp;"月の1件目","")</f>
        <v/>
      </c>
      <c r="O63" s="280" t="str">
        <f ca="1">IF(エラー符号表!DN63=1,kikan!$K$11+1&amp;"月の2件目","")</f>
        <v/>
      </c>
      <c r="P63" s="280" t="str">
        <f ca="1">IF(エラー符号表!DO63=1,kikan!$K$11+2&amp;"月の1件目","")</f>
        <v/>
      </c>
      <c r="Q63" s="282" t="str">
        <f ca="1">IF(エラー符号表!DP63=1,kikan!$K$11+2&amp;"月の2件目","")</f>
        <v/>
      </c>
    </row>
    <row r="64" spans="1:17" ht="52" x14ac:dyDescent="0.2">
      <c r="A64" s="280">
        <f ca="1">IF(SUM(エラー符号表!DK64:DP64)&gt;=1,1,0)</f>
        <v>0</v>
      </c>
      <c r="B64" s="80" t="s">
        <v>2572</v>
      </c>
      <c r="D64" s="281" t="str">
        <f ca="1">K64&amp;CHAR(10)&amp;エラー符号表!D64</f>
        <v>の工事で、
調査項目⑬建物全体の延べ床面積が数値以外でご回答されておりますので、
数値でのご回答をお願いいたします。</v>
      </c>
      <c r="E64" s="80">
        <v>67</v>
      </c>
      <c r="K64" s="80" t="str">
        <f t="shared" ca="1" si="0"/>
        <v>の工事で、</v>
      </c>
      <c r="L64" s="280" t="str">
        <f ca="1">IF(エラー符号表!DK64=1,kikan!$K$11&amp;"月の1件目","")</f>
        <v/>
      </c>
      <c r="M64" s="280" t="str">
        <f ca="1">IF(エラー符号表!DL64=1,kikan!$K$11&amp;"月の2件目","")</f>
        <v/>
      </c>
      <c r="N64" s="280" t="str">
        <f ca="1">IF(エラー符号表!DM64=1,kikan!$K$11+1&amp;"月の1件目","")</f>
        <v/>
      </c>
      <c r="O64" s="280" t="str">
        <f ca="1">IF(エラー符号表!DN64=1,kikan!$K$11+1&amp;"月の2件目","")</f>
        <v/>
      </c>
      <c r="P64" s="280" t="str">
        <f ca="1">IF(エラー符号表!DO64=1,kikan!$K$11+2&amp;"月の1件目","")</f>
        <v/>
      </c>
      <c r="Q64" s="282" t="str">
        <f ca="1">IF(エラー符号表!DP64=1,kikan!$K$11+2&amp;"月の2件目","")</f>
        <v/>
      </c>
    </row>
    <row r="65" spans="1:17" ht="39" x14ac:dyDescent="0.2">
      <c r="A65" s="280">
        <f ca="1">IF(SUM(エラー符号表!DK65:DP65)&gt;=1,1,0)</f>
        <v>0</v>
      </c>
      <c r="B65" s="80" t="s">
        <v>2572</v>
      </c>
      <c r="D65" s="281" t="str">
        <f ca="1">K65&amp;CHAR(10)&amp;エラー符号表!D65</f>
        <v>の工事で、
調査項目⑭工事種類が空欄になっておりますので、
ご回答をお願いいたします。</v>
      </c>
      <c r="E65" s="80">
        <v>68</v>
      </c>
      <c r="K65" s="80" t="str">
        <f t="shared" ca="1" si="0"/>
        <v>の工事で、</v>
      </c>
      <c r="L65" s="280" t="str">
        <f ca="1">IF(エラー符号表!DK65=1,kikan!$K$11&amp;"月の1件目","")</f>
        <v/>
      </c>
      <c r="M65" s="280" t="str">
        <f ca="1">IF(エラー符号表!DL65=1,kikan!$K$11&amp;"月の2件目","")</f>
        <v/>
      </c>
      <c r="N65" s="280" t="str">
        <f ca="1">IF(エラー符号表!DM65=1,kikan!$K$11+1&amp;"月の1件目","")</f>
        <v/>
      </c>
      <c r="O65" s="280" t="str">
        <f ca="1">IF(エラー符号表!DN65=1,kikan!$K$11+1&amp;"月の2件目","")</f>
        <v/>
      </c>
      <c r="P65" s="280" t="str">
        <f ca="1">IF(エラー符号表!DO65=1,kikan!$K$11+2&amp;"月の1件目","")</f>
        <v/>
      </c>
      <c r="Q65" s="282" t="str">
        <f ca="1">IF(エラー符号表!DP65=1,kikan!$K$11+2&amp;"月の2件目","")</f>
        <v/>
      </c>
    </row>
    <row r="66" spans="1:17" ht="39" x14ac:dyDescent="0.2">
      <c r="A66" s="280">
        <f ca="1">IF(SUM(エラー符号表!DK66:DP66)&gt;=1,1,0)</f>
        <v>0</v>
      </c>
      <c r="B66" s="80" t="s">
        <v>2572</v>
      </c>
      <c r="D66" s="281" t="str">
        <f ca="1">K66&amp;CHAR(10)&amp;エラー符号表!D66</f>
        <v>の工事で、
調査項目⑭工事種類が選択肢以外でご回答されておりますので、
選択肢からご回答をお願いいたします。</v>
      </c>
      <c r="E66" s="80">
        <v>69</v>
      </c>
      <c r="K66" s="80" t="str">
        <f t="shared" ca="1" si="0"/>
        <v>の工事で、</v>
      </c>
      <c r="L66" s="280" t="str">
        <f ca="1">IF(エラー符号表!DK66=1,kikan!$K$11&amp;"月の1件目","")</f>
        <v/>
      </c>
      <c r="M66" s="280" t="str">
        <f ca="1">IF(エラー符号表!DL66=1,kikan!$K$11&amp;"月の2件目","")</f>
        <v/>
      </c>
      <c r="N66" s="280" t="str">
        <f ca="1">IF(エラー符号表!DM66=1,kikan!$K$11+1&amp;"月の1件目","")</f>
        <v/>
      </c>
      <c r="O66" s="280" t="str">
        <f ca="1">IF(エラー符号表!DN66=1,kikan!$K$11+1&amp;"月の2件目","")</f>
        <v/>
      </c>
      <c r="P66" s="280" t="str">
        <f ca="1">IF(エラー符号表!DO66=1,kikan!$K$11+2&amp;"月の1件目","")</f>
        <v/>
      </c>
      <c r="Q66" s="282" t="str">
        <f ca="1">IF(エラー符号表!DP66=1,kikan!$K$11+2&amp;"月の2件目","")</f>
        <v/>
      </c>
    </row>
    <row r="67" spans="1:17" ht="39" x14ac:dyDescent="0.2">
      <c r="A67" s="280">
        <f ca="1">IF(SUM(エラー符号表!DK67:DP67)&gt;=1,1,0)</f>
        <v>0</v>
      </c>
      <c r="B67" s="80" t="s">
        <v>2572</v>
      </c>
      <c r="D67" s="281" t="str">
        <f ca="1">K67&amp;CHAR(10)&amp;エラー符号表!D67</f>
        <v>の工事で、
調査項目⑭工事種類が増築工事となっておりますので、
調査項目⑭－２建築工事届の有無についてご回答をお願いいたします。</v>
      </c>
      <c r="E67" s="80">
        <v>71</v>
      </c>
      <c r="K67" s="80" t="str">
        <f t="shared" ca="1" si="0"/>
        <v>の工事で、</v>
      </c>
      <c r="L67" s="280" t="str">
        <f ca="1">IF(エラー符号表!DK67=1,kikan!$K$11&amp;"月の1件目","")</f>
        <v/>
      </c>
      <c r="M67" s="280" t="str">
        <f ca="1">IF(エラー符号表!DL67=1,kikan!$K$11&amp;"月の2件目","")</f>
        <v/>
      </c>
      <c r="N67" s="280" t="str">
        <f ca="1">IF(エラー符号表!DM67=1,kikan!$K$11+1&amp;"月の1件目","")</f>
        <v/>
      </c>
      <c r="O67" s="280" t="str">
        <f ca="1">IF(エラー符号表!DN67=1,kikan!$K$11+1&amp;"月の2件目","")</f>
        <v/>
      </c>
      <c r="P67" s="280" t="str">
        <f ca="1">IF(エラー符号表!DO67=1,kikan!$K$11+2&amp;"月の1件目","")</f>
        <v/>
      </c>
      <c r="Q67" s="282" t="str">
        <f ca="1">IF(エラー符号表!DP67=1,kikan!$K$11+2&amp;"月の2件目","")</f>
        <v/>
      </c>
    </row>
    <row r="68" spans="1:17" ht="39" x14ac:dyDescent="0.2">
      <c r="A68" s="280">
        <f ca="1">IF(SUM(エラー符号表!DK68:DP68)&gt;=1,1,0)</f>
        <v>0</v>
      </c>
      <c r="B68" s="80" t="s">
        <v>2572</v>
      </c>
      <c r="D68" s="281" t="str">
        <f ca="1">K68&amp;CHAR(10)&amp;エラー符号表!D68</f>
        <v>の工事で、
調査項目⑭工事種類が一部改築工事となっておりますので、
調査項目⑭－２建築工事届の有無についてご回答をお願いいたします。</v>
      </c>
      <c r="E68" s="80">
        <v>71</v>
      </c>
      <c r="K68" s="80" t="str">
        <f t="shared" ca="1" si="0"/>
        <v>の工事で、</v>
      </c>
      <c r="L68" s="280" t="str">
        <f ca="1">IF(エラー符号表!DK68=1,kikan!$K$11&amp;"月の1件目","")</f>
        <v/>
      </c>
      <c r="M68" s="280" t="str">
        <f ca="1">IF(エラー符号表!DL68=1,kikan!$K$11&amp;"月の2件目","")</f>
        <v/>
      </c>
      <c r="N68" s="280" t="str">
        <f ca="1">IF(エラー符号表!DM68=1,kikan!$K$11+1&amp;"月の1件目","")</f>
        <v/>
      </c>
      <c r="O68" s="280" t="str">
        <f ca="1">IF(エラー符号表!DN68=1,kikan!$K$11+1&amp;"月の2件目","")</f>
        <v/>
      </c>
      <c r="P68" s="280" t="str">
        <f ca="1">IF(エラー符号表!DO68=1,kikan!$K$11+2&amp;"月の1件目","")</f>
        <v/>
      </c>
      <c r="Q68" s="282" t="str">
        <f ca="1">IF(エラー符号表!DP68=1,kikan!$K$11+2&amp;"月の2件目","")</f>
        <v/>
      </c>
    </row>
    <row r="69" spans="1:17" ht="52" x14ac:dyDescent="0.2">
      <c r="A69" s="280">
        <f ca="1">IF(SUM(エラー符号表!DK69:DP69)&gt;=1,1,0)</f>
        <v>0</v>
      </c>
      <c r="B69" s="80" t="s">
        <v>2572</v>
      </c>
      <c r="D69" s="281" t="str">
        <f ca="1">K69&amp;CHAR(10)&amp;エラー符号表!D69</f>
        <v>の工事で、
調査項目⑭－２建築工事届の有無が選択肢以外でご回答されておりますので、
選択肢からご回答をお願いいたします。</v>
      </c>
      <c r="E69" s="80">
        <v>72</v>
      </c>
      <c r="K69" s="80" t="str">
        <f t="shared" ca="1" si="0"/>
        <v>の工事で、</v>
      </c>
      <c r="L69" s="280" t="str">
        <f ca="1">IF(エラー符号表!DK69=1,kikan!$K$11&amp;"月の1件目","")</f>
        <v/>
      </c>
      <c r="M69" s="280" t="str">
        <f ca="1">IF(エラー符号表!DL69=1,kikan!$K$11&amp;"月の2件目","")</f>
        <v/>
      </c>
      <c r="N69" s="280" t="str">
        <f ca="1">IF(エラー符号表!DM69=1,kikan!$K$11+1&amp;"月の1件目","")</f>
        <v/>
      </c>
      <c r="O69" s="280" t="str">
        <f ca="1">IF(エラー符号表!DN69=1,kikan!$K$11+1&amp;"月の2件目","")</f>
        <v/>
      </c>
      <c r="P69" s="280" t="str">
        <f ca="1">IF(エラー符号表!DO69=1,kikan!$K$11+2&amp;"月の1件目","")</f>
        <v/>
      </c>
      <c r="Q69" s="282" t="str">
        <f ca="1">IF(エラー符号表!DP69=1,kikan!$K$11+2&amp;"月の2件目","")</f>
        <v/>
      </c>
    </row>
    <row r="70" spans="1:17" ht="39" x14ac:dyDescent="0.2">
      <c r="A70" s="280">
        <f ca="1">IF(SUM(エラー符号表!DK70:DP70)&gt;=1,1,0)</f>
        <v>0</v>
      </c>
      <c r="B70" s="80" t="s">
        <v>2572</v>
      </c>
      <c r="D70" s="281" t="str">
        <f ca="1">K70&amp;CHAR(10)&amp;エラー符号表!D70</f>
        <v>の工事で、
調査項目⑮工事部位が空欄になっておりますので、
ご回答をお願いいたします。</v>
      </c>
      <c r="E70" s="80">
        <v>73</v>
      </c>
      <c r="K70" s="80" t="str">
        <f t="shared" ca="1" si="0"/>
        <v>の工事で、</v>
      </c>
      <c r="L70" s="280" t="str">
        <f ca="1">IF(エラー符号表!DK70=1,kikan!$K$11&amp;"月の1件目","")</f>
        <v/>
      </c>
      <c r="M70" s="280" t="str">
        <f ca="1">IF(エラー符号表!DL70=1,kikan!$K$11&amp;"月の2件目","")</f>
        <v/>
      </c>
      <c r="N70" s="280" t="str">
        <f ca="1">IF(エラー符号表!DM70=1,kikan!$K$11+1&amp;"月の1件目","")</f>
        <v/>
      </c>
      <c r="O70" s="280" t="str">
        <f ca="1">IF(エラー符号表!DN70=1,kikan!$K$11+1&amp;"月の2件目","")</f>
        <v/>
      </c>
      <c r="P70" s="280" t="str">
        <f ca="1">IF(エラー符号表!DO70=1,kikan!$K$11+2&amp;"月の1件目","")</f>
        <v/>
      </c>
      <c r="Q70" s="282" t="str">
        <f ca="1">IF(エラー符号表!DP70=1,kikan!$K$11+2&amp;"月の2件目","")</f>
        <v/>
      </c>
    </row>
    <row r="71" spans="1:17" ht="39" x14ac:dyDescent="0.2">
      <c r="A71" s="280">
        <f ca="1">IF(SUM(エラー符号表!DK71:DP71)&gt;=1,1,0)</f>
        <v>0</v>
      </c>
      <c r="B71" s="80" t="s">
        <v>2572</v>
      </c>
      <c r="D71" s="281" t="str">
        <f ca="1">K71&amp;CHAR(10)&amp;エラー符号表!D71</f>
        <v>の工事で、
調査項目⑮工事部位が選択肢以外でご回答されておりますので、
選択肢からご回答をお願いいたします。</v>
      </c>
      <c r="E71" s="80">
        <v>74</v>
      </c>
      <c r="K71" s="80" t="str">
        <f t="shared" ca="1" si="0"/>
        <v>の工事で、</v>
      </c>
      <c r="L71" s="280" t="str">
        <f ca="1">IF(エラー符号表!DK71=1,kikan!$K$11&amp;"月の1件目","")</f>
        <v/>
      </c>
      <c r="M71" s="280" t="str">
        <f ca="1">IF(エラー符号表!DL71=1,kikan!$K$11&amp;"月の2件目","")</f>
        <v/>
      </c>
      <c r="N71" s="280" t="str">
        <f ca="1">IF(エラー符号表!DM71=1,kikan!$K$11+1&amp;"月の1件目","")</f>
        <v/>
      </c>
      <c r="O71" s="280" t="str">
        <f ca="1">IF(エラー符号表!DN71=1,kikan!$K$11+1&amp;"月の2件目","")</f>
        <v/>
      </c>
      <c r="P71" s="280" t="str">
        <f ca="1">IF(エラー符号表!DO71=1,kikan!$K$11+2&amp;"月の1件目","")</f>
        <v/>
      </c>
      <c r="Q71" s="282" t="str">
        <f ca="1">IF(エラー符号表!DP71=1,kikan!$K$11+2&amp;"月の2件目","")</f>
        <v/>
      </c>
    </row>
    <row r="72" spans="1:17" ht="52" x14ac:dyDescent="0.2">
      <c r="A72" s="280">
        <f ca="1">IF(SUM(エラー符号表!DK72:DP72)&gt;=1,1,0)</f>
        <v>0</v>
      </c>
      <c r="B72" s="80" t="s">
        <v>2572</v>
      </c>
      <c r="D72" s="281" t="str">
        <f ca="1">K72&amp;CHAR(10)&amp;エラー符号表!D72</f>
        <v>の工事で、
調査項目⑮工事部位が◎で複数選択されておりますので、
工事１件につき主たる工事部位として、
１つを◎とし、残りを○としていただくようお願いいたします。</v>
      </c>
      <c r="E72" s="80">
        <v>75</v>
      </c>
      <c r="K72" s="80" t="str">
        <f t="shared" ca="1" si="0"/>
        <v>の工事で、</v>
      </c>
      <c r="L72" s="280" t="str">
        <f ca="1">IF(エラー符号表!DK72=1,kikan!$K$11&amp;"月の1件目","")</f>
        <v/>
      </c>
      <c r="M72" s="280" t="str">
        <f ca="1">IF(エラー符号表!DL72=1,kikan!$K$11&amp;"月の2件目","")</f>
        <v/>
      </c>
      <c r="N72" s="280" t="str">
        <f ca="1">IF(エラー符号表!DM72=1,kikan!$K$11+1&amp;"月の1件目","")</f>
        <v/>
      </c>
      <c r="O72" s="280" t="str">
        <f ca="1">IF(エラー符号表!DN72=1,kikan!$K$11+1&amp;"月の2件目","")</f>
        <v/>
      </c>
      <c r="P72" s="280" t="str">
        <f ca="1">IF(エラー符号表!DO72=1,kikan!$K$11+2&amp;"月の1件目","")</f>
        <v/>
      </c>
      <c r="Q72" s="282" t="str">
        <f ca="1">IF(エラー符号表!DP72=1,kikan!$K$11+2&amp;"月の2件目","")</f>
        <v/>
      </c>
    </row>
    <row r="73" spans="1:17" ht="52" x14ac:dyDescent="0.2">
      <c r="A73" s="280">
        <f ca="1">IF(SUM(エラー符号表!DK73:DP73)&gt;=1,1,0)</f>
        <v>0</v>
      </c>
      <c r="B73" s="80" t="s">
        <v>2572</v>
      </c>
      <c r="D73" s="281" t="str">
        <f ca="1">K73&amp;CHAR(10)&amp;エラー符号表!D73</f>
        <v>の工事で、
調査項目⑮工事部位が○で複数選択されておりますので、
工事１件につき主たる工事部位として、
1つを○から◎へと変更していただくようお願いいたします。</v>
      </c>
      <c r="E73" s="80">
        <v>75</v>
      </c>
      <c r="K73" s="80" t="str">
        <f t="shared" ca="1" si="0"/>
        <v>の工事で、</v>
      </c>
      <c r="L73" s="280" t="str">
        <f ca="1">IF(エラー符号表!DK73=1,kikan!$K$11&amp;"月の1件目","")</f>
        <v/>
      </c>
      <c r="M73" s="280" t="str">
        <f ca="1">IF(エラー符号表!DL73=1,kikan!$K$11&amp;"月の2件目","")</f>
        <v/>
      </c>
      <c r="N73" s="280" t="str">
        <f ca="1">IF(エラー符号表!DM73=1,kikan!$K$11+1&amp;"月の1件目","")</f>
        <v/>
      </c>
      <c r="O73" s="280" t="str">
        <f ca="1">IF(エラー符号表!DN73=1,kikan!$K$11+1&amp;"月の2件目","")</f>
        <v/>
      </c>
      <c r="P73" s="280" t="str">
        <f ca="1">IF(エラー符号表!DO73=1,kikan!$K$11+2&amp;"月の1件目","")</f>
        <v/>
      </c>
      <c r="Q73" s="282" t="str">
        <f ca="1">IF(エラー符号表!DP73=1,kikan!$K$11+2&amp;"月の2件目","")</f>
        <v/>
      </c>
    </row>
    <row r="74" spans="1:17" ht="65" x14ac:dyDescent="0.2">
      <c r="A74" s="280">
        <f ca="1">IF(SUM(エラー符号表!DK74:DP74)&gt;=1,1,0)</f>
        <v>0</v>
      </c>
      <c r="B74" s="80" t="s">
        <v>2572</v>
      </c>
      <c r="D74" s="281" t="str">
        <f ca="1">K74&amp;CHAR(10)&amp;エラー符号表!D74</f>
        <v>の工事で、
調査項目⑭工事種類が増築工事となっておりますので、
調査項目⑯工事目的についてご回答をお願いいたします。
複数の工事目的に該当する場合は、工事１件につき主たる工事目的として、
１つを◎とし、残りを○としていただくようお願いいたします。</v>
      </c>
      <c r="E74" s="80">
        <v>77</v>
      </c>
      <c r="K74" s="80" t="str">
        <f t="shared" ca="1" si="0"/>
        <v>の工事で、</v>
      </c>
      <c r="L74" s="280" t="str">
        <f ca="1">IF(エラー符号表!DK74=1,kikan!$K$11&amp;"月の1件目","")</f>
        <v/>
      </c>
      <c r="M74" s="280" t="str">
        <f ca="1">IF(エラー符号表!DL74=1,kikan!$K$11&amp;"月の2件目","")</f>
        <v/>
      </c>
      <c r="N74" s="280" t="str">
        <f ca="1">IF(エラー符号表!DM74=1,kikan!$K$11+1&amp;"月の1件目","")</f>
        <v/>
      </c>
      <c r="O74" s="280" t="str">
        <f ca="1">IF(エラー符号表!DN74=1,kikan!$K$11+1&amp;"月の2件目","")</f>
        <v/>
      </c>
      <c r="P74" s="280" t="str">
        <f ca="1">IF(エラー符号表!DO74=1,kikan!$K$11+2&amp;"月の1件目","")</f>
        <v/>
      </c>
      <c r="Q74" s="282" t="str">
        <f ca="1">IF(エラー符号表!DP74=1,kikan!$K$11+2&amp;"月の2件目","")</f>
        <v/>
      </c>
    </row>
    <row r="75" spans="1:17" ht="65" x14ac:dyDescent="0.2">
      <c r="A75" s="280">
        <f ca="1">IF(SUM(エラー符号表!DK75:DP75)&gt;=1,1,0)</f>
        <v>0</v>
      </c>
      <c r="B75" s="80" t="s">
        <v>2572</v>
      </c>
      <c r="D75" s="281" t="str">
        <f ca="1">K75&amp;CHAR(10)&amp;エラー符号表!D75</f>
        <v>の工事で、
調査項目⑭工事種類が一部改築工事となっておりますので、
調査項目⑯工事目的についてご回答をお願いいたします。
複数の工事目的に該当する場合は、工事１件につき主たる工事目的として、
１つを◎とし、残りを○としていただくようお願いいたします。</v>
      </c>
      <c r="E75" s="80">
        <v>77</v>
      </c>
      <c r="K75" s="80" t="str">
        <f t="shared" ca="1" si="0"/>
        <v>の工事で、</v>
      </c>
      <c r="L75" s="280" t="str">
        <f ca="1">IF(エラー符号表!DK75=1,kikan!$K$11&amp;"月の1件目","")</f>
        <v/>
      </c>
      <c r="M75" s="280" t="str">
        <f ca="1">IF(エラー符号表!DL75=1,kikan!$K$11&amp;"月の2件目","")</f>
        <v/>
      </c>
      <c r="N75" s="280" t="str">
        <f ca="1">IF(エラー符号表!DM75=1,kikan!$K$11+1&amp;"月の1件目","")</f>
        <v/>
      </c>
      <c r="O75" s="280" t="str">
        <f ca="1">IF(エラー符号表!DN75=1,kikan!$K$11+1&amp;"月の2件目","")</f>
        <v/>
      </c>
      <c r="P75" s="280" t="str">
        <f ca="1">IF(エラー符号表!DO75=1,kikan!$K$11+2&amp;"月の1件目","")</f>
        <v/>
      </c>
      <c r="Q75" s="282" t="str">
        <f ca="1">IF(エラー符号表!DP75=1,kikan!$K$11+2&amp;"月の2件目","")</f>
        <v/>
      </c>
    </row>
    <row r="76" spans="1:17" ht="65" x14ac:dyDescent="0.2">
      <c r="A76" s="280">
        <f ca="1">IF(SUM(エラー符号表!DK76:DP76)&gt;=1,1,0)</f>
        <v>0</v>
      </c>
      <c r="B76" s="80" t="s">
        <v>2572</v>
      </c>
      <c r="D76" s="281" t="str">
        <f ca="1">K76&amp;CHAR(10)&amp;エラー符号表!D76</f>
        <v>の工事で、
調査項目⑭工事種類が改装・改修工事となっておりますので、
調査項目⑯工事目的についてご回答をお願いいたします。
複数の工事目的に該当する場合は、工事１件につき主たる工事目的として、
１つを◎とし、残りを○としていただくようお願いいたします。</v>
      </c>
      <c r="E76" s="80">
        <v>77</v>
      </c>
      <c r="K76" s="80" t="str">
        <f t="shared" ca="1" si="0"/>
        <v>の工事で、</v>
      </c>
      <c r="L76" s="280" t="str">
        <f ca="1">IF(エラー符号表!DK76=1,kikan!$K$11&amp;"月の1件目","")</f>
        <v/>
      </c>
      <c r="M76" s="280" t="str">
        <f ca="1">IF(エラー符号表!DL76=1,kikan!$K$11&amp;"月の2件目","")</f>
        <v/>
      </c>
      <c r="N76" s="280" t="str">
        <f ca="1">IF(エラー符号表!DM76=1,kikan!$K$11+1&amp;"月の1件目","")</f>
        <v/>
      </c>
      <c r="O76" s="280" t="str">
        <f ca="1">IF(エラー符号表!DN76=1,kikan!$K$11+1&amp;"月の2件目","")</f>
        <v/>
      </c>
      <c r="P76" s="280" t="str">
        <f ca="1">IF(エラー符号表!DO76=1,kikan!$K$11+2&amp;"月の1件目","")</f>
        <v/>
      </c>
      <c r="Q76" s="282" t="str">
        <f ca="1">IF(エラー符号表!DP76=1,kikan!$K$11+2&amp;"月の2件目","")</f>
        <v/>
      </c>
    </row>
    <row r="77" spans="1:17" ht="39" x14ac:dyDescent="0.2">
      <c r="A77" s="280">
        <f ca="1">IF(SUM(エラー符号表!DK77:DP77)&gt;=1,1,0)</f>
        <v>0</v>
      </c>
      <c r="B77" s="80" t="s">
        <v>2572</v>
      </c>
      <c r="D77" s="281" t="str">
        <f ca="1">K77&amp;CHAR(10)&amp;エラー符号表!D77</f>
        <v>の工事で、
調査項目⑯工事目的が選択肢以外でご回答されておりますので、
選択肢からご回答をお願いいたします。</v>
      </c>
      <c r="E77" s="80">
        <v>78</v>
      </c>
      <c r="K77" s="80" t="str">
        <f t="shared" ca="1" si="0"/>
        <v>の工事で、</v>
      </c>
      <c r="L77" s="280" t="str">
        <f ca="1">IF(エラー符号表!DK77=1,kikan!$K$11&amp;"月の1件目","")</f>
        <v/>
      </c>
      <c r="M77" s="280" t="str">
        <f ca="1">IF(エラー符号表!DL77=1,kikan!$K$11&amp;"月の2件目","")</f>
        <v/>
      </c>
      <c r="N77" s="280" t="str">
        <f ca="1">IF(エラー符号表!DM77=1,kikan!$K$11+1&amp;"月の1件目","")</f>
        <v/>
      </c>
      <c r="O77" s="280" t="str">
        <f ca="1">IF(エラー符号表!DN77=1,kikan!$K$11+1&amp;"月の2件目","")</f>
        <v/>
      </c>
      <c r="P77" s="280" t="str">
        <f ca="1">IF(エラー符号表!DO77=1,kikan!$K$11+2&amp;"月の1件目","")</f>
        <v/>
      </c>
      <c r="Q77" s="282" t="str">
        <f ca="1">IF(エラー符号表!DP77=1,kikan!$K$11+2&amp;"月の2件目","")</f>
        <v/>
      </c>
    </row>
    <row r="78" spans="1:17" ht="52" x14ac:dyDescent="0.2">
      <c r="A78" s="280">
        <f ca="1">IF(SUM(エラー符号表!DK78:DP78)&gt;=1,1,0)</f>
        <v>0</v>
      </c>
      <c r="B78" s="80" t="s">
        <v>2572</v>
      </c>
      <c r="D78" s="281" t="str">
        <f ca="1">K78&amp;CHAR(10)&amp;エラー符号表!D78</f>
        <v>の工事で、
調査項目⑯工事目的が◎で複数選択されておりますので、
工事１件につき主たる工事目的として、
１つを◎とし、残りを○としていただくようお願いいたします。</v>
      </c>
      <c r="E78" s="80">
        <v>79</v>
      </c>
      <c r="K78" s="80" t="str">
        <f t="shared" ca="1" si="0"/>
        <v>の工事で、</v>
      </c>
      <c r="L78" s="280" t="str">
        <f ca="1">IF(エラー符号表!DK78=1,kikan!$K$11&amp;"月の1件目","")</f>
        <v/>
      </c>
      <c r="M78" s="280" t="str">
        <f ca="1">IF(エラー符号表!DL78=1,kikan!$K$11&amp;"月の2件目","")</f>
        <v/>
      </c>
      <c r="N78" s="280" t="str">
        <f ca="1">IF(エラー符号表!DM78=1,kikan!$K$11+1&amp;"月の1件目","")</f>
        <v/>
      </c>
      <c r="O78" s="280" t="str">
        <f ca="1">IF(エラー符号表!DN78=1,kikan!$K$11+1&amp;"月の2件目","")</f>
        <v/>
      </c>
      <c r="P78" s="280" t="str">
        <f ca="1">IF(エラー符号表!DO78=1,kikan!$K$11+2&amp;"月の1件目","")</f>
        <v/>
      </c>
      <c r="Q78" s="282" t="str">
        <f ca="1">IF(エラー符号表!DP78=1,kikan!$K$11+2&amp;"月の2件目","")</f>
        <v/>
      </c>
    </row>
    <row r="79" spans="1:17" ht="52" x14ac:dyDescent="0.2">
      <c r="A79" s="280">
        <f ca="1">IF(SUM(エラー符号表!DK79:DP79)&gt;=1,1,0)</f>
        <v>0</v>
      </c>
      <c r="B79" s="80" t="s">
        <v>2572</v>
      </c>
      <c r="D79" s="281" t="str">
        <f ca="1">K79&amp;CHAR(10)&amp;エラー符号表!D79</f>
        <v>の工事で、
調査項目⑯工事目的が○で複数選択されておりますので、
工事１件につき主たる工事目的として、
1つを○から◎へと変更していただくようお願いいたします。</v>
      </c>
      <c r="E79" s="80">
        <v>79</v>
      </c>
      <c r="K79" s="80" t="str">
        <f t="shared" ca="1" si="0"/>
        <v>の工事で、</v>
      </c>
      <c r="L79" s="280" t="str">
        <f ca="1">IF(エラー符号表!DK79=1,kikan!$K$11&amp;"月の1件目","")</f>
        <v/>
      </c>
      <c r="M79" s="280" t="str">
        <f ca="1">IF(エラー符号表!DL79=1,kikan!$K$11&amp;"月の2件目","")</f>
        <v/>
      </c>
      <c r="N79" s="280" t="str">
        <f ca="1">IF(エラー符号表!DM79=1,kikan!$K$11+1&amp;"月の1件目","")</f>
        <v/>
      </c>
      <c r="O79" s="280" t="str">
        <f ca="1">IF(エラー符号表!DN79=1,kikan!$K$11+1&amp;"月の2件目","")</f>
        <v/>
      </c>
      <c r="P79" s="280" t="str">
        <f ca="1">IF(エラー符号表!DO79=1,kikan!$K$11+2&amp;"月の1件目","")</f>
        <v/>
      </c>
      <c r="Q79" s="282" t="str">
        <f ca="1">IF(エラー符号表!DP79=1,kikan!$K$11+2&amp;"月の2件目","")</f>
        <v/>
      </c>
    </row>
    <row r="80" spans="1:17" ht="65" x14ac:dyDescent="0.2">
      <c r="A80" s="280">
        <f ca="1">IF(SUM(エラー符号表!DK80:DP80)&gt;=1,1,0)</f>
        <v>0</v>
      </c>
      <c r="B80" s="80" t="s">
        <v>2572</v>
      </c>
      <c r="D80" s="281" t="str">
        <f ca="1">K80&amp;CHAR(10)&amp;エラー符号表!D80</f>
        <v>の工事で、
調査項目⑯工事目的が省エネルギー対策となっておりますので、
調査項目⑯ｰ２省エネ対策の工事部位についてご回答をお願いいたします。
複数の工事部位に該当する場合、工事１件につき主たる工事部位として、
1つを◎としていただき、残りを○としていただくようお願いいたします。</v>
      </c>
      <c r="E80" s="80">
        <v>81</v>
      </c>
      <c r="K80" s="80" t="str">
        <f t="shared" ca="1" si="0"/>
        <v>の工事で、</v>
      </c>
      <c r="L80" s="280" t="str">
        <f ca="1">IF(エラー符号表!DK80=1,kikan!$K$11&amp;"月の1件目","")</f>
        <v/>
      </c>
      <c r="M80" s="280" t="str">
        <f ca="1">IF(エラー符号表!DL80=1,kikan!$K$11&amp;"月の2件目","")</f>
        <v/>
      </c>
      <c r="N80" s="280" t="str">
        <f ca="1">IF(エラー符号表!DM80=1,kikan!$K$11+1&amp;"月の1件目","")</f>
        <v/>
      </c>
      <c r="O80" s="280" t="str">
        <f ca="1">IF(エラー符号表!DN80=1,kikan!$K$11+1&amp;"月の2件目","")</f>
        <v/>
      </c>
      <c r="P80" s="280" t="str">
        <f ca="1">IF(エラー符号表!DO80=1,kikan!$K$11+2&amp;"月の1件目","")</f>
        <v/>
      </c>
      <c r="Q80" s="282" t="str">
        <f ca="1">IF(エラー符号表!DP80=1,kikan!$K$11+2&amp;"月の2件目","")</f>
        <v/>
      </c>
    </row>
    <row r="81" spans="1:117" ht="52" x14ac:dyDescent="0.2">
      <c r="A81" s="280">
        <f ca="1">IF(SUM(エラー符号表!DK81:DP81)&gt;=1,1,0)</f>
        <v>0</v>
      </c>
      <c r="B81" s="80" t="s">
        <v>2572</v>
      </c>
      <c r="D81" s="281" t="str">
        <f ca="1">K81&amp;CHAR(10)&amp;エラー符号表!D81</f>
        <v>の工事で、
調査項目⑯ｰ２省エネ対策の工事部位が選択肢以外でご回答されておりますので、
選択肢からご回答をお願いいたします。</v>
      </c>
      <c r="E81" s="80">
        <v>82</v>
      </c>
      <c r="K81" s="80" t="str">
        <f t="shared" ca="1" si="0"/>
        <v>の工事で、</v>
      </c>
      <c r="L81" s="280" t="str">
        <f ca="1">IF(エラー符号表!DK81=1,kikan!$K$11&amp;"月の1件目","")</f>
        <v/>
      </c>
      <c r="M81" s="280" t="str">
        <f ca="1">IF(エラー符号表!DL81=1,kikan!$K$11&amp;"月の2件目","")</f>
        <v/>
      </c>
      <c r="N81" s="280" t="str">
        <f ca="1">IF(エラー符号表!DM81=1,kikan!$K$11+1&amp;"月の1件目","")</f>
        <v/>
      </c>
      <c r="O81" s="280" t="str">
        <f ca="1">IF(エラー符号表!DN81=1,kikan!$K$11+1&amp;"月の2件目","")</f>
        <v/>
      </c>
      <c r="P81" s="280" t="str">
        <f ca="1">IF(エラー符号表!DO81=1,kikan!$K$11+2&amp;"月の1件目","")</f>
        <v/>
      </c>
      <c r="Q81" s="282" t="str">
        <f ca="1">IF(エラー符号表!DP81=1,kikan!$K$11+2&amp;"月の2件目","")</f>
        <v/>
      </c>
    </row>
    <row r="82" spans="1:117" ht="52" x14ac:dyDescent="0.2">
      <c r="A82" s="280">
        <f ca="1">IF(SUM(エラー符号表!DK82:DP82)&gt;=1,1,0)</f>
        <v>0</v>
      </c>
      <c r="B82" s="80" t="s">
        <v>2572</v>
      </c>
      <c r="D82" s="281" t="str">
        <f ca="1">K82&amp;CHAR(10)&amp;エラー符号表!D82</f>
        <v>の工事で、
調査項目⑯ｰ２省エネ対策の工事部位が◎で複数選択されておりますので、
工事１件につき主たる工事部位として、
１つを◎とし、残りを○としていただくようお願いいたします。</v>
      </c>
      <c r="E82" s="80">
        <v>83</v>
      </c>
      <c r="K82" s="80" t="str">
        <f t="shared" ca="1" si="0"/>
        <v>の工事で、</v>
      </c>
      <c r="L82" s="280" t="str">
        <f ca="1">IF(エラー符号表!DK82=1,kikan!$K$11&amp;"月の1件目","")</f>
        <v/>
      </c>
      <c r="M82" s="280" t="str">
        <f ca="1">IF(エラー符号表!DL82=1,kikan!$K$11&amp;"月の2件目","")</f>
        <v/>
      </c>
      <c r="N82" s="280" t="str">
        <f ca="1">IF(エラー符号表!DM82=1,kikan!$K$11+1&amp;"月の1件目","")</f>
        <v/>
      </c>
      <c r="O82" s="280" t="str">
        <f ca="1">IF(エラー符号表!DN82=1,kikan!$K$11+1&amp;"月の2件目","")</f>
        <v/>
      </c>
      <c r="P82" s="280" t="str">
        <f ca="1">IF(エラー符号表!DO82=1,kikan!$K$11+2&amp;"月の1件目","")</f>
        <v/>
      </c>
      <c r="Q82" s="282" t="str">
        <f ca="1">IF(エラー符号表!DP82=1,kikan!$K$11+2&amp;"月の2件目","")</f>
        <v/>
      </c>
    </row>
    <row r="83" spans="1:117" ht="52" x14ac:dyDescent="0.2">
      <c r="A83" s="280">
        <f ca="1">IF(SUM(エラー符号表!DK83:DP83)&gt;=1,1,0)</f>
        <v>0</v>
      </c>
      <c r="B83" s="80" t="s">
        <v>2572</v>
      </c>
      <c r="D83" s="281" t="str">
        <f ca="1">K83&amp;CHAR(10)&amp;エラー符号表!D83</f>
        <v>の工事で、
調査項目⑯ｰ２省エネ対策の工事部位が○で複数選択されておりますので、
工事１件につき主たる工事部位として、
1つを○から◎へと変更していただくようお願いいたします。</v>
      </c>
      <c r="E83" s="80">
        <v>83</v>
      </c>
      <c r="K83" s="80" t="str">
        <f t="shared" ca="1" si="0"/>
        <v>の工事で、</v>
      </c>
      <c r="L83" s="280" t="str">
        <f ca="1">IF(エラー符号表!DK83=1,kikan!$K$11&amp;"月の1件目","")</f>
        <v/>
      </c>
      <c r="M83" s="280" t="str">
        <f ca="1">IF(エラー符号表!DL83=1,kikan!$K$11&amp;"月の2件目","")</f>
        <v/>
      </c>
      <c r="N83" s="280" t="str">
        <f ca="1">IF(エラー符号表!DM83=1,kikan!$K$11+1&amp;"月の1件目","")</f>
        <v/>
      </c>
      <c r="O83" s="280" t="str">
        <f ca="1">IF(エラー符号表!DN83=1,kikan!$K$11+1&amp;"月の2件目","")</f>
        <v/>
      </c>
      <c r="P83" s="280" t="str">
        <f ca="1">IF(エラー符号表!DO83=1,kikan!$K$11+2&amp;"月の1件目","")</f>
        <v/>
      </c>
      <c r="Q83" s="282" t="str">
        <f ca="1">IF(エラー符号表!DP83=1,kikan!$K$11+2&amp;"月の2件目","")</f>
        <v/>
      </c>
    </row>
    <row r="84" spans="1:117" x14ac:dyDescent="0.2">
      <c r="B84" s="80" t="s">
        <v>2573</v>
      </c>
      <c r="D84" s="80" t="s">
        <v>2573</v>
      </c>
      <c r="Q84" s="258"/>
    </row>
    <row r="85" spans="1:117" ht="39" x14ac:dyDescent="0.2">
      <c r="A85" s="280">
        <f ca="1">IF(SUM(エラー符号表!DQ84:HL84)&gt;=1,1,0)</f>
        <v>0</v>
      </c>
      <c r="B85" s="80" t="s">
        <v>2574</v>
      </c>
      <c r="D85" s="281" t="str">
        <f ca="1">K85&amp;CHAR(10)&amp;エラー符号表!D84</f>
        <v>の工事で、
調査項目⓪契約月が空欄になっておりますので、
ご回答をお願いいたします。</v>
      </c>
      <c r="E85" s="80">
        <v>85</v>
      </c>
      <c r="K85" s="80" t="str">
        <f ca="1">_xlfn.TEXTJOIN("、",TRUE,R85:DM85)&amp;"の工事で、"</f>
        <v>の工事で、</v>
      </c>
      <c r="Q85" s="258"/>
      <c r="R85" s="280" t="str">
        <f ca="1">IF(エラー符号表!DQ84=1,R$1-6&amp;"件目","")</f>
        <v/>
      </c>
      <c r="S85" s="280" t="str">
        <f ca="1">IF(エラー符号表!DR84=1,S$1-6&amp;"件目","")</f>
        <v/>
      </c>
      <c r="T85" s="280" t="str">
        <f ca="1">IF(エラー符号表!DS84=1,T$1-6&amp;"件目","")</f>
        <v/>
      </c>
      <c r="U85" s="280" t="str">
        <f ca="1">IF(エラー符号表!DT84=1,U$1-6&amp;"件目","")</f>
        <v/>
      </c>
      <c r="V85" s="280" t="str">
        <f ca="1">IF(エラー符号表!DU84=1,V$1-6&amp;"件目","")</f>
        <v/>
      </c>
      <c r="W85" s="280" t="str">
        <f ca="1">IF(エラー符号表!DV84=1,W$1-6&amp;"件目","")</f>
        <v/>
      </c>
      <c r="X85" s="280" t="str">
        <f ca="1">IF(エラー符号表!DW84=1,X$1-6&amp;"件目","")</f>
        <v/>
      </c>
      <c r="Y85" s="280" t="str">
        <f ca="1">IF(エラー符号表!DX84=1,Y$1-6&amp;"件目","")</f>
        <v/>
      </c>
      <c r="Z85" s="280" t="str">
        <f ca="1">IF(エラー符号表!DY84=1,Z$1-6&amp;"件目","")</f>
        <v/>
      </c>
      <c r="AA85" s="280" t="str">
        <f ca="1">IF(エラー符号表!DZ84=1,AA$1-6&amp;"件目","")</f>
        <v/>
      </c>
      <c r="AB85" s="280" t="str">
        <f ca="1">IF(エラー符号表!EA84=1,AB$1-6&amp;"件目","")</f>
        <v/>
      </c>
      <c r="AC85" s="280" t="str">
        <f ca="1">IF(エラー符号表!EB84=1,AC$1-6&amp;"件目","")</f>
        <v/>
      </c>
      <c r="AD85" s="280" t="str">
        <f ca="1">IF(エラー符号表!EC84=1,AD$1-6&amp;"件目","")</f>
        <v/>
      </c>
      <c r="AE85" s="280" t="str">
        <f ca="1">IF(エラー符号表!ED84=1,AE$1-6&amp;"件目","")</f>
        <v/>
      </c>
      <c r="AF85" s="280" t="str">
        <f ca="1">IF(エラー符号表!EE84=1,AF$1-6&amp;"件目","")</f>
        <v/>
      </c>
      <c r="AG85" s="280" t="str">
        <f ca="1">IF(エラー符号表!EF84=1,AG$1-6&amp;"件目","")</f>
        <v/>
      </c>
      <c r="AH85" s="280" t="str">
        <f ca="1">IF(エラー符号表!EG84=1,AH$1-6&amp;"件目","")</f>
        <v/>
      </c>
      <c r="AI85" s="280" t="str">
        <f ca="1">IF(エラー符号表!EH84=1,AI$1-6&amp;"件目","")</f>
        <v/>
      </c>
      <c r="AJ85" s="280" t="str">
        <f ca="1">IF(エラー符号表!EI84=1,AJ$1-6&amp;"件目","")</f>
        <v/>
      </c>
      <c r="AK85" s="280" t="str">
        <f ca="1">IF(エラー符号表!EJ84=1,AK$1-6&amp;"件目","")</f>
        <v/>
      </c>
      <c r="AL85" s="280" t="str">
        <f ca="1">IF(エラー符号表!EK84=1,AL$1-6&amp;"件目","")</f>
        <v/>
      </c>
      <c r="AM85" s="280" t="str">
        <f ca="1">IF(エラー符号表!EL84=1,AM$1-6&amp;"件目","")</f>
        <v/>
      </c>
      <c r="AN85" s="280" t="str">
        <f ca="1">IF(エラー符号表!EM84=1,AN$1-6&amp;"件目","")</f>
        <v/>
      </c>
      <c r="AO85" s="280" t="str">
        <f ca="1">IF(エラー符号表!EN84=1,AO$1-6&amp;"件目","")</f>
        <v/>
      </c>
      <c r="AP85" s="280" t="str">
        <f ca="1">IF(エラー符号表!EO84=1,AP$1-6&amp;"件目","")</f>
        <v/>
      </c>
      <c r="AQ85" s="280" t="str">
        <f ca="1">IF(エラー符号表!EP84=1,AQ$1-6&amp;"件目","")</f>
        <v/>
      </c>
      <c r="AR85" s="280" t="str">
        <f ca="1">IF(エラー符号表!EQ84=1,AR$1-6&amp;"件目","")</f>
        <v/>
      </c>
      <c r="AS85" s="280" t="str">
        <f ca="1">IF(エラー符号表!ER84=1,AS$1-6&amp;"件目","")</f>
        <v/>
      </c>
      <c r="AT85" s="280" t="str">
        <f ca="1">IF(エラー符号表!ES84=1,AT$1-6&amp;"件目","")</f>
        <v/>
      </c>
      <c r="AU85" s="280" t="str">
        <f ca="1">IF(エラー符号表!ET84=1,AU$1-6&amp;"件目","")</f>
        <v/>
      </c>
      <c r="AV85" s="280" t="str">
        <f ca="1">IF(エラー符号表!EU84=1,AV$1-6&amp;"件目","")</f>
        <v/>
      </c>
      <c r="AW85" s="280" t="str">
        <f ca="1">IF(エラー符号表!EV84=1,AW$1-6&amp;"件目","")</f>
        <v/>
      </c>
      <c r="AX85" s="280" t="str">
        <f ca="1">IF(エラー符号表!EW84=1,AX$1-6&amp;"件目","")</f>
        <v/>
      </c>
      <c r="AY85" s="280" t="str">
        <f ca="1">IF(エラー符号表!EX84=1,AY$1-6&amp;"件目","")</f>
        <v/>
      </c>
      <c r="AZ85" s="280" t="str">
        <f ca="1">IF(エラー符号表!EY84=1,AZ$1-6&amp;"件目","")</f>
        <v/>
      </c>
      <c r="BA85" s="280" t="str">
        <f ca="1">IF(エラー符号表!EZ84=1,BA$1-6&amp;"件目","")</f>
        <v/>
      </c>
      <c r="BB85" s="280" t="str">
        <f ca="1">IF(エラー符号表!FA84=1,BB$1-6&amp;"件目","")</f>
        <v/>
      </c>
      <c r="BC85" s="280" t="str">
        <f ca="1">IF(エラー符号表!FB84=1,BC$1-6&amp;"件目","")</f>
        <v/>
      </c>
      <c r="BD85" s="280" t="str">
        <f ca="1">IF(エラー符号表!FC84=1,BD$1-6&amp;"件目","")</f>
        <v/>
      </c>
      <c r="BE85" s="280" t="str">
        <f ca="1">IF(エラー符号表!FD84=1,BE$1-6&amp;"件目","")</f>
        <v/>
      </c>
      <c r="BF85" s="280" t="str">
        <f ca="1">IF(エラー符号表!FE84=1,BF$1-6&amp;"件目","")</f>
        <v/>
      </c>
      <c r="BG85" s="280" t="str">
        <f ca="1">IF(エラー符号表!FF84=1,BG$1-6&amp;"件目","")</f>
        <v/>
      </c>
      <c r="BH85" s="280" t="str">
        <f ca="1">IF(エラー符号表!FG84=1,BH$1-6&amp;"件目","")</f>
        <v/>
      </c>
      <c r="BI85" s="280" t="str">
        <f ca="1">IF(エラー符号表!FH84=1,BI$1-6&amp;"件目","")</f>
        <v/>
      </c>
      <c r="BJ85" s="280" t="str">
        <f ca="1">IF(エラー符号表!FI84=1,BJ$1-6&amp;"件目","")</f>
        <v/>
      </c>
      <c r="BK85" s="280" t="str">
        <f ca="1">IF(エラー符号表!FJ84=1,BK$1-6&amp;"件目","")</f>
        <v/>
      </c>
      <c r="BL85" s="280" t="str">
        <f ca="1">IF(エラー符号表!FK84=1,BL$1-6&amp;"件目","")</f>
        <v/>
      </c>
      <c r="BM85" s="280" t="str">
        <f ca="1">IF(エラー符号表!FL84=1,BM$1-6&amp;"件目","")</f>
        <v/>
      </c>
      <c r="BN85" s="280" t="str">
        <f ca="1">IF(エラー符号表!FM84=1,BN$1-6&amp;"件目","")</f>
        <v/>
      </c>
      <c r="BO85" s="280" t="str">
        <f ca="1">IF(エラー符号表!FN84=1,BO$1-6&amp;"件目","")</f>
        <v/>
      </c>
      <c r="BP85" s="280" t="str">
        <f ca="1">IF(エラー符号表!FO84=1,BP$1-6&amp;"件目","")</f>
        <v/>
      </c>
      <c r="BQ85" s="280" t="str">
        <f ca="1">IF(エラー符号表!FP84=1,BQ$1-6&amp;"件目","")</f>
        <v/>
      </c>
      <c r="BR85" s="280" t="str">
        <f ca="1">IF(エラー符号表!FQ84=1,BR$1-6&amp;"件目","")</f>
        <v/>
      </c>
      <c r="BS85" s="280" t="str">
        <f ca="1">IF(エラー符号表!FR84=1,BS$1-6&amp;"件目","")</f>
        <v/>
      </c>
      <c r="BT85" s="280" t="str">
        <f ca="1">IF(エラー符号表!FS84=1,BT$1-6&amp;"件目","")</f>
        <v/>
      </c>
      <c r="BU85" s="280" t="str">
        <f ca="1">IF(エラー符号表!FT84=1,BU$1-6&amp;"件目","")</f>
        <v/>
      </c>
      <c r="BV85" s="280" t="str">
        <f ca="1">IF(エラー符号表!FU84=1,BV$1-6&amp;"件目","")</f>
        <v/>
      </c>
      <c r="BW85" s="280" t="str">
        <f ca="1">IF(エラー符号表!FV84=1,BW$1-6&amp;"件目","")</f>
        <v/>
      </c>
      <c r="BX85" s="280" t="str">
        <f ca="1">IF(エラー符号表!FW84=1,BX$1-6&amp;"件目","")</f>
        <v/>
      </c>
      <c r="BY85" s="280" t="str">
        <f ca="1">IF(エラー符号表!FX84=1,BY$1-6&amp;"件目","")</f>
        <v/>
      </c>
      <c r="BZ85" s="280" t="str">
        <f ca="1">IF(エラー符号表!FY84=1,BZ$1-6&amp;"件目","")</f>
        <v/>
      </c>
      <c r="CA85" s="280" t="str">
        <f ca="1">IF(エラー符号表!FZ84=1,CA$1-6&amp;"件目","")</f>
        <v/>
      </c>
      <c r="CB85" s="280" t="str">
        <f ca="1">IF(エラー符号表!GA84=1,CB$1-6&amp;"件目","")</f>
        <v/>
      </c>
      <c r="CC85" s="280" t="str">
        <f ca="1">IF(エラー符号表!GB84=1,CC$1-6&amp;"件目","")</f>
        <v/>
      </c>
      <c r="CD85" s="280" t="str">
        <f ca="1">IF(エラー符号表!GC84=1,CD$1-6&amp;"件目","")</f>
        <v/>
      </c>
      <c r="CE85" s="280" t="str">
        <f ca="1">IF(エラー符号表!GD84=1,CE$1-6&amp;"件目","")</f>
        <v/>
      </c>
      <c r="CF85" s="280" t="str">
        <f ca="1">IF(エラー符号表!GE84=1,CF$1-6&amp;"件目","")</f>
        <v/>
      </c>
      <c r="CG85" s="280" t="str">
        <f ca="1">IF(エラー符号表!GF84=1,CG$1-6&amp;"件目","")</f>
        <v/>
      </c>
      <c r="CH85" s="280" t="str">
        <f ca="1">IF(エラー符号表!GG84=1,CH$1-6&amp;"件目","")</f>
        <v/>
      </c>
      <c r="CI85" s="280" t="str">
        <f ca="1">IF(エラー符号表!GH84=1,CI$1-6&amp;"件目","")</f>
        <v/>
      </c>
      <c r="CJ85" s="280" t="str">
        <f ca="1">IF(エラー符号表!GI84=1,CJ$1-6&amp;"件目","")</f>
        <v/>
      </c>
      <c r="CK85" s="280" t="str">
        <f ca="1">IF(エラー符号表!GJ84=1,CK$1-6&amp;"件目","")</f>
        <v/>
      </c>
      <c r="CL85" s="280" t="str">
        <f ca="1">IF(エラー符号表!GK84=1,CL$1-6&amp;"件目","")</f>
        <v/>
      </c>
      <c r="CM85" s="280" t="str">
        <f ca="1">IF(エラー符号表!GL84=1,CM$1-6&amp;"件目","")</f>
        <v/>
      </c>
      <c r="CN85" s="280" t="str">
        <f ca="1">IF(エラー符号表!GM84=1,CN$1-6&amp;"件目","")</f>
        <v/>
      </c>
      <c r="CO85" s="280" t="str">
        <f ca="1">IF(エラー符号表!GN84=1,CO$1-6&amp;"件目","")</f>
        <v/>
      </c>
      <c r="CP85" s="280" t="str">
        <f ca="1">IF(エラー符号表!GO84=1,CP$1-6&amp;"件目","")</f>
        <v/>
      </c>
      <c r="CQ85" s="280" t="str">
        <f ca="1">IF(エラー符号表!GP84=1,CQ$1-6&amp;"件目","")</f>
        <v/>
      </c>
      <c r="CR85" s="280" t="str">
        <f ca="1">IF(エラー符号表!GQ84=1,CR$1-6&amp;"件目","")</f>
        <v/>
      </c>
      <c r="CS85" s="280" t="str">
        <f ca="1">IF(エラー符号表!GR84=1,CS$1-6&amp;"件目","")</f>
        <v/>
      </c>
      <c r="CT85" s="280" t="str">
        <f ca="1">IF(エラー符号表!GS84=1,CT$1-6&amp;"件目","")</f>
        <v/>
      </c>
      <c r="CU85" s="280" t="str">
        <f ca="1">IF(エラー符号表!GT84=1,CU$1-6&amp;"件目","")</f>
        <v/>
      </c>
      <c r="CV85" s="280" t="str">
        <f ca="1">IF(エラー符号表!GU84=1,CV$1-6&amp;"件目","")</f>
        <v/>
      </c>
      <c r="CW85" s="280" t="str">
        <f ca="1">IF(エラー符号表!GV84=1,CW$1-6&amp;"件目","")</f>
        <v/>
      </c>
      <c r="CX85" s="280" t="str">
        <f ca="1">IF(エラー符号表!GW84=1,CX$1-6&amp;"件目","")</f>
        <v/>
      </c>
      <c r="CY85" s="280" t="str">
        <f ca="1">IF(エラー符号表!GX84=1,CY$1-6&amp;"件目","")</f>
        <v/>
      </c>
      <c r="CZ85" s="280" t="str">
        <f ca="1">IF(エラー符号表!GY84=1,CZ$1-6&amp;"件目","")</f>
        <v/>
      </c>
      <c r="DA85" s="280" t="str">
        <f ca="1">IF(エラー符号表!GZ84=1,DA$1-6&amp;"件目","")</f>
        <v/>
      </c>
      <c r="DB85" s="280" t="str">
        <f ca="1">IF(エラー符号表!HA84=1,DB$1-6&amp;"件目","")</f>
        <v/>
      </c>
      <c r="DC85" s="280" t="str">
        <f ca="1">IF(エラー符号表!HB84=1,DC$1-6&amp;"件目","")</f>
        <v/>
      </c>
      <c r="DD85" s="280" t="str">
        <f ca="1">IF(エラー符号表!HC84=1,DD$1-6&amp;"件目","")</f>
        <v/>
      </c>
      <c r="DE85" s="280" t="str">
        <f ca="1">IF(エラー符号表!HD84=1,DE$1-6&amp;"件目","")</f>
        <v/>
      </c>
      <c r="DF85" s="280" t="str">
        <f ca="1">IF(エラー符号表!HE84=1,DF$1-6&amp;"件目","")</f>
        <v/>
      </c>
      <c r="DG85" s="280" t="str">
        <f ca="1">IF(エラー符号表!HF84=1,DG$1-6&amp;"件目","")</f>
        <v/>
      </c>
      <c r="DH85" s="280" t="str">
        <f ca="1">IF(エラー符号表!HG84=1,DH$1-6&amp;"件目","")</f>
        <v/>
      </c>
      <c r="DI85" s="280" t="str">
        <f ca="1">IF(エラー符号表!HH84=1,DI$1-6&amp;"件目","")</f>
        <v/>
      </c>
      <c r="DJ85" s="280" t="str">
        <f ca="1">IF(エラー符号表!HI84=1,DJ$1-6&amp;"件目","")</f>
        <v/>
      </c>
      <c r="DK85" s="280" t="str">
        <f ca="1">IF(エラー符号表!HJ84=1,DK$1-6&amp;"件目","")</f>
        <v/>
      </c>
      <c r="DL85" s="280" t="str">
        <f ca="1">IF(エラー符号表!HK84=1,DL$1-6&amp;"件目","")</f>
        <v/>
      </c>
      <c r="DM85" s="280" t="str">
        <f ca="1">IF(エラー符号表!HL84=1,DM$1-6&amp;"件目","")</f>
        <v/>
      </c>
    </row>
    <row r="86" spans="1:117" ht="104" x14ac:dyDescent="0.2">
      <c r="A86" s="280">
        <f ca="1">IF(SUM(エラー符号表!DQ85:HL85)&gt;=1,1,0)</f>
        <v>0</v>
      </c>
      <c r="B86" s="80" t="s">
        <v>2574</v>
      </c>
      <c r="D86" s="281" t="str">
        <f ca="1">K86&amp;CHAR(10)&amp;エラー符号表!D85</f>
        <v>の工事で、
本調査は7月～9月の間に受注した工事についてご回答していただきたいため、
調査項目⓪契約月をご確認していただくようお願いいたします。
併せて、住宅１のシートの「Ⅱ住宅にかかる元請受注高」の件数・金額について
7月～9月分の集計結果となるよう必要に応じて修正していただくようお願いいたします。</v>
      </c>
      <c r="E86" s="80">
        <v>86</v>
      </c>
      <c r="K86" s="80" t="str">
        <f t="shared" ref="K86:K134" ca="1" si="1">_xlfn.TEXTJOIN("、",TRUE,R86:DM86)&amp;"の工事で、"</f>
        <v>の工事で、</v>
      </c>
      <c r="Q86" s="258"/>
      <c r="R86" s="280" t="str">
        <f ca="1">IF(エラー符号表!DQ85=1,R$1-6&amp;"件目","")</f>
        <v/>
      </c>
      <c r="S86" s="280" t="str">
        <f ca="1">IF(エラー符号表!DR85=1,S$1-6&amp;"件目","")</f>
        <v/>
      </c>
      <c r="T86" s="280" t="str">
        <f ca="1">IF(エラー符号表!DS85=1,T$1-6&amp;"件目","")</f>
        <v/>
      </c>
      <c r="U86" s="280" t="str">
        <f ca="1">IF(エラー符号表!DT85=1,U$1-6&amp;"件目","")</f>
        <v/>
      </c>
      <c r="V86" s="280" t="str">
        <f ca="1">IF(エラー符号表!DU85=1,V$1-6&amp;"件目","")</f>
        <v/>
      </c>
      <c r="W86" s="280" t="str">
        <f ca="1">IF(エラー符号表!DV85=1,W$1-6&amp;"件目","")</f>
        <v/>
      </c>
      <c r="X86" s="280" t="str">
        <f ca="1">IF(エラー符号表!DW85=1,X$1-6&amp;"件目","")</f>
        <v/>
      </c>
      <c r="Y86" s="280" t="str">
        <f ca="1">IF(エラー符号表!DX85=1,Y$1-6&amp;"件目","")</f>
        <v/>
      </c>
      <c r="Z86" s="280" t="str">
        <f ca="1">IF(エラー符号表!DY85=1,Z$1-6&amp;"件目","")</f>
        <v/>
      </c>
      <c r="AA86" s="280" t="str">
        <f ca="1">IF(エラー符号表!DZ85=1,AA$1-6&amp;"件目","")</f>
        <v/>
      </c>
      <c r="AB86" s="280" t="str">
        <f ca="1">IF(エラー符号表!EA85=1,AB$1-6&amp;"件目","")</f>
        <v/>
      </c>
      <c r="AC86" s="280" t="str">
        <f ca="1">IF(エラー符号表!EB85=1,AC$1-6&amp;"件目","")</f>
        <v/>
      </c>
      <c r="AD86" s="280" t="str">
        <f ca="1">IF(エラー符号表!EC85=1,AD$1-6&amp;"件目","")</f>
        <v/>
      </c>
      <c r="AE86" s="280" t="str">
        <f ca="1">IF(エラー符号表!ED85=1,AE$1-6&amp;"件目","")</f>
        <v/>
      </c>
      <c r="AF86" s="280" t="str">
        <f ca="1">IF(エラー符号表!EE85=1,AF$1-6&amp;"件目","")</f>
        <v/>
      </c>
      <c r="AG86" s="280" t="str">
        <f ca="1">IF(エラー符号表!EF85=1,AG$1-6&amp;"件目","")</f>
        <v/>
      </c>
      <c r="AH86" s="280" t="str">
        <f ca="1">IF(エラー符号表!EG85=1,AH$1-6&amp;"件目","")</f>
        <v/>
      </c>
      <c r="AI86" s="280" t="str">
        <f ca="1">IF(エラー符号表!EH85=1,AI$1-6&amp;"件目","")</f>
        <v/>
      </c>
      <c r="AJ86" s="280" t="str">
        <f ca="1">IF(エラー符号表!EI85=1,AJ$1-6&amp;"件目","")</f>
        <v/>
      </c>
      <c r="AK86" s="280" t="str">
        <f ca="1">IF(エラー符号表!EJ85=1,AK$1-6&amp;"件目","")</f>
        <v/>
      </c>
      <c r="AL86" s="280" t="str">
        <f ca="1">IF(エラー符号表!EK85=1,AL$1-6&amp;"件目","")</f>
        <v/>
      </c>
      <c r="AM86" s="280" t="str">
        <f ca="1">IF(エラー符号表!EL85=1,AM$1-6&amp;"件目","")</f>
        <v/>
      </c>
      <c r="AN86" s="280" t="str">
        <f ca="1">IF(エラー符号表!EM85=1,AN$1-6&amp;"件目","")</f>
        <v/>
      </c>
      <c r="AO86" s="280" t="str">
        <f ca="1">IF(エラー符号表!EN85=1,AO$1-6&amp;"件目","")</f>
        <v/>
      </c>
      <c r="AP86" s="280" t="str">
        <f ca="1">IF(エラー符号表!EO85=1,AP$1-6&amp;"件目","")</f>
        <v/>
      </c>
      <c r="AQ86" s="280" t="str">
        <f ca="1">IF(エラー符号表!EP85=1,AQ$1-6&amp;"件目","")</f>
        <v/>
      </c>
      <c r="AR86" s="280" t="str">
        <f ca="1">IF(エラー符号表!EQ85=1,AR$1-6&amp;"件目","")</f>
        <v/>
      </c>
      <c r="AS86" s="280" t="str">
        <f ca="1">IF(エラー符号表!ER85=1,AS$1-6&amp;"件目","")</f>
        <v/>
      </c>
      <c r="AT86" s="280" t="str">
        <f ca="1">IF(エラー符号表!ES85=1,AT$1-6&amp;"件目","")</f>
        <v/>
      </c>
      <c r="AU86" s="280" t="str">
        <f ca="1">IF(エラー符号表!ET85=1,AU$1-6&amp;"件目","")</f>
        <v/>
      </c>
      <c r="AV86" s="280" t="str">
        <f ca="1">IF(エラー符号表!EU85=1,AV$1-6&amp;"件目","")</f>
        <v/>
      </c>
      <c r="AW86" s="280" t="str">
        <f ca="1">IF(エラー符号表!EV85=1,AW$1-6&amp;"件目","")</f>
        <v/>
      </c>
      <c r="AX86" s="280" t="str">
        <f ca="1">IF(エラー符号表!EW85=1,AX$1-6&amp;"件目","")</f>
        <v/>
      </c>
      <c r="AY86" s="280" t="str">
        <f ca="1">IF(エラー符号表!EX85=1,AY$1-6&amp;"件目","")</f>
        <v/>
      </c>
      <c r="AZ86" s="280" t="str">
        <f ca="1">IF(エラー符号表!EY85=1,AZ$1-6&amp;"件目","")</f>
        <v/>
      </c>
      <c r="BA86" s="280" t="str">
        <f ca="1">IF(エラー符号表!EZ85=1,BA$1-6&amp;"件目","")</f>
        <v/>
      </c>
      <c r="BB86" s="280" t="str">
        <f ca="1">IF(エラー符号表!FA85=1,BB$1-6&amp;"件目","")</f>
        <v/>
      </c>
      <c r="BC86" s="280" t="str">
        <f ca="1">IF(エラー符号表!FB85=1,BC$1-6&amp;"件目","")</f>
        <v/>
      </c>
      <c r="BD86" s="280" t="str">
        <f ca="1">IF(エラー符号表!FC85=1,BD$1-6&amp;"件目","")</f>
        <v/>
      </c>
      <c r="BE86" s="280" t="str">
        <f ca="1">IF(エラー符号表!FD85=1,BE$1-6&amp;"件目","")</f>
        <v/>
      </c>
      <c r="BF86" s="280" t="str">
        <f ca="1">IF(エラー符号表!FE85=1,BF$1-6&amp;"件目","")</f>
        <v/>
      </c>
      <c r="BG86" s="280" t="str">
        <f ca="1">IF(エラー符号表!FF85=1,BG$1-6&amp;"件目","")</f>
        <v/>
      </c>
      <c r="BH86" s="280" t="str">
        <f ca="1">IF(エラー符号表!FG85=1,BH$1-6&amp;"件目","")</f>
        <v/>
      </c>
      <c r="BI86" s="280" t="str">
        <f ca="1">IF(エラー符号表!FH85=1,BI$1-6&amp;"件目","")</f>
        <v/>
      </c>
      <c r="BJ86" s="280" t="str">
        <f ca="1">IF(エラー符号表!FI85=1,BJ$1-6&amp;"件目","")</f>
        <v/>
      </c>
      <c r="BK86" s="280" t="str">
        <f ca="1">IF(エラー符号表!FJ85=1,BK$1-6&amp;"件目","")</f>
        <v/>
      </c>
      <c r="BL86" s="280" t="str">
        <f ca="1">IF(エラー符号表!FK85=1,BL$1-6&amp;"件目","")</f>
        <v/>
      </c>
      <c r="BM86" s="280" t="str">
        <f ca="1">IF(エラー符号表!FL85=1,BM$1-6&amp;"件目","")</f>
        <v/>
      </c>
      <c r="BN86" s="280" t="str">
        <f ca="1">IF(エラー符号表!FM85=1,BN$1-6&amp;"件目","")</f>
        <v/>
      </c>
      <c r="BO86" s="280" t="str">
        <f ca="1">IF(エラー符号表!FN85=1,BO$1-6&amp;"件目","")</f>
        <v/>
      </c>
      <c r="BP86" s="280" t="str">
        <f ca="1">IF(エラー符号表!FO85=1,BP$1-6&amp;"件目","")</f>
        <v/>
      </c>
      <c r="BQ86" s="280" t="str">
        <f ca="1">IF(エラー符号表!FP85=1,BQ$1-6&amp;"件目","")</f>
        <v/>
      </c>
      <c r="BR86" s="280" t="str">
        <f ca="1">IF(エラー符号表!FQ85=1,BR$1-6&amp;"件目","")</f>
        <v/>
      </c>
      <c r="BS86" s="280" t="str">
        <f ca="1">IF(エラー符号表!FR85=1,BS$1-6&amp;"件目","")</f>
        <v/>
      </c>
      <c r="BT86" s="280" t="str">
        <f ca="1">IF(エラー符号表!FS85=1,BT$1-6&amp;"件目","")</f>
        <v/>
      </c>
      <c r="BU86" s="280" t="str">
        <f ca="1">IF(エラー符号表!FT85=1,BU$1-6&amp;"件目","")</f>
        <v/>
      </c>
      <c r="BV86" s="280" t="str">
        <f ca="1">IF(エラー符号表!FU85=1,BV$1-6&amp;"件目","")</f>
        <v/>
      </c>
      <c r="BW86" s="280" t="str">
        <f ca="1">IF(エラー符号表!FV85=1,BW$1-6&amp;"件目","")</f>
        <v/>
      </c>
      <c r="BX86" s="280" t="str">
        <f ca="1">IF(エラー符号表!FW85=1,BX$1-6&amp;"件目","")</f>
        <v/>
      </c>
      <c r="BY86" s="280" t="str">
        <f ca="1">IF(エラー符号表!FX85=1,BY$1-6&amp;"件目","")</f>
        <v/>
      </c>
      <c r="BZ86" s="280" t="str">
        <f ca="1">IF(エラー符号表!FY85=1,BZ$1-6&amp;"件目","")</f>
        <v/>
      </c>
      <c r="CA86" s="280" t="str">
        <f ca="1">IF(エラー符号表!FZ85=1,CA$1-6&amp;"件目","")</f>
        <v/>
      </c>
      <c r="CB86" s="280" t="str">
        <f ca="1">IF(エラー符号表!GA85=1,CB$1-6&amp;"件目","")</f>
        <v/>
      </c>
      <c r="CC86" s="280" t="str">
        <f ca="1">IF(エラー符号表!GB85=1,CC$1-6&amp;"件目","")</f>
        <v/>
      </c>
      <c r="CD86" s="280" t="str">
        <f ca="1">IF(エラー符号表!GC85=1,CD$1-6&amp;"件目","")</f>
        <v/>
      </c>
      <c r="CE86" s="280" t="str">
        <f ca="1">IF(エラー符号表!GD85=1,CE$1-6&amp;"件目","")</f>
        <v/>
      </c>
      <c r="CF86" s="280" t="str">
        <f ca="1">IF(エラー符号表!GE85=1,CF$1-6&amp;"件目","")</f>
        <v/>
      </c>
      <c r="CG86" s="280" t="str">
        <f ca="1">IF(エラー符号表!GF85=1,CG$1-6&amp;"件目","")</f>
        <v/>
      </c>
      <c r="CH86" s="280" t="str">
        <f ca="1">IF(エラー符号表!GG85=1,CH$1-6&amp;"件目","")</f>
        <v/>
      </c>
      <c r="CI86" s="280" t="str">
        <f ca="1">IF(エラー符号表!GH85=1,CI$1-6&amp;"件目","")</f>
        <v/>
      </c>
      <c r="CJ86" s="280" t="str">
        <f ca="1">IF(エラー符号表!GI85=1,CJ$1-6&amp;"件目","")</f>
        <v/>
      </c>
      <c r="CK86" s="280" t="str">
        <f ca="1">IF(エラー符号表!GJ85=1,CK$1-6&amp;"件目","")</f>
        <v/>
      </c>
      <c r="CL86" s="280" t="str">
        <f ca="1">IF(エラー符号表!GK85=1,CL$1-6&amp;"件目","")</f>
        <v/>
      </c>
      <c r="CM86" s="280" t="str">
        <f ca="1">IF(エラー符号表!GL85=1,CM$1-6&amp;"件目","")</f>
        <v/>
      </c>
      <c r="CN86" s="280" t="str">
        <f ca="1">IF(エラー符号表!GM85=1,CN$1-6&amp;"件目","")</f>
        <v/>
      </c>
      <c r="CO86" s="280" t="str">
        <f ca="1">IF(エラー符号表!GN85=1,CO$1-6&amp;"件目","")</f>
        <v/>
      </c>
      <c r="CP86" s="280" t="str">
        <f ca="1">IF(エラー符号表!GO85=1,CP$1-6&amp;"件目","")</f>
        <v/>
      </c>
      <c r="CQ86" s="280" t="str">
        <f ca="1">IF(エラー符号表!GP85=1,CQ$1-6&amp;"件目","")</f>
        <v/>
      </c>
      <c r="CR86" s="280" t="str">
        <f ca="1">IF(エラー符号表!GQ85=1,CR$1-6&amp;"件目","")</f>
        <v/>
      </c>
      <c r="CS86" s="280" t="str">
        <f ca="1">IF(エラー符号表!GR85=1,CS$1-6&amp;"件目","")</f>
        <v/>
      </c>
      <c r="CT86" s="280" t="str">
        <f ca="1">IF(エラー符号表!GS85=1,CT$1-6&amp;"件目","")</f>
        <v/>
      </c>
      <c r="CU86" s="280" t="str">
        <f ca="1">IF(エラー符号表!GT85=1,CU$1-6&amp;"件目","")</f>
        <v/>
      </c>
      <c r="CV86" s="280" t="str">
        <f ca="1">IF(エラー符号表!GU85=1,CV$1-6&amp;"件目","")</f>
        <v/>
      </c>
      <c r="CW86" s="280" t="str">
        <f ca="1">IF(エラー符号表!GV85=1,CW$1-6&amp;"件目","")</f>
        <v/>
      </c>
      <c r="CX86" s="280" t="str">
        <f ca="1">IF(エラー符号表!GW85=1,CX$1-6&amp;"件目","")</f>
        <v/>
      </c>
      <c r="CY86" s="280" t="str">
        <f ca="1">IF(エラー符号表!GX85=1,CY$1-6&amp;"件目","")</f>
        <v/>
      </c>
      <c r="CZ86" s="280" t="str">
        <f ca="1">IF(エラー符号表!GY85=1,CZ$1-6&amp;"件目","")</f>
        <v/>
      </c>
      <c r="DA86" s="280" t="str">
        <f ca="1">IF(エラー符号表!GZ85=1,DA$1-6&amp;"件目","")</f>
        <v/>
      </c>
      <c r="DB86" s="280" t="str">
        <f ca="1">IF(エラー符号表!HA85=1,DB$1-6&amp;"件目","")</f>
        <v/>
      </c>
      <c r="DC86" s="280" t="str">
        <f ca="1">IF(エラー符号表!HB85=1,DC$1-6&amp;"件目","")</f>
        <v/>
      </c>
      <c r="DD86" s="280" t="str">
        <f ca="1">IF(エラー符号表!HC85=1,DD$1-6&amp;"件目","")</f>
        <v/>
      </c>
      <c r="DE86" s="280" t="str">
        <f ca="1">IF(エラー符号表!HD85=1,DE$1-6&amp;"件目","")</f>
        <v/>
      </c>
      <c r="DF86" s="280" t="str">
        <f ca="1">IF(エラー符号表!HE85=1,DF$1-6&amp;"件目","")</f>
        <v/>
      </c>
      <c r="DG86" s="280" t="str">
        <f ca="1">IF(エラー符号表!HF85=1,DG$1-6&amp;"件目","")</f>
        <v/>
      </c>
      <c r="DH86" s="280" t="str">
        <f ca="1">IF(エラー符号表!HG85=1,DH$1-6&amp;"件目","")</f>
        <v/>
      </c>
      <c r="DI86" s="280" t="str">
        <f ca="1">IF(エラー符号表!HH85=1,DI$1-6&amp;"件目","")</f>
        <v/>
      </c>
      <c r="DJ86" s="280" t="str">
        <f ca="1">IF(エラー符号表!HI85=1,DJ$1-6&amp;"件目","")</f>
        <v/>
      </c>
      <c r="DK86" s="280" t="str">
        <f ca="1">IF(エラー符号表!HJ85=1,DK$1-6&amp;"件目","")</f>
        <v/>
      </c>
      <c r="DL86" s="280" t="str">
        <f ca="1">IF(エラー符号表!HK85=1,DL$1-6&amp;"件目","")</f>
        <v/>
      </c>
      <c r="DM86" s="280" t="str">
        <f ca="1">IF(エラー符号表!HL85=1,DM$1-6&amp;"件目","")</f>
        <v/>
      </c>
    </row>
    <row r="87" spans="1:117" ht="39" x14ac:dyDescent="0.2">
      <c r="A87" s="280">
        <f ca="1">IF(SUM(エラー符号表!DQ86:HL86)&gt;=1,1,0)</f>
        <v>0</v>
      </c>
      <c r="B87" s="80" t="s">
        <v>2574</v>
      </c>
      <c r="D87" s="281" t="str">
        <f ca="1">K87&amp;CHAR(10)&amp;エラー符号表!D86</f>
        <v>の工事で、
調査項目②施工地が空欄になっておりますので、
ご回答をお願いいたします。</v>
      </c>
      <c r="E87" s="80">
        <v>89</v>
      </c>
      <c r="K87" s="80" t="str">
        <f t="shared" ca="1" si="1"/>
        <v>の工事で、</v>
      </c>
      <c r="Q87" s="258"/>
      <c r="R87" s="280" t="str">
        <f ca="1">IF(エラー符号表!DQ86=1,R$1-6&amp;"件目","")</f>
        <v/>
      </c>
      <c r="S87" s="280" t="str">
        <f ca="1">IF(エラー符号表!DR86=1,S$1-6&amp;"件目","")</f>
        <v/>
      </c>
      <c r="T87" s="280" t="str">
        <f ca="1">IF(エラー符号表!DS86=1,T$1-6&amp;"件目","")</f>
        <v/>
      </c>
      <c r="U87" s="280" t="str">
        <f ca="1">IF(エラー符号表!DT86=1,U$1-6&amp;"件目","")</f>
        <v/>
      </c>
      <c r="V87" s="280" t="str">
        <f ca="1">IF(エラー符号表!DU86=1,V$1-6&amp;"件目","")</f>
        <v/>
      </c>
      <c r="W87" s="280" t="str">
        <f ca="1">IF(エラー符号表!DV86=1,W$1-6&amp;"件目","")</f>
        <v/>
      </c>
      <c r="X87" s="280" t="str">
        <f ca="1">IF(エラー符号表!DW86=1,X$1-6&amp;"件目","")</f>
        <v/>
      </c>
      <c r="Y87" s="280" t="str">
        <f ca="1">IF(エラー符号表!DX86=1,Y$1-6&amp;"件目","")</f>
        <v/>
      </c>
      <c r="Z87" s="280" t="str">
        <f ca="1">IF(エラー符号表!DY86=1,Z$1-6&amp;"件目","")</f>
        <v/>
      </c>
      <c r="AA87" s="280" t="str">
        <f ca="1">IF(エラー符号表!DZ86=1,AA$1-6&amp;"件目","")</f>
        <v/>
      </c>
      <c r="AB87" s="280" t="str">
        <f ca="1">IF(エラー符号表!EA86=1,AB$1-6&amp;"件目","")</f>
        <v/>
      </c>
      <c r="AC87" s="280" t="str">
        <f ca="1">IF(エラー符号表!EB86=1,AC$1-6&amp;"件目","")</f>
        <v/>
      </c>
      <c r="AD87" s="280" t="str">
        <f ca="1">IF(エラー符号表!EC86=1,AD$1-6&amp;"件目","")</f>
        <v/>
      </c>
      <c r="AE87" s="280" t="str">
        <f ca="1">IF(エラー符号表!ED86=1,AE$1-6&amp;"件目","")</f>
        <v/>
      </c>
      <c r="AF87" s="280" t="str">
        <f ca="1">IF(エラー符号表!EE86=1,AF$1-6&amp;"件目","")</f>
        <v/>
      </c>
      <c r="AG87" s="280" t="str">
        <f ca="1">IF(エラー符号表!EF86=1,AG$1-6&amp;"件目","")</f>
        <v/>
      </c>
      <c r="AH87" s="280" t="str">
        <f ca="1">IF(エラー符号表!EG86=1,AH$1-6&amp;"件目","")</f>
        <v/>
      </c>
      <c r="AI87" s="280" t="str">
        <f ca="1">IF(エラー符号表!EH86=1,AI$1-6&amp;"件目","")</f>
        <v/>
      </c>
      <c r="AJ87" s="280" t="str">
        <f ca="1">IF(エラー符号表!EI86=1,AJ$1-6&amp;"件目","")</f>
        <v/>
      </c>
      <c r="AK87" s="280" t="str">
        <f ca="1">IF(エラー符号表!EJ86=1,AK$1-6&amp;"件目","")</f>
        <v/>
      </c>
      <c r="AL87" s="280" t="str">
        <f ca="1">IF(エラー符号表!EK86=1,AL$1-6&amp;"件目","")</f>
        <v/>
      </c>
      <c r="AM87" s="280" t="str">
        <f ca="1">IF(エラー符号表!EL86=1,AM$1-6&amp;"件目","")</f>
        <v/>
      </c>
      <c r="AN87" s="280" t="str">
        <f ca="1">IF(エラー符号表!EM86=1,AN$1-6&amp;"件目","")</f>
        <v/>
      </c>
      <c r="AO87" s="280" t="str">
        <f ca="1">IF(エラー符号表!EN86=1,AO$1-6&amp;"件目","")</f>
        <v/>
      </c>
      <c r="AP87" s="280" t="str">
        <f ca="1">IF(エラー符号表!EO86=1,AP$1-6&amp;"件目","")</f>
        <v/>
      </c>
      <c r="AQ87" s="280" t="str">
        <f ca="1">IF(エラー符号表!EP86=1,AQ$1-6&amp;"件目","")</f>
        <v/>
      </c>
      <c r="AR87" s="280" t="str">
        <f ca="1">IF(エラー符号表!EQ86=1,AR$1-6&amp;"件目","")</f>
        <v/>
      </c>
      <c r="AS87" s="280" t="str">
        <f ca="1">IF(エラー符号表!ER86=1,AS$1-6&amp;"件目","")</f>
        <v/>
      </c>
      <c r="AT87" s="280" t="str">
        <f ca="1">IF(エラー符号表!ES86=1,AT$1-6&amp;"件目","")</f>
        <v/>
      </c>
      <c r="AU87" s="280" t="str">
        <f ca="1">IF(エラー符号表!ET86=1,AU$1-6&amp;"件目","")</f>
        <v/>
      </c>
      <c r="AV87" s="280" t="str">
        <f ca="1">IF(エラー符号表!EU86=1,AV$1-6&amp;"件目","")</f>
        <v/>
      </c>
      <c r="AW87" s="280" t="str">
        <f ca="1">IF(エラー符号表!EV86=1,AW$1-6&amp;"件目","")</f>
        <v/>
      </c>
      <c r="AX87" s="280" t="str">
        <f ca="1">IF(エラー符号表!EW86=1,AX$1-6&amp;"件目","")</f>
        <v/>
      </c>
      <c r="AY87" s="280" t="str">
        <f ca="1">IF(エラー符号表!EX86=1,AY$1-6&amp;"件目","")</f>
        <v/>
      </c>
      <c r="AZ87" s="280" t="str">
        <f ca="1">IF(エラー符号表!EY86=1,AZ$1-6&amp;"件目","")</f>
        <v/>
      </c>
      <c r="BA87" s="280" t="str">
        <f ca="1">IF(エラー符号表!EZ86=1,BA$1-6&amp;"件目","")</f>
        <v/>
      </c>
      <c r="BB87" s="280" t="str">
        <f ca="1">IF(エラー符号表!FA86=1,BB$1-6&amp;"件目","")</f>
        <v/>
      </c>
      <c r="BC87" s="280" t="str">
        <f ca="1">IF(エラー符号表!FB86=1,BC$1-6&amp;"件目","")</f>
        <v/>
      </c>
      <c r="BD87" s="280" t="str">
        <f ca="1">IF(エラー符号表!FC86=1,BD$1-6&amp;"件目","")</f>
        <v/>
      </c>
      <c r="BE87" s="280" t="str">
        <f ca="1">IF(エラー符号表!FD86=1,BE$1-6&amp;"件目","")</f>
        <v/>
      </c>
      <c r="BF87" s="280" t="str">
        <f ca="1">IF(エラー符号表!FE86=1,BF$1-6&amp;"件目","")</f>
        <v/>
      </c>
      <c r="BG87" s="280" t="str">
        <f ca="1">IF(エラー符号表!FF86=1,BG$1-6&amp;"件目","")</f>
        <v/>
      </c>
      <c r="BH87" s="280" t="str">
        <f ca="1">IF(エラー符号表!FG86=1,BH$1-6&amp;"件目","")</f>
        <v/>
      </c>
      <c r="BI87" s="280" t="str">
        <f ca="1">IF(エラー符号表!FH86=1,BI$1-6&amp;"件目","")</f>
        <v/>
      </c>
      <c r="BJ87" s="280" t="str">
        <f ca="1">IF(エラー符号表!FI86=1,BJ$1-6&amp;"件目","")</f>
        <v/>
      </c>
      <c r="BK87" s="280" t="str">
        <f ca="1">IF(エラー符号表!FJ86=1,BK$1-6&amp;"件目","")</f>
        <v/>
      </c>
      <c r="BL87" s="280" t="str">
        <f ca="1">IF(エラー符号表!FK86=1,BL$1-6&amp;"件目","")</f>
        <v/>
      </c>
      <c r="BM87" s="280" t="str">
        <f ca="1">IF(エラー符号表!FL86=1,BM$1-6&amp;"件目","")</f>
        <v/>
      </c>
      <c r="BN87" s="280" t="str">
        <f ca="1">IF(エラー符号表!FM86=1,BN$1-6&amp;"件目","")</f>
        <v/>
      </c>
      <c r="BO87" s="280" t="str">
        <f ca="1">IF(エラー符号表!FN86=1,BO$1-6&amp;"件目","")</f>
        <v/>
      </c>
      <c r="BP87" s="280" t="str">
        <f ca="1">IF(エラー符号表!FO86=1,BP$1-6&amp;"件目","")</f>
        <v/>
      </c>
      <c r="BQ87" s="280" t="str">
        <f ca="1">IF(エラー符号表!FP86=1,BQ$1-6&amp;"件目","")</f>
        <v/>
      </c>
      <c r="BR87" s="280" t="str">
        <f ca="1">IF(エラー符号表!FQ86=1,BR$1-6&amp;"件目","")</f>
        <v/>
      </c>
      <c r="BS87" s="280" t="str">
        <f ca="1">IF(エラー符号表!FR86=1,BS$1-6&amp;"件目","")</f>
        <v/>
      </c>
      <c r="BT87" s="280" t="str">
        <f ca="1">IF(エラー符号表!FS86=1,BT$1-6&amp;"件目","")</f>
        <v/>
      </c>
      <c r="BU87" s="280" t="str">
        <f ca="1">IF(エラー符号表!FT86=1,BU$1-6&amp;"件目","")</f>
        <v/>
      </c>
      <c r="BV87" s="280" t="str">
        <f ca="1">IF(エラー符号表!FU86=1,BV$1-6&amp;"件目","")</f>
        <v/>
      </c>
      <c r="BW87" s="280" t="str">
        <f ca="1">IF(エラー符号表!FV86=1,BW$1-6&amp;"件目","")</f>
        <v/>
      </c>
      <c r="BX87" s="280" t="str">
        <f ca="1">IF(エラー符号表!FW86=1,BX$1-6&amp;"件目","")</f>
        <v/>
      </c>
      <c r="BY87" s="280" t="str">
        <f ca="1">IF(エラー符号表!FX86=1,BY$1-6&amp;"件目","")</f>
        <v/>
      </c>
      <c r="BZ87" s="280" t="str">
        <f ca="1">IF(エラー符号表!FY86=1,BZ$1-6&amp;"件目","")</f>
        <v/>
      </c>
      <c r="CA87" s="280" t="str">
        <f ca="1">IF(エラー符号表!FZ86=1,CA$1-6&amp;"件目","")</f>
        <v/>
      </c>
      <c r="CB87" s="280" t="str">
        <f ca="1">IF(エラー符号表!GA86=1,CB$1-6&amp;"件目","")</f>
        <v/>
      </c>
      <c r="CC87" s="280" t="str">
        <f ca="1">IF(エラー符号表!GB86=1,CC$1-6&amp;"件目","")</f>
        <v/>
      </c>
      <c r="CD87" s="280" t="str">
        <f ca="1">IF(エラー符号表!GC86=1,CD$1-6&amp;"件目","")</f>
        <v/>
      </c>
      <c r="CE87" s="280" t="str">
        <f ca="1">IF(エラー符号表!GD86=1,CE$1-6&amp;"件目","")</f>
        <v/>
      </c>
      <c r="CF87" s="280" t="str">
        <f ca="1">IF(エラー符号表!GE86=1,CF$1-6&amp;"件目","")</f>
        <v/>
      </c>
      <c r="CG87" s="280" t="str">
        <f ca="1">IF(エラー符号表!GF86=1,CG$1-6&amp;"件目","")</f>
        <v/>
      </c>
      <c r="CH87" s="280" t="str">
        <f ca="1">IF(エラー符号表!GG86=1,CH$1-6&amp;"件目","")</f>
        <v/>
      </c>
      <c r="CI87" s="280" t="str">
        <f ca="1">IF(エラー符号表!GH86=1,CI$1-6&amp;"件目","")</f>
        <v/>
      </c>
      <c r="CJ87" s="280" t="str">
        <f ca="1">IF(エラー符号表!GI86=1,CJ$1-6&amp;"件目","")</f>
        <v/>
      </c>
      <c r="CK87" s="280" t="str">
        <f ca="1">IF(エラー符号表!GJ86=1,CK$1-6&amp;"件目","")</f>
        <v/>
      </c>
      <c r="CL87" s="280" t="str">
        <f ca="1">IF(エラー符号表!GK86=1,CL$1-6&amp;"件目","")</f>
        <v/>
      </c>
      <c r="CM87" s="280" t="str">
        <f ca="1">IF(エラー符号表!GL86=1,CM$1-6&amp;"件目","")</f>
        <v/>
      </c>
      <c r="CN87" s="280" t="str">
        <f ca="1">IF(エラー符号表!GM86=1,CN$1-6&amp;"件目","")</f>
        <v/>
      </c>
      <c r="CO87" s="280" t="str">
        <f ca="1">IF(エラー符号表!GN86=1,CO$1-6&amp;"件目","")</f>
        <v/>
      </c>
      <c r="CP87" s="280" t="str">
        <f ca="1">IF(エラー符号表!GO86=1,CP$1-6&amp;"件目","")</f>
        <v/>
      </c>
      <c r="CQ87" s="280" t="str">
        <f ca="1">IF(エラー符号表!GP86=1,CQ$1-6&amp;"件目","")</f>
        <v/>
      </c>
      <c r="CR87" s="280" t="str">
        <f ca="1">IF(エラー符号表!GQ86=1,CR$1-6&amp;"件目","")</f>
        <v/>
      </c>
      <c r="CS87" s="280" t="str">
        <f ca="1">IF(エラー符号表!GR86=1,CS$1-6&amp;"件目","")</f>
        <v/>
      </c>
      <c r="CT87" s="280" t="str">
        <f ca="1">IF(エラー符号表!GS86=1,CT$1-6&amp;"件目","")</f>
        <v/>
      </c>
      <c r="CU87" s="280" t="str">
        <f ca="1">IF(エラー符号表!GT86=1,CU$1-6&amp;"件目","")</f>
        <v/>
      </c>
      <c r="CV87" s="280" t="str">
        <f ca="1">IF(エラー符号表!GU86=1,CV$1-6&amp;"件目","")</f>
        <v/>
      </c>
      <c r="CW87" s="280" t="str">
        <f ca="1">IF(エラー符号表!GV86=1,CW$1-6&amp;"件目","")</f>
        <v/>
      </c>
      <c r="CX87" s="280" t="str">
        <f ca="1">IF(エラー符号表!GW86=1,CX$1-6&amp;"件目","")</f>
        <v/>
      </c>
      <c r="CY87" s="280" t="str">
        <f ca="1">IF(エラー符号表!GX86=1,CY$1-6&amp;"件目","")</f>
        <v/>
      </c>
      <c r="CZ87" s="280" t="str">
        <f ca="1">IF(エラー符号表!GY86=1,CZ$1-6&amp;"件目","")</f>
        <v/>
      </c>
      <c r="DA87" s="280" t="str">
        <f ca="1">IF(エラー符号表!GZ86=1,DA$1-6&amp;"件目","")</f>
        <v/>
      </c>
      <c r="DB87" s="280" t="str">
        <f ca="1">IF(エラー符号表!HA86=1,DB$1-6&amp;"件目","")</f>
        <v/>
      </c>
      <c r="DC87" s="280" t="str">
        <f ca="1">IF(エラー符号表!HB86=1,DC$1-6&amp;"件目","")</f>
        <v/>
      </c>
      <c r="DD87" s="280" t="str">
        <f ca="1">IF(エラー符号表!HC86=1,DD$1-6&amp;"件目","")</f>
        <v/>
      </c>
      <c r="DE87" s="280" t="str">
        <f ca="1">IF(エラー符号表!HD86=1,DE$1-6&amp;"件目","")</f>
        <v/>
      </c>
      <c r="DF87" s="280" t="str">
        <f ca="1">IF(エラー符号表!HE86=1,DF$1-6&amp;"件目","")</f>
        <v/>
      </c>
      <c r="DG87" s="280" t="str">
        <f ca="1">IF(エラー符号表!HF86=1,DG$1-6&amp;"件目","")</f>
        <v/>
      </c>
      <c r="DH87" s="280" t="str">
        <f ca="1">IF(エラー符号表!HG86=1,DH$1-6&amp;"件目","")</f>
        <v/>
      </c>
      <c r="DI87" s="280" t="str">
        <f ca="1">IF(エラー符号表!HH86=1,DI$1-6&amp;"件目","")</f>
        <v/>
      </c>
      <c r="DJ87" s="280" t="str">
        <f ca="1">IF(エラー符号表!HI86=1,DJ$1-6&amp;"件目","")</f>
        <v/>
      </c>
      <c r="DK87" s="280" t="str">
        <f ca="1">IF(エラー符号表!HJ86=1,DK$1-6&amp;"件目","")</f>
        <v/>
      </c>
      <c r="DL87" s="280" t="str">
        <f ca="1">IF(エラー符号表!HK86=1,DL$1-6&amp;"件目","")</f>
        <v/>
      </c>
      <c r="DM87" s="280" t="str">
        <f ca="1">IF(エラー符号表!HL86=1,DM$1-6&amp;"件目","")</f>
        <v/>
      </c>
    </row>
    <row r="88" spans="1:117" ht="39" x14ac:dyDescent="0.2">
      <c r="A88" s="280">
        <f ca="1">IF(SUM(エラー符号表!DQ87:HL87)&gt;=1,1,0)</f>
        <v>0</v>
      </c>
      <c r="B88" s="80" t="s">
        <v>2574</v>
      </c>
      <c r="D88" s="281" t="str">
        <f ca="1">K88&amp;CHAR(10)&amp;エラー符号表!D87</f>
        <v>の工事で、
調査項目②施工地が選択肢以外でご回答されておりますので、
選択肢からご回答をお願いいたします。</v>
      </c>
      <c r="E88" s="80">
        <v>90</v>
      </c>
      <c r="K88" s="80" t="str">
        <f t="shared" ca="1" si="1"/>
        <v>の工事で、</v>
      </c>
      <c r="Q88" s="258"/>
      <c r="R88" s="280" t="str">
        <f ca="1">IF(エラー符号表!DQ87=1,R$1-6&amp;"件目","")</f>
        <v/>
      </c>
      <c r="S88" s="280" t="str">
        <f ca="1">IF(エラー符号表!DR87=1,S$1-6&amp;"件目","")</f>
        <v/>
      </c>
      <c r="T88" s="280" t="str">
        <f ca="1">IF(エラー符号表!DS87=1,T$1-6&amp;"件目","")</f>
        <v/>
      </c>
      <c r="U88" s="280" t="str">
        <f ca="1">IF(エラー符号表!DT87=1,U$1-6&amp;"件目","")</f>
        <v/>
      </c>
      <c r="V88" s="280" t="str">
        <f ca="1">IF(エラー符号表!DU87=1,V$1-6&amp;"件目","")</f>
        <v/>
      </c>
      <c r="W88" s="280" t="str">
        <f ca="1">IF(エラー符号表!DV87=1,W$1-6&amp;"件目","")</f>
        <v/>
      </c>
      <c r="X88" s="280" t="str">
        <f ca="1">IF(エラー符号表!DW87=1,X$1-6&amp;"件目","")</f>
        <v/>
      </c>
      <c r="Y88" s="280" t="str">
        <f ca="1">IF(エラー符号表!DX87=1,Y$1-6&amp;"件目","")</f>
        <v/>
      </c>
      <c r="Z88" s="280" t="str">
        <f ca="1">IF(エラー符号表!DY87=1,Z$1-6&amp;"件目","")</f>
        <v/>
      </c>
      <c r="AA88" s="280" t="str">
        <f ca="1">IF(エラー符号表!DZ87=1,AA$1-6&amp;"件目","")</f>
        <v/>
      </c>
      <c r="AB88" s="280" t="str">
        <f ca="1">IF(エラー符号表!EA87=1,AB$1-6&amp;"件目","")</f>
        <v/>
      </c>
      <c r="AC88" s="280" t="str">
        <f ca="1">IF(エラー符号表!EB87=1,AC$1-6&amp;"件目","")</f>
        <v/>
      </c>
      <c r="AD88" s="280" t="str">
        <f ca="1">IF(エラー符号表!EC87=1,AD$1-6&amp;"件目","")</f>
        <v/>
      </c>
      <c r="AE88" s="280" t="str">
        <f ca="1">IF(エラー符号表!ED87=1,AE$1-6&amp;"件目","")</f>
        <v/>
      </c>
      <c r="AF88" s="280" t="str">
        <f ca="1">IF(エラー符号表!EE87=1,AF$1-6&amp;"件目","")</f>
        <v/>
      </c>
      <c r="AG88" s="280" t="str">
        <f ca="1">IF(エラー符号表!EF87=1,AG$1-6&amp;"件目","")</f>
        <v/>
      </c>
      <c r="AH88" s="280" t="str">
        <f ca="1">IF(エラー符号表!EG87=1,AH$1-6&amp;"件目","")</f>
        <v/>
      </c>
      <c r="AI88" s="280" t="str">
        <f ca="1">IF(エラー符号表!EH87=1,AI$1-6&amp;"件目","")</f>
        <v/>
      </c>
      <c r="AJ88" s="280" t="str">
        <f ca="1">IF(エラー符号表!EI87=1,AJ$1-6&amp;"件目","")</f>
        <v/>
      </c>
      <c r="AK88" s="280" t="str">
        <f ca="1">IF(エラー符号表!EJ87=1,AK$1-6&amp;"件目","")</f>
        <v/>
      </c>
      <c r="AL88" s="280" t="str">
        <f ca="1">IF(エラー符号表!EK87=1,AL$1-6&amp;"件目","")</f>
        <v/>
      </c>
      <c r="AM88" s="280" t="str">
        <f ca="1">IF(エラー符号表!EL87=1,AM$1-6&amp;"件目","")</f>
        <v/>
      </c>
      <c r="AN88" s="280" t="str">
        <f ca="1">IF(エラー符号表!EM87=1,AN$1-6&amp;"件目","")</f>
        <v/>
      </c>
      <c r="AO88" s="280" t="str">
        <f ca="1">IF(エラー符号表!EN87=1,AO$1-6&amp;"件目","")</f>
        <v/>
      </c>
      <c r="AP88" s="280" t="str">
        <f ca="1">IF(エラー符号表!EO87=1,AP$1-6&amp;"件目","")</f>
        <v/>
      </c>
      <c r="AQ88" s="280" t="str">
        <f ca="1">IF(エラー符号表!EP87=1,AQ$1-6&amp;"件目","")</f>
        <v/>
      </c>
      <c r="AR88" s="280" t="str">
        <f ca="1">IF(エラー符号表!EQ87=1,AR$1-6&amp;"件目","")</f>
        <v/>
      </c>
      <c r="AS88" s="280" t="str">
        <f ca="1">IF(エラー符号表!ER87=1,AS$1-6&amp;"件目","")</f>
        <v/>
      </c>
      <c r="AT88" s="280" t="str">
        <f ca="1">IF(エラー符号表!ES87=1,AT$1-6&amp;"件目","")</f>
        <v/>
      </c>
      <c r="AU88" s="280" t="str">
        <f ca="1">IF(エラー符号表!ET87=1,AU$1-6&amp;"件目","")</f>
        <v/>
      </c>
      <c r="AV88" s="280" t="str">
        <f ca="1">IF(エラー符号表!EU87=1,AV$1-6&amp;"件目","")</f>
        <v/>
      </c>
      <c r="AW88" s="280" t="str">
        <f ca="1">IF(エラー符号表!EV87=1,AW$1-6&amp;"件目","")</f>
        <v/>
      </c>
      <c r="AX88" s="280" t="str">
        <f ca="1">IF(エラー符号表!EW87=1,AX$1-6&amp;"件目","")</f>
        <v/>
      </c>
      <c r="AY88" s="280" t="str">
        <f ca="1">IF(エラー符号表!EX87=1,AY$1-6&amp;"件目","")</f>
        <v/>
      </c>
      <c r="AZ88" s="280" t="str">
        <f ca="1">IF(エラー符号表!EY87=1,AZ$1-6&amp;"件目","")</f>
        <v/>
      </c>
      <c r="BA88" s="280" t="str">
        <f ca="1">IF(エラー符号表!EZ87=1,BA$1-6&amp;"件目","")</f>
        <v/>
      </c>
      <c r="BB88" s="280" t="str">
        <f ca="1">IF(エラー符号表!FA87=1,BB$1-6&amp;"件目","")</f>
        <v/>
      </c>
      <c r="BC88" s="280" t="str">
        <f ca="1">IF(エラー符号表!FB87=1,BC$1-6&amp;"件目","")</f>
        <v/>
      </c>
      <c r="BD88" s="280" t="str">
        <f ca="1">IF(エラー符号表!FC87=1,BD$1-6&amp;"件目","")</f>
        <v/>
      </c>
      <c r="BE88" s="280" t="str">
        <f ca="1">IF(エラー符号表!FD87=1,BE$1-6&amp;"件目","")</f>
        <v/>
      </c>
      <c r="BF88" s="280" t="str">
        <f ca="1">IF(エラー符号表!FE87=1,BF$1-6&amp;"件目","")</f>
        <v/>
      </c>
      <c r="BG88" s="280" t="str">
        <f ca="1">IF(エラー符号表!FF87=1,BG$1-6&amp;"件目","")</f>
        <v/>
      </c>
      <c r="BH88" s="280" t="str">
        <f ca="1">IF(エラー符号表!FG87=1,BH$1-6&amp;"件目","")</f>
        <v/>
      </c>
      <c r="BI88" s="280" t="str">
        <f ca="1">IF(エラー符号表!FH87=1,BI$1-6&amp;"件目","")</f>
        <v/>
      </c>
      <c r="BJ88" s="280" t="str">
        <f ca="1">IF(エラー符号表!FI87=1,BJ$1-6&amp;"件目","")</f>
        <v/>
      </c>
      <c r="BK88" s="280" t="str">
        <f ca="1">IF(エラー符号表!FJ87=1,BK$1-6&amp;"件目","")</f>
        <v/>
      </c>
      <c r="BL88" s="280" t="str">
        <f ca="1">IF(エラー符号表!FK87=1,BL$1-6&amp;"件目","")</f>
        <v/>
      </c>
      <c r="BM88" s="280" t="str">
        <f ca="1">IF(エラー符号表!FL87=1,BM$1-6&amp;"件目","")</f>
        <v/>
      </c>
      <c r="BN88" s="280" t="str">
        <f ca="1">IF(エラー符号表!FM87=1,BN$1-6&amp;"件目","")</f>
        <v/>
      </c>
      <c r="BO88" s="280" t="str">
        <f ca="1">IF(エラー符号表!FN87=1,BO$1-6&amp;"件目","")</f>
        <v/>
      </c>
      <c r="BP88" s="280" t="str">
        <f ca="1">IF(エラー符号表!FO87=1,BP$1-6&amp;"件目","")</f>
        <v/>
      </c>
      <c r="BQ88" s="280" t="str">
        <f ca="1">IF(エラー符号表!FP87=1,BQ$1-6&amp;"件目","")</f>
        <v/>
      </c>
      <c r="BR88" s="280" t="str">
        <f ca="1">IF(エラー符号表!FQ87=1,BR$1-6&amp;"件目","")</f>
        <v/>
      </c>
      <c r="BS88" s="280" t="str">
        <f ca="1">IF(エラー符号表!FR87=1,BS$1-6&amp;"件目","")</f>
        <v/>
      </c>
      <c r="BT88" s="280" t="str">
        <f ca="1">IF(エラー符号表!FS87=1,BT$1-6&amp;"件目","")</f>
        <v/>
      </c>
      <c r="BU88" s="280" t="str">
        <f ca="1">IF(エラー符号表!FT87=1,BU$1-6&amp;"件目","")</f>
        <v/>
      </c>
      <c r="BV88" s="280" t="str">
        <f ca="1">IF(エラー符号表!FU87=1,BV$1-6&amp;"件目","")</f>
        <v/>
      </c>
      <c r="BW88" s="280" t="str">
        <f ca="1">IF(エラー符号表!FV87=1,BW$1-6&amp;"件目","")</f>
        <v/>
      </c>
      <c r="BX88" s="280" t="str">
        <f ca="1">IF(エラー符号表!FW87=1,BX$1-6&amp;"件目","")</f>
        <v/>
      </c>
      <c r="BY88" s="280" t="str">
        <f ca="1">IF(エラー符号表!FX87=1,BY$1-6&amp;"件目","")</f>
        <v/>
      </c>
      <c r="BZ88" s="280" t="str">
        <f ca="1">IF(エラー符号表!FY87=1,BZ$1-6&amp;"件目","")</f>
        <v/>
      </c>
      <c r="CA88" s="280" t="str">
        <f ca="1">IF(エラー符号表!FZ87=1,CA$1-6&amp;"件目","")</f>
        <v/>
      </c>
      <c r="CB88" s="280" t="str">
        <f ca="1">IF(エラー符号表!GA87=1,CB$1-6&amp;"件目","")</f>
        <v/>
      </c>
      <c r="CC88" s="280" t="str">
        <f ca="1">IF(エラー符号表!GB87=1,CC$1-6&amp;"件目","")</f>
        <v/>
      </c>
      <c r="CD88" s="280" t="str">
        <f ca="1">IF(エラー符号表!GC87=1,CD$1-6&amp;"件目","")</f>
        <v/>
      </c>
      <c r="CE88" s="280" t="str">
        <f ca="1">IF(エラー符号表!GD87=1,CE$1-6&amp;"件目","")</f>
        <v/>
      </c>
      <c r="CF88" s="280" t="str">
        <f ca="1">IF(エラー符号表!GE87=1,CF$1-6&amp;"件目","")</f>
        <v/>
      </c>
      <c r="CG88" s="280" t="str">
        <f ca="1">IF(エラー符号表!GF87=1,CG$1-6&amp;"件目","")</f>
        <v/>
      </c>
      <c r="CH88" s="280" t="str">
        <f ca="1">IF(エラー符号表!GG87=1,CH$1-6&amp;"件目","")</f>
        <v/>
      </c>
      <c r="CI88" s="280" t="str">
        <f ca="1">IF(エラー符号表!GH87=1,CI$1-6&amp;"件目","")</f>
        <v/>
      </c>
      <c r="CJ88" s="280" t="str">
        <f ca="1">IF(エラー符号表!GI87=1,CJ$1-6&amp;"件目","")</f>
        <v/>
      </c>
      <c r="CK88" s="280" t="str">
        <f ca="1">IF(エラー符号表!GJ87=1,CK$1-6&amp;"件目","")</f>
        <v/>
      </c>
      <c r="CL88" s="280" t="str">
        <f ca="1">IF(エラー符号表!GK87=1,CL$1-6&amp;"件目","")</f>
        <v/>
      </c>
      <c r="CM88" s="280" t="str">
        <f ca="1">IF(エラー符号表!GL87=1,CM$1-6&amp;"件目","")</f>
        <v/>
      </c>
      <c r="CN88" s="280" t="str">
        <f ca="1">IF(エラー符号表!GM87=1,CN$1-6&amp;"件目","")</f>
        <v/>
      </c>
      <c r="CO88" s="280" t="str">
        <f ca="1">IF(エラー符号表!GN87=1,CO$1-6&amp;"件目","")</f>
        <v/>
      </c>
      <c r="CP88" s="280" t="str">
        <f ca="1">IF(エラー符号表!GO87=1,CP$1-6&amp;"件目","")</f>
        <v/>
      </c>
      <c r="CQ88" s="280" t="str">
        <f ca="1">IF(エラー符号表!GP87=1,CQ$1-6&amp;"件目","")</f>
        <v/>
      </c>
      <c r="CR88" s="280" t="str">
        <f ca="1">IF(エラー符号表!GQ87=1,CR$1-6&amp;"件目","")</f>
        <v/>
      </c>
      <c r="CS88" s="280" t="str">
        <f ca="1">IF(エラー符号表!GR87=1,CS$1-6&amp;"件目","")</f>
        <v/>
      </c>
      <c r="CT88" s="280" t="str">
        <f ca="1">IF(エラー符号表!GS87=1,CT$1-6&amp;"件目","")</f>
        <v/>
      </c>
      <c r="CU88" s="280" t="str">
        <f ca="1">IF(エラー符号表!GT87=1,CU$1-6&amp;"件目","")</f>
        <v/>
      </c>
      <c r="CV88" s="280" t="str">
        <f ca="1">IF(エラー符号表!GU87=1,CV$1-6&amp;"件目","")</f>
        <v/>
      </c>
      <c r="CW88" s="280" t="str">
        <f ca="1">IF(エラー符号表!GV87=1,CW$1-6&amp;"件目","")</f>
        <v/>
      </c>
      <c r="CX88" s="280" t="str">
        <f ca="1">IF(エラー符号表!GW87=1,CX$1-6&amp;"件目","")</f>
        <v/>
      </c>
      <c r="CY88" s="280" t="str">
        <f ca="1">IF(エラー符号表!GX87=1,CY$1-6&amp;"件目","")</f>
        <v/>
      </c>
      <c r="CZ88" s="280" t="str">
        <f ca="1">IF(エラー符号表!GY87=1,CZ$1-6&amp;"件目","")</f>
        <v/>
      </c>
      <c r="DA88" s="280" t="str">
        <f ca="1">IF(エラー符号表!GZ87=1,DA$1-6&amp;"件目","")</f>
        <v/>
      </c>
      <c r="DB88" s="280" t="str">
        <f ca="1">IF(エラー符号表!HA87=1,DB$1-6&amp;"件目","")</f>
        <v/>
      </c>
      <c r="DC88" s="280" t="str">
        <f ca="1">IF(エラー符号表!HB87=1,DC$1-6&amp;"件目","")</f>
        <v/>
      </c>
      <c r="DD88" s="280" t="str">
        <f ca="1">IF(エラー符号表!HC87=1,DD$1-6&amp;"件目","")</f>
        <v/>
      </c>
      <c r="DE88" s="280" t="str">
        <f ca="1">IF(エラー符号表!HD87=1,DE$1-6&amp;"件目","")</f>
        <v/>
      </c>
      <c r="DF88" s="280" t="str">
        <f ca="1">IF(エラー符号表!HE87=1,DF$1-6&amp;"件目","")</f>
        <v/>
      </c>
      <c r="DG88" s="280" t="str">
        <f ca="1">IF(エラー符号表!HF87=1,DG$1-6&amp;"件目","")</f>
        <v/>
      </c>
      <c r="DH88" s="280" t="str">
        <f ca="1">IF(エラー符号表!HG87=1,DH$1-6&amp;"件目","")</f>
        <v/>
      </c>
      <c r="DI88" s="280" t="str">
        <f ca="1">IF(エラー符号表!HH87=1,DI$1-6&amp;"件目","")</f>
        <v/>
      </c>
      <c r="DJ88" s="280" t="str">
        <f ca="1">IF(エラー符号表!HI87=1,DJ$1-6&amp;"件目","")</f>
        <v/>
      </c>
      <c r="DK88" s="280" t="str">
        <f ca="1">IF(エラー符号表!HJ87=1,DK$1-6&amp;"件目","")</f>
        <v/>
      </c>
      <c r="DL88" s="280" t="str">
        <f ca="1">IF(エラー符号表!HK87=1,DL$1-6&amp;"件目","")</f>
        <v/>
      </c>
      <c r="DM88" s="280" t="str">
        <f ca="1">IF(エラー符号表!HL87=1,DM$1-6&amp;"件目","")</f>
        <v/>
      </c>
    </row>
    <row r="89" spans="1:117" ht="39" x14ac:dyDescent="0.2">
      <c r="A89" s="280">
        <f>IF(SUM(エラー符号表!DQ88:HL88)&gt;=1,1,0)</f>
        <v>0</v>
      </c>
      <c r="B89" s="80" t="s">
        <v>2574</v>
      </c>
      <c r="D89" s="281" t="str">
        <f>K89&amp;CHAR(10)&amp;エラー符号表!D88</f>
        <v>の工事で、
調査項目②施工地が空欄になっておりますので、
ご回答をお願いいたします。</v>
      </c>
      <c r="E89" s="80">
        <v>91</v>
      </c>
      <c r="K89" s="80" t="str">
        <f t="shared" si="1"/>
        <v>の工事で、</v>
      </c>
      <c r="Q89" s="258"/>
      <c r="R89" s="280" t="str">
        <f>IF(エラー符号表!DQ88=1,R$1-6&amp;"件目","")</f>
        <v/>
      </c>
      <c r="S89" s="280" t="str">
        <f>IF(エラー符号表!DR88=1,S$1-6&amp;"件目","")</f>
        <v/>
      </c>
      <c r="T89" s="280" t="str">
        <f>IF(エラー符号表!DS88=1,T$1-6&amp;"件目","")</f>
        <v/>
      </c>
      <c r="U89" s="280" t="str">
        <f>IF(エラー符号表!DT88=1,U$1-6&amp;"件目","")</f>
        <v/>
      </c>
      <c r="V89" s="280" t="str">
        <f>IF(エラー符号表!DU88=1,V$1-6&amp;"件目","")</f>
        <v/>
      </c>
      <c r="W89" s="280" t="str">
        <f>IF(エラー符号表!DV88=1,W$1-6&amp;"件目","")</f>
        <v/>
      </c>
      <c r="X89" s="280" t="str">
        <f>IF(エラー符号表!DW88=1,X$1-6&amp;"件目","")</f>
        <v/>
      </c>
      <c r="Y89" s="280" t="str">
        <f>IF(エラー符号表!DX88=1,Y$1-6&amp;"件目","")</f>
        <v/>
      </c>
      <c r="Z89" s="280" t="str">
        <f>IF(エラー符号表!DY88=1,Z$1-6&amp;"件目","")</f>
        <v/>
      </c>
      <c r="AA89" s="280" t="str">
        <f>IF(エラー符号表!DZ88=1,AA$1-6&amp;"件目","")</f>
        <v/>
      </c>
      <c r="AB89" s="280" t="str">
        <f>IF(エラー符号表!EA88=1,AB$1-6&amp;"件目","")</f>
        <v/>
      </c>
      <c r="AC89" s="280" t="str">
        <f>IF(エラー符号表!EB88=1,AC$1-6&amp;"件目","")</f>
        <v/>
      </c>
      <c r="AD89" s="280" t="str">
        <f>IF(エラー符号表!EC88=1,AD$1-6&amp;"件目","")</f>
        <v/>
      </c>
      <c r="AE89" s="280" t="str">
        <f>IF(エラー符号表!ED88=1,AE$1-6&amp;"件目","")</f>
        <v/>
      </c>
      <c r="AF89" s="280" t="str">
        <f>IF(エラー符号表!EE88=1,AF$1-6&amp;"件目","")</f>
        <v/>
      </c>
      <c r="AG89" s="280" t="str">
        <f>IF(エラー符号表!EF88=1,AG$1-6&amp;"件目","")</f>
        <v/>
      </c>
      <c r="AH89" s="280" t="str">
        <f>IF(エラー符号表!EG88=1,AH$1-6&amp;"件目","")</f>
        <v/>
      </c>
      <c r="AI89" s="280" t="str">
        <f>IF(エラー符号表!EH88=1,AI$1-6&amp;"件目","")</f>
        <v/>
      </c>
      <c r="AJ89" s="280" t="str">
        <f>IF(エラー符号表!EI88=1,AJ$1-6&amp;"件目","")</f>
        <v/>
      </c>
      <c r="AK89" s="280" t="str">
        <f>IF(エラー符号表!EJ88=1,AK$1-6&amp;"件目","")</f>
        <v/>
      </c>
      <c r="AL89" s="280" t="str">
        <f>IF(エラー符号表!EK88=1,AL$1-6&amp;"件目","")</f>
        <v/>
      </c>
      <c r="AM89" s="280" t="str">
        <f>IF(エラー符号表!EL88=1,AM$1-6&amp;"件目","")</f>
        <v/>
      </c>
      <c r="AN89" s="280" t="str">
        <f>IF(エラー符号表!EM88=1,AN$1-6&amp;"件目","")</f>
        <v/>
      </c>
      <c r="AO89" s="280" t="str">
        <f>IF(エラー符号表!EN88=1,AO$1-6&amp;"件目","")</f>
        <v/>
      </c>
      <c r="AP89" s="280" t="str">
        <f>IF(エラー符号表!EO88=1,AP$1-6&amp;"件目","")</f>
        <v/>
      </c>
      <c r="AQ89" s="280" t="str">
        <f>IF(エラー符号表!EP88=1,AQ$1-6&amp;"件目","")</f>
        <v/>
      </c>
      <c r="AR89" s="280" t="str">
        <f>IF(エラー符号表!EQ88=1,AR$1-6&amp;"件目","")</f>
        <v/>
      </c>
      <c r="AS89" s="280" t="str">
        <f>IF(エラー符号表!ER88=1,AS$1-6&amp;"件目","")</f>
        <v/>
      </c>
      <c r="AT89" s="280" t="str">
        <f>IF(エラー符号表!ES88=1,AT$1-6&amp;"件目","")</f>
        <v/>
      </c>
      <c r="AU89" s="280" t="str">
        <f>IF(エラー符号表!ET88=1,AU$1-6&amp;"件目","")</f>
        <v/>
      </c>
      <c r="AV89" s="280" t="str">
        <f>IF(エラー符号表!EU88=1,AV$1-6&amp;"件目","")</f>
        <v/>
      </c>
      <c r="AW89" s="280" t="str">
        <f>IF(エラー符号表!EV88=1,AW$1-6&amp;"件目","")</f>
        <v/>
      </c>
      <c r="AX89" s="280" t="str">
        <f>IF(エラー符号表!EW88=1,AX$1-6&amp;"件目","")</f>
        <v/>
      </c>
      <c r="AY89" s="280" t="str">
        <f>IF(エラー符号表!EX88=1,AY$1-6&amp;"件目","")</f>
        <v/>
      </c>
      <c r="AZ89" s="280" t="str">
        <f>IF(エラー符号表!EY88=1,AZ$1-6&amp;"件目","")</f>
        <v/>
      </c>
      <c r="BA89" s="280" t="str">
        <f>IF(エラー符号表!EZ88=1,BA$1-6&amp;"件目","")</f>
        <v/>
      </c>
      <c r="BB89" s="280" t="str">
        <f>IF(エラー符号表!FA88=1,BB$1-6&amp;"件目","")</f>
        <v/>
      </c>
      <c r="BC89" s="280" t="str">
        <f>IF(エラー符号表!FB88=1,BC$1-6&amp;"件目","")</f>
        <v/>
      </c>
      <c r="BD89" s="280" t="str">
        <f>IF(エラー符号表!FC88=1,BD$1-6&amp;"件目","")</f>
        <v/>
      </c>
      <c r="BE89" s="280" t="str">
        <f>IF(エラー符号表!FD88=1,BE$1-6&amp;"件目","")</f>
        <v/>
      </c>
      <c r="BF89" s="280" t="str">
        <f>IF(エラー符号表!FE88=1,BF$1-6&amp;"件目","")</f>
        <v/>
      </c>
      <c r="BG89" s="280" t="str">
        <f>IF(エラー符号表!FF88=1,BG$1-6&amp;"件目","")</f>
        <v/>
      </c>
      <c r="BH89" s="280" t="str">
        <f>IF(エラー符号表!FG88=1,BH$1-6&amp;"件目","")</f>
        <v/>
      </c>
      <c r="BI89" s="280" t="str">
        <f>IF(エラー符号表!FH88=1,BI$1-6&amp;"件目","")</f>
        <v/>
      </c>
      <c r="BJ89" s="280" t="str">
        <f>IF(エラー符号表!FI88=1,BJ$1-6&amp;"件目","")</f>
        <v/>
      </c>
      <c r="BK89" s="280" t="str">
        <f>IF(エラー符号表!FJ88=1,BK$1-6&amp;"件目","")</f>
        <v/>
      </c>
      <c r="BL89" s="280" t="str">
        <f>IF(エラー符号表!FK88=1,BL$1-6&amp;"件目","")</f>
        <v/>
      </c>
      <c r="BM89" s="280" t="str">
        <f>IF(エラー符号表!FL88=1,BM$1-6&amp;"件目","")</f>
        <v/>
      </c>
      <c r="BN89" s="280" t="str">
        <f>IF(エラー符号表!FM88=1,BN$1-6&amp;"件目","")</f>
        <v/>
      </c>
      <c r="BO89" s="280" t="str">
        <f>IF(エラー符号表!FN88=1,BO$1-6&amp;"件目","")</f>
        <v/>
      </c>
      <c r="BP89" s="280" t="str">
        <f>IF(エラー符号表!FO88=1,BP$1-6&amp;"件目","")</f>
        <v/>
      </c>
      <c r="BQ89" s="280" t="str">
        <f>IF(エラー符号表!FP88=1,BQ$1-6&amp;"件目","")</f>
        <v/>
      </c>
      <c r="BR89" s="280" t="str">
        <f>IF(エラー符号表!FQ88=1,BR$1-6&amp;"件目","")</f>
        <v/>
      </c>
      <c r="BS89" s="280" t="str">
        <f>IF(エラー符号表!FR88=1,BS$1-6&amp;"件目","")</f>
        <v/>
      </c>
      <c r="BT89" s="280" t="str">
        <f>IF(エラー符号表!FS88=1,BT$1-6&amp;"件目","")</f>
        <v/>
      </c>
      <c r="BU89" s="280" t="str">
        <f>IF(エラー符号表!FT88=1,BU$1-6&amp;"件目","")</f>
        <v/>
      </c>
      <c r="BV89" s="280" t="str">
        <f>IF(エラー符号表!FU88=1,BV$1-6&amp;"件目","")</f>
        <v/>
      </c>
      <c r="BW89" s="280" t="str">
        <f>IF(エラー符号表!FV88=1,BW$1-6&amp;"件目","")</f>
        <v/>
      </c>
      <c r="BX89" s="280" t="str">
        <f>IF(エラー符号表!FW88=1,BX$1-6&amp;"件目","")</f>
        <v/>
      </c>
      <c r="BY89" s="280" t="str">
        <f>IF(エラー符号表!FX88=1,BY$1-6&amp;"件目","")</f>
        <v/>
      </c>
      <c r="BZ89" s="280" t="str">
        <f>IF(エラー符号表!FY88=1,BZ$1-6&amp;"件目","")</f>
        <v/>
      </c>
      <c r="CA89" s="280" t="str">
        <f>IF(エラー符号表!FZ88=1,CA$1-6&amp;"件目","")</f>
        <v/>
      </c>
      <c r="CB89" s="280" t="str">
        <f>IF(エラー符号表!GA88=1,CB$1-6&amp;"件目","")</f>
        <v/>
      </c>
      <c r="CC89" s="280" t="str">
        <f>IF(エラー符号表!GB88=1,CC$1-6&amp;"件目","")</f>
        <v/>
      </c>
      <c r="CD89" s="280" t="str">
        <f>IF(エラー符号表!GC88=1,CD$1-6&amp;"件目","")</f>
        <v/>
      </c>
      <c r="CE89" s="280" t="str">
        <f>IF(エラー符号表!GD88=1,CE$1-6&amp;"件目","")</f>
        <v/>
      </c>
      <c r="CF89" s="280" t="str">
        <f>IF(エラー符号表!GE88=1,CF$1-6&amp;"件目","")</f>
        <v/>
      </c>
      <c r="CG89" s="280" t="str">
        <f>IF(エラー符号表!GF88=1,CG$1-6&amp;"件目","")</f>
        <v/>
      </c>
      <c r="CH89" s="280" t="str">
        <f>IF(エラー符号表!GG88=1,CH$1-6&amp;"件目","")</f>
        <v/>
      </c>
      <c r="CI89" s="280" t="str">
        <f>IF(エラー符号表!GH88=1,CI$1-6&amp;"件目","")</f>
        <v/>
      </c>
      <c r="CJ89" s="280" t="str">
        <f>IF(エラー符号表!GI88=1,CJ$1-6&amp;"件目","")</f>
        <v/>
      </c>
      <c r="CK89" s="280" t="str">
        <f>IF(エラー符号表!GJ88=1,CK$1-6&amp;"件目","")</f>
        <v/>
      </c>
      <c r="CL89" s="280" t="str">
        <f>IF(エラー符号表!GK88=1,CL$1-6&amp;"件目","")</f>
        <v/>
      </c>
      <c r="CM89" s="280" t="str">
        <f>IF(エラー符号表!GL88=1,CM$1-6&amp;"件目","")</f>
        <v/>
      </c>
      <c r="CN89" s="280" t="str">
        <f>IF(エラー符号表!GM88=1,CN$1-6&amp;"件目","")</f>
        <v/>
      </c>
      <c r="CO89" s="280" t="str">
        <f>IF(エラー符号表!GN88=1,CO$1-6&amp;"件目","")</f>
        <v/>
      </c>
      <c r="CP89" s="280" t="str">
        <f>IF(エラー符号表!GO88=1,CP$1-6&amp;"件目","")</f>
        <v/>
      </c>
      <c r="CQ89" s="280" t="str">
        <f>IF(エラー符号表!GP88=1,CQ$1-6&amp;"件目","")</f>
        <v/>
      </c>
      <c r="CR89" s="280" t="str">
        <f>IF(エラー符号表!GQ88=1,CR$1-6&amp;"件目","")</f>
        <v/>
      </c>
      <c r="CS89" s="280" t="str">
        <f>IF(エラー符号表!GR88=1,CS$1-6&amp;"件目","")</f>
        <v/>
      </c>
      <c r="CT89" s="280" t="str">
        <f>IF(エラー符号表!GS88=1,CT$1-6&amp;"件目","")</f>
        <v/>
      </c>
      <c r="CU89" s="280" t="str">
        <f>IF(エラー符号表!GT88=1,CU$1-6&amp;"件目","")</f>
        <v/>
      </c>
      <c r="CV89" s="280" t="str">
        <f>IF(エラー符号表!GU88=1,CV$1-6&amp;"件目","")</f>
        <v/>
      </c>
      <c r="CW89" s="280" t="str">
        <f>IF(エラー符号表!GV88=1,CW$1-6&amp;"件目","")</f>
        <v/>
      </c>
      <c r="CX89" s="280" t="str">
        <f>IF(エラー符号表!GW88=1,CX$1-6&amp;"件目","")</f>
        <v/>
      </c>
      <c r="CY89" s="280" t="str">
        <f>IF(エラー符号表!GX88=1,CY$1-6&amp;"件目","")</f>
        <v/>
      </c>
      <c r="CZ89" s="280" t="str">
        <f>IF(エラー符号表!GY88=1,CZ$1-6&amp;"件目","")</f>
        <v/>
      </c>
      <c r="DA89" s="280" t="str">
        <f>IF(エラー符号表!GZ88=1,DA$1-6&amp;"件目","")</f>
        <v/>
      </c>
      <c r="DB89" s="280" t="str">
        <f>IF(エラー符号表!HA88=1,DB$1-6&amp;"件目","")</f>
        <v/>
      </c>
      <c r="DC89" s="280" t="str">
        <f>IF(エラー符号表!HB88=1,DC$1-6&amp;"件目","")</f>
        <v/>
      </c>
      <c r="DD89" s="280" t="str">
        <f>IF(エラー符号表!HC88=1,DD$1-6&amp;"件目","")</f>
        <v/>
      </c>
      <c r="DE89" s="280" t="str">
        <f>IF(エラー符号表!HD88=1,DE$1-6&amp;"件目","")</f>
        <v/>
      </c>
      <c r="DF89" s="280" t="str">
        <f>IF(エラー符号表!HE88=1,DF$1-6&amp;"件目","")</f>
        <v/>
      </c>
      <c r="DG89" s="280" t="str">
        <f>IF(エラー符号表!HF88=1,DG$1-6&amp;"件目","")</f>
        <v/>
      </c>
      <c r="DH89" s="280" t="str">
        <f>IF(エラー符号表!HG88=1,DH$1-6&amp;"件目","")</f>
        <v/>
      </c>
      <c r="DI89" s="280" t="str">
        <f>IF(エラー符号表!HH88=1,DI$1-6&amp;"件目","")</f>
        <v/>
      </c>
      <c r="DJ89" s="280" t="str">
        <f>IF(エラー符号表!HI88=1,DJ$1-6&amp;"件目","")</f>
        <v/>
      </c>
      <c r="DK89" s="280" t="str">
        <f>IF(エラー符号表!HJ88=1,DK$1-6&amp;"件目","")</f>
        <v/>
      </c>
      <c r="DL89" s="280" t="str">
        <f>IF(エラー符号表!HK88=1,DL$1-6&amp;"件目","")</f>
        <v/>
      </c>
      <c r="DM89" s="280" t="str">
        <f>IF(エラー符号表!HL88=1,DM$1-6&amp;"件目","")</f>
        <v/>
      </c>
    </row>
    <row r="90" spans="1:117" ht="39" x14ac:dyDescent="0.2">
      <c r="A90" s="280">
        <f>IF(SUM(エラー符号表!DQ89:HL89)&gt;=1,1,0)</f>
        <v>0</v>
      </c>
      <c r="B90" s="80" t="s">
        <v>2574</v>
      </c>
      <c r="D90" s="281" t="str">
        <f>K90&amp;CHAR(10)&amp;エラー符号表!D89</f>
        <v>の工事で、
調査項目②施工地が選択肢以外でご回答されておりますので、
選択肢からご回答をお願いいたします。</v>
      </c>
      <c r="E90" s="80">
        <v>92</v>
      </c>
      <c r="K90" s="80" t="str">
        <f t="shared" si="1"/>
        <v>の工事で、</v>
      </c>
      <c r="Q90" s="258"/>
      <c r="R90" s="280" t="str">
        <f>IF(エラー符号表!DQ89=1,R$1-6&amp;"件目","")</f>
        <v/>
      </c>
      <c r="S90" s="280" t="str">
        <f>IF(エラー符号表!DR89=1,S$1-6&amp;"件目","")</f>
        <v/>
      </c>
      <c r="T90" s="280" t="str">
        <f>IF(エラー符号表!DS89=1,T$1-6&amp;"件目","")</f>
        <v/>
      </c>
      <c r="U90" s="280" t="str">
        <f>IF(エラー符号表!DT89=1,U$1-6&amp;"件目","")</f>
        <v/>
      </c>
      <c r="V90" s="280" t="str">
        <f>IF(エラー符号表!DU89=1,V$1-6&amp;"件目","")</f>
        <v/>
      </c>
      <c r="W90" s="280" t="str">
        <f>IF(エラー符号表!DV89=1,W$1-6&amp;"件目","")</f>
        <v/>
      </c>
      <c r="X90" s="280" t="str">
        <f>IF(エラー符号表!DW89=1,X$1-6&amp;"件目","")</f>
        <v/>
      </c>
      <c r="Y90" s="280" t="str">
        <f>IF(エラー符号表!DX89=1,Y$1-6&amp;"件目","")</f>
        <v/>
      </c>
      <c r="Z90" s="280" t="str">
        <f>IF(エラー符号表!DY89=1,Z$1-6&amp;"件目","")</f>
        <v/>
      </c>
      <c r="AA90" s="280" t="str">
        <f>IF(エラー符号表!DZ89=1,AA$1-6&amp;"件目","")</f>
        <v/>
      </c>
      <c r="AB90" s="280" t="str">
        <f>IF(エラー符号表!EA89=1,AB$1-6&amp;"件目","")</f>
        <v/>
      </c>
      <c r="AC90" s="280" t="str">
        <f>IF(エラー符号表!EB89=1,AC$1-6&amp;"件目","")</f>
        <v/>
      </c>
      <c r="AD90" s="280" t="str">
        <f>IF(エラー符号表!EC89=1,AD$1-6&amp;"件目","")</f>
        <v/>
      </c>
      <c r="AE90" s="280" t="str">
        <f>IF(エラー符号表!ED89=1,AE$1-6&amp;"件目","")</f>
        <v/>
      </c>
      <c r="AF90" s="280" t="str">
        <f>IF(エラー符号表!EE89=1,AF$1-6&amp;"件目","")</f>
        <v/>
      </c>
      <c r="AG90" s="280" t="str">
        <f>IF(エラー符号表!EF89=1,AG$1-6&amp;"件目","")</f>
        <v/>
      </c>
      <c r="AH90" s="280" t="str">
        <f>IF(エラー符号表!EG89=1,AH$1-6&amp;"件目","")</f>
        <v/>
      </c>
      <c r="AI90" s="280" t="str">
        <f>IF(エラー符号表!EH89=1,AI$1-6&amp;"件目","")</f>
        <v/>
      </c>
      <c r="AJ90" s="280" t="str">
        <f>IF(エラー符号表!EI89=1,AJ$1-6&amp;"件目","")</f>
        <v/>
      </c>
      <c r="AK90" s="280" t="str">
        <f>IF(エラー符号表!EJ89=1,AK$1-6&amp;"件目","")</f>
        <v/>
      </c>
      <c r="AL90" s="280" t="str">
        <f>IF(エラー符号表!EK89=1,AL$1-6&amp;"件目","")</f>
        <v/>
      </c>
      <c r="AM90" s="280" t="str">
        <f>IF(エラー符号表!EL89=1,AM$1-6&amp;"件目","")</f>
        <v/>
      </c>
      <c r="AN90" s="280" t="str">
        <f>IF(エラー符号表!EM89=1,AN$1-6&amp;"件目","")</f>
        <v/>
      </c>
      <c r="AO90" s="280" t="str">
        <f>IF(エラー符号表!EN89=1,AO$1-6&amp;"件目","")</f>
        <v/>
      </c>
      <c r="AP90" s="280" t="str">
        <f>IF(エラー符号表!EO89=1,AP$1-6&amp;"件目","")</f>
        <v/>
      </c>
      <c r="AQ90" s="280" t="str">
        <f>IF(エラー符号表!EP89=1,AQ$1-6&amp;"件目","")</f>
        <v/>
      </c>
      <c r="AR90" s="280" t="str">
        <f>IF(エラー符号表!EQ89=1,AR$1-6&amp;"件目","")</f>
        <v/>
      </c>
      <c r="AS90" s="280" t="str">
        <f>IF(エラー符号表!ER89=1,AS$1-6&amp;"件目","")</f>
        <v/>
      </c>
      <c r="AT90" s="280" t="str">
        <f>IF(エラー符号表!ES89=1,AT$1-6&amp;"件目","")</f>
        <v/>
      </c>
      <c r="AU90" s="280" t="str">
        <f>IF(エラー符号表!ET89=1,AU$1-6&amp;"件目","")</f>
        <v/>
      </c>
      <c r="AV90" s="280" t="str">
        <f>IF(エラー符号表!EU89=1,AV$1-6&amp;"件目","")</f>
        <v/>
      </c>
      <c r="AW90" s="280" t="str">
        <f>IF(エラー符号表!EV89=1,AW$1-6&amp;"件目","")</f>
        <v/>
      </c>
      <c r="AX90" s="280" t="str">
        <f>IF(エラー符号表!EW89=1,AX$1-6&amp;"件目","")</f>
        <v/>
      </c>
      <c r="AY90" s="280" t="str">
        <f>IF(エラー符号表!EX89=1,AY$1-6&amp;"件目","")</f>
        <v/>
      </c>
      <c r="AZ90" s="280" t="str">
        <f>IF(エラー符号表!EY89=1,AZ$1-6&amp;"件目","")</f>
        <v/>
      </c>
      <c r="BA90" s="280" t="str">
        <f>IF(エラー符号表!EZ89=1,BA$1-6&amp;"件目","")</f>
        <v/>
      </c>
      <c r="BB90" s="280" t="str">
        <f>IF(エラー符号表!FA89=1,BB$1-6&amp;"件目","")</f>
        <v/>
      </c>
      <c r="BC90" s="280" t="str">
        <f>IF(エラー符号表!FB89=1,BC$1-6&amp;"件目","")</f>
        <v/>
      </c>
      <c r="BD90" s="280" t="str">
        <f>IF(エラー符号表!FC89=1,BD$1-6&amp;"件目","")</f>
        <v/>
      </c>
      <c r="BE90" s="280" t="str">
        <f>IF(エラー符号表!FD89=1,BE$1-6&amp;"件目","")</f>
        <v/>
      </c>
      <c r="BF90" s="280" t="str">
        <f>IF(エラー符号表!FE89=1,BF$1-6&amp;"件目","")</f>
        <v/>
      </c>
      <c r="BG90" s="280" t="str">
        <f>IF(エラー符号表!FF89=1,BG$1-6&amp;"件目","")</f>
        <v/>
      </c>
      <c r="BH90" s="280" t="str">
        <f>IF(エラー符号表!FG89=1,BH$1-6&amp;"件目","")</f>
        <v/>
      </c>
      <c r="BI90" s="280" t="str">
        <f>IF(エラー符号表!FH89=1,BI$1-6&amp;"件目","")</f>
        <v/>
      </c>
      <c r="BJ90" s="280" t="str">
        <f>IF(エラー符号表!FI89=1,BJ$1-6&amp;"件目","")</f>
        <v/>
      </c>
      <c r="BK90" s="280" t="str">
        <f>IF(エラー符号表!FJ89=1,BK$1-6&amp;"件目","")</f>
        <v/>
      </c>
      <c r="BL90" s="280" t="str">
        <f>IF(エラー符号表!FK89=1,BL$1-6&amp;"件目","")</f>
        <v/>
      </c>
      <c r="BM90" s="280" t="str">
        <f>IF(エラー符号表!FL89=1,BM$1-6&amp;"件目","")</f>
        <v/>
      </c>
      <c r="BN90" s="280" t="str">
        <f>IF(エラー符号表!FM89=1,BN$1-6&amp;"件目","")</f>
        <v/>
      </c>
      <c r="BO90" s="280" t="str">
        <f>IF(エラー符号表!FN89=1,BO$1-6&amp;"件目","")</f>
        <v/>
      </c>
      <c r="BP90" s="280" t="str">
        <f>IF(エラー符号表!FO89=1,BP$1-6&amp;"件目","")</f>
        <v/>
      </c>
      <c r="BQ90" s="280" t="str">
        <f>IF(エラー符号表!FP89=1,BQ$1-6&amp;"件目","")</f>
        <v/>
      </c>
      <c r="BR90" s="280" t="str">
        <f>IF(エラー符号表!FQ89=1,BR$1-6&amp;"件目","")</f>
        <v/>
      </c>
      <c r="BS90" s="280" t="str">
        <f>IF(エラー符号表!FR89=1,BS$1-6&amp;"件目","")</f>
        <v/>
      </c>
      <c r="BT90" s="280" t="str">
        <f>IF(エラー符号表!FS89=1,BT$1-6&amp;"件目","")</f>
        <v/>
      </c>
      <c r="BU90" s="280" t="str">
        <f>IF(エラー符号表!FT89=1,BU$1-6&amp;"件目","")</f>
        <v/>
      </c>
      <c r="BV90" s="280" t="str">
        <f>IF(エラー符号表!FU89=1,BV$1-6&amp;"件目","")</f>
        <v/>
      </c>
      <c r="BW90" s="280" t="str">
        <f>IF(エラー符号表!FV89=1,BW$1-6&amp;"件目","")</f>
        <v/>
      </c>
      <c r="BX90" s="280" t="str">
        <f>IF(エラー符号表!FW89=1,BX$1-6&amp;"件目","")</f>
        <v/>
      </c>
      <c r="BY90" s="280" t="str">
        <f>IF(エラー符号表!FX89=1,BY$1-6&amp;"件目","")</f>
        <v/>
      </c>
      <c r="BZ90" s="280" t="str">
        <f>IF(エラー符号表!FY89=1,BZ$1-6&amp;"件目","")</f>
        <v/>
      </c>
      <c r="CA90" s="280" t="str">
        <f>IF(エラー符号表!FZ89=1,CA$1-6&amp;"件目","")</f>
        <v/>
      </c>
      <c r="CB90" s="280" t="str">
        <f>IF(エラー符号表!GA89=1,CB$1-6&amp;"件目","")</f>
        <v/>
      </c>
      <c r="CC90" s="280" t="str">
        <f>IF(エラー符号表!GB89=1,CC$1-6&amp;"件目","")</f>
        <v/>
      </c>
      <c r="CD90" s="280" t="str">
        <f>IF(エラー符号表!GC89=1,CD$1-6&amp;"件目","")</f>
        <v/>
      </c>
      <c r="CE90" s="280" t="str">
        <f>IF(エラー符号表!GD89=1,CE$1-6&amp;"件目","")</f>
        <v/>
      </c>
      <c r="CF90" s="280" t="str">
        <f>IF(エラー符号表!GE89=1,CF$1-6&amp;"件目","")</f>
        <v/>
      </c>
      <c r="CG90" s="280" t="str">
        <f>IF(エラー符号表!GF89=1,CG$1-6&amp;"件目","")</f>
        <v/>
      </c>
      <c r="CH90" s="280" t="str">
        <f>IF(エラー符号表!GG89=1,CH$1-6&amp;"件目","")</f>
        <v/>
      </c>
      <c r="CI90" s="280" t="str">
        <f>IF(エラー符号表!GH89=1,CI$1-6&amp;"件目","")</f>
        <v/>
      </c>
      <c r="CJ90" s="280" t="str">
        <f>IF(エラー符号表!GI89=1,CJ$1-6&amp;"件目","")</f>
        <v/>
      </c>
      <c r="CK90" s="280" t="str">
        <f>IF(エラー符号表!GJ89=1,CK$1-6&amp;"件目","")</f>
        <v/>
      </c>
      <c r="CL90" s="280" t="str">
        <f>IF(エラー符号表!GK89=1,CL$1-6&amp;"件目","")</f>
        <v/>
      </c>
      <c r="CM90" s="280" t="str">
        <f>IF(エラー符号表!GL89=1,CM$1-6&amp;"件目","")</f>
        <v/>
      </c>
      <c r="CN90" s="280" t="str">
        <f>IF(エラー符号表!GM89=1,CN$1-6&amp;"件目","")</f>
        <v/>
      </c>
      <c r="CO90" s="280" t="str">
        <f>IF(エラー符号表!GN89=1,CO$1-6&amp;"件目","")</f>
        <v/>
      </c>
      <c r="CP90" s="280" t="str">
        <f>IF(エラー符号表!GO89=1,CP$1-6&amp;"件目","")</f>
        <v/>
      </c>
      <c r="CQ90" s="280" t="str">
        <f>IF(エラー符号表!GP89=1,CQ$1-6&amp;"件目","")</f>
        <v/>
      </c>
      <c r="CR90" s="280" t="str">
        <f>IF(エラー符号表!GQ89=1,CR$1-6&amp;"件目","")</f>
        <v/>
      </c>
      <c r="CS90" s="280" t="str">
        <f>IF(エラー符号表!GR89=1,CS$1-6&amp;"件目","")</f>
        <v/>
      </c>
      <c r="CT90" s="280" t="str">
        <f>IF(エラー符号表!GS89=1,CT$1-6&amp;"件目","")</f>
        <v/>
      </c>
      <c r="CU90" s="280" t="str">
        <f>IF(エラー符号表!GT89=1,CU$1-6&amp;"件目","")</f>
        <v/>
      </c>
      <c r="CV90" s="280" t="str">
        <f>IF(エラー符号表!GU89=1,CV$1-6&amp;"件目","")</f>
        <v/>
      </c>
      <c r="CW90" s="280" t="str">
        <f>IF(エラー符号表!GV89=1,CW$1-6&amp;"件目","")</f>
        <v/>
      </c>
      <c r="CX90" s="280" t="str">
        <f>IF(エラー符号表!GW89=1,CX$1-6&amp;"件目","")</f>
        <v/>
      </c>
      <c r="CY90" s="280" t="str">
        <f>IF(エラー符号表!GX89=1,CY$1-6&amp;"件目","")</f>
        <v/>
      </c>
      <c r="CZ90" s="280" t="str">
        <f>IF(エラー符号表!GY89=1,CZ$1-6&amp;"件目","")</f>
        <v/>
      </c>
      <c r="DA90" s="280" t="str">
        <f>IF(エラー符号表!GZ89=1,DA$1-6&amp;"件目","")</f>
        <v/>
      </c>
      <c r="DB90" s="280" t="str">
        <f>IF(エラー符号表!HA89=1,DB$1-6&amp;"件目","")</f>
        <v/>
      </c>
      <c r="DC90" s="280" t="str">
        <f>IF(エラー符号表!HB89=1,DC$1-6&amp;"件目","")</f>
        <v/>
      </c>
      <c r="DD90" s="280" t="str">
        <f>IF(エラー符号表!HC89=1,DD$1-6&amp;"件目","")</f>
        <v/>
      </c>
      <c r="DE90" s="280" t="str">
        <f>IF(エラー符号表!HD89=1,DE$1-6&amp;"件目","")</f>
        <v/>
      </c>
      <c r="DF90" s="280" t="str">
        <f>IF(エラー符号表!HE89=1,DF$1-6&amp;"件目","")</f>
        <v/>
      </c>
      <c r="DG90" s="280" t="str">
        <f>IF(エラー符号表!HF89=1,DG$1-6&amp;"件目","")</f>
        <v/>
      </c>
      <c r="DH90" s="280" t="str">
        <f>IF(エラー符号表!HG89=1,DH$1-6&amp;"件目","")</f>
        <v/>
      </c>
      <c r="DI90" s="280" t="str">
        <f>IF(エラー符号表!HH89=1,DI$1-6&amp;"件目","")</f>
        <v/>
      </c>
      <c r="DJ90" s="280" t="str">
        <f>IF(エラー符号表!HI89=1,DJ$1-6&amp;"件目","")</f>
        <v/>
      </c>
      <c r="DK90" s="280" t="str">
        <f>IF(エラー符号表!HJ89=1,DK$1-6&amp;"件目","")</f>
        <v/>
      </c>
      <c r="DL90" s="280" t="str">
        <f>IF(エラー符号表!HK89=1,DL$1-6&amp;"件目","")</f>
        <v/>
      </c>
      <c r="DM90" s="280" t="str">
        <f>IF(エラー符号表!HL89=1,DM$1-6&amp;"件目","")</f>
        <v/>
      </c>
    </row>
    <row r="91" spans="1:117" ht="39" x14ac:dyDescent="0.2">
      <c r="A91" s="280">
        <f ca="1">IF(SUM(エラー符号表!DQ90:HL90)&gt;=1,1,0)</f>
        <v>0</v>
      </c>
      <c r="B91" s="80" t="s">
        <v>2574</v>
      </c>
      <c r="D91" s="281" t="str">
        <f ca="1">K91&amp;CHAR(10)&amp;エラー符号表!D90</f>
        <v>の工事で、
調査項目③着工年月が空欄になっておりますので、
ご回答をお願いいたします。</v>
      </c>
      <c r="E91" s="80">
        <v>93</v>
      </c>
      <c r="K91" s="80" t="str">
        <f t="shared" ca="1" si="1"/>
        <v>の工事で、</v>
      </c>
      <c r="Q91" s="258"/>
      <c r="R91" s="280" t="str">
        <f ca="1">IF(エラー符号表!DQ90=1,R$1-6&amp;"件目","")</f>
        <v/>
      </c>
      <c r="S91" s="280" t="str">
        <f ca="1">IF(エラー符号表!DR90=1,S$1-6&amp;"件目","")</f>
        <v/>
      </c>
      <c r="T91" s="280" t="str">
        <f ca="1">IF(エラー符号表!DS90=1,T$1-6&amp;"件目","")</f>
        <v/>
      </c>
      <c r="U91" s="280" t="str">
        <f ca="1">IF(エラー符号表!DT90=1,U$1-6&amp;"件目","")</f>
        <v/>
      </c>
      <c r="V91" s="280" t="str">
        <f ca="1">IF(エラー符号表!DU90=1,V$1-6&amp;"件目","")</f>
        <v/>
      </c>
      <c r="W91" s="280" t="str">
        <f ca="1">IF(エラー符号表!DV90=1,W$1-6&amp;"件目","")</f>
        <v/>
      </c>
      <c r="X91" s="280" t="str">
        <f ca="1">IF(エラー符号表!DW90=1,X$1-6&amp;"件目","")</f>
        <v/>
      </c>
      <c r="Y91" s="280" t="str">
        <f ca="1">IF(エラー符号表!DX90=1,Y$1-6&amp;"件目","")</f>
        <v/>
      </c>
      <c r="Z91" s="280" t="str">
        <f ca="1">IF(エラー符号表!DY90=1,Z$1-6&amp;"件目","")</f>
        <v/>
      </c>
      <c r="AA91" s="280" t="str">
        <f ca="1">IF(エラー符号表!DZ90=1,AA$1-6&amp;"件目","")</f>
        <v/>
      </c>
      <c r="AB91" s="280" t="str">
        <f ca="1">IF(エラー符号表!EA90=1,AB$1-6&amp;"件目","")</f>
        <v/>
      </c>
      <c r="AC91" s="280" t="str">
        <f ca="1">IF(エラー符号表!EB90=1,AC$1-6&amp;"件目","")</f>
        <v/>
      </c>
      <c r="AD91" s="280" t="str">
        <f ca="1">IF(エラー符号表!EC90=1,AD$1-6&amp;"件目","")</f>
        <v/>
      </c>
      <c r="AE91" s="280" t="str">
        <f ca="1">IF(エラー符号表!ED90=1,AE$1-6&amp;"件目","")</f>
        <v/>
      </c>
      <c r="AF91" s="280" t="str">
        <f ca="1">IF(エラー符号表!EE90=1,AF$1-6&amp;"件目","")</f>
        <v/>
      </c>
      <c r="AG91" s="280" t="str">
        <f ca="1">IF(エラー符号表!EF90=1,AG$1-6&amp;"件目","")</f>
        <v/>
      </c>
      <c r="AH91" s="280" t="str">
        <f ca="1">IF(エラー符号表!EG90=1,AH$1-6&amp;"件目","")</f>
        <v/>
      </c>
      <c r="AI91" s="280" t="str">
        <f ca="1">IF(エラー符号表!EH90=1,AI$1-6&amp;"件目","")</f>
        <v/>
      </c>
      <c r="AJ91" s="280" t="str">
        <f ca="1">IF(エラー符号表!EI90=1,AJ$1-6&amp;"件目","")</f>
        <v/>
      </c>
      <c r="AK91" s="280" t="str">
        <f ca="1">IF(エラー符号表!EJ90=1,AK$1-6&amp;"件目","")</f>
        <v/>
      </c>
      <c r="AL91" s="280" t="str">
        <f ca="1">IF(エラー符号表!EK90=1,AL$1-6&amp;"件目","")</f>
        <v/>
      </c>
      <c r="AM91" s="280" t="str">
        <f ca="1">IF(エラー符号表!EL90=1,AM$1-6&amp;"件目","")</f>
        <v/>
      </c>
      <c r="AN91" s="280" t="str">
        <f ca="1">IF(エラー符号表!EM90=1,AN$1-6&amp;"件目","")</f>
        <v/>
      </c>
      <c r="AO91" s="280" t="str">
        <f ca="1">IF(エラー符号表!EN90=1,AO$1-6&amp;"件目","")</f>
        <v/>
      </c>
      <c r="AP91" s="280" t="str">
        <f ca="1">IF(エラー符号表!EO90=1,AP$1-6&amp;"件目","")</f>
        <v/>
      </c>
      <c r="AQ91" s="280" t="str">
        <f ca="1">IF(エラー符号表!EP90=1,AQ$1-6&amp;"件目","")</f>
        <v/>
      </c>
      <c r="AR91" s="280" t="str">
        <f ca="1">IF(エラー符号表!EQ90=1,AR$1-6&amp;"件目","")</f>
        <v/>
      </c>
      <c r="AS91" s="280" t="str">
        <f ca="1">IF(エラー符号表!ER90=1,AS$1-6&amp;"件目","")</f>
        <v/>
      </c>
      <c r="AT91" s="280" t="str">
        <f ca="1">IF(エラー符号表!ES90=1,AT$1-6&amp;"件目","")</f>
        <v/>
      </c>
      <c r="AU91" s="280" t="str">
        <f ca="1">IF(エラー符号表!ET90=1,AU$1-6&amp;"件目","")</f>
        <v/>
      </c>
      <c r="AV91" s="280" t="str">
        <f ca="1">IF(エラー符号表!EU90=1,AV$1-6&amp;"件目","")</f>
        <v/>
      </c>
      <c r="AW91" s="280" t="str">
        <f ca="1">IF(エラー符号表!EV90=1,AW$1-6&amp;"件目","")</f>
        <v/>
      </c>
      <c r="AX91" s="280" t="str">
        <f ca="1">IF(エラー符号表!EW90=1,AX$1-6&amp;"件目","")</f>
        <v/>
      </c>
      <c r="AY91" s="280" t="str">
        <f ca="1">IF(エラー符号表!EX90=1,AY$1-6&amp;"件目","")</f>
        <v/>
      </c>
      <c r="AZ91" s="280" t="str">
        <f ca="1">IF(エラー符号表!EY90=1,AZ$1-6&amp;"件目","")</f>
        <v/>
      </c>
      <c r="BA91" s="280" t="str">
        <f ca="1">IF(エラー符号表!EZ90=1,BA$1-6&amp;"件目","")</f>
        <v/>
      </c>
      <c r="BB91" s="280" t="str">
        <f ca="1">IF(エラー符号表!FA90=1,BB$1-6&amp;"件目","")</f>
        <v/>
      </c>
      <c r="BC91" s="280" t="str">
        <f ca="1">IF(エラー符号表!FB90=1,BC$1-6&amp;"件目","")</f>
        <v/>
      </c>
      <c r="BD91" s="280" t="str">
        <f ca="1">IF(エラー符号表!FC90=1,BD$1-6&amp;"件目","")</f>
        <v/>
      </c>
      <c r="BE91" s="280" t="str">
        <f ca="1">IF(エラー符号表!FD90=1,BE$1-6&amp;"件目","")</f>
        <v/>
      </c>
      <c r="BF91" s="280" t="str">
        <f ca="1">IF(エラー符号表!FE90=1,BF$1-6&amp;"件目","")</f>
        <v/>
      </c>
      <c r="BG91" s="280" t="str">
        <f ca="1">IF(エラー符号表!FF90=1,BG$1-6&amp;"件目","")</f>
        <v/>
      </c>
      <c r="BH91" s="280" t="str">
        <f ca="1">IF(エラー符号表!FG90=1,BH$1-6&amp;"件目","")</f>
        <v/>
      </c>
      <c r="BI91" s="280" t="str">
        <f ca="1">IF(エラー符号表!FH90=1,BI$1-6&amp;"件目","")</f>
        <v/>
      </c>
      <c r="BJ91" s="280" t="str">
        <f ca="1">IF(エラー符号表!FI90=1,BJ$1-6&amp;"件目","")</f>
        <v/>
      </c>
      <c r="BK91" s="280" t="str">
        <f ca="1">IF(エラー符号表!FJ90=1,BK$1-6&amp;"件目","")</f>
        <v/>
      </c>
      <c r="BL91" s="280" t="str">
        <f ca="1">IF(エラー符号表!FK90=1,BL$1-6&amp;"件目","")</f>
        <v/>
      </c>
      <c r="BM91" s="280" t="str">
        <f ca="1">IF(エラー符号表!FL90=1,BM$1-6&amp;"件目","")</f>
        <v/>
      </c>
      <c r="BN91" s="280" t="str">
        <f ca="1">IF(エラー符号表!FM90=1,BN$1-6&amp;"件目","")</f>
        <v/>
      </c>
      <c r="BO91" s="280" t="str">
        <f ca="1">IF(エラー符号表!FN90=1,BO$1-6&amp;"件目","")</f>
        <v/>
      </c>
      <c r="BP91" s="280" t="str">
        <f ca="1">IF(エラー符号表!FO90=1,BP$1-6&amp;"件目","")</f>
        <v/>
      </c>
      <c r="BQ91" s="280" t="str">
        <f ca="1">IF(エラー符号表!FP90=1,BQ$1-6&amp;"件目","")</f>
        <v/>
      </c>
      <c r="BR91" s="280" t="str">
        <f ca="1">IF(エラー符号表!FQ90=1,BR$1-6&amp;"件目","")</f>
        <v/>
      </c>
      <c r="BS91" s="280" t="str">
        <f ca="1">IF(エラー符号表!FR90=1,BS$1-6&amp;"件目","")</f>
        <v/>
      </c>
      <c r="BT91" s="280" t="str">
        <f ca="1">IF(エラー符号表!FS90=1,BT$1-6&amp;"件目","")</f>
        <v/>
      </c>
      <c r="BU91" s="280" t="str">
        <f ca="1">IF(エラー符号表!FT90=1,BU$1-6&amp;"件目","")</f>
        <v/>
      </c>
      <c r="BV91" s="280" t="str">
        <f ca="1">IF(エラー符号表!FU90=1,BV$1-6&amp;"件目","")</f>
        <v/>
      </c>
      <c r="BW91" s="280" t="str">
        <f ca="1">IF(エラー符号表!FV90=1,BW$1-6&amp;"件目","")</f>
        <v/>
      </c>
      <c r="BX91" s="280" t="str">
        <f ca="1">IF(エラー符号表!FW90=1,BX$1-6&amp;"件目","")</f>
        <v/>
      </c>
      <c r="BY91" s="280" t="str">
        <f ca="1">IF(エラー符号表!FX90=1,BY$1-6&amp;"件目","")</f>
        <v/>
      </c>
      <c r="BZ91" s="280" t="str">
        <f ca="1">IF(エラー符号表!FY90=1,BZ$1-6&amp;"件目","")</f>
        <v/>
      </c>
      <c r="CA91" s="280" t="str">
        <f ca="1">IF(エラー符号表!FZ90=1,CA$1-6&amp;"件目","")</f>
        <v/>
      </c>
      <c r="CB91" s="280" t="str">
        <f ca="1">IF(エラー符号表!GA90=1,CB$1-6&amp;"件目","")</f>
        <v/>
      </c>
      <c r="CC91" s="280" t="str">
        <f ca="1">IF(エラー符号表!GB90=1,CC$1-6&amp;"件目","")</f>
        <v/>
      </c>
      <c r="CD91" s="280" t="str">
        <f ca="1">IF(エラー符号表!GC90=1,CD$1-6&amp;"件目","")</f>
        <v/>
      </c>
      <c r="CE91" s="280" t="str">
        <f ca="1">IF(エラー符号表!GD90=1,CE$1-6&amp;"件目","")</f>
        <v/>
      </c>
      <c r="CF91" s="280" t="str">
        <f ca="1">IF(エラー符号表!GE90=1,CF$1-6&amp;"件目","")</f>
        <v/>
      </c>
      <c r="CG91" s="280" t="str">
        <f ca="1">IF(エラー符号表!GF90=1,CG$1-6&amp;"件目","")</f>
        <v/>
      </c>
      <c r="CH91" s="280" t="str">
        <f ca="1">IF(エラー符号表!GG90=1,CH$1-6&amp;"件目","")</f>
        <v/>
      </c>
      <c r="CI91" s="280" t="str">
        <f ca="1">IF(エラー符号表!GH90=1,CI$1-6&amp;"件目","")</f>
        <v/>
      </c>
      <c r="CJ91" s="280" t="str">
        <f ca="1">IF(エラー符号表!GI90=1,CJ$1-6&amp;"件目","")</f>
        <v/>
      </c>
      <c r="CK91" s="280" t="str">
        <f ca="1">IF(エラー符号表!GJ90=1,CK$1-6&amp;"件目","")</f>
        <v/>
      </c>
      <c r="CL91" s="280" t="str">
        <f ca="1">IF(エラー符号表!GK90=1,CL$1-6&amp;"件目","")</f>
        <v/>
      </c>
      <c r="CM91" s="280" t="str">
        <f ca="1">IF(エラー符号表!GL90=1,CM$1-6&amp;"件目","")</f>
        <v/>
      </c>
      <c r="CN91" s="280" t="str">
        <f ca="1">IF(エラー符号表!GM90=1,CN$1-6&amp;"件目","")</f>
        <v/>
      </c>
      <c r="CO91" s="280" t="str">
        <f ca="1">IF(エラー符号表!GN90=1,CO$1-6&amp;"件目","")</f>
        <v/>
      </c>
      <c r="CP91" s="280" t="str">
        <f ca="1">IF(エラー符号表!GO90=1,CP$1-6&amp;"件目","")</f>
        <v/>
      </c>
      <c r="CQ91" s="280" t="str">
        <f ca="1">IF(エラー符号表!GP90=1,CQ$1-6&amp;"件目","")</f>
        <v/>
      </c>
      <c r="CR91" s="280" t="str">
        <f ca="1">IF(エラー符号表!GQ90=1,CR$1-6&amp;"件目","")</f>
        <v/>
      </c>
      <c r="CS91" s="280" t="str">
        <f ca="1">IF(エラー符号表!GR90=1,CS$1-6&amp;"件目","")</f>
        <v/>
      </c>
      <c r="CT91" s="280" t="str">
        <f ca="1">IF(エラー符号表!GS90=1,CT$1-6&amp;"件目","")</f>
        <v/>
      </c>
      <c r="CU91" s="280" t="str">
        <f ca="1">IF(エラー符号表!GT90=1,CU$1-6&amp;"件目","")</f>
        <v/>
      </c>
      <c r="CV91" s="280" t="str">
        <f ca="1">IF(エラー符号表!GU90=1,CV$1-6&amp;"件目","")</f>
        <v/>
      </c>
      <c r="CW91" s="280" t="str">
        <f ca="1">IF(エラー符号表!GV90=1,CW$1-6&amp;"件目","")</f>
        <v/>
      </c>
      <c r="CX91" s="280" t="str">
        <f ca="1">IF(エラー符号表!GW90=1,CX$1-6&amp;"件目","")</f>
        <v/>
      </c>
      <c r="CY91" s="280" t="str">
        <f ca="1">IF(エラー符号表!GX90=1,CY$1-6&amp;"件目","")</f>
        <v/>
      </c>
      <c r="CZ91" s="280" t="str">
        <f ca="1">IF(エラー符号表!GY90=1,CZ$1-6&amp;"件目","")</f>
        <v/>
      </c>
      <c r="DA91" s="280" t="str">
        <f ca="1">IF(エラー符号表!GZ90=1,DA$1-6&amp;"件目","")</f>
        <v/>
      </c>
      <c r="DB91" s="280" t="str">
        <f ca="1">IF(エラー符号表!HA90=1,DB$1-6&amp;"件目","")</f>
        <v/>
      </c>
      <c r="DC91" s="280" t="str">
        <f ca="1">IF(エラー符号表!HB90=1,DC$1-6&amp;"件目","")</f>
        <v/>
      </c>
      <c r="DD91" s="280" t="str">
        <f ca="1">IF(エラー符号表!HC90=1,DD$1-6&amp;"件目","")</f>
        <v/>
      </c>
      <c r="DE91" s="280" t="str">
        <f ca="1">IF(エラー符号表!HD90=1,DE$1-6&amp;"件目","")</f>
        <v/>
      </c>
      <c r="DF91" s="280" t="str">
        <f ca="1">IF(エラー符号表!HE90=1,DF$1-6&amp;"件目","")</f>
        <v/>
      </c>
      <c r="DG91" s="280" t="str">
        <f ca="1">IF(エラー符号表!HF90=1,DG$1-6&amp;"件目","")</f>
        <v/>
      </c>
      <c r="DH91" s="280" t="str">
        <f ca="1">IF(エラー符号表!HG90=1,DH$1-6&amp;"件目","")</f>
        <v/>
      </c>
      <c r="DI91" s="280" t="str">
        <f ca="1">IF(エラー符号表!HH90=1,DI$1-6&amp;"件目","")</f>
        <v/>
      </c>
      <c r="DJ91" s="280" t="str">
        <f ca="1">IF(エラー符号表!HI90=1,DJ$1-6&amp;"件目","")</f>
        <v/>
      </c>
      <c r="DK91" s="280" t="str">
        <f ca="1">IF(エラー符号表!HJ90=1,DK$1-6&amp;"件目","")</f>
        <v/>
      </c>
      <c r="DL91" s="280" t="str">
        <f ca="1">IF(エラー符号表!HK90=1,DL$1-6&amp;"件目","")</f>
        <v/>
      </c>
      <c r="DM91" s="280" t="str">
        <f ca="1">IF(エラー符号表!HL90=1,DM$1-6&amp;"件目","")</f>
        <v/>
      </c>
    </row>
    <row r="92" spans="1:117" ht="65" x14ac:dyDescent="0.2">
      <c r="A92" s="280">
        <f ca="1">IF(SUM(エラー符号表!DQ91:HL91)&gt;=1,1,0)</f>
        <v>0</v>
      </c>
      <c r="B92" s="80" t="s">
        <v>2574</v>
      </c>
      <c r="D92" s="281" t="str">
        <f ca="1">K92&amp;CHAR(10)&amp;エラー符号表!D91</f>
        <v>の工事で、
調査項目③着工年月が⓪契約月よりも前の月になっておりますので、
一度、ご確認をお願いいたします。
併せて、住宅１のシートの「Ⅱ住宅にかかる元請受注高」の
件数・金額についてご確認をお願いいたします。</v>
      </c>
      <c r="E92" s="80">
        <v>94</v>
      </c>
      <c r="K92" s="80" t="str">
        <f t="shared" ca="1" si="1"/>
        <v>の工事で、</v>
      </c>
      <c r="Q92" s="258"/>
      <c r="R92" s="280" t="str">
        <f ca="1">IF(エラー符号表!DQ91=1,R$1-6&amp;"件目","")</f>
        <v/>
      </c>
      <c r="S92" s="280" t="str">
        <f ca="1">IF(エラー符号表!DR91=1,S$1-6&amp;"件目","")</f>
        <v/>
      </c>
      <c r="T92" s="280" t="str">
        <f ca="1">IF(エラー符号表!DS91=1,T$1-6&amp;"件目","")</f>
        <v/>
      </c>
      <c r="U92" s="280" t="str">
        <f ca="1">IF(エラー符号表!DT91=1,U$1-6&amp;"件目","")</f>
        <v/>
      </c>
      <c r="V92" s="280" t="str">
        <f ca="1">IF(エラー符号表!DU91=1,V$1-6&amp;"件目","")</f>
        <v/>
      </c>
      <c r="W92" s="280" t="str">
        <f ca="1">IF(エラー符号表!DV91=1,W$1-6&amp;"件目","")</f>
        <v/>
      </c>
      <c r="X92" s="280" t="str">
        <f ca="1">IF(エラー符号表!DW91=1,X$1-6&amp;"件目","")</f>
        <v/>
      </c>
      <c r="Y92" s="280" t="str">
        <f ca="1">IF(エラー符号表!DX91=1,Y$1-6&amp;"件目","")</f>
        <v/>
      </c>
      <c r="Z92" s="280" t="str">
        <f ca="1">IF(エラー符号表!DY91=1,Z$1-6&amp;"件目","")</f>
        <v/>
      </c>
      <c r="AA92" s="280" t="str">
        <f ca="1">IF(エラー符号表!DZ91=1,AA$1-6&amp;"件目","")</f>
        <v/>
      </c>
      <c r="AB92" s="280" t="str">
        <f ca="1">IF(エラー符号表!EA91=1,AB$1-6&amp;"件目","")</f>
        <v/>
      </c>
      <c r="AC92" s="280" t="str">
        <f ca="1">IF(エラー符号表!EB91=1,AC$1-6&amp;"件目","")</f>
        <v/>
      </c>
      <c r="AD92" s="280" t="str">
        <f ca="1">IF(エラー符号表!EC91=1,AD$1-6&amp;"件目","")</f>
        <v/>
      </c>
      <c r="AE92" s="280" t="str">
        <f ca="1">IF(エラー符号表!ED91=1,AE$1-6&amp;"件目","")</f>
        <v/>
      </c>
      <c r="AF92" s="280" t="str">
        <f ca="1">IF(エラー符号表!EE91=1,AF$1-6&amp;"件目","")</f>
        <v/>
      </c>
      <c r="AG92" s="280" t="str">
        <f ca="1">IF(エラー符号表!EF91=1,AG$1-6&amp;"件目","")</f>
        <v/>
      </c>
      <c r="AH92" s="280" t="str">
        <f ca="1">IF(エラー符号表!EG91=1,AH$1-6&amp;"件目","")</f>
        <v/>
      </c>
      <c r="AI92" s="280" t="str">
        <f ca="1">IF(エラー符号表!EH91=1,AI$1-6&amp;"件目","")</f>
        <v/>
      </c>
      <c r="AJ92" s="280" t="str">
        <f ca="1">IF(エラー符号表!EI91=1,AJ$1-6&amp;"件目","")</f>
        <v/>
      </c>
      <c r="AK92" s="280" t="str">
        <f ca="1">IF(エラー符号表!EJ91=1,AK$1-6&amp;"件目","")</f>
        <v/>
      </c>
      <c r="AL92" s="280" t="str">
        <f ca="1">IF(エラー符号表!EK91=1,AL$1-6&amp;"件目","")</f>
        <v/>
      </c>
      <c r="AM92" s="280" t="str">
        <f ca="1">IF(エラー符号表!EL91=1,AM$1-6&amp;"件目","")</f>
        <v/>
      </c>
      <c r="AN92" s="280" t="str">
        <f ca="1">IF(エラー符号表!EM91=1,AN$1-6&amp;"件目","")</f>
        <v/>
      </c>
      <c r="AO92" s="280" t="str">
        <f ca="1">IF(エラー符号表!EN91=1,AO$1-6&amp;"件目","")</f>
        <v/>
      </c>
      <c r="AP92" s="280" t="str">
        <f ca="1">IF(エラー符号表!EO91=1,AP$1-6&amp;"件目","")</f>
        <v/>
      </c>
      <c r="AQ92" s="280" t="str">
        <f ca="1">IF(エラー符号表!EP91=1,AQ$1-6&amp;"件目","")</f>
        <v/>
      </c>
      <c r="AR92" s="280" t="str">
        <f ca="1">IF(エラー符号表!EQ91=1,AR$1-6&amp;"件目","")</f>
        <v/>
      </c>
      <c r="AS92" s="280" t="str">
        <f ca="1">IF(エラー符号表!ER91=1,AS$1-6&amp;"件目","")</f>
        <v/>
      </c>
      <c r="AT92" s="280" t="str">
        <f ca="1">IF(エラー符号表!ES91=1,AT$1-6&amp;"件目","")</f>
        <v/>
      </c>
      <c r="AU92" s="280" t="str">
        <f ca="1">IF(エラー符号表!ET91=1,AU$1-6&amp;"件目","")</f>
        <v/>
      </c>
      <c r="AV92" s="280" t="str">
        <f ca="1">IF(エラー符号表!EU91=1,AV$1-6&amp;"件目","")</f>
        <v/>
      </c>
      <c r="AW92" s="280" t="str">
        <f ca="1">IF(エラー符号表!EV91=1,AW$1-6&amp;"件目","")</f>
        <v/>
      </c>
      <c r="AX92" s="280" t="str">
        <f ca="1">IF(エラー符号表!EW91=1,AX$1-6&amp;"件目","")</f>
        <v/>
      </c>
      <c r="AY92" s="280" t="str">
        <f ca="1">IF(エラー符号表!EX91=1,AY$1-6&amp;"件目","")</f>
        <v/>
      </c>
      <c r="AZ92" s="280" t="str">
        <f ca="1">IF(エラー符号表!EY91=1,AZ$1-6&amp;"件目","")</f>
        <v/>
      </c>
      <c r="BA92" s="280" t="str">
        <f ca="1">IF(エラー符号表!EZ91=1,BA$1-6&amp;"件目","")</f>
        <v/>
      </c>
      <c r="BB92" s="280" t="str">
        <f ca="1">IF(エラー符号表!FA91=1,BB$1-6&amp;"件目","")</f>
        <v/>
      </c>
      <c r="BC92" s="280" t="str">
        <f ca="1">IF(エラー符号表!FB91=1,BC$1-6&amp;"件目","")</f>
        <v/>
      </c>
      <c r="BD92" s="280" t="str">
        <f ca="1">IF(エラー符号表!FC91=1,BD$1-6&amp;"件目","")</f>
        <v/>
      </c>
      <c r="BE92" s="280" t="str">
        <f ca="1">IF(エラー符号表!FD91=1,BE$1-6&amp;"件目","")</f>
        <v/>
      </c>
      <c r="BF92" s="280" t="str">
        <f ca="1">IF(エラー符号表!FE91=1,BF$1-6&amp;"件目","")</f>
        <v/>
      </c>
      <c r="BG92" s="280" t="str">
        <f ca="1">IF(エラー符号表!FF91=1,BG$1-6&amp;"件目","")</f>
        <v/>
      </c>
      <c r="BH92" s="280" t="str">
        <f ca="1">IF(エラー符号表!FG91=1,BH$1-6&amp;"件目","")</f>
        <v/>
      </c>
      <c r="BI92" s="280" t="str">
        <f ca="1">IF(エラー符号表!FH91=1,BI$1-6&amp;"件目","")</f>
        <v/>
      </c>
      <c r="BJ92" s="280" t="str">
        <f ca="1">IF(エラー符号表!FI91=1,BJ$1-6&amp;"件目","")</f>
        <v/>
      </c>
      <c r="BK92" s="280" t="str">
        <f ca="1">IF(エラー符号表!FJ91=1,BK$1-6&amp;"件目","")</f>
        <v/>
      </c>
      <c r="BL92" s="280" t="str">
        <f ca="1">IF(エラー符号表!FK91=1,BL$1-6&amp;"件目","")</f>
        <v/>
      </c>
      <c r="BM92" s="280" t="str">
        <f ca="1">IF(エラー符号表!FL91=1,BM$1-6&amp;"件目","")</f>
        <v/>
      </c>
      <c r="BN92" s="280" t="str">
        <f ca="1">IF(エラー符号表!FM91=1,BN$1-6&amp;"件目","")</f>
        <v/>
      </c>
      <c r="BO92" s="280" t="str">
        <f ca="1">IF(エラー符号表!FN91=1,BO$1-6&amp;"件目","")</f>
        <v/>
      </c>
      <c r="BP92" s="280" t="str">
        <f ca="1">IF(エラー符号表!FO91=1,BP$1-6&amp;"件目","")</f>
        <v/>
      </c>
      <c r="BQ92" s="280" t="str">
        <f ca="1">IF(エラー符号表!FP91=1,BQ$1-6&amp;"件目","")</f>
        <v/>
      </c>
      <c r="BR92" s="280" t="str">
        <f ca="1">IF(エラー符号表!FQ91=1,BR$1-6&amp;"件目","")</f>
        <v/>
      </c>
      <c r="BS92" s="280" t="str">
        <f ca="1">IF(エラー符号表!FR91=1,BS$1-6&amp;"件目","")</f>
        <v/>
      </c>
      <c r="BT92" s="280" t="str">
        <f ca="1">IF(エラー符号表!FS91=1,BT$1-6&amp;"件目","")</f>
        <v/>
      </c>
      <c r="BU92" s="280" t="str">
        <f ca="1">IF(エラー符号表!FT91=1,BU$1-6&amp;"件目","")</f>
        <v/>
      </c>
      <c r="BV92" s="280" t="str">
        <f ca="1">IF(エラー符号表!FU91=1,BV$1-6&amp;"件目","")</f>
        <v/>
      </c>
      <c r="BW92" s="280" t="str">
        <f ca="1">IF(エラー符号表!FV91=1,BW$1-6&amp;"件目","")</f>
        <v/>
      </c>
      <c r="BX92" s="280" t="str">
        <f ca="1">IF(エラー符号表!FW91=1,BX$1-6&amp;"件目","")</f>
        <v/>
      </c>
      <c r="BY92" s="280" t="str">
        <f ca="1">IF(エラー符号表!FX91=1,BY$1-6&amp;"件目","")</f>
        <v/>
      </c>
      <c r="BZ92" s="280" t="str">
        <f ca="1">IF(エラー符号表!FY91=1,BZ$1-6&amp;"件目","")</f>
        <v/>
      </c>
      <c r="CA92" s="280" t="str">
        <f ca="1">IF(エラー符号表!FZ91=1,CA$1-6&amp;"件目","")</f>
        <v/>
      </c>
      <c r="CB92" s="280" t="str">
        <f ca="1">IF(エラー符号表!GA91=1,CB$1-6&amp;"件目","")</f>
        <v/>
      </c>
      <c r="CC92" s="280" t="str">
        <f ca="1">IF(エラー符号表!GB91=1,CC$1-6&amp;"件目","")</f>
        <v/>
      </c>
      <c r="CD92" s="280" t="str">
        <f ca="1">IF(エラー符号表!GC91=1,CD$1-6&amp;"件目","")</f>
        <v/>
      </c>
      <c r="CE92" s="280" t="str">
        <f ca="1">IF(エラー符号表!GD91=1,CE$1-6&amp;"件目","")</f>
        <v/>
      </c>
      <c r="CF92" s="280" t="str">
        <f ca="1">IF(エラー符号表!GE91=1,CF$1-6&amp;"件目","")</f>
        <v/>
      </c>
      <c r="CG92" s="280" t="str">
        <f ca="1">IF(エラー符号表!GF91=1,CG$1-6&amp;"件目","")</f>
        <v/>
      </c>
      <c r="CH92" s="280" t="str">
        <f ca="1">IF(エラー符号表!GG91=1,CH$1-6&amp;"件目","")</f>
        <v/>
      </c>
      <c r="CI92" s="280" t="str">
        <f ca="1">IF(エラー符号表!GH91=1,CI$1-6&amp;"件目","")</f>
        <v/>
      </c>
      <c r="CJ92" s="280" t="str">
        <f ca="1">IF(エラー符号表!GI91=1,CJ$1-6&amp;"件目","")</f>
        <v/>
      </c>
      <c r="CK92" s="280" t="str">
        <f ca="1">IF(エラー符号表!GJ91=1,CK$1-6&amp;"件目","")</f>
        <v/>
      </c>
      <c r="CL92" s="280" t="str">
        <f ca="1">IF(エラー符号表!GK91=1,CL$1-6&amp;"件目","")</f>
        <v/>
      </c>
      <c r="CM92" s="280" t="str">
        <f ca="1">IF(エラー符号表!GL91=1,CM$1-6&amp;"件目","")</f>
        <v/>
      </c>
      <c r="CN92" s="280" t="str">
        <f ca="1">IF(エラー符号表!GM91=1,CN$1-6&amp;"件目","")</f>
        <v/>
      </c>
      <c r="CO92" s="280" t="str">
        <f ca="1">IF(エラー符号表!GN91=1,CO$1-6&amp;"件目","")</f>
        <v/>
      </c>
      <c r="CP92" s="280" t="str">
        <f ca="1">IF(エラー符号表!GO91=1,CP$1-6&amp;"件目","")</f>
        <v/>
      </c>
      <c r="CQ92" s="280" t="str">
        <f ca="1">IF(エラー符号表!GP91=1,CQ$1-6&amp;"件目","")</f>
        <v/>
      </c>
      <c r="CR92" s="280" t="str">
        <f ca="1">IF(エラー符号表!GQ91=1,CR$1-6&amp;"件目","")</f>
        <v/>
      </c>
      <c r="CS92" s="280" t="str">
        <f ca="1">IF(エラー符号表!GR91=1,CS$1-6&amp;"件目","")</f>
        <v/>
      </c>
      <c r="CT92" s="280" t="str">
        <f ca="1">IF(エラー符号表!GS91=1,CT$1-6&amp;"件目","")</f>
        <v/>
      </c>
      <c r="CU92" s="280" t="str">
        <f ca="1">IF(エラー符号表!GT91=1,CU$1-6&amp;"件目","")</f>
        <v/>
      </c>
      <c r="CV92" s="280" t="str">
        <f ca="1">IF(エラー符号表!GU91=1,CV$1-6&amp;"件目","")</f>
        <v/>
      </c>
      <c r="CW92" s="280" t="str">
        <f ca="1">IF(エラー符号表!GV91=1,CW$1-6&amp;"件目","")</f>
        <v/>
      </c>
      <c r="CX92" s="280" t="str">
        <f ca="1">IF(エラー符号表!GW91=1,CX$1-6&amp;"件目","")</f>
        <v/>
      </c>
      <c r="CY92" s="280" t="str">
        <f ca="1">IF(エラー符号表!GX91=1,CY$1-6&amp;"件目","")</f>
        <v/>
      </c>
      <c r="CZ92" s="280" t="str">
        <f ca="1">IF(エラー符号表!GY91=1,CZ$1-6&amp;"件目","")</f>
        <v/>
      </c>
      <c r="DA92" s="280" t="str">
        <f ca="1">IF(エラー符号表!GZ91=1,DA$1-6&amp;"件目","")</f>
        <v/>
      </c>
      <c r="DB92" s="280" t="str">
        <f ca="1">IF(エラー符号表!HA91=1,DB$1-6&amp;"件目","")</f>
        <v/>
      </c>
      <c r="DC92" s="280" t="str">
        <f ca="1">IF(エラー符号表!HB91=1,DC$1-6&amp;"件目","")</f>
        <v/>
      </c>
      <c r="DD92" s="280" t="str">
        <f ca="1">IF(エラー符号表!HC91=1,DD$1-6&amp;"件目","")</f>
        <v/>
      </c>
      <c r="DE92" s="280" t="str">
        <f ca="1">IF(エラー符号表!HD91=1,DE$1-6&amp;"件目","")</f>
        <v/>
      </c>
      <c r="DF92" s="280" t="str">
        <f ca="1">IF(エラー符号表!HE91=1,DF$1-6&amp;"件目","")</f>
        <v/>
      </c>
      <c r="DG92" s="280" t="str">
        <f ca="1">IF(エラー符号表!HF91=1,DG$1-6&amp;"件目","")</f>
        <v/>
      </c>
      <c r="DH92" s="280" t="str">
        <f ca="1">IF(エラー符号表!HG91=1,DH$1-6&amp;"件目","")</f>
        <v/>
      </c>
      <c r="DI92" s="280" t="str">
        <f ca="1">IF(エラー符号表!HH91=1,DI$1-6&amp;"件目","")</f>
        <v/>
      </c>
      <c r="DJ92" s="280" t="str">
        <f ca="1">IF(エラー符号表!HI91=1,DJ$1-6&amp;"件目","")</f>
        <v/>
      </c>
      <c r="DK92" s="280" t="str">
        <f ca="1">IF(エラー符号表!HJ91=1,DK$1-6&amp;"件目","")</f>
        <v/>
      </c>
      <c r="DL92" s="280" t="str">
        <f ca="1">IF(エラー符号表!HK91=1,DL$1-6&amp;"件目","")</f>
        <v/>
      </c>
      <c r="DM92" s="280" t="str">
        <f ca="1">IF(エラー符号表!HL91=1,DM$1-6&amp;"件目","")</f>
        <v/>
      </c>
    </row>
    <row r="93" spans="1:117" ht="39" x14ac:dyDescent="0.2">
      <c r="A93" s="280">
        <f ca="1">IF(SUM(エラー符号表!DQ92:HL92)&gt;=1,1,0)</f>
        <v>0</v>
      </c>
      <c r="B93" s="80" t="s">
        <v>2574</v>
      </c>
      <c r="D93" s="281" t="str">
        <f ca="1">K93&amp;CHAR(10)&amp;エラー符号表!D92</f>
        <v>の工事で、
調査項目④工期が空欄になっておりますので、
ご回答をお願いいたします。</v>
      </c>
      <c r="E93" s="80">
        <v>95</v>
      </c>
      <c r="K93" s="80" t="str">
        <f t="shared" ca="1" si="1"/>
        <v>の工事で、</v>
      </c>
      <c r="Q93" s="258"/>
      <c r="R93" s="280" t="str">
        <f ca="1">IF(エラー符号表!DQ92=1,R$1-6&amp;"件目","")</f>
        <v/>
      </c>
      <c r="S93" s="280" t="str">
        <f ca="1">IF(エラー符号表!DR92=1,S$1-6&amp;"件目","")</f>
        <v/>
      </c>
      <c r="T93" s="280" t="str">
        <f ca="1">IF(エラー符号表!DS92=1,T$1-6&amp;"件目","")</f>
        <v/>
      </c>
      <c r="U93" s="280" t="str">
        <f ca="1">IF(エラー符号表!DT92=1,U$1-6&amp;"件目","")</f>
        <v/>
      </c>
      <c r="V93" s="280" t="str">
        <f ca="1">IF(エラー符号表!DU92=1,V$1-6&amp;"件目","")</f>
        <v/>
      </c>
      <c r="W93" s="280" t="str">
        <f ca="1">IF(エラー符号表!DV92=1,W$1-6&amp;"件目","")</f>
        <v/>
      </c>
      <c r="X93" s="280" t="str">
        <f ca="1">IF(エラー符号表!DW92=1,X$1-6&amp;"件目","")</f>
        <v/>
      </c>
      <c r="Y93" s="280" t="str">
        <f ca="1">IF(エラー符号表!DX92=1,Y$1-6&amp;"件目","")</f>
        <v/>
      </c>
      <c r="Z93" s="280" t="str">
        <f ca="1">IF(エラー符号表!DY92=1,Z$1-6&amp;"件目","")</f>
        <v/>
      </c>
      <c r="AA93" s="280" t="str">
        <f ca="1">IF(エラー符号表!DZ92=1,AA$1-6&amp;"件目","")</f>
        <v/>
      </c>
      <c r="AB93" s="280" t="str">
        <f ca="1">IF(エラー符号表!EA92=1,AB$1-6&amp;"件目","")</f>
        <v/>
      </c>
      <c r="AC93" s="280" t="str">
        <f ca="1">IF(エラー符号表!EB92=1,AC$1-6&amp;"件目","")</f>
        <v/>
      </c>
      <c r="AD93" s="280" t="str">
        <f ca="1">IF(エラー符号表!EC92=1,AD$1-6&amp;"件目","")</f>
        <v/>
      </c>
      <c r="AE93" s="280" t="str">
        <f ca="1">IF(エラー符号表!ED92=1,AE$1-6&amp;"件目","")</f>
        <v/>
      </c>
      <c r="AF93" s="280" t="str">
        <f ca="1">IF(エラー符号表!EE92=1,AF$1-6&amp;"件目","")</f>
        <v/>
      </c>
      <c r="AG93" s="280" t="str">
        <f ca="1">IF(エラー符号表!EF92=1,AG$1-6&amp;"件目","")</f>
        <v/>
      </c>
      <c r="AH93" s="280" t="str">
        <f ca="1">IF(エラー符号表!EG92=1,AH$1-6&amp;"件目","")</f>
        <v/>
      </c>
      <c r="AI93" s="280" t="str">
        <f ca="1">IF(エラー符号表!EH92=1,AI$1-6&amp;"件目","")</f>
        <v/>
      </c>
      <c r="AJ93" s="280" t="str">
        <f ca="1">IF(エラー符号表!EI92=1,AJ$1-6&amp;"件目","")</f>
        <v/>
      </c>
      <c r="AK93" s="280" t="str">
        <f ca="1">IF(エラー符号表!EJ92=1,AK$1-6&amp;"件目","")</f>
        <v/>
      </c>
      <c r="AL93" s="280" t="str">
        <f ca="1">IF(エラー符号表!EK92=1,AL$1-6&amp;"件目","")</f>
        <v/>
      </c>
      <c r="AM93" s="280" t="str">
        <f ca="1">IF(エラー符号表!EL92=1,AM$1-6&amp;"件目","")</f>
        <v/>
      </c>
      <c r="AN93" s="280" t="str">
        <f ca="1">IF(エラー符号表!EM92=1,AN$1-6&amp;"件目","")</f>
        <v/>
      </c>
      <c r="AO93" s="280" t="str">
        <f ca="1">IF(エラー符号表!EN92=1,AO$1-6&amp;"件目","")</f>
        <v/>
      </c>
      <c r="AP93" s="280" t="str">
        <f ca="1">IF(エラー符号表!EO92=1,AP$1-6&amp;"件目","")</f>
        <v/>
      </c>
      <c r="AQ93" s="280" t="str">
        <f ca="1">IF(エラー符号表!EP92=1,AQ$1-6&amp;"件目","")</f>
        <v/>
      </c>
      <c r="AR93" s="280" t="str">
        <f ca="1">IF(エラー符号表!EQ92=1,AR$1-6&amp;"件目","")</f>
        <v/>
      </c>
      <c r="AS93" s="280" t="str">
        <f ca="1">IF(エラー符号表!ER92=1,AS$1-6&amp;"件目","")</f>
        <v/>
      </c>
      <c r="AT93" s="280" t="str">
        <f ca="1">IF(エラー符号表!ES92=1,AT$1-6&amp;"件目","")</f>
        <v/>
      </c>
      <c r="AU93" s="280" t="str">
        <f ca="1">IF(エラー符号表!ET92=1,AU$1-6&amp;"件目","")</f>
        <v/>
      </c>
      <c r="AV93" s="280" t="str">
        <f ca="1">IF(エラー符号表!EU92=1,AV$1-6&amp;"件目","")</f>
        <v/>
      </c>
      <c r="AW93" s="280" t="str">
        <f ca="1">IF(エラー符号表!EV92=1,AW$1-6&amp;"件目","")</f>
        <v/>
      </c>
      <c r="AX93" s="280" t="str">
        <f ca="1">IF(エラー符号表!EW92=1,AX$1-6&amp;"件目","")</f>
        <v/>
      </c>
      <c r="AY93" s="280" t="str">
        <f ca="1">IF(エラー符号表!EX92=1,AY$1-6&amp;"件目","")</f>
        <v/>
      </c>
      <c r="AZ93" s="280" t="str">
        <f ca="1">IF(エラー符号表!EY92=1,AZ$1-6&amp;"件目","")</f>
        <v/>
      </c>
      <c r="BA93" s="280" t="str">
        <f ca="1">IF(エラー符号表!EZ92=1,BA$1-6&amp;"件目","")</f>
        <v/>
      </c>
      <c r="BB93" s="280" t="str">
        <f ca="1">IF(エラー符号表!FA92=1,BB$1-6&amp;"件目","")</f>
        <v/>
      </c>
      <c r="BC93" s="280" t="str">
        <f ca="1">IF(エラー符号表!FB92=1,BC$1-6&amp;"件目","")</f>
        <v/>
      </c>
      <c r="BD93" s="280" t="str">
        <f ca="1">IF(エラー符号表!FC92=1,BD$1-6&amp;"件目","")</f>
        <v/>
      </c>
      <c r="BE93" s="280" t="str">
        <f ca="1">IF(エラー符号表!FD92=1,BE$1-6&amp;"件目","")</f>
        <v/>
      </c>
      <c r="BF93" s="280" t="str">
        <f ca="1">IF(エラー符号表!FE92=1,BF$1-6&amp;"件目","")</f>
        <v/>
      </c>
      <c r="BG93" s="280" t="str">
        <f ca="1">IF(エラー符号表!FF92=1,BG$1-6&amp;"件目","")</f>
        <v/>
      </c>
      <c r="BH93" s="280" t="str">
        <f ca="1">IF(エラー符号表!FG92=1,BH$1-6&amp;"件目","")</f>
        <v/>
      </c>
      <c r="BI93" s="280" t="str">
        <f ca="1">IF(エラー符号表!FH92=1,BI$1-6&amp;"件目","")</f>
        <v/>
      </c>
      <c r="BJ93" s="280" t="str">
        <f ca="1">IF(エラー符号表!FI92=1,BJ$1-6&amp;"件目","")</f>
        <v/>
      </c>
      <c r="BK93" s="280" t="str">
        <f ca="1">IF(エラー符号表!FJ92=1,BK$1-6&amp;"件目","")</f>
        <v/>
      </c>
      <c r="BL93" s="280" t="str">
        <f ca="1">IF(エラー符号表!FK92=1,BL$1-6&amp;"件目","")</f>
        <v/>
      </c>
      <c r="BM93" s="280" t="str">
        <f ca="1">IF(エラー符号表!FL92=1,BM$1-6&amp;"件目","")</f>
        <v/>
      </c>
      <c r="BN93" s="280" t="str">
        <f ca="1">IF(エラー符号表!FM92=1,BN$1-6&amp;"件目","")</f>
        <v/>
      </c>
      <c r="BO93" s="280" t="str">
        <f ca="1">IF(エラー符号表!FN92=1,BO$1-6&amp;"件目","")</f>
        <v/>
      </c>
      <c r="BP93" s="280" t="str">
        <f ca="1">IF(エラー符号表!FO92=1,BP$1-6&amp;"件目","")</f>
        <v/>
      </c>
      <c r="BQ93" s="280" t="str">
        <f ca="1">IF(エラー符号表!FP92=1,BQ$1-6&amp;"件目","")</f>
        <v/>
      </c>
      <c r="BR93" s="280" t="str">
        <f ca="1">IF(エラー符号表!FQ92=1,BR$1-6&amp;"件目","")</f>
        <v/>
      </c>
      <c r="BS93" s="280" t="str">
        <f ca="1">IF(エラー符号表!FR92=1,BS$1-6&amp;"件目","")</f>
        <v/>
      </c>
      <c r="BT93" s="280" t="str">
        <f ca="1">IF(エラー符号表!FS92=1,BT$1-6&amp;"件目","")</f>
        <v/>
      </c>
      <c r="BU93" s="280" t="str">
        <f ca="1">IF(エラー符号表!FT92=1,BU$1-6&amp;"件目","")</f>
        <v/>
      </c>
      <c r="BV93" s="280" t="str">
        <f ca="1">IF(エラー符号表!FU92=1,BV$1-6&amp;"件目","")</f>
        <v/>
      </c>
      <c r="BW93" s="280" t="str">
        <f ca="1">IF(エラー符号表!FV92=1,BW$1-6&amp;"件目","")</f>
        <v/>
      </c>
      <c r="BX93" s="280" t="str">
        <f ca="1">IF(エラー符号表!FW92=1,BX$1-6&amp;"件目","")</f>
        <v/>
      </c>
      <c r="BY93" s="280" t="str">
        <f ca="1">IF(エラー符号表!FX92=1,BY$1-6&amp;"件目","")</f>
        <v/>
      </c>
      <c r="BZ93" s="280" t="str">
        <f ca="1">IF(エラー符号表!FY92=1,BZ$1-6&amp;"件目","")</f>
        <v/>
      </c>
      <c r="CA93" s="280" t="str">
        <f ca="1">IF(エラー符号表!FZ92=1,CA$1-6&amp;"件目","")</f>
        <v/>
      </c>
      <c r="CB93" s="280" t="str">
        <f ca="1">IF(エラー符号表!GA92=1,CB$1-6&amp;"件目","")</f>
        <v/>
      </c>
      <c r="CC93" s="280" t="str">
        <f ca="1">IF(エラー符号表!GB92=1,CC$1-6&amp;"件目","")</f>
        <v/>
      </c>
      <c r="CD93" s="280" t="str">
        <f ca="1">IF(エラー符号表!GC92=1,CD$1-6&amp;"件目","")</f>
        <v/>
      </c>
      <c r="CE93" s="280" t="str">
        <f ca="1">IF(エラー符号表!GD92=1,CE$1-6&amp;"件目","")</f>
        <v/>
      </c>
      <c r="CF93" s="280" t="str">
        <f ca="1">IF(エラー符号表!GE92=1,CF$1-6&amp;"件目","")</f>
        <v/>
      </c>
      <c r="CG93" s="280" t="str">
        <f ca="1">IF(エラー符号表!GF92=1,CG$1-6&amp;"件目","")</f>
        <v/>
      </c>
      <c r="CH93" s="280" t="str">
        <f ca="1">IF(エラー符号表!GG92=1,CH$1-6&amp;"件目","")</f>
        <v/>
      </c>
      <c r="CI93" s="280" t="str">
        <f ca="1">IF(エラー符号表!GH92=1,CI$1-6&amp;"件目","")</f>
        <v/>
      </c>
      <c r="CJ93" s="280" t="str">
        <f ca="1">IF(エラー符号表!GI92=1,CJ$1-6&amp;"件目","")</f>
        <v/>
      </c>
      <c r="CK93" s="280" t="str">
        <f ca="1">IF(エラー符号表!GJ92=1,CK$1-6&amp;"件目","")</f>
        <v/>
      </c>
      <c r="CL93" s="280" t="str">
        <f ca="1">IF(エラー符号表!GK92=1,CL$1-6&amp;"件目","")</f>
        <v/>
      </c>
      <c r="CM93" s="280" t="str">
        <f ca="1">IF(エラー符号表!GL92=1,CM$1-6&amp;"件目","")</f>
        <v/>
      </c>
      <c r="CN93" s="280" t="str">
        <f ca="1">IF(エラー符号表!GM92=1,CN$1-6&amp;"件目","")</f>
        <v/>
      </c>
      <c r="CO93" s="280" t="str">
        <f ca="1">IF(エラー符号表!GN92=1,CO$1-6&amp;"件目","")</f>
        <v/>
      </c>
      <c r="CP93" s="280" t="str">
        <f ca="1">IF(エラー符号表!GO92=1,CP$1-6&amp;"件目","")</f>
        <v/>
      </c>
      <c r="CQ93" s="280" t="str">
        <f ca="1">IF(エラー符号表!GP92=1,CQ$1-6&amp;"件目","")</f>
        <v/>
      </c>
      <c r="CR93" s="280" t="str">
        <f ca="1">IF(エラー符号表!GQ92=1,CR$1-6&amp;"件目","")</f>
        <v/>
      </c>
      <c r="CS93" s="280" t="str">
        <f ca="1">IF(エラー符号表!GR92=1,CS$1-6&amp;"件目","")</f>
        <v/>
      </c>
      <c r="CT93" s="280" t="str">
        <f ca="1">IF(エラー符号表!GS92=1,CT$1-6&amp;"件目","")</f>
        <v/>
      </c>
      <c r="CU93" s="280" t="str">
        <f ca="1">IF(エラー符号表!GT92=1,CU$1-6&amp;"件目","")</f>
        <v/>
      </c>
      <c r="CV93" s="280" t="str">
        <f ca="1">IF(エラー符号表!GU92=1,CV$1-6&amp;"件目","")</f>
        <v/>
      </c>
      <c r="CW93" s="280" t="str">
        <f ca="1">IF(エラー符号表!GV92=1,CW$1-6&amp;"件目","")</f>
        <v/>
      </c>
      <c r="CX93" s="280" t="str">
        <f ca="1">IF(エラー符号表!GW92=1,CX$1-6&amp;"件目","")</f>
        <v/>
      </c>
      <c r="CY93" s="280" t="str">
        <f ca="1">IF(エラー符号表!GX92=1,CY$1-6&amp;"件目","")</f>
        <v/>
      </c>
      <c r="CZ93" s="280" t="str">
        <f ca="1">IF(エラー符号表!GY92=1,CZ$1-6&amp;"件目","")</f>
        <v/>
      </c>
      <c r="DA93" s="280" t="str">
        <f ca="1">IF(エラー符号表!GZ92=1,DA$1-6&amp;"件目","")</f>
        <v/>
      </c>
      <c r="DB93" s="280" t="str">
        <f ca="1">IF(エラー符号表!HA92=1,DB$1-6&amp;"件目","")</f>
        <v/>
      </c>
      <c r="DC93" s="280" t="str">
        <f ca="1">IF(エラー符号表!HB92=1,DC$1-6&amp;"件目","")</f>
        <v/>
      </c>
      <c r="DD93" s="280" t="str">
        <f ca="1">IF(エラー符号表!HC92=1,DD$1-6&amp;"件目","")</f>
        <v/>
      </c>
      <c r="DE93" s="280" t="str">
        <f ca="1">IF(エラー符号表!HD92=1,DE$1-6&amp;"件目","")</f>
        <v/>
      </c>
      <c r="DF93" s="280" t="str">
        <f ca="1">IF(エラー符号表!HE92=1,DF$1-6&amp;"件目","")</f>
        <v/>
      </c>
      <c r="DG93" s="280" t="str">
        <f ca="1">IF(エラー符号表!HF92=1,DG$1-6&amp;"件目","")</f>
        <v/>
      </c>
      <c r="DH93" s="280" t="str">
        <f ca="1">IF(エラー符号表!HG92=1,DH$1-6&amp;"件目","")</f>
        <v/>
      </c>
      <c r="DI93" s="280" t="str">
        <f ca="1">IF(エラー符号表!HH92=1,DI$1-6&amp;"件目","")</f>
        <v/>
      </c>
      <c r="DJ93" s="280" t="str">
        <f ca="1">IF(エラー符号表!HI92=1,DJ$1-6&amp;"件目","")</f>
        <v/>
      </c>
      <c r="DK93" s="280" t="str">
        <f ca="1">IF(エラー符号表!HJ92=1,DK$1-6&amp;"件目","")</f>
        <v/>
      </c>
      <c r="DL93" s="280" t="str">
        <f ca="1">IF(エラー符号表!HK92=1,DL$1-6&amp;"件目","")</f>
        <v/>
      </c>
      <c r="DM93" s="280" t="str">
        <f ca="1">IF(エラー符号表!HL92=1,DM$1-6&amp;"件目","")</f>
        <v/>
      </c>
    </row>
    <row r="94" spans="1:117" ht="39" x14ac:dyDescent="0.2">
      <c r="A94" s="280">
        <f ca="1">IF(SUM(エラー符号表!DQ93:HL93)&gt;=1,1,0)</f>
        <v>0</v>
      </c>
      <c r="B94" s="80" t="s">
        <v>2574</v>
      </c>
      <c r="D94" s="281" t="str">
        <f ca="1">K94&amp;CHAR(10)&amp;エラー符号表!D93</f>
        <v>の工事で、
調査項目④工期が日数以外でご回答されておりますので、
日数でのご回答をお願いいたします。</v>
      </c>
      <c r="E94" s="80">
        <v>96</v>
      </c>
      <c r="K94" s="80" t="str">
        <f t="shared" ca="1" si="1"/>
        <v>の工事で、</v>
      </c>
      <c r="Q94" s="258"/>
      <c r="R94" s="280" t="str">
        <f ca="1">IF(エラー符号表!DQ93=1,R$1-6&amp;"件目","")</f>
        <v/>
      </c>
      <c r="S94" s="280" t="str">
        <f ca="1">IF(エラー符号表!DR93=1,S$1-6&amp;"件目","")</f>
        <v/>
      </c>
      <c r="T94" s="280" t="str">
        <f ca="1">IF(エラー符号表!DS93=1,T$1-6&amp;"件目","")</f>
        <v/>
      </c>
      <c r="U94" s="280" t="str">
        <f ca="1">IF(エラー符号表!DT93=1,U$1-6&amp;"件目","")</f>
        <v/>
      </c>
      <c r="V94" s="280" t="str">
        <f ca="1">IF(エラー符号表!DU93=1,V$1-6&amp;"件目","")</f>
        <v/>
      </c>
      <c r="W94" s="280" t="str">
        <f ca="1">IF(エラー符号表!DV93=1,W$1-6&amp;"件目","")</f>
        <v/>
      </c>
      <c r="X94" s="280" t="str">
        <f ca="1">IF(エラー符号表!DW93=1,X$1-6&amp;"件目","")</f>
        <v/>
      </c>
      <c r="Y94" s="280" t="str">
        <f ca="1">IF(エラー符号表!DX93=1,Y$1-6&amp;"件目","")</f>
        <v/>
      </c>
      <c r="Z94" s="280" t="str">
        <f ca="1">IF(エラー符号表!DY93=1,Z$1-6&amp;"件目","")</f>
        <v/>
      </c>
      <c r="AA94" s="280" t="str">
        <f ca="1">IF(エラー符号表!DZ93=1,AA$1-6&amp;"件目","")</f>
        <v/>
      </c>
      <c r="AB94" s="280" t="str">
        <f ca="1">IF(エラー符号表!EA93=1,AB$1-6&amp;"件目","")</f>
        <v/>
      </c>
      <c r="AC94" s="280" t="str">
        <f ca="1">IF(エラー符号表!EB93=1,AC$1-6&amp;"件目","")</f>
        <v/>
      </c>
      <c r="AD94" s="280" t="str">
        <f ca="1">IF(エラー符号表!EC93=1,AD$1-6&amp;"件目","")</f>
        <v/>
      </c>
      <c r="AE94" s="280" t="str">
        <f ca="1">IF(エラー符号表!ED93=1,AE$1-6&amp;"件目","")</f>
        <v/>
      </c>
      <c r="AF94" s="280" t="str">
        <f ca="1">IF(エラー符号表!EE93=1,AF$1-6&amp;"件目","")</f>
        <v/>
      </c>
      <c r="AG94" s="280" t="str">
        <f ca="1">IF(エラー符号表!EF93=1,AG$1-6&amp;"件目","")</f>
        <v/>
      </c>
      <c r="AH94" s="280" t="str">
        <f ca="1">IF(エラー符号表!EG93=1,AH$1-6&amp;"件目","")</f>
        <v/>
      </c>
      <c r="AI94" s="280" t="str">
        <f ca="1">IF(エラー符号表!EH93=1,AI$1-6&amp;"件目","")</f>
        <v/>
      </c>
      <c r="AJ94" s="280" t="str">
        <f ca="1">IF(エラー符号表!EI93=1,AJ$1-6&amp;"件目","")</f>
        <v/>
      </c>
      <c r="AK94" s="280" t="str">
        <f ca="1">IF(エラー符号表!EJ93=1,AK$1-6&amp;"件目","")</f>
        <v/>
      </c>
      <c r="AL94" s="280" t="str">
        <f ca="1">IF(エラー符号表!EK93=1,AL$1-6&amp;"件目","")</f>
        <v/>
      </c>
      <c r="AM94" s="280" t="str">
        <f ca="1">IF(エラー符号表!EL93=1,AM$1-6&amp;"件目","")</f>
        <v/>
      </c>
      <c r="AN94" s="280" t="str">
        <f ca="1">IF(エラー符号表!EM93=1,AN$1-6&amp;"件目","")</f>
        <v/>
      </c>
      <c r="AO94" s="280" t="str">
        <f ca="1">IF(エラー符号表!EN93=1,AO$1-6&amp;"件目","")</f>
        <v/>
      </c>
      <c r="AP94" s="280" t="str">
        <f ca="1">IF(エラー符号表!EO93=1,AP$1-6&amp;"件目","")</f>
        <v/>
      </c>
      <c r="AQ94" s="280" t="str">
        <f ca="1">IF(エラー符号表!EP93=1,AQ$1-6&amp;"件目","")</f>
        <v/>
      </c>
      <c r="AR94" s="280" t="str">
        <f ca="1">IF(エラー符号表!EQ93=1,AR$1-6&amp;"件目","")</f>
        <v/>
      </c>
      <c r="AS94" s="280" t="str">
        <f ca="1">IF(エラー符号表!ER93=1,AS$1-6&amp;"件目","")</f>
        <v/>
      </c>
      <c r="AT94" s="280" t="str">
        <f ca="1">IF(エラー符号表!ES93=1,AT$1-6&amp;"件目","")</f>
        <v/>
      </c>
      <c r="AU94" s="280" t="str">
        <f ca="1">IF(エラー符号表!ET93=1,AU$1-6&amp;"件目","")</f>
        <v/>
      </c>
      <c r="AV94" s="280" t="str">
        <f ca="1">IF(エラー符号表!EU93=1,AV$1-6&amp;"件目","")</f>
        <v/>
      </c>
      <c r="AW94" s="280" t="str">
        <f ca="1">IF(エラー符号表!EV93=1,AW$1-6&amp;"件目","")</f>
        <v/>
      </c>
      <c r="AX94" s="280" t="str">
        <f ca="1">IF(エラー符号表!EW93=1,AX$1-6&amp;"件目","")</f>
        <v/>
      </c>
      <c r="AY94" s="280" t="str">
        <f ca="1">IF(エラー符号表!EX93=1,AY$1-6&amp;"件目","")</f>
        <v/>
      </c>
      <c r="AZ94" s="280" t="str">
        <f ca="1">IF(エラー符号表!EY93=1,AZ$1-6&amp;"件目","")</f>
        <v/>
      </c>
      <c r="BA94" s="280" t="str">
        <f ca="1">IF(エラー符号表!EZ93=1,BA$1-6&amp;"件目","")</f>
        <v/>
      </c>
      <c r="BB94" s="280" t="str">
        <f ca="1">IF(エラー符号表!FA93=1,BB$1-6&amp;"件目","")</f>
        <v/>
      </c>
      <c r="BC94" s="280" t="str">
        <f ca="1">IF(エラー符号表!FB93=1,BC$1-6&amp;"件目","")</f>
        <v/>
      </c>
      <c r="BD94" s="280" t="str">
        <f ca="1">IF(エラー符号表!FC93=1,BD$1-6&amp;"件目","")</f>
        <v/>
      </c>
      <c r="BE94" s="280" t="str">
        <f ca="1">IF(エラー符号表!FD93=1,BE$1-6&amp;"件目","")</f>
        <v/>
      </c>
      <c r="BF94" s="280" t="str">
        <f ca="1">IF(エラー符号表!FE93=1,BF$1-6&amp;"件目","")</f>
        <v/>
      </c>
      <c r="BG94" s="280" t="str">
        <f ca="1">IF(エラー符号表!FF93=1,BG$1-6&amp;"件目","")</f>
        <v/>
      </c>
      <c r="BH94" s="280" t="str">
        <f ca="1">IF(エラー符号表!FG93=1,BH$1-6&amp;"件目","")</f>
        <v/>
      </c>
      <c r="BI94" s="280" t="str">
        <f ca="1">IF(エラー符号表!FH93=1,BI$1-6&amp;"件目","")</f>
        <v/>
      </c>
      <c r="BJ94" s="280" t="str">
        <f ca="1">IF(エラー符号表!FI93=1,BJ$1-6&amp;"件目","")</f>
        <v/>
      </c>
      <c r="BK94" s="280" t="str">
        <f ca="1">IF(エラー符号表!FJ93=1,BK$1-6&amp;"件目","")</f>
        <v/>
      </c>
      <c r="BL94" s="280" t="str">
        <f ca="1">IF(エラー符号表!FK93=1,BL$1-6&amp;"件目","")</f>
        <v/>
      </c>
      <c r="BM94" s="280" t="str">
        <f ca="1">IF(エラー符号表!FL93=1,BM$1-6&amp;"件目","")</f>
        <v/>
      </c>
      <c r="BN94" s="280" t="str">
        <f ca="1">IF(エラー符号表!FM93=1,BN$1-6&amp;"件目","")</f>
        <v/>
      </c>
      <c r="BO94" s="280" t="str">
        <f ca="1">IF(エラー符号表!FN93=1,BO$1-6&amp;"件目","")</f>
        <v/>
      </c>
      <c r="BP94" s="280" t="str">
        <f ca="1">IF(エラー符号表!FO93=1,BP$1-6&amp;"件目","")</f>
        <v/>
      </c>
      <c r="BQ94" s="280" t="str">
        <f ca="1">IF(エラー符号表!FP93=1,BQ$1-6&amp;"件目","")</f>
        <v/>
      </c>
      <c r="BR94" s="280" t="str">
        <f ca="1">IF(エラー符号表!FQ93=1,BR$1-6&amp;"件目","")</f>
        <v/>
      </c>
      <c r="BS94" s="280" t="str">
        <f ca="1">IF(エラー符号表!FR93=1,BS$1-6&amp;"件目","")</f>
        <v/>
      </c>
      <c r="BT94" s="280" t="str">
        <f ca="1">IF(エラー符号表!FS93=1,BT$1-6&amp;"件目","")</f>
        <v/>
      </c>
      <c r="BU94" s="280" t="str">
        <f ca="1">IF(エラー符号表!FT93=1,BU$1-6&amp;"件目","")</f>
        <v/>
      </c>
      <c r="BV94" s="280" t="str">
        <f ca="1">IF(エラー符号表!FU93=1,BV$1-6&amp;"件目","")</f>
        <v/>
      </c>
      <c r="BW94" s="280" t="str">
        <f ca="1">IF(エラー符号表!FV93=1,BW$1-6&amp;"件目","")</f>
        <v/>
      </c>
      <c r="BX94" s="280" t="str">
        <f ca="1">IF(エラー符号表!FW93=1,BX$1-6&amp;"件目","")</f>
        <v/>
      </c>
      <c r="BY94" s="280" t="str">
        <f ca="1">IF(エラー符号表!FX93=1,BY$1-6&amp;"件目","")</f>
        <v/>
      </c>
      <c r="BZ94" s="280" t="str">
        <f ca="1">IF(エラー符号表!FY93=1,BZ$1-6&amp;"件目","")</f>
        <v/>
      </c>
      <c r="CA94" s="280" t="str">
        <f ca="1">IF(エラー符号表!FZ93=1,CA$1-6&amp;"件目","")</f>
        <v/>
      </c>
      <c r="CB94" s="280" t="str">
        <f ca="1">IF(エラー符号表!GA93=1,CB$1-6&amp;"件目","")</f>
        <v/>
      </c>
      <c r="CC94" s="280" t="str">
        <f ca="1">IF(エラー符号表!GB93=1,CC$1-6&amp;"件目","")</f>
        <v/>
      </c>
      <c r="CD94" s="280" t="str">
        <f ca="1">IF(エラー符号表!GC93=1,CD$1-6&amp;"件目","")</f>
        <v/>
      </c>
      <c r="CE94" s="280" t="str">
        <f ca="1">IF(エラー符号表!GD93=1,CE$1-6&amp;"件目","")</f>
        <v/>
      </c>
      <c r="CF94" s="280" t="str">
        <f ca="1">IF(エラー符号表!GE93=1,CF$1-6&amp;"件目","")</f>
        <v/>
      </c>
      <c r="CG94" s="280" t="str">
        <f ca="1">IF(エラー符号表!GF93=1,CG$1-6&amp;"件目","")</f>
        <v/>
      </c>
      <c r="CH94" s="280" t="str">
        <f ca="1">IF(エラー符号表!GG93=1,CH$1-6&amp;"件目","")</f>
        <v/>
      </c>
      <c r="CI94" s="280" t="str">
        <f ca="1">IF(エラー符号表!GH93=1,CI$1-6&amp;"件目","")</f>
        <v/>
      </c>
      <c r="CJ94" s="280" t="str">
        <f ca="1">IF(エラー符号表!GI93=1,CJ$1-6&amp;"件目","")</f>
        <v/>
      </c>
      <c r="CK94" s="280" t="str">
        <f ca="1">IF(エラー符号表!GJ93=1,CK$1-6&amp;"件目","")</f>
        <v/>
      </c>
      <c r="CL94" s="280" t="str">
        <f ca="1">IF(エラー符号表!GK93=1,CL$1-6&amp;"件目","")</f>
        <v/>
      </c>
      <c r="CM94" s="280" t="str">
        <f ca="1">IF(エラー符号表!GL93=1,CM$1-6&amp;"件目","")</f>
        <v/>
      </c>
      <c r="CN94" s="280" t="str">
        <f ca="1">IF(エラー符号表!GM93=1,CN$1-6&amp;"件目","")</f>
        <v/>
      </c>
      <c r="CO94" s="280" t="str">
        <f ca="1">IF(エラー符号表!GN93=1,CO$1-6&amp;"件目","")</f>
        <v/>
      </c>
      <c r="CP94" s="280" t="str">
        <f ca="1">IF(エラー符号表!GO93=1,CP$1-6&amp;"件目","")</f>
        <v/>
      </c>
      <c r="CQ94" s="280" t="str">
        <f ca="1">IF(エラー符号表!GP93=1,CQ$1-6&amp;"件目","")</f>
        <v/>
      </c>
      <c r="CR94" s="280" t="str">
        <f ca="1">IF(エラー符号表!GQ93=1,CR$1-6&amp;"件目","")</f>
        <v/>
      </c>
      <c r="CS94" s="280" t="str">
        <f ca="1">IF(エラー符号表!GR93=1,CS$1-6&amp;"件目","")</f>
        <v/>
      </c>
      <c r="CT94" s="280" t="str">
        <f ca="1">IF(エラー符号表!GS93=1,CT$1-6&amp;"件目","")</f>
        <v/>
      </c>
      <c r="CU94" s="280" t="str">
        <f ca="1">IF(エラー符号表!GT93=1,CU$1-6&amp;"件目","")</f>
        <v/>
      </c>
      <c r="CV94" s="280" t="str">
        <f ca="1">IF(エラー符号表!GU93=1,CV$1-6&amp;"件目","")</f>
        <v/>
      </c>
      <c r="CW94" s="280" t="str">
        <f ca="1">IF(エラー符号表!GV93=1,CW$1-6&amp;"件目","")</f>
        <v/>
      </c>
      <c r="CX94" s="280" t="str">
        <f ca="1">IF(エラー符号表!GW93=1,CX$1-6&amp;"件目","")</f>
        <v/>
      </c>
      <c r="CY94" s="280" t="str">
        <f ca="1">IF(エラー符号表!GX93=1,CY$1-6&amp;"件目","")</f>
        <v/>
      </c>
      <c r="CZ94" s="280" t="str">
        <f ca="1">IF(エラー符号表!GY93=1,CZ$1-6&amp;"件目","")</f>
        <v/>
      </c>
      <c r="DA94" s="280" t="str">
        <f ca="1">IF(エラー符号表!GZ93=1,DA$1-6&amp;"件目","")</f>
        <v/>
      </c>
      <c r="DB94" s="280" t="str">
        <f ca="1">IF(エラー符号表!HA93=1,DB$1-6&amp;"件目","")</f>
        <v/>
      </c>
      <c r="DC94" s="280" t="str">
        <f ca="1">IF(エラー符号表!HB93=1,DC$1-6&amp;"件目","")</f>
        <v/>
      </c>
      <c r="DD94" s="280" t="str">
        <f ca="1">IF(エラー符号表!HC93=1,DD$1-6&amp;"件目","")</f>
        <v/>
      </c>
      <c r="DE94" s="280" t="str">
        <f ca="1">IF(エラー符号表!HD93=1,DE$1-6&amp;"件目","")</f>
        <v/>
      </c>
      <c r="DF94" s="280" t="str">
        <f ca="1">IF(エラー符号表!HE93=1,DF$1-6&amp;"件目","")</f>
        <v/>
      </c>
      <c r="DG94" s="280" t="str">
        <f ca="1">IF(エラー符号表!HF93=1,DG$1-6&amp;"件目","")</f>
        <v/>
      </c>
      <c r="DH94" s="280" t="str">
        <f ca="1">IF(エラー符号表!HG93=1,DH$1-6&amp;"件目","")</f>
        <v/>
      </c>
      <c r="DI94" s="280" t="str">
        <f ca="1">IF(エラー符号表!HH93=1,DI$1-6&amp;"件目","")</f>
        <v/>
      </c>
      <c r="DJ94" s="280" t="str">
        <f ca="1">IF(エラー符号表!HI93=1,DJ$1-6&amp;"件目","")</f>
        <v/>
      </c>
      <c r="DK94" s="280" t="str">
        <f ca="1">IF(エラー符号表!HJ93=1,DK$1-6&amp;"件目","")</f>
        <v/>
      </c>
      <c r="DL94" s="280" t="str">
        <f ca="1">IF(エラー符号表!HK93=1,DL$1-6&amp;"件目","")</f>
        <v/>
      </c>
      <c r="DM94" s="280" t="str">
        <f ca="1">IF(エラー符号表!HL93=1,DM$1-6&amp;"件目","")</f>
        <v/>
      </c>
    </row>
    <row r="95" spans="1:117" ht="39" x14ac:dyDescent="0.2">
      <c r="A95" s="280">
        <f ca="1">IF(SUM(エラー符号表!DQ94:HL94)&gt;=1,1,0)</f>
        <v>0</v>
      </c>
      <c r="B95" s="80" t="s">
        <v>2574</v>
      </c>
      <c r="D95" s="281" t="str">
        <f ca="1">K95&amp;CHAR(10)&amp;エラー符号表!D94</f>
        <v>の工事で、
調査項目⑤受注額が空欄になっておりますので、
ご回答をお願いいたします。</v>
      </c>
      <c r="E95" s="80">
        <v>97</v>
      </c>
      <c r="K95" s="80" t="str">
        <f t="shared" ca="1" si="1"/>
        <v>の工事で、</v>
      </c>
      <c r="Q95" s="258"/>
      <c r="R95" s="280" t="str">
        <f ca="1">IF(エラー符号表!DQ94=1,R$1-6&amp;"件目","")</f>
        <v/>
      </c>
      <c r="S95" s="280" t="str">
        <f ca="1">IF(エラー符号表!DR94=1,S$1-6&amp;"件目","")</f>
        <v/>
      </c>
      <c r="T95" s="280" t="str">
        <f ca="1">IF(エラー符号表!DS94=1,T$1-6&amp;"件目","")</f>
        <v/>
      </c>
      <c r="U95" s="280" t="str">
        <f ca="1">IF(エラー符号表!DT94=1,U$1-6&amp;"件目","")</f>
        <v/>
      </c>
      <c r="V95" s="280" t="str">
        <f ca="1">IF(エラー符号表!DU94=1,V$1-6&amp;"件目","")</f>
        <v/>
      </c>
      <c r="W95" s="280" t="str">
        <f ca="1">IF(エラー符号表!DV94=1,W$1-6&amp;"件目","")</f>
        <v/>
      </c>
      <c r="X95" s="280" t="str">
        <f ca="1">IF(エラー符号表!DW94=1,X$1-6&amp;"件目","")</f>
        <v/>
      </c>
      <c r="Y95" s="280" t="str">
        <f ca="1">IF(エラー符号表!DX94=1,Y$1-6&amp;"件目","")</f>
        <v/>
      </c>
      <c r="Z95" s="280" t="str">
        <f ca="1">IF(エラー符号表!DY94=1,Z$1-6&amp;"件目","")</f>
        <v/>
      </c>
      <c r="AA95" s="280" t="str">
        <f ca="1">IF(エラー符号表!DZ94=1,AA$1-6&amp;"件目","")</f>
        <v/>
      </c>
      <c r="AB95" s="280" t="str">
        <f ca="1">IF(エラー符号表!EA94=1,AB$1-6&amp;"件目","")</f>
        <v/>
      </c>
      <c r="AC95" s="280" t="str">
        <f ca="1">IF(エラー符号表!EB94=1,AC$1-6&amp;"件目","")</f>
        <v/>
      </c>
      <c r="AD95" s="280" t="str">
        <f ca="1">IF(エラー符号表!EC94=1,AD$1-6&amp;"件目","")</f>
        <v/>
      </c>
      <c r="AE95" s="280" t="str">
        <f ca="1">IF(エラー符号表!ED94=1,AE$1-6&amp;"件目","")</f>
        <v/>
      </c>
      <c r="AF95" s="280" t="str">
        <f ca="1">IF(エラー符号表!EE94=1,AF$1-6&amp;"件目","")</f>
        <v/>
      </c>
      <c r="AG95" s="280" t="str">
        <f ca="1">IF(エラー符号表!EF94=1,AG$1-6&amp;"件目","")</f>
        <v/>
      </c>
      <c r="AH95" s="280" t="str">
        <f ca="1">IF(エラー符号表!EG94=1,AH$1-6&amp;"件目","")</f>
        <v/>
      </c>
      <c r="AI95" s="280" t="str">
        <f ca="1">IF(エラー符号表!EH94=1,AI$1-6&amp;"件目","")</f>
        <v/>
      </c>
      <c r="AJ95" s="280" t="str">
        <f ca="1">IF(エラー符号表!EI94=1,AJ$1-6&amp;"件目","")</f>
        <v/>
      </c>
      <c r="AK95" s="280" t="str">
        <f ca="1">IF(エラー符号表!EJ94=1,AK$1-6&amp;"件目","")</f>
        <v/>
      </c>
      <c r="AL95" s="280" t="str">
        <f ca="1">IF(エラー符号表!EK94=1,AL$1-6&amp;"件目","")</f>
        <v/>
      </c>
      <c r="AM95" s="280" t="str">
        <f ca="1">IF(エラー符号表!EL94=1,AM$1-6&amp;"件目","")</f>
        <v/>
      </c>
      <c r="AN95" s="280" t="str">
        <f ca="1">IF(エラー符号表!EM94=1,AN$1-6&amp;"件目","")</f>
        <v/>
      </c>
      <c r="AO95" s="280" t="str">
        <f ca="1">IF(エラー符号表!EN94=1,AO$1-6&amp;"件目","")</f>
        <v/>
      </c>
      <c r="AP95" s="280" t="str">
        <f ca="1">IF(エラー符号表!EO94=1,AP$1-6&amp;"件目","")</f>
        <v/>
      </c>
      <c r="AQ95" s="280" t="str">
        <f ca="1">IF(エラー符号表!EP94=1,AQ$1-6&amp;"件目","")</f>
        <v/>
      </c>
      <c r="AR95" s="280" t="str">
        <f ca="1">IF(エラー符号表!EQ94=1,AR$1-6&amp;"件目","")</f>
        <v/>
      </c>
      <c r="AS95" s="280" t="str">
        <f ca="1">IF(エラー符号表!ER94=1,AS$1-6&amp;"件目","")</f>
        <v/>
      </c>
      <c r="AT95" s="280" t="str">
        <f ca="1">IF(エラー符号表!ES94=1,AT$1-6&amp;"件目","")</f>
        <v/>
      </c>
      <c r="AU95" s="280" t="str">
        <f ca="1">IF(エラー符号表!ET94=1,AU$1-6&amp;"件目","")</f>
        <v/>
      </c>
      <c r="AV95" s="280" t="str">
        <f ca="1">IF(エラー符号表!EU94=1,AV$1-6&amp;"件目","")</f>
        <v/>
      </c>
      <c r="AW95" s="280" t="str">
        <f ca="1">IF(エラー符号表!EV94=1,AW$1-6&amp;"件目","")</f>
        <v/>
      </c>
      <c r="AX95" s="280" t="str">
        <f ca="1">IF(エラー符号表!EW94=1,AX$1-6&amp;"件目","")</f>
        <v/>
      </c>
      <c r="AY95" s="280" t="str">
        <f ca="1">IF(エラー符号表!EX94=1,AY$1-6&amp;"件目","")</f>
        <v/>
      </c>
      <c r="AZ95" s="280" t="str">
        <f ca="1">IF(エラー符号表!EY94=1,AZ$1-6&amp;"件目","")</f>
        <v/>
      </c>
      <c r="BA95" s="280" t="str">
        <f ca="1">IF(エラー符号表!EZ94=1,BA$1-6&amp;"件目","")</f>
        <v/>
      </c>
      <c r="BB95" s="280" t="str">
        <f ca="1">IF(エラー符号表!FA94=1,BB$1-6&amp;"件目","")</f>
        <v/>
      </c>
      <c r="BC95" s="280" t="str">
        <f ca="1">IF(エラー符号表!FB94=1,BC$1-6&amp;"件目","")</f>
        <v/>
      </c>
      <c r="BD95" s="280" t="str">
        <f ca="1">IF(エラー符号表!FC94=1,BD$1-6&amp;"件目","")</f>
        <v/>
      </c>
      <c r="BE95" s="280" t="str">
        <f ca="1">IF(エラー符号表!FD94=1,BE$1-6&amp;"件目","")</f>
        <v/>
      </c>
      <c r="BF95" s="280" t="str">
        <f ca="1">IF(エラー符号表!FE94=1,BF$1-6&amp;"件目","")</f>
        <v/>
      </c>
      <c r="BG95" s="280" t="str">
        <f ca="1">IF(エラー符号表!FF94=1,BG$1-6&amp;"件目","")</f>
        <v/>
      </c>
      <c r="BH95" s="280" t="str">
        <f ca="1">IF(エラー符号表!FG94=1,BH$1-6&amp;"件目","")</f>
        <v/>
      </c>
      <c r="BI95" s="280" t="str">
        <f ca="1">IF(エラー符号表!FH94=1,BI$1-6&amp;"件目","")</f>
        <v/>
      </c>
      <c r="BJ95" s="280" t="str">
        <f ca="1">IF(エラー符号表!FI94=1,BJ$1-6&amp;"件目","")</f>
        <v/>
      </c>
      <c r="BK95" s="280" t="str">
        <f ca="1">IF(エラー符号表!FJ94=1,BK$1-6&amp;"件目","")</f>
        <v/>
      </c>
      <c r="BL95" s="280" t="str">
        <f ca="1">IF(エラー符号表!FK94=1,BL$1-6&amp;"件目","")</f>
        <v/>
      </c>
      <c r="BM95" s="280" t="str">
        <f ca="1">IF(エラー符号表!FL94=1,BM$1-6&amp;"件目","")</f>
        <v/>
      </c>
      <c r="BN95" s="280" t="str">
        <f ca="1">IF(エラー符号表!FM94=1,BN$1-6&amp;"件目","")</f>
        <v/>
      </c>
      <c r="BO95" s="280" t="str">
        <f ca="1">IF(エラー符号表!FN94=1,BO$1-6&amp;"件目","")</f>
        <v/>
      </c>
      <c r="BP95" s="280" t="str">
        <f ca="1">IF(エラー符号表!FO94=1,BP$1-6&amp;"件目","")</f>
        <v/>
      </c>
      <c r="BQ95" s="280" t="str">
        <f ca="1">IF(エラー符号表!FP94=1,BQ$1-6&amp;"件目","")</f>
        <v/>
      </c>
      <c r="BR95" s="280" t="str">
        <f ca="1">IF(エラー符号表!FQ94=1,BR$1-6&amp;"件目","")</f>
        <v/>
      </c>
      <c r="BS95" s="280" t="str">
        <f ca="1">IF(エラー符号表!FR94=1,BS$1-6&amp;"件目","")</f>
        <v/>
      </c>
      <c r="BT95" s="280" t="str">
        <f ca="1">IF(エラー符号表!FS94=1,BT$1-6&amp;"件目","")</f>
        <v/>
      </c>
      <c r="BU95" s="280" t="str">
        <f ca="1">IF(エラー符号表!FT94=1,BU$1-6&amp;"件目","")</f>
        <v/>
      </c>
      <c r="BV95" s="280" t="str">
        <f ca="1">IF(エラー符号表!FU94=1,BV$1-6&amp;"件目","")</f>
        <v/>
      </c>
      <c r="BW95" s="280" t="str">
        <f ca="1">IF(エラー符号表!FV94=1,BW$1-6&amp;"件目","")</f>
        <v/>
      </c>
      <c r="BX95" s="280" t="str">
        <f ca="1">IF(エラー符号表!FW94=1,BX$1-6&amp;"件目","")</f>
        <v/>
      </c>
      <c r="BY95" s="280" t="str">
        <f ca="1">IF(エラー符号表!FX94=1,BY$1-6&amp;"件目","")</f>
        <v/>
      </c>
      <c r="BZ95" s="280" t="str">
        <f ca="1">IF(エラー符号表!FY94=1,BZ$1-6&amp;"件目","")</f>
        <v/>
      </c>
      <c r="CA95" s="280" t="str">
        <f ca="1">IF(エラー符号表!FZ94=1,CA$1-6&amp;"件目","")</f>
        <v/>
      </c>
      <c r="CB95" s="280" t="str">
        <f ca="1">IF(エラー符号表!GA94=1,CB$1-6&amp;"件目","")</f>
        <v/>
      </c>
      <c r="CC95" s="280" t="str">
        <f ca="1">IF(エラー符号表!GB94=1,CC$1-6&amp;"件目","")</f>
        <v/>
      </c>
      <c r="CD95" s="280" t="str">
        <f ca="1">IF(エラー符号表!GC94=1,CD$1-6&amp;"件目","")</f>
        <v/>
      </c>
      <c r="CE95" s="280" t="str">
        <f ca="1">IF(エラー符号表!GD94=1,CE$1-6&amp;"件目","")</f>
        <v/>
      </c>
      <c r="CF95" s="280" t="str">
        <f ca="1">IF(エラー符号表!GE94=1,CF$1-6&amp;"件目","")</f>
        <v/>
      </c>
      <c r="CG95" s="280" t="str">
        <f ca="1">IF(エラー符号表!GF94=1,CG$1-6&amp;"件目","")</f>
        <v/>
      </c>
      <c r="CH95" s="280" t="str">
        <f ca="1">IF(エラー符号表!GG94=1,CH$1-6&amp;"件目","")</f>
        <v/>
      </c>
      <c r="CI95" s="280" t="str">
        <f ca="1">IF(エラー符号表!GH94=1,CI$1-6&amp;"件目","")</f>
        <v/>
      </c>
      <c r="CJ95" s="280" t="str">
        <f ca="1">IF(エラー符号表!GI94=1,CJ$1-6&amp;"件目","")</f>
        <v/>
      </c>
      <c r="CK95" s="280" t="str">
        <f ca="1">IF(エラー符号表!GJ94=1,CK$1-6&amp;"件目","")</f>
        <v/>
      </c>
      <c r="CL95" s="280" t="str">
        <f ca="1">IF(エラー符号表!GK94=1,CL$1-6&amp;"件目","")</f>
        <v/>
      </c>
      <c r="CM95" s="280" t="str">
        <f ca="1">IF(エラー符号表!GL94=1,CM$1-6&amp;"件目","")</f>
        <v/>
      </c>
      <c r="CN95" s="280" t="str">
        <f ca="1">IF(エラー符号表!GM94=1,CN$1-6&amp;"件目","")</f>
        <v/>
      </c>
      <c r="CO95" s="280" t="str">
        <f ca="1">IF(エラー符号表!GN94=1,CO$1-6&amp;"件目","")</f>
        <v/>
      </c>
      <c r="CP95" s="280" t="str">
        <f ca="1">IF(エラー符号表!GO94=1,CP$1-6&amp;"件目","")</f>
        <v/>
      </c>
      <c r="CQ95" s="280" t="str">
        <f ca="1">IF(エラー符号表!GP94=1,CQ$1-6&amp;"件目","")</f>
        <v/>
      </c>
      <c r="CR95" s="280" t="str">
        <f ca="1">IF(エラー符号表!GQ94=1,CR$1-6&amp;"件目","")</f>
        <v/>
      </c>
      <c r="CS95" s="280" t="str">
        <f ca="1">IF(エラー符号表!GR94=1,CS$1-6&amp;"件目","")</f>
        <v/>
      </c>
      <c r="CT95" s="280" t="str">
        <f ca="1">IF(エラー符号表!GS94=1,CT$1-6&amp;"件目","")</f>
        <v/>
      </c>
      <c r="CU95" s="280" t="str">
        <f ca="1">IF(エラー符号表!GT94=1,CU$1-6&amp;"件目","")</f>
        <v/>
      </c>
      <c r="CV95" s="280" t="str">
        <f ca="1">IF(エラー符号表!GU94=1,CV$1-6&amp;"件目","")</f>
        <v/>
      </c>
      <c r="CW95" s="280" t="str">
        <f ca="1">IF(エラー符号表!GV94=1,CW$1-6&amp;"件目","")</f>
        <v/>
      </c>
      <c r="CX95" s="280" t="str">
        <f ca="1">IF(エラー符号表!GW94=1,CX$1-6&amp;"件目","")</f>
        <v/>
      </c>
      <c r="CY95" s="280" t="str">
        <f ca="1">IF(エラー符号表!GX94=1,CY$1-6&amp;"件目","")</f>
        <v/>
      </c>
      <c r="CZ95" s="280" t="str">
        <f ca="1">IF(エラー符号表!GY94=1,CZ$1-6&amp;"件目","")</f>
        <v/>
      </c>
      <c r="DA95" s="280" t="str">
        <f ca="1">IF(エラー符号表!GZ94=1,DA$1-6&amp;"件目","")</f>
        <v/>
      </c>
      <c r="DB95" s="280" t="str">
        <f ca="1">IF(エラー符号表!HA94=1,DB$1-6&amp;"件目","")</f>
        <v/>
      </c>
      <c r="DC95" s="280" t="str">
        <f ca="1">IF(エラー符号表!HB94=1,DC$1-6&amp;"件目","")</f>
        <v/>
      </c>
      <c r="DD95" s="280" t="str">
        <f ca="1">IF(エラー符号表!HC94=1,DD$1-6&amp;"件目","")</f>
        <v/>
      </c>
      <c r="DE95" s="280" t="str">
        <f ca="1">IF(エラー符号表!HD94=1,DE$1-6&amp;"件目","")</f>
        <v/>
      </c>
      <c r="DF95" s="280" t="str">
        <f ca="1">IF(エラー符号表!HE94=1,DF$1-6&amp;"件目","")</f>
        <v/>
      </c>
      <c r="DG95" s="280" t="str">
        <f ca="1">IF(エラー符号表!HF94=1,DG$1-6&amp;"件目","")</f>
        <v/>
      </c>
      <c r="DH95" s="280" t="str">
        <f ca="1">IF(エラー符号表!HG94=1,DH$1-6&amp;"件目","")</f>
        <v/>
      </c>
      <c r="DI95" s="280" t="str">
        <f ca="1">IF(エラー符号表!HH94=1,DI$1-6&amp;"件目","")</f>
        <v/>
      </c>
      <c r="DJ95" s="280" t="str">
        <f ca="1">IF(エラー符号表!HI94=1,DJ$1-6&amp;"件目","")</f>
        <v/>
      </c>
      <c r="DK95" s="280" t="str">
        <f ca="1">IF(エラー符号表!HJ94=1,DK$1-6&amp;"件目","")</f>
        <v/>
      </c>
      <c r="DL95" s="280" t="str">
        <f ca="1">IF(エラー符号表!HK94=1,DL$1-6&amp;"件目","")</f>
        <v/>
      </c>
      <c r="DM95" s="280" t="str">
        <f ca="1">IF(エラー符号表!HL94=1,DM$1-6&amp;"件目","")</f>
        <v/>
      </c>
    </row>
    <row r="96" spans="1:117" ht="39" x14ac:dyDescent="0.2">
      <c r="A96" s="280">
        <f ca="1">IF(SUM(エラー符号表!DQ95:HL95)&gt;=1,1,0)</f>
        <v>0</v>
      </c>
      <c r="B96" s="80" t="s">
        <v>2574</v>
      </c>
      <c r="D96" s="281" t="str">
        <f ca="1">K96&amp;CHAR(10)&amp;エラー符号表!D95</f>
        <v>の工事で、
調査項目⑤受注額が数値以外でご回答されておりますので、
数値でのご回答をお願いいたします。</v>
      </c>
      <c r="E96" s="80">
        <v>98</v>
      </c>
      <c r="K96" s="80" t="str">
        <f t="shared" ca="1" si="1"/>
        <v>の工事で、</v>
      </c>
      <c r="Q96" s="258"/>
      <c r="R96" s="280" t="str">
        <f ca="1">IF(エラー符号表!DQ95=1,R$1-6&amp;"件目","")</f>
        <v/>
      </c>
      <c r="S96" s="280" t="str">
        <f ca="1">IF(エラー符号表!DR95=1,S$1-6&amp;"件目","")</f>
        <v/>
      </c>
      <c r="T96" s="280" t="str">
        <f ca="1">IF(エラー符号表!DS95=1,T$1-6&amp;"件目","")</f>
        <v/>
      </c>
      <c r="U96" s="280" t="str">
        <f ca="1">IF(エラー符号表!DT95=1,U$1-6&amp;"件目","")</f>
        <v/>
      </c>
      <c r="V96" s="280" t="str">
        <f ca="1">IF(エラー符号表!DU95=1,V$1-6&amp;"件目","")</f>
        <v/>
      </c>
      <c r="W96" s="280" t="str">
        <f ca="1">IF(エラー符号表!DV95=1,W$1-6&amp;"件目","")</f>
        <v/>
      </c>
      <c r="X96" s="280" t="str">
        <f ca="1">IF(エラー符号表!DW95=1,X$1-6&amp;"件目","")</f>
        <v/>
      </c>
      <c r="Y96" s="280" t="str">
        <f ca="1">IF(エラー符号表!DX95=1,Y$1-6&amp;"件目","")</f>
        <v/>
      </c>
      <c r="Z96" s="280" t="str">
        <f ca="1">IF(エラー符号表!DY95=1,Z$1-6&amp;"件目","")</f>
        <v/>
      </c>
      <c r="AA96" s="280" t="str">
        <f ca="1">IF(エラー符号表!DZ95=1,AA$1-6&amp;"件目","")</f>
        <v/>
      </c>
      <c r="AB96" s="280" t="str">
        <f ca="1">IF(エラー符号表!EA95=1,AB$1-6&amp;"件目","")</f>
        <v/>
      </c>
      <c r="AC96" s="280" t="str">
        <f ca="1">IF(エラー符号表!EB95=1,AC$1-6&amp;"件目","")</f>
        <v/>
      </c>
      <c r="AD96" s="280" t="str">
        <f ca="1">IF(エラー符号表!EC95=1,AD$1-6&amp;"件目","")</f>
        <v/>
      </c>
      <c r="AE96" s="280" t="str">
        <f ca="1">IF(エラー符号表!ED95=1,AE$1-6&amp;"件目","")</f>
        <v/>
      </c>
      <c r="AF96" s="280" t="str">
        <f ca="1">IF(エラー符号表!EE95=1,AF$1-6&amp;"件目","")</f>
        <v/>
      </c>
      <c r="AG96" s="280" t="str">
        <f ca="1">IF(エラー符号表!EF95=1,AG$1-6&amp;"件目","")</f>
        <v/>
      </c>
      <c r="AH96" s="280" t="str">
        <f ca="1">IF(エラー符号表!EG95=1,AH$1-6&amp;"件目","")</f>
        <v/>
      </c>
      <c r="AI96" s="280" t="str">
        <f ca="1">IF(エラー符号表!EH95=1,AI$1-6&amp;"件目","")</f>
        <v/>
      </c>
      <c r="AJ96" s="280" t="str">
        <f ca="1">IF(エラー符号表!EI95=1,AJ$1-6&amp;"件目","")</f>
        <v/>
      </c>
      <c r="AK96" s="280" t="str">
        <f ca="1">IF(エラー符号表!EJ95=1,AK$1-6&amp;"件目","")</f>
        <v/>
      </c>
      <c r="AL96" s="280" t="str">
        <f ca="1">IF(エラー符号表!EK95=1,AL$1-6&amp;"件目","")</f>
        <v/>
      </c>
      <c r="AM96" s="280" t="str">
        <f ca="1">IF(エラー符号表!EL95=1,AM$1-6&amp;"件目","")</f>
        <v/>
      </c>
      <c r="AN96" s="280" t="str">
        <f ca="1">IF(エラー符号表!EM95=1,AN$1-6&amp;"件目","")</f>
        <v/>
      </c>
      <c r="AO96" s="280" t="str">
        <f ca="1">IF(エラー符号表!EN95=1,AO$1-6&amp;"件目","")</f>
        <v/>
      </c>
      <c r="AP96" s="280" t="str">
        <f ca="1">IF(エラー符号表!EO95=1,AP$1-6&amp;"件目","")</f>
        <v/>
      </c>
      <c r="AQ96" s="280" t="str">
        <f ca="1">IF(エラー符号表!EP95=1,AQ$1-6&amp;"件目","")</f>
        <v/>
      </c>
      <c r="AR96" s="280" t="str">
        <f ca="1">IF(エラー符号表!EQ95=1,AR$1-6&amp;"件目","")</f>
        <v/>
      </c>
      <c r="AS96" s="280" t="str">
        <f ca="1">IF(エラー符号表!ER95=1,AS$1-6&amp;"件目","")</f>
        <v/>
      </c>
      <c r="AT96" s="280" t="str">
        <f ca="1">IF(エラー符号表!ES95=1,AT$1-6&amp;"件目","")</f>
        <v/>
      </c>
      <c r="AU96" s="280" t="str">
        <f ca="1">IF(エラー符号表!ET95=1,AU$1-6&amp;"件目","")</f>
        <v/>
      </c>
      <c r="AV96" s="280" t="str">
        <f ca="1">IF(エラー符号表!EU95=1,AV$1-6&amp;"件目","")</f>
        <v/>
      </c>
      <c r="AW96" s="280" t="str">
        <f ca="1">IF(エラー符号表!EV95=1,AW$1-6&amp;"件目","")</f>
        <v/>
      </c>
      <c r="AX96" s="280" t="str">
        <f ca="1">IF(エラー符号表!EW95=1,AX$1-6&amp;"件目","")</f>
        <v/>
      </c>
      <c r="AY96" s="280" t="str">
        <f ca="1">IF(エラー符号表!EX95=1,AY$1-6&amp;"件目","")</f>
        <v/>
      </c>
      <c r="AZ96" s="280" t="str">
        <f ca="1">IF(エラー符号表!EY95=1,AZ$1-6&amp;"件目","")</f>
        <v/>
      </c>
      <c r="BA96" s="280" t="str">
        <f ca="1">IF(エラー符号表!EZ95=1,BA$1-6&amp;"件目","")</f>
        <v/>
      </c>
      <c r="BB96" s="280" t="str">
        <f ca="1">IF(エラー符号表!FA95=1,BB$1-6&amp;"件目","")</f>
        <v/>
      </c>
      <c r="BC96" s="280" t="str">
        <f ca="1">IF(エラー符号表!FB95=1,BC$1-6&amp;"件目","")</f>
        <v/>
      </c>
      <c r="BD96" s="280" t="str">
        <f ca="1">IF(エラー符号表!FC95=1,BD$1-6&amp;"件目","")</f>
        <v/>
      </c>
      <c r="BE96" s="280" t="str">
        <f ca="1">IF(エラー符号表!FD95=1,BE$1-6&amp;"件目","")</f>
        <v/>
      </c>
      <c r="BF96" s="280" t="str">
        <f ca="1">IF(エラー符号表!FE95=1,BF$1-6&amp;"件目","")</f>
        <v/>
      </c>
      <c r="BG96" s="280" t="str">
        <f ca="1">IF(エラー符号表!FF95=1,BG$1-6&amp;"件目","")</f>
        <v/>
      </c>
      <c r="BH96" s="280" t="str">
        <f ca="1">IF(エラー符号表!FG95=1,BH$1-6&amp;"件目","")</f>
        <v/>
      </c>
      <c r="BI96" s="280" t="str">
        <f ca="1">IF(エラー符号表!FH95=1,BI$1-6&amp;"件目","")</f>
        <v/>
      </c>
      <c r="BJ96" s="280" t="str">
        <f ca="1">IF(エラー符号表!FI95=1,BJ$1-6&amp;"件目","")</f>
        <v/>
      </c>
      <c r="BK96" s="280" t="str">
        <f ca="1">IF(エラー符号表!FJ95=1,BK$1-6&amp;"件目","")</f>
        <v/>
      </c>
      <c r="BL96" s="280" t="str">
        <f ca="1">IF(エラー符号表!FK95=1,BL$1-6&amp;"件目","")</f>
        <v/>
      </c>
      <c r="BM96" s="280" t="str">
        <f ca="1">IF(エラー符号表!FL95=1,BM$1-6&amp;"件目","")</f>
        <v/>
      </c>
      <c r="BN96" s="280" t="str">
        <f ca="1">IF(エラー符号表!FM95=1,BN$1-6&amp;"件目","")</f>
        <v/>
      </c>
      <c r="BO96" s="280" t="str">
        <f ca="1">IF(エラー符号表!FN95=1,BO$1-6&amp;"件目","")</f>
        <v/>
      </c>
      <c r="BP96" s="280" t="str">
        <f ca="1">IF(エラー符号表!FO95=1,BP$1-6&amp;"件目","")</f>
        <v/>
      </c>
      <c r="BQ96" s="280" t="str">
        <f ca="1">IF(エラー符号表!FP95=1,BQ$1-6&amp;"件目","")</f>
        <v/>
      </c>
      <c r="BR96" s="280" t="str">
        <f ca="1">IF(エラー符号表!FQ95=1,BR$1-6&amp;"件目","")</f>
        <v/>
      </c>
      <c r="BS96" s="280" t="str">
        <f ca="1">IF(エラー符号表!FR95=1,BS$1-6&amp;"件目","")</f>
        <v/>
      </c>
      <c r="BT96" s="280" t="str">
        <f ca="1">IF(エラー符号表!FS95=1,BT$1-6&amp;"件目","")</f>
        <v/>
      </c>
      <c r="BU96" s="280" t="str">
        <f ca="1">IF(エラー符号表!FT95=1,BU$1-6&amp;"件目","")</f>
        <v/>
      </c>
      <c r="BV96" s="280" t="str">
        <f ca="1">IF(エラー符号表!FU95=1,BV$1-6&amp;"件目","")</f>
        <v/>
      </c>
      <c r="BW96" s="280" t="str">
        <f ca="1">IF(エラー符号表!FV95=1,BW$1-6&amp;"件目","")</f>
        <v/>
      </c>
      <c r="BX96" s="280" t="str">
        <f ca="1">IF(エラー符号表!FW95=1,BX$1-6&amp;"件目","")</f>
        <v/>
      </c>
      <c r="BY96" s="280" t="str">
        <f ca="1">IF(エラー符号表!FX95=1,BY$1-6&amp;"件目","")</f>
        <v/>
      </c>
      <c r="BZ96" s="280" t="str">
        <f ca="1">IF(エラー符号表!FY95=1,BZ$1-6&amp;"件目","")</f>
        <v/>
      </c>
      <c r="CA96" s="280" t="str">
        <f ca="1">IF(エラー符号表!FZ95=1,CA$1-6&amp;"件目","")</f>
        <v/>
      </c>
      <c r="CB96" s="280" t="str">
        <f ca="1">IF(エラー符号表!GA95=1,CB$1-6&amp;"件目","")</f>
        <v/>
      </c>
      <c r="CC96" s="280" t="str">
        <f ca="1">IF(エラー符号表!GB95=1,CC$1-6&amp;"件目","")</f>
        <v/>
      </c>
      <c r="CD96" s="280" t="str">
        <f ca="1">IF(エラー符号表!GC95=1,CD$1-6&amp;"件目","")</f>
        <v/>
      </c>
      <c r="CE96" s="280" t="str">
        <f ca="1">IF(エラー符号表!GD95=1,CE$1-6&amp;"件目","")</f>
        <v/>
      </c>
      <c r="CF96" s="280" t="str">
        <f ca="1">IF(エラー符号表!GE95=1,CF$1-6&amp;"件目","")</f>
        <v/>
      </c>
      <c r="CG96" s="280" t="str">
        <f ca="1">IF(エラー符号表!GF95=1,CG$1-6&amp;"件目","")</f>
        <v/>
      </c>
      <c r="CH96" s="280" t="str">
        <f ca="1">IF(エラー符号表!GG95=1,CH$1-6&amp;"件目","")</f>
        <v/>
      </c>
      <c r="CI96" s="280" t="str">
        <f ca="1">IF(エラー符号表!GH95=1,CI$1-6&amp;"件目","")</f>
        <v/>
      </c>
      <c r="CJ96" s="280" t="str">
        <f ca="1">IF(エラー符号表!GI95=1,CJ$1-6&amp;"件目","")</f>
        <v/>
      </c>
      <c r="CK96" s="280" t="str">
        <f ca="1">IF(エラー符号表!GJ95=1,CK$1-6&amp;"件目","")</f>
        <v/>
      </c>
      <c r="CL96" s="280" t="str">
        <f ca="1">IF(エラー符号表!GK95=1,CL$1-6&amp;"件目","")</f>
        <v/>
      </c>
      <c r="CM96" s="280" t="str">
        <f ca="1">IF(エラー符号表!GL95=1,CM$1-6&amp;"件目","")</f>
        <v/>
      </c>
      <c r="CN96" s="280" t="str">
        <f ca="1">IF(エラー符号表!GM95=1,CN$1-6&amp;"件目","")</f>
        <v/>
      </c>
      <c r="CO96" s="280" t="str">
        <f ca="1">IF(エラー符号表!GN95=1,CO$1-6&amp;"件目","")</f>
        <v/>
      </c>
      <c r="CP96" s="280" t="str">
        <f ca="1">IF(エラー符号表!GO95=1,CP$1-6&amp;"件目","")</f>
        <v/>
      </c>
      <c r="CQ96" s="280" t="str">
        <f ca="1">IF(エラー符号表!GP95=1,CQ$1-6&amp;"件目","")</f>
        <v/>
      </c>
      <c r="CR96" s="280" t="str">
        <f ca="1">IF(エラー符号表!GQ95=1,CR$1-6&amp;"件目","")</f>
        <v/>
      </c>
      <c r="CS96" s="280" t="str">
        <f ca="1">IF(エラー符号表!GR95=1,CS$1-6&amp;"件目","")</f>
        <v/>
      </c>
      <c r="CT96" s="280" t="str">
        <f ca="1">IF(エラー符号表!GS95=1,CT$1-6&amp;"件目","")</f>
        <v/>
      </c>
      <c r="CU96" s="280" t="str">
        <f ca="1">IF(エラー符号表!GT95=1,CU$1-6&amp;"件目","")</f>
        <v/>
      </c>
      <c r="CV96" s="280" t="str">
        <f ca="1">IF(エラー符号表!GU95=1,CV$1-6&amp;"件目","")</f>
        <v/>
      </c>
      <c r="CW96" s="280" t="str">
        <f ca="1">IF(エラー符号表!GV95=1,CW$1-6&amp;"件目","")</f>
        <v/>
      </c>
      <c r="CX96" s="280" t="str">
        <f ca="1">IF(エラー符号表!GW95=1,CX$1-6&amp;"件目","")</f>
        <v/>
      </c>
      <c r="CY96" s="280" t="str">
        <f ca="1">IF(エラー符号表!GX95=1,CY$1-6&amp;"件目","")</f>
        <v/>
      </c>
      <c r="CZ96" s="280" t="str">
        <f ca="1">IF(エラー符号表!GY95=1,CZ$1-6&amp;"件目","")</f>
        <v/>
      </c>
      <c r="DA96" s="280" t="str">
        <f ca="1">IF(エラー符号表!GZ95=1,DA$1-6&amp;"件目","")</f>
        <v/>
      </c>
      <c r="DB96" s="280" t="str">
        <f ca="1">IF(エラー符号表!HA95=1,DB$1-6&amp;"件目","")</f>
        <v/>
      </c>
      <c r="DC96" s="280" t="str">
        <f ca="1">IF(エラー符号表!HB95=1,DC$1-6&amp;"件目","")</f>
        <v/>
      </c>
      <c r="DD96" s="280" t="str">
        <f ca="1">IF(エラー符号表!HC95=1,DD$1-6&amp;"件目","")</f>
        <v/>
      </c>
      <c r="DE96" s="280" t="str">
        <f ca="1">IF(エラー符号表!HD95=1,DE$1-6&amp;"件目","")</f>
        <v/>
      </c>
      <c r="DF96" s="280" t="str">
        <f ca="1">IF(エラー符号表!HE95=1,DF$1-6&amp;"件目","")</f>
        <v/>
      </c>
      <c r="DG96" s="280" t="str">
        <f ca="1">IF(エラー符号表!HF95=1,DG$1-6&amp;"件目","")</f>
        <v/>
      </c>
      <c r="DH96" s="280" t="str">
        <f ca="1">IF(エラー符号表!HG95=1,DH$1-6&amp;"件目","")</f>
        <v/>
      </c>
      <c r="DI96" s="280" t="str">
        <f ca="1">IF(エラー符号表!HH95=1,DI$1-6&amp;"件目","")</f>
        <v/>
      </c>
      <c r="DJ96" s="280" t="str">
        <f ca="1">IF(エラー符号表!HI95=1,DJ$1-6&amp;"件目","")</f>
        <v/>
      </c>
      <c r="DK96" s="280" t="str">
        <f ca="1">IF(エラー符号表!HJ95=1,DK$1-6&amp;"件目","")</f>
        <v/>
      </c>
      <c r="DL96" s="280" t="str">
        <f ca="1">IF(エラー符号表!HK95=1,DL$1-6&amp;"件目","")</f>
        <v/>
      </c>
      <c r="DM96" s="280" t="str">
        <f ca="1">IF(エラー符号表!HL95=1,DM$1-6&amp;"件目","")</f>
        <v/>
      </c>
    </row>
    <row r="97" spans="1:117" ht="104" x14ac:dyDescent="0.2">
      <c r="A97" s="280">
        <f ca="1">IF(SUM(エラー符号表!DQ96:HL96)&gt;=1,1,0)</f>
        <v>0</v>
      </c>
      <c r="B97" s="80" t="s">
        <v>2574</v>
      </c>
      <c r="D97" s="281" t="str">
        <f ca="1">K97&amp;CHAR(10)&amp;エラー符号表!D96</f>
        <v>の工事で、
調査項目⑤受注額が2000万円未満となっております。
桁間違いでない場合は住宅２のシートへ記載していただくようお願いいたします。
住宅２のシートの記載が埋まっている場合は、
住宅３のシートから外していただくのみで問題ございません。
併せて、住宅１のシートの計上にもお間違いがないかご確認をお願いいたします。</v>
      </c>
      <c r="E97" s="80">
        <v>99</v>
      </c>
      <c r="K97" s="80" t="str">
        <f t="shared" ca="1" si="1"/>
        <v>の工事で、</v>
      </c>
      <c r="Q97" s="258"/>
      <c r="R97" s="280" t="str">
        <f ca="1">IF(エラー符号表!DQ96=1,R$1-6&amp;"件目","")</f>
        <v/>
      </c>
      <c r="S97" s="280" t="str">
        <f ca="1">IF(エラー符号表!DR96=1,S$1-6&amp;"件目","")</f>
        <v/>
      </c>
      <c r="T97" s="280" t="str">
        <f ca="1">IF(エラー符号表!DS96=1,T$1-6&amp;"件目","")</f>
        <v/>
      </c>
      <c r="U97" s="280" t="str">
        <f ca="1">IF(エラー符号表!DT96=1,U$1-6&amp;"件目","")</f>
        <v/>
      </c>
      <c r="V97" s="280" t="str">
        <f ca="1">IF(エラー符号表!DU96=1,V$1-6&amp;"件目","")</f>
        <v/>
      </c>
      <c r="W97" s="280" t="str">
        <f ca="1">IF(エラー符号表!DV96=1,W$1-6&amp;"件目","")</f>
        <v/>
      </c>
      <c r="X97" s="280" t="str">
        <f ca="1">IF(エラー符号表!DW96=1,X$1-6&amp;"件目","")</f>
        <v/>
      </c>
      <c r="Y97" s="280" t="str">
        <f ca="1">IF(エラー符号表!DX96=1,Y$1-6&amp;"件目","")</f>
        <v/>
      </c>
      <c r="Z97" s="280" t="str">
        <f ca="1">IF(エラー符号表!DY96=1,Z$1-6&amp;"件目","")</f>
        <v/>
      </c>
      <c r="AA97" s="280" t="str">
        <f ca="1">IF(エラー符号表!DZ96=1,AA$1-6&amp;"件目","")</f>
        <v/>
      </c>
      <c r="AB97" s="280" t="str">
        <f ca="1">IF(エラー符号表!EA96=1,AB$1-6&amp;"件目","")</f>
        <v/>
      </c>
      <c r="AC97" s="280" t="str">
        <f ca="1">IF(エラー符号表!EB96=1,AC$1-6&amp;"件目","")</f>
        <v/>
      </c>
      <c r="AD97" s="280" t="str">
        <f ca="1">IF(エラー符号表!EC96=1,AD$1-6&amp;"件目","")</f>
        <v/>
      </c>
      <c r="AE97" s="280" t="str">
        <f ca="1">IF(エラー符号表!ED96=1,AE$1-6&amp;"件目","")</f>
        <v/>
      </c>
      <c r="AF97" s="280" t="str">
        <f ca="1">IF(エラー符号表!EE96=1,AF$1-6&amp;"件目","")</f>
        <v/>
      </c>
      <c r="AG97" s="280" t="str">
        <f ca="1">IF(エラー符号表!EF96=1,AG$1-6&amp;"件目","")</f>
        <v/>
      </c>
      <c r="AH97" s="280" t="str">
        <f ca="1">IF(エラー符号表!EG96=1,AH$1-6&amp;"件目","")</f>
        <v/>
      </c>
      <c r="AI97" s="280" t="str">
        <f ca="1">IF(エラー符号表!EH96=1,AI$1-6&amp;"件目","")</f>
        <v/>
      </c>
      <c r="AJ97" s="280" t="str">
        <f ca="1">IF(エラー符号表!EI96=1,AJ$1-6&amp;"件目","")</f>
        <v/>
      </c>
      <c r="AK97" s="280" t="str">
        <f ca="1">IF(エラー符号表!EJ96=1,AK$1-6&amp;"件目","")</f>
        <v/>
      </c>
      <c r="AL97" s="280" t="str">
        <f ca="1">IF(エラー符号表!EK96=1,AL$1-6&amp;"件目","")</f>
        <v/>
      </c>
      <c r="AM97" s="280" t="str">
        <f ca="1">IF(エラー符号表!EL96=1,AM$1-6&amp;"件目","")</f>
        <v/>
      </c>
      <c r="AN97" s="280" t="str">
        <f ca="1">IF(エラー符号表!EM96=1,AN$1-6&amp;"件目","")</f>
        <v/>
      </c>
      <c r="AO97" s="280" t="str">
        <f ca="1">IF(エラー符号表!EN96=1,AO$1-6&amp;"件目","")</f>
        <v/>
      </c>
      <c r="AP97" s="280" t="str">
        <f ca="1">IF(エラー符号表!EO96=1,AP$1-6&amp;"件目","")</f>
        <v/>
      </c>
      <c r="AQ97" s="280" t="str">
        <f ca="1">IF(エラー符号表!EP96=1,AQ$1-6&amp;"件目","")</f>
        <v/>
      </c>
      <c r="AR97" s="280" t="str">
        <f ca="1">IF(エラー符号表!EQ96=1,AR$1-6&amp;"件目","")</f>
        <v/>
      </c>
      <c r="AS97" s="280" t="str">
        <f ca="1">IF(エラー符号表!ER96=1,AS$1-6&amp;"件目","")</f>
        <v/>
      </c>
      <c r="AT97" s="280" t="str">
        <f ca="1">IF(エラー符号表!ES96=1,AT$1-6&amp;"件目","")</f>
        <v/>
      </c>
      <c r="AU97" s="280" t="str">
        <f ca="1">IF(エラー符号表!ET96=1,AU$1-6&amp;"件目","")</f>
        <v/>
      </c>
      <c r="AV97" s="280" t="str">
        <f ca="1">IF(エラー符号表!EU96=1,AV$1-6&amp;"件目","")</f>
        <v/>
      </c>
      <c r="AW97" s="280" t="str">
        <f ca="1">IF(エラー符号表!EV96=1,AW$1-6&amp;"件目","")</f>
        <v/>
      </c>
      <c r="AX97" s="280" t="str">
        <f ca="1">IF(エラー符号表!EW96=1,AX$1-6&amp;"件目","")</f>
        <v/>
      </c>
      <c r="AY97" s="280" t="str">
        <f ca="1">IF(エラー符号表!EX96=1,AY$1-6&amp;"件目","")</f>
        <v/>
      </c>
      <c r="AZ97" s="280" t="str">
        <f ca="1">IF(エラー符号表!EY96=1,AZ$1-6&amp;"件目","")</f>
        <v/>
      </c>
      <c r="BA97" s="280" t="str">
        <f ca="1">IF(エラー符号表!EZ96=1,BA$1-6&amp;"件目","")</f>
        <v/>
      </c>
      <c r="BB97" s="280" t="str">
        <f ca="1">IF(エラー符号表!FA96=1,BB$1-6&amp;"件目","")</f>
        <v/>
      </c>
      <c r="BC97" s="280" t="str">
        <f ca="1">IF(エラー符号表!FB96=1,BC$1-6&amp;"件目","")</f>
        <v/>
      </c>
      <c r="BD97" s="280" t="str">
        <f ca="1">IF(エラー符号表!FC96=1,BD$1-6&amp;"件目","")</f>
        <v/>
      </c>
      <c r="BE97" s="280" t="str">
        <f ca="1">IF(エラー符号表!FD96=1,BE$1-6&amp;"件目","")</f>
        <v/>
      </c>
      <c r="BF97" s="280" t="str">
        <f ca="1">IF(エラー符号表!FE96=1,BF$1-6&amp;"件目","")</f>
        <v/>
      </c>
      <c r="BG97" s="280" t="str">
        <f ca="1">IF(エラー符号表!FF96=1,BG$1-6&amp;"件目","")</f>
        <v/>
      </c>
      <c r="BH97" s="280" t="str">
        <f ca="1">IF(エラー符号表!FG96=1,BH$1-6&amp;"件目","")</f>
        <v/>
      </c>
      <c r="BI97" s="280" t="str">
        <f ca="1">IF(エラー符号表!FH96=1,BI$1-6&amp;"件目","")</f>
        <v/>
      </c>
      <c r="BJ97" s="280" t="str">
        <f ca="1">IF(エラー符号表!FI96=1,BJ$1-6&amp;"件目","")</f>
        <v/>
      </c>
      <c r="BK97" s="280" t="str">
        <f ca="1">IF(エラー符号表!FJ96=1,BK$1-6&amp;"件目","")</f>
        <v/>
      </c>
      <c r="BL97" s="280" t="str">
        <f ca="1">IF(エラー符号表!FK96=1,BL$1-6&amp;"件目","")</f>
        <v/>
      </c>
      <c r="BM97" s="280" t="str">
        <f ca="1">IF(エラー符号表!FL96=1,BM$1-6&amp;"件目","")</f>
        <v/>
      </c>
      <c r="BN97" s="280" t="str">
        <f ca="1">IF(エラー符号表!FM96=1,BN$1-6&amp;"件目","")</f>
        <v/>
      </c>
      <c r="BO97" s="280" t="str">
        <f ca="1">IF(エラー符号表!FN96=1,BO$1-6&amp;"件目","")</f>
        <v/>
      </c>
      <c r="BP97" s="280" t="str">
        <f ca="1">IF(エラー符号表!FO96=1,BP$1-6&amp;"件目","")</f>
        <v/>
      </c>
      <c r="BQ97" s="280" t="str">
        <f ca="1">IF(エラー符号表!FP96=1,BQ$1-6&amp;"件目","")</f>
        <v/>
      </c>
      <c r="BR97" s="280" t="str">
        <f ca="1">IF(エラー符号表!FQ96=1,BR$1-6&amp;"件目","")</f>
        <v/>
      </c>
      <c r="BS97" s="280" t="str">
        <f ca="1">IF(エラー符号表!FR96=1,BS$1-6&amp;"件目","")</f>
        <v/>
      </c>
      <c r="BT97" s="280" t="str">
        <f ca="1">IF(エラー符号表!FS96=1,BT$1-6&amp;"件目","")</f>
        <v/>
      </c>
      <c r="BU97" s="280" t="str">
        <f ca="1">IF(エラー符号表!FT96=1,BU$1-6&amp;"件目","")</f>
        <v/>
      </c>
      <c r="BV97" s="280" t="str">
        <f ca="1">IF(エラー符号表!FU96=1,BV$1-6&amp;"件目","")</f>
        <v/>
      </c>
      <c r="BW97" s="280" t="str">
        <f ca="1">IF(エラー符号表!FV96=1,BW$1-6&amp;"件目","")</f>
        <v/>
      </c>
      <c r="BX97" s="280" t="str">
        <f ca="1">IF(エラー符号表!FW96=1,BX$1-6&amp;"件目","")</f>
        <v/>
      </c>
      <c r="BY97" s="280" t="str">
        <f ca="1">IF(エラー符号表!FX96=1,BY$1-6&amp;"件目","")</f>
        <v/>
      </c>
      <c r="BZ97" s="280" t="str">
        <f ca="1">IF(エラー符号表!FY96=1,BZ$1-6&amp;"件目","")</f>
        <v/>
      </c>
      <c r="CA97" s="280" t="str">
        <f ca="1">IF(エラー符号表!FZ96=1,CA$1-6&amp;"件目","")</f>
        <v/>
      </c>
      <c r="CB97" s="280" t="str">
        <f ca="1">IF(エラー符号表!GA96=1,CB$1-6&amp;"件目","")</f>
        <v/>
      </c>
      <c r="CC97" s="280" t="str">
        <f ca="1">IF(エラー符号表!GB96=1,CC$1-6&amp;"件目","")</f>
        <v/>
      </c>
      <c r="CD97" s="280" t="str">
        <f ca="1">IF(エラー符号表!GC96=1,CD$1-6&amp;"件目","")</f>
        <v/>
      </c>
      <c r="CE97" s="280" t="str">
        <f ca="1">IF(エラー符号表!GD96=1,CE$1-6&amp;"件目","")</f>
        <v/>
      </c>
      <c r="CF97" s="280" t="str">
        <f ca="1">IF(エラー符号表!GE96=1,CF$1-6&amp;"件目","")</f>
        <v/>
      </c>
      <c r="CG97" s="280" t="str">
        <f ca="1">IF(エラー符号表!GF96=1,CG$1-6&amp;"件目","")</f>
        <v/>
      </c>
      <c r="CH97" s="280" t="str">
        <f ca="1">IF(エラー符号表!GG96=1,CH$1-6&amp;"件目","")</f>
        <v/>
      </c>
      <c r="CI97" s="280" t="str">
        <f ca="1">IF(エラー符号表!GH96=1,CI$1-6&amp;"件目","")</f>
        <v/>
      </c>
      <c r="CJ97" s="280" t="str">
        <f ca="1">IF(エラー符号表!GI96=1,CJ$1-6&amp;"件目","")</f>
        <v/>
      </c>
      <c r="CK97" s="280" t="str">
        <f ca="1">IF(エラー符号表!GJ96=1,CK$1-6&amp;"件目","")</f>
        <v/>
      </c>
      <c r="CL97" s="280" t="str">
        <f ca="1">IF(エラー符号表!GK96=1,CL$1-6&amp;"件目","")</f>
        <v/>
      </c>
      <c r="CM97" s="280" t="str">
        <f ca="1">IF(エラー符号表!GL96=1,CM$1-6&amp;"件目","")</f>
        <v/>
      </c>
      <c r="CN97" s="280" t="str">
        <f ca="1">IF(エラー符号表!GM96=1,CN$1-6&amp;"件目","")</f>
        <v/>
      </c>
      <c r="CO97" s="280" t="str">
        <f ca="1">IF(エラー符号表!GN96=1,CO$1-6&amp;"件目","")</f>
        <v/>
      </c>
      <c r="CP97" s="280" t="str">
        <f ca="1">IF(エラー符号表!GO96=1,CP$1-6&amp;"件目","")</f>
        <v/>
      </c>
      <c r="CQ97" s="280" t="str">
        <f ca="1">IF(エラー符号表!GP96=1,CQ$1-6&amp;"件目","")</f>
        <v/>
      </c>
      <c r="CR97" s="280" t="str">
        <f ca="1">IF(エラー符号表!GQ96=1,CR$1-6&amp;"件目","")</f>
        <v/>
      </c>
      <c r="CS97" s="280" t="str">
        <f ca="1">IF(エラー符号表!GR96=1,CS$1-6&amp;"件目","")</f>
        <v/>
      </c>
      <c r="CT97" s="280" t="str">
        <f ca="1">IF(エラー符号表!GS96=1,CT$1-6&amp;"件目","")</f>
        <v/>
      </c>
      <c r="CU97" s="280" t="str">
        <f ca="1">IF(エラー符号表!GT96=1,CU$1-6&amp;"件目","")</f>
        <v/>
      </c>
      <c r="CV97" s="280" t="str">
        <f ca="1">IF(エラー符号表!GU96=1,CV$1-6&amp;"件目","")</f>
        <v/>
      </c>
      <c r="CW97" s="280" t="str">
        <f ca="1">IF(エラー符号表!GV96=1,CW$1-6&amp;"件目","")</f>
        <v/>
      </c>
      <c r="CX97" s="280" t="str">
        <f ca="1">IF(エラー符号表!GW96=1,CX$1-6&amp;"件目","")</f>
        <v/>
      </c>
      <c r="CY97" s="280" t="str">
        <f ca="1">IF(エラー符号表!GX96=1,CY$1-6&amp;"件目","")</f>
        <v/>
      </c>
      <c r="CZ97" s="280" t="str">
        <f ca="1">IF(エラー符号表!GY96=1,CZ$1-6&amp;"件目","")</f>
        <v/>
      </c>
      <c r="DA97" s="280" t="str">
        <f ca="1">IF(エラー符号表!GZ96=1,DA$1-6&amp;"件目","")</f>
        <v/>
      </c>
      <c r="DB97" s="280" t="str">
        <f ca="1">IF(エラー符号表!HA96=1,DB$1-6&amp;"件目","")</f>
        <v/>
      </c>
      <c r="DC97" s="280" t="str">
        <f ca="1">IF(エラー符号表!HB96=1,DC$1-6&amp;"件目","")</f>
        <v/>
      </c>
      <c r="DD97" s="280" t="str">
        <f ca="1">IF(エラー符号表!HC96=1,DD$1-6&amp;"件目","")</f>
        <v/>
      </c>
      <c r="DE97" s="280" t="str">
        <f ca="1">IF(エラー符号表!HD96=1,DE$1-6&amp;"件目","")</f>
        <v/>
      </c>
      <c r="DF97" s="280" t="str">
        <f ca="1">IF(エラー符号表!HE96=1,DF$1-6&amp;"件目","")</f>
        <v/>
      </c>
      <c r="DG97" s="280" t="str">
        <f ca="1">IF(エラー符号表!HF96=1,DG$1-6&amp;"件目","")</f>
        <v/>
      </c>
      <c r="DH97" s="280" t="str">
        <f ca="1">IF(エラー符号表!HG96=1,DH$1-6&amp;"件目","")</f>
        <v/>
      </c>
      <c r="DI97" s="280" t="str">
        <f ca="1">IF(エラー符号表!HH96=1,DI$1-6&amp;"件目","")</f>
        <v/>
      </c>
      <c r="DJ97" s="280" t="str">
        <f ca="1">IF(エラー符号表!HI96=1,DJ$1-6&amp;"件目","")</f>
        <v/>
      </c>
      <c r="DK97" s="280" t="str">
        <f ca="1">IF(エラー符号表!HJ96=1,DK$1-6&amp;"件目","")</f>
        <v/>
      </c>
      <c r="DL97" s="280" t="str">
        <f ca="1">IF(エラー符号表!HK96=1,DL$1-6&amp;"件目","")</f>
        <v/>
      </c>
      <c r="DM97" s="280" t="str">
        <f ca="1">IF(エラー符号表!HL96=1,DM$1-6&amp;"件目","")</f>
        <v/>
      </c>
    </row>
    <row r="98" spans="1:117" ht="39" x14ac:dyDescent="0.2">
      <c r="A98" s="280">
        <f ca="1">IF(SUM(エラー符号表!DQ97:HL97)&gt;=1,1,0)</f>
        <v>0</v>
      </c>
      <c r="B98" s="80" t="s">
        <v>2574</v>
      </c>
      <c r="D98" s="281" t="str">
        <f ca="1">K98&amp;CHAR(10)&amp;エラー符号表!D97</f>
        <v>の工事で、
調査項目⑥発注者が空欄になっておりますので、
ご回答をお願いいたします。</v>
      </c>
      <c r="E98" s="80">
        <v>100</v>
      </c>
      <c r="K98" s="80" t="str">
        <f t="shared" ca="1" si="1"/>
        <v>の工事で、</v>
      </c>
      <c r="Q98" s="258"/>
      <c r="R98" s="280" t="str">
        <f ca="1">IF(エラー符号表!DQ97=1,R$1-6&amp;"件目","")</f>
        <v/>
      </c>
      <c r="S98" s="280" t="str">
        <f ca="1">IF(エラー符号表!DR97=1,S$1-6&amp;"件目","")</f>
        <v/>
      </c>
      <c r="T98" s="280" t="str">
        <f ca="1">IF(エラー符号表!DS97=1,T$1-6&amp;"件目","")</f>
        <v/>
      </c>
      <c r="U98" s="280" t="str">
        <f ca="1">IF(エラー符号表!DT97=1,U$1-6&amp;"件目","")</f>
        <v/>
      </c>
      <c r="V98" s="280" t="str">
        <f ca="1">IF(エラー符号表!DU97=1,V$1-6&amp;"件目","")</f>
        <v/>
      </c>
      <c r="W98" s="280" t="str">
        <f ca="1">IF(エラー符号表!DV97=1,W$1-6&amp;"件目","")</f>
        <v/>
      </c>
      <c r="X98" s="280" t="str">
        <f ca="1">IF(エラー符号表!DW97=1,X$1-6&amp;"件目","")</f>
        <v/>
      </c>
      <c r="Y98" s="280" t="str">
        <f ca="1">IF(エラー符号表!DX97=1,Y$1-6&amp;"件目","")</f>
        <v/>
      </c>
      <c r="Z98" s="280" t="str">
        <f ca="1">IF(エラー符号表!DY97=1,Z$1-6&amp;"件目","")</f>
        <v/>
      </c>
      <c r="AA98" s="280" t="str">
        <f ca="1">IF(エラー符号表!DZ97=1,AA$1-6&amp;"件目","")</f>
        <v/>
      </c>
      <c r="AB98" s="280" t="str">
        <f ca="1">IF(エラー符号表!EA97=1,AB$1-6&amp;"件目","")</f>
        <v/>
      </c>
      <c r="AC98" s="280" t="str">
        <f ca="1">IF(エラー符号表!EB97=1,AC$1-6&amp;"件目","")</f>
        <v/>
      </c>
      <c r="AD98" s="280" t="str">
        <f ca="1">IF(エラー符号表!EC97=1,AD$1-6&amp;"件目","")</f>
        <v/>
      </c>
      <c r="AE98" s="280" t="str">
        <f ca="1">IF(エラー符号表!ED97=1,AE$1-6&amp;"件目","")</f>
        <v/>
      </c>
      <c r="AF98" s="280" t="str">
        <f ca="1">IF(エラー符号表!EE97=1,AF$1-6&amp;"件目","")</f>
        <v/>
      </c>
      <c r="AG98" s="280" t="str">
        <f ca="1">IF(エラー符号表!EF97=1,AG$1-6&amp;"件目","")</f>
        <v/>
      </c>
      <c r="AH98" s="280" t="str">
        <f ca="1">IF(エラー符号表!EG97=1,AH$1-6&amp;"件目","")</f>
        <v/>
      </c>
      <c r="AI98" s="280" t="str">
        <f ca="1">IF(エラー符号表!EH97=1,AI$1-6&amp;"件目","")</f>
        <v/>
      </c>
      <c r="AJ98" s="280" t="str">
        <f ca="1">IF(エラー符号表!EI97=1,AJ$1-6&amp;"件目","")</f>
        <v/>
      </c>
      <c r="AK98" s="280" t="str">
        <f ca="1">IF(エラー符号表!EJ97=1,AK$1-6&amp;"件目","")</f>
        <v/>
      </c>
      <c r="AL98" s="280" t="str">
        <f ca="1">IF(エラー符号表!EK97=1,AL$1-6&amp;"件目","")</f>
        <v/>
      </c>
      <c r="AM98" s="280" t="str">
        <f ca="1">IF(エラー符号表!EL97=1,AM$1-6&amp;"件目","")</f>
        <v/>
      </c>
      <c r="AN98" s="280" t="str">
        <f ca="1">IF(エラー符号表!EM97=1,AN$1-6&amp;"件目","")</f>
        <v/>
      </c>
      <c r="AO98" s="280" t="str">
        <f ca="1">IF(エラー符号表!EN97=1,AO$1-6&amp;"件目","")</f>
        <v/>
      </c>
      <c r="AP98" s="280" t="str">
        <f ca="1">IF(エラー符号表!EO97=1,AP$1-6&amp;"件目","")</f>
        <v/>
      </c>
      <c r="AQ98" s="280" t="str">
        <f ca="1">IF(エラー符号表!EP97=1,AQ$1-6&amp;"件目","")</f>
        <v/>
      </c>
      <c r="AR98" s="280" t="str">
        <f ca="1">IF(エラー符号表!EQ97=1,AR$1-6&amp;"件目","")</f>
        <v/>
      </c>
      <c r="AS98" s="280" t="str">
        <f ca="1">IF(エラー符号表!ER97=1,AS$1-6&amp;"件目","")</f>
        <v/>
      </c>
      <c r="AT98" s="280" t="str">
        <f ca="1">IF(エラー符号表!ES97=1,AT$1-6&amp;"件目","")</f>
        <v/>
      </c>
      <c r="AU98" s="280" t="str">
        <f ca="1">IF(エラー符号表!ET97=1,AU$1-6&amp;"件目","")</f>
        <v/>
      </c>
      <c r="AV98" s="280" t="str">
        <f ca="1">IF(エラー符号表!EU97=1,AV$1-6&amp;"件目","")</f>
        <v/>
      </c>
      <c r="AW98" s="280" t="str">
        <f ca="1">IF(エラー符号表!EV97=1,AW$1-6&amp;"件目","")</f>
        <v/>
      </c>
      <c r="AX98" s="280" t="str">
        <f ca="1">IF(エラー符号表!EW97=1,AX$1-6&amp;"件目","")</f>
        <v/>
      </c>
      <c r="AY98" s="280" t="str">
        <f ca="1">IF(エラー符号表!EX97=1,AY$1-6&amp;"件目","")</f>
        <v/>
      </c>
      <c r="AZ98" s="280" t="str">
        <f ca="1">IF(エラー符号表!EY97=1,AZ$1-6&amp;"件目","")</f>
        <v/>
      </c>
      <c r="BA98" s="280" t="str">
        <f ca="1">IF(エラー符号表!EZ97=1,BA$1-6&amp;"件目","")</f>
        <v/>
      </c>
      <c r="BB98" s="280" t="str">
        <f ca="1">IF(エラー符号表!FA97=1,BB$1-6&amp;"件目","")</f>
        <v/>
      </c>
      <c r="BC98" s="280" t="str">
        <f ca="1">IF(エラー符号表!FB97=1,BC$1-6&amp;"件目","")</f>
        <v/>
      </c>
      <c r="BD98" s="280" t="str">
        <f ca="1">IF(エラー符号表!FC97=1,BD$1-6&amp;"件目","")</f>
        <v/>
      </c>
      <c r="BE98" s="280" t="str">
        <f ca="1">IF(エラー符号表!FD97=1,BE$1-6&amp;"件目","")</f>
        <v/>
      </c>
      <c r="BF98" s="280" t="str">
        <f ca="1">IF(エラー符号表!FE97=1,BF$1-6&amp;"件目","")</f>
        <v/>
      </c>
      <c r="BG98" s="280" t="str">
        <f ca="1">IF(エラー符号表!FF97=1,BG$1-6&amp;"件目","")</f>
        <v/>
      </c>
      <c r="BH98" s="280" t="str">
        <f ca="1">IF(エラー符号表!FG97=1,BH$1-6&amp;"件目","")</f>
        <v/>
      </c>
      <c r="BI98" s="280" t="str">
        <f ca="1">IF(エラー符号表!FH97=1,BI$1-6&amp;"件目","")</f>
        <v/>
      </c>
      <c r="BJ98" s="280" t="str">
        <f ca="1">IF(エラー符号表!FI97=1,BJ$1-6&amp;"件目","")</f>
        <v/>
      </c>
      <c r="BK98" s="280" t="str">
        <f ca="1">IF(エラー符号表!FJ97=1,BK$1-6&amp;"件目","")</f>
        <v/>
      </c>
      <c r="BL98" s="280" t="str">
        <f ca="1">IF(エラー符号表!FK97=1,BL$1-6&amp;"件目","")</f>
        <v/>
      </c>
      <c r="BM98" s="280" t="str">
        <f ca="1">IF(エラー符号表!FL97=1,BM$1-6&amp;"件目","")</f>
        <v/>
      </c>
      <c r="BN98" s="280" t="str">
        <f ca="1">IF(エラー符号表!FM97=1,BN$1-6&amp;"件目","")</f>
        <v/>
      </c>
      <c r="BO98" s="280" t="str">
        <f ca="1">IF(エラー符号表!FN97=1,BO$1-6&amp;"件目","")</f>
        <v/>
      </c>
      <c r="BP98" s="280" t="str">
        <f ca="1">IF(エラー符号表!FO97=1,BP$1-6&amp;"件目","")</f>
        <v/>
      </c>
      <c r="BQ98" s="280" t="str">
        <f ca="1">IF(エラー符号表!FP97=1,BQ$1-6&amp;"件目","")</f>
        <v/>
      </c>
      <c r="BR98" s="280" t="str">
        <f ca="1">IF(エラー符号表!FQ97=1,BR$1-6&amp;"件目","")</f>
        <v/>
      </c>
      <c r="BS98" s="280" t="str">
        <f ca="1">IF(エラー符号表!FR97=1,BS$1-6&amp;"件目","")</f>
        <v/>
      </c>
      <c r="BT98" s="280" t="str">
        <f ca="1">IF(エラー符号表!FS97=1,BT$1-6&amp;"件目","")</f>
        <v/>
      </c>
      <c r="BU98" s="280" t="str">
        <f ca="1">IF(エラー符号表!FT97=1,BU$1-6&amp;"件目","")</f>
        <v/>
      </c>
      <c r="BV98" s="280" t="str">
        <f ca="1">IF(エラー符号表!FU97=1,BV$1-6&amp;"件目","")</f>
        <v/>
      </c>
      <c r="BW98" s="280" t="str">
        <f ca="1">IF(エラー符号表!FV97=1,BW$1-6&amp;"件目","")</f>
        <v/>
      </c>
      <c r="BX98" s="280" t="str">
        <f ca="1">IF(エラー符号表!FW97=1,BX$1-6&amp;"件目","")</f>
        <v/>
      </c>
      <c r="BY98" s="280" t="str">
        <f ca="1">IF(エラー符号表!FX97=1,BY$1-6&amp;"件目","")</f>
        <v/>
      </c>
      <c r="BZ98" s="280" t="str">
        <f ca="1">IF(エラー符号表!FY97=1,BZ$1-6&amp;"件目","")</f>
        <v/>
      </c>
      <c r="CA98" s="280" t="str">
        <f ca="1">IF(エラー符号表!FZ97=1,CA$1-6&amp;"件目","")</f>
        <v/>
      </c>
      <c r="CB98" s="280" t="str">
        <f ca="1">IF(エラー符号表!GA97=1,CB$1-6&amp;"件目","")</f>
        <v/>
      </c>
      <c r="CC98" s="280" t="str">
        <f ca="1">IF(エラー符号表!GB97=1,CC$1-6&amp;"件目","")</f>
        <v/>
      </c>
      <c r="CD98" s="280" t="str">
        <f ca="1">IF(エラー符号表!GC97=1,CD$1-6&amp;"件目","")</f>
        <v/>
      </c>
      <c r="CE98" s="280" t="str">
        <f ca="1">IF(エラー符号表!GD97=1,CE$1-6&amp;"件目","")</f>
        <v/>
      </c>
      <c r="CF98" s="280" t="str">
        <f ca="1">IF(エラー符号表!GE97=1,CF$1-6&amp;"件目","")</f>
        <v/>
      </c>
      <c r="CG98" s="280" t="str">
        <f ca="1">IF(エラー符号表!GF97=1,CG$1-6&amp;"件目","")</f>
        <v/>
      </c>
      <c r="CH98" s="280" t="str">
        <f ca="1">IF(エラー符号表!GG97=1,CH$1-6&amp;"件目","")</f>
        <v/>
      </c>
      <c r="CI98" s="280" t="str">
        <f ca="1">IF(エラー符号表!GH97=1,CI$1-6&amp;"件目","")</f>
        <v/>
      </c>
      <c r="CJ98" s="280" t="str">
        <f ca="1">IF(エラー符号表!GI97=1,CJ$1-6&amp;"件目","")</f>
        <v/>
      </c>
      <c r="CK98" s="280" t="str">
        <f ca="1">IF(エラー符号表!GJ97=1,CK$1-6&amp;"件目","")</f>
        <v/>
      </c>
      <c r="CL98" s="280" t="str">
        <f ca="1">IF(エラー符号表!GK97=1,CL$1-6&amp;"件目","")</f>
        <v/>
      </c>
      <c r="CM98" s="280" t="str">
        <f ca="1">IF(エラー符号表!GL97=1,CM$1-6&amp;"件目","")</f>
        <v/>
      </c>
      <c r="CN98" s="280" t="str">
        <f ca="1">IF(エラー符号表!GM97=1,CN$1-6&amp;"件目","")</f>
        <v/>
      </c>
      <c r="CO98" s="280" t="str">
        <f ca="1">IF(エラー符号表!GN97=1,CO$1-6&amp;"件目","")</f>
        <v/>
      </c>
      <c r="CP98" s="280" t="str">
        <f ca="1">IF(エラー符号表!GO97=1,CP$1-6&amp;"件目","")</f>
        <v/>
      </c>
      <c r="CQ98" s="280" t="str">
        <f ca="1">IF(エラー符号表!GP97=1,CQ$1-6&amp;"件目","")</f>
        <v/>
      </c>
      <c r="CR98" s="280" t="str">
        <f ca="1">IF(エラー符号表!GQ97=1,CR$1-6&amp;"件目","")</f>
        <v/>
      </c>
      <c r="CS98" s="280" t="str">
        <f ca="1">IF(エラー符号表!GR97=1,CS$1-6&amp;"件目","")</f>
        <v/>
      </c>
      <c r="CT98" s="280" t="str">
        <f ca="1">IF(エラー符号表!GS97=1,CT$1-6&amp;"件目","")</f>
        <v/>
      </c>
      <c r="CU98" s="280" t="str">
        <f ca="1">IF(エラー符号表!GT97=1,CU$1-6&amp;"件目","")</f>
        <v/>
      </c>
      <c r="CV98" s="280" t="str">
        <f ca="1">IF(エラー符号表!GU97=1,CV$1-6&amp;"件目","")</f>
        <v/>
      </c>
      <c r="CW98" s="280" t="str">
        <f ca="1">IF(エラー符号表!GV97=1,CW$1-6&amp;"件目","")</f>
        <v/>
      </c>
      <c r="CX98" s="280" t="str">
        <f ca="1">IF(エラー符号表!GW97=1,CX$1-6&amp;"件目","")</f>
        <v/>
      </c>
      <c r="CY98" s="280" t="str">
        <f ca="1">IF(エラー符号表!GX97=1,CY$1-6&amp;"件目","")</f>
        <v/>
      </c>
      <c r="CZ98" s="280" t="str">
        <f ca="1">IF(エラー符号表!GY97=1,CZ$1-6&amp;"件目","")</f>
        <v/>
      </c>
      <c r="DA98" s="280" t="str">
        <f ca="1">IF(エラー符号表!GZ97=1,DA$1-6&amp;"件目","")</f>
        <v/>
      </c>
      <c r="DB98" s="280" t="str">
        <f ca="1">IF(エラー符号表!HA97=1,DB$1-6&amp;"件目","")</f>
        <v/>
      </c>
      <c r="DC98" s="280" t="str">
        <f ca="1">IF(エラー符号表!HB97=1,DC$1-6&amp;"件目","")</f>
        <v/>
      </c>
      <c r="DD98" s="280" t="str">
        <f ca="1">IF(エラー符号表!HC97=1,DD$1-6&amp;"件目","")</f>
        <v/>
      </c>
      <c r="DE98" s="280" t="str">
        <f ca="1">IF(エラー符号表!HD97=1,DE$1-6&amp;"件目","")</f>
        <v/>
      </c>
      <c r="DF98" s="280" t="str">
        <f ca="1">IF(エラー符号表!HE97=1,DF$1-6&amp;"件目","")</f>
        <v/>
      </c>
      <c r="DG98" s="280" t="str">
        <f ca="1">IF(エラー符号表!HF97=1,DG$1-6&amp;"件目","")</f>
        <v/>
      </c>
      <c r="DH98" s="280" t="str">
        <f ca="1">IF(エラー符号表!HG97=1,DH$1-6&amp;"件目","")</f>
        <v/>
      </c>
      <c r="DI98" s="280" t="str">
        <f ca="1">IF(エラー符号表!HH97=1,DI$1-6&amp;"件目","")</f>
        <v/>
      </c>
      <c r="DJ98" s="280" t="str">
        <f ca="1">IF(エラー符号表!HI97=1,DJ$1-6&amp;"件目","")</f>
        <v/>
      </c>
      <c r="DK98" s="280" t="str">
        <f ca="1">IF(エラー符号表!HJ97=1,DK$1-6&amp;"件目","")</f>
        <v/>
      </c>
      <c r="DL98" s="280" t="str">
        <f ca="1">IF(エラー符号表!HK97=1,DL$1-6&amp;"件目","")</f>
        <v/>
      </c>
      <c r="DM98" s="280" t="str">
        <f ca="1">IF(エラー符号表!HL97=1,DM$1-6&amp;"件目","")</f>
        <v/>
      </c>
    </row>
    <row r="99" spans="1:117" ht="39" x14ac:dyDescent="0.2">
      <c r="A99" s="280">
        <f ca="1">IF(SUM(エラー符号表!DQ98:HL98)&gt;=1,1,0)</f>
        <v>0</v>
      </c>
      <c r="B99" s="80" t="s">
        <v>2574</v>
      </c>
      <c r="D99" s="281" t="str">
        <f ca="1">K99&amp;CHAR(10)&amp;エラー符号表!D98</f>
        <v>の工事で、
調査項目⑥発注者が選択肢以外でご回答されておりますので、
選択肢からご回答をお願いいたします。</v>
      </c>
      <c r="E99" s="80">
        <v>101</v>
      </c>
      <c r="K99" s="80" t="str">
        <f t="shared" ca="1" si="1"/>
        <v>の工事で、</v>
      </c>
      <c r="Q99" s="258"/>
      <c r="R99" s="280" t="str">
        <f ca="1">IF(エラー符号表!DQ98=1,R$1-6&amp;"件目","")</f>
        <v/>
      </c>
      <c r="S99" s="280" t="str">
        <f ca="1">IF(エラー符号表!DR98=1,S$1-6&amp;"件目","")</f>
        <v/>
      </c>
      <c r="T99" s="280" t="str">
        <f ca="1">IF(エラー符号表!DS98=1,T$1-6&amp;"件目","")</f>
        <v/>
      </c>
      <c r="U99" s="280" t="str">
        <f ca="1">IF(エラー符号表!DT98=1,U$1-6&amp;"件目","")</f>
        <v/>
      </c>
      <c r="V99" s="280" t="str">
        <f ca="1">IF(エラー符号表!DU98=1,V$1-6&amp;"件目","")</f>
        <v/>
      </c>
      <c r="W99" s="280" t="str">
        <f ca="1">IF(エラー符号表!DV98=1,W$1-6&amp;"件目","")</f>
        <v/>
      </c>
      <c r="X99" s="280" t="str">
        <f ca="1">IF(エラー符号表!DW98=1,X$1-6&amp;"件目","")</f>
        <v/>
      </c>
      <c r="Y99" s="280" t="str">
        <f ca="1">IF(エラー符号表!DX98=1,Y$1-6&amp;"件目","")</f>
        <v/>
      </c>
      <c r="Z99" s="280" t="str">
        <f ca="1">IF(エラー符号表!DY98=1,Z$1-6&amp;"件目","")</f>
        <v/>
      </c>
      <c r="AA99" s="280" t="str">
        <f ca="1">IF(エラー符号表!DZ98=1,AA$1-6&amp;"件目","")</f>
        <v/>
      </c>
      <c r="AB99" s="280" t="str">
        <f ca="1">IF(エラー符号表!EA98=1,AB$1-6&amp;"件目","")</f>
        <v/>
      </c>
      <c r="AC99" s="280" t="str">
        <f ca="1">IF(エラー符号表!EB98=1,AC$1-6&amp;"件目","")</f>
        <v/>
      </c>
      <c r="AD99" s="280" t="str">
        <f ca="1">IF(エラー符号表!EC98=1,AD$1-6&amp;"件目","")</f>
        <v/>
      </c>
      <c r="AE99" s="280" t="str">
        <f ca="1">IF(エラー符号表!ED98=1,AE$1-6&amp;"件目","")</f>
        <v/>
      </c>
      <c r="AF99" s="280" t="str">
        <f ca="1">IF(エラー符号表!EE98=1,AF$1-6&amp;"件目","")</f>
        <v/>
      </c>
      <c r="AG99" s="280" t="str">
        <f ca="1">IF(エラー符号表!EF98=1,AG$1-6&amp;"件目","")</f>
        <v/>
      </c>
      <c r="AH99" s="280" t="str">
        <f ca="1">IF(エラー符号表!EG98=1,AH$1-6&amp;"件目","")</f>
        <v/>
      </c>
      <c r="AI99" s="280" t="str">
        <f ca="1">IF(エラー符号表!EH98=1,AI$1-6&amp;"件目","")</f>
        <v/>
      </c>
      <c r="AJ99" s="280" t="str">
        <f ca="1">IF(エラー符号表!EI98=1,AJ$1-6&amp;"件目","")</f>
        <v/>
      </c>
      <c r="AK99" s="280" t="str">
        <f ca="1">IF(エラー符号表!EJ98=1,AK$1-6&amp;"件目","")</f>
        <v/>
      </c>
      <c r="AL99" s="280" t="str">
        <f ca="1">IF(エラー符号表!EK98=1,AL$1-6&amp;"件目","")</f>
        <v/>
      </c>
      <c r="AM99" s="280" t="str">
        <f ca="1">IF(エラー符号表!EL98=1,AM$1-6&amp;"件目","")</f>
        <v/>
      </c>
      <c r="AN99" s="280" t="str">
        <f ca="1">IF(エラー符号表!EM98=1,AN$1-6&amp;"件目","")</f>
        <v/>
      </c>
      <c r="AO99" s="280" t="str">
        <f ca="1">IF(エラー符号表!EN98=1,AO$1-6&amp;"件目","")</f>
        <v/>
      </c>
      <c r="AP99" s="280" t="str">
        <f ca="1">IF(エラー符号表!EO98=1,AP$1-6&amp;"件目","")</f>
        <v/>
      </c>
      <c r="AQ99" s="280" t="str">
        <f ca="1">IF(エラー符号表!EP98=1,AQ$1-6&amp;"件目","")</f>
        <v/>
      </c>
      <c r="AR99" s="280" t="str">
        <f ca="1">IF(エラー符号表!EQ98=1,AR$1-6&amp;"件目","")</f>
        <v/>
      </c>
      <c r="AS99" s="280" t="str">
        <f ca="1">IF(エラー符号表!ER98=1,AS$1-6&amp;"件目","")</f>
        <v/>
      </c>
      <c r="AT99" s="280" t="str">
        <f ca="1">IF(エラー符号表!ES98=1,AT$1-6&amp;"件目","")</f>
        <v/>
      </c>
      <c r="AU99" s="280" t="str">
        <f ca="1">IF(エラー符号表!ET98=1,AU$1-6&amp;"件目","")</f>
        <v/>
      </c>
      <c r="AV99" s="280" t="str">
        <f ca="1">IF(エラー符号表!EU98=1,AV$1-6&amp;"件目","")</f>
        <v/>
      </c>
      <c r="AW99" s="280" t="str">
        <f ca="1">IF(エラー符号表!EV98=1,AW$1-6&amp;"件目","")</f>
        <v/>
      </c>
      <c r="AX99" s="280" t="str">
        <f ca="1">IF(エラー符号表!EW98=1,AX$1-6&amp;"件目","")</f>
        <v/>
      </c>
      <c r="AY99" s="280" t="str">
        <f ca="1">IF(エラー符号表!EX98=1,AY$1-6&amp;"件目","")</f>
        <v/>
      </c>
      <c r="AZ99" s="280" t="str">
        <f ca="1">IF(エラー符号表!EY98=1,AZ$1-6&amp;"件目","")</f>
        <v/>
      </c>
      <c r="BA99" s="280" t="str">
        <f ca="1">IF(エラー符号表!EZ98=1,BA$1-6&amp;"件目","")</f>
        <v/>
      </c>
      <c r="BB99" s="280" t="str">
        <f ca="1">IF(エラー符号表!FA98=1,BB$1-6&amp;"件目","")</f>
        <v/>
      </c>
      <c r="BC99" s="280" t="str">
        <f ca="1">IF(エラー符号表!FB98=1,BC$1-6&amp;"件目","")</f>
        <v/>
      </c>
      <c r="BD99" s="280" t="str">
        <f ca="1">IF(エラー符号表!FC98=1,BD$1-6&amp;"件目","")</f>
        <v/>
      </c>
      <c r="BE99" s="280" t="str">
        <f ca="1">IF(エラー符号表!FD98=1,BE$1-6&amp;"件目","")</f>
        <v/>
      </c>
      <c r="BF99" s="280" t="str">
        <f ca="1">IF(エラー符号表!FE98=1,BF$1-6&amp;"件目","")</f>
        <v/>
      </c>
      <c r="BG99" s="280" t="str">
        <f ca="1">IF(エラー符号表!FF98=1,BG$1-6&amp;"件目","")</f>
        <v/>
      </c>
      <c r="BH99" s="280" t="str">
        <f ca="1">IF(エラー符号表!FG98=1,BH$1-6&amp;"件目","")</f>
        <v/>
      </c>
      <c r="BI99" s="280" t="str">
        <f ca="1">IF(エラー符号表!FH98=1,BI$1-6&amp;"件目","")</f>
        <v/>
      </c>
      <c r="BJ99" s="280" t="str">
        <f ca="1">IF(エラー符号表!FI98=1,BJ$1-6&amp;"件目","")</f>
        <v/>
      </c>
      <c r="BK99" s="280" t="str">
        <f ca="1">IF(エラー符号表!FJ98=1,BK$1-6&amp;"件目","")</f>
        <v/>
      </c>
      <c r="BL99" s="280" t="str">
        <f ca="1">IF(エラー符号表!FK98=1,BL$1-6&amp;"件目","")</f>
        <v/>
      </c>
      <c r="BM99" s="280" t="str">
        <f ca="1">IF(エラー符号表!FL98=1,BM$1-6&amp;"件目","")</f>
        <v/>
      </c>
      <c r="BN99" s="280" t="str">
        <f ca="1">IF(エラー符号表!FM98=1,BN$1-6&amp;"件目","")</f>
        <v/>
      </c>
      <c r="BO99" s="280" t="str">
        <f ca="1">IF(エラー符号表!FN98=1,BO$1-6&amp;"件目","")</f>
        <v/>
      </c>
      <c r="BP99" s="280" t="str">
        <f ca="1">IF(エラー符号表!FO98=1,BP$1-6&amp;"件目","")</f>
        <v/>
      </c>
      <c r="BQ99" s="280" t="str">
        <f ca="1">IF(エラー符号表!FP98=1,BQ$1-6&amp;"件目","")</f>
        <v/>
      </c>
      <c r="BR99" s="280" t="str">
        <f ca="1">IF(エラー符号表!FQ98=1,BR$1-6&amp;"件目","")</f>
        <v/>
      </c>
      <c r="BS99" s="280" t="str">
        <f ca="1">IF(エラー符号表!FR98=1,BS$1-6&amp;"件目","")</f>
        <v/>
      </c>
      <c r="BT99" s="280" t="str">
        <f ca="1">IF(エラー符号表!FS98=1,BT$1-6&amp;"件目","")</f>
        <v/>
      </c>
      <c r="BU99" s="280" t="str">
        <f ca="1">IF(エラー符号表!FT98=1,BU$1-6&amp;"件目","")</f>
        <v/>
      </c>
      <c r="BV99" s="280" t="str">
        <f ca="1">IF(エラー符号表!FU98=1,BV$1-6&amp;"件目","")</f>
        <v/>
      </c>
      <c r="BW99" s="280" t="str">
        <f ca="1">IF(エラー符号表!FV98=1,BW$1-6&amp;"件目","")</f>
        <v/>
      </c>
      <c r="BX99" s="280" t="str">
        <f ca="1">IF(エラー符号表!FW98=1,BX$1-6&amp;"件目","")</f>
        <v/>
      </c>
      <c r="BY99" s="280" t="str">
        <f ca="1">IF(エラー符号表!FX98=1,BY$1-6&amp;"件目","")</f>
        <v/>
      </c>
      <c r="BZ99" s="280" t="str">
        <f ca="1">IF(エラー符号表!FY98=1,BZ$1-6&amp;"件目","")</f>
        <v/>
      </c>
      <c r="CA99" s="280" t="str">
        <f ca="1">IF(エラー符号表!FZ98=1,CA$1-6&amp;"件目","")</f>
        <v/>
      </c>
      <c r="CB99" s="280" t="str">
        <f ca="1">IF(エラー符号表!GA98=1,CB$1-6&amp;"件目","")</f>
        <v/>
      </c>
      <c r="CC99" s="280" t="str">
        <f ca="1">IF(エラー符号表!GB98=1,CC$1-6&amp;"件目","")</f>
        <v/>
      </c>
      <c r="CD99" s="280" t="str">
        <f ca="1">IF(エラー符号表!GC98=1,CD$1-6&amp;"件目","")</f>
        <v/>
      </c>
      <c r="CE99" s="280" t="str">
        <f ca="1">IF(エラー符号表!GD98=1,CE$1-6&amp;"件目","")</f>
        <v/>
      </c>
      <c r="CF99" s="280" t="str">
        <f ca="1">IF(エラー符号表!GE98=1,CF$1-6&amp;"件目","")</f>
        <v/>
      </c>
      <c r="CG99" s="280" t="str">
        <f ca="1">IF(エラー符号表!GF98=1,CG$1-6&amp;"件目","")</f>
        <v/>
      </c>
      <c r="CH99" s="280" t="str">
        <f ca="1">IF(エラー符号表!GG98=1,CH$1-6&amp;"件目","")</f>
        <v/>
      </c>
      <c r="CI99" s="280" t="str">
        <f ca="1">IF(エラー符号表!GH98=1,CI$1-6&amp;"件目","")</f>
        <v/>
      </c>
      <c r="CJ99" s="280" t="str">
        <f ca="1">IF(エラー符号表!GI98=1,CJ$1-6&amp;"件目","")</f>
        <v/>
      </c>
      <c r="CK99" s="280" t="str">
        <f ca="1">IF(エラー符号表!GJ98=1,CK$1-6&amp;"件目","")</f>
        <v/>
      </c>
      <c r="CL99" s="280" t="str">
        <f ca="1">IF(エラー符号表!GK98=1,CL$1-6&amp;"件目","")</f>
        <v/>
      </c>
      <c r="CM99" s="280" t="str">
        <f ca="1">IF(エラー符号表!GL98=1,CM$1-6&amp;"件目","")</f>
        <v/>
      </c>
      <c r="CN99" s="280" t="str">
        <f ca="1">IF(エラー符号表!GM98=1,CN$1-6&amp;"件目","")</f>
        <v/>
      </c>
      <c r="CO99" s="280" t="str">
        <f ca="1">IF(エラー符号表!GN98=1,CO$1-6&amp;"件目","")</f>
        <v/>
      </c>
      <c r="CP99" s="280" t="str">
        <f ca="1">IF(エラー符号表!GO98=1,CP$1-6&amp;"件目","")</f>
        <v/>
      </c>
      <c r="CQ99" s="280" t="str">
        <f ca="1">IF(エラー符号表!GP98=1,CQ$1-6&amp;"件目","")</f>
        <v/>
      </c>
      <c r="CR99" s="280" t="str">
        <f ca="1">IF(エラー符号表!GQ98=1,CR$1-6&amp;"件目","")</f>
        <v/>
      </c>
      <c r="CS99" s="280" t="str">
        <f ca="1">IF(エラー符号表!GR98=1,CS$1-6&amp;"件目","")</f>
        <v/>
      </c>
      <c r="CT99" s="280" t="str">
        <f ca="1">IF(エラー符号表!GS98=1,CT$1-6&amp;"件目","")</f>
        <v/>
      </c>
      <c r="CU99" s="280" t="str">
        <f ca="1">IF(エラー符号表!GT98=1,CU$1-6&amp;"件目","")</f>
        <v/>
      </c>
      <c r="CV99" s="280" t="str">
        <f ca="1">IF(エラー符号表!GU98=1,CV$1-6&amp;"件目","")</f>
        <v/>
      </c>
      <c r="CW99" s="280" t="str">
        <f ca="1">IF(エラー符号表!GV98=1,CW$1-6&amp;"件目","")</f>
        <v/>
      </c>
      <c r="CX99" s="280" t="str">
        <f ca="1">IF(エラー符号表!GW98=1,CX$1-6&amp;"件目","")</f>
        <v/>
      </c>
      <c r="CY99" s="280" t="str">
        <f ca="1">IF(エラー符号表!GX98=1,CY$1-6&amp;"件目","")</f>
        <v/>
      </c>
      <c r="CZ99" s="280" t="str">
        <f ca="1">IF(エラー符号表!GY98=1,CZ$1-6&amp;"件目","")</f>
        <v/>
      </c>
      <c r="DA99" s="280" t="str">
        <f ca="1">IF(エラー符号表!GZ98=1,DA$1-6&amp;"件目","")</f>
        <v/>
      </c>
      <c r="DB99" s="280" t="str">
        <f ca="1">IF(エラー符号表!HA98=1,DB$1-6&amp;"件目","")</f>
        <v/>
      </c>
      <c r="DC99" s="280" t="str">
        <f ca="1">IF(エラー符号表!HB98=1,DC$1-6&amp;"件目","")</f>
        <v/>
      </c>
      <c r="DD99" s="280" t="str">
        <f ca="1">IF(エラー符号表!HC98=1,DD$1-6&amp;"件目","")</f>
        <v/>
      </c>
      <c r="DE99" s="280" t="str">
        <f ca="1">IF(エラー符号表!HD98=1,DE$1-6&amp;"件目","")</f>
        <v/>
      </c>
      <c r="DF99" s="280" t="str">
        <f ca="1">IF(エラー符号表!HE98=1,DF$1-6&amp;"件目","")</f>
        <v/>
      </c>
      <c r="DG99" s="280" t="str">
        <f ca="1">IF(エラー符号表!HF98=1,DG$1-6&amp;"件目","")</f>
        <v/>
      </c>
      <c r="DH99" s="280" t="str">
        <f ca="1">IF(エラー符号表!HG98=1,DH$1-6&amp;"件目","")</f>
        <v/>
      </c>
      <c r="DI99" s="280" t="str">
        <f ca="1">IF(エラー符号表!HH98=1,DI$1-6&amp;"件目","")</f>
        <v/>
      </c>
      <c r="DJ99" s="280" t="str">
        <f ca="1">IF(エラー符号表!HI98=1,DJ$1-6&amp;"件目","")</f>
        <v/>
      </c>
      <c r="DK99" s="280" t="str">
        <f ca="1">IF(エラー符号表!HJ98=1,DK$1-6&amp;"件目","")</f>
        <v/>
      </c>
      <c r="DL99" s="280" t="str">
        <f ca="1">IF(エラー符号表!HK98=1,DL$1-6&amp;"件目","")</f>
        <v/>
      </c>
      <c r="DM99" s="280" t="str">
        <f ca="1">IF(エラー符号表!HL98=1,DM$1-6&amp;"件目","")</f>
        <v/>
      </c>
    </row>
    <row r="100" spans="1:117" ht="39" x14ac:dyDescent="0.2">
      <c r="A100" s="280">
        <f ca="1">IF(SUM(エラー符号表!DQ99:HL99)&gt;=1,1,0)</f>
        <v>0</v>
      </c>
      <c r="B100" s="80" t="s">
        <v>2574</v>
      </c>
      <c r="D100" s="281" t="str">
        <f ca="1">K100&amp;CHAR(10)&amp;エラー符号表!D99</f>
        <v>の工事で、
調査項目⑦住宅の利用関係が空欄になっておりますので、
ご回答をお願いいたします。</v>
      </c>
      <c r="E100" s="80">
        <v>102</v>
      </c>
      <c r="K100" s="80" t="str">
        <f t="shared" ca="1" si="1"/>
        <v>の工事で、</v>
      </c>
      <c r="Q100" s="258"/>
      <c r="R100" s="280" t="str">
        <f ca="1">IF(エラー符号表!DQ99=1,R$1-6&amp;"件目","")</f>
        <v/>
      </c>
      <c r="S100" s="280" t="str">
        <f ca="1">IF(エラー符号表!DR99=1,S$1-6&amp;"件目","")</f>
        <v/>
      </c>
      <c r="T100" s="280" t="str">
        <f ca="1">IF(エラー符号表!DS99=1,T$1-6&amp;"件目","")</f>
        <v/>
      </c>
      <c r="U100" s="280" t="str">
        <f ca="1">IF(エラー符号表!DT99=1,U$1-6&amp;"件目","")</f>
        <v/>
      </c>
      <c r="V100" s="280" t="str">
        <f ca="1">IF(エラー符号表!DU99=1,V$1-6&amp;"件目","")</f>
        <v/>
      </c>
      <c r="W100" s="280" t="str">
        <f ca="1">IF(エラー符号表!DV99=1,W$1-6&amp;"件目","")</f>
        <v/>
      </c>
      <c r="X100" s="280" t="str">
        <f ca="1">IF(エラー符号表!DW99=1,X$1-6&amp;"件目","")</f>
        <v/>
      </c>
      <c r="Y100" s="280" t="str">
        <f ca="1">IF(エラー符号表!DX99=1,Y$1-6&amp;"件目","")</f>
        <v/>
      </c>
      <c r="Z100" s="280" t="str">
        <f ca="1">IF(エラー符号表!DY99=1,Z$1-6&amp;"件目","")</f>
        <v/>
      </c>
      <c r="AA100" s="280" t="str">
        <f ca="1">IF(エラー符号表!DZ99=1,AA$1-6&amp;"件目","")</f>
        <v/>
      </c>
      <c r="AB100" s="280" t="str">
        <f ca="1">IF(エラー符号表!EA99=1,AB$1-6&amp;"件目","")</f>
        <v/>
      </c>
      <c r="AC100" s="280" t="str">
        <f ca="1">IF(エラー符号表!EB99=1,AC$1-6&amp;"件目","")</f>
        <v/>
      </c>
      <c r="AD100" s="280" t="str">
        <f ca="1">IF(エラー符号表!EC99=1,AD$1-6&amp;"件目","")</f>
        <v/>
      </c>
      <c r="AE100" s="280" t="str">
        <f ca="1">IF(エラー符号表!ED99=1,AE$1-6&amp;"件目","")</f>
        <v/>
      </c>
      <c r="AF100" s="280" t="str">
        <f ca="1">IF(エラー符号表!EE99=1,AF$1-6&amp;"件目","")</f>
        <v/>
      </c>
      <c r="AG100" s="280" t="str">
        <f ca="1">IF(エラー符号表!EF99=1,AG$1-6&amp;"件目","")</f>
        <v/>
      </c>
      <c r="AH100" s="280" t="str">
        <f ca="1">IF(エラー符号表!EG99=1,AH$1-6&amp;"件目","")</f>
        <v/>
      </c>
      <c r="AI100" s="280" t="str">
        <f ca="1">IF(エラー符号表!EH99=1,AI$1-6&amp;"件目","")</f>
        <v/>
      </c>
      <c r="AJ100" s="280" t="str">
        <f ca="1">IF(エラー符号表!EI99=1,AJ$1-6&amp;"件目","")</f>
        <v/>
      </c>
      <c r="AK100" s="280" t="str">
        <f ca="1">IF(エラー符号表!EJ99=1,AK$1-6&amp;"件目","")</f>
        <v/>
      </c>
      <c r="AL100" s="280" t="str">
        <f ca="1">IF(エラー符号表!EK99=1,AL$1-6&amp;"件目","")</f>
        <v/>
      </c>
      <c r="AM100" s="280" t="str">
        <f ca="1">IF(エラー符号表!EL99=1,AM$1-6&amp;"件目","")</f>
        <v/>
      </c>
      <c r="AN100" s="280" t="str">
        <f ca="1">IF(エラー符号表!EM99=1,AN$1-6&amp;"件目","")</f>
        <v/>
      </c>
      <c r="AO100" s="280" t="str">
        <f ca="1">IF(エラー符号表!EN99=1,AO$1-6&amp;"件目","")</f>
        <v/>
      </c>
      <c r="AP100" s="280" t="str">
        <f ca="1">IF(エラー符号表!EO99=1,AP$1-6&amp;"件目","")</f>
        <v/>
      </c>
      <c r="AQ100" s="280" t="str">
        <f ca="1">IF(エラー符号表!EP99=1,AQ$1-6&amp;"件目","")</f>
        <v/>
      </c>
      <c r="AR100" s="280" t="str">
        <f ca="1">IF(エラー符号表!EQ99=1,AR$1-6&amp;"件目","")</f>
        <v/>
      </c>
      <c r="AS100" s="280" t="str">
        <f ca="1">IF(エラー符号表!ER99=1,AS$1-6&amp;"件目","")</f>
        <v/>
      </c>
      <c r="AT100" s="280" t="str">
        <f ca="1">IF(エラー符号表!ES99=1,AT$1-6&amp;"件目","")</f>
        <v/>
      </c>
      <c r="AU100" s="280" t="str">
        <f ca="1">IF(エラー符号表!ET99=1,AU$1-6&amp;"件目","")</f>
        <v/>
      </c>
      <c r="AV100" s="280" t="str">
        <f ca="1">IF(エラー符号表!EU99=1,AV$1-6&amp;"件目","")</f>
        <v/>
      </c>
      <c r="AW100" s="280" t="str">
        <f ca="1">IF(エラー符号表!EV99=1,AW$1-6&amp;"件目","")</f>
        <v/>
      </c>
      <c r="AX100" s="280" t="str">
        <f ca="1">IF(エラー符号表!EW99=1,AX$1-6&amp;"件目","")</f>
        <v/>
      </c>
      <c r="AY100" s="280" t="str">
        <f ca="1">IF(エラー符号表!EX99=1,AY$1-6&amp;"件目","")</f>
        <v/>
      </c>
      <c r="AZ100" s="280" t="str">
        <f ca="1">IF(エラー符号表!EY99=1,AZ$1-6&amp;"件目","")</f>
        <v/>
      </c>
      <c r="BA100" s="280" t="str">
        <f ca="1">IF(エラー符号表!EZ99=1,BA$1-6&amp;"件目","")</f>
        <v/>
      </c>
      <c r="BB100" s="280" t="str">
        <f ca="1">IF(エラー符号表!FA99=1,BB$1-6&amp;"件目","")</f>
        <v/>
      </c>
      <c r="BC100" s="280" t="str">
        <f ca="1">IF(エラー符号表!FB99=1,BC$1-6&amp;"件目","")</f>
        <v/>
      </c>
      <c r="BD100" s="280" t="str">
        <f ca="1">IF(エラー符号表!FC99=1,BD$1-6&amp;"件目","")</f>
        <v/>
      </c>
      <c r="BE100" s="280" t="str">
        <f ca="1">IF(エラー符号表!FD99=1,BE$1-6&amp;"件目","")</f>
        <v/>
      </c>
      <c r="BF100" s="280" t="str">
        <f ca="1">IF(エラー符号表!FE99=1,BF$1-6&amp;"件目","")</f>
        <v/>
      </c>
      <c r="BG100" s="280" t="str">
        <f ca="1">IF(エラー符号表!FF99=1,BG$1-6&amp;"件目","")</f>
        <v/>
      </c>
      <c r="BH100" s="280" t="str">
        <f ca="1">IF(エラー符号表!FG99=1,BH$1-6&amp;"件目","")</f>
        <v/>
      </c>
      <c r="BI100" s="280" t="str">
        <f ca="1">IF(エラー符号表!FH99=1,BI$1-6&amp;"件目","")</f>
        <v/>
      </c>
      <c r="BJ100" s="280" t="str">
        <f ca="1">IF(エラー符号表!FI99=1,BJ$1-6&amp;"件目","")</f>
        <v/>
      </c>
      <c r="BK100" s="280" t="str">
        <f ca="1">IF(エラー符号表!FJ99=1,BK$1-6&amp;"件目","")</f>
        <v/>
      </c>
      <c r="BL100" s="280" t="str">
        <f ca="1">IF(エラー符号表!FK99=1,BL$1-6&amp;"件目","")</f>
        <v/>
      </c>
      <c r="BM100" s="280" t="str">
        <f ca="1">IF(エラー符号表!FL99=1,BM$1-6&amp;"件目","")</f>
        <v/>
      </c>
      <c r="BN100" s="280" t="str">
        <f ca="1">IF(エラー符号表!FM99=1,BN$1-6&amp;"件目","")</f>
        <v/>
      </c>
      <c r="BO100" s="280" t="str">
        <f ca="1">IF(エラー符号表!FN99=1,BO$1-6&amp;"件目","")</f>
        <v/>
      </c>
      <c r="BP100" s="280" t="str">
        <f ca="1">IF(エラー符号表!FO99=1,BP$1-6&amp;"件目","")</f>
        <v/>
      </c>
      <c r="BQ100" s="280" t="str">
        <f ca="1">IF(エラー符号表!FP99=1,BQ$1-6&amp;"件目","")</f>
        <v/>
      </c>
      <c r="BR100" s="280" t="str">
        <f ca="1">IF(エラー符号表!FQ99=1,BR$1-6&amp;"件目","")</f>
        <v/>
      </c>
      <c r="BS100" s="280" t="str">
        <f ca="1">IF(エラー符号表!FR99=1,BS$1-6&amp;"件目","")</f>
        <v/>
      </c>
      <c r="BT100" s="280" t="str">
        <f ca="1">IF(エラー符号表!FS99=1,BT$1-6&amp;"件目","")</f>
        <v/>
      </c>
      <c r="BU100" s="280" t="str">
        <f ca="1">IF(エラー符号表!FT99=1,BU$1-6&amp;"件目","")</f>
        <v/>
      </c>
      <c r="BV100" s="280" t="str">
        <f ca="1">IF(エラー符号表!FU99=1,BV$1-6&amp;"件目","")</f>
        <v/>
      </c>
      <c r="BW100" s="280" t="str">
        <f ca="1">IF(エラー符号表!FV99=1,BW$1-6&amp;"件目","")</f>
        <v/>
      </c>
      <c r="BX100" s="280" t="str">
        <f ca="1">IF(エラー符号表!FW99=1,BX$1-6&amp;"件目","")</f>
        <v/>
      </c>
      <c r="BY100" s="280" t="str">
        <f ca="1">IF(エラー符号表!FX99=1,BY$1-6&amp;"件目","")</f>
        <v/>
      </c>
      <c r="BZ100" s="280" t="str">
        <f ca="1">IF(エラー符号表!FY99=1,BZ$1-6&amp;"件目","")</f>
        <v/>
      </c>
      <c r="CA100" s="280" t="str">
        <f ca="1">IF(エラー符号表!FZ99=1,CA$1-6&amp;"件目","")</f>
        <v/>
      </c>
      <c r="CB100" s="280" t="str">
        <f ca="1">IF(エラー符号表!GA99=1,CB$1-6&amp;"件目","")</f>
        <v/>
      </c>
      <c r="CC100" s="280" t="str">
        <f ca="1">IF(エラー符号表!GB99=1,CC$1-6&amp;"件目","")</f>
        <v/>
      </c>
      <c r="CD100" s="280" t="str">
        <f ca="1">IF(エラー符号表!GC99=1,CD$1-6&amp;"件目","")</f>
        <v/>
      </c>
      <c r="CE100" s="280" t="str">
        <f ca="1">IF(エラー符号表!GD99=1,CE$1-6&amp;"件目","")</f>
        <v/>
      </c>
      <c r="CF100" s="280" t="str">
        <f ca="1">IF(エラー符号表!GE99=1,CF$1-6&amp;"件目","")</f>
        <v/>
      </c>
      <c r="CG100" s="280" t="str">
        <f ca="1">IF(エラー符号表!GF99=1,CG$1-6&amp;"件目","")</f>
        <v/>
      </c>
      <c r="CH100" s="280" t="str">
        <f ca="1">IF(エラー符号表!GG99=1,CH$1-6&amp;"件目","")</f>
        <v/>
      </c>
      <c r="CI100" s="280" t="str">
        <f ca="1">IF(エラー符号表!GH99=1,CI$1-6&amp;"件目","")</f>
        <v/>
      </c>
      <c r="CJ100" s="280" t="str">
        <f ca="1">IF(エラー符号表!GI99=1,CJ$1-6&amp;"件目","")</f>
        <v/>
      </c>
      <c r="CK100" s="280" t="str">
        <f ca="1">IF(エラー符号表!GJ99=1,CK$1-6&amp;"件目","")</f>
        <v/>
      </c>
      <c r="CL100" s="280" t="str">
        <f ca="1">IF(エラー符号表!GK99=1,CL$1-6&amp;"件目","")</f>
        <v/>
      </c>
      <c r="CM100" s="280" t="str">
        <f ca="1">IF(エラー符号表!GL99=1,CM$1-6&amp;"件目","")</f>
        <v/>
      </c>
      <c r="CN100" s="280" t="str">
        <f ca="1">IF(エラー符号表!GM99=1,CN$1-6&amp;"件目","")</f>
        <v/>
      </c>
      <c r="CO100" s="280" t="str">
        <f ca="1">IF(エラー符号表!GN99=1,CO$1-6&amp;"件目","")</f>
        <v/>
      </c>
      <c r="CP100" s="280" t="str">
        <f ca="1">IF(エラー符号表!GO99=1,CP$1-6&amp;"件目","")</f>
        <v/>
      </c>
      <c r="CQ100" s="280" t="str">
        <f ca="1">IF(エラー符号表!GP99=1,CQ$1-6&amp;"件目","")</f>
        <v/>
      </c>
      <c r="CR100" s="280" t="str">
        <f ca="1">IF(エラー符号表!GQ99=1,CR$1-6&amp;"件目","")</f>
        <v/>
      </c>
      <c r="CS100" s="280" t="str">
        <f ca="1">IF(エラー符号表!GR99=1,CS$1-6&amp;"件目","")</f>
        <v/>
      </c>
      <c r="CT100" s="280" t="str">
        <f ca="1">IF(エラー符号表!GS99=1,CT$1-6&amp;"件目","")</f>
        <v/>
      </c>
      <c r="CU100" s="280" t="str">
        <f ca="1">IF(エラー符号表!GT99=1,CU$1-6&amp;"件目","")</f>
        <v/>
      </c>
      <c r="CV100" s="280" t="str">
        <f ca="1">IF(エラー符号表!GU99=1,CV$1-6&amp;"件目","")</f>
        <v/>
      </c>
      <c r="CW100" s="280" t="str">
        <f ca="1">IF(エラー符号表!GV99=1,CW$1-6&amp;"件目","")</f>
        <v/>
      </c>
      <c r="CX100" s="280" t="str">
        <f ca="1">IF(エラー符号表!GW99=1,CX$1-6&amp;"件目","")</f>
        <v/>
      </c>
      <c r="CY100" s="280" t="str">
        <f ca="1">IF(エラー符号表!GX99=1,CY$1-6&amp;"件目","")</f>
        <v/>
      </c>
      <c r="CZ100" s="280" t="str">
        <f ca="1">IF(エラー符号表!GY99=1,CZ$1-6&amp;"件目","")</f>
        <v/>
      </c>
      <c r="DA100" s="280" t="str">
        <f ca="1">IF(エラー符号表!GZ99=1,DA$1-6&amp;"件目","")</f>
        <v/>
      </c>
      <c r="DB100" s="280" t="str">
        <f ca="1">IF(エラー符号表!HA99=1,DB$1-6&amp;"件目","")</f>
        <v/>
      </c>
      <c r="DC100" s="280" t="str">
        <f ca="1">IF(エラー符号表!HB99=1,DC$1-6&amp;"件目","")</f>
        <v/>
      </c>
      <c r="DD100" s="280" t="str">
        <f ca="1">IF(エラー符号表!HC99=1,DD$1-6&amp;"件目","")</f>
        <v/>
      </c>
      <c r="DE100" s="280" t="str">
        <f ca="1">IF(エラー符号表!HD99=1,DE$1-6&amp;"件目","")</f>
        <v/>
      </c>
      <c r="DF100" s="280" t="str">
        <f ca="1">IF(エラー符号表!HE99=1,DF$1-6&amp;"件目","")</f>
        <v/>
      </c>
      <c r="DG100" s="280" t="str">
        <f ca="1">IF(エラー符号表!HF99=1,DG$1-6&amp;"件目","")</f>
        <v/>
      </c>
      <c r="DH100" s="280" t="str">
        <f ca="1">IF(エラー符号表!HG99=1,DH$1-6&amp;"件目","")</f>
        <v/>
      </c>
      <c r="DI100" s="280" t="str">
        <f ca="1">IF(エラー符号表!HH99=1,DI$1-6&amp;"件目","")</f>
        <v/>
      </c>
      <c r="DJ100" s="280" t="str">
        <f ca="1">IF(エラー符号表!HI99=1,DJ$1-6&amp;"件目","")</f>
        <v/>
      </c>
      <c r="DK100" s="280" t="str">
        <f ca="1">IF(エラー符号表!HJ99=1,DK$1-6&amp;"件目","")</f>
        <v/>
      </c>
      <c r="DL100" s="280" t="str">
        <f ca="1">IF(エラー符号表!HK99=1,DL$1-6&amp;"件目","")</f>
        <v/>
      </c>
      <c r="DM100" s="280" t="str">
        <f ca="1">IF(エラー符号表!HL99=1,DM$1-6&amp;"件目","")</f>
        <v/>
      </c>
    </row>
    <row r="101" spans="1:117" ht="39" x14ac:dyDescent="0.2">
      <c r="A101" s="280">
        <f ca="1">IF(SUM(エラー符号表!DQ100:HL100)&gt;=1,1,0)</f>
        <v>0</v>
      </c>
      <c r="B101" s="80" t="s">
        <v>2574</v>
      </c>
      <c r="D101" s="281" t="str">
        <f ca="1">K101&amp;CHAR(10)&amp;エラー符号表!D100</f>
        <v>の工事で、
調査項目⑦住宅の利用関係が選択肢以外でご回答されておりますので、
選択肢からご回答をお願いいたします。</v>
      </c>
      <c r="E101" s="80">
        <v>103</v>
      </c>
      <c r="K101" s="80" t="str">
        <f t="shared" ca="1" si="1"/>
        <v>の工事で、</v>
      </c>
      <c r="Q101" s="258"/>
      <c r="R101" s="280" t="str">
        <f ca="1">IF(エラー符号表!DQ100=1,R$1-6&amp;"件目","")</f>
        <v/>
      </c>
      <c r="S101" s="280" t="str">
        <f ca="1">IF(エラー符号表!DR100=1,S$1-6&amp;"件目","")</f>
        <v/>
      </c>
      <c r="T101" s="280" t="str">
        <f ca="1">IF(エラー符号表!DS100=1,T$1-6&amp;"件目","")</f>
        <v/>
      </c>
      <c r="U101" s="280" t="str">
        <f ca="1">IF(エラー符号表!DT100=1,U$1-6&amp;"件目","")</f>
        <v/>
      </c>
      <c r="V101" s="280" t="str">
        <f ca="1">IF(エラー符号表!DU100=1,V$1-6&amp;"件目","")</f>
        <v/>
      </c>
      <c r="W101" s="280" t="str">
        <f ca="1">IF(エラー符号表!DV100=1,W$1-6&amp;"件目","")</f>
        <v/>
      </c>
      <c r="X101" s="280" t="str">
        <f ca="1">IF(エラー符号表!DW100=1,X$1-6&amp;"件目","")</f>
        <v/>
      </c>
      <c r="Y101" s="280" t="str">
        <f ca="1">IF(エラー符号表!DX100=1,Y$1-6&amp;"件目","")</f>
        <v/>
      </c>
      <c r="Z101" s="280" t="str">
        <f ca="1">IF(エラー符号表!DY100=1,Z$1-6&amp;"件目","")</f>
        <v/>
      </c>
      <c r="AA101" s="280" t="str">
        <f ca="1">IF(エラー符号表!DZ100=1,AA$1-6&amp;"件目","")</f>
        <v/>
      </c>
      <c r="AB101" s="280" t="str">
        <f ca="1">IF(エラー符号表!EA100=1,AB$1-6&amp;"件目","")</f>
        <v/>
      </c>
      <c r="AC101" s="280" t="str">
        <f ca="1">IF(エラー符号表!EB100=1,AC$1-6&amp;"件目","")</f>
        <v/>
      </c>
      <c r="AD101" s="280" t="str">
        <f ca="1">IF(エラー符号表!EC100=1,AD$1-6&amp;"件目","")</f>
        <v/>
      </c>
      <c r="AE101" s="280" t="str">
        <f ca="1">IF(エラー符号表!ED100=1,AE$1-6&amp;"件目","")</f>
        <v/>
      </c>
      <c r="AF101" s="280" t="str">
        <f ca="1">IF(エラー符号表!EE100=1,AF$1-6&amp;"件目","")</f>
        <v/>
      </c>
      <c r="AG101" s="280" t="str">
        <f ca="1">IF(エラー符号表!EF100=1,AG$1-6&amp;"件目","")</f>
        <v/>
      </c>
      <c r="AH101" s="280" t="str">
        <f ca="1">IF(エラー符号表!EG100=1,AH$1-6&amp;"件目","")</f>
        <v/>
      </c>
      <c r="AI101" s="280" t="str">
        <f ca="1">IF(エラー符号表!EH100=1,AI$1-6&amp;"件目","")</f>
        <v/>
      </c>
      <c r="AJ101" s="280" t="str">
        <f ca="1">IF(エラー符号表!EI100=1,AJ$1-6&amp;"件目","")</f>
        <v/>
      </c>
      <c r="AK101" s="280" t="str">
        <f ca="1">IF(エラー符号表!EJ100=1,AK$1-6&amp;"件目","")</f>
        <v/>
      </c>
      <c r="AL101" s="280" t="str">
        <f ca="1">IF(エラー符号表!EK100=1,AL$1-6&amp;"件目","")</f>
        <v/>
      </c>
      <c r="AM101" s="280" t="str">
        <f ca="1">IF(エラー符号表!EL100=1,AM$1-6&amp;"件目","")</f>
        <v/>
      </c>
      <c r="AN101" s="280" t="str">
        <f ca="1">IF(エラー符号表!EM100=1,AN$1-6&amp;"件目","")</f>
        <v/>
      </c>
      <c r="AO101" s="280" t="str">
        <f ca="1">IF(エラー符号表!EN100=1,AO$1-6&amp;"件目","")</f>
        <v/>
      </c>
      <c r="AP101" s="280" t="str">
        <f ca="1">IF(エラー符号表!EO100=1,AP$1-6&amp;"件目","")</f>
        <v/>
      </c>
      <c r="AQ101" s="280" t="str">
        <f ca="1">IF(エラー符号表!EP100=1,AQ$1-6&amp;"件目","")</f>
        <v/>
      </c>
      <c r="AR101" s="280" t="str">
        <f ca="1">IF(エラー符号表!EQ100=1,AR$1-6&amp;"件目","")</f>
        <v/>
      </c>
      <c r="AS101" s="280" t="str">
        <f ca="1">IF(エラー符号表!ER100=1,AS$1-6&amp;"件目","")</f>
        <v/>
      </c>
      <c r="AT101" s="280" t="str">
        <f ca="1">IF(エラー符号表!ES100=1,AT$1-6&amp;"件目","")</f>
        <v/>
      </c>
      <c r="AU101" s="280" t="str">
        <f ca="1">IF(エラー符号表!ET100=1,AU$1-6&amp;"件目","")</f>
        <v/>
      </c>
      <c r="AV101" s="280" t="str">
        <f ca="1">IF(エラー符号表!EU100=1,AV$1-6&amp;"件目","")</f>
        <v/>
      </c>
      <c r="AW101" s="280" t="str">
        <f ca="1">IF(エラー符号表!EV100=1,AW$1-6&amp;"件目","")</f>
        <v/>
      </c>
      <c r="AX101" s="280" t="str">
        <f ca="1">IF(エラー符号表!EW100=1,AX$1-6&amp;"件目","")</f>
        <v/>
      </c>
      <c r="AY101" s="280" t="str">
        <f ca="1">IF(エラー符号表!EX100=1,AY$1-6&amp;"件目","")</f>
        <v/>
      </c>
      <c r="AZ101" s="280" t="str">
        <f ca="1">IF(エラー符号表!EY100=1,AZ$1-6&amp;"件目","")</f>
        <v/>
      </c>
      <c r="BA101" s="280" t="str">
        <f ca="1">IF(エラー符号表!EZ100=1,BA$1-6&amp;"件目","")</f>
        <v/>
      </c>
      <c r="BB101" s="280" t="str">
        <f ca="1">IF(エラー符号表!FA100=1,BB$1-6&amp;"件目","")</f>
        <v/>
      </c>
      <c r="BC101" s="280" t="str">
        <f ca="1">IF(エラー符号表!FB100=1,BC$1-6&amp;"件目","")</f>
        <v/>
      </c>
      <c r="BD101" s="280" t="str">
        <f ca="1">IF(エラー符号表!FC100=1,BD$1-6&amp;"件目","")</f>
        <v/>
      </c>
      <c r="BE101" s="280" t="str">
        <f ca="1">IF(エラー符号表!FD100=1,BE$1-6&amp;"件目","")</f>
        <v/>
      </c>
      <c r="BF101" s="280" t="str">
        <f ca="1">IF(エラー符号表!FE100=1,BF$1-6&amp;"件目","")</f>
        <v/>
      </c>
      <c r="BG101" s="280" t="str">
        <f ca="1">IF(エラー符号表!FF100=1,BG$1-6&amp;"件目","")</f>
        <v/>
      </c>
      <c r="BH101" s="280" t="str">
        <f ca="1">IF(エラー符号表!FG100=1,BH$1-6&amp;"件目","")</f>
        <v/>
      </c>
      <c r="BI101" s="280" t="str">
        <f ca="1">IF(エラー符号表!FH100=1,BI$1-6&amp;"件目","")</f>
        <v/>
      </c>
      <c r="BJ101" s="280" t="str">
        <f ca="1">IF(エラー符号表!FI100=1,BJ$1-6&amp;"件目","")</f>
        <v/>
      </c>
      <c r="BK101" s="280" t="str">
        <f ca="1">IF(エラー符号表!FJ100=1,BK$1-6&amp;"件目","")</f>
        <v/>
      </c>
      <c r="BL101" s="280" t="str">
        <f ca="1">IF(エラー符号表!FK100=1,BL$1-6&amp;"件目","")</f>
        <v/>
      </c>
      <c r="BM101" s="280" t="str">
        <f ca="1">IF(エラー符号表!FL100=1,BM$1-6&amp;"件目","")</f>
        <v/>
      </c>
      <c r="BN101" s="280" t="str">
        <f ca="1">IF(エラー符号表!FM100=1,BN$1-6&amp;"件目","")</f>
        <v/>
      </c>
      <c r="BO101" s="280" t="str">
        <f ca="1">IF(エラー符号表!FN100=1,BO$1-6&amp;"件目","")</f>
        <v/>
      </c>
      <c r="BP101" s="280" t="str">
        <f ca="1">IF(エラー符号表!FO100=1,BP$1-6&amp;"件目","")</f>
        <v/>
      </c>
      <c r="BQ101" s="280" t="str">
        <f ca="1">IF(エラー符号表!FP100=1,BQ$1-6&amp;"件目","")</f>
        <v/>
      </c>
      <c r="BR101" s="280" t="str">
        <f ca="1">IF(エラー符号表!FQ100=1,BR$1-6&amp;"件目","")</f>
        <v/>
      </c>
      <c r="BS101" s="280" t="str">
        <f ca="1">IF(エラー符号表!FR100=1,BS$1-6&amp;"件目","")</f>
        <v/>
      </c>
      <c r="BT101" s="280" t="str">
        <f ca="1">IF(エラー符号表!FS100=1,BT$1-6&amp;"件目","")</f>
        <v/>
      </c>
      <c r="BU101" s="280" t="str">
        <f ca="1">IF(エラー符号表!FT100=1,BU$1-6&amp;"件目","")</f>
        <v/>
      </c>
      <c r="BV101" s="280" t="str">
        <f ca="1">IF(エラー符号表!FU100=1,BV$1-6&amp;"件目","")</f>
        <v/>
      </c>
      <c r="BW101" s="280" t="str">
        <f ca="1">IF(エラー符号表!FV100=1,BW$1-6&amp;"件目","")</f>
        <v/>
      </c>
      <c r="BX101" s="280" t="str">
        <f ca="1">IF(エラー符号表!FW100=1,BX$1-6&amp;"件目","")</f>
        <v/>
      </c>
      <c r="BY101" s="280" t="str">
        <f ca="1">IF(エラー符号表!FX100=1,BY$1-6&amp;"件目","")</f>
        <v/>
      </c>
      <c r="BZ101" s="280" t="str">
        <f ca="1">IF(エラー符号表!FY100=1,BZ$1-6&amp;"件目","")</f>
        <v/>
      </c>
      <c r="CA101" s="280" t="str">
        <f ca="1">IF(エラー符号表!FZ100=1,CA$1-6&amp;"件目","")</f>
        <v/>
      </c>
      <c r="CB101" s="280" t="str">
        <f ca="1">IF(エラー符号表!GA100=1,CB$1-6&amp;"件目","")</f>
        <v/>
      </c>
      <c r="CC101" s="280" t="str">
        <f ca="1">IF(エラー符号表!GB100=1,CC$1-6&amp;"件目","")</f>
        <v/>
      </c>
      <c r="CD101" s="280" t="str">
        <f ca="1">IF(エラー符号表!GC100=1,CD$1-6&amp;"件目","")</f>
        <v/>
      </c>
      <c r="CE101" s="280" t="str">
        <f ca="1">IF(エラー符号表!GD100=1,CE$1-6&amp;"件目","")</f>
        <v/>
      </c>
      <c r="CF101" s="280" t="str">
        <f ca="1">IF(エラー符号表!GE100=1,CF$1-6&amp;"件目","")</f>
        <v/>
      </c>
      <c r="CG101" s="280" t="str">
        <f ca="1">IF(エラー符号表!GF100=1,CG$1-6&amp;"件目","")</f>
        <v/>
      </c>
      <c r="CH101" s="280" t="str">
        <f ca="1">IF(エラー符号表!GG100=1,CH$1-6&amp;"件目","")</f>
        <v/>
      </c>
      <c r="CI101" s="280" t="str">
        <f ca="1">IF(エラー符号表!GH100=1,CI$1-6&amp;"件目","")</f>
        <v/>
      </c>
      <c r="CJ101" s="280" t="str">
        <f ca="1">IF(エラー符号表!GI100=1,CJ$1-6&amp;"件目","")</f>
        <v/>
      </c>
      <c r="CK101" s="280" t="str">
        <f ca="1">IF(エラー符号表!GJ100=1,CK$1-6&amp;"件目","")</f>
        <v/>
      </c>
      <c r="CL101" s="280" t="str">
        <f ca="1">IF(エラー符号表!GK100=1,CL$1-6&amp;"件目","")</f>
        <v/>
      </c>
      <c r="CM101" s="280" t="str">
        <f ca="1">IF(エラー符号表!GL100=1,CM$1-6&amp;"件目","")</f>
        <v/>
      </c>
      <c r="CN101" s="280" t="str">
        <f ca="1">IF(エラー符号表!GM100=1,CN$1-6&amp;"件目","")</f>
        <v/>
      </c>
      <c r="CO101" s="280" t="str">
        <f ca="1">IF(エラー符号表!GN100=1,CO$1-6&amp;"件目","")</f>
        <v/>
      </c>
      <c r="CP101" s="280" t="str">
        <f ca="1">IF(エラー符号表!GO100=1,CP$1-6&amp;"件目","")</f>
        <v/>
      </c>
      <c r="CQ101" s="280" t="str">
        <f ca="1">IF(エラー符号表!GP100=1,CQ$1-6&amp;"件目","")</f>
        <v/>
      </c>
      <c r="CR101" s="280" t="str">
        <f ca="1">IF(エラー符号表!GQ100=1,CR$1-6&amp;"件目","")</f>
        <v/>
      </c>
      <c r="CS101" s="280" t="str">
        <f ca="1">IF(エラー符号表!GR100=1,CS$1-6&amp;"件目","")</f>
        <v/>
      </c>
      <c r="CT101" s="280" t="str">
        <f ca="1">IF(エラー符号表!GS100=1,CT$1-6&amp;"件目","")</f>
        <v/>
      </c>
      <c r="CU101" s="280" t="str">
        <f ca="1">IF(エラー符号表!GT100=1,CU$1-6&amp;"件目","")</f>
        <v/>
      </c>
      <c r="CV101" s="280" t="str">
        <f ca="1">IF(エラー符号表!GU100=1,CV$1-6&amp;"件目","")</f>
        <v/>
      </c>
      <c r="CW101" s="280" t="str">
        <f ca="1">IF(エラー符号表!GV100=1,CW$1-6&amp;"件目","")</f>
        <v/>
      </c>
      <c r="CX101" s="280" t="str">
        <f ca="1">IF(エラー符号表!GW100=1,CX$1-6&amp;"件目","")</f>
        <v/>
      </c>
      <c r="CY101" s="280" t="str">
        <f ca="1">IF(エラー符号表!GX100=1,CY$1-6&amp;"件目","")</f>
        <v/>
      </c>
      <c r="CZ101" s="280" t="str">
        <f ca="1">IF(エラー符号表!GY100=1,CZ$1-6&amp;"件目","")</f>
        <v/>
      </c>
      <c r="DA101" s="280" t="str">
        <f ca="1">IF(エラー符号表!GZ100=1,DA$1-6&amp;"件目","")</f>
        <v/>
      </c>
      <c r="DB101" s="280" t="str">
        <f ca="1">IF(エラー符号表!HA100=1,DB$1-6&amp;"件目","")</f>
        <v/>
      </c>
      <c r="DC101" s="280" t="str">
        <f ca="1">IF(エラー符号表!HB100=1,DC$1-6&amp;"件目","")</f>
        <v/>
      </c>
      <c r="DD101" s="280" t="str">
        <f ca="1">IF(エラー符号表!HC100=1,DD$1-6&amp;"件目","")</f>
        <v/>
      </c>
      <c r="DE101" s="280" t="str">
        <f ca="1">IF(エラー符号表!HD100=1,DE$1-6&amp;"件目","")</f>
        <v/>
      </c>
      <c r="DF101" s="280" t="str">
        <f ca="1">IF(エラー符号表!HE100=1,DF$1-6&amp;"件目","")</f>
        <v/>
      </c>
      <c r="DG101" s="280" t="str">
        <f ca="1">IF(エラー符号表!HF100=1,DG$1-6&amp;"件目","")</f>
        <v/>
      </c>
      <c r="DH101" s="280" t="str">
        <f ca="1">IF(エラー符号表!HG100=1,DH$1-6&amp;"件目","")</f>
        <v/>
      </c>
      <c r="DI101" s="280" t="str">
        <f ca="1">IF(エラー符号表!HH100=1,DI$1-6&amp;"件目","")</f>
        <v/>
      </c>
      <c r="DJ101" s="280" t="str">
        <f ca="1">IF(エラー符号表!HI100=1,DJ$1-6&amp;"件目","")</f>
        <v/>
      </c>
      <c r="DK101" s="280" t="str">
        <f ca="1">IF(エラー符号表!HJ100=1,DK$1-6&amp;"件目","")</f>
        <v/>
      </c>
      <c r="DL101" s="280" t="str">
        <f ca="1">IF(エラー符号表!HK100=1,DL$1-6&amp;"件目","")</f>
        <v/>
      </c>
      <c r="DM101" s="280" t="str">
        <f ca="1">IF(エラー符号表!HL100=1,DM$1-6&amp;"件目","")</f>
        <v/>
      </c>
    </row>
    <row r="102" spans="1:117" ht="39" x14ac:dyDescent="0.2">
      <c r="A102" s="280">
        <f ca="1">IF(SUM(エラー符号表!DQ101:HL101)&gt;=1,1,0)</f>
        <v>0</v>
      </c>
      <c r="B102" s="80" t="s">
        <v>2574</v>
      </c>
      <c r="D102" s="281" t="str">
        <f ca="1">K102&amp;CHAR(10)&amp;エラー符号表!D101</f>
        <v>の工事で、
調査項目⑧住宅の種類が空欄になっておりますので、
ご回答をお願いいたします。</v>
      </c>
      <c r="E102" s="80">
        <v>104</v>
      </c>
      <c r="K102" s="80" t="str">
        <f t="shared" ca="1" si="1"/>
        <v>の工事で、</v>
      </c>
      <c r="Q102" s="258"/>
      <c r="R102" s="280" t="str">
        <f ca="1">IF(エラー符号表!DQ101=1,R$1-6&amp;"件目","")</f>
        <v/>
      </c>
      <c r="S102" s="280" t="str">
        <f ca="1">IF(エラー符号表!DR101=1,S$1-6&amp;"件目","")</f>
        <v/>
      </c>
      <c r="T102" s="280" t="str">
        <f ca="1">IF(エラー符号表!DS101=1,T$1-6&amp;"件目","")</f>
        <v/>
      </c>
      <c r="U102" s="280" t="str">
        <f ca="1">IF(エラー符号表!DT101=1,U$1-6&amp;"件目","")</f>
        <v/>
      </c>
      <c r="V102" s="280" t="str">
        <f ca="1">IF(エラー符号表!DU101=1,V$1-6&amp;"件目","")</f>
        <v/>
      </c>
      <c r="W102" s="280" t="str">
        <f ca="1">IF(エラー符号表!DV101=1,W$1-6&amp;"件目","")</f>
        <v/>
      </c>
      <c r="X102" s="280" t="str">
        <f ca="1">IF(エラー符号表!DW101=1,X$1-6&amp;"件目","")</f>
        <v/>
      </c>
      <c r="Y102" s="280" t="str">
        <f ca="1">IF(エラー符号表!DX101=1,Y$1-6&amp;"件目","")</f>
        <v/>
      </c>
      <c r="Z102" s="280" t="str">
        <f ca="1">IF(エラー符号表!DY101=1,Z$1-6&amp;"件目","")</f>
        <v/>
      </c>
      <c r="AA102" s="280" t="str">
        <f ca="1">IF(エラー符号表!DZ101=1,AA$1-6&amp;"件目","")</f>
        <v/>
      </c>
      <c r="AB102" s="280" t="str">
        <f ca="1">IF(エラー符号表!EA101=1,AB$1-6&amp;"件目","")</f>
        <v/>
      </c>
      <c r="AC102" s="280" t="str">
        <f ca="1">IF(エラー符号表!EB101=1,AC$1-6&amp;"件目","")</f>
        <v/>
      </c>
      <c r="AD102" s="280" t="str">
        <f ca="1">IF(エラー符号表!EC101=1,AD$1-6&amp;"件目","")</f>
        <v/>
      </c>
      <c r="AE102" s="280" t="str">
        <f ca="1">IF(エラー符号表!ED101=1,AE$1-6&amp;"件目","")</f>
        <v/>
      </c>
      <c r="AF102" s="280" t="str">
        <f ca="1">IF(エラー符号表!EE101=1,AF$1-6&amp;"件目","")</f>
        <v/>
      </c>
      <c r="AG102" s="280" t="str">
        <f ca="1">IF(エラー符号表!EF101=1,AG$1-6&amp;"件目","")</f>
        <v/>
      </c>
      <c r="AH102" s="280" t="str">
        <f ca="1">IF(エラー符号表!EG101=1,AH$1-6&amp;"件目","")</f>
        <v/>
      </c>
      <c r="AI102" s="280" t="str">
        <f ca="1">IF(エラー符号表!EH101=1,AI$1-6&amp;"件目","")</f>
        <v/>
      </c>
      <c r="AJ102" s="280" t="str">
        <f ca="1">IF(エラー符号表!EI101=1,AJ$1-6&amp;"件目","")</f>
        <v/>
      </c>
      <c r="AK102" s="280" t="str">
        <f ca="1">IF(エラー符号表!EJ101=1,AK$1-6&amp;"件目","")</f>
        <v/>
      </c>
      <c r="AL102" s="280" t="str">
        <f ca="1">IF(エラー符号表!EK101=1,AL$1-6&amp;"件目","")</f>
        <v/>
      </c>
      <c r="AM102" s="280" t="str">
        <f ca="1">IF(エラー符号表!EL101=1,AM$1-6&amp;"件目","")</f>
        <v/>
      </c>
      <c r="AN102" s="280" t="str">
        <f ca="1">IF(エラー符号表!EM101=1,AN$1-6&amp;"件目","")</f>
        <v/>
      </c>
      <c r="AO102" s="280" t="str">
        <f ca="1">IF(エラー符号表!EN101=1,AO$1-6&amp;"件目","")</f>
        <v/>
      </c>
      <c r="AP102" s="280" t="str">
        <f ca="1">IF(エラー符号表!EO101=1,AP$1-6&amp;"件目","")</f>
        <v/>
      </c>
      <c r="AQ102" s="280" t="str">
        <f ca="1">IF(エラー符号表!EP101=1,AQ$1-6&amp;"件目","")</f>
        <v/>
      </c>
      <c r="AR102" s="280" t="str">
        <f ca="1">IF(エラー符号表!EQ101=1,AR$1-6&amp;"件目","")</f>
        <v/>
      </c>
      <c r="AS102" s="280" t="str">
        <f ca="1">IF(エラー符号表!ER101=1,AS$1-6&amp;"件目","")</f>
        <v/>
      </c>
      <c r="AT102" s="280" t="str">
        <f ca="1">IF(エラー符号表!ES101=1,AT$1-6&amp;"件目","")</f>
        <v/>
      </c>
      <c r="AU102" s="280" t="str">
        <f ca="1">IF(エラー符号表!ET101=1,AU$1-6&amp;"件目","")</f>
        <v/>
      </c>
      <c r="AV102" s="280" t="str">
        <f ca="1">IF(エラー符号表!EU101=1,AV$1-6&amp;"件目","")</f>
        <v/>
      </c>
      <c r="AW102" s="280" t="str">
        <f ca="1">IF(エラー符号表!EV101=1,AW$1-6&amp;"件目","")</f>
        <v/>
      </c>
      <c r="AX102" s="280" t="str">
        <f ca="1">IF(エラー符号表!EW101=1,AX$1-6&amp;"件目","")</f>
        <v/>
      </c>
      <c r="AY102" s="280" t="str">
        <f ca="1">IF(エラー符号表!EX101=1,AY$1-6&amp;"件目","")</f>
        <v/>
      </c>
      <c r="AZ102" s="280" t="str">
        <f ca="1">IF(エラー符号表!EY101=1,AZ$1-6&amp;"件目","")</f>
        <v/>
      </c>
      <c r="BA102" s="280" t="str">
        <f ca="1">IF(エラー符号表!EZ101=1,BA$1-6&amp;"件目","")</f>
        <v/>
      </c>
      <c r="BB102" s="280" t="str">
        <f ca="1">IF(エラー符号表!FA101=1,BB$1-6&amp;"件目","")</f>
        <v/>
      </c>
      <c r="BC102" s="280" t="str">
        <f ca="1">IF(エラー符号表!FB101=1,BC$1-6&amp;"件目","")</f>
        <v/>
      </c>
      <c r="BD102" s="280" t="str">
        <f ca="1">IF(エラー符号表!FC101=1,BD$1-6&amp;"件目","")</f>
        <v/>
      </c>
      <c r="BE102" s="280" t="str">
        <f ca="1">IF(エラー符号表!FD101=1,BE$1-6&amp;"件目","")</f>
        <v/>
      </c>
      <c r="BF102" s="280" t="str">
        <f ca="1">IF(エラー符号表!FE101=1,BF$1-6&amp;"件目","")</f>
        <v/>
      </c>
      <c r="BG102" s="280" t="str">
        <f ca="1">IF(エラー符号表!FF101=1,BG$1-6&amp;"件目","")</f>
        <v/>
      </c>
      <c r="BH102" s="280" t="str">
        <f ca="1">IF(エラー符号表!FG101=1,BH$1-6&amp;"件目","")</f>
        <v/>
      </c>
      <c r="BI102" s="280" t="str">
        <f ca="1">IF(エラー符号表!FH101=1,BI$1-6&amp;"件目","")</f>
        <v/>
      </c>
      <c r="BJ102" s="280" t="str">
        <f ca="1">IF(エラー符号表!FI101=1,BJ$1-6&amp;"件目","")</f>
        <v/>
      </c>
      <c r="BK102" s="280" t="str">
        <f ca="1">IF(エラー符号表!FJ101=1,BK$1-6&amp;"件目","")</f>
        <v/>
      </c>
      <c r="BL102" s="280" t="str">
        <f ca="1">IF(エラー符号表!FK101=1,BL$1-6&amp;"件目","")</f>
        <v/>
      </c>
      <c r="BM102" s="280" t="str">
        <f ca="1">IF(エラー符号表!FL101=1,BM$1-6&amp;"件目","")</f>
        <v/>
      </c>
      <c r="BN102" s="280" t="str">
        <f ca="1">IF(エラー符号表!FM101=1,BN$1-6&amp;"件目","")</f>
        <v/>
      </c>
      <c r="BO102" s="280" t="str">
        <f ca="1">IF(エラー符号表!FN101=1,BO$1-6&amp;"件目","")</f>
        <v/>
      </c>
      <c r="BP102" s="280" t="str">
        <f ca="1">IF(エラー符号表!FO101=1,BP$1-6&amp;"件目","")</f>
        <v/>
      </c>
      <c r="BQ102" s="280" t="str">
        <f ca="1">IF(エラー符号表!FP101=1,BQ$1-6&amp;"件目","")</f>
        <v/>
      </c>
      <c r="BR102" s="280" t="str">
        <f ca="1">IF(エラー符号表!FQ101=1,BR$1-6&amp;"件目","")</f>
        <v/>
      </c>
      <c r="BS102" s="280" t="str">
        <f ca="1">IF(エラー符号表!FR101=1,BS$1-6&amp;"件目","")</f>
        <v/>
      </c>
      <c r="BT102" s="280" t="str">
        <f ca="1">IF(エラー符号表!FS101=1,BT$1-6&amp;"件目","")</f>
        <v/>
      </c>
      <c r="BU102" s="280" t="str">
        <f ca="1">IF(エラー符号表!FT101=1,BU$1-6&amp;"件目","")</f>
        <v/>
      </c>
      <c r="BV102" s="280" t="str">
        <f ca="1">IF(エラー符号表!FU101=1,BV$1-6&amp;"件目","")</f>
        <v/>
      </c>
      <c r="BW102" s="280" t="str">
        <f ca="1">IF(エラー符号表!FV101=1,BW$1-6&amp;"件目","")</f>
        <v/>
      </c>
      <c r="BX102" s="280" t="str">
        <f ca="1">IF(エラー符号表!FW101=1,BX$1-6&amp;"件目","")</f>
        <v/>
      </c>
      <c r="BY102" s="280" t="str">
        <f ca="1">IF(エラー符号表!FX101=1,BY$1-6&amp;"件目","")</f>
        <v/>
      </c>
      <c r="BZ102" s="280" t="str">
        <f ca="1">IF(エラー符号表!FY101=1,BZ$1-6&amp;"件目","")</f>
        <v/>
      </c>
      <c r="CA102" s="280" t="str">
        <f ca="1">IF(エラー符号表!FZ101=1,CA$1-6&amp;"件目","")</f>
        <v/>
      </c>
      <c r="CB102" s="280" t="str">
        <f ca="1">IF(エラー符号表!GA101=1,CB$1-6&amp;"件目","")</f>
        <v/>
      </c>
      <c r="CC102" s="280" t="str">
        <f ca="1">IF(エラー符号表!GB101=1,CC$1-6&amp;"件目","")</f>
        <v/>
      </c>
      <c r="CD102" s="280" t="str">
        <f ca="1">IF(エラー符号表!GC101=1,CD$1-6&amp;"件目","")</f>
        <v/>
      </c>
      <c r="CE102" s="280" t="str">
        <f ca="1">IF(エラー符号表!GD101=1,CE$1-6&amp;"件目","")</f>
        <v/>
      </c>
      <c r="CF102" s="280" t="str">
        <f ca="1">IF(エラー符号表!GE101=1,CF$1-6&amp;"件目","")</f>
        <v/>
      </c>
      <c r="CG102" s="280" t="str">
        <f ca="1">IF(エラー符号表!GF101=1,CG$1-6&amp;"件目","")</f>
        <v/>
      </c>
      <c r="CH102" s="280" t="str">
        <f ca="1">IF(エラー符号表!GG101=1,CH$1-6&amp;"件目","")</f>
        <v/>
      </c>
      <c r="CI102" s="280" t="str">
        <f ca="1">IF(エラー符号表!GH101=1,CI$1-6&amp;"件目","")</f>
        <v/>
      </c>
      <c r="CJ102" s="280" t="str">
        <f ca="1">IF(エラー符号表!GI101=1,CJ$1-6&amp;"件目","")</f>
        <v/>
      </c>
      <c r="CK102" s="280" t="str">
        <f ca="1">IF(エラー符号表!GJ101=1,CK$1-6&amp;"件目","")</f>
        <v/>
      </c>
      <c r="CL102" s="280" t="str">
        <f ca="1">IF(エラー符号表!GK101=1,CL$1-6&amp;"件目","")</f>
        <v/>
      </c>
      <c r="CM102" s="280" t="str">
        <f ca="1">IF(エラー符号表!GL101=1,CM$1-6&amp;"件目","")</f>
        <v/>
      </c>
      <c r="CN102" s="280" t="str">
        <f ca="1">IF(エラー符号表!GM101=1,CN$1-6&amp;"件目","")</f>
        <v/>
      </c>
      <c r="CO102" s="280" t="str">
        <f ca="1">IF(エラー符号表!GN101=1,CO$1-6&amp;"件目","")</f>
        <v/>
      </c>
      <c r="CP102" s="280" t="str">
        <f ca="1">IF(エラー符号表!GO101=1,CP$1-6&amp;"件目","")</f>
        <v/>
      </c>
      <c r="CQ102" s="280" t="str">
        <f ca="1">IF(エラー符号表!GP101=1,CQ$1-6&amp;"件目","")</f>
        <v/>
      </c>
      <c r="CR102" s="280" t="str">
        <f ca="1">IF(エラー符号表!GQ101=1,CR$1-6&amp;"件目","")</f>
        <v/>
      </c>
      <c r="CS102" s="280" t="str">
        <f ca="1">IF(エラー符号表!GR101=1,CS$1-6&amp;"件目","")</f>
        <v/>
      </c>
      <c r="CT102" s="280" t="str">
        <f ca="1">IF(エラー符号表!GS101=1,CT$1-6&amp;"件目","")</f>
        <v/>
      </c>
      <c r="CU102" s="280" t="str">
        <f ca="1">IF(エラー符号表!GT101=1,CU$1-6&amp;"件目","")</f>
        <v/>
      </c>
      <c r="CV102" s="280" t="str">
        <f ca="1">IF(エラー符号表!GU101=1,CV$1-6&amp;"件目","")</f>
        <v/>
      </c>
      <c r="CW102" s="280" t="str">
        <f ca="1">IF(エラー符号表!GV101=1,CW$1-6&amp;"件目","")</f>
        <v/>
      </c>
      <c r="CX102" s="280" t="str">
        <f ca="1">IF(エラー符号表!GW101=1,CX$1-6&amp;"件目","")</f>
        <v/>
      </c>
      <c r="CY102" s="280" t="str">
        <f ca="1">IF(エラー符号表!GX101=1,CY$1-6&amp;"件目","")</f>
        <v/>
      </c>
      <c r="CZ102" s="280" t="str">
        <f ca="1">IF(エラー符号表!GY101=1,CZ$1-6&amp;"件目","")</f>
        <v/>
      </c>
      <c r="DA102" s="280" t="str">
        <f ca="1">IF(エラー符号表!GZ101=1,DA$1-6&amp;"件目","")</f>
        <v/>
      </c>
      <c r="DB102" s="280" t="str">
        <f ca="1">IF(エラー符号表!HA101=1,DB$1-6&amp;"件目","")</f>
        <v/>
      </c>
      <c r="DC102" s="280" t="str">
        <f ca="1">IF(エラー符号表!HB101=1,DC$1-6&amp;"件目","")</f>
        <v/>
      </c>
      <c r="DD102" s="280" t="str">
        <f ca="1">IF(エラー符号表!HC101=1,DD$1-6&amp;"件目","")</f>
        <v/>
      </c>
      <c r="DE102" s="280" t="str">
        <f ca="1">IF(エラー符号表!HD101=1,DE$1-6&amp;"件目","")</f>
        <v/>
      </c>
      <c r="DF102" s="280" t="str">
        <f ca="1">IF(エラー符号表!HE101=1,DF$1-6&amp;"件目","")</f>
        <v/>
      </c>
      <c r="DG102" s="280" t="str">
        <f ca="1">IF(エラー符号表!HF101=1,DG$1-6&amp;"件目","")</f>
        <v/>
      </c>
      <c r="DH102" s="280" t="str">
        <f ca="1">IF(エラー符号表!HG101=1,DH$1-6&amp;"件目","")</f>
        <v/>
      </c>
      <c r="DI102" s="280" t="str">
        <f ca="1">IF(エラー符号表!HH101=1,DI$1-6&amp;"件目","")</f>
        <v/>
      </c>
      <c r="DJ102" s="280" t="str">
        <f ca="1">IF(エラー符号表!HI101=1,DJ$1-6&amp;"件目","")</f>
        <v/>
      </c>
      <c r="DK102" s="280" t="str">
        <f ca="1">IF(エラー符号表!HJ101=1,DK$1-6&amp;"件目","")</f>
        <v/>
      </c>
      <c r="DL102" s="280" t="str">
        <f ca="1">IF(エラー符号表!HK101=1,DL$1-6&amp;"件目","")</f>
        <v/>
      </c>
      <c r="DM102" s="280" t="str">
        <f ca="1">IF(エラー符号表!HL101=1,DM$1-6&amp;"件目","")</f>
        <v/>
      </c>
    </row>
    <row r="103" spans="1:117" ht="65" x14ac:dyDescent="0.2">
      <c r="A103" s="280">
        <f ca="1">IF(SUM(エラー符号表!DQ102:HL102)&gt;=1,1,0)</f>
        <v>0</v>
      </c>
      <c r="B103" s="80" t="s">
        <v>2574</v>
      </c>
      <c r="D103" s="281" t="str">
        <f ca="1">K103&amp;CHAR(10)&amp;エラー符号表!D102</f>
        <v>の工事で、
調査項目⑧住宅の種類が空欄になっており、
調査項目⑨共同住宅の工事部分がご回答されておりますが、
工事を行われた住宅の種類は共同住宅だったのでしょうか。
ご確認をお願いいたします。</v>
      </c>
      <c r="E103" s="80">
        <v>105</v>
      </c>
      <c r="K103" s="80" t="str">
        <f t="shared" ca="1" si="1"/>
        <v>の工事で、</v>
      </c>
      <c r="Q103" s="258"/>
      <c r="R103" s="280" t="str">
        <f ca="1">IF(エラー符号表!DQ102=1,R$1-6&amp;"件目","")</f>
        <v/>
      </c>
      <c r="S103" s="280" t="str">
        <f ca="1">IF(エラー符号表!DR102=1,S$1-6&amp;"件目","")</f>
        <v/>
      </c>
      <c r="T103" s="280" t="str">
        <f ca="1">IF(エラー符号表!DS102=1,T$1-6&amp;"件目","")</f>
        <v/>
      </c>
      <c r="U103" s="280" t="str">
        <f ca="1">IF(エラー符号表!DT102=1,U$1-6&amp;"件目","")</f>
        <v/>
      </c>
      <c r="V103" s="280" t="str">
        <f ca="1">IF(エラー符号表!DU102=1,V$1-6&amp;"件目","")</f>
        <v/>
      </c>
      <c r="W103" s="280" t="str">
        <f ca="1">IF(エラー符号表!DV102=1,W$1-6&amp;"件目","")</f>
        <v/>
      </c>
      <c r="X103" s="280" t="str">
        <f ca="1">IF(エラー符号表!DW102=1,X$1-6&amp;"件目","")</f>
        <v/>
      </c>
      <c r="Y103" s="280" t="str">
        <f ca="1">IF(エラー符号表!DX102=1,Y$1-6&amp;"件目","")</f>
        <v/>
      </c>
      <c r="Z103" s="280" t="str">
        <f ca="1">IF(エラー符号表!DY102=1,Z$1-6&amp;"件目","")</f>
        <v/>
      </c>
      <c r="AA103" s="280" t="str">
        <f ca="1">IF(エラー符号表!DZ102=1,AA$1-6&amp;"件目","")</f>
        <v/>
      </c>
      <c r="AB103" s="280" t="str">
        <f ca="1">IF(エラー符号表!EA102=1,AB$1-6&amp;"件目","")</f>
        <v/>
      </c>
      <c r="AC103" s="280" t="str">
        <f ca="1">IF(エラー符号表!EB102=1,AC$1-6&amp;"件目","")</f>
        <v/>
      </c>
      <c r="AD103" s="280" t="str">
        <f ca="1">IF(エラー符号表!EC102=1,AD$1-6&amp;"件目","")</f>
        <v/>
      </c>
      <c r="AE103" s="280" t="str">
        <f ca="1">IF(エラー符号表!ED102=1,AE$1-6&amp;"件目","")</f>
        <v/>
      </c>
      <c r="AF103" s="280" t="str">
        <f ca="1">IF(エラー符号表!EE102=1,AF$1-6&amp;"件目","")</f>
        <v/>
      </c>
      <c r="AG103" s="280" t="str">
        <f ca="1">IF(エラー符号表!EF102=1,AG$1-6&amp;"件目","")</f>
        <v/>
      </c>
      <c r="AH103" s="280" t="str">
        <f ca="1">IF(エラー符号表!EG102=1,AH$1-6&amp;"件目","")</f>
        <v/>
      </c>
      <c r="AI103" s="280" t="str">
        <f ca="1">IF(エラー符号表!EH102=1,AI$1-6&amp;"件目","")</f>
        <v/>
      </c>
      <c r="AJ103" s="280" t="str">
        <f ca="1">IF(エラー符号表!EI102=1,AJ$1-6&amp;"件目","")</f>
        <v/>
      </c>
      <c r="AK103" s="280" t="str">
        <f ca="1">IF(エラー符号表!EJ102=1,AK$1-6&amp;"件目","")</f>
        <v/>
      </c>
      <c r="AL103" s="280" t="str">
        <f ca="1">IF(エラー符号表!EK102=1,AL$1-6&amp;"件目","")</f>
        <v/>
      </c>
      <c r="AM103" s="280" t="str">
        <f ca="1">IF(エラー符号表!EL102=1,AM$1-6&amp;"件目","")</f>
        <v/>
      </c>
      <c r="AN103" s="280" t="str">
        <f ca="1">IF(エラー符号表!EM102=1,AN$1-6&amp;"件目","")</f>
        <v/>
      </c>
      <c r="AO103" s="280" t="str">
        <f ca="1">IF(エラー符号表!EN102=1,AO$1-6&amp;"件目","")</f>
        <v/>
      </c>
      <c r="AP103" s="280" t="str">
        <f ca="1">IF(エラー符号表!EO102=1,AP$1-6&amp;"件目","")</f>
        <v/>
      </c>
      <c r="AQ103" s="280" t="str">
        <f ca="1">IF(エラー符号表!EP102=1,AQ$1-6&amp;"件目","")</f>
        <v/>
      </c>
      <c r="AR103" s="280" t="str">
        <f ca="1">IF(エラー符号表!EQ102=1,AR$1-6&amp;"件目","")</f>
        <v/>
      </c>
      <c r="AS103" s="280" t="str">
        <f ca="1">IF(エラー符号表!ER102=1,AS$1-6&amp;"件目","")</f>
        <v/>
      </c>
      <c r="AT103" s="280" t="str">
        <f ca="1">IF(エラー符号表!ES102=1,AT$1-6&amp;"件目","")</f>
        <v/>
      </c>
      <c r="AU103" s="280" t="str">
        <f ca="1">IF(エラー符号表!ET102=1,AU$1-6&amp;"件目","")</f>
        <v/>
      </c>
      <c r="AV103" s="280" t="str">
        <f ca="1">IF(エラー符号表!EU102=1,AV$1-6&amp;"件目","")</f>
        <v/>
      </c>
      <c r="AW103" s="280" t="str">
        <f ca="1">IF(エラー符号表!EV102=1,AW$1-6&amp;"件目","")</f>
        <v/>
      </c>
      <c r="AX103" s="280" t="str">
        <f ca="1">IF(エラー符号表!EW102=1,AX$1-6&amp;"件目","")</f>
        <v/>
      </c>
      <c r="AY103" s="280" t="str">
        <f ca="1">IF(エラー符号表!EX102=1,AY$1-6&amp;"件目","")</f>
        <v/>
      </c>
      <c r="AZ103" s="280" t="str">
        <f ca="1">IF(エラー符号表!EY102=1,AZ$1-6&amp;"件目","")</f>
        <v/>
      </c>
      <c r="BA103" s="280" t="str">
        <f ca="1">IF(エラー符号表!EZ102=1,BA$1-6&amp;"件目","")</f>
        <v/>
      </c>
      <c r="BB103" s="280" t="str">
        <f ca="1">IF(エラー符号表!FA102=1,BB$1-6&amp;"件目","")</f>
        <v/>
      </c>
      <c r="BC103" s="280" t="str">
        <f ca="1">IF(エラー符号表!FB102=1,BC$1-6&amp;"件目","")</f>
        <v/>
      </c>
      <c r="BD103" s="280" t="str">
        <f ca="1">IF(エラー符号表!FC102=1,BD$1-6&amp;"件目","")</f>
        <v/>
      </c>
      <c r="BE103" s="280" t="str">
        <f ca="1">IF(エラー符号表!FD102=1,BE$1-6&amp;"件目","")</f>
        <v/>
      </c>
      <c r="BF103" s="280" t="str">
        <f ca="1">IF(エラー符号表!FE102=1,BF$1-6&amp;"件目","")</f>
        <v/>
      </c>
      <c r="BG103" s="280" t="str">
        <f ca="1">IF(エラー符号表!FF102=1,BG$1-6&amp;"件目","")</f>
        <v/>
      </c>
      <c r="BH103" s="280" t="str">
        <f ca="1">IF(エラー符号表!FG102=1,BH$1-6&amp;"件目","")</f>
        <v/>
      </c>
      <c r="BI103" s="280" t="str">
        <f ca="1">IF(エラー符号表!FH102=1,BI$1-6&amp;"件目","")</f>
        <v/>
      </c>
      <c r="BJ103" s="280" t="str">
        <f ca="1">IF(エラー符号表!FI102=1,BJ$1-6&amp;"件目","")</f>
        <v/>
      </c>
      <c r="BK103" s="280" t="str">
        <f ca="1">IF(エラー符号表!FJ102=1,BK$1-6&amp;"件目","")</f>
        <v/>
      </c>
      <c r="BL103" s="280" t="str">
        <f ca="1">IF(エラー符号表!FK102=1,BL$1-6&amp;"件目","")</f>
        <v/>
      </c>
      <c r="BM103" s="280" t="str">
        <f ca="1">IF(エラー符号表!FL102=1,BM$1-6&amp;"件目","")</f>
        <v/>
      </c>
      <c r="BN103" s="280" t="str">
        <f ca="1">IF(エラー符号表!FM102=1,BN$1-6&amp;"件目","")</f>
        <v/>
      </c>
      <c r="BO103" s="280" t="str">
        <f ca="1">IF(エラー符号表!FN102=1,BO$1-6&amp;"件目","")</f>
        <v/>
      </c>
      <c r="BP103" s="280" t="str">
        <f ca="1">IF(エラー符号表!FO102=1,BP$1-6&amp;"件目","")</f>
        <v/>
      </c>
      <c r="BQ103" s="280" t="str">
        <f ca="1">IF(エラー符号表!FP102=1,BQ$1-6&amp;"件目","")</f>
        <v/>
      </c>
      <c r="BR103" s="280" t="str">
        <f ca="1">IF(エラー符号表!FQ102=1,BR$1-6&amp;"件目","")</f>
        <v/>
      </c>
      <c r="BS103" s="280" t="str">
        <f ca="1">IF(エラー符号表!FR102=1,BS$1-6&amp;"件目","")</f>
        <v/>
      </c>
      <c r="BT103" s="280" t="str">
        <f ca="1">IF(エラー符号表!FS102=1,BT$1-6&amp;"件目","")</f>
        <v/>
      </c>
      <c r="BU103" s="280" t="str">
        <f ca="1">IF(エラー符号表!FT102=1,BU$1-6&amp;"件目","")</f>
        <v/>
      </c>
      <c r="BV103" s="280" t="str">
        <f ca="1">IF(エラー符号表!FU102=1,BV$1-6&amp;"件目","")</f>
        <v/>
      </c>
      <c r="BW103" s="280" t="str">
        <f ca="1">IF(エラー符号表!FV102=1,BW$1-6&amp;"件目","")</f>
        <v/>
      </c>
      <c r="BX103" s="280" t="str">
        <f ca="1">IF(エラー符号表!FW102=1,BX$1-6&amp;"件目","")</f>
        <v/>
      </c>
      <c r="BY103" s="280" t="str">
        <f ca="1">IF(エラー符号表!FX102=1,BY$1-6&amp;"件目","")</f>
        <v/>
      </c>
      <c r="BZ103" s="280" t="str">
        <f ca="1">IF(エラー符号表!FY102=1,BZ$1-6&amp;"件目","")</f>
        <v/>
      </c>
      <c r="CA103" s="280" t="str">
        <f ca="1">IF(エラー符号表!FZ102=1,CA$1-6&amp;"件目","")</f>
        <v/>
      </c>
      <c r="CB103" s="280" t="str">
        <f ca="1">IF(エラー符号表!GA102=1,CB$1-6&amp;"件目","")</f>
        <v/>
      </c>
      <c r="CC103" s="280" t="str">
        <f ca="1">IF(エラー符号表!GB102=1,CC$1-6&amp;"件目","")</f>
        <v/>
      </c>
      <c r="CD103" s="280" t="str">
        <f ca="1">IF(エラー符号表!GC102=1,CD$1-6&amp;"件目","")</f>
        <v/>
      </c>
      <c r="CE103" s="280" t="str">
        <f ca="1">IF(エラー符号表!GD102=1,CE$1-6&amp;"件目","")</f>
        <v/>
      </c>
      <c r="CF103" s="280" t="str">
        <f ca="1">IF(エラー符号表!GE102=1,CF$1-6&amp;"件目","")</f>
        <v/>
      </c>
      <c r="CG103" s="280" t="str">
        <f ca="1">IF(エラー符号表!GF102=1,CG$1-6&amp;"件目","")</f>
        <v/>
      </c>
      <c r="CH103" s="280" t="str">
        <f ca="1">IF(エラー符号表!GG102=1,CH$1-6&amp;"件目","")</f>
        <v/>
      </c>
      <c r="CI103" s="280" t="str">
        <f ca="1">IF(エラー符号表!GH102=1,CI$1-6&amp;"件目","")</f>
        <v/>
      </c>
      <c r="CJ103" s="280" t="str">
        <f ca="1">IF(エラー符号表!GI102=1,CJ$1-6&amp;"件目","")</f>
        <v/>
      </c>
      <c r="CK103" s="280" t="str">
        <f ca="1">IF(エラー符号表!GJ102=1,CK$1-6&amp;"件目","")</f>
        <v/>
      </c>
      <c r="CL103" s="280" t="str">
        <f ca="1">IF(エラー符号表!GK102=1,CL$1-6&amp;"件目","")</f>
        <v/>
      </c>
      <c r="CM103" s="280" t="str">
        <f ca="1">IF(エラー符号表!GL102=1,CM$1-6&amp;"件目","")</f>
        <v/>
      </c>
      <c r="CN103" s="280" t="str">
        <f ca="1">IF(エラー符号表!GM102=1,CN$1-6&amp;"件目","")</f>
        <v/>
      </c>
      <c r="CO103" s="280" t="str">
        <f ca="1">IF(エラー符号表!GN102=1,CO$1-6&amp;"件目","")</f>
        <v/>
      </c>
      <c r="CP103" s="280" t="str">
        <f ca="1">IF(エラー符号表!GO102=1,CP$1-6&amp;"件目","")</f>
        <v/>
      </c>
      <c r="CQ103" s="280" t="str">
        <f ca="1">IF(エラー符号表!GP102=1,CQ$1-6&amp;"件目","")</f>
        <v/>
      </c>
      <c r="CR103" s="280" t="str">
        <f ca="1">IF(エラー符号表!GQ102=1,CR$1-6&amp;"件目","")</f>
        <v/>
      </c>
      <c r="CS103" s="280" t="str">
        <f ca="1">IF(エラー符号表!GR102=1,CS$1-6&amp;"件目","")</f>
        <v/>
      </c>
      <c r="CT103" s="280" t="str">
        <f ca="1">IF(エラー符号表!GS102=1,CT$1-6&amp;"件目","")</f>
        <v/>
      </c>
      <c r="CU103" s="280" t="str">
        <f ca="1">IF(エラー符号表!GT102=1,CU$1-6&amp;"件目","")</f>
        <v/>
      </c>
      <c r="CV103" s="280" t="str">
        <f ca="1">IF(エラー符号表!GU102=1,CV$1-6&amp;"件目","")</f>
        <v/>
      </c>
      <c r="CW103" s="280" t="str">
        <f ca="1">IF(エラー符号表!GV102=1,CW$1-6&amp;"件目","")</f>
        <v/>
      </c>
      <c r="CX103" s="280" t="str">
        <f ca="1">IF(エラー符号表!GW102=1,CX$1-6&amp;"件目","")</f>
        <v/>
      </c>
      <c r="CY103" s="280" t="str">
        <f ca="1">IF(エラー符号表!GX102=1,CY$1-6&amp;"件目","")</f>
        <v/>
      </c>
      <c r="CZ103" s="280" t="str">
        <f ca="1">IF(エラー符号表!GY102=1,CZ$1-6&amp;"件目","")</f>
        <v/>
      </c>
      <c r="DA103" s="280" t="str">
        <f ca="1">IF(エラー符号表!GZ102=1,DA$1-6&amp;"件目","")</f>
        <v/>
      </c>
      <c r="DB103" s="280" t="str">
        <f ca="1">IF(エラー符号表!HA102=1,DB$1-6&amp;"件目","")</f>
        <v/>
      </c>
      <c r="DC103" s="280" t="str">
        <f ca="1">IF(エラー符号表!HB102=1,DC$1-6&amp;"件目","")</f>
        <v/>
      </c>
      <c r="DD103" s="280" t="str">
        <f ca="1">IF(エラー符号表!HC102=1,DD$1-6&amp;"件目","")</f>
        <v/>
      </c>
      <c r="DE103" s="280" t="str">
        <f ca="1">IF(エラー符号表!HD102=1,DE$1-6&amp;"件目","")</f>
        <v/>
      </c>
      <c r="DF103" s="280" t="str">
        <f ca="1">IF(エラー符号表!HE102=1,DF$1-6&amp;"件目","")</f>
        <v/>
      </c>
      <c r="DG103" s="280" t="str">
        <f ca="1">IF(エラー符号表!HF102=1,DG$1-6&amp;"件目","")</f>
        <v/>
      </c>
      <c r="DH103" s="280" t="str">
        <f ca="1">IF(エラー符号表!HG102=1,DH$1-6&amp;"件目","")</f>
        <v/>
      </c>
      <c r="DI103" s="280" t="str">
        <f ca="1">IF(エラー符号表!HH102=1,DI$1-6&amp;"件目","")</f>
        <v/>
      </c>
      <c r="DJ103" s="280" t="str">
        <f ca="1">IF(エラー符号表!HI102=1,DJ$1-6&amp;"件目","")</f>
        <v/>
      </c>
      <c r="DK103" s="280" t="str">
        <f ca="1">IF(エラー符号表!HJ102=1,DK$1-6&amp;"件目","")</f>
        <v/>
      </c>
      <c r="DL103" s="280" t="str">
        <f ca="1">IF(エラー符号表!HK102=1,DL$1-6&amp;"件目","")</f>
        <v/>
      </c>
      <c r="DM103" s="280" t="str">
        <f ca="1">IF(エラー符号表!HL102=1,DM$1-6&amp;"件目","")</f>
        <v/>
      </c>
    </row>
    <row r="104" spans="1:117" ht="39" x14ac:dyDescent="0.2">
      <c r="A104" s="280">
        <f ca="1">IF(SUM(エラー符号表!DQ103:HL103)&gt;=1,1,0)</f>
        <v>0</v>
      </c>
      <c r="B104" s="80" t="s">
        <v>2574</v>
      </c>
      <c r="D104" s="281" t="str">
        <f ca="1">K104&amp;CHAR(10)&amp;エラー符号表!D103</f>
        <v>の工事で、
調査項目⑧住宅の種類が選択肢以外でご回答されておりますので、
選択肢からご回答をお願いいたします。</v>
      </c>
      <c r="E104" s="80">
        <v>105</v>
      </c>
      <c r="K104" s="80" t="str">
        <f t="shared" ca="1" si="1"/>
        <v>の工事で、</v>
      </c>
      <c r="Q104" s="258"/>
      <c r="R104" s="280" t="str">
        <f ca="1">IF(エラー符号表!DQ103=1,R$1-6&amp;"件目","")</f>
        <v/>
      </c>
      <c r="S104" s="280" t="str">
        <f ca="1">IF(エラー符号表!DR103=1,S$1-6&amp;"件目","")</f>
        <v/>
      </c>
      <c r="T104" s="280" t="str">
        <f ca="1">IF(エラー符号表!DS103=1,T$1-6&amp;"件目","")</f>
        <v/>
      </c>
      <c r="U104" s="280" t="str">
        <f ca="1">IF(エラー符号表!DT103=1,U$1-6&amp;"件目","")</f>
        <v/>
      </c>
      <c r="V104" s="280" t="str">
        <f ca="1">IF(エラー符号表!DU103=1,V$1-6&amp;"件目","")</f>
        <v/>
      </c>
      <c r="W104" s="280" t="str">
        <f ca="1">IF(エラー符号表!DV103=1,W$1-6&amp;"件目","")</f>
        <v/>
      </c>
      <c r="X104" s="280" t="str">
        <f ca="1">IF(エラー符号表!DW103=1,X$1-6&amp;"件目","")</f>
        <v/>
      </c>
      <c r="Y104" s="280" t="str">
        <f ca="1">IF(エラー符号表!DX103=1,Y$1-6&amp;"件目","")</f>
        <v/>
      </c>
      <c r="Z104" s="280" t="str">
        <f ca="1">IF(エラー符号表!DY103=1,Z$1-6&amp;"件目","")</f>
        <v/>
      </c>
      <c r="AA104" s="280" t="str">
        <f ca="1">IF(エラー符号表!DZ103=1,AA$1-6&amp;"件目","")</f>
        <v/>
      </c>
      <c r="AB104" s="280" t="str">
        <f ca="1">IF(エラー符号表!EA103=1,AB$1-6&amp;"件目","")</f>
        <v/>
      </c>
      <c r="AC104" s="280" t="str">
        <f ca="1">IF(エラー符号表!EB103=1,AC$1-6&amp;"件目","")</f>
        <v/>
      </c>
      <c r="AD104" s="280" t="str">
        <f ca="1">IF(エラー符号表!EC103=1,AD$1-6&amp;"件目","")</f>
        <v/>
      </c>
      <c r="AE104" s="280" t="str">
        <f ca="1">IF(エラー符号表!ED103=1,AE$1-6&amp;"件目","")</f>
        <v/>
      </c>
      <c r="AF104" s="280" t="str">
        <f ca="1">IF(エラー符号表!EE103=1,AF$1-6&amp;"件目","")</f>
        <v/>
      </c>
      <c r="AG104" s="280" t="str">
        <f ca="1">IF(エラー符号表!EF103=1,AG$1-6&amp;"件目","")</f>
        <v/>
      </c>
      <c r="AH104" s="280" t="str">
        <f ca="1">IF(エラー符号表!EG103=1,AH$1-6&amp;"件目","")</f>
        <v/>
      </c>
      <c r="AI104" s="280" t="str">
        <f ca="1">IF(エラー符号表!EH103=1,AI$1-6&amp;"件目","")</f>
        <v/>
      </c>
      <c r="AJ104" s="280" t="str">
        <f ca="1">IF(エラー符号表!EI103=1,AJ$1-6&amp;"件目","")</f>
        <v/>
      </c>
      <c r="AK104" s="280" t="str">
        <f ca="1">IF(エラー符号表!EJ103=1,AK$1-6&amp;"件目","")</f>
        <v/>
      </c>
      <c r="AL104" s="280" t="str">
        <f ca="1">IF(エラー符号表!EK103=1,AL$1-6&amp;"件目","")</f>
        <v/>
      </c>
      <c r="AM104" s="280" t="str">
        <f ca="1">IF(エラー符号表!EL103=1,AM$1-6&amp;"件目","")</f>
        <v/>
      </c>
      <c r="AN104" s="280" t="str">
        <f ca="1">IF(エラー符号表!EM103=1,AN$1-6&amp;"件目","")</f>
        <v/>
      </c>
      <c r="AO104" s="280" t="str">
        <f ca="1">IF(エラー符号表!EN103=1,AO$1-6&amp;"件目","")</f>
        <v/>
      </c>
      <c r="AP104" s="280" t="str">
        <f ca="1">IF(エラー符号表!EO103=1,AP$1-6&amp;"件目","")</f>
        <v/>
      </c>
      <c r="AQ104" s="280" t="str">
        <f ca="1">IF(エラー符号表!EP103=1,AQ$1-6&amp;"件目","")</f>
        <v/>
      </c>
      <c r="AR104" s="280" t="str">
        <f ca="1">IF(エラー符号表!EQ103=1,AR$1-6&amp;"件目","")</f>
        <v/>
      </c>
      <c r="AS104" s="280" t="str">
        <f ca="1">IF(エラー符号表!ER103=1,AS$1-6&amp;"件目","")</f>
        <v/>
      </c>
      <c r="AT104" s="280" t="str">
        <f ca="1">IF(エラー符号表!ES103=1,AT$1-6&amp;"件目","")</f>
        <v/>
      </c>
      <c r="AU104" s="280" t="str">
        <f ca="1">IF(エラー符号表!ET103=1,AU$1-6&amp;"件目","")</f>
        <v/>
      </c>
      <c r="AV104" s="280" t="str">
        <f ca="1">IF(エラー符号表!EU103=1,AV$1-6&amp;"件目","")</f>
        <v/>
      </c>
      <c r="AW104" s="280" t="str">
        <f ca="1">IF(エラー符号表!EV103=1,AW$1-6&amp;"件目","")</f>
        <v/>
      </c>
      <c r="AX104" s="280" t="str">
        <f ca="1">IF(エラー符号表!EW103=1,AX$1-6&amp;"件目","")</f>
        <v/>
      </c>
      <c r="AY104" s="280" t="str">
        <f ca="1">IF(エラー符号表!EX103=1,AY$1-6&amp;"件目","")</f>
        <v/>
      </c>
      <c r="AZ104" s="280" t="str">
        <f ca="1">IF(エラー符号表!EY103=1,AZ$1-6&amp;"件目","")</f>
        <v/>
      </c>
      <c r="BA104" s="280" t="str">
        <f ca="1">IF(エラー符号表!EZ103=1,BA$1-6&amp;"件目","")</f>
        <v/>
      </c>
      <c r="BB104" s="280" t="str">
        <f ca="1">IF(エラー符号表!FA103=1,BB$1-6&amp;"件目","")</f>
        <v/>
      </c>
      <c r="BC104" s="280" t="str">
        <f ca="1">IF(エラー符号表!FB103=1,BC$1-6&amp;"件目","")</f>
        <v/>
      </c>
      <c r="BD104" s="280" t="str">
        <f ca="1">IF(エラー符号表!FC103=1,BD$1-6&amp;"件目","")</f>
        <v/>
      </c>
      <c r="BE104" s="280" t="str">
        <f ca="1">IF(エラー符号表!FD103=1,BE$1-6&amp;"件目","")</f>
        <v/>
      </c>
      <c r="BF104" s="280" t="str">
        <f ca="1">IF(エラー符号表!FE103=1,BF$1-6&amp;"件目","")</f>
        <v/>
      </c>
      <c r="BG104" s="280" t="str">
        <f ca="1">IF(エラー符号表!FF103=1,BG$1-6&amp;"件目","")</f>
        <v/>
      </c>
      <c r="BH104" s="280" t="str">
        <f ca="1">IF(エラー符号表!FG103=1,BH$1-6&amp;"件目","")</f>
        <v/>
      </c>
      <c r="BI104" s="280" t="str">
        <f ca="1">IF(エラー符号表!FH103=1,BI$1-6&amp;"件目","")</f>
        <v/>
      </c>
      <c r="BJ104" s="280" t="str">
        <f ca="1">IF(エラー符号表!FI103=1,BJ$1-6&amp;"件目","")</f>
        <v/>
      </c>
      <c r="BK104" s="280" t="str">
        <f ca="1">IF(エラー符号表!FJ103=1,BK$1-6&amp;"件目","")</f>
        <v/>
      </c>
      <c r="BL104" s="280" t="str">
        <f ca="1">IF(エラー符号表!FK103=1,BL$1-6&amp;"件目","")</f>
        <v/>
      </c>
      <c r="BM104" s="280" t="str">
        <f ca="1">IF(エラー符号表!FL103=1,BM$1-6&amp;"件目","")</f>
        <v/>
      </c>
      <c r="BN104" s="280" t="str">
        <f ca="1">IF(エラー符号表!FM103=1,BN$1-6&amp;"件目","")</f>
        <v/>
      </c>
      <c r="BO104" s="280" t="str">
        <f ca="1">IF(エラー符号表!FN103=1,BO$1-6&amp;"件目","")</f>
        <v/>
      </c>
      <c r="BP104" s="280" t="str">
        <f ca="1">IF(エラー符号表!FO103=1,BP$1-6&amp;"件目","")</f>
        <v/>
      </c>
      <c r="BQ104" s="280" t="str">
        <f ca="1">IF(エラー符号表!FP103=1,BQ$1-6&amp;"件目","")</f>
        <v/>
      </c>
      <c r="BR104" s="280" t="str">
        <f ca="1">IF(エラー符号表!FQ103=1,BR$1-6&amp;"件目","")</f>
        <v/>
      </c>
      <c r="BS104" s="280" t="str">
        <f ca="1">IF(エラー符号表!FR103=1,BS$1-6&amp;"件目","")</f>
        <v/>
      </c>
      <c r="BT104" s="280" t="str">
        <f ca="1">IF(エラー符号表!FS103=1,BT$1-6&amp;"件目","")</f>
        <v/>
      </c>
      <c r="BU104" s="280" t="str">
        <f ca="1">IF(エラー符号表!FT103=1,BU$1-6&amp;"件目","")</f>
        <v/>
      </c>
      <c r="BV104" s="280" t="str">
        <f ca="1">IF(エラー符号表!FU103=1,BV$1-6&amp;"件目","")</f>
        <v/>
      </c>
      <c r="BW104" s="280" t="str">
        <f ca="1">IF(エラー符号表!FV103=1,BW$1-6&amp;"件目","")</f>
        <v/>
      </c>
      <c r="BX104" s="280" t="str">
        <f ca="1">IF(エラー符号表!FW103=1,BX$1-6&amp;"件目","")</f>
        <v/>
      </c>
      <c r="BY104" s="280" t="str">
        <f ca="1">IF(エラー符号表!FX103=1,BY$1-6&amp;"件目","")</f>
        <v/>
      </c>
      <c r="BZ104" s="280" t="str">
        <f ca="1">IF(エラー符号表!FY103=1,BZ$1-6&amp;"件目","")</f>
        <v/>
      </c>
      <c r="CA104" s="280" t="str">
        <f ca="1">IF(エラー符号表!FZ103=1,CA$1-6&amp;"件目","")</f>
        <v/>
      </c>
      <c r="CB104" s="280" t="str">
        <f ca="1">IF(エラー符号表!GA103=1,CB$1-6&amp;"件目","")</f>
        <v/>
      </c>
      <c r="CC104" s="280" t="str">
        <f ca="1">IF(エラー符号表!GB103=1,CC$1-6&amp;"件目","")</f>
        <v/>
      </c>
      <c r="CD104" s="280" t="str">
        <f ca="1">IF(エラー符号表!GC103=1,CD$1-6&amp;"件目","")</f>
        <v/>
      </c>
      <c r="CE104" s="280" t="str">
        <f ca="1">IF(エラー符号表!GD103=1,CE$1-6&amp;"件目","")</f>
        <v/>
      </c>
      <c r="CF104" s="280" t="str">
        <f ca="1">IF(エラー符号表!GE103=1,CF$1-6&amp;"件目","")</f>
        <v/>
      </c>
      <c r="CG104" s="280" t="str">
        <f ca="1">IF(エラー符号表!GF103=1,CG$1-6&amp;"件目","")</f>
        <v/>
      </c>
      <c r="CH104" s="280" t="str">
        <f ca="1">IF(エラー符号表!GG103=1,CH$1-6&amp;"件目","")</f>
        <v/>
      </c>
      <c r="CI104" s="280" t="str">
        <f ca="1">IF(エラー符号表!GH103=1,CI$1-6&amp;"件目","")</f>
        <v/>
      </c>
      <c r="CJ104" s="280" t="str">
        <f ca="1">IF(エラー符号表!GI103=1,CJ$1-6&amp;"件目","")</f>
        <v/>
      </c>
      <c r="CK104" s="280" t="str">
        <f ca="1">IF(エラー符号表!GJ103=1,CK$1-6&amp;"件目","")</f>
        <v/>
      </c>
      <c r="CL104" s="280" t="str">
        <f ca="1">IF(エラー符号表!GK103=1,CL$1-6&amp;"件目","")</f>
        <v/>
      </c>
      <c r="CM104" s="280" t="str">
        <f ca="1">IF(エラー符号表!GL103=1,CM$1-6&amp;"件目","")</f>
        <v/>
      </c>
      <c r="CN104" s="280" t="str">
        <f ca="1">IF(エラー符号表!GM103=1,CN$1-6&amp;"件目","")</f>
        <v/>
      </c>
      <c r="CO104" s="280" t="str">
        <f ca="1">IF(エラー符号表!GN103=1,CO$1-6&amp;"件目","")</f>
        <v/>
      </c>
      <c r="CP104" s="280" t="str">
        <f ca="1">IF(エラー符号表!GO103=1,CP$1-6&amp;"件目","")</f>
        <v/>
      </c>
      <c r="CQ104" s="280" t="str">
        <f ca="1">IF(エラー符号表!GP103=1,CQ$1-6&amp;"件目","")</f>
        <v/>
      </c>
      <c r="CR104" s="280" t="str">
        <f ca="1">IF(エラー符号表!GQ103=1,CR$1-6&amp;"件目","")</f>
        <v/>
      </c>
      <c r="CS104" s="280" t="str">
        <f ca="1">IF(エラー符号表!GR103=1,CS$1-6&amp;"件目","")</f>
        <v/>
      </c>
      <c r="CT104" s="280" t="str">
        <f ca="1">IF(エラー符号表!GS103=1,CT$1-6&amp;"件目","")</f>
        <v/>
      </c>
      <c r="CU104" s="280" t="str">
        <f ca="1">IF(エラー符号表!GT103=1,CU$1-6&amp;"件目","")</f>
        <v/>
      </c>
      <c r="CV104" s="280" t="str">
        <f ca="1">IF(エラー符号表!GU103=1,CV$1-6&amp;"件目","")</f>
        <v/>
      </c>
      <c r="CW104" s="280" t="str">
        <f ca="1">IF(エラー符号表!GV103=1,CW$1-6&amp;"件目","")</f>
        <v/>
      </c>
      <c r="CX104" s="280" t="str">
        <f ca="1">IF(エラー符号表!GW103=1,CX$1-6&amp;"件目","")</f>
        <v/>
      </c>
      <c r="CY104" s="280" t="str">
        <f ca="1">IF(エラー符号表!GX103=1,CY$1-6&amp;"件目","")</f>
        <v/>
      </c>
      <c r="CZ104" s="280" t="str">
        <f ca="1">IF(エラー符号表!GY103=1,CZ$1-6&amp;"件目","")</f>
        <v/>
      </c>
      <c r="DA104" s="280" t="str">
        <f ca="1">IF(エラー符号表!GZ103=1,DA$1-6&amp;"件目","")</f>
        <v/>
      </c>
      <c r="DB104" s="280" t="str">
        <f ca="1">IF(エラー符号表!HA103=1,DB$1-6&amp;"件目","")</f>
        <v/>
      </c>
      <c r="DC104" s="280" t="str">
        <f ca="1">IF(エラー符号表!HB103=1,DC$1-6&amp;"件目","")</f>
        <v/>
      </c>
      <c r="DD104" s="280" t="str">
        <f ca="1">IF(エラー符号表!HC103=1,DD$1-6&amp;"件目","")</f>
        <v/>
      </c>
      <c r="DE104" s="280" t="str">
        <f ca="1">IF(エラー符号表!HD103=1,DE$1-6&amp;"件目","")</f>
        <v/>
      </c>
      <c r="DF104" s="280" t="str">
        <f ca="1">IF(エラー符号表!HE103=1,DF$1-6&amp;"件目","")</f>
        <v/>
      </c>
      <c r="DG104" s="280" t="str">
        <f ca="1">IF(エラー符号表!HF103=1,DG$1-6&amp;"件目","")</f>
        <v/>
      </c>
      <c r="DH104" s="280" t="str">
        <f ca="1">IF(エラー符号表!HG103=1,DH$1-6&amp;"件目","")</f>
        <v/>
      </c>
      <c r="DI104" s="280" t="str">
        <f ca="1">IF(エラー符号表!HH103=1,DI$1-6&amp;"件目","")</f>
        <v/>
      </c>
      <c r="DJ104" s="280" t="str">
        <f ca="1">IF(エラー符号表!HI103=1,DJ$1-6&amp;"件目","")</f>
        <v/>
      </c>
      <c r="DK104" s="280" t="str">
        <f ca="1">IF(エラー符号表!HJ103=1,DK$1-6&amp;"件目","")</f>
        <v/>
      </c>
      <c r="DL104" s="280" t="str">
        <f ca="1">IF(エラー符号表!HK103=1,DL$1-6&amp;"件目","")</f>
        <v/>
      </c>
      <c r="DM104" s="280" t="str">
        <f ca="1">IF(エラー符号表!HL103=1,DM$1-6&amp;"件目","")</f>
        <v/>
      </c>
    </row>
    <row r="105" spans="1:117" ht="39" x14ac:dyDescent="0.2">
      <c r="A105" s="280">
        <f ca="1">IF(SUM(エラー符号表!DQ104:HL104)&gt;=1,1,0)</f>
        <v>0</v>
      </c>
      <c r="B105" s="80" t="s">
        <v>2574</v>
      </c>
      <c r="D105" s="281" t="str">
        <f ca="1">K105&amp;CHAR(10)&amp;エラー符号表!D104</f>
        <v>の工事で、
調査項目⑧住宅の種類で共同住宅を選択されておりますので、
調査項目⑨共同住宅について工事部分のご回答をお願いいたします。</v>
      </c>
      <c r="E105" s="80">
        <v>107</v>
      </c>
      <c r="K105" s="80" t="str">
        <f t="shared" ca="1" si="1"/>
        <v>の工事で、</v>
      </c>
      <c r="Q105" s="258"/>
      <c r="R105" s="280" t="str">
        <f ca="1">IF(エラー符号表!DQ104=1,R$1-6&amp;"件目","")</f>
        <v/>
      </c>
      <c r="S105" s="280" t="str">
        <f ca="1">IF(エラー符号表!DR104=1,S$1-6&amp;"件目","")</f>
        <v/>
      </c>
      <c r="T105" s="280" t="str">
        <f ca="1">IF(エラー符号表!DS104=1,T$1-6&amp;"件目","")</f>
        <v/>
      </c>
      <c r="U105" s="280" t="str">
        <f ca="1">IF(エラー符号表!DT104=1,U$1-6&amp;"件目","")</f>
        <v/>
      </c>
      <c r="V105" s="280" t="str">
        <f ca="1">IF(エラー符号表!DU104=1,V$1-6&amp;"件目","")</f>
        <v/>
      </c>
      <c r="W105" s="280" t="str">
        <f ca="1">IF(エラー符号表!DV104=1,W$1-6&amp;"件目","")</f>
        <v/>
      </c>
      <c r="X105" s="280" t="str">
        <f ca="1">IF(エラー符号表!DW104=1,X$1-6&amp;"件目","")</f>
        <v/>
      </c>
      <c r="Y105" s="280" t="str">
        <f ca="1">IF(エラー符号表!DX104=1,Y$1-6&amp;"件目","")</f>
        <v/>
      </c>
      <c r="Z105" s="280" t="str">
        <f ca="1">IF(エラー符号表!DY104=1,Z$1-6&amp;"件目","")</f>
        <v/>
      </c>
      <c r="AA105" s="280" t="str">
        <f ca="1">IF(エラー符号表!DZ104=1,AA$1-6&amp;"件目","")</f>
        <v/>
      </c>
      <c r="AB105" s="280" t="str">
        <f ca="1">IF(エラー符号表!EA104=1,AB$1-6&amp;"件目","")</f>
        <v/>
      </c>
      <c r="AC105" s="280" t="str">
        <f ca="1">IF(エラー符号表!EB104=1,AC$1-6&amp;"件目","")</f>
        <v/>
      </c>
      <c r="AD105" s="280" t="str">
        <f ca="1">IF(エラー符号表!EC104=1,AD$1-6&amp;"件目","")</f>
        <v/>
      </c>
      <c r="AE105" s="280" t="str">
        <f ca="1">IF(エラー符号表!ED104=1,AE$1-6&amp;"件目","")</f>
        <v/>
      </c>
      <c r="AF105" s="280" t="str">
        <f ca="1">IF(エラー符号表!EE104=1,AF$1-6&amp;"件目","")</f>
        <v/>
      </c>
      <c r="AG105" s="280" t="str">
        <f ca="1">IF(エラー符号表!EF104=1,AG$1-6&amp;"件目","")</f>
        <v/>
      </c>
      <c r="AH105" s="280" t="str">
        <f ca="1">IF(エラー符号表!EG104=1,AH$1-6&amp;"件目","")</f>
        <v/>
      </c>
      <c r="AI105" s="280" t="str">
        <f ca="1">IF(エラー符号表!EH104=1,AI$1-6&amp;"件目","")</f>
        <v/>
      </c>
      <c r="AJ105" s="280" t="str">
        <f ca="1">IF(エラー符号表!EI104=1,AJ$1-6&amp;"件目","")</f>
        <v/>
      </c>
      <c r="AK105" s="280" t="str">
        <f ca="1">IF(エラー符号表!EJ104=1,AK$1-6&amp;"件目","")</f>
        <v/>
      </c>
      <c r="AL105" s="280" t="str">
        <f ca="1">IF(エラー符号表!EK104=1,AL$1-6&amp;"件目","")</f>
        <v/>
      </c>
      <c r="AM105" s="280" t="str">
        <f ca="1">IF(エラー符号表!EL104=1,AM$1-6&amp;"件目","")</f>
        <v/>
      </c>
      <c r="AN105" s="280" t="str">
        <f ca="1">IF(エラー符号表!EM104=1,AN$1-6&amp;"件目","")</f>
        <v/>
      </c>
      <c r="AO105" s="280" t="str">
        <f ca="1">IF(エラー符号表!EN104=1,AO$1-6&amp;"件目","")</f>
        <v/>
      </c>
      <c r="AP105" s="280" t="str">
        <f ca="1">IF(エラー符号表!EO104=1,AP$1-6&amp;"件目","")</f>
        <v/>
      </c>
      <c r="AQ105" s="280" t="str">
        <f ca="1">IF(エラー符号表!EP104=1,AQ$1-6&amp;"件目","")</f>
        <v/>
      </c>
      <c r="AR105" s="280" t="str">
        <f ca="1">IF(エラー符号表!EQ104=1,AR$1-6&amp;"件目","")</f>
        <v/>
      </c>
      <c r="AS105" s="280" t="str">
        <f ca="1">IF(エラー符号表!ER104=1,AS$1-6&amp;"件目","")</f>
        <v/>
      </c>
      <c r="AT105" s="280" t="str">
        <f ca="1">IF(エラー符号表!ES104=1,AT$1-6&amp;"件目","")</f>
        <v/>
      </c>
      <c r="AU105" s="280" t="str">
        <f ca="1">IF(エラー符号表!ET104=1,AU$1-6&amp;"件目","")</f>
        <v/>
      </c>
      <c r="AV105" s="280" t="str">
        <f ca="1">IF(エラー符号表!EU104=1,AV$1-6&amp;"件目","")</f>
        <v/>
      </c>
      <c r="AW105" s="280" t="str">
        <f ca="1">IF(エラー符号表!EV104=1,AW$1-6&amp;"件目","")</f>
        <v/>
      </c>
      <c r="AX105" s="280" t="str">
        <f ca="1">IF(エラー符号表!EW104=1,AX$1-6&amp;"件目","")</f>
        <v/>
      </c>
      <c r="AY105" s="280" t="str">
        <f ca="1">IF(エラー符号表!EX104=1,AY$1-6&amp;"件目","")</f>
        <v/>
      </c>
      <c r="AZ105" s="280" t="str">
        <f ca="1">IF(エラー符号表!EY104=1,AZ$1-6&amp;"件目","")</f>
        <v/>
      </c>
      <c r="BA105" s="280" t="str">
        <f ca="1">IF(エラー符号表!EZ104=1,BA$1-6&amp;"件目","")</f>
        <v/>
      </c>
      <c r="BB105" s="280" t="str">
        <f ca="1">IF(エラー符号表!FA104=1,BB$1-6&amp;"件目","")</f>
        <v/>
      </c>
      <c r="BC105" s="280" t="str">
        <f ca="1">IF(エラー符号表!FB104=1,BC$1-6&amp;"件目","")</f>
        <v/>
      </c>
      <c r="BD105" s="280" t="str">
        <f ca="1">IF(エラー符号表!FC104=1,BD$1-6&amp;"件目","")</f>
        <v/>
      </c>
      <c r="BE105" s="280" t="str">
        <f ca="1">IF(エラー符号表!FD104=1,BE$1-6&amp;"件目","")</f>
        <v/>
      </c>
      <c r="BF105" s="280" t="str">
        <f ca="1">IF(エラー符号表!FE104=1,BF$1-6&amp;"件目","")</f>
        <v/>
      </c>
      <c r="BG105" s="280" t="str">
        <f ca="1">IF(エラー符号表!FF104=1,BG$1-6&amp;"件目","")</f>
        <v/>
      </c>
      <c r="BH105" s="280" t="str">
        <f ca="1">IF(エラー符号表!FG104=1,BH$1-6&amp;"件目","")</f>
        <v/>
      </c>
      <c r="BI105" s="280" t="str">
        <f ca="1">IF(エラー符号表!FH104=1,BI$1-6&amp;"件目","")</f>
        <v/>
      </c>
      <c r="BJ105" s="280" t="str">
        <f ca="1">IF(エラー符号表!FI104=1,BJ$1-6&amp;"件目","")</f>
        <v/>
      </c>
      <c r="BK105" s="280" t="str">
        <f ca="1">IF(エラー符号表!FJ104=1,BK$1-6&amp;"件目","")</f>
        <v/>
      </c>
      <c r="BL105" s="280" t="str">
        <f ca="1">IF(エラー符号表!FK104=1,BL$1-6&amp;"件目","")</f>
        <v/>
      </c>
      <c r="BM105" s="280" t="str">
        <f ca="1">IF(エラー符号表!FL104=1,BM$1-6&amp;"件目","")</f>
        <v/>
      </c>
      <c r="BN105" s="280" t="str">
        <f ca="1">IF(エラー符号表!FM104=1,BN$1-6&amp;"件目","")</f>
        <v/>
      </c>
      <c r="BO105" s="280" t="str">
        <f ca="1">IF(エラー符号表!FN104=1,BO$1-6&amp;"件目","")</f>
        <v/>
      </c>
      <c r="BP105" s="280" t="str">
        <f ca="1">IF(エラー符号表!FO104=1,BP$1-6&amp;"件目","")</f>
        <v/>
      </c>
      <c r="BQ105" s="280" t="str">
        <f ca="1">IF(エラー符号表!FP104=1,BQ$1-6&amp;"件目","")</f>
        <v/>
      </c>
      <c r="BR105" s="280" t="str">
        <f ca="1">IF(エラー符号表!FQ104=1,BR$1-6&amp;"件目","")</f>
        <v/>
      </c>
      <c r="BS105" s="280" t="str">
        <f ca="1">IF(エラー符号表!FR104=1,BS$1-6&amp;"件目","")</f>
        <v/>
      </c>
      <c r="BT105" s="280" t="str">
        <f ca="1">IF(エラー符号表!FS104=1,BT$1-6&amp;"件目","")</f>
        <v/>
      </c>
      <c r="BU105" s="280" t="str">
        <f ca="1">IF(エラー符号表!FT104=1,BU$1-6&amp;"件目","")</f>
        <v/>
      </c>
      <c r="BV105" s="280" t="str">
        <f ca="1">IF(エラー符号表!FU104=1,BV$1-6&amp;"件目","")</f>
        <v/>
      </c>
      <c r="BW105" s="280" t="str">
        <f ca="1">IF(エラー符号表!FV104=1,BW$1-6&amp;"件目","")</f>
        <v/>
      </c>
      <c r="BX105" s="280" t="str">
        <f ca="1">IF(エラー符号表!FW104=1,BX$1-6&amp;"件目","")</f>
        <v/>
      </c>
      <c r="BY105" s="280" t="str">
        <f ca="1">IF(エラー符号表!FX104=1,BY$1-6&amp;"件目","")</f>
        <v/>
      </c>
      <c r="BZ105" s="280" t="str">
        <f ca="1">IF(エラー符号表!FY104=1,BZ$1-6&amp;"件目","")</f>
        <v/>
      </c>
      <c r="CA105" s="280" t="str">
        <f ca="1">IF(エラー符号表!FZ104=1,CA$1-6&amp;"件目","")</f>
        <v/>
      </c>
      <c r="CB105" s="280" t="str">
        <f ca="1">IF(エラー符号表!GA104=1,CB$1-6&amp;"件目","")</f>
        <v/>
      </c>
      <c r="CC105" s="280" t="str">
        <f ca="1">IF(エラー符号表!GB104=1,CC$1-6&amp;"件目","")</f>
        <v/>
      </c>
      <c r="CD105" s="280" t="str">
        <f ca="1">IF(エラー符号表!GC104=1,CD$1-6&amp;"件目","")</f>
        <v/>
      </c>
      <c r="CE105" s="280" t="str">
        <f ca="1">IF(エラー符号表!GD104=1,CE$1-6&amp;"件目","")</f>
        <v/>
      </c>
      <c r="CF105" s="280" t="str">
        <f ca="1">IF(エラー符号表!GE104=1,CF$1-6&amp;"件目","")</f>
        <v/>
      </c>
      <c r="CG105" s="280" t="str">
        <f ca="1">IF(エラー符号表!GF104=1,CG$1-6&amp;"件目","")</f>
        <v/>
      </c>
      <c r="CH105" s="280" t="str">
        <f ca="1">IF(エラー符号表!GG104=1,CH$1-6&amp;"件目","")</f>
        <v/>
      </c>
      <c r="CI105" s="280" t="str">
        <f ca="1">IF(エラー符号表!GH104=1,CI$1-6&amp;"件目","")</f>
        <v/>
      </c>
      <c r="CJ105" s="280" t="str">
        <f ca="1">IF(エラー符号表!GI104=1,CJ$1-6&amp;"件目","")</f>
        <v/>
      </c>
      <c r="CK105" s="280" t="str">
        <f ca="1">IF(エラー符号表!GJ104=1,CK$1-6&amp;"件目","")</f>
        <v/>
      </c>
      <c r="CL105" s="280" t="str">
        <f ca="1">IF(エラー符号表!GK104=1,CL$1-6&amp;"件目","")</f>
        <v/>
      </c>
      <c r="CM105" s="280" t="str">
        <f ca="1">IF(エラー符号表!GL104=1,CM$1-6&amp;"件目","")</f>
        <v/>
      </c>
      <c r="CN105" s="280" t="str">
        <f ca="1">IF(エラー符号表!GM104=1,CN$1-6&amp;"件目","")</f>
        <v/>
      </c>
      <c r="CO105" s="280" t="str">
        <f ca="1">IF(エラー符号表!GN104=1,CO$1-6&amp;"件目","")</f>
        <v/>
      </c>
      <c r="CP105" s="280" t="str">
        <f ca="1">IF(エラー符号表!GO104=1,CP$1-6&amp;"件目","")</f>
        <v/>
      </c>
      <c r="CQ105" s="280" t="str">
        <f ca="1">IF(エラー符号表!GP104=1,CQ$1-6&amp;"件目","")</f>
        <v/>
      </c>
      <c r="CR105" s="280" t="str">
        <f ca="1">IF(エラー符号表!GQ104=1,CR$1-6&amp;"件目","")</f>
        <v/>
      </c>
      <c r="CS105" s="280" t="str">
        <f ca="1">IF(エラー符号表!GR104=1,CS$1-6&amp;"件目","")</f>
        <v/>
      </c>
      <c r="CT105" s="280" t="str">
        <f ca="1">IF(エラー符号表!GS104=1,CT$1-6&amp;"件目","")</f>
        <v/>
      </c>
      <c r="CU105" s="280" t="str">
        <f ca="1">IF(エラー符号表!GT104=1,CU$1-6&amp;"件目","")</f>
        <v/>
      </c>
      <c r="CV105" s="280" t="str">
        <f ca="1">IF(エラー符号表!GU104=1,CV$1-6&amp;"件目","")</f>
        <v/>
      </c>
      <c r="CW105" s="280" t="str">
        <f ca="1">IF(エラー符号表!GV104=1,CW$1-6&amp;"件目","")</f>
        <v/>
      </c>
      <c r="CX105" s="280" t="str">
        <f ca="1">IF(エラー符号表!GW104=1,CX$1-6&amp;"件目","")</f>
        <v/>
      </c>
      <c r="CY105" s="280" t="str">
        <f ca="1">IF(エラー符号表!GX104=1,CY$1-6&amp;"件目","")</f>
        <v/>
      </c>
      <c r="CZ105" s="280" t="str">
        <f ca="1">IF(エラー符号表!GY104=1,CZ$1-6&amp;"件目","")</f>
        <v/>
      </c>
      <c r="DA105" s="280" t="str">
        <f ca="1">IF(エラー符号表!GZ104=1,DA$1-6&amp;"件目","")</f>
        <v/>
      </c>
      <c r="DB105" s="280" t="str">
        <f ca="1">IF(エラー符号表!HA104=1,DB$1-6&amp;"件目","")</f>
        <v/>
      </c>
      <c r="DC105" s="280" t="str">
        <f ca="1">IF(エラー符号表!HB104=1,DC$1-6&amp;"件目","")</f>
        <v/>
      </c>
      <c r="DD105" s="280" t="str">
        <f ca="1">IF(エラー符号表!HC104=1,DD$1-6&amp;"件目","")</f>
        <v/>
      </c>
      <c r="DE105" s="280" t="str">
        <f ca="1">IF(エラー符号表!HD104=1,DE$1-6&amp;"件目","")</f>
        <v/>
      </c>
      <c r="DF105" s="280" t="str">
        <f ca="1">IF(エラー符号表!HE104=1,DF$1-6&amp;"件目","")</f>
        <v/>
      </c>
      <c r="DG105" s="280" t="str">
        <f ca="1">IF(エラー符号表!HF104=1,DG$1-6&amp;"件目","")</f>
        <v/>
      </c>
      <c r="DH105" s="280" t="str">
        <f ca="1">IF(エラー符号表!HG104=1,DH$1-6&amp;"件目","")</f>
        <v/>
      </c>
      <c r="DI105" s="280" t="str">
        <f ca="1">IF(エラー符号表!HH104=1,DI$1-6&amp;"件目","")</f>
        <v/>
      </c>
      <c r="DJ105" s="280" t="str">
        <f ca="1">IF(エラー符号表!HI104=1,DJ$1-6&amp;"件目","")</f>
        <v/>
      </c>
      <c r="DK105" s="280" t="str">
        <f ca="1">IF(エラー符号表!HJ104=1,DK$1-6&amp;"件目","")</f>
        <v/>
      </c>
      <c r="DL105" s="280" t="str">
        <f ca="1">IF(エラー符号表!HK104=1,DL$1-6&amp;"件目","")</f>
        <v/>
      </c>
      <c r="DM105" s="280" t="str">
        <f ca="1">IF(エラー符号表!HL104=1,DM$1-6&amp;"件目","")</f>
        <v/>
      </c>
    </row>
    <row r="106" spans="1:117" ht="52" x14ac:dyDescent="0.2">
      <c r="A106" s="280">
        <f ca="1">IF(SUM(エラー符号表!DQ105:HL105)&gt;=1,1,0)</f>
        <v>0</v>
      </c>
      <c r="B106" s="80" t="s">
        <v>2574</v>
      </c>
      <c r="D106" s="281" t="str">
        <f ca="1">K106&amp;CHAR(10)&amp;エラー符号表!D105</f>
        <v>の工事で、
調査項目⑨共同住宅の工事部分が選択肢以外でご回答されておりますので、
選択肢からご回答をお願いいたします。</v>
      </c>
      <c r="E106" s="80">
        <v>108</v>
      </c>
      <c r="K106" s="80" t="str">
        <f t="shared" ca="1" si="1"/>
        <v>の工事で、</v>
      </c>
      <c r="Q106" s="258"/>
      <c r="R106" s="280" t="str">
        <f ca="1">IF(エラー符号表!DQ105=1,R$1-6&amp;"件目","")</f>
        <v/>
      </c>
      <c r="S106" s="280" t="str">
        <f ca="1">IF(エラー符号表!DR105=1,S$1-6&amp;"件目","")</f>
        <v/>
      </c>
      <c r="T106" s="280" t="str">
        <f ca="1">IF(エラー符号表!DS105=1,T$1-6&amp;"件目","")</f>
        <v/>
      </c>
      <c r="U106" s="280" t="str">
        <f ca="1">IF(エラー符号表!DT105=1,U$1-6&amp;"件目","")</f>
        <v/>
      </c>
      <c r="V106" s="280" t="str">
        <f ca="1">IF(エラー符号表!DU105=1,V$1-6&amp;"件目","")</f>
        <v/>
      </c>
      <c r="W106" s="280" t="str">
        <f ca="1">IF(エラー符号表!DV105=1,W$1-6&amp;"件目","")</f>
        <v/>
      </c>
      <c r="X106" s="280" t="str">
        <f ca="1">IF(エラー符号表!DW105=1,X$1-6&amp;"件目","")</f>
        <v/>
      </c>
      <c r="Y106" s="280" t="str">
        <f ca="1">IF(エラー符号表!DX105=1,Y$1-6&amp;"件目","")</f>
        <v/>
      </c>
      <c r="Z106" s="280" t="str">
        <f ca="1">IF(エラー符号表!DY105=1,Z$1-6&amp;"件目","")</f>
        <v/>
      </c>
      <c r="AA106" s="280" t="str">
        <f ca="1">IF(エラー符号表!DZ105=1,AA$1-6&amp;"件目","")</f>
        <v/>
      </c>
      <c r="AB106" s="280" t="str">
        <f ca="1">IF(エラー符号表!EA105=1,AB$1-6&amp;"件目","")</f>
        <v/>
      </c>
      <c r="AC106" s="280" t="str">
        <f ca="1">IF(エラー符号表!EB105=1,AC$1-6&amp;"件目","")</f>
        <v/>
      </c>
      <c r="AD106" s="280" t="str">
        <f ca="1">IF(エラー符号表!EC105=1,AD$1-6&amp;"件目","")</f>
        <v/>
      </c>
      <c r="AE106" s="280" t="str">
        <f ca="1">IF(エラー符号表!ED105=1,AE$1-6&amp;"件目","")</f>
        <v/>
      </c>
      <c r="AF106" s="280" t="str">
        <f ca="1">IF(エラー符号表!EE105=1,AF$1-6&amp;"件目","")</f>
        <v/>
      </c>
      <c r="AG106" s="280" t="str">
        <f ca="1">IF(エラー符号表!EF105=1,AG$1-6&amp;"件目","")</f>
        <v/>
      </c>
      <c r="AH106" s="280" t="str">
        <f ca="1">IF(エラー符号表!EG105=1,AH$1-6&amp;"件目","")</f>
        <v/>
      </c>
      <c r="AI106" s="280" t="str">
        <f ca="1">IF(エラー符号表!EH105=1,AI$1-6&amp;"件目","")</f>
        <v/>
      </c>
      <c r="AJ106" s="280" t="str">
        <f ca="1">IF(エラー符号表!EI105=1,AJ$1-6&amp;"件目","")</f>
        <v/>
      </c>
      <c r="AK106" s="280" t="str">
        <f ca="1">IF(エラー符号表!EJ105=1,AK$1-6&amp;"件目","")</f>
        <v/>
      </c>
      <c r="AL106" s="280" t="str">
        <f ca="1">IF(エラー符号表!EK105=1,AL$1-6&amp;"件目","")</f>
        <v/>
      </c>
      <c r="AM106" s="280" t="str">
        <f ca="1">IF(エラー符号表!EL105=1,AM$1-6&amp;"件目","")</f>
        <v/>
      </c>
      <c r="AN106" s="280" t="str">
        <f ca="1">IF(エラー符号表!EM105=1,AN$1-6&amp;"件目","")</f>
        <v/>
      </c>
      <c r="AO106" s="280" t="str">
        <f ca="1">IF(エラー符号表!EN105=1,AO$1-6&amp;"件目","")</f>
        <v/>
      </c>
      <c r="AP106" s="280" t="str">
        <f ca="1">IF(エラー符号表!EO105=1,AP$1-6&amp;"件目","")</f>
        <v/>
      </c>
      <c r="AQ106" s="280" t="str">
        <f ca="1">IF(エラー符号表!EP105=1,AQ$1-6&amp;"件目","")</f>
        <v/>
      </c>
      <c r="AR106" s="280" t="str">
        <f ca="1">IF(エラー符号表!EQ105=1,AR$1-6&amp;"件目","")</f>
        <v/>
      </c>
      <c r="AS106" s="280" t="str">
        <f ca="1">IF(エラー符号表!ER105=1,AS$1-6&amp;"件目","")</f>
        <v/>
      </c>
      <c r="AT106" s="280" t="str">
        <f ca="1">IF(エラー符号表!ES105=1,AT$1-6&amp;"件目","")</f>
        <v/>
      </c>
      <c r="AU106" s="280" t="str">
        <f ca="1">IF(エラー符号表!ET105=1,AU$1-6&amp;"件目","")</f>
        <v/>
      </c>
      <c r="AV106" s="280" t="str">
        <f ca="1">IF(エラー符号表!EU105=1,AV$1-6&amp;"件目","")</f>
        <v/>
      </c>
      <c r="AW106" s="280" t="str">
        <f ca="1">IF(エラー符号表!EV105=1,AW$1-6&amp;"件目","")</f>
        <v/>
      </c>
      <c r="AX106" s="280" t="str">
        <f ca="1">IF(エラー符号表!EW105=1,AX$1-6&amp;"件目","")</f>
        <v/>
      </c>
      <c r="AY106" s="280" t="str">
        <f ca="1">IF(エラー符号表!EX105=1,AY$1-6&amp;"件目","")</f>
        <v/>
      </c>
      <c r="AZ106" s="280" t="str">
        <f ca="1">IF(エラー符号表!EY105=1,AZ$1-6&amp;"件目","")</f>
        <v/>
      </c>
      <c r="BA106" s="280" t="str">
        <f ca="1">IF(エラー符号表!EZ105=1,BA$1-6&amp;"件目","")</f>
        <v/>
      </c>
      <c r="BB106" s="280" t="str">
        <f ca="1">IF(エラー符号表!FA105=1,BB$1-6&amp;"件目","")</f>
        <v/>
      </c>
      <c r="BC106" s="280" t="str">
        <f ca="1">IF(エラー符号表!FB105=1,BC$1-6&amp;"件目","")</f>
        <v/>
      </c>
      <c r="BD106" s="280" t="str">
        <f ca="1">IF(エラー符号表!FC105=1,BD$1-6&amp;"件目","")</f>
        <v/>
      </c>
      <c r="BE106" s="280" t="str">
        <f ca="1">IF(エラー符号表!FD105=1,BE$1-6&amp;"件目","")</f>
        <v/>
      </c>
      <c r="BF106" s="280" t="str">
        <f ca="1">IF(エラー符号表!FE105=1,BF$1-6&amp;"件目","")</f>
        <v/>
      </c>
      <c r="BG106" s="280" t="str">
        <f ca="1">IF(エラー符号表!FF105=1,BG$1-6&amp;"件目","")</f>
        <v/>
      </c>
      <c r="BH106" s="280" t="str">
        <f ca="1">IF(エラー符号表!FG105=1,BH$1-6&amp;"件目","")</f>
        <v/>
      </c>
      <c r="BI106" s="280" t="str">
        <f ca="1">IF(エラー符号表!FH105=1,BI$1-6&amp;"件目","")</f>
        <v/>
      </c>
      <c r="BJ106" s="280" t="str">
        <f ca="1">IF(エラー符号表!FI105=1,BJ$1-6&amp;"件目","")</f>
        <v/>
      </c>
      <c r="BK106" s="280" t="str">
        <f ca="1">IF(エラー符号表!FJ105=1,BK$1-6&amp;"件目","")</f>
        <v/>
      </c>
      <c r="BL106" s="280" t="str">
        <f ca="1">IF(エラー符号表!FK105=1,BL$1-6&amp;"件目","")</f>
        <v/>
      </c>
      <c r="BM106" s="280" t="str">
        <f ca="1">IF(エラー符号表!FL105=1,BM$1-6&amp;"件目","")</f>
        <v/>
      </c>
      <c r="BN106" s="280" t="str">
        <f ca="1">IF(エラー符号表!FM105=1,BN$1-6&amp;"件目","")</f>
        <v/>
      </c>
      <c r="BO106" s="280" t="str">
        <f ca="1">IF(エラー符号表!FN105=1,BO$1-6&amp;"件目","")</f>
        <v/>
      </c>
      <c r="BP106" s="280" t="str">
        <f ca="1">IF(エラー符号表!FO105=1,BP$1-6&amp;"件目","")</f>
        <v/>
      </c>
      <c r="BQ106" s="280" t="str">
        <f ca="1">IF(エラー符号表!FP105=1,BQ$1-6&amp;"件目","")</f>
        <v/>
      </c>
      <c r="BR106" s="280" t="str">
        <f ca="1">IF(エラー符号表!FQ105=1,BR$1-6&amp;"件目","")</f>
        <v/>
      </c>
      <c r="BS106" s="280" t="str">
        <f ca="1">IF(エラー符号表!FR105=1,BS$1-6&amp;"件目","")</f>
        <v/>
      </c>
      <c r="BT106" s="280" t="str">
        <f ca="1">IF(エラー符号表!FS105=1,BT$1-6&amp;"件目","")</f>
        <v/>
      </c>
      <c r="BU106" s="280" t="str">
        <f ca="1">IF(エラー符号表!FT105=1,BU$1-6&amp;"件目","")</f>
        <v/>
      </c>
      <c r="BV106" s="280" t="str">
        <f ca="1">IF(エラー符号表!FU105=1,BV$1-6&amp;"件目","")</f>
        <v/>
      </c>
      <c r="BW106" s="280" t="str">
        <f ca="1">IF(エラー符号表!FV105=1,BW$1-6&amp;"件目","")</f>
        <v/>
      </c>
      <c r="BX106" s="280" t="str">
        <f ca="1">IF(エラー符号表!FW105=1,BX$1-6&amp;"件目","")</f>
        <v/>
      </c>
      <c r="BY106" s="280" t="str">
        <f ca="1">IF(エラー符号表!FX105=1,BY$1-6&amp;"件目","")</f>
        <v/>
      </c>
      <c r="BZ106" s="280" t="str">
        <f ca="1">IF(エラー符号表!FY105=1,BZ$1-6&amp;"件目","")</f>
        <v/>
      </c>
      <c r="CA106" s="280" t="str">
        <f ca="1">IF(エラー符号表!FZ105=1,CA$1-6&amp;"件目","")</f>
        <v/>
      </c>
      <c r="CB106" s="280" t="str">
        <f ca="1">IF(エラー符号表!GA105=1,CB$1-6&amp;"件目","")</f>
        <v/>
      </c>
      <c r="CC106" s="280" t="str">
        <f ca="1">IF(エラー符号表!GB105=1,CC$1-6&amp;"件目","")</f>
        <v/>
      </c>
      <c r="CD106" s="280" t="str">
        <f ca="1">IF(エラー符号表!GC105=1,CD$1-6&amp;"件目","")</f>
        <v/>
      </c>
      <c r="CE106" s="280" t="str">
        <f ca="1">IF(エラー符号表!GD105=1,CE$1-6&amp;"件目","")</f>
        <v/>
      </c>
      <c r="CF106" s="280" t="str">
        <f ca="1">IF(エラー符号表!GE105=1,CF$1-6&amp;"件目","")</f>
        <v/>
      </c>
      <c r="CG106" s="280" t="str">
        <f ca="1">IF(エラー符号表!GF105=1,CG$1-6&amp;"件目","")</f>
        <v/>
      </c>
      <c r="CH106" s="280" t="str">
        <f ca="1">IF(エラー符号表!GG105=1,CH$1-6&amp;"件目","")</f>
        <v/>
      </c>
      <c r="CI106" s="280" t="str">
        <f ca="1">IF(エラー符号表!GH105=1,CI$1-6&amp;"件目","")</f>
        <v/>
      </c>
      <c r="CJ106" s="280" t="str">
        <f ca="1">IF(エラー符号表!GI105=1,CJ$1-6&amp;"件目","")</f>
        <v/>
      </c>
      <c r="CK106" s="280" t="str">
        <f ca="1">IF(エラー符号表!GJ105=1,CK$1-6&amp;"件目","")</f>
        <v/>
      </c>
      <c r="CL106" s="280" t="str">
        <f ca="1">IF(エラー符号表!GK105=1,CL$1-6&amp;"件目","")</f>
        <v/>
      </c>
      <c r="CM106" s="280" t="str">
        <f ca="1">IF(エラー符号表!GL105=1,CM$1-6&amp;"件目","")</f>
        <v/>
      </c>
      <c r="CN106" s="280" t="str">
        <f ca="1">IF(エラー符号表!GM105=1,CN$1-6&amp;"件目","")</f>
        <v/>
      </c>
      <c r="CO106" s="280" t="str">
        <f ca="1">IF(エラー符号表!GN105=1,CO$1-6&amp;"件目","")</f>
        <v/>
      </c>
      <c r="CP106" s="280" t="str">
        <f ca="1">IF(エラー符号表!GO105=1,CP$1-6&amp;"件目","")</f>
        <v/>
      </c>
      <c r="CQ106" s="280" t="str">
        <f ca="1">IF(エラー符号表!GP105=1,CQ$1-6&amp;"件目","")</f>
        <v/>
      </c>
      <c r="CR106" s="280" t="str">
        <f ca="1">IF(エラー符号表!GQ105=1,CR$1-6&amp;"件目","")</f>
        <v/>
      </c>
      <c r="CS106" s="280" t="str">
        <f ca="1">IF(エラー符号表!GR105=1,CS$1-6&amp;"件目","")</f>
        <v/>
      </c>
      <c r="CT106" s="280" t="str">
        <f ca="1">IF(エラー符号表!GS105=1,CT$1-6&amp;"件目","")</f>
        <v/>
      </c>
      <c r="CU106" s="280" t="str">
        <f ca="1">IF(エラー符号表!GT105=1,CU$1-6&amp;"件目","")</f>
        <v/>
      </c>
      <c r="CV106" s="280" t="str">
        <f ca="1">IF(エラー符号表!GU105=1,CV$1-6&amp;"件目","")</f>
        <v/>
      </c>
      <c r="CW106" s="280" t="str">
        <f ca="1">IF(エラー符号表!GV105=1,CW$1-6&amp;"件目","")</f>
        <v/>
      </c>
      <c r="CX106" s="280" t="str">
        <f ca="1">IF(エラー符号表!GW105=1,CX$1-6&amp;"件目","")</f>
        <v/>
      </c>
      <c r="CY106" s="280" t="str">
        <f ca="1">IF(エラー符号表!GX105=1,CY$1-6&amp;"件目","")</f>
        <v/>
      </c>
      <c r="CZ106" s="280" t="str">
        <f ca="1">IF(エラー符号表!GY105=1,CZ$1-6&amp;"件目","")</f>
        <v/>
      </c>
      <c r="DA106" s="280" t="str">
        <f ca="1">IF(エラー符号表!GZ105=1,DA$1-6&amp;"件目","")</f>
        <v/>
      </c>
      <c r="DB106" s="280" t="str">
        <f ca="1">IF(エラー符号表!HA105=1,DB$1-6&amp;"件目","")</f>
        <v/>
      </c>
      <c r="DC106" s="280" t="str">
        <f ca="1">IF(エラー符号表!HB105=1,DC$1-6&amp;"件目","")</f>
        <v/>
      </c>
      <c r="DD106" s="280" t="str">
        <f ca="1">IF(エラー符号表!HC105=1,DD$1-6&amp;"件目","")</f>
        <v/>
      </c>
      <c r="DE106" s="280" t="str">
        <f ca="1">IF(エラー符号表!HD105=1,DE$1-6&amp;"件目","")</f>
        <v/>
      </c>
      <c r="DF106" s="280" t="str">
        <f ca="1">IF(エラー符号表!HE105=1,DF$1-6&amp;"件目","")</f>
        <v/>
      </c>
      <c r="DG106" s="280" t="str">
        <f ca="1">IF(エラー符号表!HF105=1,DG$1-6&amp;"件目","")</f>
        <v/>
      </c>
      <c r="DH106" s="280" t="str">
        <f ca="1">IF(エラー符号表!HG105=1,DH$1-6&amp;"件目","")</f>
        <v/>
      </c>
      <c r="DI106" s="280" t="str">
        <f ca="1">IF(エラー符号表!HH105=1,DI$1-6&amp;"件目","")</f>
        <v/>
      </c>
      <c r="DJ106" s="280" t="str">
        <f ca="1">IF(エラー符号表!HI105=1,DJ$1-6&amp;"件目","")</f>
        <v/>
      </c>
      <c r="DK106" s="280" t="str">
        <f ca="1">IF(エラー符号表!HJ105=1,DK$1-6&amp;"件目","")</f>
        <v/>
      </c>
      <c r="DL106" s="280" t="str">
        <f ca="1">IF(エラー符号表!HK105=1,DL$1-6&amp;"件目","")</f>
        <v/>
      </c>
      <c r="DM106" s="280" t="str">
        <f ca="1">IF(エラー符号表!HL105=1,DM$1-6&amp;"件目","")</f>
        <v/>
      </c>
    </row>
    <row r="107" spans="1:117" ht="39" x14ac:dyDescent="0.2">
      <c r="A107" s="280">
        <f ca="1">IF(SUM(エラー符号表!DQ106:HL106)&gt;=1,1,0)</f>
        <v>0</v>
      </c>
      <c r="B107" s="80" t="s">
        <v>2574</v>
      </c>
      <c r="D107" s="281" t="str">
        <f ca="1">K107&amp;CHAR(10)&amp;エラー符号表!D106</f>
        <v>の工事で、
調査項目⑩用途変更の有無が空欄になっておりますので、
ご回答をお願いいたします。</v>
      </c>
      <c r="E107" s="80">
        <v>109</v>
      </c>
      <c r="K107" s="80" t="str">
        <f t="shared" ca="1" si="1"/>
        <v>の工事で、</v>
      </c>
      <c r="Q107" s="258"/>
      <c r="R107" s="280" t="str">
        <f ca="1">IF(エラー符号表!DQ106=1,R$1-6&amp;"件目","")</f>
        <v/>
      </c>
      <c r="S107" s="280" t="str">
        <f ca="1">IF(エラー符号表!DR106=1,S$1-6&amp;"件目","")</f>
        <v/>
      </c>
      <c r="T107" s="280" t="str">
        <f ca="1">IF(エラー符号表!DS106=1,T$1-6&amp;"件目","")</f>
        <v/>
      </c>
      <c r="U107" s="280" t="str">
        <f ca="1">IF(エラー符号表!DT106=1,U$1-6&amp;"件目","")</f>
        <v/>
      </c>
      <c r="V107" s="280" t="str">
        <f ca="1">IF(エラー符号表!DU106=1,V$1-6&amp;"件目","")</f>
        <v/>
      </c>
      <c r="W107" s="280" t="str">
        <f ca="1">IF(エラー符号表!DV106=1,W$1-6&amp;"件目","")</f>
        <v/>
      </c>
      <c r="X107" s="280" t="str">
        <f ca="1">IF(エラー符号表!DW106=1,X$1-6&amp;"件目","")</f>
        <v/>
      </c>
      <c r="Y107" s="280" t="str">
        <f ca="1">IF(エラー符号表!DX106=1,Y$1-6&amp;"件目","")</f>
        <v/>
      </c>
      <c r="Z107" s="280" t="str">
        <f ca="1">IF(エラー符号表!DY106=1,Z$1-6&amp;"件目","")</f>
        <v/>
      </c>
      <c r="AA107" s="280" t="str">
        <f ca="1">IF(エラー符号表!DZ106=1,AA$1-6&amp;"件目","")</f>
        <v/>
      </c>
      <c r="AB107" s="280" t="str">
        <f ca="1">IF(エラー符号表!EA106=1,AB$1-6&amp;"件目","")</f>
        <v/>
      </c>
      <c r="AC107" s="280" t="str">
        <f ca="1">IF(エラー符号表!EB106=1,AC$1-6&amp;"件目","")</f>
        <v/>
      </c>
      <c r="AD107" s="280" t="str">
        <f ca="1">IF(エラー符号表!EC106=1,AD$1-6&amp;"件目","")</f>
        <v/>
      </c>
      <c r="AE107" s="280" t="str">
        <f ca="1">IF(エラー符号表!ED106=1,AE$1-6&amp;"件目","")</f>
        <v/>
      </c>
      <c r="AF107" s="280" t="str">
        <f ca="1">IF(エラー符号表!EE106=1,AF$1-6&amp;"件目","")</f>
        <v/>
      </c>
      <c r="AG107" s="280" t="str">
        <f ca="1">IF(エラー符号表!EF106=1,AG$1-6&amp;"件目","")</f>
        <v/>
      </c>
      <c r="AH107" s="280" t="str">
        <f ca="1">IF(エラー符号表!EG106=1,AH$1-6&amp;"件目","")</f>
        <v/>
      </c>
      <c r="AI107" s="280" t="str">
        <f ca="1">IF(エラー符号表!EH106=1,AI$1-6&amp;"件目","")</f>
        <v/>
      </c>
      <c r="AJ107" s="280" t="str">
        <f ca="1">IF(エラー符号表!EI106=1,AJ$1-6&amp;"件目","")</f>
        <v/>
      </c>
      <c r="AK107" s="280" t="str">
        <f ca="1">IF(エラー符号表!EJ106=1,AK$1-6&amp;"件目","")</f>
        <v/>
      </c>
      <c r="AL107" s="280" t="str">
        <f ca="1">IF(エラー符号表!EK106=1,AL$1-6&amp;"件目","")</f>
        <v/>
      </c>
      <c r="AM107" s="280" t="str">
        <f ca="1">IF(エラー符号表!EL106=1,AM$1-6&amp;"件目","")</f>
        <v/>
      </c>
      <c r="AN107" s="280" t="str">
        <f ca="1">IF(エラー符号表!EM106=1,AN$1-6&amp;"件目","")</f>
        <v/>
      </c>
      <c r="AO107" s="280" t="str">
        <f ca="1">IF(エラー符号表!EN106=1,AO$1-6&amp;"件目","")</f>
        <v/>
      </c>
      <c r="AP107" s="280" t="str">
        <f ca="1">IF(エラー符号表!EO106=1,AP$1-6&amp;"件目","")</f>
        <v/>
      </c>
      <c r="AQ107" s="280" t="str">
        <f ca="1">IF(エラー符号表!EP106=1,AQ$1-6&amp;"件目","")</f>
        <v/>
      </c>
      <c r="AR107" s="280" t="str">
        <f ca="1">IF(エラー符号表!EQ106=1,AR$1-6&amp;"件目","")</f>
        <v/>
      </c>
      <c r="AS107" s="280" t="str">
        <f ca="1">IF(エラー符号表!ER106=1,AS$1-6&amp;"件目","")</f>
        <v/>
      </c>
      <c r="AT107" s="280" t="str">
        <f ca="1">IF(エラー符号表!ES106=1,AT$1-6&amp;"件目","")</f>
        <v/>
      </c>
      <c r="AU107" s="280" t="str">
        <f ca="1">IF(エラー符号表!ET106=1,AU$1-6&amp;"件目","")</f>
        <v/>
      </c>
      <c r="AV107" s="280" t="str">
        <f ca="1">IF(エラー符号表!EU106=1,AV$1-6&amp;"件目","")</f>
        <v/>
      </c>
      <c r="AW107" s="280" t="str">
        <f ca="1">IF(エラー符号表!EV106=1,AW$1-6&amp;"件目","")</f>
        <v/>
      </c>
      <c r="AX107" s="280" t="str">
        <f ca="1">IF(エラー符号表!EW106=1,AX$1-6&amp;"件目","")</f>
        <v/>
      </c>
      <c r="AY107" s="280" t="str">
        <f ca="1">IF(エラー符号表!EX106=1,AY$1-6&amp;"件目","")</f>
        <v/>
      </c>
      <c r="AZ107" s="280" t="str">
        <f ca="1">IF(エラー符号表!EY106=1,AZ$1-6&amp;"件目","")</f>
        <v/>
      </c>
      <c r="BA107" s="280" t="str">
        <f ca="1">IF(エラー符号表!EZ106=1,BA$1-6&amp;"件目","")</f>
        <v/>
      </c>
      <c r="BB107" s="280" t="str">
        <f ca="1">IF(エラー符号表!FA106=1,BB$1-6&amp;"件目","")</f>
        <v/>
      </c>
      <c r="BC107" s="280" t="str">
        <f ca="1">IF(エラー符号表!FB106=1,BC$1-6&amp;"件目","")</f>
        <v/>
      </c>
      <c r="BD107" s="280" t="str">
        <f ca="1">IF(エラー符号表!FC106=1,BD$1-6&amp;"件目","")</f>
        <v/>
      </c>
      <c r="BE107" s="280" t="str">
        <f ca="1">IF(エラー符号表!FD106=1,BE$1-6&amp;"件目","")</f>
        <v/>
      </c>
      <c r="BF107" s="280" t="str">
        <f ca="1">IF(エラー符号表!FE106=1,BF$1-6&amp;"件目","")</f>
        <v/>
      </c>
      <c r="BG107" s="280" t="str">
        <f ca="1">IF(エラー符号表!FF106=1,BG$1-6&amp;"件目","")</f>
        <v/>
      </c>
      <c r="BH107" s="280" t="str">
        <f ca="1">IF(エラー符号表!FG106=1,BH$1-6&amp;"件目","")</f>
        <v/>
      </c>
      <c r="BI107" s="280" t="str">
        <f ca="1">IF(エラー符号表!FH106=1,BI$1-6&amp;"件目","")</f>
        <v/>
      </c>
      <c r="BJ107" s="280" t="str">
        <f ca="1">IF(エラー符号表!FI106=1,BJ$1-6&amp;"件目","")</f>
        <v/>
      </c>
      <c r="BK107" s="280" t="str">
        <f ca="1">IF(エラー符号表!FJ106=1,BK$1-6&amp;"件目","")</f>
        <v/>
      </c>
      <c r="BL107" s="280" t="str">
        <f ca="1">IF(エラー符号表!FK106=1,BL$1-6&amp;"件目","")</f>
        <v/>
      </c>
      <c r="BM107" s="280" t="str">
        <f ca="1">IF(エラー符号表!FL106=1,BM$1-6&amp;"件目","")</f>
        <v/>
      </c>
      <c r="BN107" s="280" t="str">
        <f ca="1">IF(エラー符号表!FM106=1,BN$1-6&amp;"件目","")</f>
        <v/>
      </c>
      <c r="BO107" s="280" t="str">
        <f ca="1">IF(エラー符号表!FN106=1,BO$1-6&amp;"件目","")</f>
        <v/>
      </c>
      <c r="BP107" s="280" t="str">
        <f ca="1">IF(エラー符号表!FO106=1,BP$1-6&amp;"件目","")</f>
        <v/>
      </c>
      <c r="BQ107" s="280" t="str">
        <f ca="1">IF(エラー符号表!FP106=1,BQ$1-6&amp;"件目","")</f>
        <v/>
      </c>
      <c r="BR107" s="280" t="str">
        <f ca="1">IF(エラー符号表!FQ106=1,BR$1-6&amp;"件目","")</f>
        <v/>
      </c>
      <c r="BS107" s="280" t="str">
        <f ca="1">IF(エラー符号表!FR106=1,BS$1-6&amp;"件目","")</f>
        <v/>
      </c>
      <c r="BT107" s="280" t="str">
        <f ca="1">IF(エラー符号表!FS106=1,BT$1-6&amp;"件目","")</f>
        <v/>
      </c>
      <c r="BU107" s="280" t="str">
        <f ca="1">IF(エラー符号表!FT106=1,BU$1-6&amp;"件目","")</f>
        <v/>
      </c>
      <c r="BV107" s="280" t="str">
        <f ca="1">IF(エラー符号表!FU106=1,BV$1-6&amp;"件目","")</f>
        <v/>
      </c>
      <c r="BW107" s="280" t="str">
        <f ca="1">IF(エラー符号表!FV106=1,BW$1-6&amp;"件目","")</f>
        <v/>
      </c>
      <c r="BX107" s="280" t="str">
        <f ca="1">IF(エラー符号表!FW106=1,BX$1-6&amp;"件目","")</f>
        <v/>
      </c>
      <c r="BY107" s="280" t="str">
        <f ca="1">IF(エラー符号表!FX106=1,BY$1-6&amp;"件目","")</f>
        <v/>
      </c>
      <c r="BZ107" s="280" t="str">
        <f ca="1">IF(エラー符号表!FY106=1,BZ$1-6&amp;"件目","")</f>
        <v/>
      </c>
      <c r="CA107" s="280" t="str">
        <f ca="1">IF(エラー符号表!FZ106=1,CA$1-6&amp;"件目","")</f>
        <v/>
      </c>
      <c r="CB107" s="280" t="str">
        <f ca="1">IF(エラー符号表!GA106=1,CB$1-6&amp;"件目","")</f>
        <v/>
      </c>
      <c r="CC107" s="280" t="str">
        <f ca="1">IF(エラー符号表!GB106=1,CC$1-6&amp;"件目","")</f>
        <v/>
      </c>
      <c r="CD107" s="280" t="str">
        <f ca="1">IF(エラー符号表!GC106=1,CD$1-6&amp;"件目","")</f>
        <v/>
      </c>
      <c r="CE107" s="280" t="str">
        <f ca="1">IF(エラー符号表!GD106=1,CE$1-6&amp;"件目","")</f>
        <v/>
      </c>
      <c r="CF107" s="280" t="str">
        <f ca="1">IF(エラー符号表!GE106=1,CF$1-6&amp;"件目","")</f>
        <v/>
      </c>
      <c r="CG107" s="280" t="str">
        <f ca="1">IF(エラー符号表!GF106=1,CG$1-6&amp;"件目","")</f>
        <v/>
      </c>
      <c r="CH107" s="280" t="str">
        <f ca="1">IF(エラー符号表!GG106=1,CH$1-6&amp;"件目","")</f>
        <v/>
      </c>
      <c r="CI107" s="280" t="str">
        <f ca="1">IF(エラー符号表!GH106=1,CI$1-6&amp;"件目","")</f>
        <v/>
      </c>
      <c r="CJ107" s="280" t="str">
        <f ca="1">IF(エラー符号表!GI106=1,CJ$1-6&amp;"件目","")</f>
        <v/>
      </c>
      <c r="CK107" s="280" t="str">
        <f ca="1">IF(エラー符号表!GJ106=1,CK$1-6&amp;"件目","")</f>
        <v/>
      </c>
      <c r="CL107" s="280" t="str">
        <f ca="1">IF(エラー符号表!GK106=1,CL$1-6&amp;"件目","")</f>
        <v/>
      </c>
      <c r="CM107" s="280" t="str">
        <f ca="1">IF(エラー符号表!GL106=1,CM$1-6&amp;"件目","")</f>
        <v/>
      </c>
      <c r="CN107" s="280" t="str">
        <f ca="1">IF(エラー符号表!GM106=1,CN$1-6&amp;"件目","")</f>
        <v/>
      </c>
      <c r="CO107" s="280" t="str">
        <f ca="1">IF(エラー符号表!GN106=1,CO$1-6&amp;"件目","")</f>
        <v/>
      </c>
      <c r="CP107" s="280" t="str">
        <f ca="1">IF(エラー符号表!GO106=1,CP$1-6&amp;"件目","")</f>
        <v/>
      </c>
      <c r="CQ107" s="280" t="str">
        <f ca="1">IF(エラー符号表!GP106=1,CQ$1-6&amp;"件目","")</f>
        <v/>
      </c>
      <c r="CR107" s="280" t="str">
        <f ca="1">IF(エラー符号表!GQ106=1,CR$1-6&amp;"件目","")</f>
        <v/>
      </c>
      <c r="CS107" s="280" t="str">
        <f ca="1">IF(エラー符号表!GR106=1,CS$1-6&amp;"件目","")</f>
        <v/>
      </c>
      <c r="CT107" s="280" t="str">
        <f ca="1">IF(エラー符号表!GS106=1,CT$1-6&amp;"件目","")</f>
        <v/>
      </c>
      <c r="CU107" s="280" t="str">
        <f ca="1">IF(エラー符号表!GT106=1,CU$1-6&amp;"件目","")</f>
        <v/>
      </c>
      <c r="CV107" s="280" t="str">
        <f ca="1">IF(エラー符号表!GU106=1,CV$1-6&amp;"件目","")</f>
        <v/>
      </c>
      <c r="CW107" s="280" t="str">
        <f ca="1">IF(エラー符号表!GV106=1,CW$1-6&amp;"件目","")</f>
        <v/>
      </c>
      <c r="CX107" s="280" t="str">
        <f ca="1">IF(エラー符号表!GW106=1,CX$1-6&amp;"件目","")</f>
        <v/>
      </c>
      <c r="CY107" s="280" t="str">
        <f ca="1">IF(エラー符号表!GX106=1,CY$1-6&amp;"件目","")</f>
        <v/>
      </c>
      <c r="CZ107" s="280" t="str">
        <f ca="1">IF(エラー符号表!GY106=1,CZ$1-6&amp;"件目","")</f>
        <v/>
      </c>
      <c r="DA107" s="280" t="str">
        <f ca="1">IF(エラー符号表!GZ106=1,DA$1-6&amp;"件目","")</f>
        <v/>
      </c>
      <c r="DB107" s="280" t="str">
        <f ca="1">IF(エラー符号表!HA106=1,DB$1-6&amp;"件目","")</f>
        <v/>
      </c>
      <c r="DC107" s="280" t="str">
        <f ca="1">IF(エラー符号表!HB106=1,DC$1-6&amp;"件目","")</f>
        <v/>
      </c>
      <c r="DD107" s="280" t="str">
        <f ca="1">IF(エラー符号表!HC106=1,DD$1-6&amp;"件目","")</f>
        <v/>
      </c>
      <c r="DE107" s="280" t="str">
        <f ca="1">IF(エラー符号表!HD106=1,DE$1-6&amp;"件目","")</f>
        <v/>
      </c>
      <c r="DF107" s="280" t="str">
        <f ca="1">IF(エラー符号表!HE106=1,DF$1-6&amp;"件目","")</f>
        <v/>
      </c>
      <c r="DG107" s="280" t="str">
        <f ca="1">IF(エラー符号表!HF106=1,DG$1-6&amp;"件目","")</f>
        <v/>
      </c>
      <c r="DH107" s="280" t="str">
        <f ca="1">IF(エラー符号表!HG106=1,DH$1-6&amp;"件目","")</f>
        <v/>
      </c>
      <c r="DI107" s="280" t="str">
        <f ca="1">IF(エラー符号表!HH106=1,DI$1-6&amp;"件目","")</f>
        <v/>
      </c>
      <c r="DJ107" s="280" t="str">
        <f ca="1">IF(エラー符号表!HI106=1,DJ$1-6&amp;"件目","")</f>
        <v/>
      </c>
      <c r="DK107" s="280" t="str">
        <f ca="1">IF(エラー符号表!HJ106=1,DK$1-6&amp;"件目","")</f>
        <v/>
      </c>
      <c r="DL107" s="280" t="str">
        <f ca="1">IF(エラー符号表!HK106=1,DL$1-6&amp;"件目","")</f>
        <v/>
      </c>
      <c r="DM107" s="280" t="str">
        <f ca="1">IF(エラー符号表!HL106=1,DM$1-6&amp;"件目","")</f>
        <v/>
      </c>
    </row>
    <row r="108" spans="1:117" ht="39" x14ac:dyDescent="0.2">
      <c r="A108" s="280">
        <f ca="1">IF(SUM(エラー符号表!DQ107:HL107)&gt;=1,1,0)</f>
        <v>0</v>
      </c>
      <c r="B108" s="80" t="s">
        <v>2574</v>
      </c>
      <c r="D108" s="281" t="str">
        <f ca="1">K108&amp;CHAR(10)&amp;エラー符号表!D107</f>
        <v>の工事で、
調査項目⑩用途変更の有無が選択肢以外でご回答されておりますので、
選択肢からご回答をお願いいたします。</v>
      </c>
      <c r="E108" s="80">
        <v>110</v>
      </c>
      <c r="K108" s="80" t="str">
        <f t="shared" ca="1" si="1"/>
        <v>の工事で、</v>
      </c>
      <c r="Q108" s="258"/>
      <c r="R108" s="280" t="str">
        <f ca="1">IF(エラー符号表!DQ107=1,R$1-6&amp;"件目","")</f>
        <v/>
      </c>
      <c r="S108" s="280" t="str">
        <f ca="1">IF(エラー符号表!DR107=1,S$1-6&amp;"件目","")</f>
        <v/>
      </c>
      <c r="T108" s="280" t="str">
        <f ca="1">IF(エラー符号表!DS107=1,T$1-6&amp;"件目","")</f>
        <v/>
      </c>
      <c r="U108" s="280" t="str">
        <f ca="1">IF(エラー符号表!DT107=1,U$1-6&amp;"件目","")</f>
        <v/>
      </c>
      <c r="V108" s="280" t="str">
        <f ca="1">IF(エラー符号表!DU107=1,V$1-6&amp;"件目","")</f>
        <v/>
      </c>
      <c r="W108" s="280" t="str">
        <f ca="1">IF(エラー符号表!DV107=1,W$1-6&amp;"件目","")</f>
        <v/>
      </c>
      <c r="X108" s="280" t="str">
        <f ca="1">IF(エラー符号表!DW107=1,X$1-6&amp;"件目","")</f>
        <v/>
      </c>
      <c r="Y108" s="280" t="str">
        <f ca="1">IF(エラー符号表!DX107=1,Y$1-6&amp;"件目","")</f>
        <v/>
      </c>
      <c r="Z108" s="280" t="str">
        <f ca="1">IF(エラー符号表!DY107=1,Z$1-6&amp;"件目","")</f>
        <v/>
      </c>
      <c r="AA108" s="280" t="str">
        <f ca="1">IF(エラー符号表!DZ107=1,AA$1-6&amp;"件目","")</f>
        <v/>
      </c>
      <c r="AB108" s="280" t="str">
        <f ca="1">IF(エラー符号表!EA107=1,AB$1-6&amp;"件目","")</f>
        <v/>
      </c>
      <c r="AC108" s="280" t="str">
        <f ca="1">IF(エラー符号表!EB107=1,AC$1-6&amp;"件目","")</f>
        <v/>
      </c>
      <c r="AD108" s="280" t="str">
        <f ca="1">IF(エラー符号表!EC107=1,AD$1-6&amp;"件目","")</f>
        <v/>
      </c>
      <c r="AE108" s="280" t="str">
        <f ca="1">IF(エラー符号表!ED107=1,AE$1-6&amp;"件目","")</f>
        <v/>
      </c>
      <c r="AF108" s="280" t="str">
        <f ca="1">IF(エラー符号表!EE107=1,AF$1-6&amp;"件目","")</f>
        <v/>
      </c>
      <c r="AG108" s="280" t="str">
        <f ca="1">IF(エラー符号表!EF107=1,AG$1-6&amp;"件目","")</f>
        <v/>
      </c>
      <c r="AH108" s="280" t="str">
        <f ca="1">IF(エラー符号表!EG107=1,AH$1-6&amp;"件目","")</f>
        <v/>
      </c>
      <c r="AI108" s="280" t="str">
        <f ca="1">IF(エラー符号表!EH107=1,AI$1-6&amp;"件目","")</f>
        <v/>
      </c>
      <c r="AJ108" s="280" t="str">
        <f ca="1">IF(エラー符号表!EI107=1,AJ$1-6&amp;"件目","")</f>
        <v/>
      </c>
      <c r="AK108" s="280" t="str">
        <f ca="1">IF(エラー符号表!EJ107=1,AK$1-6&amp;"件目","")</f>
        <v/>
      </c>
      <c r="AL108" s="280" t="str">
        <f ca="1">IF(エラー符号表!EK107=1,AL$1-6&amp;"件目","")</f>
        <v/>
      </c>
      <c r="AM108" s="280" t="str">
        <f ca="1">IF(エラー符号表!EL107=1,AM$1-6&amp;"件目","")</f>
        <v/>
      </c>
      <c r="AN108" s="280" t="str">
        <f ca="1">IF(エラー符号表!EM107=1,AN$1-6&amp;"件目","")</f>
        <v/>
      </c>
      <c r="AO108" s="280" t="str">
        <f ca="1">IF(エラー符号表!EN107=1,AO$1-6&amp;"件目","")</f>
        <v/>
      </c>
      <c r="AP108" s="280" t="str">
        <f ca="1">IF(エラー符号表!EO107=1,AP$1-6&amp;"件目","")</f>
        <v/>
      </c>
      <c r="AQ108" s="280" t="str">
        <f ca="1">IF(エラー符号表!EP107=1,AQ$1-6&amp;"件目","")</f>
        <v/>
      </c>
      <c r="AR108" s="280" t="str">
        <f ca="1">IF(エラー符号表!EQ107=1,AR$1-6&amp;"件目","")</f>
        <v/>
      </c>
      <c r="AS108" s="280" t="str">
        <f ca="1">IF(エラー符号表!ER107=1,AS$1-6&amp;"件目","")</f>
        <v/>
      </c>
      <c r="AT108" s="280" t="str">
        <f ca="1">IF(エラー符号表!ES107=1,AT$1-6&amp;"件目","")</f>
        <v/>
      </c>
      <c r="AU108" s="280" t="str">
        <f ca="1">IF(エラー符号表!ET107=1,AU$1-6&amp;"件目","")</f>
        <v/>
      </c>
      <c r="AV108" s="280" t="str">
        <f ca="1">IF(エラー符号表!EU107=1,AV$1-6&amp;"件目","")</f>
        <v/>
      </c>
      <c r="AW108" s="280" t="str">
        <f ca="1">IF(エラー符号表!EV107=1,AW$1-6&amp;"件目","")</f>
        <v/>
      </c>
      <c r="AX108" s="280" t="str">
        <f ca="1">IF(エラー符号表!EW107=1,AX$1-6&amp;"件目","")</f>
        <v/>
      </c>
      <c r="AY108" s="280" t="str">
        <f ca="1">IF(エラー符号表!EX107=1,AY$1-6&amp;"件目","")</f>
        <v/>
      </c>
      <c r="AZ108" s="280" t="str">
        <f ca="1">IF(エラー符号表!EY107=1,AZ$1-6&amp;"件目","")</f>
        <v/>
      </c>
      <c r="BA108" s="280" t="str">
        <f ca="1">IF(エラー符号表!EZ107=1,BA$1-6&amp;"件目","")</f>
        <v/>
      </c>
      <c r="BB108" s="280" t="str">
        <f ca="1">IF(エラー符号表!FA107=1,BB$1-6&amp;"件目","")</f>
        <v/>
      </c>
      <c r="BC108" s="280" t="str">
        <f ca="1">IF(エラー符号表!FB107=1,BC$1-6&amp;"件目","")</f>
        <v/>
      </c>
      <c r="BD108" s="280" t="str">
        <f ca="1">IF(エラー符号表!FC107=1,BD$1-6&amp;"件目","")</f>
        <v/>
      </c>
      <c r="BE108" s="280" t="str">
        <f ca="1">IF(エラー符号表!FD107=1,BE$1-6&amp;"件目","")</f>
        <v/>
      </c>
      <c r="BF108" s="280" t="str">
        <f ca="1">IF(エラー符号表!FE107=1,BF$1-6&amp;"件目","")</f>
        <v/>
      </c>
      <c r="BG108" s="280" t="str">
        <f ca="1">IF(エラー符号表!FF107=1,BG$1-6&amp;"件目","")</f>
        <v/>
      </c>
      <c r="BH108" s="280" t="str">
        <f ca="1">IF(エラー符号表!FG107=1,BH$1-6&amp;"件目","")</f>
        <v/>
      </c>
      <c r="BI108" s="280" t="str">
        <f ca="1">IF(エラー符号表!FH107=1,BI$1-6&amp;"件目","")</f>
        <v/>
      </c>
      <c r="BJ108" s="280" t="str">
        <f ca="1">IF(エラー符号表!FI107=1,BJ$1-6&amp;"件目","")</f>
        <v/>
      </c>
      <c r="BK108" s="280" t="str">
        <f ca="1">IF(エラー符号表!FJ107=1,BK$1-6&amp;"件目","")</f>
        <v/>
      </c>
      <c r="BL108" s="280" t="str">
        <f ca="1">IF(エラー符号表!FK107=1,BL$1-6&amp;"件目","")</f>
        <v/>
      </c>
      <c r="BM108" s="280" t="str">
        <f ca="1">IF(エラー符号表!FL107=1,BM$1-6&amp;"件目","")</f>
        <v/>
      </c>
      <c r="BN108" s="280" t="str">
        <f ca="1">IF(エラー符号表!FM107=1,BN$1-6&amp;"件目","")</f>
        <v/>
      </c>
      <c r="BO108" s="280" t="str">
        <f ca="1">IF(エラー符号表!FN107=1,BO$1-6&amp;"件目","")</f>
        <v/>
      </c>
      <c r="BP108" s="280" t="str">
        <f ca="1">IF(エラー符号表!FO107=1,BP$1-6&amp;"件目","")</f>
        <v/>
      </c>
      <c r="BQ108" s="280" t="str">
        <f ca="1">IF(エラー符号表!FP107=1,BQ$1-6&amp;"件目","")</f>
        <v/>
      </c>
      <c r="BR108" s="280" t="str">
        <f ca="1">IF(エラー符号表!FQ107=1,BR$1-6&amp;"件目","")</f>
        <v/>
      </c>
      <c r="BS108" s="280" t="str">
        <f ca="1">IF(エラー符号表!FR107=1,BS$1-6&amp;"件目","")</f>
        <v/>
      </c>
      <c r="BT108" s="280" t="str">
        <f ca="1">IF(エラー符号表!FS107=1,BT$1-6&amp;"件目","")</f>
        <v/>
      </c>
      <c r="BU108" s="280" t="str">
        <f ca="1">IF(エラー符号表!FT107=1,BU$1-6&amp;"件目","")</f>
        <v/>
      </c>
      <c r="BV108" s="280" t="str">
        <f ca="1">IF(エラー符号表!FU107=1,BV$1-6&amp;"件目","")</f>
        <v/>
      </c>
      <c r="BW108" s="280" t="str">
        <f ca="1">IF(エラー符号表!FV107=1,BW$1-6&amp;"件目","")</f>
        <v/>
      </c>
      <c r="BX108" s="280" t="str">
        <f ca="1">IF(エラー符号表!FW107=1,BX$1-6&amp;"件目","")</f>
        <v/>
      </c>
      <c r="BY108" s="280" t="str">
        <f ca="1">IF(エラー符号表!FX107=1,BY$1-6&amp;"件目","")</f>
        <v/>
      </c>
      <c r="BZ108" s="280" t="str">
        <f ca="1">IF(エラー符号表!FY107=1,BZ$1-6&amp;"件目","")</f>
        <v/>
      </c>
      <c r="CA108" s="280" t="str">
        <f ca="1">IF(エラー符号表!FZ107=1,CA$1-6&amp;"件目","")</f>
        <v/>
      </c>
      <c r="CB108" s="280" t="str">
        <f ca="1">IF(エラー符号表!GA107=1,CB$1-6&amp;"件目","")</f>
        <v/>
      </c>
      <c r="CC108" s="280" t="str">
        <f ca="1">IF(エラー符号表!GB107=1,CC$1-6&amp;"件目","")</f>
        <v/>
      </c>
      <c r="CD108" s="280" t="str">
        <f ca="1">IF(エラー符号表!GC107=1,CD$1-6&amp;"件目","")</f>
        <v/>
      </c>
      <c r="CE108" s="280" t="str">
        <f ca="1">IF(エラー符号表!GD107=1,CE$1-6&amp;"件目","")</f>
        <v/>
      </c>
      <c r="CF108" s="280" t="str">
        <f ca="1">IF(エラー符号表!GE107=1,CF$1-6&amp;"件目","")</f>
        <v/>
      </c>
      <c r="CG108" s="280" t="str">
        <f ca="1">IF(エラー符号表!GF107=1,CG$1-6&amp;"件目","")</f>
        <v/>
      </c>
      <c r="CH108" s="280" t="str">
        <f ca="1">IF(エラー符号表!GG107=1,CH$1-6&amp;"件目","")</f>
        <v/>
      </c>
      <c r="CI108" s="280" t="str">
        <f ca="1">IF(エラー符号表!GH107=1,CI$1-6&amp;"件目","")</f>
        <v/>
      </c>
      <c r="CJ108" s="280" t="str">
        <f ca="1">IF(エラー符号表!GI107=1,CJ$1-6&amp;"件目","")</f>
        <v/>
      </c>
      <c r="CK108" s="280" t="str">
        <f ca="1">IF(エラー符号表!GJ107=1,CK$1-6&amp;"件目","")</f>
        <v/>
      </c>
      <c r="CL108" s="280" t="str">
        <f ca="1">IF(エラー符号表!GK107=1,CL$1-6&amp;"件目","")</f>
        <v/>
      </c>
      <c r="CM108" s="280" t="str">
        <f ca="1">IF(エラー符号表!GL107=1,CM$1-6&amp;"件目","")</f>
        <v/>
      </c>
      <c r="CN108" s="280" t="str">
        <f ca="1">IF(エラー符号表!GM107=1,CN$1-6&amp;"件目","")</f>
        <v/>
      </c>
      <c r="CO108" s="280" t="str">
        <f ca="1">IF(エラー符号表!GN107=1,CO$1-6&amp;"件目","")</f>
        <v/>
      </c>
      <c r="CP108" s="280" t="str">
        <f ca="1">IF(エラー符号表!GO107=1,CP$1-6&amp;"件目","")</f>
        <v/>
      </c>
      <c r="CQ108" s="280" t="str">
        <f ca="1">IF(エラー符号表!GP107=1,CQ$1-6&amp;"件目","")</f>
        <v/>
      </c>
      <c r="CR108" s="280" t="str">
        <f ca="1">IF(エラー符号表!GQ107=1,CR$1-6&amp;"件目","")</f>
        <v/>
      </c>
      <c r="CS108" s="280" t="str">
        <f ca="1">IF(エラー符号表!GR107=1,CS$1-6&amp;"件目","")</f>
        <v/>
      </c>
      <c r="CT108" s="280" t="str">
        <f ca="1">IF(エラー符号表!GS107=1,CT$1-6&amp;"件目","")</f>
        <v/>
      </c>
      <c r="CU108" s="280" t="str">
        <f ca="1">IF(エラー符号表!GT107=1,CU$1-6&amp;"件目","")</f>
        <v/>
      </c>
      <c r="CV108" s="280" t="str">
        <f ca="1">IF(エラー符号表!GU107=1,CV$1-6&amp;"件目","")</f>
        <v/>
      </c>
      <c r="CW108" s="280" t="str">
        <f ca="1">IF(エラー符号表!GV107=1,CW$1-6&amp;"件目","")</f>
        <v/>
      </c>
      <c r="CX108" s="280" t="str">
        <f ca="1">IF(エラー符号表!GW107=1,CX$1-6&amp;"件目","")</f>
        <v/>
      </c>
      <c r="CY108" s="280" t="str">
        <f ca="1">IF(エラー符号表!GX107=1,CY$1-6&amp;"件目","")</f>
        <v/>
      </c>
      <c r="CZ108" s="280" t="str">
        <f ca="1">IF(エラー符号表!GY107=1,CZ$1-6&amp;"件目","")</f>
        <v/>
      </c>
      <c r="DA108" s="280" t="str">
        <f ca="1">IF(エラー符号表!GZ107=1,DA$1-6&amp;"件目","")</f>
        <v/>
      </c>
      <c r="DB108" s="280" t="str">
        <f ca="1">IF(エラー符号表!HA107=1,DB$1-6&amp;"件目","")</f>
        <v/>
      </c>
      <c r="DC108" s="280" t="str">
        <f ca="1">IF(エラー符号表!HB107=1,DC$1-6&amp;"件目","")</f>
        <v/>
      </c>
      <c r="DD108" s="280" t="str">
        <f ca="1">IF(エラー符号表!HC107=1,DD$1-6&amp;"件目","")</f>
        <v/>
      </c>
      <c r="DE108" s="280" t="str">
        <f ca="1">IF(エラー符号表!HD107=1,DE$1-6&amp;"件目","")</f>
        <v/>
      </c>
      <c r="DF108" s="280" t="str">
        <f ca="1">IF(エラー符号表!HE107=1,DF$1-6&amp;"件目","")</f>
        <v/>
      </c>
      <c r="DG108" s="280" t="str">
        <f ca="1">IF(エラー符号表!HF107=1,DG$1-6&amp;"件目","")</f>
        <v/>
      </c>
      <c r="DH108" s="280" t="str">
        <f ca="1">IF(エラー符号表!HG107=1,DH$1-6&amp;"件目","")</f>
        <v/>
      </c>
      <c r="DI108" s="280" t="str">
        <f ca="1">IF(エラー符号表!HH107=1,DI$1-6&amp;"件目","")</f>
        <v/>
      </c>
      <c r="DJ108" s="280" t="str">
        <f ca="1">IF(エラー符号表!HI107=1,DJ$1-6&amp;"件目","")</f>
        <v/>
      </c>
      <c r="DK108" s="280" t="str">
        <f ca="1">IF(エラー符号表!HJ107=1,DK$1-6&amp;"件目","")</f>
        <v/>
      </c>
      <c r="DL108" s="280" t="str">
        <f ca="1">IF(エラー符号表!HK107=1,DL$1-6&amp;"件目","")</f>
        <v/>
      </c>
      <c r="DM108" s="280" t="str">
        <f ca="1">IF(エラー符号表!HL107=1,DM$1-6&amp;"件目","")</f>
        <v/>
      </c>
    </row>
    <row r="109" spans="1:117" ht="39" x14ac:dyDescent="0.2">
      <c r="A109" s="280">
        <f ca="1">IF(SUM(エラー符号表!DQ108:HL108)&gt;=1,1,0)</f>
        <v>0</v>
      </c>
      <c r="B109" s="80" t="s">
        <v>2574</v>
      </c>
      <c r="D109" s="281" t="str">
        <f ca="1">K109&amp;CHAR(10)&amp;エラー符号表!D108</f>
        <v>の工事で、
調査項目⑩用途変更の有無でありを選択されておりますので、
調査項目⑩－２変更前の用途についてご回答をお願いいたします。</v>
      </c>
      <c r="E109" s="80">
        <v>111</v>
      </c>
      <c r="K109" s="80" t="str">
        <f t="shared" ca="1" si="1"/>
        <v>の工事で、</v>
      </c>
      <c r="Q109" s="258"/>
      <c r="R109" s="280" t="str">
        <f ca="1">IF(エラー符号表!DQ108=1,R$1-6&amp;"件目","")</f>
        <v/>
      </c>
      <c r="S109" s="280" t="str">
        <f ca="1">IF(エラー符号表!DR108=1,S$1-6&amp;"件目","")</f>
        <v/>
      </c>
      <c r="T109" s="280" t="str">
        <f ca="1">IF(エラー符号表!DS108=1,T$1-6&amp;"件目","")</f>
        <v/>
      </c>
      <c r="U109" s="280" t="str">
        <f ca="1">IF(エラー符号表!DT108=1,U$1-6&amp;"件目","")</f>
        <v/>
      </c>
      <c r="V109" s="280" t="str">
        <f ca="1">IF(エラー符号表!DU108=1,V$1-6&amp;"件目","")</f>
        <v/>
      </c>
      <c r="W109" s="280" t="str">
        <f ca="1">IF(エラー符号表!DV108=1,W$1-6&amp;"件目","")</f>
        <v/>
      </c>
      <c r="X109" s="280" t="str">
        <f ca="1">IF(エラー符号表!DW108=1,X$1-6&amp;"件目","")</f>
        <v/>
      </c>
      <c r="Y109" s="280" t="str">
        <f ca="1">IF(エラー符号表!DX108=1,Y$1-6&amp;"件目","")</f>
        <v/>
      </c>
      <c r="Z109" s="280" t="str">
        <f ca="1">IF(エラー符号表!DY108=1,Z$1-6&amp;"件目","")</f>
        <v/>
      </c>
      <c r="AA109" s="280" t="str">
        <f ca="1">IF(エラー符号表!DZ108=1,AA$1-6&amp;"件目","")</f>
        <v/>
      </c>
      <c r="AB109" s="280" t="str">
        <f ca="1">IF(エラー符号表!EA108=1,AB$1-6&amp;"件目","")</f>
        <v/>
      </c>
      <c r="AC109" s="280" t="str">
        <f ca="1">IF(エラー符号表!EB108=1,AC$1-6&amp;"件目","")</f>
        <v/>
      </c>
      <c r="AD109" s="280" t="str">
        <f ca="1">IF(エラー符号表!EC108=1,AD$1-6&amp;"件目","")</f>
        <v/>
      </c>
      <c r="AE109" s="280" t="str">
        <f ca="1">IF(エラー符号表!ED108=1,AE$1-6&amp;"件目","")</f>
        <v/>
      </c>
      <c r="AF109" s="280" t="str">
        <f ca="1">IF(エラー符号表!EE108=1,AF$1-6&amp;"件目","")</f>
        <v/>
      </c>
      <c r="AG109" s="280" t="str">
        <f ca="1">IF(エラー符号表!EF108=1,AG$1-6&amp;"件目","")</f>
        <v/>
      </c>
      <c r="AH109" s="280" t="str">
        <f ca="1">IF(エラー符号表!EG108=1,AH$1-6&amp;"件目","")</f>
        <v/>
      </c>
      <c r="AI109" s="280" t="str">
        <f ca="1">IF(エラー符号表!EH108=1,AI$1-6&amp;"件目","")</f>
        <v/>
      </c>
      <c r="AJ109" s="280" t="str">
        <f ca="1">IF(エラー符号表!EI108=1,AJ$1-6&amp;"件目","")</f>
        <v/>
      </c>
      <c r="AK109" s="280" t="str">
        <f ca="1">IF(エラー符号表!EJ108=1,AK$1-6&amp;"件目","")</f>
        <v/>
      </c>
      <c r="AL109" s="280" t="str">
        <f ca="1">IF(エラー符号表!EK108=1,AL$1-6&amp;"件目","")</f>
        <v/>
      </c>
      <c r="AM109" s="280" t="str">
        <f ca="1">IF(エラー符号表!EL108=1,AM$1-6&amp;"件目","")</f>
        <v/>
      </c>
      <c r="AN109" s="280" t="str">
        <f ca="1">IF(エラー符号表!EM108=1,AN$1-6&amp;"件目","")</f>
        <v/>
      </c>
      <c r="AO109" s="280" t="str">
        <f ca="1">IF(エラー符号表!EN108=1,AO$1-6&amp;"件目","")</f>
        <v/>
      </c>
      <c r="AP109" s="280" t="str">
        <f ca="1">IF(エラー符号表!EO108=1,AP$1-6&amp;"件目","")</f>
        <v/>
      </c>
      <c r="AQ109" s="280" t="str">
        <f ca="1">IF(エラー符号表!EP108=1,AQ$1-6&amp;"件目","")</f>
        <v/>
      </c>
      <c r="AR109" s="280" t="str">
        <f ca="1">IF(エラー符号表!EQ108=1,AR$1-6&amp;"件目","")</f>
        <v/>
      </c>
      <c r="AS109" s="280" t="str">
        <f ca="1">IF(エラー符号表!ER108=1,AS$1-6&amp;"件目","")</f>
        <v/>
      </c>
      <c r="AT109" s="280" t="str">
        <f ca="1">IF(エラー符号表!ES108=1,AT$1-6&amp;"件目","")</f>
        <v/>
      </c>
      <c r="AU109" s="280" t="str">
        <f ca="1">IF(エラー符号表!ET108=1,AU$1-6&amp;"件目","")</f>
        <v/>
      </c>
      <c r="AV109" s="280" t="str">
        <f ca="1">IF(エラー符号表!EU108=1,AV$1-6&amp;"件目","")</f>
        <v/>
      </c>
      <c r="AW109" s="280" t="str">
        <f ca="1">IF(エラー符号表!EV108=1,AW$1-6&amp;"件目","")</f>
        <v/>
      </c>
      <c r="AX109" s="280" t="str">
        <f ca="1">IF(エラー符号表!EW108=1,AX$1-6&amp;"件目","")</f>
        <v/>
      </c>
      <c r="AY109" s="280" t="str">
        <f ca="1">IF(エラー符号表!EX108=1,AY$1-6&amp;"件目","")</f>
        <v/>
      </c>
      <c r="AZ109" s="280" t="str">
        <f ca="1">IF(エラー符号表!EY108=1,AZ$1-6&amp;"件目","")</f>
        <v/>
      </c>
      <c r="BA109" s="280" t="str">
        <f ca="1">IF(エラー符号表!EZ108=1,BA$1-6&amp;"件目","")</f>
        <v/>
      </c>
      <c r="BB109" s="280" t="str">
        <f ca="1">IF(エラー符号表!FA108=1,BB$1-6&amp;"件目","")</f>
        <v/>
      </c>
      <c r="BC109" s="280" t="str">
        <f ca="1">IF(エラー符号表!FB108=1,BC$1-6&amp;"件目","")</f>
        <v/>
      </c>
      <c r="BD109" s="280" t="str">
        <f ca="1">IF(エラー符号表!FC108=1,BD$1-6&amp;"件目","")</f>
        <v/>
      </c>
      <c r="BE109" s="280" t="str">
        <f ca="1">IF(エラー符号表!FD108=1,BE$1-6&amp;"件目","")</f>
        <v/>
      </c>
      <c r="BF109" s="280" t="str">
        <f ca="1">IF(エラー符号表!FE108=1,BF$1-6&amp;"件目","")</f>
        <v/>
      </c>
      <c r="BG109" s="280" t="str">
        <f ca="1">IF(エラー符号表!FF108=1,BG$1-6&amp;"件目","")</f>
        <v/>
      </c>
      <c r="BH109" s="280" t="str">
        <f ca="1">IF(エラー符号表!FG108=1,BH$1-6&amp;"件目","")</f>
        <v/>
      </c>
      <c r="BI109" s="280" t="str">
        <f ca="1">IF(エラー符号表!FH108=1,BI$1-6&amp;"件目","")</f>
        <v/>
      </c>
      <c r="BJ109" s="280" t="str">
        <f ca="1">IF(エラー符号表!FI108=1,BJ$1-6&amp;"件目","")</f>
        <v/>
      </c>
      <c r="BK109" s="280" t="str">
        <f ca="1">IF(エラー符号表!FJ108=1,BK$1-6&amp;"件目","")</f>
        <v/>
      </c>
      <c r="BL109" s="280" t="str">
        <f ca="1">IF(エラー符号表!FK108=1,BL$1-6&amp;"件目","")</f>
        <v/>
      </c>
      <c r="BM109" s="280" t="str">
        <f ca="1">IF(エラー符号表!FL108=1,BM$1-6&amp;"件目","")</f>
        <v/>
      </c>
      <c r="BN109" s="280" t="str">
        <f ca="1">IF(エラー符号表!FM108=1,BN$1-6&amp;"件目","")</f>
        <v/>
      </c>
      <c r="BO109" s="280" t="str">
        <f ca="1">IF(エラー符号表!FN108=1,BO$1-6&amp;"件目","")</f>
        <v/>
      </c>
      <c r="BP109" s="280" t="str">
        <f ca="1">IF(エラー符号表!FO108=1,BP$1-6&amp;"件目","")</f>
        <v/>
      </c>
      <c r="BQ109" s="280" t="str">
        <f ca="1">IF(エラー符号表!FP108=1,BQ$1-6&amp;"件目","")</f>
        <v/>
      </c>
      <c r="BR109" s="280" t="str">
        <f ca="1">IF(エラー符号表!FQ108=1,BR$1-6&amp;"件目","")</f>
        <v/>
      </c>
      <c r="BS109" s="280" t="str">
        <f ca="1">IF(エラー符号表!FR108=1,BS$1-6&amp;"件目","")</f>
        <v/>
      </c>
      <c r="BT109" s="280" t="str">
        <f ca="1">IF(エラー符号表!FS108=1,BT$1-6&amp;"件目","")</f>
        <v/>
      </c>
      <c r="BU109" s="280" t="str">
        <f ca="1">IF(エラー符号表!FT108=1,BU$1-6&amp;"件目","")</f>
        <v/>
      </c>
      <c r="BV109" s="280" t="str">
        <f ca="1">IF(エラー符号表!FU108=1,BV$1-6&amp;"件目","")</f>
        <v/>
      </c>
      <c r="BW109" s="280" t="str">
        <f ca="1">IF(エラー符号表!FV108=1,BW$1-6&amp;"件目","")</f>
        <v/>
      </c>
      <c r="BX109" s="280" t="str">
        <f ca="1">IF(エラー符号表!FW108=1,BX$1-6&amp;"件目","")</f>
        <v/>
      </c>
      <c r="BY109" s="280" t="str">
        <f ca="1">IF(エラー符号表!FX108=1,BY$1-6&amp;"件目","")</f>
        <v/>
      </c>
      <c r="BZ109" s="280" t="str">
        <f ca="1">IF(エラー符号表!FY108=1,BZ$1-6&amp;"件目","")</f>
        <v/>
      </c>
      <c r="CA109" s="280" t="str">
        <f ca="1">IF(エラー符号表!FZ108=1,CA$1-6&amp;"件目","")</f>
        <v/>
      </c>
      <c r="CB109" s="280" t="str">
        <f ca="1">IF(エラー符号表!GA108=1,CB$1-6&amp;"件目","")</f>
        <v/>
      </c>
      <c r="CC109" s="280" t="str">
        <f ca="1">IF(エラー符号表!GB108=1,CC$1-6&amp;"件目","")</f>
        <v/>
      </c>
      <c r="CD109" s="280" t="str">
        <f ca="1">IF(エラー符号表!GC108=1,CD$1-6&amp;"件目","")</f>
        <v/>
      </c>
      <c r="CE109" s="280" t="str">
        <f ca="1">IF(エラー符号表!GD108=1,CE$1-6&amp;"件目","")</f>
        <v/>
      </c>
      <c r="CF109" s="280" t="str">
        <f ca="1">IF(エラー符号表!GE108=1,CF$1-6&amp;"件目","")</f>
        <v/>
      </c>
      <c r="CG109" s="280" t="str">
        <f ca="1">IF(エラー符号表!GF108=1,CG$1-6&amp;"件目","")</f>
        <v/>
      </c>
      <c r="CH109" s="280" t="str">
        <f ca="1">IF(エラー符号表!GG108=1,CH$1-6&amp;"件目","")</f>
        <v/>
      </c>
      <c r="CI109" s="280" t="str">
        <f ca="1">IF(エラー符号表!GH108=1,CI$1-6&amp;"件目","")</f>
        <v/>
      </c>
      <c r="CJ109" s="280" t="str">
        <f ca="1">IF(エラー符号表!GI108=1,CJ$1-6&amp;"件目","")</f>
        <v/>
      </c>
      <c r="CK109" s="280" t="str">
        <f ca="1">IF(エラー符号表!GJ108=1,CK$1-6&amp;"件目","")</f>
        <v/>
      </c>
      <c r="CL109" s="280" t="str">
        <f ca="1">IF(エラー符号表!GK108=1,CL$1-6&amp;"件目","")</f>
        <v/>
      </c>
      <c r="CM109" s="280" t="str">
        <f ca="1">IF(エラー符号表!GL108=1,CM$1-6&amp;"件目","")</f>
        <v/>
      </c>
      <c r="CN109" s="280" t="str">
        <f ca="1">IF(エラー符号表!GM108=1,CN$1-6&amp;"件目","")</f>
        <v/>
      </c>
      <c r="CO109" s="280" t="str">
        <f ca="1">IF(エラー符号表!GN108=1,CO$1-6&amp;"件目","")</f>
        <v/>
      </c>
      <c r="CP109" s="280" t="str">
        <f ca="1">IF(エラー符号表!GO108=1,CP$1-6&amp;"件目","")</f>
        <v/>
      </c>
      <c r="CQ109" s="280" t="str">
        <f ca="1">IF(エラー符号表!GP108=1,CQ$1-6&amp;"件目","")</f>
        <v/>
      </c>
      <c r="CR109" s="280" t="str">
        <f ca="1">IF(エラー符号表!GQ108=1,CR$1-6&amp;"件目","")</f>
        <v/>
      </c>
      <c r="CS109" s="280" t="str">
        <f ca="1">IF(エラー符号表!GR108=1,CS$1-6&amp;"件目","")</f>
        <v/>
      </c>
      <c r="CT109" s="280" t="str">
        <f ca="1">IF(エラー符号表!GS108=1,CT$1-6&amp;"件目","")</f>
        <v/>
      </c>
      <c r="CU109" s="280" t="str">
        <f ca="1">IF(エラー符号表!GT108=1,CU$1-6&amp;"件目","")</f>
        <v/>
      </c>
      <c r="CV109" s="280" t="str">
        <f ca="1">IF(エラー符号表!GU108=1,CV$1-6&amp;"件目","")</f>
        <v/>
      </c>
      <c r="CW109" s="280" t="str">
        <f ca="1">IF(エラー符号表!GV108=1,CW$1-6&amp;"件目","")</f>
        <v/>
      </c>
      <c r="CX109" s="280" t="str">
        <f ca="1">IF(エラー符号表!GW108=1,CX$1-6&amp;"件目","")</f>
        <v/>
      </c>
      <c r="CY109" s="280" t="str">
        <f ca="1">IF(エラー符号表!GX108=1,CY$1-6&amp;"件目","")</f>
        <v/>
      </c>
      <c r="CZ109" s="280" t="str">
        <f ca="1">IF(エラー符号表!GY108=1,CZ$1-6&amp;"件目","")</f>
        <v/>
      </c>
      <c r="DA109" s="280" t="str">
        <f ca="1">IF(エラー符号表!GZ108=1,DA$1-6&amp;"件目","")</f>
        <v/>
      </c>
      <c r="DB109" s="280" t="str">
        <f ca="1">IF(エラー符号表!HA108=1,DB$1-6&amp;"件目","")</f>
        <v/>
      </c>
      <c r="DC109" s="280" t="str">
        <f ca="1">IF(エラー符号表!HB108=1,DC$1-6&amp;"件目","")</f>
        <v/>
      </c>
      <c r="DD109" s="280" t="str">
        <f ca="1">IF(エラー符号表!HC108=1,DD$1-6&amp;"件目","")</f>
        <v/>
      </c>
      <c r="DE109" s="280" t="str">
        <f ca="1">IF(エラー符号表!HD108=1,DE$1-6&amp;"件目","")</f>
        <v/>
      </c>
      <c r="DF109" s="280" t="str">
        <f ca="1">IF(エラー符号表!HE108=1,DF$1-6&amp;"件目","")</f>
        <v/>
      </c>
      <c r="DG109" s="280" t="str">
        <f ca="1">IF(エラー符号表!HF108=1,DG$1-6&amp;"件目","")</f>
        <v/>
      </c>
      <c r="DH109" s="280" t="str">
        <f ca="1">IF(エラー符号表!HG108=1,DH$1-6&amp;"件目","")</f>
        <v/>
      </c>
      <c r="DI109" s="280" t="str">
        <f ca="1">IF(エラー符号表!HH108=1,DI$1-6&amp;"件目","")</f>
        <v/>
      </c>
      <c r="DJ109" s="280" t="str">
        <f ca="1">IF(エラー符号表!HI108=1,DJ$1-6&amp;"件目","")</f>
        <v/>
      </c>
      <c r="DK109" s="280" t="str">
        <f ca="1">IF(エラー符号表!HJ108=1,DK$1-6&amp;"件目","")</f>
        <v/>
      </c>
      <c r="DL109" s="280" t="str">
        <f ca="1">IF(エラー符号表!HK108=1,DL$1-6&amp;"件目","")</f>
        <v/>
      </c>
      <c r="DM109" s="280" t="str">
        <f ca="1">IF(エラー符号表!HL108=1,DM$1-6&amp;"件目","")</f>
        <v/>
      </c>
    </row>
    <row r="110" spans="1:117" ht="39" x14ac:dyDescent="0.2">
      <c r="A110" s="280">
        <f ca="1">IF(SUM(エラー符号表!DQ109:HL109)&gt;=1,1,0)</f>
        <v>0</v>
      </c>
      <c r="B110" s="80" t="s">
        <v>2574</v>
      </c>
      <c r="D110" s="281" t="str">
        <f ca="1">K110&amp;CHAR(10)&amp;エラー符号表!D109</f>
        <v>の工事で、
調査項目⑩－２変更前の用途が選択肢以外でご回答されておりますので、
選択肢からご回答をお願いいたします。</v>
      </c>
      <c r="E110" s="80">
        <v>112</v>
      </c>
      <c r="K110" s="80" t="str">
        <f t="shared" ca="1" si="1"/>
        <v>の工事で、</v>
      </c>
      <c r="Q110" s="258"/>
      <c r="R110" s="280" t="str">
        <f ca="1">IF(エラー符号表!DQ109=1,R$1-6&amp;"件目","")</f>
        <v/>
      </c>
      <c r="S110" s="280" t="str">
        <f ca="1">IF(エラー符号表!DR109=1,S$1-6&amp;"件目","")</f>
        <v/>
      </c>
      <c r="T110" s="280" t="str">
        <f ca="1">IF(エラー符号表!DS109=1,T$1-6&amp;"件目","")</f>
        <v/>
      </c>
      <c r="U110" s="280" t="str">
        <f ca="1">IF(エラー符号表!DT109=1,U$1-6&amp;"件目","")</f>
        <v/>
      </c>
      <c r="V110" s="280" t="str">
        <f ca="1">IF(エラー符号表!DU109=1,V$1-6&amp;"件目","")</f>
        <v/>
      </c>
      <c r="W110" s="280" t="str">
        <f ca="1">IF(エラー符号表!DV109=1,W$1-6&amp;"件目","")</f>
        <v/>
      </c>
      <c r="X110" s="280" t="str">
        <f ca="1">IF(エラー符号表!DW109=1,X$1-6&amp;"件目","")</f>
        <v/>
      </c>
      <c r="Y110" s="280" t="str">
        <f ca="1">IF(エラー符号表!DX109=1,Y$1-6&amp;"件目","")</f>
        <v/>
      </c>
      <c r="Z110" s="280" t="str">
        <f ca="1">IF(エラー符号表!DY109=1,Z$1-6&amp;"件目","")</f>
        <v/>
      </c>
      <c r="AA110" s="280" t="str">
        <f ca="1">IF(エラー符号表!DZ109=1,AA$1-6&amp;"件目","")</f>
        <v/>
      </c>
      <c r="AB110" s="280" t="str">
        <f ca="1">IF(エラー符号表!EA109=1,AB$1-6&amp;"件目","")</f>
        <v/>
      </c>
      <c r="AC110" s="280" t="str">
        <f ca="1">IF(エラー符号表!EB109=1,AC$1-6&amp;"件目","")</f>
        <v/>
      </c>
      <c r="AD110" s="280" t="str">
        <f ca="1">IF(エラー符号表!EC109=1,AD$1-6&amp;"件目","")</f>
        <v/>
      </c>
      <c r="AE110" s="280" t="str">
        <f ca="1">IF(エラー符号表!ED109=1,AE$1-6&amp;"件目","")</f>
        <v/>
      </c>
      <c r="AF110" s="280" t="str">
        <f ca="1">IF(エラー符号表!EE109=1,AF$1-6&amp;"件目","")</f>
        <v/>
      </c>
      <c r="AG110" s="280" t="str">
        <f ca="1">IF(エラー符号表!EF109=1,AG$1-6&amp;"件目","")</f>
        <v/>
      </c>
      <c r="AH110" s="280" t="str">
        <f ca="1">IF(エラー符号表!EG109=1,AH$1-6&amp;"件目","")</f>
        <v/>
      </c>
      <c r="AI110" s="280" t="str">
        <f ca="1">IF(エラー符号表!EH109=1,AI$1-6&amp;"件目","")</f>
        <v/>
      </c>
      <c r="AJ110" s="280" t="str">
        <f ca="1">IF(エラー符号表!EI109=1,AJ$1-6&amp;"件目","")</f>
        <v/>
      </c>
      <c r="AK110" s="280" t="str">
        <f ca="1">IF(エラー符号表!EJ109=1,AK$1-6&amp;"件目","")</f>
        <v/>
      </c>
      <c r="AL110" s="280" t="str">
        <f ca="1">IF(エラー符号表!EK109=1,AL$1-6&amp;"件目","")</f>
        <v/>
      </c>
      <c r="AM110" s="280" t="str">
        <f ca="1">IF(エラー符号表!EL109=1,AM$1-6&amp;"件目","")</f>
        <v/>
      </c>
      <c r="AN110" s="280" t="str">
        <f ca="1">IF(エラー符号表!EM109=1,AN$1-6&amp;"件目","")</f>
        <v/>
      </c>
      <c r="AO110" s="280" t="str">
        <f ca="1">IF(エラー符号表!EN109=1,AO$1-6&amp;"件目","")</f>
        <v/>
      </c>
      <c r="AP110" s="280" t="str">
        <f ca="1">IF(エラー符号表!EO109=1,AP$1-6&amp;"件目","")</f>
        <v/>
      </c>
      <c r="AQ110" s="280" t="str">
        <f ca="1">IF(エラー符号表!EP109=1,AQ$1-6&amp;"件目","")</f>
        <v/>
      </c>
      <c r="AR110" s="280" t="str">
        <f ca="1">IF(エラー符号表!EQ109=1,AR$1-6&amp;"件目","")</f>
        <v/>
      </c>
      <c r="AS110" s="280" t="str">
        <f ca="1">IF(エラー符号表!ER109=1,AS$1-6&amp;"件目","")</f>
        <v/>
      </c>
      <c r="AT110" s="280" t="str">
        <f ca="1">IF(エラー符号表!ES109=1,AT$1-6&amp;"件目","")</f>
        <v/>
      </c>
      <c r="AU110" s="280" t="str">
        <f ca="1">IF(エラー符号表!ET109=1,AU$1-6&amp;"件目","")</f>
        <v/>
      </c>
      <c r="AV110" s="280" t="str">
        <f ca="1">IF(エラー符号表!EU109=1,AV$1-6&amp;"件目","")</f>
        <v/>
      </c>
      <c r="AW110" s="280" t="str">
        <f ca="1">IF(エラー符号表!EV109=1,AW$1-6&amp;"件目","")</f>
        <v/>
      </c>
      <c r="AX110" s="280" t="str">
        <f ca="1">IF(エラー符号表!EW109=1,AX$1-6&amp;"件目","")</f>
        <v/>
      </c>
      <c r="AY110" s="280" t="str">
        <f ca="1">IF(エラー符号表!EX109=1,AY$1-6&amp;"件目","")</f>
        <v/>
      </c>
      <c r="AZ110" s="280" t="str">
        <f ca="1">IF(エラー符号表!EY109=1,AZ$1-6&amp;"件目","")</f>
        <v/>
      </c>
      <c r="BA110" s="280" t="str">
        <f ca="1">IF(エラー符号表!EZ109=1,BA$1-6&amp;"件目","")</f>
        <v/>
      </c>
      <c r="BB110" s="280" t="str">
        <f ca="1">IF(エラー符号表!FA109=1,BB$1-6&amp;"件目","")</f>
        <v/>
      </c>
      <c r="BC110" s="280" t="str">
        <f ca="1">IF(エラー符号表!FB109=1,BC$1-6&amp;"件目","")</f>
        <v/>
      </c>
      <c r="BD110" s="280" t="str">
        <f ca="1">IF(エラー符号表!FC109=1,BD$1-6&amp;"件目","")</f>
        <v/>
      </c>
      <c r="BE110" s="280" t="str">
        <f ca="1">IF(エラー符号表!FD109=1,BE$1-6&amp;"件目","")</f>
        <v/>
      </c>
      <c r="BF110" s="280" t="str">
        <f ca="1">IF(エラー符号表!FE109=1,BF$1-6&amp;"件目","")</f>
        <v/>
      </c>
      <c r="BG110" s="280" t="str">
        <f ca="1">IF(エラー符号表!FF109=1,BG$1-6&amp;"件目","")</f>
        <v/>
      </c>
      <c r="BH110" s="280" t="str">
        <f ca="1">IF(エラー符号表!FG109=1,BH$1-6&amp;"件目","")</f>
        <v/>
      </c>
      <c r="BI110" s="280" t="str">
        <f ca="1">IF(エラー符号表!FH109=1,BI$1-6&amp;"件目","")</f>
        <v/>
      </c>
      <c r="BJ110" s="280" t="str">
        <f ca="1">IF(エラー符号表!FI109=1,BJ$1-6&amp;"件目","")</f>
        <v/>
      </c>
      <c r="BK110" s="280" t="str">
        <f ca="1">IF(エラー符号表!FJ109=1,BK$1-6&amp;"件目","")</f>
        <v/>
      </c>
      <c r="BL110" s="280" t="str">
        <f ca="1">IF(エラー符号表!FK109=1,BL$1-6&amp;"件目","")</f>
        <v/>
      </c>
      <c r="BM110" s="280" t="str">
        <f ca="1">IF(エラー符号表!FL109=1,BM$1-6&amp;"件目","")</f>
        <v/>
      </c>
      <c r="BN110" s="280" t="str">
        <f ca="1">IF(エラー符号表!FM109=1,BN$1-6&amp;"件目","")</f>
        <v/>
      </c>
      <c r="BO110" s="280" t="str">
        <f ca="1">IF(エラー符号表!FN109=1,BO$1-6&amp;"件目","")</f>
        <v/>
      </c>
      <c r="BP110" s="280" t="str">
        <f ca="1">IF(エラー符号表!FO109=1,BP$1-6&amp;"件目","")</f>
        <v/>
      </c>
      <c r="BQ110" s="280" t="str">
        <f ca="1">IF(エラー符号表!FP109=1,BQ$1-6&amp;"件目","")</f>
        <v/>
      </c>
      <c r="BR110" s="280" t="str">
        <f ca="1">IF(エラー符号表!FQ109=1,BR$1-6&amp;"件目","")</f>
        <v/>
      </c>
      <c r="BS110" s="280" t="str">
        <f ca="1">IF(エラー符号表!FR109=1,BS$1-6&amp;"件目","")</f>
        <v/>
      </c>
      <c r="BT110" s="280" t="str">
        <f ca="1">IF(エラー符号表!FS109=1,BT$1-6&amp;"件目","")</f>
        <v/>
      </c>
      <c r="BU110" s="280" t="str">
        <f ca="1">IF(エラー符号表!FT109=1,BU$1-6&amp;"件目","")</f>
        <v/>
      </c>
      <c r="BV110" s="280" t="str">
        <f ca="1">IF(エラー符号表!FU109=1,BV$1-6&amp;"件目","")</f>
        <v/>
      </c>
      <c r="BW110" s="280" t="str">
        <f ca="1">IF(エラー符号表!FV109=1,BW$1-6&amp;"件目","")</f>
        <v/>
      </c>
      <c r="BX110" s="280" t="str">
        <f ca="1">IF(エラー符号表!FW109=1,BX$1-6&amp;"件目","")</f>
        <v/>
      </c>
      <c r="BY110" s="280" t="str">
        <f ca="1">IF(エラー符号表!FX109=1,BY$1-6&amp;"件目","")</f>
        <v/>
      </c>
      <c r="BZ110" s="280" t="str">
        <f ca="1">IF(エラー符号表!FY109=1,BZ$1-6&amp;"件目","")</f>
        <v/>
      </c>
      <c r="CA110" s="280" t="str">
        <f ca="1">IF(エラー符号表!FZ109=1,CA$1-6&amp;"件目","")</f>
        <v/>
      </c>
      <c r="CB110" s="280" t="str">
        <f ca="1">IF(エラー符号表!GA109=1,CB$1-6&amp;"件目","")</f>
        <v/>
      </c>
      <c r="CC110" s="280" t="str">
        <f ca="1">IF(エラー符号表!GB109=1,CC$1-6&amp;"件目","")</f>
        <v/>
      </c>
      <c r="CD110" s="280" t="str">
        <f ca="1">IF(エラー符号表!GC109=1,CD$1-6&amp;"件目","")</f>
        <v/>
      </c>
      <c r="CE110" s="280" t="str">
        <f ca="1">IF(エラー符号表!GD109=1,CE$1-6&amp;"件目","")</f>
        <v/>
      </c>
      <c r="CF110" s="280" t="str">
        <f ca="1">IF(エラー符号表!GE109=1,CF$1-6&amp;"件目","")</f>
        <v/>
      </c>
      <c r="CG110" s="280" t="str">
        <f ca="1">IF(エラー符号表!GF109=1,CG$1-6&amp;"件目","")</f>
        <v/>
      </c>
      <c r="CH110" s="280" t="str">
        <f ca="1">IF(エラー符号表!GG109=1,CH$1-6&amp;"件目","")</f>
        <v/>
      </c>
      <c r="CI110" s="280" t="str">
        <f ca="1">IF(エラー符号表!GH109=1,CI$1-6&amp;"件目","")</f>
        <v/>
      </c>
      <c r="CJ110" s="280" t="str">
        <f ca="1">IF(エラー符号表!GI109=1,CJ$1-6&amp;"件目","")</f>
        <v/>
      </c>
      <c r="CK110" s="280" t="str">
        <f ca="1">IF(エラー符号表!GJ109=1,CK$1-6&amp;"件目","")</f>
        <v/>
      </c>
      <c r="CL110" s="280" t="str">
        <f ca="1">IF(エラー符号表!GK109=1,CL$1-6&amp;"件目","")</f>
        <v/>
      </c>
      <c r="CM110" s="280" t="str">
        <f ca="1">IF(エラー符号表!GL109=1,CM$1-6&amp;"件目","")</f>
        <v/>
      </c>
      <c r="CN110" s="280" t="str">
        <f ca="1">IF(エラー符号表!GM109=1,CN$1-6&amp;"件目","")</f>
        <v/>
      </c>
      <c r="CO110" s="280" t="str">
        <f ca="1">IF(エラー符号表!GN109=1,CO$1-6&amp;"件目","")</f>
        <v/>
      </c>
      <c r="CP110" s="280" t="str">
        <f ca="1">IF(エラー符号表!GO109=1,CP$1-6&amp;"件目","")</f>
        <v/>
      </c>
      <c r="CQ110" s="280" t="str">
        <f ca="1">IF(エラー符号表!GP109=1,CQ$1-6&amp;"件目","")</f>
        <v/>
      </c>
      <c r="CR110" s="280" t="str">
        <f ca="1">IF(エラー符号表!GQ109=1,CR$1-6&amp;"件目","")</f>
        <v/>
      </c>
      <c r="CS110" s="280" t="str">
        <f ca="1">IF(エラー符号表!GR109=1,CS$1-6&amp;"件目","")</f>
        <v/>
      </c>
      <c r="CT110" s="280" t="str">
        <f ca="1">IF(エラー符号表!GS109=1,CT$1-6&amp;"件目","")</f>
        <v/>
      </c>
      <c r="CU110" s="280" t="str">
        <f ca="1">IF(エラー符号表!GT109=1,CU$1-6&amp;"件目","")</f>
        <v/>
      </c>
      <c r="CV110" s="280" t="str">
        <f ca="1">IF(エラー符号表!GU109=1,CV$1-6&amp;"件目","")</f>
        <v/>
      </c>
      <c r="CW110" s="280" t="str">
        <f ca="1">IF(エラー符号表!GV109=1,CW$1-6&amp;"件目","")</f>
        <v/>
      </c>
      <c r="CX110" s="280" t="str">
        <f ca="1">IF(エラー符号表!GW109=1,CX$1-6&amp;"件目","")</f>
        <v/>
      </c>
      <c r="CY110" s="280" t="str">
        <f ca="1">IF(エラー符号表!GX109=1,CY$1-6&amp;"件目","")</f>
        <v/>
      </c>
      <c r="CZ110" s="280" t="str">
        <f ca="1">IF(エラー符号表!GY109=1,CZ$1-6&amp;"件目","")</f>
        <v/>
      </c>
      <c r="DA110" s="280" t="str">
        <f ca="1">IF(エラー符号表!GZ109=1,DA$1-6&amp;"件目","")</f>
        <v/>
      </c>
      <c r="DB110" s="280" t="str">
        <f ca="1">IF(エラー符号表!HA109=1,DB$1-6&amp;"件目","")</f>
        <v/>
      </c>
      <c r="DC110" s="280" t="str">
        <f ca="1">IF(エラー符号表!HB109=1,DC$1-6&amp;"件目","")</f>
        <v/>
      </c>
      <c r="DD110" s="280" t="str">
        <f ca="1">IF(エラー符号表!HC109=1,DD$1-6&amp;"件目","")</f>
        <v/>
      </c>
      <c r="DE110" s="280" t="str">
        <f ca="1">IF(エラー符号表!HD109=1,DE$1-6&amp;"件目","")</f>
        <v/>
      </c>
      <c r="DF110" s="280" t="str">
        <f ca="1">IF(エラー符号表!HE109=1,DF$1-6&amp;"件目","")</f>
        <v/>
      </c>
      <c r="DG110" s="280" t="str">
        <f ca="1">IF(エラー符号表!HF109=1,DG$1-6&amp;"件目","")</f>
        <v/>
      </c>
      <c r="DH110" s="280" t="str">
        <f ca="1">IF(エラー符号表!HG109=1,DH$1-6&amp;"件目","")</f>
        <v/>
      </c>
      <c r="DI110" s="280" t="str">
        <f ca="1">IF(エラー符号表!HH109=1,DI$1-6&amp;"件目","")</f>
        <v/>
      </c>
      <c r="DJ110" s="280" t="str">
        <f ca="1">IF(エラー符号表!HI109=1,DJ$1-6&amp;"件目","")</f>
        <v/>
      </c>
      <c r="DK110" s="280" t="str">
        <f ca="1">IF(エラー符号表!HJ109=1,DK$1-6&amp;"件目","")</f>
        <v/>
      </c>
      <c r="DL110" s="280" t="str">
        <f ca="1">IF(エラー符号表!HK109=1,DL$1-6&amp;"件目","")</f>
        <v/>
      </c>
      <c r="DM110" s="280" t="str">
        <f ca="1">IF(エラー符号表!HL109=1,DM$1-6&amp;"件目","")</f>
        <v/>
      </c>
    </row>
    <row r="111" spans="1:117" ht="39" x14ac:dyDescent="0.2">
      <c r="A111" s="280">
        <f ca="1">IF(SUM(エラー符号表!DQ110:HL110)&gt;=1,1,0)</f>
        <v>0</v>
      </c>
      <c r="B111" s="80" t="s">
        <v>2574</v>
      </c>
      <c r="D111" s="281" t="str">
        <f ca="1">K111&amp;CHAR(10)&amp;エラー符号表!D110</f>
        <v>の工事で、
調査項目⑪主な構造が空欄になっておりますので、
ご回答をお願いいたします。</v>
      </c>
      <c r="E111" s="80">
        <v>113</v>
      </c>
      <c r="K111" s="80" t="str">
        <f t="shared" ca="1" si="1"/>
        <v>の工事で、</v>
      </c>
      <c r="Q111" s="258"/>
      <c r="R111" s="280" t="str">
        <f ca="1">IF(エラー符号表!DQ110=1,R$1-6&amp;"件目","")</f>
        <v/>
      </c>
      <c r="S111" s="280" t="str">
        <f ca="1">IF(エラー符号表!DR110=1,S$1-6&amp;"件目","")</f>
        <v/>
      </c>
      <c r="T111" s="280" t="str">
        <f ca="1">IF(エラー符号表!DS110=1,T$1-6&amp;"件目","")</f>
        <v/>
      </c>
      <c r="U111" s="280" t="str">
        <f ca="1">IF(エラー符号表!DT110=1,U$1-6&amp;"件目","")</f>
        <v/>
      </c>
      <c r="V111" s="280" t="str">
        <f ca="1">IF(エラー符号表!DU110=1,V$1-6&amp;"件目","")</f>
        <v/>
      </c>
      <c r="W111" s="280" t="str">
        <f ca="1">IF(エラー符号表!DV110=1,W$1-6&amp;"件目","")</f>
        <v/>
      </c>
      <c r="X111" s="280" t="str">
        <f ca="1">IF(エラー符号表!DW110=1,X$1-6&amp;"件目","")</f>
        <v/>
      </c>
      <c r="Y111" s="280" t="str">
        <f ca="1">IF(エラー符号表!DX110=1,Y$1-6&amp;"件目","")</f>
        <v/>
      </c>
      <c r="Z111" s="280" t="str">
        <f ca="1">IF(エラー符号表!DY110=1,Z$1-6&amp;"件目","")</f>
        <v/>
      </c>
      <c r="AA111" s="280" t="str">
        <f ca="1">IF(エラー符号表!DZ110=1,AA$1-6&amp;"件目","")</f>
        <v/>
      </c>
      <c r="AB111" s="280" t="str">
        <f ca="1">IF(エラー符号表!EA110=1,AB$1-6&amp;"件目","")</f>
        <v/>
      </c>
      <c r="AC111" s="280" t="str">
        <f ca="1">IF(エラー符号表!EB110=1,AC$1-6&amp;"件目","")</f>
        <v/>
      </c>
      <c r="AD111" s="280" t="str">
        <f ca="1">IF(エラー符号表!EC110=1,AD$1-6&amp;"件目","")</f>
        <v/>
      </c>
      <c r="AE111" s="280" t="str">
        <f ca="1">IF(エラー符号表!ED110=1,AE$1-6&amp;"件目","")</f>
        <v/>
      </c>
      <c r="AF111" s="280" t="str">
        <f ca="1">IF(エラー符号表!EE110=1,AF$1-6&amp;"件目","")</f>
        <v/>
      </c>
      <c r="AG111" s="280" t="str">
        <f ca="1">IF(エラー符号表!EF110=1,AG$1-6&amp;"件目","")</f>
        <v/>
      </c>
      <c r="AH111" s="280" t="str">
        <f ca="1">IF(エラー符号表!EG110=1,AH$1-6&amp;"件目","")</f>
        <v/>
      </c>
      <c r="AI111" s="280" t="str">
        <f ca="1">IF(エラー符号表!EH110=1,AI$1-6&amp;"件目","")</f>
        <v/>
      </c>
      <c r="AJ111" s="280" t="str">
        <f ca="1">IF(エラー符号表!EI110=1,AJ$1-6&amp;"件目","")</f>
        <v/>
      </c>
      <c r="AK111" s="280" t="str">
        <f ca="1">IF(エラー符号表!EJ110=1,AK$1-6&amp;"件目","")</f>
        <v/>
      </c>
      <c r="AL111" s="280" t="str">
        <f ca="1">IF(エラー符号表!EK110=1,AL$1-6&amp;"件目","")</f>
        <v/>
      </c>
      <c r="AM111" s="280" t="str">
        <f ca="1">IF(エラー符号表!EL110=1,AM$1-6&amp;"件目","")</f>
        <v/>
      </c>
      <c r="AN111" s="280" t="str">
        <f ca="1">IF(エラー符号表!EM110=1,AN$1-6&amp;"件目","")</f>
        <v/>
      </c>
      <c r="AO111" s="280" t="str">
        <f ca="1">IF(エラー符号表!EN110=1,AO$1-6&amp;"件目","")</f>
        <v/>
      </c>
      <c r="AP111" s="280" t="str">
        <f ca="1">IF(エラー符号表!EO110=1,AP$1-6&amp;"件目","")</f>
        <v/>
      </c>
      <c r="AQ111" s="280" t="str">
        <f ca="1">IF(エラー符号表!EP110=1,AQ$1-6&amp;"件目","")</f>
        <v/>
      </c>
      <c r="AR111" s="280" t="str">
        <f ca="1">IF(エラー符号表!EQ110=1,AR$1-6&amp;"件目","")</f>
        <v/>
      </c>
      <c r="AS111" s="280" t="str">
        <f ca="1">IF(エラー符号表!ER110=1,AS$1-6&amp;"件目","")</f>
        <v/>
      </c>
      <c r="AT111" s="280" t="str">
        <f ca="1">IF(エラー符号表!ES110=1,AT$1-6&amp;"件目","")</f>
        <v/>
      </c>
      <c r="AU111" s="280" t="str">
        <f ca="1">IF(エラー符号表!ET110=1,AU$1-6&amp;"件目","")</f>
        <v/>
      </c>
      <c r="AV111" s="280" t="str">
        <f ca="1">IF(エラー符号表!EU110=1,AV$1-6&amp;"件目","")</f>
        <v/>
      </c>
      <c r="AW111" s="280" t="str">
        <f ca="1">IF(エラー符号表!EV110=1,AW$1-6&amp;"件目","")</f>
        <v/>
      </c>
      <c r="AX111" s="280" t="str">
        <f ca="1">IF(エラー符号表!EW110=1,AX$1-6&amp;"件目","")</f>
        <v/>
      </c>
      <c r="AY111" s="280" t="str">
        <f ca="1">IF(エラー符号表!EX110=1,AY$1-6&amp;"件目","")</f>
        <v/>
      </c>
      <c r="AZ111" s="280" t="str">
        <f ca="1">IF(エラー符号表!EY110=1,AZ$1-6&amp;"件目","")</f>
        <v/>
      </c>
      <c r="BA111" s="280" t="str">
        <f ca="1">IF(エラー符号表!EZ110=1,BA$1-6&amp;"件目","")</f>
        <v/>
      </c>
      <c r="BB111" s="280" t="str">
        <f ca="1">IF(エラー符号表!FA110=1,BB$1-6&amp;"件目","")</f>
        <v/>
      </c>
      <c r="BC111" s="280" t="str">
        <f ca="1">IF(エラー符号表!FB110=1,BC$1-6&amp;"件目","")</f>
        <v/>
      </c>
      <c r="BD111" s="280" t="str">
        <f ca="1">IF(エラー符号表!FC110=1,BD$1-6&amp;"件目","")</f>
        <v/>
      </c>
      <c r="BE111" s="280" t="str">
        <f ca="1">IF(エラー符号表!FD110=1,BE$1-6&amp;"件目","")</f>
        <v/>
      </c>
      <c r="BF111" s="280" t="str">
        <f ca="1">IF(エラー符号表!FE110=1,BF$1-6&amp;"件目","")</f>
        <v/>
      </c>
      <c r="BG111" s="280" t="str">
        <f ca="1">IF(エラー符号表!FF110=1,BG$1-6&amp;"件目","")</f>
        <v/>
      </c>
      <c r="BH111" s="280" t="str">
        <f ca="1">IF(エラー符号表!FG110=1,BH$1-6&amp;"件目","")</f>
        <v/>
      </c>
      <c r="BI111" s="280" t="str">
        <f ca="1">IF(エラー符号表!FH110=1,BI$1-6&amp;"件目","")</f>
        <v/>
      </c>
      <c r="BJ111" s="280" t="str">
        <f ca="1">IF(エラー符号表!FI110=1,BJ$1-6&amp;"件目","")</f>
        <v/>
      </c>
      <c r="BK111" s="280" t="str">
        <f ca="1">IF(エラー符号表!FJ110=1,BK$1-6&amp;"件目","")</f>
        <v/>
      </c>
      <c r="BL111" s="280" t="str">
        <f ca="1">IF(エラー符号表!FK110=1,BL$1-6&amp;"件目","")</f>
        <v/>
      </c>
      <c r="BM111" s="280" t="str">
        <f ca="1">IF(エラー符号表!FL110=1,BM$1-6&amp;"件目","")</f>
        <v/>
      </c>
      <c r="BN111" s="280" t="str">
        <f ca="1">IF(エラー符号表!FM110=1,BN$1-6&amp;"件目","")</f>
        <v/>
      </c>
      <c r="BO111" s="280" t="str">
        <f ca="1">IF(エラー符号表!FN110=1,BO$1-6&amp;"件目","")</f>
        <v/>
      </c>
      <c r="BP111" s="280" t="str">
        <f ca="1">IF(エラー符号表!FO110=1,BP$1-6&amp;"件目","")</f>
        <v/>
      </c>
      <c r="BQ111" s="280" t="str">
        <f ca="1">IF(エラー符号表!FP110=1,BQ$1-6&amp;"件目","")</f>
        <v/>
      </c>
      <c r="BR111" s="280" t="str">
        <f ca="1">IF(エラー符号表!FQ110=1,BR$1-6&amp;"件目","")</f>
        <v/>
      </c>
      <c r="BS111" s="280" t="str">
        <f ca="1">IF(エラー符号表!FR110=1,BS$1-6&amp;"件目","")</f>
        <v/>
      </c>
      <c r="BT111" s="280" t="str">
        <f ca="1">IF(エラー符号表!FS110=1,BT$1-6&amp;"件目","")</f>
        <v/>
      </c>
      <c r="BU111" s="280" t="str">
        <f ca="1">IF(エラー符号表!FT110=1,BU$1-6&amp;"件目","")</f>
        <v/>
      </c>
      <c r="BV111" s="280" t="str">
        <f ca="1">IF(エラー符号表!FU110=1,BV$1-6&amp;"件目","")</f>
        <v/>
      </c>
      <c r="BW111" s="280" t="str">
        <f ca="1">IF(エラー符号表!FV110=1,BW$1-6&amp;"件目","")</f>
        <v/>
      </c>
      <c r="BX111" s="280" t="str">
        <f ca="1">IF(エラー符号表!FW110=1,BX$1-6&amp;"件目","")</f>
        <v/>
      </c>
      <c r="BY111" s="280" t="str">
        <f ca="1">IF(エラー符号表!FX110=1,BY$1-6&amp;"件目","")</f>
        <v/>
      </c>
      <c r="BZ111" s="280" t="str">
        <f ca="1">IF(エラー符号表!FY110=1,BZ$1-6&amp;"件目","")</f>
        <v/>
      </c>
      <c r="CA111" s="280" t="str">
        <f ca="1">IF(エラー符号表!FZ110=1,CA$1-6&amp;"件目","")</f>
        <v/>
      </c>
      <c r="CB111" s="280" t="str">
        <f ca="1">IF(エラー符号表!GA110=1,CB$1-6&amp;"件目","")</f>
        <v/>
      </c>
      <c r="CC111" s="280" t="str">
        <f ca="1">IF(エラー符号表!GB110=1,CC$1-6&amp;"件目","")</f>
        <v/>
      </c>
      <c r="CD111" s="280" t="str">
        <f ca="1">IF(エラー符号表!GC110=1,CD$1-6&amp;"件目","")</f>
        <v/>
      </c>
      <c r="CE111" s="280" t="str">
        <f ca="1">IF(エラー符号表!GD110=1,CE$1-6&amp;"件目","")</f>
        <v/>
      </c>
      <c r="CF111" s="280" t="str">
        <f ca="1">IF(エラー符号表!GE110=1,CF$1-6&amp;"件目","")</f>
        <v/>
      </c>
      <c r="CG111" s="280" t="str">
        <f ca="1">IF(エラー符号表!GF110=1,CG$1-6&amp;"件目","")</f>
        <v/>
      </c>
      <c r="CH111" s="280" t="str">
        <f ca="1">IF(エラー符号表!GG110=1,CH$1-6&amp;"件目","")</f>
        <v/>
      </c>
      <c r="CI111" s="280" t="str">
        <f ca="1">IF(エラー符号表!GH110=1,CI$1-6&amp;"件目","")</f>
        <v/>
      </c>
      <c r="CJ111" s="280" t="str">
        <f ca="1">IF(エラー符号表!GI110=1,CJ$1-6&amp;"件目","")</f>
        <v/>
      </c>
      <c r="CK111" s="280" t="str">
        <f ca="1">IF(エラー符号表!GJ110=1,CK$1-6&amp;"件目","")</f>
        <v/>
      </c>
      <c r="CL111" s="280" t="str">
        <f ca="1">IF(エラー符号表!GK110=1,CL$1-6&amp;"件目","")</f>
        <v/>
      </c>
      <c r="CM111" s="280" t="str">
        <f ca="1">IF(エラー符号表!GL110=1,CM$1-6&amp;"件目","")</f>
        <v/>
      </c>
      <c r="CN111" s="280" t="str">
        <f ca="1">IF(エラー符号表!GM110=1,CN$1-6&amp;"件目","")</f>
        <v/>
      </c>
      <c r="CO111" s="280" t="str">
        <f ca="1">IF(エラー符号表!GN110=1,CO$1-6&amp;"件目","")</f>
        <v/>
      </c>
      <c r="CP111" s="280" t="str">
        <f ca="1">IF(エラー符号表!GO110=1,CP$1-6&amp;"件目","")</f>
        <v/>
      </c>
      <c r="CQ111" s="280" t="str">
        <f ca="1">IF(エラー符号表!GP110=1,CQ$1-6&amp;"件目","")</f>
        <v/>
      </c>
      <c r="CR111" s="280" t="str">
        <f ca="1">IF(エラー符号表!GQ110=1,CR$1-6&amp;"件目","")</f>
        <v/>
      </c>
      <c r="CS111" s="280" t="str">
        <f ca="1">IF(エラー符号表!GR110=1,CS$1-6&amp;"件目","")</f>
        <v/>
      </c>
      <c r="CT111" s="280" t="str">
        <f ca="1">IF(エラー符号表!GS110=1,CT$1-6&amp;"件目","")</f>
        <v/>
      </c>
      <c r="CU111" s="280" t="str">
        <f ca="1">IF(エラー符号表!GT110=1,CU$1-6&amp;"件目","")</f>
        <v/>
      </c>
      <c r="CV111" s="280" t="str">
        <f ca="1">IF(エラー符号表!GU110=1,CV$1-6&amp;"件目","")</f>
        <v/>
      </c>
      <c r="CW111" s="280" t="str">
        <f ca="1">IF(エラー符号表!GV110=1,CW$1-6&amp;"件目","")</f>
        <v/>
      </c>
      <c r="CX111" s="280" t="str">
        <f ca="1">IF(エラー符号表!GW110=1,CX$1-6&amp;"件目","")</f>
        <v/>
      </c>
      <c r="CY111" s="280" t="str">
        <f ca="1">IF(エラー符号表!GX110=1,CY$1-6&amp;"件目","")</f>
        <v/>
      </c>
      <c r="CZ111" s="280" t="str">
        <f ca="1">IF(エラー符号表!GY110=1,CZ$1-6&amp;"件目","")</f>
        <v/>
      </c>
      <c r="DA111" s="280" t="str">
        <f ca="1">IF(エラー符号表!GZ110=1,DA$1-6&amp;"件目","")</f>
        <v/>
      </c>
      <c r="DB111" s="280" t="str">
        <f ca="1">IF(エラー符号表!HA110=1,DB$1-6&amp;"件目","")</f>
        <v/>
      </c>
      <c r="DC111" s="280" t="str">
        <f ca="1">IF(エラー符号表!HB110=1,DC$1-6&amp;"件目","")</f>
        <v/>
      </c>
      <c r="DD111" s="280" t="str">
        <f ca="1">IF(エラー符号表!HC110=1,DD$1-6&amp;"件目","")</f>
        <v/>
      </c>
      <c r="DE111" s="280" t="str">
        <f ca="1">IF(エラー符号表!HD110=1,DE$1-6&amp;"件目","")</f>
        <v/>
      </c>
      <c r="DF111" s="280" t="str">
        <f ca="1">IF(エラー符号表!HE110=1,DF$1-6&amp;"件目","")</f>
        <v/>
      </c>
      <c r="DG111" s="280" t="str">
        <f ca="1">IF(エラー符号表!HF110=1,DG$1-6&amp;"件目","")</f>
        <v/>
      </c>
      <c r="DH111" s="280" t="str">
        <f ca="1">IF(エラー符号表!HG110=1,DH$1-6&amp;"件目","")</f>
        <v/>
      </c>
      <c r="DI111" s="280" t="str">
        <f ca="1">IF(エラー符号表!HH110=1,DI$1-6&amp;"件目","")</f>
        <v/>
      </c>
      <c r="DJ111" s="280" t="str">
        <f ca="1">IF(エラー符号表!HI110=1,DJ$1-6&amp;"件目","")</f>
        <v/>
      </c>
      <c r="DK111" s="280" t="str">
        <f ca="1">IF(エラー符号表!HJ110=1,DK$1-6&amp;"件目","")</f>
        <v/>
      </c>
      <c r="DL111" s="280" t="str">
        <f ca="1">IF(エラー符号表!HK110=1,DL$1-6&amp;"件目","")</f>
        <v/>
      </c>
      <c r="DM111" s="280" t="str">
        <f ca="1">IF(エラー符号表!HL110=1,DM$1-6&amp;"件目","")</f>
        <v/>
      </c>
    </row>
    <row r="112" spans="1:117" ht="39" x14ac:dyDescent="0.2">
      <c r="A112" s="280">
        <f ca="1">IF(SUM(エラー符号表!DQ111:HL111)&gt;=1,1,0)</f>
        <v>0</v>
      </c>
      <c r="B112" s="80" t="s">
        <v>2574</v>
      </c>
      <c r="D112" s="281" t="str">
        <f ca="1">K112&amp;CHAR(10)&amp;エラー符号表!D111</f>
        <v>の工事で、
調査項目⑪主な構造が選択肢以外でご回答されておりますので、
選択肢からご回答をお願いいたします。</v>
      </c>
      <c r="E112" s="80">
        <v>114</v>
      </c>
      <c r="K112" s="80" t="str">
        <f t="shared" ca="1" si="1"/>
        <v>の工事で、</v>
      </c>
      <c r="Q112" s="258"/>
      <c r="R112" s="280" t="str">
        <f ca="1">IF(エラー符号表!DQ111=1,R$1-6&amp;"件目","")</f>
        <v/>
      </c>
      <c r="S112" s="280" t="str">
        <f ca="1">IF(エラー符号表!DR111=1,S$1-6&amp;"件目","")</f>
        <v/>
      </c>
      <c r="T112" s="280" t="str">
        <f ca="1">IF(エラー符号表!DS111=1,T$1-6&amp;"件目","")</f>
        <v/>
      </c>
      <c r="U112" s="280" t="str">
        <f ca="1">IF(エラー符号表!DT111=1,U$1-6&amp;"件目","")</f>
        <v/>
      </c>
      <c r="V112" s="280" t="str">
        <f ca="1">IF(エラー符号表!DU111=1,V$1-6&amp;"件目","")</f>
        <v/>
      </c>
      <c r="W112" s="280" t="str">
        <f ca="1">IF(エラー符号表!DV111=1,W$1-6&amp;"件目","")</f>
        <v/>
      </c>
      <c r="X112" s="280" t="str">
        <f ca="1">IF(エラー符号表!DW111=1,X$1-6&amp;"件目","")</f>
        <v/>
      </c>
      <c r="Y112" s="280" t="str">
        <f ca="1">IF(エラー符号表!DX111=1,Y$1-6&amp;"件目","")</f>
        <v/>
      </c>
      <c r="Z112" s="280" t="str">
        <f ca="1">IF(エラー符号表!DY111=1,Z$1-6&amp;"件目","")</f>
        <v/>
      </c>
      <c r="AA112" s="280" t="str">
        <f ca="1">IF(エラー符号表!DZ111=1,AA$1-6&amp;"件目","")</f>
        <v/>
      </c>
      <c r="AB112" s="280" t="str">
        <f ca="1">IF(エラー符号表!EA111=1,AB$1-6&amp;"件目","")</f>
        <v/>
      </c>
      <c r="AC112" s="280" t="str">
        <f ca="1">IF(エラー符号表!EB111=1,AC$1-6&amp;"件目","")</f>
        <v/>
      </c>
      <c r="AD112" s="280" t="str">
        <f ca="1">IF(エラー符号表!EC111=1,AD$1-6&amp;"件目","")</f>
        <v/>
      </c>
      <c r="AE112" s="280" t="str">
        <f ca="1">IF(エラー符号表!ED111=1,AE$1-6&amp;"件目","")</f>
        <v/>
      </c>
      <c r="AF112" s="280" t="str">
        <f ca="1">IF(エラー符号表!EE111=1,AF$1-6&amp;"件目","")</f>
        <v/>
      </c>
      <c r="AG112" s="280" t="str">
        <f ca="1">IF(エラー符号表!EF111=1,AG$1-6&amp;"件目","")</f>
        <v/>
      </c>
      <c r="AH112" s="280" t="str">
        <f ca="1">IF(エラー符号表!EG111=1,AH$1-6&amp;"件目","")</f>
        <v/>
      </c>
      <c r="AI112" s="280" t="str">
        <f ca="1">IF(エラー符号表!EH111=1,AI$1-6&amp;"件目","")</f>
        <v/>
      </c>
      <c r="AJ112" s="280" t="str">
        <f ca="1">IF(エラー符号表!EI111=1,AJ$1-6&amp;"件目","")</f>
        <v/>
      </c>
      <c r="AK112" s="280" t="str">
        <f ca="1">IF(エラー符号表!EJ111=1,AK$1-6&amp;"件目","")</f>
        <v/>
      </c>
      <c r="AL112" s="280" t="str">
        <f ca="1">IF(エラー符号表!EK111=1,AL$1-6&amp;"件目","")</f>
        <v/>
      </c>
      <c r="AM112" s="280" t="str">
        <f ca="1">IF(エラー符号表!EL111=1,AM$1-6&amp;"件目","")</f>
        <v/>
      </c>
      <c r="AN112" s="280" t="str">
        <f ca="1">IF(エラー符号表!EM111=1,AN$1-6&amp;"件目","")</f>
        <v/>
      </c>
      <c r="AO112" s="280" t="str">
        <f ca="1">IF(エラー符号表!EN111=1,AO$1-6&amp;"件目","")</f>
        <v/>
      </c>
      <c r="AP112" s="280" t="str">
        <f ca="1">IF(エラー符号表!EO111=1,AP$1-6&amp;"件目","")</f>
        <v/>
      </c>
      <c r="AQ112" s="280" t="str">
        <f ca="1">IF(エラー符号表!EP111=1,AQ$1-6&amp;"件目","")</f>
        <v/>
      </c>
      <c r="AR112" s="280" t="str">
        <f ca="1">IF(エラー符号表!EQ111=1,AR$1-6&amp;"件目","")</f>
        <v/>
      </c>
      <c r="AS112" s="280" t="str">
        <f ca="1">IF(エラー符号表!ER111=1,AS$1-6&amp;"件目","")</f>
        <v/>
      </c>
      <c r="AT112" s="280" t="str">
        <f ca="1">IF(エラー符号表!ES111=1,AT$1-6&amp;"件目","")</f>
        <v/>
      </c>
      <c r="AU112" s="280" t="str">
        <f ca="1">IF(エラー符号表!ET111=1,AU$1-6&amp;"件目","")</f>
        <v/>
      </c>
      <c r="AV112" s="280" t="str">
        <f ca="1">IF(エラー符号表!EU111=1,AV$1-6&amp;"件目","")</f>
        <v/>
      </c>
      <c r="AW112" s="280" t="str">
        <f ca="1">IF(エラー符号表!EV111=1,AW$1-6&amp;"件目","")</f>
        <v/>
      </c>
      <c r="AX112" s="280" t="str">
        <f ca="1">IF(エラー符号表!EW111=1,AX$1-6&amp;"件目","")</f>
        <v/>
      </c>
      <c r="AY112" s="280" t="str">
        <f ca="1">IF(エラー符号表!EX111=1,AY$1-6&amp;"件目","")</f>
        <v/>
      </c>
      <c r="AZ112" s="280" t="str">
        <f ca="1">IF(エラー符号表!EY111=1,AZ$1-6&amp;"件目","")</f>
        <v/>
      </c>
      <c r="BA112" s="280" t="str">
        <f ca="1">IF(エラー符号表!EZ111=1,BA$1-6&amp;"件目","")</f>
        <v/>
      </c>
      <c r="BB112" s="280" t="str">
        <f ca="1">IF(エラー符号表!FA111=1,BB$1-6&amp;"件目","")</f>
        <v/>
      </c>
      <c r="BC112" s="280" t="str">
        <f ca="1">IF(エラー符号表!FB111=1,BC$1-6&amp;"件目","")</f>
        <v/>
      </c>
      <c r="BD112" s="280" t="str">
        <f ca="1">IF(エラー符号表!FC111=1,BD$1-6&amp;"件目","")</f>
        <v/>
      </c>
      <c r="BE112" s="280" t="str">
        <f ca="1">IF(エラー符号表!FD111=1,BE$1-6&amp;"件目","")</f>
        <v/>
      </c>
      <c r="BF112" s="280" t="str">
        <f ca="1">IF(エラー符号表!FE111=1,BF$1-6&amp;"件目","")</f>
        <v/>
      </c>
      <c r="BG112" s="280" t="str">
        <f ca="1">IF(エラー符号表!FF111=1,BG$1-6&amp;"件目","")</f>
        <v/>
      </c>
      <c r="BH112" s="280" t="str">
        <f ca="1">IF(エラー符号表!FG111=1,BH$1-6&amp;"件目","")</f>
        <v/>
      </c>
      <c r="BI112" s="280" t="str">
        <f ca="1">IF(エラー符号表!FH111=1,BI$1-6&amp;"件目","")</f>
        <v/>
      </c>
      <c r="BJ112" s="280" t="str">
        <f ca="1">IF(エラー符号表!FI111=1,BJ$1-6&amp;"件目","")</f>
        <v/>
      </c>
      <c r="BK112" s="280" t="str">
        <f ca="1">IF(エラー符号表!FJ111=1,BK$1-6&amp;"件目","")</f>
        <v/>
      </c>
      <c r="BL112" s="280" t="str">
        <f ca="1">IF(エラー符号表!FK111=1,BL$1-6&amp;"件目","")</f>
        <v/>
      </c>
      <c r="BM112" s="280" t="str">
        <f ca="1">IF(エラー符号表!FL111=1,BM$1-6&amp;"件目","")</f>
        <v/>
      </c>
      <c r="BN112" s="280" t="str">
        <f ca="1">IF(エラー符号表!FM111=1,BN$1-6&amp;"件目","")</f>
        <v/>
      </c>
      <c r="BO112" s="280" t="str">
        <f ca="1">IF(エラー符号表!FN111=1,BO$1-6&amp;"件目","")</f>
        <v/>
      </c>
      <c r="BP112" s="280" t="str">
        <f ca="1">IF(エラー符号表!FO111=1,BP$1-6&amp;"件目","")</f>
        <v/>
      </c>
      <c r="BQ112" s="280" t="str">
        <f ca="1">IF(エラー符号表!FP111=1,BQ$1-6&amp;"件目","")</f>
        <v/>
      </c>
      <c r="BR112" s="280" t="str">
        <f ca="1">IF(エラー符号表!FQ111=1,BR$1-6&amp;"件目","")</f>
        <v/>
      </c>
      <c r="BS112" s="280" t="str">
        <f ca="1">IF(エラー符号表!FR111=1,BS$1-6&amp;"件目","")</f>
        <v/>
      </c>
      <c r="BT112" s="280" t="str">
        <f ca="1">IF(エラー符号表!FS111=1,BT$1-6&amp;"件目","")</f>
        <v/>
      </c>
      <c r="BU112" s="280" t="str">
        <f ca="1">IF(エラー符号表!FT111=1,BU$1-6&amp;"件目","")</f>
        <v/>
      </c>
      <c r="BV112" s="280" t="str">
        <f ca="1">IF(エラー符号表!FU111=1,BV$1-6&amp;"件目","")</f>
        <v/>
      </c>
      <c r="BW112" s="280" t="str">
        <f ca="1">IF(エラー符号表!FV111=1,BW$1-6&amp;"件目","")</f>
        <v/>
      </c>
      <c r="BX112" s="280" t="str">
        <f ca="1">IF(エラー符号表!FW111=1,BX$1-6&amp;"件目","")</f>
        <v/>
      </c>
      <c r="BY112" s="280" t="str">
        <f ca="1">IF(エラー符号表!FX111=1,BY$1-6&amp;"件目","")</f>
        <v/>
      </c>
      <c r="BZ112" s="280" t="str">
        <f ca="1">IF(エラー符号表!FY111=1,BZ$1-6&amp;"件目","")</f>
        <v/>
      </c>
      <c r="CA112" s="280" t="str">
        <f ca="1">IF(エラー符号表!FZ111=1,CA$1-6&amp;"件目","")</f>
        <v/>
      </c>
      <c r="CB112" s="280" t="str">
        <f ca="1">IF(エラー符号表!GA111=1,CB$1-6&amp;"件目","")</f>
        <v/>
      </c>
      <c r="CC112" s="280" t="str">
        <f ca="1">IF(エラー符号表!GB111=1,CC$1-6&amp;"件目","")</f>
        <v/>
      </c>
      <c r="CD112" s="280" t="str">
        <f ca="1">IF(エラー符号表!GC111=1,CD$1-6&amp;"件目","")</f>
        <v/>
      </c>
      <c r="CE112" s="280" t="str">
        <f ca="1">IF(エラー符号表!GD111=1,CE$1-6&amp;"件目","")</f>
        <v/>
      </c>
      <c r="CF112" s="280" t="str">
        <f ca="1">IF(エラー符号表!GE111=1,CF$1-6&amp;"件目","")</f>
        <v/>
      </c>
      <c r="CG112" s="280" t="str">
        <f ca="1">IF(エラー符号表!GF111=1,CG$1-6&amp;"件目","")</f>
        <v/>
      </c>
      <c r="CH112" s="280" t="str">
        <f ca="1">IF(エラー符号表!GG111=1,CH$1-6&amp;"件目","")</f>
        <v/>
      </c>
      <c r="CI112" s="280" t="str">
        <f ca="1">IF(エラー符号表!GH111=1,CI$1-6&amp;"件目","")</f>
        <v/>
      </c>
      <c r="CJ112" s="280" t="str">
        <f ca="1">IF(エラー符号表!GI111=1,CJ$1-6&amp;"件目","")</f>
        <v/>
      </c>
      <c r="CK112" s="280" t="str">
        <f ca="1">IF(エラー符号表!GJ111=1,CK$1-6&amp;"件目","")</f>
        <v/>
      </c>
      <c r="CL112" s="280" t="str">
        <f ca="1">IF(エラー符号表!GK111=1,CL$1-6&amp;"件目","")</f>
        <v/>
      </c>
      <c r="CM112" s="280" t="str">
        <f ca="1">IF(エラー符号表!GL111=1,CM$1-6&amp;"件目","")</f>
        <v/>
      </c>
      <c r="CN112" s="280" t="str">
        <f ca="1">IF(エラー符号表!GM111=1,CN$1-6&amp;"件目","")</f>
        <v/>
      </c>
      <c r="CO112" s="280" t="str">
        <f ca="1">IF(エラー符号表!GN111=1,CO$1-6&amp;"件目","")</f>
        <v/>
      </c>
      <c r="CP112" s="280" t="str">
        <f ca="1">IF(エラー符号表!GO111=1,CP$1-6&amp;"件目","")</f>
        <v/>
      </c>
      <c r="CQ112" s="280" t="str">
        <f ca="1">IF(エラー符号表!GP111=1,CQ$1-6&amp;"件目","")</f>
        <v/>
      </c>
      <c r="CR112" s="280" t="str">
        <f ca="1">IF(エラー符号表!GQ111=1,CR$1-6&amp;"件目","")</f>
        <v/>
      </c>
      <c r="CS112" s="280" t="str">
        <f ca="1">IF(エラー符号表!GR111=1,CS$1-6&amp;"件目","")</f>
        <v/>
      </c>
      <c r="CT112" s="280" t="str">
        <f ca="1">IF(エラー符号表!GS111=1,CT$1-6&amp;"件目","")</f>
        <v/>
      </c>
      <c r="CU112" s="280" t="str">
        <f ca="1">IF(エラー符号表!GT111=1,CU$1-6&amp;"件目","")</f>
        <v/>
      </c>
      <c r="CV112" s="280" t="str">
        <f ca="1">IF(エラー符号表!GU111=1,CV$1-6&amp;"件目","")</f>
        <v/>
      </c>
      <c r="CW112" s="280" t="str">
        <f ca="1">IF(エラー符号表!GV111=1,CW$1-6&amp;"件目","")</f>
        <v/>
      </c>
      <c r="CX112" s="280" t="str">
        <f ca="1">IF(エラー符号表!GW111=1,CX$1-6&amp;"件目","")</f>
        <v/>
      </c>
      <c r="CY112" s="280" t="str">
        <f ca="1">IF(エラー符号表!GX111=1,CY$1-6&amp;"件目","")</f>
        <v/>
      </c>
      <c r="CZ112" s="280" t="str">
        <f ca="1">IF(エラー符号表!GY111=1,CZ$1-6&amp;"件目","")</f>
        <v/>
      </c>
      <c r="DA112" s="280" t="str">
        <f ca="1">IF(エラー符号表!GZ111=1,DA$1-6&amp;"件目","")</f>
        <v/>
      </c>
      <c r="DB112" s="280" t="str">
        <f ca="1">IF(エラー符号表!HA111=1,DB$1-6&amp;"件目","")</f>
        <v/>
      </c>
      <c r="DC112" s="280" t="str">
        <f ca="1">IF(エラー符号表!HB111=1,DC$1-6&amp;"件目","")</f>
        <v/>
      </c>
      <c r="DD112" s="280" t="str">
        <f ca="1">IF(エラー符号表!HC111=1,DD$1-6&amp;"件目","")</f>
        <v/>
      </c>
      <c r="DE112" s="280" t="str">
        <f ca="1">IF(エラー符号表!HD111=1,DE$1-6&amp;"件目","")</f>
        <v/>
      </c>
      <c r="DF112" s="280" t="str">
        <f ca="1">IF(エラー符号表!HE111=1,DF$1-6&amp;"件目","")</f>
        <v/>
      </c>
      <c r="DG112" s="280" t="str">
        <f ca="1">IF(エラー符号表!HF111=1,DG$1-6&amp;"件目","")</f>
        <v/>
      </c>
      <c r="DH112" s="280" t="str">
        <f ca="1">IF(エラー符号表!HG111=1,DH$1-6&amp;"件目","")</f>
        <v/>
      </c>
      <c r="DI112" s="280" t="str">
        <f ca="1">IF(エラー符号表!HH111=1,DI$1-6&amp;"件目","")</f>
        <v/>
      </c>
      <c r="DJ112" s="280" t="str">
        <f ca="1">IF(エラー符号表!HI111=1,DJ$1-6&amp;"件目","")</f>
        <v/>
      </c>
      <c r="DK112" s="280" t="str">
        <f ca="1">IF(エラー符号表!HJ111=1,DK$1-6&amp;"件目","")</f>
        <v/>
      </c>
      <c r="DL112" s="280" t="str">
        <f ca="1">IF(エラー符号表!HK111=1,DL$1-6&amp;"件目","")</f>
        <v/>
      </c>
      <c r="DM112" s="280" t="str">
        <f ca="1">IF(エラー符号表!HL111=1,DM$1-6&amp;"件目","")</f>
        <v/>
      </c>
    </row>
    <row r="113" spans="1:117" ht="39" x14ac:dyDescent="0.2">
      <c r="A113" s="280">
        <f ca="1">IF(SUM(エラー符号表!DQ112:HL112)&gt;=1,1,0)</f>
        <v>0</v>
      </c>
      <c r="B113" s="80" t="s">
        <v>2574</v>
      </c>
      <c r="D113" s="281" t="str">
        <f ca="1">K113&amp;CHAR(10)&amp;エラー符号表!D112</f>
        <v>の工事で、
調査項目⑫新築した年が空欄になっておりますので、
ご回答をお願いいたします。</v>
      </c>
      <c r="E113" s="80">
        <v>115</v>
      </c>
      <c r="K113" s="80" t="str">
        <f t="shared" ca="1" si="1"/>
        <v>の工事で、</v>
      </c>
      <c r="Q113" s="258"/>
      <c r="R113" s="280" t="str">
        <f ca="1">IF(エラー符号表!DQ112=1,R$1-6&amp;"件目","")</f>
        <v/>
      </c>
      <c r="S113" s="280" t="str">
        <f ca="1">IF(エラー符号表!DR112=1,S$1-6&amp;"件目","")</f>
        <v/>
      </c>
      <c r="T113" s="280" t="str">
        <f ca="1">IF(エラー符号表!DS112=1,T$1-6&amp;"件目","")</f>
        <v/>
      </c>
      <c r="U113" s="280" t="str">
        <f ca="1">IF(エラー符号表!DT112=1,U$1-6&amp;"件目","")</f>
        <v/>
      </c>
      <c r="V113" s="280" t="str">
        <f ca="1">IF(エラー符号表!DU112=1,V$1-6&amp;"件目","")</f>
        <v/>
      </c>
      <c r="W113" s="280" t="str">
        <f ca="1">IF(エラー符号表!DV112=1,W$1-6&amp;"件目","")</f>
        <v/>
      </c>
      <c r="X113" s="280" t="str">
        <f ca="1">IF(エラー符号表!DW112=1,X$1-6&amp;"件目","")</f>
        <v/>
      </c>
      <c r="Y113" s="280" t="str">
        <f ca="1">IF(エラー符号表!DX112=1,Y$1-6&amp;"件目","")</f>
        <v/>
      </c>
      <c r="Z113" s="280" t="str">
        <f ca="1">IF(エラー符号表!DY112=1,Z$1-6&amp;"件目","")</f>
        <v/>
      </c>
      <c r="AA113" s="280" t="str">
        <f ca="1">IF(エラー符号表!DZ112=1,AA$1-6&amp;"件目","")</f>
        <v/>
      </c>
      <c r="AB113" s="280" t="str">
        <f ca="1">IF(エラー符号表!EA112=1,AB$1-6&amp;"件目","")</f>
        <v/>
      </c>
      <c r="AC113" s="280" t="str">
        <f ca="1">IF(エラー符号表!EB112=1,AC$1-6&amp;"件目","")</f>
        <v/>
      </c>
      <c r="AD113" s="280" t="str">
        <f ca="1">IF(エラー符号表!EC112=1,AD$1-6&amp;"件目","")</f>
        <v/>
      </c>
      <c r="AE113" s="280" t="str">
        <f ca="1">IF(エラー符号表!ED112=1,AE$1-6&amp;"件目","")</f>
        <v/>
      </c>
      <c r="AF113" s="280" t="str">
        <f ca="1">IF(エラー符号表!EE112=1,AF$1-6&amp;"件目","")</f>
        <v/>
      </c>
      <c r="AG113" s="280" t="str">
        <f ca="1">IF(エラー符号表!EF112=1,AG$1-6&amp;"件目","")</f>
        <v/>
      </c>
      <c r="AH113" s="280" t="str">
        <f ca="1">IF(エラー符号表!EG112=1,AH$1-6&amp;"件目","")</f>
        <v/>
      </c>
      <c r="AI113" s="280" t="str">
        <f ca="1">IF(エラー符号表!EH112=1,AI$1-6&amp;"件目","")</f>
        <v/>
      </c>
      <c r="AJ113" s="280" t="str">
        <f ca="1">IF(エラー符号表!EI112=1,AJ$1-6&amp;"件目","")</f>
        <v/>
      </c>
      <c r="AK113" s="280" t="str">
        <f ca="1">IF(エラー符号表!EJ112=1,AK$1-6&amp;"件目","")</f>
        <v/>
      </c>
      <c r="AL113" s="280" t="str">
        <f ca="1">IF(エラー符号表!EK112=1,AL$1-6&amp;"件目","")</f>
        <v/>
      </c>
      <c r="AM113" s="280" t="str">
        <f ca="1">IF(エラー符号表!EL112=1,AM$1-6&amp;"件目","")</f>
        <v/>
      </c>
      <c r="AN113" s="280" t="str">
        <f ca="1">IF(エラー符号表!EM112=1,AN$1-6&amp;"件目","")</f>
        <v/>
      </c>
      <c r="AO113" s="280" t="str">
        <f ca="1">IF(エラー符号表!EN112=1,AO$1-6&amp;"件目","")</f>
        <v/>
      </c>
      <c r="AP113" s="280" t="str">
        <f ca="1">IF(エラー符号表!EO112=1,AP$1-6&amp;"件目","")</f>
        <v/>
      </c>
      <c r="AQ113" s="280" t="str">
        <f ca="1">IF(エラー符号表!EP112=1,AQ$1-6&amp;"件目","")</f>
        <v/>
      </c>
      <c r="AR113" s="280" t="str">
        <f ca="1">IF(エラー符号表!EQ112=1,AR$1-6&amp;"件目","")</f>
        <v/>
      </c>
      <c r="AS113" s="280" t="str">
        <f ca="1">IF(エラー符号表!ER112=1,AS$1-6&amp;"件目","")</f>
        <v/>
      </c>
      <c r="AT113" s="280" t="str">
        <f ca="1">IF(エラー符号表!ES112=1,AT$1-6&amp;"件目","")</f>
        <v/>
      </c>
      <c r="AU113" s="280" t="str">
        <f ca="1">IF(エラー符号表!ET112=1,AU$1-6&amp;"件目","")</f>
        <v/>
      </c>
      <c r="AV113" s="280" t="str">
        <f ca="1">IF(エラー符号表!EU112=1,AV$1-6&amp;"件目","")</f>
        <v/>
      </c>
      <c r="AW113" s="280" t="str">
        <f ca="1">IF(エラー符号表!EV112=1,AW$1-6&amp;"件目","")</f>
        <v/>
      </c>
      <c r="AX113" s="280" t="str">
        <f ca="1">IF(エラー符号表!EW112=1,AX$1-6&amp;"件目","")</f>
        <v/>
      </c>
      <c r="AY113" s="280" t="str">
        <f ca="1">IF(エラー符号表!EX112=1,AY$1-6&amp;"件目","")</f>
        <v/>
      </c>
      <c r="AZ113" s="280" t="str">
        <f ca="1">IF(エラー符号表!EY112=1,AZ$1-6&amp;"件目","")</f>
        <v/>
      </c>
      <c r="BA113" s="280" t="str">
        <f ca="1">IF(エラー符号表!EZ112=1,BA$1-6&amp;"件目","")</f>
        <v/>
      </c>
      <c r="BB113" s="280" t="str">
        <f ca="1">IF(エラー符号表!FA112=1,BB$1-6&amp;"件目","")</f>
        <v/>
      </c>
      <c r="BC113" s="280" t="str">
        <f ca="1">IF(エラー符号表!FB112=1,BC$1-6&amp;"件目","")</f>
        <v/>
      </c>
      <c r="BD113" s="280" t="str">
        <f ca="1">IF(エラー符号表!FC112=1,BD$1-6&amp;"件目","")</f>
        <v/>
      </c>
      <c r="BE113" s="280" t="str">
        <f ca="1">IF(エラー符号表!FD112=1,BE$1-6&amp;"件目","")</f>
        <v/>
      </c>
      <c r="BF113" s="280" t="str">
        <f ca="1">IF(エラー符号表!FE112=1,BF$1-6&amp;"件目","")</f>
        <v/>
      </c>
      <c r="BG113" s="280" t="str">
        <f ca="1">IF(エラー符号表!FF112=1,BG$1-6&amp;"件目","")</f>
        <v/>
      </c>
      <c r="BH113" s="280" t="str">
        <f ca="1">IF(エラー符号表!FG112=1,BH$1-6&amp;"件目","")</f>
        <v/>
      </c>
      <c r="BI113" s="280" t="str">
        <f ca="1">IF(エラー符号表!FH112=1,BI$1-6&amp;"件目","")</f>
        <v/>
      </c>
      <c r="BJ113" s="280" t="str">
        <f ca="1">IF(エラー符号表!FI112=1,BJ$1-6&amp;"件目","")</f>
        <v/>
      </c>
      <c r="BK113" s="280" t="str">
        <f ca="1">IF(エラー符号表!FJ112=1,BK$1-6&amp;"件目","")</f>
        <v/>
      </c>
      <c r="BL113" s="280" t="str">
        <f ca="1">IF(エラー符号表!FK112=1,BL$1-6&amp;"件目","")</f>
        <v/>
      </c>
      <c r="BM113" s="280" t="str">
        <f ca="1">IF(エラー符号表!FL112=1,BM$1-6&amp;"件目","")</f>
        <v/>
      </c>
      <c r="BN113" s="280" t="str">
        <f ca="1">IF(エラー符号表!FM112=1,BN$1-6&amp;"件目","")</f>
        <v/>
      </c>
      <c r="BO113" s="280" t="str">
        <f ca="1">IF(エラー符号表!FN112=1,BO$1-6&amp;"件目","")</f>
        <v/>
      </c>
      <c r="BP113" s="280" t="str">
        <f ca="1">IF(エラー符号表!FO112=1,BP$1-6&amp;"件目","")</f>
        <v/>
      </c>
      <c r="BQ113" s="280" t="str">
        <f ca="1">IF(エラー符号表!FP112=1,BQ$1-6&amp;"件目","")</f>
        <v/>
      </c>
      <c r="BR113" s="280" t="str">
        <f ca="1">IF(エラー符号表!FQ112=1,BR$1-6&amp;"件目","")</f>
        <v/>
      </c>
      <c r="BS113" s="280" t="str">
        <f ca="1">IF(エラー符号表!FR112=1,BS$1-6&amp;"件目","")</f>
        <v/>
      </c>
      <c r="BT113" s="280" t="str">
        <f ca="1">IF(エラー符号表!FS112=1,BT$1-6&amp;"件目","")</f>
        <v/>
      </c>
      <c r="BU113" s="280" t="str">
        <f ca="1">IF(エラー符号表!FT112=1,BU$1-6&amp;"件目","")</f>
        <v/>
      </c>
      <c r="BV113" s="280" t="str">
        <f ca="1">IF(エラー符号表!FU112=1,BV$1-6&amp;"件目","")</f>
        <v/>
      </c>
      <c r="BW113" s="280" t="str">
        <f ca="1">IF(エラー符号表!FV112=1,BW$1-6&amp;"件目","")</f>
        <v/>
      </c>
      <c r="BX113" s="280" t="str">
        <f ca="1">IF(エラー符号表!FW112=1,BX$1-6&amp;"件目","")</f>
        <v/>
      </c>
      <c r="BY113" s="280" t="str">
        <f ca="1">IF(エラー符号表!FX112=1,BY$1-6&amp;"件目","")</f>
        <v/>
      </c>
      <c r="BZ113" s="280" t="str">
        <f ca="1">IF(エラー符号表!FY112=1,BZ$1-6&amp;"件目","")</f>
        <v/>
      </c>
      <c r="CA113" s="280" t="str">
        <f ca="1">IF(エラー符号表!FZ112=1,CA$1-6&amp;"件目","")</f>
        <v/>
      </c>
      <c r="CB113" s="280" t="str">
        <f ca="1">IF(エラー符号表!GA112=1,CB$1-6&amp;"件目","")</f>
        <v/>
      </c>
      <c r="CC113" s="280" t="str">
        <f ca="1">IF(エラー符号表!GB112=1,CC$1-6&amp;"件目","")</f>
        <v/>
      </c>
      <c r="CD113" s="280" t="str">
        <f ca="1">IF(エラー符号表!GC112=1,CD$1-6&amp;"件目","")</f>
        <v/>
      </c>
      <c r="CE113" s="280" t="str">
        <f ca="1">IF(エラー符号表!GD112=1,CE$1-6&amp;"件目","")</f>
        <v/>
      </c>
      <c r="CF113" s="280" t="str">
        <f ca="1">IF(エラー符号表!GE112=1,CF$1-6&amp;"件目","")</f>
        <v/>
      </c>
      <c r="CG113" s="280" t="str">
        <f ca="1">IF(エラー符号表!GF112=1,CG$1-6&amp;"件目","")</f>
        <v/>
      </c>
      <c r="CH113" s="280" t="str">
        <f ca="1">IF(エラー符号表!GG112=1,CH$1-6&amp;"件目","")</f>
        <v/>
      </c>
      <c r="CI113" s="280" t="str">
        <f ca="1">IF(エラー符号表!GH112=1,CI$1-6&amp;"件目","")</f>
        <v/>
      </c>
      <c r="CJ113" s="280" t="str">
        <f ca="1">IF(エラー符号表!GI112=1,CJ$1-6&amp;"件目","")</f>
        <v/>
      </c>
      <c r="CK113" s="280" t="str">
        <f ca="1">IF(エラー符号表!GJ112=1,CK$1-6&amp;"件目","")</f>
        <v/>
      </c>
      <c r="CL113" s="280" t="str">
        <f ca="1">IF(エラー符号表!GK112=1,CL$1-6&amp;"件目","")</f>
        <v/>
      </c>
      <c r="CM113" s="280" t="str">
        <f ca="1">IF(エラー符号表!GL112=1,CM$1-6&amp;"件目","")</f>
        <v/>
      </c>
      <c r="CN113" s="280" t="str">
        <f ca="1">IF(エラー符号表!GM112=1,CN$1-6&amp;"件目","")</f>
        <v/>
      </c>
      <c r="CO113" s="280" t="str">
        <f ca="1">IF(エラー符号表!GN112=1,CO$1-6&amp;"件目","")</f>
        <v/>
      </c>
      <c r="CP113" s="280" t="str">
        <f ca="1">IF(エラー符号表!GO112=1,CP$1-6&amp;"件目","")</f>
        <v/>
      </c>
      <c r="CQ113" s="280" t="str">
        <f ca="1">IF(エラー符号表!GP112=1,CQ$1-6&amp;"件目","")</f>
        <v/>
      </c>
      <c r="CR113" s="280" t="str">
        <f ca="1">IF(エラー符号表!GQ112=1,CR$1-6&amp;"件目","")</f>
        <v/>
      </c>
      <c r="CS113" s="280" t="str">
        <f ca="1">IF(エラー符号表!GR112=1,CS$1-6&amp;"件目","")</f>
        <v/>
      </c>
      <c r="CT113" s="280" t="str">
        <f ca="1">IF(エラー符号表!GS112=1,CT$1-6&amp;"件目","")</f>
        <v/>
      </c>
      <c r="CU113" s="280" t="str">
        <f ca="1">IF(エラー符号表!GT112=1,CU$1-6&amp;"件目","")</f>
        <v/>
      </c>
      <c r="CV113" s="280" t="str">
        <f ca="1">IF(エラー符号表!GU112=1,CV$1-6&amp;"件目","")</f>
        <v/>
      </c>
      <c r="CW113" s="280" t="str">
        <f ca="1">IF(エラー符号表!GV112=1,CW$1-6&amp;"件目","")</f>
        <v/>
      </c>
      <c r="CX113" s="280" t="str">
        <f ca="1">IF(エラー符号表!GW112=1,CX$1-6&amp;"件目","")</f>
        <v/>
      </c>
      <c r="CY113" s="280" t="str">
        <f ca="1">IF(エラー符号表!GX112=1,CY$1-6&amp;"件目","")</f>
        <v/>
      </c>
      <c r="CZ113" s="280" t="str">
        <f ca="1">IF(エラー符号表!GY112=1,CZ$1-6&amp;"件目","")</f>
        <v/>
      </c>
      <c r="DA113" s="280" t="str">
        <f ca="1">IF(エラー符号表!GZ112=1,DA$1-6&amp;"件目","")</f>
        <v/>
      </c>
      <c r="DB113" s="280" t="str">
        <f ca="1">IF(エラー符号表!HA112=1,DB$1-6&amp;"件目","")</f>
        <v/>
      </c>
      <c r="DC113" s="280" t="str">
        <f ca="1">IF(エラー符号表!HB112=1,DC$1-6&amp;"件目","")</f>
        <v/>
      </c>
      <c r="DD113" s="280" t="str">
        <f ca="1">IF(エラー符号表!HC112=1,DD$1-6&amp;"件目","")</f>
        <v/>
      </c>
      <c r="DE113" s="280" t="str">
        <f ca="1">IF(エラー符号表!HD112=1,DE$1-6&amp;"件目","")</f>
        <v/>
      </c>
      <c r="DF113" s="280" t="str">
        <f ca="1">IF(エラー符号表!HE112=1,DF$1-6&amp;"件目","")</f>
        <v/>
      </c>
      <c r="DG113" s="280" t="str">
        <f ca="1">IF(エラー符号表!HF112=1,DG$1-6&amp;"件目","")</f>
        <v/>
      </c>
      <c r="DH113" s="280" t="str">
        <f ca="1">IF(エラー符号表!HG112=1,DH$1-6&amp;"件目","")</f>
        <v/>
      </c>
      <c r="DI113" s="280" t="str">
        <f ca="1">IF(エラー符号表!HH112=1,DI$1-6&amp;"件目","")</f>
        <v/>
      </c>
      <c r="DJ113" s="280" t="str">
        <f ca="1">IF(エラー符号表!HI112=1,DJ$1-6&amp;"件目","")</f>
        <v/>
      </c>
      <c r="DK113" s="280" t="str">
        <f ca="1">IF(エラー符号表!HJ112=1,DK$1-6&amp;"件目","")</f>
        <v/>
      </c>
      <c r="DL113" s="280" t="str">
        <f ca="1">IF(エラー符号表!HK112=1,DL$1-6&amp;"件目","")</f>
        <v/>
      </c>
      <c r="DM113" s="280" t="str">
        <f ca="1">IF(エラー符号表!HL112=1,DM$1-6&amp;"件目","")</f>
        <v/>
      </c>
    </row>
    <row r="114" spans="1:117" ht="39" x14ac:dyDescent="0.2">
      <c r="A114" s="280">
        <f ca="1">IF(SUM(エラー符号表!DQ113:HL113)&gt;=1,1,0)</f>
        <v>0</v>
      </c>
      <c r="B114" s="80" t="s">
        <v>2574</v>
      </c>
      <c r="D114" s="281" t="str">
        <f ca="1">K114&amp;CHAR(10)&amp;エラー符号表!D113</f>
        <v>の工事で、
調査項目⑫新築した年が選択肢以外でご回答されておりますので、
選択肢からご回答をお願いいたします。</v>
      </c>
      <c r="E114" s="80">
        <v>116</v>
      </c>
      <c r="K114" s="80" t="str">
        <f t="shared" ca="1" si="1"/>
        <v>の工事で、</v>
      </c>
      <c r="Q114" s="258"/>
      <c r="R114" s="280" t="str">
        <f ca="1">IF(エラー符号表!DQ113=1,R$1-6&amp;"件目","")</f>
        <v/>
      </c>
      <c r="S114" s="280" t="str">
        <f ca="1">IF(エラー符号表!DR113=1,S$1-6&amp;"件目","")</f>
        <v/>
      </c>
      <c r="T114" s="280" t="str">
        <f ca="1">IF(エラー符号表!DS113=1,T$1-6&amp;"件目","")</f>
        <v/>
      </c>
      <c r="U114" s="280" t="str">
        <f ca="1">IF(エラー符号表!DT113=1,U$1-6&amp;"件目","")</f>
        <v/>
      </c>
      <c r="V114" s="280" t="str">
        <f ca="1">IF(エラー符号表!DU113=1,V$1-6&amp;"件目","")</f>
        <v/>
      </c>
      <c r="W114" s="280" t="str">
        <f ca="1">IF(エラー符号表!DV113=1,W$1-6&amp;"件目","")</f>
        <v/>
      </c>
      <c r="X114" s="280" t="str">
        <f ca="1">IF(エラー符号表!DW113=1,X$1-6&amp;"件目","")</f>
        <v/>
      </c>
      <c r="Y114" s="280" t="str">
        <f ca="1">IF(エラー符号表!DX113=1,Y$1-6&amp;"件目","")</f>
        <v/>
      </c>
      <c r="Z114" s="280" t="str">
        <f ca="1">IF(エラー符号表!DY113=1,Z$1-6&amp;"件目","")</f>
        <v/>
      </c>
      <c r="AA114" s="280" t="str">
        <f ca="1">IF(エラー符号表!DZ113=1,AA$1-6&amp;"件目","")</f>
        <v/>
      </c>
      <c r="AB114" s="280" t="str">
        <f ca="1">IF(エラー符号表!EA113=1,AB$1-6&amp;"件目","")</f>
        <v/>
      </c>
      <c r="AC114" s="280" t="str">
        <f ca="1">IF(エラー符号表!EB113=1,AC$1-6&amp;"件目","")</f>
        <v/>
      </c>
      <c r="AD114" s="280" t="str">
        <f ca="1">IF(エラー符号表!EC113=1,AD$1-6&amp;"件目","")</f>
        <v/>
      </c>
      <c r="AE114" s="280" t="str">
        <f ca="1">IF(エラー符号表!ED113=1,AE$1-6&amp;"件目","")</f>
        <v/>
      </c>
      <c r="AF114" s="280" t="str">
        <f ca="1">IF(エラー符号表!EE113=1,AF$1-6&amp;"件目","")</f>
        <v/>
      </c>
      <c r="AG114" s="280" t="str">
        <f ca="1">IF(エラー符号表!EF113=1,AG$1-6&amp;"件目","")</f>
        <v/>
      </c>
      <c r="AH114" s="280" t="str">
        <f ca="1">IF(エラー符号表!EG113=1,AH$1-6&amp;"件目","")</f>
        <v/>
      </c>
      <c r="AI114" s="280" t="str">
        <f ca="1">IF(エラー符号表!EH113=1,AI$1-6&amp;"件目","")</f>
        <v/>
      </c>
      <c r="AJ114" s="280" t="str">
        <f ca="1">IF(エラー符号表!EI113=1,AJ$1-6&amp;"件目","")</f>
        <v/>
      </c>
      <c r="AK114" s="280" t="str">
        <f ca="1">IF(エラー符号表!EJ113=1,AK$1-6&amp;"件目","")</f>
        <v/>
      </c>
      <c r="AL114" s="280" t="str">
        <f ca="1">IF(エラー符号表!EK113=1,AL$1-6&amp;"件目","")</f>
        <v/>
      </c>
      <c r="AM114" s="280" t="str">
        <f ca="1">IF(エラー符号表!EL113=1,AM$1-6&amp;"件目","")</f>
        <v/>
      </c>
      <c r="AN114" s="280" t="str">
        <f ca="1">IF(エラー符号表!EM113=1,AN$1-6&amp;"件目","")</f>
        <v/>
      </c>
      <c r="AO114" s="280" t="str">
        <f ca="1">IF(エラー符号表!EN113=1,AO$1-6&amp;"件目","")</f>
        <v/>
      </c>
      <c r="AP114" s="280" t="str">
        <f ca="1">IF(エラー符号表!EO113=1,AP$1-6&amp;"件目","")</f>
        <v/>
      </c>
      <c r="AQ114" s="280" t="str">
        <f ca="1">IF(エラー符号表!EP113=1,AQ$1-6&amp;"件目","")</f>
        <v/>
      </c>
      <c r="AR114" s="280" t="str">
        <f ca="1">IF(エラー符号表!EQ113=1,AR$1-6&amp;"件目","")</f>
        <v/>
      </c>
      <c r="AS114" s="280" t="str">
        <f ca="1">IF(エラー符号表!ER113=1,AS$1-6&amp;"件目","")</f>
        <v/>
      </c>
      <c r="AT114" s="280" t="str">
        <f ca="1">IF(エラー符号表!ES113=1,AT$1-6&amp;"件目","")</f>
        <v/>
      </c>
      <c r="AU114" s="280" t="str">
        <f ca="1">IF(エラー符号表!ET113=1,AU$1-6&amp;"件目","")</f>
        <v/>
      </c>
      <c r="AV114" s="280" t="str">
        <f ca="1">IF(エラー符号表!EU113=1,AV$1-6&amp;"件目","")</f>
        <v/>
      </c>
      <c r="AW114" s="280" t="str">
        <f ca="1">IF(エラー符号表!EV113=1,AW$1-6&amp;"件目","")</f>
        <v/>
      </c>
      <c r="AX114" s="280" t="str">
        <f ca="1">IF(エラー符号表!EW113=1,AX$1-6&amp;"件目","")</f>
        <v/>
      </c>
      <c r="AY114" s="280" t="str">
        <f ca="1">IF(エラー符号表!EX113=1,AY$1-6&amp;"件目","")</f>
        <v/>
      </c>
      <c r="AZ114" s="280" t="str">
        <f ca="1">IF(エラー符号表!EY113=1,AZ$1-6&amp;"件目","")</f>
        <v/>
      </c>
      <c r="BA114" s="280" t="str">
        <f ca="1">IF(エラー符号表!EZ113=1,BA$1-6&amp;"件目","")</f>
        <v/>
      </c>
      <c r="BB114" s="280" t="str">
        <f ca="1">IF(エラー符号表!FA113=1,BB$1-6&amp;"件目","")</f>
        <v/>
      </c>
      <c r="BC114" s="280" t="str">
        <f ca="1">IF(エラー符号表!FB113=1,BC$1-6&amp;"件目","")</f>
        <v/>
      </c>
      <c r="BD114" s="280" t="str">
        <f ca="1">IF(エラー符号表!FC113=1,BD$1-6&amp;"件目","")</f>
        <v/>
      </c>
      <c r="BE114" s="280" t="str">
        <f ca="1">IF(エラー符号表!FD113=1,BE$1-6&amp;"件目","")</f>
        <v/>
      </c>
      <c r="BF114" s="280" t="str">
        <f ca="1">IF(エラー符号表!FE113=1,BF$1-6&amp;"件目","")</f>
        <v/>
      </c>
      <c r="BG114" s="280" t="str">
        <f ca="1">IF(エラー符号表!FF113=1,BG$1-6&amp;"件目","")</f>
        <v/>
      </c>
      <c r="BH114" s="280" t="str">
        <f ca="1">IF(エラー符号表!FG113=1,BH$1-6&amp;"件目","")</f>
        <v/>
      </c>
      <c r="BI114" s="280" t="str">
        <f ca="1">IF(エラー符号表!FH113=1,BI$1-6&amp;"件目","")</f>
        <v/>
      </c>
      <c r="BJ114" s="280" t="str">
        <f ca="1">IF(エラー符号表!FI113=1,BJ$1-6&amp;"件目","")</f>
        <v/>
      </c>
      <c r="BK114" s="280" t="str">
        <f ca="1">IF(エラー符号表!FJ113=1,BK$1-6&amp;"件目","")</f>
        <v/>
      </c>
      <c r="BL114" s="280" t="str">
        <f ca="1">IF(エラー符号表!FK113=1,BL$1-6&amp;"件目","")</f>
        <v/>
      </c>
      <c r="BM114" s="280" t="str">
        <f ca="1">IF(エラー符号表!FL113=1,BM$1-6&amp;"件目","")</f>
        <v/>
      </c>
      <c r="BN114" s="280" t="str">
        <f ca="1">IF(エラー符号表!FM113=1,BN$1-6&amp;"件目","")</f>
        <v/>
      </c>
      <c r="BO114" s="280" t="str">
        <f ca="1">IF(エラー符号表!FN113=1,BO$1-6&amp;"件目","")</f>
        <v/>
      </c>
      <c r="BP114" s="280" t="str">
        <f ca="1">IF(エラー符号表!FO113=1,BP$1-6&amp;"件目","")</f>
        <v/>
      </c>
      <c r="BQ114" s="280" t="str">
        <f ca="1">IF(エラー符号表!FP113=1,BQ$1-6&amp;"件目","")</f>
        <v/>
      </c>
      <c r="BR114" s="280" t="str">
        <f ca="1">IF(エラー符号表!FQ113=1,BR$1-6&amp;"件目","")</f>
        <v/>
      </c>
      <c r="BS114" s="280" t="str">
        <f ca="1">IF(エラー符号表!FR113=1,BS$1-6&amp;"件目","")</f>
        <v/>
      </c>
      <c r="BT114" s="280" t="str">
        <f ca="1">IF(エラー符号表!FS113=1,BT$1-6&amp;"件目","")</f>
        <v/>
      </c>
      <c r="BU114" s="280" t="str">
        <f ca="1">IF(エラー符号表!FT113=1,BU$1-6&amp;"件目","")</f>
        <v/>
      </c>
      <c r="BV114" s="280" t="str">
        <f ca="1">IF(エラー符号表!FU113=1,BV$1-6&amp;"件目","")</f>
        <v/>
      </c>
      <c r="BW114" s="280" t="str">
        <f ca="1">IF(エラー符号表!FV113=1,BW$1-6&amp;"件目","")</f>
        <v/>
      </c>
      <c r="BX114" s="280" t="str">
        <f ca="1">IF(エラー符号表!FW113=1,BX$1-6&amp;"件目","")</f>
        <v/>
      </c>
      <c r="BY114" s="280" t="str">
        <f ca="1">IF(エラー符号表!FX113=1,BY$1-6&amp;"件目","")</f>
        <v/>
      </c>
      <c r="BZ114" s="280" t="str">
        <f ca="1">IF(エラー符号表!FY113=1,BZ$1-6&amp;"件目","")</f>
        <v/>
      </c>
      <c r="CA114" s="280" t="str">
        <f ca="1">IF(エラー符号表!FZ113=1,CA$1-6&amp;"件目","")</f>
        <v/>
      </c>
      <c r="CB114" s="280" t="str">
        <f ca="1">IF(エラー符号表!GA113=1,CB$1-6&amp;"件目","")</f>
        <v/>
      </c>
      <c r="CC114" s="280" t="str">
        <f ca="1">IF(エラー符号表!GB113=1,CC$1-6&amp;"件目","")</f>
        <v/>
      </c>
      <c r="CD114" s="280" t="str">
        <f ca="1">IF(エラー符号表!GC113=1,CD$1-6&amp;"件目","")</f>
        <v/>
      </c>
      <c r="CE114" s="280" t="str">
        <f ca="1">IF(エラー符号表!GD113=1,CE$1-6&amp;"件目","")</f>
        <v/>
      </c>
      <c r="CF114" s="280" t="str">
        <f ca="1">IF(エラー符号表!GE113=1,CF$1-6&amp;"件目","")</f>
        <v/>
      </c>
      <c r="CG114" s="280" t="str">
        <f ca="1">IF(エラー符号表!GF113=1,CG$1-6&amp;"件目","")</f>
        <v/>
      </c>
      <c r="CH114" s="280" t="str">
        <f ca="1">IF(エラー符号表!GG113=1,CH$1-6&amp;"件目","")</f>
        <v/>
      </c>
      <c r="CI114" s="280" t="str">
        <f ca="1">IF(エラー符号表!GH113=1,CI$1-6&amp;"件目","")</f>
        <v/>
      </c>
      <c r="CJ114" s="280" t="str">
        <f ca="1">IF(エラー符号表!GI113=1,CJ$1-6&amp;"件目","")</f>
        <v/>
      </c>
      <c r="CK114" s="280" t="str">
        <f ca="1">IF(エラー符号表!GJ113=1,CK$1-6&amp;"件目","")</f>
        <v/>
      </c>
      <c r="CL114" s="280" t="str">
        <f ca="1">IF(エラー符号表!GK113=1,CL$1-6&amp;"件目","")</f>
        <v/>
      </c>
      <c r="CM114" s="280" t="str">
        <f ca="1">IF(エラー符号表!GL113=1,CM$1-6&amp;"件目","")</f>
        <v/>
      </c>
      <c r="CN114" s="280" t="str">
        <f ca="1">IF(エラー符号表!GM113=1,CN$1-6&amp;"件目","")</f>
        <v/>
      </c>
      <c r="CO114" s="280" t="str">
        <f ca="1">IF(エラー符号表!GN113=1,CO$1-6&amp;"件目","")</f>
        <v/>
      </c>
      <c r="CP114" s="280" t="str">
        <f ca="1">IF(エラー符号表!GO113=1,CP$1-6&amp;"件目","")</f>
        <v/>
      </c>
      <c r="CQ114" s="280" t="str">
        <f ca="1">IF(エラー符号表!GP113=1,CQ$1-6&amp;"件目","")</f>
        <v/>
      </c>
      <c r="CR114" s="280" t="str">
        <f ca="1">IF(エラー符号表!GQ113=1,CR$1-6&amp;"件目","")</f>
        <v/>
      </c>
      <c r="CS114" s="280" t="str">
        <f ca="1">IF(エラー符号表!GR113=1,CS$1-6&amp;"件目","")</f>
        <v/>
      </c>
      <c r="CT114" s="280" t="str">
        <f ca="1">IF(エラー符号表!GS113=1,CT$1-6&amp;"件目","")</f>
        <v/>
      </c>
      <c r="CU114" s="280" t="str">
        <f ca="1">IF(エラー符号表!GT113=1,CU$1-6&amp;"件目","")</f>
        <v/>
      </c>
      <c r="CV114" s="280" t="str">
        <f ca="1">IF(エラー符号表!GU113=1,CV$1-6&amp;"件目","")</f>
        <v/>
      </c>
      <c r="CW114" s="280" t="str">
        <f ca="1">IF(エラー符号表!GV113=1,CW$1-6&amp;"件目","")</f>
        <v/>
      </c>
      <c r="CX114" s="280" t="str">
        <f ca="1">IF(エラー符号表!GW113=1,CX$1-6&amp;"件目","")</f>
        <v/>
      </c>
      <c r="CY114" s="280" t="str">
        <f ca="1">IF(エラー符号表!GX113=1,CY$1-6&amp;"件目","")</f>
        <v/>
      </c>
      <c r="CZ114" s="280" t="str">
        <f ca="1">IF(エラー符号表!GY113=1,CZ$1-6&amp;"件目","")</f>
        <v/>
      </c>
      <c r="DA114" s="280" t="str">
        <f ca="1">IF(エラー符号表!GZ113=1,DA$1-6&amp;"件目","")</f>
        <v/>
      </c>
      <c r="DB114" s="280" t="str">
        <f ca="1">IF(エラー符号表!HA113=1,DB$1-6&amp;"件目","")</f>
        <v/>
      </c>
      <c r="DC114" s="280" t="str">
        <f ca="1">IF(エラー符号表!HB113=1,DC$1-6&amp;"件目","")</f>
        <v/>
      </c>
      <c r="DD114" s="280" t="str">
        <f ca="1">IF(エラー符号表!HC113=1,DD$1-6&amp;"件目","")</f>
        <v/>
      </c>
      <c r="DE114" s="280" t="str">
        <f ca="1">IF(エラー符号表!HD113=1,DE$1-6&amp;"件目","")</f>
        <v/>
      </c>
      <c r="DF114" s="280" t="str">
        <f ca="1">IF(エラー符号表!HE113=1,DF$1-6&amp;"件目","")</f>
        <v/>
      </c>
      <c r="DG114" s="280" t="str">
        <f ca="1">IF(エラー符号表!HF113=1,DG$1-6&amp;"件目","")</f>
        <v/>
      </c>
      <c r="DH114" s="280" t="str">
        <f ca="1">IF(エラー符号表!HG113=1,DH$1-6&amp;"件目","")</f>
        <v/>
      </c>
      <c r="DI114" s="280" t="str">
        <f ca="1">IF(エラー符号表!HH113=1,DI$1-6&amp;"件目","")</f>
        <v/>
      </c>
      <c r="DJ114" s="280" t="str">
        <f ca="1">IF(エラー符号表!HI113=1,DJ$1-6&amp;"件目","")</f>
        <v/>
      </c>
      <c r="DK114" s="280" t="str">
        <f ca="1">IF(エラー符号表!HJ113=1,DK$1-6&amp;"件目","")</f>
        <v/>
      </c>
      <c r="DL114" s="280" t="str">
        <f ca="1">IF(エラー符号表!HK113=1,DL$1-6&amp;"件目","")</f>
        <v/>
      </c>
      <c r="DM114" s="280" t="str">
        <f ca="1">IF(エラー符号表!HL113=1,DM$1-6&amp;"件目","")</f>
        <v/>
      </c>
    </row>
    <row r="115" spans="1:117" ht="52" x14ac:dyDescent="0.2">
      <c r="A115" s="280">
        <f ca="1">IF(SUM(エラー符号表!DQ114:HL114)&gt;=1,1,0)</f>
        <v>0</v>
      </c>
      <c r="B115" s="80" t="s">
        <v>2574</v>
      </c>
      <c r="D115" s="281" t="str">
        <f ca="1">K115&amp;CHAR(10)&amp;エラー符号表!D114</f>
        <v>の工事で、
調査項目⑬建物全体の延べ床面積が数値以外でご回答されておりますので、
数値でのご回答をお願いいたします。</v>
      </c>
      <c r="E115" s="80">
        <v>117</v>
      </c>
      <c r="K115" s="80" t="str">
        <f t="shared" ca="1" si="1"/>
        <v>の工事で、</v>
      </c>
      <c r="Q115" s="258"/>
      <c r="R115" s="280" t="str">
        <f ca="1">IF(エラー符号表!DQ114=1,R$1-6&amp;"件目","")</f>
        <v/>
      </c>
      <c r="S115" s="280" t="str">
        <f ca="1">IF(エラー符号表!DR114=1,S$1-6&amp;"件目","")</f>
        <v/>
      </c>
      <c r="T115" s="280" t="str">
        <f ca="1">IF(エラー符号表!DS114=1,T$1-6&amp;"件目","")</f>
        <v/>
      </c>
      <c r="U115" s="280" t="str">
        <f ca="1">IF(エラー符号表!DT114=1,U$1-6&amp;"件目","")</f>
        <v/>
      </c>
      <c r="V115" s="280" t="str">
        <f ca="1">IF(エラー符号表!DU114=1,V$1-6&amp;"件目","")</f>
        <v/>
      </c>
      <c r="W115" s="280" t="str">
        <f ca="1">IF(エラー符号表!DV114=1,W$1-6&amp;"件目","")</f>
        <v/>
      </c>
      <c r="X115" s="280" t="str">
        <f ca="1">IF(エラー符号表!DW114=1,X$1-6&amp;"件目","")</f>
        <v/>
      </c>
      <c r="Y115" s="280" t="str">
        <f ca="1">IF(エラー符号表!DX114=1,Y$1-6&amp;"件目","")</f>
        <v/>
      </c>
      <c r="Z115" s="280" t="str">
        <f ca="1">IF(エラー符号表!DY114=1,Z$1-6&amp;"件目","")</f>
        <v/>
      </c>
      <c r="AA115" s="280" t="str">
        <f ca="1">IF(エラー符号表!DZ114=1,AA$1-6&amp;"件目","")</f>
        <v/>
      </c>
      <c r="AB115" s="280" t="str">
        <f ca="1">IF(エラー符号表!EA114=1,AB$1-6&amp;"件目","")</f>
        <v/>
      </c>
      <c r="AC115" s="280" t="str">
        <f ca="1">IF(エラー符号表!EB114=1,AC$1-6&amp;"件目","")</f>
        <v/>
      </c>
      <c r="AD115" s="280" t="str">
        <f ca="1">IF(エラー符号表!EC114=1,AD$1-6&amp;"件目","")</f>
        <v/>
      </c>
      <c r="AE115" s="280" t="str">
        <f ca="1">IF(エラー符号表!ED114=1,AE$1-6&amp;"件目","")</f>
        <v/>
      </c>
      <c r="AF115" s="280" t="str">
        <f ca="1">IF(エラー符号表!EE114=1,AF$1-6&amp;"件目","")</f>
        <v/>
      </c>
      <c r="AG115" s="280" t="str">
        <f ca="1">IF(エラー符号表!EF114=1,AG$1-6&amp;"件目","")</f>
        <v/>
      </c>
      <c r="AH115" s="280" t="str">
        <f ca="1">IF(エラー符号表!EG114=1,AH$1-6&amp;"件目","")</f>
        <v/>
      </c>
      <c r="AI115" s="280" t="str">
        <f ca="1">IF(エラー符号表!EH114=1,AI$1-6&amp;"件目","")</f>
        <v/>
      </c>
      <c r="AJ115" s="280" t="str">
        <f ca="1">IF(エラー符号表!EI114=1,AJ$1-6&amp;"件目","")</f>
        <v/>
      </c>
      <c r="AK115" s="280" t="str">
        <f ca="1">IF(エラー符号表!EJ114=1,AK$1-6&amp;"件目","")</f>
        <v/>
      </c>
      <c r="AL115" s="280" t="str">
        <f ca="1">IF(エラー符号表!EK114=1,AL$1-6&amp;"件目","")</f>
        <v/>
      </c>
      <c r="AM115" s="280" t="str">
        <f ca="1">IF(エラー符号表!EL114=1,AM$1-6&amp;"件目","")</f>
        <v/>
      </c>
      <c r="AN115" s="280" t="str">
        <f ca="1">IF(エラー符号表!EM114=1,AN$1-6&amp;"件目","")</f>
        <v/>
      </c>
      <c r="AO115" s="280" t="str">
        <f ca="1">IF(エラー符号表!EN114=1,AO$1-6&amp;"件目","")</f>
        <v/>
      </c>
      <c r="AP115" s="280" t="str">
        <f ca="1">IF(エラー符号表!EO114=1,AP$1-6&amp;"件目","")</f>
        <v/>
      </c>
      <c r="AQ115" s="280" t="str">
        <f ca="1">IF(エラー符号表!EP114=1,AQ$1-6&amp;"件目","")</f>
        <v/>
      </c>
      <c r="AR115" s="280" t="str">
        <f ca="1">IF(エラー符号表!EQ114=1,AR$1-6&amp;"件目","")</f>
        <v/>
      </c>
      <c r="AS115" s="280" t="str">
        <f ca="1">IF(エラー符号表!ER114=1,AS$1-6&amp;"件目","")</f>
        <v/>
      </c>
      <c r="AT115" s="280" t="str">
        <f ca="1">IF(エラー符号表!ES114=1,AT$1-6&amp;"件目","")</f>
        <v/>
      </c>
      <c r="AU115" s="280" t="str">
        <f ca="1">IF(エラー符号表!ET114=1,AU$1-6&amp;"件目","")</f>
        <v/>
      </c>
      <c r="AV115" s="280" t="str">
        <f ca="1">IF(エラー符号表!EU114=1,AV$1-6&amp;"件目","")</f>
        <v/>
      </c>
      <c r="AW115" s="280" t="str">
        <f ca="1">IF(エラー符号表!EV114=1,AW$1-6&amp;"件目","")</f>
        <v/>
      </c>
      <c r="AX115" s="280" t="str">
        <f ca="1">IF(エラー符号表!EW114=1,AX$1-6&amp;"件目","")</f>
        <v/>
      </c>
      <c r="AY115" s="280" t="str">
        <f ca="1">IF(エラー符号表!EX114=1,AY$1-6&amp;"件目","")</f>
        <v/>
      </c>
      <c r="AZ115" s="280" t="str">
        <f ca="1">IF(エラー符号表!EY114=1,AZ$1-6&amp;"件目","")</f>
        <v/>
      </c>
      <c r="BA115" s="280" t="str">
        <f ca="1">IF(エラー符号表!EZ114=1,BA$1-6&amp;"件目","")</f>
        <v/>
      </c>
      <c r="BB115" s="280" t="str">
        <f ca="1">IF(エラー符号表!FA114=1,BB$1-6&amp;"件目","")</f>
        <v/>
      </c>
      <c r="BC115" s="280" t="str">
        <f ca="1">IF(エラー符号表!FB114=1,BC$1-6&amp;"件目","")</f>
        <v/>
      </c>
      <c r="BD115" s="280" t="str">
        <f ca="1">IF(エラー符号表!FC114=1,BD$1-6&amp;"件目","")</f>
        <v/>
      </c>
      <c r="BE115" s="280" t="str">
        <f ca="1">IF(エラー符号表!FD114=1,BE$1-6&amp;"件目","")</f>
        <v/>
      </c>
      <c r="BF115" s="280" t="str">
        <f ca="1">IF(エラー符号表!FE114=1,BF$1-6&amp;"件目","")</f>
        <v/>
      </c>
      <c r="BG115" s="280" t="str">
        <f ca="1">IF(エラー符号表!FF114=1,BG$1-6&amp;"件目","")</f>
        <v/>
      </c>
      <c r="BH115" s="280" t="str">
        <f ca="1">IF(エラー符号表!FG114=1,BH$1-6&amp;"件目","")</f>
        <v/>
      </c>
      <c r="BI115" s="280" t="str">
        <f ca="1">IF(エラー符号表!FH114=1,BI$1-6&amp;"件目","")</f>
        <v/>
      </c>
      <c r="BJ115" s="280" t="str">
        <f ca="1">IF(エラー符号表!FI114=1,BJ$1-6&amp;"件目","")</f>
        <v/>
      </c>
      <c r="BK115" s="280" t="str">
        <f ca="1">IF(エラー符号表!FJ114=1,BK$1-6&amp;"件目","")</f>
        <v/>
      </c>
      <c r="BL115" s="280" t="str">
        <f ca="1">IF(エラー符号表!FK114=1,BL$1-6&amp;"件目","")</f>
        <v/>
      </c>
      <c r="BM115" s="280" t="str">
        <f ca="1">IF(エラー符号表!FL114=1,BM$1-6&amp;"件目","")</f>
        <v/>
      </c>
      <c r="BN115" s="280" t="str">
        <f ca="1">IF(エラー符号表!FM114=1,BN$1-6&amp;"件目","")</f>
        <v/>
      </c>
      <c r="BO115" s="280" t="str">
        <f ca="1">IF(エラー符号表!FN114=1,BO$1-6&amp;"件目","")</f>
        <v/>
      </c>
      <c r="BP115" s="280" t="str">
        <f ca="1">IF(エラー符号表!FO114=1,BP$1-6&amp;"件目","")</f>
        <v/>
      </c>
      <c r="BQ115" s="280" t="str">
        <f ca="1">IF(エラー符号表!FP114=1,BQ$1-6&amp;"件目","")</f>
        <v/>
      </c>
      <c r="BR115" s="280" t="str">
        <f ca="1">IF(エラー符号表!FQ114=1,BR$1-6&amp;"件目","")</f>
        <v/>
      </c>
      <c r="BS115" s="280" t="str">
        <f ca="1">IF(エラー符号表!FR114=1,BS$1-6&amp;"件目","")</f>
        <v/>
      </c>
      <c r="BT115" s="280" t="str">
        <f ca="1">IF(エラー符号表!FS114=1,BT$1-6&amp;"件目","")</f>
        <v/>
      </c>
      <c r="BU115" s="280" t="str">
        <f ca="1">IF(エラー符号表!FT114=1,BU$1-6&amp;"件目","")</f>
        <v/>
      </c>
      <c r="BV115" s="280" t="str">
        <f ca="1">IF(エラー符号表!FU114=1,BV$1-6&amp;"件目","")</f>
        <v/>
      </c>
      <c r="BW115" s="280" t="str">
        <f ca="1">IF(エラー符号表!FV114=1,BW$1-6&amp;"件目","")</f>
        <v/>
      </c>
      <c r="BX115" s="280" t="str">
        <f ca="1">IF(エラー符号表!FW114=1,BX$1-6&amp;"件目","")</f>
        <v/>
      </c>
      <c r="BY115" s="280" t="str">
        <f ca="1">IF(エラー符号表!FX114=1,BY$1-6&amp;"件目","")</f>
        <v/>
      </c>
      <c r="BZ115" s="280" t="str">
        <f ca="1">IF(エラー符号表!FY114=1,BZ$1-6&amp;"件目","")</f>
        <v/>
      </c>
      <c r="CA115" s="280" t="str">
        <f ca="1">IF(エラー符号表!FZ114=1,CA$1-6&amp;"件目","")</f>
        <v/>
      </c>
      <c r="CB115" s="280" t="str">
        <f ca="1">IF(エラー符号表!GA114=1,CB$1-6&amp;"件目","")</f>
        <v/>
      </c>
      <c r="CC115" s="280" t="str">
        <f ca="1">IF(エラー符号表!GB114=1,CC$1-6&amp;"件目","")</f>
        <v/>
      </c>
      <c r="CD115" s="280" t="str">
        <f ca="1">IF(エラー符号表!GC114=1,CD$1-6&amp;"件目","")</f>
        <v/>
      </c>
      <c r="CE115" s="280" t="str">
        <f ca="1">IF(エラー符号表!GD114=1,CE$1-6&amp;"件目","")</f>
        <v/>
      </c>
      <c r="CF115" s="280" t="str">
        <f ca="1">IF(エラー符号表!GE114=1,CF$1-6&amp;"件目","")</f>
        <v/>
      </c>
      <c r="CG115" s="280" t="str">
        <f ca="1">IF(エラー符号表!GF114=1,CG$1-6&amp;"件目","")</f>
        <v/>
      </c>
      <c r="CH115" s="280" t="str">
        <f ca="1">IF(エラー符号表!GG114=1,CH$1-6&amp;"件目","")</f>
        <v/>
      </c>
      <c r="CI115" s="280" t="str">
        <f ca="1">IF(エラー符号表!GH114=1,CI$1-6&amp;"件目","")</f>
        <v/>
      </c>
      <c r="CJ115" s="280" t="str">
        <f ca="1">IF(エラー符号表!GI114=1,CJ$1-6&amp;"件目","")</f>
        <v/>
      </c>
      <c r="CK115" s="280" t="str">
        <f ca="1">IF(エラー符号表!GJ114=1,CK$1-6&amp;"件目","")</f>
        <v/>
      </c>
      <c r="CL115" s="280" t="str">
        <f ca="1">IF(エラー符号表!GK114=1,CL$1-6&amp;"件目","")</f>
        <v/>
      </c>
      <c r="CM115" s="280" t="str">
        <f ca="1">IF(エラー符号表!GL114=1,CM$1-6&amp;"件目","")</f>
        <v/>
      </c>
      <c r="CN115" s="280" t="str">
        <f ca="1">IF(エラー符号表!GM114=1,CN$1-6&amp;"件目","")</f>
        <v/>
      </c>
      <c r="CO115" s="280" t="str">
        <f ca="1">IF(エラー符号表!GN114=1,CO$1-6&amp;"件目","")</f>
        <v/>
      </c>
      <c r="CP115" s="280" t="str">
        <f ca="1">IF(エラー符号表!GO114=1,CP$1-6&amp;"件目","")</f>
        <v/>
      </c>
      <c r="CQ115" s="280" t="str">
        <f ca="1">IF(エラー符号表!GP114=1,CQ$1-6&amp;"件目","")</f>
        <v/>
      </c>
      <c r="CR115" s="280" t="str">
        <f ca="1">IF(エラー符号表!GQ114=1,CR$1-6&amp;"件目","")</f>
        <v/>
      </c>
      <c r="CS115" s="280" t="str">
        <f ca="1">IF(エラー符号表!GR114=1,CS$1-6&amp;"件目","")</f>
        <v/>
      </c>
      <c r="CT115" s="280" t="str">
        <f ca="1">IF(エラー符号表!GS114=1,CT$1-6&amp;"件目","")</f>
        <v/>
      </c>
      <c r="CU115" s="280" t="str">
        <f ca="1">IF(エラー符号表!GT114=1,CU$1-6&amp;"件目","")</f>
        <v/>
      </c>
      <c r="CV115" s="280" t="str">
        <f ca="1">IF(エラー符号表!GU114=1,CV$1-6&amp;"件目","")</f>
        <v/>
      </c>
      <c r="CW115" s="280" t="str">
        <f ca="1">IF(エラー符号表!GV114=1,CW$1-6&amp;"件目","")</f>
        <v/>
      </c>
      <c r="CX115" s="280" t="str">
        <f ca="1">IF(エラー符号表!GW114=1,CX$1-6&amp;"件目","")</f>
        <v/>
      </c>
      <c r="CY115" s="280" t="str">
        <f ca="1">IF(エラー符号表!GX114=1,CY$1-6&amp;"件目","")</f>
        <v/>
      </c>
      <c r="CZ115" s="280" t="str">
        <f ca="1">IF(エラー符号表!GY114=1,CZ$1-6&amp;"件目","")</f>
        <v/>
      </c>
      <c r="DA115" s="280" t="str">
        <f ca="1">IF(エラー符号表!GZ114=1,DA$1-6&amp;"件目","")</f>
        <v/>
      </c>
      <c r="DB115" s="280" t="str">
        <f ca="1">IF(エラー符号表!HA114=1,DB$1-6&amp;"件目","")</f>
        <v/>
      </c>
      <c r="DC115" s="280" t="str">
        <f ca="1">IF(エラー符号表!HB114=1,DC$1-6&amp;"件目","")</f>
        <v/>
      </c>
      <c r="DD115" s="280" t="str">
        <f ca="1">IF(エラー符号表!HC114=1,DD$1-6&amp;"件目","")</f>
        <v/>
      </c>
      <c r="DE115" s="280" t="str">
        <f ca="1">IF(エラー符号表!HD114=1,DE$1-6&amp;"件目","")</f>
        <v/>
      </c>
      <c r="DF115" s="280" t="str">
        <f ca="1">IF(エラー符号表!HE114=1,DF$1-6&amp;"件目","")</f>
        <v/>
      </c>
      <c r="DG115" s="280" t="str">
        <f ca="1">IF(エラー符号表!HF114=1,DG$1-6&amp;"件目","")</f>
        <v/>
      </c>
      <c r="DH115" s="280" t="str">
        <f ca="1">IF(エラー符号表!HG114=1,DH$1-6&amp;"件目","")</f>
        <v/>
      </c>
      <c r="DI115" s="280" t="str">
        <f ca="1">IF(エラー符号表!HH114=1,DI$1-6&amp;"件目","")</f>
        <v/>
      </c>
      <c r="DJ115" s="280" t="str">
        <f ca="1">IF(エラー符号表!HI114=1,DJ$1-6&amp;"件目","")</f>
        <v/>
      </c>
      <c r="DK115" s="280" t="str">
        <f ca="1">IF(エラー符号表!HJ114=1,DK$1-6&amp;"件目","")</f>
        <v/>
      </c>
      <c r="DL115" s="280" t="str">
        <f ca="1">IF(エラー符号表!HK114=1,DL$1-6&amp;"件目","")</f>
        <v/>
      </c>
      <c r="DM115" s="280" t="str">
        <f ca="1">IF(エラー符号表!HL114=1,DM$1-6&amp;"件目","")</f>
        <v/>
      </c>
    </row>
    <row r="116" spans="1:117" ht="39" x14ac:dyDescent="0.2">
      <c r="A116" s="280">
        <f ca="1">IF(SUM(エラー符号表!DQ115:HL115)&gt;=1,1,0)</f>
        <v>0</v>
      </c>
      <c r="B116" s="80" t="s">
        <v>2574</v>
      </c>
      <c r="D116" s="281" t="str">
        <f ca="1">K116&amp;CHAR(10)&amp;エラー符号表!D115</f>
        <v>の工事で、
調査項目⑭工事種類が空欄になっておりますので、
ご回答をお願いいたします。</v>
      </c>
      <c r="E116" s="80">
        <v>118</v>
      </c>
      <c r="K116" s="80" t="str">
        <f t="shared" ca="1" si="1"/>
        <v>の工事で、</v>
      </c>
      <c r="Q116" s="258"/>
      <c r="R116" s="280" t="str">
        <f ca="1">IF(エラー符号表!DQ115=1,R$1-6&amp;"件目","")</f>
        <v/>
      </c>
      <c r="S116" s="280" t="str">
        <f ca="1">IF(エラー符号表!DR115=1,S$1-6&amp;"件目","")</f>
        <v/>
      </c>
      <c r="T116" s="280" t="str">
        <f ca="1">IF(エラー符号表!DS115=1,T$1-6&amp;"件目","")</f>
        <v/>
      </c>
      <c r="U116" s="280" t="str">
        <f ca="1">IF(エラー符号表!DT115=1,U$1-6&amp;"件目","")</f>
        <v/>
      </c>
      <c r="V116" s="280" t="str">
        <f ca="1">IF(エラー符号表!DU115=1,V$1-6&amp;"件目","")</f>
        <v/>
      </c>
      <c r="W116" s="280" t="str">
        <f ca="1">IF(エラー符号表!DV115=1,W$1-6&amp;"件目","")</f>
        <v/>
      </c>
      <c r="X116" s="280" t="str">
        <f ca="1">IF(エラー符号表!DW115=1,X$1-6&amp;"件目","")</f>
        <v/>
      </c>
      <c r="Y116" s="280" t="str">
        <f ca="1">IF(エラー符号表!DX115=1,Y$1-6&amp;"件目","")</f>
        <v/>
      </c>
      <c r="Z116" s="280" t="str">
        <f ca="1">IF(エラー符号表!DY115=1,Z$1-6&amp;"件目","")</f>
        <v/>
      </c>
      <c r="AA116" s="280" t="str">
        <f ca="1">IF(エラー符号表!DZ115=1,AA$1-6&amp;"件目","")</f>
        <v/>
      </c>
      <c r="AB116" s="280" t="str">
        <f ca="1">IF(エラー符号表!EA115=1,AB$1-6&amp;"件目","")</f>
        <v/>
      </c>
      <c r="AC116" s="280" t="str">
        <f ca="1">IF(エラー符号表!EB115=1,AC$1-6&amp;"件目","")</f>
        <v/>
      </c>
      <c r="AD116" s="280" t="str">
        <f ca="1">IF(エラー符号表!EC115=1,AD$1-6&amp;"件目","")</f>
        <v/>
      </c>
      <c r="AE116" s="280" t="str">
        <f ca="1">IF(エラー符号表!ED115=1,AE$1-6&amp;"件目","")</f>
        <v/>
      </c>
      <c r="AF116" s="280" t="str">
        <f ca="1">IF(エラー符号表!EE115=1,AF$1-6&amp;"件目","")</f>
        <v/>
      </c>
      <c r="AG116" s="280" t="str">
        <f ca="1">IF(エラー符号表!EF115=1,AG$1-6&amp;"件目","")</f>
        <v/>
      </c>
      <c r="AH116" s="280" t="str">
        <f ca="1">IF(エラー符号表!EG115=1,AH$1-6&amp;"件目","")</f>
        <v/>
      </c>
      <c r="AI116" s="280" t="str">
        <f ca="1">IF(エラー符号表!EH115=1,AI$1-6&amp;"件目","")</f>
        <v/>
      </c>
      <c r="AJ116" s="280" t="str">
        <f ca="1">IF(エラー符号表!EI115=1,AJ$1-6&amp;"件目","")</f>
        <v/>
      </c>
      <c r="AK116" s="280" t="str">
        <f ca="1">IF(エラー符号表!EJ115=1,AK$1-6&amp;"件目","")</f>
        <v/>
      </c>
      <c r="AL116" s="280" t="str">
        <f ca="1">IF(エラー符号表!EK115=1,AL$1-6&amp;"件目","")</f>
        <v/>
      </c>
      <c r="AM116" s="280" t="str">
        <f ca="1">IF(エラー符号表!EL115=1,AM$1-6&amp;"件目","")</f>
        <v/>
      </c>
      <c r="AN116" s="280" t="str">
        <f ca="1">IF(エラー符号表!EM115=1,AN$1-6&amp;"件目","")</f>
        <v/>
      </c>
      <c r="AO116" s="280" t="str">
        <f ca="1">IF(エラー符号表!EN115=1,AO$1-6&amp;"件目","")</f>
        <v/>
      </c>
      <c r="AP116" s="280" t="str">
        <f ca="1">IF(エラー符号表!EO115=1,AP$1-6&amp;"件目","")</f>
        <v/>
      </c>
      <c r="AQ116" s="280" t="str">
        <f ca="1">IF(エラー符号表!EP115=1,AQ$1-6&amp;"件目","")</f>
        <v/>
      </c>
      <c r="AR116" s="280" t="str">
        <f ca="1">IF(エラー符号表!EQ115=1,AR$1-6&amp;"件目","")</f>
        <v/>
      </c>
      <c r="AS116" s="280" t="str">
        <f ca="1">IF(エラー符号表!ER115=1,AS$1-6&amp;"件目","")</f>
        <v/>
      </c>
      <c r="AT116" s="280" t="str">
        <f ca="1">IF(エラー符号表!ES115=1,AT$1-6&amp;"件目","")</f>
        <v/>
      </c>
      <c r="AU116" s="280" t="str">
        <f ca="1">IF(エラー符号表!ET115=1,AU$1-6&amp;"件目","")</f>
        <v/>
      </c>
      <c r="AV116" s="280" t="str">
        <f ca="1">IF(エラー符号表!EU115=1,AV$1-6&amp;"件目","")</f>
        <v/>
      </c>
      <c r="AW116" s="280" t="str">
        <f ca="1">IF(エラー符号表!EV115=1,AW$1-6&amp;"件目","")</f>
        <v/>
      </c>
      <c r="AX116" s="280" t="str">
        <f ca="1">IF(エラー符号表!EW115=1,AX$1-6&amp;"件目","")</f>
        <v/>
      </c>
      <c r="AY116" s="280" t="str">
        <f ca="1">IF(エラー符号表!EX115=1,AY$1-6&amp;"件目","")</f>
        <v/>
      </c>
      <c r="AZ116" s="280" t="str">
        <f ca="1">IF(エラー符号表!EY115=1,AZ$1-6&amp;"件目","")</f>
        <v/>
      </c>
      <c r="BA116" s="280" t="str">
        <f ca="1">IF(エラー符号表!EZ115=1,BA$1-6&amp;"件目","")</f>
        <v/>
      </c>
      <c r="BB116" s="280" t="str">
        <f ca="1">IF(エラー符号表!FA115=1,BB$1-6&amp;"件目","")</f>
        <v/>
      </c>
      <c r="BC116" s="280" t="str">
        <f ca="1">IF(エラー符号表!FB115=1,BC$1-6&amp;"件目","")</f>
        <v/>
      </c>
      <c r="BD116" s="280" t="str">
        <f ca="1">IF(エラー符号表!FC115=1,BD$1-6&amp;"件目","")</f>
        <v/>
      </c>
      <c r="BE116" s="280" t="str">
        <f ca="1">IF(エラー符号表!FD115=1,BE$1-6&amp;"件目","")</f>
        <v/>
      </c>
      <c r="BF116" s="280" t="str">
        <f ca="1">IF(エラー符号表!FE115=1,BF$1-6&amp;"件目","")</f>
        <v/>
      </c>
      <c r="BG116" s="280" t="str">
        <f ca="1">IF(エラー符号表!FF115=1,BG$1-6&amp;"件目","")</f>
        <v/>
      </c>
      <c r="BH116" s="280" t="str">
        <f ca="1">IF(エラー符号表!FG115=1,BH$1-6&amp;"件目","")</f>
        <v/>
      </c>
      <c r="BI116" s="280" t="str">
        <f ca="1">IF(エラー符号表!FH115=1,BI$1-6&amp;"件目","")</f>
        <v/>
      </c>
      <c r="BJ116" s="280" t="str">
        <f ca="1">IF(エラー符号表!FI115=1,BJ$1-6&amp;"件目","")</f>
        <v/>
      </c>
      <c r="BK116" s="280" t="str">
        <f ca="1">IF(エラー符号表!FJ115=1,BK$1-6&amp;"件目","")</f>
        <v/>
      </c>
      <c r="BL116" s="280" t="str">
        <f ca="1">IF(エラー符号表!FK115=1,BL$1-6&amp;"件目","")</f>
        <v/>
      </c>
      <c r="BM116" s="280" t="str">
        <f ca="1">IF(エラー符号表!FL115=1,BM$1-6&amp;"件目","")</f>
        <v/>
      </c>
      <c r="BN116" s="280" t="str">
        <f ca="1">IF(エラー符号表!FM115=1,BN$1-6&amp;"件目","")</f>
        <v/>
      </c>
      <c r="BO116" s="280" t="str">
        <f ca="1">IF(エラー符号表!FN115=1,BO$1-6&amp;"件目","")</f>
        <v/>
      </c>
      <c r="BP116" s="280" t="str">
        <f ca="1">IF(エラー符号表!FO115=1,BP$1-6&amp;"件目","")</f>
        <v/>
      </c>
      <c r="BQ116" s="280" t="str">
        <f ca="1">IF(エラー符号表!FP115=1,BQ$1-6&amp;"件目","")</f>
        <v/>
      </c>
      <c r="BR116" s="280" t="str">
        <f ca="1">IF(エラー符号表!FQ115=1,BR$1-6&amp;"件目","")</f>
        <v/>
      </c>
      <c r="BS116" s="280" t="str">
        <f ca="1">IF(エラー符号表!FR115=1,BS$1-6&amp;"件目","")</f>
        <v/>
      </c>
      <c r="BT116" s="280" t="str">
        <f ca="1">IF(エラー符号表!FS115=1,BT$1-6&amp;"件目","")</f>
        <v/>
      </c>
      <c r="BU116" s="280" t="str">
        <f ca="1">IF(エラー符号表!FT115=1,BU$1-6&amp;"件目","")</f>
        <v/>
      </c>
      <c r="BV116" s="280" t="str">
        <f ca="1">IF(エラー符号表!FU115=1,BV$1-6&amp;"件目","")</f>
        <v/>
      </c>
      <c r="BW116" s="280" t="str">
        <f ca="1">IF(エラー符号表!FV115=1,BW$1-6&amp;"件目","")</f>
        <v/>
      </c>
      <c r="BX116" s="280" t="str">
        <f ca="1">IF(エラー符号表!FW115=1,BX$1-6&amp;"件目","")</f>
        <v/>
      </c>
      <c r="BY116" s="280" t="str">
        <f ca="1">IF(エラー符号表!FX115=1,BY$1-6&amp;"件目","")</f>
        <v/>
      </c>
      <c r="BZ116" s="280" t="str">
        <f ca="1">IF(エラー符号表!FY115=1,BZ$1-6&amp;"件目","")</f>
        <v/>
      </c>
      <c r="CA116" s="280" t="str">
        <f ca="1">IF(エラー符号表!FZ115=1,CA$1-6&amp;"件目","")</f>
        <v/>
      </c>
      <c r="CB116" s="280" t="str">
        <f ca="1">IF(エラー符号表!GA115=1,CB$1-6&amp;"件目","")</f>
        <v/>
      </c>
      <c r="CC116" s="280" t="str">
        <f ca="1">IF(エラー符号表!GB115=1,CC$1-6&amp;"件目","")</f>
        <v/>
      </c>
      <c r="CD116" s="280" t="str">
        <f ca="1">IF(エラー符号表!GC115=1,CD$1-6&amp;"件目","")</f>
        <v/>
      </c>
      <c r="CE116" s="280" t="str">
        <f ca="1">IF(エラー符号表!GD115=1,CE$1-6&amp;"件目","")</f>
        <v/>
      </c>
      <c r="CF116" s="280" t="str">
        <f ca="1">IF(エラー符号表!GE115=1,CF$1-6&amp;"件目","")</f>
        <v/>
      </c>
      <c r="CG116" s="280" t="str">
        <f ca="1">IF(エラー符号表!GF115=1,CG$1-6&amp;"件目","")</f>
        <v/>
      </c>
      <c r="CH116" s="280" t="str">
        <f ca="1">IF(エラー符号表!GG115=1,CH$1-6&amp;"件目","")</f>
        <v/>
      </c>
      <c r="CI116" s="280" t="str">
        <f ca="1">IF(エラー符号表!GH115=1,CI$1-6&amp;"件目","")</f>
        <v/>
      </c>
      <c r="CJ116" s="280" t="str">
        <f ca="1">IF(エラー符号表!GI115=1,CJ$1-6&amp;"件目","")</f>
        <v/>
      </c>
      <c r="CK116" s="280" t="str">
        <f ca="1">IF(エラー符号表!GJ115=1,CK$1-6&amp;"件目","")</f>
        <v/>
      </c>
      <c r="CL116" s="280" t="str">
        <f ca="1">IF(エラー符号表!GK115=1,CL$1-6&amp;"件目","")</f>
        <v/>
      </c>
      <c r="CM116" s="280" t="str">
        <f ca="1">IF(エラー符号表!GL115=1,CM$1-6&amp;"件目","")</f>
        <v/>
      </c>
      <c r="CN116" s="280" t="str">
        <f ca="1">IF(エラー符号表!GM115=1,CN$1-6&amp;"件目","")</f>
        <v/>
      </c>
      <c r="CO116" s="280" t="str">
        <f ca="1">IF(エラー符号表!GN115=1,CO$1-6&amp;"件目","")</f>
        <v/>
      </c>
      <c r="CP116" s="280" t="str">
        <f ca="1">IF(エラー符号表!GO115=1,CP$1-6&amp;"件目","")</f>
        <v/>
      </c>
      <c r="CQ116" s="280" t="str">
        <f ca="1">IF(エラー符号表!GP115=1,CQ$1-6&amp;"件目","")</f>
        <v/>
      </c>
      <c r="CR116" s="280" t="str">
        <f ca="1">IF(エラー符号表!GQ115=1,CR$1-6&amp;"件目","")</f>
        <v/>
      </c>
      <c r="CS116" s="280" t="str">
        <f ca="1">IF(エラー符号表!GR115=1,CS$1-6&amp;"件目","")</f>
        <v/>
      </c>
      <c r="CT116" s="280" t="str">
        <f ca="1">IF(エラー符号表!GS115=1,CT$1-6&amp;"件目","")</f>
        <v/>
      </c>
      <c r="CU116" s="280" t="str">
        <f ca="1">IF(エラー符号表!GT115=1,CU$1-6&amp;"件目","")</f>
        <v/>
      </c>
      <c r="CV116" s="280" t="str">
        <f ca="1">IF(エラー符号表!GU115=1,CV$1-6&amp;"件目","")</f>
        <v/>
      </c>
      <c r="CW116" s="280" t="str">
        <f ca="1">IF(エラー符号表!GV115=1,CW$1-6&amp;"件目","")</f>
        <v/>
      </c>
      <c r="CX116" s="280" t="str">
        <f ca="1">IF(エラー符号表!GW115=1,CX$1-6&amp;"件目","")</f>
        <v/>
      </c>
      <c r="CY116" s="280" t="str">
        <f ca="1">IF(エラー符号表!GX115=1,CY$1-6&amp;"件目","")</f>
        <v/>
      </c>
      <c r="CZ116" s="280" t="str">
        <f ca="1">IF(エラー符号表!GY115=1,CZ$1-6&amp;"件目","")</f>
        <v/>
      </c>
      <c r="DA116" s="280" t="str">
        <f ca="1">IF(エラー符号表!GZ115=1,DA$1-6&amp;"件目","")</f>
        <v/>
      </c>
      <c r="DB116" s="280" t="str">
        <f ca="1">IF(エラー符号表!HA115=1,DB$1-6&amp;"件目","")</f>
        <v/>
      </c>
      <c r="DC116" s="280" t="str">
        <f ca="1">IF(エラー符号表!HB115=1,DC$1-6&amp;"件目","")</f>
        <v/>
      </c>
      <c r="DD116" s="280" t="str">
        <f ca="1">IF(エラー符号表!HC115=1,DD$1-6&amp;"件目","")</f>
        <v/>
      </c>
      <c r="DE116" s="280" t="str">
        <f ca="1">IF(エラー符号表!HD115=1,DE$1-6&amp;"件目","")</f>
        <v/>
      </c>
      <c r="DF116" s="280" t="str">
        <f ca="1">IF(エラー符号表!HE115=1,DF$1-6&amp;"件目","")</f>
        <v/>
      </c>
      <c r="DG116" s="280" t="str">
        <f ca="1">IF(エラー符号表!HF115=1,DG$1-6&amp;"件目","")</f>
        <v/>
      </c>
      <c r="DH116" s="280" t="str">
        <f ca="1">IF(エラー符号表!HG115=1,DH$1-6&amp;"件目","")</f>
        <v/>
      </c>
      <c r="DI116" s="280" t="str">
        <f ca="1">IF(エラー符号表!HH115=1,DI$1-6&amp;"件目","")</f>
        <v/>
      </c>
      <c r="DJ116" s="280" t="str">
        <f ca="1">IF(エラー符号表!HI115=1,DJ$1-6&amp;"件目","")</f>
        <v/>
      </c>
      <c r="DK116" s="280" t="str">
        <f ca="1">IF(エラー符号表!HJ115=1,DK$1-6&amp;"件目","")</f>
        <v/>
      </c>
      <c r="DL116" s="280" t="str">
        <f ca="1">IF(エラー符号表!HK115=1,DL$1-6&amp;"件目","")</f>
        <v/>
      </c>
      <c r="DM116" s="280" t="str">
        <f ca="1">IF(エラー符号表!HL115=1,DM$1-6&amp;"件目","")</f>
        <v/>
      </c>
    </row>
    <row r="117" spans="1:117" ht="39" x14ac:dyDescent="0.2">
      <c r="A117" s="280">
        <f ca="1">IF(SUM(エラー符号表!DQ116:HL116)&gt;=1,1,0)</f>
        <v>0</v>
      </c>
      <c r="B117" s="80" t="s">
        <v>2574</v>
      </c>
      <c r="D117" s="281" t="str">
        <f ca="1">K117&amp;CHAR(10)&amp;エラー符号表!D116</f>
        <v>の工事で、
調査項目⑭工事種類が選択肢以外でご回答されておりますので、
選択肢からご回答をお願いいたします。</v>
      </c>
      <c r="E117" s="80">
        <v>119</v>
      </c>
      <c r="K117" s="80" t="str">
        <f t="shared" ca="1" si="1"/>
        <v>の工事で、</v>
      </c>
      <c r="Q117" s="258"/>
      <c r="R117" s="280" t="str">
        <f ca="1">IF(エラー符号表!DQ116=1,R$1-6&amp;"件目","")</f>
        <v/>
      </c>
      <c r="S117" s="280" t="str">
        <f ca="1">IF(エラー符号表!DR116=1,S$1-6&amp;"件目","")</f>
        <v/>
      </c>
      <c r="T117" s="280" t="str">
        <f ca="1">IF(エラー符号表!DS116=1,T$1-6&amp;"件目","")</f>
        <v/>
      </c>
      <c r="U117" s="280" t="str">
        <f ca="1">IF(エラー符号表!DT116=1,U$1-6&amp;"件目","")</f>
        <v/>
      </c>
      <c r="V117" s="280" t="str">
        <f ca="1">IF(エラー符号表!DU116=1,V$1-6&amp;"件目","")</f>
        <v/>
      </c>
      <c r="W117" s="280" t="str">
        <f ca="1">IF(エラー符号表!DV116=1,W$1-6&amp;"件目","")</f>
        <v/>
      </c>
      <c r="X117" s="280" t="str">
        <f ca="1">IF(エラー符号表!DW116=1,X$1-6&amp;"件目","")</f>
        <v/>
      </c>
      <c r="Y117" s="280" t="str">
        <f ca="1">IF(エラー符号表!DX116=1,Y$1-6&amp;"件目","")</f>
        <v/>
      </c>
      <c r="Z117" s="280" t="str">
        <f ca="1">IF(エラー符号表!DY116=1,Z$1-6&amp;"件目","")</f>
        <v/>
      </c>
      <c r="AA117" s="280" t="str">
        <f ca="1">IF(エラー符号表!DZ116=1,AA$1-6&amp;"件目","")</f>
        <v/>
      </c>
      <c r="AB117" s="280" t="str">
        <f ca="1">IF(エラー符号表!EA116=1,AB$1-6&amp;"件目","")</f>
        <v/>
      </c>
      <c r="AC117" s="280" t="str">
        <f ca="1">IF(エラー符号表!EB116=1,AC$1-6&amp;"件目","")</f>
        <v/>
      </c>
      <c r="AD117" s="280" t="str">
        <f ca="1">IF(エラー符号表!EC116=1,AD$1-6&amp;"件目","")</f>
        <v/>
      </c>
      <c r="AE117" s="280" t="str">
        <f ca="1">IF(エラー符号表!ED116=1,AE$1-6&amp;"件目","")</f>
        <v/>
      </c>
      <c r="AF117" s="280" t="str">
        <f ca="1">IF(エラー符号表!EE116=1,AF$1-6&amp;"件目","")</f>
        <v/>
      </c>
      <c r="AG117" s="280" t="str">
        <f ca="1">IF(エラー符号表!EF116=1,AG$1-6&amp;"件目","")</f>
        <v/>
      </c>
      <c r="AH117" s="280" t="str">
        <f ca="1">IF(エラー符号表!EG116=1,AH$1-6&amp;"件目","")</f>
        <v/>
      </c>
      <c r="AI117" s="280" t="str">
        <f ca="1">IF(エラー符号表!EH116=1,AI$1-6&amp;"件目","")</f>
        <v/>
      </c>
      <c r="AJ117" s="280" t="str">
        <f ca="1">IF(エラー符号表!EI116=1,AJ$1-6&amp;"件目","")</f>
        <v/>
      </c>
      <c r="AK117" s="280" t="str">
        <f ca="1">IF(エラー符号表!EJ116=1,AK$1-6&amp;"件目","")</f>
        <v/>
      </c>
      <c r="AL117" s="280" t="str">
        <f ca="1">IF(エラー符号表!EK116=1,AL$1-6&amp;"件目","")</f>
        <v/>
      </c>
      <c r="AM117" s="280" t="str">
        <f ca="1">IF(エラー符号表!EL116=1,AM$1-6&amp;"件目","")</f>
        <v/>
      </c>
      <c r="AN117" s="280" t="str">
        <f ca="1">IF(エラー符号表!EM116=1,AN$1-6&amp;"件目","")</f>
        <v/>
      </c>
      <c r="AO117" s="280" t="str">
        <f ca="1">IF(エラー符号表!EN116=1,AO$1-6&amp;"件目","")</f>
        <v/>
      </c>
      <c r="AP117" s="280" t="str">
        <f ca="1">IF(エラー符号表!EO116=1,AP$1-6&amp;"件目","")</f>
        <v/>
      </c>
      <c r="AQ117" s="280" t="str">
        <f ca="1">IF(エラー符号表!EP116=1,AQ$1-6&amp;"件目","")</f>
        <v/>
      </c>
      <c r="AR117" s="280" t="str">
        <f ca="1">IF(エラー符号表!EQ116=1,AR$1-6&amp;"件目","")</f>
        <v/>
      </c>
      <c r="AS117" s="280" t="str">
        <f ca="1">IF(エラー符号表!ER116=1,AS$1-6&amp;"件目","")</f>
        <v/>
      </c>
      <c r="AT117" s="280" t="str">
        <f ca="1">IF(エラー符号表!ES116=1,AT$1-6&amp;"件目","")</f>
        <v/>
      </c>
      <c r="AU117" s="280" t="str">
        <f ca="1">IF(エラー符号表!ET116=1,AU$1-6&amp;"件目","")</f>
        <v/>
      </c>
      <c r="AV117" s="280" t="str">
        <f ca="1">IF(エラー符号表!EU116=1,AV$1-6&amp;"件目","")</f>
        <v/>
      </c>
      <c r="AW117" s="280" t="str">
        <f ca="1">IF(エラー符号表!EV116=1,AW$1-6&amp;"件目","")</f>
        <v/>
      </c>
      <c r="AX117" s="280" t="str">
        <f ca="1">IF(エラー符号表!EW116=1,AX$1-6&amp;"件目","")</f>
        <v/>
      </c>
      <c r="AY117" s="280" t="str">
        <f ca="1">IF(エラー符号表!EX116=1,AY$1-6&amp;"件目","")</f>
        <v/>
      </c>
      <c r="AZ117" s="280" t="str">
        <f ca="1">IF(エラー符号表!EY116=1,AZ$1-6&amp;"件目","")</f>
        <v/>
      </c>
      <c r="BA117" s="280" t="str">
        <f ca="1">IF(エラー符号表!EZ116=1,BA$1-6&amp;"件目","")</f>
        <v/>
      </c>
      <c r="BB117" s="280" t="str">
        <f ca="1">IF(エラー符号表!FA116=1,BB$1-6&amp;"件目","")</f>
        <v/>
      </c>
      <c r="BC117" s="280" t="str">
        <f ca="1">IF(エラー符号表!FB116=1,BC$1-6&amp;"件目","")</f>
        <v/>
      </c>
      <c r="BD117" s="280" t="str">
        <f ca="1">IF(エラー符号表!FC116=1,BD$1-6&amp;"件目","")</f>
        <v/>
      </c>
      <c r="BE117" s="280" t="str">
        <f ca="1">IF(エラー符号表!FD116=1,BE$1-6&amp;"件目","")</f>
        <v/>
      </c>
      <c r="BF117" s="280" t="str">
        <f ca="1">IF(エラー符号表!FE116=1,BF$1-6&amp;"件目","")</f>
        <v/>
      </c>
      <c r="BG117" s="280" t="str">
        <f ca="1">IF(エラー符号表!FF116=1,BG$1-6&amp;"件目","")</f>
        <v/>
      </c>
      <c r="BH117" s="280" t="str">
        <f ca="1">IF(エラー符号表!FG116=1,BH$1-6&amp;"件目","")</f>
        <v/>
      </c>
      <c r="BI117" s="280" t="str">
        <f ca="1">IF(エラー符号表!FH116=1,BI$1-6&amp;"件目","")</f>
        <v/>
      </c>
      <c r="BJ117" s="280" t="str">
        <f ca="1">IF(エラー符号表!FI116=1,BJ$1-6&amp;"件目","")</f>
        <v/>
      </c>
      <c r="BK117" s="280" t="str">
        <f ca="1">IF(エラー符号表!FJ116=1,BK$1-6&amp;"件目","")</f>
        <v/>
      </c>
      <c r="BL117" s="280" t="str">
        <f ca="1">IF(エラー符号表!FK116=1,BL$1-6&amp;"件目","")</f>
        <v/>
      </c>
      <c r="BM117" s="280" t="str">
        <f ca="1">IF(エラー符号表!FL116=1,BM$1-6&amp;"件目","")</f>
        <v/>
      </c>
      <c r="BN117" s="280" t="str">
        <f ca="1">IF(エラー符号表!FM116=1,BN$1-6&amp;"件目","")</f>
        <v/>
      </c>
      <c r="BO117" s="280" t="str">
        <f ca="1">IF(エラー符号表!FN116=1,BO$1-6&amp;"件目","")</f>
        <v/>
      </c>
      <c r="BP117" s="280" t="str">
        <f ca="1">IF(エラー符号表!FO116=1,BP$1-6&amp;"件目","")</f>
        <v/>
      </c>
      <c r="BQ117" s="280" t="str">
        <f ca="1">IF(エラー符号表!FP116=1,BQ$1-6&amp;"件目","")</f>
        <v/>
      </c>
      <c r="BR117" s="280" t="str">
        <f ca="1">IF(エラー符号表!FQ116=1,BR$1-6&amp;"件目","")</f>
        <v/>
      </c>
      <c r="BS117" s="280" t="str">
        <f ca="1">IF(エラー符号表!FR116=1,BS$1-6&amp;"件目","")</f>
        <v/>
      </c>
      <c r="BT117" s="280" t="str">
        <f ca="1">IF(エラー符号表!FS116=1,BT$1-6&amp;"件目","")</f>
        <v/>
      </c>
      <c r="BU117" s="280" t="str">
        <f ca="1">IF(エラー符号表!FT116=1,BU$1-6&amp;"件目","")</f>
        <v/>
      </c>
      <c r="BV117" s="280" t="str">
        <f ca="1">IF(エラー符号表!FU116=1,BV$1-6&amp;"件目","")</f>
        <v/>
      </c>
      <c r="BW117" s="280" t="str">
        <f ca="1">IF(エラー符号表!FV116=1,BW$1-6&amp;"件目","")</f>
        <v/>
      </c>
      <c r="BX117" s="280" t="str">
        <f ca="1">IF(エラー符号表!FW116=1,BX$1-6&amp;"件目","")</f>
        <v/>
      </c>
      <c r="BY117" s="280" t="str">
        <f ca="1">IF(エラー符号表!FX116=1,BY$1-6&amp;"件目","")</f>
        <v/>
      </c>
      <c r="BZ117" s="280" t="str">
        <f ca="1">IF(エラー符号表!FY116=1,BZ$1-6&amp;"件目","")</f>
        <v/>
      </c>
      <c r="CA117" s="280" t="str">
        <f ca="1">IF(エラー符号表!FZ116=1,CA$1-6&amp;"件目","")</f>
        <v/>
      </c>
      <c r="CB117" s="280" t="str">
        <f ca="1">IF(エラー符号表!GA116=1,CB$1-6&amp;"件目","")</f>
        <v/>
      </c>
      <c r="CC117" s="280" t="str">
        <f ca="1">IF(エラー符号表!GB116=1,CC$1-6&amp;"件目","")</f>
        <v/>
      </c>
      <c r="CD117" s="280" t="str">
        <f ca="1">IF(エラー符号表!GC116=1,CD$1-6&amp;"件目","")</f>
        <v/>
      </c>
      <c r="CE117" s="280" t="str">
        <f ca="1">IF(エラー符号表!GD116=1,CE$1-6&amp;"件目","")</f>
        <v/>
      </c>
      <c r="CF117" s="280" t="str">
        <f ca="1">IF(エラー符号表!GE116=1,CF$1-6&amp;"件目","")</f>
        <v/>
      </c>
      <c r="CG117" s="280" t="str">
        <f ca="1">IF(エラー符号表!GF116=1,CG$1-6&amp;"件目","")</f>
        <v/>
      </c>
      <c r="CH117" s="280" t="str">
        <f ca="1">IF(エラー符号表!GG116=1,CH$1-6&amp;"件目","")</f>
        <v/>
      </c>
      <c r="CI117" s="280" t="str">
        <f ca="1">IF(エラー符号表!GH116=1,CI$1-6&amp;"件目","")</f>
        <v/>
      </c>
      <c r="CJ117" s="280" t="str">
        <f ca="1">IF(エラー符号表!GI116=1,CJ$1-6&amp;"件目","")</f>
        <v/>
      </c>
      <c r="CK117" s="280" t="str">
        <f ca="1">IF(エラー符号表!GJ116=1,CK$1-6&amp;"件目","")</f>
        <v/>
      </c>
      <c r="CL117" s="280" t="str">
        <f ca="1">IF(エラー符号表!GK116=1,CL$1-6&amp;"件目","")</f>
        <v/>
      </c>
      <c r="CM117" s="280" t="str">
        <f ca="1">IF(エラー符号表!GL116=1,CM$1-6&amp;"件目","")</f>
        <v/>
      </c>
      <c r="CN117" s="280" t="str">
        <f ca="1">IF(エラー符号表!GM116=1,CN$1-6&amp;"件目","")</f>
        <v/>
      </c>
      <c r="CO117" s="280" t="str">
        <f ca="1">IF(エラー符号表!GN116=1,CO$1-6&amp;"件目","")</f>
        <v/>
      </c>
      <c r="CP117" s="280" t="str">
        <f ca="1">IF(エラー符号表!GO116=1,CP$1-6&amp;"件目","")</f>
        <v/>
      </c>
      <c r="CQ117" s="280" t="str">
        <f ca="1">IF(エラー符号表!GP116=1,CQ$1-6&amp;"件目","")</f>
        <v/>
      </c>
      <c r="CR117" s="280" t="str">
        <f ca="1">IF(エラー符号表!GQ116=1,CR$1-6&amp;"件目","")</f>
        <v/>
      </c>
      <c r="CS117" s="280" t="str">
        <f ca="1">IF(エラー符号表!GR116=1,CS$1-6&amp;"件目","")</f>
        <v/>
      </c>
      <c r="CT117" s="280" t="str">
        <f ca="1">IF(エラー符号表!GS116=1,CT$1-6&amp;"件目","")</f>
        <v/>
      </c>
      <c r="CU117" s="280" t="str">
        <f ca="1">IF(エラー符号表!GT116=1,CU$1-6&amp;"件目","")</f>
        <v/>
      </c>
      <c r="CV117" s="280" t="str">
        <f ca="1">IF(エラー符号表!GU116=1,CV$1-6&amp;"件目","")</f>
        <v/>
      </c>
      <c r="CW117" s="280" t="str">
        <f ca="1">IF(エラー符号表!GV116=1,CW$1-6&amp;"件目","")</f>
        <v/>
      </c>
      <c r="CX117" s="280" t="str">
        <f ca="1">IF(エラー符号表!GW116=1,CX$1-6&amp;"件目","")</f>
        <v/>
      </c>
      <c r="CY117" s="280" t="str">
        <f ca="1">IF(エラー符号表!GX116=1,CY$1-6&amp;"件目","")</f>
        <v/>
      </c>
      <c r="CZ117" s="280" t="str">
        <f ca="1">IF(エラー符号表!GY116=1,CZ$1-6&amp;"件目","")</f>
        <v/>
      </c>
      <c r="DA117" s="280" t="str">
        <f ca="1">IF(エラー符号表!GZ116=1,DA$1-6&amp;"件目","")</f>
        <v/>
      </c>
      <c r="DB117" s="280" t="str">
        <f ca="1">IF(エラー符号表!HA116=1,DB$1-6&amp;"件目","")</f>
        <v/>
      </c>
      <c r="DC117" s="280" t="str">
        <f ca="1">IF(エラー符号表!HB116=1,DC$1-6&amp;"件目","")</f>
        <v/>
      </c>
      <c r="DD117" s="280" t="str">
        <f ca="1">IF(エラー符号表!HC116=1,DD$1-6&amp;"件目","")</f>
        <v/>
      </c>
      <c r="DE117" s="280" t="str">
        <f ca="1">IF(エラー符号表!HD116=1,DE$1-6&amp;"件目","")</f>
        <v/>
      </c>
      <c r="DF117" s="280" t="str">
        <f ca="1">IF(エラー符号表!HE116=1,DF$1-6&amp;"件目","")</f>
        <v/>
      </c>
      <c r="DG117" s="280" t="str">
        <f ca="1">IF(エラー符号表!HF116=1,DG$1-6&amp;"件目","")</f>
        <v/>
      </c>
      <c r="DH117" s="280" t="str">
        <f ca="1">IF(エラー符号表!HG116=1,DH$1-6&amp;"件目","")</f>
        <v/>
      </c>
      <c r="DI117" s="280" t="str">
        <f ca="1">IF(エラー符号表!HH116=1,DI$1-6&amp;"件目","")</f>
        <v/>
      </c>
      <c r="DJ117" s="280" t="str">
        <f ca="1">IF(エラー符号表!HI116=1,DJ$1-6&amp;"件目","")</f>
        <v/>
      </c>
      <c r="DK117" s="280" t="str">
        <f ca="1">IF(エラー符号表!HJ116=1,DK$1-6&amp;"件目","")</f>
        <v/>
      </c>
      <c r="DL117" s="280" t="str">
        <f ca="1">IF(エラー符号表!HK116=1,DL$1-6&amp;"件目","")</f>
        <v/>
      </c>
      <c r="DM117" s="280" t="str">
        <f ca="1">IF(エラー符号表!HL116=1,DM$1-6&amp;"件目","")</f>
        <v/>
      </c>
    </row>
    <row r="118" spans="1:117" ht="39" x14ac:dyDescent="0.2">
      <c r="A118" s="280">
        <f ca="1">IF(SUM(エラー符号表!DQ117:HL117)&gt;=1,1,0)</f>
        <v>0</v>
      </c>
      <c r="B118" s="80" t="s">
        <v>2574</v>
      </c>
      <c r="D118" s="281" t="str">
        <f ca="1">K118&amp;CHAR(10)&amp;エラー符号表!D117</f>
        <v>の工事で、
調査項目⑭工事種類が増築工事となっておりますので、
調査項目⑭－２建築工事届の有無についてご回答をお願いいたします。</v>
      </c>
      <c r="E118" s="80">
        <v>121</v>
      </c>
      <c r="K118" s="80" t="str">
        <f t="shared" ca="1" si="1"/>
        <v>の工事で、</v>
      </c>
      <c r="Q118" s="258"/>
      <c r="R118" s="280" t="str">
        <f ca="1">IF(エラー符号表!DQ117=1,R$1-6&amp;"件目","")</f>
        <v/>
      </c>
      <c r="S118" s="280" t="str">
        <f ca="1">IF(エラー符号表!DR117=1,S$1-6&amp;"件目","")</f>
        <v/>
      </c>
      <c r="T118" s="280" t="str">
        <f ca="1">IF(エラー符号表!DS117=1,T$1-6&amp;"件目","")</f>
        <v/>
      </c>
      <c r="U118" s="280" t="str">
        <f ca="1">IF(エラー符号表!DT117=1,U$1-6&amp;"件目","")</f>
        <v/>
      </c>
      <c r="V118" s="280" t="str">
        <f ca="1">IF(エラー符号表!DU117=1,V$1-6&amp;"件目","")</f>
        <v/>
      </c>
      <c r="W118" s="280" t="str">
        <f ca="1">IF(エラー符号表!DV117=1,W$1-6&amp;"件目","")</f>
        <v/>
      </c>
      <c r="X118" s="280" t="str">
        <f ca="1">IF(エラー符号表!DW117=1,X$1-6&amp;"件目","")</f>
        <v/>
      </c>
      <c r="Y118" s="280" t="str">
        <f ca="1">IF(エラー符号表!DX117=1,Y$1-6&amp;"件目","")</f>
        <v/>
      </c>
      <c r="Z118" s="280" t="str">
        <f ca="1">IF(エラー符号表!DY117=1,Z$1-6&amp;"件目","")</f>
        <v/>
      </c>
      <c r="AA118" s="280" t="str">
        <f ca="1">IF(エラー符号表!DZ117=1,AA$1-6&amp;"件目","")</f>
        <v/>
      </c>
      <c r="AB118" s="280" t="str">
        <f ca="1">IF(エラー符号表!EA117=1,AB$1-6&amp;"件目","")</f>
        <v/>
      </c>
      <c r="AC118" s="280" t="str">
        <f ca="1">IF(エラー符号表!EB117=1,AC$1-6&amp;"件目","")</f>
        <v/>
      </c>
      <c r="AD118" s="280" t="str">
        <f ca="1">IF(エラー符号表!EC117=1,AD$1-6&amp;"件目","")</f>
        <v/>
      </c>
      <c r="AE118" s="280" t="str">
        <f ca="1">IF(エラー符号表!ED117=1,AE$1-6&amp;"件目","")</f>
        <v/>
      </c>
      <c r="AF118" s="280" t="str">
        <f ca="1">IF(エラー符号表!EE117=1,AF$1-6&amp;"件目","")</f>
        <v/>
      </c>
      <c r="AG118" s="280" t="str">
        <f ca="1">IF(エラー符号表!EF117=1,AG$1-6&amp;"件目","")</f>
        <v/>
      </c>
      <c r="AH118" s="280" t="str">
        <f ca="1">IF(エラー符号表!EG117=1,AH$1-6&amp;"件目","")</f>
        <v/>
      </c>
      <c r="AI118" s="280" t="str">
        <f ca="1">IF(エラー符号表!EH117=1,AI$1-6&amp;"件目","")</f>
        <v/>
      </c>
      <c r="AJ118" s="280" t="str">
        <f ca="1">IF(エラー符号表!EI117=1,AJ$1-6&amp;"件目","")</f>
        <v/>
      </c>
      <c r="AK118" s="280" t="str">
        <f ca="1">IF(エラー符号表!EJ117=1,AK$1-6&amp;"件目","")</f>
        <v/>
      </c>
      <c r="AL118" s="280" t="str">
        <f ca="1">IF(エラー符号表!EK117=1,AL$1-6&amp;"件目","")</f>
        <v/>
      </c>
      <c r="AM118" s="280" t="str">
        <f ca="1">IF(エラー符号表!EL117=1,AM$1-6&amp;"件目","")</f>
        <v/>
      </c>
      <c r="AN118" s="280" t="str">
        <f ca="1">IF(エラー符号表!EM117=1,AN$1-6&amp;"件目","")</f>
        <v/>
      </c>
      <c r="AO118" s="280" t="str">
        <f ca="1">IF(エラー符号表!EN117=1,AO$1-6&amp;"件目","")</f>
        <v/>
      </c>
      <c r="AP118" s="280" t="str">
        <f ca="1">IF(エラー符号表!EO117=1,AP$1-6&amp;"件目","")</f>
        <v/>
      </c>
      <c r="AQ118" s="280" t="str">
        <f ca="1">IF(エラー符号表!EP117=1,AQ$1-6&amp;"件目","")</f>
        <v/>
      </c>
      <c r="AR118" s="280" t="str">
        <f ca="1">IF(エラー符号表!EQ117=1,AR$1-6&amp;"件目","")</f>
        <v/>
      </c>
      <c r="AS118" s="280" t="str">
        <f ca="1">IF(エラー符号表!ER117=1,AS$1-6&amp;"件目","")</f>
        <v/>
      </c>
      <c r="AT118" s="280" t="str">
        <f ca="1">IF(エラー符号表!ES117=1,AT$1-6&amp;"件目","")</f>
        <v/>
      </c>
      <c r="AU118" s="280" t="str">
        <f ca="1">IF(エラー符号表!ET117=1,AU$1-6&amp;"件目","")</f>
        <v/>
      </c>
      <c r="AV118" s="280" t="str">
        <f ca="1">IF(エラー符号表!EU117=1,AV$1-6&amp;"件目","")</f>
        <v/>
      </c>
      <c r="AW118" s="280" t="str">
        <f ca="1">IF(エラー符号表!EV117=1,AW$1-6&amp;"件目","")</f>
        <v/>
      </c>
      <c r="AX118" s="280" t="str">
        <f ca="1">IF(エラー符号表!EW117=1,AX$1-6&amp;"件目","")</f>
        <v/>
      </c>
      <c r="AY118" s="280" t="str">
        <f ca="1">IF(エラー符号表!EX117=1,AY$1-6&amp;"件目","")</f>
        <v/>
      </c>
      <c r="AZ118" s="280" t="str">
        <f ca="1">IF(エラー符号表!EY117=1,AZ$1-6&amp;"件目","")</f>
        <v/>
      </c>
      <c r="BA118" s="280" t="str">
        <f ca="1">IF(エラー符号表!EZ117=1,BA$1-6&amp;"件目","")</f>
        <v/>
      </c>
      <c r="BB118" s="280" t="str">
        <f ca="1">IF(エラー符号表!FA117=1,BB$1-6&amp;"件目","")</f>
        <v/>
      </c>
      <c r="BC118" s="280" t="str">
        <f ca="1">IF(エラー符号表!FB117=1,BC$1-6&amp;"件目","")</f>
        <v/>
      </c>
      <c r="BD118" s="280" t="str">
        <f ca="1">IF(エラー符号表!FC117=1,BD$1-6&amp;"件目","")</f>
        <v/>
      </c>
      <c r="BE118" s="280" t="str">
        <f ca="1">IF(エラー符号表!FD117=1,BE$1-6&amp;"件目","")</f>
        <v/>
      </c>
      <c r="BF118" s="280" t="str">
        <f ca="1">IF(エラー符号表!FE117=1,BF$1-6&amp;"件目","")</f>
        <v/>
      </c>
      <c r="BG118" s="280" t="str">
        <f ca="1">IF(エラー符号表!FF117=1,BG$1-6&amp;"件目","")</f>
        <v/>
      </c>
      <c r="BH118" s="280" t="str">
        <f ca="1">IF(エラー符号表!FG117=1,BH$1-6&amp;"件目","")</f>
        <v/>
      </c>
      <c r="BI118" s="280" t="str">
        <f ca="1">IF(エラー符号表!FH117=1,BI$1-6&amp;"件目","")</f>
        <v/>
      </c>
      <c r="BJ118" s="280" t="str">
        <f ca="1">IF(エラー符号表!FI117=1,BJ$1-6&amp;"件目","")</f>
        <v/>
      </c>
      <c r="BK118" s="280" t="str">
        <f ca="1">IF(エラー符号表!FJ117=1,BK$1-6&amp;"件目","")</f>
        <v/>
      </c>
      <c r="BL118" s="280" t="str">
        <f ca="1">IF(エラー符号表!FK117=1,BL$1-6&amp;"件目","")</f>
        <v/>
      </c>
      <c r="BM118" s="280" t="str">
        <f ca="1">IF(エラー符号表!FL117=1,BM$1-6&amp;"件目","")</f>
        <v/>
      </c>
      <c r="BN118" s="280" t="str">
        <f ca="1">IF(エラー符号表!FM117=1,BN$1-6&amp;"件目","")</f>
        <v/>
      </c>
      <c r="BO118" s="280" t="str">
        <f ca="1">IF(エラー符号表!FN117=1,BO$1-6&amp;"件目","")</f>
        <v/>
      </c>
      <c r="BP118" s="280" t="str">
        <f ca="1">IF(エラー符号表!FO117=1,BP$1-6&amp;"件目","")</f>
        <v/>
      </c>
      <c r="BQ118" s="280" t="str">
        <f ca="1">IF(エラー符号表!FP117=1,BQ$1-6&amp;"件目","")</f>
        <v/>
      </c>
      <c r="BR118" s="280" t="str">
        <f ca="1">IF(エラー符号表!FQ117=1,BR$1-6&amp;"件目","")</f>
        <v/>
      </c>
      <c r="BS118" s="280" t="str">
        <f ca="1">IF(エラー符号表!FR117=1,BS$1-6&amp;"件目","")</f>
        <v/>
      </c>
      <c r="BT118" s="280" t="str">
        <f ca="1">IF(エラー符号表!FS117=1,BT$1-6&amp;"件目","")</f>
        <v/>
      </c>
      <c r="BU118" s="280" t="str">
        <f ca="1">IF(エラー符号表!FT117=1,BU$1-6&amp;"件目","")</f>
        <v/>
      </c>
      <c r="BV118" s="280" t="str">
        <f ca="1">IF(エラー符号表!FU117=1,BV$1-6&amp;"件目","")</f>
        <v/>
      </c>
      <c r="BW118" s="280" t="str">
        <f ca="1">IF(エラー符号表!FV117=1,BW$1-6&amp;"件目","")</f>
        <v/>
      </c>
      <c r="BX118" s="280" t="str">
        <f ca="1">IF(エラー符号表!FW117=1,BX$1-6&amp;"件目","")</f>
        <v/>
      </c>
      <c r="BY118" s="280" t="str">
        <f ca="1">IF(エラー符号表!FX117=1,BY$1-6&amp;"件目","")</f>
        <v/>
      </c>
      <c r="BZ118" s="280" t="str">
        <f ca="1">IF(エラー符号表!FY117=1,BZ$1-6&amp;"件目","")</f>
        <v/>
      </c>
      <c r="CA118" s="280" t="str">
        <f ca="1">IF(エラー符号表!FZ117=1,CA$1-6&amp;"件目","")</f>
        <v/>
      </c>
      <c r="CB118" s="280" t="str">
        <f ca="1">IF(エラー符号表!GA117=1,CB$1-6&amp;"件目","")</f>
        <v/>
      </c>
      <c r="CC118" s="280" t="str">
        <f ca="1">IF(エラー符号表!GB117=1,CC$1-6&amp;"件目","")</f>
        <v/>
      </c>
      <c r="CD118" s="280" t="str">
        <f ca="1">IF(エラー符号表!GC117=1,CD$1-6&amp;"件目","")</f>
        <v/>
      </c>
      <c r="CE118" s="280" t="str">
        <f ca="1">IF(エラー符号表!GD117=1,CE$1-6&amp;"件目","")</f>
        <v/>
      </c>
      <c r="CF118" s="280" t="str">
        <f ca="1">IF(エラー符号表!GE117=1,CF$1-6&amp;"件目","")</f>
        <v/>
      </c>
      <c r="CG118" s="280" t="str">
        <f ca="1">IF(エラー符号表!GF117=1,CG$1-6&amp;"件目","")</f>
        <v/>
      </c>
      <c r="CH118" s="280" t="str">
        <f ca="1">IF(エラー符号表!GG117=1,CH$1-6&amp;"件目","")</f>
        <v/>
      </c>
      <c r="CI118" s="280" t="str">
        <f ca="1">IF(エラー符号表!GH117=1,CI$1-6&amp;"件目","")</f>
        <v/>
      </c>
      <c r="CJ118" s="280" t="str">
        <f ca="1">IF(エラー符号表!GI117=1,CJ$1-6&amp;"件目","")</f>
        <v/>
      </c>
      <c r="CK118" s="280" t="str">
        <f ca="1">IF(エラー符号表!GJ117=1,CK$1-6&amp;"件目","")</f>
        <v/>
      </c>
      <c r="CL118" s="280" t="str">
        <f ca="1">IF(エラー符号表!GK117=1,CL$1-6&amp;"件目","")</f>
        <v/>
      </c>
      <c r="CM118" s="280" t="str">
        <f ca="1">IF(エラー符号表!GL117=1,CM$1-6&amp;"件目","")</f>
        <v/>
      </c>
      <c r="CN118" s="280" t="str">
        <f ca="1">IF(エラー符号表!GM117=1,CN$1-6&amp;"件目","")</f>
        <v/>
      </c>
      <c r="CO118" s="280" t="str">
        <f ca="1">IF(エラー符号表!GN117=1,CO$1-6&amp;"件目","")</f>
        <v/>
      </c>
      <c r="CP118" s="280" t="str">
        <f ca="1">IF(エラー符号表!GO117=1,CP$1-6&amp;"件目","")</f>
        <v/>
      </c>
      <c r="CQ118" s="280" t="str">
        <f ca="1">IF(エラー符号表!GP117=1,CQ$1-6&amp;"件目","")</f>
        <v/>
      </c>
      <c r="CR118" s="280" t="str">
        <f ca="1">IF(エラー符号表!GQ117=1,CR$1-6&amp;"件目","")</f>
        <v/>
      </c>
      <c r="CS118" s="280" t="str">
        <f ca="1">IF(エラー符号表!GR117=1,CS$1-6&amp;"件目","")</f>
        <v/>
      </c>
      <c r="CT118" s="280" t="str">
        <f ca="1">IF(エラー符号表!GS117=1,CT$1-6&amp;"件目","")</f>
        <v/>
      </c>
      <c r="CU118" s="280" t="str">
        <f ca="1">IF(エラー符号表!GT117=1,CU$1-6&amp;"件目","")</f>
        <v/>
      </c>
      <c r="CV118" s="280" t="str">
        <f ca="1">IF(エラー符号表!GU117=1,CV$1-6&amp;"件目","")</f>
        <v/>
      </c>
      <c r="CW118" s="280" t="str">
        <f ca="1">IF(エラー符号表!GV117=1,CW$1-6&amp;"件目","")</f>
        <v/>
      </c>
      <c r="CX118" s="280" t="str">
        <f ca="1">IF(エラー符号表!GW117=1,CX$1-6&amp;"件目","")</f>
        <v/>
      </c>
      <c r="CY118" s="280" t="str">
        <f ca="1">IF(エラー符号表!GX117=1,CY$1-6&amp;"件目","")</f>
        <v/>
      </c>
      <c r="CZ118" s="280" t="str">
        <f ca="1">IF(エラー符号表!GY117=1,CZ$1-6&amp;"件目","")</f>
        <v/>
      </c>
      <c r="DA118" s="280" t="str">
        <f ca="1">IF(エラー符号表!GZ117=1,DA$1-6&amp;"件目","")</f>
        <v/>
      </c>
      <c r="DB118" s="280" t="str">
        <f ca="1">IF(エラー符号表!HA117=1,DB$1-6&amp;"件目","")</f>
        <v/>
      </c>
      <c r="DC118" s="280" t="str">
        <f ca="1">IF(エラー符号表!HB117=1,DC$1-6&amp;"件目","")</f>
        <v/>
      </c>
      <c r="DD118" s="280" t="str">
        <f ca="1">IF(エラー符号表!HC117=1,DD$1-6&amp;"件目","")</f>
        <v/>
      </c>
      <c r="DE118" s="280" t="str">
        <f ca="1">IF(エラー符号表!HD117=1,DE$1-6&amp;"件目","")</f>
        <v/>
      </c>
      <c r="DF118" s="280" t="str">
        <f ca="1">IF(エラー符号表!HE117=1,DF$1-6&amp;"件目","")</f>
        <v/>
      </c>
      <c r="DG118" s="280" t="str">
        <f ca="1">IF(エラー符号表!HF117=1,DG$1-6&amp;"件目","")</f>
        <v/>
      </c>
      <c r="DH118" s="280" t="str">
        <f ca="1">IF(エラー符号表!HG117=1,DH$1-6&amp;"件目","")</f>
        <v/>
      </c>
      <c r="DI118" s="280" t="str">
        <f ca="1">IF(エラー符号表!HH117=1,DI$1-6&amp;"件目","")</f>
        <v/>
      </c>
      <c r="DJ118" s="280" t="str">
        <f ca="1">IF(エラー符号表!HI117=1,DJ$1-6&amp;"件目","")</f>
        <v/>
      </c>
      <c r="DK118" s="280" t="str">
        <f ca="1">IF(エラー符号表!HJ117=1,DK$1-6&amp;"件目","")</f>
        <v/>
      </c>
      <c r="DL118" s="280" t="str">
        <f ca="1">IF(エラー符号表!HK117=1,DL$1-6&amp;"件目","")</f>
        <v/>
      </c>
      <c r="DM118" s="280" t="str">
        <f ca="1">IF(エラー符号表!HL117=1,DM$1-6&amp;"件目","")</f>
        <v/>
      </c>
    </row>
    <row r="119" spans="1:117" ht="39" x14ac:dyDescent="0.2">
      <c r="A119" s="280">
        <f ca="1">IF(SUM(エラー符号表!DQ118:HL118)&gt;=1,1,0)</f>
        <v>0</v>
      </c>
      <c r="B119" s="80" t="s">
        <v>2574</v>
      </c>
      <c r="D119" s="281" t="str">
        <f ca="1">K119&amp;CHAR(10)&amp;エラー符号表!D118</f>
        <v>の工事で、
調査項目⑭工事種類が一部改築工事となっておりますので、
調査項目⑭－２建築工事届の有無についてご回答をお願いいたします。</v>
      </c>
      <c r="E119" s="80">
        <v>121</v>
      </c>
      <c r="K119" s="80" t="str">
        <f t="shared" ca="1" si="1"/>
        <v>の工事で、</v>
      </c>
      <c r="Q119" s="258"/>
      <c r="R119" s="280" t="str">
        <f ca="1">IF(エラー符号表!DQ118=1,R$1-6&amp;"件目","")</f>
        <v/>
      </c>
      <c r="S119" s="280" t="str">
        <f ca="1">IF(エラー符号表!DR118=1,S$1-6&amp;"件目","")</f>
        <v/>
      </c>
      <c r="T119" s="280" t="str">
        <f ca="1">IF(エラー符号表!DS118=1,T$1-6&amp;"件目","")</f>
        <v/>
      </c>
      <c r="U119" s="280" t="str">
        <f ca="1">IF(エラー符号表!DT118=1,U$1-6&amp;"件目","")</f>
        <v/>
      </c>
      <c r="V119" s="280" t="str">
        <f ca="1">IF(エラー符号表!DU118=1,V$1-6&amp;"件目","")</f>
        <v/>
      </c>
      <c r="W119" s="280" t="str">
        <f ca="1">IF(エラー符号表!DV118=1,W$1-6&amp;"件目","")</f>
        <v/>
      </c>
      <c r="X119" s="280" t="str">
        <f ca="1">IF(エラー符号表!DW118=1,X$1-6&amp;"件目","")</f>
        <v/>
      </c>
      <c r="Y119" s="280" t="str">
        <f ca="1">IF(エラー符号表!DX118=1,Y$1-6&amp;"件目","")</f>
        <v/>
      </c>
      <c r="Z119" s="280" t="str">
        <f ca="1">IF(エラー符号表!DY118=1,Z$1-6&amp;"件目","")</f>
        <v/>
      </c>
      <c r="AA119" s="280" t="str">
        <f ca="1">IF(エラー符号表!DZ118=1,AA$1-6&amp;"件目","")</f>
        <v/>
      </c>
      <c r="AB119" s="280" t="str">
        <f ca="1">IF(エラー符号表!EA118=1,AB$1-6&amp;"件目","")</f>
        <v/>
      </c>
      <c r="AC119" s="280" t="str">
        <f ca="1">IF(エラー符号表!EB118=1,AC$1-6&amp;"件目","")</f>
        <v/>
      </c>
      <c r="AD119" s="280" t="str">
        <f ca="1">IF(エラー符号表!EC118=1,AD$1-6&amp;"件目","")</f>
        <v/>
      </c>
      <c r="AE119" s="280" t="str">
        <f ca="1">IF(エラー符号表!ED118=1,AE$1-6&amp;"件目","")</f>
        <v/>
      </c>
      <c r="AF119" s="280" t="str">
        <f ca="1">IF(エラー符号表!EE118=1,AF$1-6&amp;"件目","")</f>
        <v/>
      </c>
      <c r="AG119" s="280" t="str">
        <f ca="1">IF(エラー符号表!EF118=1,AG$1-6&amp;"件目","")</f>
        <v/>
      </c>
      <c r="AH119" s="280" t="str">
        <f ca="1">IF(エラー符号表!EG118=1,AH$1-6&amp;"件目","")</f>
        <v/>
      </c>
      <c r="AI119" s="280" t="str">
        <f ca="1">IF(エラー符号表!EH118=1,AI$1-6&amp;"件目","")</f>
        <v/>
      </c>
      <c r="AJ119" s="280" t="str">
        <f ca="1">IF(エラー符号表!EI118=1,AJ$1-6&amp;"件目","")</f>
        <v/>
      </c>
      <c r="AK119" s="280" t="str">
        <f ca="1">IF(エラー符号表!EJ118=1,AK$1-6&amp;"件目","")</f>
        <v/>
      </c>
      <c r="AL119" s="280" t="str">
        <f ca="1">IF(エラー符号表!EK118=1,AL$1-6&amp;"件目","")</f>
        <v/>
      </c>
      <c r="AM119" s="280" t="str">
        <f ca="1">IF(エラー符号表!EL118=1,AM$1-6&amp;"件目","")</f>
        <v/>
      </c>
      <c r="AN119" s="280" t="str">
        <f ca="1">IF(エラー符号表!EM118=1,AN$1-6&amp;"件目","")</f>
        <v/>
      </c>
      <c r="AO119" s="280" t="str">
        <f ca="1">IF(エラー符号表!EN118=1,AO$1-6&amp;"件目","")</f>
        <v/>
      </c>
      <c r="AP119" s="280" t="str">
        <f ca="1">IF(エラー符号表!EO118=1,AP$1-6&amp;"件目","")</f>
        <v/>
      </c>
      <c r="AQ119" s="280" t="str">
        <f ca="1">IF(エラー符号表!EP118=1,AQ$1-6&amp;"件目","")</f>
        <v/>
      </c>
      <c r="AR119" s="280" t="str">
        <f ca="1">IF(エラー符号表!EQ118=1,AR$1-6&amp;"件目","")</f>
        <v/>
      </c>
      <c r="AS119" s="280" t="str">
        <f ca="1">IF(エラー符号表!ER118=1,AS$1-6&amp;"件目","")</f>
        <v/>
      </c>
      <c r="AT119" s="280" t="str">
        <f ca="1">IF(エラー符号表!ES118=1,AT$1-6&amp;"件目","")</f>
        <v/>
      </c>
      <c r="AU119" s="280" t="str">
        <f ca="1">IF(エラー符号表!ET118=1,AU$1-6&amp;"件目","")</f>
        <v/>
      </c>
      <c r="AV119" s="280" t="str">
        <f ca="1">IF(エラー符号表!EU118=1,AV$1-6&amp;"件目","")</f>
        <v/>
      </c>
      <c r="AW119" s="280" t="str">
        <f ca="1">IF(エラー符号表!EV118=1,AW$1-6&amp;"件目","")</f>
        <v/>
      </c>
      <c r="AX119" s="280" t="str">
        <f ca="1">IF(エラー符号表!EW118=1,AX$1-6&amp;"件目","")</f>
        <v/>
      </c>
      <c r="AY119" s="280" t="str">
        <f ca="1">IF(エラー符号表!EX118=1,AY$1-6&amp;"件目","")</f>
        <v/>
      </c>
      <c r="AZ119" s="280" t="str">
        <f ca="1">IF(エラー符号表!EY118=1,AZ$1-6&amp;"件目","")</f>
        <v/>
      </c>
      <c r="BA119" s="280" t="str">
        <f ca="1">IF(エラー符号表!EZ118=1,BA$1-6&amp;"件目","")</f>
        <v/>
      </c>
      <c r="BB119" s="280" t="str">
        <f ca="1">IF(エラー符号表!FA118=1,BB$1-6&amp;"件目","")</f>
        <v/>
      </c>
      <c r="BC119" s="280" t="str">
        <f ca="1">IF(エラー符号表!FB118=1,BC$1-6&amp;"件目","")</f>
        <v/>
      </c>
      <c r="BD119" s="280" t="str">
        <f ca="1">IF(エラー符号表!FC118=1,BD$1-6&amp;"件目","")</f>
        <v/>
      </c>
      <c r="BE119" s="280" t="str">
        <f ca="1">IF(エラー符号表!FD118=1,BE$1-6&amp;"件目","")</f>
        <v/>
      </c>
      <c r="BF119" s="280" t="str">
        <f ca="1">IF(エラー符号表!FE118=1,BF$1-6&amp;"件目","")</f>
        <v/>
      </c>
      <c r="BG119" s="280" t="str">
        <f ca="1">IF(エラー符号表!FF118=1,BG$1-6&amp;"件目","")</f>
        <v/>
      </c>
      <c r="BH119" s="280" t="str">
        <f ca="1">IF(エラー符号表!FG118=1,BH$1-6&amp;"件目","")</f>
        <v/>
      </c>
      <c r="BI119" s="280" t="str">
        <f ca="1">IF(エラー符号表!FH118=1,BI$1-6&amp;"件目","")</f>
        <v/>
      </c>
      <c r="BJ119" s="280" t="str">
        <f ca="1">IF(エラー符号表!FI118=1,BJ$1-6&amp;"件目","")</f>
        <v/>
      </c>
      <c r="BK119" s="280" t="str">
        <f ca="1">IF(エラー符号表!FJ118=1,BK$1-6&amp;"件目","")</f>
        <v/>
      </c>
      <c r="BL119" s="280" t="str">
        <f ca="1">IF(エラー符号表!FK118=1,BL$1-6&amp;"件目","")</f>
        <v/>
      </c>
      <c r="BM119" s="280" t="str">
        <f ca="1">IF(エラー符号表!FL118=1,BM$1-6&amp;"件目","")</f>
        <v/>
      </c>
      <c r="BN119" s="280" t="str">
        <f ca="1">IF(エラー符号表!FM118=1,BN$1-6&amp;"件目","")</f>
        <v/>
      </c>
      <c r="BO119" s="280" t="str">
        <f ca="1">IF(エラー符号表!FN118=1,BO$1-6&amp;"件目","")</f>
        <v/>
      </c>
      <c r="BP119" s="280" t="str">
        <f ca="1">IF(エラー符号表!FO118=1,BP$1-6&amp;"件目","")</f>
        <v/>
      </c>
      <c r="BQ119" s="280" t="str">
        <f ca="1">IF(エラー符号表!FP118=1,BQ$1-6&amp;"件目","")</f>
        <v/>
      </c>
      <c r="BR119" s="280" t="str">
        <f ca="1">IF(エラー符号表!FQ118=1,BR$1-6&amp;"件目","")</f>
        <v/>
      </c>
      <c r="BS119" s="280" t="str">
        <f ca="1">IF(エラー符号表!FR118=1,BS$1-6&amp;"件目","")</f>
        <v/>
      </c>
      <c r="BT119" s="280" t="str">
        <f ca="1">IF(エラー符号表!FS118=1,BT$1-6&amp;"件目","")</f>
        <v/>
      </c>
      <c r="BU119" s="280" t="str">
        <f ca="1">IF(エラー符号表!FT118=1,BU$1-6&amp;"件目","")</f>
        <v/>
      </c>
      <c r="BV119" s="280" t="str">
        <f ca="1">IF(エラー符号表!FU118=1,BV$1-6&amp;"件目","")</f>
        <v/>
      </c>
      <c r="BW119" s="280" t="str">
        <f ca="1">IF(エラー符号表!FV118=1,BW$1-6&amp;"件目","")</f>
        <v/>
      </c>
      <c r="BX119" s="280" t="str">
        <f ca="1">IF(エラー符号表!FW118=1,BX$1-6&amp;"件目","")</f>
        <v/>
      </c>
      <c r="BY119" s="280" t="str">
        <f ca="1">IF(エラー符号表!FX118=1,BY$1-6&amp;"件目","")</f>
        <v/>
      </c>
      <c r="BZ119" s="280" t="str">
        <f ca="1">IF(エラー符号表!FY118=1,BZ$1-6&amp;"件目","")</f>
        <v/>
      </c>
      <c r="CA119" s="280" t="str">
        <f ca="1">IF(エラー符号表!FZ118=1,CA$1-6&amp;"件目","")</f>
        <v/>
      </c>
      <c r="CB119" s="280" t="str">
        <f ca="1">IF(エラー符号表!GA118=1,CB$1-6&amp;"件目","")</f>
        <v/>
      </c>
      <c r="CC119" s="280" t="str">
        <f ca="1">IF(エラー符号表!GB118=1,CC$1-6&amp;"件目","")</f>
        <v/>
      </c>
      <c r="CD119" s="280" t="str">
        <f ca="1">IF(エラー符号表!GC118=1,CD$1-6&amp;"件目","")</f>
        <v/>
      </c>
      <c r="CE119" s="280" t="str">
        <f ca="1">IF(エラー符号表!GD118=1,CE$1-6&amp;"件目","")</f>
        <v/>
      </c>
      <c r="CF119" s="280" t="str">
        <f ca="1">IF(エラー符号表!GE118=1,CF$1-6&amp;"件目","")</f>
        <v/>
      </c>
      <c r="CG119" s="280" t="str">
        <f ca="1">IF(エラー符号表!GF118=1,CG$1-6&amp;"件目","")</f>
        <v/>
      </c>
      <c r="CH119" s="280" t="str">
        <f ca="1">IF(エラー符号表!GG118=1,CH$1-6&amp;"件目","")</f>
        <v/>
      </c>
      <c r="CI119" s="280" t="str">
        <f ca="1">IF(エラー符号表!GH118=1,CI$1-6&amp;"件目","")</f>
        <v/>
      </c>
      <c r="CJ119" s="280" t="str">
        <f ca="1">IF(エラー符号表!GI118=1,CJ$1-6&amp;"件目","")</f>
        <v/>
      </c>
      <c r="CK119" s="280" t="str">
        <f ca="1">IF(エラー符号表!GJ118=1,CK$1-6&amp;"件目","")</f>
        <v/>
      </c>
      <c r="CL119" s="280" t="str">
        <f ca="1">IF(エラー符号表!GK118=1,CL$1-6&amp;"件目","")</f>
        <v/>
      </c>
      <c r="CM119" s="280" t="str">
        <f ca="1">IF(エラー符号表!GL118=1,CM$1-6&amp;"件目","")</f>
        <v/>
      </c>
      <c r="CN119" s="280" t="str">
        <f ca="1">IF(エラー符号表!GM118=1,CN$1-6&amp;"件目","")</f>
        <v/>
      </c>
      <c r="CO119" s="280" t="str">
        <f ca="1">IF(エラー符号表!GN118=1,CO$1-6&amp;"件目","")</f>
        <v/>
      </c>
      <c r="CP119" s="280" t="str">
        <f ca="1">IF(エラー符号表!GO118=1,CP$1-6&amp;"件目","")</f>
        <v/>
      </c>
      <c r="CQ119" s="280" t="str">
        <f ca="1">IF(エラー符号表!GP118=1,CQ$1-6&amp;"件目","")</f>
        <v/>
      </c>
      <c r="CR119" s="280" t="str">
        <f ca="1">IF(エラー符号表!GQ118=1,CR$1-6&amp;"件目","")</f>
        <v/>
      </c>
      <c r="CS119" s="280" t="str">
        <f ca="1">IF(エラー符号表!GR118=1,CS$1-6&amp;"件目","")</f>
        <v/>
      </c>
      <c r="CT119" s="280" t="str">
        <f ca="1">IF(エラー符号表!GS118=1,CT$1-6&amp;"件目","")</f>
        <v/>
      </c>
      <c r="CU119" s="280" t="str">
        <f ca="1">IF(エラー符号表!GT118=1,CU$1-6&amp;"件目","")</f>
        <v/>
      </c>
      <c r="CV119" s="280" t="str">
        <f ca="1">IF(エラー符号表!GU118=1,CV$1-6&amp;"件目","")</f>
        <v/>
      </c>
      <c r="CW119" s="280" t="str">
        <f ca="1">IF(エラー符号表!GV118=1,CW$1-6&amp;"件目","")</f>
        <v/>
      </c>
      <c r="CX119" s="280" t="str">
        <f ca="1">IF(エラー符号表!GW118=1,CX$1-6&amp;"件目","")</f>
        <v/>
      </c>
      <c r="CY119" s="280" t="str">
        <f ca="1">IF(エラー符号表!GX118=1,CY$1-6&amp;"件目","")</f>
        <v/>
      </c>
      <c r="CZ119" s="280" t="str">
        <f ca="1">IF(エラー符号表!GY118=1,CZ$1-6&amp;"件目","")</f>
        <v/>
      </c>
      <c r="DA119" s="280" t="str">
        <f ca="1">IF(エラー符号表!GZ118=1,DA$1-6&amp;"件目","")</f>
        <v/>
      </c>
      <c r="DB119" s="280" t="str">
        <f ca="1">IF(エラー符号表!HA118=1,DB$1-6&amp;"件目","")</f>
        <v/>
      </c>
      <c r="DC119" s="280" t="str">
        <f ca="1">IF(エラー符号表!HB118=1,DC$1-6&amp;"件目","")</f>
        <v/>
      </c>
      <c r="DD119" s="280" t="str">
        <f ca="1">IF(エラー符号表!HC118=1,DD$1-6&amp;"件目","")</f>
        <v/>
      </c>
      <c r="DE119" s="280" t="str">
        <f ca="1">IF(エラー符号表!HD118=1,DE$1-6&amp;"件目","")</f>
        <v/>
      </c>
      <c r="DF119" s="280" t="str">
        <f ca="1">IF(エラー符号表!HE118=1,DF$1-6&amp;"件目","")</f>
        <v/>
      </c>
      <c r="DG119" s="280" t="str">
        <f ca="1">IF(エラー符号表!HF118=1,DG$1-6&amp;"件目","")</f>
        <v/>
      </c>
      <c r="DH119" s="280" t="str">
        <f ca="1">IF(エラー符号表!HG118=1,DH$1-6&amp;"件目","")</f>
        <v/>
      </c>
      <c r="DI119" s="280" t="str">
        <f ca="1">IF(エラー符号表!HH118=1,DI$1-6&amp;"件目","")</f>
        <v/>
      </c>
      <c r="DJ119" s="280" t="str">
        <f ca="1">IF(エラー符号表!HI118=1,DJ$1-6&amp;"件目","")</f>
        <v/>
      </c>
      <c r="DK119" s="280" t="str">
        <f ca="1">IF(エラー符号表!HJ118=1,DK$1-6&amp;"件目","")</f>
        <v/>
      </c>
      <c r="DL119" s="280" t="str">
        <f ca="1">IF(エラー符号表!HK118=1,DL$1-6&amp;"件目","")</f>
        <v/>
      </c>
      <c r="DM119" s="280" t="str">
        <f ca="1">IF(エラー符号表!HL118=1,DM$1-6&amp;"件目","")</f>
        <v/>
      </c>
    </row>
    <row r="120" spans="1:117" ht="52" x14ac:dyDescent="0.2">
      <c r="A120" s="280">
        <f ca="1">IF(SUM(エラー符号表!DQ119:HL119)&gt;=1,1,0)</f>
        <v>0</v>
      </c>
      <c r="B120" s="80" t="s">
        <v>2574</v>
      </c>
      <c r="D120" s="281" t="str">
        <f ca="1">K120&amp;CHAR(10)&amp;エラー符号表!D119</f>
        <v>の工事で、
調査項目⑭－２建築工事届の有無が選択肢以外でご回答されておりますので、
選択肢からご回答をお願いいたします。</v>
      </c>
      <c r="E120" s="80">
        <v>122</v>
      </c>
      <c r="K120" s="80" t="str">
        <f t="shared" ca="1" si="1"/>
        <v>の工事で、</v>
      </c>
      <c r="Q120" s="258"/>
      <c r="R120" s="280" t="str">
        <f ca="1">IF(エラー符号表!DQ119=1,R$1-6&amp;"件目","")</f>
        <v/>
      </c>
      <c r="S120" s="280" t="str">
        <f ca="1">IF(エラー符号表!DR119=1,S$1-6&amp;"件目","")</f>
        <v/>
      </c>
      <c r="T120" s="280" t="str">
        <f ca="1">IF(エラー符号表!DS119=1,T$1-6&amp;"件目","")</f>
        <v/>
      </c>
      <c r="U120" s="280" t="str">
        <f ca="1">IF(エラー符号表!DT119=1,U$1-6&amp;"件目","")</f>
        <v/>
      </c>
      <c r="V120" s="280" t="str">
        <f ca="1">IF(エラー符号表!DU119=1,V$1-6&amp;"件目","")</f>
        <v/>
      </c>
      <c r="W120" s="280" t="str">
        <f ca="1">IF(エラー符号表!DV119=1,W$1-6&amp;"件目","")</f>
        <v/>
      </c>
      <c r="X120" s="280" t="str">
        <f ca="1">IF(エラー符号表!DW119=1,X$1-6&amp;"件目","")</f>
        <v/>
      </c>
      <c r="Y120" s="280" t="str">
        <f ca="1">IF(エラー符号表!DX119=1,Y$1-6&amp;"件目","")</f>
        <v/>
      </c>
      <c r="Z120" s="280" t="str">
        <f ca="1">IF(エラー符号表!DY119=1,Z$1-6&amp;"件目","")</f>
        <v/>
      </c>
      <c r="AA120" s="280" t="str">
        <f ca="1">IF(エラー符号表!DZ119=1,AA$1-6&amp;"件目","")</f>
        <v/>
      </c>
      <c r="AB120" s="280" t="str">
        <f ca="1">IF(エラー符号表!EA119=1,AB$1-6&amp;"件目","")</f>
        <v/>
      </c>
      <c r="AC120" s="280" t="str">
        <f ca="1">IF(エラー符号表!EB119=1,AC$1-6&amp;"件目","")</f>
        <v/>
      </c>
      <c r="AD120" s="280" t="str">
        <f ca="1">IF(エラー符号表!EC119=1,AD$1-6&amp;"件目","")</f>
        <v/>
      </c>
      <c r="AE120" s="280" t="str">
        <f ca="1">IF(エラー符号表!ED119=1,AE$1-6&amp;"件目","")</f>
        <v/>
      </c>
      <c r="AF120" s="280" t="str">
        <f ca="1">IF(エラー符号表!EE119=1,AF$1-6&amp;"件目","")</f>
        <v/>
      </c>
      <c r="AG120" s="280" t="str">
        <f ca="1">IF(エラー符号表!EF119=1,AG$1-6&amp;"件目","")</f>
        <v/>
      </c>
      <c r="AH120" s="280" t="str">
        <f ca="1">IF(エラー符号表!EG119=1,AH$1-6&amp;"件目","")</f>
        <v/>
      </c>
      <c r="AI120" s="280" t="str">
        <f ca="1">IF(エラー符号表!EH119=1,AI$1-6&amp;"件目","")</f>
        <v/>
      </c>
      <c r="AJ120" s="280" t="str">
        <f ca="1">IF(エラー符号表!EI119=1,AJ$1-6&amp;"件目","")</f>
        <v/>
      </c>
      <c r="AK120" s="280" t="str">
        <f ca="1">IF(エラー符号表!EJ119=1,AK$1-6&amp;"件目","")</f>
        <v/>
      </c>
      <c r="AL120" s="280" t="str">
        <f ca="1">IF(エラー符号表!EK119=1,AL$1-6&amp;"件目","")</f>
        <v/>
      </c>
      <c r="AM120" s="280" t="str">
        <f ca="1">IF(エラー符号表!EL119=1,AM$1-6&amp;"件目","")</f>
        <v/>
      </c>
      <c r="AN120" s="280" t="str">
        <f ca="1">IF(エラー符号表!EM119=1,AN$1-6&amp;"件目","")</f>
        <v/>
      </c>
      <c r="AO120" s="280" t="str">
        <f ca="1">IF(エラー符号表!EN119=1,AO$1-6&amp;"件目","")</f>
        <v/>
      </c>
      <c r="AP120" s="280" t="str">
        <f ca="1">IF(エラー符号表!EO119=1,AP$1-6&amp;"件目","")</f>
        <v/>
      </c>
      <c r="AQ120" s="280" t="str">
        <f ca="1">IF(エラー符号表!EP119=1,AQ$1-6&amp;"件目","")</f>
        <v/>
      </c>
      <c r="AR120" s="280" t="str">
        <f ca="1">IF(エラー符号表!EQ119=1,AR$1-6&amp;"件目","")</f>
        <v/>
      </c>
      <c r="AS120" s="280" t="str">
        <f ca="1">IF(エラー符号表!ER119=1,AS$1-6&amp;"件目","")</f>
        <v/>
      </c>
      <c r="AT120" s="280" t="str">
        <f ca="1">IF(エラー符号表!ES119=1,AT$1-6&amp;"件目","")</f>
        <v/>
      </c>
      <c r="AU120" s="280" t="str">
        <f ca="1">IF(エラー符号表!ET119=1,AU$1-6&amp;"件目","")</f>
        <v/>
      </c>
      <c r="AV120" s="280" t="str">
        <f ca="1">IF(エラー符号表!EU119=1,AV$1-6&amp;"件目","")</f>
        <v/>
      </c>
      <c r="AW120" s="280" t="str">
        <f ca="1">IF(エラー符号表!EV119=1,AW$1-6&amp;"件目","")</f>
        <v/>
      </c>
      <c r="AX120" s="280" t="str">
        <f ca="1">IF(エラー符号表!EW119=1,AX$1-6&amp;"件目","")</f>
        <v/>
      </c>
      <c r="AY120" s="280" t="str">
        <f ca="1">IF(エラー符号表!EX119=1,AY$1-6&amp;"件目","")</f>
        <v/>
      </c>
      <c r="AZ120" s="280" t="str">
        <f ca="1">IF(エラー符号表!EY119=1,AZ$1-6&amp;"件目","")</f>
        <v/>
      </c>
      <c r="BA120" s="280" t="str">
        <f ca="1">IF(エラー符号表!EZ119=1,BA$1-6&amp;"件目","")</f>
        <v/>
      </c>
      <c r="BB120" s="280" t="str">
        <f ca="1">IF(エラー符号表!FA119=1,BB$1-6&amp;"件目","")</f>
        <v/>
      </c>
      <c r="BC120" s="280" t="str">
        <f ca="1">IF(エラー符号表!FB119=1,BC$1-6&amp;"件目","")</f>
        <v/>
      </c>
      <c r="BD120" s="280" t="str">
        <f ca="1">IF(エラー符号表!FC119=1,BD$1-6&amp;"件目","")</f>
        <v/>
      </c>
      <c r="BE120" s="280" t="str">
        <f ca="1">IF(エラー符号表!FD119=1,BE$1-6&amp;"件目","")</f>
        <v/>
      </c>
      <c r="BF120" s="280" t="str">
        <f ca="1">IF(エラー符号表!FE119=1,BF$1-6&amp;"件目","")</f>
        <v/>
      </c>
      <c r="BG120" s="280" t="str">
        <f ca="1">IF(エラー符号表!FF119=1,BG$1-6&amp;"件目","")</f>
        <v/>
      </c>
      <c r="BH120" s="280" t="str">
        <f ca="1">IF(エラー符号表!FG119=1,BH$1-6&amp;"件目","")</f>
        <v/>
      </c>
      <c r="BI120" s="280" t="str">
        <f ca="1">IF(エラー符号表!FH119=1,BI$1-6&amp;"件目","")</f>
        <v/>
      </c>
      <c r="BJ120" s="280" t="str">
        <f ca="1">IF(エラー符号表!FI119=1,BJ$1-6&amp;"件目","")</f>
        <v/>
      </c>
      <c r="BK120" s="280" t="str">
        <f ca="1">IF(エラー符号表!FJ119=1,BK$1-6&amp;"件目","")</f>
        <v/>
      </c>
      <c r="BL120" s="280" t="str">
        <f ca="1">IF(エラー符号表!FK119=1,BL$1-6&amp;"件目","")</f>
        <v/>
      </c>
      <c r="BM120" s="280" t="str">
        <f ca="1">IF(エラー符号表!FL119=1,BM$1-6&amp;"件目","")</f>
        <v/>
      </c>
      <c r="BN120" s="280" t="str">
        <f ca="1">IF(エラー符号表!FM119=1,BN$1-6&amp;"件目","")</f>
        <v/>
      </c>
      <c r="BO120" s="280" t="str">
        <f ca="1">IF(エラー符号表!FN119=1,BO$1-6&amp;"件目","")</f>
        <v/>
      </c>
      <c r="BP120" s="280" t="str">
        <f ca="1">IF(エラー符号表!FO119=1,BP$1-6&amp;"件目","")</f>
        <v/>
      </c>
      <c r="BQ120" s="280" t="str">
        <f ca="1">IF(エラー符号表!FP119=1,BQ$1-6&amp;"件目","")</f>
        <v/>
      </c>
      <c r="BR120" s="280" t="str">
        <f ca="1">IF(エラー符号表!FQ119=1,BR$1-6&amp;"件目","")</f>
        <v/>
      </c>
      <c r="BS120" s="280" t="str">
        <f ca="1">IF(エラー符号表!FR119=1,BS$1-6&amp;"件目","")</f>
        <v/>
      </c>
      <c r="BT120" s="280" t="str">
        <f ca="1">IF(エラー符号表!FS119=1,BT$1-6&amp;"件目","")</f>
        <v/>
      </c>
      <c r="BU120" s="280" t="str">
        <f ca="1">IF(エラー符号表!FT119=1,BU$1-6&amp;"件目","")</f>
        <v/>
      </c>
      <c r="BV120" s="280" t="str">
        <f ca="1">IF(エラー符号表!FU119=1,BV$1-6&amp;"件目","")</f>
        <v/>
      </c>
      <c r="BW120" s="280" t="str">
        <f ca="1">IF(エラー符号表!FV119=1,BW$1-6&amp;"件目","")</f>
        <v/>
      </c>
      <c r="BX120" s="280" t="str">
        <f ca="1">IF(エラー符号表!FW119=1,BX$1-6&amp;"件目","")</f>
        <v/>
      </c>
      <c r="BY120" s="280" t="str">
        <f ca="1">IF(エラー符号表!FX119=1,BY$1-6&amp;"件目","")</f>
        <v/>
      </c>
      <c r="BZ120" s="280" t="str">
        <f ca="1">IF(エラー符号表!FY119=1,BZ$1-6&amp;"件目","")</f>
        <v/>
      </c>
      <c r="CA120" s="280" t="str">
        <f ca="1">IF(エラー符号表!FZ119=1,CA$1-6&amp;"件目","")</f>
        <v/>
      </c>
      <c r="CB120" s="280" t="str">
        <f ca="1">IF(エラー符号表!GA119=1,CB$1-6&amp;"件目","")</f>
        <v/>
      </c>
      <c r="CC120" s="280" t="str">
        <f ca="1">IF(エラー符号表!GB119=1,CC$1-6&amp;"件目","")</f>
        <v/>
      </c>
      <c r="CD120" s="280" t="str">
        <f ca="1">IF(エラー符号表!GC119=1,CD$1-6&amp;"件目","")</f>
        <v/>
      </c>
      <c r="CE120" s="280" t="str">
        <f ca="1">IF(エラー符号表!GD119=1,CE$1-6&amp;"件目","")</f>
        <v/>
      </c>
      <c r="CF120" s="280" t="str">
        <f ca="1">IF(エラー符号表!GE119=1,CF$1-6&amp;"件目","")</f>
        <v/>
      </c>
      <c r="CG120" s="280" t="str">
        <f ca="1">IF(エラー符号表!GF119=1,CG$1-6&amp;"件目","")</f>
        <v/>
      </c>
      <c r="CH120" s="280" t="str">
        <f ca="1">IF(エラー符号表!GG119=1,CH$1-6&amp;"件目","")</f>
        <v/>
      </c>
      <c r="CI120" s="280" t="str">
        <f ca="1">IF(エラー符号表!GH119=1,CI$1-6&amp;"件目","")</f>
        <v/>
      </c>
      <c r="CJ120" s="280" t="str">
        <f ca="1">IF(エラー符号表!GI119=1,CJ$1-6&amp;"件目","")</f>
        <v/>
      </c>
      <c r="CK120" s="280" t="str">
        <f ca="1">IF(エラー符号表!GJ119=1,CK$1-6&amp;"件目","")</f>
        <v/>
      </c>
      <c r="CL120" s="280" t="str">
        <f ca="1">IF(エラー符号表!GK119=1,CL$1-6&amp;"件目","")</f>
        <v/>
      </c>
      <c r="CM120" s="280" t="str">
        <f ca="1">IF(エラー符号表!GL119=1,CM$1-6&amp;"件目","")</f>
        <v/>
      </c>
      <c r="CN120" s="280" t="str">
        <f ca="1">IF(エラー符号表!GM119=1,CN$1-6&amp;"件目","")</f>
        <v/>
      </c>
      <c r="CO120" s="280" t="str">
        <f ca="1">IF(エラー符号表!GN119=1,CO$1-6&amp;"件目","")</f>
        <v/>
      </c>
      <c r="CP120" s="280" t="str">
        <f ca="1">IF(エラー符号表!GO119=1,CP$1-6&amp;"件目","")</f>
        <v/>
      </c>
      <c r="CQ120" s="280" t="str">
        <f ca="1">IF(エラー符号表!GP119=1,CQ$1-6&amp;"件目","")</f>
        <v/>
      </c>
      <c r="CR120" s="280" t="str">
        <f ca="1">IF(エラー符号表!GQ119=1,CR$1-6&amp;"件目","")</f>
        <v/>
      </c>
      <c r="CS120" s="280" t="str">
        <f ca="1">IF(エラー符号表!GR119=1,CS$1-6&amp;"件目","")</f>
        <v/>
      </c>
      <c r="CT120" s="280" t="str">
        <f ca="1">IF(エラー符号表!GS119=1,CT$1-6&amp;"件目","")</f>
        <v/>
      </c>
      <c r="CU120" s="280" t="str">
        <f ca="1">IF(エラー符号表!GT119=1,CU$1-6&amp;"件目","")</f>
        <v/>
      </c>
      <c r="CV120" s="280" t="str">
        <f ca="1">IF(エラー符号表!GU119=1,CV$1-6&amp;"件目","")</f>
        <v/>
      </c>
      <c r="CW120" s="280" t="str">
        <f ca="1">IF(エラー符号表!GV119=1,CW$1-6&amp;"件目","")</f>
        <v/>
      </c>
      <c r="CX120" s="280" t="str">
        <f ca="1">IF(エラー符号表!GW119=1,CX$1-6&amp;"件目","")</f>
        <v/>
      </c>
      <c r="CY120" s="280" t="str">
        <f ca="1">IF(エラー符号表!GX119=1,CY$1-6&amp;"件目","")</f>
        <v/>
      </c>
      <c r="CZ120" s="280" t="str">
        <f ca="1">IF(エラー符号表!GY119=1,CZ$1-6&amp;"件目","")</f>
        <v/>
      </c>
      <c r="DA120" s="280" t="str">
        <f ca="1">IF(エラー符号表!GZ119=1,DA$1-6&amp;"件目","")</f>
        <v/>
      </c>
      <c r="DB120" s="280" t="str">
        <f ca="1">IF(エラー符号表!HA119=1,DB$1-6&amp;"件目","")</f>
        <v/>
      </c>
      <c r="DC120" s="280" t="str">
        <f ca="1">IF(エラー符号表!HB119=1,DC$1-6&amp;"件目","")</f>
        <v/>
      </c>
      <c r="DD120" s="280" t="str">
        <f ca="1">IF(エラー符号表!HC119=1,DD$1-6&amp;"件目","")</f>
        <v/>
      </c>
      <c r="DE120" s="280" t="str">
        <f ca="1">IF(エラー符号表!HD119=1,DE$1-6&amp;"件目","")</f>
        <v/>
      </c>
      <c r="DF120" s="280" t="str">
        <f ca="1">IF(エラー符号表!HE119=1,DF$1-6&amp;"件目","")</f>
        <v/>
      </c>
      <c r="DG120" s="280" t="str">
        <f ca="1">IF(エラー符号表!HF119=1,DG$1-6&amp;"件目","")</f>
        <v/>
      </c>
      <c r="DH120" s="280" t="str">
        <f ca="1">IF(エラー符号表!HG119=1,DH$1-6&amp;"件目","")</f>
        <v/>
      </c>
      <c r="DI120" s="280" t="str">
        <f ca="1">IF(エラー符号表!HH119=1,DI$1-6&amp;"件目","")</f>
        <v/>
      </c>
      <c r="DJ120" s="280" t="str">
        <f ca="1">IF(エラー符号表!HI119=1,DJ$1-6&amp;"件目","")</f>
        <v/>
      </c>
      <c r="DK120" s="280" t="str">
        <f ca="1">IF(エラー符号表!HJ119=1,DK$1-6&amp;"件目","")</f>
        <v/>
      </c>
      <c r="DL120" s="280" t="str">
        <f ca="1">IF(エラー符号表!HK119=1,DL$1-6&amp;"件目","")</f>
        <v/>
      </c>
      <c r="DM120" s="280" t="str">
        <f ca="1">IF(エラー符号表!HL119=1,DM$1-6&amp;"件目","")</f>
        <v/>
      </c>
    </row>
    <row r="121" spans="1:117" ht="39" x14ac:dyDescent="0.2">
      <c r="A121" s="280">
        <f ca="1">IF(SUM(エラー符号表!DQ120:HL120)&gt;=1,1,0)</f>
        <v>0</v>
      </c>
      <c r="B121" s="80" t="s">
        <v>2574</v>
      </c>
      <c r="D121" s="281" t="str">
        <f ca="1">K121&amp;CHAR(10)&amp;エラー符号表!D120</f>
        <v>の工事で、
調査項目⑮工事部位が空欄になっておりますので、
ご回答をお願いいたします。</v>
      </c>
      <c r="E121" s="80">
        <v>123</v>
      </c>
      <c r="K121" s="80" t="str">
        <f t="shared" ca="1" si="1"/>
        <v>の工事で、</v>
      </c>
      <c r="Q121" s="258"/>
      <c r="R121" s="280" t="str">
        <f ca="1">IF(エラー符号表!DQ120=1,R$1-6&amp;"件目","")</f>
        <v/>
      </c>
      <c r="S121" s="280" t="str">
        <f ca="1">IF(エラー符号表!DR120=1,S$1-6&amp;"件目","")</f>
        <v/>
      </c>
      <c r="T121" s="280" t="str">
        <f ca="1">IF(エラー符号表!DS120=1,T$1-6&amp;"件目","")</f>
        <v/>
      </c>
      <c r="U121" s="280" t="str">
        <f ca="1">IF(エラー符号表!DT120=1,U$1-6&amp;"件目","")</f>
        <v/>
      </c>
      <c r="V121" s="280" t="str">
        <f ca="1">IF(エラー符号表!DU120=1,V$1-6&amp;"件目","")</f>
        <v/>
      </c>
      <c r="W121" s="280" t="str">
        <f ca="1">IF(エラー符号表!DV120=1,W$1-6&amp;"件目","")</f>
        <v/>
      </c>
      <c r="X121" s="280" t="str">
        <f ca="1">IF(エラー符号表!DW120=1,X$1-6&amp;"件目","")</f>
        <v/>
      </c>
      <c r="Y121" s="280" t="str">
        <f ca="1">IF(エラー符号表!DX120=1,Y$1-6&amp;"件目","")</f>
        <v/>
      </c>
      <c r="Z121" s="280" t="str">
        <f ca="1">IF(エラー符号表!DY120=1,Z$1-6&amp;"件目","")</f>
        <v/>
      </c>
      <c r="AA121" s="280" t="str">
        <f ca="1">IF(エラー符号表!DZ120=1,AA$1-6&amp;"件目","")</f>
        <v/>
      </c>
      <c r="AB121" s="280" t="str">
        <f ca="1">IF(エラー符号表!EA120=1,AB$1-6&amp;"件目","")</f>
        <v/>
      </c>
      <c r="AC121" s="280" t="str">
        <f ca="1">IF(エラー符号表!EB120=1,AC$1-6&amp;"件目","")</f>
        <v/>
      </c>
      <c r="AD121" s="280" t="str">
        <f ca="1">IF(エラー符号表!EC120=1,AD$1-6&amp;"件目","")</f>
        <v/>
      </c>
      <c r="AE121" s="280" t="str">
        <f ca="1">IF(エラー符号表!ED120=1,AE$1-6&amp;"件目","")</f>
        <v/>
      </c>
      <c r="AF121" s="280" t="str">
        <f ca="1">IF(エラー符号表!EE120=1,AF$1-6&amp;"件目","")</f>
        <v/>
      </c>
      <c r="AG121" s="280" t="str">
        <f ca="1">IF(エラー符号表!EF120=1,AG$1-6&amp;"件目","")</f>
        <v/>
      </c>
      <c r="AH121" s="280" t="str">
        <f ca="1">IF(エラー符号表!EG120=1,AH$1-6&amp;"件目","")</f>
        <v/>
      </c>
      <c r="AI121" s="280" t="str">
        <f ca="1">IF(エラー符号表!EH120=1,AI$1-6&amp;"件目","")</f>
        <v/>
      </c>
      <c r="AJ121" s="280" t="str">
        <f ca="1">IF(エラー符号表!EI120=1,AJ$1-6&amp;"件目","")</f>
        <v/>
      </c>
      <c r="AK121" s="280" t="str">
        <f ca="1">IF(エラー符号表!EJ120=1,AK$1-6&amp;"件目","")</f>
        <v/>
      </c>
      <c r="AL121" s="280" t="str">
        <f ca="1">IF(エラー符号表!EK120=1,AL$1-6&amp;"件目","")</f>
        <v/>
      </c>
      <c r="AM121" s="280" t="str">
        <f ca="1">IF(エラー符号表!EL120=1,AM$1-6&amp;"件目","")</f>
        <v/>
      </c>
      <c r="AN121" s="280" t="str">
        <f ca="1">IF(エラー符号表!EM120=1,AN$1-6&amp;"件目","")</f>
        <v/>
      </c>
      <c r="AO121" s="280" t="str">
        <f ca="1">IF(エラー符号表!EN120=1,AO$1-6&amp;"件目","")</f>
        <v/>
      </c>
      <c r="AP121" s="280" t="str">
        <f ca="1">IF(エラー符号表!EO120=1,AP$1-6&amp;"件目","")</f>
        <v/>
      </c>
      <c r="AQ121" s="280" t="str">
        <f ca="1">IF(エラー符号表!EP120=1,AQ$1-6&amp;"件目","")</f>
        <v/>
      </c>
      <c r="AR121" s="280" t="str">
        <f ca="1">IF(エラー符号表!EQ120=1,AR$1-6&amp;"件目","")</f>
        <v/>
      </c>
      <c r="AS121" s="280" t="str">
        <f ca="1">IF(エラー符号表!ER120=1,AS$1-6&amp;"件目","")</f>
        <v/>
      </c>
      <c r="AT121" s="280" t="str">
        <f ca="1">IF(エラー符号表!ES120=1,AT$1-6&amp;"件目","")</f>
        <v/>
      </c>
      <c r="AU121" s="280" t="str">
        <f ca="1">IF(エラー符号表!ET120=1,AU$1-6&amp;"件目","")</f>
        <v/>
      </c>
      <c r="AV121" s="280" t="str">
        <f ca="1">IF(エラー符号表!EU120=1,AV$1-6&amp;"件目","")</f>
        <v/>
      </c>
      <c r="AW121" s="280" t="str">
        <f ca="1">IF(エラー符号表!EV120=1,AW$1-6&amp;"件目","")</f>
        <v/>
      </c>
      <c r="AX121" s="280" t="str">
        <f ca="1">IF(エラー符号表!EW120=1,AX$1-6&amp;"件目","")</f>
        <v/>
      </c>
      <c r="AY121" s="280" t="str">
        <f ca="1">IF(エラー符号表!EX120=1,AY$1-6&amp;"件目","")</f>
        <v/>
      </c>
      <c r="AZ121" s="280" t="str">
        <f ca="1">IF(エラー符号表!EY120=1,AZ$1-6&amp;"件目","")</f>
        <v/>
      </c>
      <c r="BA121" s="280" t="str">
        <f ca="1">IF(エラー符号表!EZ120=1,BA$1-6&amp;"件目","")</f>
        <v/>
      </c>
      <c r="BB121" s="280" t="str">
        <f ca="1">IF(エラー符号表!FA120=1,BB$1-6&amp;"件目","")</f>
        <v/>
      </c>
      <c r="BC121" s="280" t="str">
        <f ca="1">IF(エラー符号表!FB120=1,BC$1-6&amp;"件目","")</f>
        <v/>
      </c>
      <c r="BD121" s="280" t="str">
        <f ca="1">IF(エラー符号表!FC120=1,BD$1-6&amp;"件目","")</f>
        <v/>
      </c>
      <c r="BE121" s="280" t="str">
        <f ca="1">IF(エラー符号表!FD120=1,BE$1-6&amp;"件目","")</f>
        <v/>
      </c>
      <c r="BF121" s="280" t="str">
        <f ca="1">IF(エラー符号表!FE120=1,BF$1-6&amp;"件目","")</f>
        <v/>
      </c>
      <c r="BG121" s="280" t="str">
        <f ca="1">IF(エラー符号表!FF120=1,BG$1-6&amp;"件目","")</f>
        <v/>
      </c>
      <c r="BH121" s="280" t="str">
        <f ca="1">IF(エラー符号表!FG120=1,BH$1-6&amp;"件目","")</f>
        <v/>
      </c>
      <c r="BI121" s="280" t="str">
        <f ca="1">IF(エラー符号表!FH120=1,BI$1-6&amp;"件目","")</f>
        <v/>
      </c>
      <c r="BJ121" s="280" t="str">
        <f ca="1">IF(エラー符号表!FI120=1,BJ$1-6&amp;"件目","")</f>
        <v/>
      </c>
      <c r="BK121" s="280" t="str">
        <f ca="1">IF(エラー符号表!FJ120=1,BK$1-6&amp;"件目","")</f>
        <v/>
      </c>
      <c r="BL121" s="280" t="str">
        <f ca="1">IF(エラー符号表!FK120=1,BL$1-6&amp;"件目","")</f>
        <v/>
      </c>
      <c r="BM121" s="280" t="str">
        <f ca="1">IF(エラー符号表!FL120=1,BM$1-6&amp;"件目","")</f>
        <v/>
      </c>
      <c r="BN121" s="280" t="str">
        <f ca="1">IF(エラー符号表!FM120=1,BN$1-6&amp;"件目","")</f>
        <v/>
      </c>
      <c r="BO121" s="280" t="str">
        <f ca="1">IF(エラー符号表!FN120=1,BO$1-6&amp;"件目","")</f>
        <v/>
      </c>
      <c r="BP121" s="280" t="str">
        <f ca="1">IF(エラー符号表!FO120=1,BP$1-6&amp;"件目","")</f>
        <v/>
      </c>
      <c r="BQ121" s="280" t="str">
        <f ca="1">IF(エラー符号表!FP120=1,BQ$1-6&amp;"件目","")</f>
        <v/>
      </c>
      <c r="BR121" s="280" t="str">
        <f ca="1">IF(エラー符号表!FQ120=1,BR$1-6&amp;"件目","")</f>
        <v/>
      </c>
      <c r="BS121" s="280" t="str">
        <f ca="1">IF(エラー符号表!FR120=1,BS$1-6&amp;"件目","")</f>
        <v/>
      </c>
      <c r="BT121" s="280" t="str">
        <f ca="1">IF(エラー符号表!FS120=1,BT$1-6&amp;"件目","")</f>
        <v/>
      </c>
      <c r="BU121" s="280" t="str">
        <f ca="1">IF(エラー符号表!FT120=1,BU$1-6&amp;"件目","")</f>
        <v/>
      </c>
      <c r="BV121" s="280" t="str">
        <f ca="1">IF(エラー符号表!FU120=1,BV$1-6&amp;"件目","")</f>
        <v/>
      </c>
      <c r="BW121" s="280" t="str">
        <f ca="1">IF(エラー符号表!FV120=1,BW$1-6&amp;"件目","")</f>
        <v/>
      </c>
      <c r="BX121" s="280" t="str">
        <f ca="1">IF(エラー符号表!FW120=1,BX$1-6&amp;"件目","")</f>
        <v/>
      </c>
      <c r="BY121" s="280" t="str">
        <f ca="1">IF(エラー符号表!FX120=1,BY$1-6&amp;"件目","")</f>
        <v/>
      </c>
      <c r="BZ121" s="280" t="str">
        <f ca="1">IF(エラー符号表!FY120=1,BZ$1-6&amp;"件目","")</f>
        <v/>
      </c>
      <c r="CA121" s="280" t="str">
        <f ca="1">IF(エラー符号表!FZ120=1,CA$1-6&amp;"件目","")</f>
        <v/>
      </c>
      <c r="CB121" s="280" t="str">
        <f ca="1">IF(エラー符号表!GA120=1,CB$1-6&amp;"件目","")</f>
        <v/>
      </c>
      <c r="CC121" s="280" t="str">
        <f ca="1">IF(エラー符号表!GB120=1,CC$1-6&amp;"件目","")</f>
        <v/>
      </c>
      <c r="CD121" s="280" t="str">
        <f ca="1">IF(エラー符号表!GC120=1,CD$1-6&amp;"件目","")</f>
        <v/>
      </c>
      <c r="CE121" s="280" t="str">
        <f ca="1">IF(エラー符号表!GD120=1,CE$1-6&amp;"件目","")</f>
        <v/>
      </c>
      <c r="CF121" s="280" t="str">
        <f ca="1">IF(エラー符号表!GE120=1,CF$1-6&amp;"件目","")</f>
        <v/>
      </c>
      <c r="CG121" s="280" t="str">
        <f ca="1">IF(エラー符号表!GF120=1,CG$1-6&amp;"件目","")</f>
        <v/>
      </c>
      <c r="CH121" s="280" t="str">
        <f ca="1">IF(エラー符号表!GG120=1,CH$1-6&amp;"件目","")</f>
        <v/>
      </c>
      <c r="CI121" s="280" t="str">
        <f ca="1">IF(エラー符号表!GH120=1,CI$1-6&amp;"件目","")</f>
        <v/>
      </c>
      <c r="CJ121" s="280" t="str">
        <f ca="1">IF(エラー符号表!GI120=1,CJ$1-6&amp;"件目","")</f>
        <v/>
      </c>
      <c r="CK121" s="280" t="str">
        <f ca="1">IF(エラー符号表!GJ120=1,CK$1-6&amp;"件目","")</f>
        <v/>
      </c>
      <c r="CL121" s="280" t="str">
        <f ca="1">IF(エラー符号表!GK120=1,CL$1-6&amp;"件目","")</f>
        <v/>
      </c>
      <c r="CM121" s="280" t="str">
        <f ca="1">IF(エラー符号表!GL120=1,CM$1-6&amp;"件目","")</f>
        <v/>
      </c>
      <c r="CN121" s="280" t="str">
        <f ca="1">IF(エラー符号表!GM120=1,CN$1-6&amp;"件目","")</f>
        <v/>
      </c>
      <c r="CO121" s="280" t="str">
        <f ca="1">IF(エラー符号表!GN120=1,CO$1-6&amp;"件目","")</f>
        <v/>
      </c>
      <c r="CP121" s="280" t="str">
        <f ca="1">IF(エラー符号表!GO120=1,CP$1-6&amp;"件目","")</f>
        <v/>
      </c>
      <c r="CQ121" s="280" t="str">
        <f ca="1">IF(エラー符号表!GP120=1,CQ$1-6&amp;"件目","")</f>
        <v/>
      </c>
      <c r="CR121" s="280" t="str">
        <f ca="1">IF(エラー符号表!GQ120=1,CR$1-6&amp;"件目","")</f>
        <v/>
      </c>
      <c r="CS121" s="280" t="str">
        <f ca="1">IF(エラー符号表!GR120=1,CS$1-6&amp;"件目","")</f>
        <v/>
      </c>
      <c r="CT121" s="280" t="str">
        <f ca="1">IF(エラー符号表!GS120=1,CT$1-6&amp;"件目","")</f>
        <v/>
      </c>
      <c r="CU121" s="280" t="str">
        <f ca="1">IF(エラー符号表!GT120=1,CU$1-6&amp;"件目","")</f>
        <v/>
      </c>
      <c r="CV121" s="280" t="str">
        <f ca="1">IF(エラー符号表!GU120=1,CV$1-6&amp;"件目","")</f>
        <v/>
      </c>
      <c r="CW121" s="280" t="str">
        <f ca="1">IF(エラー符号表!GV120=1,CW$1-6&amp;"件目","")</f>
        <v/>
      </c>
      <c r="CX121" s="280" t="str">
        <f ca="1">IF(エラー符号表!GW120=1,CX$1-6&amp;"件目","")</f>
        <v/>
      </c>
      <c r="CY121" s="280" t="str">
        <f ca="1">IF(エラー符号表!GX120=1,CY$1-6&amp;"件目","")</f>
        <v/>
      </c>
      <c r="CZ121" s="280" t="str">
        <f ca="1">IF(エラー符号表!GY120=1,CZ$1-6&amp;"件目","")</f>
        <v/>
      </c>
      <c r="DA121" s="280" t="str">
        <f ca="1">IF(エラー符号表!GZ120=1,DA$1-6&amp;"件目","")</f>
        <v/>
      </c>
      <c r="DB121" s="280" t="str">
        <f ca="1">IF(エラー符号表!HA120=1,DB$1-6&amp;"件目","")</f>
        <v/>
      </c>
      <c r="DC121" s="280" t="str">
        <f ca="1">IF(エラー符号表!HB120=1,DC$1-6&amp;"件目","")</f>
        <v/>
      </c>
      <c r="DD121" s="280" t="str">
        <f ca="1">IF(エラー符号表!HC120=1,DD$1-6&amp;"件目","")</f>
        <v/>
      </c>
      <c r="DE121" s="280" t="str">
        <f ca="1">IF(エラー符号表!HD120=1,DE$1-6&amp;"件目","")</f>
        <v/>
      </c>
      <c r="DF121" s="280" t="str">
        <f ca="1">IF(エラー符号表!HE120=1,DF$1-6&amp;"件目","")</f>
        <v/>
      </c>
      <c r="DG121" s="280" t="str">
        <f ca="1">IF(エラー符号表!HF120=1,DG$1-6&amp;"件目","")</f>
        <v/>
      </c>
      <c r="DH121" s="280" t="str">
        <f ca="1">IF(エラー符号表!HG120=1,DH$1-6&amp;"件目","")</f>
        <v/>
      </c>
      <c r="DI121" s="280" t="str">
        <f ca="1">IF(エラー符号表!HH120=1,DI$1-6&amp;"件目","")</f>
        <v/>
      </c>
      <c r="DJ121" s="280" t="str">
        <f ca="1">IF(エラー符号表!HI120=1,DJ$1-6&amp;"件目","")</f>
        <v/>
      </c>
      <c r="DK121" s="280" t="str">
        <f ca="1">IF(エラー符号表!HJ120=1,DK$1-6&amp;"件目","")</f>
        <v/>
      </c>
      <c r="DL121" s="280" t="str">
        <f ca="1">IF(エラー符号表!HK120=1,DL$1-6&amp;"件目","")</f>
        <v/>
      </c>
      <c r="DM121" s="280" t="str">
        <f ca="1">IF(エラー符号表!HL120=1,DM$1-6&amp;"件目","")</f>
        <v/>
      </c>
    </row>
    <row r="122" spans="1:117" ht="39" x14ac:dyDescent="0.2">
      <c r="A122" s="280">
        <f ca="1">IF(SUM(エラー符号表!DQ121:HL121)&gt;=1,1,0)</f>
        <v>0</v>
      </c>
      <c r="B122" s="80" t="s">
        <v>2574</v>
      </c>
      <c r="D122" s="281" t="str">
        <f ca="1">K122&amp;CHAR(10)&amp;エラー符号表!D121</f>
        <v>の工事で、
調査項目⑮工事部位が選択肢以外でご回答されておりますので、
選択肢からご回答をお願いいたします。</v>
      </c>
      <c r="E122" s="80">
        <v>124</v>
      </c>
      <c r="K122" s="80" t="str">
        <f t="shared" ca="1" si="1"/>
        <v>の工事で、</v>
      </c>
      <c r="Q122" s="258"/>
      <c r="R122" s="280" t="str">
        <f ca="1">IF(エラー符号表!DQ121=1,R$1-6&amp;"件目","")</f>
        <v/>
      </c>
      <c r="S122" s="280" t="str">
        <f ca="1">IF(エラー符号表!DR121=1,S$1-6&amp;"件目","")</f>
        <v/>
      </c>
      <c r="T122" s="280" t="str">
        <f ca="1">IF(エラー符号表!DS121=1,T$1-6&amp;"件目","")</f>
        <v/>
      </c>
      <c r="U122" s="280" t="str">
        <f ca="1">IF(エラー符号表!DT121=1,U$1-6&amp;"件目","")</f>
        <v/>
      </c>
      <c r="V122" s="280" t="str">
        <f ca="1">IF(エラー符号表!DU121=1,V$1-6&amp;"件目","")</f>
        <v/>
      </c>
      <c r="W122" s="280" t="str">
        <f ca="1">IF(エラー符号表!DV121=1,W$1-6&amp;"件目","")</f>
        <v/>
      </c>
      <c r="X122" s="280" t="str">
        <f ca="1">IF(エラー符号表!DW121=1,X$1-6&amp;"件目","")</f>
        <v/>
      </c>
      <c r="Y122" s="280" t="str">
        <f ca="1">IF(エラー符号表!DX121=1,Y$1-6&amp;"件目","")</f>
        <v/>
      </c>
      <c r="Z122" s="280" t="str">
        <f ca="1">IF(エラー符号表!DY121=1,Z$1-6&amp;"件目","")</f>
        <v/>
      </c>
      <c r="AA122" s="280" t="str">
        <f ca="1">IF(エラー符号表!DZ121=1,AA$1-6&amp;"件目","")</f>
        <v/>
      </c>
      <c r="AB122" s="280" t="str">
        <f ca="1">IF(エラー符号表!EA121=1,AB$1-6&amp;"件目","")</f>
        <v/>
      </c>
      <c r="AC122" s="280" t="str">
        <f ca="1">IF(エラー符号表!EB121=1,AC$1-6&amp;"件目","")</f>
        <v/>
      </c>
      <c r="AD122" s="280" t="str">
        <f ca="1">IF(エラー符号表!EC121=1,AD$1-6&amp;"件目","")</f>
        <v/>
      </c>
      <c r="AE122" s="280" t="str">
        <f ca="1">IF(エラー符号表!ED121=1,AE$1-6&amp;"件目","")</f>
        <v/>
      </c>
      <c r="AF122" s="280" t="str">
        <f ca="1">IF(エラー符号表!EE121=1,AF$1-6&amp;"件目","")</f>
        <v/>
      </c>
      <c r="AG122" s="280" t="str">
        <f ca="1">IF(エラー符号表!EF121=1,AG$1-6&amp;"件目","")</f>
        <v/>
      </c>
      <c r="AH122" s="280" t="str">
        <f ca="1">IF(エラー符号表!EG121=1,AH$1-6&amp;"件目","")</f>
        <v/>
      </c>
      <c r="AI122" s="280" t="str">
        <f ca="1">IF(エラー符号表!EH121=1,AI$1-6&amp;"件目","")</f>
        <v/>
      </c>
      <c r="AJ122" s="280" t="str">
        <f ca="1">IF(エラー符号表!EI121=1,AJ$1-6&amp;"件目","")</f>
        <v/>
      </c>
      <c r="AK122" s="280" t="str">
        <f ca="1">IF(エラー符号表!EJ121=1,AK$1-6&amp;"件目","")</f>
        <v/>
      </c>
      <c r="AL122" s="280" t="str">
        <f ca="1">IF(エラー符号表!EK121=1,AL$1-6&amp;"件目","")</f>
        <v/>
      </c>
      <c r="AM122" s="280" t="str">
        <f ca="1">IF(エラー符号表!EL121=1,AM$1-6&amp;"件目","")</f>
        <v/>
      </c>
      <c r="AN122" s="280" t="str">
        <f ca="1">IF(エラー符号表!EM121=1,AN$1-6&amp;"件目","")</f>
        <v/>
      </c>
      <c r="AO122" s="280" t="str">
        <f ca="1">IF(エラー符号表!EN121=1,AO$1-6&amp;"件目","")</f>
        <v/>
      </c>
      <c r="AP122" s="280" t="str">
        <f ca="1">IF(エラー符号表!EO121=1,AP$1-6&amp;"件目","")</f>
        <v/>
      </c>
      <c r="AQ122" s="280" t="str">
        <f ca="1">IF(エラー符号表!EP121=1,AQ$1-6&amp;"件目","")</f>
        <v/>
      </c>
      <c r="AR122" s="280" t="str">
        <f ca="1">IF(エラー符号表!EQ121=1,AR$1-6&amp;"件目","")</f>
        <v/>
      </c>
      <c r="AS122" s="280" t="str">
        <f ca="1">IF(エラー符号表!ER121=1,AS$1-6&amp;"件目","")</f>
        <v/>
      </c>
      <c r="AT122" s="280" t="str">
        <f ca="1">IF(エラー符号表!ES121=1,AT$1-6&amp;"件目","")</f>
        <v/>
      </c>
      <c r="AU122" s="280" t="str">
        <f ca="1">IF(エラー符号表!ET121=1,AU$1-6&amp;"件目","")</f>
        <v/>
      </c>
      <c r="AV122" s="280" t="str">
        <f ca="1">IF(エラー符号表!EU121=1,AV$1-6&amp;"件目","")</f>
        <v/>
      </c>
      <c r="AW122" s="280" t="str">
        <f ca="1">IF(エラー符号表!EV121=1,AW$1-6&amp;"件目","")</f>
        <v/>
      </c>
      <c r="AX122" s="280" t="str">
        <f ca="1">IF(エラー符号表!EW121=1,AX$1-6&amp;"件目","")</f>
        <v/>
      </c>
      <c r="AY122" s="280" t="str">
        <f ca="1">IF(エラー符号表!EX121=1,AY$1-6&amp;"件目","")</f>
        <v/>
      </c>
      <c r="AZ122" s="280" t="str">
        <f ca="1">IF(エラー符号表!EY121=1,AZ$1-6&amp;"件目","")</f>
        <v/>
      </c>
      <c r="BA122" s="280" t="str">
        <f ca="1">IF(エラー符号表!EZ121=1,BA$1-6&amp;"件目","")</f>
        <v/>
      </c>
      <c r="BB122" s="280" t="str">
        <f ca="1">IF(エラー符号表!FA121=1,BB$1-6&amp;"件目","")</f>
        <v/>
      </c>
      <c r="BC122" s="280" t="str">
        <f ca="1">IF(エラー符号表!FB121=1,BC$1-6&amp;"件目","")</f>
        <v/>
      </c>
      <c r="BD122" s="280" t="str">
        <f ca="1">IF(エラー符号表!FC121=1,BD$1-6&amp;"件目","")</f>
        <v/>
      </c>
      <c r="BE122" s="280" t="str">
        <f ca="1">IF(エラー符号表!FD121=1,BE$1-6&amp;"件目","")</f>
        <v/>
      </c>
      <c r="BF122" s="280" t="str">
        <f ca="1">IF(エラー符号表!FE121=1,BF$1-6&amp;"件目","")</f>
        <v/>
      </c>
      <c r="BG122" s="280" t="str">
        <f ca="1">IF(エラー符号表!FF121=1,BG$1-6&amp;"件目","")</f>
        <v/>
      </c>
      <c r="BH122" s="280" t="str">
        <f ca="1">IF(エラー符号表!FG121=1,BH$1-6&amp;"件目","")</f>
        <v/>
      </c>
      <c r="BI122" s="280" t="str">
        <f ca="1">IF(エラー符号表!FH121=1,BI$1-6&amp;"件目","")</f>
        <v/>
      </c>
      <c r="BJ122" s="280" t="str">
        <f ca="1">IF(エラー符号表!FI121=1,BJ$1-6&amp;"件目","")</f>
        <v/>
      </c>
      <c r="BK122" s="280" t="str">
        <f ca="1">IF(エラー符号表!FJ121=1,BK$1-6&amp;"件目","")</f>
        <v/>
      </c>
      <c r="BL122" s="280" t="str">
        <f ca="1">IF(エラー符号表!FK121=1,BL$1-6&amp;"件目","")</f>
        <v/>
      </c>
      <c r="BM122" s="280" t="str">
        <f ca="1">IF(エラー符号表!FL121=1,BM$1-6&amp;"件目","")</f>
        <v/>
      </c>
      <c r="BN122" s="280" t="str">
        <f ca="1">IF(エラー符号表!FM121=1,BN$1-6&amp;"件目","")</f>
        <v/>
      </c>
      <c r="BO122" s="280" t="str">
        <f ca="1">IF(エラー符号表!FN121=1,BO$1-6&amp;"件目","")</f>
        <v/>
      </c>
      <c r="BP122" s="280" t="str">
        <f ca="1">IF(エラー符号表!FO121=1,BP$1-6&amp;"件目","")</f>
        <v/>
      </c>
      <c r="BQ122" s="280" t="str">
        <f ca="1">IF(エラー符号表!FP121=1,BQ$1-6&amp;"件目","")</f>
        <v/>
      </c>
      <c r="BR122" s="280" t="str">
        <f ca="1">IF(エラー符号表!FQ121=1,BR$1-6&amp;"件目","")</f>
        <v/>
      </c>
      <c r="BS122" s="280" t="str">
        <f ca="1">IF(エラー符号表!FR121=1,BS$1-6&amp;"件目","")</f>
        <v/>
      </c>
      <c r="BT122" s="280" t="str">
        <f ca="1">IF(エラー符号表!FS121=1,BT$1-6&amp;"件目","")</f>
        <v/>
      </c>
      <c r="BU122" s="280" t="str">
        <f ca="1">IF(エラー符号表!FT121=1,BU$1-6&amp;"件目","")</f>
        <v/>
      </c>
      <c r="BV122" s="280" t="str">
        <f ca="1">IF(エラー符号表!FU121=1,BV$1-6&amp;"件目","")</f>
        <v/>
      </c>
      <c r="BW122" s="280" t="str">
        <f ca="1">IF(エラー符号表!FV121=1,BW$1-6&amp;"件目","")</f>
        <v/>
      </c>
      <c r="BX122" s="280" t="str">
        <f ca="1">IF(エラー符号表!FW121=1,BX$1-6&amp;"件目","")</f>
        <v/>
      </c>
      <c r="BY122" s="280" t="str">
        <f ca="1">IF(エラー符号表!FX121=1,BY$1-6&amp;"件目","")</f>
        <v/>
      </c>
      <c r="BZ122" s="280" t="str">
        <f ca="1">IF(エラー符号表!FY121=1,BZ$1-6&amp;"件目","")</f>
        <v/>
      </c>
      <c r="CA122" s="280" t="str">
        <f ca="1">IF(エラー符号表!FZ121=1,CA$1-6&amp;"件目","")</f>
        <v/>
      </c>
      <c r="CB122" s="280" t="str">
        <f ca="1">IF(エラー符号表!GA121=1,CB$1-6&amp;"件目","")</f>
        <v/>
      </c>
      <c r="CC122" s="280" t="str">
        <f ca="1">IF(エラー符号表!GB121=1,CC$1-6&amp;"件目","")</f>
        <v/>
      </c>
      <c r="CD122" s="280" t="str">
        <f ca="1">IF(エラー符号表!GC121=1,CD$1-6&amp;"件目","")</f>
        <v/>
      </c>
      <c r="CE122" s="280" t="str">
        <f ca="1">IF(エラー符号表!GD121=1,CE$1-6&amp;"件目","")</f>
        <v/>
      </c>
      <c r="CF122" s="280" t="str">
        <f ca="1">IF(エラー符号表!GE121=1,CF$1-6&amp;"件目","")</f>
        <v/>
      </c>
      <c r="CG122" s="280" t="str">
        <f ca="1">IF(エラー符号表!GF121=1,CG$1-6&amp;"件目","")</f>
        <v/>
      </c>
      <c r="CH122" s="280" t="str">
        <f ca="1">IF(エラー符号表!GG121=1,CH$1-6&amp;"件目","")</f>
        <v/>
      </c>
      <c r="CI122" s="280" t="str">
        <f ca="1">IF(エラー符号表!GH121=1,CI$1-6&amp;"件目","")</f>
        <v/>
      </c>
      <c r="CJ122" s="280" t="str">
        <f ca="1">IF(エラー符号表!GI121=1,CJ$1-6&amp;"件目","")</f>
        <v/>
      </c>
      <c r="CK122" s="280" t="str">
        <f ca="1">IF(エラー符号表!GJ121=1,CK$1-6&amp;"件目","")</f>
        <v/>
      </c>
      <c r="CL122" s="280" t="str">
        <f ca="1">IF(エラー符号表!GK121=1,CL$1-6&amp;"件目","")</f>
        <v/>
      </c>
      <c r="CM122" s="280" t="str">
        <f ca="1">IF(エラー符号表!GL121=1,CM$1-6&amp;"件目","")</f>
        <v/>
      </c>
      <c r="CN122" s="280" t="str">
        <f ca="1">IF(エラー符号表!GM121=1,CN$1-6&amp;"件目","")</f>
        <v/>
      </c>
      <c r="CO122" s="280" t="str">
        <f ca="1">IF(エラー符号表!GN121=1,CO$1-6&amp;"件目","")</f>
        <v/>
      </c>
      <c r="CP122" s="280" t="str">
        <f ca="1">IF(エラー符号表!GO121=1,CP$1-6&amp;"件目","")</f>
        <v/>
      </c>
      <c r="CQ122" s="280" t="str">
        <f ca="1">IF(エラー符号表!GP121=1,CQ$1-6&amp;"件目","")</f>
        <v/>
      </c>
      <c r="CR122" s="280" t="str">
        <f ca="1">IF(エラー符号表!GQ121=1,CR$1-6&amp;"件目","")</f>
        <v/>
      </c>
      <c r="CS122" s="280" t="str">
        <f ca="1">IF(エラー符号表!GR121=1,CS$1-6&amp;"件目","")</f>
        <v/>
      </c>
      <c r="CT122" s="280" t="str">
        <f ca="1">IF(エラー符号表!GS121=1,CT$1-6&amp;"件目","")</f>
        <v/>
      </c>
      <c r="CU122" s="280" t="str">
        <f ca="1">IF(エラー符号表!GT121=1,CU$1-6&amp;"件目","")</f>
        <v/>
      </c>
      <c r="CV122" s="280" t="str">
        <f ca="1">IF(エラー符号表!GU121=1,CV$1-6&amp;"件目","")</f>
        <v/>
      </c>
      <c r="CW122" s="280" t="str">
        <f ca="1">IF(エラー符号表!GV121=1,CW$1-6&amp;"件目","")</f>
        <v/>
      </c>
      <c r="CX122" s="280" t="str">
        <f ca="1">IF(エラー符号表!GW121=1,CX$1-6&amp;"件目","")</f>
        <v/>
      </c>
      <c r="CY122" s="280" t="str">
        <f ca="1">IF(エラー符号表!GX121=1,CY$1-6&amp;"件目","")</f>
        <v/>
      </c>
      <c r="CZ122" s="280" t="str">
        <f ca="1">IF(エラー符号表!GY121=1,CZ$1-6&amp;"件目","")</f>
        <v/>
      </c>
      <c r="DA122" s="280" t="str">
        <f ca="1">IF(エラー符号表!GZ121=1,DA$1-6&amp;"件目","")</f>
        <v/>
      </c>
      <c r="DB122" s="280" t="str">
        <f ca="1">IF(エラー符号表!HA121=1,DB$1-6&amp;"件目","")</f>
        <v/>
      </c>
      <c r="DC122" s="280" t="str">
        <f ca="1">IF(エラー符号表!HB121=1,DC$1-6&amp;"件目","")</f>
        <v/>
      </c>
      <c r="DD122" s="280" t="str">
        <f ca="1">IF(エラー符号表!HC121=1,DD$1-6&amp;"件目","")</f>
        <v/>
      </c>
      <c r="DE122" s="280" t="str">
        <f ca="1">IF(エラー符号表!HD121=1,DE$1-6&amp;"件目","")</f>
        <v/>
      </c>
      <c r="DF122" s="280" t="str">
        <f ca="1">IF(エラー符号表!HE121=1,DF$1-6&amp;"件目","")</f>
        <v/>
      </c>
      <c r="DG122" s="280" t="str">
        <f ca="1">IF(エラー符号表!HF121=1,DG$1-6&amp;"件目","")</f>
        <v/>
      </c>
      <c r="DH122" s="280" t="str">
        <f ca="1">IF(エラー符号表!HG121=1,DH$1-6&amp;"件目","")</f>
        <v/>
      </c>
      <c r="DI122" s="280" t="str">
        <f ca="1">IF(エラー符号表!HH121=1,DI$1-6&amp;"件目","")</f>
        <v/>
      </c>
      <c r="DJ122" s="280" t="str">
        <f ca="1">IF(エラー符号表!HI121=1,DJ$1-6&amp;"件目","")</f>
        <v/>
      </c>
      <c r="DK122" s="280" t="str">
        <f ca="1">IF(エラー符号表!HJ121=1,DK$1-6&amp;"件目","")</f>
        <v/>
      </c>
      <c r="DL122" s="280" t="str">
        <f ca="1">IF(エラー符号表!HK121=1,DL$1-6&amp;"件目","")</f>
        <v/>
      </c>
      <c r="DM122" s="280" t="str">
        <f ca="1">IF(エラー符号表!HL121=1,DM$1-6&amp;"件目","")</f>
        <v/>
      </c>
    </row>
    <row r="123" spans="1:117" ht="52" x14ac:dyDescent="0.2">
      <c r="A123" s="280">
        <f ca="1">IF(SUM(エラー符号表!DQ122:HL122)&gt;=1,1,0)</f>
        <v>0</v>
      </c>
      <c r="B123" s="80" t="s">
        <v>2574</v>
      </c>
      <c r="D123" s="281" t="str">
        <f ca="1">K123&amp;CHAR(10)&amp;エラー符号表!D122</f>
        <v>の工事で、
調査項目⑮工事部位が◎で複数選択されておりますので、
工事１件につき主たる工事部位として、
１つを◎とし、残りを○としていただくようお願いいたします。</v>
      </c>
      <c r="E123" s="80">
        <v>125</v>
      </c>
      <c r="K123" s="80" t="str">
        <f t="shared" ca="1" si="1"/>
        <v>の工事で、</v>
      </c>
      <c r="Q123" s="258"/>
      <c r="R123" s="280" t="str">
        <f ca="1">IF(エラー符号表!DQ122=1,R$1-6&amp;"件目","")</f>
        <v/>
      </c>
      <c r="S123" s="280" t="str">
        <f ca="1">IF(エラー符号表!DR122=1,S$1-6&amp;"件目","")</f>
        <v/>
      </c>
      <c r="T123" s="280" t="str">
        <f ca="1">IF(エラー符号表!DS122=1,T$1-6&amp;"件目","")</f>
        <v/>
      </c>
      <c r="U123" s="280" t="str">
        <f ca="1">IF(エラー符号表!DT122=1,U$1-6&amp;"件目","")</f>
        <v/>
      </c>
      <c r="V123" s="280" t="str">
        <f ca="1">IF(エラー符号表!DU122=1,V$1-6&amp;"件目","")</f>
        <v/>
      </c>
      <c r="W123" s="280" t="str">
        <f ca="1">IF(エラー符号表!DV122=1,W$1-6&amp;"件目","")</f>
        <v/>
      </c>
      <c r="X123" s="280" t="str">
        <f ca="1">IF(エラー符号表!DW122=1,X$1-6&amp;"件目","")</f>
        <v/>
      </c>
      <c r="Y123" s="280" t="str">
        <f ca="1">IF(エラー符号表!DX122=1,Y$1-6&amp;"件目","")</f>
        <v/>
      </c>
      <c r="Z123" s="280" t="str">
        <f ca="1">IF(エラー符号表!DY122=1,Z$1-6&amp;"件目","")</f>
        <v/>
      </c>
      <c r="AA123" s="280" t="str">
        <f ca="1">IF(エラー符号表!DZ122=1,AA$1-6&amp;"件目","")</f>
        <v/>
      </c>
      <c r="AB123" s="280" t="str">
        <f ca="1">IF(エラー符号表!EA122=1,AB$1-6&amp;"件目","")</f>
        <v/>
      </c>
      <c r="AC123" s="280" t="str">
        <f ca="1">IF(エラー符号表!EB122=1,AC$1-6&amp;"件目","")</f>
        <v/>
      </c>
      <c r="AD123" s="280" t="str">
        <f ca="1">IF(エラー符号表!EC122=1,AD$1-6&amp;"件目","")</f>
        <v/>
      </c>
      <c r="AE123" s="280" t="str">
        <f ca="1">IF(エラー符号表!ED122=1,AE$1-6&amp;"件目","")</f>
        <v/>
      </c>
      <c r="AF123" s="280" t="str">
        <f ca="1">IF(エラー符号表!EE122=1,AF$1-6&amp;"件目","")</f>
        <v/>
      </c>
      <c r="AG123" s="280" t="str">
        <f ca="1">IF(エラー符号表!EF122=1,AG$1-6&amp;"件目","")</f>
        <v/>
      </c>
      <c r="AH123" s="280" t="str">
        <f ca="1">IF(エラー符号表!EG122=1,AH$1-6&amp;"件目","")</f>
        <v/>
      </c>
      <c r="AI123" s="280" t="str">
        <f ca="1">IF(エラー符号表!EH122=1,AI$1-6&amp;"件目","")</f>
        <v/>
      </c>
      <c r="AJ123" s="280" t="str">
        <f ca="1">IF(エラー符号表!EI122=1,AJ$1-6&amp;"件目","")</f>
        <v/>
      </c>
      <c r="AK123" s="280" t="str">
        <f ca="1">IF(エラー符号表!EJ122=1,AK$1-6&amp;"件目","")</f>
        <v/>
      </c>
      <c r="AL123" s="280" t="str">
        <f ca="1">IF(エラー符号表!EK122=1,AL$1-6&amp;"件目","")</f>
        <v/>
      </c>
      <c r="AM123" s="280" t="str">
        <f ca="1">IF(エラー符号表!EL122=1,AM$1-6&amp;"件目","")</f>
        <v/>
      </c>
      <c r="AN123" s="280" t="str">
        <f ca="1">IF(エラー符号表!EM122=1,AN$1-6&amp;"件目","")</f>
        <v/>
      </c>
      <c r="AO123" s="280" t="str">
        <f ca="1">IF(エラー符号表!EN122=1,AO$1-6&amp;"件目","")</f>
        <v/>
      </c>
      <c r="AP123" s="280" t="str">
        <f ca="1">IF(エラー符号表!EO122=1,AP$1-6&amp;"件目","")</f>
        <v/>
      </c>
      <c r="AQ123" s="280" t="str">
        <f ca="1">IF(エラー符号表!EP122=1,AQ$1-6&amp;"件目","")</f>
        <v/>
      </c>
      <c r="AR123" s="280" t="str">
        <f ca="1">IF(エラー符号表!EQ122=1,AR$1-6&amp;"件目","")</f>
        <v/>
      </c>
      <c r="AS123" s="280" t="str">
        <f ca="1">IF(エラー符号表!ER122=1,AS$1-6&amp;"件目","")</f>
        <v/>
      </c>
      <c r="AT123" s="280" t="str">
        <f ca="1">IF(エラー符号表!ES122=1,AT$1-6&amp;"件目","")</f>
        <v/>
      </c>
      <c r="AU123" s="280" t="str">
        <f ca="1">IF(エラー符号表!ET122=1,AU$1-6&amp;"件目","")</f>
        <v/>
      </c>
      <c r="AV123" s="280" t="str">
        <f ca="1">IF(エラー符号表!EU122=1,AV$1-6&amp;"件目","")</f>
        <v/>
      </c>
      <c r="AW123" s="280" t="str">
        <f ca="1">IF(エラー符号表!EV122=1,AW$1-6&amp;"件目","")</f>
        <v/>
      </c>
      <c r="AX123" s="280" t="str">
        <f ca="1">IF(エラー符号表!EW122=1,AX$1-6&amp;"件目","")</f>
        <v/>
      </c>
      <c r="AY123" s="280" t="str">
        <f ca="1">IF(エラー符号表!EX122=1,AY$1-6&amp;"件目","")</f>
        <v/>
      </c>
      <c r="AZ123" s="280" t="str">
        <f ca="1">IF(エラー符号表!EY122=1,AZ$1-6&amp;"件目","")</f>
        <v/>
      </c>
      <c r="BA123" s="280" t="str">
        <f ca="1">IF(エラー符号表!EZ122=1,BA$1-6&amp;"件目","")</f>
        <v/>
      </c>
      <c r="BB123" s="280" t="str">
        <f ca="1">IF(エラー符号表!FA122=1,BB$1-6&amp;"件目","")</f>
        <v/>
      </c>
      <c r="BC123" s="280" t="str">
        <f ca="1">IF(エラー符号表!FB122=1,BC$1-6&amp;"件目","")</f>
        <v/>
      </c>
      <c r="BD123" s="280" t="str">
        <f ca="1">IF(エラー符号表!FC122=1,BD$1-6&amp;"件目","")</f>
        <v/>
      </c>
      <c r="BE123" s="280" t="str">
        <f ca="1">IF(エラー符号表!FD122=1,BE$1-6&amp;"件目","")</f>
        <v/>
      </c>
      <c r="BF123" s="280" t="str">
        <f ca="1">IF(エラー符号表!FE122=1,BF$1-6&amp;"件目","")</f>
        <v/>
      </c>
      <c r="BG123" s="280" t="str">
        <f ca="1">IF(エラー符号表!FF122=1,BG$1-6&amp;"件目","")</f>
        <v/>
      </c>
      <c r="BH123" s="280" t="str">
        <f ca="1">IF(エラー符号表!FG122=1,BH$1-6&amp;"件目","")</f>
        <v/>
      </c>
      <c r="BI123" s="280" t="str">
        <f ca="1">IF(エラー符号表!FH122=1,BI$1-6&amp;"件目","")</f>
        <v/>
      </c>
      <c r="BJ123" s="280" t="str">
        <f ca="1">IF(エラー符号表!FI122=1,BJ$1-6&amp;"件目","")</f>
        <v/>
      </c>
      <c r="BK123" s="280" t="str">
        <f ca="1">IF(エラー符号表!FJ122=1,BK$1-6&amp;"件目","")</f>
        <v/>
      </c>
      <c r="BL123" s="280" t="str">
        <f ca="1">IF(エラー符号表!FK122=1,BL$1-6&amp;"件目","")</f>
        <v/>
      </c>
      <c r="BM123" s="280" t="str">
        <f ca="1">IF(エラー符号表!FL122=1,BM$1-6&amp;"件目","")</f>
        <v/>
      </c>
      <c r="BN123" s="280" t="str">
        <f ca="1">IF(エラー符号表!FM122=1,BN$1-6&amp;"件目","")</f>
        <v/>
      </c>
      <c r="BO123" s="280" t="str">
        <f ca="1">IF(エラー符号表!FN122=1,BO$1-6&amp;"件目","")</f>
        <v/>
      </c>
      <c r="BP123" s="280" t="str">
        <f ca="1">IF(エラー符号表!FO122=1,BP$1-6&amp;"件目","")</f>
        <v/>
      </c>
      <c r="BQ123" s="280" t="str">
        <f ca="1">IF(エラー符号表!FP122=1,BQ$1-6&amp;"件目","")</f>
        <v/>
      </c>
      <c r="BR123" s="280" t="str">
        <f ca="1">IF(エラー符号表!FQ122=1,BR$1-6&amp;"件目","")</f>
        <v/>
      </c>
      <c r="BS123" s="280" t="str">
        <f ca="1">IF(エラー符号表!FR122=1,BS$1-6&amp;"件目","")</f>
        <v/>
      </c>
      <c r="BT123" s="280" t="str">
        <f ca="1">IF(エラー符号表!FS122=1,BT$1-6&amp;"件目","")</f>
        <v/>
      </c>
      <c r="BU123" s="280" t="str">
        <f ca="1">IF(エラー符号表!FT122=1,BU$1-6&amp;"件目","")</f>
        <v/>
      </c>
      <c r="BV123" s="280" t="str">
        <f ca="1">IF(エラー符号表!FU122=1,BV$1-6&amp;"件目","")</f>
        <v/>
      </c>
      <c r="BW123" s="280" t="str">
        <f ca="1">IF(エラー符号表!FV122=1,BW$1-6&amp;"件目","")</f>
        <v/>
      </c>
      <c r="BX123" s="280" t="str">
        <f ca="1">IF(エラー符号表!FW122=1,BX$1-6&amp;"件目","")</f>
        <v/>
      </c>
      <c r="BY123" s="280" t="str">
        <f ca="1">IF(エラー符号表!FX122=1,BY$1-6&amp;"件目","")</f>
        <v/>
      </c>
      <c r="BZ123" s="280" t="str">
        <f ca="1">IF(エラー符号表!FY122=1,BZ$1-6&amp;"件目","")</f>
        <v/>
      </c>
      <c r="CA123" s="280" t="str">
        <f ca="1">IF(エラー符号表!FZ122=1,CA$1-6&amp;"件目","")</f>
        <v/>
      </c>
      <c r="CB123" s="280" t="str">
        <f ca="1">IF(エラー符号表!GA122=1,CB$1-6&amp;"件目","")</f>
        <v/>
      </c>
      <c r="CC123" s="280" t="str">
        <f ca="1">IF(エラー符号表!GB122=1,CC$1-6&amp;"件目","")</f>
        <v/>
      </c>
      <c r="CD123" s="280" t="str">
        <f ca="1">IF(エラー符号表!GC122=1,CD$1-6&amp;"件目","")</f>
        <v/>
      </c>
      <c r="CE123" s="280" t="str">
        <f ca="1">IF(エラー符号表!GD122=1,CE$1-6&amp;"件目","")</f>
        <v/>
      </c>
      <c r="CF123" s="280" t="str">
        <f ca="1">IF(エラー符号表!GE122=1,CF$1-6&amp;"件目","")</f>
        <v/>
      </c>
      <c r="CG123" s="280" t="str">
        <f ca="1">IF(エラー符号表!GF122=1,CG$1-6&amp;"件目","")</f>
        <v/>
      </c>
      <c r="CH123" s="280" t="str">
        <f ca="1">IF(エラー符号表!GG122=1,CH$1-6&amp;"件目","")</f>
        <v/>
      </c>
      <c r="CI123" s="280" t="str">
        <f ca="1">IF(エラー符号表!GH122=1,CI$1-6&amp;"件目","")</f>
        <v/>
      </c>
      <c r="CJ123" s="280" t="str">
        <f ca="1">IF(エラー符号表!GI122=1,CJ$1-6&amp;"件目","")</f>
        <v/>
      </c>
      <c r="CK123" s="280" t="str">
        <f ca="1">IF(エラー符号表!GJ122=1,CK$1-6&amp;"件目","")</f>
        <v/>
      </c>
      <c r="CL123" s="280" t="str">
        <f ca="1">IF(エラー符号表!GK122=1,CL$1-6&amp;"件目","")</f>
        <v/>
      </c>
      <c r="CM123" s="280" t="str">
        <f ca="1">IF(エラー符号表!GL122=1,CM$1-6&amp;"件目","")</f>
        <v/>
      </c>
      <c r="CN123" s="280" t="str">
        <f ca="1">IF(エラー符号表!GM122=1,CN$1-6&amp;"件目","")</f>
        <v/>
      </c>
      <c r="CO123" s="280" t="str">
        <f ca="1">IF(エラー符号表!GN122=1,CO$1-6&amp;"件目","")</f>
        <v/>
      </c>
      <c r="CP123" s="280" t="str">
        <f ca="1">IF(エラー符号表!GO122=1,CP$1-6&amp;"件目","")</f>
        <v/>
      </c>
      <c r="CQ123" s="280" t="str">
        <f ca="1">IF(エラー符号表!GP122=1,CQ$1-6&amp;"件目","")</f>
        <v/>
      </c>
      <c r="CR123" s="280" t="str">
        <f ca="1">IF(エラー符号表!GQ122=1,CR$1-6&amp;"件目","")</f>
        <v/>
      </c>
      <c r="CS123" s="280" t="str">
        <f ca="1">IF(エラー符号表!GR122=1,CS$1-6&amp;"件目","")</f>
        <v/>
      </c>
      <c r="CT123" s="280" t="str">
        <f ca="1">IF(エラー符号表!GS122=1,CT$1-6&amp;"件目","")</f>
        <v/>
      </c>
      <c r="CU123" s="280" t="str">
        <f ca="1">IF(エラー符号表!GT122=1,CU$1-6&amp;"件目","")</f>
        <v/>
      </c>
      <c r="CV123" s="280" t="str">
        <f ca="1">IF(エラー符号表!GU122=1,CV$1-6&amp;"件目","")</f>
        <v/>
      </c>
      <c r="CW123" s="280" t="str">
        <f ca="1">IF(エラー符号表!GV122=1,CW$1-6&amp;"件目","")</f>
        <v/>
      </c>
      <c r="CX123" s="280" t="str">
        <f ca="1">IF(エラー符号表!GW122=1,CX$1-6&amp;"件目","")</f>
        <v/>
      </c>
      <c r="CY123" s="280" t="str">
        <f ca="1">IF(エラー符号表!GX122=1,CY$1-6&amp;"件目","")</f>
        <v/>
      </c>
      <c r="CZ123" s="280" t="str">
        <f ca="1">IF(エラー符号表!GY122=1,CZ$1-6&amp;"件目","")</f>
        <v/>
      </c>
      <c r="DA123" s="280" t="str">
        <f ca="1">IF(エラー符号表!GZ122=1,DA$1-6&amp;"件目","")</f>
        <v/>
      </c>
      <c r="DB123" s="280" t="str">
        <f ca="1">IF(エラー符号表!HA122=1,DB$1-6&amp;"件目","")</f>
        <v/>
      </c>
      <c r="DC123" s="280" t="str">
        <f ca="1">IF(エラー符号表!HB122=1,DC$1-6&amp;"件目","")</f>
        <v/>
      </c>
      <c r="DD123" s="280" t="str">
        <f ca="1">IF(エラー符号表!HC122=1,DD$1-6&amp;"件目","")</f>
        <v/>
      </c>
      <c r="DE123" s="280" t="str">
        <f ca="1">IF(エラー符号表!HD122=1,DE$1-6&amp;"件目","")</f>
        <v/>
      </c>
      <c r="DF123" s="280" t="str">
        <f ca="1">IF(エラー符号表!HE122=1,DF$1-6&amp;"件目","")</f>
        <v/>
      </c>
      <c r="DG123" s="280" t="str">
        <f ca="1">IF(エラー符号表!HF122=1,DG$1-6&amp;"件目","")</f>
        <v/>
      </c>
      <c r="DH123" s="280" t="str">
        <f ca="1">IF(エラー符号表!HG122=1,DH$1-6&amp;"件目","")</f>
        <v/>
      </c>
      <c r="DI123" s="280" t="str">
        <f ca="1">IF(エラー符号表!HH122=1,DI$1-6&amp;"件目","")</f>
        <v/>
      </c>
      <c r="DJ123" s="280" t="str">
        <f ca="1">IF(エラー符号表!HI122=1,DJ$1-6&amp;"件目","")</f>
        <v/>
      </c>
      <c r="DK123" s="280" t="str">
        <f ca="1">IF(エラー符号表!HJ122=1,DK$1-6&amp;"件目","")</f>
        <v/>
      </c>
      <c r="DL123" s="280" t="str">
        <f ca="1">IF(エラー符号表!HK122=1,DL$1-6&amp;"件目","")</f>
        <v/>
      </c>
      <c r="DM123" s="280" t="str">
        <f ca="1">IF(エラー符号表!HL122=1,DM$1-6&amp;"件目","")</f>
        <v/>
      </c>
    </row>
    <row r="124" spans="1:117" ht="52" x14ac:dyDescent="0.2">
      <c r="A124" s="280">
        <f ca="1">IF(SUM(エラー符号表!DQ123:HL123)&gt;=1,1,0)</f>
        <v>0</v>
      </c>
      <c r="B124" s="80" t="s">
        <v>2574</v>
      </c>
      <c r="D124" s="281" t="str">
        <f ca="1">K124&amp;CHAR(10)&amp;エラー符号表!D123</f>
        <v>の工事で、
調査項目⑮工事部位が○で複数選択されておりますので、
工事１件につき主たる工事部位として、
1つを○から◎へと変更していただくようお願いいたします。</v>
      </c>
      <c r="E124" s="80">
        <v>125</v>
      </c>
      <c r="K124" s="80" t="str">
        <f t="shared" ca="1" si="1"/>
        <v>の工事で、</v>
      </c>
      <c r="Q124" s="258"/>
      <c r="R124" s="280" t="str">
        <f ca="1">IF(エラー符号表!DQ123=1,R$1-6&amp;"件目","")</f>
        <v/>
      </c>
      <c r="S124" s="280" t="str">
        <f ca="1">IF(エラー符号表!DR123=1,S$1-6&amp;"件目","")</f>
        <v/>
      </c>
      <c r="T124" s="280" t="str">
        <f ca="1">IF(エラー符号表!DS123=1,T$1-6&amp;"件目","")</f>
        <v/>
      </c>
      <c r="U124" s="280" t="str">
        <f ca="1">IF(エラー符号表!DT123=1,U$1-6&amp;"件目","")</f>
        <v/>
      </c>
      <c r="V124" s="280" t="str">
        <f ca="1">IF(エラー符号表!DU123=1,V$1-6&amp;"件目","")</f>
        <v/>
      </c>
      <c r="W124" s="280" t="str">
        <f ca="1">IF(エラー符号表!DV123=1,W$1-6&amp;"件目","")</f>
        <v/>
      </c>
      <c r="X124" s="280" t="str">
        <f ca="1">IF(エラー符号表!DW123=1,X$1-6&amp;"件目","")</f>
        <v/>
      </c>
      <c r="Y124" s="280" t="str">
        <f ca="1">IF(エラー符号表!DX123=1,Y$1-6&amp;"件目","")</f>
        <v/>
      </c>
      <c r="Z124" s="280" t="str">
        <f ca="1">IF(エラー符号表!DY123=1,Z$1-6&amp;"件目","")</f>
        <v/>
      </c>
      <c r="AA124" s="280" t="str">
        <f ca="1">IF(エラー符号表!DZ123=1,AA$1-6&amp;"件目","")</f>
        <v/>
      </c>
      <c r="AB124" s="280" t="str">
        <f ca="1">IF(エラー符号表!EA123=1,AB$1-6&amp;"件目","")</f>
        <v/>
      </c>
      <c r="AC124" s="280" t="str">
        <f ca="1">IF(エラー符号表!EB123=1,AC$1-6&amp;"件目","")</f>
        <v/>
      </c>
      <c r="AD124" s="280" t="str">
        <f ca="1">IF(エラー符号表!EC123=1,AD$1-6&amp;"件目","")</f>
        <v/>
      </c>
      <c r="AE124" s="280" t="str">
        <f ca="1">IF(エラー符号表!ED123=1,AE$1-6&amp;"件目","")</f>
        <v/>
      </c>
      <c r="AF124" s="280" t="str">
        <f ca="1">IF(エラー符号表!EE123=1,AF$1-6&amp;"件目","")</f>
        <v/>
      </c>
      <c r="AG124" s="280" t="str">
        <f ca="1">IF(エラー符号表!EF123=1,AG$1-6&amp;"件目","")</f>
        <v/>
      </c>
      <c r="AH124" s="280" t="str">
        <f ca="1">IF(エラー符号表!EG123=1,AH$1-6&amp;"件目","")</f>
        <v/>
      </c>
      <c r="AI124" s="280" t="str">
        <f ca="1">IF(エラー符号表!EH123=1,AI$1-6&amp;"件目","")</f>
        <v/>
      </c>
      <c r="AJ124" s="280" t="str">
        <f ca="1">IF(エラー符号表!EI123=1,AJ$1-6&amp;"件目","")</f>
        <v/>
      </c>
      <c r="AK124" s="280" t="str">
        <f ca="1">IF(エラー符号表!EJ123=1,AK$1-6&amp;"件目","")</f>
        <v/>
      </c>
      <c r="AL124" s="280" t="str">
        <f ca="1">IF(エラー符号表!EK123=1,AL$1-6&amp;"件目","")</f>
        <v/>
      </c>
      <c r="AM124" s="280" t="str">
        <f ca="1">IF(エラー符号表!EL123=1,AM$1-6&amp;"件目","")</f>
        <v/>
      </c>
      <c r="AN124" s="280" t="str">
        <f ca="1">IF(エラー符号表!EM123=1,AN$1-6&amp;"件目","")</f>
        <v/>
      </c>
      <c r="AO124" s="280" t="str">
        <f ca="1">IF(エラー符号表!EN123=1,AO$1-6&amp;"件目","")</f>
        <v/>
      </c>
      <c r="AP124" s="280" t="str">
        <f ca="1">IF(エラー符号表!EO123=1,AP$1-6&amp;"件目","")</f>
        <v/>
      </c>
      <c r="AQ124" s="280" t="str">
        <f ca="1">IF(エラー符号表!EP123=1,AQ$1-6&amp;"件目","")</f>
        <v/>
      </c>
      <c r="AR124" s="280" t="str">
        <f ca="1">IF(エラー符号表!EQ123=1,AR$1-6&amp;"件目","")</f>
        <v/>
      </c>
      <c r="AS124" s="280" t="str">
        <f ca="1">IF(エラー符号表!ER123=1,AS$1-6&amp;"件目","")</f>
        <v/>
      </c>
      <c r="AT124" s="280" t="str">
        <f ca="1">IF(エラー符号表!ES123=1,AT$1-6&amp;"件目","")</f>
        <v/>
      </c>
      <c r="AU124" s="280" t="str">
        <f ca="1">IF(エラー符号表!ET123=1,AU$1-6&amp;"件目","")</f>
        <v/>
      </c>
      <c r="AV124" s="280" t="str">
        <f ca="1">IF(エラー符号表!EU123=1,AV$1-6&amp;"件目","")</f>
        <v/>
      </c>
      <c r="AW124" s="280" t="str">
        <f ca="1">IF(エラー符号表!EV123=1,AW$1-6&amp;"件目","")</f>
        <v/>
      </c>
      <c r="AX124" s="280" t="str">
        <f ca="1">IF(エラー符号表!EW123=1,AX$1-6&amp;"件目","")</f>
        <v/>
      </c>
      <c r="AY124" s="280" t="str">
        <f ca="1">IF(エラー符号表!EX123=1,AY$1-6&amp;"件目","")</f>
        <v/>
      </c>
      <c r="AZ124" s="280" t="str">
        <f ca="1">IF(エラー符号表!EY123=1,AZ$1-6&amp;"件目","")</f>
        <v/>
      </c>
      <c r="BA124" s="280" t="str">
        <f ca="1">IF(エラー符号表!EZ123=1,BA$1-6&amp;"件目","")</f>
        <v/>
      </c>
      <c r="BB124" s="280" t="str">
        <f ca="1">IF(エラー符号表!FA123=1,BB$1-6&amp;"件目","")</f>
        <v/>
      </c>
      <c r="BC124" s="280" t="str">
        <f ca="1">IF(エラー符号表!FB123=1,BC$1-6&amp;"件目","")</f>
        <v/>
      </c>
      <c r="BD124" s="280" t="str">
        <f ca="1">IF(エラー符号表!FC123=1,BD$1-6&amp;"件目","")</f>
        <v/>
      </c>
      <c r="BE124" s="280" t="str">
        <f ca="1">IF(エラー符号表!FD123=1,BE$1-6&amp;"件目","")</f>
        <v/>
      </c>
      <c r="BF124" s="280" t="str">
        <f ca="1">IF(エラー符号表!FE123=1,BF$1-6&amp;"件目","")</f>
        <v/>
      </c>
      <c r="BG124" s="280" t="str">
        <f ca="1">IF(エラー符号表!FF123=1,BG$1-6&amp;"件目","")</f>
        <v/>
      </c>
      <c r="BH124" s="280" t="str">
        <f ca="1">IF(エラー符号表!FG123=1,BH$1-6&amp;"件目","")</f>
        <v/>
      </c>
      <c r="BI124" s="280" t="str">
        <f ca="1">IF(エラー符号表!FH123=1,BI$1-6&amp;"件目","")</f>
        <v/>
      </c>
      <c r="BJ124" s="280" t="str">
        <f ca="1">IF(エラー符号表!FI123=1,BJ$1-6&amp;"件目","")</f>
        <v/>
      </c>
      <c r="BK124" s="280" t="str">
        <f ca="1">IF(エラー符号表!FJ123=1,BK$1-6&amp;"件目","")</f>
        <v/>
      </c>
      <c r="BL124" s="280" t="str">
        <f ca="1">IF(エラー符号表!FK123=1,BL$1-6&amp;"件目","")</f>
        <v/>
      </c>
      <c r="BM124" s="280" t="str">
        <f ca="1">IF(エラー符号表!FL123=1,BM$1-6&amp;"件目","")</f>
        <v/>
      </c>
      <c r="BN124" s="280" t="str">
        <f ca="1">IF(エラー符号表!FM123=1,BN$1-6&amp;"件目","")</f>
        <v/>
      </c>
      <c r="BO124" s="280" t="str">
        <f ca="1">IF(エラー符号表!FN123=1,BO$1-6&amp;"件目","")</f>
        <v/>
      </c>
      <c r="BP124" s="280" t="str">
        <f ca="1">IF(エラー符号表!FO123=1,BP$1-6&amp;"件目","")</f>
        <v/>
      </c>
      <c r="BQ124" s="280" t="str">
        <f ca="1">IF(エラー符号表!FP123=1,BQ$1-6&amp;"件目","")</f>
        <v/>
      </c>
      <c r="BR124" s="280" t="str">
        <f ca="1">IF(エラー符号表!FQ123=1,BR$1-6&amp;"件目","")</f>
        <v/>
      </c>
      <c r="BS124" s="280" t="str">
        <f ca="1">IF(エラー符号表!FR123=1,BS$1-6&amp;"件目","")</f>
        <v/>
      </c>
      <c r="BT124" s="280" t="str">
        <f ca="1">IF(エラー符号表!FS123=1,BT$1-6&amp;"件目","")</f>
        <v/>
      </c>
      <c r="BU124" s="280" t="str">
        <f ca="1">IF(エラー符号表!FT123=1,BU$1-6&amp;"件目","")</f>
        <v/>
      </c>
      <c r="BV124" s="280" t="str">
        <f ca="1">IF(エラー符号表!FU123=1,BV$1-6&amp;"件目","")</f>
        <v/>
      </c>
      <c r="BW124" s="280" t="str">
        <f ca="1">IF(エラー符号表!FV123=1,BW$1-6&amp;"件目","")</f>
        <v/>
      </c>
      <c r="BX124" s="280" t="str">
        <f ca="1">IF(エラー符号表!FW123=1,BX$1-6&amp;"件目","")</f>
        <v/>
      </c>
      <c r="BY124" s="280" t="str">
        <f ca="1">IF(エラー符号表!FX123=1,BY$1-6&amp;"件目","")</f>
        <v/>
      </c>
      <c r="BZ124" s="280" t="str">
        <f ca="1">IF(エラー符号表!FY123=1,BZ$1-6&amp;"件目","")</f>
        <v/>
      </c>
      <c r="CA124" s="280" t="str">
        <f ca="1">IF(エラー符号表!FZ123=1,CA$1-6&amp;"件目","")</f>
        <v/>
      </c>
      <c r="CB124" s="280" t="str">
        <f ca="1">IF(エラー符号表!GA123=1,CB$1-6&amp;"件目","")</f>
        <v/>
      </c>
      <c r="CC124" s="280" t="str">
        <f ca="1">IF(エラー符号表!GB123=1,CC$1-6&amp;"件目","")</f>
        <v/>
      </c>
      <c r="CD124" s="280" t="str">
        <f ca="1">IF(エラー符号表!GC123=1,CD$1-6&amp;"件目","")</f>
        <v/>
      </c>
      <c r="CE124" s="280" t="str">
        <f ca="1">IF(エラー符号表!GD123=1,CE$1-6&amp;"件目","")</f>
        <v/>
      </c>
      <c r="CF124" s="280" t="str">
        <f ca="1">IF(エラー符号表!GE123=1,CF$1-6&amp;"件目","")</f>
        <v/>
      </c>
      <c r="CG124" s="280" t="str">
        <f ca="1">IF(エラー符号表!GF123=1,CG$1-6&amp;"件目","")</f>
        <v/>
      </c>
      <c r="CH124" s="280" t="str">
        <f ca="1">IF(エラー符号表!GG123=1,CH$1-6&amp;"件目","")</f>
        <v/>
      </c>
      <c r="CI124" s="280" t="str">
        <f ca="1">IF(エラー符号表!GH123=1,CI$1-6&amp;"件目","")</f>
        <v/>
      </c>
      <c r="CJ124" s="280" t="str">
        <f ca="1">IF(エラー符号表!GI123=1,CJ$1-6&amp;"件目","")</f>
        <v/>
      </c>
      <c r="CK124" s="280" t="str">
        <f ca="1">IF(エラー符号表!GJ123=1,CK$1-6&amp;"件目","")</f>
        <v/>
      </c>
      <c r="CL124" s="280" t="str">
        <f ca="1">IF(エラー符号表!GK123=1,CL$1-6&amp;"件目","")</f>
        <v/>
      </c>
      <c r="CM124" s="280" t="str">
        <f ca="1">IF(エラー符号表!GL123=1,CM$1-6&amp;"件目","")</f>
        <v/>
      </c>
      <c r="CN124" s="280" t="str">
        <f ca="1">IF(エラー符号表!GM123=1,CN$1-6&amp;"件目","")</f>
        <v/>
      </c>
      <c r="CO124" s="280" t="str">
        <f ca="1">IF(エラー符号表!GN123=1,CO$1-6&amp;"件目","")</f>
        <v/>
      </c>
      <c r="CP124" s="280" t="str">
        <f ca="1">IF(エラー符号表!GO123=1,CP$1-6&amp;"件目","")</f>
        <v/>
      </c>
      <c r="CQ124" s="280" t="str">
        <f ca="1">IF(エラー符号表!GP123=1,CQ$1-6&amp;"件目","")</f>
        <v/>
      </c>
      <c r="CR124" s="280" t="str">
        <f ca="1">IF(エラー符号表!GQ123=1,CR$1-6&amp;"件目","")</f>
        <v/>
      </c>
      <c r="CS124" s="280" t="str">
        <f ca="1">IF(エラー符号表!GR123=1,CS$1-6&amp;"件目","")</f>
        <v/>
      </c>
      <c r="CT124" s="280" t="str">
        <f ca="1">IF(エラー符号表!GS123=1,CT$1-6&amp;"件目","")</f>
        <v/>
      </c>
      <c r="CU124" s="280" t="str">
        <f ca="1">IF(エラー符号表!GT123=1,CU$1-6&amp;"件目","")</f>
        <v/>
      </c>
      <c r="CV124" s="280" t="str">
        <f ca="1">IF(エラー符号表!GU123=1,CV$1-6&amp;"件目","")</f>
        <v/>
      </c>
      <c r="CW124" s="280" t="str">
        <f ca="1">IF(エラー符号表!GV123=1,CW$1-6&amp;"件目","")</f>
        <v/>
      </c>
      <c r="CX124" s="280" t="str">
        <f ca="1">IF(エラー符号表!GW123=1,CX$1-6&amp;"件目","")</f>
        <v/>
      </c>
      <c r="CY124" s="280" t="str">
        <f ca="1">IF(エラー符号表!GX123=1,CY$1-6&amp;"件目","")</f>
        <v/>
      </c>
      <c r="CZ124" s="280" t="str">
        <f ca="1">IF(エラー符号表!GY123=1,CZ$1-6&amp;"件目","")</f>
        <v/>
      </c>
      <c r="DA124" s="280" t="str">
        <f ca="1">IF(エラー符号表!GZ123=1,DA$1-6&amp;"件目","")</f>
        <v/>
      </c>
      <c r="DB124" s="280" t="str">
        <f ca="1">IF(エラー符号表!HA123=1,DB$1-6&amp;"件目","")</f>
        <v/>
      </c>
      <c r="DC124" s="280" t="str">
        <f ca="1">IF(エラー符号表!HB123=1,DC$1-6&amp;"件目","")</f>
        <v/>
      </c>
      <c r="DD124" s="280" t="str">
        <f ca="1">IF(エラー符号表!HC123=1,DD$1-6&amp;"件目","")</f>
        <v/>
      </c>
      <c r="DE124" s="280" t="str">
        <f ca="1">IF(エラー符号表!HD123=1,DE$1-6&amp;"件目","")</f>
        <v/>
      </c>
      <c r="DF124" s="280" t="str">
        <f ca="1">IF(エラー符号表!HE123=1,DF$1-6&amp;"件目","")</f>
        <v/>
      </c>
      <c r="DG124" s="280" t="str">
        <f ca="1">IF(エラー符号表!HF123=1,DG$1-6&amp;"件目","")</f>
        <v/>
      </c>
      <c r="DH124" s="280" t="str">
        <f ca="1">IF(エラー符号表!HG123=1,DH$1-6&amp;"件目","")</f>
        <v/>
      </c>
      <c r="DI124" s="280" t="str">
        <f ca="1">IF(エラー符号表!HH123=1,DI$1-6&amp;"件目","")</f>
        <v/>
      </c>
      <c r="DJ124" s="280" t="str">
        <f ca="1">IF(エラー符号表!HI123=1,DJ$1-6&amp;"件目","")</f>
        <v/>
      </c>
      <c r="DK124" s="280" t="str">
        <f ca="1">IF(エラー符号表!HJ123=1,DK$1-6&amp;"件目","")</f>
        <v/>
      </c>
      <c r="DL124" s="280" t="str">
        <f ca="1">IF(エラー符号表!HK123=1,DL$1-6&amp;"件目","")</f>
        <v/>
      </c>
      <c r="DM124" s="280" t="str">
        <f ca="1">IF(エラー符号表!HL123=1,DM$1-6&amp;"件目","")</f>
        <v/>
      </c>
    </row>
    <row r="125" spans="1:117" ht="65" x14ac:dyDescent="0.2">
      <c r="A125" s="280">
        <f ca="1">IF(SUM(エラー符号表!DQ124:HL124)&gt;=1,1,0)</f>
        <v>0</v>
      </c>
      <c r="B125" s="80" t="s">
        <v>2574</v>
      </c>
      <c r="D125" s="281" t="str">
        <f ca="1">K125&amp;CHAR(10)&amp;エラー符号表!D124</f>
        <v>の工事で、
調査項目⑭工事種類が増築工事となっておりますので、
調査項目⑯工事目的についてご回答をお願いいたします。
複数の工事目的に該当する場合は、工事１件につき主たる目的として、
１つを◎とし、残りを○としていただくようお願いいたします。</v>
      </c>
      <c r="E125" s="80">
        <v>127</v>
      </c>
      <c r="K125" s="80" t="str">
        <f t="shared" ca="1" si="1"/>
        <v>の工事で、</v>
      </c>
      <c r="Q125" s="258"/>
      <c r="R125" s="280" t="str">
        <f ca="1">IF(エラー符号表!DQ124=1,R$1-6&amp;"件目","")</f>
        <v/>
      </c>
      <c r="S125" s="280" t="str">
        <f ca="1">IF(エラー符号表!DR124=1,S$1-6&amp;"件目","")</f>
        <v/>
      </c>
      <c r="T125" s="280" t="str">
        <f ca="1">IF(エラー符号表!DS124=1,T$1-6&amp;"件目","")</f>
        <v/>
      </c>
      <c r="U125" s="280" t="str">
        <f ca="1">IF(エラー符号表!DT124=1,U$1-6&amp;"件目","")</f>
        <v/>
      </c>
      <c r="V125" s="280" t="str">
        <f ca="1">IF(エラー符号表!DU124=1,V$1-6&amp;"件目","")</f>
        <v/>
      </c>
      <c r="W125" s="280" t="str">
        <f ca="1">IF(エラー符号表!DV124=1,W$1-6&amp;"件目","")</f>
        <v/>
      </c>
      <c r="X125" s="280" t="str">
        <f ca="1">IF(エラー符号表!DW124=1,X$1-6&amp;"件目","")</f>
        <v/>
      </c>
      <c r="Y125" s="280" t="str">
        <f ca="1">IF(エラー符号表!DX124=1,Y$1-6&amp;"件目","")</f>
        <v/>
      </c>
      <c r="Z125" s="280" t="str">
        <f ca="1">IF(エラー符号表!DY124=1,Z$1-6&amp;"件目","")</f>
        <v/>
      </c>
      <c r="AA125" s="280" t="str">
        <f ca="1">IF(エラー符号表!DZ124=1,AA$1-6&amp;"件目","")</f>
        <v/>
      </c>
      <c r="AB125" s="280" t="str">
        <f ca="1">IF(エラー符号表!EA124=1,AB$1-6&amp;"件目","")</f>
        <v/>
      </c>
      <c r="AC125" s="280" t="str">
        <f ca="1">IF(エラー符号表!EB124=1,AC$1-6&amp;"件目","")</f>
        <v/>
      </c>
      <c r="AD125" s="280" t="str">
        <f ca="1">IF(エラー符号表!EC124=1,AD$1-6&amp;"件目","")</f>
        <v/>
      </c>
      <c r="AE125" s="280" t="str">
        <f ca="1">IF(エラー符号表!ED124=1,AE$1-6&amp;"件目","")</f>
        <v/>
      </c>
      <c r="AF125" s="280" t="str">
        <f ca="1">IF(エラー符号表!EE124=1,AF$1-6&amp;"件目","")</f>
        <v/>
      </c>
      <c r="AG125" s="280" t="str">
        <f ca="1">IF(エラー符号表!EF124=1,AG$1-6&amp;"件目","")</f>
        <v/>
      </c>
      <c r="AH125" s="280" t="str">
        <f ca="1">IF(エラー符号表!EG124=1,AH$1-6&amp;"件目","")</f>
        <v/>
      </c>
      <c r="AI125" s="280" t="str">
        <f ca="1">IF(エラー符号表!EH124=1,AI$1-6&amp;"件目","")</f>
        <v/>
      </c>
      <c r="AJ125" s="280" t="str">
        <f ca="1">IF(エラー符号表!EI124=1,AJ$1-6&amp;"件目","")</f>
        <v/>
      </c>
      <c r="AK125" s="280" t="str">
        <f ca="1">IF(エラー符号表!EJ124=1,AK$1-6&amp;"件目","")</f>
        <v/>
      </c>
      <c r="AL125" s="280" t="str">
        <f ca="1">IF(エラー符号表!EK124=1,AL$1-6&amp;"件目","")</f>
        <v/>
      </c>
      <c r="AM125" s="280" t="str">
        <f ca="1">IF(エラー符号表!EL124=1,AM$1-6&amp;"件目","")</f>
        <v/>
      </c>
      <c r="AN125" s="280" t="str">
        <f ca="1">IF(エラー符号表!EM124=1,AN$1-6&amp;"件目","")</f>
        <v/>
      </c>
      <c r="AO125" s="280" t="str">
        <f ca="1">IF(エラー符号表!EN124=1,AO$1-6&amp;"件目","")</f>
        <v/>
      </c>
      <c r="AP125" s="280" t="str">
        <f ca="1">IF(エラー符号表!EO124=1,AP$1-6&amp;"件目","")</f>
        <v/>
      </c>
      <c r="AQ125" s="280" t="str">
        <f ca="1">IF(エラー符号表!EP124=1,AQ$1-6&amp;"件目","")</f>
        <v/>
      </c>
      <c r="AR125" s="280" t="str">
        <f ca="1">IF(エラー符号表!EQ124=1,AR$1-6&amp;"件目","")</f>
        <v/>
      </c>
      <c r="AS125" s="280" t="str">
        <f ca="1">IF(エラー符号表!ER124=1,AS$1-6&amp;"件目","")</f>
        <v/>
      </c>
      <c r="AT125" s="280" t="str">
        <f ca="1">IF(エラー符号表!ES124=1,AT$1-6&amp;"件目","")</f>
        <v/>
      </c>
      <c r="AU125" s="280" t="str">
        <f ca="1">IF(エラー符号表!ET124=1,AU$1-6&amp;"件目","")</f>
        <v/>
      </c>
      <c r="AV125" s="280" t="str">
        <f ca="1">IF(エラー符号表!EU124=1,AV$1-6&amp;"件目","")</f>
        <v/>
      </c>
      <c r="AW125" s="280" t="str">
        <f ca="1">IF(エラー符号表!EV124=1,AW$1-6&amp;"件目","")</f>
        <v/>
      </c>
      <c r="AX125" s="280" t="str">
        <f ca="1">IF(エラー符号表!EW124=1,AX$1-6&amp;"件目","")</f>
        <v/>
      </c>
      <c r="AY125" s="280" t="str">
        <f ca="1">IF(エラー符号表!EX124=1,AY$1-6&amp;"件目","")</f>
        <v/>
      </c>
      <c r="AZ125" s="280" t="str">
        <f ca="1">IF(エラー符号表!EY124=1,AZ$1-6&amp;"件目","")</f>
        <v/>
      </c>
      <c r="BA125" s="280" t="str">
        <f ca="1">IF(エラー符号表!EZ124=1,BA$1-6&amp;"件目","")</f>
        <v/>
      </c>
      <c r="BB125" s="280" t="str">
        <f ca="1">IF(エラー符号表!FA124=1,BB$1-6&amp;"件目","")</f>
        <v/>
      </c>
      <c r="BC125" s="280" t="str">
        <f ca="1">IF(エラー符号表!FB124=1,BC$1-6&amp;"件目","")</f>
        <v/>
      </c>
      <c r="BD125" s="280" t="str">
        <f ca="1">IF(エラー符号表!FC124=1,BD$1-6&amp;"件目","")</f>
        <v/>
      </c>
      <c r="BE125" s="280" t="str">
        <f ca="1">IF(エラー符号表!FD124=1,BE$1-6&amp;"件目","")</f>
        <v/>
      </c>
      <c r="BF125" s="280" t="str">
        <f ca="1">IF(エラー符号表!FE124=1,BF$1-6&amp;"件目","")</f>
        <v/>
      </c>
      <c r="BG125" s="280" t="str">
        <f ca="1">IF(エラー符号表!FF124=1,BG$1-6&amp;"件目","")</f>
        <v/>
      </c>
      <c r="BH125" s="280" t="str">
        <f ca="1">IF(エラー符号表!FG124=1,BH$1-6&amp;"件目","")</f>
        <v/>
      </c>
      <c r="BI125" s="280" t="str">
        <f ca="1">IF(エラー符号表!FH124=1,BI$1-6&amp;"件目","")</f>
        <v/>
      </c>
      <c r="BJ125" s="280" t="str">
        <f ca="1">IF(エラー符号表!FI124=1,BJ$1-6&amp;"件目","")</f>
        <v/>
      </c>
      <c r="BK125" s="280" t="str">
        <f ca="1">IF(エラー符号表!FJ124=1,BK$1-6&amp;"件目","")</f>
        <v/>
      </c>
      <c r="BL125" s="280" t="str">
        <f ca="1">IF(エラー符号表!FK124=1,BL$1-6&amp;"件目","")</f>
        <v/>
      </c>
      <c r="BM125" s="280" t="str">
        <f ca="1">IF(エラー符号表!FL124=1,BM$1-6&amp;"件目","")</f>
        <v/>
      </c>
      <c r="BN125" s="280" t="str">
        <f ca="1">IF(エラー符号表!FM124=1,BN$1-6&amp;"件目","")</f>
        <v/>
      </c>
      <c r="BO125" s="280" t="str">
        <f ca="1">IF(エラー符号表!FN124=1,BO$1-6&amp;"件目","")</f>
        <v/>
      </c>
      <c r="BP125" s="280" t="str">
        <f ca="1">IF(エラー符号表!FO124=1,BP$1-6&amp;"件目","")</f>
        <v/>
      </c>
      <c r="BQ125" s="280" t="str">
        <f ca="1">IF(エラー符号表!FP124=1,BQ$1-6&amp;"件目","")</f>
        <v/>
      </c>
      <c r="BR125" s="280" t="str">
        <f ca="1">IF(エラー符号表!FQ124=1,BR$1-6&amp;"件目","")</f>
        <v/>
      </c>
      <c r="BS125" s="280" t="str">
        <f ca="1">IF(エラー符号表!FR124=1,BS$1-6&amp;"件目","")</f>
        <v/>
      </c>
      <c r="BT125" s="280" t="str">
        <f ca="1">IF(エラー符号表!FS124=1,BT$1-6&amp;"件目","")</f>
        <v/>
      </c>
      <c r="BU125" s="280" t="str">
        <f ca="1">IF(エラー符号表!FT124=1,BU$1-6&amp;"件目","")</f>
        <v/>
      </c>
      <c r="BV125" s="280" t="str">
        <f ca="1">IF(エラー符号表!FU124=1,BV$1-6&amp;"件目","")</f>
        <v/>
      </c>
      <c r="BW125" s="280" t="str">
        <f ca="1">IF(エラー符号表!FV124=1,BW$1-6&amp;"件目","")</f>
        <v/>
      </c>
      <c r="BX125" s="280" t="str">
        <f ca="1">IF(エラー符号表!FW124=1,BX$1-6&amp;"件目","")</f>
        <v/>
      </c>
      <c r="BY125" s="280" t="str">
        <f ca="1">IF(エラー符号表!FX124=1,BY$1-6&amp;"件目","")</f>
        <v/>
      </c>
      <c r="BZ125" s="280" t="str">
        <f ca="1">IF(エラー符号表!FY124=1,BZ$1-6&amp;"件目","")</f>
        <v/>
      </c>
      <c r="CA125" s="280" t="str">
        <f ca="1">IF(エラー符号表!FZ124=1,CA$1-6&amp;"件目","")</f>
        <v/>
      </c>
      <c r="CB125" s="280" t="str">
        <f ca="1">IF(エラー符号表!GA124=1,CB$1-6&amp;"件目","")</f>
        <v/>
      </c>
      <c r="CC125" s="280" t="str">
        <f ca="1">IF(エラー符号表!GB124=1,CC$1-6&amp;"件目","")</f>
        <v/>
      </c>
      <c r="CD125" s="280" t="str">
        <f ca="1">IF(エラー符号表!GC124=1,CD$1-6&amp;"件目","")</f>
        <v/>
      </c>
      <c r="CE125" s="280" t="str">
        <f ca="1">IF(エラー符号表!GD124=1,CE$1-6&amp;"件目","")</f>
        <v/>
      </c>
      <c r="CF125" s="280" t="str">
        <f ca="1">IF(エラー符号表!GE124=1,CF$1-6&amp;"件目","")</f>
        <v/>
      </c>
      <c r="CG125" s="280" t="str">
        <f ca="1">IF(エラー符号表!GF124=1,CG$1-6&amp;"件目","")</f>
        <v/>
      </c>
      <c r="CH125" s="280" t="str">
        <f ca="1">IF(エラー符号表!GG124=1,CH$1-6&amp;"件目","")</f>
        <v/>
      </c>
      <c r="CI125" s="280" t="str">
        <f ca="1">IF(エラー符号表!GH124=1,CI$1-6&amp;"件目","")</f>
        <v/>
      </c>
      <c r="CJ125" s="280" t="str">
        <f ca="1">IF(エラー符号表!GI124=1,CJ$1-6&amp;"件目","")</f>
        <v/>
      </c>
      <c r="CK125" s="280" t="str">
        <f ca="1">IF(エラー符号表!GJ124=1,CK$1-6&amp;"件目","")</f>
        <v/>
      </c>
      <c r="CL125" s="280" t="str">
        <f ca="1">IF(エラー符号表!GK124=1,CL$1-6&amp;"件目","")</f>
        <v/>
      </c>
      <c r="CM125" s="280" t="str">
        <f ca="1">IF(エラー符号表!GL124=1,CM$1-6&amp;"件目","")</f>
        <v/>
      </c>
      <c r="CN125" s="280" t="str">
        <f ca="1">IF(エラー符号表!GM124=1,CN$1-6&amp;"件目","")</f>
        <v/>
      </c>
      <c r="CO125" s="280" t="str">
        <f ca="1">IF(エラー符号表!GN124=1,CO$1-6&amp;"件目","")</f>
        <v/>
      </c>
      <c r="CP125" s="280" t="str">
        <f ca="1">IF(エラー符号表!GO124=1,CP$1-6&amp;"件目","")</f>
        <v/>
      </c>
      <c r="CQ125" s="280" t="str">
        <f ca="1">IF(エラー符号表!GP124=1,CQ$1-6&amp;"件目","")</f>
        <v/>
      </c>
      <c r="CR125" s="280" t="str">
        <f ca="1">IF(エラー符号表!GQ124=1,CR$1-6&amp;"件目","")</f>
        <v/>
      </c>
      <c r="CS125" s="280" t="str">
        <f ca="1">IF(エラー符号表!GR124=1,CS$1-6&amp;"件目","")</f>
        <v/>
      </c>
      <c r="CT125" s="280" t="str">
        <f ca="1">IF(エラー符号表!GS124=1,CT$1-6&amp;"件目","")</f>
        <v/>
      </c>
      <c r="CU125" s="280" t="str">
        <f ca="1">IF(エラー符号表!GT124=1,CU$1-6&amp;"件目","")</f>
        <v/>
      </c>
      <c r="CV125" s="280" t="str">
        <f ca="1">IF(エラー符号表!GU124=1,CV$1-6&amp;"件目","")</f>
        <v/>
      </c>
      <c r="CW125" s="280" t="str">
        <f ca="1">IF(エラー符号表!GV124=1,CW$1-6&amp;"件目","")</f>
        <v/>
      </c>
      <c r="CX125" s="280" t="str">
        <f ca="1">IF(エラー符号表!GW124=1,CX$1-6&amp;"件目","")</f>
        <v/>
      </c>
      <c r="CY125" s="280" t="str">
        <f ca="1">IF(エラー符号表!GX124=1,CY$1-6&amp;"件目","")</f>
        <v/>
      </c>
      <c r="CZ125" s="280" t="str">
        <f ca="1">IF(エラー符号表!GY124=1,CZ$1-6&amp;"件目","")</f>
        <v/>
      </c>
      <c r="DA125" s="280" t="str">
        <f ca="1">IF(エラー符号表!GZ124=1,DA$1-6&amp;"件目","")</f>
        <v/>
      </c>
      <c r="DB125" s="280" t="str">
        <f ca="1">IF(エラー符号表!HA124=1,DB$1-6&amp;"件目","")</f>
        <v/>
      </c>
      <c r="DC125" s="280" t="str">
        <f ca="1">IF(エラー符号表!HB124=1,DC$1-6&amp;"件目","")</f>
        <v/>
      </c>
      <c r="DD125" s="280" t="str">
        <f ca="1">IF(エラー符号表!HC124=1,DD$1-6&amp;"件目","")</f>
        <v/>
      </c>
      <c r="DE125" s="280" t="str">
        <f ca="1">IF(エラー符号表!HD124=1,DE$1-6&amp;"件目","")</f>
        <v/>
      </c>
      <c r="DF125" s="280" t="str">
        <f ca="1">IF(エラー符号表!HE124=1,DF$1-6&amp;"件目","")</f>
        <v/>
      </c>
      <c r="DG125" s="280" t="str">
        <f ca="1">IF(エラー符号表!HF124=1,DG$1-6&amp;"件目","")</f>
        <v/>
      </c>
      <c r="DH125" s="280" t="str">
        <f ca="1">IF(エラー符号表!HG124=1,DH$1-6&amp;"件目","")</f>
        <v/>
      </c>
      <c r="DI125" s="280" t="str">
        <f ca="1">IF(エラー符号表!HH124=1,DI$1-6&amp;"件目","")</f>
        <v/>
      </c>
      <c r="DJ125" s="280" t="str">
        <f ca="1">IF(エラー符号表!HI124=1,DJ$1-6&amp;"件目","")</f>
        <v/>
      </c>
      <c r="DK125" s="280" t="str">
        <f ca="1">IF(エラー符号表!HJ124=1,DK$1-6&amp;"件目","")</f>
        <v/>
      </c>
      <c r="DL125" s="280" t="str">
        <f ca="1">IF(エラー符号表!HK124=1,DL$1-6&amp;"件目","")</f>
        <v/>
      </c>
      <c r="DM125" s="280" t="str">
        <f ca="1">IF(エラー符号表!HL124=1,DM$1-6&amp;"件目","")</f>
        <v/>
      </c>
    </row>
    <row r="126" spans="1:117" ht="65" x14ac:dyDescent="0.2">
      <c r="A126" s="280">
        <f ca="1">IF(SUM(エラー符号表!DQ125:HL125)&gt;=1,1,0)</f>
        <v>0</v>
      </c>
      <c r="B126" s="80" t="s">
        <v>2574</v>
      </c>
      <c r="D126" s="281" t="str">
        <f ca="1">K126&amp;CHAR(10)&amp;エラー符号表!D125</f>
        <v>の工事で、
調査項目⑭工事種類が一部改築工事となっておりますので、
調査項目⑯工事目的についてご回答をお願いいたします。
複数の工事目的に該当する場合は、工事１件につき主たる目的として、
１つを◎とし、残りを○としていただくようお願いいたします。</v>
      </c>
      <c r="E126" s="80">
        <v>127</v>
      </c>
      <c r="K126" s="80" t="str">
        <f t="shared" ca="1" si="1"/>
        <v>の工事で、</v>
      </c>
      <c r="Q126" s="258"/>
      <c r="R126" s="280" t="str">
        <f ca="1">IF(エラー符号表!DQ125=1,R$1-6&amp;"件目","")</f>
        <v/>
      </c>
      <c r="S126" s="280" t="str">
        <f ca="1">IF(エラー符号表!DR125=1,S$1-6&amp;"件目","")</f>
        <v/>
      </c>
      <c r="T126" s="280" t="str">
        <f ca="1">IF(エラー符号表!DS125=1,T$1-6&amp;"件目","")</f>
        <v/>
      </c>
      <c r="U126" s="280" t="str">
        <f ca="1">IF(エラー符号表!DT125=1,U$1-6&amp;"件目","")</f>
        <v/>
      </c>
      <c r="V126" s="280" t="str">
        <f ca="1">IF(エラー符号表!DU125=1,V$1-6&amp;"件目","")</f>
        <v/>
      </c>
      <c r="W126" s="280" t="str">
        <f ca="1">IF(エラー符号表!DV125=1,W$1-6&amp;"件目","")</f>
        <v/>
      </c>
      <c r="X126" s="280" t="str">
        <f ca="1">IF(エラー符号表!DW125=1,X$1-6&amp;"件目","")</f>
        <v/>
      </c>
      <c r="Y126" s="280" t="str">
        <f ca="1">IF(エラー符号表!DX125=1,Y$1-6&amp;"件目","")</f>
        <v/>
      </c>
      <c r="Z126" s="280" t="str">
        <f ca="1">IF(エラー符号表!DY125=1,Z$1-6&amp;"件目","")</f>
        <v/>
      </c>
      <c r="AA126" s="280" t="str">
        <f ca="1">IF(エラー符号表!DZ125=1,AA$1-6&amp;"件目","")</f>
        <v/>
      </c>
      <c r="AB126" s="280" t="str">
        <f ca="1">IF(エラー符号表!EA125=1,AB$1-6&amp;"件目","")</f>
        <v/>
      </c>
      <c r="AC126" s="280" t="str">
        <f ca="1">IF(エラー符号表!EB125=1,AC$1-6&amp;"件目","")</f>
        <v/>
      </c>
      <c r="AD126" s="280" t="str">
        <f ca="1">IF(エラー符号表!EC125=1,AD$1-6&amp;"件目","")</f>
        <v/>
      </c>
      <c r="AE126" s="280" t="str">
        <f ca="1">IF(エラー符号表!ED125=1,AE$1-6&amp;"件目","")</f>
        <v/>
      </c>
      <c r="AF126" s="280" t="str">
        <f ca="1">IF(エラー符号表!EE125=1,AF$1-6&amp;"件目","")</f>
        <v/>
      </c>
      <c r="AG126" s="280" t="str">
        <f ca="1">IF(エラー符号表!EF125=1,AG$1-6&amp;"件目","")</f>
        <v/>
      </c>
      <c r="AH126" s="280" t="str">
        <f ca="1">IF(エラー符号表!EG125=1,AH$1-6&amp;"件目","")</f>
        <v/>
      </c>
      <c r="AI126" s="280" t="str">
        <f ca="1">IF(エラー符号表!EH125=1,AI$1-6&amp;"件目","")</f>
        <v/>
      </c>
      <c r="AJ126" s="280" t="str">
        <f ca="1">IF(エラー符号表!EI125=1,AJ$1-6&amp;"件目","")</f>
        <v/>
      </c>
      <c r="AK126" s="280" t="str">
        <f ca="1">IF(エラー符号表!EJ125=1,AK$1-6&amp;"件目","")</f>
        <v/>
      </c>
      <c r="AL126" s="280" t="str">
        <f ca="1">IF(エラー符号表!EK125=1,AL$1-6&amp;"件目","")</f>
        <v/>
      </c>
      <c r="AM126" s="280" t="str">
        <f ca="1">IF(エラー符号表!EL125=1,AM$1-6&amp;"件目","")</f>
        <v/>
      </c>
      <c r="AN126" s="280" t="str">
        <f ca="1">IF(エラー符号表!EM125=1,AN$1-6&amp;"件目","")</f>
        <v/>
      </c>
      <c r="AO126" s="280" t="str">
        <f ca="1">IF(エラー符号表!EN125=1,AO$1-6&amp;"件目","")</f>
        <v/>
      </c>
      <c r="AP126" s="280" t="str">
        <f ca="1">IF(エラー符号表!EO125=1,AP$1-6&amp;"件目","")</f>
        <v/>
      </c>
      <c r="AQ126" s="280" t="str">
        <f ca="1">IF(エラー符号表!EP125=1,AQ$1-6&amp;"件目","")</f>
        <v/>
      </c>
      <c r="AR126" s="280" t="str">
        <f ca="1">IF(エラー符号表!EQ125=1,AR$1-6&amp;"件目","")</f>
        <v/>
      </c>
      <c r="AS126" s="280" t="str">
        <f ca="1">IF(エラー符号表!ER125=1,AS$1-6&amp;"件目","")</f>
        <v/>
      </c>
      <c r="AT126" s="280" t="str">
        <f ca="1">IF(エラー符号表!ES125=1,AT$1-6&amp;"件目","")</f>
        <v/>
      </c>
      <c r="AU126" s="280" t="str">
        <f ca="1">IF(エラー符号表!ET125=1,AU$1-6&amp;"件目","")</f>
        <v/>
      </c>
      <c r="AV126" s="280" t="str">
        <f ca="1">IF(エラー符号表!EU125=1,AV$1-6&amp;"件目","")</f>
        <v/>
      </c>
      <c r="AW126" s="280" t="str">
        <f ca="1">IF(エラー符号表!EV125=1,AW$1-6&amp;"件目","")</f>
        <v/>
      </c>
      <c r="AX126" s="280" t="str">
        <f ca="1">IF(エラー符号表!EW125=1,AX$1-6&amp;"件目","")</f>
        <v/>
      </c>
      <c r="AY126" s="280" t="str">
        <f ca="1">IF(エラー符号表!EX125=1,AY$1-6&amp;"件目","")</f>
        <v/>
      </c>
      <c r="AZ126" s="280" t="str">
        <f ca="1">IF(エラー符号表!EY125=1,AZ$1-6&amp;"件目","")</f>
        <v/>
      </c>
      <c r="BA126" s="280" t="str">
        <f ca="1">IF(エラー符号表!EZ125=1,BA$1-6&amp;"件目","")</f>
        <v/>
      </c>
      <c r="BB126" s="280" t="str">
        <f ca="1">IF(エラー符号表!FA125=1,BB$1-6&amp;"件目","")</f>
        <v/>
      </c>
      <c r="BC126" s="280" t="str">
        <f ca="1">IF(エラー符号表!FB125=1,BC$1-6&amp;"件目","")</f>
        <v/>
      </c>
      <c r="BD126" s="280" t="str">
        <f ca="1">IF(エラー符号表!FC125=1,BD$1-6&amp;"件目","")</f>
        <v/>
      </c>
      <c r="BE126" s="280" t="str">
        <f ca="1">IF(エラー符号表!FD125=1,BE$1-6&amp;"件目","")</f>
        <v/>
      </c>
      <c r="BF126" s="280" t="str">
        <f ca="1">IF(エラー符号表!FE125=1,BF$1-6&amp;"件目","")</f>
        <v/>
      </c>
      <c r="BG126" s="280" t="str">
        <f ca="1">IF(エラー符号表!FF125=1,BG$1-6&amp;"件目","")</f>
        <v/>
      </c>
      <c r="BH126" s="280" t="str">
        <f ca="1">IF(エラー符号表!FG125=1,BH$1-6&amp;"件目","")</f>
        <v/>
      </c>
      <c r="BI126" s="280" t="str">
        <f ca="1">IF(エラー符号表!FH125=1,BI$1-6&amp;"件目","")</f>
        <v/>
      </c>
      <c r="BJ126" s="280" t="str">
        <f ca="1">IF(エラー符号表!FI125=1,BJ$1-6&amp;"件目","")</f>
        <v/>
      </c>
      <c r="BK126" s="280" t="str">
        <f ca="1">IF(エラー符号表!FJ125=1,BK$1-6&amp;"件目","")</f>
        <v/>
      </c>
      <c r="BL126" s="280" t="str">
        <f ca="1">IF(エラー符号表!FK125=1,BL$1-6&amp;"件目","")</f>
        <v/>
      </c>
      <c r="BM126" s="280" t="str">
        <f ca="1">IF(エラー符号表!FL125=1,BM$1-6&amp;"件目","")</f>
        <v/>
      </c>
      <c r="BN126" s="280" t="str">
        <f ca="1">IF(エラー符号表!FM125=1,BN$1-6&amp;"件目","")</f>
        <v/>
      </c>
      <c r="BO126" s="280" t="str">
        <f ca="1">IF(エラー符号表!FN125=1,BO$1-6&amp;"件目","")</f>
        <v/>
      </c>
      <c r="BP126" s="280" t="str">
        <f ca="1">IF(エラー符号表!FO125=1,BP$1-6&amp;"件目","")</f>
        <v/>
      </c>
      <c r="BQ126" s="280" t="str">
        <f ca="1">IF(エラー符号表!FP125=1,BQ$1-6&amp;"件目","")</f>
        <v/>
      </c>
      <c r="BR126" s="280" t="str">
        <f ca="1">IF(エラー符号表!FQ125=1,BR$1-6&amp;"件目","")</f>
        <v/>
      </c>
      <c r="BS126" s="280" t="str">
        <f ca="1">IF(エラー符号表!FR125=1,BS$1-6&amp;"件目","")</f>
        <v/>
      </c>
      <c r="BT126" s="280" t="str">
        <f ca="1">IF(エラー符号表!FS125=1,BT$1-6&amp;"件目","")</f>
        <v/>
      </c>
      <c r="BU126" s="280" t="str">
        <f ca="1">IF(エラー符号表!FT125=1,BU$1-6&amp;"件目","")</f>
        <v/>
      </c>
      <c r="BV126" s="280" t="str">
        <f ca="1">IF(エラー符号表!FU125=1,BV$1-6&amp;"件目","")</f>
        <v/>
      </c>
      <c r="BW126" s="280" t="str">
        <f ca="1">IF(エラー符号表!FV125=1,BW$1-6&amp;"件目","")</f>
        <v/>
      </c>
      <c r="BX126" s="280" t="str">
        <f ca="1">IF(エラー符号表!FW125=1,BX$1-6&amp;"件目","")</f>
        <v/>
      </c>
      <c r="BY126" s="280" t="str">
        <f ca="1">IF(エラー符号表!FX125=1,BY$1-6&amp;"件目","")</f>
        <v/>
      </c>
      <c r="BZ126" s="280" t="str">
        <f ca="1">IF(エラー符号表!FY125=1,BZ$1-6&amp;"件目","")</f>
        <v/>
      </c>
      <c r="CA126" s="280" t="str">
        <f ca="1">IF(エラー符号表!FZ125=1,CA$1-6&amp;"件目","")</f>
        <v/>
      </c>
      <c r="CB126" s="280" t="str">
        <f ca="1">IF(エラー符号表!GA125=1,CB$1-6&amp;"件目","")</f>
        <v/>
      </c>
      <c r="CC126" s="280" t="str">
        <f ca="1">IF(エラー符号表!GB125=1,CC$1-6&amp;"件目","")</f>
        <v/>
      </c>
      <c r="CD126" s="280" t="str">
        <f ca="1">IF(エラー符号表!GC125=1,CD$1-6&amp;"件目","")</f>
        <v/>
      </c>
      <c r="CE126" s="280" t="str">
        <f ca="1">IF(エラー符号表!GD125=1,CE$1-6&amp;"件目","")</f>
        <v/>
      </c>
      <c r="CF126" s="280" t="str">
        <f ca="1">IF(エラー符号表!GE125=1,CF$1-6&amp;"件目","")</f>
        <v/>
      </c>
      <c r="CG126" s="280" t="str">
        <f ca="1">IF(エラー符号表!GF125=1,CG$1-6&amp;"件目","")</f>
        <v/>
      </c>
      <c r="CH126" s="280" t="str">
        <f ca="1">IF(エラー符号表!GG125=1,CH$1-6&amp;"件目","")</f>
        <v/>
      </c>
      <c r="CI126" s="280" t="str">
        <f ca="1">IF(エラー符号表!GH125=1,CI$1-6&amp;"件目","")</f>
        <v/>
      </c>
      <c r="CJ126" s="280" t="str">
        <f ca="1">IF(エラー符号表!GI125=1,CJ$1-6&amp;"件目","")</f>
        <v/>
      </c>
      <c r="CK126" s="280" t="str">
        <f ca="1">IF(エラー符号表!GJ125=1,CK$1-6&amp;"件目","")</f>
        <v/>
      </c>
      <c r="CL126" s="280" t="str">
        <f ca="1">IF(エラー符号表!GK125=1,CL$1-6&amp;"件目","")</f>
        <v/>
      </c>
      <c r="CM126" s="280" t="str">
        <f ca="1">IF(エラー符号表!GL125=1,CM$1-6&amp;"件目","")</f>
        <v/>
      </c>
      <c r="CN126" s="280" t="str">
        <f ca="1">IF(エラー符号表!GM125=1,CN$1-6&amp;"件目","")</f>
        <v/>
      </c>
      <c r="CO126" s="280" t="str">
        <f ca="1">IF(エラー符号表!GN125=1,CO$1-6&amp;"件目","")</f>
        <v/>
      </c>
      <c r="CP126" s="280" t="str">
        <f ca="1">IF(エラー符号表!GO125=1,CP$1-6&amp;"件目","")</f>
        <v/>
      </c>
      <c r="CQ126" s="280" t="str">
        <f ca="1">IF(エラー符号表!GP125=1,CQ$1-6&amp;"件目","")</f>
        <v/>
      </c>
      <c r="CR126" s="280" t="str">
        <f ca="1">IF(エラー符号表!GQ125=1,CR$1-6&amp;"件目","")</f>
        <v/>
      </c>
      <c r="CS126" s="280" t="str">
        <f ca="1">IF(エラー符号表!GR125=1,CS$1-6&amp;"件目","")</f>
        <v/>
      </c>
      <c r="CT126" s="280" t="str">
        <f ca="1">IF(エラー符号表!GS125=1,CT$1-6&amp;"件目","")</f>
        <v/>
      </c>
      <c r="CU126" s="280" t="str">
        <f ca="1">IF(エラー符号表!GT125=1,CU$1-6&amp;"件目","")</f>
        <v/>
      </c>
      <c r="CV126" s="280" t="str">
        <f ca="1">IF(エラー符号表!GU125=1,CV$1-6&amp;"件目","")</f>
        <v/>
      </c>
      <c r="CW126" s="280" t="str">
        <f ca="1">IF(エラー符号表!GV125=1,CW$1-6&amp;"件目","")</f>
        <v/>
      </c>
      <c r="CX126" s="280" t="str">
        <f ca="1">IF(エラー符号表!GW125=1,CX$1-6&amp;"件目","")</f>
        <v/>
      </c>
      <c r="CY126" s="280" t="str">
        <f ca="1">IF(エラー符号表!GX125=1,CY$1-6&amp;"件目","")</f>
        <v/>
      </c>
      <c r="CZ126" s="280" t="str">
        <f ca="1">IF(エラー符号表!GY125=1,CZ$1-6&amp;"件目","")</f>
        <v/>
      </c>
      <c r="DA126" s="280" t="str">
        <f ca="1">IF(エラー符号表!GZ125=1,DA$1-6&amp;"件目","")</f>
        <v/>
      </c>
      <c r="DB126" s="280" t="str">
        <f ca="1">IF(エラー符号表!HA125=1,DB$1-6&amp;"件目","")</f>
        <v/>
      </c>
      <c r="DC126" s="280" t="str">
        <f ca="1">IF(エラー符号表!HB125=1,DC$1-6&amp;"件目","")</f>
        <v/>
      </c>
      <c r="DD126" s="280" t="str">
        <f ca="1">IF(エラー符号表!HC125=1,DD$1-6&amp;"件目","")</f>
        <v/>
      </c>
      <c r="DE126" s="280" t="str">
        <f ca="1">IF(エラー符号表!HD125=1,DE$1-6&amp;"件目","")</f>
        <v/>
      </c>
      <c r="DF126" s="280" t="str">
        <f ca="1">IF(エラー符号表!HE125=1,DF$1-6&amp;"件目","")</f>
        <v/>
      </c>
      <c r="DG126" s="280" t="str">
        <f ca="1">IF(エラー符号表!HF125=1,DG$1-6&amp;"件目","")</f>
        <v/>
      </c>
      <c r="DH126" s="280" t="str">
        <f ca="1">IF(エラー符号表!HG125=1,DH$1-6&amp;"件目","")</f>
        <v/>
      </c>
      <c r="DI126" s="280" t="str">
        <f ca="1">IF(エラー符号表!HH125=1,DI$1-6&amp;"件目","")</f>
        <v/>
      </c>
      <c r="DJ126" s="280" t="str">
        <f ca="1">IF(エラー符号表!HI125=1,DJ$1-6&amp;"件目","")</f>
        <v/>
      </c>
      <c r="DK126" s="280" t="str">
        <f ca="1">IF(エラー符号表!HJ125=1,DK$1-6&amp;"件目","")</f>
        <v/>
      </c>
      <c r="DL126" s="280" t="str">
        <f ca="1">IF(エラー符号表!HK125=1,DL$1-6&amp;"件目","")</f>
        <v/>
      </c>
      <c r="DM126" s="280" t="str">
        <f ca="1">IF(エラー符号表!HL125=1,DM$1-6&amp;"件目","")</f>
        <v/>
      </c>
    </row>
    <row r="127" spans="1:117" ht="65" x14ac:dyDescent="0.2">
      <c r="A127" s="280">
        <f ca="1">IF(SUM(エラー符号表!DQ126:HL126)&gt;=1,1,0)</f>
        <v>0</v>
      </c>
      <c r="B127" s="80" t="s">
        <v>2574</v>
      </c>
      <c r="D127" s="281" t="str">
        <f ca="1">K127&amp;CHAR(10)&amp;エラー符号表!D126</f>
        <v>の工事で、
調査項目⑭工事種類が改装・改修工事となっておりますので、
調査項目⑯工事目的についてご回答をお願いいたします。
複数の工事目的に該当する場合は、工事１件につき主たる目的として、
１つを◎とし、残りを○としていただくようお願いいたします。</v>
      </c>
      <c r="E127" s="80">
        <v>127</v>
      </c>
      <c r="K127" s="80" t="str">
        <f t="shared" ca="1" si="1"/>
        <v>の工事で、</v>
      </c>
      <c r="Q127" s="258"/>
      <c r="R127" s="280" t="str">
        <f ca="1">IF(エラー符号表!DQ126=1,R$1-6&amp;"件目","")</f>
        <v/>
      </c>
      <c r="S127" s="280" t="str">
        <f ca="1">IF(エラー符号表!DR126=1,S$1-6&amp;"件目","")</f>
        <v/>
      </c>
      <c r="T127" s="280" t="str">
        <f ca="1">IF(エラー符号表!DS126=1,T$1-6&amp;"件目","")</f>
        <v/>
      </c>
      <c r="U127" s="280" t="str">
        <f ca="1">IF(エラー符号表!DT126=1,U$1-6&amp;"件目","")</f>
        <v/>
      </c>
      <c r="V127" s="280" t="str">
        <f ca="1">IF(エラー符号表!DU126=1,V$1-6&amp;"件目","")</f>
        <v/>
      </c>
      <c r="W127" s="280" t="str">
        <f ca="1">IF(エラー符号表!DV126=1,W$1-6&amp;"件目","")</f>
        <v/>
      </c>
      <c r="X127" s="280" t="str">
        <f ca="1">IF(エラー符号表!DW126=1,X$1-6&amp;"件目","")</f>
        <v/>
      </c>
      <c r="Y127" s="280" t="str">
        <f ca="1">IF(エラー符号表!DX126=1,Y$1-6&amp;"件目","")</f>
        <v/>
      </c>
      <c r="Z127" s="280" t="str">
        <f ca="1">IF(エラー符号表!DY126=1,Z$1-6&amp;"件目","")</f>
        <v/>
      </c>
      <c r="AA127" s="280" t="str">
        <f ca="1">IF(エラー符号表!DZ126=1,AA$1-6&amp;"件目","")</f>
        <v/>
      </c>
      <c r="AB127" s="280" t="str">
        <f ca="1">IF(エラー符号表!EA126=1,AB$1-6&amp;"件目","")</f>
        <v/>
      </c>
      <c r="AC127" s="280" t="str">
        <f ca="1">IF(エラー符号表!EB126=1,AC$1-6&amp;"件目","")</f>
        <v/>
      </c>
      <c r="AD127" s="280" t="str">
        <f ca="1">IF(エラー符号表!EC126=1,AD$1-6&amp;"件目","")</f>
        <v/>
      </c>
      <c r="AE127" s="280" t="str">
        <f ca="1">IF(エラー符号表!ED126=1,AE$1-6&amp;"件目","")</f>
        <v/>
      </c>
      <c r="AF127" s="280" t="str">
        <f ca="1">IF(エラー符号表!EE126=1,AF$1-6&amp;"件目","")</f>
        <v/>
      </c>
      <c r="AG127" s="280" t="str">
        <f ca="1">IF(エラー符号表!EF126=1,AG$1-6&amp;"件目","")</f>
        <v/>
      </c>
      <c r="AH127" s="280" t="str">
        <f ca="1">IF(エラー符号表!EG126=1,AH$1-6&amp;"件目","")</f>
        <v/>
      </c>
      <c r="AI127" s="280" t="str">
        <f ca="1">IF(エラー符号表!EH126=1,AI$1-6&amp;"件目","")</f>
        <v/>
      </c>
      <c r="AJ127" s="280" t="str">
        <f ca="1">IF(エラー符号表!EI126=1,AJ$1-6&amp;"件目","")</f>
        <v/>
      </c>
      <c r="AK127" s="280" t="str">
        <f ca="1">IF(エラー符号表!EJ126=1,AK$1-6&amp;"件目","")</f>
        <v/>
      </c>
      <c r="AL127" s="280" t="str">
        <f ca="1">IF(エラー符号表!EK126=1,AL$1-6&amp;"件目","")</f>
        <v/>
      </c>
      <c r="AM127" s="280" t="str">
        <f ca="1">IF(エラー符号表!EL126=1,AM$1-6&amp;"件目","")</f>
        <v/>
      </c>
      <c r="AN127" s="280" t="str">
        <f ca="1">IF(エラー符号表!EM126=1,AN$1-6&amp;"件目","")</f>
        <v/>
      </c>
      <c r="AO127" s="280" t="str">
        <f ca="1">IF(エラー符号表!EN126=1,AO$1-6&amp;"件目","")</f>
        <v/>
      </c>
      <c r="AP127" s="280" t="str">
        <f ca="1">IF(エラー符号表!EO126=1,AP$1-6&amp;"件目","")</f>
        <v/>
      </c>
      <c r="AQ127" s="280" t="str">
        <f ca="1">IF(エラー符号表!EP126=1,AQ$1-6&amp;"件目","")</f>
        <v/>
      </c>
      <c r="AR127" s="280" t="str">
        <f ca="1">IF(エラー符号表!EQ126=1,AR$1-6&amp;"件目","")</f>
        <v/>
      </c>
      <c r="AS127" s="280" t="str">
        <f ca="1">IF(エラー符号表!ER126=1,AS$1-6&amp;"件目","")</f>
        <v/>
      </c>
      <c r="AT127" s="280" t="str">
        <f ca="1">IF(エラー符号表!ES126=1,AT$1-6&amp;"件目","")</f>
        <v/>
      </c>
      <c r="AU127" s="280" t="str">
        <f ca="1">IF(エラー符号表!ET126=1,AU$1-6&amp;"件目","")</f>
        <v/>
      </c>
      <c r="AV127" s="280" t="str">
        <f ca="1">IF(エラー符号表!EU126=1,AV$1-6&amp;"件目","")</f>
        <v/>
      </c>
      <c r="AW127" s="280" t="str">
        <f ca="1">IF(エラー符号表!EV126=1,AW$1-6&amp;"件目","")</f>
        <v/>
      </c>
      <c r="AX127" s="280" t="str">
        <f ca="1">IF(エラー符号表!EW126=1,AX$1-6&amp;"件目","")</f>
        <v/>
      </c>
      <c r="AY127" s="280" t="str">
        <f ca="1">IF(エラー符号表!EX126=1,AY$1-6&amp;"件目","")</f>
        <v/>
      </c>
      <c r="AZ127" s="280" t="str">
        <f ca="1">IF(エラー符号表!EY126=1,AZ$1-6&amp;"件目","")</f>
        <v/>
      </c>
      <c r="BA127" s="280" t="str">
        <f ca="1">IF(エラー符号表!EZ126=1,BA$1-6&amp;"件目","")</f>
        <v/>
      </c>
      <c r="BB127" s="280" t="str">
        <f ca="1">IF(エラー符号表!FA126=1,BB$1-6&amp;"件目","")</f>
        <v/>
      </c>
      <c r="BC127" s="280" t="str">
        <f ca="1">IF(エラー符号表!FB126=1,BC$1-6&amp;"件目","")</f>
        <v/>
      </c>
      <c r="BD127" s="280" t="str">
        <f ca="1">IF(エラー符号表!FC126=1,BD$1-6&amp;"件目","")</f>
        <v/>
      </c>
      <c r="BE127" s="280" t="str">
        <f ca="1">IF(エラー符号表!FD126=1,BE$1-6&amp;"件目","")</f>
        <v/>
      </c>
      <c r="BF127" s="280" t="str">
        <f ca="1">IF(エラー符号表!FE126=1,BF$1-6&amp;"件目","")</f>
        <v/>
      </c>
      <c r="BG127" s="280" t="str">
        <f ca="1">IF(エラー符号表!FF126=1,BG$1-6&amp;"件目","")</f>
        <v/>
      </c>
      <c r="BH127" s="280" t="str">
        <f ca="1">IF(エラー符号表!FG126=1,BH$1-6&amp;"件目","")</f>
        <v/>
      </c>
      <c r="BI127" s="280" t="str">
        <f ca="1">IF(エラー符号表!FH126=1,BI$1-6&amp;"件目","")</f>
        <v/>
      </c>
      <c r="BJ127" s="280" t="str">
        <f ca="1">IF(エラー符号表!FI126=1,BJ$1-6&amp;"件目","")</f>
        <v/>
      </c>
      <c r="BK127" s="280" t="str">
        <f ca="1">IF(エラー符号表!FJ126=1,BK$1-6&amp;"件目","")</f>
        <v/>
      </c>
      <c r="BL127" s="280" t="str">
        <f ca="1">IF(エラー符号表!FK126=1,BL$1-6&amp;"件目","")</f>
        <v/>
      </c>
      <c r="BM127" s="280" t="str">
        <f ca="1">IF(エラー符号表!FL126=1,BM$1-6&amp;"件目","")</f>
        <v/>
      </c>
      <c r="BN127" s="280" t="str">
        <f ca="1">IF(エラー符号表!FM126=1,BN$1-6&amp;"件目","")</f>
        <v/>
      </c>
      <c r="BO127" s="280" t="str">
        <f ca="1">IF(エラー符号表!FN126=1,BO$1-6&amp;"件目","")</f>
        <v/>
      </c>
      <c r="BP127" s="280" t="str">
        <f ca="1">IF(エラー符号表!FO126=1,BP$1-6&amp;"件目","")</f>
        <v/>
      </c>
      <c r="BQ127" s="280" t="str">
        <f ca="1">IF(エラー符号表!FP126=1,BQ$1-6&amp;"件目","")</f>
        <v/>
      </c>
      <c r="BR127" s="280" t="str">
        <f ca="1">IF(エラー符号表!FQ126=1,BR$1-6&amp;"件目","")</f>
        <v/>
      </c>
      <c r="BS127" s="280" t="str">
        <f ca="1">IF(エラー符号表!FR126=1,BS$1-6&amp;"件目","")</f>
        <v/>
      </c>
      <c r="BT127" s="280" t="str">
        <f ca="1">IF(エラー符号表!FS126=1,BT$1-6&amp;"件目","")</f>
        <v/>
      </c>
      <c r="BU127" s="280" t="str">
        <f ca="1">IF(エラー符号表!FT126=1,BU$1-6&amp;"件目","")</f>
        <v/>
      </c>
      <c r="BV127" s="280" t="str">
        <f ca="1">IF(エラー符号表!FU126=1,BV$1-6&amp;"件目","")</f>
        <v/>
      </c>
      <c r="BW127" s="280" t="str">
        <f ca="1">IF(エラー符号表!FV126=1,BW$1-6&amp;"件目","")</f>
        <v/>
      </c>
      <c r="BX127" s="280" t="str">
        <f ca="1">IF(エラー符号表!FW126=1,BX$1-6&amp;"件目","")</f>
        <v/>
      </c>
      <c r="BY127" s="280" t="str">
        <f ca="1">IF(エラー符号表!FX126=1,BY$1-6&amp;"件目","")</f>
        <v/>
      </c>
      <c r="BZ127" s="280" t="str">
        <f ca="1">IF(エラー符号表!FY126=1,BZ$1-6&amp;"件目","")</f>
        <v/>
      </c>
      <c r="CA127" s="280" t="str">
        <f ca="1">IF(エラー符号表!FZ126=1,CA$1-6&amp;"件目","")</f>
        <v/>
      </c>
      <c r="CB127" s="280" t="str">
        <f ca="1">IF(エラー符号表!GA126=1,CB$1-6&amp;"件目","")</f>
        <v/>
      </c>
      <c r="CC127" s="280" t="str">
        <f ca="1">IF(エラー符号表!GB126=1,CC$1-6&amp;"件目","")</f>
        <v/>
      </c>
      <c r="CD127" s="280" t="str">
        <f ca="1">IF(エラー符号表!GC126=1,CD$1-6&amp;"件目","")</f>
        <v/>
      </c>
      <c r="CE127" s="280" t="str">
        <f ca="1">IF(エラー符号表!GD126=1,CE$1-6&amp;"件目","")</f>
        <v/>
      </c>
      <c r="CF127" s="280" t="str">
        <f ca="1">IF(エラー符号表!GE126=1,CF$1-6&amp;"件目","")</f>
        <v/>
      </c>
      <c r="CG127" s="280" t="str">
        <f ca="1">IF(エラー符号表!GF126=1,CG$1-6&amp;"件目","")</f>
        <v/>
      </c>
      <c r="CH127" s="280" t="str">
        <f ca="1">IF(エラー符号表!GG126=1,CH$1-6&amp;"件目","")</f>
        <v/>
      </c>
      <c r="CI127" s="280" t="str">
        <f ca="1">IF(エラー符号表!GH126=1,CI$1-6&amp;"件目","")</f>
        <v/>
      </c>
      <c r="CJ127" s="280" t="str">
        <f ca="1">IF(エラー符号表!GI126=1,CJ$1-6&amp;"件目","")</f>
        <v/>
      </c>
      <c r="CK127" s="280" t="str">
        <f ca="1">IF(エラー符号表!GJ126=1,CK$1-6&amp;"件目","")</f>
        <v/>
      </c>
      <c r="CL127" s="280" t="str">
        <f ca="1">IF(エラー符号表!GK126=1,CL$1-6&amp;"件目","")</f>
        <v/>
      </c>
      <c r="CM127" s="280" t="str">
        <f ca="1">IF(エラー符号表!GL126=1,CM$1-6&amp;"件目","")</f>
        <v/>
      </c>
      <c r="CN127" s="280" t="str">
        <f ca="1">IF(エラー符号表!GM126=1,CN$1-6&amp;"件目","")</f>
        <v/>
      </c>
      <c r="CO127" s="280" t="str">
        <f ca="1">IF(エラー符号表!GN126=1,CO$1-6&amp;"件目","")</f>
        <v/>
      </c>
      <c r="CP127" s="280" t="str">
        <f ca="1">IF(エラー符号表!GO126=1,CP$1-6&amp;"件目","")</f>
        <v/>
      </c>
      <c r="CQ127" s="280" t="str">
        <f ca="1">IF(エラー符号表!GP126=1,CQ$1-6&amp;"件目","")</f>
        <v/>
      </c>
      <c r="CR127" s="280" t="str">
        <f ca="1">IF(エラー符号表!GQ126=1,CR$1-6&amp;"件目","")</f>
        <v/>
      </c>
      <c r="CS127" s="280" t="str">
        <f ca="1">IF(エラー符号表!GR126=1,CS$1-6&amp;"件目","")</f>
        <v/>
      </c>
      <c r="CT127" s="280" t="str">
        <f ca="1">IF(エラー符号表!GS126=1,CT$1-6&amp;"件目","")</f>
        <v/>
      </c>
      <c r="CU127" s="280" t="str">
        <f ca="1">IF(エラー符号表!GT126=1,CU$1-6&amp;"件目","")</f>
        <v/>
      </c>
      <c r="CV127" s="280" t="str">
        <f ca="1">IF(エラー符号表!GU126=1,CV$1-6&amp;"件目","")</f>
        <v/>
      </c>
      <c r="CW127" s="280" t="str">
        <f ca="1">IF(エラー符号表!GV126=1,CW$1-6&amp;"件目","")</f>
        <v/>
      </c>
      <c r="CX127" s="280" t="str">
        <f ca="1">IF(エラー符号表!GW126=1,CX$1-6&amp;"件目","")</f>
        <v/>
      </c>
      <c r="CY127" s="280" t="str">
        <f ca="1">IF(エラー符号表!GX126=1,CY$1-6&amp;"件目","")</f>
        <v/>
      </c>
      <c r="CZ127" s="280" t="str">
        <f ca="1">IF(エラー符号表!GY126=1,CZ$1-6&amp;"件目","")</f>
        <v/>
      </c>
      <c r="DA127" s="280" t="str">
        <f ca="1">IF(エラー符号表!GZ126=1,DA$1-6&amp;"件目","")</f>
        <v/>
      </c>
      <c r="DB127" s="280" t="str">
        <f ca="1">IF(エラー符号表!HA126=1,DB$1-6&amp;"件目","")</f>
        <v/>
      </c>
      <c r="DC127" s="280" t="str">
        <f ca="1">IF(エラー符号表!HB126=1,DC$1-6&amp;"件目","")</f>
        <v/>
      </c>
      <c r="DD127" s="280" t="str">
        <f ca="1">IF(エラー符号表!HC126=1,DD$1-6&amp;"件目","")</f>
        <v/>
      </c>
      <c r="DE127" s="280" t="str">
        <f ca="1">IF(エラー符号表!HD126=1,DE$1-6&amp;"件目","")</f>
        <v/>
      </c>
      <c r="DF127" s="280" t="str">
        <f ca="1">IF(エラー符号表!HE126=1,DF$1-6&amp;"件目","")</f>
        <v/>
      </c>
      <c r="DG127" s="280" t="str">
        <f ca="1">IF(エラー符号表!HF126=1,DG$1-6&amp;"件目","")</f>
        <v/>
      </c>
      <c r="DH127" s="280" t="str">
        <f ca="1">IF(エラー符号表!HG126=1,DH$1-6&amp;"件目","")</f>
        <v/>
      </c>
      <c r="DI127" s="280" t="str">
        <f ca="1">IF(エラー符号表!HH126=1,DI$1-6&amp;"件目","")</f>
        <v/>
      </c>
      <c r="DJ127" s="280" t="str">
        <f ca="1">IF(エラー符号表!HI126=1,DJ$1-6&amp;"件目","")</f>
        <v/>
      </c>
      <c r="DK127" s="280" t="str">
        <f ca="1">IF(エラー符号表!HJ126=1,DK$1-6&amp;"件目","")</f>
        <v/>
      </c>
      <c r="DL127" s="280" t="str">
        <f ca="1">IF(エラー符号表!HK126=1,DL$1-6&amp;"件目","")</f>
        <v/>
      </c>
      <c r="DM127" s="280" t="str">
        <f ca="1">IF(エラー符号表!HL126=1,DM$1-6&amp;"件目","")</f>
        <v/>
      </c>
    </row>
    <row r="128" spans="1:117" ht="39" x14ac:dyDescent="0.2">
      <c r="A128" s="280">
        <f ca="1">IF(SUM(エラー符号表!DQ127:HL127)&gt;=1,1,0)</f>
        <v>0</v>
      </c>
      <c r="B128" s="80" t="s">
        <v>2574</v>
      </c>
      <c r="D128" s="281" t="str">
        <f ca="1">K128&amp;CHAR(10)&amp;エラー符号表!D127</f>
        <v>の工事で、
調査項目⑯工事目的が選択肢以外でご回答されておりますので、
選択肢からご回答をお願いいたします。</v>
      </c>
      <c r="E128" s="80">
        <v>128</v>
      </c>
      <c r="K128" s="80" t="str">
        <f t="shared" ca="1" si="1"/>
        <v>の工事で、</v>
      </c>
      <c r="Q128" s="258"/>
      <c r="R128" s="280" t="str">
        <f ca="1">IF(エラー符号表!DQ127=1,R$1-6&amp;"件目","")</f>
        <v/>
      </c>
      <c r="S128" s="280" t="str">
        <f ca="1">IF(エラー符号表!DR127=1,S$1-6&amp;"件目","")</f>
        <v/>
      </c>
      <c r="T128" s="280" t="str">
        <f ca="1">IF(エラー符号表!DS127=1,T$1-6&amp;"件目","")</f>
        <v/>
      </c>
      <c r="U128" s="280" t="str">
        <f ca="1">IF(エラー符号表!DT127=1,U$1-6&amp;"件目","")</f>
        <v/>
      </c>
      <c r="V128" s="280" t="str">
        <f ca="1">IF(エラー符号表!DU127=1,V$1-6&amp;"件目","")</f>
        <v/>
      </c>
      <c r="W128" s="280" t="str">
        <f ca="1">IF(エラー符号表!DV127=1,W$1-6&amp;"件目","")</f>
        <v/>
      </c>
      <c r="X128" s="280" t="str">
        <f ca="1">IF(エラー符号表!DW127=1,X$1-6&amp;"件目","")</f>
        <v/>
      </c>
      <c r="Y128" s="280" t="str">
        <f ca="1">IF(エラー符号表!DX127=1,Y$1-6&amp;"件目","")</f>
        <v/>
      </c>
      <c r="Z128" s="280" t="str">
        <f ca="1">IF(エラー符号表!DY127=1,Z$1-6&amp;"件目","")</f>
        <v/>
      </c>
      <c r="AA128" s="280" t="str">
        <f ca="1">IF(エラー符号表!DZ127=1,AA$1-6&amp;"件目","")</f>
        <v/>
      </c>
      <c r="AB128" s="280" t="str">
        <f ca="1">IF(エラー符号表!EA127=1,AB$1-6&amp;"件目","")</f>
        <v/>
      </c>
      <c r="AC128" s="280" t="str">
        <f ca="1">IF(エラー符号表!EB127=1,AC$1-6&amp;"件目","")</f>
        <v/>
      </c>
      <c r="AD128" s="280" t="str">
        <f ca="1">IF(エラー符号表!EC127=1,AD$1-6&amp;"件目","")</f>
        <v/>
      </c>
      <c r="AE128" s="280" t="str">
        <f ca="1">IF(エラー符号表!ED127=1,AE$1-6&amp;"件目","")</f>
        <v/>
      </c>
      <c r="AF128" s="280" t="str">
        <f ca="1">IF(エラー符号表!EE127=1,AF$1-6&amp;"件目","")</f>
        <v/>
      </c>
      <c r="AG128" s="280" t="str">
        <f ca="1">IF(エラー符号表!EF127=1,AG$1-6&amp;"件目","")</f>
        <v/>
      </c>
      <c r="AH128" s="280" t="str">
        <f ca="1">IF(エラー符号表!EG127=1,AH$1-6&amp;"件目","")</f>
        <v/>
      </c>
      <c r="AI128" s="280" t="str">
        <f ca="1">IF(エラー符号表!EH127=1,AI$1-6&amp;"件目","")</f>
        <v/>
      </c>
      <c r="AJ128" s="280" t="str">
        <f ca="1">IF(エラー符号表!EI127=1,AJ$1-6&amp;"件目","")</f>
        <v/>
      </c>
      <c r="AK128" s="280" t="str">
        <f ca="1">IF(エラー符号表!EJ127=1,AK$1-6&amp;"件目","")</f>
        <v/>
      </c>
      <c r="AL128" s="280" t="str">
        <f ca="1">IF(エラー符号表!EK127=1,AL$1-6&amp;"件目","")</f>
        <v/>
      </c>
      <c r="AM128" s="280" t="str">
        <f ca="1">IF(エラー符号表!EL127=1,AM$1-6&amp;"件目","")</f>
        <v/>
      </c>
      <c r="AN128" s="280" t="str">
        <f ca="1">IF(エラー符号表!EM127=1,AN$1-6&amp;"件目","")</f>
        <v/>
      </c>
      <c r="AO128" s="280" t="str">
        <f ca="1">IF(エラー符号表!EN127=1,AO$1-6&amp;"件目","")</f>
        <v/>
      </c>
      <c r="AP128" s="280" t="str">
        <f ca="1">IF(エラー符号表!EO127=1,AP$1-6&amp;"件目","")</f>
        <v/>
      </c>
      <c r="AQ128" s="280" t="str">
        <f ca="1">IF(エラー符号表!EP127=1,AQ$1-6&amp;"件目","")</f>
        <v/>
      </c>
      <c r="AR128" s="280" t="str">
        <f ca="1">IF(エラー符号表!EQ127=1,AR$1-6&amp;"件目","")</f>
        <v/>
      </c>
      <c r="AS128" s="280" t="str">
        <f ca="1">IF(エラー符号表!ER127=1,AS$1-6&amp;"件目","")</f>
        <v/>
      </c>
      <c r="AT128" s="280" t="str">
        <f ca="1">IF(エラー符号表!ES127=1,AT$1-6&amp;"件目","")</f>
        <v/>
      </c>
      <c r="AU128" s="280" t="str">
        <f ca="1">IF(エラー符号表!ET127=1,AU$1-6&amp;"件目","")</f>
        <v/>
      </c>
      <c r="AV128" s="280" t="str">
        <f ca="1">IF(エラー符号表!EU127=1,AV$1-6&amp;"件目","")</f>
        <v/>
      </c>
      <c r="AW128" s="280" t="str">
        <f ca="1">IF(エラー符号表!EV127=1,AW$1-6&amp;"件目","")</f>
        <v/>
      </c>
      <c r="AX128" s="280" t="str">
        <f ca="1">IF(エラー符号表!EW127=1,AX$1-6&amp;"件目","")</f>
        <v/>
      </c>
      <c r="AY128" s="280" t="str">
        <f ca="1">IF(エラー符号表!EX127=1,AY$1-6&amp;"件目","")</f>
        <v/>
      </c>
      <c r="AZ128" s="280" t="str">
        <f ca="1">IF(エラー符号表!EY127=1,AZ$1-6&amp;"件目","")</f>
        <v/>
      </c>
      <c r="BA128" s="280" t="str">
        <f ca="1">IF(エラー符号表!EZ127=1,BA$1-6&amp;"件目","")</f>
        <v/>
      </c>
      <c r="BB128" s="280" t="str">
        <f ca="1">IF(エラー符号表!FA127=1,BB$1-6&amp;"件目","")</f>
        <v/>
      </c>
      <c r="BC128" s="280" t="str">
        <f ca="1">IF(エラー符号表!FB127=1,BC$1-6&amp;"件目","")</f>
        <v/>
      </c>
      <c r="BD128" s="280" t="str">
        <f ca="1">IF(エラー符号表!FC127=1,BD$1-6&amp;"件目","")</f>
        <v/>
      </c>
      <c r="BE128" s="280" t="str">
        <f ca="1">IF(エラー符号表!FD127=1,BE$1-6&amp;"件目","")</f>
        <v/>
      </c>
      <c r="BF128" s="280" t="str">
        <f ca="1">IF(エラー符号表!FE127=1,BF$1-6&amp;"件目","")</f>
        <v/>
      </c>
      <c r="BG128" s="280" t="str">
        <f ca="1">IF(エラー符号表!FF127=1,BG$1-6&amp;"件目","")</f>
        <v/>
      </c>
      <c r="BH128" s="280" t="str">
        <f ca="1">IF(エラー符号表!FG127=1,BH$1-6&amp;"件目","")</f>
        <v/>
      </c>
      <c r="BI128" s="280" t="str">
        <f ca="1">IF(エラー符号表!FH127=1,BI$1-6&amp;"件目","")</f>
        <v/>
      </c>
      <c r="BJ128" s="280" t="str">
        <f ca="1">IF(エラー符号表!FI127=1,BJ$1-6&amp;"件目","")</f>
        <v/>
      </c>
      <c r="BK128" s="280" t="str">
        <f ca="1">IF(エラー符号表!FJ127=1,BK$1-6&amp;"件目","")</f>
        <v/>
      </c>
      <c r="BL128" s="280" t="str">
        <f ca="1">IF(エラー符号表!FK127=1,BL$1-6&amp;"件目","")</f>
        <v/>
      </c>
      <c r="BM128" s="280" t="str">
        <f ca="1">IF(エラー符号表!FL127=1,BM$1-6&amp;"件目","")</f>
        <v/>
      </c>
      <c r="BN128" s="280" t="str">
        <f ca="1">IF(エラー符号表!FM127=1,BN$1-6&amp;"件目","")</f>
        <v/>
      </c>
      <c r="BO128" s="280" t="str">
        <f ca="1">IF(エラー符号表!FN127=1,BO$1-6&amp;"件目","")</f>
        <v/>
      </c>
      <c r="BP128" s="280" t="str">
        <f ca="1">IF(エラー符号表!FO127=1,BP$1-6&amp;"件目","")</f>
        <v/>
      </c>
      <c r="BQ128" s="280" t="str">
        <f ca="1">IF(エラー符号表!FP127=1,BQ$1-6&amp;"件目","")</f>
        <v/>
      </c>
      <c r="BR128" s="280" t="str">
        <f ca="1">IF(エラー符号表!FQ127=1,BR$1-6&amp;"件目","")</f>
        <v/>
      </c>
      <c r="BS128" s="280" t="str">
        <f ca="1">IF(エラー符号表!FR127=1,BS$1-6&amp;"件目","")</f>
        <v/>
      </c>
      <c r="BT128" s="280" t="str">
        <f ca="1">IF(エラー符号表!FS127=1,BT$1-6&amp;"件目","")</f>
        <v/>
      </c>
      <c r="BU128" s="280" t="str">
        <f ca="1">IF(エラー符号表!FT127=1,BU$1-6&amp;"件目","")</f>
        <v/>
      </c>
      <c r="BV128" s="280" t="str">
        <f ca="1">IF(エラー符号表!FU127=1,BV$1-6&amp;"件目","")</f>
        <v/>
      </c>
      <c r="BW128" s="280" t="str">
        <f ca="1">IF(エラー符号表!FV127=1,BW$1-6&amp;"件目","")</f>
        <v/>
      </c>
      <c r="BX128" s="280" t="str">
        <f ca="1">IF(エラー符号表!FW127=1,BX$1-6&amp;"件目","")</f>
        <v/>
      </c>
      <c r="BY128" s="280" t="str">
        <f ca="1">IF(エラー符号表!FX127=1,BY$1-6&amp;"件目","")</f>
        <v/>
      </c>
      <c r="BZ128" s="280" t="str">
        <f ca="1">IF(エラー符号表!FY127=1,BZ$1-6&amp;"件目","")</f>
        <v/>
      </c>
      <c r="CA128" s="280" t="str">
        <f ca="1">IF(エラー符号表!FZ127=1,CA$1-6&amp;"件目","")</f>
        <v/>
      </c>
      <c r="CB128" s="280" t="str">
        <f ca="1">IF(エラー符号表!GA127=1,CB$1-6&amp;"件目","")</f>
        <v/>
      </c>
      <c r="CC128" s="280" t="str">
        <f ca="1">IF(エラー符号表!GB127=1,CC$1-6&amp;"件目","")</f>
        <v/>
      </c>
      <c r="CD128" s="280" t="str">
        <f ca="1">IF(エラー符号表!GC127=1,CD$1-6&amp;"件目","")</f>
        <v/>
      </c>
      <c r="CE128" s="280" t="str">
        <f ca="1">IF(エラー符号表!GD127=1,CE$1-6&amp;"件目","")</f>
        <v/>
      </c>
      <c r="CF128" s="280" t="str">
        <f ca="1">IF(エラー符号表!GE127=1,CF$1-6&amp;"件目","")</f>
        <v/>
      </c>
      <c r="CG128" s="280" t="str">
        <f ca="1">IF(エラー符号表!GF127=1,CG$1-6&amp;"件目","")</f>
        <v/>
      </c>
      <c r="CH128" s="280" t="str">
        <f ca="1">IF(エラー符号表!GG127=1,CH$1-6&amp;"件目","")</f>
        <v/>
      </c>
      <c r="CI128" s="280" t="str">
        <f ca="1">IF(エラー符号表!GH127=1,CI$1-6&amp;"件目","")</f>
        <v/>
      </c>
      <c r="CJ128" s="280" t="str">
        <f ca="1">IF(エラー符号表!GI127=1,CJ$1-6&amp;"件目","")</f>
        <v/>
      </c>
      <c r="CK128" s="280" t="str">
        <f ca="1">IF(エラー符号表!GJ127=1,CK$1-6&amp;"件目","")</f>
        <v/>
      </c>
      <c r="CL128" s="280" t="str">
        <f ca="1">IF(エラー符号表!GK127=1,CL$1-6&amp;"件目","")</f>
        <v/>
      </c>
      <c r="CM128" s="280" t="str">
        <f ca="1">IF(エラー符号表!GL127=1,CM$1-6&amp;"件目","")</f>
        <v/>
      </c>
      <c r="CN128" s="280" t="str">
        <f ca="1">IF(エラー符号表!GM127=1,CN$1-6&amp;"件目","")</f>
        <v/>
      </c>
      <c r="CO128" s="280" t="str">
        <f ca="1">IF(エラー符号表!GN127=1,CO$1-6&amp;"件目","")</f>
        <v/>
      </c>
      <c r="CP128" s="280" t="str">
        <f ca="1">IF(エラー符号表!GO127=1,CP$1-6&amp;"件目","")</f>
        <v/>
      </c>
      <c r="CQ128" s="280" t="str">
        <f ca="1">IF(エラー符号表!GP127=1,CQ$1-6&amp;"件目","")</f>
        <v/>
      </c>
      <c r="CR128" s="280" t="str">
        <f ca="1">IF(エラー符号表!GQ127=1,CR$1-6&amp;"件目","")</f>
        <v/>
      </c>
      <c r="CS128" s="280" t="str">
        <f ca="1">IF(エラー符号表!GR127=1,CS$1-6&amp;"件目","")</f>
        <v/>
      </c>
      <c r="CT128" s="280" t="str">
        <f ca="1">IF(エラー符号表!GS127=1,CT$1-6&amp;"件目","")</f>
        <v/>
      </c>
      <c r="CU128" s="280" t="str">
        <f ca="1">IF(エラー符号表!GT127=1,CU$1-6&amp;"件目","")</f>
        <v/>
      </c>
      <c r="CV128" s="280" t="str">
        <f ca="1">IF(エラー符号表!GU127=1,CV$1-6&amp;"件目","")</f>
        <v/>
      </c>
      <c r="CW128" s="280" t="str">
        <f ca="1">IF(エラー符号表!GV127=1,CW$1-6&amp;"件目","")</f>
        <v/>
      </c>
      <c r="CX128" s="280" t="str">
        <f ca="1">IF(エラー符号表!GW127=1,CX$1-6&amp;"件目","")</f>
        <v/>
      </c>
      <c r="CY128" s="280" t="str">
        <f ca="1">IF(エラー符号表!GX127=1,CY$1-6&amp;"件目","")</f>
        <v/>
      </c>
      <c r="CZ128" s="280" t="str">
        <f ca="1">IF(エラー符号表!GY127=1,CZ$1-6&amp;"件目","")</f>
        <v/>
      </c>
      <c r="DA128" s="280" t="str">
        <f ca="1">IF(エラー符号表!GZ127=1,DA$1-6&amp;"件目","")</f>
        <v/>
      </c>
      <c r="DB128" s="280" t="str">
        <f ca="1">IF(エラー符号表!HA127=1,DB$1-6&amp;"件目","")</f>
        <v/>
      </c>
      <c r="DC128" s="280" t="str">
        <f ca="1">IF(エラー符号表!HB127=1,DC$1-6&amp;"件目","")</f>
        <v/>
      </c>
      <c r="DD128" s="280" t="str">
        <f ca="1">IF(エラー符号表!HC127=1,DD$1-6&amp;"件目","")</f>
        <v/>
      </c>
      <c r="DE128" s="280" t="str">
        <f ca="1">IF(エラー符号表!HD127=1,DE$1-6&amp;"件目","")</f>
        <v/>
      </c>
      <c r="DF128" s="280" t="str">
        <f ca="1">IF(エラー符号表!HE127=1,DF$1-6&amp;"件目","")</f>
        <v/>
      </c>
      <c r="DG128" s="280" t="str">
        <f ca="1">IF(エラー符号表!HF127=1,DG$1-6&amp;"件目","")</f>
        <v/>
      </c>
      <c r="DH128" s="280" t="str">
        <f ca="1">IF(エラー符号表!HG127=1,DH$1-6&amp;"件目","")</f>
        <v/>
      </c>
      <c r="DI128" s="280" t="str">
        <f ca="1">IF(エラー符号表!HH127=1,DI$1-6&amp;"件目","")</f>
        <v/>
      </c>
      <c r="DJ128" s="280" t="str">
        <f ca="1">IF(エラー符号表!HI127=1,DJ$1-6&amp;"件目","")</f>
        <v/>
      </c>
      <c r="DK128" s="280" t="str">
        <f ca="1">IF(エラー符号表!HJ127=1,DK$1-6&amp;"件目","")</f>
        <v/>
      </c>
      <c r="DL128" s="280" t="str">
        <f ca="1">IF(エラー符号表!HK127=1,DL$1-6&amp;"件目","")</f>
        <v/>
      </c>
      <c r="DM128" s="280" t="str">
        <f ca="1">IF(エラー符号表!HL127=1,DM$1-6&amp;"件目","")</f>
        <v/>
      </c>
    </row>
    <row r="129" spans="1:117" ht="52" x14ac:dyDescent="0.2">
      <c r="A129" s="280">
        <f ca="1">IF(SUM(エラー符号表!DQ128:HL128)&gt;=1,1,0)</f>
        <v>0</v>
      </c>
      <c r="B129" s="80" t="s">
        <v>2574</v>
      </c>
      <c r="D129" s="281" t="str">
        <f ca="1">K129&amp;CHAR(10)&amp;エラー符号表!D128</f>
        <v>の工事で、
調査項目⑯工事目的が◎で複数選択されておりますので、
工事１件につき主たる工事部位として、
１つを◎とし、残りを○としていただくようお願いいたします。</v>
      </c>
      <c r="E129" s="80">
        <v>129</v>
      </c>
      <c r="K129" s="80" t="str">
        <f t="shared" ca="1" si="1"/>
        <v>の工事で、</v>
      </c>
      <c r="Q129" s="258"/>
      <c r="R129" s="280" t="str">
        <f ca="1">IF(エラー符号表!DQ128=1,R$1-6&amp;"件目","")</f>
        <v/>
      </c>
      <c r="S129" s="280" t="str">
        <f ca="1">IF(エラー符号表!DR128=1,S$1-6&amp;"件目","")</f>
        <v/>
      </c>
      <c r="T129" s="280" t="str">
        <f ca="1">IF(エラー符号表!DS128=1,T$1-6&amp;"件目","")</f>
        <v/>
      </c>
      <c r="U129" s="280" t="str">
        <f ca="1">IF(エラー符号表!DT128=1,U$1-6&amp;"件目","")</f>
        <v/>
      </c>
      <c r="V129" s="280" t="str">
        <f ca="1">IF(エラー符号表!DU128=1,V$1-6&amp;"件目","")</f>
        <v/>
      </c>
      <c r="W129" s="280" t="str">
        <f ca="1">IF(エラー符号表!DV128=1,W$1-6&amp;"件目","")</f>
        <v/>
      </c>
      <c r="X129" s="280" t="str">
        <f ca="1">IF(エラー符号表!DW128=1,X$1-6&amp;"件目","")</f>
        <v/>
      </c>
      <c r="Y129" s="280" t="str">
        <f ca="1">IF(エラー符号表!DX128=1,Y$1-6&amp;"件目","")</f>
        <v/>
      </c>
      <c r="Z129" s="280" t="str">
        <f ca="1">IF(エラー符号表!DY128=1,Z$1-6&amp;"件目","")</f>
        <v/>
      </c>
      <c r="AA129" s="280" t="str">
        <f ca="1">IF(エラー符号表!DZ128=1,AA$1-6&amp;"件目","")</f>
        <v/>
      </c>
      <c r="AB129" s="280" t="str">
        <f ca="1">IF(エラー符号表!EA128=1,AB$1-6&amp;"件目","")</f>
        <v/>
      </c>
      <c r="AC129" s="280" t="str">
        <f ca="1">IF(エラー符号表!EB128=1,AC$1-6&amp;"件目","")</f>
        <v/>
      </c>
      <c r="AD129" s="280" t="str">
        <f ca="1">IF(エラー符号表!EC128=1,AD$1-6&amp;"件目","")</f>
        <v/>
      </c>
      <c r="AE129" s="280" t="str">
        <f ca="1">IF(エラー符号表!ED128=1,AE$1-6&amp;"件目","")</f>
        <v/>
      </c>
      <c r="AF129" s="280" t="str">
        <f ca="1">IF(エラー符号表!EE128=1,AF$1-6&amp;"件目","")</f>
        <v/>
      </c>
      <c r="AG129" s="280" t="str">
        <f ca="1">IF(エラー符号表!EF128=1,AG$1-6&amp;"件目","")</f>
        <v/>
      </c>
      <c r="AH129" s="280" t="str">
        <f ca="1">IF(エラー符号表!EG128=1,AH$1-6&amp;"件目","")</f>
        <v/>
      </c>
      <c r="AI129" s="280" t="str">
        <f ca="1">IF(エラー符号表!EH128=1,AI$1-6&amp;"件目","")</f>
        <v/>
      </c>
      <c r="AJ129" s="280" t="str">
        <f ca="1">IF(エラー符号表!EI128=1,AJ$1-6&amp;"件目","")</f>
        <v/>
      </c>
      <c r="AK129" s="280" t="str">
        <f ca="1">IF(エラー符号表!EJ128=1,AK$1-6&amp;"件目","")</f>
        <v/>
      </c>
      <c r="AL129" s="280" t="str">
        <f ca="1">IF(エラー符号表!EK128=1,AL$1-6&amp;"件目","")</f>
        <v/>
      </c>
      <c r="AM129" s="280" t="str">
        <f ca="1">IF(エラー符号表!EL128=1,AM$1-6&amp;"件目","")</f>
        <v/>
      </c>
      <c r="AN129" s="280" t="str">
        <f ca="1">IF(エラー符号表!EM128=1,AN$1-6&amp;"件目","")</f>
        <v/>
      </c>
      <c r="AO129" s="280" t="str">
        <f ca="1">IF(エラー符号表!EN128=1,AO$1-6&amp;"件目","")</f>
        <v/>
      </c>
      <c r="AP129" s="280" t="str">
        <f ca="1">IF(エラー符号表!EO128=1,AP$1-6&amp;"件目","")</f>
        <v/>
      </c>
      <c r="AQ129" s="280" t="str">
        <f ca="1">IF(エラー符号表!EP128=1,AQ$1-6&amp;"件目","")</f>
        <v/>
      </c>
      <c r="AR129" s="280" t="str">
        <f ca="1">IF(エラー符号表!EQ128=1,AR$1-6&amp;"件目","")</f>
        <v/>
      </c>
      <c r="AS129" s="280" t="str">
        <f ca="1">IF(エラー符号表!ER128=1,AS$1-6&amp;"件目","")</f>
        <v/>
      </c>
      <c r="AT129" s="280" t="str">
        <f ca="1">IF(エラー符号表!ES128=1,AT$1-6&amp;"件目","")</f>
        <v/>
      </c>
      <c r="AU129" s="280" t="str">
        <f ca="1">IF(エラー符号表!ET128=1,AU$1-6&amp;"件目","")</f>
        <v/>
      </c>
      <c r="AV129" s="280" t="str">
        <f ca="1">IF(エラー符号表!EU128=1,AV$1-6&amp;"件目","")</f>
        <v/>
      </c>
      <c r="AW129" s="280" t="str">
        <f ca="1">IF(エラー符号表!EV128=1,AW$1-6&amp;"件目","")</f>
        <v/>
      </c>
      <c r="AX129" s="280" t="str">
        <f ca="1">IF(エラー符号表!EW128=1,AX$1-6&amp;"件目","")</f>
        <v/>
      </c>
      <c r="AY129" s="280" t="str">
        <f ca="1">IF(エラー符号表!EX128=1,AY$1-6&amp;"件目","")</f>
        <v/>
      </c>
      <c r="AZ129" s="280" t="str">
        <f ca="1">IF(エラー符号表!EY128=1,AZ$1-6&amp;"件目","")</f>
        <v/>
      </c>
      <c r="BA129" s="280" t="str">
        <f ca="1">IF(エラー符号表!EZ128=1,BA$1-6&amp;"件目","")</f>
        <v/>
      </c>
      <c r="BB129" s="280" t="str">
        <f ca="1">IF(エラー符号表!FA128=1,BB$1-6&amp;"件目","")</f>
        <v/>
      </c>
      <c r="BC129" s="280" t="str">
        <f ca="1">IF(エラー符号表!FB128=1,BC$1-6&amp;"件目","")</f>
        <v/>
      </c>
      <c r="BD129" s="280" t="str">
        <f ca="1">IF(エラー符号表!FC128=1,BD$1-6&amp;"件目","")</f>
        <v/>
      </c>
      <c r="BE129" s="280" t="str">
        <f ca="1">IF(エラー符号表!FD128=1,BE$1-6&amp;"件目","")</f>
        <v/>
      </c>
      <c r="BF129" s="280" t="str">
        <f ca="1">IF(エラー符号表!FE128=1,BF$1-6&amp;"件目","")</f>
        <v/>
      </c>
      <c r="BG129" s="280" t="str">
        <f ca="1">IF(エラー符号表!FF128=1,BG$1-6&amp;"件目","")</f>
        <v/>
      </c>
      <c r="BH129" s="280" t="str">
        <f ca="1">IF(エラー符号表!FG128=1,BH$1-6&amp;"件目","")</f>
        <v/>
      </c>
      <c r="BI129" s="280" t="str">
        <f ca="1">IF(エラー符号表!FH128=1,BI$1-6&amp;"件目","")</f>
        <v/>
      </c>
      <c r="BJ129" s="280" t="str">
        <f ca="1">IF(エラー符号表!FI128=1,BJ$1-6&amp;"件目","")</f>
        <v/>
      </c>
      <c r="BK129" s="280" t="str">
        <f ca="1">IF(エラー符号表!FJ128=1,BK$1-6&amp;"件目","")</f>
        <v/>
      </c>
      <c r="BL129" s="280" t="str">
        <f ca="1">IF(エラー符号表!FK128=1,BL$1-6&amp;"件目","")</f>
        <v/>
      </c>
      <c r="BM129" s="280" t="str">
        <f ca="1">IF(エラー符号表!FL128=1,BM$1-6&amp;"件目","")</f>
        <v/>
      </c>
      <c r="BN129" s="280" t="str">
        <f ca="1">IF(エラー符号表!FM128=1,BN$1-6&amp;"件目","")</f>
        <v/>
      </c>
      <c r="BO129" s="280" t="str">
        <f ca="1">IF(エラー符号表!FN128=1,BO$1-6&amp;"件目","")</f>
        <v/>
      </c>
      <c r="BP129" s="280" t="str">
        <f ca="1">IF(エラー符号表!FO128=1,BP$1-6&amp;"件目","")</f>
        <v/>
      </c>
      <c r="BQ129" s="280" t="str">
        <f ca="1">IF(エラー符号表!FP128=1,BQ$1-6&amp;"件目","")</f>
        <v/>
      </c>
      <c r="BR129" s="280" t="str">
        <f ca="1">IF(エラー符号表!FQ128=1,BR$1-6&amp;"件目","")</f>
        <v/>
      </c>
      <c r="BS129" s="280" t="str">
        <f ca="1">IF(エラー符号表!FR128=1,BS$1-6&amp;"件目","")</f>
        <v/>
      </c>
      <c r="BT129" s="280" t="str">
        <f ca="1">IF(エラー符号表!FS128=1,BT$1-6&amp;"件目","")</f>
        <v/>
      </c>
      <c r="BU129" s="280" t="str">
        <f ca="1">IF(エラー符号表!FT128=1,BU$1-6&amp;"件目","")</f>
        <v/>
      </c>
      <c r="BV129" s="280" t="str">
        <f ca="1">IF(エラー符号表!FU128=1,BV$1-6&amp;"件目","")</f>
        <v/>
      </c>
      <c r="BW129" s="280" t="str">
        <f ca="1">IF(エラー符号表!FV128=1,BW$1-6&amp;"件目","")</f>
        <v/>
      </c>
      <c r="BX129" s="280" t="str">
        <f ca="1">IF(エラー符号表!FW128=1,BX$1-6&amp;"件目","")</f>
        <v/>
      </c>
      <c r="BY129" s="280" t="str">
        <f ca="1">IF(エラー符号表!FX128=1,BY$1-6&amp;"件目","")</f>
        <v/>
      </c>
      <c r="BZ129" s="280" t="str">
        <f ca="1">IF(エラー符号表!FY128=1,BZ$1-6&amp;"件目","")</f>
        <v/>
      </c>
      <c r="CA129" s="280" t="str">
        <f ca="1">IF(エラー符号表!FZ128=1,CA$1-6&amp;"件目","")</f>
        <v/>
      </c>
      <c r="CB129" s="280" t="str">
        <f ca="1">IF(エラー符号表!GA128=1,CB$1-6&amp;"件目","")</f>
        <v/>
      </c>
      <c r="CC129" s="280" t="str">
        <f ca="1">IF(エラー符号表!GB128=1,CC$1-6&amp;"件目","")</f>
        <v/>
      </c>
      <c r="CD129" s="280" t="str">
        <f ca="1">IF(エラー符号表!GC128=1,CD$1-6&amp;"件目","")</f>
        <v/>
      </c>
      <c r="CE129" s="280" t="str">
        <f ca="1">IF(エラー符号表!GD128=1,CE$1-6&amp;"件目","")</f>
        <v/>
      </c>
      <c r="CF129" s="280" t="str">
        <f ca="1">IF(エラー符号表!GE128=1,CF$1-6&amp;"件目","")</f>
        <v/>
      </c>
      <c r="CG129" s="280" t="str">
        <f ca="1">IF(エラー符号表!GF128=1,CG$1-6&amp;"件目","")</f>
        <v/>
      </c>
      <c r="CH129" s="280" t="str">
        <f ca="1">IF(エラー符号表!GG128=1,CH$1-6&amp;"件目","")</f>
        <v/>
      </c>
      <c r="CI129" s="280" t="str">
        <f ca="1">IF(エラー符号表!GH128=1,CI$1-6&amp;"件目","")</f>
        <v/>
      </c>
      <c r="CJ129" s="280" t="str">
        <f ca="1">IF(エラー符号表!GI128=1,CJ$1-6&amp;"件目","")</f>
        <v/>
      </c>
      <c r="CK129" s="280" t="str">
        <f ca="1">IF(エラー符号表!GJ128=1,CK$1-6&amp;"件目","")</f>
        <v/>
      </c>
      <c r="CL129" s="280" t="str">
        <f ca="1">IF(エラー符号表!GK128=1,CL$1-6&amp;"件目","")</f>
        <v/>
      </c>
      <c r="CM129" s="280" t="str">
        <f ca="1">IF(エラー符号表!GL128=1,CM$1-6&amp;"件目","")</f>
        <v/>
      </c>
      <c r="CN129" s="280" t="str">
        <f ca="1">IF(エラー符号表!GM128=1,CN$1-6&amp;"件目","")</f>
        <v/>
      </c>
      <c r="CO129" s="280" t="str">
        <f ca="1">IF(エラー符号表!GN128=1,CO$1-6&amp;"件目","")</f>
        <v/>
      </c>
      <c r="CP129" s="280" t="str">
        <f ca="1">IF(エラー符号表!GO128=1,CP$1-6&amp;"件目","")</f>
        <v/>
      </c>
      <c r="CQ129" s="280" t="str">
        <f ca="1">IF(エラー符号表!GP128=1,CQ$1-6&amp;"件目","")</f>
        <v/>
      </c>
      <c r="CR129" s="280" t="str">
        <f ca="1">IF(エラー符号表!GQ128=1,CR$1-6&amp;"件目","")</f>
        <v/>
      </c>
      <c r="CS129" s="280" t="str">
        <f ca="1">IF(エラー符号表!GR128=1,CS$1-6&amp;"件目","")</f>
        <v/>
      </c>
      <c r="CT129" s="280" t="str">
        <f ca="1">IF(エラー符号表!GS128=1,CT$1-6&amp;"件目","")</f>
        <v/>
      </c>
      <c r="CU129" s="280" t="str">
        <f ca="1">IF(エラー符号表!GT128=1,CU$1-6&amp;"件目","")</f>
        <v/>
      </c>
      <c r="CV129" s="280" t="str">
        <f ca="1">IF(エラー符号表!GU128=1,CV$1-6&amp;"件目","")</f>
        <v/>
      </c>
      <c r="CW129" s="280" t="str">
        <f ca="1">IF(エラー符号表!GV128=1,CW$1-6&amp;"件目","")</f>
        <v/>
      </c>
      <c r="CX129" s="280" t="str">
        <f ca="1">IF(エラー符号表!GW128=1,CX$1-6&amp;"件目","")</f>
        <v/>
      </c>
      <c r="CY129" s="280" t="str">
        <f ca="1">IF(エラー符号表!GX128=1,CY$1-6&amp;"件目","")</f>
        <v/>
      </c>
      <c r="CZ129" s="280" t="str">
        <f ca="1">IF(エラー符号表!GY128=1,CZ$1-6&amp;"件目","")</f>
        <v/>
      </c>
      <c r="DA129" s="280" t="str">
        <f ca="1">IF(エラー符号表!GZ128=1,DA$1-6&amp;"件目","")</f>
        <v/>
      </c>
      <c r="DB129" s="280" t="str">
        <f ca="1">IF(エラー符号表!HA128=1,DB$1-6&amp;"件目","")</f>
        <v/>
      </c>
      <c r="DC129" s="280" t="str">
        <f ca="1">IF(エラー符号表!HB128=1,DC$1-6&amp;"件目","")</f>
        <v/>
      </c>
      <c r="DD129" s="280" t="str">
        <f ca="1">IF(エラー符号表!HC128=1,DD$1-6&amp;"件目","")</f>
        <v/>
      </c>
      <c r="DE129" s="280" t="str">
        <f ca="1">IF(エラー符号表!HD128=1,DE$1-6&amp;"件目","")</f>
        <v/>
      </c>
      <c r="DF129" s="280" t="str">
        <f ca="1">IF(エラー符号表!HE128=1,DF$1-6&amp;"件目","")</f>
        <v/>
      </c>
      <c r="DG129" s="280" t="str">
        <f ca="1">IF(エラー符号表!HF128=1,DG$1-6&amp;"件目","")</f>
        <v/>
      </c>
      <c r="DH129" s="280" t="str">
        <f ca="1">IF(エラー符号表!HG128=1,DH$1-6&amp;"件目","")</f>
        <v/>
      </c>
      <c r="DI129" s="280" t="str">
        <f ca="1">IF(エラー符号表!HH128=1,DI$1-6&amp;"件目","")</f>
        <v/>
      </c>
      <c r="DJ129" s="280" t="str">
        <f ca="1">IF(エラー符号表!HI128=1,DJ$1-6&amp;"件目","")</f>
        <v/>
      </c>
      <c r="DK129" s="280" t="str">
        <f ca="1">IF(エラー符号表!HJ128=1,DK$1-6&amp;"件目","")</f>
        <v/>
      </c>
      <c r="DL129" s="280" t="str">
        <f ca="1">IF(エラー符号表!HK128=1,DL$1-6&amp;"件目","")</f>
        <v/>
      </c>
      <c r="DM129" s="280" t="str">
        <f ca="1">IF(エラー符号表!HL128=1,DM$1-6&amp;"件目","")</f>
        <v/>
      </c>
    </row>
    <row r="130" spans="1:117" ht="52" x14ac:dyDescent="0.2">
      <c r="A130" s="280">
        <f ca="1">IF(SUM(エラー符号表!DQ129:HL129)&gt;=1,1,0)</f>
        <v>0</v>
      </c>
      <c r="B130" s="80" t="s">
        <v>2574</v>
      </c>
      <c r="D130" s="281" t="str">
        <f ca="1">K130&amp;CHAR(10)&amp;エラー符号表!D129</f>
        <v>の工事で、
調査項目⑯工事目的が○で複数選択されておりますので、
工事１件につき主たる工事部位として、
1つを○から◎へと変更していただくようお願いいたします。</v>
      </c>
      <c r="E130" s="80">
        <v>129</v>
      </c>
      <c r="K130" s="80" t="str">
        <f t="shared" ca="1" si="1"/>
        <v>の工事で、</v>
      </c>
      <c r="Q130" s="258"/>
      <c r="R130" s="280" t="str">
        <f ca="1">IF(エラー符号表!DQ129=1,R$1-6&amp;"件目","")</f>
        <v/>
      </c>
      <c r="S130" s="280" t="str">
        <f ca="1">IF(エラー符号表!DR129=1,S$1-6&amp;"件目","")</f>
        <v/>
      </c>
      <c r="T130" s="280" t="str">
        <f ca="1">IF(エラー符号表!DS129=1,T$1-6&amp;"件目","")</f>
        <v/>
      </c>
      <c r="U130" s="280" t="str">
        <f ca="1">IF(エラー符号表!DT129=1,U$1-6&amp;"件目","")</f>
        <v/>
      </c>
      <c r="V130" s="280" t="str">
        <f ca="1">IF(エラー符号表!DU129=1,V$1-6&amp;"件目","")</f>
        <v/>
      </c>
      <c r="W130" s="280" t="str">
        <f ca="1">IF(エラー符号表!DV129=1,W$1-6&amp;"件目","")</f>
        <v/>
      </c>
      <c r="X130" s="280" t="str">
        <f ca="1">IF(エラー符号表!DW129=1,X$1-6&amp;"件目","")</f>
        <v/>
      </c>
      <c r="Y130" s="280" t="str">
        <f ca="1">IF(エラー符号表!DX129=1,Y$1-6&amp;"件目","")</f>
        <v/>
      </c>
      <c r="Z130" s="280" t="str">
        <f ca="1">IF(エラー符号表!DY129=1,Z$1-6&amp;"件目","")</f>
        <v/>
      </c>
      <c r="AA130" s="280" t="str">
        <f ca="1">IF(エラー符号表!DZ129=1,AA$1-6&amp;"件目","")</f>
        <v/>
      </c>
      <c r="AB130" s="280" t="str">
        <f ca="1">IF(エラー符号表!EA129=1,AB$1-6&amp;"件目","")</f>
        <v/>
      </c>
      <c r="AC130" s="280" t="str">
        <f ca="1">IF(エラー符号表!EB129=1,AC$1-6&amp;"件目","")</f>
        <v/>
      </c>
      <c r="AD130" s="280" t="str">
        <f ca="1">IF(エラー符号表!EC129=1,AD$1-6&amp;"件目","")</f>
        <v/>
      </c>
      <c r="AE130" s="280" t="str">
        <f ca="1">IF(エラー符号表!ED129=1,AE$1-6&amp;"件目","")</f>
        <v/>
      </c>
      <c r="AF130" s="280" t="str">
        <f ca="1">IF(エラー符号表!EE129=1,AF$1-6&amp;"件目","")</f>
        <v/>
      </c>
      <c r="AG130" s="280" t="str">
        <f ca="1">IF(エラー符号表!EF129=1,AG$1-6&amp;"件目","")</f>
        <v/>
      </c>
      <c r="AH130" s="280" t="str">
        <f ca="1">IF(エラー符号表!EG129=1,AH$1-6&amp;"件目","")</f>
        <v/>
      </c>
      <c r="AI130" s="280" t="str">
        <f ca="1">IF(エラー符号表!EH129=1,AI$1-6&amp;"件目","")</f>
        <v/>
      </c>
      <c r="AJ130" s="280" t="str">
        <f ca="1">IF(エラー符号表!EI129=1,AJ$1-6&amp;"件目","")</f>
        <v/>
      </c>
      <c r="AK130" s="280" t="str">
        <f ca="1">IF(エラー符号表!EJ129=1,AK$1-6&amp;"件目","")</f>
        <v/>
      </c>
      <c r="AL130" s="280" t="str">
        <f ca="1">IF(エラー符号表!EK129=1,AL$1-6&amp;"件目","")</f>
        <v/>
      </c>
      <c r="AM130" s="280" t="str">
        <f ca="1">IF(エラー符号表!EL129=1,AM$1-6&amp;"件目","")</f>
        <v/>
      </c>
      <c r="AN130" s="280" t="str">
        <f ca="1">IF(エラー符号表!EM129=1,AN$1-6&amp;"件目","")</f>
        <v/>
      </c>
      <c r="AO130" s="280" t="str">
        <f ca="1">IF(エラー符号表!EN129=1,AO$1-6&amp;"件目","")</f>
        <v/>
      </c>
      <c r="AP130" s="280" t="str">
        <f ca="1">IF(エラー符号表!EO129=1,AP$1-6&amp;"件目","")</f>
        <v/>
      </c>
      <c r="AQ130" s="280" t="str">
        <f ca="1">IF(エラー符号表!EP129=1,AQ$1-6&amp;"件目","")</f>
        <v/>
      </c>
      <c r="AR130" s="280" t="str">
        <f ca="1">IF(エラー符号表!EQ129=1,AR$1-6&amp;"件目","")</f>
        <v/>
      </c>
      <c r="AS130" s="280" t="str">
        <f ca="1">IF(エラー符号表!ER129=1,AS$1-6&amp;"件目","")</f>
        <v/>
      </c>
      <c r="AT130" s="280" t="str">
        <f ca="1">IF(エラー符号表!ES129=1,AT$1-6&amp;"件目","")</f>
        <v/>
      </c>
      <c r="AU130" s="280" t="str">
        <f ca="1">IF(エラー符号表!ET129=1,AU$1-6&amp;"件目","")</f>
        <v/>
      </c>
      <c r="AV130" s="280" t="str">
        <f ca="1">IF(エラー符号表!EU129=1,AV$1-6&amp;"件目","")</f>
        <v/>
      </c>
      <c r="AW130" s="280" t="str">
        <f ca="1">IF(エラー符号表!EV129=1,AW$1-6&amp;"件目","")</f>
        <v/>
      </c>
      <c r="AX130" s="280" t="str">
        <f ca="1">IF(エラー符号表!EW129=1,AX$1-6&amp;"件目","")</f>
        <v/>
      </c>
      <c r="AY130" s="280" t="str">
        <f ca="1">IF(エラー符号表!EX129=1,AY$1-6&amp;"件目","")</f>
        <v/>
      </c>
      <c r="AZ130" s="280" t="str">
        <f ca="1">IF(エラー符号表!EY129=1,AZ$1-6&amp;"件目","")</f>
        <v/>
      </c>
      <c r="BA130" s="280" t="str">
        <f ca="1">IF(エラー符号表!EZ129=1,BA$1-6&amp;"件目","")</f>
        <v/>
      </c>
      <c r="BB130" s="280" t="str">
        <f ca="1">IF(エラー符号表!FA129=1,BB$1-6&amp;"件目","")</f>
        <v/>
      </c>
      <c r="BC130" s="280" t="str">
        <f ca="1">IF(エラー符号表!FB129=1,BC$1-6&amp;"件目","")</f>
        <v/>
      </c>
      <c r="BD130" s="280" t="str">
        <f ca="1">IF(エラー符号表!FC129=1,BD$1-6&amp;"件目","")</f>
        <v/>
      </c>
      <c r="BE130" s="280" t="str">
        <f ca="1">IF(エラー符号表!FD129=1,BE$1-6&amp;"件目","")</f>
        <v/>
      </c>
      <c r="BF130" s="280" t="str">
        <f ca="1">IF(エラー符号表!FE129=1,BF$1-6&amp;"件目","")</f>
        <v/>
      </c>
      <c r="BG130" s="280" t="str">
        <f ca="1">IF(エラー符号表!FF129=1,BG$1-6&amp;"件目","")</f>
        <v/>
      </c>
      <c r="BH130" s="280" t="str">
        <f ca="1">IF(エラー符号表!FG129=1,BH$1-6&amp;"件目","")</f>
        <v/>
      </c>
      <c r="BI130" s="280" t="str">
        <f ca="1">IF(エラー符号表!FH129=1,BI$1-6&amp;"件目","")</f>
        <v/>
      </c>
      <c r="BJ130" s="280" t="str">
        <f ca="1">IF(エラー符号表!FI129=1,BJ$1-6&amp;"件目","")</f>
        <v/>
      </c>
      <c r="BK130" s="280" t="str">
        <f ca="1">IF(エラー符号表!FJ129=1,BK$1-6&amp;"件目","")</f>
        <v/>
      </c>
      <c r="BL130" s="280" t="str">
        <f ca="1">IF(エラー符号表!FK129=1,BL$1-6&amp;"件目","")</f>
        <v/>
      </c>
      <c r="BM130" s="280" t="str">
        <f ca="1">IF(エラー符号表!FL129=1,BM$1-6&amp;"件目","")</f>
        <v/>
      </c>
      <c r="BN130" s="280" t="str">
        <f ca="1">IF(エラー符号表!FM129=1,BN$1-6&amp;"件目","")</f>
        <v/>
      </c>
      <c r="BO130" s="280" t="str">
        <f ca="1">IF(エラー符号表!FN129=1,BO$1-6&amp;"件目","")</f>
        <v/>
      </c>
      <c r="BP130" s="280" t="str">
        <f ca="1">IF(エラー符号表!FO129=1,BP$1-6&amp;"件目","")</f>
        <v/>
      </c>
      <c r="BQ130" s="280" t="str">
        <f ca="1">IF(エラー符号表!FP129=1,BQ$1-6&amp;"件目","")</f>
        <v/>
      </c>
      <c r="BR130" s="280" t="str">
        <f ca="1">IF(エラー符号表!FQ129=1,BR$1-6&amp;"件目","")</f>
        <v/>
      </c>
      <c r="BS130" s="280" t="str">
        <f ca="1">IF(エラー符号表!FR129=1,BS$1-6&amp;"件目","")</f>
        <v/>
      </c>
      <c r="BT130" s="280" t="str">
        <f ca="1">IF(エラー符号表!FS129=1,BT$1-6&amp;"件目","")</f>
        <v/>
      </c>
      <c r="BU130" s="280" t="str">
        <f ca="1">IF(エラー符号表!FT129=1,BU$1-6&amp;"件目","")</f>
        <v/>
      </c>
      <c r="BV130" s="280" t="str">
        <f ca="1">IF(エラー符号表!FU129=1,BV$1-6&amp;"件目","")</f>
        <v/>
      </c>
      <c r="BW130" s="280" t="str">
        <f ca="1">IF(エラー符号表!FV129=1,BW$1-6&amp;"件目","")</f>
        <v/>
      </c>
      <c r="BX130" s="280" t="str">
        <f ca="1">IF(エラー符号表!FW129=1,BX$1-6&amp;"件目","")</f>
        <v/>
      </c>
      <c r="BY130" s="280" t="str">
        <f ca="1">IF(エラー符号表!FX129=1,BY$1-6&amp;"件目","")</f>
        <v/>
      </c>
      <c r="BZ130" s="280" t="str">
        <f ca="1">IF(エラー符号表!FY129=1,BZ$1-6&amp;"件目","")</f>
        <v/>
      </c>
      <c r="CA130" s="280" t="str">
        <f ca="1">IF(エラー符号表!FZ129=1,CA$1-6&amp;"件目","")</f>
        <v/>
      </c>
      <c r="CB130" s="280" t="str">
        <f ca="1">IF(エラー符号表!GA129=1,CB$1-6&amp;"件目","")</f>
        <v/>
      </c>
      <c r="CC130" s="280" t="str">
        <f ca="1">IF(エラー符号表!GB129=1,CC$1-6&amp;"件目","")</f>
        <v/>
      </c>
      <c r="CD130" s="280" t="str">
        <f ca="1">IF(エラー符号表!GC129=1,CD$1-6&amp;"件目","")</f>
        <v/>
      </c>
      <c r="CE130" s="280" t="str">
        <f ca="1">IF(エラー符号表!GD129=1,CE$1-6&amp;"件目","")</f>
        <v/>
      </c>
      <c r="CF130" s="280" t="str">
        <f ca="1">IF(エラー符号表!GE129=1,CF$1-6&amp;"件目","")</f>
        <v/>
      </c>
      <c r="CG130" s="280" t="str">
        <f ca="1">IF(エラー符号表!GF129=1,CG$1-6&amp;"件目","")</f>
        <v/>
      </c>
      <c r="CH130" s="280" t="str">
        <f ca="1">IF(エラー符号表!GG129=1,CH$1-6&amp;"件目","")</f>
        <v/>
      </c>
      <c r="CI130" s="280" t="str">
        <f ca="1">IF(エラー符号表!GH129=1,CI$1-6&amp;"件目","")</f>
        <v/>
      </c>
      <c r="CJ130" s="280" t="str">
        <f ca="1">IF(エラー符号表!GI129=1,CJ$1-6&amp;"件目","")</f>
        <v/>
      </c>
      <c r="CK130" s="280" t="str">
        <f ca="1">IF(エラー符号表!GJ129=1,CK$1-6&amp;"件目","")</f>
        <v/>
      </c>
      <c r="CL130" s="280" t="str">
        <f ca="1">IF(エラー符号表!GK129=1,CL$1-6&amp;"件目","")</f>
        <v/>
      </c>
      <c r="CM130" s="280" t="str">
        <f ca="1">IF(エラー符号表!GL129=1,CM$1-6&amp;"件目","")</f>
        <v/>
      </c>
      <c r="CN130" s="280" t="str">
        <f ca="1">IF(エラー符号表!GM129=1,CN$1-6&amp;"件目","")</f>
        <v/>
      </c>
      <c r="CO130" s="280" t="str">
        <f ca="1">IF(エラー符号表!GN129=1,CO$1-6&amp;"件目","")</f>
        <v/>
      </c>
      <c r="CP130" s="280" t="str">
        <f ca="1">IF(エラー符号表!GO129=1,CP$1-6&amp;"件目","")</f>
        <v/>
      </c>
      <c r="CQ130" s="280" t="str">
        <f ca="1">IF(エラー符号表!GP129=1,CQ$1-6&amp;"件目","")</f>
        <v/>
      </c>
      <c r="CR130" s="280" t="str">
        <f ca="1">IF(エラー符号表!GQ129=1,CR$1-6&amp;"件目","")</f>
        <v/>
      </c>
      <c r="CS130" s="280" t="str">
        <f ca="1">IF(エラー符号表!GR129=1,CS$1-6&amp;"件目","")</f>
        <v/>
      </c>
      <c r="CT130" s="280" t="str">
        <f ca="1">IF(エラー符号表!GS129=1,CT$1-6&amp;"件目","")</f>
        <v/>
      </c>
      <c r="CU130" s="280" t="str">
        <f ca="1">IF(エラー符号表!GT129=1,CU$1-6&amp;"件目","")</f>
        <v/>
      </c>
      <c r="CV130" s="280" t="str">
        <f ca="1">IF(エラー符号表!GU129=1,CV$1-6&amp;"件目","")</f>
        <v/>
      </c>
      <c r="CW130" s="280" t="str">
        <f ca="1">IF(エラー符号表!GV129=1,CW$1-6&amp;"件目","")</f>
        <v/>
      </c>
      <c r="CX130" s="280" t="str">
        <f ca="1">IF(エラー符号表!GW129=1,CX$1-6&amp;"件目","")</f>
        <v/>
      </c>
      <c r="CY130" s="280" t="str">
        <f ca="1">IF(エラー符号表!GX129=1,CY$1-6&amp;"件目","")</f>
        <v/>
      </c>
      <c r="CZ130" s="280" t="str">
        <f ca="1">IF(エラー符号表!GY129=1,CZ$1-6&amp;"件目","")</f>
        <v/>
      </c>
      <c r="DA130" s="280" t="str">
        <f ca="1">IF(エラー符号表!GZ129=1,DA$1-6&amp;"件目","")</f>
        <v/>
      </c>
      <c r="DB130" s="280" t="str">
        <f ca="1">IF(エラー符号表!HA129=1,DB$1-6&amp;"件目","")</f>
        <v/>
      </c>
      <c r="DC130" s="280" t="str">
        <f ca="1">IF(エラー符号表!HB129=1,DC$1-6&amp;"件目","")</f>
        <v/>
      </c>
      <c r="DD130" s="280" t="str">
        <f ca="1">IF(エラー符号表!HC129=1,DD$1-6&amp;"件目","")</f>
        <v/>
      </c>
      <c r="DE130" s="280" t="str">
        <f ca="1">IF(エラー符号表!HD129=1,DE$1-6&amp;"件目","")</f>
        <v/>
      </c>
      <c r="DF130" s="280" t="str">
        <f ca="1">IF(エラー符号表!HE129=1,DF$1-6&amp;"件目","")</f>
        <v/>
      </c>
      <c r="DG130" s="280" t="str">
        <f ca="1">IF(エラー符号表!HF129=1,DG$1-6&amp;"件目","")</f>
        <v/>
      </c>
      <c r="DH130" s="280" t="str">
        <f ca="1">IF(エラー符号表!HG129=1,DH$1-6&amp;"件目","")</f>
        <v/>
      </c>
      <c r="DI130" s="280" t="str">
        <f ca="1">IF(エラー符号表!HH129=1,DI$1-6&amp;"件目","")</f>
        <v/>
      </c>
      <c r="DJ130" s="280" t="str">
        <f ca="1">IF(エラー符号表!HI129=1,DJ$1-6&amp;"件目","")</f>
        <v/>
      </c>
      <c r="DK130" s="280" t="str">
        <f ca="1">IF(エラー符号表!HJ129=1,DK$1-6&amp;"件目","")</f>
        <v/>
      </c>
      <c r="DL130" s="280" t="str">
        <f ca="1">IF(エラー符号表!HK129=1,DL$1-6&amp;"件目","")</f>
        <v/>
      </c>
      <c r="DM130" s="280" t="str">
        <f ca="1">IF(エラー符号表!HL129=1,DM$1-6&amp;"件目","")</f>
        <v/>
      </c>
    </row>
    <row r="131" spans="1:117" ht="65" x14ac:dyDescent="0.2">
      <c r="A131" s="280">
        <f ca="1">IF(SUM(エラー符号表!DQ130:HL130)&gt;=1,1,0)</f>
        <v>0</v>
      </c>
      <c r="B131" s="80" t="s">
        <v>2574</v>
      </c>
      <c r="D131" s="281" t="str">
        <f ca="1">K131&amp;CHAR(10)&amp;エラー符号表!D130</f>
        <v>の工事で、
調査項目⑯工事目的が省エネルギー対策となっておりますので、
調査項目⑯ｰ２省エネ対策の工事部位についてご回答をお願いいたします。
複数の工事部位に該当する場合、工事１件につき主たる工事部位として、
1つを◎としていただき、残りを○としていただくようお願いいたします。</v>
      </c>
      <c r="E131" s="80">
        <v>131</v>
      </c>
      <c r="K131" s="80" t="str">
        <f t="shared" ca="1" si="1"/>
        <v>の工事で、</v>
      </c>
      <c r="Q131" s="258"/>
      <c r="R131" s="280" t="str">
        <f ca="1">IF(エラー符号表!DQ130=1,R$1-6&amp;"件目","")</f>
        <v/>
      </c>
      <c r="S131" s="280" t="str">
        <f ca="1">IF(エラー符号表!DR130=1,S$1-6&amp;"件目","")</f>
        <v/>
      </c>
      <c r="T131" s="280" t="str">
        <f ca="1">IF(エラー符号表!DS130=1,T$1-6&amp;"件目","")</f>
        <v/>
      </c>
      <c r="U131" s="280" t="str">
        <f ca="1">IF(エラー符号表!DT130=1,U$1-6&amp;"件目","")</f>
        <v/>
      </c>
      <c r="V131" s="280" t="str">
        <f ca="1">IF(エラー符号表!DU130=1,V$1-6&amp;"件目","")</f>
        <v/>
      </c>
      <c r="W131" s="280" t="str">
        <f ca="1">IF(エラー符号表!DV130=1,W$1-6&amp;"件目","")</f>
        <v/>
      </c>
      <c r="X131" s="280" t="str">
        <f ca="1">IF(エラー符号表!DW130=1,X$1-6&amp;"件目","")</f>
        <v/>
      </c>
      <c r="Y131" s="280" t="str">
        <f ca="1">IF(エラー符号表!DX130=1,Y$1-6&amp;"件目","")</f>
        <v/>
      </c>
      <c r="Z131" s="280" t="str">
        <f ca="1">IF(エラー符号表!DY130=1,Z$1-6&amp;"件目","")</f>
        <v/>
      </c>
      <c r="AA131" s="280" t="str">
        <f ca="1">IF(エラー符号表!DZ130=1,AA$1-6&amp;"件目","")</f>
        <v/>
      </c>
      <c r="AB131" s="280" t="str">
        <f ca="1">IF(エラー符号表!EA130=1,AB$1-6&amp;"件目","")</f>
        <v/>
      </c>
      <c r="AC131" s="280" t="str">
        <f ca="1">IF(エラー符号表!EB130=1,AC$1-6&amp;"件目","")</f>
        <v/>
      </c>
      <c r="AD131" s="280" t="str">
        <f ca="1">IF(エラー符号表!EC130=1,AD$1-6&amp;"件目","")</f>
        <v/>
      </c>
      <c r="AE131" s="280" t="str">
        <f ca="1">IF(エラー符号表!ED130=1,AE$1-6&amp;"件目","")</f>
        <v/>
      </c>
      <c r="AF131" s="280" t="str">
        <f ca="1">IF(エラー符号表!EE130=1,AF$1-6&amp;"件目","")</f>
        <v/>
      </c>
      <c r="AG131" s="280" t="str">
        <f ca="1">IF(エラー符号表!EF130=1,AG$1-6&amp;"件目","")</f>
        <v/>
      </c>
      <c r="AH131" s="280" t="str">
        <f ca="1">IF(エラー符号表!EG130=1,AH$1-6&amp;"件目","")</f>
        <v/>
      </c>
      <c r="AI131" s="280" t="str">
        <f ca="1">IF(エラー符号表!EH130=1,AI$1-6&amp;"件目","")</f>
        <v/>
      </c>
      <c r="AJ131" s="280" t="str">
        <f ca="1">IF(エラー符号表!EI130=1,AJ$1-6&amp;"件目","")</f>
        <v/>
      </c>
      <c r="AK131" s="280" t="str">
        <f ca="1">IF(エラー符号表!EJ130=1,AK$1-6&amp;"件目","")</f>
        <v/>
      </c>
      <c r="AL131" s="280" t="str">
        <f ca="1">IF(エラー符号表!EK130=1,AL$1-6&amp;"件目","")</f>
        <v/>
      </c>
      <c r="AM131" s="280" t="str">
        <f ca="1">IF(エラー符号表!EL130=1,AM$1-6&amp;"件目","")</f>
        <v/>
      </c>
      <c r="AN131" s="280" t="str">
        <f ca="1">IF(エラー符号表!EM130=1,AN$1-6&amp;"件目","")</f>
        <v/>
      </c>
      <c r="AO131" s="280" t="str">
        <f ca="1">IF(エラー符号表!EN130=1,AO$1-6&amp;"件目","")</f>
        <v/>
      </c>
      <c r="AP131" s="280" t="str">
        <f ca="1">IF(エラー符号表!EO130=1,AP$1-6&amp;"件目","")</f>
        <v/>
      </c>
      <c r="AQ131" s="280" t="str">
        <f ca="1">IF(エラー符号表!EP130=1,AQ$1-6&amp;"件目","")</f>
        <v/>
      </c>
      <c r="AR131" s="280" t="str">
        <f ca="1">IF(エラー符号表!EQ130=1,AR$1-6&amp;"件目","")</f>
        <v/>
      </c>
      <c r="AS131" s="280" t="str">
        <f ca="1">IF(エラー符号表!ER130=1,AS$1-6&amp;"件目","")</f>
        <v/>
      </c>
      <c r="AT131" s="280" t="str">
        <f ca="1">IF(エラー符号表!ES130=1,AT$1-6&amp;"件目","")</f>
        <v/>
      </c>
      <c r="AU131" s="280" t="str">
        <f ca="1">IF(エラー符号表!ET130=1,AU$1-6&amp;"件目","")</f>
        <v/>
      </c>
      <c r="AV131" s="280" t="str">
        <f ca="1">IF(エラー符号表!EU130=1,AV$1-6&amp;"件目","")</f>
        <v/>
      </c>
      <c r="AW131" s="280" t="str">
        <f ca="1">IF(エラー符号表!EV130=1,AW$1-6&amp;"件目","")</f>
        <v/>
      </c>
      <c r="AX131" s="280" t="str">
        <f ca="1">IF(エラー符号表!EW130=1,AX$1-6&amp;"件目","")</f>
        <v/>
      </c>
      <c r="AY131" s="280" t="str">
        <f ca="1">IF(エラー符号表!EX130=1,AY$1-6&amp;"件目","")</f>
        <v/>
      </c>
      <c r="AZ131" s="280" t="str">
        <f ca="1">IF(エラー符号表!EY130=1,AZ$1-6&amp;"件目","")</f>
        <v/>
      </c>
      <c r="BA131" s="280" t="str">
        <f ca="1">IF(エラー符号表!EZ130=1,BA$1-6&amp;"件目","")</f>
        <v/>
      </c>
      <c r="BB131" s="280" t="str">
        <f ca="1">IF(エラー符号表!FA130=1,BB$1-6&amp;"件目","")</f>
        <v/>
      </c>
      <c r="BC131" s="280" t="str">
        <f ca="1">IF(エラー符号表!FB130=1,BC$1-6&amp;"件目","")</f>
        <v/>
      </c>
      <c r="BD131" s="280" t="str">
        <f ca="1">IF(エラー符号表!FC130=1,BD$1-6&amp;"件目","")</f>
        <v/>
      </c>
      <c r="BE131" s="280" t="str">
        <f ca="1">IF(エラー符号表!FD130=1,BE$1-6&amp;"件目","")</f>
        <v/>
      </c>
      <c r="BF131" s="280" t="str">
        <f ca="1">IF(エラー符号表!FE130=1,BF$1-6&amp;"件目","")</f>
        <v/>
      </c>
      <c r="BG131" s="280" t="str">
        <f ca="1">IF(エラー符号表!FF130=1,BG$1-6&amp;"件目","")</f>
        <v/>
      </c>
      <c r="BH131" s="280" t="str">
        <f ca="1">IF(エラー符号表!FG130=1,BH$1-6&amp;"件目","")</f>
        <v/>
      </c>
      <c r="BI131" s="280" t="str">
        <f ca="1">IF(エラー符号表!FH130=1,BI$1-6&amp;"件目","")</f>
        <v/>
      </c>
      <c r="BJ131" s="280" t="str">
        <f ca="1">IF(エラー符号表!FI130=1,BJ$1-6&amp;"件目","")</f>
        <v/>
      </c>
      <c r="BK131" s="280" t="str">
        <f ca="1">IF(エラー符号表!FJ130=1,BK$1-6&amp;"件目","")</f>
        <v/>
      </c>
      <c r="BL131" s="280" t="str">
        <f ca="1">IF(エラー符号表!FK130=1,BL$1-6&amp;"件目","")</f>
        <v/>
      </c>
      <c r="BM131" s="280" t="str">
        <f ca="1">IF(エラー符号表!FL130=1,BM$1-6&amp;"件目","")</f>
        <v/>
      </c>
      <c r="BN131" s="280" t="str">
        <f ca="1">IF(エラー符号表!FM130=1,BN$1-6&amp;"件目","")</f>
        <v/>
      </c>
      <c r="BO131" s="280" t="str">
        <f ca="1">IF(エラー符号表!FN130=1,BO$1-6&amp;"件目","")</f>
        <v/>
      </c>
      <c r="BP131" s="280" t="str">
        <f ca="1">IF(エラー符号表!FO130=1,BP$1-6&amp;"件目","")</f>
        <v/>
      </c>
      <c r="BQ131" s="280" t="str">
        <f ca="1">IF(エラー符号表!FP130=1,BQ$1-6&amp;"件目","")</f>
        <v/>
      </c>
      <c r="BR131" s="280" t="str">
        <f ca="1">IF(エラー符号表!FQ130=1,BR$1-6&amp;"件目","")</f>
        <v/>
      </c>
      <c r="BS131" s="280" t="str">
        <f ca="1">IF(エラー符号表!FR130=1,BS$1-6&amp;"件目","")</f>
        <v/>
      </c>
      <c r="BT131" s="280" t="str">
        <f ca="1">IF(エラー符号表!FS130=1,BT$1-6&amp;"件目","")</f>
        <v/>
      </c>
      <c r="BU131" s="280" t="str">
        <f ca="1">IF(エラー符号表!FT130=1,BU$1-6&amp;"件目","")</f>
        <v/>
      </c>
      <c r="BV131" s="280" t="str">
        <f ca="1">IF(エラー符号表!FU130=1,BV$1-6&amp;"件目","")</f>
        <v/>
      </c>
      <c r="BW131" s="280" t="str">
        <f ca="1">IF(エラー符号表!FV130=1,BW$1-6&amp;"件目","")</f>
        <v/>
      </c>
      <c r="BX131" s="280" t="str">
        <f ca="1">IF(エラー符号表!FW130=1,BX$1-6&amp;"件目","")</f>
        <v/>
      </c>
      <c r="BY131" s="280" t="str">
        <f ca="1">IF(エラー符号表!FX130=1,BY$1-6&amp;"件目","")</f>
        <v/>
      </c>
      <c r="BZ131" s="280" t="str">
        <f ca="1">IF(エラー符号表!FY130=1,BZ$1-6&amp;"件目","")</f>
        <v/>
      </c>
      <c r="CA131" s="280" t="str">
        <f ca="1">IF(エラー符号表!FZ130=1,CA$1-6&amp;"件目","")</f>
        <v/>
      </c>
      <c r="CB131" s="280" t="str">
        <f ca="1">IF(エラー符号表!GA130=1,CB$1-6&amp;"件目","")</f>
        <v/>
      </c>
      <c r="CC131" s="280" t="str">
        <f ca="1">IF(エラー符号表!GB130=1,CC$1-6&amp;"件目","")</f>
        <v/>
      </c>
      <c r="CD131" s="280" t="str">
        <f ca="1">IF(エラー符号表!GC130=1,CD$1-6&amp;"件目","")</f>
        <v/>
      </c>
      <c r="CE131" s="280" t="str">
        <f ca="1">IF(エラー符号表!GD130=1,CE$1-6&amp;"件目","")</f>
        <v/>
      </c>
      <c r="CF131" s="280" t="str">
        <f ca="1">IF(エラー符号表!GE130=1,CF$1-6&amp;"件目","")</f>
        <v/>
      </c>
      <c r="CG131" s="280" t="str">
        <f ca="1">IF(エラー符号表!GF130=1,CG$1-6&amp;"件目","")</f>
        <v/>
      </c>
      <c r="CH131" s="280" t="str">
        <f ca="1">IF(エラー符号表!GG130=1,CH$1-6&amp;"件目","")</f>
        <v/>
      </c>
      <c r="CI131" s="280" t="str">
        <f ca="1">IF(エラー符号表!GH130=1,CI$1-6&amp;"件目","")</f>
        <v/>
      </c>
      <c r="CJ131" s="280" t="str">
        <f ca="1">IF(エラー符号表!GI130=1,CJ$1-6&amp;"件目","")</f>
        <v/>
      </c>
      <c r="CK131" s="280" t="str">
        <f ca="1">IF(エラー符号表!GJ130=1,CK$1-6&amp;"件目","")</f>
        <v/>
      </c>
      <c r="CL131" s="280" t="str">
        <f ca="1">IF(エラー符号表!GK130=1,CL$1-6&amp;"件目","")</f>
        <v/>
      </c>
      <c r="CM131" s="280" t="str">
        <f ca="1">IF(エラー符号表!GL130=1,CM$1-6&amp;"件目","")</f>
        <v/>
      </c>
      <c r="CN131" s="280" t="str">
        <f ca="1">IF(エラー符号表!GM130=1,CN$1-6&amp;"件目","")</f>
        <v/>
      </c>
      <c r="CO131" s="280" t="str">
        <f ca="1">IF(エラー符号表!GN130=1,CO$1-6&amp;"件目","")</f>
        <v/>
      </c>
      <c r="CP131" s="280" t="str">
        <f ca="1">IF(エラー符号表!GO130=1,CP$1-6&amp;"件目","")</f>
        <v/>
      </c>
      <c r="CQ131" s="280" t="str">
        <f ca="1">IF(エラー符号表!GP130=1,CQ$1-6&amp;"件目","")</f>
        <v/>
      </c>
      <c r="CR131" s="280" t="str">
        <f ca="1">IF(エラー符号表!GQ130=1,CR$1-6&amp;"件目","")</f>
        <v/>
      </c>
      <c r="CS131" s="280" t="str">
        <f ca="1">IF(エラー符号表!GR130=1,CS$1-6&amp;"件目","")</f>
        <v/>
      </c>
      <c r="CT131" s="280" t="str">
        <f ca="1">IF(エラー符号表!GS130=1,CT$1-6&amp;"件目","")</f>
        <v/>
      </c>
      <c r="CU131" s="280" t="str">
        <f ca="1">IF(エラー符号表!GT130=1,CU$1-6&amp;"件目","")</f>
        <v/>
      </c>
      <c r="CV131" s="280" t="str">
        <f ca="1">IF(エラー符号表!GU130=1,CV$1-6&amp;"件目","")</f>
        <v/>
      </c>
      <c r="CW131" s="280" t="str">
        <f ca="1">IF(エラー符号表!GV130=1,CW$1-6&amp;"件目","")</f>
        <v/>
      </c>
      <c r="CX131" s="280" t="str">
        <f ca="1">IF(エラー符号表!GW130=1,CX$1-6&amp;"件目","")</f>
        <v/>
      </c>
      <c r="CY131" s="280" t="str">
        <f ca="1">IF(エラー符号表!GX130=1,CY$1-6&amp;"件目","")</f>
        <v/>
      </c>
      <c r="CZ131" s="280" t="str">
        <f ca="1">IF(エラー符号表!GY130=1,CZ$1-6&amp;"件目","")</f>
        <v/>
      </c>
      <c r="DA131" s="280" t="str">
        <f ca="1">IF(エラー符号表!GZ130=1,DA$1-6&amp;"件目","")</f>
        <v/>
      </c>
      <c r="DB131" s="280" t="str">
        <f ca="1">IF(エラー符号表!HA130=1,DB$1-6&amp;"件目","")</f>
        <v/>
      </c>
      <c r="DC131" s="280" t="str">
        <f ca="1">IF(エラー符号表!HB130=1,DC$1-6&amp;"件目","")</f>
        <v/>
      </c>
      <c r="DD131" s="280" t="str">
        <f ca="1">IF(エラー符号表!HC130=1,DD$1-6&amp;"件目","")</f>
        <v/>
      </c>
      <c r="DE131" s="280" t="str">
        <f ca="1">IF(エラー符号表!HD130=1,DE$1-6&amp;"件目","")</f>
        <v/>
      </c>
      <c r="DF131" s="280" t="str">
        <f ca="1">IF(エラー符号表!HE130=1,DF$1-6&amp;"件目","")</f>
        <v/>
      </c>
      <c r="DG131" s="280" t="str">
        <f ca="1">IF(エラー符号表!HF130=1,DG$1-6&amp;"件目","")</f>
        <v/>
      </c>
      <c r="DH131" s="280" t="str">
        <f ca="1">IF(エラー符号表!HG130=1,DH$1-6&amp;"件目","")</f>
        <v/>
      </c>
      <c r="DI131" s="280" t="str">
        <f ca="1">IF(エラー符号表!HH130=1,DI$1-6&amp;"件目","")</f>
        <v/>
      </c>
      <c r="DJ131" s="280" t="str">
        <f ca="1">IF(エラー符号表!HI130=1,DJ$1-6&amp;"件目","")</f>
        <v/>
      </c>
      <c r="DK131" s="280" t="str">
        <f ca="1">IF(エラー符号表!HJ130=1,DK$1-6&amp;"件目","")</f>
        <v/>
      </c>
      <c r="DL131" s="280" t="str">
        <f ca="1">IF(エラー符号表!HK130=1,DL$1-6&amp;"件目","")</f>
        <v/>
      </c>
      <c r="DM131" s="280" t="str">
        <f ca="1">IF(エラー符号表!HL130=1,DM$1-6&amp;"件目","")</f>
        <v/>
      </c>
    </row>
    <row r="132" spans="1:117" ht="52" x14ac:dyDescent="0.2">
      <c r="A132" s="280">
        <f ca="1">IF(SUM(エラー符号表!DQ131:HL131)&gt;=1,1,0)</f>
        <v>0</v>
      </c>
      <c r="B132" s="80" t="s">
        <v>2574</v>
      </c>
      <c r="D132" s="281" t="str">
        <f ca="1">K132&amp;CHAR(10)&amp;エラー符号表!D131</f>
        <v>の工事で、
調査項目⑯ｰ２省エネ対策の工事部位が選択肢以外でご回答されておりますので、
選択肢からご回答をお願いいたします。</v>
      </c>
      <c r="E132" s="80">
        <v>132</v>
      </c>
      <c r="K132" s="80" t="str">
        <f t="shared" ca="1" si="1"/>
        <v>の工事で、</v>
      </c>
      <c r="Q132" s="258"/>
      <c r="R132" s="280" t="str">
        <f ca="1">IF(エラー符号表!DQ131=1,R$1-6&amp;"件目","")</f>
        <v/>
      </c>
      <c r="S132" s="280" t="str">
        <f ca="1">IF(エラー符号表!DR131=1,S$1-6&amp;"件目","")</f>
        <v/>
      </c>
      <c r="T132" s="280" t="str">
        <f ca="1">IF(エラー符号表!DS131=1,T$1-6&amp;"件目","")</f>
        <v/>
      </c>
      <c r="U132" s="280" t="str">
        <f ca="1">IF(エラー符号表!DT131=1,U$1-6&amp;"件目","")</f>
        <v/>
      </c>
      <c r="V132" s="280" t="str">
        <f ca="1">IF(エラー符号表!DU131=1,V$1-6&amp;"件目","")</f>
        <v/>
      </c>
      <c r="W132" s="280" t="str">
        <f ca="1">IF(エラー符号表!DV131=1,W$1-6&amp;"件目","")</f>
        <v/>
      </c>
      <c r="X132" s="280" t="str">
        <f ca="1">IF(エラー符号表!DW131=1,X$1-6&amp;"件目","")</f>
        <v/>
      </c>
      <c r="Y132" s="280" t="str">
        <f ca="1">IF(エラー符号表!DX131=1,Y$1-6&amp;"件目","")</f>
        <v/>
      </c>
      <c r="Z132" s="280" t="str">
        <f ca="1">IF(エラー符号表!DY131=1,Z$1-6&amp;"件目","")</f>
        <v/>
      </c>
      <c r="AA132" s="280" t="str">
        <f ca="1">IF(エラー符号表!DZ131=1,AA$1-6&amp;"件目","")</f>
        <v/>
      </c>
      <c r="AB132" s="280" t="str">
        <f ca="1">IF(エラー符号表!EA131=1,AB$1-6&amp;"件目","")</f>
        <v/>
      </c>
      <c r="AC132" s="280" t="str">
        <f ca="1">IF(エラー符号表!EB131=1,AC$1-6&amp;"件目","")</f>
        <v/>
      </c>
      <c r="AD132" s="280" t="str">
        <f ca="1">IF(エラー符号表!EC131=1,AD$1-6&amp;"件目","")</f>
        <v/>
      </c>
      <c r="AE132" s="280" t="str">
        <f ca="1">IF(エラー符号表!ED131=1,AE$1-6&amp;"件目","")</f>
        <v/>
      </c>
      <c r="AF132" s="280" t="str">
        <f ca="1">IF(エラー符号表!EE131=1,AF$1-6&amp;"件目","")</f>
        <v/>
      </c>
      <c r="AG132" s="280" t="str">
        <f ca="1">IF(エラー符号表!EF131=1,AG$1-6&amp;"件目","")</f>
        <v/>
      </c>
      <c r="AH132" s="280" t="str">
        <f ca="1">IF(エラー符号表!EG131=1,AH$1-6&amp;"件目","")</f>
        <v/>
      </c>
      <c r="AI132" s="280" t="str">
        <f ca="1">IF(エラー符号表!EH131=1,AI$1-6&amp;"件目","")</f>
        <v/>
      </c>
      <c r="AJ132" s="280" t="str">
        <f ca="1">IF(エラー符号表!EI131=1,AJ$1-6&amp;"件目","")</f>
        <v/>
      </c>
      <c r="AK132" s="280" t="str">
        <f ca="1">IF(エラー符号表!EJ131=1,AK$1-6&amp;"件目","")</f>
        <v/>
      </c>
      <c r="AL132" s="280" t="str">
        <f ca="1">IF(エラー符号表!EK131=1,AL$1-6&amp;"件目","")</f>
        <v/>
      </c>
      <c r="AM132" s="280" t="str">
        <f ca="1">IF(エラー符号表!EL131=1,AM$1-6&amp;"件目","")</f>
        <v/>
      </c>
      <c r="AN132" s="280" t="str">
        <f ca="1">IF(エラー符号表!EM131=1,AN$1-6&amp;"件目","")</f>
        <v/>
      </c>
      <c r="AO132" s="280" t="str">
        <f ca="1">IF(エラー符号表!EN131=1,AO$1-6&amp;"件目","")</f>
        <v/>
      </c>
      <c r="AP132" s="280" t="str">
        <f ca="1">IF(エラー符号表!EO131=1,AP$1-6&amp;"件目","")</f>
        <v/>
      </c>
      <c r="AQ132" s="280" t="str">
        <f ca="1">IF(エラー符号表!EP131=1,AQ$1-6&amp;"件目","")</f>
        <v/>
      </c>
      <c r="AR132" s="280" t="str">
        <f ca="1">IF(エラー符号表!EQ131=1,AR$1-6&amp;"件目","")</f>
        <v/>
      </c>
      <c r="AS132" s="280" t="str">
        <f ca="1">IF(エラー符号表!ER131=1,AS$1-6&amp;"件目","")</f>
        <v/>
      </c>
      <c r="AT132" s="280" t="str">
        <f ca="1">IF(エラー符号表!ES131=1,AT$1-6&amp;"件目","")</f>
        <v/>
      </c>
      <c r="AU132" s="280" t="str">
        <f ca="1">IF(エラー符号表!ET131=1,AU$1-6&amp;"件目","")</f>
        <v/>
      </c>
      <c r="AV132" s="280" t="str">
        <f ca="1">IF(エラー符号表!EU131=1,AV$1-6&amp;"件目","")</f>
        <v/>
      </c>
      <c r="AW132" s="280" t="str">
        <f ca="1">IF(エラー符号表!EV131=1,AW$1-6&amp;"件目","")</f>
        <v/>
      </c>
      <c r="AX132" s="280" t="str">
        <f ca="1">IF(エラー符号表!EW131=1,AX$1-6&amp;"件目","")</f>
        <v/>
      </c>
      <c r="AY132" s="280" t="str">
        <f ca="1">IF(エラー符号表!EX131=1,AY$1-6&amp;"件目","")</f>
        <v/>
      </c>
      <c r="AZ132" s="280" t="str">
        <f ca="1">IF(エラー符号表!EY131=1,AZ$1-6&amp;"件目","")</f>
        <v/>
      </c>
      <c r="BA132" s="280" t="str">
        <f ca="1">IF(エラー符号表!EZ131=1,BA$1-6&amp;"件目","")</f>
        <v/>
      </c>
      <c r="BB132" s="280" t="str">
        <f ca="1">IF(エラー符号表!FA131=1,BB$1-6&amp;"件目","")</f>
        <v/>
      </c>
      <c r="BC132" s="280" t="str">
        <f ca="1">IF(エラー符号表!FB131=1,BC$1-6&amp;"件目","")</f>
        <v/>
      </c>
      <c r="BD132" s="280" t="str">
        <f ca="1">IF(エラー符号表!FC131=1,BD$1-6&amp;"件目","")</f>
        <v/>
      </c>
      <c r="BE132" s="280" t="str">
        <f ca="1">IF(エラー符号表!FD131=1,BE$1-6&amp;"件目","")</f>
        <v/>
      </c>
      <c r="BF132" s="280" t="str">
        <f ca="1">IF(エラー符号表!FE131=1,BF$1-6&amp;"件目","")</f>
        <v/>
      </c>
      <c r="BG132" s="280" t="str">
        <f ca="1">IF(エラー符号表!FF131=1,BG$1-6&amp;"件目","")</f>
        <v/>
      </c>
      <c r="BH132" s="280" t="str">
        <f ca="1">IF(エラー符号表!FG131=1,BH$1-6&amp;"件目","")</f>
        <v/>
      </c>
      <c r="BI132" s="280" t="str">
        <f ca="1">IF(エラー符号表!FH131=1,BI$1-6&amp;"件目","")</f>
        <v/>
      </c>
      <c r="BJ132" s="280" t="str">
        <f ca="1">IF(エラー符号表!FI131=1,BJ$1-6&amp;"件目","")</f>
        <v/>
      </c>
      <c r="BK132" s="280" t="str">
        <f ca="1">IF(エラー符号表!FJ131=1,BK$1-6&amp;"件目","")</f>
        <v/>
      </c>
      <c r="BL132" s="280" t="str">
        <f ca="1">IF(エラー符号表!FK131=1,BL$1-6&amp;"件目","")</f>
        <v/>
      </c>
      <c r="BM132" s="280" t="str">
        <f ca="1">IF(エラー符号表!FL131=1,BM$1-6&amp;"件目","")</f>
        <v/>
      </c>
      <c r="BN132" s="280" t="str">
        <f ca="1">IF(エラー符号表!FM131=1,BN$1-6&amp;"件目","")</f>
        <v/>
      </c>
      <c r="BO132" s="280" t="str">
        <f ca="1">IF(エラー符号表!FN131=1,BO$1-6&amp;"件目","")</f>
        <v/>
      </c>
      <c r="BP132" s="280" t="str">
        <f ca="1">IF(エラー符号表!FO131=1,BP$1-6&amp;"件目","")</f>
        <v/>
      </c>
      <c r="BQ132" s="280" t="str">
        <f ca="1">IF(エラー符号表!FP131=1,BQ$1-6&amp;"件目","")</f>
        <v/>
      </c>
      <c r="BR132" s="280" t="str">
        <f ca="1">IF(エラー符号表!FQ131=1,BR$1-6&amp;"件目","")</f>
        <v/>
      </c>
      <c r="BS132" s="280" t="str">
        <f ca="1">IF(エラー符号表!FR131=1,BS$1-6&amp;"件目","")</f>
        <v/>
      </c>
      <c r="BT132" s="280" t="str">
        <f ca="1">IF(エラー符号表!FS131=1,BT$1-6&amp;"件目","")</f>
        <v/>
      </c>
      <c r="BU132" s="280" t="str">
        <f ca="1">IF(エラー符号表!FT131=1,BU$1-6&amp;"件目","")</f>
        <v/>
      </c>
      <c r="BV132" s="280" t="str">
        <f ca="1">IF(エラー符号表!FU131=1,BV$1-6&amp;"件目","")</f>
        <v/>
      </c>
      <c r="BW132" s="280" t="str">
        <f ca="1">IF(エラー符号表!FV131=1,BW$1-6&amp;"件目","")</f>
        <v/>
      </c>
      <c r="BX132" s="280" t="str">
        <f ca="1">IF(エラー符号表!FW131=1,BX$1-6&amp;"件目","")</f>
        <v/>
      </c>
      <c r="BY132" s="280" t="str">
        <f ca="1">IF(エラー符号表!FX131=1,BY$1-6&amp;"件目","")</f>
        <v/>
      </c>
      <c r="BZ132" s="280" t="str">
        <f ca="1">IF(エラー符号表!FY131=1,BZ$1-6&amp;"件目","")</f>
        <v/>
      </c>
      <c r="CA132" s="280" t="str">
        <f ca="1">IF(エラー符号表!FZ131=1,CA$1-6&amp;"件目","")</f>
        <v/>
      </c>
      <c r="CB132" s="280" t="str">
        <f ca="1">IF(エラー符号表!GA131=1,CB$1-6&amp;"件目","")</f>
        <v/>
      </c>
      <c r="CC132" s="280" t="str">
        <f ca="1">IF(エラー符号表!GB131=1,CC$1-6&amp;"件目","")</f>
        <v/>
      </c>
      <c r="CD132" s="280" t="str">
        <f ca="1">IF(エラー符号表!GC131=1,CD$1-6&amp;"件目","")</f>
        <v/>
      </c>
      <c r="CE132" s="280" t="str">
        <f ca="1">IF(エラー符号表!GD131=1,CE$1-6&amp;"件目","")</f>
        <v/>
      </c>
      <c r="CF132" s="280" t="str">
        <f ca="1">IF(エラー符号表!GE131=1,CF$1-6&amp;"件目","")</f>
        <v/>
      </c>
      <c r="CG132" s="280" t="str">
        <f ca="1">IF(エラー符号表!GF131=1,CG$1-6&amp;"件目","")</f>
        <v/>
      </c>
      <c r="CH132" s="280" t="str">
        <f ca="1">IF(エラー符号表!GG131=1,CH$1-6&amp;"件目","")</f>
        <v/>
      </c>
      <c r="CI132" s="280" t="str">
        <f ca="1">IF(エラー符号表!GH131=1,CI$1-6&amp;"件目","")</f>
        <v/>
      </c>
      <c r="CJ132" s="280" t="str">
        <f ca="1">IF(エラー符号表!GI131=1,CJ$1-6&amp;"件目","")</f>
        <v/>
      </c>
      <c r="CK132" s="280" t="str">
        <f ca="1">IF(エラー符号表!GJ131=1,CK$1-6&amp;"件目","")</f>
        <v/>
      </c>
      <c r="CL132" s="280" t="str">
        <f ca="1">IF(エラー符号表!GK131=1,CL$1-6&amp;"件目","")</f>
        <v/>
      </c>
      <c r="CM132" s="280" t="str">
        <f ca="1">IF(エラー符号表!GL131=1,CM$1-6&amp;"件目","")</f>
        <v/>
      </c>
      <c r="CN132" s="280" t="str">
        <f ca="1">IF(エラー符号表!GM131=1,CN$1-6&amp;"件目","")</f>
        <v/>
      </c>
      <c r="CO132" s="280" t="str">
        <f ca="1">IF(エラー符号表!GN131=1,CO$1-6&amp;"件目","")</f>
        <v/>
      </c>
      <c r="CP132" s="280" t="str">
        <f ca="1">IF(エラー符号表!GO131=1,CP$1-6&amp;"件目","")</f>
        <v/>
      </c>
      <c r="CQ132" s="280" t="str">
        <f ca="1">IF(エラー符号表!GP131=1,CQ$1-6&amp;"件目","")</f>
        <v/>
      </c>
      <c r="CR132" s="280" t="str">
        <f ca="1">IF(エラー符号表!GQ131=1,CR$1-6&amp;"件目","")</f>
        <v/>
      </c>
      <c r="CS132" s="280" t="str">
        <f ca="1">IF(エラー符号表!GR131=1,CS$1-6&amp;"件目","")</f>
        <v/>
      </c>
      <c r="CT132" s="280" t="str">
        <f ca="1">IF(エラー符号表!GS131=1,CT$1-6&amp;"件目","")</f>
        <v/>
      </c>
      <c r="CU132" s="280" t="str">
        <f ca="1">IF(エラー符号表!GT131=1,CU$1-6&amp;"件目","")</f>
        <v/>
      </c>
      <c r="CV132" s="280" t="str">
        <f ca="1">IF(エラー符号表!GU131=1,CV$1-6&amp;"件目","")</f>
        <v/>
      </c>
      <c r="CW132" s="280" t="str">
        <f ca="1">IF(エラー符号表!GV131=1,CW$1-6&amp;"件目","")</f>
        <v/>
      </c>
      <c r="CX132" s="280" t="str">
        <f ca="1">IF(エラー符号表!GW131=1,CX$1-6&amp;"件目","")</f>
        <v/>
      </c>
      <c r="CY132" s="280" t="str">
        <f ca="1">IF(エラー符号表!GX131=1,CY$1-6&amp;"件目","")</f>
        <v/>
      </c>
      <c r="CZ132" s="280" t="str">
        <f ca="1">IF(エラー符号表!GY131=1,CZ$1-6&amp;"件目","")</f>
        <v/>
      </c>
      <c r="DA132" s="280" t="str">
        <f ca="1">IF(エラー符号表!GZ131=1,DA$1-6&amp;"件目","")</f>
        <v/>
      </c>
      <c r="DB132" s="280" t="str">
        <f ca="1">IF(エラー符号表!HA131=1,DB$1-6&amp;"件目","")</f>
        <v/>
      </c>
      <c r="DC132" s="280" t="str">
        <f ca="1">IF(エラー符号表!HB131=1,DC$1-6&amp;"件目","")</f>
        <v/>
      </c>
      <c r="DD132" s="280" t="str">
        <f ca="1">IF(エラー符号表!HC131=1,DD$1-6&amp;"件目","")</f>
        <v/>
      </c>
      <c r="DE132" s="280" t="str">
        <f ca="1">IF(エラー符号表!HD131=1,DE$1-6&amp;"件目","")</f>
        <v/>
      </c>
      <c r="DF132" s="280" t="str">
        <f ca="1">IF(エラー符号表!HE131=1,DF$1-6&amp;"件目","")</f>
        <v/>
      </c>
      <c r="DG132" s="280" t="str">
        <f ca="1">IF(エラー符号表!HF131=1,DG$1-6&amp;"件目","")</f>
        <v/>
      </c>
      <c r="DH132" s="280" t="str">
        <f ca="1">IF(エラー符号表!HG131=1,DH$1-6&amp;"件目","")</f>
        <v/>
      </c>
      <c r="DI132" s="280" t="str">
        <f ca="1">IF(エラー符号表!HH131=1,DI$1-6&amp;"件目","")</f>
        <v/>
      </c>
      <c r="DJ132" s="280" t="str">
        <f ca="1">IF(エラー符号表!HI131=1,DJ$1-6&amp;"件目","")</f>
        <v/>
      </c>
      <c r="DK132" s="280" t="str">
        <f ca="1">IF(エラー符号表!HJ131=1,DK$1-6&amp;"件目","")</f>
        <v/>
      </c>
      <c r="DL132" s="280" t="str">
        <f ca="1">IF(エラー符号表!HK131=1,DL$1-6&amp;"件目","")</f>
        <v/>
      </c>
      <c r="DM132" s="280" t="str">
        <f ca="1">IF(エラー符号表!HL131=1,DM$1-6&amp;"件目","")</f>
        <v/>
      </c>
    </row>
    <row r="133" spans="1:117" ht="52" x14ac:dyDescent="0.2">
      <c r="A133" s="280">
        <f ca="1">IF(SUM(エラー符号表!DQ132:HL132)&gt;=1,1,0)</f>
        <v>0</v>
      </c>
      <c r="B133" s="80" t="s">
        <v>2574</v>
      </c>
      <c r="D133" s="281" t="str">
        <f ca="1">K133&amp;CHAR(10)&amp;エラー符号表!D132</f>
        <v>の工事で、
調査項目⑯ｰ２省エネ対策の工事部位が◎で複数選択されておりますので、
工事１件につき主たる工事部位として、
１つを◎とし、残りを○としていただくようお願いいたします。</v>
      </c>
      <c r="E133" s="80">
        <v>133</v>
      </c>
      <c r="K133" s="80" t="str">
        <f t="shared" ca="1" si="1"/>
        <v>の工事で、</v>
      </c>
      <c r="Q133" s="258"/>
      <c r="R133" s="280" t="str">
        <f ca="1">IF(エラー符号表!DQ132=1,R$1-6&amp;"件目","")</f>
        <v/>
      </c>
      <c r="S133" s="280" t="str">
        <f ca="1">IF(エラー符号表!DR132=1,S$1-6&amp;"件目","")</f>
        <v/>
      </c>
      <c r="T133" s="280" t="str">
        <f ca="1">IF(エラー符号表!DS132=1,T$1-6&amp;"件目","")</f>
        <v/>
      </c>
      <c r="U133" s="280" t="str">
        <f ca="1">IF(エラー符号表!DT132=1,U$1-6&amp;"件目","")</f>
        <v/>
      </c>
      <c r="V133" s="280" t="str">
        <f ca="1">IF(エラー符号表!DU132=1,V$1-6&amp;"件目","")</f>
        <v/>
      </c>
      <c r="W133" s="280" t="str">
        <f ca="1">IF(エラー符号表!DV132=1,W$1-6&amp;"件目","")</f>
        <v/>
      </c>
      <c r="X133" s="280" t="str">
        <f ca="1">IF(エラー符号表!DW132=1,X$1-6&amp;"件目","")</f>
        <v/>
      </c>
      <c r="Y133" s="280" t="str">
        <f ca="1">IF(エラー符号表!DX132=1,Y$1-6&amp;"件目","")</f>
        <v/>
      </c>
      <c r="Z133" s="280" t="str">
        <f ca="1">IF(エラー符号表!DY132=1,Z$1-6&amp;"件目","")</f>
        <v/>
      </c>
      <c r="AA133" s="280" t="str">
        <f ca="1">IF(エラー符号表!DZ132=1,AA$1-6&amp;"件目","")</f>
        <v/>
      </c>
      <c r="AB133" s="280" t="str">
        <f ca="1">IF(エラー符号表!EA132=1,AB$1-6&amp;"件目","")</f>
        <v/>
      </c>
      <c r="AC133" s="280" t="str">
        <f ca="1">IF(エラー符号表!EB132=1,AC$1-6&amp;"件目","")</f>
        <v/>
      </c>
      <c r="AD133" s="280" t="str">
        <f ca="1">IF(エラー符号表!EC132=1,AD$1-6&amp;"件目","")</f>
        <v/>
      </c>
      <c r="AE133" s="280" t="str">
        <f ca="1">IF(エラー符号表!ED132=1,AE$1-6&amp;"件目","")</f>
        <v/>
      </c>
      <c r="AF133" s="280" t="str">
        <f ca="1">IF(エラー符号表!EE132=1,AF$1-6&amp;"件目","")</f>
        <v/>
      </c>
      <c r="AG133" s="280" t="str">
        <f ca="1">IF(エラー符号表!EF132=1,AG$1-6&amp;"件目","")</f>
        <v/>
      </c>
      <c r="AH133" s="280" t="str">
        <f ca="1">IF(エラー符号表!EG132=1,AH$1-6&amp;"件目","")</f>
        <v/>
      </c>
      <c r="AI133" s="280" t="str">
        <f ca="1">IF(エラー符号表!EH132=1,AI$1-6&amp;"件目","")</f>
        <v/>
      </c>
      <c r="AJ133" s="280" t="str">
        <f ca="1">IF(エラー符号表!EI132=1,AJ$1-6&amp;"件目","")</f>
        <v/>
      </c>
      <c r="AK133" s="280" t="str">
        <f ca="1">IF(エラー符号表!EJ132=1,AK$1-6&amp;"件目","")</f>
        <v/>
      </c>
      <c r="AL133" s="280" t="str">
        <f ca="1">IF(エラー符号表!EK132=1,AL$1-6&amp;"件目","")</f>
        <v/>
      </c>
      <c r="AM133" s="280" t="str">
        <f ca="1">IF(エラー符号表!EL132=1,AM$1-6&amp;"件目","")</f>
        <v/>
      </c>
      <c r="AN133" s="280" t="str">
        <f ca="1">IF(エラー符号表!EM132=1,AN$1-6&amp;"件目","")</f>
        <v/>
      </c>
      <c r="AO133" s="280" t="str">
        <f ca="1">IF(エラー符号表!EN132=1,AO$1-6&amp;"件目","")</f>
        <v/>
      </c>
      <c r="AP133" s="280" t="str">
        <f ca="1">IF(エラー符号表!EO132=1,AP$1-6&amp;"件目","")</f>
        <v/>
      </c>
      <c r="AQ133" s="280" t="str">
        <f ca="1">IF(エラー符号表!EP132=1,AQ$1-6&amp;"件目","")</f>
        <v/>
      </c>
      <c r="AR133" s="280" t="str">
        <f ca="1">IF(エラー符号表!EQ132=1,AR$1-6&amp;"件目","")</f>
        <v/>
      </c>
      <c r="AS133" s="280" t="str">
        <f ca="1">IF(エラー符号表!ER132=1,AS$1-6&amp;"件目","")</f>
        <v/>
      </c>
      <c r="AT133" s="280" t="str">
        <f ca="1">IF(エラー符号表!ES132=1,AT$1-6&amp;"件目","")</f>
        <v/>
      </c>
      <c r="AU133" s="280" t="str">
        <f ca="1">IF(エラー符号表!ET132=1,AU$1-6&amp;"件目","")</f>
        <v/>
      </c>
      <c r="AV133" s="280" t="str">
        <f ca="1">IF(エラー符号表!EU132=1,AV$1-6&amp;"件目","")</f>
        <v/>
      </c>
      <c r="AW133" s="280" t="str">
        <f ca="1">IF(エラー符号表!EV132=1,AW$1-6&amp;"件目","")</f>
        <v/>
      </c>
      <c r="AX133" s="280" t="str">
        <f ca="1">IF(エラー符号表!EW132=1,AX$1-6&amp;"件目","")</f>
        <v/>
      </c>
      <c r="AY133" s="280" t="str">
        <f ca="1">IF(エラー符号表!EX132=1,AY$1-6&amp;"件目","")</f>
        <v/>
      </c>
      <c r="AZ133" s="280" t="str">
        <f ca="1">IF(エラー符号表!EY132=1,AZ$1-6&amp;"件目","")</f>
        <v/>
      </c>
      <c r="BA133" s="280" t="str">
        <f ca="1">IF(エラー符号表!EZ132=1,BA$1-6&amp;"件目","")</f>
        <v/>
      </c>
      <c r="BB133" s="280" t="str">
        <f ca="1">IF(エラー符号表!FA132=1,BB$1-6&amp;"件目","")</f>
        <v/>
      </c>
      <c r="BC133" s="280" t="str">
        <f ca="1">IF(エラー符号表!FB132=1,BC$1-6&amp;"件目","")</f>
        <v/>
      </c>
      <c r="BD133" s="280" t="str">
        <f ca="1">IF(エラー符号表!FC132=1,BD$1-6&amp;"件目","")</f>
        <v/>
      </c>
      <c r="BE133" s="280" t="str">
        <f ca="1">IF(エラー符号表!FD132=1,BE$1-6&amp;"件目","")</f>
        <v/>
      </c>
      <c r="BF133" s="280" t="str">
        <f ca="1">IF(エラー符号表!FE132=1,BF$1-6&amp;"件目","")</f>
        <v/>
      </c>
      <c r="BG133" s="280" t="str">
        <f ca="1">IF(エラー符号表!FF132=1,BG$1-6&amp;"件目","")</f>
        <v/>
      </c>
      <c r="BH133" s="280" t="str">
        <f ca="1">IF(エラー符号表!FG132=1,BH$1-6&amp;"件目","")</f>
        <v/>
      </c>
      <c r="BI133" s="280" t="str">
        <f ca="1">IF(エラー符号表!FH132=1,BI$1-6&amp;"件目","")</f>
        <v/>
      </c>
      <c r="BJ133" s="280" t="str">
        <f ca="1">IF(エラー符号表!FI132=1,BJ$1-6&amp;"件目","")</f>
        <v/>
      </c>
      <c r="BK133" s="280" t="str">
        <f ca="1">IF(エラー符号表!FJ132=1,BK$1-6&amp;"件目","")</f>
        <v/>
      </c>
      <c r="BL133" s="280" t="str">
        <f ca="1">IF(エラー符号表!FK132=1,BL$1-6&amp;"件目","")</f>
        <v/>
      </c>
      <c r="BM133" s="280" t="str">
        <f ca="1">IF(エラー符号表!FL132=1,BM$1-6&amp;"件目","")</f>
        <v/>
      </c>
      <c r="BN133" s="280" t="str">
        <f ca="1">IF(エラー符号表!FM132=1,BN$1-6&amp;"件目","")</f>
        <v/>
      </c>
      <c r="BO133" s="280" t="str">
        <f ca="1">IF(エラー符号表!FN132=1,BO$1-6&amp;"件目","")</f>
        <v/>
      </c>
      <c r="BP133" s="280" t="str">
        <f ca="1">IF(エラー符号表!FO132=1,BP$1-6&amp;"件目","")</f>
        <v/>
      </c>
      <c r="BQ133" s="280" t="str">
        <f ca="1">IF(エラー符号表!FP132=1,BQ$1-6&amp;"件目","")</f>
        <v/>
      </c>
      <c r="BR133" s="280" t="str">
        <f ca="1">IF(エラー符号表!FQ132=1,BR$1-6&amp;"件目","")</f>
        <v/>
      </c>
      <c r="BS133" s="280" t="str">
        <f ca="1">IF(エラー符号表!FR132=1,BS$1-6&amp;"件目","")</f>
        <v/>
      </c>
      <c r="BT133" s="280" t="str">
        <f ca="1">IF(エラー符号表!FS132=1,BT$1-6&amp;"件目","")</f>
        <v/>
      </c>
      <c r="BU133" s="280" t="str">
        <f ca="1">IF(エラー符号表!FT132=1,BU$1-6&amp;"件目","")</f>
        <v/>
      </c>
      <c r="BV133" s="280" t="str">
        <f ca="1">IF(エラー符号表!FU132=1,BV$1-6&amp;"件目","")</f>
        <v/>
      </c>
      <c r="BW133" s="280" t="str">
        <f ca="1">IF(エラー符号表!FV132=1,BW$1-6&amp;"件目","")</f>
        <v/>
      </c>
      <c r="BX133" s="280" t="str">
        <f ca="1">IF(エラー符号表!FW132=1,BX$1-6&amp;"件目","")</f>
        <v/>
      </c>
      <c r="BY133" s="280" t="str">
        <f ca="1">IF(エラー符号表!FX132=1,BY$1-6&amp;"件目","")</f>
        <v/>
      </c>
      <c r="BZ133" s="280" t="str">
        <f ca="1">IF(エラー符号表!FY132=1,BZ$1-6&amp;"件目","")</f>
        <v/>
      </c>
      <c r="CA133" s="280" t="str">
        <f ca="1">IF(エラー符号表!FZ132=1,CA$1-6&amp;"件目","")</f>
        <v/>
      </c>
      <c r="CB133" s="280" t="str">
        <f ca="1">IF(エラー符号表!GA132=1,CB$1-6&amp;"件目","")</f>
        <v/>
      </c>
      <c r="CC133" s="280" t="str">
        <f ca="1">IF(エラー符号表!GB132=1,CC$1-6&amp;"件目","")</f>
        <v/>
      </c>
      <c r="CD133" s="280" t="str">
        <f ca="1">IF(エラー符号表!GC132=1,CD$1-6&amp;"件目","")</f>
        <v/>
      </c>
      <c r="CE133" s="280" t="str">
        <f ca="1">IF(エラー符号表!GD132=1,CE$1-6&amp;"件目","")</f>
        <v/>
      </c>
      <c r="CF133" s="280" t="str">
        <f ca="1">IF(エラー符号表!GE132=1,CF$1-6&amp;"件目","")</f>
        <v/>
      </c>
      <c r="CG133" s="280" t="str">
        <f ca="1">IF(エラー符号表!GF132=1,CG$1-6&amp;"件目","")</f>
        <v/>
      </c>
      <c r="CH133" s="280" t="str">
        <f ca="1">IF(エラー符号表!GG132=1,CH$1-6&amp;"件目","")</f>
        <v/>
      </c>
      <c r="CI133" s="280" t="str">
        <f ca="1">IF(エラー符号表!GH132=1,CI$1-6&amp;"件目","")</f>
        <v/>
      </c>
      <c r="CJ133" s="280" t="str">
        <f ca="1">IF(エラー符号表!GI132=1,CJ$1-6&amp;"件目","")</f>
        <v/>
      </c>
      <c r="CK133" s="280" t="str">
        <f ca="1">IF(エラー符号表!GJ132=1,CK$1-6&amp;"件目","")</f>
        <v/>
      </c>
      <c r="CL133" s="280" t="str">
        <f ca="1">IF(エラー符号表!GK132=1,CL$1-6&amp;"件目","")</f>
        <v/>
      </c>
      <c r="CM133" s="280" t="str">
        <f ca="1">IF(エラー符号表!GL132=1,CM$1-6&amp;"件目","")</f>
        <v/>
      </c>
      <c r="CN133" s="280" t="str">
        <f ca="1">IF(エラー符号表!GM132=1,CN$1-6&amp;"件目","")</f>
        <v/>
      </c>
      <c r="CO133" s="280" t="str">
        <f ca="1">IF(エラー符号表!GN132=1,CO$1-6&amp;"件目","")</f>
        <v/>
      </c>
      <c r="CP133" s="280" t="str">
        <f ca="1">IF(エラー符号表!GO132=1,CP$1-6&amp;"件目","")</f>
        <v/>
      </c>
      <c r="CQ133" s="280" t="str">
        <f ca="1">IF(エラー符号表!GP132=1,CQ$1-6&amp;"件目","")</f>
        <v/>
      </c>
      <c r="CR133" s="280" t="str">
        <f ca="1">IF(エラー符号表!GQ132=1,CR$1-6&amp;"件目","")</f>
        <v/>
      </c>
      <c r="CS133" s="280" t="str">
        <f ca="1">IF(エラー符号表!GR132=1,CS$1-6&amp;"件目","")</f>
        <v/>
      </c>
      <c r="CT133" s="280" t="str">
        <f ca="1">IF(エラー符号表!GS132=1,CT$1-6&amp;"件目","")</f>
        <v/>
      </c>
      <c r="CU133" s="280" t="str">
        <f ca="1">IF(エラー符号表!GT132=1,CU$1-6&amp;"件目","")</f>
        <v/>
      </c>
      <c r="CV133" s="280" t="str">
        <f ca="1">IF(エラー符号表!GU132=1,CV$1-6&amp;"件目","")</f>
        <v/>
      </c>
      <c r="CW133" s="280" t="str">
        <f ca="1">IF(エラー符号表!GV132=1,CW$1-6&amp;"件目","")</f>
        <v/>
      </c>
      <c r="CX133" s="280" t="str">
        <f ca="1">IF(エラー符号表!GW132=1,CX$1-6&amp;"件目","")</f>
        <v/>
      </c>
      <c r="CY133" s="280" t="str">
        <f ca="1">IF(エラー符号表!GX132=1,CY$1-6&amp;"件目","")</f>
        <v/>
      </c>
      <c r="CZ133" s="280" t="str">
        <f ca="1">IF(エラー符号表!GY132=1,CZ$1-6&amp;"件目","")</f>
        <v/>
      </c>
      <c r="DA133" s="280" t="str">
        <f ca="1">IF(エラー符号表!GZ132=1,DA$1-6&amp;"件目","")</f>
        <v/>
      </c>
      <c r="DB133" s="280" t="str">
        <f ca="1">IF(エラー符号表!HA132=1,DB$1-6&amp;"件目","")</f>
        <v/>
      </c>
      <c r="DC133" s="280" t="str">
        <f ca="1">IF(エラー符号表!HB132=1,DC$1-6&amp;"件目","")</f>
        <v/>
      </c>
      <c r="DD133" s="280" t="str">
        <f ca="1">IF(エラー符号表!HC132=1,DD$1-6&amp;"件目","")</f>
        <v/>
      </c>
      <c r="DE133" s="280" t="str">
        <f ca="1">IF(エラー符号表!HD132=1,DE$1-6&amp;"件目","")</f>
        <v/>
      </c>
      <c r="DF133" s="280" t="str">
        <f ca="1">IF(エラー符号表!HE132=1,DF$1-6&amp;"件目","")</f>
        <v/>
      </c>
      <c r="DG133" s="280" t="str">
        <f ca="1">IF(エラー符号表!HF132=1,DG$1-6&amp;"件目","")</f>
        <v/>
      </c>
      <c r="DH133" s="280" t="str">
        <f ca="1">IF(エラー符号表!HG132=1,DH$1-6&amp;"件目","")</f>
        <v/>
      </c>
      <c r="DI133" s="280" t="str">
        <f ca="1">IF(エラー符号表!HH132=1,DI$1-6&amp;"件目","")</f>
        <v/>
      </c>
      <c r="DJ133" s="280" t="str">
        <f ca="1">IF(エラー符号表!HI132=1,DJ$1-6&amp;"件目","")</f>
        <v/>
      </c>
      <c r="DK133" s="280" t="str">
        <f ca="1">IF(エラー符号表!HJ132=1,DK$1-6&amp;"件目","")</f>
        <v/>
      </c>
      <c r="DL133" s="280" t="str">
        <f ca="1">IF(エラー符号表!HK132=1,DL$1-6&amp;"件目","")</f>
        <v/>
      </c>
      <c r="DM133" s="280" t="str">
        <f ca="1">IF(エラー符号表!HL132=1,DM$1-6&amp;"件目","")</f>
        <v/>
      </c>
    </row>
    <row r="134" spans="1:117" ht="52" x14ac:dyDescent="0.2">
      <c r="A134" s="280">
        <f ca="1">IF(SUM(エラー符号表!DQ133:HL133)&gt;=1,1,0)</f>
        <v>0</v>
      </c>
      <c r="B134" s="80" t="s">
        <v>2574</v>
      </c>
      <c r="D134" s="281" t="str">
        <f ca="1">K134&amp;CHAR(10)&amp;エラー符号表!D133</f>
        <v>の工事で、
調査項目⑯ｰ２省エネ対策の工事部位が○で複数選択されておりますので、
工事１件につき主たる工事部位として、
1つを○から◎へと変更していただくようお願いいたします。</v>
      </c>
      <c r="E134" s="80">
        <v>133</v>
      </c>
      <c r="K134" s="80" t="str">
        <f t="shared" ca="1" si="1"/>
        <v>の工事で、</v>
      </c>
      <c r="Q134" s="258"/>
      <c r="R134" s="280" t="str">
        <f ca="1">IF(エラー符号表!DQ133=1,R$1-6&amp;"件目","")</f>
        <v/>
      </c>
      <c r="S134" s="280" t="str">
        <f ca="1">IF(エラー符号表!DR133=1,S$1-6&amp;"件目","")</f>
        <v/>
      </c>
      <c r="T134" s="280" t="str">
        <f ca="1">IF(エラー符号表!DS133=1,T$1-6&amp;"件目","")</f>
        <v/>
      </c>
      <c r="U134" s="280" t="str">
        <f ca="1">IF(エラー符号表!DT133=1,U$1-6&amp;"件目","")</f>
        <v/>
      </c>
      <c r="V134" s="280" t="str">
        <f ca="1">IF(エラー符号表!DU133=1,V$1-6&amp;"件目","")</f>
        <v/>
      </c>
      <c r="W134" s="280" t="str">
        <f ca="1">IF(エラー符号表!DV133=1,W$1-6&amp;"件目","")</f>
        <v/>
      </c>
      <c r="X134" s="280" t="str">
        <f ca="1">IF(エラー符号表!DW133=1,X$1-6&amp;"件目","")</f>
        <v/>
      </c>
      <c r="Y134" s="280" t="str">
        <f ca="1">IF(エラー符号表!DX133=1,Y$1-6&amp;"件目","")</f>
        <v/>
      </c>
      <c r="Z134" s="280" t="str">
        <f ca="1">IF(エラー符号表!DY133=1,Z$1-6&amp;"件目","")</f>
        <v/>
      </c>
      <c r="AA134" s="280" t="str">
        <f ca="1">IF(エラー符号表!DZ133=1,AA$1-6&amp;"件目","")</f>
        <v/>
      </c>
      <c r="AB134" s="280" t="str">
        <f ca="1">IF(エラー符号表!EA133=1,AB$1-6&amp;"件目","")</f>
        <v/>
      </c>
      <c r="AC134" s="280" t="str">
        <f ca="1">IF(エラー符号表!EB133=1,AC$1-6&amp;"件目","")</f>
        <v/>
      </c>
      <c r="AD134" s="280" t="str">
        <f ca="1">IF(エラー符号表!EC133=1,AD$1-6&amp;"件目","")</f>
        <v/>
      </c>
      <c r="AE134" s="280" t="str">
        <f ca="1">IF(エラー符号表!ED133=1,AE$1-6&amp;"件目","")</f>
        <v/>
      </c>
      <c r="AF134" s="280" t="str">
        <f ca="1">IF(エラー符号表!EE133=1,AF$1-6&amp;"件目","")</f>
        <v/>
      </c>
      <c r="AG134" s="280" t="str">
        <f ca="1">IF(エラー符号表!EF133=1,AG$1-6&amp;"件目","")</f>
        <v/>
      </c>
      <c r="AH134" s="280" t="str">
        <f ca="1">IF(エラー符号表!EG133=1,AH$1-6&amp;"件目","")</f>
        <v/>
      </c>
      <c r="AI134" s="280" t="str">
        <f ca="1">IF(エラー符号表!EH133=1,AI$1-6&amp;"件目","")</f>
        <v/>
      </c>
      <c r="AJ134" s="280" t="str">
        <f ca="1">IF(エラー符号表!EI133=1,AJ$1-6&amp;"件目","")</f>
        <v/>
      </c>
      <c r="AK134" s="280" t="str">
        <f ca="1">IF(エラー符号表!EJ133=1,AK$1-6&amp;"件目","")</f>
        <v/>
      </c>
      <c r="AL134" s="280" t="str">
        <f ca="1">IF(エラー符号表!EK133=1,AL$1-6&amp;"件目","")</f>
        <v/>
      </c>
      <c r="AM134" s="280" t="str">
        <f ca="1">IF(エラー符号表!EL133=1,AM$1-6&amp;"件目","")</f>
        <v/>
      </c>
      <c r="AN134" s="280" t="str">
        <f ca="1">IF(エラー符号表!EM133=1,AN$1-6&amp;"件目","")</f>
        <v/>
      </c>
      <c r="AO134" s="280" t="str">
        <f ca="1">IF(エラー符号表!EN133=1,AO$1-6&amp;"件目","")</f>
        <v/>
      </c>
      <c r="AP134" s="280" t="str">
        <f ca="1">IF(エラー符号表!EO133=1,AP$1-6&amp;"件目","")</f>
        <v/>
      </c>
      <c r="AQ134" s="280" t="str">
        <f ca="1">IF(エラー符号表!EP133=1,AQ$1-6&amp;"件目","")</f>
        <v/>
      </c>
      <c r="AR134" s="280" t="str">
        <f ca="1">IF(エラー符号表!EQ133=1,AR$1-6&amp;"件目","")</f>
        <v/>
      </c>
      <c r="AS134" s="280" t="str">
        <f ca="1">IF(エラー符号表!ER133=1,AS$1-6&amp;"件目","")</f>
        <v/>
      </c>
      <c r="AT134" s="280" t="str">
        <f ca="1">IF(エラー符号表!ES133=1,AT$1-6&amp;"件目","")</f>
        <v/>
      </c>
      <c r="AU134" s="280" t="str">
        <f ca="1">IF(エラー符号表!ET133=1,AU$1-6&amp;"件目","")</f>
        <v/>
      </c>
      <c r="AV134" s="280" t="str">
        <f ca="1">IF(エラー符号表!EU133=1,AV$1-6&amp;"件目","")</f>
        <v/>
      </c>
      <c r="AW134" s="280" t="str">
        <f ca="1">IF(エラー符号表!EV133=1,AW$1-6&amp;"件目","")</f>
        <v/>
      </c>
      <c r="AX134" s="280" t="str">
        <f ca="1">IF(エラー符号表!EW133=1,AX$1-6&amp;"件目","")</f>
        <v/>
      </c>
      <c r="AY134" s="280" t="str">
        <f ca="1">IF(エラー符号表!EX133=1,AY$1-6&amp;"件目","")</f>
        <v/>
      </c>
      <c r="AZ134" s="280" t="str">
        <f ca="1">IF(エラー符号表!EY133=1,AZ$1-6&amp;"件目","")</f>
        <v/>
      </c>
      <c r="BA134" s="280" t="str">
        <f ca="1">IF(エラー符号表!EZ133=1,BA$1-6&amp;"件目","")</f>
        <v/>
      </c>
      <c r="BB134" s="280" t="str">
        <f ca="1">IF(エラー符号表!FA133=1,BB$1-6&amp;"件目","")</f>
        <v/>
      </c>
      <c r="BC134" s="280" t="str">
        <f ca="1">IF(エラー符号表!FB133=1,BC$1-6&amp;"件目","")</f>
        <v/>
      </c>
      <c r="BD134" s="280" t="str">
        <f ca="1">IF(エラー符号表!FC133=1,BD$1-6&amp;"件目","")</f>
        <v/>
      </c>
      <c r="BE134" s="280" t="str">
        <f ca="1">IF(エラー符号表!FD133=1,BE$1-6&amp;"件目","")</f>
        <v/>
      </c>
      <c r="BF134" s="280" t="str">
        <f ca="1">IF(エラー符号表!FE133=1,BF$1-6&amp;"件目","")</f>
        <v/>
      </c>
      <c r="BG134" s="280" t="str">
        <f ca="1">IF(エラー符号表!FF133=1,BG$1-6&amp;"件目","")</f>
        <v/>
      </c>
      <c r="BH134" s="280" t="str">
        <f ca="1">IF(エラー符号表!FG133=1,BH$1-6&amp;"件目","")</f>
        <v/>
      </c>
      <c r="BI134" s="280" t="str">
        <f ca="1">IF(エラー符号表!FH133=1,BI$1-6&amp;"件目","")</f>
        <v/>
      </c>
      <c r="BJ134" s="280" t="str">
        <f ca="1">IF(エラー符号表!FI133=1,BJ$1-6&amp;"件目","")</f>
        <v/>
      </c>
      <c r="BK134" s="280" t="str">
        <f ca="1">IF(エラー符号表!FJ133=1,BK$1-6&amp;"件目","")</f>
        <v/>
      </c>
      <c r="BL134" s="280" t="str">
        <f ca="1">IF(エラー符号表!FK133=1,BL$1-6&amp;"件目","")</f>
        <v/>
      </c>
      <c r="BM134" s="280" t="str">
        <f ca="1">IF(エラー符号表!FL133=1,BM$1-6&amp;"件目","")</f>
        <v/>
      </c>
      <c r="BN134" s="280" t="str">
        <f ca="1">IF(エラー符号表!FM133=1,BN$1-6&amp;"件目","")</f>
        <v/>
      </c>
      <c r="BO134" s="280" t="str">
        <f ca="1">IF(エラー符号表!FN133=1,BO$1-6&amp;"件目","")</f>
        <v/>
      </c>
      <c r="BP134" s="280" t="str">
        <f ca="1">IF(エラー符号表!FO133=1,BP$1-6&amp;"件目","")</f>
        <v/>
      </c>
      <c r="BQ134" s="280" t="str">
        <f ca="1">IF(エラー符号表!FP133=1,BQ$1-6&amp;"件目","")</f>
        <v/>
      </c>
      <c r="BR134" s="280" t="str">
        <f ca="1">IF(エラー符号表!FQ133=1,BR$1-6&amp;"件目","")</f>
        <v/>
      </c>
      <c r="BS134" s="280" t="str">
        <f ca="1">IF(エラー符号表!FR133=1,BS$1-6&amp;"件目","")</f>
        <v/>
      </c>
      <c r="BT134" s="280" t="str">
        <f ca="1">IF(エラー符号表!FS133=1,BT$1-6&amp;"件目","")</f>
        <v/>
      </c>
      <c r="BU134" s="280" t="str">
        <f ca="1">IF(エラー符号表!FT133=1,BU$1-6&amp;"件目","")</f>
        <v/>
      </c>
      <c r="BV134" s="280" t="str">
        <f ca="1">IF(エラー符号表!FU133=1,BV$1-6&amp;"件目","")</f>
        <v/>
      </c>
      <c r="BW134" s="280" t="str">
        <f ca="1">IF(エラー符号表!FV133=1,BW$1-6&amp;"件目","")</f>
        <v/>
      </c>
      <c r="BX134" s="280" t="str">
        <f ca="1">IF(エラー符号表!FW133=1,BX$1-6&amp;"件目","")</f>
        <v/>
      </c>
      <c r="BY134" s="280" t="str">
        <f ca="1">IF(エラー符号表!FX133=1,BY$1-6&amp;"件目","")</f>
        <v/>
      </c>
      <c r="BZ134" s="280" t="str">
        <f ca="1">IF(エラー符号表!FY133=1,BZ$1-6&amp;"件目","")</f>
        <v/>
      </c>
      <c r="CA134" s="280" t="str">
        <f ca="1">IF(エラー符号表!FZ133=1,CA$1-6&amp;"件目","")</f>
        <v/>
      </c>
      <c r="CB134" s="280" t="str">
        <f ca="1">IF(エラー符号表!GA133=1,CB$1-6&amp;"件目","")</f>
        <v/>
      </c>
      <c r="CC134" s="280" t="str">
        <f ca="1">IF(エラー符号表!GB133=1,CC$1-6&amp;"件目","")</f>
        <v/>
      </c>
      <c r="CD134" s="280" t="str">
        <f ca="1">IF(エラー符号表!GC133=1,CD$1-6&amp;"件目","")</f>
        <v/>
      </c>
      <c r="CE134" s="280" t="str">
        <f ca="1">IF(エラー符号表!GD133=1,CE$1-6&amp;"件目","")</f>
        <v/>
      </c>
      <c r="CF134" s="280" t="str">
        <f ca="1">IF(エラー符号表!GE133=1,CF$1-6&amp;"件目","")</f>
        <v/>
      </c>
      <c r="CG134" s="280" t="str">
        <f ca="1">IF(エラー符号表!GF133=1,CG$1-6&amp;"件目","")</f>
        <v/>
      </c>
      <c r="CH134" s="280" t="str">
        <f ca="1">IF(エラー符号表!GG133=1,CH$1-6&amp;"件目","")</f>
        <v/>
      </c>
      <c r="CI134" s="280" t="str">
        <f ca="1">IF(エラー符号表!GH133=1,CI$1-6&amp;"件目","")</f>
        <v/>
      </c>
      <c r="CJ134" s="280" t="str">
        <f ca="1">IF(エラー符号表!GI133=1,CJ$1-6&amp;"件目","")</f>
        <v/>
      </c>
      <c r="CK134" s="280" t="str">
        <f ca="1">IF(エラー符号表!GJ133=1,CK$1-6&amp;"件目","")</f>
        <v/>
      </c>
      <c r="CL134" s="280" t="str">
        <f ca="1">IF(エラー符号表!GK133=1,CL$1-6&amp;"件目","")</f>
        <v/>
      </c>
      <c r="CM134" s="280" t="str">
        <f ca="1">IF(エラー符号表!GL133=1,CM$1-6&amp;"件目","")</f>
        <v/>
      </c>
      <c r="CN134" s="280" t="str">
        <f ca="1">IF(エラー符号表!GM133=1,CN$1-6&amp;"件目","")</f>
        <v/>
      </c>
      <c r="CO134" s="280" t="str">
        <f ca="1">IF(エラー符号表!GN133=1,CO$1-6&amp;"件目","")</f>
        <v/>
      </c>
      <c r="CP134" s="280" t="str">
        <f ca="1">IF(エラー符号表!GO133=1,CP$1-6&amp;"件目","")</f>
        <v/>
      </c>
      <c r="CQ134" s="280" t="str">
        <f ca="1">IF(エラー符号表!GP133=1,CQ$1-6&amp;"件目","")</f>
        <v/>
      </c>
      <c r="CR134" s="280" t="str">
        <f ca="1">IF(エラー符号表!GQ133=1,CR$1-6&amp;"件目","")</f>
        <v/>
      </c>
      <c r="CS134" s="280" t="str">
        <f ca="1">IF(エラー符号表!GR133=1,CS$1-6&amp;"件目","")</f>
        <v/>
      </c>
      <c r="CT134" s="280" t="str">
        <f ca="1">IF(エラー符号表!GS133=1,CT$1-6&amp;"件目","")</f>
        <v/>
      </c>
      <c r="CU134" s="280" t="str">
        <f ca="1">IF(エラー符号表!GT133=1,CU$1-6&amp;"件目","")</f>
        <v/>
      </c>
      <c r="CV134" s="280" t="str">
        <f ca="1">IF(エラー符号表!GU133=1,CV$1-6&amp;"件目","")</f>
        <v/>
      </c>
      <c r="CW134" s="280" t="str">
        <f ca="1">IF(エラー符号表!GV133=1,CW$1-6&amp;"件目","")</f>
        <v/>
      </c>
      <c r="CX134" s="280" t="str">
        <f ca="1">IF(エラー符号表!GW133=1,CX$1-6&amp;"件目","")</f>
        <v/>
      </c>
      <c r="CY134" s="280" t="str">
        <f ca="1">IF(エラー符号表!GX133=1,CY$1-6&amp;"件目","")</f>
        <v/>
      </c>
      <c r="CZ134" s="280" t="str">
        <f ca="1">IF(エラー符号表!GY133=1,CZ$1-6&amp;"件目","")</f>
        <v/>
      </c>
      <c r="DA134" s="280" t="str">
        <f ca="1">IF(エラー符号表!GZ133=1,DA$1-6&amp;"件目","")</f>
        <v/>
      </c>
      <c r="DB134" s="280" t="str">
        <f ca="1">IF(エラー符号表!HA133=1,DB$1-6&amp;"件目","")</f>
        <v/>
      </c>
      <c r="DC134" s="280" t="str">
        <f ca="1">IF(エラー符号表!HB133=1,DC$1-6&amp;"件目","")</f>
        <v/>
      </c>
      <c r="DD134" s="280" t="str">
        <f ca="1">IF(エラー符号表!HC133=1,DD$1-6&amp;"件目","")</f>
        <v/>
      </c>
      <c r="DE134" s="280" t="str">
        <f ca="1">IF(エラー符号表!HD133=1,DE$1-6&amp;"件目","")</f>
        <v/>
      </c>
      <c r="DF134" s="280" t="str">
        <f ca="1">IF(エラー符号表!HE133=1,DF$1-6&amp;"件目","")</f>
        <v/>
      </c>
      <c r="DG134" s="280" t="str">
        <f ca="1">IF(エラー符号表!HF133=1,DG$1-6&amp;"件目","")</f>
        <v/>
      </c>
      <c r="DH134" s="280" t="str">
        <f ca="1">IF(エラー符号表!HG133=1,DH$1-6&amp;"件目","")</f>
        <v/>
      </c>
      <c r="DI134" s="280" t="str">
        <f ca="1">IF(エラー符号表!HH133=1,DI$1-6&amp;"件目","")</f>
        <v/>
      </c>
      <c r="DJ134" s="280" t="str">
        <f ca="1">IF(エラー符号表!HI133=1,DJ$1-6&amp;"件目","")</f>
        <v/>
      </c>
      <c r="DK134" s="280" t="str">
        <f ca="1">IF(エラー符号表!HJ133=1,DK$1-6&amp;"件目","")</f>
        <v/>
      </c>
      <c r="DL134" s="280" t="str">
        <f ca="1">IF(エラー符号表!HK133=1,DL$1-6&amp;"件目","")</f>
        <v/>
      </c>
      <c r="DM134" s="280" t="str">
        <f ca="1">IF(エラー符号表!HL133=1,DM$1-6&amp;"件目","")</f>
        <v/>
      </c>
    </row>
    <row r="135" spans="1:117" x14ac:dyDescent="0.2">
      <c r="B135" s="279" t="s">
        <v>2575</v>
      </c>
      <c r="D135" s="279" t="s">
        <v>2575</v>
      </c>
    </row>
    <row r="136" spans="1:117" ht="52" x14ac:dyDescent="0.2">
      <c r="A136" s="280">
        <f ca="1">IF(エラー符号表!DK134=1,1,0)</f>
        <v>0</v>
      </c>
      <c r="B136" s="80" t="s">
        <v>2576</v>
      </c>
      <c r="D136" s="281" t="str">
        <f ca="1">エラー符号表!D134</f>
        <v>住宅２、３のシートにおいて、0件の増築工事が記載されておりますが、
住宅１のシートの「Ⅱ住宅にかかる元請受注高」の
「①増築工事」の件数・金額より多くなっておりますので、
どちらか正しい情報に合わせて修正していただくようお願いいたします。</v>
      </c>
      <c r="E136" s="80">
        <v>135</v>
      </c>
    </row>
    <row r="137" spans="1:117" ht="52" x14ac:dyDescent="0.2">
      <c r="A137" s="280">
        <f ca="1">IF(エラー符号表!DK135=1,1,0)</f>
        <v>0</v>
      </c>
      <c r="B137" s="80" t="s">
        <v>2576</v>
      </c>
      <c r="D137" s="281" t="str">
        <f ca="1">エラー符号表!D135</f>
        <v>住宅２、３のシートにおいて、0件の増築工事が記載されておりますが、
住宅１のシートの「Ⅱ住宅にかかる元請受注高」の
「①増築工事」の件数より多くなっておりますので、
どちらか正しい情報に合わせて修正していただくようお願いいたします。</v>
      </c>
      <c r="E137" s="80">
        <v>135</v>
      </c>
    </row>
    <row r="138" spans="1:117" ht="52" x14ac:dyDescent="0.2">
      <c r="A138" s="280">
        <f ca="1">IF(エラー符号表!DK136=1,1,0)</f>
        <v>0</v>
      </c>
      <c r="B138" s="80" t="s">
        <v>2576</v>
      </c>
      <c r="D138" s="281" t="str">
        <f ca="1">エラー符号表!D136</f>
        <v>住宅２、３のシートにおいて、0件の増築工事が記載されておりますが、
住宅１のシートの「Ⅱ住宅にかかる元請受注高」の
「①増築工事」の金額より合計金額が多くなっておりますので、
どちらか正しい情報に合わせて修正していただくようお願いいたします。</v>
      </c>
      <c r="E138" s="80">
        <v>135</v>
      </c>
    </row>
    <row r="139" spans="1:117" ht="65" x14ac:dyDescent="0.2">
      <c r="A139" s="280">
        <f ca="1">IF(エラー符号表!DK137=1,1,0)</f>
        <v>0</v>
      </c>
      <c r="B139" s="80" t="s">
        <v>2576</v>
      </c>
      <c r="D139" s="281" t="str">
        <f>エラー符号表!D137</f>
        <v>住宅１のシートの「Ⅱ住宅にかかる元請受注高」の「①増築工事」の件数・金額より、
少なくとも記載の工事以外の１件が2000万円以上の工事として
住宅３のシートに記載されているはずですので、
ご確認のうえ、修正をお願いいたします。</v>
      </c>
      <c r="E139" s="80">
        <v>136</v>
      </c>
    </row>
    <row r="140" spans="1:117" ht="52" x14ac:dyDescent="0.2">
      <c r="A140" s="280">
        <f ca="1">IF(エラー符号表!DK138=1,1,0)</f>
        <v>0</v>
      </c>
      <c r="B140" s="80" t="s">
        <v>2576</v>
      </c>
      <c r="D140" s="281" t="str">
        <f ca="1">エラー符号表!D138</f>
        <v>住宅２、３のシートにおいて、0件の一部改築工事が記載されておりますが、
住宅１のシートの「Ⅱ住宅にかかる元請受注高」の
「②一部改築工事」の件数・金額より多くなっておりますので、
どちらか正しい情報に合わせて修正していただくようお願いいたします。</v>
      </c>
      <c r="E140" s="80">
        <v>138</v>
      </c>
    </row>
    <row r="141" spans="1:117" ht="52" x14ac:dyDescent="0.2">
      <c r="A141" s="280">
        <f ca="1">IF(エラー符号表!DK139=1,1,0)</f>
        <v>0</v>
      </c>
      <c r="B141" s="80" t="s">
        <v>2576</v>
      </c>
      <c r="D141" s="281" t="str">
        <f ca="1">エラー符号表!D139</f>
        <v>住宅２、３のシートにおいて、0件の一部改築工事が記載されておりますが、
住宅１のシートの「Ⅱ住宅にかかる元請受注高」の
「②一部改築工事」の件数より多くなっておりますので、
どちらか正しい情報に合わせて修正していただくようお願いいたします。</v>
      </c>
      <c r="E141" s="80">
        <v>138</v>
      </c>
    </row>
    <row r="142" spans="1:117" ht="52" x14ac:dyDescent="0.2">
      <c r="A142" s="280">
        <f ca="1">IF(エラー符号表!DK140=1,1,0)</f>
        <v>0</v>
      </c>
      <c r="B142" s="80" t="s">
        <v>2576</v>
      </c>
      <c r="D142" s="281" t="str">
        <f ca="1">エラー符号表!D140</f>
        <v>住宅２、３のシートにおいて、0件の一部改築工事が記載されておりますが、
住宅１のシートの「Ⅱ住宅にかかる元請受注高」の
「②一部改築工事」の金額より合計金額が多くなっておりますので、
どちらか正しい情報に合わせて修正していただくようお願いいたします。</v>
      </c>
      <c r="E142" s="80">
        <v>138</v>
      </c>
    </row>
    <row r="143" spans="1:117" ht="65" x14ac:dyDescent="0.2">
      <c r="A143" s="280">
        <f ca="1">IF(エラー符号表!DK141=1,1,0)</f>
        <v>0</v>
      </c>
      <c r="B143" s="80" t="s">
        <v>2576</v>
      </c>
      <c r="D143" s="281" t="str">
        <f>エラー符号表!D141</f>
        <v>住宅１のシートの「Ⅱ住宅にかかる元請受注高」の「②一部改築工事」の件数・金額より、
少なくとも記載の工事以外の１件が2000万円以上の工事として
住宅３のシートに記載されているはずですので、
ご確認のうえ、修正をお願いいたします。</v>
      </c>
      <c r="E143" s="80">
        <v>139</v>
      </c>
    </row>
    <row r="144" spans="1:117" ht="52" x14ac:dyDescent="0.2">
      <c r="A144" s="280">
        <f ca="1">IF(エラー符号表!DK142=1,1,0)</f>
        <v>0</v>
      </c>
      <c r="B144" s="80" t="s">
        <v>2576</v>
      </c>
      <c r="D144" s="281" t="str">
        <f ca="1">エラー符号表!D142</f>
        <v>住宅２、３のシートにおいて、0件の改装・改修工事が記載されておりますが、
住宅１のシートの「Ⅱ住宅にかかる元請受注高」の
「③改装・改修工事」の件数・金額より多くなっておりますので、
どちらか正しい情報に合わせて修正していただくようお願いいたします。</v>
      </c>
      <c r="E144" s="80">
        <v>141</v>
      </c>
    </row>
    <row r="145" spans="1:5" ht="52" x14ac:dyDescent="0.2">
      <c r="A145" s="280">
        <f ca="1">IF(エラー符号表!DK143=1,1,0)</f>
        <v>0</v>
      </c>
      <c r="B145" s="80" t="s">
        <v>2576</v>
      </c>
      <c r="D145" s="281" t="str">
        <f ca="1">エラー符号表!D143</f>
        <v>住宅２、３のシートにおいて、0件の改装・改修工事が記載されておりますが、
住宅１のシートの「Ⅱ住宅にかかる元請受注高」の
「③改装・改修工事」の件数より多くなっておりますので、
どちらか正しい情報に合わせて修正していただくようお願いいたします。</v>
      </c>
      <c r="E145" s="80">
        <v>141</v>
      </c>
    </row>
    <row r="146" spans="1:5" ht="52" x14ac:dyDescent="0.2">
      <c r="A146" s="280">
        <f ca="1">IF(エラー符号表!DK144=1,1,0)</f>
        <v>0</v>
      </c>
      <c r="B146" s="80" t="s">
        <v>2576</v>
      </c>
      <c r="D146" s="281" t="str">
        <f ca="1">エラー符号表!D144</f>
        <v>住宅２、３のシートにおいて、0件の改装・改修工事が記載されておりますが、
住宅１のシートの「Ⅱ住宅にかかる元請受注高」の
「③改装・改修工事」の金額より合計金額が多くなっておりますので、
どちらか正しい情報に合わせて修正していただくようお願いいたします。</v>
      </c>
      <c r="E146" s="80">
        <v>141</v>
      </c>
    </row>
    <row r="147" spans="1:5" ht="65" x14ac:dyDescent="0.2">
      <c r="A147" s="280">
        <f ca="1">IF(エラー符号表!DK145=1,1,0)</f>
        <v>0</v>
      </c>
      <c r="B147" s="80" t="s">
        <v>2576</v>
      </c>
      <c r="D147" s="281" t="str">
        <f>エラー符号表!D145</f>
        <v>住宅１のシートの「Ⅱ住宅にかかる元請受注高」の「③改装・改修工事」の件数・金額より、
少なくとも記載の工事以外の１件が2000万円以上の工事として
住宅３のシートに記載されているはずですので、
ご確認のうえ、修正をお願いいたします。</v>
      </c>
      <c r="E147" s="80">
        <v>142</v>
      </c>
    </row>
    <row r="148" spans="1:5" ht="52" x14ac:dyDescent="0.2">
      <c r="A148" s="280">
        <f ca="1">IF(エラー符号表!DK146=1,1,0)</f>
        <v>0</v>
      </c>
      <c r="B148" s="80" t="s">
        <v>2576</v>
      </c>
      <c r="D148" s="281" t="str">
        <f ca="1">エラー符号表!D146</f>
        <v>住宅２、３のシートにおいて、0件の維持・修理工事が記載されておりますが、
住宅１のシートの「Ⅱ住宅にかかる元請受注高」の
「④維持・修理工事」の件数・金額より多くなっておりますので、
どちらか正しい情報に合わせて修正していただくようお願いいたします。</v>
      </c>
      <c r="E148" s="80">
        <v>144</v>
      </c>
    </row>
    <row r="149" spans="1:5" ht="52" x14ac:dyDescent="0.2">
      <c r="A149" s="280">
        <f ca="1">IF(エラー符号表!DK147=1,1,0)</f>
        <v>0</v>
      </c>
      <c r="B149" s="80" t="s">
        <v>2576</v>
      </c>
      <c r="D149" s="281" t="str">
        <f ca="1">エラー符号表!D147</f>
        <v>住宅２、３のシートにおいて、0件の維持・修理工事が記載されておりますが、
住宅１のシートの「Ⅱ住宅にかかる元請受注高」の
「④維持・修理工事」の件数より多くなっておりますので、
どちらか正しい情報に合わせて修正していただくようお願いいたします。</v>
      </c>
      <c r="E149" s="80">
        <v>144</v>
      </c>
    </row>
    <row r="150" spans="1:5" ht="52" x14ac:dyDescent="0.2">
      <c r="A150" s="280">
        <f ca="1">IF(エラー符号表!DK148=1,1,0)</f>
        <v>0</v>
      </c>
      <c r="B150" s="80" t="s">
        <v>2576</v>
      </c>
      <c r="D150" s="281" t="str">
        <f ca="1">エラー符号表!D148</f>
        <v>住宅２、３のシートにおいて、0件の維持・修理工事が記載されておりますが、
住宅１のシートの「Ⅱ住宅にかかる元請受注高」の
「④維持・修理工事」の金額より合計金額が多くなっておりますので、
どちらか正しい情報に合わせて修正していただくようお願いいたします。</v>
      </c>
      <c r="E150" s="80">
        <v>144</v>
      </c>
    </row>
    <row r="151" spans="1:5" ht="65" x14ac:dyDescent="0.2">
      <c r="A151" s="280">
        <f ca="1">IF(エラー符号表!DK149=1,1,0)</f>
        <v>0</v>
      </c>
      <c r="B151" s="80" t="s">
        <v>2576</v>
      </c>
      <c r="D151" s="281" t="str">
        <f>エラー符号表!D149</f>
        <v>住宅１のシートの「Ⅱ住宅にかかる元請受注高」の「④維持・修理工事」の件数・金額より、
少なくとも記載の工事以外の１件が2000万円以上の工事として
住宅３のシートに記載されているはずですので、
ご確認のうえ、修正をお願いいたします。</v>
      </c>
      <c r="E151" s="80">
        <v>145</v>
      </c>
    </row>
    <row r="152" spans="1:5" x14ac:dyDescent="0.2">
      <c r="B152" s="80" t="s">
        <v>2578</v>
      </c>
      <c r="D152" s="80" t="s">
        <v>2578</v>
      </c>
    </row>
    <row r="153" spans="1:5" ht="39" x14ac:dyDescent="0.2">
      <c r="A153" s="80">
        <f ca="1">IF(SUM($A$3:$A$152)=0,1,0)</f>
        <v>1</v>
      </c>
      <c r="B153" s="80" t="str">
        <f>""</f>
        <v/>
      </c>
      <c r="D153" s="279" t="s">
        <v>2579</v>
      </c>
    </row>
  </sheetData>
  <sheetProtection algorithmName="SHA-512" hashValue="hfneAl1dsZzHE20Z+Jf2pZ/79qEsBmW6AVaC0WmCls7INh/7Ll+h8GHZZNShohOk/Nvk2VUj3j0UckVA2iBb6g==" saltValue="sor3ZG3DyG7z3oF4m4k4wA==" spinCount="100000" sheet="1" objects="1" scenarios="1"/>
  <phoneticPr fontId="8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AL53"/>
  <sheetViews>
    <sheetView tabSelected="1" view="pageBreakPreview" zoomScale="85" zoomScaleNormal="115" zoomScaleSheetLayoutView="85" workbookViewId="0">
      <selection activeCell="F7" sqref="F7:R7"/>
    </sheetView>
  </sheetViews>
  <sheetFormatPr defaultRowHeight="13" x14ac:dyDescent="0.2"/>
  <cols>
    <col min="1" max="1" width="2.08984375" customWidth="1"/>
    <col min="2" max="4" width="2.36328125" customWidth="1"/>
    <col min="5" max="5" width="21.26953125" customWidth="1"/>
    <col min="6" max="9" width="3.90625" customWidth="1"/>
    <col min="10" max="10" width="2" customWidth="1"/>
    <col min="11" max="17" width="4.453125" customWidth="1"/>
    <col min="18" max="19" width="3.90625" customWidth="1"/>
    <col min="20" max="20" width="7.90625" bestFit="1" customWidth="1"/>
    <col min="21" max="21" width="6.453125" customWidth="1"/>
    <col min="22" max="22" width="2.36328125" customWidth="1"/>
    <col min="23" max="23" width="2.81640625" customWidth="1"/>
    <col min="24" max="25" width="2.36328125" hidden="1" customWidth="1"/>
    <col min="26" max="38" width="4" customWidth="1"/>
    <col min="39" max="73" width="2.36328125" customWidth="1"/>
  </cols>
  <sheetData>
    <row r="1" spans="2:29" ht="8.25" customHeight="1" x14ac:dyDescent="0.2">
      <c r="F1" s="98"/>
      <c r="G1" s="98"/>
      <c r="H1" s="98"/>
      <c r="I1" s="98"/>
      <c r="J1" s="98"/>
      <c r="K1" s="99"/>
      <c r="L1" s="99"/>
      <c r="M1" s="99"/>
      <c r="N1" s="99"/>
      <c r="O1" s="99"/>
      <c r="P1" s="99"/>
      <c r="Q1" s="5"/>
      <c r="R1" s="5"/>
      <c r="S1" s="5"/>
      <c r="T1" s="5"/>
    </row>
    <row r="2" spans="2:29" ht="20.25" customHeight="1" x14ac:dyDescent="0.2">
      <c r="K2" s="5"/>
      <c r="P2" s="215"/>
      <c r="Q2" s="215"/>
      <c r="R2" s="215"/>
      <c r="S2" s="216"/>
      <c r="T2" s="217"/>
      <c r="U2" s="217"/>
      <c r="V2" s="217"/>
    </row>
    <row r="3" spans="2:29" ht="20.25" customHeight="1" x14ac:dyDescent="0.2">
      <c r="K3" s="5"/>
      <c r="P3" s="215"/>
      <c r="Q3" s="215"/>
      <c r="R3" s="215"/>
      <c r="S3" s="217"/>
      <c r="T3" s="217"/>
      <c r="U3" s="217"/>
      <c r="V3" s="217"/>
    </row>
    <row r="4" spans="2:29" ht="21" customHeight="1" x14ac:dyDescent="0.2">
      <c r="C4" s="99"/>
      <c r="E4" s="99"/>
      <c r="F4" s="332" t="s">
        <v>2203</v>
      </c>
      <c r="G4" s="333"/>
      <c r="H4" s="333"/>
      <c r="I4" s="333"/>
      <c r="J4" s="333"/>
      <c r="K4" s="333"/>
      <c r="L4" s="333"/>
      <c r="M4" s="333"/>
      <c r="N4" s="333"/>
      <c r="O4" s="333"/>
      <c r="P4" s="333"/>
      <c r="Q4" s="333"/>
      <c r="R4" s="333"/>
      <c r="S4" s="98"/>
      <c r="T4" s="98"/>
      <c r="U4" s="98"/>
      <c r="V4" s="98"/>
    </row>
    <row r="5" spans="2:29" ht="21" customHeight="1" x14ac:dyDescent="0.2">
      <c r="D5" s="189"/>
      <c r="F5" s="334" t="str">
        <f>kikan!C1</f>
        <v>2026年度第２四半期</v>
      </c>
      <c r="G5" s="333"/>
      <c r="H5" s="333"/>
      <c r="I5" s="333"/>
      <c r="J5" s="333"/>
      <c r="K5" s="333"/>
      <c r="L5" s="333"/>
      <c r="M5" s="333"/>
      <c r="N5" s="333"/>
      <c r="O5" s="333"/>
      <c r="P5" s="333"/>
      <c r="Q5" s="333"/>
      <c r="R5" s="333"/>
      <c r="U5" s="190"/>
      <c r="V5" s="190"/>
    </row>
    <row r="6" spans="2:29" ht="21.75" customHeight="1" x14ac:dyDescent="0.2">
      <c r="F6" s="369" t="s">
        <v>2204</v>
      </c>
      <c r="G6" s="333"/>
      <c r="H6" s="333"/>
      <c r="I6" s="333"/>
      <c r="J6" s="333"/>
      <c r="K6" s="333"/>
      <c r="L6" s="333"/>
      <c r="M6" s="333"/>
      <c r="N6" s="333"/>
      <c r="O6" s="333"/>
      <c r="P6" s="333"/>
      <c r="Q6" s="333"/>
      <c r="R6" s="333"/>
      <c r="S6" s="190"/>
      <c r="T6" s="190"/>
      <c r="U6" s="190"/>
    </row>
    <row r="7" spans="2:29" s="2" customFormat="1" ht="21" customHeight="1" x14ac:dyDescent="0.2">
      <c r="C7" s="191"/>
      <c r="D7" s="3"/>
      <c r="E7" s="3"/>
      <c r="F7" s="370" t="s">
        <v>2205</v>
      </c>
      <c r="G7" s="370"/>
      <c r="H7" s="370"/>
      <c r="I7" s="370"/>
      <c r="J7" s="370"/>
      <c r="K7" s="370"/>
      <c r="L7" s="370"/>
      <c r="M7" s="370"/>
      <c r="N7" s="370"/>
      <c r="O7" s="370"/>
      <c r="P7" s="370"/>
      <c r="Q7" s="370"/>
      <c r="R7" s="370"/>
      <c r="S7" s="3"/>
      <c r="T7" s="3"/>
      <c r="U7" s="3"/>
      <c r="V7" s="3"/>
    </row>
    <row r="8" spans="2:29" s="2" customFormat="1" ht="11.25" customHeight="1" x14ac:dyDescent="0.2">
      <c r="B8" s="95"/>
      <c r="C8" s="192"/>
      <c r="D8" s="96"/>
      <c r="Z8" s="3"/>
      <c r="AA8" s="3"/>
      <c r="AB8" s="3"/>
      <c r="AC8" s="3"/>
    </row>
    <row r="9" spans="2:29" ht="4.5" customHeight="1" x14ac:dyDescent="0.2">
      <c r="B9" s="193"/>
      <c r="C9" s="194"/>
      <c r="G9" s="195"/>
      <c r="H9" s="196"/>
      <c r="I9" s="196"/>
      <c r="J9" s="196"/>
      <c r="K9" s="196"/>
      <c r="L9" s="196"/>
      <c r="M9" s="196"/>
      <c r="N9" s="196"/>
      <c r="O9" s="196"/>
      <c r="P9" s="196"/>
      <c r="Q9" s="196"/>
      <c r="R9" s="196"/>
      <c r="S9" s="196"/>
      <c r="T9" s="196"/>
      <c r="U9" s="196"/>
      <c r="V9" s="196"/>
    </row>
    <row r="10" spans="2:29" ht="21" customHeight="1" x14ac:dyDescent="0.2">
      <c r="C10" s="194"/>
      <c r="E10" s="247" t="str">
        <f>kikan!C2</f>
        <v>第２四半期調査票</v>
      </c>
      <c r="F10" s="197" t="s">
        <v>2206</v>
      </c>
      <c r="H10" s="198"/>
      <c r="I10" s="248" t="str">
        <f>kikan!C5</f>
        <v>2026年7月1日～2026年9月30日</v>
      </c>
      <c r="J10" s="239"/>
      <c r="M10" s="198"/>
      <c r="N10" s="198"/>
      <c r="O10" s="198"/>
      <c r="P10" s="198"/>
      <c r="Q10" s="198"/>
      <c r="R10" s="198"/>
      <c r="S10" s="198"/>
      <c r="T10" s="198"/>
      <c r="U10" s="199"/>
      <c r="V10" s="196"/>
    </row>
    <row r="11" spans="2:29" ht="20.25" customHeight="1" x14ac:dyDescent="0.2">
      <c r="C11" s="99"/>
      <c r="E11" s="200"/>
      <c r="F11" s="197" t="s">
        <v>2207</v>
      </c>
      <c r="I11" s="387" t="str">
        <f>kikan!C3</f>
        <v>2026年10月23日</v>
      </c>
      <c r="J11" s="387"/>
      <c r="K11" s="387"/>
      <c r="L11" s="387"/>
      <c r="M11" s="387"/>
      <c r="N11" s="287"/>
      <c r="O11" s="241"/>
      <c r="P11" s="200"/>
      <c r="R11" s="200"/>
      <c r="S11" s="200"/>
    </row>
    <row r="12" spans="2:29" ht="20.25" customHeight="1" x14ac:dyDescent="0.2">
      <c r="C12" s="99"/>
      <c r="E12" s="200"/>
      <c r="F12" s="197" t="s">
        <v>2251</v>
      </c>
      <c r="I12" s="201"/>
      <c r="J12" s="201"/>
      <c r="K12" s="386" t="s">
        <v>2269</v>
      </c>
      <c r="L12" s="386"/>
      <c r="M12" s="386"/>
      <c r="N12" s="386"/>
      <c r="O12" s="386"/>
      <c r="P12" s="386"/>
      <c r="Q12" s="238"/>
      <c r="R12" s="238"/>
      <c r="S12" s="200"/>
    </row>
    <row r="13" spans="2:29" ht="13.5" customHeight="1" x14ac:dyDescent="0.2">
      <c r="C13" s="194"/>
      <c r="E13" s="98"/>
      <c r="F13" s="202"/>
      <c r="V13" s="196"/>
    </row>
    <row r="14" spans="2:29" ht="12.75" customHeight="1" x14ac:dyDescent="0.2">
      <c r="C14" s="99"/>
      <c r="E14" s="98"/>
      <c r="F14" s="5"/>
      <c r="V14" s="196"/>
    </row>
    <row r="15" spans="2:29" ht="36" customHeight="1" x14ac:dyDescent="0.2">
      <c r="C15" s="194"/>
      <c r="E15" s="226" t="s">
        <v>2233</v>
      </c>
      <c r="F15" s="383" t="s">
        <v>2234</v>
      </c>
      <c r="G15" s="384"/>
      <c r="H15" s="384"/>
      <c r="I15" s="384"/>
      <c r="J15" s="384"/>
      <c r="K15" s="384"/>
      <c r="L15" s="384"/>
      <c r="M15" s="384"/>
      <c r="N15" s="384"/>
      <c r="O15" s="384"/>
      <c r="P15" s="384"/>
      <c r="Q15" s="384"/>
      <c r="R15" s="384"/>
      <c r="S15" s="384"/>
      <c r="T15" s="384"/>
      <c r="U15" s="384"/>
      <c r="V15" s="384"/>
      <c r="W15" s="385"/>
    </row>
    <row r="16" spans="2:29" ht="13.5" customHeight="1" x14ac:dyDescent="0.2">
      <c r="E16" s="99"/>
      <c r="F16" s="203" t="s">
        <v>2235</v>
      </c>
      <c r="G16" s="98"/>
      <c r="H16" s="98"/>
      <c r="I16" s="98"/>
      <c r="J16" s="98"/>
      <c r="K16" s="98"/>
      <c r="L16" s="98"/>
      <c r="M16" s="204"/>
      <c r="N16" s="98"/>
      <c r="O16" s="98"/>
      <c r="P16" s="98"/>
      <c r="Q16" s="98"/>
      <c r="R16" s="98"/>
      <c r="S16" s="98"/>
      <c r="T16" s="98"/>
      <c r="U16" s="98"/>
      <c r="V16" s="98"/>
    </row>
    <row r="17" spans="2:29" ht="13.5" customHeight="1" x14ac:dyDescent="0.2">
      <c r="C17" s="99"/>
      <c r="D17" s="205"/>
      <c r="E17" s="99"/>
      <c r="F17" s="203" t="s">
        <v>2236</v>
      </c>
      <c r="G17" s="98"/>
      <c r="H17" s="98"/>
      <c r="I17" s="98"/>
      <c r="J17" s="98"/>
      <c r="K17" s="98"/>
      <c r="L17" s="98"/>
      <c r="M17" s="98"/>
      <c r="N17" s="98"/>
      <c r="O17" s="98"/>
      <c r="P17" s="98"/>
      <c r="Q17" s="98"/>
      <c r="R17" s="98"/>
      <c r="S17" s="98"/>
      <c r="T17" s="98"/>
      <c r="U17" s="98"/>
      <c r="V17" s="98"/>
    </row>
    <row r="18" spans="2:29" ht="13.5" customHeight="1" x14ac:dyDescent="0.2">
      <c r="C18" s="99"/>
      <c r="E18" s="99"/>
      <c r="F18" s="203" t="s">
        <v>2237</v>
      </c>
      <c r="G18" s="98"/>
      <c r="H18" s="98"/>
      <c r="I18" s="98"/>
      <c r="J18" s="98"/>
      <c r="K18" s="98"/>
      <c r="L18" s="98"/>
      <c r="M18" s="98"/>
      <c r="N18" s="98"/>
      <c r="O18" s="98"/>
      <c r="P18" s="98"/>
      <c r="Q18" s="98"/>
      <c r="R18" s="98"/>
      <c r="S18" s="98"/>
      <c r="T18" s="98"/>
      <c r="U18" s="98"/>
      <c r="V18" s="98"/>
    </row>
    <row r="19" spans="2:29" ht="5.25" customHeight="1" x14ac:dyDescent="0.2">
      <c r="B19" s="98"/>
      <c r="C19" s="98"/>
      <c r="D19" s="98"/>
      <c r="E19" s="98"/>
      <c r="F19" s="98"/>
      <c r="G19" s="98"/>
      <c r="H19" s="98"/>
      <c r="I19" s="98"/>
      <c r="J19" s="98"/>
      <c r="K19" s="98"/>
      <c r="L19" s="98"/>
      <c r="M19" s="98"/>
      <c r="N19" s="98"/>
      <c r="O19" s="98"/>
      <c r="P19" s="98"/>
      <c r="Q19" s="98"/>
      <c r="R19" s="98"/>
      <c r="S19" s="98"/>
      <c r="T19" s="98"/>
      <c r="U19" s="98"/>
      <c r="V19" s="98"/>
      <c r="W19" s="98"/>
    </row>
    <row r="20" spans="2:29" ht="13.5" customHeight="1" x14ac:dyDescent="0.2">
      <c r="C20" s="206"/>
      <c r="D20" s="207"/>
      <c r="E20" s="371" t="s">
        <v>2238</v>
      </c>
      <c r="F20" s="372"/>
      <c r="G20" s="372"/>
      <c r="H20" s="372"/>
      <c r="I20" s="372"/>
      <c r="J20" s="372"/>
      <c r="K20" s="372"/>
      <c r="L20" s="372"/>
      <c r="M20" s="372"/>
      <c r="N20" s="372"/>
      <c r="O20" s="372"/>
      <c r="P20" s="372"/>
      <c r="Q20" s="372"/>
      <c r="R20" s="372"/>
      <c r="S20" s="373"/>
      <c r="T20" s="374" t="s">
        <v>2208</v>
      </c>
      <c r="U20" s="375"/>
      <c r="V20" s="376"/>
    </row>
    <row r="21" spans="2:29" ht="75.75" customHeight="1" x14ac:dyDescent="0.2">
      <c r="C21" s="208"/>
      <c r="D21" s="209"/>
      <c r="E21" s="380" t="s">
        <v>2218</v>
      </c>
      <c r="F21" s="381"/>
      <c r="G21" s="381"/>
      <c r="H21" s="381"/>
      <c r="I21" s="381"/>
      <c r="J21" s="381"/>
      <c r="K21" s="381"/>
      <c r="L21" s="381"/>
      <c r="M21" s="381"/>
      <c r="N21" s="381"/>
      <c r="O21" s="381"/>
      <c r="P21" s="381"/>
      <c r="Q21" s="381"/>
      <c r="R21" s="381"/>
      <c r="S21" s="382"/>
      <c r="T21" s="377" t="s">
        <v>2209</v>
      </c>
      <c r="U21" s="378"/>
      <c r="V21" s="379"/>
    </row>
    <row r="22" spans="2:29" ht="59.25" hidden="1" customHeight="1" x14ac:dyDescent="0.2">
      <c r="C22" s="208"/>
      <c r="D22" s="82" t="s">
        <v>47</v>
      </c>
      <c r="E22" s="347" t="s">
        <v>73</v>
      </c>
      <c r="F22" s="348"/>
      <c r="G22" s="348"/>
      <c r="H22" s="348"/>
      <c r="I22" s="348"/>
      <c r="J22" s="348"/>
      <c r="K22" s="348"/>
      <c r="L22" s="348"/>
      <c r="M22" s="348"/>
      <c r="N22" s="348"/>
      <c r="O22" s="348"/>
      <c r="P22" s="347" t="s">
        <v>63</v>
      </c>
      <c r="Q22" s="347"/>
      <c r="R22" s="347"/>
      <c r="S22" s="347"/>
      <c r="T22" s="347"/>
      <c r="U22" s="347"/>
      <c r="V22" s="98"/>
      <c r="AC22" s="108"/>
    </row>
    <row r="23" spans="2:29" ht="7.5" customHeight="1" x14ac:dyDescent="0.2">
      <c r="C23" s="208"/>
      <c r="D23" s="208"/>
      <c r="E23" s="210"/>
      <c r="F23" s="211"/>
      <c r="G23" s="211"/>
      <c r="H23" s="211"/>
      <c r="I23" s="211"/>
      <c r="J23" s="211"/>
      <c r="K23" s="211"/>
      <c r="L23" s="211"/>
      <c r="M23" s="211"/>
      <c r="N23" s="211"/>
      <c r="O23" s="211"/>
      <c r="P23" s="210"/>
      <c r="Q23" s="210"/>
      <c r="R23" s="210"/>
      <c r="S23" s="210"/>
      <c r="T23" s="210"/>
      <c r="U23" s="210"/>
      <c r="V23" s="98"/>
    </row>
    <row r="24" spans="2:29" ht="13.5" customHeight="1" x14ac:dyDescent="0.2"/>
    <row r="25" spans="2:29" x14ac:dyDescent="0.2">
      <c r="C25" s="4" t="s">
        <v>1</v>
      </c>
      <c r="D25" s="4"/>
      <c r="S25" s="224"/>
      <c r="T25" s="224"/>
      <c r="U25" s="224"/>
      <c r="V25" s="224"/>
    </row>
    <row r="26" spans="2:29" ht="4.5" customHeight="1" x14ac:dyDescent="0.2">
      <c r="S26" s="224"/>
      <c r="T26" s="224"/>
      <c r="U26" s="224"/>
      <c r="V26" s="224"/>
    </row>
    <row r="27" spans="2:29" s="6" customFormat="1" ht="10.5" customHeight="1" x14ac:dyDescent="0.2">
      <c r="D27" s="349" t="s">
        <v>2223</v>
      </c>
      <c r="E27" s="350"/>
      <c r="F27" s="350"/>
      <c r="G27" s="350"/>
      <c r="H27" s="350"/>
      <c r="I27" s="350"/>
      <c r="J27" s="350"/>
      <c r="K27" s="350"/>
      <c r="L27" s="350"/>
      <c r="M27" s="350"/>
      <c r="N27" s="350"/>
      <c r="O27" s="350"/>
      <c r="P27" s="350"/>
      <c r="Q27" s="350"/>
      <c r="R27" s="351"/>
      <c r="S27" s="225"/>
      <c r="T27" s="225"/>
      <c r="U27" s="225"/>
      <c r="V27" s="225"/>
      <c r="W27" s="10"/>
    </row>
    <row r="28" spans="2:29" s="6" customFormat="1" ht="21.75" customHeight="1" x14ac:dyDescent="0.2">
      <c r="D28" s="350"/>
      <c r="E28" s="350"/>
      <c r="F28" s="350"/>
      <c r="G28" s="350"/>
      <c r="H28" s="350"/>
      <c r="I28" s="350"/>
      <c r="J28" s="350"/>
      <c r="K28" s="350"/>
      <c r="L28" s="350"/>
      <c r="M28" s="350"/>
      <c r="N28" s="350"/>
      <c r="O28" s="350"/>
      <c r="P28" s="350"/>
      <c r="Q28" s="350"/>
      <c r="R28" s="351"/>
      <c r="S28" s="225" t="s">
        <v>46</v>
      </c>
      <c r="T28" s="225"/>
      <c r="U28" s="225"/>
      <c r="V28" s="225"/>
      <c r="W28" s="10"/>
    </row>
    <row r="29" spans="2:29" s="6" customFormat="1" ht="10.5" customHeight="1" x14ac:dyDescent="0.2">
      <c r="D29" s="296" t="s">
        <v>2219</v>
      </c>
      <c r="E29" s="297"/>
      <c r="F29" s="300"/>
      <c r="G29" s="301"/>
      <c r="H29" s="301"/>
      <c r="I29" s="301"/>
      <c r="J29" s="310" t="s">
        <v>2580</v>
      </c>
      <c r="K29" s="310"/>
      <c r="L29" s="310"/>
      <c r="M29" s="310"/>
      <c r="N29" s="310"/>
      <c r="O29" s="310"/>
      <c r="P29" s="310"/>
      <c r="Q29" s="311"/>
      <c r="R29" s="214"/>
      <c r="S29" s="219" t="s">
        <v>44</v>
      </c>
      <c r="T29" s="218"/>
      <c r="U29" s="218"/>
      <c r="V29" s="220"/>
    </row>
    <row r="30" spans="2:29" s="6" customFormat="1" ht="24" customHeight="1" x14ac:dyDescent="0.2">
      <c r="D30" s="298"/>
      <c r="E30" s="299"/>
      <c r="F30" s="302"/>
      <c r="G30" s="303"/>
      <c r="H30" s="303"/>
      <c r="I30" s="303"/>
      <c r="J30" s="312"/>
      <c r="K30" s="312"/>
      <c r="L30" s="312"/>
      <c r="M30" s="312"/>
      <c r="N30" s="312"/>
      <c r="O30" s="312"/>
      <c r="P30" s="312"/>
      <c r="Q30" s="313"/>
      <c r="R30" s="214"/>
      <c r="S30" s="304"/>
      <c r="T30" s="305"/>
      <c r="U30" s="305"/>
      <c r="V30" s="306"/>
    </row>
    <row r="31" spans="2:29" ht="10.5" customHeight="1" x14ac:dyDescent="0.2">
      <c r="D31" s="296" t="s">
        <v>43</v>
      </c>
      <c r="E31" s="297"/>
      <c r="F31" s="300"/>
      <c r="G31" s="352"/>
      <c r="H31" s="352"/>
      <c r="I31" s="352"/>
      <c r="J31" s="352"/>
      <c r="K31" s="352"/>
      <c r="L31" s="352"/>
      <c r="M31" s="352"/>
      <c r="N31" s="352"/>
      <c r="O31" s="352"/>
      <c r="P31" s="352"/>
      <c r="Q31" s="353"/>
      <c r="R31" s="8"/>
      <c r="S31" s="219" t="s">
        <v>48</v>
      </c>
      <c r="T31" s="218"/>
      <c r="U31" s="218"/>
      <c r="V31" s="220"/>
    </row>
    <row r="32" spans="2:29" ht="24" customHeight="1" x14ac:dyDescent="0.2">
      <c r="D32" s="298"/>
      <c r="E32" s="299"/>
      <c r="F32" s="354"/>
      <c r="G32" s="355"/>
      <c r="H32" s="355"/>
      <c r="I32" s="355"/>
      <c r="J32" s="355"/>
      <c r="K32" s="355"/>
      <c r="L32" s="355"/>
      <c r="M32" s="355"/>
      <c r="N32" s="355"/>
      <c r="O32" s="355"/>
      <c r="P32" s="355"/>
      <c r="Q32" s="356"/>
      <c r="R32" s="8"/>
      <c r="S32" s="307"/>
      <c r="T32" s="308"/>
      <c r="U32" s="308"/>
      <c r="V32" s="309"/>
    </row>
    <row r="33" spans="3:28" ht="10.5" customHeight="1" x14ac:dyDescent="0.2">
      <c r="D33" s="296" t="s">
        <v>49</v>
      </c>
      <c r="E33" s="297"/>
      <c r="F33" s="300"/>
      <c r="G33" s="352"/>
      <c r="H33" s="352"/>
      <c r="I33" s="352"/>
      <c r="J33" s="352"/>
      <c r="K33" s="352"/>
      <c r="L33" s="352"/>
      <c r="M33" s="352"/>
      <c r="N33" s="352"/>
      <c r="O33" s="352"/>
      <c r="P33" s="352"/>
      <c r="Q33" s="353"/>
      <c r="R33" s="8"/>
      <c r="S33" s="221" t="s">
        <v>45</v>
      </c>
      <c r="T33" s="222"/>
      <c r="U33" s="222"/>
      <c r="V33" s="223"/>
    </row>
    <row r="34" spans="3:28" ht="24" customHeight="1" x14ac:dyDescent="0.2">
      <c r="D34" s="298"/>
      <c r="E34" s="299"/>
      <c r="F34" s="354"/>
      <c r="G34" s="355"/>
      <c r="H34" s="355"/>
      <c r="I34" s="355"/>
      <c r="J34" s="355"/>
      <c r="K34" s="355"/>
      <c r="L34" s="355"/>
      <c r="M34" s="355"/>
      <c r="N34" s="355"/>
      <c r="O34" s="355"/>
      <c r="P34" s="355"/>
      <c r="Q34" s="356"/>
      <c r="R34" s="8"/>
      <c r="S34" s="304"/>
      <c r="T34" s="305"/>
      <c r="U34" s="305"/>
      <c r="V34" s="306"/>
    </row>
    <row r="35" spans="3:28" ht="10.5" customHeight="1" x14ac:dyDescent="0.2">
      <c r="D35" s="296" t="s">
        <v>50</v>
      </c>
      <c r="E35" s="297"/>
      <c r="F35" s="300"/>
      <c r="G35" s="352"/>
      <c r="H35" s="352"/>
      <c r="I35" s="352"/>
      <c r="J35" s="352"/>
      <c r="K35" s="352"/>
      <c r="L35" s="352"/>
      <c r="M35" s="352"/>
      <c r="N35" s="352"/>
      <c r="O35" s="352"/>
      <c r="P35" s="352"/>
      <c r="Q35" s="353"/>
      <c r="R35" s="8"/>
      <c r="S35" s="219" t="s">
        <v>42</v>
      </c>
      <c r="T35" s="218"/>
      <c r="U35" s="218"/>
      <c r="V35" s="220"/>
      <c r="W35" s="79"/>
    </row>
    <row r="36" spans="3:28" ht="24" customHeight="1" x14ac:dyDescent="0.2">
      <c r="D36" s="298"/>
      <c r="E36" s="299"/>
      <c r="F36" s="354"/>
      <c r="G36" s="355"/>
      <c r="H36" s="355"/>
      <c r="I36" s="355"/>
      <c r="J36" s="355"/>
      <c r="K36" s="355"/>
      <c r="L36" s="355"/>
      <c r="M36" s="355"/>
      <c r="N36" s="355"/>
      <c r="O36" s="355"/>
      <c r="P36" s="355"/>
      <c r="Q36" s="356"/>
      <c r="R36" s="8"/>
      <c r="S36" s="307"/>
      <c r="T36" s="308"/>
      <c r="U36" s="308"/>
      <c r="V36" s="309"/>
      <c r="W36" s="79"/>
    </row>
    <row r="37" spans="3:28" ht="34.5" customHeight="1" x14ac:dyDescent="0.2">
      <c r="C37" s="81" t="s">
        <v>2</v>
      </c>
      <c r="D37" s="81"/>
      <c r="E37" s="80"/>
      <c r="H37" s="81" t="s">
        <v>2213</v>
      </c>
      <c r="I37" s="81"/>
      <c r="J37" s="81"/>
      <c r="K37" s="81"/>
      <c r="L37" s="249" t="str">
        <f>kikan!C5</f>
        <v>2026年7月1日～2026年9月30日</v>
      </c>
    </row>
    <row r="38" spans="3:28" ht="3.75" customHeight="1" x14ac:dyDescent="0.2"/>
    <row r="39" spans="3:28" ht="11.25" customHeight="1" x14ac:dyDescent="0.2">
      <c r="D39" s="212" t="s">
        <v>2210</v>
      </c>
      <c r="E39" s="5" t="s">
        <v>2220</v>
      </c>
      <c r="F39" s="9"/>
      <c r="G39" s="9"/>
      <c r="H39" s="9"/>
      <c r="I39" s="9"/>
      <c r="J39" s="9"/>
      <c r="K39" s="9"/>
      <c r="L39" s="9"/>
      <c r="M39" s="9"/>
      <c r="N39" s="9"/>
      <c r="O39" s="9"/>
      <c r="P39" s="9"/>
      <c r="Q39" s="9"/>
      <c r="R39" s="9"/>
      <c r="S39" s="9"/>
      <c r="T39" s="9"/>
      <c r="U39" s="9"/>
    </row>
    <row r="40" spans="3:28" ht="11.25" customHeight="1" x14ac:dyDescent="0.2">
      <c r="D40" s="212" t="s">
        <v>2211</v>
      </c>
      <c r="E40" s="213" t="s">
        <v>2221</v>
      </c>
      <c r="F40" s="9"/>
      <c r="G40" s="9"/>
      <c r="H40" s="9"/>
      <c r="I40" s="9"/>
      <c r="J40" s="9"/>
      <c r="K40" s="9"/>
      <c r="L40" s="9"/>
      <c r="M40" s="9"/>
      <c r="N40" s="9"/>
      <c r="O40" s="9"/>
      <c r="P40" s="9"/>
      <c r="Q40" s="9"/>
      <c r="R40" s="9"/>
      <c r="S40" s="9"/>
      <c r="T40" s="9"/>
      <c r="U40" s="9"/>
    </row>
    <row r="41" spans="3:28" ht="11.25" customHeight="1" x14ac:dyDescent="0.2">
      <c r="D41" s="212" t="s">
        <v>2212</v>
      </c>
      <c r="E41" s="5" t="s">
        <v>2222</v>
      </c>
      <c r="F41" s="9"/>
      <c r="G41" s="9"/>
      <c r="H41" s="9"/>
      <c r="I41" s="9"/>
      <c r="J41" s="9"/>
      <c r="K41" s="9"/>
      <c r="L41" s="9"/>
      <c r="M41" s="9"/>
      <c r="N41" s="9"/>
      <c r="O41" s="9"/>
      <c r="P41" s="9"/>
      <c r="Q41" s="9"/>
      <c r="R41" s="9"/>
      <c r="S41" s="9"/>
      <c r="T41" s="9"/>
      <c r="U41" s="9"/>
    </row>
    <row r="42" spans="3:28" ht="3" customHeight="1" x14ac:dyDescent="0.2">
      <c r="E42" s="11"/>
      <c r="F42" s="11"/>
      <c r="G42" s="11"/>
      <c r="H42" s="11"/>
      <c r="I42" s="11"/>
      <c r="J42" s="11"/>
      <c r="K42" s="11"/>
      <c r="L42" s="11"/>
      <c r="M42" s="11"/>
      <c r="N42" s="11"/>
      <c r="O42" s="11"/>
      <c r="P42" s="11"/>
      <c r="Q42" s="11"/>
      <c r="R42" s="11"/>
      <c r="S42" s="11"/>
      <c r="T42" s="11"/>
      <c r="U42" s="11"/>
      <c r="V42" s="11"/>
      <c r="W42" s="11"/>
      <c r="X42" s="158"/>
      <c r="Y42" s="158"/>
      <c r="Z42" s="158"/>
      <c r="AA42" s="158"/>
      <c r="AB42" s="11"/>
    </row>
    <row r="43" spans="3:28" ht="28.5" customHeight="1" x14ac:dyDescent="0.2">
      <c r="D43" s="343" t="s">
        <v>39</v>
      </c>
      <c r="E43" s="344"/>
      <c r="F43" s="357" t="s">
        <v>2259</v>
      </c>
      <c r="G43" s="358"/>
      <c r="H43" s="358"/>
      <c r="I43" s="358"/>
      <c r="J43" s="359"/>
      <c r="K43" s="363" t="s">
        <v>2260</v>
      </c>
      <c r="L43" s="364"/>
      <c r="M43" s="364"/>
      <c r="N43" s="364"/>
      <c r="O43" s="364"/>
      <c r="P43" s="364"/>
      <c r="Q43" s="364"/>
      <c r="R43" s="364"/>
      <c r="S43" s="364"/>
      <c r="T43" s="365"/>
      <c r="U43" s="6"/>
      <c r="V43" s="6"/>
      <c r="X43" s="162" t="b">
        <v>0</v>
      </c>
      <c r="Y43" s="163"/>
      <c r="Z43" s="159"/>
      <c r="AA43" s="159"/>
    </row>
    <row r="44" spans="3:28" ht="13.5" customHeight="1" x14ac:dyDescent="0.2">
      <c r="D44" s="345"/>
      <c r="E44" s="346"/>
      <c r="F44" s="360"/>
      <c r="G44" s="361"/>
      <c r="H44" s="361"/>
      <c r="I44" s="361"/>
      <c r="J44" s="362"/>
      <c r="K44" s="366"/>
      <c r="L44" s="367"/>
      <c r="M44" s="367"/>
      <c r="N44" s="367"/>
      <c r="O44" s="367"/>
      <c r="P44" s="367"/>
      <c r="Q44" s="367"/>
      <c r="R44" s="367"/>
      <c r="S44" s="367"/>
      <c r="T44" s="368"/>
      <c r="U44" s="6"/>
      <c r="V44" s="6"/>
      <c r="X44" s="162"/>
      <c r="Y44" s="163"/>
      <c r="Z44" s="159"/>
      <c r="AA44" s="159"/>
    </row>
    <row r="45" spans="3:28" ht="28.5" customHeight="1" x14ac:dyDescent="0.2">
      <c r="D45" s="337" t="s">
        <v>40</v>
      </c>
      <c r="E45" s="338"/>
      <c r="F45" s="316">
        <v>0</v>
      </c>
      <c r="G45" s="317"/>
      <c r="H45" s="317"/>
      <c r="I45" s="317"/>
      <c r="J45" s="242" t="s">
        <v>2261</v>
      </c>
      <c r="K45" s="316">
        <v>0</v>
      </c>
      <c r="L45" s="317"/>
      <c r="M45" s="317"/>
      <c r="N45" s="317"/>
      <c r="O45" s="317"/>
      <c r="P45" s="317"/>
      <c r="Q45" s="317"/>
      <c r="R45" s="317"/>
      <c r="S45" s="314" t="s">
        <v>2077</v>
      </c>
      <c r="T45" s="315"/>
      <c r="U45" s="6"/>
      <c r="V45" s="6"/>
      <c r="X45" s="164">
        <f>F45</f>
        <v>0</v>
      </c>
      <c r="Y45" s="163">
        <f>K45*1000</f>
        <v>0</v>
      </c>
      <c r="Z45" s="159"/>
      <c r="AA45" s="159"/>
    </row>
    <row r="46" spans="3:28" ht="28.5" customHeight="1" x14ac:dyDescent="0.2">
      <c r="D46" s="339" t="s">
        <v>74</v>
      </c>
      <c r="E46" s="340"/>
      <c r="F46" s="316">
        <v>0</v>
      </c>
      <c r="G46" s="317"/>
      <c r="H46" s="317"/>
      <c r="I46" s="317"/>
      <c r="J46" s="242" t="s">
        <v>2261</v>
      </c>
      <c r="K46" s="316">
        <v>0</v>
      </c>
      <c r="L46" s="317"/>
      <c r="M46" s="317"/>
      <c r="N46" s="317"/>
      <c r="O46" s="317"/>
      <c r="P46" s="317"/>
      <c r="Q46" s="317"/>
      <c r="R46" s="317"/>
      <c r="S46" s="314" t="s">
        <v>2077</v>
      </c>
      <c r="T46" s="315"/>
      <c r="U46" s="6"/>
      <c r="V46" s="6"/>
      <c r="X46" s="164">
        <f>F46</f>
        <v>0</v>
      </c>
      <c r="Y46" s="163">
        <f>K46*1000</f>
        <v>0</v>
      </c>
      <c r="Z46" s="159"/>
      <c r="AA46" s="159"/>
    </row>
    <row r="47" spans="3:28" ht="28.5" customHeight="1" x14ac:dyDescent="0.2">
      <c r="D47" s="337" t="s">
        <v>2156</v>
      </c>
      <c r="E47" s="338"/>
      <c r="F47" s="316">
        <v>0</v>
      </c>
      <c r="G47" s="317"/>
      <c r="H47" s="317"/>
      <c r="I47" s="317"/>
      <c r="J47" s="242" t="s">
        <v>2261</v>
      </c>
      <c r="K47" s="316">
        <v>0</v>
      </c>
      <c r="L47" s="317"/>
      <c r="M47" s="317"/>
      <c r="N47" s="317"/>
      <c r="O47" s="317"/>
      <c r="P47" s="317"/>
      <c r="Q47" s="317"/>
      <c r="R47" s="317"/>
      <c r="S47" s="314" t="s">
        <v>2077</v>
      </c>
      <c r="T47" s="315"/>
      <c r="X47" s="164">
        <f>F47</f>
        <v>0</v>
      </c>
      <c r="Y47" s="163">
        <f>K47*1000</f>
        <v>0</v>
      </c>
      <c r="Z47" s="159"/>
      <c r="AA47" s="159"/>
    </row>
    <row r="48" spans="3:28" ht="28.5" customHeight="1" thickBot="1" x14ac:dyDescent="0.25">
      <c r="D48" s="341" t="s">
        <v>41</v>
      </c>
      <c r="E48" s="342"/>
      <c r="F48" s="318">
        <v>0</v>
      </c>
      <c r="G48" s="319"/>
      <c r="H48" s="319"/>
      <c r="I48" s="319"/>
      <c r="J48" s="243" t="s">
        <v>2261</v>
      </c>
      <c r="K48" s="318">
        <v>0</v>
      </c>
      <c r="L48" s="319"/>
      <c r="M48" s="319"/>
      <c r="N48" s="319"/>
      <c r="O48" s="319"/>
      <c r="P48" s="319"/>
      <c r="Q48" s="319"/>
      <c r="R48" s="319"/>
      <c r="S48" s="320" t="s">
        <v>2077</v>
      </c>
      <c r="T48" s="321"/>
      <c r="X48" s="164">
        <f>F48</f>
        <v>0</v>
      </c>
      <c r="Y48" s="163">
        <f>K48*1000</f>
        <v>0</v>
      </c>
      <c r="Z48" s="159"/>
      <c r="AA48" s="159"/>
    </row>
    <row r="49" spans="2:38" ht="28.5" customHeight="1" thickTop="1" x14ac:dyDescent="0.2">
      <c r="D49" s="330" t="s">
        <v>2248</v>
      </c>
      <c r="E49" s="331"/>
      <c r="F49" s="326">
        <f>SUM(F45:I48)</f>
        <v>0</v>
      </c>
      <c r="G49" s="327"/>
      <c r="H49" s="327"/>
      <c r="I49" s="327"/>
      <c r="J49" s="244" t="s">
        <v>2261</v>
      </c>
      <c r="K49" s="322">
        <f>SUM(K45:R48)</f>
        <v>0</v>
      </c>
      <c r="L49" s="323"/>
      <c r="M49" s="323"/>
      <c r="N49" s="323"/>
      <c r="O49" s="323"/>
      <c r="P49" s="323"/>
      <c r="Q49" s="323"/>
      <c r="R49" s="323"/>
      <c r="S49" s="324" t="s">
        <v>2077</v>
      </c>
      <c r="T49" s="325"/>
      <c r="X49" s="164">
        <f>F49</f>
        <v>0</v>
      </c>
      <c r="Y49" s="163">
        <f>K49*1000</f>
        <v>0</v>
      </c>
      <c r="Z49" s="295" t="s">
        <v>2265</v>
      </c>
      <c r="AA49" s="295"/>
      <c r="AB49" s="295"/>
      <c r="AC49" s="295"/>
      <c r="AD49" s="295"/>
      <c r="AE49" s="295"/>
      <c r="AF49" s="295"/>
      <c r="AG49" s="295"/>
      <c r="AH49" s="295"/>
      <c r="AI49" s="295"/>
      <c r="AJ49" s="295"/>
      <c r="AK49" s="295"/>
      <c r="AL49" s="295"/>
    </row>
    <row r="50" spans="2:38" ht="4.5" customHeight="1" x14ac:dyDescent="0.2">
      <c r="B50" s="7"/>
      <c r="C50" s="7"/>
      <c r="D50" s="10"/>
      <c r="E50" s="10"/>
      <c r="F50" s="106"/>
      <c r="G50" s="106"/>
      <c r="H50" s="106"/>
      <c r="I50" s="106"/>
      <c r="J50" s="240"/>
      <c r="K50" s="106"/>
      <c r="L50" s="106"/>
      <c r="M50" s="106"/>
      <c r="N50" s="107"/>
      <c r="O50" s="107"/>
      <c r="P50" s="107"/>
      <c r="Q50" s="107"/>
      <c r="R50" s="107"/>
      <c r="S50" s="107"/>
      <c r="T50" s="78"/>
      <c r="U50" s="7"/>
      <c r="X50" s="163"/>
      <c r="Y50" s="163"/>
      <c r="Z50" s="295"/>
      <c r="AA50" s="295"/>
      <c r="AB50" s="295"/>
      <c r="AC50" s="295"/>
      <c r="AD50" s="295"/>
      <c r="AE50" s="295"/>
      <c r="AF50" s="295"/>
      <c r="AG50" s="295"/>
      <c r="AH50" s="295"/>
      <c r="AI50" s="295"/>
      <c r="AJ50" s="295"/>
      <c r="AK50" s="295"/>
      <c r="AL50" s="295"/>
    </row>
    <row r="51" spans="2:38" ht="28.5" customHeight="1" x14ac:dyDescent="0.2">
      <c r="D51" s="335" t="s">
        <v>2249</v>
      </c>
      <c r="E51" s="336"/>
      <c r="F51" s="316">
        <v>0</v>
      </c>
      <c r="G51" s="317"/>
      <c r="H51" s="317"/>
      <c r="I51" s="317"/>
      <c r="J51" s="293" t="s">
        <v>2261</v>
      </c>
      <c r="K51" s="316">
        <v>0</v>
      </c>
      <c r="L51" s="317"/>
      <c r="M51" s="317"/>
      <c r="N51" s="317"/>
      <c r="O51" s="317"/>
      <c r="P51" s="317"/>
      <c r="Q51" s="317"/>
      <c r="R51" s="317"/>
      <c r="S51" s="328" t="s">
        <v>2077</v>
      </c>
      <c r="T51" s="329"/>
      <c r="X51" s="164">
        <f>F51</f>
        <v>0</v>
      </c>
      <c r="Y51" s="163">
        <f>K51*1000</f>
        <v>0</v>
      </c>
      <c r="Z51" s="295"/>
      <c r="AA51" s="295"/>
      <c r="AB51" s="295"/>
      <c r="AC51" s="295"/>
      <c r="AD51" s="295"/>
      <c r="AE51" s="295"/>
      <c r="AF51" s="295"/>
      <c r="AG51" s="295"/>
      <c r="AH51" s="295"/>
      <c r="AI51" s="295"/>
      <c r="AJ51" s="295"/>
      <c r="AK51" s="295"/>
      <c r="AL51" s="295"/>
    </row>
    <row r="52" spans="2:38" x14ac:dyDescent="0.2">
      <c r="D52" s="294" t="s">
        <v>2584</v>
      </c>
      <c r="E52" s="1"/>
      <c r="F52" s="288"/>
      <c r="G52" s="288"/>
      <c r="H52" s="288"/>
      <c r="I52" s="288"/>
      <c r="J52" s="288"/>
      <c r="K52" s="288"/>
      <c r="L52" s="288"/>
      <c r="M52" s="288"/>
      <c r="N52" s="288"/>
      <c r="O52" s="288"/>
      <c r="P52" s="288"/>
      <c r="Q52" s="288"/>
      <c r="R52" s="288"/>
      <c r="S52" s="288"/>
      <c r="T52" s="288"/>
      <c r="U52" s="288"/>
      <c r="X52" s="159"/>
      <c r="Y52" s="159"/>
      <c r="Z52" s="159"/>
      <c r="AA52" s="159"/>
    </row>
    <row r="53" spans="2:38" x14ac:dyDescent="0.2">
      <c r="X53" s="159"/>
      <c r="Y53" s="159"/>
      <c r="Z53" s="159"/>
      <c r="AA53" s="159"/>
    </row>
  </sheetData>
  <sheetProtection algorithmName="SHA-512" hashValue="M0HvOsVJFAYgsruGPHSFvhZlGMY6DrsHGpyWzhdLm6gGHV7Qgh+2Shef61xZGB4VXiaSfoO9Q7rl5YhxMqvL+A==" saltValue="27gTKnUblQ++3F7evuAyOA==" spinCount="100000" sheet="1" objects="1" scenarios="1"/>
  <mergeCells count="55">
    <mergeCell ref="F6:R6"/>
    <mergeCell ref="F7:R7"/>
    <mergeCell ref="E20:S20"/>
    <mergeCell ref="T20:V20"/>
    <mergeCell ref="T21:V21"/>
    <mergeCell ref="E21:S21"/>
    <mergeCell ref="F15:W15"/>
    <mergeCell ref="K12:P12"/>
    <mergeCell ref="I11:M11"/>
    <mergeCell ref="F48:I48"/>
    <mergeCell ref="S45:T45"/>
    <mergeCell ref="K45:R45"/>
    <mergeCell ref="F35:Q36"/>
    <mergeCell ref="D31:E32"/>
    <mergeCell ref="D33:E34"/>
    <mergeCell ref="D35:E36"/>
    <mergeCell ref="F31:Q32"/>
    <mergeCell ref="F33:Q34"/>
    <mergeCell ref="F43:J44"/>
    <mergeCell ref="K43:T44"/>
    <mergeCell ref="F45:I45"/>
    <mergeCell ref="F46:I46"/>
    <mergeCell ref="F47:I47"/>
    <mergeCell ref="F4:R4"/>
    <mergeCell ref="F5:R5"/>
    <mergeCell ref="S30:V30"/>
    <mergeCell ref="S32:V32"/>
    <mergeCell ref="D51:E51"/>
    <mergeCell ref="D45:E45"/>
    <mergeCell ref="D46:E46"/>
    <mergeCell ref="D47:E47"/>
    <mergeCell ref="D48:E48"/>
    <mergeCell ref="D43:E44"/>
    <mergeCell ref="P22:U22"/>
    <mergeCell ref="E22:O22"/>
    <mergeCell ref="D27:R28"/>
    <mergeCell ref="K46:R46"/>
    <mergeCell ref="S46:T46"/>
    <mergeCell ref="K47:R47"/>
    <mergeCell ref="Z49:AL51"/>
    <mergeCell ref="D29:E30"/>
    <mergeCell ref="F29:I30"/>
    <mergeCell ref="S34:V34"/>
    <mergeCell ref="S36:V36"/>
    <mergeCell ref="J29:Q30"/>
    <mergeCell ref="S47:T47"/>
    <mergeCell ref="K51:R51"/>
    <mergeCell ref="F51:I51"/>
    <mergeCell ref="K48:R48"/>
    <mergeCell ref="S48:T48"/>
    <mergeCell ref="K49:R49"/>
    <mergeCell ref="S49:T49"/>
    <mergeCell ref="F49:I49"/>
    <mergeCell ref="S51:T51"/>
    <mergeCell ref="D49:E49"/>
  </mergeCells>
  <phoneticPr fontId="1"/>
  <dataValidations count="9">
    <dataValidation imeMode="hiragana" allowBlank="1" showInputMessage="1" showErrorMessage="1" sqref="F33:Q36 S32:V32 S30:V30" xr:uid="{00000000-0002-0000-0100-000000000000}"/>
    <dataValidation type="textLength" imeMode="disabled" allowBlank="1" showInputMessage="1" showErrorMessage="1" sqref="S36:V36 S34:V34" xr:uid="{00000000-0002-0000-0100-000001000000}">
      <formula1>0</formula1>
      <formula2>20</formula2>
    </dataValidation>
    <dataValidation type="whole" allowBlank="1" showInputMessage="1" showErrorMessage="1" sqref="K49" xr:uid="{00000000-0002-0000-0100-000002000000}">
      <formula1>0</formula1>
      <formula2>999999999</formula2>
    </dataValidation>
    <dataValidation type="whole" imeMode="disabled" allowBlank="1" showInputMessage="1" showErrorMessage="1" sqref="K45:R48" xr:uid="{00000000-0002-0000-0100-000003000000}">
      <formula1>0</formula1>
      <formula2>9999999999</formula2>
    </dataValidation>
    <dataValidation imeMode="halfAlpha" allowBlank="1" showInputMessage="1" showErrorMessage="1" sqref="S3:V3 T2:V2 F29" xr:uid="{00000000-0002-0000-0100-000004000000}"/>
    <dataValidation type="whole" imeMode="disabled" allowBlank="1" showInputMessage="1" showErrorMessage="1" sqref="J50 F50:I50" xr:uid="{00000000-0002-0000-0100-000006000000}">
      <formula1>0</formula1>
      <formula2>99999</formula2>
    </dataValidation>
    <dataValidation type="whole" imeMode="disabled" allowBlank="1" showInputMessage="1" showErrorMessage="1" sqref="F45:I46 F48:I48 F47:I47" xr:uid="{181780D1-7D5F-4175-A181-4A8A10196A8D}">
      <formula1>0</formula1>
      <formula2>999999</formula2>
    </dataValidation>
    <dataValidation type="whole" imeMode="disabled" allowBlank="1" showInputMessage="1" showErrorMessage="1" sqref="F51:I51 F49:I49" xr:uid="{FC24BE22-48F9-402B-B696-047561EF6170}">
      <formula1>0</formula1>
      <formula2>9999999</formula2>
    </dataValidation>
    <dataValidation type="whole" imeMode="disabled" allowBlank="1" showInputMessage="1" showErrorMessage="1" sqref="K51:R51" xr:uid="{386414A6-341B-472D-B885-3D9F0A5BBD5B}">
      <formula1>0</formula1>
      <formula2>99999999999</formula2>
    </dataValidation>
  </dataValidations>
  <hyperlinks>
    <hyperlink ref="K12" r:id="rId1" xr:uid="{00000000-0004-0000-0100-000000000000}"/>
  </hyperlinks>
  <printOptions horizontalCentered="1"/>
  <pageMargins left="0" right="0" top="0.39370078740157483" bottom="0.39370078740157483" header="0.31496062992125984" footer="0.19685039370078741"/>
  <pageSetup paperSize="9" scale="90" fitToWidth="2" orientation="portrait" r:id="rId2"/>
  <headerFooter scaleWithDoc="0"/>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20</xdr:col>
                    <xdr:colOff>298450</xdr:colOff>
                    <xdr:row>44</xdr:row>
                    <xdr:rowOff>323850</xdr:rowOff>
                  </from>
                  <to>
                    <xdr:col>21</xdr:col>
                    <xdr:colOff>57150</xdr:colOff>
                    <xdr:row>45</xdr:row>
                    <xdr:rowOff>127000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B1:AJ120"/>
  <sheetViews>
    <sheetView view="pageBreakPreview" zoomScale="55" zoomScaleNormal="70" zoomScaleSheetLayoutView="55" workbookViewId="0">
      <pane xSplit="17" ySplit="5" topLeftCell="R6" activePane="bottomRight" state="frozen"/>
      <selection pane="topRight" activeCell="R1" sqref="R1"/>
      <selection pane="bottomLeft" activeCell="A6" sqref="A6"/>
      <selection pane="bottomRight" activeCell="R9" sqref="R9:Y9"/>
    </sheetView>
  </sheetViews>
  <sheetFormatPr defaultColWidth="9" defaultRowHeight="13" x14ac:dyDescent="0.2"/>
  <cols>
    <col min="1" max="1" width="5.6328125" style="15" customWidth="1"/>
    <col min="2" max="2" width="5.453125" style="15" customWidth="1"/>
    <col min="3" max="3" width="5.90625" style="15" customWidth="1"/>
    <col min="4" max="16" width="5" style="15" customWidth="1"/>
    <col min="17" max="17" width="11" style="15" customWidth="1"/>
    <col min="18" max="18" width="19.08984375" style="123" customWidth="1"/>
    <col min="19" max="19" width="7.08984375" style="123" customWidth="1"/>
    <col min="20" max="20" width="19.08984375" style="123" customWidth="1"/>
    <col min="21" max="21" width="7.08984375" style="123" customWidth="1"/>
    <col min="22" max="22" width="19.08984375" style="123" customWidth="1"/>
    <col min="23" max="23" width="7.08984375" style="123" customWidth="1"/>
    <col min="24" max="24" width="19.08984375" style="123" customWidth="1"/>
    <col min="25" max="25" width="7.08984375" style="123" customWidth="1"/>
    <col min="26" max="26" width="19.08984375" style="123" customWidth="1"/>
    <col min="27" max="27" width="7.08984375" style="123" customWidth="1"/>
    <col min="28" max="28" width="19.08984375" style="123" customWidth="1"/>
    <col min="29" max="29" width="7.08984375" style="123" customWidth="1"/>
    <col min="30" max="35" width="20.6328125" style="76" customWidth="1"/>
    <col min="36" max="16384" width="9" style="15"/>
  </cols>
  <sheetData>
    <row r="1" spans="2:35" ht="25.5" customHeight="1" x14ac:dyDescent="0.2">
      <c r="B1" s="512" t="s">
        <v>2266</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row>
    <row r="2" spans="2:35" ht="39" customHeight="1" x14ac:dyDescent="0.2">
      <c r="B2" s="513" t="str">
        <f>kikan!I9&amp;"、"&amp;kikan!K9&amp;"、"&amp;kikan!M9&amp;"に受注した2,000万円未満の工事のうち
各月の1番目、2番目（日付順）に受注した2件を選択してご回答ください。"</f>
        <v>7月、8月、9月に受注した2,000万円未満の工事のうち
各月の1番目、2番目（日付順）に受注した2件を選択してご回答ください。</v>
      </c>
      <c r="C2" s="513"/>
      <c r="D2" s="513"/>
      <c r="E2" s="513"/>
      <c r="F2" s="513"/>
      <c r="G2" s="513"/>
      <c r="H2" s="513"/>
      <c r="I2" s="513"/>
      <c r="J2" s="513"/>
      <c r="K2" s="513"/>
      <c r="L2" s="513"/>
      <c r="M2" s="513"/>
      <c r="N2" s="513"/>
      <c r="O2" s="513"/>
      <c r="P2" s="513"/>
      <c r="Q2" s="513"/>
      <c r="R2" s="514" t="s">
        <v>2267</v>
      </c>
      <c r="S2" s="514"/>
      <c r="T2" s="514"/>
      <c r="U2" s="514"/>
      <c r="V2" s="514"/>
      <c r="W2" s="514"/>
      <c r="X2" s="514"/>
      <c r="Y2" s="514"/>
      <c r="Z2" s="514"/>
      <c r="AA2" s="514"/>
      <c r="AB2" s="514"/>
      <c r="AC2" s="514"/>
    </row>
    <row r="3" spans="2:35" ht="7.5" customHeight="1" x14ac:dyDescent="0.2"/>
    <row r="4" spans="2:35" ht="23.25" customHeight="1" x14ac:dyDescent="0.2">
      <c r="B4" s="515" t="s">
        <v>2201</v>
      </c>
      <c r="C4" s="516"/>
      <c r="D4" s="516"/>
      <c r="E4" s="516"/>
      <c r="F4" s="516"/>
      <c r="G4" s="516"/>
      <c r="H4" s="516"/>
      <c r="I4" s="516"/>
      <c r="J4" s="516"/>
      <c r="K4" s="516"/>
      <c r="L4" s="516"/>
      <c r="M4" s="516"/>
      <c r="N4" s="516"/>
      <c r="O4" s="516"/>
      <c r="P4" s="516"/>
      <c r="Q4" s="517"/>
      <c r="R4" s="438" t="str">
        <f>kikan!C6</f>
        <v>2026年7月</v>
      </c>
      <c r="S4" s="439"/>
      <c r="T4" s="439"/>
      <c r="U4" s="440"/>
      <c r="V4" s="438" t="str">
        <f>kikan!C7</f>
        <v>2026年8月</v>
      </c>
      <c r="W4" s="439"/>
      <c r="X4" s="439"/>
      <c r="Y4" s="440"/>
      <c r="Z4" s="438" t="str">
        <f>kikan!C8</f>
        <v>2026年9月</v>
      </c>
      <c r="AA4" s="439"/>
      <c r="AB4" s="439"/>
      <c r="AC4" s="440"/>
      <c r="AD4" s="451"/>
      <c r="AE4" s="452"/>
      <c r="AF4" s="474"/>
      <c r="AG4" s="474"/>
      <c r="AH4" s="474"/>
      <c r="AI4" s="474"/>
    </row>
    <row r="5" spans="2:35" ht="23.25" customHeight="1" x14ac:dyDescent="0.2">
      <c r="B5" s="518"/>
      <c r="C5" s="519"/>
      <c r="D5" s="519"/>
      <c r="E5" s="519"/>
      <c r="F5" s="519"/>
      <c r="G5" s="519"/>
      <c r="H5" s="519"/>
      <c r="I5" s="519"/>
      <c r="J5" s="519"/>
      <c r="K5" s="519"/>
      <c r="L5" s="519"/>
      <c r="M5" s="519"/>
      <c r="N5" s="519"/>
      <c r="O5" s="519"/>
      <c r="P5" s="519"/>
      <c r="Q5" s="520"/>
      <c r="R5" s="438" t="s">
        <v>2155</v>
      </c>
      <c r="S5" s="439"/>
      <c r="T5" s="441" t="s">
        <v>38</v>
      </c>
      <c r="U5" s="440"/>
      <c r="V5" s="438" t="s">
        <v>37</v>
      </c>
      <c r="W5" s="439"/>
      <c r="X5" s="441" t="s">
        <v>38</v>
      </c>
      <c r="Y5" s="440"/>
      <c r="Z5" s="438" t="s">
        <v>37</v>
      </c>
      <c r="AA5" s="439"/>
      <c r="AB5" s="441" t="s">
        <v>38</v>
      </c>
      <c r="AC5" s="440"/>
      <c r="AD5" s="111"/>
      <c r="AE5" s="85"/>
      <c r="AF5" s="85"/>
      <c r="AG5" s="85"/>
      <c r="AH5" s="85"/>
      <c r="AI5" s="85"/>
    </row>
    <row r="6" spans="2:35" ht="70" customHeight="1" x14ac:dyDescent="0.2">
      <c r="B6" s="432" t="s">
        <v>2257</v>
      </c>
      <c r="C6" s="433"/>
      <c r="D6" s="433"/>
      <c r="E6" s="433"/>
      <c r="F6" s="433"/>
      <c r="G6" s="433"/>
      <c r="H6" s="433"/>
      <c r="I6" s="433"/>
      <c r="J6" s="433"/>
      <c r="K6" s="433"/>
      <c r="L6" s="433"/>
      <c r="M6" s="433"/>
      <c r="N6" s="433"/>
      <c r="O6" s="433"/>
      <c r="P6" s="433"/>
      <c r="Q6" s="434"/>
      <c r="R6" s="453"/>
      <c r="S6" s="454"/>
      <c r="T6" s="455"/>
      <c r="U6" s="454"/>
      <c r="V6" s="453"/>
      <c r="W6" s="454"/>
      <c r="X6" s="455"/>
      <c r="Y6" s="454"/>
      <c r="Z6" s="453"/>
      <c r="AA6" s="454"/>
      <c r="AB6" s="455"/>
      <c r="AC6" s="454"/>
      <c r="AD6" s="86"/>
      <c r="AE6" s="87"/>
      <c r="AF6" s="87"/>
      <c r="AG6" s="87"/>
      <c r="AH6" s="87"/>
      <c r="AI6" s="87"/>
    </row>
    <row r="7" spans="2:35" s="76" customFormat="1" ht="35.25" customHeight="1" x14ac:dyDescent="0.2">
      <c r="B7" s="415" t="s">
        <v>57</v>
      </c>
      <c r="C7" s="442"/>
      <c r="D7" s="442"/>
      <c r="E7" s="442"/>
      <c r="F7" s="442"/>
      <c r="G7" s="442"/>
      <c r="H7" s="442"/>
      <c r="I7" s="442"/>
      <c r="J7" s="442"/>
      <c r="K7" s="443"/>
      <c r="L7" s="443"/>
      <c r="M7" s="443"/>
      <c r="N7" s="443"/>
      <c r="O7" s="443"/>
      <c r="P7" s="443"/>
      <c r="Q7" s="83" t="s">
        <v>51</v>
      </c>
      <c r="R7" s="456" t="s">
        <v>126</v>
      </c>
      <c r="S7" s="457"/>
      <c r="T7" s="458" t="s">
        <v>126</v>
      </c>
      <c r="U7" s="458"/>
      <c r="V7" s="456" t="s">
        <v>126</v>
      </c>
      <c r="W7" s="457"/>
      <c r="X7" s="458" t="s">
        <v>126</v>
      </c>
      <c r="Y7" s="458"/>
      <c r="Z7" s="456" t="s">
        <v>126</v>
      </c>
      <c r="AA7" s="457"/>
      <c r="AB7" s="458" t="s">
        <v>126</v>
      </c>
      <c r="AC7" s="458"/>
      <c r="AD7" s="88"/>
      <c r="AE7" s="89"/>
      <c r="AF7" s="89"/>
      <c r="AG7" s="89"/>
      <c r="AH7" s="89"/>
      <c r="AI7" s="89"/>
    </row>
    <row r="8" spans="2:35" s="76" customFormat="1" ht="35.25" customHeight="1" x14ac:dyDescent="0.2">
      <c r="B8" s="444"/>
      <c r="C8" s="445"/>
      <c r="D8" s="445"/>
      <c r="E8" s="445"/>
      <c r="F8" s="445"/>
      <c r="G8" s="445"/>
      <c r="H8" s="445"/>
      <c r="I8" s="445"/>
      <c r="J8" s="445"/>
      <c r="K8" s="445"/>
      <c r="L8" s="445"/>
      <c r="M8" s="445"/>
      <c r="N8" s="445"/>
      <c r="O8" s="445"/>
      <c r="P8" s="445"/>
      <c r="Q8" s="84" t="s">
        <v>52</v>
      </c>
      <c r="R8" s="459" t="s">
        <v>126</v>
      </c>
      <c r="S8" s="448"/>
      <c r="T8" s="448" t="s">
        <v>126</v>
      </c>
      <c r="U8" s="448"/>
      <c r="V8" s="459" t="s">
        <v>126</v>
      </c>
      <c r="W8" s="448"/>
      <c r="X8" s="448" t="s">
        <v>126</v>
      </c>
      <c r="Y8" s="448"/>
      <c r="Z8" s="459" t="s">
        <v>126</v>
      </c>
      <c r="AA8" s="448"/>
      <c r="AB8" s="448" t="s">
        <v>126</v>
      </c>
      <c r="AC8" s="448"/>
      <c r="AD8" s="88"/>
      <c r="AE8" s="89"/>
      <c r="AF8" s="89"/>
      <c r="AG8" s="89"/>
      <c r="AH8" s="89"/>
      <c r="AI8" s="89"/>
    </row>
    <row r="9" spans="2:35" s="105" customFormat="1" ht="21" customHeight="1" x14ac:dyDescent="0.2">
      <c r="B9" s="415" t="s">
        <v>2217</v>
      </c>
      <c r="C9" s="442"/>
      <c r="D9" s="442"/>
      <c r="E9" s="442"/>
      <c r="F9" s="442"/>
      <c r="G9" s="442"/>
      <c r="H9" s="442"/>
      <c r="I9" s="442"/>
      <c r="J9" s="442"/>
      <c r="K9" s="442"/>
      <c r="L9" s="442"/>
      <c r="M9" s="442"/>
      <c r="N9" s="442"/>
      <c r="O9" s="442"/>
      <c r="P9" s="442"/>
      <c r="Q9" s="83" t="s">
        <v>79</v>
      </c>
      <c r="R9" s="125"/>
      <c r="S9" s="175" t="s">
        <v>79</v>
      </c>
      <c r="T9" s="124"/>
      <c r="U9" s="176" t="s">
        <v>79</v>
      </c>
      <c r="V9" s="125"/>
      <c r="W9" s="175" t="s">
        <v>79</v>
      </c>
      <c r="X9" s="124"/>
      <c r="Y9" s="176" t="s">
        <v>79</v>
      </c>
      <c r="Z9" s="125"/>
      <c r="AA9" s="175" t="s">
        <v>79</v>
      </c>
      <c r="AB9" s="124"/>
      <c r="AC9" s="176" t="s">
        <v>79</v>
      </c>
      <c r="AD9" s="121"/>
    </row>
    <row r="10" spans="2:35" s="105" customFormat="1" ht="21" customHeight="1" x14ac:dyDescent="0.2">
      <c r="B10" s="446"/>
      <c r="C10" s="447"/>
      <c r="D10" s="447"/>
      <c r="E10" s="447"/>
      <c r="F10" s="447"/>
      <c r="G10" s="447"/>
      <c r="H10" s="447"/>
      <c r="I10" s="447"/>
      <c r="J10" s="447"/>
      <c r="K10" s="447"/>
      <c r="L10" s="447"/>
      <c r="M10" s="447"/>
      <c r="N10" s="447"/>
      <c r="O10" s="447"/>
      <c r="P10" s="447"/>
      <c r="Q10" s="84" t="s">
        <v>80</v>
      </c>
      <c r="R10" s="125"/>
      <c r="S10" s="176" t="s">
        <v>80</v>
      </c>
      <c r="T10" s="124"/>
      <c r="U10" s="176" t="s">
        <v>80</v>
      </c>
      <c r="V10" s="125"/>
      <c r="W10" s="176" t="s">
        <v>80</v>
      </c>
      <c r="X10" s="124"/>
      <c r="Y10" s="176" t="s">
        <v>80</v>
      </c>
      <c r="Z10" s="125"/>
      <c r="AA10" s="176" t="s">
        <v>80</v>
      </c>
      <c r="AB10" s="124"/>
      <c r="AC10" s="176" t="s">
        <v>80</v>
      </c>
      <c r="AD10" s="121"/>
    </row>
    <row r="11" spans="2:35" ht="44.25" customHeight="1" x14ac:dyDescent="0.2">
      <c r="B11" s="432" t="s">
        <v>32</v>
      </c>
      <c r="C11" s="433"/>
      <c r="D11" s="433"/>
      <c r="E11" s="433"/>
      <c r="F11" s="433"/>
      <c r="G11" s="433"/>
      <c r="H11" s="433"/>
      <c r="I11" s="433"/>
      <c r="J11" s="433"/>
      <c r="K11" s="433"/>
      <c r="L11" s="433"/>
      <c r="M11" s="433"/>
      <c r="N11" s="433"/>
      <c r="O11" s="433"/>
      <c r="P11" s="433"/>
      <c r="Q11" s="434"/>
      <c r="R11" s="125"/>
      <c r="S11" s="176" t="s">
        <v>0</v>
      </c>
      <c r="T11" s="124"/>
      <c r="U11" s="176" t="s">
        <v>0</v>
      </c>
      <c r="V11" s="125"/>
      <c r="W11" s="176" t="s">
        <v>0</v>
      </c>
      <c r="X11" s="124"/>
      <c r="Y11" s="176" t="s">
        <v>0</v>
      </c>
      <c r="Z11" s="125"/>
      <c r="AA11" s="176" t="s">
        <v>0</v>
      </c>
      <c r="AB11" s="124"/>
      <c r="AC11" s="176" t="s">
        <v>0</v>
      </c>
      <c r="AD11" s="90"/>
      <c r="AE11" s="91"/>
      <c r="AF11" s="91"/>
      <c r="AG11" s="91"/>
      <c r="AH11" s="91"/>
      <c r="AI11" s="91"/>
    </row>
    <row r="12" spans="2:35" ht="36" customHeight="1" x14ac:dyDescent="0.2">
      <c r="B12" s="432" t="s">
        <v>33</v>
      </c>
      <c r="C12" s="433"/>
      <c r="D12" s="433"/>
      <c r="E12" s="433"/>
      <c r="F12" s="433"/>
      <c r="G12" s="433"/>
      <c r="H12" s="433"/>
      <c r="I12" s="433"/>
      <c r="J12" s="433"/>
      <c r="K12" s="433"/>
      <c r="L12" s="433"/>
      <c r="M12" s="433"/>
      <c r="N12" s="433"/>
      <c r="O12" s="433"/>
      <c r="P12" s="55"/>
      <c r="Q12" s="56"/>
      <c r="R12" s="169"/>
      <c r="S12" s="176" t="s">
        <v>2153</v>
      </c>
      <c r="T12" s="170"/>
      <c r="U12" s="176" t="s">
        <v>2153</v>
      </c>
      <c r="V12" s="169"/>
      <c r="W12" s="176" t="s">
        <v>2153</v>
      </c>
      <c r="X12" s="170"/>
      <c r="Y12" s="176" t="s">
        <v>2153</v>
      </c>
      <c r="Z12" s="169"/>
      <c r="AA12" s="176" t="s">
        <v>2153</v>
      </c>
      <c r="AB12" s="170"/>
      <c r="AC12" s="176" t="s">
        <v>2153</v>
      </c>
      <c r="AD12" s="90"/>
      <c r="AE12" s="91"/>
      <c r="AF12" s="91"/>
      <c r="AG12" s="91"/>
      <c r="AH12" s="91"/>
      <c r="AI12" s="91"/>
    </row>
    <row r="13" spans="2:35" ht="19" customHeight="1" x14ac:dyDescent="0.2">
      <c r="B13" s="415" t="s">
        <v>34</v>
      </c>
      <c r="C13" s="442"/>
      <c r="D13" s="442"/>
      <c r="E13" s="442"/>
      <c r="F13" s="442"/>
      <c r="G13" s="442"/>
      <c r="H13" s="57"/>
      <c r="I13" s="57"/>
      <c r="J13" s="58"/>
      <c r="K13" s="58"/>
      <c r="L13" s="58"/>
      <c r="M13" s="58"/>
      <c r="N13" s="58"/>
      <c r="O13" s="58"/>
      <c r="P13" s="59"/>
      <c r="Q13" s="60"/>
      <c r="R13" s="470" t="s">
        <v>2159</v>
      </c>
      <c r="S13" s="471"/>
      <c r="T13" s="472" t="s">
        <v>2160</v>
      </c>
      <c r="U13" s="473"/>
      <c r="V13" s="470" t="s">
        <v>2160</v>
      </c>
      <c r="W13" s="471"/>
      <c r="X13" s="472" t="s">
        <v>2160</v>
      </c>
      <c r="Y13" s="473"/>
      <c r="Z13" s="470" t="s">
        <v>2160</v>
      </c>
      <c r="AA13" s="471"/>
      <c r="AB13" s="472" t="s">
        <v>2160</v>
      </c>
      <c r="AC13" s="473"/>
      <c r="AD13" s="461"/>
      <c r="AE13" s="463"/>
      <c r="AF13" s="463"/>
      <c r="AG13" s="463"/>
      <c r="AH13" s="463"/>
      <c r="AI13" s="463"/>
    </row>
    <row r="14" spans="2:35" ht="18" customHeight="1" x14ac:dyDescent="0.2">
      <c r="B14" s="19"/>
      <c r="C14" s="20" t="s">
        <v>23</v>
      </c>
      <c r="D14" s="20"/>
      <c r="G14" s="20" t="s">
        <v>27</v>
      </c>
      <c r="H14" s="20"/>
      <c r="I14" s="20"/>
      <c r="J14" s="20"/>
      <c r="K14" s="21"/>
      <c r="L14" s="20" t="s">
        <v>26</v>
      </c>
      <c r="M14" s="20"/>
      <c r="N14" s="20"/>
      <c r="O14" s="20"/>
      <c r="P14" s="20"/>
      <c r="Q14" s="22"/>
      <c r="R14" s="464" t="s">
        <v>1986</v>
      </c>
      <c r="S14" s="465"/>
      <c r="T14" s="465" t="s">
        <v>1986</v>
      </c>
      <c r="U14" s="468"/>
      <c r="V14" s="464" t="s">
        <v>1986</v>
      </c>
      <c r="W14" s="465"/>
      <c r="X14" s="465" t="s">
        <v>1986</v>
      </c>
      <c r="Y14" s="468"/>
      <c r="Z14" s="464" t="s">
        <v>1986</v>
      </c>
      <c r="AA14" s="465"/>
      <c r="AB14" s="465" t="s">
        <v>1986</v>
      </c>
      <c r="AC14" s="468"/>
      <c r="AD14" s="462"/>
      <c r="AE14" s="460"/>
      <c r="AF14" s="460"/>
      <c r="AG14" s="460"/>
      <c r="AH14" s="460"/>
      <c r="AI14" s="460"/>
    </row>
    <row r="15" spans="2:35" ht="18" customHeight="1" x14ac:dyDescent="0.2">
      <c r="B15" s="23"/>
      <c r="C15" s="24" t="s">
        <v>24</v>
      </c>
      <c r="D15" s="24"/>
      <c r="F15" s="24"/>
      <c r="G15" s="24" t="s">
        <v>25</v>
      </c>
      <c r="H15" s="24"/>
      <c r="I15" s="24"/>
      <c r="J15" s="24"/>
      <c r="K15" s="25"/>
      <c r="L15" s="24"/>
      <c r="M15" s="24"/>
      <c r="N15" s="24"/>
      <c r="O15" s="24"/>
      <c r="P15" s="25"/>
      <c r="Q15" s="26"/>
      <c r="R15" s="466"/>
      <c r="S15" s="467"/>
      <c r="T15" s="467"/>
      <c r="U15" s="469"/>
      <c r="V15" s="466"/>
      <c r="W15" s="467"/>
      <c r="X15" s="467"/>
      <c r="Y15" s="469"/>
      <c r="Z15" s="466"/>
      <c r="AA15" s="467"/>
      <c r="AB15" s="467"/>
      <c r="AC15" s="469"/>
      <c r="AD15" s="462"/>
      <c r="AE15" s="460"/>
      <c r="AF15" s="460"/>
      <c r="AG15" s="460"/>
      <c r="AH15" s="460"/>
      <c r="AI15" s="460"/>
    </row>
    <row r="16" spans="2:35" ht="19" customHeight="1" x14ac:dyDescent="0.2">
      <c r="B16" s="61" t="s">
        <v>2083</v>
      </c>
      <c r="C16" s="62"/>
      <c r="D16" s="62"/>
      <c r="E16" s="62"/>
      <c r="F16" s="62"/>
      <c r="G16" s="62"/>
      <c r="H16" s="62"/>
      <c r="I16" s="62"/>
      <c r="J16" s="62"/>
      <c r="K16" s="62"/>
      <c r="L16" s="62"/>
      <c r="M16" s="62"/>
      <c r="N16" s="62"/>
      <c r="O16" s="62"/>
      <c r="P16" s="62"/>
      <c r="Q16" s="63"/>
      <c r="R16" s="391" t="s">
        <v>2161</v>
      </c>
      <c r="S16" s="392"/>
      <c r="T16" s="392" t="s">
        <v>2161</v>
      </c>
      <c r="U16" s="393"/>
      <c r="V16" s="391" t="s">
        <v>2161</v>
      </c>
      <c r="W16" s="392"/>
      <c r="X16" s="392" t="s">
        <v>2161</v>
      </c>
      <c r="Y16" s="393"/>
      <c r="Z16" s="391" t="s">
        <v>2161</v>
      </c>
      <c r="AA16" s="392"/>
      <c r="AB16" s="392" t="s">
        <v>2161</v>
      </c>
      <c r="AC16" s="393"/>
      <c r="AD16" s="462"/>
      <c r="AE16" s="460"/>
      <c r="AF16" s="460"/>
      <c r="AG16" s="460"/>
      <c r="AH16" s="460"/>
      <c r="AI16" s="460"/>
    </row>
    <row r="17" spans="2:35" ht="18" customHeight="1" x14ac:dyDescent="0.2">
      <c r="B17" s="23"/>
      <c r="C17" s="24" t="s">
        <v>5</v>
      </c>
      <c r="D17" s="24"/>
      <c r="F17" s="24"/>
      <c r="G17" s="24" t="s">
        <v>6</v>
      </c>
      <c r="H17" s="25"/>
      <c r="I17" s="25"/>
      <c r="J17" s="24"/>
      <c r="K17" s="24"/>
      <c r="L17" s="24"/>
      <c r="M17" s="24"/>
      <c r="N17" s="24"/>
      <c r="O17" s="24"/>
      <c r="P17" s="24"/>
      <c r="Q17" s="26"/>
      <c r="R17" s="437" t="s">
        <v>1986</v>
      </c>
      <c r="S17" s="435"/>
      <c r="T17" s="435" t="s">
        <v>1986</v>
      </c>
      <c r="U17" s="436"/>
      <c r="V17" s="437" t="s">
        <v>1986</v>
      </c>
      <c r="W17" s="435"/>
      <c r="X17" s="435" t="s">
        <v>1986</v>
      </c>
      <c r="Y17" s="436"/>
      <c r="Z17" s="437" t="s">
        <v>1986</v>
      </c>
      <c r="AA17" s="435"/>
      <c r="AB17" s="435" t="s">
        <v>1986</v>
      </c>
      <c r="AC17" s="436"/>
      <c r="AD17" s="462"/>
      <c r="AE17" s="460"/>
      <c r="AF17" s="460"/>
      <c r="AG17" s="460"/>
      <c r="AH17" s="460"/>
      <c r="AI17" s="460"/>
    </row>
    <row r="18" spans="2:35" ht="19" customHeight="1" x14ac:dyDescent="0.2">
      <c r="B18" s="61" t="s">
        <v>2224</v>
      </c>
      <c r="C18" s="62"/>
      <c r="D18" s="62"/>
      <c r="E18" s="62"/>
      <c r="F18" s="62"/>
      <c r="G18" s="62"/>
      <c r="H18" s="62"/>
      <c r="I18" s="62"/>
      <c r="J18" s="62"/>
      <c r="K18" s="62"/>
      <c r="L18" s="62"/>
      <c r="M18" s="62"/>
      <c r="N18" s="62"/>
      <c r="O18" s="62"/>
      <c r="P18" s="62"/>
      <c r="Q18" s="63"/>
      <c r="R18" s="391" t="s">
        <v>2162</v>
      </c>
      <c r="S18" s="392"/>
      <c r="T18" s="392" t="s">
        <v>2162</v>
      </c>
      <c r="U18" s="393"/>
      <c r="V18" s="391" t="s">
        <v>2162</v>
      </c>
      <c r="W18" s="392"/>
      <c r="X18" s="392" t="s">
        <v>2162</v>
      </c>
      <c r="Y18" s="393"/>
      <c r="Z18" s="391" t="s">
        <v>2162</v>
      </c>
      <c r="AA18" s="392"/>
      <c r="AB18" s="392" t="s">
        <v>2162</v>
      </c>
      <c r="AC18" s="393"/>
      <c r="AD18" s="462"/>
      <c r="AE18" s="460"/>
      <c r="AF18" s="460"/>
      <c r="AG18" s="460"/>
      <c r="AH18" s="460"/>
      <c r="AI18" s="460"/>
    </row>
    <row r="19" spans="2:35" ht="35.25" customHeight="1" x14ac:dyDescent="0.2">
      <c r="B19" s="30"/>
      <c r="C19" s="20" t="s">
        <v>9</v>
      </c>
      <c r="D19" s="20"/>
      <c r="E19" s="31"/>
      <c r="G19" s="423" t="s">
        <v>31</v>
      </c>
      <c r="H19" s="423"/>
      <c r="I19" s="423"/>
      <c r="J19" s="423"/>
      <c r="K19" s="20" t="s">
        <v>28</v>
      </c>
      <c r="L19" s="31"/>
      <c r="M19" s="20"/>
      <c r="N19" s="20"/>
      <c r="O19" s="20" t="s">
        <v>29</v>
      </c>
      <c r="P19" s="31"/>
      <c r="Q19" s="22"/>
      <c r="R19" s="449" t="s">
        <v>1986</v>
      </c>
      <c r="S19" s="450"/>
      <c r="T19" s="396" t="s">
        <v>1986</v>
      </c>
      <c r="U19" s="397"/>
      <c r="V19" s="449" t="s">
        <v>1986</v>
      </c>
      <c r="W19" s="450"/>
      <c r="X19" s="396" t="s">
        <v>1986</v>
      </c>
      <c r="Y19" s="397"/>
      <c r="Z19" s="449" t="s">
        <v>1986</v>
      </c>
      <c r="AA19" s="450"/>
      <c r="AB19" s="396" t="s">
        <v>1986</v>
      </c>
      <c r="AC19" s="397"/>
      <c r="AD19" s="462"/>
      <c r="AE19" s="460"/>
      <c r="AF19" s="460"/>
      <c r="AG19" s="460"/>
      <c r="AH19" s="460"/>
      <c r="AI19" s="460"/>
    </row>
    <row r="20" spans="2:35" ht="19" customHeight="1" x14ac:dyDescent="0.2">
      <c r="B20" s="61" t="s">
        <v>2225</v>
      </c>
      <c r="C20" s="62"/>
      <c r="D20" s="62"/>
      <c r="E20" s="62"/>
      <c r="F20" s="62"/>
      <c r="G20" s="62"/>
      <c r="H20" s="62"/>
      <c r="I20" s="62"/>
      <c r="J20" s="62"/>
      <c r="K20" s="62"/>
      <c r="L20" s="62"/>
      <c r="M20" s="62"/>
      <c r="N20" s="62"/>
      <c r="O20" s="62"/>
      <c r="P20" s="62"/>
      <c r="Q20" s="63"/>
      <c r="R20" s="391" t="s">
        <v>2163</v>
      </c>
      <c r="S20" s="392"/>
      <c r="T20" s="392" t="s">
        <v>2163</v>
      </c>
      <c r="U20" s="393"/>
      <c r="V20" s="391" t="s">
        <v>2163</v>
      </c>
      <c r="W20" s="392"/>
      <c r="X20" s="392" t="s">
        <v>2163</v>
      </c>
      <c r="Y20" s="393"/>
      <c r="Z20" s="391" t="s">
        <v>2163</v>
      </c>
      <c r="AA20" s="392"/>
      <c r="AB20" s="392" t="s">
        <v>2163</v>
      </c>
      <c r="AC20" s="393"/>
      <c r="AD20" s="462"/>
      <c r="AE20" s="460"/>
      <c r="AF20" s="460"/>
      <c r="AG20" s="460"/>
      <c r="AH20" s="460"/>
      <c r="AI20" s="460"/>
    </row>
    <row r="21" spans="2:35" ht="18" customHeight="1" x14ac:dyDescent="0.2">
      <c r="B21" s="19"/>
      <c r="C21" s="20" t="s">
        <v>60</v>
      </c>
      <c r="D21" s="20"/>
      <c r="E21" s="94"/>
      <c r="F21" s="20"/>
      <c r="G21" s="20" t="s">
        <v>4</v>
      </c>
      <c r="H21" s="77"/>
      <c r="I21" s="77"/>
      <c r="J21" s="94"/>
      <c r="K21" s="24" t="s">
        <v>2196</v>
      </c>
      <c r="L21" s="24"/>
      <c r="M21" s="24"/>
      <c r="N21" s="24"/>
      <c r="O21" s="24"/>
      <c r="P21" s="24"/>
      <c r="Q21" s="22"/>
      <c r="R21" s="449" t="s">
        <v>1986</v>
      </c>
      <c r="S21" s="450"/>
      <c r="T21" s="396" t="s">
        <v>1986</v>
      </c>
      <c r="U21" s="397"/>
      <c r="V21" s="449" t="s">
        <v>1986</v>
      </c>
      <c r="W21" s="450"/>
      <c r="X21" s="396" t="s">
        <v>1986</v>
      </c>
      <c r="Y21" s="397"/>
      <c r="Z21" s="449" t="s">
        <v>1986</v>
      </c>
      <c r="AA21" s="450"/>
      <c r="AB21" s="396" t="s">
        <v>1986</v>
      </c>
      <c r="AC21" s="397"/>
      <c r="AD21" s="462"/>
      <c r="AE21" s="460"/>
      <c r="AF21" s="460"/>
      <c r="AG21" s="460"/>
      <c r="AH21" s="460"/>
      <c r="AI21" s="460"/>
    </row>
    <row r="22" spans="2:35" ht="19" customHeight="1" x14ac:dyDescent="0.2">
      <c r="B22" s="61" t="s">
        <v>58</v>
      </c>
      <c r="C22" s="62"/>
      <c r="D22" s="62"/>
      <c r="E22" s="62"/>
      <c r="F22" s="62"/>
      <c r="G22" s="62"/>
      <c r="H22" s="62"/>
      <c r="I22" s="62"/>
      <c r="J22" s="62"/>
      <c r="K22" s="62"/>
      <c r="L22" s="62"/>
      <c r="M22" s="62"/>
      <c r="N22" s="62"/>
      <c r="O22" s="62"/>
      <c r="P22" s="67"/>
      <c r="Q22" s="68" t="s">
        <v>14</v>
      </c>
      <c r="R22" s="391" t="s">
        <v>2164</v>
      </c>
      <c r="S22" s="392"/>
      <c r="T22" s="392" t="s">
        <v>2164</v>
      </c>
      <c r="U22" s="393"/>
      <c r="V22" s="391" t="s">
        <v>2164</v>
      </c>
      <c r="W22" s="392"/>
      <c r="X22" s="392" t="s">
        <v>2164</v>
      </c>
      <c r="Y22" s="393"/>
      <c r="Z22" s="391" t="s">
        <v>2164</v>
      </c>
      <c r="AA22" s="392"/>
      <c r="AB22" s="392" t="s">
        <v>2164</v>
      </c>
      <c r="AC22" s="393"/>
      <c r="AD22" s="462"/>
      <c r="AE22" s="460"/>
      <c r="AF22" s="460"/>
      <c r="AG22" s="460"/>
      <c r="AH22" s="460"/>
      <c r="AI22" s="460"/>
    </row>
    <row r="23" spans="2:35" ht="19" customHeight="1" x14ac:dyDescent="0.2">
      <c r="B23" s="19"/>
      <c r="C23" s="20" t="s">
        <v>13</v>
      </c>
      <c r="D23" s="20"/>
      <c r="E23" s="20" t="s">
        <v>15</v>
      </c>
      <c r="F23" s="20"/>
      <c r="G23" s="20"/>
      <c r="H23" s="36"/>
      <c r="I23" s="36"/>
      <c r="J23" s="21"/>
      <c r="K23" s="21"/>
      <c r="L23" s="21"/>
      <c r="M23" s="21"/>
      <c r="N23" s="21"/>
      <c r="O23" s="35"/>
      <c r="P23" s="35"/>
      <c r="Q23" s="37"/>
      <c r="R23" s="491" t="s">
        <v>1986</v>
      </c>
      <c r="S23" s="492"/>
      <c r="T23" s="492" t="s">
        <v>1986</v>
      </c>
      <c r="U23" s="493"/>
      <c r="V23" s="491" t="s">
        <v>1986</v>
      </c>
      <c r="W23" s="492"/>
      <c r="X23" s="492" t="s">
        <v>1986</v>
      </c>
      <c r="Y23" s="493"/>
      <c r="Z23" s="491" t="s">
        <v>1986</v>
      </c>
      <c r="AA23" s="492"/>
      <c r="AB23" s="492" t="s">
        <v>1986</v>
      </c>
      <c r="AC23" s="493"/>
      <c r="AD23" s="462"/>
      <c r="AE23" s="460"/>
      <c r="AF23" s="460"/>
      <c r="AG23" s="460"/>
      <c r="AH23" s="460"/>
      <c r="AI23" s="460"/>
    </row>
    <row r="24" spans="2:35" ht="19" customHeight="1" x14ac:dyDescent="0.2">
      <c r="B24" s="19"/>
      <c r="C24" s="69" t="s">
        <v>2226</v>
      </c>
      <c r="D24" s="70"/>
      <c r="E24" s="70"/>
      <c r="F24" s="70"/>
      <c r="G24" s="70"/>
      <c r="H24" s="70"/>
      <c r="I24" s="70"/>
      <c r="J24" s="70"/>
      <c r="K24" s="70"/>
      <c r="L24" s="70"/>
      <c r="M24" s="70"/>
      <c r="N24" s="70"/>
      <c r="O24" s="70"/>
      <c r="P24" s="70"/>
      <c r="Q24" s="71"/>
      <c r="R24" s="391" t="s">
        <v>2165</v>
      </c>
      <c r="S24" s="392"/>
      <c r="T24" s="392" t="s">
        <v>2165</v>
      </c>
      <c r="U24" s="393"/>
      <c r="V24" s="391" t="s">
        <v>2165</v>
      </c>
      <c r="W24" s="392"/>
      <c r="X24" s="392" t="s">
        <v>2165</v>
      </c>
      <c r="Y24" s="393"/>
      <c r="Z24" s="391" t="s">
        <v>2165</v>
      </c>
      <c r="AA24" s="392"/>
      <c r="AB24" s="392" t="s">
        <v>2165</v>
      </c>
      <c r="AC24" s="393"/>
      <c r="AD24" s="477"/>
      <c r="AE24" s="478"/>
      <c r="AF24" s="478"/>
      <c r="AG24" s="478"/>
      <c r="AH24" s="478"/>
      <c r="AI24" s="478"/>
    </row>
    <row r="25" spans="2:35" ht="18" customHeight="1" x14ac:dyDescent="0.2">
      <c r="B25" s="19"/>
      <c r="C25" s="41"/>
      <c r="D25" s="20" t="s">
        <v>55</v>
      </c>
      <c r="E25" s="20"/>
      <c r="F25" s="77"/>
      <c r="G25" s="76"/>
      <c r="H25" s="20"/>
      <c r="I25" s="20" t="s">
        <v>53</v>
      </c>
      <c r="J25" s="20"/>
      <c r="K25" s="20"/>
      <c r="L25" s="20"/>
      <c r="M25" s="20"/>
      <c r="N25" s="22" t="s">
        <v>54</v>
      </c>
      <c r="O25" s="20"/>
      <c r="P25" s="20"/>
      <c r="Q25" s="42"/>
      <c r="R25" s="498" t="s">
        <v>1986</v>
      </c>
      <c r="S25" s="499"/>
      <c r="T25" s="499" t="s">
        <v>1986</v>
      </c>
      <c r="U25" s="502"/>
      <c r="V25" s="498" t="s">
        <v>1986</v>
      </c>
      <c r="W25" s="499"/>
      <c r="X25" s="499" t="s">
        <v>1986</v>
      </c>
      <c r="Y25" s="502"/>
      <c r="Z25" s="498" t="s">
        <v>1986</v>
      </c>
      <c r="AA25" s="499"/>
      <c r="AB25" s="499" t="s">
        <v>1986</v>
      </c>
      <c r="AC25" s="502"/>
      <c r="AD25" s="477"/>
      <c r="AE25" s="478"/>
      <c r="AF25" s="478"/>
      <c r="AG25" s="478"/>
      <c r="AH25" s="478"/>
      <c r="AI25" s="478"/>
    </row>
    <row r="26" spans="2:35" ht="15.5" x14ac:dyDescent="0.2">
      <c r="B26" s="19"/>
      <c r="C26" s="41"/>
      <c r="D26" s="77" t="s">
        <v>61</v>
      </c>
      <c r="E26" s="77"/>
      <c r="F26" s="77"/>
      <c r="G26" s="77"/>
      <c r="H26" s="20"/>
      <c r="I26" s="20" t="s">
        <v>56</v>
      </c>
      <c r="J26" s="22"/>
      <c r="K26" s="20"/>
      <c r="L26" s="20"/>
      <c r="M26" s="20"/>
      <c r="N26" s="20" t="s">
        <v>16</v>
      </c>
      <c r="O26" s="20"/>
      <c r="P26" s="20"/>
      <c r="Q26" s="42"/>
      <c r="R26" s="498"/>
      <c r="S26" s="499"/>
      <c r="T26" s="499"/>
      <c r="U26" s="502"/>
      <c r="V26" s="498"/>
      <c r="W26" s="499"/>
      <c r="X26" s="499"/>
      <c r="Y26" s="502"/>
      <c r="Z26" s="498"/>
      <c r="AA26" s="499"/>
      <c r="AB26" s="499"/>
      <c r="AC26" s="502"/>
      <c r="AD26" s="477"/>
      <c r="AE26" s="478"/>
      <c r="AF26" s="478"/>
      <c r="AG26" s="478"/>
      <c r="AH26" s="478"/>
      <c r="AI26" s="478"/>
    </row>
    <row r="27" spans="2:35" ht="18" customHeight="1" x14ac:dyDescent="0.2">
      <c r="B27" s="19"/>
      <c r="C27" s="41"/>
      <c r="D27" s="20" t="s">
        <v>17</v>
      </c>
      <c r="E27" s="20"/>
      <c r="F27" s="77"/>
      <c r="G27" s="76"/>
      <c r="H27" s="20"/>
      <c r="I27" s="20" t="s">
        <v>18</v>
      </c>
      <c r="J27" s="20"/>
      <c r="K27" s="20"/>
      <c r="L27" s="77"/>
      <c r="M27" s="43"/>
      <c r="N27" s="20" t="s">
        <v>19</v>
      </c>
      <c r="O27" s="20"/>
      <c r="P27" s="20"/>
      <c r="Q27" s="42"/>
      <c r="R27" s="498"/>
      <c r="S27" s="499"/>
      <c r="T27" s="499"/>
      <c r="U27" s="502"/>
      <c r="V27" s="498"/>
      <c r="W27" s="499"/>
      <c r="X27" s="499"/>
      <c r="Y27" s="502"/>
      <c r="Z27" s="498"/>
      <c r="AA27" s="499"/>
      <c r="AB27" s="499"/>
      <c r="AC27" s="502"/>
      <c r="AD27" s="477"/>
      <c r="AE27" s="478"/>
      <c r="AF27" s="478"/>
      <c r="AG27" s="478"/>
      <c r="AH27" s="478"/>
      <c r="AI27" s="478"/>
    </row>
    <row r="28" spans="2:35" ht="18" customHeight="1" x14ac:dyDescent="0.2">
      <c r="B28" s="44"/>
      <c r="C28" s="45"/>
      <c r="D28" s="24" t="s">
        <v>20</v>
      </c>
      <c r="E28" s="24"/>
      <c r="F28" s="24"/>
      <c r="G28" s="24"/>
      <c r="H28" s="24"/>
      <c r="I28" s="24"/>
      <c r="J28" s="24"/>
      <c r="K28" s="24"/>
      <c r="L28" s="24"/>
      <c r="M28" s="25"/>
      <c r="N28" s="25"/>
      <c r="O28" s="46"/>
      <c r="P28" s="46"/>
      <c r="Q28" s="47"/>
      <c r="R28" s="500"/>
      <c r="S28" s="501"/>
      <c r="T28" s="501"/>
      <c r="U28" s="503"/>
      <c r="V28" s="500"/>
      <c r="W28" s="501"/>
      <c r="X28" s="501"/>
      <c r="Y28" s="503"/>
      <c r="Z28" s="500"/>
      <c r="AA28" s="501"/>
      <c r="AB28" s="501"/>
      <c r="AC28" s="503"/>
      <c r="AD28" s="477"/>
      <c r="AE28" s="478"/>
      <c r="AF28" s="478"/>
      <c r="AG28" s="478"/>
      <c r="AH28" s="478"/>
      <c r="AI28" s="478"/>
    </row>
    <row r="29" spans="2:35" ht="19" customHeight="1" x14ac:dyDescent="0.2">
      <c r="B29" s="61" t="s">
        <v>59</v>
      </c>
      <c r="C29" s="62"/>
      <c r="D29" s="62"/>
      <c r="E29" s="62"/>
      <c r="F29" s="62"/>
      <c r="G29" s="62"/>
      <c r="H29" s="62"/>
      <c r="I29" s="62"/>
      <c r="J29" s="62"/>
      <c r="K29" s="62"/>
      <c r="L29" s="62"/>
      <c r="M29" s="62"/>
      <c r="N29" s="62"/>
      <c r="O29" s="64"/>
      <c r="P29" s="65"/>
      <c r="Q29" s="66"/>
      <c r="R29" s="391" t="s">
        <v>2166</v>
      </c>
      <c r="S29" s="392"/>
      <c r="T29" s="392" t="s">
        <v>2166</v>
      </c>
      <c r="U29" s="393"/>
      <c r="V29" s="391" t="s">
        <v>2166</v>
      </c>
      <c r="W29" s="392"/>
      <c r="X29" s="392" t="s">
        <v>2166</v>
      </c>
      <c r="Y29" s="393"/>
      <c r="Z29" s="391" t="s">
        <v>2166</v>
      </c>
      <c r="AA29" s="392"/>
      <c r="AB29" s="392" t="s">
        <v>2166</v>
      </c>
      <c r="AC29" s="393"/>
      <c r="AD29" s="462"/>
      <c r="AE29" s="460"/>
      <c r="AF29" s="460"/>
      <c r="AG29" s="460"/>
      <c r="AH29" s="460"/>
      <c r="AI29" s="460"/>
    </row>
    <row r="30" spans="2:35" ht="19" customHeight="1" x14ac:dyDescent="0.2">
      <c r="B30" s="30"/>
      <c r="C30" s="20" t="s">
        <v>7</v>
      </c>
      <c r="D30" s="20"/>
      <c r="F30" s="20"/>
      <c r="G30" s="20" t="s">
        <v>10</v>
      </c>
      <c r="H30" s="20"/>
      <c r="I30" s="20"/>
      <c r="J30" s="20"/>
      <c r="K30" s="20"/>
      <c r="L30" s="20"/>
      <c r="M30" s="20"/>
      <c r="N30" s="20"/>
      <c r="O30" s="20"/>
      <c r="P30" s="35"/>
      <c r="Q30" s="35"/>
      <c r="R30" s="504" t="s">
        <v>1986</v>
      </c>
      <c r="S30" s="489"/>
      <c r="T30" s="489" t="s">
        <v>1986</v>
      </c>
      <c r="U30" s="490"/>
      <c r="V30" s="504" t="s">
        <v>1986</v>
      </c>
      <c r="W30" s="489"/>
      <c r="X30" s="489" t="s">
        <v>1986</v>
      </c>
      <c r="Y30" s="490"/>
      <c r="Z30" s="504" t="s">
        <v>1986</v>
      </c>
      <c r="AA30" s="489"/>
      <c r="AB30" s="489" t="s">
        <v>1986</v>
      </c>
      <c r="AC30" s="490"/>
      <c r="AD30" s="462"/>
      <c r="AE30" s="460"/>
      <c r="AF30" s="460"/>
      <c r="AG30" s="460"/>
      <c r="AH30" s="460"/>
      <c r="AI30" s="460"/>
    </row>
    <row r="31" spans="2:35" ht="19" customHeight="1" x14ac:dyDescent="0.2">
      <c r="B31" s="23"/>
      <c r="C31" s="24" t="s">
        <v>8</v>
      </c>
      <c r="D31" s="24"/>
      <c r="E31" s="24"/>
      <c r="F31" s="25"/>
      <c r="G31" s="24" t="s">
        <v>11</v>
      </c>
      <c r="H31" s="24"/>
      <c r="I31" s="24"/>
      <c r="J31" s="24"/>
      <c r="K31" s="24"/>
      <c r="L31" s="24"/>
      <c r="M31" s="25"/>
      <c r="N31" s="24" t="s">
        <v>12</v>
      </c>
      <c r="O31" s="24"/>
      <c r="P31" s="35"/>
      <c r="Q31" s="35"/>
      <c r="R31" s="437"/>
      <c r="S31" s="435"/>
      <c r="T31" s="435"/>
      <c r="U31" s="436"/>
      <c r="V31" s="437"/>
      <c r="W31" s="435"/>
      <c r="X31" s="435"/>
      <c r="Y31" s="436"/>
      <c r="Z31" s="437"/>
      <c r="AA31" s="435"/>
      <c r="AB31" s="435"/>
      <c r="AC31" s="436"/>
      <c r="AD31" s="462"/>
      <c r="AE31" s="460"/>
      <c r="AF31" s="460"/>
      <c r="AG31" s="460"/>
      <c r="AH31" s="460"/>
      <c r="AI31" s="460"/>
    </row>
    <row r="32" spans="2:35" s="76" customFormat="1" ht="19" customHeight="1" x14ac:dyDescent="0.2">
      <c r="B32" s="61" t="s">
        <v>35</v>
      </c>
      <c r="C32" s="62"/>
      <c r="D32" s="62"/>
      <c r="E32" s="62"/>
      <c r="F32" s="62"/>
      <c r="G32" s="62"/>
      <c r="H32" s="62"/>
      <c r="I32" s="62"/>
      <c r="J32" s="62"/>
      <c r="K32" s="62"/>
      <c r="L32" s="62"/>
      <c r="M32" s="62"/>
      <c r="N32" s="62"/>
      <c r="O32" s="62"/>
      <c r="P32" s="67"/>
      <c r="Q32" s="68" t="s">
        <v>21</v>
      </c>
      <c r="R32" s="391" t="s">
        <v>2167</v>
      </c>
      <c r="S32" s="392"/>
      <c r="T32" s="392" t="s">
        <v>2167</v>
      </c>
      <c r="U32" s="393"/>
      <c r="V32" s="391" t="s">
        <v>2167</v>
      </c>
      <c r="W32" s="392"/>
      <c r="X32" s="392" t="s">
        <v>2167</v>
      </c>
      <c r="Y32" s="393"/>
      <c r="Z32" s="391" t="s">
        <v>2167</v>
      </c>
      <c r="AA32" s="392"/>
      <c r="AB32" s="392" t="s">
        <v>2167</v>
      </c>
      <c r="AC32" s="393"/>
      <c r="AD32" s="462"/>
      <c r="AE32" s="460"/>
      <c r="AF32" s="460"/>
      <c r="AG32" s="460"/>
      <c r="AH32" s="460"/>
      <c r="AI32" s="460"/>
    </row>
    <row r="33" spans="2:36" s="76" customFormat="1" ht="33" customHeight="1" x14ac:dyDescent="0.2">
      <c r="B33" s="19"/>
      <c r="C33" s="428" t="s">
        <v>64</v>
      </c>
      <c r="D33" s="429"/>
      <c r="E33" s="429"/>
      <c r="F33" s="429"/>
      <c r="G33" s="429"/>
      <c r="H33" s="428" t="s">
        <v>65</v>
      </c>
      <c r="I33" s="429"/>
      <c r="J33" s="429"/>
      <c r="K33" s="429"/>
      <c r="L33" s="429"/>
      <c r="M33" s="430" t="s">
        <v>66</v>
      </c>
      <c r="N33" s="429"/>
      <c r="O33" s="429"/>
      <c r="P33" s="429"/>
      <c r="Q33" s="22"/>
      <c r="R33" s="481" t="s">
        <v>1986</v>
      </c>
      <c r="S33" s="482"/>
      <c r="T33" s="394" t="s">
        <v>1986</v>
      </c>
      <c r="U33" s="395"/>
      <c r="V33" s="481" t="s">
        <v>1986</v>
      </c>
      <c r="W33" s="482"/>
      <c r="X33" s="394" t="s">
        <v>1986</v>
      </c>
      <c r="Y33" s="395"/>
      <c r="Z33" s="481" t="s">
        <v>1986</v>
      </c>
      <c r="AA33" s="482"/>
      <c r="AB33" s="394" t="s">
        <v>1986</v>
      </c>
      <c r="AC33" s="395"/>
      <c r="AD33" s="462"/>
      <c r="AE33" s="460"/>
      <c r="AF33" s="460"/>
      <c r="AG33" s="460"/>
      <c r="AH33" s="460"/>
      <c r="AI33" s="460"/>
    </row>
    <row r="34" spans="2:36" s="76" customFormat="1" ht="33" customHeight="1" x14ac:dyDescent="0.2">
      <c r="B34" s="19"/>
      <c r="C34" s="428" t="s">
        <v>67</v>
      </c>
      <c r="D34" s="429"/>
      <c r="E34" s="429"/>
      <c r="F34" s="429"/>
      <c r="G34" s="429"/>
      <c r="H34" s="428" t="s">
        <v>72</v>
      </c>
      <c r="I34" s="429"/>
      <c r="J34" s="429"/>
      <c r="K34" s="429"/>
      <c r="L34" s="429"/>
      <c r="M34" s="428" t="s">
        <v>69</v>
      </c>
      <c r="N34" s="429"/>
      <c r="O34" s="429"/>
      <c r="P34" s="429"/>
      <c r="Q34" s="429"/>
      <c r="R34" s="481"/>
      <c r="S34" s="482"/>
      <c r="T34" s="394"/>
      <c r="U34" s="395"/>
      <c r="V34" s="481"/>
      <c r="W34" s="482"/>
      <c r="X34" s="394"/>
      <c r="Y34" s="395"/>
      <c r="Z34" s="481"/>
      <c r="AA34" s="482"/>
      <c r="AB34" s="394"/>
      <c r="AC34" s="395"/>
      <c r="AD34" s="462"/>
      <c r="AE34" s="460"/>
      <c r="AF34" s="460"/>
      <c r="AG34" s="460"/>
      <c r="AH34" s="460"/>
      <c r="AI34" s="460"/>
    </row>
    <row r="35" spans="2:36" ht="33" customHeight="1" x14ac:dyDescent="0.2">
      <c r="B35" s="44"/>
      <c r="C35" s="479" t="s">
        <v>70</v>
      </c>
      <c r="D35" s="480"/>
      <c r="E35" s="480"/>
      <c r="F35" s="480"/>
      <c r="G35" s="480"/>
      <c r="H35" s="479" t="s">
        <v>71</v>
      </c>
      <c r="I35" s="480"/>
      <c r="J35" s="480"/>
      <c r="K35" s="480"/>
      <c r="L35" s="480"/>
      <c r="M35" s="24" t="s">
        <v>30</v>
      </c>
      <c r="N35" s="14"/>
      <c r="O35" s="48"/>
      <c r="P35" s="48"/>
      <c r="Q35" s="26"/>
      <c r="R35" s="449"/>
      <c r="S35" s="450"/>
      <c r="T35" s="396"/>
      <c r="U35" s="397"/>
      <c r="V35" s="449"/>
      <c r="W35" s="450"/>
      <c r="X35" s="396"/>
      <c r="Y35" s="397"/>
      <c r="Z35" s="449"/>
      <c r="AA35" s="450"/>
      <c r="AB35" s="396"/>
      <c r="AC35" s="397"/>
      <c r="AD35" s="488"/>
      <c r="AE35" s="485"/>
      <c r="AF35" s="485"/>
      <c r="AG35" s="485"/>
      <c r="AH35" s="485"/>
      <c r="AI35" s="485"/>
    </row>
    <row r="36" spans="2:36" ht="32.15" customHeight="1" x14ac:dyDescent="0.2">
      <c r="B36" s="72" t="s">
        <v>2250</v>
      </c>
      <c r="C36" s="73"/>
      <c r="D36" s="73"/>
      <c r="E36" s="73"/>
      <c r="F36" s="73"/>
      <c r="G36" s="73"/>
      <c r="H36" s="73"/>
      <c r="I36" s="73"/>
      <c r="J36" s="73"/>
      <c r="K36" s="73"/>
      <c r="L36" s="73"/>
      <c r="M36" s="73"/>
      <c r="N36" s="73"/>
      <c r="O36" s="73"/>
      <c r="P36" s="74"/>
      <c r="Q36" s="75"/>
      <c r="R36" s="171"/>
      <c r="S36" s="177" t="s">
        <v>3</v>
      </c>
      <c r="T36" s="172"/>
      <c r="U36" s="177" t="s">
        <v>3</v>
      </c>
      <c r="V36" s="171"/>
      <c r="W36" s="177" t="s">
        <v>3</v>
      </c>
      <c r="X36" s="172"/>
      <c r="Y36" s="177" t="s">
        <v>3</v>
      </c>
      <c r="Z36" s="171"/>
      <c r="AA36" s="177" t="s">
        <v>3</v>
      </c>
      <c r="AB36" s="172"/>
      <c r="AC36" s="177" t="s">
        <v>3</v>
      </c>
      <c r="AD36" s="92"/>
      <c r="AE36" s="93"/>
      <c r="AF36" s="93"/>
      <c r="AG36" s="93"/>
      <c r="AH36" s="93"/>
      <c r="AI36" s="93"/>
    </row>
    <row r="37" spans="2:36" ht="19" customHeight="1" x14ac:dyDescent="0.2">
      <c r="B37" s="61" t="s">
        <v>36</v>
      </c>
      <c r="C37" s="62"/>
      <c r="D37" s="62"/>
      <c r="E37" s="62"/>
      <c r="F37" s="62"/>
      <c r="G37" s="62"/>
      <c r="H37" s="62"/>
      <c r="I37" s="62"/>
      <c r="J37" s="62"/>
      <c r="K37" s="62"/>
      <c r="L37" s="62"/>
      <c r="M37" s="62"/>
      <c r="N37" s="62"/>
      <c r="O37" s="62"/>
      <c r="P37" s="67"/>
      <c r="Q37" s="68" t="s">
        <v>22</v>
      </c>
      <c r="R37" s="391" t="s">
        <v>2168</v>
      </c>
      <c r="S37" s="392"/>
      <c r="T37" s="392" t="s">
        <v>2168</v>
      </c>
      <c r="U37" s="393"/>
      <c r="V37" s="391" t="s">
        <v>2168</v>
      </c>
      <c r="W37" s="392"/>
      <c r="X37" s="392" t="s">
        <v>2168</v>
      </c>
      <c r="Y37" s="393"/>
      <c r="Z37" s="391" t="s">
        <v>2168</v>
      </c>
      <c r="AA37" s="392"/>
      <c r="AB37" s="392" t="s">
        <v>2168</v>
      </c>
      <c r="AC37" s="393"/>
      <c r="AD37" s="486"/>
      <c r="AE37" s="475"/>
      <c r="AF37" s="475"/>
      <c r="AG37" s="475"/>
      <c r="AH37" s="475"/>
      <c r="AI37" s="475"/>
    </row>
    <row r="38" spans="2:36" ht="18" customHeight="1" x14ac:dyDescent="0.2">
      <c r="B38" s="19"/>
      <c r="C38" s="20" t="s">
        <v>75</v>
      </c>
      <c r="D38" s="20"/>
      <c r="E38" s="76"/>
      <c r="F38" s="20"/>
      <c r="G38" s="76"/>
      <c r="H38" s="20"/>
      <c r="I38" s="76"/>
      <c r="J38" s="20"/>
      <c r="K38" s="20"/>
      <c r="L38" s="20"/>
      <c r="M38" s="76"/>
      <c r="N38" s="76"/>
      <c r="O38" s="20"/>
      <c r="P38" s="20"/>
      <c r="Q38" s="22"/>
      <c r="R38" s="481" t="s">
        <v>1986</v>
      </c>
      <c r="S38" s="482"/>
      <c r="T38" s="394" t="s">
        <v>1986</v>
      </c>
      <c r="U38" s="395"/>
      <c r="V38" s="481" t="s">
        <v>1986</v>
      </c>
      <c r="W38" s="482"/>
      <c r="X38" s="394" t="s">
        <v>1986</v>
      </c>
      <c r="Y38" s="395"/>
      <c r="Z38" s="481" t="s">
        <v>1986</v>
      </c>
      <c r="AA38" s="482"/>
      <c r="AB38" s="394" t="s">
        <v>1986</v>
      </c>
      <c r="AC38" s="395"/>
      <c r="AD38" s="486"/>
      <c r="AE38" s="475"/>
      <c r="AF38" s="475"/>
      <c r="AG38" s="475"/>
      <c r="AH38" s="475"/>
      <c r="AI38" s="475"/>
    </row>
    <row r="39" spans="2:36" ht="18" customHeight="1" x14ac:dyDescent="0.2">
      <c r="B39" s="19"/>
      <c r="C39" s="20" t="s">
        <v>76</v>
      </c>
      <c r="D39" s="20"/>
      <c r="E39" s="20"/>
      <c r="F39" s="77"/>
      <c r="G39" s="76"/>
      <c r="H39" s="77"/>
      <c r="I39" s="76"/>
      <c r="J39" s="20"/>
      <c r="K39" s="77"/>
      <c r="L39" s="77"/>
      <c r="M39" s="77"/>
      <c r="N39" s="77"/>
      <c r="O39" s="35"/>
      <c r="P39" s="35"/>
      <c r="Q39" s="35"/>
      <c r="R39" s="481"/>
      <c r="S39" s="482"/>
      <c r="T39" s="394"/>
      <c r="U39" s="395"/>
      <c r="V39" s="481"/>
      <c r="W39" s="482"/>
      <c r="X39" s="394"/>
      <c r="Y39" s="395"/>
      <c r="Z39" s="481"/>
      <c r="AA39" s="482"/>
      <c r="AB39" s="394"/>
      <c r="AC39" s="395"/>
      <c r="AD39" s="486"/>
      <c r="AE39" s="475"/>
      <c r="AF39" s="475"/>
      <c r="AG39" s="475"/>
      <c r="AH39" s="475"/>
      <c r="AI39" s="475"/>
    </row>
    <row r="40" spans="2:36" ht="19" customHeight="1" x14ac:dyDescent="0.2">
      <c r="B40" s="19"/>
      <c r="C40" s="20" t="s">
        <v>2228</v>
      </c>
      <c r="D40" s="20"/>
      <c r="E40" s="20"/>
      <c r="F40" s="77"/>
      <c r="G40" s="76"/>
      <c r="H40" s="77"/>
      <c r="I40" s="76"/>
      <c r="J40" s="20"/>
      <c r="K40" s="77"/>
      <c r="L40" s="77"/>
      <c r="M40" s="77"/>
      <c r="N40" s="77"/>
      <c r="O40" s="35"/>
      <c r="P40" s="35"/>
      <c r="Q40" s="35"/>
      <c r="R40" s="481"/>
      <c r="S40" s="482"/>
      <c r="T40" s="394"/>
      <c r="U40" s="395"/>
      <c r="V40" s="481"/>
      <c r="W40" s="482"/>
      <c r="X40" s="394"/>
      <c r="Y40" s="395"/>
      <c r="Z40" s="481"/>
      <c r="AA40" s="482"/>
      <c r="AB40" s="394"/>
      <c r="AC40" s="395"/>
      <c r="AD40" s="487"/>
      <c r="AE40" s="476"/>
      <c r="AF40" s="476"/>
      <c r="AG40" s="476"/>
      <c r="AH40" s="476"/>
      <c r="AI40" s="476"/>
    </row>
    <row r="41" spans="2:36" ht="19" customHeight="1" x14ac:dyDescent="0.2">
      <c r="B41" s="19"/>
      <c r="C41" s="20" t="s">
        <v>2229</v>
      </c>
      <c r="D41" s="20"/>
      <c r="E41" s="20"/>
      <c r="F41" s="77"/>
      <c r="G41" s="76"/>
      <c r="H41" s="77"/>
      <c r="I41" s="76"/>
      <c r="J41" s="20"/>
      <c r="K41" s="77"/>
      <c r="L41" s="77"/>
      <c r="M41" s="77"/>
      <c r="N41" s="77"/>
      <c r="O41" s="35"/>
      <c r="P41" s="35"/>
      <c r="Q41" s="35"/>
      <c r="R41" s="483"/>
      <c r="S41" s="484"/>
      <c r="T41" s="508"/>
      <c r="U41" s="509"/>
      <c r="V41" s="483"/>
      <c r="W41" s="484"/>
      <c r="X41" s="508"/>
      <c r="Y41" s="509"/>
      <c r="Z41" s="483"/>
      <c r="AA41" s="484"/>
      <c r="AB41" s="508"/>
      <c r="AC41" s="509"/>
      <c r="AD41" s="487"/>
      <c r="AE41" s="476"/>
      <c r="AF41" s="476"/>
      <c r="AG41" s="476"/>
      <c r="AH41" s="476"/>
      <c r="AI41" s="476"/>
    </row>
    <row r="42" spans="2:36" s="100" customFormat="1" ht="19" customHeight="1" x14ac:dyDescent="0.2">
      <c r="B42" s="19"/>
      <c r="C42" s="69" t="s">
        <v>2227</v>
      </c>
      <c r="D42" s="70"/>
      <c r="E42" s="70"/>
      <c r="F42" s="70"/>
      <c r="G42" s="70"/>
      <c r="H42" s="70"/>
      <c r="I42" s="70"/>
      <c r="J42" s="70"/>
      <c r="K42" s="70"/>
      <c r="L42" s="70"/>
      <c r="M42" s="70"/>
      <c r="N42" s="70"/>
      <c r="O42" s="70"/>
      <c r="P42" s="70"/>
      <c r="Q42" s="71"/>
      <c r="R42" s="391" t="s">
        <v>2169</v>
      </c>
      <c r="S42" s="392"/>
      <c r="T42" s="392" t="s">
        <v>2169</v>
      </c>
      <c r="U42" s="393"/>
      <c r="V42" s="391" t="s">
        <v>2169</v>
      </c>
      <c r="W42" s="392"/>
      <c r="X42" s="392" t="s">
        <v>2169</v>
      </c>
      <c r="Y42" s="393"/>
      <c r="Z42" s="391" t="s">
        <v>2169</v>
      </c>
      <c r="AA42" s="392"/>
      <c r="AB42" s="392" t="s">
        <v>2169</v>
      </c>
      <c r="AC42" s="393"/>
      <c r="AD42" s="112"/>
      <c r="AE42" s="101"/>
      <c r="AF42" s="101"/>
      <c r="AG42" s="101"/>
      <c r="AH42" s="101"/>
      <c r="AI42" s="101"/>
    </row>
    <row r="43" spans="2:36" s="100" customFormat="1" ht="19" customHeight="1" x14ac:dyDescent="0.2">
      <c r="B43" s="19"/>
      <c r="C43" s="41"/>
      <c r="D43" s="20" t="s">
        <v>77</v>
      </c>
      <c r="E43" s="20"/>
      <c r="F43" s="77"/>
      <c r="H43" s="20"/>
      <c r="I43" s="20" t="s">
        <v>78</v>
      </c>
      <c r="J43" s="20"/>
      <c r="K43" s="20"/>
      <c r="L43" s="20"/>
      <c r="M43" s="20"/>
      <c r="N43" s="20"/>
      <c r="O43" s="20"/>
      <c r="P43" s="20"/>
      <c r="Q43" s="42"/>
      <c r="R43" s="495" t="s">
        <v>1986</v>
      </c>
      <c r="S43" s="496"/>
      <c r="T43" s="496" t="s">
        <v>1986</v>
      </c>
      <c r="U43" s="497"/>
      <c r="V43" s="495" t="s">
        <v>1986</v>
      </c>
      <c r="W43" s="496"/>
      <c r="X43" s="496" t="s">
        <v>1986</v>
      </c>
      <c r="Y43" s="497"/>
      <c r="Z43" s="495" t="s">
        <v>1986</v>
      </c>
      <c r="AA43" s="496"/>
      <c r="AB43" s="496" t="s">
        <v>1986</v>
      </c>
      <c r="AC43" s="497"/>
      <c r="AD43" s="112"/>
      <c r="AE43" s="101"/>
      <c r="AF43" s="101"/>
      <c r="AG43" s="101"/>
      <c r="AH43" s="101"/>
      <c r="AI43" s="101"/>
    </row>
    <row r="44" spans="2:36" s="102" customFormat="1" ht="19" customHeight="1" x14ac:dyDescent="0.2">
      <c r="B44" s="431" t="s">
        <v>2253</v>
      </c>
      <c r="C44" s="416"/>
      <c r="D44" s="416"/>
      <c r="E44" s="416"/>
      <c r="F44" s="416"/>
      <c r="G44" s="416"/>
      <c r="H44" s="416"/>
      <c r="I44" s="416"/>
      <c r="J44" s="416"/>
      <c r="K44" s="416"/>
      <c r="L44" s="416"/>
      <c r="M44" s="416"/>
      <c r="N44" s="416"/>
      <c r="O44" s="416"/>
      <c r="P44" s="416"/>
      <c r="Q44" s="417"/>
      <c r="R44" s="391" t="s">
        <v>2170</v>
      </c>
      <c r="S44" s="392"/>
      <c r="T44" s="392" t="s">
        <v>2171</v>
      </c>
      <c r="U44" s="393"/>
      <c r="V44" s="391" t="s">
        <v>2170</v>
      </c>
      <c r="W44" s="392"/>
      <c r="X44" s="392" t="s">
        <v>2171</v>
      </c>
      <c r="Y44" s="393"/>
      <c r="Z44" s="391" t="s">
        <v>2170</v>
      </c>
      <c r="AA44" s="392"/>
      <c r="AB44" s="392" t="s">
        <v>2171</v>
      </c>
      <c r="AC44" s="393"/>
      <c r="AD44" s="103"/>
      <c r="AE44" s="12"/>
      <c r="AF44" s="12"/>
      <c r="AG44" s="12"/>
      <c r="AH44" s="12"/>
      <c r="AI44" s="12"/>
      <c r="AJ44" s="12"/>
    </row>
    <row r="45" spans="2:36" s="180" customFormat="1" ht="19" customHeight="1" x14ac:dyDescent="0.2">
      <c r="B45" s="388" t="s">
        <v>2254</v>
      </c>
      <c r="C45" s="389"/>
      <c r="D45" s="389"/>
      <c r="E45" s="389"/>
      <c r="F45" s="389"/>
      <c r="G45" s="389"/>
      <c r="H45" s="389"/>
      <c r="I45" s="389"/>
      <c r="J45" s="389"/>
      <c r="K45" s="389"/>
      <c r="L45" s="389"/>
      <c r="M45" s="389"/>
      <c r="N45" s="389"/>
      <c r="O45" s="389"/>
      <c r="P45" s="389"/>
      <c r="Q45" s="390"/>
      <c r="R45" s="510" t="str">
        <f>IF(COUNTIF(R46:S62,"◎")&gt;1,"◎は1つまでです","")</f>
        <v/>
      </c>
      <c r="S45" s="511"/>
      <c r="T45" s="506" t="str">
        <f>IF(COUNTIF(T46:U62,"◎")&gt;1,"◎は1つまでです。","")</f>
        <v/>
      </c>
      <c r="U45" s="507"/>
      <c r="V45" s="510" t="str">
        <f>IF(COUNTIF(V46:W62,"◎")&gt;1,"◎は1つまでです","")</f>
        <v/>
      </c>
      <c r="W45" s="511"/>
      <c r="X45" s="506" t="str">
        <f>IF(COUNTIF(X46:Y62,"◎")&gt;1,"◎は1つまでです。","")</f>
        <v/>
      </c>
      <c r="Y45" s="507"/>
      <c r="Z45" s="510" t="str">
        <f>IF(COUNTIF(Z46:AA62,"◎")&gt;1,"◎は1つまでです","")</f>
        <v/>
      </c>
      <c r="AA45" s="511"/>
      <c r="AB45" s="506" t="str">
        <f>IF(COUNTIF(AB46:AC62,"◎")&gt;1,"◎は1つまでです。","")</f>
        <v/>
      </c>
      <c r="AC45" s="507"/>
      <c r="AD45" s="103"/>
      <c r="AE45" s="12"/>
      <c r="AF45" s="12"/>
      <c r="AG45" s="12"/>
      <c r="AH45" s="12"/>
      <c r="AI45" s="12"/>
      <c r="AJ45" s="12"/>
    </row>
    <row r="46" spans="2:36" s="102" customFormat="1" ht="18" customHeight="1" x14ac:dyDescent="0.2">
      <c r="B46" s="30"/>
      <c r="C46" s="413" t="s">
        <v>81</v>
      </c>
      <c r="D46" s="402"/>
      <c r="E46" s="403"/>
      <c r="F46" s="410" t="s">
        <v>82</v>
      </c>
      <c r="G46" s="411"/>
      <c r="H46" s="411"/>
      <c r="I46" s="411"/>
      <c r="J46" s="411"/>
      <c r="K46" s="411"/>
      <c r="L46" s="411"/>
      <c r="M46" s="411"/>
      <c r="N46" s="411"/>
      <c r="O46" s="411"/>
      <c r="P46" s="411"/>
      <c r="Q46" s="412"/>
      <c r="R46" s="505"/>
      <c r="S46" s="494"/>
      <c r="T46" s="494"/>
      <c r="U46" s="494"/>
      <c r="V46" s="505"/>
      <c r="W46" s="494"/>
      <c r="X46" s="494"/>
      <c r="Y46" s="494"/>
      <c r="Z46" s="505"/>
      <c r="AA46" s="494"/>
      <c r="AB46" s="494"/>
      <c r="AC46" s="494"/>
      <c r="AD46" s="103"/>
      <c r="AE46" s="12"/>
      <c r="AF46" s="12"/>
      <c r="AG46" s="12"/>
      <c r="AH46" s="12"/>
      <c r="AI46" s="12"/>
      <c r="AJ46" s="12"/>
    </row>
    <row r="47" spans="2:36" s="102" customFormat="1" ht="18" customHeight="1" x14ac:dyDescent="0.2">
      <c r="B47" s="30"/>
      <c r="C47" s="424"/>
      <c r="D47" s="405"/>
      <c r="E47" s="406"/>
      <c r="F47" s="410" t="s">
        <v>83</v>
      </c>
      <c r="G47" s="411"/>
      <c r="H47" s="411"/>
      <c r="I47" s="411"/>
      <c r="J47" s="411"/>
      <c r="K47" s="411"/>
      <c r="L47" s="411"/>
      <c r="M47" s="411"/>
      <c r="N47" s="411"/>
      <c r="O47" s="411"/>
      <c r="P47" s="411"/>
      <c r="Q47" s="412"/>
      <c r="R47" s="505"/>
      <c r="S47" s="494"/>
      <c r="T47" s="494"/>
      <c r="U47" s="494"/>
      <c r="V47" s="505"/>
      <c r="W47" s="494"/>
      <c r="X47" s="494"/>
      <c r="Y47" s="494"/>
      <c r="Z47" s="505"/>
      <c r="AA47" s="494"/>
      <c r="AB47" s="494"/>
      <c r="AC47" s="494"/>
      <c r="AD47" s="103"/>
      <c r="AE47" s="12"/>
      <c r="AF47" s="12"/>
      <c r="AG47" s="12"/>
      <c r="AH47" s="12"/>
      <c r="AI47" s="12"/>
      <c r="AJ47" s="12"/>
    </row>
    <row r="48" spans="2:36" s="102" customFormat="1" ht="18" customHeight="1" x14ac:dyDescent="0.2">
      <c r="B48" s="30"/>
      <c r="C48" s="424"/>
      <c r="D48" s="405"/>
      <c r="E48" s="406"/>
      <c r="F48" s="410" t="s">
        <v>84</v>
      </c>
      <c r="G48" s="411"/>
      <c r="H48" s="411"/>
      <c r="I48" s="411"/>
      <c r="J48" s="411"/>
      <c r="K48" s="411"/>
      <c r="L48" s="411"/>
      <c r="M48" s="411"/>
      <c r="N48" s="411"/>
      <c r="O48" s="411"/>
      <c r="P48" s="411"/>
      <c r="Q48" s="412"/>
      <c r="R48" s="505"/>
      <c r="S48" s="494"/>
      <c r="T48" s="494"/>
      <c r="U48" s="494"/>
      <c r="V48" s="505"/>
      <c r="W48" s="494"/>
      <c r="X48" s="494"/>
      <c r="Y48" s="494"/>
      <c r="Z48" s="505"/>
      <c r="AA48" s="494"/>
      <c r="AB48" s="494"/>
      <c r="AC48" s="494"/>
      <c r="AD48" s="103"/>
      <c r="AE48" s="12"/>
      <c r="AF48" s="12"/>
      <c r="AG48" s="12"/>
      <c r="AH48" s="12"/>
      <c r="AI48" s="12"/>
      <c r="AJ48" s="12"/>
    </row>
    <row r="49" spans="2:36" s="102" customFormat="1" ht="18" customHeight="1" x14ac:dyDescent="0.2">
      <c r="B49" s="30"/>
      <c r="C49" s="424"/>
      <c r="D49" s="405"/>
      <c r="E49" s="406"/>
      <c r="F49" s="410" t="s">
        <v>85</v>
      </c>
      <c r="G49" s="411"/>
      <c r="H49" s="411"/>
      <c r="I49" s="411"/>
      <c r="J49" s="411"/>
      <c r="K49" s="411"/>
      <c r="L49" s="411"/>
      <c r="M49" s="411"/>
      <c r="N49" s="411"/>
      <c r="O49" s="411"/>
      <c r="P49" s="411"/>
      <c r="Q49" s="412"/>
      <c r="R49" s="505"/>
      <c r="S49" s="494"/>
      <c r="T49" s="494"/>
      <c r="U49" s="494"/>
      <c r="V49" s="505"/>
      <c r="W49" s="494"/>
      <c r="X49" s="494"/>
      <c r="Y49" s="494"/>
      <c r="Z49" s="505"/>
      <c r="AA49" s="494"/>
      <c r="AB49" s="494"/>
      <c r="AC49" s="494"/>
      <c r="AD49" s="103"/>
      <c r="AE49" s="12"/>
      <c r="AF49" s="12"/>
      <c r="AG49" s="12"/>
      <c r="AH49" s="12"/>
      <c r="AI49" s="12"/>
      <c r="AJ49" s="12"/>
    </row>
    <row r="50" spans="2:36" s="102" customFormat="1" ht="18" customHeight="1" x14ac:dyDescent="0.2">
      <c r="B50" s="30"/>
      <c r="C50" s="424"/>
      <c r="D50" s="405"/>
      <c r="E50" s="406"/>
      <c r="F50" s="410" t="s">
        <v>86</v>
      </c>
      <c r="G50" s="411"/>
      <c r="H50" s="411"/>
      <c r="I50" s="411"/>
      <c r="J50" s="411"/>
      <c r="K50" s="411"/>
      <c r="L50" s="411"/>
      <c r="M50" s="411"/>
      <c r="N50" s="411"/>
      <c r="O50" s="411"/>
      <c r="P50" s="411"/>
      <c r="Q50" s="412"/>
      <c r="R50" s="505"/>
      <c r="S50" s="494"/>
      <c r="T50" s="494"/>
      <c r="U50" s="494"/>
      <c r="V50" s="505"/>
      <c r="W50" s="494"/>
      <c r="X50" s="494"/>
      <c r="Y50" s="494"/>
      <c r="Z50" s="505"/>
      <c r="AA50" s="494"/>
      <c r="AB50" s="494"/>
      <c r="AC50" s="494"/>
      <c r="AD50" s="103"/>
      <c r="AE50" s="12"/>
      <c r="AF50" s="12"/>
      <c r="AG50" s="12"/>
      <c r="AH50" s="12"/>
      <c r="AI50" s="12"/>
      <c r="AJ50" s="12"/>
    </row>
    <row r="51" spans="2:36" s="102" customFormat="1" ht="18" customHeight="1" x14ac:dyDescent="0.2">
      <c r="B51" s="30"/>
      <c r="C51" s="425"/>
      <c r="D51" s="426"/>
      <c r="E51" s="427"/>
      <c r="F51" s="410" t="s">
        <v>87</v>
      </c>
      <c r="G51" s="411"/>
      <c r="H51" s="411"/>
      <c r="I51" s="411"/>
      <c r="J51" s="411"/>
      <c r="K51" s="411"/>
      <c r="L51" s="411"/>
      <c r="M51" s="411"/>
      <c r="N51" s="411"/>
      <c r="O51" s="411"/>
      <c r="P51" s="411"/>
      <c r="Q51" s="412"/>
      <c r="R51" s="505"/>
      <c r="S51" s="494"/>
      <c r="T51" s="494"/>
      <c r="U51" s="494"/>
      <c r="V51" s="505"/>
      <c r="W51" s="494"/>
      <c r="X51" s="494"/>
      <c r="Y51" s="494"/>
      <c r="Z51" s="505"/>
      <c r="AA51" s="494"/>
      <c r="AB51" s="494"/>
      <c r="AC51" s="494"/>
      <c r="AD51" s="103"/>
      <c r="AE51" s="12"/>
      <c r="AF51" s="12"/>
      <c r="AG51" s="12"/>
      <c r="AH51" s="12"/>
      <c r="AI51" s="12"/>
      <c r="AJ51" s="12"/>
    </row>
    <row r="52" spans="2:36" s="102" customFormat="1" ht="18" customHeight="1" x14ac:dyDescent="0.2">
      <c r="B52" s="30"/>
      <c r="C52" s="413" t="s">
        <v>88</v>
      </c>
      <c r="D52" s="402"/>
      <c r="E52" s="403"/>
      <c r="F52" s="410" t="s">
        <v>89</v>
      </c>
      <c r="G52" s="411"/>
      <c r="H52" s="411"/>
      <c r="I52" s="411"/>
      <c r="J52" s="411"/>
      <c r="K52" s="411"/>
      <c r="L52" s="411"/>
      <c r="M52" s="411"/>
      <c r="N52" s="411"/>
      <c r="O52" s="411"/>
      <c r="P52" s="411"/>
      <c r="Q52" s="412"/>
      <c r="R52" s="505"/>
      <c r="S52" s="494"/>
      <c r="T52" s="494"/>
      <c r="U52" s="494"/>
      <c r="V52" s="505"/>
      <c r="W52" s="494"/>
      <c r="X52" s="494"/>
      <c r="Y52" s="494"/>
      <c r="Z52" s="505"/>
      <c r="AA52" s="494"/>
      <c r="AB52" s="494"/>
      <c r="AC52" s="494"/>
      <c r="AD52" s="103"/>
      <c r="AE52" s="12"/>
      <c r="AF52" s="12"/>
      <c r="AG52" s="12"/>
      <c r="AH52" s="12"/>
      <c r="AI52" s="12"/>
      <c r="AJ52" s="12"/>
    </row>
    <row r="53" spans="2:36" s="102" customFormat="1" ht="18" customHeight="1" x14ac:dyDescent="0.2">
      <c r="B53" s="30"/>
      <c r="C53" s="424"/>
      <c r="D53" s="405"/>
      <c r="E53" s="406"/>
      <c r="F53" s="410" t="s">
        <v>90</v>
      </c>
      <c r="G53" s="411"/>
      <c r="H53" s="411"/>
      <c r="I53" s="411"/>
      <c r="J53" s="411"/>
      <c r="K53" s="411"/>
      <c r="L53" s="411"/>
      <c r="M53" s="411"/>
      <c r="N53" s="411"/>
      <c r="O53" s="411"/>
      <c r="P53" s="411"/>
      <c r="Q53" s="412"/>
      <c r="R53" s="505"/>
      <c r="S53" s="494"/>
      <c r="T53" s="494"/>
      <c r="U53" s="494"/>
      <c r="V53" s="505"/>
      <c r="W53" s="494"/>
      <c r="X53" s="494"/>
      <c r="Y53" s="494"/>
      <c r="Z53" s="505"/>
      <c r="AA53" s="494"/>
      <c r="AB53" s="494"/>
      <c r="AC53" s="494"/>
      <c r="AD53" s="103"/>
      <c r="AE53" s="12"/>
      <c r="AF53" s="12"/>
      <c r="AG53" s="12"/>
      <c r="AH53" s="12"/>
      <c r="AI53" s="12"/>
      <c r="AJ53" s="12"/>
    </row>
    <row r="54" spans="2:36" s="102" customFormat="1" ht="18" customHeight="1" x14ac:dyDescent="0.2">
      <c r="B54" s="30"/>
      <c r="C54" s="424"/>
      <c r="D54" s="405"/>
      <c r="E54" s="406"/>
      <c r="F54" s="410" t="s">
        <v>91</v>
      </c>
      <c r="G54" s="411"/>
      <c r="H54" s="411"/>
      <c r="I54" s="411"/>
      <c r="J54" s="411"/>
      <c r="K54" s="411"/>
      <c r="L54" s="411"/>
      <c r="M54" s="411"/>
      <c r="N54" s="411"/>
      <c r="O54" s="411"/>
      <c r="P54" s="411"/>
      <c r="Q54" s="412"/>
      <c r="R54" s="505"/>
      <c r="S54" s="494"/>
      <c r="T54" s="494"/>
      <c r="U54" s="494"/>
      <c r="V54" s="505"/>
      <c r="W54" s="494"/>
      <c r="X54" s="494"/>
      <c r="Y54" s="494"/>
      <c r="Z54" s="505"/>
      <c r="AA54" s="494"/>
      <c r="AB54" s="494"/>
      <c r="AC54" s="494"/>
      <c r="AD54" s="103"/>
      <c r="AE54" s="12"/>
      <c r="AF54" s="12"/>
      <c r="AG54" s="12"/>
      <c r="AH54" s="12"/>
      <c r="AI54" s="12"/>
      <c r="AJ54" s="12"/>
    </row>
    <row r="55" spans="2:36" s="102" customFormat="1" ht="18" customHeight="1" x14ac:dyDescent="0.2">
      <c r="B55" s="30"/>
      <c r="C55" s="424"/>
      <c r="D55" s="405"/>
      <c r="E55" s="406"/>
      <c r="F55" s="410" t="s">
        <v>92</v>
      </c>
      <c r="G55" s="411"/>
      <c r="H55" s="411"/>
      <c r="I55" s="411"/>
      <c r="J55" s="411"/>
      <c r="K55" s="411"/>
      <c r="L55" s="411"/>
      <c r="M55" s="411"/>
      <c r="N55" s="411"/>
      <c r="O55" s="411"/>
      <c r="P55" s="411"/>
      <c r="Q55" s="412"/>
      <c r="R55" s="505"/>
      <c r="S55" s="494"/>
      <c r="T55" s="494"/>
      <c r="U55" s="494"/>
      <c r="V55" s="505"/>
      <c r="W55" s="494"/>
      <c r="X55" s="494"/>
      <c r="Y55" s="494"/>
      <c r="Z55" s="505"/>
      <c r="AA55" s="494"/>
      <c r="AB55" s="494"/>
      <c r="AC55" s="494"/>
      <c r="AD55" s="103"/>
      <c r="AE55" s="12"/>
      <c r="AF55" s="12"/>
      <c r="AG55" s="12"/>
      <c r="AH55" s="12"/>
      <c r="AI55" s="12"/>
      <c r="AJ55" s="12"/>
    </row>
    <row r="56" spans="2:36" s="102" customFormat="1" ht="18" customHeight="1" x14ac:dyDescent="0.2">
      <c r="B56" s="30"/>
      <c r="C56" s="424"/>
      <c r="D56" s="405"/>
      <c r="E56" s="406"/>
      <c r="F56" s="410" t="s">
        <v>93</v>
      </c>
      <c r="G56" s="411"/>
      <c r="H56" s="411"/>
      <c r="I56" s="411"/>
      <c r="J56" s="411"/>
      <c r="K56" s="411"/>
      <c r="L56" s="411"/>
      <c r="M56" s="411"/>
      <c r="N56" s="411"/>
      <c r="O56" s="411"/>
      <c r="P56" s="411"/>
      <c r="Q56" s="412"/>
      <c r="R56" s="505"/>
      <c r="S56" s="494"/>
      <c r="T56" s="494"/>
      <c r="U56" s="494"/>
      <c r="V56" s="505"/>
      <c r="W56" s="494"/>
      <c r="X56" s="494"/>
      <c r="Y56" s="494"/>
      <c r="Z56" s="505"/>
      <c r="AA56" s="494"/>
      <c r="AB56" s="494"/>
      <c r="AC56" s="494"/>
      <c r="AD56" s="103"/>
      <c r="AE56" s="12"/>
      <c r="AF56" s="12"/>
      <c r="AG56" s="12"/>
      <c r="AH56" s="12"/>
      <c r="AI56" s="12"/>
      <c r="AJ56" s="12"/>
    </row>
    <row r="57" spans="2:36" s="102" customFormat="1" ht="18" customHeight="1" x14ac:dyDescent="0.2">
      <c r="B57" s="30"/>
      <c r="C57" s="424"/>
      <c r="D57" s="405"/>
      <c r="E57" s="406"/>
      <c r="F57" s="410" t="s">
        <v>94</v>
      </c>
      <c r="G57" s="411"/>
      <c r="H57" s="411"/>
      <c r="I57" s="411"/>
      <c r="J57" s="411"/>
      <c r="K57" s="411"/>
      <c r="L57" s="411"/>
      <c r="M57" s="411"/>
      <c r="N57" s="411"/>
      <c r="O57" s="411"/>
      <c r="P57" s="411"/>
      <c r="Q57" s="412"/>
      <c r="R57" s="505"/>
      <c r="S57" s="494"/>
      <c r="T57" s="494"/>
      <c r="U57" s="494"/>
      <c r="V57" s="505"/>
      <c r="W57" s="494"/>
      <c r="X57" s="494"/>
      <c r="Y57" s="494"/>
      <c r="Z57" s="505"/>
      <c r="AA57" s="494"/>
      <c r="AB57" s="494"/>
      <c r="AC57" s="494"/>
      <c r="AD57" s="103"/>
      <c r="AE57" s="12"/>
      <c r="AF57" s="12"/>
      <c r="AG57" s="12"/>
      <c r="AH57" s="12"/>
      <c r="AI57" s="12"/>
      <c r="AJ57" s="12"/>
    </row>
    <row r="58" spans="2:36" s="102" customFormat="1" ht="18" customHeight="1" x14ac:dyDescent="0.2">
      <c r="B58" s="30"/>
      <c r="C58" s="424"/>
      <c r="D58" s="405"/>
      <c r="E58" s="406"/>
      <c r="F58" s="410" t="s">
        <v>95</v>
      </c>
      <c r="G58" s="411"/>
      <c r="H58" s="411"/>
      <c r="I58" s="411"/>
      <c r="J58" s="411"/>
      <c r="K58" s="411"/>
      <c r="L58" s="411"/>
      <c r="M58" s="411"/>
      <c r="N58" s="411"/>
      <c r="O58" s="411"/>
      <c r="P58" s="411"/>
      <c r="Q58" s="412"/>
      <c r="R58" s="505"/>
      <c r="S58" s="494"/>
      <c r="T58" s="494"/>
      <c r="U58" s="494"/>
      <c r="V58" s="505"/>
      <c r="W58" s="494"/>
      <c r="X58" s="494"/>
      <c r="Y58" s="494"/>
      <c r="Z58" s="505"/>
      <c r="AA58" s="494"/>
      <c r="AB58" s="494"/>
      <c r="AC58" s="494"/>
      <c r="AD58" s="103"/>
      <c r="AE58" s="12"/>
      <c r="AF58" s="12"/>
      <c r="AG58" s="12"/>
      <c r="AH58" s="12"/>
      <c r="AI58" s="12"/>
      <c r="AJ58" s="12"/>
    </row>
    <row r="59" spans="2:36" s="102" customFormat="1" ht="18" customHeight="1" x14ac:dyDescent="0.2">
      <c r="B59" s="30"/>
      <c r="C59" s="424"/>
      <c r="D59" s="405"/>
      <c r="E59" s="406"/>
      <c r="F59" s="410" t="s">
        <v>96</v>
      </c>
      <c r="G59" s="411"/>
      <c r="H59" s="411"/>
      <c r="I59" s="411"/>
      <c r="J59" s="411"/>
      <c r="K59" s="411"/>
      <c r="L59" s="411"/>
      <c r="M59" s="411"/>
      <c r="N59" s="411"/>
      <c r="O59" s="411"/>
      <c r="P59" s="411"/>
      <c r="Q59" s="412"/>
      <c r="R59" s="505"/>
      <c r="S59" s="494"/>
      <c r="T59" s="494"/>
      <c r="U59" s="494"/>
      <c r="V59" s="505"/>
      <c r="W59" s="494"/>
      <c r="X59" s="494"/>
      <c r="Y59" s="494"/>
      <c r="Z59" s="505"/>
      <c r="AA59" s="494"/>
      <c r="AB59" s="494"/>
      <c r="AC59" s="494"/>
      <c r="AD59" s="103"/>
      <c r="AE59" s="12"/>
      <c r="AF59" s="12"/>
      <c r="AG59" s="12"/>
      <c r="AH59" s="12"/>
      <c r="AI59" s="12"/>
      <c r="AJ59" s="12"/>
    </row>
    <row r="60" spans="2:36" s="102" customFormat="1" ht="18" customHeight="1" x14ac:dyDescent="0.2">
      <c r="B60" s="30"/>
      <c r="C60" s="425"/>
      <c r="D60" s="426"/>
      <c r="E60" s="427"/>
      <c r="F60" s="410" t="s">
        <v>97</v>
      </c>
      <c r="G60" s="411"/>
      <c r="H60" s="411"/>
      <c r="I60" s="411"/>
      <c r="J60" s="411"/>
      <c r="K60" s="411"/>
      <c r="L60" s="411"/>
      <c r="M60" s="411"/>
      <c r="N60" s="411"/>
      <c r="O60" s="411"/>
      <c r="P60" s="411"/>
      <c r="Q60" s="412"/>
      <c r="R60" s="505"/>
      <c r="S60" s="494"/>
      <c r="T60" s="494"/>
      <c r="U60" s="494"/>
      <c r="V60" s="505"/>
      <c r="W60" s="494"/>
      <c r="X60" s="494"/>
      <c r="Y60" s="494"/>
      <c r="Z60" s="505"/>
      <c r="AA60" s="494"/>
      <c r="AB60" s="494"/>
      <c r="AC60" s="494"/>
      <c r="AD60" s="103"/>
      <c r="AE60" s="12"/>
      <c r="AF60" s="12"/>
      <c r="AG60" s="12"/>
      <c r="AH60" s="12"/>
      <c r="AI60" s="12"/>
      <c r="AJ60" s="12"/>
    </row>
    <row r="61" spans="2:36" s="102" customFormat="1" ht="18" customHeight="1" x14ac:dyDescent="0.2">
      <c r="B61" s="30"/>
      <c r="C61" s="413" t="s">
        <v>98</v>
      </c>
      <c r="D61" s="402"/>
      <c r="E61" s="403"/>
      <c r="F61" s="410" t="s">
        <v>99</v>
      </c>
      <c r="G61" s="411"/>
      <c r="H61" s="411"/>
      <c r="I61" s="411"/>
      <c r="J61" s="411"/>
      <c r="K61" s="411"/>
      <c r="L61" s="411"/>
      <c r="M61" s="411"/>
      <c r="N61" s="411"/>
      <c r="O61" s="411"/>
      <c r="P61" s="411"/>
      <c r="Q61" s="412"/>
      <c r="R61" s="505"/>
      <c r="S61" s="494"/>
      <c r="T61" s="494"/>
      <c r="U61" s="494"/>
      <c r="V61" s="505"/>
      <c r="W61" s="494"/>
      <c r="X61" s="494"/>
      <c r="Y61" s="494"/>
      <c r="Z61" s="505"/>
      <c r="AA61" s="494"/>
      <c r="AB61" s="494"/>
      <c r="AC61" s="494"/>
      <c r="AD61" s="103"/>
      <c r="AE61" s="12"/>
      <c r="AF61" s="12"/>
      <c r="AG61" s="12"/>
      <c r="AH61" s="12"/>
      <c r="AI61" s="12"/>
      <c r="AJ61" s="12"/>
    </row>
    <row r="62" spans="2:36" s="102" customFormat="1" ht="18" customHeight="1" x14ac:dyDescent="0.2">
      <c r="B62" s="122"/>
      <c r="C62" s="422"/>
      <c r="D62" s="408"/>
      <c r="E62" s="409"/>
      <c r="F62" s="398" t="s">
        <v>100</v>
      </c>
      <c r="G62" s="399"/>
      <c r="H62" s="399"/>
      <c r="I62" s="399"/>
      <c r="J62" s="399"/>
      <c r="K62" s="399"/>
      <c r="L62" s="399"/>
      <c r="M62" s="399"/>
      <c r="N62" s="399"/>
      <c r="O62" s="399"/>
      <c r="P62" s="399"/>
      <c r="Q62" s="400"/>
      <c r="R62" s="459"/>
      <c r="S62" s="448"/>
      <c r="T62" s="448"/>
      <c r="U62" s="448"/>
      <c r="V62" s="459"/>
      <c r="W62" s="448"/>
      <c r="X62" s="448"/>
      <c r="Y62" s="448"/>
      <c r="Z62" s="459"/>
      <c r="AA62" s="448"/>
      <c r="AB62" s="448"/>
      <c r="AC62" s="448"/>
      <c r="AD62" s="103"/>
      <c r="AE62" s="12"/>
      <c r="AF62" s="12"/>
      <c r="AG62" s="12"/>
      <c r="AH62" s="12"/>
      <c r="AI62" s="12"/>
      <c r="AJ62" s="12"/>
    </row>
    <row r="63" spans="2:36" s="102" customFormat="1" ht="19" customHeight="1" x14ac:dyDescent="0.2">
      <c r="B63" s="415" t="s">
        <v>2230</v>
      </c>
      <c r="C63" s="416"/>
      <c r="D63" s="416"/>
      <c r="E63" s="416"/>
      <c r="F63" s="416"/>
      <c r="G63" s="416"/>
      <c r="H63" s="416"/>
      <c r="I63" s="416"/>
      <c r="J63" s="416"/>
      <c r="K63" s="416"/>
      <c r="L63" s="416"/>
      <c r="M63" s="416"/>
      <c r="N63" s="416"/>
      <c r="O63" s="416"/>
      <c r="P63" s="416"/>
      <c r="Q63" s="417"/>
      <c r="R63" s="391" t="s">
        <v>2172</v>
      </c>
      <c r="S63" s="392"/>
      <c r="T63" s="392" t="s">
        <v>2173</v>
      </c>
      <c r="U63" s="393"/>
      <c r="V63" s="391" t="s">
        <v>2172</v>
      </c>
      <c r="W63" s="392"/>
      <c r="X63" s="392" t="s">
        <v>2173</v>
      </c>
      <c r="Y63" s="393"/>
      <c r="Z63" s="391" t="s">
        <v>2172</v>
      </c>
      <c r="AA63" s="392"/>
      <c r="AB63" s="392" t="s">
        <v>2173</v>
      </c>
      <c r="AC63" s="393"/>
      <c r="AD63" s="103"/>
      <c r="AE63" s="12"/>
      <c r="AF63" s="12"/>
      <c r="AG63" s="12"/>
      <c r="AH63" s="12"/>
      <c r="AI63" s="12"/>
      <c r="AJ63" s="12"/>
    </row>
    <row r="64" spans="2:36" s="180" customFormat="1" ht="19" customHeight="1" x14ac:dyDescent="0.2">
      <c r="B64" s="388" t="s">
        <v>2254</v>
      </c>
      <c r="C64" s="389"/>
      <c r="D64" s="389"/>
      <c r="E64" s="389"/>
      <c r="F64" s="389"/>
      <c r="G64" s="389"/>
      <c r="H64" s="389"/>
      <c r="I64" s="389"/>
      <c r="J64" s="389"/>
      <c r="K64" s="389"/>
      <c r="L64" s="389"/>
      <c r="M64" s="389"/>
      <c r="N64" s="389"/>
      <c r="O64" s="389"/>
      <c r="P64" s="389"/>
      <c r="Q64" s="390"/>
      <c r="R64" s="510" t="str">
        <f>IF(COUNTIF(R65:S74,"◎")&gt;1,"◎は1つまでです","")</f>
        <v/>
      </c>
      <c r="S64" s="511"/>
      <c r="T64" s="506" t="str">
        <f>IF(COUNTIF(T65:U74,"◎")&gt;1,"◎は1つまでです","")</f>
        <v/>
      </c>
      <c r="U64" s="507"/>
      <c r="V64" s="510" t="str">
        <f>IF(COUNTIF(V65:W74,"◎")&gt;1,"◎は1つまでです","")</f>
        <v/>
      </c>
      <c r="W64" s="511"/>
      <c r="X64" s="506" t="str">
        <f>IF(COUNTIF(X65:Y74,"◎")&gt;1,"◎は1つまでです","")</f>
        <v/>
      </c>
      <c r="Y64" s="507"/>
      <c r="Z64" s="510" t="str">
        <f>IF(COUNTIF(Z65:AA74,"◎")&gt;1,"◎は1つまでです","")</f>
        <v/>
      </c>
      <c r="AA64" s="511"/>
      <c r="AB64" s="506" t="str">
        <f>IF(COUNTIF(AB65:AC74,"◎")&gt;1,"◎は1つまでです","")</f>
        <v/>
      </c>
      <c r="AC64" s="507"/>
      <c r="AD64" s="103"/>
      <c r="AE64" s="12"/>
      <c r="AF64" s="12"/>
      <c r="AG64" s="12"/>
      <c r="AH64" s="12"/>
      <c r="AI64" s="12"/>
      <c r="AJ64" s="12"/>
    </row>
    <row r="65" spans="2:36" s="102" customFormat="1" ht="18" customHeight="1" x14ac:dyDescent="0.2">
      <c r="B65" s="30"/>
      <c r="C65" s="410" t="s">
        <v>101</v>
      </c>
      <c r="D65" s="411"/>
      <c r="E65" s="411"/>
      <c r="F65" s="411"/>
      <c r="G65" s="411"/>
      <c r="H65" s="411"/>
      <c r="I65" s="411"/>
      <c r="J65" s="411"/>
      <c r="K65" s="411"/>
      <c r="L65" s="411"/>
      <c r="M65" s="411"/>
      <c r="N65" s="411"/>
      <c r="O65" s="411"/>
      <c r="P65" s="411"/>
      <c r="Q65" s="412"/>
      <c r="R65" s="505"/>
      <c r="S65" s="494"/>
      <c r="T65" s="494"/>
      <c r="U65" s="494"/>
      <c r="V65" s="505"/>
      <c r="W65" s="494"/>
      <c r="X65" s="494"/>
      <c r="Y65" s="494"/>
      <c r="Z65" s="505"/>
      <c r="AA65" s="494"/>
      <c r="AB65" s="494"/>
      <c r="AC65" s="494"/>
      <c r="AD65" s="103"/>
      <c r="AE65" s="12"/>
      <c r="AF65" s="12"/>
      <c r="AG65" s="12"/>
      <c r="AH65" s="12"/>
      <c r="AI65" s="12"/>
      <c r="AJ65" s="12"/>
    </row>
    <row r="66" spans="2:36" s="102" customFormat="1" ht="18" customHeight="1" x14ac:dyDescent="0.2">
      <c r="B66" s="30"/>
      <c r="C66" s="410" t="s">
        <v>102</v>
      </c>
      <c r="D66" s="411"/>
      <c r="E66" s="411"/>
      <c r="F66" s="411"/>
      <c r="G66" s="411"/>
      <c r="H66" s="411"/>
      <c r="I66" s="411"/>
      <c r="J66" s="411"/>
      <c r="K66" s="411"/>
      <c r="L66" s="411"/>
      <c r="M66" s="411"/>
      <c r="N66" s="411"/>
      <c r="O66" s="411"/>
      <c r="P66" s="411"/>
      <c r="Q66" s="412"/>
      <c r="R66" s="505"/>
      <c r="S66" s="494"/>
      <c r="T66" s="494"/>
      <c r="U66" s="494"/>
      <c r="V66" s="505"/>
      <c r="W66" s="494"/>
      <c r="X66" s="494"/>
      <c r="Y66" s="494"/>
      <c r="Z66" s="505"/>
      <c r="AA66" s="494"/>
      <c r="AB66" s="494"/>
      <c r="AC66" s="494"/>
      <c r="AD66" s="103"/>
      <c r="AE66" s="12"/>
      <c r="AF66" s="12"/>
      <c r="AG66" s="12"/>
      <c r="AH66" s="12"/>
      <c r="AI66" s="12"/>
      <c r="AJ66" s="12"/>
    </row>
    <row r="67" spans="2:36" s="102" customFormat="1" ht="18" customHeight="1" x14ac:dyDescent="0.2">
      <c r="B67" s="30"/>
      <c r="C67" s="410" t="s">
        <v>103</v>
      </c>
      <c r="D67" s="411"/>
      <c r="E67" s="411"/>
      <c r="F67" s="411"/>
      <c r="G67" s="411"/>
      <c r="H67" s="411"/>
      <c r="I67" s="411"/>
      <c r="J67" s="411"/>
      <c r="K67" s="411"/>
      <c r="L67" s="411"/>
      <c r="M67" s="411"/>
      <c r="N67" s="411"/>
      <c r="O67" s="411"/>
      <c r="P67" s="411"/>
      <c r="Q67" s="412"/>
      <c r="R67" s="505"/>
      <c r="S67" s="494"/>
      <c r="T67" s="494"/>
      <c r="U67" s="494"/>
      <c r="V67" s="505"/>
      <c r="W67" s="494"/>
      <c r="X67" s="494"/>
      <c r="Y67" s="494"/>
      <c r="Z67" s="505"/>
      <c r="AA67" s="494"/>
      <c r="AB67" s="494"/>
      <c r="AC67" s="494"/>
      <c r="AD67" s="103"/>
      <c r="AE67" s="12"/>
      <c r="AF67" s="12"/>
      <c r="AG67" s="12"/>
      <c r="AH67" s="12"/>
      <c r="AI67" s="12"/>
      <c r="AJ67" s="12"/>
    </row>
    <row r="68" spans="2:36" s="102" customFormat="1" ht="18" customHeight="1" x14ac:dyDescent="0.2">
      <c r="B68" s="30"/>
      <c r="C68" s="410" t="s">
        <v>104</v>
      </c>
      <c r="D68" s="411"/>
      <c r="E68" s="411"/>
      <c r="F68" s="411"/>
      <c r="G68" s="411"/>
      <c r="H68" s="411"/>
      <c r="I68" s="411"/>
      <c r="J68" s="411"/>
      <c r="K68" s="411"/>
      <c r="L68" s="411"/>
      <c r="M68" s="411"/>
      <c r="N68" s="411"/>
      <c r="O68" s="411"/>
      <c r="P68" s="411"/>
      <c r="Q68" s="412"/>
      <c r="R68" s="505"/>
      <c r="S68" s="494"/>
      <c r="T68" s="494"/>
      <c r="U68" s="494"/>
      <c r="V68" s="505"/>
      <c r="W68" s="494"/>
      <c r="X68" s="494"/>
      <c r="Y68" s="494"/>
      <c r="Z68" s="505"/>
      <c r="AA68" s="494"/>
      <c r="AB68" s="494"/>
      <c r="AC68" s="494"/>
      <c r="AD68" s="103"/>
      <c r="AE68" s="12"/>
      <c r="AF68" s="12"/>
      <c r="AG68" s="12"/>
      <c r="AH68" s="12"/>
      <c r="AI68" s="12"/>
      <c r="AJ68" s="12"/>
    </row>
    <row r="69" spans="2:36" s="102" customFormat="1" ht="18" customHeight="1" x14ac:dyDescent="0.2">
      <c r="B69" s="30"/>
      <c r="C69" s="410" t="s">
        <v>105</v>
      </c>
      <c r="D69" s="411"/>
      <c r="E69" s="411"/>
      <c r="F69" s="411"/>
      <c r="G69" s="411"/>
      <c r="H69" s="411"/>
      <c r="I69" s="411"/>
      <c r="J69" s="411"/>
      <c r="K69" s="411"/>
      <c r="L69" s="411"/>
      <c r="M69" s="411"/>
      <c r="N69" s="411"/>
      <c r="O69" s="411"/>
      <c r="P69" s="411"/>
      <c r="Q69" s="412"/>
      <c r="R69" s="505"/>
      <c r="S69" s="494"/>
      <c r="T69" s="494"/>
      <c r="U69" s="494"/>
      <c r="V69" s="505"/>
      <c r="W69" s="494"/>
      <c r="X69" s="494"/>
      <c r="Y69" s="494"/>
      <c r="Z69" s="505"/>
      <c r="AA69" s="494"/>
      <c r="AB69" s="494"/>
      <c r="AC69" s="494"/>
      <c r="AD69" s="103"/>
      <c r="AE69" s="12"/>
      <c r="AF69" s="12"/>
      <c r="AG69" s="12"/>
      <c r="AH69" s="12"/>
      <c r="AI69" s="12"/>
      <c r="AJ69" s="12"/>
    </row>
    <row r="70" spans="2:36" s="102" customFormat="1" ht="18" customHeight="1" x14ac:dyDescent="0.2">
      <c r="B70" s="30"/>
      <c r="C70" s="410" t="s">
        <v>106</v>
      </c>
      <c r="D70" s="411"/>
      <c r="E70" s="411"/>
      <c r="F70" s="411"/>
      <c r="G70" s="411"/>
      <c r="H70" s="411"/>
      <c r="I70" s="411"/>
      <c r="J70" s="411"/>
      <c r="K70" s="411"/>
      <c r="L70" s="411"/>
      <c r="M70" s="411"/>
      <c r="N70" s="411"/>
      <c r="O70" s="411"/>
      <c r="P70" s="411"/>
      <c r="Q70" s="412"/>
      <c r="R70" s="505"/>
      <c r="S70" s="494"/>
      <c r="T70" s="494"/>
      <c r="U70" s="494"/>
      <c r="V70" s="505"/>
      <c r="W70" s="494"/>
      <c r="X70" s="494"/>
      <c r="Y70" s="494"/>
      <c r="Z70" s="505"/>
      <c r="AA70" s="494"/>
      <c r="AB70" s="494"/>
      <c r="AC70" s="494"/>
      <c r="AD70" s="103"/>
      <c r="AE70" s="12"/>
      <c r="AF70" s="12"/>
      <c r="AG70" s="12"/>
      <c r="AH70" s="12"/>
      <c r="AI70" s="12"/>
      <c r="AJ70" s="12"/>
    </row>
    <row r="71" spans="2:36" s="102" customFormat="1" ht="18" customHeight="1" x14ac:dyDescent="0.2">
      <c r="B71" s="30"/>
      <c r="C71" s="410" t="s">
        <v>107</v>
      </c>
      <c r="D71" s="411"/>
      <c r="E71" s="411"/>
      <c r="F71" s="411"/>
      <c r="G71" s="411"/>
      <c r="H71" s="411"/>
      <c r="I71" s="411"/>
      <c r="J71" s="411"/>
      <c r="K71" s="411"/>
      <c r="L71" s="411"/>
      <c r="M71" s="411"/>
      <c r="N71" s="411"/>
      <c r="O71" s="411"/>
      <c r="P71" s="411"/>
      <c r="Q71" s="412"/>
      <c r="R71" s="505"/>
      <c r="S71" s="494"/>
      <c r="T71" s="494"/>
      <c r="U71" s="494"/>
      <c r="V71" s="505"/>
      <c r="W71" s="494"/>
      <c r="X71" s="494"/>
      <c r="Y71" s="494"/>
      <c r="Z71" s="505"/>
      <c r="AA71" s="494"/>
      <c r="AB71" s="494"/>
      <c r="AC71" s="494"/>
      <c r="AD71" s="103"/>
      <c r="AE71" s="12"/>
      <c r="AF71" s="12"/>
      <c r="AG71" s="12"/>
      <c r="AH71" s="12"/>
      <c r="AI71" s="12"/>
      <c r="AJ71" s="12"/>
    </row>
    <row r="72" spans="2:36" s="102" customFormat="1" ht="18" customHeight="1" x14ac:dyDescent="0.2">
      <c r="B72" s="30"/>
      <c r="C72" s="410" t="s">
        <v>108</v>
      </c>
      <c r="D72" s="411"/>
      <c r="E72" s="411"/>
      <c r="F72" s="411"/>
      <c r="G72" s="411"/>
      <c r="H72" s="411"/>
      <c r="I72" s="411"/>
      <c r="J72" s="411"/>
      <c r="K72" s="411"/>
      <c r="L72" s="411"/>
      <c r="M72" s="411"/>
      <c r="N72" s="411"/>
      <c r="O72" s="411"/>
      <c r="P72" s="411"/>
      <c r="Q72" s="412"/>
      <c r="R72" s="505"/>
      <c r="S72" s="494"/>
      <c r="T72" s="494"/>
      <c r="U72" s="494"/>
      <c r="V72" s="505"/>
      <c r="W72" s="494"/>
      <c r="X72" s="494"/>
      <c r="Y72" s="494"/>
      <c r="Z72" s="505"/>
      <c r="AA72" s="494"/>
      <c r="AB72" s="494"/>
      <c r="AC72" s="494"/>
      <c r="AD72" s="103"/>
      <c r="AE72" s="12"/>
      <c r="AF72" s="12"/>
      <c r="AG72" s="12"/>
      <c r="AH72" s="12"/>
      <c r="AI72" s="12"/>
      <c r="AJ72" s="12"/>
    </row>
    <row r="73" spans="2:36" s="102" customFormat="1" ht="18" customHeight="1" x14ac:dyDescent="0.2">
      <c r="B73" s="30"/>
      <c r="C73" s="410" t="s">
        <v>109</v>
      </c>
      <c r="D73" s="411"/>
      <c r="E73" s="411"/>
      <c r="F73" s="411"/>
      <c r="G73" s="411"/>
      <c r="H73" s="411"/>
      <c r="I73" s="411"/>
      <c r="J73" s="411"/>
      <c r="K73" s="411"/>
      <c r="L73" s="411"/>
      <c r="M73" s="411"/>
      <c r="N73" s="411"/>
      <c r="O73" s="411"/>
      <c r="P73" s="411"/>
      <c r="Q73" s="412"/>
      <c r="R73" s="505"/>
      <c r="S73" s="494"/>
      <c r="T73" s="494"/>
      <c r="U73" s="494"/>
      <c r="V73" s="505"/>
      <c r="W73" s="494"/>
      <c r="X73" s="494"/>
      <c r="Y73" s="494"/>
      <c r="Z73" s="505"/>
      <c r="AA73" s="494"/>
      <c r="AB73" s="494"/>
      <c r="AC73" s="494"/>
      <c r="AD73" s="103"/>
      <c r="AE73" s="12"/>
      <c r="AF73" s="12"/>
      <c r="AG73" s="12"/>
      <c r="AH73" s="12"/>
      <c r="AI73" s="12"/>
      <c r="AJ73" s="12"/>
    </row>
    <row r="74" spans="2:36" s="102" customFormat="1" ht="18" customHeight="1" x14ac:dyDescent="0.2">
      <c r="B74" s="30"/>
      <c r="C74" s="413" t="s">
        <v>110</v>
      </c>
      <c r="D74" s="402"/>
      <c r="E74" s="402"/>
      <c r="F74" s="402"/>
      <c r="G74" s="402"/>
      <c r="H74" s="402"/>
      <c r="I74" s="402"/>
      <c r="J74" s="402"/>
      <c r="K74" s="402"/>
      <c r="L74" s="402"/>
      <c r="M74" s="402"/>
      <c r="N74" s="402"/>
      <c r="O74" s="402"/>
      <c r="P74" s="402"/>
      <c r="Q74" s="414"/>
      <c r="R74" s="459"/>
      <c r="S74" s="448"/>
      <c r="T74" s="448"/>
      <c r="U74" s="448"/>
      <c r="V74" s="459"/>
      <c r="W74" s="448"/>
      <c r="X74" s="448"/>
      <c r="Y74" s="448"/>
      <c r="Z74" s="459"/>
      <c r="AA74" s="448"/>
      <c r="AB74" s="448"/>
      <c r="AC74" s="448"/>
      <c r="AD74" s="103"/>
      <c r="AE74" s="12"/>
      <c r="AF74" s="12"/>
      <c r="AG74" s="12"/>
      <c r="AH74" s="12"/>
      <c r="AI74" s="12"/>
      <c r="AJ74" s="12"/>
    </row>
    <row r="75" spans="2:36" s="102" customFormat="1" ht="19" customHeight="1" x14ac:dyDescent="0.2">
      <c r="B75" s="30"/>
      <c r="C75" s="415" t="s">
        <v>2232</v>
      </c>
      <c r="D75" s="416"/>
      <c r="E75" s="416"/>
      <c r="F75" s="416"/>
      <c r="G75" s="416"/>
      <c r="H75" s="416"/>
      <c r="I75" s="416"/>
      <c r="J75" s="416"/>
      <c r="K75" s="416"/>
      <c r="L75" s="416"/>
      <c r="M75" s="416"/>
      <c r="N75" s="416"/>
      <c r="O75" s="416"/>
      <c r="P75" s="416"/>
      <c r="Q75" s="417"/>
      <c r="R75" s="391" t="s">
        <v>2174</v>
      </c>
      <c r="S75" s="392"/>
      <c r="T75" s="392" t="s">
        <v>2175</v>
      </c>
      <c r="U75" s="393"/>
      <c r="V75" s="391" t="s">
        <v>2174</v>
      </c>
      <c r="W75" s="392"/>
      <c r="X75" s="392" t="s">
        <v>2175</v>
      </c>
      <c r="Y75" s="393"/>
      <c r="Z75" s="391" t="s">
        <v>2174</v>
      </c>
      <c r="AA75" s="392"/>
      <c r="AB75" s="392" t="s">
        <v>2175</v>
      </c>
      <c r="AC75" s="393"/>
      <c r="AD75" s="103"/>
      <c r="AE75" s="12"/>
      <c r="AF75" s="12"/>
      <c r="AG75" s="12"/>
      <c r="AH75" s="12"/>
      <c r="AI75" s="12"/>
      <c r="AJ75" s="12"/>
    </row>
    <row r="76" spans="2:36" s="180" customFormat="1" ht="19" customHeight="1" x14ac:dyDescent="0.2">
      <c r="B76" s="30"/>
      <c r="C76" s="521" t="s">
        <v>2255</v>
      </c>
      <c r="D76" s="522"/>
      <c r="E76" s="522"/>
      <c r="F76" s="522"/>
      <c r="G76" s="522"/>
      <c r="H76" s="522"/>
      <c r="I76" s="522"/>
      <c r="J76" s="522"/>
      <c r="K76" s="522"/>
      <c r="L76" s="522"/>
      <c r="M76" s="522"/>
      <c r="N76" s="522"/>
      <c r="O76" s="522"/>
      <c r="P76" s="522"/>
      <c r="Q76" s="523"/>
      <c r="R76" s="510" t="str">
        <f>IF(COUNTIF(R77:S91,"◎")&gt;1,"◎は1つまでです","")</f>
        <v/>
      </c>
      <c r="S76" s="511"/>
      <c r="T76" s="506" t="str">
        <f>IF(COUNTIF(T77:U91,"◎")&gt;1,"◎は1つまでです","")</f>
        <v/>
      </c>
      <c r="U76" s="507"/>
      <c r="V76" s="510" t="str">
        <f>IF(COUNTIF(V77:W91,"◎")&gt;1,"◎は1つまでです","")</f>
        <v/>
      </c>
      <c r="W76" s="511"/>
      <c r="X76" s="506" t="str">
        <f>IF(COUNTIF(X77:Y91,"◎")&gt;1,"◎は1つまでです","")</f>
        <v/>
      </c>
      <c r="Y76" s="507"/>
      <c r="Z76" s="510" t="str">
        <f>IF(COUNTIF(Z77:AA91,"◎")&gt;1,"◎は1つまでです","")</f>
        <v/>
      </c>
      <c r="AA76" s="511"/>
      <c r="AB76" s="506" t="str">
        <f>IF(COUNTIF(AB77:AC91,"◎")&gt;1,"◎は1つまでです","")</f>
        <v/>
      </c>
      <c r="AC76" s="507"/>
      <c r="AD76" s="103"/>
      <c r="AE76" s="12"/>
      <c r="AF76" s="12"/>
      <c r="AG76" s="12"/>
      <c r="AH76" s="12"/>
      <c r="AI76" s="12"/>
      <c r="AJ76" s="12"/>
    </row>
    <row r="77" spans="2:36" s="102" customFormat="1" ht="19" customHeight="1" x14ac:dyDescent="0.2">
      <c r="B77" s="30"/>
      <c r="C77" s="418" t="s">
        <v>81</v>
      </c>
      <c r="D77" s="419"/>
      <c r="E77" s="419"/>
      <c r="F77" s="420" t="s">
        <v>111</v>
      </c>
      <c r="G77" s="421"/>
      <c r="H77" s="421"/>
      <c r="I77" s="421"/>
      <c r="J77" s="421"/>
      <c r="K77" s="421"/>
      <c r="L77" s="421"/>
      <c r="M77" s="421"/>
      <c r="N77" s="421"/>
      <c r="O77" s="421"/>
      <c r="P77" s="421"/>
      <c r="Q77" s="421"/>
      <c r="R77" s="505"/>
      <c r="S77" s="494"/>
      <c r="T77" s="494"/>
      <c r="U77" s="494"/>
      <c r="V77" s="505"/>
      <c r="W77" s="494"/>
      <c r="X77" s="494"/>
      <c r="Y77" s="494"/>
      <c r="Z77" s="505"/>
      <c r="AA77" s="494"/>
      <c r="AB77" s="494"/>
      <c r="AC77" s="494"/>
      <c r="AD77" s="103"/>
      <c r="AE77" s="12"/>
      <c r="AF77" s="12"/>
      <c r="AG77" s="12"/>
      <c r="AH77" s="12"/>
      <c r="AI77" s="12"/>
      <c r="AJ77" s="12"/>
    </row>
    <row r="78" spans="2:36" s="102" customFormat="1" ht="18" customHeight="1" x14ac:dyDescent="0.2">
      <c r="B78" s="30"/>
      <c r="C78" s="418"/>
      <c r="D78" s="419"/>
      <c r="E78" s="419"/>
      <c r="F78" s="420" t="s">
        <v>112</v>
      </c>
      <c r="G78" s="421"/>
      <c r="H78" s="421"/>
      <c r="I78" s="421"/>
      <c r="J78" s="421"/>
      <c r="K78" s="421"/>
      <c r="L78" s="421"/>
      <c r="M78" s="421"/>
      <c r="N78" s="421"/>
      <c r="O78" s="421"/>
      <c r="P78" s="421"/>
      <c r="Q78" s="421"/>
      <c r="R78" s="505"/>
      <c r="S78" s="494"/>
      <c r="T78" s="494"/>
      <c r="U78" s="494"/>
      <c r="V78" s="505"/>
      <c r="W78" s="494"/>
      <c r="X78" s="494"/>
      <c r="Y78" s="494"/>
      <c r="Z78" s="505"/>
      <c r="AA78" s="494"/>
      <c r="AB78" s="494"/>
      <c r="AC78" s="494"/>
      <c r="AD78" s="103"/>
      <c r="AE78" s="12"/>
      <c r="AF78" s="12"/>
      <c r="AG78" s="12"/>
      <c r="AH78" s="12"/>
      <c r="AI78" s="12"/>
      <c r="AJ78" s="12"/>
    </row>
    <row r="79" spans="2:36" s="102" customFormat="1" ht="18" customHeight="1" x14ac:dyDescent="0.2">
      <c r="B79" s="30"/>
      <c r="C79" s="418"/>
      <c r="D79" s="419"/>
      <c r="E79" s="419"/>
      <c r="F79" s="420" t="s">
        <v>113</v>
      </c>
      <c r="G79" s="421"/>
      <c r="H79" s="421"/>
      <c r="I79" s="421"/>
      <c r="J79" s="421"/>
      <c r="K79" s="421"/>
      <c r="L79" s="421"/>
      <c r="M79" s="421"/>
      <c r="N79" s="421"/>
      <c r="O79" s="421"/>
      <c r="P79" s="421"/>
      <c r="Q79" s="421"/>
      <c r="R79" s="505"/>
      <c r="S79" s="494"/>
      <c r="T79" s="494"/>
      <c r="U79" s="494"/>
      <c r="V79" s="505"/>
      <c r="W79" s="494"/>
      <c r="X79" s="494"/>
      <c r="Y79" s="494"/>
      <c r="Z79" s="505"/>
      <c r="AA79" s="494"/>
      <c r="AB79" s="494"/>
      <c r="AC79" s="494"/>
      <c r="AD79" s="103"/>
      <c r="AE79" s="12"/>
      <c r="AF79" s="12"/>
      <c r="AG79" s="12"/>
      <c r="AH79" s="12"/>
      <c r="AI79" s="12"/>
      <c r="AJ79" s="12"/>
    </row>
    <row r="80" spans="2:36" s="102" customFormat="1" ht="18" customHeight="1" x14ac:dyDescent="0.2">
      <c r="B80" s="30"/>
      <c r="C80" s="418"/>
      <c r="D80" s="419"/>
      <c r="E80" s="419"/>
      <c r="F80" s="420" t="s">
        <v>114</v>
      </c>
      <c r="G80" s="421"/>
      <c r="H80" s="421"/>
      <c r="I80" s="421"/>
      <c r="J80" s="421"/>
      <c r="K80" s="421"/>
      <c r="L80" s="421"/>
      <c r="M80" s="421"/>
      <c r="N80" s="421"/>
      <c r="O80" s="421"/>
      <c r="P80" s="421"/>
      <c r="Q80" s="421"/>
      <c r="R80" s="505"/>
      <c r="S80" s="494"/>
      <c r="T80" s="494"/>
      <c r="U80" s="494"/>
      <c r="V80" s="505"/>
      <c r="W80" s="494"/>
      <c r="X80" s="494"/>
      <c r="Y80" s="494"/>
      <c r="Z80" s="505"/>
      <c r="AA80" s="494"/>
      <c r="AB80" s="494"/>
      <c r="AC80" s="494"/>
      <c r="AD80" s="103"/>
      <c r="AE80" s="12"/>
      <c r="AF80" s="12"/>
      <c r="AG80" s="12"/>
      <c r="AH80" s="12"/>
      <c r="AI80" s="12"/>
      <c r="AJ80" s="12"/>
    </row>
    <row r="81" spans="2:36" s="102" customFormat="1" ht="18" customHeight="1" x14ac:dyDescent="0.2">
      <c r="B81" s="30"/>
      <c r="C81" s="418"/>
      <c r="D81" s="419"/>
      <c r="E81" s="419"/>
      <c r="F81" s="420" t="s">
        <v>115</v>
      </c>
      <c r="G81" s="421"/>
      <c r="H81" s="421"/>
      <c r="I81" s="421"/>
      <c r="J81" s="421"/>
      <c r="K81" s="421"/>
      <c r="L81" s="421"/>
      <c r="M81" s="421"/>
      <c r="N81" s="421"/>
      <c r="O81" s="421"/>
      <c r="P81" s="421"/>
      <c r="Q81" s="421"/>
      <c r="R81" s="505"/>
      <c r="S81" s="494"/>
      <c r="T81" s="494"/>
      <c r="U81" s="494"/>
      <c r="V81" s="505"/>
      <c r="W81" s="494"/>
      <c r="X81" s="494"/>
      <c r="Y81" s="494"/>
      <c r="Z81" s="505"/>
      <c r="AA81" s="494"/>
      <c r="AB81" s="494"/>
      <c r="AC81" s="494"/>
      <c r="AD81" s="103"/>
      <c r="AE81" s="12"/>
      <c r="AF81" s="12"/>
      <c r="AG81" s="12"/>
      <c r="AH81" s="12"/>
      <c r="AI81" s="12"/>
      <c r="AJ81" s="12"/>
    </row>
    <row r="82" spans="2:36" s="102" customFormat="1" ht="18" customHeight="1" x14ac:dyDescent="0.2">
      <c r="B82" s="30"/>
      <c r="C82" s="401" t="s">
        <v>116</v>
      </c>
      <c r="D82" s="402"/>
      <c r="E82" s="403"/>
      <c r="F82" s="410" t="s">
        <v>117</v>
      </c>
      <c r="G82" s="411"/>
      <c r="H82" s="411"/>
      <c r="I82" s="411"/>
      <c r="J82" s="411"/>
      <c r="K82" s="411"/>
      <c r="L82" s="411"/>
      <c r="M82" s="411"/>
      <c r="N82" s="411"/>
      <c r="O82" s="411"/>
      <c r="P82" s="411"/>
      <c r="Q82" s="412"/>
      <c r="R82" s="505"/>
      <c r="S82" s="494"/>
      <c r="T82" s="494"/>
      <c r="U82" s="494"/>
      <c r="V82" s="505"/>
      <c r="W82" s="494"/>
      <c r="X82" s="494"/>
      <c r="Y82" s="494"/>
      <c r="Z82" s="505"/>
      <c r="AA82" s="494"/>
      <c r="AB82" s="494"/>
      <c r="AC82" s="494"/>
      <c r="AD82" s="103"/>
      <c r="AE82" s="12"/>
      <c r="AF82" s="12"/>
      <c r="AG82" s="12"/>
      <c r="AH82" s="12"/>
      <c r="AI82" s="12"/>
      <c r="AJ82" s="12"/>
    </row>
    <row r="83" spans="2:36" s="102" customFormat="1" ht="18" customHeight="1" x14ac:dyDescent="0.2">
      <c r="B83" s="30"/>
      <c r="C83" s="404"/>
      <c r="D83" s="405"/>
      <c r="E83" s="406"/>
      <c r="F83" s="410" t="s">
        <v>118</v>
      </c>
      <c r="G83" s="411"/>
      <c r="H83" s="411"/>
      <c r="I83" s="411"/>
      <c r="J83" s="411"/>
      <c r="K83" s="411"/>
      <c r="L83" s="411"/>
      <c r="M83" s="411"/>
      <c r="N83" s="411"/>
      <c r="O83" s="411"/>
      <c r="P83" s="411"/>
      <c r="Q83" s="412"/>
      <c r="R83" s="505"/>
      <c r="S83" s="494"/>
      <c r="T83" s="494"/>
      <c r="U83" s="494"/>
      <c r="V83" s="505"/>
      <c r="W83" s="494"/>
      <c r="X83" s="494"/>
      <c r="Y83" s="494"/>
      <c r="Z83" s="505"/>
      <c r="AA83" s="494"/>
      <c r="AB83" s="494"/>
      <c r="AC83" s="494"/>
      <c r="AD83" s="103"/>
      <c r="AE83" s="12"/>
      <c r="AF83" s="12"/>
      <c r="AG83" s="12"/>
      <c r="AH83" s="12"/>
      <c r="AI83" s="12"/>
      <c r="AJ83" s="12"/>
    </row>
    <row r="84" spans="2:36" s="102" customFormat="1" ht="18" customHeight="1" x14ac:dyDescent="0.2">
      <c r="B84" s="30"/>
      <c r="C84" s="404"/>
      <c r="D84" s="405"/>
      <c r="E84" s="406"/>
      <c r="F84" s="410" t="s">
        <v>119</v>
      </c>
      <c r="G84" s="411"/>
      <c r="H84" s="411"/>
      <c r="I84" s="411"/>
      <c r="J84" s="411"/>
      <c r="K84" s="411"/>
      <c r="L84" s="411"/>
      <c r="M84" s="411"/>
      <c r="N84" s="411"/>
      <c r="O84" s="411"/>
      <c r="P84" s="411"/>
      <c r="Q84" s="412"/>
      <c r="R84" s="505"/>
      <c r="S84" s="494"/>
      <c r="T84" s="494"/>
      <c r="U84" s="494"/>
      <c r="V84" s="505"/>
      <c r="W84" s="494"/>
      <c r="X84" s="494"/>
      <c r="Y84" s="494"/>
      <c r="Z84" s="505"/>
      <c r="AA84" s="494"/>
      <c r="AB84" s="494"/>
      <c r="AC84" s="494"/>
      <c r="AD84" s="103"/>
      <c r="AE84" s="12"/>
      <c r="AF84" s="12"/>
      <c r="AG84" s="12"/>
      <c r="AH84" s="12"/>
      <c r="AI84" s="12"/>
      <c r="AJ84" s="12"/>
    </row>
    <row r="85" spans="2:36" s="102" customFormat="1" ht="18" customHeight="1" x14ac:dyDescent="0.2">
      <c r="B85" s="30"/>
      <c r="C85" s="404"/>
      <c r="D85" s="405"/>
      <c r="E85" s="406"/>
      <c r="F85" s="410" t="s">
        <v>120</v>
      </c>
      <c r="G85" s="411"/>
      <c r="H85" s="411"/>
      <c r="I85" s="411"/>
      <c r="J85" s="411"/>
      <c r="K85" s="411"/>
      <c r="L85" s="411"/>
      <c r="M85" s="411"/>
      <c r="N85" s="411"/>
      <c r="O85" s="411"/>
      <c r="P85" s="411"/>
      <c r="Q85" s="412"/>
      <c r="R85" s="505"/>
      <c r="S85" s="494"/>
      <c r="T85" s="494"/>
      <c r="U85" s="494"/>
      <c r="V85" s="505"/>
      <c r="W85" s="494"/>
      <c r="X85" s="494"/>
      <c r="Y85" s="494"/>
      <c r="Z85" s="505"/>
      <c r="AA85" s="494"/>
      <c r="AB85" s="494"/>
      <c r="AC85" s="494"/>
      <c r="AD85" s="103"/>
      <c r="AE85" s="12"/>
      <c r="AF85" s="12"/>
      <c r="AG85" s="12"/>
      <c r="AH85" s="12"/>
      <c r="AI85" s="12"/>
      <c r="AJ85" s="12"/>
    </row>
    <row r="86" spans="2:36" s="102" customFormat="1" ht="18" customHeight="1" x14ac:dyDescent="0.2">
      <c r="B86" s="30"/>
      <c r="C86" s="404"/>
      <c r="D86" s="405"/>
      <c r="E86" s="406"/>
      <c r="F86" s="410" t="s">
        <v>121</v>
      </c>
      <c r="G86" s="411"/>
      <c r="H86" s="411"/>
      <c r="I86" s="411"/>
      <c r="J86" s="411"/>
      <c r="K86" s="411"/>
      <c r="L86" s="411"/>
      <c r="M86" s="411"/>
      <c r="N86" s="411"/>
      <c r="O86" s="411"/>
      <c r="P86" s="411"/>
      <c r="Q86" s="412"/>
      <c r="R86" s="505"/>
      <c r="S86" s="494"/>
      <c r="T86" s="494"/>
      <c r="U86" s="494"/>
      <c r="V86" s="505"/>
      <c r="W86" s="494"/>
      <c r="X86" s="494"/>
      <c r="Y86" s="494"/>
      <c r="Z86" s="505"/>
      <c r="AA86" s="494"/>
      <c r="AB86" s="494"/>
      <c r="AC86" s="494"/>
      <c r="AD86" s="103"/>
      <c r="AE86" s="12"/>
      <c r="AF86" s="12"/>
      <c r="AG86" s="12"/>
      <c r="AH86" s="12"/>
      <c r="AI86" s="12"/>
      <c r="AJ86" s="12"/>
    </row>
    <row r="87" spans="2:36" s="102" customFormat="1" ht="18" customHeight="1" x14ac:dyDescent="0.2">
      <c r="B87" s="30"/>
      <c r="C87" s="404"/>
      <c r="D87" s="405"/>
      <c r="E87" s="406"/>
      <c r="F87" s="410" t="s">
        <v>122</v>
      </c>
      <c r="G87" s="411"/>
      <c r="H87" s="411"/>
      <c r="I87" s="411"/>
      <c r="J87" s="411"/>
      <c r="K87" s="411"/>
      <c r="L87" s="411"/>
      <c r="M87" s="411"/>
      <c r="N87" s="411"/>
      <c r="O87" s="411"/>
      <c r="P87" s="411"/>
      <c r="Q87" s="412"/>
      <c r="R87" s="505"/>
      <c r="S87" s="494"/>
      <c r="T87" s="494"/>
      <c r="U87" s="494"/>
      <c r="V87" s="505"/>
      <c r="W87" s="494"/>
      <c r="X87" s="494"/>
      <c r="Y87" s="494"/>
      <c r="Z87" s="505"/>
      <c r="AA87" s="494"/>
      <c r="AB87" s="494"/>
      <c r="AC87" s="494"/>
      <c r="AD87" s="103"/>
      <c r="AE87" s="12"/>
      <c r="AF87" s="12"/>
      <c r="AG87" s="12"/>
      <c r="AH87" s="12"/>
      <c r="AI87" s="12"/>
      <c r="AJ87" s="12"/>
    </row>
    <row r="88" spans="2:36" s="102" customFormat="1" ht="18" customHeight="1" x14ac:dyDescent="0.2">
      <c r="B88" s="30"/>
      <c r="C88" s="404"/>
      <c r="D88" s="405"/>
      <c r="E88" s="406"/>
      <c r="F88" s="410" t="s">
        <v>123</v>
      </c>
      <c r="G88" s="411"/>
      <c r="H88" s="411"/>
      <c r="I88" s="411"/>
      <c r="J88" s="411"/>
      <c r="K88" s="411"/>
      <c r="L88" s="411"/>
      <c r="M88" s="411"/>
      <c r="N88" s="411"/>
      <c r="O88" s="411"/>
      <c r="P88" s="411"/>
      <c r="Q88" s="412"/>
      <c r="R88" s="505"/>
      <c r="S88" s="494"/>
      <c r="T88" s="494"/>
      <c r="U88" s="494"/>
      <c r="V88" s="505"/>
      <c r="W88" s="494"/>
      <c r="X88" s="494"/>
      <c r="Y88" s="494"/>
      <c r="Z88" s="505"/>
      <c r="AA88" s="494"/>
      <c r="AB88" s="494"/>
      <c r="AC88" s="494"/>
      <c r="AD88" s="103"/>
      <c r="AE88" s="12"/>
      <c r="AF88" s="12"/>
      <c r="AG88" s="12"/>
      <c r="AH88" s="12"/>
      <c r="AI88" s="12"/>
      <c r="AJ88" s="12"/>
    </row>
    <row r="89" spans="2:36" s="102" customFormat="1" ht="18" customHeight="1" x14ac:dyDescent="0.2">
      <c r="B89" s="30"/>
      <c r="C89" s="404"/>
      <c r="D89" s="405"/>
      <c r="E89" s="406"/>
      <c r="F89" s="410" t="s">
        <v>62</v>
      </c>
      <c r="G89" s="411"/>
      <c r="H89" s="411"/>
      <c r="I89" s="411"/>
      <c r="J89" s="411"/>
      <c r="K89" s="411"/>
      <c r="L89" s="411"/>
      <c r="M89" s="411"/>
      <c r="N89" s="411"/>
      <c r="O89" s="411"/>
      <c r="P89" s="411"/>
      <c r="Q89" s="412"/>
      <c r="R89" s="505"/>
      <c r="S89" s="494"/>
      <c r="T89" s="494"/>
      <c r="U89" s="494"/>
      <c r="V89" s="505"/>
      <c r="W89" s="494"/>
      <c r="X89" s="494"/>
      <c r="Y89" s="494"/>
      <c r="Z89" s="505"/>
      <c r="AA89" s="494"/>
      <c r="AB89" s="494"/>
      <c r="AC89" s="494"/>
      <c r="AD89" s="103"/>
      <c r="AE89" s="12"/>
      <c r="AF89" s="12"/>
      <c r="AG89" s="12"/>
      <c r="AH89" s="12"/>
      <c r="AI89" s="12"/>
      <c r="AJ89" s="12"/>
    </row>
    <row r="90" spans="2:36" s="102" customFormat="1" ht="18" customHeight="1" x14ac:dyDescent="0.2">
      <c r="B90" s="30"/>
      <c r="C90" s="404"/>
      <c r="D90" s="405"/>
      <c r="E90" s="406"/>
      <c r="F90" s="410" t="s">
        <v>124</v>
      </c>
      <c r="G90" s="411"/>
      <c r="H90" s="411"/>
      <c r="I90" s="411"/>
      <c r="J90" s="411"/>
      <c r="K90" s="411"/>
      <c r="L90" s="411"/>
      <c r="M90" s="411"/>
      <c r="N90" s="411"/>
      <c r="O90" s="411"/>
      <c r="P90" s="411"/>
      <c r="Q90" s="412"/>
      <c r="R90" s="505"/>
      <c r="S90" s="494"/>
      <c r="T90" s="494"/>
      <c r="U90" s="494"/>
      <c r="V90" s="505"/>
      <c r="W90" s="494"/>
      <c r="X90" s="494"/>
      <c r="Y90" s="494"/>
      <c r="Z90" s="505"/>
      <c r="AA90" s="494"/>
      <c r="AB90" s="494"/>
      <c r="AC90" s="494"/>
      <c r="AD90" s="103"/>
      <c r="AE90" s="12"/>
      <c r="AF90" s="12"/>
      <c r="AG90" s="12"/>
      <c r="AH90" s="12"/>
      <c r="AI90" s="12"/>
      <c r="AJ90" s="12"/>
    </row>
    <row r="91" spans="2:36" s="102" customFormat="1" ht="18" customHeight="1" x14ac:dyDescent="0.2">
      <c r="B91" s="23"/>
      <c r="C91" s="407"/>
      <c r="D91" s="408"/>
      <c r="E91" s="409"/>
      <c r="F91" s="398" t="s">
        <v>125</v>
      </c>
      <c r="G91" s="399"/>
      <c r="H91" s="399"/>
      <c r="I91" s="399"/>
      <c r="J91" s="399"/>
      <c r="K91" s="399"/>
      <c r="L91" s="399"/>
      <c r="M91" s="399"/>
      <c r="N91" s="399"/>
      <c r="O91" s="399"/>
      <c r="P91" s="399"/>
      <c r="Q91" s="400"/>
      <c r="R91" s="459"/>
      <c r="S91" s="448"/>
      <c r="T91" s="448"/>
      <c r="U91" s="448"/>
      <c r="V91" s="459"/>
      <c r="W91" s="448"/>
      <c r="X91" s="448"/>
      <c r="Y91" s="448"/>
      <c r="Z91" s="459"/>
      <c r="AA91" s="448"/>
      <c r="AB91" s="448"/>
      <c r="AC91" s="448"/>
      <c r="AD91" s="103"/>
      <c r="AE91" s="12"/>
      <c r="AF91" s="12"/>
      <c r="AG91" s="12"/>
      <c r="AH91" s="12"/>
      <c r="AI91" s="12"/>
      <c r="AJ91" s="12"/>
    </row>
    <row r="92" spans="2:36" s="102" customFormat="1" x14ac:dyDescent="0.2">
      <c r="R92" s="123"/>
      <c r="S92" s="123"/>
      <c r="T92" s="123"/>
      <c r="U92" s="123"/>
      <c r="V92" s="123"/>
      <c r="W92" s="123"/>
      <c r="X92" s="123"/>
      <c r="Y92" s="123"/>
      <c r="Z92" s="123"/>
      <c r="AA92" s="123"/>
      <c r="AB92" s="123"/>
      <c r="AC92" s="123"/>
    </row>
    <row r="93" spans="2:36" s="102" customFormat="1" ht="16.5" x14ac:dyDescent="0.2">
      <c r="B93" s="104"/>
      <c r="R93" s="123"/>
      <c r="S93" s="123"/>
      <c r="T93" s="123"/>
      <c r="U93" s="123"/>
      <c r="V93" s="123"/>
      <c r="W93" s="123"/>
      <c r="X93" s="123"/>
      <c r="Y93" s="123"/>
      <c r="Z93" s="123"/>
      <c r="AA93" s="123"/>
      <c r="AB93" s="123"/>
      <c r="AC93" s="123"/>
    </row>
    <row r="94" spans="2:36" s="102" customFormat="1" ht="16.5" x14ac:dyDescent="0.2">
      <c r="B94" s="104"/>
      <c r="R94" s="123"/>
      <c r="S94" s="123"/>
      <c r="T94" s="123"/>
      <c r="U94" s="123"/>
      <c r="V94" s="123"/>
      <c r="W94" s="123"/>
      <c r="X94" s="123"/>
      <c r="Y94" s="123"/>
      <c r="Z94" s="123"/>
      <c r="AA94" s="123"/>
      <c r="AB94" s="123"/>
      <c r="AC94" s="123"/>
    </row>
    <row r="120" ht="44.25" customHeight="1" x14ac:dyDescent="0.2"/>
  </sheetData>
  <sheetProtection algorithmName="SHA-512" hashValue="5LEolQMSvWiQXxrt5acivHjwAIhpmleBEQg7zQ46+ITL27E8WXHbrJCiHo90Jn6koAKXdpyOhPPoFD7paOXURg==" saltValue="ol7sPWsTNZehiPHu8IqVVw==" spinCount="100000" sheet="1" objects="1"/>
  <dataConsolidate/>
  <mergeCells count="564">
    <mergeCell ref="Z76:AA76"/>
    <mergeCell ref="R45:S45"/>
    <mergeCell ref="Z91:AA91"/>
    <mergeCell ref="Z72:AA72"/>
    <mergeCell ref="Z62:AA62"/>
    <mergeCell ref="Z59:AA59"/>
    <mergeCell ref="Z50:AA50"/>
    <mergeCell ref="Z53:AA53"/>
    <mergeCell ref="Z47:AA47"/>
    <mergeCell ref="V90:W90"/>
    <mergeCell ref="X90:Y90"/>
    <mergeCell ref="V91:W91"/>
    <mergeCell ref="X91:Y91"/>
    <mergeCell ref="V81:W81"/>
    <mergeCell ref="X81:Y81"/>
    <mergeCell ref="V82:W82"/>
    <mergeCell ref="X82:Y82"/>
    <mergeCell ref="V77:W77"/>
    <mergeCell ref="X77:Y77"/>
    <mergeCell ref="V78:W78"/>
    <mergeCell ref="X78:Y78"/>
    <mergeCell ref="V79:W79"/>
    <mergeCell ref="X79:Y79"/>
    <mergeCell ref="V73:W73"/>
    <mergeCell ref="AB91:AC91"/>
    <mergeCell ref="AB86:AC86"/>
    <mergeCell ref="Z87:AA87"/>
    <mergeCell ref="AB87:AC87"/>
    <mergeCell ref="B2:Q2"/>
    <mergeCell ref="R2:AC2"/>
    <mergeCell ref="B4:Q5"/>
    <mergeCell ref="C76:Q76"/>
    <mergeCell ref="R76:S76"/>
    <mergeCell ref="Z82:AA82"/>
    <mergeCell ref="AB77:AC77"/>
    <mergeCell ref="Z78:AA78"/>
    <mergeCell ref="AB78:AC78"/>
    <mergeCell ref="AB76:AC76"/>
    <mergeCell ref="AB72:AC72"/>
    <mergeCell ref="Z73:AA73"/>
    <mergeCell ref="AB73:AC73"/>
    <mergeCell ref="Z74:AA74"/>
    <mergeCell ref="AB74:AC74"/>
    <mergeCell ref="Z69:AA69"/>
    <mergeCell ref="AB69:AC69"/>
    <mergeCell ref="Z70:AA70"/>
    <mergeCell ref="AB70:AC70"/>
    <mergeCell ref="Z71:AA71"/>
    <mergeCell ref="B1:AC1"/>
    <mergeCell ref="Z88:AA88"/>
    <mergeCell ref="AB88:AC88"/>
    <mergeCell ref="Z89:AA89"/>
    <mergeCell ref="AB89:AC89"/>
    <mergeCell ref="Z90:AA90"/>
    <mergeCell ref="AB90:AC90"/>
    <mergeCell ref="Z85:AA85"/>
    <mergeCell ref="AB85:AC85"/>
    <mergeCell ref="Z86:AA86"/>
    <mergeCell ref="AB82:AC82"/>
    <mergeCell ref="Z83:AA83"/>
    <mergeCell ref="AB83:AC83"/>
    <mergeCell ref="Z84:AA84"/>
    <mergeCell ref="AB84:AC84"/>
    <mergeCell ref="Z79:AA79"/>
    <mergeCell ref="AB79:AC79"/>
    <mergeCell ref="Z80:AA80"/>
    <mergeCell ref="AB80:AC80"/>
    <mergeCell ref="Z81:AA81"/>
    <mergeCell ref="AB81:AC81"/>
    <mergeCell ref="Z75:AA75"/>
    <mergeCell ref="AB75:AC75"/>
    <mergeCell ref="Z77:AA77"/>
    <mergeCell ref="AB71:AC71"/>
    <mergeCell ref="Z66:AA66"/>
    <mergeCell ref="AB66:AC66"/>
    <mergeCell ref="Z67:AA67"/>
    <mergeCell ref="AB67:AC67"/>
    <mergeCell ref="Z68:AA68"/>
    <mergeCell ref="AB68:AC68"/>
    <mergeCell ref="AB62:AC62"/>
    <mergeCell ref="Z63:AA63"/>
    <mergeCell ref="AB63:AC63"/>
    <mergeCell ref="Z65:AA65"/>
    <mergeCell ref="AB65:AC65"/>
    <mergeCell ref="Z64:AA64"/>
    <mergeCell ref="AB64:AC64"/>
    <mergeCell ref="AB59:AC59"/>
    <mergeCell ref="Z60:AA60"/>
    <mergeCell ref="AB60:AC60"/>
    <mergeCell ref="Z61:AA61"/>
    <mergeCell ref="AB61:AC61"/>
    <mergeCell ref="Z56:AA56"/>
    <mergeCell ref="AB56:AC56"/>
    <mergeCell ref="Z57:AA57"/>
    <mergeCell ref="AB57:AC57"/>
    <mergeCell ref="Z58:AA58"/>
    <mergeCell ref="AB58:AC58"/>
    <mergeCell ref="AB53:AC53"/>
    <mergeCell ref="Z54:AA54"/>
    <mergeCell ref="AB54:AC54"/>
    <mergeCell ref="Z55:AA55"/>
    <mergeCell ref="AB55:AC55"/>
    <mergeCell ref="AB50:AC50"/>
    <mergeCell ref="Z51:AA51"/>
    <mergeCell ref="AB51:AC51"/>
    <mergeCell ref="Z52:AA52"/>
    <mergeCell ref="AB52:AC52"/>
    <mergeCell ref="AB38:AC41"/>
    <mergeCell ref="AB47:AC47"/>
    <mergeCell ref="Z48:AA48"/>
    <mergeCell ref="AB48:AC48"/>
    <mergeCell ref="Z49:AA49"/>
    <mergeCell ref="AB49:AC49"/>
    <mergeCell ref="Z44:AA44"/>
    <mergeCell ref="AB44:AC44"/>
    <mergeCell ref="Z46:AA46"/>
    <mergeCell ref="AB46:AC46"/>
    <mergeCell ref="V80:W80"/>
    <mergeCell ref="X80:Y80"/>
    <mergeCell ref="Z23:AA23"/>
    <mergeCell ref="AB23:AC23"/>
    <mergeCell ref="Z22:AA22"/>
    <mergeCell ref="AB22:AC22"/>
    <mergeCell ref="Z21:AA21"/>
    <mergeCell ref="AB21:AC21"/>
    <mergeCell ref="Z16:AA16"/>
    <mergeCell ref="AB16:AC16"/>
    <mergeCell ref="Z19:AA19"/>
    <mergeCell ref="AB19:AC19"/>
    <mergeCell ref="Z20:AA20"/>
    <mergeCell ref="AB20:AC20"/>
    <mergeCell ref="AB17:AC17"/>
    <mergeCell ref="Z24:AA24"/>
    <mergeCell ref="AB24:AC24"/>
    <mergeCell ref="Z25:AA28"/>
    <mergeCell ref="AB25:AC28"/>
    <mergeCell ref="Z32:AA32"/>
    <mergeCell ref="AB32:AC32"/>
    <mergeCell ref="Z29:AA29"/>
    <mergeCell ref="AB29:AC29"/>
    <mergeCell ref="Z30:AA31"/>
    <mergeCell ref="V89:W89"/>
    <mergeCell ref="X89:Y89"/>
    <mergeCell ref="V86:W86"/>
    <mergeCell ref="X86:Y86"/>
    <mergeCell ref="V87:W87"/>
    <mergeCell ref="X87:Y87"/>
    <mergeCell ref="V88:W88"/>
    <mergeCell ref="X88:Y88"/>
    <mergeCell ref="V83:W83"/>
    <mergeCell ref="X83:Y83"/>
    <mergeCell ref="V84:W84"/>
    <mergeCell ref="X84:Y84"/>
    <mergeCell ref="V85:W85"/>
    <mergeCell ref="X85:Y85"/>
    <mergeCell ref="X71:Y71"/>
    <mergeCell ref="V72:W72"/>
    <mergeCell ref="X72:Y72"/>
    <mergeCell ref="AB6:AC6"/>
    <mergeCell ref="Z7:AA7"/>
    <mergeCell ref="AB7:AC7"/>
    <mergeCell ref="Z8:AA8"/>
    <mergeCell ref="AB8:AC8"/>
    <mergeCell ref="Z14:AA15"/>
    <mergeCell ref="AB14:AC15"/>
    <mergeCell ref="Z13:AA13"/>
    <mergeCell ref="AB13:AC13"/>
    <mergeCell ref="AB30:AC31"/>
    <mergeCell ref="Z42:AA42"/>
    <mergeCell ref="AB42:AC42"/>
    <mergeCell ref="Z43:AA43"/>
    <mergeCell ref="AB43:AC43"/>
    <mergeCell ref="Z45:AA45"/>
    <mergeCell ref="AB45:AC45"/>
    <mergeCell ref="Z33:AA35"/>
    <mergeCell ref="AB33:AC35"/>
    <mergeCell ref="Z37:AA37"/>
    <mergeCell ref="AB37:AC37"/>
    <mergeCell ref="Z38:AA41"/>
    <mergeCell ref="V76:W76"/>
    <mergeCell ref="X76:Y76"/>
    <mergeCell ref="V67:W67"/>
    <mergeCell ref="X67:Y67"/>
    <mergeCell ref="V68:W68"/>
    <mergeCell ref="X68:Y68"/>
    <mergeCell ref="V69:W69"/>
    <mergeCell ref="X69:Y69"/>
    <mergeCell ref="V63:W63"/>
    <mergeCell ref="X63:Y63"/>
    <mergeCell ref="V65:W65"/>
    <mergeCell ref="X65:Y65"/>
    <mergeCell ref="V66:W66"/>
    <mergeCell ref="X66:Y66"/>
    <mergeCell ref="V64:W64"/>
    <mergeCell ref="X64:Y64"/>
    <mergeCell ref="X73:Y73"/>
    <mergeCell ref="V74:W74"/>
    <mergeCell ref="X74:Y74"/>
    <mergeCell ref="V75:W75"/>
    <mergeCell ref="X75:Y75"/>
    <mergeCell ref="V70:W70"/>
    <mergeCell ref="X70:Y70"/>
    <mergeCell ref="V71:W71"/>
    <mergeCell ref="V60:W60"/>
    <mergeCell ref="X60:Y60"/>
    <mergeCell ref="V61:W61"/>
    <mergeCell ref="X61:Y61"/>
    <mergeCell ref="V62:W62"/>
    <mergeCell ref="X62:Y62"/>
    <mergeCell ref="V57:W57"/>
    <mergeCell ref="X57:Y57"/>
    <mergeCell ref="V58:W58"/>
    <mergeCell ref="X58:Y58"/>
    <mergeCell ref="V59:W59"/>
    <mergeCell ref="X59:Y59"/>
    <mergeCell ref="V54:W54"/>
    <mergeCell ref="X54:Y54"/>
    <mergeCell ref="V55:W55"/>
    <mergeCell ref="X55:Y55"/>
    <mergeCell ref="V56:W56"/>
    <mergeCell ref="X56:Y56"/>
    <mergeCell ref="V51:W51"/>
    <mergeCell ref="X51:Y51"/>
    <mergeCell ref="V52:W52"/>
    <mergeCell ref="X52:Y52"/>
    <mergeCell ref="V53:W53"/>
    <mergeCell ref="X53:Y53"/>
    <mergeCell ref="V48:W48"/>
    <mergeCell ref="X48:Y48"/>
    <mergeCell ref="V49:W49"/>
    <mergeCell ref="X49:Y49"/>
    <mergeCell ref="V50:W50"/>
    <mergeCell ref="X50:Y50"/>
    <mergeCell ref="V46:W46"/>
    <mergeCell ref="X46:Y46"/>
    <mergeCell ref="V43:W43"/>
    <mergeCell ref="X43:Y43"/>
    <mergeCell ref="V47:W47"/>
    <mergeCell ref="X47:Y47"/>
    <mergeCell ref="V45:W45"/>
    <mergeCell ref="X45:Y45"/>
    <mergeCell ref="V38:W41"/>
    <mergeCell ref="X38:Y41"/>
    <mergeCell ref="V42:W42"/>
    <mergeCell ref="X42:Y42"/>
    <mergeCell ref="V44:W44"/>
    <mergeCell ref="X44:Y44"/>
    <mergeCell ref="V37:W37"/>
    <mergeCell ref="X37:Y37"/>
    <mergeCell ref="V29:W29"/>
    <mergeCell ref="X29:Y29"/>
    <mergeCell ref="V30:W31"/>
    <mergeCell ref="X30:Y31"/>
    <mergeCell ref="X33:Y35"/>
    <mergeCell ref="V32:W32"/>
    <mergeCell ref="X32:Y32"/>
    <mergeCell ref="V33:W35"/>
    <mergeCell ref="V22:W22"/>
    <mergeCell ref="X22:Y22"/>
    <mergeCell ref="V24:W24"/>
    <mergeCell ref="X24:Y24"/>
    <mergeCell ref="V25:W28"/>
    <mergeCell ref="X25:Y28"/>
    <mergeCell ref="V13:W13"/>
    <mergeCell ref="X13:Y13"/>
    <mergeCell ref="X16:Y16"/>
    <mergeCell ref="V19:W19"/>
    <mergeCell ref="X19:Y19"/>
    <mergeCell ref="V18:W18"/>
    <mergeCell ref="V16:W16"/>
    <mergeCell ref="X18:Y18"/>
    <mergeCell ref="X21:Y21"/>
    <mergeCell ref="V23:W23"/>
    <mergeCell ref="X23:Y23"/>
    <mergeCell ref="V21:W21"/>
    <mergeCell ref="R67:S67"/>
    <mergeCell ref="T67:U67"/>
    <mergeCell ref="R68:S68"/>
    <mergeCell ref="T68:U68"/>
    <mergeCell ref="T74:U74"/>
    <mergeCell ref="R69:S69"/>
    <mergeCell ref="T69:U69"/>
    <mergeCell ref="R70:S70"/>
    <mergeCell ref="T70:U70"/>
    <mergeCell ref="R71:S71"/>
    <mergeCell ref="T81:U81"/>
    <mergeCell ref="R74:S74"/>
    <mergeCell ref="R79:S79"/>
    <mergeCell ref="T79:U79"/>
    <mergeCell ref="R80:S80"/>
    <mergeCell ref="T80:U80"/>
    <mergeCell ref="R81:S81"/>
    <mergeCell ref="T71:U71"/>
    <mergeCell ref="T75:U75"/>
    <mergeCell ref="R77:S77"/>
    <mergeCell ref="T77:U77"/>
    <mergeCell ref="R78:S78"/>
    <mergeCell ref="T78:U78"/>
    <mergeCell ref="R72:S72"/>
    <mergeCell ref="R75:S75"/>
    <mergeCell ref="T72:U72"/>
    <mergeCell ref="R73:S73"/>
    <mergeCell ref="T73:U73"/>
    <mergeCell ref="T76:U76"/>
    <mergeCell ref="R90:S90"/>
    <mergeCell ref="T90:U90"/>
    <mergeCell ref="R91:S91"/>
    <mergeCell ref="T91:U91"/>
    <mergeCell ref="R82:S82"/>
    <mergeCell ref="T82:U82"/>
    <mergeCell ref="R83:S83"/>
    <mergeCell ref="T83:U83"/>
    <mergeCell ref="T88:U88"/>
    <mergeCell ref="T89:U89"/>
    <mergeCell ref="R84:S84"/>
    <mergeCell ref="T84:U84"/>
    <mergeCell ref="R85:S85"/>
    <mergeCell ref="R89:S89"/>
    <mergeCell ref="R87:S87"/>
    <mergeCell ref="T87:U87"/>
    <mergeCell ref="R88:S88"/>
    <mergeCell ref="T85:U85"/>
    <mergeCell ref="R86:S86"/>
    <mergeCell ref="T86:U86"/>
    <mergeCell ref="T65:U65"/>
    <mergeCell ref="R64:S64"/>
    <mergeCell ref="T64:U64"/>
    <mergeCell ref="R66:S66"/>
    <mergeCell ref="T66:U66"/>
    <mergeCell ref="R61:S61"/>
    <mergeCell ref="T61:U61"/>
    <mergeCell ref="R62:S62"/>
    <mergeCell ref="T62:U62"/>
    <mergeCell ref="R63:S63"/>
    <mergeCell ref="T63:U63"/>
    <mergeCell ref="R65:S65"/>
    <mergeCell ref="R58:S58"/>
    <mergeCell ref="T58:U58"/>
    <mergeCell ref="R59:S59"/>
    <mergeCell ref="T59:U59"/>
    <mergeCell ref="R60:S60"/>
    <mergeCell ref="T60:U60"/>
    <mergeCell ref="R55:S55"/>
    <mergeCell ref="T55:U55"/>
    <mergeCell ref="R56:S56"/>
    <mergeCell ref="T56:U56"/>
    <mergeCell ref="R57:S57"/>
    <mergeCell ref="T57:U57"/>
    <mergeCell ref="R52:S52"/>
    <mergeCell ref="T52:U52"/>
    <mergeCell ref="R53:S53"/>
    <mergeCell ref="T53:U53"/>
    <mergeCell ref="R54:S54"/>
    <mergeCell ref="T54:U54"/>
    <mergeCell ref="R49:S49"/>
    <mergeCell ref="T49:U49"/>
    <mergeCell ref="R50:S50"/>
    <mergeCell ref="T50:U50"/>
    <mergeCell ref="R51:S51"/>
    <mergeCell ref="T51:U51"/>
    <mergeCell ref="R48:S48"/>
    <mergeCell ref="T48:U48"/>
    <mergeCell ref="T45:U45"/>
    <mergeCell ref="R44:S44"/>
    <mergeCell ref="T44:U44"/>
    <mergeCell ref="R46:S46"/>
    <mergeCell ref="R29:S29"/>
    <mergeCell ref="T29:U29"/>
    <mergeCell ref="R42:S42"/>
    <mergeCell ref="T42:U42"/>
    <mergeCell ref="R47:S47"/>
    <mergeCell ref="T47:U47"/>
    <mergeCell ref="T38:U41"/>
    <mergeCell ref="R37:S37"/>
    <mergeCell ref="T37:U37"/>
    <mergeCell ref="T20:U20"/>
    <mergeCell ref="R23:S23"/>
    <mergeCell ref="T23:U23"/>
    <mergeCell ref="R22:S22"/>
    <mergeCell ref="T22:U22"/>
    <mergeCell ref="T46:U46"/>
    <mergeCell ref="R43:S43"/>
    <mergeCell ref="T43:U43"/>
    <mergeCell ref="R25:S28"/>
    <mergeCell ref="R24:S24"/>
    <mergeCell ref="T24:U24"/>
    <mergeCell ref="T25:U28"/>
    <mergeCell ref="R30:S31"/>
    <mergeCell ref="T21:U21"/>
    <mergeCell ref="M34:Q34"/>
    <mergeCell ref="C35:G35"/>
    <mergeCell ref="H35:L35"/>
    <mergeCell ref="R38:S41"/>
    <mergeCell ref="R33:S35"/>
    <mergeCell ref="AI32:AI35"/>
    <mergeCell ref="AD37:AD41"/>
    <mergeCell ref="AE37:AE41"/>
    <mergeCell ref="R21:S21"/>
    <mergeCell ref="AH37:AH41"/>
    <mergeCell ref="AF32:AF35"/>
    <mergeCell ref="AD29:AD31"/>
    <mergeCell ref="AE29:AE31"/>
    <mergeCell ref="AF29:AF31"/>
    <mergeCell ref="AI37:AI41"/>
    <mergeCell ref="AD32:AD35"/>
    <mergeCell ref="AE32:AE35"/>
    <mergeCell ref="AG32:AG35"/>
    <mergeCell ref="AH32:AH35"/>
    <mergeCell ref="AI29:AI31"/>
    <mergeCell ref="AF24:AF28"/>
    <mergeCell ref="AG20:AG21"/>
    <mergeCell ref="AH24:AH28"/>
    <mergeCell ref="T30:U31"/>
    <mergeCell ref="AG29:AG31"/>
    <mergeCell ref="AH29:AH31"/>
    <mergeCell ref="AF37:AF41"/>
    <mergeCell ref="AG37:AG41"/>
    <mergeCell ref="AG13:AG15"/>
    <mergeCell ref="AH13:AH15"/>
    <mergeCell ref="AI22:AI23"/>
    <mergeCell ref="AH20:AH21"/>
    <mergeCell ref="AD24:AD28"/>
    <mergeCell ref="AE24:AE28"/>
    <mergeCell ref="AG24:AG28"/>
    <mergeCell ref="AI24:AI28"/>
    <mergeCell ref="AI20:AI21"/>
    <mergeCell ref="AF22:AF23"/>
    <mergeCell ref="AG22:AG23"/>
    <mergeCell ref="AD18:AD19"/>
    <mergeCell ref="AE18:AE19"/>
    <mergeCell ref="AD22:AD23"/>
    <mergeCell ref="AE22:AE23"/>
    <mergeCell ref="AF20:AF21"/>
    <mergeCell ref="AE20:AE21"/>
    <mergeCell ref="AH22:AH23"/>
    <mergeCell ref="AD20:AD21"/>
    <mergeCell ref="AH4:AI4"/>
    <mergeCell ref="AF4:AG4"/>
    <mergeCell ref="AI13:AI15"/>
    <mergeCell ref="AF18:AF19"/>
    <mergeCell ref="AG18:AG19"/>
    <mergeCell ref="AI18:AI19"/>
    <mergeCell ref="AG16:AG17"/>
    <mergeCell ref="AH16:AH17"/>
    <mergeCell ref="AI16:AI17"/>
    <mergeCell ref="AH18:AH19"/>
    <mergeCell ref="AF16:AF17"/>
    <mergeCell ref="AF13:AF15"/>
    <mergeCell ref="Z17:AA17"/>
    <mergeCell ref="R16:S16"/>
    <mergeCell ref="AE16:AE17"/>
    <mergeCell ref="AD13:AD15"/>
    <mergeCell ref="AE13:AE15"/>
    <mergeCell ref="AD16:AD17"/>
    <mergeCell ref="R14:S15"/>
    <mergeCell ref="T14:U15"/>
    <mergeCell ref="R13:S13"/>
    <mergeCell ref="T13:U13"/>
    <mergeCell ref="T16:U16"/>
    <mergeCell ref="V14:W15"/>
    <mergeCell ref="X14:Y15"/>
    <mergeCell ref="R19:S19"/>
    <mergeCell ref="T19:U19"/>
    <mergeCell ref="Z18:AA18"/>
    <mergeCell ref="AB18:AC18"/>
    <mergeCell ref="R17:S17"/>
    <mergeCell ref="AD4:AE4"/>
    <mergeCell ref="R6:S6"/>
    <mergeCell ref="T6:U6"/>
    <mergeCell ref="V4:Y4"/>
    <mergeCell ref="V5:W5"/>
    <mergeCell ref="Z4:AC4"/>
    <mergeCell ref="Z5:AA5"/>
    <mergeCell ref="AB5:AC5"/>
    <mergeCell ref="Z6:AA6"/>
    <mergeCell ref="R7:S7"/>
    <mergeCell ref="T7:U7"/>
    <mergeCell ref="R8:S8"/>
    <mergeCell ref="T8:U8"/>
    <mergeCell ref="X5:Y5"/>
    <mergeCell ref="V6:W6"/>
    <mergeCell ref="X6:Y6"/>
    <mergeCell ref="V7:W7"/>
    <mergeCell ref="X7:Y7"/>
    <mergeCell ref="V8:W8"/>
    <mergeCell ref="B6:Q6"/>
    <mergeCell ref="T17:U17"/>
    <mergeCell ref="V17:W17"/>
    <mergeCell ref="X17:Y17"/>
    <mergeCell ref="R18:S18"/>
    <mergeCell ref="T18:U18"/>
    <mergeCell ref="R4:U4"/>
    <mergeCell ref="R5:S5"/>
    <mergeCell ref="T5:U5"/>
    <mergeCell ref="B7:P8"/>
    <mergeCell ref="B9:P10"/>
    <mergeCell ref="X8:Y8"/>
    <mergeCell ref="B11:Q11"/>
    <mergeCell ref="B12:O12"/>
    <mergeCell ref="B13:G13"/>
    <mergeCell ref="F55:Q55"/>
    <mergeCell ref="G19:J19"/>
    <mergeCell ref="F48:Q48"/>
    <mergeCell ref="F49:Q49"/>
    <mergeCell ref="C46:E51"/>
    <mergeCell ref="F46:Q46"/>
    <mergeCell ref="F47:Q47"/>
    <mergeCell ref="F50:Q50"/>
    <mergeCell ref="C33:G33"/>
    <mergeCell ref="F51:Q51"/>
    <mergeCell ref="C52:E60"/>
    <mergeCell ref="F52:Q52"/>
    <mergeCell ref="F53:Q53"/>
    <mergeCell ref="F54:Q54"/>
    <mergeCell ref="H33:L33"/>
    <mergeCell ref="M33:P33"/>
    <mergeCell ref="F56:Q56"/>
    <mergeCell ref="F57:Q57"/>
    <mergeCell ref="F58:Q58"/>
    <mergeCell ref="F59:Q59"/>
    <mergeCell ref="F60:Q60"/>
    <mergeCell ref="B44:Q44"/>
    <mergeCell ref="C34:G34"/>
    <mergeCell ref="H34:L34"/>
    <mergeCell ref="F78:Q78"/>
    <mergeCell ref="F79:Q79"/>
    <mergeCell ref="F80:Q80"/>
    <mergeCell ref="F81:Q81"/>
    <mergeCell ref="C61:E62"/>
    <mergeCell ref="F61:Q61"/>
    <mergeCell ref="F62:Q62"/>
    <mergeCell ref="C69:Q69"/>
    <mergeCell ref="C70:Q70"/>
    <mergeCell ref="C71:Q71"/>
    <mergeCell ref="B63:Q63"/>
    <mergeCell ref="C67:Q67"/>
    <mergeCell ref="C68:Q68"/>
    <mergeCell ref="C66:Q66"/>
    <mergeCell ref="C65:Q65"/>
    <mergeCell ref="B64:Q64"/>
    <mergeCell ref="B45:Q45"/>
    <mergeCell ref="R20:S20"/>
    <mergeCell ref="V20:W20"/>
    <mergeCell ref="X20:Y20"/>
    <mergeCell ref="T33:U35"/>
    <mergeCell ref="R32:S32"/>
    <mergeCell ref="T32:U32"/>
    <mergeCell ref="F91:Q91"/>
    <mergeCell ref="C82:E91"/>
    <mergeCell ref="F82:Q82"/>
    <mergeCell ref="F83:Q83"/>
    <mergeCell ref="F84:Q84"/>
    <mergeCell ref="F85:Q85"/>
    <mergeCell ref="F86:Q86"/>
    <mergeCell ref="F87:Q87"/>
    <mergeCell ref="F88:Q88"/>
    <mergeCell ref="F89:Q89"/>
    <mergeCell ref="F90:Q90"/>
    <mergeCell ref="C72:Q72"/>
    <mergeCell ref="C73:Q73"/>
    <mergeCell ref="C74:Q74"/>
    <mergeCell ref="C75:Q75"/>
    <mergeCell ref="C77:E81"/>
    <mergeCell ref="F77:Q77"/>
  </mergeCells>
  <phoneticPr fontId="1"/>
  <conditionalFormatting sqref="R13:R14 T13:T14">
    <cfRule type="cellIs" dxfId="66" priority="149" stopIfTrue="1" operator="notEqual">
      <formula>"選択してください"</formula>
    </cfRule>
  </conditionalFormatting>
  <conditionalFormatting sqref="R16:R25">
    <cfRule type="cellIs" dxfId="65" priority="86" stopIfTrue="1" operator="notEqual">
      <formula>"選択してください"</formula>
    </cfRule>
  </conditionalFormatting>
  <conditionalFormatting sqref="R29:R30">
    <cfRule type="cellIs" dxfId="64" priority="74" stopIfTrue="1" operator="notEqual">
      <formula>"選択してください"</formula>
    </cfRule>
  </conditionalFormatting>
  <conditionalFormatting sqref="R32:R33">
    <cfRule type="cellIs" dxfId="63" priority="63" stopIfTrue="1" operator="notEqual">
      <formula>"選択してください"</formula>
    </cfRule>
  </conditionalFormatting>
  <conditionalFormatting sqref="R37:R38">
    <cfRule type="cellIs" dxfId="62" priority="55" stopIfTrue="1" operator="notEqual">
      <formula>"選択してください"</formula>
    </cfRule>
  </conditionalFormatting>
  <conditionalFormatting sqref="R42:R45">
    <cfRule type="cellIs" dxfId="61" priority="35" stopIfTrue="1" operator="notEqual">
      <formula>"選択してください"</formula>
    </cfRule>
  </conditionalFormatting>
  <conditionalFormatting sqref="R63:R64">
    <cfRule type="cellIs" dxfId="60" priority="12" stopIfTrue="1" operator="notEqual">
      <formula>"選択してください"</formula>
    </cfRule>
  </conditionalFormatting>
  <conditionalFormatting sqref="R75:R76">
    <cfRule type="cellIs" dxfId="59" priority="6" stopIfTrue="1" operator="notEqual">
      <formula>"選択してください"</formula>
    </cfRule>
  </conditionalFormatting>
  <conditionalFormatting sqref="R7:AC8">
    <cfRule type="cellIs" dxfId="58" priority="145" stopIfTrue="1" operator="notEqual">
      <formula>"選択してください"</formula>
    </cfRule>
  </conditionalFormatting>
  <conditionalFormatting sqref="R46:AC62 R65:AC74 R77:AC91">
    <cfRule type="notContainsBlanks" dxfId="57" priority="151" stopIfTrue="1">
      <formula>LEN(TRIM(R46))&gt;0</formula>
    </cfRule>
  </conditionalFormatting>
  <conditionalFormatting sqref="T16:T25 V16:V25 X16:X25 Z16:Z25 AB16:AB25">
    <cfRule type="cellIs" dxfId="56" priority="75" stopIfTrue="1" operator="notEqual">
      <formula>"選択してください"</formula>
    </cfRule>
  </conditionalFormatting>
  <conditionalFormatting sqref="T29:T30">
    <cfRule type="cellIs" dxfId="55" priority="68" stopIfTrue="1" operator="notEqual">
      <formula>"選択してください"</formula>
    </cfRule>
  </conditionalFormatting>
  <conditionalFormatting sqref="T32:T33">
    <cfRule type="cellIs" dxfId="54" priority="62" stopIfTrue="1" operator="notEqual">
      <formula>"選択してください"</formula>
    </cfRule>
  </conditionalFormatting>
  <conditionalFormatting sqref="T37:T38">
    <cfRule type="cellIs" dxfId="53" priority="54" stopIfTrue="1" operator="notEqual">
      <formula>"選択してください"</formula>
    </cfRule>
  </conditionalFormatting>
  <conditionalFormatting sqref="T42:T45">
    <cfRule type="cellIs" dxfId="52" priority="17" stopIfTrue="1" operator="notEqual">
      <formula>"選択してください"</formula>
    </cfRule>
  </conditionalFormatting>
  <conditionalFormatting sqref="T63:T64">
    <cfRule type="cellIs" dxfId="51" priority="11" stopIfTrue="1" operator="notEqual">
      <formula>"選択してください"</formula>
    </cfRule>
  </conditionalFormatting>
  <conditionalFormatting sqref="T75:T76">
    <cfRule type="cellIs" dxfId="50" priority="5" stopIfTrue="1" operator="notEqual">
      <formula>"選択してください"</formula>
    </cfRule>
  </conditionalFormatting>
  <conditionalFormatting sqref="V13:V14 X13:X14">
    <cfRule type="cellIs" dxfId="49" priority="124" stopIfTrue="1" operator="notEqual">
      <formula>"選択してください"</formula>
    </cfRule>
  </conditionalFormatting>
  <conditionalFormatting sqref="V29:V30">
    <cfRule type="cellIs" dxfId="48" priority="67" stopIfTrue="1" operator="notEqual">
      <formula>"選択してください"</formula>
    </cfRule>
  </conditionalFormatting>
  <conditionalFormatting sqref="V32:V33">
    <cfRule type="cellIs" dxfId="47" priority="60" stopIfTrue="1" operator="notEqual">
      <formula>"選択してください"</formula>
    </cfRule>
  </conditionalFormatting>
  <conditionalFormatting sqref="V37:V38">
    <cfRule type="cellIs" dxfId="46" priority="52" stopIfTrue="1" operator="notEqual">
      <formula>"選択してください"</formula>
    </cfRule>
  </conditionalFormatting>
  <conditionalFormatting sqref="V42:V45">
    <cfRule type="cellIs" dxfId="45" priority="16" stopIfTrue="1" operator="notEqual">
      <formula>"選択してください"</formula>
    </cfRule>
  </conditionalFormatting>
  <conditionalFormatting sqref="V63:V64">
    <cfRule type="cellIs" dxfId="44" priority="10" stopIfTrue="1" operator="notEqual">
      <formula>"選択してください"</formula>
    </cfRule>
  </conditionalFormatting>
  <conditionalFormatting sqref="V75:V76">
    <cfRule type="cellIs" dxfId="43" priority="4" stopIfTrue="1" operator="notEqual">
      <formula>"選択してください"</formula>
    </cfRule>
  </conditionalFormatting>
  <conditionalFormatting sqref="X29:X30">
    <cfRule type="cellIs" dxfId="42" priority="66" stopIfTrue="1" operator="notEqual">
      <formula>"選択してください"</formula>
    </cfRule>
  </conditionalFormatting>
  <conditionalFormatting sqref="X32:X33">
    <cfRule type="cellIs" dxfId="41" priority="59" stopIfTrue="1" operator="notEqual">
      <formula>"選択してください"</formula>
    </cfRule>
  </conditionalFormatting>
  <conditionalFormatting sqref="X37:X38">
    <cfRule type="cellIs" dxfId="40" priority="51" stopIfTrue="1" operator="notEqual">
      <formula>"選択してください"</formula>
    </cfRule>
  </conditionalFormatting>
  <conditionalFormatting sqref="X42:X45">
    <cfRule type="cellIs" dxfId="39" priority="15" stopIfTrue="1" operator="notEqual">
      <formula>"選択してください"</formula>
    </cfRule>
  </conditionalFormatting>
  <conditionalFormatting sqref="X63:X64">
    <cfRule type="cellIs" dxfId="38" priority="9" stopIfTrue="1" operator="notEqual">
      <formula>"選択してください"</formula>
    </cfRule>
  </conditionalFormatting>
  <conditionalFormatting sqref="X75:X76">
    <cfRule type="cellIs" dxfId="37" priority="3" stopIfTrue="1" operator="notEqual">
      <formula>"選択してください"</formula>
    </cfRule>
  </conditionalFormatting>
  <conditionalFormatting sqref="Z13:Z14 AB13:AB14">
    <cfRule type="cellIs" dxfId="36" priority="123" stopIfTrue="1" operator="notEqual">
      <formula>"選択してください"</formula>
    </cfRule>
  </conditionalFormatting>
  <conditionalFormatting sqref="Z29:Z30">
    <cfRule type="cellIs" dxfId="35" priority="65" stopIfTrue="1" operator="notEqual">
      <formula>"選択してください"</formula>
    </cfRule>
  </conditionalFormatting>
  <conditionalFormatting sqref="Z32:Z33">
    <cfRule type="cellIs" dxfId="34" priority="57" stopIfTrue="1" operator="notEqual">
      <formula>"選択してください"</formula>
    </cfRule>
  </conditionalFormatting>
  <conditionalFormatting sqref="Z37:Z38">
    <cfRule type="cellIs" dxfId="33" priority="49" stopIfTrue="1" operator="notEqual">
      <formula>"選択してください"</formula>
    </cfRule>
  </conditionalFormatting>
  <conditionalFormatting sqref="Z42:Z45">
    <cfRule type="cellIs" dxfId="32" priority="14" stopIfTrue="1" operator="notEqual">
      <formula>"選択してください"</formula>
    </cfRule>
  </conditionalFormatting>
  <conditionalFormatting sqref="Z63:Z64">
    <cfRule type="cellIs" dxfId="31" priority="8" stopIfTrue="1" operator="notEqual">
      <formula>"選択してください"</formula>
    </cfRule>
  </conditionalFormatting>
  <conditionalFormatting sqref="Z75:Z76">
    <cfRule type="cellIs" dxfId="30" priority="2" stopIfTrue="1" operator="notEqual">
      <formula>"選択してください"</formula>
    </cfRule>
  </conditionalFormatting>
  <conditionalFormatting sqref="AB29:AB30">
    <cfRule type="cellIs" dxfId="29" priority="64" stopIfTrue="1" operator="notEqual">
      <formula>"選択してください"</formula>
    </cfRule>
  </conditionalFormatting>
  <conditionalFormatting sqref="AB32:AB33">
    <cfRule type="cellIs" dxfId="28" priority="56" stopIfTrue="1" operator="notEqual">
      <formula>"選択してください"</formula>
    </cfRule>
  </conditionalFormatting>
  <conditionalFormatting sqref="AB37:AB38">
    <cfRule type="cellIs" dxfId="27" priority="48" stopIfTrue="1" operator="notEqual">
      <formula>"選択してください"</formula>
    </cfRule>
  </conditionalFormatting>
  <conditionalFormatting sqref="AB42:AB45">
    <cfRule type="cellIs" dxfId="26" priority="13" stopIfTrue="1" operator="notEqual">
      <formula>"選択してください"</formula>
    </cfRule>
  </conditionalFormatting>
  <conditionalFormatting sqref="AB63:AB64">
    <cfRule type="cellIs" dxfId="25" priority="7" stopIfTrue="1" operator="notEqual">
      <formula>"選択してください"</formula>
    </cfRule>
  </conditionalFormatting>
  <conditionalFormatting sqref="AB75:AB76">
    <cfRule type="cellIs" dxfId="24" priority="1" stopIfTrue="1" operator="notEqual">
      <formula>"選択してください"</formula>
    </cfRule>
  </conditionalFormatting>
  <dataValidations count="21">
    <dataValidation type="list" errorStyle="warning" allowBlank="1" showInputMessage="1" showErrorMessage="1" errorTitle="お願い" error="プルダウンメニューから該当する項目を選択してください。" sqref="R8 T8 V8 X8 Z8 AB8" xr:uid="{00000000-0002-0000-0200-000000000000}">
      <formula1>INDIRECT(MID(R7,4,LEN(R7)-3))</formula1>
    </dataValidation>
    <dataValidation type="list" errorStyle="information" showInputMessage="1" showErrorMessage="1" errorTitle="お願い" error="プルダウンメニューから該当する項目を選択してください。" sqref="R77:AC91" xr:uid="{00000000-0002-0000-0200-000002000000}">
      <formula1>IF(OR(MID(R$67,1,1)="◎",MID(R$67,1,1)="○"),問3_16_2)</formula1>
    </dataValidation>
    <dataValidation type="list" errorStyle="information" showInputMessage="1" showErrorMessage="1" errorTitle="お願い" error="プルダウンメニューから該当する項目を選択してください。" sqref="R65:AC74" xr:uid="{00000000-0002-0000-0200-000003000000}">
      <formula1>IF(MID(R$38,1,2)="04","",問3_16)</formula1>
    </dataValidation>
    <dataValidation type="list" errorStyle="information" showInputMessage="1" showErrorMessage="1" errorTitle="お願い" error="プルダウンメニューから該当する項目を選択してください。" sqref="R46:AC62" xr:uid="{00000000-0002-0000-0200-000004000000}">
      <formula1>問3_15</formula1>
    </dataValidation>
    <dataValidation type="list" errorStyle="information" allowBlank="1" showInputMessage="1" showErrorMessage="1" errorTitle="お願い" error="プルダウンメニューから該当する項目を選択してください。" sqref="R23 T23 V23 X23 Z23 AB23" xr:uid="{00000000-0002-0000-0200-000005000000}">
      <formula1>問3_10</formula1>
    </dataValidation>
    <dataValidation type="list" allowBlank="1" showInputMessage="1" showErrorMessage="1" errorTitle="お願い" error="プルダウンメニューから該当する項目を選択してください。" sqref="R7:AC7" xr:uid="{00000000-0002-0000-0200-000006000000}">
      <formula1>都道府県</formula1>
    </dataValidation>
    <dataValidation imeMode="hiragana" allowBlank="1" showInputMessage="1" showErrorMessage="1" sqref="R6:AC6" xr:uid="{00000000-0002-0000-0200-000007000000}"/>
    <dataValidation imeMode="disabled" allowBlank="1" showInputMessage="1" showErrorMessage="1" sqref="AB36 Z36 X36 V36 T36 R36" xr:uid="{00000000-0002-0000-0200-000008000000}"/>
    <dataValidation type="list" allowBlank="1" showInputMessage="1" showErrorMessage="1" errorTitle="お願い" error="プルダウンメニューから該当する項目を選択してください。" sqref="R14:AC15" xr:uid="{00000000-0002-0000-0200-000009000000}">
      <formula1>問3_6</formula1>
    </dataValidation>
    <dataValidation type="list" allowBlank="1" showInputMessage="1" showErrorMessage="1" errorTitle="お願い" error="プルダウンメニューから該当する項目を選択してください。" sqref="R17:AC17" xr:uid="{00000000-0002-0000-0200-00000A000000}">
      <formula1>問3_7</formula1>
    </dataValidation>
    <dataValidation errorStyle="information" allowBlank="1" showInputMessage="1" errorTitle="お願い" error="プルダウンメニューから該当する項目を選択してください。" sqref="R13:AC13 R16:AC16 R18:AC18 R20:AC20 R22:AC22 R24:AC24 R29:AC29 R32:AC32 R37:AC37 R42:AC42 AB64 AB45 R44:R45 T45 X45 V45 S44:AC44 Z45 R64 T64 X64 V64 R63:AC63 Z64 R76 T76 X76 V76 R75:AC75 Z76 AB76" xr:uid="{00000000-0002-0000-0200-00000B000000}"/>
    <dataValidation type="list" allowBlank="1" showInputMessage="1" showErrorMessage="1" errorTitle="お願い" error="プルダウンメニューから該当する項目を選択してください。" sqref="R19:AC19" xr:uid="{00000000-0002-0000-0200-00000C000000}">
      <formula1>問3_8</formula1>
    </dataValidation>
    <dataValidation type="list" allowBlank="1" showInputMessage="1" showErrorMessage="1" errorTitle="お願い" error="プルダウンメニューから該当する項目を選択してください。" sqref="R21:AC21" xr:uid="{00000000-0002-0000-0200-00000D000000}">
      <formula1>IF(MID(R19,1,2)="04",問3_9,"")</formula1>
    </dataValidation>
    <dataValidation type="list" allowBlank="1" showInputMessage="1" showErrorMessage="1" errorTitle="お願い" error="プルダウンメニューから該当する項目を選択してください。" sqref="R25:AC28" xr:uid="{00000000-0002-0000-0200-00000E000000}">
      <formula1>IF(MID(R23,1,2)="01",問3_10_2)</formula1>
    </dataValidation>
    <dataValidation type="list" allowBlank="1" showInputMessage="1" showErrorMessage="1" errorTitle="お願い" error="プルダウンメニューから該当する項目を選択してください。" sqref="R30:AC31" xr:uid="{00000000-0002-0000-0200-00000F000000}">
      <formula1>問3_11</formula1>
    </dataValidation>
    <dataValidation type="list" allowBlank="1" showInputMessage="1" showErrorMessage="1" errorTitle="お願い" error="プルダウンメニューから該当する項目を選択してください。" sqref="R33:AC35" xr:uid="{00000000-0002-0000-0200-000010000000}">
      <formula1>問3_12</formula1>
    </dataValidation>
    <dataValidation type="list" allowBlank="1" showInputMessage="1" showErrorMessage="1" errorTitle="お願い" error="プルダウンメニューから該当する項目を選択してください。" sqref="R38:AC41" xr:uid="{00000000-0002-0000-0200-000011000000}">
      <formula1>問3_14</formula1>
    </dataValidation>
    <dataValidation type="list" allowBlank="1" showInputMessage="1" showErrorMessage="1" errorTitle="お願い" error="プルダウンメニューから該当する項目を選択してください。" sqref="R43:AC43" xr:uid="{00000000-0002-0000-0200-000012000000}">
      <formula1>IF(OR(MID(R38,1,2)="01",MID(R38,1,2)="02"),問3_14_2)</formula1>
    </dataValidation>
    <dataValidation type="whole" imeMode="disabled" allowBlank="1" showInputMessage="1" showErrorMessage="1" errorTitle="お願い" error="月（1～12までの数字）を入力ください。" sqref="Z10 R10 T10 V10 X10 AB10" xr:uid="{00000000-0002-0000-0200-000013000000}">
      <formula1>1</formula1>
      <formula2>12</formula2>
    </dataValidation>
    <dataValidation type="whole" imeMode="disabled" allowBlank="1" showInputMessage="1" showErrorMessage="1" errorTitle="お願い" error="工期は1日以上でご回答ください。" sqref="R11 T11 V11 X11 Z11 AB11" xr:uid="{B269154C-1857-478E-8303-E3B4E57197DA}">
      <formula1>1</formula1>
      <formula2>99999</formula2>
    </dataValidation>
    <dataValidation type="whole" imeMode="disabled" allowBlank="1" showInputMessage="1" showErrorMessage="1" errorTitle="お願い" error="設問Ⅲは、2,000万円未満の工事のみをご回答ください。" sqref="R12 T12 V12 X12 Z12 AB12" xr:uid="{E8F4CABA-07E0-40BE-9DB4-D4DF6FCD076E}">
      <formula1>1</formula1>
      <formula2>19999</formula2>
    </dataValidation>
  </dataValidations>
  <pageMargins left="0" right="0" top="0.51181102362204722" bottom="0.51181102362204722" header="0.31496062992125984" footer="0.19685039370078741"/>
  <pageSetup paperSize="8" scale="62"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1">
        <x14:dataValidation type="whole" imeMode="disabled" allowBlank="1" showInputMessage="1" showErrorMessage="1" errorTitle="お願い" error="契約（受注）年月以降で入力してください。" xr:uid="{8B880711-EA65-4E26-8445-EB1AB7C166EA}">
          <x14:formula1>
            <xm:f>kikan!$I$11</xm:f>
          </x14:formula1>
          <x14:formula2>
            <xm:f>2999</xm:f>
          </x14:formula2>
          <xm:sqref>R9 T9 V9 X9 AB9 Z9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B1:HR118"/>
  <sheetViews>
    <sheetView view="pageBreakPreview" zoomScale="70" zoomScaleNormal="100" zoomScaleSheetLayoutView="70" workbookViewId="0">
      <pane xSplit="17" ySplit="4" topLeftCell="R5" activePane="bottomRight" state="frozen"/>
      <selection pane="topRight" activeCell="R1" sqref="R1"/>
      <selection pane="bottomLeft" activeCell="A5" sqref="A5"/>
      <selection pane="bottomRight" activeCell="HH6" sqref="HH6"/>
    </sheetView>
  </sheetViews>
  <sheetFormatPr defaultColWidth="9" defaultRowHeight="13" x14ac:dyDescent="0.2"/>
  <cols>
    <col min="1" max="1" width="5.6328125" style="13" customWidth="1"/>
    <col min="2" max="2" width="5.453125" style="13" customWidth="1"/>
    <col min="3" max="5" width="5.08984375" style="13" customWidth="1"/>
    <col min="6" max="6" width="5.08984375" style="15" customWidth="1"/>
    <col min="7" max="7" width="5.08984375" style="13" customWidth="1"/>
    <col min="8" max="9" width="5.08984375" style="15" customWidth="1"/>
    <col min="10" max="10" width="5.08984375" style="13" customWidth="1"/>
    <col min="11" max="11" width="5.08984375" style="15" customWidth="1"/>
    <col min="12" max="12" width="5.08984375" style="13" customWidth="1"/>
    <col min="13" max="13" width="5.08984375" style="15" customWidth="1"/>
    <col min="14" max="16" width="5.08984375" style="13" customWidth="1"/>
    <col min="17" max="17" width="11" style="13" customWidth="1"/>
    <col min="18" max="18" width="19.08984375" style="13" customWidth="1"/>
    <col min="19" max="19" width="7.08984375" style="109" customWidth="1"/>
    <col min="20" max="20" width="19.08984375" style="109" customWidth="1"/>
    <col min="21" max="21" width="7.08984375" style="109" customWidth="1"/>
    <col min="22" max="22" width="19.08984375" style="109" customWidth="1"/>
    <col min="23" max="23" width="7.08984375" style="109" customWidth="1"/>
    <col min="24" max="24" width="19.08984375" style="109" customWidth="1"/>
    <col min="25" max="25" width="7.08984375" style="109" customWidth="1"/>
    <col min="26" max="26" width="19.08984375" style="109" customWidth="1"/>
    <col min="27" max="27" width="7.08984375" style="109" customWidth="1"/>
    <col min="28" max="28" width="19.08984375" style="109" customWidth="1"/>
    <col min="29" max="29" width="7.08984375" style="109" customWidth="1"/>
    <col min="30" max="30" width="19.08984375" style="109" customWidth="1"/>
    <col min="31" max="31" width="7.08984375" style="109" customWidth="1"/>
    <col min="32" max="32" width="19.08984375" style="109" customWidth="1"/>
    <col min="33" max="33" width="7.08984375" style="109" customWidth="1"/>
    <col min="34" max="34" width="19.08984375" style="109" customWidth="1"/>
    <col min="35" max="35" width="7.08984375" style="109" customWidth="1"/>
    <col min="36" max="36" width="19.08984375" style="109" customWidth="1"/>
    <col min="37" max="37" width="7.08984375" style="109" customWidth="1"/>
    <col min="38" max="38" width="19.08984375" style="109" customWidth="1"/>
    <col min="39" max="39" width="7.08984375" style="109" customWidth="1"/>
    <col min="40" max="40" width="19.08984375" style="109" customWidth="1"/>
    <col min="41" max="41" width="7.08984375" style="109" customWidth="1"/>
    <col min="42" max="42" width="19.08984375" style="109" customWidth="1"/>
    <col min="43" max="43" width="7.08984375" style="109" customWidth="1"/>
    <col min="44" max="44" width="19.08984375" style="109" customWidth="1"/>
    <col min="45" max="45" width="7.08984375" style="109" customWidth="1"/>
    <col min="46" max="46" width="19.08984375" style="109" customWidth="1"/>
    <col min="47" max="47" width="7.08984375" style="109" customWidth="1"/>
    <col min="48" max="48" width="19.08984375" style="109" customWidth="1"/>
    <col min="49" max="49" width="7.08984375" style="109" customWidth="1"/>
    <col min="50" max="50" width="19.08984375" style="109" customWidth="1"/>
    <col min="51" max="51" width="7.08984375" style="109" customWidth="1"/>
    <col min="52" max="52" width="19.08984375" style="109" customWidth="1"/>
    <col min="53" max="53" width="7.08984375" style="109" customWidth="1"/>
    <col min="54" max="54" width="19.08984375" style="109" customWidth="1"/>
    <col min="55" max="55" width="7.08984375" style="109" customWidth="1"/>
    <col min="56" max="56" width="19.08984375" style="109" customWidth="1"/>
    <col min="57" max="57" width="7.08984375" style="109" customWidth="1"/>
    <col min="58" max="58" width="19.08984375" style="109" customWidth="1"/>
    <col min="59" max="59" width="7.08984375" style="109" customWidth="1"/>
    <col min="60" max="60" width="19.08984375" style="109" customWidth="1"/>
    <col min="61" max="61" width="7.08984375" style="109" customWidth="1"/>
    <col min="62" max="62" width="19.08984375" style="109" customWidth="1"/>
    <col min="63" max="63" width="7.08984375" style="109" customWidth="1"/>
    <col min="64" max="64" width="19.08984375" style="109" customWidth="1"/>
    <col min="65" max="65" width="7.08984375" style="109" customWidth="1"/>
    <col min="66" max="66" width="19.08984375" style="109" customWidth="1"/>
    <col min="67" max="67" width="7.08984375" style="109" customWidth="1"/>
    <col min="68" max="68" width="19.08984375" style="109" customWidth="1"/>
    <col min="69" max="69" width="7.08984375" style="109" customWidth="1"/>
    <col min="70" max="70" width="19.08984375" style="109" customWidth="1"/>
    <col min="71" max="71" width="7.08984375" style="109" customWidth="1"/>
    <col min="72" max="72" width="19.08984375" style="109" customWidth="1"/>
    <col min="73" max="73" width="7.08984375" style="109" customWidth="1"/>
    <col min="74" max="74" width="19.08984375" style="109" customWidth="1"/>
    <col min="75" max="75" width="7.08984375" style="109" customWidth="1"/>
    <col min="76" max="76" width="19.08984375" style="109" customWidth="1"/>
    <col min="77" max="77" width="7.08984375" style="109" customWidth="1"/>
    <col min="78" max="78" width="19.08984375" style="109" customWidth="1"/>
    <col min="79" max="79" width="7.08984375" style="109" customWidth="1"/>
    <col min="80" max="80" width="19.08984375" style="109" customWidth="1"/>
    <col min="81" max="81" width="7.08984375" style="109" customWidth="1"/>
    <col min="82" max="82" width="19.08984375" style="109" customWidth="1"/>
    <col min="83" max="83" width="7.08984375" style="109" customWidth="1"/>
    <col min="84" max="84" width="19.08984375" style="109" customWidth="1"/>
    <col min="85" max="85" width="7.08984375" style="109" customWidth="1"/>
    <col min="86" max="86" width="19.08984375" style="109" customWidth="1"/>
    <col min="87" max="87" width="7.08984375" style="109" customWidth="1"/>
    <col min="88" max="88" width="19.08984375" style="109" customWidth="1"/>
    <col min="89" max="89" width="7.08984375" style="109" customWidth="1"/>
    <col min="90" max="90" width="19.08984375" style="109" customWidth="1"/>
    <col min="91" max="91" width="7.08984375" style="109" customWidth="1"/>
    <col min="92" max="92" width="19.08984375" style="109" customWidth="1"/>
    <col min="93" max="93" width="7.08984375" style="109" customWidth="1"/>
    <col min="94" max="94" width="19.08984375" style="109" customWidth="1"/>
    <col min="95" max="95" width="7.08984375" style="109" customWidth="1"/>
    <col min="96" max="96" width="19.08984375" style="109" customWidth="1"/>
    <col min="97" max="97" width="7.08984375" style="109" customWidth="1"/>
    <col min="98" max="98" width="19.08984375" style="109" customWidth="1"/>
    <col min="99" max="99" width="7.08984375" style="109" customWidth="1"/>
    <col min="100" max="100" width="19.08984375" style="109" customWidth="1"/>
    <col min="101" max="101" width="7.08984375" style="109" customWidth="1"/>
    <col min="102" max="102" width="19.08984375" style="109" customWidth="1"/>
    <col min="103" max="103" width="7.08984375" style="109" customWidth="1"/>
    <col min="104" max="104" width="19.08984375" style="109" customWidth="1"/>
    <col min="105" max="105" width="7.08984375" style="109" customWidth="1"/>
    <col min="106" max="106" width="19.08984375" style="109" customWidth="1"/>
    <col min="107" max="107" width="7.08984375" style="109" customWidth="1"/>
    <col min="108" max="108" width="19.08984375" style="109" customWidth="1"/>
    <col min="109" max="109" width="7.08984375" style="109" customWidth="1"/>
    <col min="110" max="110" width="19.08984375" style="109" customWidth="1"/>
    <col min="111" max="111" width="7.08984375" style="109" customWidth="1"/>
    <col min="112" max="112" width="19.08984375" style="109" customWidth="1"/>
    <col min="113" max="113" width="7.08984375" style="109" customWidth="1"/>
    <col min="114" max="114" width="19.08984375" style="109" customWidth="1"/>
    <col min="115" max="115" width="7.08984375" style="109" customWidth="1"/>
    <col min="116" max="116" width="19.08984375" style="109" customWidth="1"/>
    <col min="117" max="117" width="7.08984375" style="109" customWidth="1"/>
    <col min="118" max="118" width="19.08984375" style="109" customWidth="1"/>
    <col min="119" max="119" width="7.08984375" style="109" customWidth="1"/>
    <col min="120" max="120" width="19.08984375" style="109" customWidth="1"/>
    <col min="121" max="121" width="7.08984375" style="109" customWidth="1"/>
    <col min="122" max="122" width="19.08984375" style="109" customWidth="1"/>
    <col min="123" max="123" width="7.08984375" style="109" customWidth="1"/>
    <col min="124" max="124" width="19.08984375" style="109" customWidth="1"/>
    <col min="125" max="125" width="7.08984375" style="109" customWidth="1"/>
    <col min="126" max="126" width="19.08984375" style="109" customWidth="1"/>
    <col min="127" max="127" width="7.08984375" style="109" customWidth="1"/>
    <col min="128" max="128" width="19.08984375" style="109" customWidth="1"/>
    <col min="129" max="129" width="7.08984375" style="109" customWidth="1"/>
    <col min="130" max="130" width="19.08984375" style="109" customWidth="1"/>
    <col min="131" max="131" width="7.08984375" style="109" customWidth="1"/>
    <col min="132" max="132" width="19.08984375" style="109" customWidth="1"/>
    <col min="133" max="133" width="7.08984375" style="109" customWidth="1"/>
    <col min="134" max="134" width="19.08984375" style="109" customWidth="1"/>
    <col min="135" max="135" width="7.08984375" style="109" customWidth="1"/>
    <col min="136" max="136" width="19.08984375" style="109" customWidth="1"/>
    <col min="137" max="137" width="7.08984375" style="109" customWidth="1"/>
    <col min="138" max="138" width="19.08984375" style="109" customWidth="1"/>
    <col min="139" max="139" width="7.08984375" style="109" customWidth="1"/>
    <col min="140" max="140" width="19.08984375" style="109" customWidth="1"/>
    <col min="141" max="141" width="7.08984375" style="109" customWidth="1"/>
    <col min="142" max="142" width="19.08984375" style="109" customWidth="1"/>
    <col min="143" max="143" width="7.08984375" style="109" customWidth="1"/>
    <col min="144" max="144" width="19.08984375" style="109" customWidth="1"/>
    <col min="145" max="145" width="7.08984375" style="109" customWidth="1"/>
    <col min="146" max="146" width="19.08984375" style="109" customWidth="1"/>
    <col min="147" max="147" width="7.08984375" style="109" customWidth="1"/>
    <col min="148" max="148" width="19.08984375" style="109" customWidth="1"/>
    <col min="149" max="149" width="7.08984375" style="109" customWidth="1"/>
    <col min="150" max="150" width="19.08984375" style="109" customWidth="1"/>
    <col min="151" max="151" width="7.08984375" style="109" customWidth="1"/>
    <col min="152" max="152" width="19.08984375" style="109" customWidth="1"/>
    <col min="153" max="153" width="7.08984375" style="109" customWidth="1"/>
    <col min="154" max="154" width="19.08984375" style="109" customWidth="1"/>
    <col min="155" max="155" width="7.08984375" style="109" customWidth="1"/>
    <col min="156" max="156" width="19.08984375" style="109" customWidth="1"/>
    <col min="157" max="157" width="7.08984375" style="109" customWidth="1"/>
    <col min="158" max="158" width="19.08984375" style="109" customWidth="1"/>
    <col min="159" max="159" width="7.08984375" style="109" customWidth="1"/>
    <col min="160" max="160" width="19.08984375" style="109" customWidth="1"/>
    <col min="161" max="161" width="7.08984375" style="109" customWidth="1"/>
    <col min="162" max="162" width="19.08984375" style="109" customWidth="1"/>
    <col min="163" max="163" width="7.08984375" style="109" customWidth="1"/>
    <col min="164" max="164" width="19.08984375" style="109" customWidth="1"/>
    <col min="165" max="165" width="7.08984375" style="109" customWidth="1"/>
    <col min="166" max="166" width="19.08984375" style="109" customWidth="1"/>
    <col min="167" max="167" width="7.08984375" style="109" customWidth="1"/>
    <col min="168" max="168" width="19.08984375" style="109" customWidth="1"/>
    <col min="169" max="169" width="7.08984375" style="109" customWidth="1"/>
    <col min="170" max="170" width="19.08984375" style="109" customWidth="1"/>
    <col min="171" max="171" width="7.08984375" style="109" customWidth="1"/>
    <col min="172" max="172" width="19.08984375" style="109" customWidth="1"/>
    <col min="173" max="173" width="7.08984375" style="109" customWidth="1"/>
    <col min="174" max="174" width="19.08984375" style="109" customWidth="1"/>
    <col min="175" max="175" width="7.08984375" style="109" customWidth="1"/>
    <col min="176" max="176" width="19.08984375" style="109" customWidth="1"/>
    <col min="177" max="177" width="7.08984375" style="109" customWidth="1"/>
    <col min="178" max="178" width="19.08984375" style="109" customWidth="1"/>
    <col min="179" max="179" width="7.08984375" style="109" customWidth="1"/>
    <col min="180" max="180" width="19.08984375" style="109" customWidth="1"/>
    <col min="181" max="181" width="7.08984375" style="109" customWidth="1"/>
    <col min="182" max="182" width="19.08984375" style="109" customWidth="1"/>
    <col min="183" max="183" width="7.08984375" style="109" customWidth="1"/>
    <col min="184" max="184" width="19.08984375" style="109" customWidth="1"/>
    <col min="185" max="185" width="7.08984375" style="109" customWidth="1"/>
    <col min="186" max="186" width="19.08984375" style="109" customWidth="1"/>
    <col min="187" max="187" width="7.08984375" style="109" customWidth="1"/>
    <col min="188" max="188" width="19.08984375" style="109" customWidth="1"/>
    <col min="189" max="189" width="7.08984375" style="109" customWidth="1"/>
    <col min="190" max="190" width="19.08984375" style="109" customWidth="1"/>
    <col min="191" max="191" width="7.08984375" style="109" customWidth="1"/>
    <col min="192" max="192" width="19.08984375" style="109" customWidth="1"/>
    <col min="193" max="193" width="7.08984375" style="109" customWidth="1"/>
    <col min="194" max="194" width="19.08984375" style="109" customWidth="1"/>
    <col min="195" max="195" width="7.08984375" style="109" customWidth="1"/>
    <col min="196" max="196" width="19.08984375" style="109" customWidth="1"/>
    <col min="197" max="197" width="7.08984375" style="109" customWidth="1"/>
    <col min="198" max="198" width="19.08984375" style="109" customWidth="1"/>
    <col min="199" max="199" width="7.08984375" style="109" customWidth="1"/>
    <col min="200" max="200" width="19.08984375" style="109" customWidth="1"/>
    <col min="201" max="201" width="7.08984375" style="109" customWidth="1"/>
    <col min="202" max="202" width="19.08984375" style="109" customWidth="1"/>
    <col min="203" max="203" width="7.08984375" style="109" customWidth="1"/>
    <col min="204" max="204" width="19.08984375" style="109" customWidth="1"/>
    <col min="205" max="205" width="7.08984375" style="109" customWidth="1"/>
    <col min="206" max="206" width="19.08984375" style="109" customWidth="1"/>
    <col min="207" max="207" width="7.08984375" style="109" customWidth="1"/>
    <col min="208" max="208" width="19.08984375" style="109" customWidth="1"/>
    <col min="209" max="209" width="7.08984375" style="109" customWidth="1"/>
    <col min="210" max="210" width="19.08984375" style="109" customWidth="1"/>
    <col min="211" max="211" width="7.08984375" style="109" customWidth="1"/>
    <col min="212" max="212" width="19.08984375" style="109" customWidth="1"/>
    <col min="213" max="213" width="7.08984375" style="109" customWidth="1"/>
    <col min="214" max="214" width="19.08984375" style="109" customWidth="1"/>
    <col min="215" max="215" width="7.08984375" style="109" customWidth="1"/>
    <col min="216" max="216" width="19.08984375" style="109" customWidth="1"/>
    <col min="217" max="217" width="7.08984375" style="109" customWidth="1"/>
    <col min="218" max="218" width="23.90625" style="13" customWidth="1"/>
    <col min="219" max="219" width="20.7265625" style="13" customWidth="1"/>
    <col min="220" max="220" width="14.7265625" style="13" customWidth="1"/>
    <col min="221" max="221" width="12.08984375" style="13" customWidth="1"/>
    <col min="222" max="222" width="9" style="13"/>
    <col min="223" max="223" width="13.453125" style="13" customWidth="1"/>
    <col min="224" max="16384" width="9" style="13"/>
  </cols>
  <sheetData>
    <row r="1" spans="2:226" ht="25.5" customHeight="1" x14ac:dyDescent="0.2">
      <c r="B1" s="512" t="s">
        <v>2084</v>
      </c>
      <c r="C1" s="512"/>
      <c r="D1" s="512"/>
      <c r="E1" s="512"/>
      <c r="F1" s="512"/>
      <c r="G1" s="512"/>
      <c r="H1" s="512"/>
      <c r="I1" s="512"/>
      <c r="J1" s="512"/>
      <c r="K1" s="512"/>
      <c r="L1" s="512"/>
      <c r="M1" s="512"/>
      <c r="N1" s="512"/>
      <c r="O1" s="512"/>
      <c r="P1" s="512"/>
      <c r="Q1" s="512"/>
      <c r="R1" s="512"/>
      <c r="S1" s="512"/>
      <c r="T1" s="512"/>
      <c r="U1" s="512"/>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10"/>
      <c r="GW1" s="110"/>
      <c r="GX1" s="110"/>
      <c r="GY1" s="110"/>
      <c r="GZ1" s="110"/>
      <c r="HA1" s="110"/>
      <c r="HB1" s="110"/>
      <c r="HC1" s="110"/>
      <c r="HD1" s="110"/>
      <c r="HE1" s="110"/>
      <c r="HF1" s="110"/>
      <c r="HG1" s="110"/>
      <c r="HH1" s="110"/>
      <c r="HI1" s="110"/>
    </row>
    <row r="2" spans="2:226" ht="39" customHeight="1" x14ac:dyDescent="0.2">
      <c r="B2" s="513" t="str">
        <f>kikan!I9&amp;"、"&amp;kikan!K9&amp;"、"&amp;kikan!M9&amp;"に受注した、全ての2,000万円以上の工事についてご回答ください。"</f>
        <v>7月、8月、9月に受注した、全ての2,000万円以上の工事についてご回答ください。</v>
      </c>
      <c r="C2" s="513"/>
      <c r="D2" s="513"/>
      <c r="E2" s="513"/>
      <c r="F2" s="513"/>
      <c r="G2" s="513"/>
      <c r="H2" s="513"/>
      <c r="I2" s="513"/>
      <c r="J2" s="513"/>
      <c r="K2" s="513"/>
      <c r="L2" s="513"/>
      <c r="M2" s="513"/>
      <c r="N2" s="513"/>
      <c r="O2" s="513"/>
      <c r="P2" s="513"/>
      <c r="Q2" s="513"/>
      <c r="R2" s="514" t="s">
        <v>2268</v>
      </c>
      <c r="S2" s="514"/>
      <c r="T2" s="514"/>
      <c r="U2" s="514"/>
      <c r="V2" s="514"/>
      <c r="W2" s="514"/>
      <c r="X2" s="514"/>
      <c r="Y2" s="514"/>
      <c r="Z2" s="514"/>
      <c r="AA2" s="514"/>
      <c r="AB2" s="514"/>
      <c r="AC2" s="514"/>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row>
    <row r="3" spans="2:226" ht="7.5" customHeight="1" x14ac:dyDescent="0.2"/>
    <row r="4" spans="2:226" ht="23.25" customHeight="1" x14ac:dyDescent="0.2">
      <c r="B4" s="558" t="s">
        <v>2202</v>
      </c>
      <c r="C4" s="559"/>
      <c r="D4" s="559"/>
      <c r="E4" s="559"/>
      <c r="F4" s="559"/>
      <c r="G4" s="559"/>
      <c r="H4" s="559"/>
      <c r="I4" s="559"/>
      <c r="J4" s="559"/>
      <c r="K4" s="559"/>
      <c r="L4" s="559"/>
      <c r="M4" s="559"/>
      <c r="N4" s="559"/>
      <c r="O4" s="559"/>
      <c r="P4" s="559"/>
      <c r="Q4" s="560"/>
      <c r="R4" s="546">
        <v>1</v>
      </c>
      <c r="S4" s="538"/>
      <c r="T4" s="538">
        <v>2</v>
      </c>
      <c r="U4" s="538"/>
      <c r="V4" s="538">
        <v>3</v>
      </c>
      <c r="W4" s="538"/>
      <c r="X4" s="538">
        <v>4</v>
      </c>
      <c r="Y4" s="538"/>
      <c r="Z4" s="538">
        <v>5</v>
      </c>
      <c r="AA4" s="538"/>
      <c r="AB4" s="538">
        <v>6</v>
      </c>
      <c r="AC4" s="538"/>
      <c r="AD4" s="538">
        <v>7</v>
      </c>
      <c r="AE4" s="538"/>
      <c r="AF4" s="538">
        <v>8</v>
      </c>
      <c r="AG4" s="538"/>
      <c r="AH4" s="538">
        <v>9</v>
      </c>
      <c r="AI4" s="538"/>
      <c r="AJ4" s="538">
        <v>10</v>
      </c>
      <c r="AK4" s="538"/>
      <c r="AL4" s="538">
        <v>11</v>
      </c>
      <c r="AM4" s="538"/>
      <c r="AN4" s="538">
        <v>12</v>
      </c>
      <c r="AO4" s="538"/>
      <c r="AP4" s="538">
        <v>13</v>
      </c>
      <c r="AQ4" s="538"/>
      <c r="AR4" s="538">
        <v>14</v>
      </c>
      <c r="AS4" s="538"/>
      <c r="AT4" s="538">
        <v>15</v>
      </c>
      <c r="AU4" s="538"/>
      <c r="AV4" s="538">
        <v>16</v>
      </c>
      <c r="AW4" s="538"/>
      <c r="AX4" s="538">
        <v>17</v>
      </c>
      <c r="AY4" s="538"/>
      <c r="AZ4" s="538">
        <v>18</v>
      </c>
      <c r="BA4" s="538"/>
      <c r="BB4" s="538">
        <v>19</v>
      </c>
      <c r="BC4" s="538"/>
      <c r="BD4" s="538">
        <v>20</v>
      </c>
      <c r="BE4" s="538"/>
      <c r="BF4" s="538">
        <v>21</v>
      </c>
      <c r="BG4" s="538"/>
      <c r="BH4" s="538">
        <v>22</v>
      </c>
      <c r="BI4" s="538"/>
      <c r="BJ4" s="538">
        <v>23</v>
      </c>
      <c r="BK4" s="538"/>
      <c r="BL4" s="538">
        <v>24</v>
      </c>
      <c r="BM4" s="538"/>
      <c r="BN4" s="538">
        <v>25</v>
      </c>
      <c r="BO4" s="538"/>
      <c r="BP4" s="538">
        <v>26</v>
      </c>
      <c r="BQ4" s="538"/>
      <c r="BR4" s="538">
        <v>27</v>
      </c>
      <c r="BS4" s="538"/>
      <c r="BT4" s="538">
        <v>28</v>
      </c>
      <c r="BU4" s="538"/>
      <c r="BV4" s="538">
        <v>29</v>
      </c>
      <c r="BW4" s="538"/>
      <c r="BX4" s="538">
        <v>30</v>
      </c>
      <c r="BY4" s="538"/>
      <c r="BZ4" s="538">
        <v>31</v>
      </c>
      <c r="CA4" s="538"/>
      <c r="CB4" s="538">
        <v>32</v>
      </c>
      <c r="CC4" s="538"/>
      <c r="CD4" s="538">
        <v>33</v>
      </c>
      <c r="CE4" s="538"/>
      <c r="CF4" s="538">
        <v>34</v>
      </c>
      <c r="CG4" s="538"/>
      <c r="CH4" s="538">
        <v>35</v>
      </c>
      <c r="CI4" s="538"/>
      <c r="CJ4" s="538">
        <v>36</v>
      </c>
      <c r="CK4" s="538"/>
      <c r="CL4" s="538">
        <v>37</v>
      </c>
      <c r="CM4" s="538"/>
      <c r="CN4" s="538">
        <v>38</v>
      </c>
      <c r="CO4" s="538"/>
      <c r="CP4" s="538">
        <v>39</v>
      </c>
      <c r="CQ4" s="538"/>
      <c r="CR4" s="538">
        <v>40</v>
      </c>
      <c r="CS4" s="538"/>
      <c r="CT4" s="538">
        <v>41</v>
      </c>
      <c r="CU4" s="538"/>
      <c r="CV4" s="538">
        <v>42</v>
      </c>
      <c r="CW4" s="538"/>
      <c r="CX4" s="538">
        <v>43</v>
      </c>
      <c r="CY4" s="538"/>
      <c r="CZ4" s="538">
        <v>44</v>
      </c>
      <c r="DA4" s="538"/>
      <c r="DB4" s="538">
        <v>45</v>
      </c>
      <c r="DC4" s="538"/>
      <c r="DD4" s="538">
        <v>46</v>
      </c>
      <c r="DE4" s="538"/>
      <c r="DF4" s="538">
        <v>47</v>
      </c>
      <c r="DG4" s="538"/>
      <c r="DH4" s="538">
        <v>48</v>
      </c>
      <c r="DI4" s="538"/>
      <c r="DJ4" s="538">
        <v>49</v>
      </c>
      <c r="DK4" s="538"/>
      <c r="DL4" s="538">
        <v>50</v>
      </c>
      <c r="DM4" s="538"/>
      <c r="DN4" s="538">
        <v>51</v>
      </c>
      <c r="DO4" s="538"/>
      <c r="DP4" s="538">
        <v>52</v>
      </c>
      <c r="DQ4" s="538"/>
      <c r="DR4" s="538">
        <v>53</v>
      </c>
      <c r="DS4" s="538"/>
      <c r="DT4" s="538">
        <v>54</v>
      </c>
      <c r="DU4" s="538"/>
      <c r="DV4" s="538">
        <v>55</v>
      </c>
      <c r="DW4" s="538"/>
      <c r="DX4" s="538">
        <v>56</v>
      </c>
      <c r="DY4" s="538"/>
      <c r="DZ4" s="538">
        <v>57</v>
      </c>
      <c r="EA4" s="538"/>
      <c r="EB4" s="538">
        <v>58</v>
      </c>
      <c r="EC4" s="538"/>
      <c r="ED4" s="538">
        <v>59</v>
      </c>
      <c r="EE4" s="538"/>
      <c r="EF4" s="538">
        <v>60</v>
      </c>
      <c r="EG4" s="538"/>
      <c r="EH4" s="538">
        <v>61</v>
      </c>
      <c r="EI4" s="538"/>
      <c r="EJ4" s="538">
        <v>62</v>
      </c>
      <c r="EK4" s="538"/>
      <c r="EL4" s="538">
        <v>63</v>
      </c>
      <c r="EM4" s="538"/>
      <c r="EN4" s="538">
        <v>64</v>
      </c>
      <c r="EO4" s="538"/>
      <c r="EP4" s="538">
        <v>65</v>
      </c>
      <c r="EQ4" s="538"/>
      <c r="ER4" s="538">
        <v>66</v>
      </c>
      <c r="ES4" s="538"/>
      <c r="ET4" s="538">
        <v>67</v>
      </c>
      <c r="EU4" s="538"/>
      <c r="EV4" s="538">
        <v>68</v>
      </c>
      <c r="EW4" s="538"/>
      <c r="EX4" s="538">
        <v>69</v>
      </c>
      <c r="EY4" s="538"/>
      <c r="EZ4" s="538">
        <v>70</v>
      </c>
      <c r="FA4" s="538"/>
      <c r="FB4" s="538">
        <v>71</v>
      </c>
      <c r="FC4" s="538"/>
      <c r="FD4" s="538">
        <v>72</v>
      </c>
      <c r="FE4" s="538"/>
      <c r="FF4" s="538">
        <v>73</v>
      </c>
      <c r="FG4" s="538"/>
      <c r="FH4" s="538">
        <v>74</v>
      </c>
      <c r="FI4" s="538"/>
      <c r="FJ4" s="538">
        <v>75</v>
      </c>
      <c r="FK4" s="538"/>
      <c r="FL4" s="538">
        <v>76</v>
      </c>
      <c r="FM4" s="538"/>
      <c r="FN4" s="538">
        <v>77</v>
      </c>
      <c r="FO4" s="538"/>
      <c r="FP4" s="538">
        <v>78</v>
      </c>
      <c r="FQ4" s="538"/>
      <c r="FR4" s="538">
        <v>79</v>
      </c>
      <c r="FS4" s="538"/>
      <c r="FT4" s="538">
        <v>80</v>
      </c>
      <c r="FU4" s="538"/>
      <c r="FV4" s="538">
        <v>81</v>
      </c>
      <c r="FW4" s="538"/>
      <c r="FX4" s="538">
        <v>82</v>
      </c>
      <c r="FY4" s="538"/>
      <c r="FZ4" s="538">
        <v>83</v>
      </c>
      <c r="GA4" s="538"/>
      <c r="GB4" s="538">
        <v>84</v>
      </c>
      <c r="GC4" s="538"/>
      <c r="GD4" s="538">
        <v>85</v>
      </c>
      <c r="GE4" s="538"/>
      <c r="GF4" s="538">
        <v>86</v>
      </c>
      <c r="GG4" s="538"/>
      <c r="GH4" s="538">
        <v>87</v>
      </c>
      <c r="GI4" s="538"/>
      <c r="GJ4" s="538">
        <v>88</v>
      </c>
      <c r="GK4" s="538"/>
      <c r="GL4" s="538">
        <v>89</v>
      </c>
      <c r="GM4" s="538"/>
      <c r="GN4" s="538">
        <v>90</v>
      </c>
      <c r="GO4" s="538"/>
      <c r="GP4" s="535">
        <v>91</v>
      </c>
      <c r="GQ4" s="536"/>
      <c r="GR4" s="535">
        <v>92</v>
      </c>
      <c r="GS4" s="536"/>
      <c r="GT4" s="535">
        <v>93</v>
      </c>
      <c r="GU4" s="536"/>
      <c r="GV4" s="535">
        <v>94</v>
      </c>
      <c r="GW4" s="536"/>
      <c r="GX4" s="535">
        <v>95</v>
      </c>
      <c r="GY4" s="536"/>
      <c r="GZ4" s="535">
        <v>96</v>
      </c>
      <c r="HA4" s="536"/>
      <c r="HB4" s="535">
        <v>97</v>
      </c>
      <c r="HC4" s="536"/>
      <c r="HD4" s="535">
        <v>98</v>
      </c>
      <c r="HE4" s="536"/>
      <c r="HF4" s="535">
        <v>99</v>
      </c>
      <c r="HG4" s="536"/>
      <c r="HH4" s="538">
        <v>100</v>
      </c>
      <c r="HI4" s="541"/>
      <c r="HJ4" s="121"/>
    </row>
    <row r="5" spans="2:226" s="102" customFormat="1" ht="21" customHeight="1" x14ac:dyDescent="0.2">
      <c r="B5" s="547" t="s">
        <v>2240</v>
      </c>
      <c r="C5" s="552"/>
      <c r="D5" s="552"/>
      <c r="E5" s="552"/>
      <c r="F5" s="552"/>
      <c r="G5" s="552"/>
      <c r="H5" s="552"/>
      <c r="I5" s="552"/>
      <c r="J5" s="552"/>
      <c r="K5" s="552"/>
      <c r="L5" s="552"/>
      <c r="M5" s="552"/>
      <c r="N5" s="552"/>
      <c r="O5" s="552"/>
      <c r="P5" s="552"/>
      <c r="Q5" s="562"/>
      <c r="R5" s="125"/>
      <c r="S5" s="175" t="s">
        <v>79</v>
      </c>
      <c r="T5" s="124"/>
      <c r="U5" s="176" t="s">
        <v>79</v>
      </c>
      <c r="V5" s="124"/>
      <c r="W5" s="176" t="s">
        <v>79</v>
      </c>
      <c r="X5" s="124"/>
      <c r="Y5" s="176" t="s">
        <v>79</v>
      </c>
      <c r="Z5" s="124"/>
      <c r="AA5" s="176" t="s">
        <v>79</v>
      </c>
      <c r="AB5" s="124"/>
      <c r="AC5" s="176" t="s">
        <v>79</v>
      </c>
      <c r="AD5" s="124"/>
      <c r="AE5" s="176" t="s">
        <v>79</v>
      </c>
      <c r="AF5" s="124"/>
      <c r="AG5" s="176" t="s">
        <v>79</v>
      </c>
      <c r="AH5" s="124"/>
      <c r="AI5" s="176" t="s">
        <v>79</v>
      </c>
      <c r="AJ5" s="124"/>
      <c r="AK5" s="176" t="s">
        <v>79</v>
      </c>
      <c r="AL5" s="124"/>
      <c r="AM5" s="176" t="s">
        <v>79</v>
      </c>
      <c r="AN5" s="124"/>
      <c r="AO5" s="176" t="s">
        <v>79</v>
      </c>
      <c r="AP5" s="124"/>
      <c r="AQ5" s="176" t="s">
        <v>79</v>
      </c>
      <c r="AR5" s="124"/>
      <c r="AS5" s="176" t="s">
        <v>79</v>
      </c>
      <c r="AT5" s="124"/>
      <c r="AU5" s="176" t="s">
        <v>79</v>
      </c>
      <c r="AV5" s="124"/>
      <c r="AW5" s="176" t="s">
        <v>79</v>
      </c>
      <c r="AX5" s="124"/>
      <c r="AY5" s="176" t="s">
        <v>79</v>
      </c>
      <c r="AZ5" s="124"/>
      <c r="BA5" s="176" t="s">
        <v>79</v>
      </c>
      <c r="BB5" s="124"/>
      <c r="BC5" s="176" t="s">
        <v>79</v>
      </c>
      <c r="BD5" s="124"/>
      <c r="BE5" s="176" t="s">
        <v>79</v>
      </c>
      <c r="BF5" s="124"/>
      <c r="BG5" s="176" t="s">
        <v>79</v>
      </c>
      <c r="BH5" s="124"/>
      <c r="BI5" s="176" t="s">
        <v>79</v>
      </c>
      <c r="BJ5" s="124"/>
      <c r="BK5" s="176" t="s">
        <v>79</v>
      </c>
      <c r="BL5" s="124"/>
      <c r="BM5" s="176" t="s">
        <v>79</v>
      </c>
      <c r="BN5" s="124"/>
      <c r="BO5" s="176" t="s">
        <v>79</v>
      </c>
      <c r="BP5" s="124"/>
      <c r="BQ5" s="176" t="s">
        <v>79</v>
      </c>
      <c r="BR5" s="124"/>
      <c r="BS5" s="176" t="s">
        <v>79</v>
      </c>
      <c r="BT5" s="124"/>
      <c r="BU5" s="176" t="s">
        <v>79</v>
      </c>
      <c r="BV5" s="124"/>
      <c r="BW5" s="176" t="s">
        <v>79</v>
      </c>
      <c r="BX5" s="124"/>
      <c r="BY5" s="176" t="s">
        <v>79</v>
      </c>
      <c r="BZ5" s="124"/>
      <c r="CA5" s="176" t="s">
        <v>79</v>
      </c>
      <c r="CB5" s="124"/>
      <c r="CC5" s="176" t="s">
        <v>79</v>
      </c>
      <c r="CD5" s="124"/>
      <c r="CE5" s="176" t="s">
        <v>79</v>
      </c>
      <c r="CF5" s="124"/>
      <c r="CG5" s="176" t="s">
        <v>79</v>
      </c>
      <c r="CH5" s="124"/>
      <c r="CI5" s="176" t="s">
        <v>79</v>
      </c>
      <c r="CJ5" s="124"/>
      <c r="CK5" s="176" t="s">
        <v>79</v>
      </c>
      <c r="CL5" s="124"/>
      <c r="CM5" s="176" t="s">
        <v>79</v>
      </c>
      <c r="CN5" s="124"/>
      <c r="CO5" s="176" t="s">
        <v>79</v>
      </c>
      <c r="CP5" s="124"/>
      <c r="CQ5" s="176" t="s">
        <v>79</v>
      </c>
      <c r="CR5" s="124"/>
      <c r="CS5" s="176" t="s">
        <v>79</v>
      </c>
      <c r="CT5" s="124"/>
      <c r="CU5" s="176" t="s">
        <v>79</v>
      </c>
      <c r="CV5" s="124"/>
      <c r="CW5" s="176" t="s">
        <v>79</v>
      </c>
      <c r="CX5" s="124"/>
      <c r="CY5" s="176" t="s">
        <v>79</v>
      </c>
      <c r="CZ5" s="124"/>
      <c r="DA5" s="176" t="s">
        <v>79</v>
      </c>
      <c r="DB5" s="124"/>
      <c r="DC5" s="176" t="s">
        <v>79</v>
      </c>
      <c r="DD5" s="124"/>
      <c r="DE5" s="176" t="s">
        <v>79</v>
      </c>
      <c r="DF5" s="124"/>
      <c r="DG5" s="176" t="s">
        <v>79</v>
      </c>
      <c r="DH5" s="124"/>
      <c r="DI5" s="176" t="s">
        <v>79</v>
      </c>
      <c r="DJ5" s="124"/>
      <c r="DK5" s="176" t="s">
        <v>79</v>
      </c>
      <c r="DL5" s="124"/>
      <c r="DM5" s="176" t="s">
        <v>79</v>
      </c>
      <c r="DN5" s="124"/>
      <c r="DO5" s="176" t="s">
        <v>79</v>
      </c>
      <c r="DP5" s="124"/>
      <c r="DQ5" s="176" t="s">
        <v>79</v>
      </c>
      <c r="DR5" s="124"/>
      <c r="DS5" s="176" t="s">
        <v>79</v>
      </c>
      <c r="DT5" s="124"/>
      <c r="DU5" s="176" t="s">
        <v>79</v>
      </c>
      <c r="DV5" s="124"/>
      <c r="DW5" s="176" t="s">
        <v>79</v>
      </c>
      <c r="DX5" s="124"/>
      <c r="DY5" s="176" t="s">
        <v>79</v>
      </c>
      <c r="DZ5" s="124"/>
      <c r="EA5" s="176" t="s">
        <v>79</v>
      </c>
      <c r="EB5" s="124"/>
      <c r="EC5" s="176" t="s">
        <v>79</v>
      </c>
      <c r="ED5" s="124"/>
      <c r="EE5" s="176" t="s">
        <v>79</v>
      </c>
      <c r="EF5" s="124"/>
      <c r="EG5" s="176" t="s">
        <v>79</v>
      </c>
      <c r="EH5" s="124"/>
      <c r="EI5" s="176" t="s">
        <v>79</v>
      </c>
      <c r="EJ5" s="124"/>
      <c r="EK5" s="176" t="s">
        <v>79</v>
      </c>
      <c r="EL5" s="124"/>
      <c r="EM5" s="176" t="s">
        <v>79</v>
      </c>
      <c r="EN5" s="124"/>
      <c r="EO5" s="176" t="s">
        <v>79</v>
      </c>
      <c r="EP5" s="124"/>
      <c r="EQ5" s="176" t="s">
        <v>79</v>
      </c>
      <c r="ER5" s="124"/>
      <c r="ES5" s="176" t="s">
        <v>79</v>
      </c>
      <c r="ET5" s="124"/>
      <c r="EU5" s="176" t="s">
        <v>79</v>
      </c>
      <c r="EV5" s="124"/>
      <c r="EW5" s="176" t="s">
        <v>79</v>
      </c>
      <c r="EX5" s="124"/>
      <c r="EY5" s="176" t="s">
        <v>79</v>
      </c>
      <c r="EZ5" s="124"/>
      <c r="FA5" s="176" t="s">
        <v>79</v>
      </c>
      <c r="FB5" s="124"/>
      <c r="FC5" s="176" t="s">
        <v>79</v>
      </c>
      <c r="FD5" s="124"/>
      <c r="FE5" s="176" t="s">
        <v>79</v>
      </c>
      <c r="FF5" s="124"/>
      <c r="FG5" s="176" t="s">
        <v>79</v>
      </c>
      <c r="FH5" s="124"/>
      <c r="FI5" s="176" t="s">
        <v>79</v>
      </c>
      <c r="FJ5" s="124"/>
      <c r="FK5" s="176" t="s">
        <v>79</v>
      </c>
      <c r="FL5" s="124"/>
      <c r="FM5" s="176" t="s">
        <v>79</v>
      </c>
      <c r="FN5" s="124"/>
      <c r="FO5" s="176" t="s">
        <v>79</v>
      </c>
      <c r="FP5" s="124"/>
      <c r="FQ5" s="176" t="s">
        <v>79</v>
      </c>
      <c r="FR5" s="124"/>
      <c r="FS5" s="176" t="s">
        <v>79</v>
      </c>
      <c r="FT5" s="124"/>
      <c r="FU5" s="176" t="s">
        <v>79</v>
      </c>
      <c r="FV5" s="124"/>
      <c r="FW5" s="176" t="s">
        <v>79</v>
      </c>
      <c r="FX5" s="124"/>
      <c r="FY5" s="176" t="s">
        <v>79</v>
      </c>
      <c r="FZ5" s="124"/>
      <c r="GA5" s="176" t="s">
        <v>79</v>
      </c>
      <c r="GB5" s="124"/>
      <c r="GC5" s="176" t="s">
        <v>79</v>
      </c>
      <c r="GD5" s="124"/>
      <c r="GE5" s="176" t="s">
        <v>79</v>
      </c>
      <c r="GF5" s="124"/>
      <c r="GG5" s="176" t="s">
        <v>79</v>
      </c>
      <c r="GH5" s="124"/>
      <c r="GI5" s="176" t="s">
        <v>79</v>
      </c>
      <c r="GJ5" s="124"/>
      <c r="GK5" s="176" t="s">
        <v>79</v>
      </c>
      <c r="GL5" s="124"/>
      <c r="GM5" s="176" t="s">
        <v>79</v>
      </c>
      <c r="GN5" s="124"/>
      <c r="GO5" s="176" t="s">
        <v>79</v>
      </c>
      <c r="GP5" s="124"/>
      <c r="GQ5" s="176" t="s">
        <v>79</v>
      </c>
      <c r="GR5" s="124"/>
      <c r="GS5" s="176" t="s">
        <v>79</v>
      </c>
      <c r="GT5" s="124"/>
      <c r="GU5" s="176" t="s">
        <v>79</v>
      </c>
      <c r="GV5" s="124"/>
      <c r="GW5" s="176" t="s">
        <v>79</v>
      </c>
      <c r="GX5" s="124"/>
      <c r="GY5" s="176" t="s">
        <v>79</v>
      </c>
      <c r="GZ5" s="124"/>
      <c r="HA5" s="176" t="s">
        <v>79</v>
      </c>
      <c r="HB5" s="124"/>
      <c r="HC5" s="176" t="s">
        <v>79</v>
      </c>
      <c r="HD5" s="124"/>
      <c r="HE5" s="176" t="s">
        <v>79</v>
      </c>
      <c r="HF5" s="124"/>
      <c r="HG5" s="176" t="s">
        <v>79</v>
      </c>
      <c r="HH5" s="124"/>
      <c r="HI5" s="176" t="s">
        <v>79</v>
      </c>
      <c r="HJ5" s="121"/>
    </row>
    <row r="6" spans="2:226" s="102" customFormat="1" ht="21" customHeight="1" x14ac:dyDescent="0.2">
      <c r="B6" s="563"/>
      <c r="C6" s="564"/>
      <c r="D6" s="564"/>
      <c r="E6" s="564"/>
      <c r="F6" s="564"/>
      <c r="G6" s="564"/>
      <c r="H6" s="564"/>
      <c r="I6" s="564"/>
      <c r="J6" s="564"/>
      <c r="K6" s="564"/>
      <c r="L6" s="564"/>
      <c r="M6" s="564"/>
      <c r="N6" s="564"/>
      <c r="O6" s="564"/>
      <c r="P6" s="564"/>
      <c r="Q6" s="565"/>
      <c r="R6" s="125"/>
      <c r="S6" s="178" t="s">
        <v>80</v>
      </c>
      <c r="T6" s="124"/>
      <c r="U6" s="179" t="s">
        <v>80</v>
      </c>
      <c r="V6" s="124"/>
      <c r="W6" s="179" t="s">
        <v>80</v>
      </c>
      <c r="X6" s="124"/>
      <c r="Y6" s="179" t="s">
        <v>80</v>
      </c>
      <c r="Z6" s="124"/>
      <c r="AA6" s="179" t="s">
        <v>80</v>
      </c>
      <c r="AB6" s="124"/>
      <c r="AC6" s="179" t="s">
        <v>80</v>
      </c>
      <c r="AD6" s="124"/>
      <c r="AE6" s="179" t="s">
        <v>80</v>
      </c>
      <c r="AF6" s="124"/>
      <c r="AG6" s="179" t="s">
        <v>80</v>
      </c>
      <c r="AH6" s="124"/>
      <c r="AI6" s="179" t="s">
        <v>80</v>
      </c>
      <c r="AJ6" s="124"/>
      <c r="AK6" s="179" t="s">
        <v>80</v>
      </c>
      <c r="AL6" s="124"/>
      <c r="AM6" s="179" t="s">
        <v>80</v>
      </c>
      <c r="AN6" s="124"/>
      <c r="AO6" s="179" t="s">
        <v>80</v>
      </c>
      <c r="AP6" s="124"/>
      <c r="AQ6" s="179" t="s">
        <v>80</v>
      </c>
      <c r="AR6" s="124"/>
      <c r="AS6" s="179" t="s">
        <v>80</v>
      </c>
      <c r="AT6" s="124"/>
      <c r="AU6" s="179" t="s">
        <v>80</v>
      </c>
      <c r="AV6" s="124"/>
      <c r="AW6" s="179" t="s">
        <v>80</v>
      </c>
      <c r="AX6" s="124"/>
      <c r="AY6" s="179" t="s">
        <v>80</v>
      </c>
      <c r="AZ6" s="124"/>
      <c r="BA6" s="179" t="s">
        <v>80</v>
      </c>
      <c r="BB6" s="124"/>
      <c r="BC6" s="179" t="s">
        <v>80</v>
      </c>
      <c r="BD6" s="124"/>
      <c r="BE6" s="179" t="s">
        <v>80</v>
      </c>
      <c r="BF6" s="124"/>
      <c r="BG6" s="179" t="s">
        <v>80</v>
      </c>
      <c r="BH6" s="124"/>
      <c r="BI6" s="179" t="s">
        <v>80</v>
      </c>
      <c r="BJ6" s="124"/>
      <c r="BK6" s="179" t="s">
        <v>80</v>
      </c>
      <c r="BL6" s="124"/>
      <c r="BM6" s="179" t="s">
        <v>80</v>
      </c>
      <c r="BN6" s="124"/>
      <c r="BO6" s="179" t="s">
        <v>80</v>
      </c>
      <c r="BP6" s="124"/>
      <c r="BQ6" s="179" t="s">
        <v>80</v>
      </c>
      <c r="BR6" s="124"/>
      <c r="BS6" s="179" t="s">
        <v>80</v>
      </c>
      <c r="BT6" s="124"/>
      <c r="BU6" s="179" t="s">
        <v>80</v>
      </c>
      <c r="BV6" s="124"/>
      <c r="BW6" s="179" t="s">
        <v>80</v>
      </c>
      <c r="BX6" s="124"/>
      <c r="BY6" s="179" t="s">
        <v>80</v>
      </c>
      <c r="BZ6" s="124"/>
      <c r="CA6" s="179" t="s">
        <v>80</v>
      </c>
      <c r="CB6" s="124"/>
      <c r="CC6" s="179" t="s">
        <v>80</v>
      </c>
      <c r="CD6" s="124"/>
      <c r="CE6" s="179" t="s">
        <v>80</v>
      </c>
      <c r="CF6" s="124"/>
      <c r="CG6" s="179" t="s">
        <v>80</v>
      </c>
      <c r="CH6" s="124"/>
      <c r="CI6" s="179" t="s">
        <v>80</v>
      </c>
      <c r="CJ6" s="124"/>
      <c r="CK6" s="179" t="s">
        <v>80</v>
      </c>
      <c r="CL6" s="124"/>
      <c r="CM6" s="179" t="s">
        <v>80</v>
      </c>
      <c r="CN6" s="124"/>
      <c r="CO6" s="179" t="s">
        <v>80</v>
      </c>
      <c r="CP6" s="124"/>
      <c r="CQ6" s="179" t="s">
        <v>80</v>
      </c>
      <c r="CR6" s="124"/>
      <c r="CS6" s="179" t="s">
        <v>80</v>
      </c>
      <c r="CT6" s="124"/>
      <c r="CU6" s="179" t="s">
        <v>80</v>
      </c>
      <c r="CV6" s="124"/>
      <c r="CW6" s="179" t="s">
        <v>80</v>
      </c>
      <c r="CX6" s="124"/>
      <c r="CY6" s="179" t="s">
        <v>80</v>
      </c>
      <c r="CZ6" s="124"/>
      <c r="DA6" s="179" t="s">
        <v>80</v>
      </c>
      <c r="DB6" s="124"/>
      <c r="DC6" s="179" t="s">
        <v>80</v>
      </c>
      <c r="DD6" s="124"/>
      <c r="DE6" s="179" t="s">
        <v>80</v>
      </c>
      <c r="DF6" s="124"/>
      <c r="DG6" s="179" t="s">
        <v>80</v>
      </c>
      <c r="DH6" s="124"/>
      <c r="DI6" s="179" t="s">
        <v>80</v>
      </c>
      <c r="DJ6" s="124"/>
      <c r="DK6" s="179" t="s">
        <v>80</v>
      </c>
      <c r="DL6" s="124"/>
      <c r="DM6" s="179" t="s">
        <v>80</v>
      </c>
      <c r="DN6" s="124"/>
      <c r="DO6" s="179" t="s">
        <v>80</v>
      </c>
      <c r="DP6" s="124"/>
      <c r="DQ6" s="179" t="s">
        <v>80</v>
      </c>
      <c r="DR6" s="124"/>
      <c r="DS6" s="179" t="s">
        <v>80</v>
      </c>
      <c r="DT6" s="124"/>
      <c r="DU6" s="179" t="s">
        <v>80</v>
      </c>
      <c r="DV6" s="124"/>
      <c r="DW6" s="179" t="s">
        <v>80</v>
      </c>
      <c r="DX6" s="124"/>
      <c r="DY6" s="179" t="s">
        <v>80</v>
      </c>
      <c r="DZ6" s="124"/>
      <c r="EA6" s="179" t="s">
        <v>80</v>
      </c>
      <c r="EB6" s="124"/>
      <c r="EC6" s="179" t="s">
        <v>80</v>
      </c>
      <c r="ED6" s="124"/>
      <c r="EE6" s="179" t="s">
        <v>80</v>
      </c>
      <c r="EF6" s="124"/>
      <c r="EG6" s="179" t="s">
        <v>80</v>
      </c>
      <c r="EH6" s="124"/>
      <c r="EI6" s="179" t="s">
        <v>80</v>
      </c>
      <c r="EJ6" s="124"/>
      <c r="EK6" s="179" t="s">
        <v>80</v>
      </c>
      <c r="EL6" s="124"/>
      <c r="EM6" s="179" t="s">
        <v>80</v>
      </c>
      <c r="EN6" s="124"/>
      <c r="EO6" s="179" t="s">
        <v>80</v>
      </c>
      <c r="EP6" s="124"/>
      <c r="EQ6" s="179" t="s">
        <v>80</v>
      </c>
      <c r="ER6" s="124"/>
      <c r="ES6" s="179" t="s">
        <v>80</v>
      </c>
      <c r="ET6" s="124"/>
      <c r="EU6" s="179" t="s">
        <v>80</v>
      </c>
      <c r="EV6" s="124"/>
      <c r="EW6" s="179" t="s">
        <v>80</v>
      </c>
      <c r="EX6" s="124"/>
      <c r="EY6" s="179" t="s">
        <v>80</v>
      </c>
      <c r="EZ6" s="124"/>
      <c r="FA6" s="179" t="s">
        <v>80</v>
      </c>
      <c r="FB6" s="124"/>
      <c r="FC6" s="179" t="s">
        <v>80</v>
      </c>
      <c r="FD6" s="124"/>
      <c r="FE6" s="179" t="s">
        <v>80</v>
      </c>
      <c r="FF6" s="124"/>
      <c r="FG6" s="179" t="s">
        <v>80</v>
      </c>
      <c r="FH6" s="124"/>
      <c r="FI6" s="179" t="s">
        <v>80</v>
      </c>
      <c r="FJ6" s="124"/>
      <c r="FK6" s="179" t="s">
        <v>80</v>
      </c>
      <c r="FL6" s="124"/>
      <c r="FM6" s="179" t="s">
        <v>80</v>
      </c>
      <c r="FN6" s="124"/>
      <c r="FO6" s="179" t="s">
        <v>80</v>
      </c>
      <c r="FP6" s="124"/>
      <c r="FQ6" s="179" t="s">
        <v>80</v>
      </c>
      <c r="FR6" s="124"/>
      <c r="FS6" s="179" t="s">
        <v>80</v>
      </c>
      <c r="FT6" s="124"/>
      <c r="FU6" s="179" t="s">
        <v>80</v>
      </c>
      <c r="FV6" s="124"/>
      <c r="FW6" s="179" t="s">
        <v>80</v>
      </c>
      <c r="FX6" s="124"/>
      <c r="FY6" s="179" t="s">
        <v>80</v>
      </c>
      <c r="FZ6" s="124"/>
      <c r="GA6" s="179" t="s">
        <v>80</v>
      </c>
      <c r="GB6" s="124"/>
      <c r="GC6" s="179" t="s">
        <v>80</v>
      </c>
      <c r="GD6" s="124"/>
      <c r="GE6" s="179" t="s">
        <v>80</v>
      </c>
      <c r="GF6" s="124"/>
      <c r="GG6" s="179" t="s">
        <v>80</v>
      </c>
      <c r="GH6" s="124"/>
      <c r="GI6" s="179" t="s">
        <v>80</v>
      </c>
      <c r="GJ6" s="124"/>
      <c r="GK6" s="179" t="s">
        <v>80</v>
      </c>
      <c r="GL6" s="124"/>
      <c r="GM6" s="179" t="s">
        <v>80</v>
      </c>
      <c r="GN6" s="124"/>
      <c r="GO6" s="179" t="s">
        <v>80</v>
      </c>
      <c r="GP6" s="124"/>
      <c r="GQ6" s="179" t="s">
        <v>80</v>
      </c>
      <c r="GR6" s="124"/>
      <c r="GS6" s="179" t="s">
        <v>80</v>
      </c>
      <c r="GT6" s="124"/>
      <c r="GU6" s="179" t="s">
        <v>80</v>
      </c>
      <c r="GV6" s="124"/>
      <c r="GW6" s="179" t="s">
        <v>80</v>
      </c>
      <c r="GX6" s="124"/>
      <c r="GY6" s="179" t="s">
        <v>80</v>
      </c>
      <c r="GZ6" s="124"/>
      <c r="HA6" s="179" t="s">
        <v>80</v>
      </c>
      <c r="HB6" s="124"/>
      <c r="HC6" s="179" t="s">
        <v>80</v>
      </c>
      <c r="HD6" s="124"/>
      <c r="HE6" s="179" t="s">
        <v>80</v>
      </c>
      <c r="HF6" s="124"/>
      <c r="HG6" s="179" t="s">
        <v>80</v>
      </c>
      <c r="HH6" s="124"/>
      <c r="HI6" s="179" t="s">
        <v>80</v>
      </c>
      <c r="HJ6" s="121"/>
    </row>
    <row r="7" spans="2:226" ht="65.150000000000006" customHeight="1" x14ac:dyDescent="0.2">
      <c r="B7" s="556" t="s">
        <v>2252</v>
      </c>
      <c r="C7" s="557"/>
      <c r="D7" s="557"/>
      <c r="E7" s="557"/>
      <c r="F7" s="557"/>
      <c r="G7" s="557"/>
      <c r="H7" s="557"/>
      <c r="I7" s="557"/>
      <c r="J7" s="557"/>
      <c r="K7" s="557"/>
      <c r="L7" s="557"/>
      <c r="M7" s="557"/>
      <c r="N7" s="557"/>
      <c r="O7" s="557"/>
      <c r="P7" s="557"/>
      <c r="Q7" s="561"/>
      <c r="R7" s="453"/>
      <c r="S7" s="454"/>
      <c r="T7" s="455"/>
      <c r="U7" s="454"/>
      <c r="V7" s="455"/>
      <c r="W7" s="454"/>
      <c r="X7" s="455"/>
      <c r="Y7" s="454"/>
      <c r="Z7" s="455"/>
      <c r="AA7" s="454"/>
      <c r="AB7" s="455"/>
      <c r="AC7" s="454"/>
      <c r="AD7" s="455"/>
      <c r="AE7" s="454"/>
      <c r="AF7" s="455"/>
      <c r="AG7" s="454"/>
      <c r="AH7" s="455"/>
      <c r="AI7" s="454"/>
      <c r="AJ7" s="455"/>
      <c r="AK7" s="454"/>
      <c r="AL7" s="455"/>
      <c r="AM7" s="454"/>
      <c r="AN7" s="455"/>
      <c r="AO7" s="454"/>
      <c r="AP7" s="455"/>
      <c r="AQ7" s="454"/>
      <c r="AR7" s="455"/>
      <c r="AS7" s="454"/>
      <c r="AT7" s="455"/>
      <c r="AU7" s="454"/>
      <c r="AV7" s="455"/>
      <c r="AW7" s="454"/>
      <c r="AX7" s="455"/>
      <c r="AY7" s="454"/>
      <c r="AZ7" s="455"/>
      <c r="BA7" s="454"/>
      <c r="BB7" s="455"/>
      <c r="BC7" s="454"/>
      <c r="BD7" s="455"/>
      <c r="BE7" s="454"/>
      <c r="BF7" s="455"/>
      <c r="BG7" s="454"/>
      <c r="BH7" s="455"/>
      <c r="BI7" s="454"/>
      <c r="BJ7" s="455"/>
      <c r="BK7" s="454"/>
      <c r="BL7" s="455"/>
      <c r="BM7" s="454"/>
      <c r="BN7" s="455"/>
      <c r="BO7" s="454"/>
      <c r="BP7" s="455"/>
      <c r="BQ7" s="454"/>
      <c r="BR7" s="455"/>
      <c r="BS7" s="454"/>
      <c r="BT7" s="455"/>
      <c r="BU7" s="454"/>
      <c r="BV7" s="455"/>
      <c r="BW7" s="454"/>
      <c r="BX7" s="455"/>
      <c r="BY7" s="454"/>
      <c r="BZ7" s="455"/>
      <c r="CA7" s="454"/>
      <c r="CB7" s="455"/>
      <c r="CC7" s="454"/>
      <c r="CD7" s="455"/>
      <c r="CE7" s="454"/>
      <c r="CF7" s="455"/>
      <c r="CG7" s="454"/>
      <c r="CH7" s="455"/>
      <c r="CI7" s="454"/>
      <c r="CJ7" s="455"/>
      <c r="CK7" s="454"/>
      <c r="CL7" s="455"/>
      <c r="CM7" s="454"/>
      <c r="CN7" s="455"/>
      <c r="CO7" s="454"/>
      <c r="CP7" s="455"/>
      <c r="CQ7" s="454"/>
      <c r="CR7" s="455"/>
      <c r="CS7" s="454"/>
      <c r="CT7" s="455"/>
      <c r="CU7" s="454"/>
      <c r="CV7" s="455"/>
      <c r="CW7" s="454"/>
      <c r="CX7" s="455"/>
      <c r="CY7" s="454"/>
      <c r="CZ7" s="455"/>
      <c r="DA7" s="454"/>
      <c r="DB7" s="455"/>
      <c r="DC7" s="454"/>
      <c r="DD7" s="455"/>
      <c r="DE7" s="454"/>
      <c r="DF7" s="455"/>
      <c r="DG7" s="454"/>
      <c r="DH7" s="455"/>
      <c r="DI7" s="454"/>
      <c r="DJ7" s="455"/>
      <c r="DK7" s="454"/>
      <c r="DL7" s="455"/>
      <c r="DM7" s="454"/>
      <c r="DN7" s="455"/>
      <c r="DO7" s="454"/>
      <c r="DP7" s="455"/>
      <c r="DQ7" s="454"/>
      <c r="DR7" s="455"/>
      <c r="DS7" s="454"/>
      <c r="DT7" s="455"/>
      <c r="DU7" s="454"/>
      <c r="DV7" s="455"/>
      <c r="DW7" s="454"/>
      <c r="DX7" s="455"/>
      <c r="DY7" s="454"/>
      <c r="DZ7" s="455"/>
      <c r="EA7" s="454"/>
      <c r="EB7" s="455"/>
      <c r="EC7" s="454"/>
      <c r="ED7" s="455"/>
      <c r="EE7" s="454"/>
      <c r="EF7" s="455"/>
      <c r="EG7" s="454"/>
      <c r="EH7" s="455"/>
      <c r="EI7" s="454"/>
      <c r="EJ7" s="455"/>
      <c r="EK7" s="454"/>
      <c r="EL7" s="455"/>
      <c r="EM7" s="454"/>
      <c r="EN7" s="455"/>
      <c r="EO7" s="454"/>
      <c r="EP7" s="455"/>
      <c r="EQ7" s="454"/>
      <c r="ER7" s="455"/>
      <c r="ES7" s="454"/>
      <c r="ET7" s="455"/>
      <c r="EU7" s="454"/>
      <c r="EV7" s="455"/>
      <c r="EW7" s="454"/>
      <c r="EX7" s="455"/>
      <c r="EY7" s="454"/>
      <c r="EZ7" s="455"/>
      <c r="FA7" s="454"/>
      <c r="FB7" s="455"/>
      <c r="FC7" s="454"/>
      <c r="FD7" s="455"/>
      <c r="FE7" s="454"/>
      <c r="FF7" s="455"/>
      <c r="FG7" s="454"/>
      <c r="FH7" s="455"/>
      <c r="FI7" s="454"/>
      <c r="FJ7" s="455"/>
      <c r="FK7" s="454"/>
      <c r="FL7" s="455"/>
      <c r="FM7" s="454"/>
      <c r="FN7" s="455"/>
      <c r="FO7" s="454"/>
      <c r="FP7" s="455"/>
      <c r="FQ7" s="454"/>
      <c r="FR7" s="455"/>
      <c r="FS7" s="454"/>
      <c r="FT7" s="455"/>
      <c r="FU7" s="454"/>
      <c r="FV7" s="455"/>
      <c r="FW7" s="454"/>
      <c r="FX7" s="455"/>
      <c r="FY7" s="454"/>
      <c r="FZ7" s="455"/>
      <c r="GA7" s="454"/>
      <c r="GB7" s="455"/>
      <c r="GC7" s="454"/>
      <c r="GD7" s="455"/>
      <c r="GE7" s="454"/>
      <c r="GF7" s="455"/>
      <c r="GG7" s="454"/>
      <c r="GH7" s="455"/>
      <c r="GI7" s="454"/>
      <c r="GJ7" s="455"/>
      <c r="GK7" s="454"/>
      <c r="GL7" s="455"/>
      <c r="GM7" s="454"/>
      <c r="GN7" s="455"/>
      <c r="GO7" s="454"/>
      <c r="GP7" s="455"/>
      <c r="GQ7" s="454"/>
      <c r="GR7" s="455"/>
      <c r="GS7" s="454"/>
      <c r="GT7" s="455"/>
      <c r="GU7" s="454"/>
      <c r="GV7" s="455"/>
      <c r="GW7" s="454"/>
      <c r="GX7" s="455"/>
      <c r="GY7" s="454"/>
      <c r="GZ7" s="455"/>
      <c r="HA7" s="454"/>
      <c r="HB7" s="455"/>
      <c r="HC7" s="454"/>
      <c r="HD7" s="455"/>
      <c r="HE7" s="454"/>
      <c r="HF7" s="455"/>
      <c r="HG7" s="454"/>
      <c r="HH7" s="455"/>
      <c r="HI7" s="542"/>
      <c r="HJ7" s="121"/>
    </row>
    <row r="8" spans="2:226" ht="35.25" customHeight="1" x14ac:dyDescent="0.2">
      <c r="B8" s="547" t="s">
        <v>57</v>
      </c>
      <c r="C8" s="552"/>
      <c r="D8" s="552"/>
      <c r="E8" s="552"/>
      <c r="F8" s="552"/>
      <c r="G8" s="552"/>
      <c r="H8" s="552"/>
      <c r="I8" s="552"/>
      <c r="J8" s="552"/>
      <c r="K8" s="553"/>
      <c r="L8" s="553"/>
      <c r="M8" s="553"/>
      <c r="N8" s="553"/>
      <c r="O8" s="553"/>
      <c r="P8" s="553"/>
      <c r="Q8" s="83" t="s">
        <v>51</v>
      </c>
      <c r="R8" s="456" t="s">
        <v>126</v>
      </c>
      <c r="S8" s="457"/>
      <c r="T8" s="458" t="s">
        <v>126</v>
      </c>
      <c r="U8" s="458"/>
      <c r="V8" s="458" t="s">
        <v>126</v>
      </c>
      <c r="W8" s="458"/>
      <c r="X8" s="458" t="s">
        <v>126</v>
      </c>
      <c r="Y8" s="458"/>
      <c r="Z8" s="458" t="s">
        <v>126</v>
      </c>
      <c r="AA8" s="458"/>
      <c r="AB8" s="458" t="s">
        <v>126</v>
      </c>
      <c r="AC8" s="458"/>
      <c r="AD8" s="458" t="s">
        <v>126</v>
      </c>
      <c r="AE8" s="458"/>
      <c r="AF8" s="458" t="s">
        <v>126</v>
      </c>
      <c r="AG8" s="458"/>
      <c r="AH8" s="458" t="s">
        <v>126</v>
      </c>
      <c r="AI8" s="458"/>
      <c r="AJ8" s="458" t="s">
        <v>126</v>
      </c>
      <c r="AK8" s="458"/>
      <c r="AL8" s="458" t="s">
        <v>126</v>
      </c>
      <c r="AM8" s="458"/>
      <c r="AN8" s="458" t="s">
        <v>126</v>
      </c>
      <c r="AO8" s="458"/>
      <c r="AP8" s="458" t="s">
        <v>126</v>
      </c>
      <c r="AQ8" s="458"/>
      <c r="AR8" s="458" t="s">
        <v>126</v>
      </c>
      <c r="AS8" s="458"/>
      <c r="AT8" s="458" t="s">
        <v>126</v>
      </c>
      <c r="AU8" s="458"/>
      <c r="AV8" s="458" t="s">
        <v>126</v>
      </c>
      <c r="AW8" s="458"/>
      <c r="AX8" s="458" t="s">
        <v>126</v>
      </c>
      <c r="AY8" s="458"/>
      <c r="AZ8" s="458" t="s">
        <v>126</v>
      </c>
      <c r="BA8" s="458"/>
      <c r="BB8" s="458" t="s">
        <v>126</v>
      </c>
      <c r="BC8" s="458"/>
      <c r="BD8" s="458" t="s">
        <v>126</v>
      </c>
      <c r="BE8" s="458"/>
      <c r="BF8" s="458" t="s">
        <v>126</v>
      </c>
      <c r="BG8" s="458"/>
      <c r="BH8" s="458" t="s">
        <v>126</v>
      </c>
      <c r="BI8" s="458"/>
      <c r="BJ8" s="458" t="s">
        <v>126</v>
      </c>
      <c r="BK8" s="458"/>
      <c r="BL8" s="458" t="s">
        <v>126</v>
      </c>
      <c r="BM8" s="458"/>
      <c r="BN8" s="458" t="s">
        <v>126</v>
      </c>
      <c r="BO8" s="458"/>
      <c r="BP8" s="458" t="s">
        <v>126</v>
      </c>
      <c r="BQ8" s="458"/>
      <c r="BR8" s="458" t="s">
        <v>126</v>
      </c>
      <c r="BS8" s="458"/>
      <c r="BT8" s="458" t="s">
        <v>126</v>
      </c>
      <c r="BU8" s="458"/>
      <c r="BV8" s="458" t="s">
        <v>126</v>
      </c>
      <c r="BW8" s="458"/>
      <c r="BX8" s="458" t="s">
        <v>126</v>
      </c>
      <c r="BY8" s="458"/>
      <c r="BZ8" s="458" t="s">
        <v>126</v>
      </c>
      <c r="CA8" s="458"/>
      <c r="CB8" s="458" t="s">
        <v>126</v>
      </c>
      <c r="CC8" s="458"/>
      <c r="CD8" s="458" t="s">
        <v>126</v>
      </c>
      <c r="CE8" s="458"/>
      <c r="CF8" s="458" t="s">
        <v>126</v>
      </c>
      <c r="CG8" s="458"/>
      <c r="CH8" s="458" t="s">
        <v>126</v>
      </c>
      <c r="CI8" s="458"/>
      <c r="CJ8" s="458" t="s">
        <v>126</v>
      </c>
      <c r="CK8" s="458"/>
      <c r="CL8" s="458" t="s">
        <v>126</v>
      </c>
      <c r="CM8" s="458"/>
      <c r="CN8" s="458" t="s">
        <v>126</v>
      </c>
      <c r="CO8" s="458"/>
      <c r="CP8" s="458" t="s">
        <v>126</v>
      </c>
      <c r="CQ8" s="458"/>
      <c r="CR8" s="458" t="s">
        <v>126</v>
      </c>
      <c r="CS8" s="458"/>
      <c r="CT8" s="458" t="s">
        <v>126</v>
      </c>
      <c r="CU8" s="458"/>
      <c r="CV8" s="458" t="s">
        <v>126</v>
      </c>
      <c r="CW8" s="458"/>
      <c r="CX8" s="458" t="s">
        <v>126</v>
      </c>
      <c r="CY8" s="458"/>
      <c r="CZ8" s="458" t="s">
        <v>126</v>
      </c>
      <c r="DA8" s="458"/>
      <c r="DB8" s="458" t="s">
        <v>126</v>
      </c>
      <c r="DC8" s="458"/>
      <c r="DD8" s="458" t="s">
        <v>126</v>
      </c>
      <c r="DE8" s="458"/>
      <c r="DF8" s="458" t="s">
        <v>126</v>
      </c>
      <c r="DG8" s="458"/>
      <c r="DH8" s="458" t="s">
        <v>126</v>
      </c>
      <c r="DI8" s="458"/>
      <c r="DJ8" s="458" t="s">
        <v>126</v>
      </c>
      <c r="DK8" s="458"/>
      <c r="DL8" s="458" t="s">
        <v>126</v>
      </c>
      <c r="DM8" s="458"/>
      <c r="DN8" s="458" t="s">
        <v>126</v>
      </c>
      <c r="DO8" s="458"/>
      <c r="DP8" s="458" t="s">
        <v>126</v>
      </c>
      <c r="DQ8" s="458"/>
      <c r="DR8" s="458" t="s">
        <v>126</v>
      </c>
      <c r="DS8" s="458"/>
      <c r="DT8" s="458" t="s">
        <v>126</v>
      </c>
      <c r="DU8" s="458"/>
      <c r="DV8" s="458" t="s">
        <v>126</v>
      </c>
      <c r="DW8" s="458"/>
      <c r="DX8" s="458" t="s">
        <v>126</v>
      </c>
      <c r="DY8" s="458"/>
      <c r="DZ8" s="458" t="s">
        <v>126</v>
      </c>
      <c r="EA8" s="458"/>
      <c r="EB8" s="458" t="s">
        <v>126</v>
      </c>
      <c r="EC8" s="458"/>
      <c r="ED8" s="458" t="s">
        <v>126</v>
      </c>
      <c r="EE8" s="458"/>
      <c r="EF8" s="458" t="s">
        <v>126</v>
      </c>
      <c r="EG8" s="458"/>
      <c r="EH8" s="458" t="s">
        <v>126</v>
      </c>
      <c r="EI8" s="458"/>
      <c r="EJ8" s="458" t="s">
        <v>126</v>
      </c>
      <c r="EK8" s="458"/>
      <c r="EL8" s="458" t="s">
        <v>126</v>
      </c>
      <c r="EM8" s="458"/>
      <c r="EN8" s="458" t="s">
        <v>126</v>
      </c>
      <c r="EO8" s="458"/>
      <c r="EP8" s="458" t="s">
        <v>126</v>
      </c>
      <c r="EQ8" s="458"/>
      <c r="ER8" s="458" t="s">
        <v>126</v>
      </c>
      <c r="ES8" s="458"/>
      <c r="ET8" s="458" t="s">
        <v>126</v>
      </c>
      <c r="EU8" s="458"/>
      <c r="EV8" s="458" t="s">
        <v>126</v>
      </c>
      <c r="EW8" s="458"/>
      <c r="EX8" s="458" t="s">
        <v>126</v>
      </c>
      <c r="EY8" s="458"/>
      <c r="EZ8" s="458" t="s">
        <v>126</v>
      </c>
      <c r="FA8" s="458"/>
      <c r="FB8" s="458" t="s">
        <v>126</v>
      </c>
      <c r="FC8" s="458"/>
      <c r="FD8" s="458" t="s">
        <v>126</v>
      </c>
      <c r="FE8" s="458"/>
      <c r="FF8" s="458" t="s">
        <v>126</v>
      </c>
      <c r="FG8" s="458"/>
      <c r="FH8" s="458" t="s">
        <v>126</v>
      </c>
      <c r="FI8" s="458"/>
      <c r="FJ8" s="458" t="s">
        <v>126</v>
      </c>
      <c r="FK8" s="458"/>
      <c r="FL8" s="458" t="s">
        <v>126</v>
      </c>
      <c r="FM8" s="458"/>
      <c r="FN8" s="458" t="s">
        <v>126</v>
      </c>
      <c r="FO8" s="458"/>
      <c r="FP8" s="458" t="s">
        <v>126</v>
      </c>
      <c r="FQ8" s="458"/>
      <c r="FR8" s="458" t="s">
        <v>126</v>
      </c>
      <c r="FS8" s="458"/>
      <c r="FT8" s="458" t="s">
        <v>126</v>
      </c>
      <c r="FU8" s="458"/>
      <c r="FV8" s="458" t="s">
        <v>126</v>
      </c>
      <c r="FW8" s="458"/>
      <c r="FX8" s="458" t="s">
        <v>126</v>
      </c>
      <c r="FY8" s="458"/>
      <c r="FZ8" s="458" t="s">
        <v>126</v>
      </c>
      <c r="GA8" s="458"/>
      <c r="GB8" s="458" t="s">
        <v>126</v>
      </c>
      <c r="GC8" s="458"/>
      <c r="GD8" s="458" t="s">
        <v>126</v>
      </c>
      <c r="GE8" s="458"/>
      <c r="GF8" s="458" t="s">
        <v>126</v>
      </c>
      <c r="GG8" s="458"/>
      <c r="GH8" s="458" t="s">
        <v>126</v>
      </c>
      <c r="GI8" s="458"/>
      <c r="GJ8" s="458" t="s">
        <v>126</v>
      </c>
      <c r="GK8" s="458"/>
      <c r="GL8" s="458" t="s">
        <v>126</v>
      </c>
      <c r="GM8" s="458"/>
      <c r="GN8" s="458" t="s">
        <v>126</v>
      </c>
      <c r="GO8" s="458"/>
      <c r="GP8" s="458" t="s">
        <v>126</v>
      </c>
      <c r="GQ8" s="458"/>
      <c r="GR8" s="458" t="s">
        <v>126</v>
      </c>
      <c r="GS8" s="458"/>
      <c r="GT8" s="458" t="s">
        <v>126</v>
      </c>
      <c r="GU8" s="458"/>
      <c r="GV8" s="458" t="s">
        <v>126</v>
      </c>
      <c r="GW8" s="458"/>
      <c r="GX8" s="458" t="s">
        <v>126</v>
      </c>
      <c r="GY8" s="458"/>
      <c r="GZ8" s="458" t="s">
        <v>126</v>
      </c>
      <c r="HA8" s="458"/>
      <c r="HB8" s="458" t="s">
        <v>126</v>
      </c>
      <c r="HC8" s="458"/>
      <c r="HD8" s="458" t="s">
        <v>126</v>
      </c>
      <c r="HE8" s="458"/>
      <c r="HF8" s="458" t="s">
        <v>126</v>
      </c>
      <c r="HG8" s="458"/>
      <c r="HH8" s="458" t="s">
        <v>126</v>
      </c>
      <c r="HI8" s="458"/>
      <c r="HJ8" s="121"/>
    </row>
    <row r="9" spans="2:226" s="76" customFormat="1" ht="35.25" customHeight="1" x14ac:dyDescent="0.2">
      <c r="B9" s="554"/>
      <c r="C9" s="555"/>
      <c r="D9" s="555"/>
      <c r="E9" s="555"/>
      <c r="F9" s="555"/>
      <c r="G9" s="555"/>
      <c r="H9" s="555"/>
      <c r="I9" s="555"/>
      <c r="J9" s="555"/>
      <c r="K9" s="555"/>
      <c r="L9" s="555"/>
      <c r="M9" s="555"/>
      <c r="N9" s="555"/>
      <c r="O9" s="555"/>
      <c r="P9" s="555"/>
      <c r="Q9" s="84" t="s">
        <v>52</v>
      </c>
      <c r="R9" s="459" t="s">
        <v>126</v>
      </c>
      <c r="S9" s="448"/>
      <c r="T9" s="448" t="s">
        <v>126</v>
      </c>
      <c r="U9" s="448"/>
      <c r="V9" s="448" t="s">
        <v>126</v>
      </c>
      <c r="W9" s="448"/>
      <c r="X9" s="448" t="s">
        <v>126</v>
      </c>
      <c r="Y9" s="448"/>
      <c r="Z9" s="448" t="s">
        <v>126</v>
      </c>
      <c r="AA9" s="448"/>
      <c r="AB9" s="448" t="s">
        <v>126</v>
      </c>
      <c r="AC9" s="448"/>
      <c r="AD9" s="448" t="s">
        <v>126</v>
      </c>
      <c r="AE9" s="448"/>
      <c r="AF9" s="448" t="s">
        <v>126</v>
      </c>
      <c r="AG9" s="448"/>
      <c r="AH9" s="448" t="s">
        <v>126</v>
      </c>
      <c r="AI9" s="448"/>
      <c r="AJ9" s="448" t="s">
        <v>126</v>
      </c>
      <c r="AK9" s="448"/>
      <c r="AL9" s="448" t="s">
        <v>126</v>
      </c>
      <c r="AM9" s="448"/>
      <c r="AN9" s="448" t="s">
        <v>126</v>
      </c>
      <c r="AO9" s="448"/>
      <c r="AP9" s="448" t="s">
        <v>126</v>
      </c>
      <c r="AQ9" s="448"/>
      <c r="AR9" s="448" t="s">
        <v>126</v>
      </c>
      <c r="AS9" s="448"/>
      <c r="AT9" s="448" t="s">
        <v>126</v>
      </c>
      <c r="AU9" s="448"/>
      <c r="AV9" s="448" t="s">
        <v>126</v>
      </c>
      <c r="AW9" s="448"/>
      <c r="AX9" s="448" t="s">
        <v>126</v>
      </c>
      <c r="AY9" s="448"/>
      <c r="AZ9" s="448" t="s">
        <v>126</v>
      </c>
      <c r="BA9" s="448"/>
      <c r="BB9" s="448" t="s">
        <v>126</v>
      </c>
      <c r="BC9" s="448"/>
      <c r="BD9" s="448" t="s">
        <v>126</v>
      </c>
      <c r="BE9" s="448"/>
      <c r="BF9" s="448" t="s">
        <v>126</v>
      </c>
      <c r="BG9" s="448"/>
      <c r="BH9" s="448" t="s">
        <v>126</v>
      </c>
      <c r="BI9" s="448"/>
      <c r="BJ9" s="448" t="s">
        <v>126</v>
      </c>
      <c r="BK9" s="448"/>
      <c r="BL9" s="448" t="s">
        <v>126</v>
      </c>
      <c r="BM9" s="448"/>
      <c r="BN9" s="448" t="s">
        <v>126</v>
      </c>
      <c r="BO9" s="448"/>
      <c r="BP9" s="448" t="s">
        <v>126</v>
      </c>
      <c r="BQ9" s="448"/>
      <c r="BR9" s="448" t="s">
        <v>126</v>
      </c>
      <c r="BS9" s="448"/>
      <c r="BT9" s="448" t="s">
        <v>126</v>
      </c>
      <c r="BU9" s="448"/>
      <c r="BV9" s="448" t="s">
        <v>126</v>
      </c>
      <c r="BW9" s="448"/>
      <c r="BX9" s="448" t="s">
        <v>126</v>
      </c>
      <c r="BY9" s="448"/>
      <c r="BZ9" s="448" t="s">
        <v>126</v>
      </c>
      <c r="CA9" s="448"/>
      <c r="CB9" s="448" t="s">
        <v>126</v>
      </c>
      <c r="CC9" s="448"/>
      <c r="CD9" s="448" t="s">
        <v>126</v>
      </c>
      <c r="CE9" s="448"/>
      <c r="CF9" s="448" t="s">
        <v>126</v>
      </c>
      <c r="CG9" s="448"/>
      <c r="CH9" s="448" t="s">
        <v>126</v>
      </c>
      <c r="CI9" s="448"/>
      <c r="CJ9" s="448" t="s">
        <v>126</v>
      </c>
      <c r="CK9" s="448"/>
      <c r="CL9" s="448" t="s">
        <v>126</v>
      </c>
      <c r="CM9" s="448"/>
      <c r="CN9" s="448" t="s">
        <v>126</v>
      </c>
      <c r="CO9" s="448"/>
      <c r="CP9" s="448" t="s">
        <v>126</v>
      </c>
      <c r="CQ9" s="448"/>
      <c r="CR9" s="448" t="s">
        <v>126</v>
      </c>
      <c r="CS9" s="448"/>
      <c r="CT9" s="448" t="s">
        <v>126</v>
      </c>
      <c r="CU9" s="448"/>
      <c r="CV9" s="448" t="s">
        <v>126</v>
      </c>
      <c r="CW9" s="448"/>
      <c r="CX9" s="448" t="s">
        <v>126</v>
      </c>
      <c r="CY9" s="448"/>
      <c r="CZ9" s="448" t="s">
        <v>126</v>
      </c>
      <c r="DA9" s="448"/>
      <c r="DB9" s="448" t="s">
        <v>126</v>
      </c>
      <c r="DC9" s="448"/>
      <c r="DD9" s="448" t="s">
        <v>126</v>
      </c>
      <c r="DE9" s="448"/>
      <c r="DF9" s="448" t="s">
        <v>126</v>
      </c>
      <c r="DG9" s="448"/>
      <c r="DH9" s="448" t="s">
        <v>126</v>
      </c>
      <c r="DI9" s="448"/>
      <c r="DJ9" s="448" t="s">
        <v>126</v>
      </c>
      <c r="DK9" s="448"/>
      <c r="DL9" s="448" t="s">
        <v>126</v>
      </c>
      <c r="DM9" s="448"/>
      <c r="DN9" s="448" t="s">
        <v>126</v>
      </c>
      <c r="DO9" s="448"/>
      <c r="DP9" s="448" t="s">
        <v>126</v>
      </c>
      <c r="DQ9" s="448"/>
      <c r="DR9" s="448" t="s">
        <v>126</v>
      </c>
      <c r="DS9" s="448"/>
      <c r="DT9" s="448" t="s">
        <v>126</v>
      </c>
      <c r="DU9" s="448"/>
      <c r="DV9" s="448" t="s">
        <v>126</v>
      </c>
      <c r="DW9" s="448"/>
      <c r="DX9" s="448" t="s">
        <v>126</v>
      </c>
      <c r="DY9" s="448"/>
      <c r="DZ9" s="448" t="s">
        <v>126</v>
      </c>
      <c r="EA9" s="448"/>
      <c r="EB9" s="448" t="s">
        <v>126</v>
      </c>
      <c r="EC9" s="448"/>
      <c r="ED9" s="448" t="s">
        <v>126</v>
      </c>
      <c r="EE9" s="448"/>
      <c r="EF9" s="448" t="s">
        <v>126</v>
      </c>
      <c r="EG9" s="448"/>
      <c r="EH9" s="448" t="s">
        <v>126</v>
      </c>
      <c r="EI9" s="448"/>
      <c r="EJ9" s="448" t="s">
        <v>126</v>
      </c>
      <c r="EK9" s="448"/>
      <c r="EL9" s="448" t="s">
        <v>126</v>
      </c>
      <c r="EM9" s="448"/>
      <c r="EN9" s="448" t="s">
        <v>126</v>
      </c>
      <c r="EO9" s="448"/>
      <c r="EP9" s="448" t="s">
        <v>126</v>
      </c>
      <c r="EQ9" s="448"/>
      <c r="ER9" s="448" t="s">
        <v>126</v>
      </c>
      <c r="ES9" s="448"/>
      <c r="ET9" s="448" t="s">
        <v>126</v>
      </c>
      <c r="EU9" s="448"/>
      <c r="EV9" s="448" t="s">
        <v>126</v>
      </c>
      <c r="EW9" s="448"/>
      <c r="EX9" s="448" t="s">
        <v>126</v>
      </c>
      <c r="EY9" s="448"/>
      <c r="EZ9" s="448" t="s">
        <v>126</v>
      </c>
      <c r="FA9" s="448"/>
      <c r="FB9" s="448" t="s">
        <v>126</v>
      </c>
      <c r="FC9" s="448"/>
      <c r="FD9" s="448" t="s">
        <v>126</v>
      </c>
      <c r="FE9" s="448"/>
      <c r="FF9" s="448" t="s">
        <v>126</v>
      </c>
      <c r="FG9" s="448"/>
      <c r="FH9" s="448" t="s">
        <v>126</v>
      </c>
      <c r="FI9" s="448"/>
      <c r="FJ9" s="448" t="s">
        <v>126</v>
      </c>
      <c r="FK9" s="448"/>
      <c r="FL9" s="448" t="s">
        <v>126</v>
      </c>
      <c r="FM9" s="448"/>
      <c r="FN9" s="448" t="s">
        <v>126</v>
      </c>
      <c r="FO9" s="448"/>
      <c r="FP9" s="448" t="s">
        <v>126</v>
      </c>
      <c r="FQ9" s="448"/>
      <c r="FR9" s="448" t="s">
        <v>126</v>
      </c>
      <c r="FS9" s="448"/>
      <c r="FT9" s="448" t="s">
        <v>126</v>
      </c>
      <c r="FU9" s="448"/>
      <c r="FV9" s="448" t="s">
        <v>126</v>
      </c>
      <c r="FW9" s="448"/>
      <c r="FX9" s="448" t="s">
        <v>126</v>
      </c>
      <c r="FY9" s="448"/>
      <c r="FZ9" s="448" t="s">
        <v>126</v>
      </c>
      <c r="GA9" s="448"/>
      <c r="GB9" s="448" t="s">
        <v>126</v>
      </c>
      <c r="GC9" s="448"/>
      <c r="GD9" s="448" t="s">
        <v>126</v>
      </c>
      <c r="GE9" s="448"/>
      <c r="GF9" s="448" t="s">
        <v>126</v>
      </c>
      <c r="GG9" s="448"/>
      <c r="GH9" s="448" t="s">
        <v>126</v>
      </c>
      <c r="GI9" s="448"/>
      <c r="GJ9" s="448" t="s">
        <v>126</v>
      </c>
      <c r="GK9" s="448"/>
      <c r="GL9" s="448" t="s">
        <v>126</v>
      </c>
      <c r="GM9" s="448"/>
      <c r="GN9" s="448" t="s">
        <v>126</v>
      </c>
      <c r="GO9" s="448"/>
      <c r="GP9" s="448" t="s">
        <v>126</v>
      </c>
      <c r="GQ9" s="448"/>
      <c r="GR9" s="448" t="s">
        <v>126</v>
      </c>
      <c r="GS9" s="448"/>
      <c r="GT9" s="448" t="s">
        <v>126</v>
      </c>
      <c r="GU9" s="448"/>
      <c r="GV9" s="448" t="s">
        <v>126</v>
      </c>
      <c r="GW9" s="448"/>
      <c r="GX9" s="448" t="s">
        <v>126</v>
      </c>
      <c r="GY9" s="448"/>
      <c r="GZ9" s="448" t="s">
        <v>126</v>
      </c>
      <c r="HA9" s="448"/>
      <c r="HB9" s="448" t="s">
        <v>126</v>
      </c>
      <c r="HC9" s="448"/>
      <c r="HD9" s="448" t="s">
        <v>126</v>
      </c>
      <c r="HE9" s="448"/>
      <c r="HF9" s="448" t="s">
        <v>126</v>
      </c>
      <c r="HG9" s="448"/>
      <c r="HH9" s="448" t="s">
        <v>126</v>
      </c>
      <c r="HI9" s="540"/>
      <c r="HJ9" s="121"/>
    </row>
    <row r="10" spans="2:226" s="105" customFormat="1" ht="21" customHeight="1" x14ac:dyDescent="0.2">
      <c r="B10" s="547" t="s">
        <v>2217</v>
      </c>
      <c r="C10" s="552"/>
      <c r="D10" s="552"/>
      <c r="E10" s="552"/>
      <c r="F10" s="552"/>
      <c r="G10" s="552"/>
      <c r="H10" s="552"/>
      <c r="I10" s="552"/>
      <c r="J10" s="552"/>
      <c r="K10" s="552"/>
      <c r="L10" s="552"/>
      <c r="M10" s="552"/>
      <c r="N10" s="552"/>
      <c r="O10" s="552"/>
      <c r="P10" s="552"/>
      <c r="Q10" s="562"/>
      <c r="R10" s="125"/>
      <c r="S10" s="175" t="s">
        <v>79</v>
      </c>
      <c r="T10" s="124"/>
      <c r="U10" s="176" t="s">
        <v>79</v>
      </c>
      <c r="V10" s="124"/>
      <c r="W10" s="176" t="s">
        <v>79</v>
      </c>
      <c r="X10" s="124"/>
      <c r="Y10" s="176" t="s">
        <v>79</v>
      </c>
      <c r="Z10" s="124"/>
      <c r="AA10" s="176" t="s">
        <v>79</v>
      </c>
      <c r="AB10" s="124"/>
      <c r="AC10" s="176" t="s">
        <v>79</v>
      </c>
      <c r="AD10" s="124"/>
      <c r="AE10" s="176" t="s">
        <v>79</v>
      </c>
      <c r="AF10" s="124"/>
      <c r="AG10" s="176" t="s">
        <v>79</v>
      </c>
      <c r="AH10" s="124"/>
      <c r="AI10" s="176" t="s">
        <v>79</v>
      </c>
      <c r="AJ10" s="124"/>
      <c r="AK10" s="176" t="s">
        <v>79</v>
      </c>
      <c r="AL10" s="124"/>
      <c r="AM10" s="176" t="s">
        <v>79</v>
      </c>
      <c r="AN10" s="124"/>
      <c r="AO10" s="176" t="s">
        <v>79</v>
      </c>
      <c r="AP10" s="124"/>
      <c r="AQ10" s="176" t="s">
        <v>79</v>
      </c>
      <c r="AR10" s="124"/>
      <c r="AS10" s="176" t="s">
        <v>79</v>
      </c>
      <c r="AT10" s="124"/>
      <c r="AU10" s="176" t="s">
        <v>79</v>
      </c>
      <c r="AV10" s="124"/>
      <c r="AW10" s="176" t="s">
        <v>79</v>
      </c>
      <c r="AX10" s="124"/>
      <c r="AY10" s="176" t="s">
        <v>79</v>
      </c>
      <c r="AZ10" s="124"/>
      <c r="BA10" s="176" t="s">
        <v>79</v>
      </c>
      <c r="BB10" s="124"/>
      <c r="BC10" s="176" t="s">
        <v>79</v>
      </c>
      <c r="BD10" s="124"/>
      <c r="BE10" s="176" t="s">
        <v>79</v>
      </c>
      <c r="BF10" s="124"/>
      <c r="BG10" s="176" t="s">
        <v>79</v>
      </c>
      <c r="BH10" s="124"/>
      <c r="BI10" s="176" t="s">
        <v>79</v>
      </c>
      <c r="BJ10" s="124"/>
      <c r="BK10" s="176" t="s">
        <v>79</v>
      </c>
      <c r="BL10" s="124"/>
      <c r="BM10" s="176" t="s">
        <v>79</v>
      </c>
      <c r="BN10" s="124"/>
      <c r="BO10" s="176" t="s">
        <v>79</v>
      </c>
      <c r="BP10" s="124"/>
      <c r="BQ10" s="176" t="s">
        <v>79</v>
      </c>
      <c r="BR10" s="124"/>
      <c r="BS10" s="176" t="s">
        <v>79</v>
      </c>
      <c r="BT10" s="124"/>
      <c r="BU10" s="176" t="s">
        <v>79</v>
      </c>
      <c r="BV10" s="124"/>
      <c r="BW10" s="176" t="s">
        <v>79</v>
      </c>
      <c r="BX10" s="124"/>
      <c r="BY10" s="176" t="s">
        <v>79</v>
      </c>
      <c r="BZ10" s="124"/>
      <c r="CA10" s="176" t="s">
        <v>79</v>
      </c>
      <c r="CB10" s="124"/>
      <c r="CC10" s="176" t="s">
        <v>79</v>
      </c>
      <c r="CD10" s="124"/>
      <c r="CE10" s="176" t="s">
        <v>79</v>
      </c>
      <c r="CF10" s="124"/>
      <c r="CG10" s="176" t="s">
        <v>79</v>
      </c>
      <c r="CH10" s="124"/>
      <c r="CI10" s="176" t="s">
        <v>79</v>
      </c>
      <c r="CJ10" s="124"/>
      <c r="CK10" s="176" t="s">
        <v>79</v>
      </c>
      <c r="CL10" s="124"/>
      <c r="CM10" s="176" t="s">
        <v>79</v>
      </c>
      <c r="CN10" s="124"/>
      <c r="CO10" s="176" t="s">
        <v>79</v>
      </c>
      <c r="CP10" s="124"/>
      <c r="CQ10" s="176" t="s">
        <v>79</v>
      </c>
      <c r="CR10" s="124"/>
      <c r="CS10" s="176" t="s">
        <v>79</v>
      </c>
      <c r="CT10" s="124"/>
      <c r="CU10" s="176" t="s">
        <v>79</v>
      </c>
      <c r="CV10" s="124"/>
      <c r="CW10" s="176" t="s">
        <v>79</v>
      </c>
      <c r="CX10" s="124"/>
      <c r="CY10" s="176" t="s">
        <v>79</v>
      </c>
      <c r="CZ10" s="124"/>
      <c r="DA10" s="176" t="s">
        <v>79</v>
      </c>
      <c r="DB10" s="124"/>
      <c r="DC10" s="176" t="s">
        <v>79</v>
      </c>
      <c r="DD10" s="124"/>
      <c r="DE10" s="176" t="s">
        <v>79</v>
      </c>
      <c r="DF10" s="124"/>
      <c r="DG10" s="176" t="s">
        <v>79</v>
      </c>
      <c r="DH10" s="124"/>
      <c r="DI10" s="176" t="s">
        <v>79</v>
      </c>
      <c r="DJ10" s="124"/>
      <c r="DK10" s="176" t="s">
        <v>79</v>
      </c>
      <c r="DL10" s="124"/>
      <c r="DM10" s="176" t="s">
        <v>79</v>
      </c>
      <c r="DN10" s="124"/>
      <c r="DO10" s="176" t="s">
        <v>79</v>
      </c>
      <c r="DP10" s="124"/>
      <c r="DQ10" s="176" t="s">
        <v>79</v>
      </c>
      <c r="DR10" s="124"/>
      <c r="DS10" s="176" t="s">
        <v>79</v>
      </c>
      <c r="DT10" s="124"/>
      <c r="DU10" s="176" t="s">
        <v>79</v>
      </c>
      <c r="DV10" s="124"/>
      <c r="DW10" s="176" t="s">
        <v>79</v>
      </c>
      <c r="DX10" s="124"/>
      <c r="DY10" s="176" t="s">
        <v>79</v>
      </c>
      <c r="DZ10" s="124"/>
      <c r="EA10" s="176" t="s">
        <v>79</v>
      </c>
      <c r="EB10" s="124"/>
      <c r="EC10" s="176" t="s">
        <v>79</v>
      </c>
      <c r="ED10" s="124"/>
      <c r="EE10" s="176" t="s">
        <v>79</v>
      </c>
      <c r="EF10" s="124"/>
      <c r="EG10" s="176" t="s">
        <v>79</v>
      </c>
      <c r="EH10" s="124"/>
      <c r="EI10" s="176" t="s">
        <v>79</v>
      </c>
      <c r="EJ10" s="124"/>
      <c r="EK10" s="176" t="s">
        <v>79</v>
      </c>
      <c r="EL10" s="124"/>
      <c r="EM10" s="176" t="s">
        <v>79</v>
      </c>
      <c r="EN10" s="124"/>
      <c r="EO10" s="176" t="s">
        <v>79</v>
      </c>
      <c r="EP10" s="124"/>
      <c r="EQ10" s="176" t="s">
        <v>79</v>
      </c>
      <c r="ER10" s="124"/>
      <c r="ES10" s="176" t="s">
        <v>79</v>
      </c>
      <c r="ET10" s="124"/>
      <c r="EU10" s="176" t="s">
        <v>79</v>
      </c>
      <c r="EV10" s="124"/>
      <c r="EW10" s="176" t="s">
        <v>79</v>
      </c>
      <c r="EX10" s="124"/>
      <c r="EY10" s="176" t="s">
        <v>79</v>
      </c>
      <c r="EZ10" s="124"/>
      <c r="FA10" s="176" t="s">
        <v>79</v>
      </c>
      <c r="FB10" s="124"/>
      <c r="FC10" s="176" t="s">
        <v>79</v>
      </c>
      <c r="FD10" s="124"/>
      <c r="FE10" s="176" t="s">
        <v>79</v>
      </c>
      <c r="FF10" s="124"/>
      <c r="FG10" s="176" t="s">
        <v>79</v>
      </c>
      <c r="FH10" s="124"/>
      <c r="FI10" s="176" t="s">
        <v>79</v>
      </c>
      <c r="FJ10" s="124"/>
      <c r="FK10" s="176" t="s">
        <v>79</v>
      </c>
      <c r="FL10" s="124"/>
      <c r="FM10" s="176" t="s">
        <v>79</v>
      </c>
      <c r="FN10" s="124"/>
      <c r="FO10" s="176" t="s">
        <v>79</v>
      </c>
      <c r="FP10" s="124"/>
      <c r="FQ10" s="176" t="s">
        <v>79</v>
      </c>
      <c r="FR10" s="124"/>
      <c r="FS10" s="176" t="s">
        <v>79</v>
      </c>
      <c r="FT10" s="124"/>
      <c r="FU10" s="176" t="s">
        <v>79</v>
      </c>
      <c r="FV10" s="124"/>
      <c r="FW10" s="176" t="s">
        <v>79</v>
      </c>
      <c r="FX10" s="124"/>
      <c r="FY10" s="176" t="s">
        <v>79</v>
      </c>
      <c r="FZ10" s="124"/>
      <c r="GA10" s="176" t="s">
        <v>79</v>
      </c>
      <c r="GB10" s="124"/>
      <c r="GC10" s="176" t="s">
        <v>79</v>
      </c>
      <c r="GD10" s="124"/>
      <c r="GE10" s="176" t="s">
        <v>79</v>
      </c>
      <c r="GF10" s="124"/>
      <c r="GG10" s="176" t="s">
        <v>79</v>
      </c>
      <c r="GH10" s="124"/>
      <c r="GI10" s="176" t="s">
        <v>79</v>
      </c>
      <c r="GJ10" s="124"/>
      <c r="GK10" s="176" t="s">
        <v>79</v>
      </c>
      <c r="GL10" s="124"/>
      <c r="GM10" s="176" t="s">
        <v>79</v>
      </c>
      <c r="GN10" s="124"/>
      <c r="GO10" s="176" t="s">
        <v>79</v>
      </c>
      <c r="GP10" s="124"/>
      <c r="GQ10" s="176" t="s">
        <v>79</v>
      </c>
      <c r="GR10" s="124"/>
      <c r="GS10" s="176" t="s">
        <v>79</v>
      </c>
      <c r="GT10" s="124"/>
      <c r="GU10" s="176" t="s">
        <v>79</v>
      </c>
      <c r="GV10" s="124"/>
      <c r="GW10" s="176" t="s">
        <v>79</v>
      </c>
      <c r="GX10" s="124"/>
      <c r="GY10" s="176" t="s">
        <v>79</v>
      </c>
      <c r="GZ10" s="124"/>
      <c r="HA10" s="176" t="s">
        <v>79</v>
      </c>
      <c r="HB10" s="124"/>
      <c r="HC10" s="176" t="s">
        <v>79</v>
      </c>
      <c r="HD10" s="124"/>
      <c r="HE10" s="176" t="s">
        <v>79</v>
      </c>
      <c r="HF10" s="124"/>
      <c r="HG10" s="176" t="s">
        <v>79</v>
      </c>
      <c r="HH10" s="124"/>
      <c r="HI10" s="176" t="s">
        <v>79</v>
      </c>
      <c r="HJ10" s="121"/>
    </row>
    <row r="11" spans="2:226" s="105" customFormat="1" ht="21" customHeight="1" x14ac:dyDescent="0.2">
      <c r="B11" s="563"/>
      <c r="C11" s="564"/>
      <c r="D11" s="564"/>
      <c r="E11" s="564"/>
      <c r="F11" s="564"/>
      <c r="G11" s="564"/>
      <c r="H11" s="564"/>
      <c r="I11" s="564"/>
      <c r="J11" s="564"/>
      <c r="K11" s="564"/>
      <c r="L11" s="564"/>
      <c r="M11" s="564"/>
      <c r="N11" s="564"/>
      <c r="O11" s="564"/>
      <c r="P11" s="564"/>
      <c r="Q11" s="565"/>
      <c r="R11" s="125"/>
      <c r="S11" s="176" t="s">
        <v>80</v>
      </c>
      <c r="T11" s="124"/>
      <c r="U11" s="176" t="s">
        <v>80</v>
      </c>
      <c r="V11" s="124"/>
      <c r="W11" s="176" t="s">
        <v>80</v>
      </c>
      <c r="X11" s="124"/>
      <c r="Y11" s="176" t="s">
        <v>80</v>
      </c>
      <c r="Z11" s="124"/>
      <c r="AA11" s="176" t="s">
        <v>80</v>
      </c>
      <c r="AB11" s="124"/>
      <c r="AC11" s="176" t="s">
        <v>80</v>
      </c>
      <c r="AD11" s="124"/>
      <c r="AE11" s="176" t="s">
        <v>80</v>
      </c>
      <c r="AF11" s="124"/>
      <c r="AG11" s="176" t="s">
        <v>80</v>
      </c>
      <c r="AH11" s="124"/>
      <c r="AI11" s="176" t="s">
        <v>80</v>
      </c>
      <c r="AJ11" s="124"/>
      <c r="AK11" s="176" t="s">
        <v>80</v>
      </c>
      <c r="AL11" s="124"/>
      <c r="AM11" s="176" t="s">
        <v>80</v>
      </c>
      <c r="AN11" s="124"/>
      <c r="AO11" s="176" t="s">
        <v>80</v>
      </c>
      <c r="AP11" s="124"/>
      <c r="AQ11" s="176" t="s">
        <v>80</v>
      </c>
      <c r="AR11" s="124"/>
      <c r="AS11" s="176" t="s">
        <v>80</v>
      </c>
      <c r="AT11" s="124"/>
      <c r="AU11" s="176" t="s">
        <v>80</v>
      </c>
      <c r="AV11" s="124"/>
      <c r="AW11" s="176" t="s">
        <v>80</v>
      </c>
      <c r="AX11" s="124"/>
      <c r="AY11" s="176" t="s">
        <v>80</v>
      </c>
      <c r="AZ11" s="124"/>
      <c r="BA11" s="176" t="s">
        <v>80</v>
      </c>
      <c r="BB11" s="124"/>
      <c r="BC11" s="176" t="s">
        <v>80</v>
      </c>
      <c r="BD11" s="124"/>
      <c r="BE11" s="176" t="s">
        <v>80</v>
      </c>
      <c r="BF11" s="124"/>
      <c r="BG11" s="176" t="s">
        <v>80</v>
      </c>
      <c r="BH11" s="124"/>
      <c r="BI11" s="176" t="s">
        <v>80</v>
      </c>
      <c r="BJ11" s="124"/>
      <c r="BK11" s="176" t="s">
        <v>80</v>
      </c>
      <c r="BL11" s="124"/>
      <c r="BM11" s="176" t="s">
        <v>80</v>
      </c>
      <c r="BN11" s="124"/>
      <c r="BO11" s="176" t="s">
        <v>80</v>
      </c>
      <c r="BP11" s="124"/>
      <c r="BQ11" s="176" t="s">
        <v>80</v>
      </c>
      <c r="BR11" s="124"/>
      <c r="BS11" s="176" t="s">
        <v>80</v>
      </c>
      <c r="BT11" s="124"/>
      <c r="BU11" s="176" t="s">
        <v>80</v>
      </c>
      <c r="BV11" s="124"/>
      <c r="BW11" s="176" t="s">
        <v>80</v>
      </c>
      <c r="BX11" s="124"/>
      <c r="BY11" s="176" t="s">
        <v>80</v>
      </c>
      <c r="BZ11" s="124"/>
      <c r="CA11" s="176" t="s">
        <v>80</v>
      </c>
      <c r="CB11" s="124"/>
      <c r="CC11" s="176" t="s">
        <v>80</v>
      </c>
      <c r="CD11" s="124"/>
      <c r="CE11" s="176" t="s">
        <v>80</v>
      </c>
      <c r="CF11" s="124"/>
      <c r="CG11" s="176" t="s">
        <v>80</v>
      </c>
      <c r="CH11" s="124"/>
      <c r="CI11" s="176" t="s">
        <v>80</v>
      </c>
      <c r="CJ11" s="124"/>
      <c r="CK11" s="176" t="s">
        <v>80</v>
      </c>
      <c r="CL11" s="124"/>
      <c r="CM11" s="176" t="s">
        <v>80</v>
      </c>
      <c r="CN11" s="124"/>
      <c r="CO11" s="176" t="s">
        <v>80</v>
      </c>
      <c r="CP11" s="124"/>
      <c r="CQ11" s="176" t="s">
        <v>80</v>
      </c>
      <c r="CR11" s="124"/>
      <c r="CS11" s="176" t="s">
        <v>80</v>
      </c>
      <c r="CT11" s="124"/>
      <c r="CU11" s="176" t="s">
        <v>80</v>
      </c>
      <c r="CV11" s="124"/>
      <c r="CW11" s="176" t="s">
        <v>80</v>
      </c>
      <c r="CX11" s="124"/>
      <c r="CY11" s="176" t="s">
        <v>80</v>
      </c>
      <c r="CZ11" s="124"/>
      <c r="DA11" s="176" t="s">
        <v>80</v>
      </c>
      <c r="DB11" s="124"/>
      <c r="DC11" s="176" t="s">
        <v>80</v>
      </c>
      <c r="DD11" s="124"/>
      <c r="DE11" s="176" t="s">
        <v>80</v>
      </c>
      <c r="DF11" s="124"/>
      <c r="DG11" s="176" t="s">
        <v>80</v>
      </c>
      <c r="DH11" s="124"/>
      <c r="DI11" s="176" t="s">
        <v>80</v>
      </c>
      <c r="DJ11" s="124"/>
      <c r="DK11" s="176" t="s">
        <v>80</v>
      </c>
      <c r="DL11" s="124"/>
      <c r="DM11" s="176" t="s">
        <v>80</v>
      </c>
      <c r="DN11" s="124"/>
      <c r="DO11" s="176" t="s">
        <v>80</v>
      </c>
      <c r="DP11" s="124"/>
      <c r="DQ11" s="176" t="s">
        <v>80</v>
      </c>
      <c r="DR11" s="124"/>
      <c r="DS11" s="176" t="s">
        <v>80</v>
      </c>
      <c r="DT11" s="124"/>
      <c r="DU11" s="176" t="s">
        <v>80</v>
      </c>
      <c r="DV11" s="124"/>
      <c r="DW11" s="176" t="s">
        <v>80</v>
      </c>
      <c r="DX11" s="124"/>
      <c r="DY11" s="176" t="s">
        <v>80</v>
      </c>
      <c r="DZ11" s="124"/>
      <c r="EA11" s="176" t="s">
        <v>80</v>
      </c>
      <c r="EB11" s="124"/>
      <c r="EC11" s="176" t="s">
        <v>80</v>
      </c>
      <c r="ED11" s="124"/>
      <c r="EE11" s="176" t="s">
        <v>80</v>
      </c>
      <c r="EF11" s="124"/>
      <c r="EG11" s="176" t="s">
        <v>80</v>
      </c>
      <c r="EH11" s="124"/>
      <c r="EI11" s="176" t="s">
        <v>80</v>
      </c>
      <c r="EJ11" s="124"/>
      <c r="EK11" s="176" t="s">
        <v>80</v>
      </c>
      <c r="EL11" s="124"/>
      <c r="EM11" s="176" t="s">
        <v>80</v>
      </c>
      <c r="EN11" s="124"/>
      <c r="EO11" s="176" t="s">
        <v>80</v>
      </c>
      <c r="EP11" s="124"/>
      <c r="EQ11" s="176" t="s">
        <v>80</v>
      </c>
      <c r="ER11" s="124"/>
      <c r="ES11" s="176" t="s">
        <v>80</v>
      </c>
      <c r="ET11" s="124"/>
      <c r="EU11" s="176" t="s">
        <v>80</v>
      </c>
      <c r="EV11" s="124"/>
      <c r="EW11" s="176" t="s">
        <v>80</v>
      </c>
      <c r="EX11" s="124"/>
      <c r="EY11" s="176" t="s">
        <v>80</v>
      </c>
      <c r="EZ11" s="124"/>
      <c r="FA11" s="176" t="s">
        <v>80</v>
      </c>
      <c r="FB11" s="124"/>
      <c r="FC11" s="176" t="s">
        <v>80</v>
      </c>
      <c r="FD11" s="124"/>
      <c r="FE11" s="176" t="s">
        <v>80</v>
      </c>
      <c r="FF11" s="124"/>
      <c r="FG11" s="176" t="s">
        <v>80</v>
      </c>
      <c r="FH11" s="124"/>
      <c r="FI11" s="176" t="s">
        <v>80</v>
      </c>
      <c r="FJ11" s="124"/>
      <c r="FK11" s="176" t="s">
        <v>80</v>
      </c>
      <c r="FL11" s="124"/>
      <c r="FM11" s="176" t="s">
        <v>80</v>
      </c>
      <c r="FN11" s="124"/>
      <c r="FO11" s="176" t="s">
        <v>80</v>
      </c>
      <c r="FP11" s="124"/>
      <c r="FQ11" s="176" t="s">
        <v>80</v>
      </c>
      <c r="FR11" s="124"/>
      <c r="FS11" s="176" t="s">
        <v>80</v>
      </c>
      <c r="FT11" s="124"/>
      <c r="FU11" s="176" t="s">
        <v>80</v>
      </c>
      <c r="FV11" s="124"/>
      <c r="FW11" s="176" t="s">
        <v>80</v>
      </c>
      <c r="FX11" s="124"/>
      <c r="FY11" s="176" t="s">
        <v>80</v>
      </c>
      <c r="FZ11" s="124"/>
      <c r="GA11" s="176" t="s">
        <v>80</v>
      </c>
      <c r="GB11" s="124"/>
      <c r="GC11" s="176" t="s">
        <v>80</v>
      </c>
      <c r="GD11" s="124"/>
      <c r="GE11" s="176" t="s">
        <v>80</v>
      </c>
      <c r="GF11" s="124"/>
      <c r="GG11" s="176" t="s">
        <v>80</v>
      </c>
      <c r="GH11" s="124"/>
      <c r="GI11" s="176" t="s">
        <v>80</v>
      </c>
      <c r="GJ11" s="124"/>
      <c r="GK11" s="176" t="s">
        <v>80</v>
      </c>
      <c r="GL11" s="124"/>
      <c r="GM11" s="176" t="s">
        <v>80</v>
      </c>
      <c r="GN11" s="124"/>
      <c r="GO11" s="176" t="s">
        <v>80</v>
      </c>
      <c r="GP11" s="124"/>
      <c r="GQ11" s="176" t="s">
        <v>80</v>
      </c>
      <c r="GR11" s="124"/>
      <c r="GS11" s="176" t="s">
        <v>80</v>
      </c>
      <c r="GT11" s="124"/>
      <c r="GU11" s="176" t="s">
        <v>80</v>
      </c>
      <c r="GV11" s="124"/>
      <c r="GW11" s="176" t="s">
        <v>80</v>
      </c>
      <c r="GX11" s="124"/>
      <c r="GY11" s="176" t="s">
        <v>80</v>
      </c>
      <c r="GZ11" s="124"/>
      <c r="HA11" s="176" t="s">
        <v>80</v>
      </c>
      <c r="HB11" s="124"/>
      <c r="HC11" s="176" t="s">
        <v>80</v>
      </c>
      <c r="HD11" s="124"/>
      <c r="HE11" s="176" t="s">
        <v>80</v>
      </c>
      <c r="HF11" s="124"/>
      <c r="HG11" s="176" t="s">
        <v>80</v>
      </c>
      <c r="HH11" s="124"/>
      <c r="HI11" s="176" t="s">
        <v>80</v>
      </c>
      <c r="HJ11" s="121"/>
    </row>
    <row r="12" spans="2:226" ht="40" customHeight="1" x14ac:dyDescent="0.2">
      <c r="B12" s="556" t="s">
        <v>32</v>
      </c>
      <c r="C12" s="557"/>
      <c r="D12" s="557"/>
      <c r="E12" s="557"/>
      <c r="F12" s="557"/>
      <c r="G12" s="557"/>
      <c r="H12" s="557"/>
      <c r="I12" s="557"/>
      <c r="J12" s="557"/>
      <c r="K12" s="557"/>
      <c r="L12" s="557"/>
      <c r="M12" s="557"/>
      <c r="N12" s="557"/>
      <c r="O12" s="557"/>
      <c r="P12" s="557"/>
      <c r="Q12" s="561"/>
      <c r="R12" s="125"/>
      <c r="S12" s="176" t="s">
        <v>0</v>
      </c>
      <c r="T12" s="124"/>
      <c r="U12" s="176" t="s">
        <v>0</v>
      </c>
      <c r="V12" s="124"/>
      <c r="W12" s="176" t="s">
        <v>0</v>
      </c>
      <c r="X12" s="124"/>
      <c r="Y12" s="176" t="s">
        <v>0</v>
      </c>
      <c r="Z12" s="124"/>
      <c r="AA12" s="176" t="s">
        <v>0</v>
      </c>
      <c r="AB12" s="124"/>
      <c r="AC12" s="176" t="s">
        <v>0</v>
      </c>
      <c r="AD12" s="124"/>
      <c r="AE12" s="176" t="s">
        <v>0</v>
      </c>
      <c r="AF12" s="124"/>
      <c r="AG12" s="176" t="s">
        <v>0</v>
      </c>
      <c r="AH12" s="124"/>
      <c r="AI12" s="176" t="s">
        <v>0</v>
      </c>
      <c r="AJ12" s="124"/>
      <c r="AK12" s="176" t="s">
        <v>0</v>
      </c>
      <c r="AL12" s="124"/>
      <c r="AM12" s="176" t="s">
        <v>0</v>
      </c>
      <c r="AN12" s="124"/>
      <c r="AO12" s="176" t="s">
        <v>0</v>
      </c>
      <c r="AP12" s="124"/>
      <c r="AQ12" s="176" t="s">
        <v>0</v>
      </c>
      <c r="AR12" s="124"/>
      <c r="AS12" s="176" t="s">
        <v>0</v>
      </c>
      <c r="AT12" s="124"/>
      <c r="AU12" s="176" t="s">
        <v>0</v>
      </c>
      <c r="AV12" s="124"/>
      <c r="AW12" s="176" t="s">
        <v>0</v>
      </c>
      <c r="AX12" s="124"/>
      <c r="AY12" s="176" t="s">
        <v>0</v>
      </c>
      <c r="AZ12" s="124"/>
      <c r="BA12" s="176" t="s">
        <v>0</v>
      </c>
      <c r="BB12" s="124"/>
      <c r="BC12" s="176" t="s">
        <v>0</v>
      </c>
      <c r="BD12" s="124"/>
      <c r="BE12" s="176" t="s">
        <v>0</v>
      </c>
      <c r="BF12" s="124"/>
      <c r="BG12" s="176" t="s">
        <v>0</v>
      </c>
      <c r="BH12" s="124"/>
      <c r="BI12" s="176" t="s">
        <v>0</v>
      </c>
      <c r="BJ12" s="124"/>
      <c r="BK12" s="176" t="s">
        <v>0</v>
      </c>
      <c r="BL12" s="124"/>
      <c r="BM12" s="176" t="s">
        <v>0</v>
      </c>
      <c r="BN12" s="124"/>
      <c r="BO12" s="176" t="s">
        <v>0</v>
      </c>
      <c r="BP12" s="124"/>
      <c r="BQ12" s="176" t="s">
        <v>0</v>
      </c>
      <c r="BR12" s="124"/>
      <c r="BS12" s="176" t="s">
        <v>0</v>
      </c>
      <c r="BT12" s="124"/>
      <c r="BU12" s="176" t="s">
        <v>0</v>
      </c>
      <c r="BV12" s="124"/>
      <c r="BW12" s="176" t="s">
        <v>0</v>
      </c>
      <c r="BX12" s="124"/>
      <c r="BY12" s="176" t="s">
        <v>0</v>
      </c>
      <c r="BZ12" s="124"/>
      <c r="CA12" s="176" t="s">
        <v>0</v>
      </c>
      <c r="CB12" s="124"/>
      <c r="CC12" s="176" t="s">
        <v>0</v>
      </c>
      <c r="CD12" s="124"/>
      <c r="CE12" s="176" t="s">
        <v>0</v>
      </c>
      <c r="CF12" s="124"/>
      <c r="CG12" s="176" t="s">
        <v>0</v>
      </c>
      <c r="CH12" s="124"/>
      <c r="CI12" s="176" t="s">
        <v>0</v>
      </c>
      <c r="CJ12" s="124"/>
      <c r="CK12" s="176" t="s">
        <v>0</v>
      </c>
      <c r="CL12" s="124"/>
      <c r="CM12" s="176" t="s">
        <v>0</v>
      </c>
      <c r="CN12" s="124"/>
      <c r="CO12" s="176" t="s">
        <v>0</v>
      </c>
      <c r="CP12" s="124"/>
      <c r="CQ12" s="176" t="s">
        <v>0</v>
      </c>
      <c r="CR12" s="124"/>
      <c r="CS12" s="176" t="s">
        <v>0</v>
      </c>
      <c r="CT12" s="124"/>
      <c r="CU12" s="176" t="s">
        <v>0</v>
      </c>
      <c r="CV12" s="124"/>
      <c r="CW12" s="176" t="s">
        <v>0</v>
      </c>
      <c r="CX12" s="124"/>
      <c r="CY12" s="176" t="s">
        <v>0</v>
      </c>
      <c r="CZ12" s="124"/>
      <c r="DA12" s="176" t="s">
        <v>0</v>
      </c>
      <c r="DB12" s="124"/>
      <c r="DC12" s="176" t="s">
        <v>0</v>
      </c>
      <c r="DD12" s="124"/>
      <c r="DE12" s="176" t="s">
        <v>0</v>
      </c>
      <c r="DF12" s="124"/>
      <c r="DG12" s="176" t="s">
        <v>0</v>
      </c>
      <c r="DH12" s="124"/>
      <c r="DI12" s="176" t="s">
        <v>0</v>
      </c>
      <c r="DJ12" s="124"/>
      <c r="DK12" s="176" t="s">
        <v>0</v>
      </c>
      <c r="DL12" s="124"/>
      <c r="DM12" s="176" t="s">
        <v>0</v>
      </c>
      <c r="DN12" s="124"/>
      <c r="DO12" s="176" t="s">
        <v>0</v>
      </c>
      <c r="DP12" s="124"/>
      <c r="DQ12" s="176" t="s">
        <v>0</v>
      </c>
      <c r="DR12" s="124"/>
      <c r="DS12" s="176" t="s">
        <v>0</v>
      </c>
      <c r="DT12" s="124"/>
      <c r="DU12" s="176" t="s">
        <v>0</v>
      </c>
      <c r="DV12" s="124"/>
      <c r="DW12" s="176" t="s">
        <v>0</v>
      </c>
      <c r="DX12" s="124"/>
      <c r="DY12" s="176" t="s">
        <v>0</v>
      </c>
      <c r="DZ12" s="124"/>
      <c r="EA12" s="176" t="s">
        <v>0</v>
      </c>
      <c r="EB12" s="124"/>
      <c r="EC12" s="176" t="s">
        <v>0</v>
      </c>
      <c r="ED12" s="124"/>
      <c r="EE12" s="176" t="s">
        <v>0</v>
      </c>
      <c r="EF12" s="124"/>
      <c r="EG12" s="176" t="s">
        <v>0</v>
      </c>
      <c r="EH12" s="124"/>
      <c r="EI12" s="176" t="s">
        <v>0</v>
      </c>
      <c r="EJ12" s="124"/>
      <c r="EK12" s="176" t="s">
        <v>0</v>
      </c>
      <c r="EL12" s="124"/>
      <c r="EM12" s="176" t="s">
        <v>0</v>
      </c>
      <c r="EN12" s="124"/>
      <c r="EO12" s="176" t="s">
        <v>0</v>
      </c>
      <c r="EP12" s="124"/>
      <c r="EQ12" s="176" t="s">
        <v>0</v>
      </c>
      <c r="ER12" s="124"/>
      <c r="ES12" s="176" t="s">
        <v>0</v>
      </c>
      <c r="ET12" s="124"/>
      <c r="EU12" s="176" t="s">
        <v>0</v>
      </c>
      <c r="EV12" s="124"/>
      <c r="EW12" s="176" t="s">
        <v>0</v>
      </c>
      <c r="EX12" s="124"/>
      <c r="EY12" s="176" t="s">
        <v>0</v>
      </c>
      <c r="EZ12" s="124"/>
      <c r="FA12" s="176" t="s">
        <v>0</v>
      </c>
      <c r="FB12" s="124"/>
      <c r="FC12" s="176" t="s">
        <v>0</v>
      </c>
      <c r="FD12" s="124"/>
      <c r="FE12" s="176" t="s">
        <v>0</v>
      </c>
      <c r="FF12" s="124"/>
      <c r="FG12" s="176" t="s">
        <v>0</v>
      </c>
      <c r="FH12" s="124"/>
      <c r="FI12" s="176" t="s">
        <v>0</v>
      </c>
      <c r="FJ12" s="124"/>
      <c r="FK12" s="176" t="s">
        <v>0</v>
      </c>
      <c r="FL12" s="124"/>
      <c r="FM12" s="176" t="s">
        <v>0</v>
      </c>
      <c r="FN12" s="124"/>
      <c r="FO12" s="176" t="s">
        <v>0</v>
      </c>
      <c r="FP12" s="124"/>
      <c r="FQ12" s="176" t="s">
        <v>0</v>
      </c>
      <c r="FR12" s="124"/>
      <c r="FS12" s="176" t="s">
        <v>0</v>
      </c>
      <c r="FT12" s="124"/>
      <c r="FU12" s="176" t="s">
        <v>0</v>
      </c>
      <c r="FV12" s="124"/>
      <c r="FW12" s="176" t="s">
        <v>0</v>
      </c>
      <c r="FX12" s="124"/>
      <c r="FY12" s="176" t="s">
        <v>0</v>
      </c>
      <c r="FZ12" s="124"/>
      <c r="GA12" s="176" t="s">
        <v>0</v>
      </c>
      <c r="GB12" s="124"/>
      <c r="GC12" s="176" t="s">
        <v>0</v>
      </c>
      <c r="GD12" s="124"/>
      <c r="GE12" s="176" t="s">
        <v>0</v>
      </c>
      <c r="GF12" s="124"/>
      <c r="GG12" s="176" t="s">
        <v>0</v>
      </c>
      <c r="GH12" s="124"/>
      <c r="GI12" s="176" t="s">
        <v>0</v>
      </c>
      <c r="GJ12" s="124"/>
      <c r="GK12" s="176" t="s">
        <v>0</v>
      </c>
      <c r="GL12" s="124"/>
      <c r="GM12" s="176" t="s">
        <v>0</v>
      </c>
      <c r="GN12" s="124"/>
      <c r="GO12" s="176" t="s">
        <v>0</v>
      </c>
      <c r="GP12" s="124"/>
      <c r="GQ12" s="176" t="s">
        <v>0</v>
      </c>
      <c r="GR12" s="124"/>
      <c r="GS12" s="176" t="s">
        <v>0</v>
      </c>
      <c r="GT12" s="124"/>
      <c r="GU12" s="176" t="s">
        <v>0</v>
      </c>
      <c r="GV12" s="124"/>
      <c r="GW12" s="176" t="s">
        <v>0</v>
      </c>
      <c r="GX12" s="124"/>
      <c r="GY12" s="176" t="s">
        <v>0</v>
      </c>
      <c r="GZ12" s="124"/>
      <c r="HA12" s="176" t="s">
        <v>0</v>
      </c>
      <c r="HB12" s="124"/>
      <c r="HC12" s="176" t="s">
        <v>0</v>
      </c>
      <c r="HD12" s="124"/>
      <c r="HE12" s="176" t="s">
        <v>0</v>
      </c>
      <c r="HF12" s="124"/>
      <c r="HG12" s="176" t="s">
        <v>0</v>
      </c>
      <c r="HH12" s="124"/>
      <c r="HI12" s="176" t="s">
        <v>0</v>
      </c>
      <c r="HJ12" s="121"/>
    </row>
    <row r="13" spans="2:226" ht="36" customHeight="1" x14ac:dyDescent="0.2">
      <c r="B13" s="556" t="s">
        <v>33</v>
      </c>
      <c r="C13" s="557"/>
      <c r="D13" s="557"/>
      <c r="E13" s="557"/>
      <c r="F13" s="557"/>
      <c r="G13" s="557"/>
      <c r="H13" s="557"/>
      <c r="I13" s="557"/>
      <c r="J13" s="557"/>
      <c r="K13" s="557"/>
      <c r="L13" s="557"/>
      <c r="M13" s="557"/>
      <c r="N13" s="557"/>
      <c r="O13" s="557"/>
      <c r="P13" s="52"/>
      <c r="Q13" s="53"/>
      <c r="R13" s="173"/>
      <c r="S13" s="176" t="s">
        <v>2154</v>
      </c>
      <c r="T13" s="174"/>
      <c r="U13" s="176" t="s">
        <v>2154</v>
      </c>
      <c r="V13" s="174"/>
      <c r="W13" s="176" t="s">
        <v>2153</v>
      </c>
      <c r="X13" s="174"/>
      <c r="Y13" s="176" t="s">
        <v>2153</v>
      </c>
      <c r="Z13" s="174"/>
      <c r="AA13" s="176" t="s">
        <v>2153</v>
      </c>
      <c r="AB13" s="174"/>
      <c r="AC13" s="176" t="s">
        <v>2153</v>
      </c>
      <c r="AD13" s="174"/>
      <c r="AE13" s="176" t="s">
        <v>2153</v>
      </c>
      <c r="AF13" s="174"/>
      <c r="AG13" s="176" t="s">
        <v>2153</v>
      </c>
      <c r="AH13" s="174"/>
      <c r="AI13" s="176" t="s">
        <v>2153</v>
      </c>
      <c r="AJ13" s="174"/>
      <c r="AK13" s="176" t="s">
        <v>2153</v>
      </c>
      <c r="AL13" s="174"/>
      <c r="AM13" s="176" t="s">
        <v>2153</v>
      </c>
      <c r="AN13" s="174"/>
      <c r="AO13" s="176" t="s">
        <v>2153</v>
      </c>
      <c r="AP13" s="174"/>
      <c r="AQ13" s="176" t="s">
        <v>2153</v>
      </c>
      <c r="AR13" s="174"/>
      <c r="AS13" s="176" t="s">
        <v>2153</v>
      </c>
      <c r="AT13" s="174"/>
      <c r="AU13" s="176" t="s">
        <v>2153</v>
      </c>
      <c r="AV13" s="174"/>
      <c r="AW13" s="176" t="s">
        <v>2153</v>
      </c>
      <c r="AX13" s="174"/>
      <c r="AY13" s="176" t="s">
        <v>2153</v>
      </c>
      <c r="AZ13" s="174"/>
      <c r="BA13" s="176" t="s">
        <v>2153</v>
      </c>
      <c r="BB13" s="174"/>
      <c r="BC13" s="176" t="s">
        <v>2153</v>
      </c>
      <c r="BD13" s="174"/>
      <c r="BE13" s="176" t="s">
        <v>2153</v>
      </c>
      <c r="BF13" s="174"/>
      <c r="BG13" s="176" t="s">
        <v>2153</v>
      </c>
      <c r="BH13" s="174"/>
      <c r="BI13" s="176" t="s">
        <v>2153</v>
      </c>
      <c r="BJ13" s="174"/>
      <c r="BK13" s="176" t="s">
        <v>2153</v>
      </c>
      <c r="BL13" s="174"/>
      <c r="BM13" s="176" t="s">
        <v>2153</v>
      </c>
      <c r="BN13" s="174"/>
      <c r="BO13" s="176" t="s">
        <v>2153</v>
      </c>
      <c r="BP13" s="174"/>
      <c r="BQ13" s="176" t="s">
        <v>2153</v>
      </c>
      <c r="BR13" s="174"/>
      <c r="BS13" s="176" t="s">
        <v>2153</v>
      </c>
      <c r="BT13" s="174"/>
      <c r="BU13" s="176" t="s">
        <v>2153</v>
      </c>
      <c r="BV13" s="174"/>
      <c r="BW13" s="176" t="s">
        <v>2153</v>
      </c>
      <c r="BX13" s="174"/>
      <c r="BY13" s="176" t="s">
        <v>2153</v>
      </c>
      <c r="BZ13" s="174"/>
      <c r="CA13" s="176" t="s">
        <v>2153</v>
      </c>
      <c r="CB13" s="174"/>
      <c r="CC13" s="176" t="s">
        <v>2153</v>
      </c>
      <c r="CD13" s="174"/>
      <c r="CE13" s="176" t="s">
        <v>2153</v>
      </c>
      <c r="CF13" s="174"/>
      <c r="CG13" s="176" t="s">
        <v>2153</v>
      </c>
      <c r="CH13" s="174"/>
      <c r="CI13" s="176" t="s">
        <v>2153</v>
      </c>
      <c r="CJ13" s="174"/>
      <c r="CK13" s="176" t="s">
        <v>2153</v>
      </c>
      <c r="CL13" s="174"/>
      <c r="CM13" s="176" t="s">
        <v>2153</v>
      </c>
      <c r="CN13" s="174"/>
      <c r="CO13" s="176" t="s">
        <v>2153</v>
      </c>
      <c r="CP13" s="174"/>
      <c r="CQ13" s="176" t="s">
        <v>2153</v>
      </c>
      <c r="CR13" s="174"/>
      <c r="CS13" s="176" t="s">
        <v>2153</v>
      </c>
      <c r="CT13" s="174"/>
      <c r="CU13" s="176" t="s">
        <v>2153</v>
      </c>
      <c r="CV13" s="174"/>
      <c r="CW13" s="176" t="s">
        <v>2153</v>
      </c>
      <c r="CX13" s="174"/>
      <c r="CY13" s="176" t="s">
        <v>2153</v>
      </c>
      <c r="CZ13" s="174"/>
      <c r="DA13" s="176" t="s">
        <v>2153</v>
      </c>
      <c r="DB13" s="174"/>
      <c r="DC13" s="176" t="s">
        <v>2153</v>
      </c>
      <c r="DD13" s="174"/>
      <c r="DE13" s="176" t="s">
        <v>2153</v>
      </c>
      <c r="DF13" s="174"/>
      <c r="DG13" s="176" t="s">
        <v>2153</v>
      </c>
      <c r="DH13" s="174"/>
      <c r="DI13" s="176" t="s">
        <v>2153</v>
      </c>
      <c r="DJ13" s="174"/>
      <c r="DK13" s="176" t="s">
        <v>2153</v>
      </c>
      <c r="DL13" s="174"/>
      <c r="DM13" s="176" t="s">
        <v>2153</v>
      </c>
      <c r="DN13" s="174"/>
      <c r="DO13" s="176" t="s">
        <v>2153</v>
      </c>
      <c r="DP13" s="174"/>
      <c r="DQ13" s="176" t="s">
        <v>2153</v>
      </c>
      <c r="DR13" s="174"/>
      <c r="DS13" s="176" t="s">
        <v>2153</v>
      </c>
      <c r="DT13" s="174"/>
      <c r="DU13" s="176" t="s">
        <v>2153</v>
      </c>
      <c r="DV13" s="174"/>
      <c r="DW13" s="176" t="s">
        <v>2153</v>
      </c>
      <c r="DX13" s="174"/>
      <c r="DY13" s="176" t="s">
        <v>2153</v>
      </c>
      <c r="DZ13" s="174"/>
      <c r="EA13" s="176" t="s">
        <v>2153</v>
      </c>
      <c r="EB13" s="174"/>
      <c r="EC13" s="176" t="s">
        <v>2153</v>
      </c>
      <c r="ED13" s="174"/>
      <c r="EE13" s="176" t="s">
        <v>2153</v>
      </c>
      <c r="EF13" s="174"/>
      <c r="EG13" s="176" t="s">
        <v>2153</v>
      </c>
      <c r="EH13" s="174"/>
      <c r="EI13" s="176" t="s">
        <v>2153</v>
      </c>
      <c r="EJ13" s="174"/>
      <c r="EK13" s="176" t="s">
        <v>2153</v>
      </c>
      <c r="EL13" s="174"/>
      <c r="EM13" s="176" t="s">
        <v>2153</v>
      </c>
      <c r="EN13" s="174"/>
      <c r="EO13" s="176" t="s">
        <v>2153</v>
      </c>
      <c r="EP13" s="174"/>
      <c r="EQ13" s="176" t="s">
        <v>2153</v>
      </c>
      <c r="ER13" s="174"/>
      <c r="ES13" s="176" t="s">
        <v>2153</v>
      </c>
      <c r="ET13" s="174"/>
      <c r="EU13" s="176" t="s">
        <v>2153</v>
      </c>
      <c r="EV13" s="174"/>
      <c r="EW13" s="176" t="s">
        <v>2153</v>
      </c>
      <c r="EX13" s="174"/>
      <c r="EY13" s="176" t="s">
        <v>2153</v>
      </c>
      <c r="EZ13" s="174"/>
      <c r="FA13" s="176" t="s">
        <v>2153</v>
      </c>
      <c r="FB13" s="174"/>
      <c r="FC13" s="176" t="s">
        <v>2153</v>
      </c>
      <c r="FD13" s="174"/>
      <c r="FE13" s="176" t="s">
        <v>2153</v>
      </c>
      <c r="FF13" s="174"/>
      <c r="FG13" s="176" t="s">
        <v>2153</v>
      </c>
      <c r="FH13" s="174"/>
      <c r="FI13" s="176" t="s">
        <v>2153</v>
      </c>
      <c r="FJ13" s="174"/>
      <c r="FK13" s="176" t="s">
        <v>2153</v>
      </c>
      <c r="FL13" s="174"/>
      <c r="FM13" s="176" t="s">
        <v>2153</v>
      </c>
      <c r="FN13" s="174"/>
      <c r="FO13" s="176" t="s">
        <v>2153</v>
      </c>
      <c r="FP13" s="174"/>
      <c r="FQ13" s="176" t="s">
        <v>2153</v>
      </c>
      <c r="FR13" s="174"/>
      <c r="FS13" s="176" t="s">
        <v>2153</v>
      </c>
      <c r="FT13" s="174"/>
      <c r="FU13" s="176" t="s">
        <v>2153</v>
      </c>
      <c r="FV13" s="174"/>
      <c r="FW13" s="176" t="s">
        <v>2153</v>
      </c>
      <c r="FX13" s="174"/>
      <c r="FY13" s="176" t="s">
        <v>2153</v>
      </c>
      <c r="FZ13" s="174"/>
      <c r="GA13" s="176" t="s">
        <v>2153</v>
      </c>
      <c r="GB13" s="174"/>
      <c r="GC13" s="176" t="s">
        <v>2153</v>
      </c>
      <c r="GD13" s="174"/>
      <c r="GE13" s="176" t="s">
        <v>2153</v>
      </c>
      <c r="GF13" s="174"/>
      <c r="GG13" s="176" t="s">
        <v>2153</v>
      </c>
      <c r="GH13" s="174"/>
      <c r="GI13" s="176" t="s">
        <v>2153</v>
      </c>
      <c r="GJ13" s="174"/>
      <c r="GK13" s="176" t="s">
        <v>2153</v>
      </c>
      <c r="GL13" s="174"/>
      <c r="GM13" s="176" t="s">
        <v>2153</v>
      </c>
      <c r="GN13" s="174"/>
      <c r="GO13" s="176" t="s">
        <v>2153</v>
      </c>
      <c r="GP13" s="174"/>
      <c r="GQ13" s="176" t="s">
        <v>2153</v>
      </c>
      <c r="GR13" s="174"/>
      <c r="GS13" s="176" t="s">
        <v>2153</v>
      </c>
      <c r="GT13" s="174"/>
      <c r="GU13" s="176" t="s">
        <v>2153</v>
      </c>
      <c r="GV13" s="174"/>
      <c r="GW13" s="176" t="s">
        <v>2153</v>
      </c>
      <c r="GX13" s="174"/>
      <c r="GY13" s="176" t="s">
        <v>2153</v>
      </c>
      <c r="GZ13" s="174"/>
      <c r="HA13" s="176" t="s">
        <v>2153</v>
      </c>
      <c r="HB13" s="174"/>
      <c r="HC13" s="176" t="s">
        <v>2153</v>
      </c>
      <c r="HD13" s="174"/>
      <c r="HE13" s="176" t="s">
        <v>2153</v>
      </c>
      <c r="HF13" s="174"/>
      <c r="HG13" s="176" t="s">
        <v>2153</v>
      </c>
      <c r="HH13" s="174"/>
      <c r="HI13" s="176" t="s">
        <v>2153</v>
      </c>
      <c r="HJ13" s="121"/>
    </row>
    <row r="14" spans="2:226" ht="20.149999999999999" customHeight="1" x14ac:dyDescent="0.2">
      <c r="B14" s="547" t="s">
        <v>34</v>
      </c>
      <c r="C14" s="552"/>
      <c r="D14" s="552"/>
      <c r="E14" s="552"/>
      <c r="F14" s="552"/>
      <c r="G14" s="552"/>
      <c r="H14" s="236"/>
      <c r="I14" s="236"/>
      <c r="J14" s="16"/>
      <c r="K14" s="16"/>
      <c r="L14" s="16"/>
      <c r="M14" s="16"/>
      <c r="N14" s="16"/>
      <c r="O14" s="16"/>
      <c r="P14" s="17"/>
      <c r="Q14" s="18"/>
      <c r="R14" s="391" t="s">
        <v>2159</v>
      </c>
      <c r="S14" s="392"/>
      <c r="T14" s="392" t="s">
        <v>2159</v>
      </c>
      <c r="U14" s="392"/>
      <c r="V14" s="392" t="s">
        <v>2159</v>
      </c>
      <c r="W14" s="392"/>
      <c r="X14" s="392" t="s">
        <v>2159</v>
      </c>
      <c r="Y14" s="392"/>
      <c r="Z14" s="392" t="s">
        <v>2159</v>
      </c>
      <c r="AA14" s="392"/>
      <c r="AB14" s="392" t="s">
        <v>2159</v>
      </c>
      <c r="AC14" s="392"/>
      <c r="AD14" s="392" t="s">
        <v>2159</v>
      </c>
      <c r="AE14" s="392"/>
      <c r="AF14" s="392" t="s">
        <v>2159</v>
      </c>
      <c r="AG14" s="392"/>
      <c r="AH14" s="392" t="s">
        <v>2159</v>
      </c>
      <c r="AI14" s="392"/>
      <c r="AJ14" s="392" t="s">
        <v>2159</v>
      </c>
      <c r="AK14" s="392"/>
      <c r="AL14" s="392" t="s">
        <v>2159</v>
      </c>
      <c r="AM14" s="392"/>
      <c r="AN14" s="392" t="s">
        <v>2159</v>
      </c>
      <c r="AO14" s="392"/>
      <c r="AP14" s="392" t="s">
        <v>2159</v>
      </c>
      <c r="AQ14" s="392"/>
      <c r="AR14" s="392" t="s">
        <v>2159</v>
      </c>
      <c r="AS14" s="392"/>
      <c r="AT14" s="392" t="s">
        <v>2159</v>
      </c>
      <c r="AU14" s="392"/>
      <c r="AV14" s="392" t="s">
        <v>2159</v>
      </c>
      <c r="AW14" s="392"/>
      <c r="AX14" s="392" t="s">
        <v>2159</v>
      </c>
      <c r="AY14" s="392"/>
      <c r="AZ14" s="392" t="s">
        <v>2159</v>
      </c>
      <c r="BA14" s="392"/>
      <c r="BB14" s="392" t="s">
        <v>2159</v>
      </c>
      <c r="BC14" s="392"/>
      <c r="BD14" s="392" t="s">
        <v>2159</v>
      </c>
      <c r="BE14" s="392"/>
      <c r="BF14" s="392" t="s">
        <v>2159</v>
      </c>
      <c r="BG14" s="392"/>
      <c r="BH14" s="392" t="s">
        <v>2159</v>
      </c>
      <c r="BI14" s="392"/>
      <c r="BJ14" s="392" t="s">
        <v>2159</v>
      </c>
      <c r="BK14" s="392"/>
      <c r="BL14" s="392" t="s">
        <v>2159</v>
      </c>
      <c r="BM14" s="392"/>
      <c r="BN14" s="392" t="s">
        <v>2159</v>
      </c>
      <c r="BO14" s="392"/>
      <c r="BP14" s="392" t="s">
        <v>2159</v>
      </c>
      <c r="BQ14" s="392"/>
      <c r="BR14" s="392" t="s">
        <v>2159</v>
      </c>
      <c r="BS14" s="392"/>
      <c r="BT14" s="392" t="s">
        <v>2159</v>
      </c>
      <c r="BU14" s="392"/>
      <c r="BV14" s="392" t="s">
        <v>2159</v>
      </c>
      <c r="BW14" s="392"/>
      <c r="BX14" s="392" t="s">
        <v>2159</v>
      </c>
      <c r="BY14" s="392"/>
      <c r="BZ14" s="392" t="s">
        <v>2159</v>
      </c>
      <c r="CA14" s="392"/>
      <c r="CB14" s="392" t="s">
        <v>2159</v>
      </c>
      <c r="CC14" s="392"/>
      <c r="CD14" s="392" t="s">
        <v>2159</v>
      </c>
      <c r="CE14" s="392"/>
      <c r="CF14" s="392" t="s">
        <v>2159</v>
      </c>
      <c r="CG14" s="392"/>
      <c r="CH14" s="392" t="s">
        <v>2159</v>
      </c>
      <c r="CI14" s="392"/>
      <c r="CJ14" s="392" t="s">
        <v>2159</v>
      </c>
      <c r="CK14" s="392"/>
      <c r="CL14" s="392" t="s">
        <v>2159</v>
      </c>
      <c r="CM14" s="392"/>
      <c r="CN14" s="392" t="s">
        <v>2159</v>
      </c>
      <c r="CO14" s="392"/>
      <c r="CP14" s="392" t="s">
        <v>2159</v>
      </c>
      <c r="CQ14" s="392"/>
      <c r="CR14" s="392" t="s">
        <v>2159</v>
      </c>
      <c r="CS14" s="392"/>
      <c r="CT14" s="392" t="s">
        <v>2159</v>
      </c>
      <c r="CU14" s="392"/>
      <c r="CV14" s="392" t="s">
        <v>2159</v>
      </c>
      <c r="CW14" s="392"/>
      <c r="CX14" s="392" t="s">
        <v>2159</v>
      </c>
      <c r="CY14" s="392"/>
      <c r="CZ14" s="392" t="s">
        <v>2159</v>
      </c>
      <c r="DA14" s="392"/>
      <c r="DB14" s="392" t="s">
        <v>2159</v>
      </c>
      <c r="DC14" s="392"/>
      <c r="DD14" s="392" t="s">
        <v>2159</v>
      </c>
      <c r="DE14" s="392"/>
      <c r="DF14" s="392" t="s">
        <v>2159</v>
      </c>
      <c r="DG14" s="392"/>
      <c r="DH14" s="392" t="s">
        <v>2159</v>
      </c>
      <c r="DI14" s="392"/>
      <c r="DJ14" s="392" t="s">
        <v>2159</v>
      </c>
      <c r="DK14" s="392"/>
      <c r="DL14" s="392" t="s">
        <v>2159</v>
      </c>
      <c r="DM14" s="392"/>
      <c r="DN14" s="392" t="s">
        <v>2159</v>
      </c>
      <c r="DO14" s="392"/>
      <c r="DP14" s="392" t="s">
        <v>2159</v>
      </c>
      <c r="DQ14" s="392"/>
      <c r="DR14" s="392" t="s">
        <v>2159</v>
      </c>
      <c r="DS14" s="392"/>
      <c r="DT14" s="392" t="s">
        <v>2159</v>
      </c>
      <c r="DU14" s="392"/>
      <c r="DV14" s="392" t="s">
        <v>2159</v>
      </c>
      <c r="DW14" s="392"/>
      <c r="DX14" s="392" t="s">
        <v>2159</v>
      </c>
      <c r="DY14" s="392"/>
      <c r="DZ14" s="392" t="s">
        <v>2159</v>
      </c>
      <c r="EA14" s="392"/>
      <c r="EB14" s="392" t="s">
        <v>2159</v>
      </c>
      <c r="EC14" s="392"/>
      <c r="ED14" s="392" t="s">
        <v>2159</v>
      </c>
      <c r="EE14" s="392"/>
      <c r="EF14" s="392" t="s">
        <v>2159</v>
      </c>
      <c r="EG14" s="392"/>
      <c r="EH14" s="392" t="s">
        <v>2159</v>
      </c>
      <c r="EI14" s="392"/>
      <c r="EJ14" s="392" t="s">
        <v>2159</v>
      </c>
      <c r="EK14" s="392"/>
      <c r="EL14" s="392" t="s">
        <v>2159</v>
      </c>
      <c r="EM14" s="392"/>
      <c r="EN14" s="392" t="s">
        <v>2159</v>
      </c>
      <c r="EO14" s="392"/>
      <c r="EP14" s="392" t="s">
        <v>2159</v>
      </c>
      <c r="EQ14" s="392"/>
      <c r="ER14" s="392" t="s">
        <v>2159</v>
      </c>
      <c r="ES14" s="392"/>
      <c r="ET14" s="392" t="s">
        <v>2159</v>
      </c>
      <c r="EU14" s="392"/>
      <c r="EV14" s="392" t="s">
        <v>2159</v>
      </c>
      <c r="EW14" s="392"/>
      <c r="EX14" s="392" t="s">
        <v>2159</v>
      </c>
      <c r="EY14" s="392"/>
      <c r="EZ14" s="392" t="s">
        <v>2159</v>
      </c>
      <c r="FA14" s="392"/>
      <c r="FB14" s="392" t="s">
        <v>2159</v>
      </c>
      <c r="FC14" s="392"/>
      <c r="FD14" s="392" t="s">
        <v>2159</v>
      </c>
      <c r="FE14" s="392"/>
      <c r="FF14" s="392" t="s">
        <v>2159</v>
      </c>
      <c r="FG14" s="392"/>
      <c r="FH14" s="392" t="s">
        <v>2159</v>
      </c>
      <c r="FI14" s="392"/>
      <c r="FJ14" s="392" t="s">
        <v>2159</v>
      </c>
      <c r="FK14" s="392"/>
      <c r="FL14" s="392" t="s">
        <v>2159</v>
      </c>
      <c r="FM14" s="392"/>
      <c r="FN14" s="392" t="s">
        <v>2159</v>
      </c>
      <c r="FO14" s="392"/>
      <c r="FP14" s="392" t="s">
        <v>2159</v>
      </c>
      <c r="FQ14" s="392"/>
      <c r="FR14" s="392" t="s">
        <v>2159</v>
      </c>
      <c r="FS14" s="392"/>
      <c r="FT14" s="392" t="s">
        <v>2159</v>
      </c>
      <c r="FU14" s="392"/>
      <c r="FV14" s="392" t="s">
        <v>2159</v>
      </c>
      <c r="FW14" s="392"/>
      <c r="FX14" s="392" t="s">
        <v>2159</v>
      </c>
      <c r="FY14" s="392"/>
      <c r="FZ14" s="392" t="s">
        <v>2159</v>
      </c>
      <c r="GA14" s="392"/>
      <c r="GB14" s="392" t="s">
        <v>2159</v>
      </c>
      <c r="GC14" s="392"/>
      <c r="GD14" s="392" t="s">
        <v>2159</v>
      </c>
      <c r="GE14" s="392"/>
      <c r="GF14" s="392" t="s">
        <v>2159</v>
      </c>
      <c r="GG14" s="392"/>
      <c r="GH14" s="392" t="s">
        <v>2159</v>
      </c>
      <c r="GI14" s="392"/>
      <c r="GJ14" s="392" t="s">
        <v>2159</v>
      </c>
      <c r="GK14" s="392"/>
      <c r="GL14" s="392" t="s">
        <v>2159</v>
      </c>
      <c r="GM14" s="392"/>
      <c r="GN14" s="392" t="s">
        <v>2159</v>
      </c>
      <c r="GO14" s="392"/>
      <c r="GP14" s="392" t="s">
        <v>2159</v>
      </c>
      <c r="GQ14" s="392"/>
      <c r="GR14" s="392" t="s">
        <v>2159</v>
      </c>
      <c r="GS14" s="392"/>
      <c r="GT14" s="392" t="s">
        <v>2159</v>
      </c>
      <c r="GU14" s="392"/>
      <c r="GV14" s="392" t="s">
        <v>2159</v>
      </c>
      <c r="GW14" s="392"/>
      <c r="GX14" s="392" t="s">
        <v>2159</v>
      </c>
      <c r="GY14" s="392"/>
      <c r="GZ14" s="392" t="s">
        <v>2159</v>
      </c>
      <c r="HA14" s="392"/>
      <c r="HB14" s="392" t="s">
        <v>2159</v>
      </c>
      <c r="HC14" s="392"/>
      <c r="HD14" s="392" t="s">
        <v>2159</v>
      </c>
      <c r="HE14" s="392"/>
      <c r="HF14" s="392" t="s">
        <v>2159</v>
      </c>
      <c r="HG14" s="392"/>
      <c r="HH14" s="392" t="s">
        <v>2159</v>
      </c>
      <c r="HI14" s="392"/>
      <c r="HJ14" s="121"/>
    </row>
    <row r="15" spans="2:226" ht="18" customHeight="1" x14ac:dyDescent="0.2">
      <c r="B15" s="228"/>
      <c r="C15" s="20" t="s">
        <v>23</v>
      </c>
      <c r="D15" s="20"/>
      <c r="E15" s="227"/>
      <c r="F15" s="227"/>
      <c r="G15" s="20" t="s">
        <v>1985</v>
      </c>
      <c r="H15" s="20"/>
      <c r="I15" s="20"/>
      <c r="J15" s="20"/>
      <c r="K15" s="229"/>
      <c r="L15" s="20" t="s">
        <v>26</v>
      </c>
      <c r="M15" s="20"/>
      <c r="N15" s="20"/>
      <c r="O15" s="20"/>
      <c r="P15" s="20"/>
      <c r="Q15" s="22"/>
      <c r="R15" s="532" t="s">
        <v>1986</v>
      </c>
      <c r="S15" s="529"/>
      <c r="T15" s="528" t="s">
        <v>1986</v>
      </c>
      <c r="U15" s="529"/>
      <c r="V15" s="528" t="s">
        <v>1986</v>
      </c>
      <c r="W15" s="529"/>
      <c r="X15" s="528" t="s">
        <v>1986</v>
      </c>
      <c r="Y15" s="529"/>
      <c r="Z15" s="528" t="s">
        <v>1986</v>
      </c>
      <c r="AA15" s="529"/>
      <c r="AB15" s="528" t="s">
        <v>1986</v>
      </c>
      <c r="AC15" s="529"/>
      <c r="AD15" s="528" t="s">
        <v>1986</v>
      </c>
      <c r="AE15" s="529"/>
      <c r="AF15" s="528" t="s">
        <v>1986</v>
      </c>
      <c r="AG15" s="529"/>
      <c r="AH15" s="528" t="s">
        <v>1986</v>
      </c>
      <c r="AI15" s="529"/>
      <c r="AJ15" s="528" t="s">
        <v>1986</v>
      </c>
      <c r="AK15" s="529"/>
      <c r="AL15" s="528" t="s">
        <v>1986</v>
      </c>
      <c r="AM15" s="529"/>
      <c r="AN15" s="528" t="s">
        <v>1986</v>
      </c>
      <c r="AO15" s="529"/>
      <c r="AP15" s="528" t="s">
        <v>1986</v>
      </c>
      <c r="AQ15" s="529"/>
      <c r="AR15" s="528" t="s">
        <v>1986</v>
      </c>
      <c r="AS15" s="529"/>
      <c r="AT15" s="528" t="s">
        <v>1986</v>
      </c>
      <c r="AU15" s="529"/>
      <c r="AV15" s="528" t="s">
        <v>1986</v>
      </c>
      <c r="AW15" s="529"/>
      <c r="AX15" s="528" t="s">
        <v>1986</v>
      </c>
      <c r="AY15" s="529"/>
      <c r="AZ15" s="528" t="s">
        <v>1986</v>
      </c>
      <c r="BA15" s="529"/>
      <c r="BB15" s="528" t="s">
        <v>1986</v>
      </c>
      <c r="BC15" s="529"/>
      <c r="BD15" s="528" t="s">
        <v>1986</v>
      </c>
      <c r="BE15" s="529"/>
      <c r="BF15" s="528" t="s">
        <v>1986</v>
      </c>
      <c r="BG15" s="529"/>
      <c r="BH15" s="528" t="s">
        <v>1986</v>
      </c>
      <c r="BI15" s="529"/>
      <c r="BJ15" s="528" t="s">
        <v>1986</v>
      </c>
      <c r="BK15" s="529"/>
      <c r="BL15" s="528" t="s">
        <v>1986</v>
      </c>
      <c r="BM15" s="529"/>
      <c r="BN15" s="528" t="s">
        <v>1986</v>
      </c>
      <c r="BO15" s="529"/>
      <c r="BP15" s="528" t="s">
        <v>1986</v>
      </c>
      <c r="BQ15" s="529"/>
      <c r="BR15" s="528" t="s">
        <v>1986</v>
      </c>
      <c r="BS15" s="529"/>
      <c r="BT15" s="528" t="s">
        <v>1986</v>
      </c>
      <c r="BU15" s="529"/>
      <c r="BV15" s="528" t="s">
        <v>1986</v>
      </c>
      <c r="BW15" s="529"/>
      <c r="BX15" s="528" t="s">
        <v>1986</v>
      </c>
      <c r="BY15" s="529"/>
      <c r="BZ15" s="528" t="s">
        <v>1986</v>
      </c>
      <c r="CA15" s="529"/>
      <c r="CB15" s="528" t="s">
        <v>1986</v>
      </c>
      <c r="CC15" s="529"/>
      <c r="CD15" s="528" t="s">
        <v>1986</v>
      </c>
      <c r="CE15" s="529"/>
      <c r="CF15" s="528" t="s">
        <v>1986</v>
      </c>
      <c r="CG15" s="529"/>
      <c r="CH15" s="528" t="s">
        <v>1986</v>
      </c>
      <c r="CI15" s="529"/>
      <c r="CJ15" s="528" t="s">
        <v>1986</v>
      </c>
      <c r="CK15" s="529"/>
      <c r="CL15" s="528" t="s">
        <v>1986</v>
      </c>
      <c r="CM15" s="529"/>
      <c r="CN15" s="528" t="s">
        <v>1986</v>
      </c>
      <c r="CO15" s="529"/>
      <c r="CP15" s="528" t="s">
        <v>1986</v>
      </c>
      <c r="CQ15" s="529"/>
      <c r="CR15" s="528" t="s">
        <v>1986</v>
      </c>
      <c r="CS15" s="529"/>
      <c r="CT15" s="528" t="s">
        <v>1986</v>
      </c>
      <c r="CU15" s="529"/>
      <c r="CV15" s="528" t="s">
        <v>1986</v>
      </c>
      <c r="CW15" s="529"/>
      <c r="CX15" s="528" t="s">
        <v>1986</v>
      </c>
      <c r="CY15" s="529"/>
      <c r="CZ15" s="528" t="s">
        <v>1986</v>
      </c>
      <c r="DA15" s="529"/>
      <c r="DB15" s="528" t="s">
        <v>1986</v>
      </c>
      <c r="DC15" s="529"/>
      <c r="DD15" s="528" t="s">
        <v>1986</v>
      </c>
      <c r="DE15" s="529"/>
      <c r="DF15" s="528" t="s">
        <v>1986</v>
      </c>
      <c r="DG15" s="529"/>
      <c r="DH15" s="528" t="s">
        <v>1986</v>
      </c>
      <c r="DI15" s="529"/>
      <c r="DJ15" s="528" t="s">
        <v>1986</v>
      </c>
      <c r="DK15" s="529"/>
      <c r="DL15" s="528" t="s">
        <v>1986</v>
      </c>
      <c r="DM15" s="529"/>
      <c r="DN15" s="528" t="s">
        <v>1986</v>
      </c>
      <c r="DO15" s="529"/>
      <c r="DP15" s="528" t="s">
        <v>1986</v>
      </c>
      <c r="DQ15" s="529"/>
      <c r="DR15" s="528" t="s">
        <v>1986</v>
      </c>
      <c r="DS15" s="529"/>
      <c r="DT15" s="528" t="s">
        <v>1986</v>
      </c>
      <c r="DU15" s="529"/>
      <c r="DV15" s="528" t="s">
        <v>1986</v>
      </c>
      <c r="DW15" s="529"/>
      <c r="DX15" s="528" t="s">
        <v>1986</v>
      </c>
      <c r="DY15" s="529"/>
      <c r="DZ15" s="528" t="s">
        <v>1986</v>
      </c>
      <c r="EA15" s="529"/>
      <c r="EB15" s="528" t="s">
        <v>1986</v>
      </c>
      <c r="EC15" s="529"/>
      <c r="ED15" s="528" t="s">
        <v>1986</v>
      </c>
      <c r="EE15" s="529"/>
      <c r="EF15" s="528" t="s">
        <v>1986</v>
      </c>
      <c r="EG15" s="529"/>
      <c r="EH15" s="528" t="s">
        <v>1986</v>
      </c>
      <c r="EI15" s="529"/>
      <c r="EJ15" s="528" t="s">
        <v>1986</v>
      </c>
      <c r="EK15" s="529"/>
      <c r="EL15" s="528" t="s">
        <v>1986</v>
      </c>
      <c r="EM15" s="529"/>
      <c r="EN15" s="528" t="s">
        <v>1986</v>
      </c>
      <c r="EO15" s="529"/>
      <c r="EP15" s="528" t="s">
        <v>1986</v>
      </c>
      <c r="EQ15" s="529"/>
      <c r="ER15" s="528" t="s">
        <v>1986</v>
      </c>
      <c r="ES15" s="529"/>
      <c r="ET15" s="528" t="s">
        <v>1986</v>
      </c>
      <c r="EU15" s="529"/>
      <c r="EV15" s="528" t="s">
        <v>1986</v>
      </c>
      <c r="EW15" s="529"/>
      <c r="EX15" s="528" t="s">
        <v>1986</v>
      </c>
      <c r="EY15" s="529"/>
      <c r="EZ15" s="528" t="s">
        <v>1986</v>
      </c>
      <c r="FA15" s="529"/>
      <c r="FB15" s="528" t="s">
        <v>1986</v>
      </c>
      <c r="FC15" s="529"/>
      <c r="FD15" s="528" t="s">
        <v>1986</v>
      </c>
      <c r="FE15" s="529"/>
      <c r="FF15" s="528" t="s">
        <v>1986</v>
      </c>
      <c r="FG15" s="529"/>
      <c r="FH15" s="528" t="s">
        <v>1986</v>
      </c>
      <c r="FI15" s="529"/>
      <c r="FJ15" s="528" t="s">
        <v>1986</v>
      </c>
      <c r="FK15" s="529"/>
      <c r="FL15" s="528" t="s">
        <v>1986</v>
      </c>
      <c r="FM15" s="529"/>
      <c r="FN15" s="528" t="s">
        <v>1986</v>
      </c>
      <c r="FO15" s="529"/>
      <c r="FP15" s="528" t="s">
        <v>1986</v>
      </c>
      <c r="FQ15" s="529"/>
      <c r="FR15" s="528" t="s">
        <v>1986</v>
      </c>
      <c r="FS15" s="529"/>
      <c r="FT15" s="528" t="s">
        <v>1986</v>
      </c>
      <c r="FU15" s="529"/>
      <c r="FV15" s="528" t="s">
        <v>1986</v>
      </c>
      <c r="FW15" s="529"/>
      <c r="FX15" s="528" t="s">
        <v>1986</v>
      </c>
      <c r="FY15" s="529"/>
      <c r="FZ15" s="528" t="s">
        <v>1986</v>
      </c>
      <c r="GA15" s="529"/>
      <c r="GB15" s="528" t="s">
        <v>1986</v>
      </c>
      <c r="GC15" s="529"/>
      <c r="GD15" s="528" t="s">
        <v>1986</v>
      </c>
      <c r="GE15" s="529"/>
      <c r="GF15" s="528" t="s">
        <v>1986</v>
      </c>
      <c r="GG15" s="529"/>
      <c r="GH15" s="528" t="s">
        <v>1986</v>
      </c>
      <c r="GI15" s="529"/>
      <c r="GJ15" s="528" t="s">
        <v>1986</v>
      </c>
      <c r="GK15" s="529"/>
      <c r="GL15" s="528" t="s">
        <v>1986</v>
      </c>
      <c r="GM15" s="529"/>
      <c r="GN15" s="528" t="s">
        <v>1986</v>
      </c>
      <c r="GO15" s="529"/>
      <c r="GP15" s="528" t="s">
        <v>1986</v>
      </c>
      <c r="GQ15" s="529"/>
      <c r="GR15" s="528" t="s">
        <v>1986</v>
      </c>
      <c r="GS15" s="529"/>
      <c r="GT15" s="528" t="s">
        <v>1986</v>
      </c>
      <c r="GU15" s="529"/>
      <c r="GV15" s="528" t="s">
        <v>1986</v>
      </c>
      <c r="GW15" s="529"/>
      <c r="GX15" s="528" t="s">
        <v>1986</v>
      </c>
      <c r="GY15" s="529"/>
      <c r="GZ15" s="528" t="s">
        <v>1986</v>
      </c>
      <c r="HA15" s="529"/>
      <c r="HB15" s="528" t="s">
        <v>1986</v>
      </c>
      <c r="HC15" s="529"/>
      <c r="HD15" s="528" t="s">
        <v>1986</v>
      </c>
      <c r="HE15" s="529"/>
      <c r="HF15" s="528" t="s">
        <v>1986</v>
      </c>
      <c r="HG15" s="529"/>
      <c r="HH15" s="528" t="s">
        <v>1986</v>
      </c>
      <c r="HI15" s="529"/>
      <c r="HJ15" s="103"/>
      <c r="HK15" s="12"/>
      <c r="HL15" s="12"/>
      <c r="HM15" s="12"/>
      <c r="HN15" s="12"/>
      <c r="HO15" s="12"/>
      <c r="HP15" s="12"/>
      <c r="HQ15" s="12"/>
      <c r="HR15" s="12"/>
    </row>
    <row r="16" spans="2:226" ht="18" customHeight="1" x14ac:dyDescent="0.2">
      <c r="B16" s="23"/>
      <c r="C16" s="24" t="s">
        <v>24</v>
      </c>
      <c r="D16" s="24"/>
      <c r="E16" s="227"/>
      <c r="F16" s="24"/>
      <c r="G16" s="24" t="s">
        <v>25</v>
      </c>
      <c r="H16" s="24"/>
      <c r="I16" s="24"/>
      <c r="J16" s="24"/>
      <c r="K16" s="231"/>
      <c r="L16" s="24"/>
      <c r="M16" s="24"/>
      <c r="N16" s="24"/>
      <c r="O16" s="24"/>
      <c r="P16" s="231"/>
      <c r="Q16" s="26"/>
      <c r="R16" s="533"/>
      <c r="S16" s="531"/>
      <c r="T16" s="530"/>
      <c r="U16" s="531"/>
      <c r="V16" s="530"/>
      <c r="W16" s="531"/>
      <c r="X16" s="530"/>
      <c r="Y16" s="531"/>
      <c r="Z16" s="530"/>
      <c r="AA16" s="531"/>
      <c r="AB16" s="530"/>
      <c r="AC16" s="531"/>
      <c r="AD16" s="530"/>
      <c r="AE16" s="531"/>
      <c r="AF16" s="530"/>
      <c r="AG16" s="531"/>
      <c r="AH16" s="530"/>
      <c r="AI16" s="531"/>
      <c r="AJ16" s="530"/>
      <c r="AK16" s="531"/>
      <c r="AL16" s="530"/>
      <c r="AM16" s="531"/>
      <c r="AN16" s="530"/>
      <c r="AO16" s="531"/>
      <c r="AP16" s="530"/>
      <c r="AQ16" s="531"/>
      <c r="AR16" s="530"/>
      <c r="AS16" s="531"/>
      <c r="AT16" s="530"/>
      <c r="AU16" s="531"/>
      <c r="AV16" s="530"/>
      <c r="AW16" s="531"/>
      <c r="AX16" s="530"/>
      <c r="AY16" s="531"/>
      <c r="AZ16" s="530"/>
      <c r="BA16" s="531"/>
      <c r="BB16" s="530"/>
      <c r="BC16" s="531"/>
      <c r="BD16" s="530"/>
      <c r="BE16" s="531"/>
      <c r="BF16" s="530"/>
      <c r="BG16" s="531"/>
      <c r="BH16" s="530"/>
      <c r="BI16" s="531"/>
      <c r="BJ16" s="530"/>
      <c r="BK16" s="531"/>
      <c r="BL16" s="530"/>
      <c r="BM16" s="531"/>
      <c r="BN16" s="530"/>
      <c r="BO16" s="531"/>
      <c r="BP16" s="530"/>
      <c r="BQ16" s="531"/>
      <c r="BR16" s="530"/>
      <c r="BS16" s="531"/>
      <c r="BT16" s="530"/>
      <c r="BU16" s="531"/>
      <c r="BV16" s="530"/>
      <c r="BW16" s="531"/>
      <c r="BX16" s="530"/>
      <c r="BY16" s="531"/>
      <c r="BZ16" s="530"/>
      <c r="CA16" s="531"/>
      <c r="CB16" s="530"/>
      <c r="CC16" s="531"/>
      <c r="CD16" s="530"/>
      <c r="CE16" s="531"/>
      <c r="CF16" s="530"/>
      <c r="CG16" s="531"/>
      <c r="CH16" s="530"/>
      <c r="CI16" s="531"/>
      <c r="CJ16" s="530"/>
      <c r="CK16" s="531"/>
      <c r="CL16" s="530"/>
      <c r="CM16" s="531"/>
      <c r="CN16" s="530"/>
      <c r="CO16" s="531"/>
      <c r="CP16" s="530"/>
      <c r="CQ16" s="531"/>
      <c r="CR16" s="530"/>
      <c r="CS16" s="531"/>
      <c r="CT16" s="530"/>
      <c r="CU16" s="531"/>
      <c r="CV16" s="530"/>
      <c r="CW16" s="531"/>
      <c r="CX16" s="530"/>
      <c r="CY16" s="531"/>
      <c r="CZ16" s="530"/>
      <c r="DA16" s="531"/>
      <c r="DB16" s="530"/>
      <c r="DC16" s="531"/>
      <c r="DD16" s="530"/>
      <c r="DE16" s="531"/>
      <c r="DF16" s="530"/>
      <c r="DG16" s="531"/>
      <c r="DH16" s="530"/>
      <c r="DI16" s="531"/>
      <c r="DJ16" s="530"/>
      <c r="DK16" s="531"/>
      <c r="DL16" s="530"/>
      <c r="DM16" s="531"/>
      <c r="DN16" s="530"/>
      <c r="DO16" s="531"/>
      <c r="DP16" s="530"/>
      <c r="DQ16" s="531"/>
      <c r="DR16" s="530"/>
      <c r="DS16" s="531"/>
      <c r="DT16" s="530"/>
      <c r="DU16" s="531"/>
      <c r="DV16" s="530"/>
      <c r="DW16" s="531"/>
      <c r="DX16" s="530"/>
      <c r="DY16" s="531"/>
      <c r="DZ16" s="530"/>
      <c r="EA16" s="531"/>
      <c r="EB16" s="530"/>
      <c r="EC16" s="531"/>
      <c r="ED16" s="530"/>
      <c r="EE16" s="531"/>
      <c r="EF16" s="530"/>
      <c r="EG16" s="531"/>
      <c r="EH16" s="530"/>
      <c r="EI16" s="531"/>
      <c r="EJ16" s="530"/>
      <c r="EK16" s="531"/>
      <c r="EL16" s="530"/>
      <c r="EM16" s="531"/>
      <c r="EN16" s="530"/>
      <c r="EO16" s="531"/>
      <c r="EP16" s="530"/>
      <c r="EQ16" s="531"/>
      <c r="ER16" s="530"/>
      <c r="ES16" s="531"/>
      <c r="ET16" s="530"/>
      <c r="EU16" s="531"/>
      <c r="EV16" s="530"/>
      <c r="EW16" s="531"/>
      <c r="EX16" s="530"/>
      <c r="EY16" s="531"/>
      <c r="EZ16" s="530"/>
      <c r="FA16" s="531"/>
      <c r="FB16" s="530"/>
      <c r="FC16" s="531"/>
      <c r="FD16" s="530"/>
      <c r="FE16" s="531"/>
      <c r="FF16" s="530"/>
      <c r="FG16" s="531"/>
      <c r="FH16" s="530"/>
      <c r="FI16" s="531"/>
      <c r="FJ16" s="530"/>
      <c r="FK16" s="531"/>
      <c r="FL16" s="530"/>
      <c r="FM16" s="531"/>
      <c r="FN16" s="530"/>
      <c r="FO16" s="531"/>
      <c r="FP16" s="530"/>
      <c r="FQ16" s="531"/>
      <c r="FR16" s="530"/>
      <c r="FS16" s="531"/>
      <c r="FT16" s="530"/>
      <c r="FU16" s="531"/>
      <c r="FV16" s="530"/>
      <c r="FW16" s="531"/>
      <c r="FX16" s="530"/>
      <c r="FY16" s="531"/>
      <c r="FZ16" s="530"/>
      <c r="GA16" s="531"/>
      <c r="GB16" s="530"/>
      <c r="GC16" s="531"/>
      <c r="GD16" s="530"/>
      <c r="GE16" s="531"/>
      <c r="GF16" s="530"/>
      <c r="GG16" s="531"/>
      <c r="GH16" s="530"/>
      <c r="GI16" s="531"/>
      <c r="GJ16" s="530"/>
      <c r="GK16" s="531"/>
      <c r="GL16" s="530"/>
      <c r="GM16" s="531"/>
      <c r="GN16" s="530"/>
      <c r="GO16" s="531"/>
      <c r="GP16" s="530"/>
      <c r="GQ16" s="531"/>
      <c r="GR16" s="530"/>
      <c r="GS16" s="531"/>
      <c r="GT16" s="530"/>
      <c r="GU16" s="531"/>
      <c r="GV16" s="530"/>
      <c r="GW16" s="531"/>
      <c r="GX16" s="530"/>
      <c r="GY16" s="531"/>
      <c r="GZ16" s="530"/>
      <c r="HA16" s="531"/>
      <c r="HB16" s="530"/>
      <c r="HC16" s="531"/>
      <c r="HD16" s="530"/>
      <c r="HE16" s="531"/>
      <c r="HF16" s="530"/>
      <c r="HG16" s="531"/>
      <c r="HH16" s="530"/>
      <c r="HI16" s="531"/>
      <c r="HJ16" s="103"/>
      <c r="HK16" s="12"/>
      <c r="HL16" s="12"/>
      <c r="HM16" s="12"/>
      <c r="HN16" s="12"/>
      <c r="HO16" s="12"/>
      <c r="HP16" s="12"/>
      <c r="HQ16" s="12"/>
      <c r="HR16" s="12"/>
    </row>
    <row r="17" spans="2:226" ht="18.75" customHeight="1" x14ac:dyDescent="0.2">
      <c r="B17" s="27" t="s">
        <v>2083</v>
      </c>
      <c r="C17" s="28"/>
      <c r="D17" s="28"/>
      <c r="E17" s="28"/>
      <c r="F17" s="28"/>
      <c r="G17" s="28"/>
      <c r="H17" s="28"/>
      <c r="I17" s="28"/>
      <c r="J17" s="28"/>
      <c r="K17" s="28"/>
      <c r="L17" s="28"/>
      <c r="M17" s="28"/>
      <c r="N17" s="28"/>
      <c r="O17" s="28"/>
      <c r="P17" s="28"/>
      <c r="Q17" s="29"/>
      <c r="R17" s="391" t="s">
        <v>2176</v>
      </c>
      <c r="S17" s="392"/>
      <c r="T17" s="392" t="s">
        <v>2176</v>
      </c>
      <c r="U17" s="392"/>
      <c r="V17" s="392" t="s">
        <v>2176</v>
      </c>
      <c r="W17" s="392"/>
      <c r="X17" s="392" t="s">
        <v>2176</v>
      </c>
      <c r="Y17" s="392"/>
      <c r="Z17" s="392" t="s">
        <v>2176</v>
      </c>
      <c r="AA17" s="392"/>
      <c r="AB17" s="392" t="s">
        <v>2176</v>
      </c>
      <c r="AC17" s="392"/>
      <c r="AD17" s="392" t="s">
        <v>2176</v>
      </c>
      <c r="AE17" s="392"/>
      <c r="AF17" s="392" t="s">
        <v>2176</v>
      </c>
      <c r="AG17" s="392"/>
      <c r="AH17" s="392" t="s">
        <v>2176</v>
      </c>
      <c r="AI17" s="392"/>
      <c r="AJ17" s="392" t="s">
        <v>2176</v>
      </c>
      <c r="AK17" s="392"/>
      <c r="AL17" s="392" t="s">
        <v>2176</v>
      </c>
      <c r="AM17" s="392"/>
      <c r="AN17" s="392" t="s">
        <v>2176</v>
      </c>
      <c r="AO17" s="392"/>
      <c r="AP17" s="392" t="s">
        <v>2176</v>
      </c>
      <c r="AQ17" s="392"/>
      <c r="AR17" s="392" t="s">
        <v>2176</v>
      </c>
      <c r="AS17" s="392"/>
      <c r="AT17" s="392" t="s">
        <v>2176</v>
      </c>
      <c r="AU17" s="392"/>
      <c r="AV17" s="392" t="s">
        <v>2176</v>
      </c>
      <c r="AW17" s="392"/>
      <c r="AX17" s="392" t="s">
        <v>2176</v>
      </c>
      <c r="AY17" s="392"/>
      <c r="AZ17" s="392" t="s">
        <v>2176</v>
      </c>
      <c r="BA17" s="392"/>
      <c r="BB17" s="392" t="s">
        <v>2176</v>
      </c>
      <c r="BC17" s="392"/>
      <c r="BD17" s="392" t="s">
        <v>2176</v>
      </c>
      <c r="BE17" s="392"/>
      <c r="BF17" s="392" t="s">
        <v>2176</v>
      </c>
      <c r="BG17" s="392"/>
      <c r="BH17" s="392" t="s">
        <v>2176</v>
      </c>
      <c r="BI17" s="392"/>
      <c r="BJ17" s="392" t="s">
        <v>2176</v>
      </c>
      <c r="BK17" s="392"/>
      <c r="BL17" s="392" t="s">
        <v>2176</v>
      </c>
      <c r="BM17" s="392"/>
      <c r="BN17" s="392" t="s">
        <v>2176</v>
      </c>
      <c r="BO17" s="392"/>
      <c r="BP17" s="392" t="s">
        <v>2176</v>
      </c>
      <c r="BQ17" s="392"/>
      <c r="BR17" s="392" t="s">
        <v>2176</v>
      </c>
      <c r="BS17" s="392"/>
      <c r="BT17" s="392" t="s">
        <v>2176</v>
      </c>
      <c r="BU17" s="392"/>
      <c r="BV17" s="392" t="s">
        <v>2176</v>
      </c>
      <c r="BW17" s="392"/>
      <c r="BX17" s="392" t="s">
        <v>2176</v>
      </c>
      <c r="BY17" s="392"/>
      <c r="BZ17" s="392" t="s">
        <v>2176</v>
      </c>
      <c r="CA17" s="392"/>
      <c r="CB17" s="392" t="s">
        <v>2176</v>
      </c>
      <c r="CC17" s="392"/>
      <c r="CD17" s="392" t="s">
        <v>2176</v>
      </c>
      <c r="CE17" s="392"/>
      <c r="CF17" s="392" t="s">
        <v>2176</v>
      </c>
      <c r="CG17" s="392"/>
      <c r="CH17" s="392" t="s">
        <v>2176</v>
      </c>
      <c r="CI17" s="392"/>
      <c r="CJ17" s="392" t="s">
        <v>2176</v>
      </c>
      <c r="CK17" s="392"/>
      <c r="CL17" s="392" t="s">
        <v>2176</v>
      </c>
      <c r="CM17" s="392"/>
      <c r="CN17" s="392" t="s">
        <v>2176</v>
      </c>
      <c r="CO17" s="392"/>
      <c r="CP17" s="392" t="s">
        <v>2176</v>
      </c>
      <c r="CQ17" s="392"/>
      <c r="CR17" s="392" t="s">
        <v>2176</v>
      </c>
      <c r="CS17" s="392"/>
      <c r="CT17" s="392" t="s">
        <v>2176</v>
      </c>
      <c r="CU17" s="392"/>
      <c r="CV17" s="392" t="s">
        <v>2176</v>
      </c>
      <c r="CW17" s="392"/>
      <c r="CX17" s="392" t="s">
        <v>2176</v>
      </c>
      <c r="CY17" s="392"/>
      <c r="CZ17" s="392" t="s">
        <v>2176</v>
      </c>
      <c r="DA17" s="392"/>
      <c r="DB17" s="392" t="s">
        <v>2176</v>
      </c>
      <c r="DC17" s="392"/>
      <c r="DD17" s="392" t="s">
        <v>2176</v>
      </c>
      <c r="DE17" s="392"/>
      <c r="DF17" s="392" t="s">
        <v>2176</v>
      </c>
      <c r="DG17" s="392"/>
      <c r="DH17" s="392" t="s">
        <v>2176</v>
      </c>
      <c r="DI17" s="392"/>
      <c r="DJ17" s="392" t="s">
        <v>2176</v>
      </c>
      <c r="DK17" s="392"/>
      <c r="DL17" s="392" t="s">
        <v>2176</v>
      </c>
      <c r="DM17" s="392"/>
      <c r="DN17" s="392" t="s">
        <v>2176</v>
      </c>
      <c r="DO17" s="392"/>
      <c r="DP17" s="392" t="s">
        <v>2176</v>
      </c>
      <c r="DQ17" s="392"/>
      <c r="DR17" s="392" t="s">
        <v>2176</v>
      </c>
      <c r="DS17" s="392"/>
      <c r="DT17" s="392" t="s">
        <v>2176</v>
      </c>
      <c r="DU17" s="392"/>
      <c r="DV17" s="392" t="s">
        <v>2176</v>
      </c>
      <c r="DW17" s="392"/>
      <c r="DX17" s="392" t="s">
        <v>2176</v>
      </c>
      <c r="DY17" s="392"/>
      <c r="DZ17" s="392" t="s">
        <v>2176</v>
      </c>
      <c r="EA17" s="392"/>
      <c r="EB17" s="392" t="s">
        <v>2176</v>
      </c>
      <c r="EC17" s="392"/>
      <c r="ED17" s="392" t="s">
        <v>2176</v>
      </c>
      <c r="EE17" s="392"/>
      <c r="EF17" s="392" t="s">
        <v>2176</v>
      </c>
      <c r="EG17" s="392"/>
      <c r="EH17" s="392" t="s">
        <v>2176</v>
      </c>
      <c r="EI17" s="392"/>
      <c r="EJ17" s="392" t="s">
        <v>2176</v>
      </c>
      <c r="EK17" s="392"/>
      <c r="EL17" s="392" t="s">
        <v>2176</v>
      </c>
      <c r="EM17" s="392"/>
      <c r="EN17" s="392" t="s">
        <v>2176</v>
      </c>
      <c r="EO17" s="392"/>
      <c r="EP17" s="392" t="s">
        <v>2176</v>
      </c>
      <c r="EQ17" s="392"/>
      <c r="ER17" s="392" t="s">
        <v>2176</v>
      </c>
      <c r="ES17" s="392"/>
      <c r="ET17" s="392" t="s">
        <v>2176</v>
      </c>
      <c r="EU17" s="392"/>
      <c r="EV17" s="392" t="s">
        <v>2176</v>
      </c>
      <c r="EW17" s="392"/>
      <c r="EX17" s="392" t="s">
        <v>2176</v>
      </c>
      <c r="EY17" s="392"/>
      <c r="EZ17" s="392" t="s">
        <v>2176</v>
      </c>
      <c r="FA17" s="392"/>
      <c r="FB17" s="392" t="s">
        <v>2176</v>
      </c>
      <c r="FC17" s="392"/>
      <c r="FD17" s="392" t="s">
        <v>2176</v>
      </c>
      <c r="FE17" s="392"/>
      <c r="FF17" s="392" t="s">
        <v>2176</v>
      </c>
      <c r="FG17" s="392"/>
      <c r="FH17" s="392" t="s">
        <v>2176</v>
      </c>
      <c r="FI17" s="392"/>
      <c r="FJ17" s="392" t="s">
        <v>2176</v>
      </c>
      <c r="FK17" s="392"/>
      <c r="FL17" s="392" t="s">
        <v>2176</v>
      </c>
      <c r="FM17" s="392"/>
      <c r="FN17" s="392" t="s">
        <v>2176</v>
      </c>
      <c r="FO17" s="392"/>
      <c r="FP17" s="392" t="s">
        <v>2176</v>
      </c>
      <c r="FQ17" s="392"/>
      <c r="FR17" s="392" t="s">
        <v>2176</v>
      </c>
      <c r="FS17" s="392"/>
      <c r="FT17" s="392" t="s">
        <v>2176</v>
      </c>
      <c r="FU17" s="392"/>
      <c r="FV17" s="392" t="s">
        <v>2176</v>
      </c>
      <c r="FW17" s="392"/>
      <c r="FX17" s="392" t="s">
        <v>2176</v>
      </c>
      <c r="FY17" s="392"/>
      <c r="FZ17" s="392" t="s">
        <v>2176</v>
      </c>
      <c r="GA17" s="392"/>
      <c r="GB17" s="392" t="s">
        <v>2176</v>
      </c>
      <c r="GC17" s="392"/>
      <c r="GD17" s="392" t="s">
        <v>2176</v>
      </c>
      <c r="GE17" s="392"/>
      <c r="GF17" s="392" t="s">
        <v>2176</v>
      </c>
      <c r="GG17" s="392"/>
      <c r="GH17" s="392" t="s">
        <v>2176</v>
      </c>
      <c r="GI17" s="392"/>
      <c r="GJ17" s="392" t="s">
        <v>2176</v>
      </c>
      <c r="GK17" s="392"/>
      <c r="GL17" s="392" t="s">
        <v>2176</v>
      </c>
      <c r="GM17" s="392"/>
      <c r="GN17" s="392" t="s">
        <v>2176</v>
      </c>
      <c r="GO17" s="392"/>
      <c r="GP17" s="392" t="s">
        <v>2176</v>
      </c>
      <c r="GQ17" s="392"/>
      <c r="GR17" s="392" t="s">
        <v>2176</v>
      </c>
      <c r="GS17" s="392"/>
      <c r="GT17" s="392" t="s">
        <v>2176</v>
      </c>
      <c r="GU17" s="392"/>
      <c r="GV17" s="392" t="s">
        <v>2176</v>
      </c>
      <c r="GW17" s="392"/>
      <c r="GX17" s="392" t="s">
        <v>2176</v>
      </c>
      <c r="GY17" s="392"/>
      <c r="GZ17" s="392" t="s">
        <v>2176</v>
      </c>
      <c r="HA17" s="392"/>
      <c r="HB17" s="392" t="s">
        <v>2176</v>
      </c>
      <c r="HC17" s="392"/>
      <c r="HD17" s="392" t="s">
        <v>2176</v>
      </c>
      <c r="HE17" s="392"/>
      <c r="HF17" s="392" t="s">
        <v>2176</v>
      </c>
      <c r="HG17" s="392"/>
      <c r="HH17" s="392" t="s">
        <v>2176</v>
      </c>
      <c r="HI17" s="392"/>
      <c r="HJ17" s="103"/>
      <c r="HK17" s="12"/>
      <c r="HL17" s="12"/>
      <c r="HM17" s="12"/>
      <c r="HN17" s="12"/>
      <c r="HO17" s="12"/>
      <c r="HP17" s="12"/>
      <c r="HQ17" s="12"/>
      <c r="HR17" s="12"/>
    </row>
    <row r="18" spans="2:226" ht="18" customHeight="1" x14ac:dyDescent="0.2">
      <c r="B18" s="23"/>
      <c r="C18" s="24" t="s">
        <v>1988</v>
      </c>
      <c r="D18" s="24"/>
      <c r="E18" s="227"/>
      <c r="F18" s="24"/>
      <c r="G18" s="24" t="s">
        <v>6</v>
      </c>
      <c r="H18" s="231"/>
      <c r="I18" s="231"/>
      <c r="J18" s="24"/>
      <c r="K18" s="24"/>
      <c r="L18" s="24"/>
      <c r="M18" s="24"/>
      <c r="N18" s="24"/>
      <c r="O18" s="24"/>
      <c r="P18" s="24"/>
      <c r="Q18" s="26"/>
      <c r="R18" s="449" t="s">
        <v>1986</v>
      </c>
      <c r="S18" s="450"/>
      <c r="T18" s="396" t="s">
        <v>1986</v>
      </c>
      <c r="U18" s="450"/>
      <c r="V18" s="396" t="s">
        <v>1986</v>
      </c>
      <c r="W18" s="450"/>
      <c r="X18" s="396" t="s">
        <v>1986</v>
      </c>
      <c r="Y18" s="450"/>
      <c r="Z18" s="396" t="s">
        <v>1986</v>
      </c>
      <c r="AA18" s="450"/>
      <c r="AB18" s="396" t="s">
        <v>1986</v>
      </c>
      <c r="AC18" s="450"/>
      <c r="AD18" s="396" t="s">
        <v>1986</v>
      </c>
      <c r="AE18" s="450"/>
      <c r="AF18" s="396" t="s">
        <v>1986</v>
      </c>
      <c r="AG18" s="450"/>
      <c r="AH18" s="396" t="s">
        <v>1986</v>
      </c>
      <c r="AI18" s="450"/>
      <c r="AJ18" s="396" t="s">
        <v>1986</v>
      </c>
      <c r="AK18" s="450"/>
      <c r="AL18" s="396" t="s">
        <v>1986</v>
      </c>
      <c r="AM18" s="450"/>
      <c r="AN18" s="396" t="s">
        <v>1986</v>
      </c>
      <c r="AO18" s="450"/>
      <c r="AP18" s="396" t="s">
        <v>1986</v>
      </c>
      <c r="AQ18" s="450"/>
      <c r="AR18" s="396" t="s">
        <v>1986</v>
      </c>
      <c r="AS18" s="450"/>
      <c r="AT18" s="396" t="s">
        <v>1986</v>
      </c>
      <c r="AU18" s="450"/>
      <c r="AV18" s="396" t="s">
        <v>1986</v>
      </c>
      <c r="AW18" s="450"/>
      <c r="AX18" s="396" t="s">
        <v>1986</v>
      </c>
      <c r="AY18" s="450"/>
      <c r="AZ18" s="396" t="s">
        <v>1986</v>
      </c>
      <c r="BA18" s="450"/>
      <c r="BB18" s="396" t="s">
        <v>1986</v>
      </c>
      <c r="BC18" s="450"/>
      <c r="BD18" s="396" t="s">
        <v>1986</v>
      </c>
      <c r="BE18" s="450"/>
      <c r="BF18" s="396" t="s">
        <v>1986</v>
      </c>
      <c r="BG18" s="450"/>
      <c r="BH18" s="396" t="s">
        <v>1986</v>
      </c>
      <c r="BI18" s="450"/>
      <c r="BJ18" s="396" t="s">
        <v>1986</v>
      </c>
      <c r="BK18" s="450"/>
      <c r="BL18" s="396" t="s">
        <v>1986</v>
      </c>
      <c r="BM18" s="450"/>
      <c r="BN18" s="396" t="s">
        <v>1986</v>
      </c>
      <c r="BO18" s="450"/>
      <c r="BP18" s="396" t="s">
        <v>1986</v>
      </c>
      <c r="BQ18" s="450"/>
      <c r="BR18" s="396" t="s">
        <v>1986</v>
      </c>
      <c r="BS18" s="450"/>
      <c r="BT18" s="396" t="s">
        <v>1986</v>
      </c>
      <c r="BU18" s="450"/>
      <c r="BV18" s="396" t="s">
        <v>1986</v>
      </c>
      <c r="BW18" s="450"/>
      <c r="BX18" s="396" t="s">
        <v>1986</v>
      </c>
      <c r="BY18" s="450"/>
      <c r="BZ18" s="396" t="s">
        <v>1986</v>
      </c>
      <c r="CA18" s="450"/>
      <c r="CB18" s="396" t="s">
        <v>1986</v>
      </c>
      <c r="CC18" s="450"/>
      <c r="CD18" s="396" t="s">
        <v>1986</v>
      </c>
      <c r="CE18" s="450"/>
      <c r="CF18" s="396" t="s">
        <v>1986</v>
      </c>
      <c r="CG18" s="450"/>
      <c r="CH18" s="396" t="s">
        <v>1986</v>
      </c>
      <c r="CI18" s="450"/>
      <c r="CJ18" s="396" t="s">
        <v>1986</v>
      </c>
      <c r="CK18" s="450"/>
      <c r="CL18" s="396" t="s">
        <v>1986</v>
      </c>
      <c r="CM18" s="450"/>
      <c r="CN18" s="396" t="s">
        <v>1986</v>
      </c>
      <c r="CO18" s="450"/>
      <c r="CP18" s="396" t="s">
        <v>1986</v>
      </c>
      <c r="CQ18" s="450"/>
      <c r="CR18" s="396" t="s">
        <v>1986</v>
      </c>
      <c r="CS18" s="450"/>
      <c r="CT18" s="396" t="s">
        <v>1986</v>
      </c>
      <c r="CU18" s="450"/>
      <c r="CV18" s="396" t="s">
        <v>1986</v>
      </c>
      <c r="CW18" s="450"/>
      <c r="CX18" s="396" t="s">
        <v>1986</v>
      </c>
      <c r="CY18" s="450"/>
      <c r="CZ18" s="396" t="s">
        <v>1986</v>
      </c>
      <c r="DA18" s="450"/>
      <c r="DB18" s="396" t="s">
        <v>1986</v>
      </c>
      <c r="DC18" s="450"/>
      <c r="DD18" s="396" t="s">
        <v>1986</v>
      </c>
      <c r="DE18" s="450"/>
      <c r="DF18" s="396" t="s">
        <v>1986</v>
      </c>
      <c r="DG18" s="450"/>
      <c r="DH18" s="396" t="s">
        <v>1986</v>
      </c>
      <c r="DI18" s="450"/>
      <c r="DJ18" s="396" t="s">
        <v>1986</v>
      </c>
      <c r="DK18" s="450"/>
      <c r="DL18" s="396" t="s">
        <v>1986</v>
      </c>
      <c r="DM18" s="450"/>
      <c r="DN18" s="396" t="s">
        <v>1986</v>
      </c>
      <c r="DO18" s="450"/>
      <c r="DP18" s="396" t="s">
        <v>1986</v>
      </c>
      <c r="DQ18" s="450"/>
      <c r="DR18" s="396" t="s">
        <v>1986</v>
      </c>
      <c r="DS18" s="450"/>
      <c r="DT18" s="396" t="s">
        <v>1986</v>
      </c>
      <c r="DU18" s="450"/>
      <c r="DV18" s="396" t="s">
        <v>1986</v>
      </c>
      <c r="DW18" s="450"/>
      <c r="DX18" s="396" t="s">
        <v>1986</v>
      </c>
      <c r="DY18" s="450"/>
      <c r="DZ18" s="396" t="s">
        <v>1986</v>
      </c>
      <c r="EA18" s="450"/>
      <c r="EB18" s="396" t="s">
        <v>1986</v>
      </c>
      <c r="EC18" s="450"/>
      <c r="ED18" s="396" t="s">
        <v>1986</v>
      </c>
      <c r="EE18" s="450"/>
      <c r="EF18" s="396" t="s">
        <v>1986</v>
      </c>
      <c r="EG18" s="450"/>
      <c r="EH18" s="396" t="s">
        <v>1986</v>
      </c>
      <c r="EI18" s="450"/>
      <c r="EJ18" s="396" t="s">
        <v>1986</v>
      </c>
      <c r="EK18" s="450"/>
      <c r="EL18" s="396" t="s">
        <v>1986</v>
      </c>
      <c r="EM18" s="450"/>
      <c r="EN18" s="396" t="s">
        <v>1986</v>
      </c>
      <c r="EO18" s="450"/>
      <c r="EP18" s="396" t="s">
        <v>1986</v>
      </c>
      <c r="EQ18" s="450"/>
      <c r="ER18" s="396" t="s">
        <v>1986</v>
      </c>
      <c r="ES18" s="450"/>
      <c r="ET18" s="396" t="s">
        <v>1986</v>
      </c>
      <c r="EU18" s="450"/>
      <c r="EV18" s="396" t="s">
        <v>1986</v>
      </c>
      <c r="EW18" s="450"/>
      <c r="EX18" s="396" t="s">
        <v>1986</v>
      </c>
      <c r="EY18" s="450"/>
      <c r="EZ18" s="396" t="s">
        <v>1986</v>
      </c>
      <c r="FA18" s="450"/>
      <c r="FB18" s="396" t="s">
        <v>1986</v>
      </c>
      <c r="FC18" s="450"/>
      <c r="FD18" s="396" t="s">
        <v>1986</v>
      </c>
      <c r="FE18" s="450"/>
      <c r="FF18" s="396" t="s">
        <v>1986</v>
      </c>
      <c r="FG18" s="450"/>
      <c r="FH18" s="396" t="s">
        <v>1986</v>
      </c>
      <c r="FI18" s="450"/>
      <c r="FJ18" s="396" t="s">
        <v>1986</v>
      </c>
      <c r="FK18" s="450"/>
      <c r="FL18" s="396" t="s">
        <v>1986</v>
      </c>
      <c r="FM18" s="450"/>
      <c r="FN18" s="396" t="s">
        <v>1986</v>
      </c>
      <c r="FO18" s="450"/>
      <c r="FP18" s="396" t="s">
        <v>1986</v>
      </c>
      <c r="FQ18" s="450"/>
      <c r="FR18" s="396" t="s">
        <v>1986</v>
      </c>
      <c r="FS18" s="450"/>
      <c r="FT18" s="396" t="s">
        <v>1986</v>
      </c>
      <c r="FU18" s="450"/>
      <c r="FV18" s="396" t="s">
        <v>1986</v>
      </c>
      <c r="FW18" s="450"/>
      <c r="FX18" s="396" t="s">
        <v>1986</v>
      </c>
      <c r="FY18" s="450"/>
      <c r="FZ18" s="396" t="s">
        <v>1986</v>
      </c>
      <c r="GA18" s="450"/>
      <c r="GB18" s="396" t="s">
        <v>1986</v>
      </c>
      <c r="GC18" s="450"/>
      <c r="GD18" s="396" t="s">
        <v>1986</v>
      </c>
      <c r="GE18" s="450"/>
      <c r="GF18" s="396" t="s">
        <v>1986</v>
      </c>
      <c r="GG18" s="450"/>
      <c r="GH18" s="396" t="s">
        <v>1986</v>
      </c>
      <c r="GI18" s="450"/>
      <c r="GJ18" s="396" t="s">
        <v>1986</v>
      </c>
      <c r="GK18" s="450"/>
      <c r="GL18" s="396" t="s">
        <v>1986</v>
      </c>
      <c r="GM18" s="450"/>
      <c r="GN18" s="396" t="s">
        <v>1986</v>
      </c>
      <c r="GO18" s="450"/>
      <c r="GP18" s="396" t="s">
        <v>1986</v>
      </c>
      <c r="GQ18" s="450"/>
      <c r="GR18" s="396" t="s">
        <v>1986</v>
      </c>
      <c r="GS18" s="450"/>
      <c r="GT18" s="396" t="s">
        <v>1986</v>
      </c>
      <c r="GU18" s="450"/>
      <c r="GV18" s="396" t="s">
        <v>1986</v>
      </c>
      <c r="GW18" s="450"/>
      <c r="GX18" s="396" t="s">
        <v>1986</v>
      </c>
      <c r="GY18" s="450"/>
      <c r="GZ18" s="396" t="s">
        <v>1986</v>
      </c>
      <c r="HA18" s="450"/>
      <c r="HB18" s="396" t="s">
        <v>1986</v>
      </c>
      <c r="HC18" s="450"/>
      <c r="HD18" s="396" t="s">
        <v>1986</v>
      </c>
      <c r="HE18" s="450"/>
      <c r="HF18" s="396" t="s">
        <v>1986</v>
      </c>
      <c r="HG18" s="450"/>
      <c r="HH18" s="396" t="s">
        <v>1986</v>
      </c>
      <c r="HI18" s="450"/>
      <c r="HJ18" s="103"/>
      <c r="HK18" s="12"/>
      <c r="HL18" s="12"/>
      <c r="HM18" s="12"/>
      <c r="HN18" s="12"/>
      <c r="HO18" s="12"/>
      <c r="HP18" s="12"/>
      <c r="HQ18" s="12"/>
      <c r="HR18" s="12"/>
    </row>
    <row r="19" spans="2:226" ht="18.75" customHeight="1" x14ac:dyDescent="0.2">
      <c r="B19" s="27" t="s">
        <v>2241</v>
      </c>
      <c r="C19" s="28"/>
      <c r="D19" s="28"/>
      <c r="E19" s="28"/>
      <c r="F19" s="28"/>
      <c r="G19" s="28"/>
      <c r="H19" s="28"/>
      <c r="I19" s="28"/>
      <c r="J19" s="28"/>
      <c r="K19" s="28"/>
      <c r="L19" s="28"/>
      <c r="M19" s="28"/>
      <c r="N19" s="28"/>
      <c r="O19" s="28"/>
      <c r="P19" s="28"/>
      <c r="Q19" s="29"/>
      <c r="R19" s="391" t="s">
        <v>2162</v>
      </c>
      <c r="S19" s="472"/>
      <c r="T19" s="392" t="s">
        <v>2162</v>
      </c>
      <c r="U19" s="392"/>
      <c r="V19" s="392" t="s">
        <v>2162</v>
      </c>
      <c r="W19" s="392"/>
      <c r="X19" s="392" t="s">
        <v>2162</v>
      </c>
      <c r="Y19" s="392"/>
      <c r="Z19" s="392" t="s">
        <v>2162</v>
      </c>
      <c r="AA19" s="392"/>
      <c r="AB19" s="392" t="s">
        <v>2162</v>
      </c>
      <c r="AC19" s="392"/>
      <c r="AD19" s="392" t="s">
        <v>2162</v>
      </c>
      <c r="AE19" s="392"/>
      <c r="AF19" s="392" t="s">
        <v>2162</v>
      </c>
      <c r="AG19" s="392"/>
      <c r="AH19" s="392" t="s">
        <v>2162</v>
      </c>
      <c r="AI19" s="392"/>
      <c r="AJ19" s="392" t="s">
        <v>2162</v>
      </c>
      <c r="AK19" s="392"/>
      <c r="AL19" s="392" t="s">
        <v>2162</v>
      </c>
      <c r="AM19" s="392"/>
      <c r="AN19" s="392" t="s">
        <v>2162</v>
      </c>
      <c r="AO19" s="392"/>
      <c r="AP19" s="392" t="s">
        <v>2162</v>
      </c>
      <c r="AQ19" s="392"/>
      <c r="AR19" s="392" t="s">
        <v>2162</v>
      </c>
      <c r="AS19" s="392"/>
      <c r="AT19" s="392" t="s">
        <v>2162</v>
      </c>
      <c r="AU19" s="392"/>
      <c r="AV19" s="392" t="s">
        <v>2162</v>
      </c>
      <c r="AW19" s="392"/>
      <c r="AX19" s="392" t="s">
        <v>2162</v>
      </c>
      <c r="AY19" s="392"/>
      <c r="AZ19" s="392" t="s">
        <v>2162</v>
      </c>
      <c r="BA19" s="392"/>
      <c r="BB19" s="392" t="s">
        <v>2162</v>
      </c>
      <c r="BC19" s="392"/>
      <c r="BD19" s="392" t="s">
        <v>2162</v>
      </c>
      <c r="BE19" s="392"/>
      <c r="BF19" s="392" t="s">
        <v>2162</v>
      </c>
      <c r="BG19" s="392"/>
      <c r="BH19" s="392" t="s">
        <v>2162</v>
      </c>
      <c r="BI19" s="392"/>
      <c r="BJ19" s="392" t="s">
        <v>2162</v>
      </c>
      <c r="BK19" s="392"/>
      <c r="BL19" s="392" t="s">
        <v>2162</v>
      </c>
      <c r="BM19" s="392"/>
      <c r="BN19" s="392" t="s">
        <v>2162</v>
      </c>
      <c r="BO19" s="392"/>
      <c r="BP19" s="392" t="s">
        <v>2162</v>
      </c>
      <c r="BQ19" s="392"/>
      <c r="BR19" s="392" t="s">
        <v>2162</v>
      </c>
      <c r="BS19" s="392"/>
      <c r="BT19" s="392" t="s">
        <v>2162</v>
      </c>
      <c r="BU19" s="392"/>
      <c r="BV19" s="392" t="s">
        <v>2162</v>
      </c>
      <c r="BW19" s="392"/>
      <c r="BX19" s="392" t="s">
        <v>2162</v>
      </c>
      <c r="BY19" s="392"/>
      <c r="BZ19" s="392" t="s">
        <v>2162</v>
      </c>
      <c r="CA19" s="392"/>
      <c r="CB19" s="392" t="s">
        <v>2162</v>
      </c>
      <c r="CC19" s="392"/>
      <c r="CD19" s="392" t="s">
        <v>2162</v>
      </c>
      <c r="CE19" s="392"/>
      <c r="CF19" s="392" t="s">
        <v>2162</v>
      </c>
      <c r="CG19" s="392"/>
      <c r="CH19" s="392" t="s">
        <v>2162</v>
      </c>
      <c r="CI19" s="392"/>
      <c r="CJ19" s="392" t="s">
        <v>2162</v>
      </c>
      <c r="CK19" s="392"/>
      <c r="CL19" s="392" t="s">
        <v>2162</v>
      </c>
      <c r="CM19" s="392"/>
      <c r="CN19" s="392" t="s">
        <v>2162</v>
      </c>
      <c r="CO19" s="392"/>
      <c r="CP19" s="392" t="s">
        <v>2162</v>
      </c>
      <c r="CQ19" s="392"/>
      <c r="CR19" s="392" t="s">
        <v>2162</v>
      </c>
      <c r="CS19" s="392"/>
      <c r="CT19" s="392" t="s">
        <v>2162</v>
      </c>
      <c r="CU19" s="392"/>
      <c r="CV19" s="392" t="s">
        <v>2162</v>
      </c>
      <c r="CW19" s="392"/>
      <c r="CX19" s="392" t="s">
        <v>2162</v>
      </c>
      <c r="CY19" s="392"/>
      <c r="CZ19" s="392" t="s">
        <v>2162</v>
      </c>
      <c r="DA19" s="392"/>
      <c r="DB19" s="392" t="s">
        <v>2162</v>
      </c>
      <c r="DC19" s="392"/>
      <c r="DD19" s="392" t="s">
        <v>2162</v>
      </c>
      <c r="DE19" s="392"/>
      <c r="DF19" s="392" t="s">
        <v>2162</v>
      </c>
      <c r="DG19" s="392"/>
      <c r="DH19" s="392" t="s">
        <v>2162</v>
      </c>
      <c r="DI19" s="392"/>
      <c r="DJ19" s="392" t="s">
        <v>2162</v>
      </c>
      <c r="DK19" s="392"/>
      <c r="DL19" s="392" t="s">
        <v>2162</v>
      </c>
      <c r="DM19" s="392"/>
      <c r="DN19" s="392" t="s">
        <v>2162</v>
      </c>
      <c r="DO19" s="392"/>
      <c r="DP19" s="392" t="s">
        <v>2162</v>
      </c>
      <c r="DQ19" s="392"/>
      <c r="DR19" s="392" t="s">
        <v>2162</v>
      </c>
      <c r="DS19" s="392"/>
      <c r="DT19" s="392" t="s">
        <v>2162</v>
      </c>
      <c r="DU19" s="392"/>
      <c r="DV19" s="392" t="s">
        <v>2162</v>
      </c>
      <c r="DW19" s="392"/>
      <c r="DX19" s="392" t="s">
        <v>2162</v>
      </c>
      <c r="DY19" s="392"/>
      <c r="DZ19" s="392" t="s">
        <v>2162</v>
      </c>
      <c r="EA19" s="392"/>
      <c r="EB19" s="392" t="s">
        <v>2162</v>
      </c>
      <c r="EC19" s="392"/>
      <c r="ED19" s="392" t="s">
        <v>2162</v>
      </c>
      <c r="EE19" s="392"/>
      <c r="EF19" s="392" t="s">
        <v>2162</v>
      </c>
      <c r="EG19" s="392"/>
      <c r="EH19" s="392" t="s">
        <v>2162</v>
      </c>
      <c r="EI19" s="392"/>
      <c r="EJ19" s="392" t="s">
        <v>2162</v>
      </c>
      <c r="EK19" s="392"/>
      <c r="EL19" s="392" t="s">
        <v>2162</v>
      </c>
      <c r="EM19" s="392"/>
      <c r="EN19" s="392" t="s">
        <v>2162</v>
      </c>
      <c r="EO19" s="392"/>
      <c r="EP19" s="392" t="s">
        <v>2162</v>
      </c>
      <c r="EQ19" s="392"/>
      <c r="ER19" s="392" t="s">
        <v>2162</v>
      </c>
      <c r="ES19" s="392"/>
      <c r="ET19" s="392" t="s">
        <v>2162</v>
      </c>
      <c r="EU19" s="392"/>
      <c r="EV19" s="392" t="s">
        <v>2162</v>
      </c>
      <c r="EW19" s="392"/>
      <c r="EX19" s="392" t="s">
        <v>2162</v>
      </c>
      <c r="EY19" s="392"/>
      <c r="EZ19" s="392" t="s">
        <v>2162</v>
      </c>
      <c r="FA19" s="392"/>
      <c r="FB19" s="392" t="s">
        <v>2162</v>
      </c>
      <c r="FC19" s="392"/>
      <c r="FD19" s="392" t="s">
        <v>2162</v>
      </c>
      <c r="FE19" s="392"/>
      <c r="FF19" s="392" t="s">
        <v>2162</v>
      </c>
      <c r="FG19" s="392"/>
      <c r="FH19" s="392" t="s">
        <v>2162</v>
      </c>
      <c r="FI19" s="392"/>
      <c r="FJ19" s="392" t="s">
        <v>2162</v>
      </c>
      <c r="FK19" s="392"/>
      <c r="FL19" s="392" t="s">
        <v>2162</v>
      </c>
      <c r="FM19" s="392"/>
      <c r="FN19" s="392" t="s">
        <v>2162</v>
      </c>
      <c r="FO19" s="392"/>
      <c r="FP19" s="392" t="s">
        <v>2162</v>
      </c>
      <c r="FQ19" s="392"/>
      <c r="FR19" s="392" t="s">
        <v>2162</v>
      </c>
      <c r="FS19" s="392"/>
      <c r="FT19" s="392" t="s">
        <v>2162</v>
      </c>
      <c r="FU19" s="392"/>
      <c r="FV19" s="392" t="s">
        <v>2162</v>
      </c>
      <c r="FW19" s="392"/>
      <c r="FX19" s="392" t="s">
        <v>2162</v>
      </c>
      <c r="FY19" s="392"/>
      <c r="FZ19" s="392" t="s">
        <v>2162</v>
      </c>
      <c r="GA19" s="392"/>
      <c r="GB19" s="392" t="s">
        <v>2162</v>
      </c>
      <c r="GC19" s="392"/>
      <c r="GD19" s="392" t="s">
        <v>2162</v>
      </c>
      <c r="GE19" s="392"/>
      <c r="GF19" s="392" t="s">
        <v>2162</v>
      </c>
      <c r="GG19" s="392"/>
      <c r="GH19" s="392" t="s">
        <v>2162</v>
      </c>
      <c r="GI19" s="392"/>
      <c r="GJ19" s="392" t="s">
        <v>2162</v>
      </c>
      <c r="GK19" s="392"/>
      <c r="GL19" s="392" t="s">
        <v>2162</v>
      </c>
      <c r="GM19" s="392"/>
      <c r="GN19" s="392" t="s">
        <v>2162</v>
      </c>
      <c r="GO19" s="392"/>
      <c r="GP19" s="392" t="s">
        <v>2162</v>
      </c>
      <c r="GQ19" s="392"/>
      <c r="GR19" s="392" t="s">
        <v>2162</v>
      </c>
      <c r="GS19" s="392"/>
      <c r="GT19" s="392" t="s">
        <v>2162</v>
      </c>
      <c r="GU19" s="392"/>
      <c r="GV19" s="392" t="s">
        <v>2162</v>
      </c>
      <c r="GW19" s="392"/>
      <c r="GX19" s="392" t="s">
        <v>2162</v>
      </c>
      <c r="GY19" s="392"/>
      <c r="GZ19" s="392" t="s">
        <v>2162</v>
      </c>
      <c r="HA19" s="392"/>
      <c r="HB19" s="392" t="s">
        <v>2162</v>
      </c>
      <c r="HC19" s="392"/>
      <c r="HD19" s="392" t="s">
        <v>2162</v>
      </c>
      <c r="HE19" s="392"/>
      <c r="HF19" s="392" t="s">
        <v>2162</v>
      </c>
      <c r="HG19" s="392"/>
      <c r="HH19" s="392" t="s">
        <v>2162</v>
      </c>
      <c r="HI19" s="392"/>
      <c r="HJ19" s="103"/>
      <c r="HK19" s="12"/>
      <c r="HL19" s="12"/>
      <c r="HM19" s="12"/>
      <c r="HN19" s="12"/>
      <c r="HO19" s="12"/>
      <c r="HP19" s="12"/>
      <c r="HQ19" s="12"/>
      <c r="HR19" s="12"/>
    </row>
    <row r="20" spans="2:226" ht="35.25" customHeight="1" x14ac:dyDescent="0.2">
      <c r="B20" s="30"/>
      <c r="C20" s="20" t="s">
        <v>9</v>
      </c>
      <c r="D20" s="20"/>
      <c r="E20" s="31"/>
      <c r="F20" s="227"/>
      <c r="G20" s="423" t="s">
        <v>31</v>
      </c>
      <c r="H20" s="423"/>
      <c r="I20" s="423"/>
      <c r="J20" s="423"/>
      <c r="K20" s="20" t="s">
        <v>28</v>
      </c>
      <c r="L20" s="31"/>
      <c r="M20" s="20"/>
      <c r="N20" s="20"/>
      <c r="O20" s="20" t="s">
        <v>29</v>
      </c>
      <c r="P20" s="31"/>
      <c r="Q20" s="22"/>
      <c r="R20" s="449" t="s">
        <v>1986</v>
      </c>
      <c r="S20" s="527"/>
      <c r="T20" s="396" t="s">
        <v>1986</v>
      </c>
      <c r="U20" s="450"/>
      <c r="V20" s="396" t="s">
        <v>1986</v>
      </c>
      <c r="W20" s="450"/>
      <c r="X20" s="396" t="s">
        <v>1986</v>
      </c>
      <c r="Y20" s="450"/>
      <c r="Z20" s="396" t="s">
        <v>1986</v>
      </c>
      <c r="AA20" s="450"/>
      <c r="AB20" s="396" t="s">
        <v>1986</v>
      </c>
      <c r="AC20" s="450"/>
      <c r="AD20" s="396" t="s">
        <v>1986</v>
      </c>
      <c r="AE20" s="450"/>
      <c r="AF20" s="396" t="s">
        <v>1986</v>
      </c>
      <c r="AG20" s="450"/>
      <c r="AH20" s="396" t="s">
        <v>1986</v>
      </c>
      <c r="AI20" s="450"/>
      <c r="AJ20" s="396" t="s">
        <v>1986</v>
      </c>
      <c r="AK20" s="450"/>
      <c r="AL20" s="396" t="s">
        <v>1986</v>
      </c>
      <c r="AM20" s="450"/>
      <c r="AN20" s="396" t="s">
        <v>1986</v>
      </c>
      <c r="AO20" s="450"/>
      <c r="AP20" s="396" t="s">
        <v>1986</v>
      </c>
      <c r="AQ20" s="450"/>
      <c r="AR20" s="396" t="s">
        <v>1986</v>
      </c>
      <c r="AS20" s="450"/>
      <c r="AT20" s="396" t="s">
        <v>1986</v>
      </c>
      <c r="AU20" s="450"/>
      <c r="AV20" s="396" t="s">
        <v>1986</v>
      </c>
      <c r="AW20" s="450"/>
      <c r="AX20" s="396" t="s">
        <v>1986</v>
      </c>
      <c r="AY20" s="450"/>
      <c r="AZ20" s="396" t="s">
        <v>1986</v>
      </c>
      <c r="BA20" s="450"/>
      <c r="BB20" s="396" t="s">
        <v>1986</v>
      </c>
      <c r="BC20" s="450"/>
      <c r="BD20" s="396" t="s">
        <v>1986</v>
      </c>
      <c r="BE20" s="450"/>
      <c r="BF20" s="396" t="s">
        <v>1986</v>
      </c>
      <c r="BG20" s="450"/>
      <c r="BH20" s="396" t="s">
        <v>1986</v>
      </c>
      <c r="BI20" s="450"/>
      <c r="BJ20" s="396" t="s">
        <v>1986</v>
      </c>
      <c r="BK20" s="450"/>
      <c r="BL20" s="396" t="s">
        <v>1986</v>
      </c>
      <c r="BM20" s="450"/>
      <c r="BN20" s="396" t="s">
        <v>1986</v>
      </c>
      <c r="BO20" s="450"/>
      <c r="BP20" s="396" t="s">
        <v>1986</v>
      </c>
      <c r="BQ20" s="450"/>
      <c r="BR20" s="396" t="s">
        <v>1986</v>
      </c>
      <c r="BS20" s="450"/>
      <c r="BT20" s="396" t="s">
        <v>1986</v>
      </c>
      <c r="BU20" s="450"/>
      <c r="BV20" s="396" t="s">
        <v>1986</v>
      </c>
      <c r="BW20" s="450"/>
      <c r="BX20" s="396" t="s">
        <v>1986</v>
      </c>
      <c r="BY20" s="450"/>
      <c r="BZ20" s="396" t="s">
        <v>1986</v>
      </c>
      <c r="CA20" s="450"/>
      <c r="CB20" s="396" t="s">
        <v>1986</v>
      </c>
      <c r="CC20" s="450"/>
      <c r="CD20" s="396" t="s">
        <v>1986</v>
      </c>
      <c r="CE20" s="450"/>
      <c r="CF20" s="396" t="s">
        <v>1986</v>
      </c>
      <c r="CG20" s="450"/>
      <c r="CH20" s="396" t="s">
        <v>1986</v>
      </c>
      <c r="CI20" s="450"/>
      <c r="CJ20" s="396" t="s">
        <v>1986</v>
      </c>
      <c r="CK20" s="450"/>
      <c r="CL20" s="396" t="s">
        <v>1986</v>
      </c>
      <c r="CM20" s="450"/>
      <c r="CN20" s="396" t="s">
        <v>1986</v>
      </c>
      <c r="CO20" s="450"/>
      <c r="CP20" s="396" t="s">
        <v>1986</v>
      </c>
      <c r="CQ20" s="450"/>
      <c r="CR20" s="396" t="s">
        <v>1986</v>
      </c>
      <c r="CS20" s="450"/>
      <c r="CT20" s="396" t="s">
        <v>1986</v>
      </c>
      <c r="CU20" s="450"/>
      <c r="CV20" s="396" t="s">
        <v>1986</v>
      </c>
      <c r="CW20" s="450"/>
      <c r="CX20" s="396" t="s">
        <v>1986</v>
      </c>
      <c r="CY20" s="450"/>
      <c r="CZ20" s="396" t="s">
        <v>1986</v>
      </c>
      <c r="DA20" s="450"/>
      <c r="DB20" s="396" t="s">
        <v>1986</v>
      </c>
      <c r="DC20" s="450"/>
      <c r="DD20" s="396" t="s">
        <v>1986</v>
      </c>
      <c r="DE20" s="450"/>
      <c r="DF20" s="396" t="s">
        <v>1986</v>
      </c>
      <c r="DG20" s="450"/>
      <c r="DH20" s="396" t="s">
        <v>1986</v>
      </c>
      <c r="DI20" s="450"/>
      <c r="DJ20" s="396" t="s">
        <v>1986</v>
      </c>
      <c r="DK20" s="450"/>
      <c r="DL20" s="396" t="s">
        <v>1986</v>
      </c>
      <c r="DM20" s="450"/>
      <c r="DN20" s="396" t="s">
        <v>1986</v>
      </c>
      <c r="DO20" s="450"/>
      <c r="DP20" s="396" t="s">
        <v>1986</v>
      </c>
      <c r="DQ20" s="450"/>
      <c r="DR20" s="396" t="s">
        <v>1986</v>
      </c>
      <c r="DS20" s="450"/>
      <c r="DT20" s="396" t="s">
        <v>1986</v>
      </c>
      <c r="DU20" s="450"/>
      <c r="DV20" s="396" t="s">
        <v>1986</v>
      </c>
      <c r="DW20" s="450"/>
      <c r="DX20" s="396" t="s">
        <v>1986</v>
      </c>
      <c r="DY20" s="450"/>
      <c r="DZ20" s="396" t="s">
        <v>1986</v>
      </c>
      <c r="EA20" s="450"/>
      <c r="EB20" s="396" t="s">
        <v>1986</v>
      </c>
      <c r="EC20" s="450"/>
      <c r="ED20" s="396" t="s">
        <v>1986</v>
      </c>
      <c r="EE20" s="450"/>
      <c r="EF20" s="396" t="s">
        <v>1986</v>
      </c>
      <c r="EG20" s="450"/>
      <c r="EH20" s="396" t="s">
        <v>1986</v>
      </c>
      <c r="EI20" s="450"/>
      <c r="EJ20" s="396" t="s">
        <v>1986</v>
      </c>
      <c r="EK20" s="450"/>
      <c r="EL20" s="396" t="s">
        <v>1986</v>
      </c>
      <c r="EM20" s="450"/>
      <c r="EN20" s="396" t="s">
        <v>1986</v>
      </c>
      <c r="EO20" s="450"/>
      <c r="EP20" s="396" t="s">
        <v>1986</v>
      </c>
      <c r="EQ20" s="450"/>
      <c r="ER20" s="396" t="s">
        <v>1986</v>
      </c>
      <c r="ES20" s="450"/>
      <c r="ET20" s="396" t="s">
        <v>1986</v>
      </c>
      <c r="EU20" s="450"/>
      <c r="EV20" s="396" t="s">
        <v>1986</v>
      </c>
      <c r="EW20" s="450"/>
      <c r="EX20" s="396" t="s">
        <v>1986</v>
      </c>
      <c r="EY20" s="450"/>
      <c r="EZ20" s="396" t="s">
        <v>1986</v>
      </c>
      <c r="FA20" s="450"/>
      <c r="FB20" s="396" t="s">
        <v>1986</v>
      </c>
      <c r="FC20" s="450"/>
      <c r="FD20" s="396" t="s">
        <v>1986</v>
      </c>
      <c r="FE20" s="450"/>
      <c r="FF20" s="396" t="s">
        <v>1986</v>
      </c>
      <c r="FG20" s="450"/>
      <c r="FH20" s="396" t="s">
        <v>1986</v>
      </c>
      <c r="FI20" s="450"/>
      <c r="FJ20" s="396" t="s">
        <v>1986</v>
      </c>
      <c r="FK20" s="450"/>
      <c r="FL20" s="396" t="s">
        <v>1986</v>
      </c>
      <c r="FM20" s="450"/>
      <c r="FN20" s="396" t="s">
        <v>1986</v>
      </c>
      <c r="FO20" s="450"/>
      <c r="FP20" s="396" t="s">
        <v>1986</v>
      </c>
      <c r="FQ20" s="450"/>
      <c r="FR20" s="396" t="s">
        <v>1986</v>
      </c>
      <c r="FS20" s="450"/>
      <c r="FT20" s="396" t="s">
        <v>1986</v>
      </c>
      <c r="FU20" s="450"/>
      <c r="FV20" s="396" t="s">
        <v>1986</v>
      </c>
      <c r="FW20" s="450"/>
      <c r="FX20" s="396" t="s">
        <v>1986</v>
      </c>
      <c r="FY20" s="450"/>
      <c r="FZ20" s="396" t="s">
        <v>1986</v>
      </c>
      <c r="GA20" s="450"/>
      <c r="GB20" s="396" t="s">
        <v>1986</v>
      </c>
      <c r="GC20" s="450"/>
      <c r="GD20" s="396" t="s">
        <v>1986</v>
      </c>
      <c r="GE20" s="450"/>
      <c r="GF20" s="396" t="s">
        <v>1986</v>
      </c>
      <c r="GG20" s="450"/>
      <c r="GH20" s="396" t="s">
        <v>1986</v>
      </c>
      <c r="GI20" s="450"/>
      <c r="GJ20" s="396" t="s">
        <v>1986</v>
      </c>
      <c r="GK20" s="450"/>
      <c r="GL20" s="396" t="s">
        <v>1986</v>
      </c>
      <c r="GM20" s="450"/>
      <c r="GN20" s="396" t="s">
        <v>1986</v>
      </c>
      <c r="GO20" s="450"/>
      <c r="GP20" s="396" t="s">
        <v>1986</v>
      </c>
      <c r="GQ20" s="450"/>
      <c r="GR20" s="396" t="s">
        <v>1986</v>
      </c>
      <c r="GS20" s="450"/>
      <c r="GT20" s="396" t="s">
        <v>1986</v>
      </c>
      <c r="GU20" s="450"/>
      <c r="GV20" s="396" t="s">
        <v>1986</v>
      </c>
      <c r="GW20" s="450"/>
      <c r="GX20" s="396" t="s">
        <v>1986</v>
      </c>
      <c r="GY20" s="450"/>
      <c r="GZ20" s="396" t="s">
        <v>1986</v>
      </c>
      <c r="HA20" s="450"/>
      <c r="HB20" s="396" t="s">
        <v>1986</v>
      </c>
      <c r="HC20" s="450"/>
      <c r="HD20" s="396" t="s">
        <v>1986</v>
      </c>
      <c r="HE20" s="450"/>
      <c r="HF20" s="396" t="s">
        <v>1986</v>
      </c>
      <c r="HG20" s="450"/>
      <c r="HH20" s="396" t="s">
        <v>1986</v>
      </c>
      <c r="HI20" s="450"/>
      <c r="HJ20" s="103"/>
      <c r="HK20" s="12"/>
      <c r="HL20" s="12"/>
      <c r="HM20" s="12"/>
      <c r="HN20" s="12"/>
      <c r="HO20" s="12"/>
      <c r="HP20" s="12"/>
      <c r="HQ20" s="12"/>
      <c r="HR20" s="12"/>
    </row>
    <row r="21" spans="2:226" ht="19" customHeight="1" x14ac:dyDescent="0.2">
      <c r="B21" s="27" t="s">
        <v>2242</v>
      </c>
      <c r="C21" s="28"/>
      <c r="D21" s="28"/>
      <c r="E21" s="28"/>
      <c r="F21" s="28"/>
      <c r="G21" s="28"/>
      <c r="H21" s="28"/>
      <c r="I21" s="28"/>
      <c r="J21" s="28"/>
      <c r="K21" s="28"/>
      <c r="L21" s="28"/>
      <c r="M21" s="28"/>
      <c r="N21" s="28"/>
      <c r="O21" s="28"/>
      <c r="P21" s="28"/>
      <c r="Q21" s="28"/>
      <c r="R21" s="391" t="s">
        <v>2177</v>
      </c>
      <c r="S21" s="472"/>
      <c r="T21" s="392" t="s">
        <v>2177</v>
      </c>
      <c r="U21" s="392"/>
      <c r="V21" s="392" t="s">
        <v>2177</v>
      </c>
      <c r="W21" s="392"/>
      <c r="X21" s="392" t="s">
        <v>2177</v>
      </c>
      <c r="Y21" s="392"/>
      <c r="Z21" s="392" t="s">
        <v>2177</v>
      </c>
      <c r="AA21" s="392"/>
      <c r="AB21" s="392" t="s">
        <v>2177</v>
      </c>
      <c r="AC21" s="392"/>
      <c r="AD21" s="392" t="s">
        <v>2177</v>
      </c>
      <c r="AE21" s="392"/>
      <c r="AF21" s="392" t="s">
        <v>2177</v>
      </c>
      <c r="AG21" s="392"/>
      <c r="AH21" s="392" t="s">
        <v>2177</v>
      </c>
      <c r="AI21" s="392"/>
      <c r="AJ21" s="392" t="s">
        <v>2177</v>
      </c>
      <c r="AK21" s="392"/>
      <c r="AL21" s="392" t="s">
        <v>2177</v>
      </c>
      <c r="AM21" s="392"/>
      <c r="AN21" s="392" t="s">
        <v>2177</v>
      </c>
      <c r="AO21" s="392"/>
      <c r="AP21" s="392" t="s">
        <v>2177</v>
      </c>
      <c r="AQ21" s="392"/>
      <c r="AR21" s="392" t="s">
        <v>2177</v>
      </c>
      <c r="AS21" s="392"/>
      <c r="AT21" s="392" t="s">
        <v>2177</v>
      </c>
      <c r="AU21" s="392"/>
      <c r="AV21" s="392" t="s">
        <v>2177</v>
      </c>
      <c r="AW21" s="392"/>
      <c r="AX21" s="392" t="s">
        <v>2177</v>
      </c>
      <c r="AY21" s="392"/>
      <c r="AZ21" s="392" t="s">
        <v>2177</v>
      </c>
      <c r="BA21" s="392"/>
      <c r="BB21" s="392" t="s">
        <v>2177</v>
      </c>
      <c r="BC21" s="392"/>
      <c r="BD21" s="392" t="s">
        <v>2177</v>
      </c>
      <c r="BE21" s="392"/>
      <c r="BF21" s="392" t="s">
        <v>2177</v>
      </c>
      <c r="BG21" s="392"/>
      <c r="BH21" s="392" t="s">
        <v>2177</v>
      </c>
      <c r="BI21" s="392"/>
      <c r="BJ21" s="392" t="s">
        <v>2177</v>
      </c>
      <c r="BK21" s="392"/>
      <c r="BL21" s="392" t="s">
        <v>2177</v>
      </c>
      <c r="BM21" s="392"/>
      <c r="BN21" s="392" t="s">
        <v>2177</v>
      </c>
      <c r="BO21" s="392"/>
      <c r="BP21" s="392" t="s">
        <v>2177</v>
      </c>
      <c r="BQ21" s="392"/>
      <c r="BR21" s="392" t="s">
        <v>2177</v>
      </c>
      <c r="BS21" s="392"/>
      <c r="BT21" s="392" t="s">
        <v>2177</v>
      </c>
      <c r="BU21" s="392"/>
      <c r="BV21" s="392" t="s">
        <v>2177</v>
      </c>
      <c r="BW21" s="392"/>
      <c r="BX21" s="392" t="s">
        <v>2177</v>
      </c>
      <c r="BY21" s="392"/>
      <c r="BZ21" s="392" t="s">
        <v>2177</v>
      </c>
      <c r="CA21" s="392"/>
      <c r="CB21" s="392" t="s">
        <v>2177</v>
      </c>
      <c r="CC21" s="392"/>
      <c r="CD21" s="392" t="s">
        <v>2177</v>
      </c>
      <c r="CE21" s="392"/>
      <c r="CF21" s="392" t="s">
        <v>2177</v>
      </c>
      <c r="CG21" s="392"/>
      <c r="CH21" s="392" t="s">
        <v>2177</v>
      </c>
      <c r="CI21" s="392"/>
      <c r="CJ21" s="392" t="s">
        <v>2177</v>
      </c>
      <c r="CK21" s="392"/>
      <c r="CL21" s="392" t="s">
        <v>2177</v>
      </c>
      <c r="CM21" s="392"/>
      <c r="CN21" s="392" t="s">
        <v>2177</v>
      </c>
      <c r="CO21" s="392"/>
      <c r="CP21" s="392" t="s">
        <v>2177</v>
      </c>
      <c r="CQ21" s="392"/>
      <c r="CR21" s="392" t="s">
        <v>2177</v>
      </c>
      <c r="CS21" s="392"/>
      <c r="CT21" s="392" t="s">
        <v>2177</v>
      </c>
      <c r="CU21" s="392"/>
      <c r="CV21" s="392" t="s">
        <v>2177</v>
      </c>
      <c r="CW21" s="392"/>
      <c r="CX21" s="392" t="s">
        <v>2177</v>
      </c>
      <c r="CY21" s="392"/>
      <c r="CZ21" s="392" t="s">
        <v>2177</v>
      </c>
      <c r="DA21" s="392"/>
      <c r="DB21" s="392" t="s">
        <v>2177</v>
      </c>
      <c r="DC21" s="392"/>
      <c r="DD21" s="392" t="s">
        <v>2177</v>
      </c>
      <c r="DE21" s="392"/>
      <c r="DF21" s="392" t="s">
        <v>2177</v>
      </c>
      <c r="DG21" s="392"/>
      <c r="DH21" s="392" t="s">
        <v>2177</v>
      </c>
      <c r="DI21" s="392"/>
      <c r="DJ21" s="392" t="s">
        <v>2177</v>
      </c>
      <c r="DK21" s="392"/>
      <c r="DL21" s="392" t="s">
        <v>2177</v>
      </c>
      <c r="DM21" s="392"/>
      <c r="DN21" s="392" t="s">
        <v>2177</v>
      </c>
      <c r="DO21" s="392"/>
      <c r="DP21" s="392" t="s">
        <v>2177</v>
      </c>
      <c r="DQ21" s="392"/>
      <c r="DR21" s="392" t="s">
        <v>2177</v>
      </c>
      <c r="DS21" s="392"/>
      <c r="DT21" s="392" t="s">
        <v>2177</v>
      </c>
      <c r="DU21" s="392"/>
      <c r="DV21" s="392" t="s">
        <v>2177</v>
      </c>
      <c r="DW21" s="392"/>
      <c r="DX21" s="392" t="s">
        <v>2177</v>
      </c>
      <c r="DY21" s="392"/>
      <c r="DZ21" s="392" t="s">
        <v>2177</v>
      </c>
      <c r="EA21" s="392"/>
      <c r="EB21" s="392" t="s">
        <v>2177</v>
      </c>
      <c r="EC21" s="392"/>
      <c r="ED21" s="392" t="s">
        <v>2177</v>
      </c>
      <c r="EE21" s="392"/>
      <c r="EF21" s="392" t="s">
        <v>2177</v>
      </c>
      <c r="EG21" s="392"/>
      <c r="EH21" s="392" t="s">
        <v>2177</v>
      </c>
      <c r="EI21" s="392"/>
      <c r="EJ21" s="392" t="s">
        <v>2177</v>
      </c>
      <c r="EK21" s="392"/>
      <c r="EL21" s="392" t="s">
        <v>2177</v>
      </c>
      <c r="EM21" s="392"/>
      <c r="EN21" s="392" t="s">
        <v>2177</v>
      </c>
      <c r="EO21" s="392"/>
      <c r="EP21" s="392" t="s">
        <v>2177</v>
      </c>
      <c r="EQ21" s="392"/>
      <c r="ER21" s="392" t="s">
        <v>2177</v>
      </c>
      <c r="ES21" s="392"/>
      <c r="ET21" s="392" t="s">
        <v>2177</v>
      </c>
      <c r="EU21" s="392"/>
      <c r="EV21" s="392" t="s">
        <v>2177</v>
      </c>
      <c r="EW21" s="392"/>
      <c r="EX21" s="392" t="s">
        <v>2177</v>
      </c>
      <c r="EY21" s="392"/>
      <c r="EZ21" s="392" t="s">
        <v>2177</v>
      </c>
      <c r="FA21" s="392"/>
      <c r="FB21" s="392" t="s">
        <v>2177</v>
      </c>
      <c r="FC21" s="392"/>
      <c r="FD21" s="392" t="s">
        <v>2177</v>
      </c>
      <c r="FE21" s="392"/>
      <c r="FF21" s="392" t="s">
        <v>2177</v>
      </c>
      <c r="FG21" s="392"/>
      <c r="FH21" s="392" t="s">
        <v>2177</v>
      </c>
      <c r="FI21" s="392"/>
      <c r="FJ21" s="392" t="s">
        <v>2177</v>
      </c>
      <c r="FK21" s="392"/>
      <c r="FL21" s="392" t="s">
        <v>2177</v>
      </c>
      <c r="FM21" s="392"/>
      <c r="FN21" s="392" t="s">
        <v>2177</v>
      </c>
      <c r="FO21" s="392"/>
      <c r="FP21" s="392" t="s">
        <v>2177</v>
      </c>
      <c r="FQ21" s="392"/>
      <c r="FR21" s="392" t="s">
        <v>2177</v>
      </c>
      <c r="FS21" s="392"/>
      <c r="FT21" s="392" t="s">
        <v>2177</v>
      </c>
      <c r="FU21" s="392"/>
      <c r="FV21" s="392" t="s">
        <v>2177</v>
      </c>
      <c r="FW21" s="392"/>
      <c r="FX21" s="392" t="s">
        <v>2177</v>
      </c>
      <c r="FY21" s="392"/>
      <c r="FZ21" s="392" t="s">
        <v>2177</v>
      </c>
      <c r="GA21" s="392"/>
      <c r="GB21" s="392" t="s">
        <v>2177</v>
      </c>
      <c r="GC21" s="392"/>
      <c r="GD21" s="392" t="s">
        <v>2177</v>
      </c>
      <c r="GE21" s="392"/>
      <c r="GF21" s="392" t="s">
        <v>2177</v>
      </c>
      <c r="GG21" s="392"/>
      <c r="GH21" s="392" t="s">
        <v>2177</v>
      </c>
      <c r="GI21" s="392"/>
      <c r="GJ21" s="392" t="s">
        <v>2177</v>
      </c>
      <c r="GK21" s="392"/>
      <c r="GL21" s="392" t="s">
        <v>2177</v>
      </c>
      <c r="GM21" s="392"/>
      <c r="GN21" s="392" t="s">
        <v>2177</v>
      </c>
      <c r="GO21" s="392"/>
      <c r="GP21" s="392" t="s">
        <v>2177</v>
      </c>
      <c r="GQ21" s="392"/>
      <c r="GR21" s="392" t="s">
        <v>2177</v>
      </c>
      <c r="GS21" s="392"/>
      <c r="GT21" s="392" t="s">
        <v>2177</v>
      </c>
      <c r="GU21" s="392"/>
      <c r="GV21" s="392" t="s">
        <v>2177</v>
      </c>
      <c r="GW21" s="392"/>
      <c r="GX21" s="392" t="s">
        <v>2177</v>
      </c>
      <c r="GY21" s="392"/>
      <c r="GZ21" s="392" t="s">
        <v>2177</v>
      </c>
      <c r="HA21" s="392"/>
      <c r="HB21" s="392" t="s">
        <v>2177</v>
      </c>
      <c r="HC21" s="392"/>
      <c r="HD21" s="392" t="s">
        <v>2177</v>
      </c>
      <c r="HE21" s="392"/>
      <c r="HF21" s="392" t="s">
        <v>2177</v>
      </c>
      <c r="HG21" s="392"/>
      <c r="HH21" s="392" t="s">
        <v>2177</v>
      </c>
      <c r="HI21" s="393"/>
      <c r="HJ21" s="103"/>
      <c r="HK21" s="12"/>
      <c r="HL21" s="12"/>
      <c r="HM21" s="12"/>
      <c r="HN21" s="12"/>
      <c r="HO21" s="12"/>
      <c r="HP21" s="12"/>
      <c r="HQ21" s="12"/>
      <c r="HR21" s="12"/>
    </row>
    <row r="22" spans="2:226" ht="18" customHeight="1" x14ac:dyDescent="0.2">
      <c r="B22" s="228"/>
      <c r="C22" s="20" t="s">
        <v>60</v>
      </c>
      <c r="D22" s="20"/>
      <c r="E22" s="227"/>
      <c r="F22" s="20"/>
      <c r="G22" s="20" t="s">
        <v>4</v>
      </c>
      <c r="H22" s="229"/>
      <c r="I22" s="229"/>
      <c r="J22" s="227"/>
      <c r="K22" s="24" t="s">
        <v>2196</v>
      </c>
      <c r="L22" s="24"/>
      <c r="M22" s="24"/>
      <c r="N22" s="24"/>
      <c r="O22" s="24"/>
      <c r="P22" s="24"/>
      <c r="Q22" s="20"/>
      <c r="R22" s="449" t="s">
        <v>1986</v>
      </c>
      <c r="S22" s="527"/>
      <c r="T22" s="435" t="s">
        <v>1986</v>
      </c>
      <c r="U22" s="435"/>
      <c r="V22" s="435" t="s">
        <v>1986</v>
      </c>
      <c r="W22" s="435"/>
      <c r="X22" s="435" t="s">
        <v>1986</v>
      </c>
      <c r="Y22" s="435"/>
      <c r="Z22" s="435" t="s">
        <v>1986</v>
      </c>
      <c r="AA22" s="435"/>
      <c r="AB22" s="435" t="s">
        <v>1986</v>
      </c>
      <c r="AC22" s="435"/>
      <c r="AD22" s="435" t="s">
        <v>1986</v>
      </c>
      <c r="AE22" s="435"/>
      <c r="AF22" s="435" t="s">
        <v>1986</v>
      </c>
      <c r="AG22" s="435"/>
      <c r="AH22" s="435" t="s">
        <v>1986</v>
      </c>
      <c r="AI22" s="435"/>
      <c r="AJ22" s="435" t="s">
        <v>1986</v>
      </c>
      <c r="AK22" s="435"/>
      <c r="AL22" s="435" t="s">
        <v>1986</v>
      </c>
      <c r="AM22" s="435"/>
      <c r="AN22" s="435" t="s">
        <v>1986</v>
      </c>
      <c r="AO22" s="435"/>
      <c r="AP22" s="435" t="s">
        <v>1986</v>
      </c>
      <c r="AQ22" s="435"/>
      <c r="AR22" s="435" t="s">
        <v>1986</v>
      </c>
      <c r="AS22" s="435"/>
      <c r="AT22" s="435" t="s">
        <v>1986</v>
      </c>
      <c r="AU22" s="435"/>
      <c r="AV22" s="435" t="s">
        <v>1986</v>
      </c>
      <c r="AW22" s="435"/>
      <c r="AX22" s="435" t="s">
        <v>1986</v>
      </c>
      <c r="AY22" s="435"/>
      <c r="AZ22" s="435" t="s">
        <v>1986</v>
      </c>
      <c r="BA22" s="435"/>
      <c r="BB22" s="435" t="s">
        <v>1986</v>
      </c>
      <c r="BC22" s="435"/>
      <c r="BD22" s="435" t="s">
        <v>1986</v>
      </c>
      <c r="BE22" s="435"/>
      <c r="BF22" s="435" t="s">
        <v>1986</v>
      </c>
      <c r="BG22" s="435"/>
      <c r="BH22" s="435" t="s">
        <v>1986</v>
      </c>
      <c r="BI22" s="435"/>
      <c r="BJ22" s="435" t="s">
        <v>1986</v>
      </c>
      <c r="BK22" s="435"/>
      <c r="BL22" s="435" t="s">
        <v>1986</v>
      </c>
      <c r="BM22" s="435"/>
      <c r="BN22" s="435" t="s">
        <v>1986</v>
      </c>
      <c r="BO22" s="435"/>
      <c r="BP22" s="435" t="s">
        <v>1986</v>
      </c>
      <c r="BQ22" s="435"/>
      <c r="BR22" s="435" t="s">
        <v>1986</v>
      </c>
      <c r="BS22" s="435"/>
      <c r="BT22" s="435" t="s">
        <v>1986</v>
      </c>
      <c r="BU22" s="435"/>
      <c r="BV22" s="435" t="s">
        <v>1986</v>
      </c>
      <c r="BW22" s="435"/>
      <c r="BX22" s="435" t="s">
        <v>1986</v>
      </c>
      <c r="BY22" s="435"/>
      <c r="BZ22" s="435" t="s">
        <v>1986</v>
      </c>
      <c r="CA22" s="435"/>
      <c r="CB22" s="435" t="s">
        <v>1986</v>
      </c>
      <c r="CC22" s="435"/>
      <c r="CD22" s="435" t="s">
        <v>1986</v>
      </c>
      <c r="CE22" s="435"/>
      <c r="CF22" s="435" t="s">
        <v>1986</v>
      </c>
      <c r="CG22" s="435"/>
      <c r="CH22" s="435" t="s">
        <v>1986</v>
      </c>
      <c r="CI22" s="435"/>
      <c r="CJ22" s="435" t="s">
        <v>1986</v>
      </c>
      <c r="CK22" s="435"/>
      <c r="CL22" s="435" t="s">
        <v>1986</v>
      </c>
      <c r="CM22" s="435"/>
      <c r="CN22" s="435" t="s">
        <v>1986</v>
      </c>
      <c r="CO22" s="435"/>
      <c r="CP22" s="435" t="s">
        <v>1986</v>
      </c>
      <c r="CQ22" s="435"/>
      <c r="CR22" s="435" t="s">
        <v>1986</v>
      </c>
      <c r="CS22" s="435"/>
      <c r="CT22" s="435" t="s">
        <v>1986</v>
      </c>
      <c r="CU22" s="435"/>
      <c r="CV22" s="435" t="s">
        <v>1986</v>
      </c>
      <c r="CW22" s="435"/>
      <c r="CX22" s="435" t="s">
        <v>1986</v>
      </c>
      <c r="CY22" s="435"/>
      <c r="CZ22" s="435" t="s">
        <v>1986</v>
      </c>
      <c r="DA22" s="435"/>
      <c r="DB22" s="435" t="s">
        <v>1986</v>
      </c>
      <c r="DC22" s="435"/>
      <c r="DD22" s="435" t="s">
        <v>1986</v>
      </c>
      <c r="DE22" s="435"/>
      <c r="DF22" s="435" t="s">
        <v>1986</v>
      </c>
      <c r="DG22" s="435"/>
      <c r="DH22" s="435" t="s">
        <v>1986</v>
      </c>
      <c r="DI22" s="435"/>
      <c r="DJ22" s="435" t="s">
        <v>1986</v>
      </c>
      <c r="DK22" s="435"/>
      <c r="DL22" s="435" t="s">
        <v>1986</v>
      </c>
      <c r="DM22" s="435"/>
      <c r="DN22" s="435" t="s">
        <v>1986</v>
      </c>
      <c r="DO22" s="435"/>
      <c r="DP22" s="435" t="s">
        <v>1986</v>
      </c>
      <c r="DQ22" s="435"/>
      <c r="DR22" s="435" t="s">
        <v>1986</v>
      </c>
      <c r="DS22" s="435"/>
      <c r="DT22" s="435" t="s">
        <v>1986</v>
      </c>
      <c r="DU22" s="435"/>
      <c r="DV22" s="435" t="s">
        <v>1986</v>
      </c>
      <c r="DW22" s="435"/>
      <c r="DX22" s="435" t="s">
        <v>1986</v>
      </c>
      <c r="DY22" s="435"/>
      <c r="DZ22" s="435" t="s">
        <v>1986</v>
      </c>
      <c r="EA22" s="435"/>
      <c r="EB22" s="435" t="s">
        <v>1986</v>
      </c>
      <c r="EC22" s="435"/>
      <c r="ED22" s="435" t="s">
        <v>1986</v>
      </c>
      <c r="EE22" s="435"/>
      <c r="EF22" s="435" t="s">
        <v>1986</v>
      </c>
      <c r="EG22" s="435"/>
      <c r="EH22" s="435" t="s">
        <v>1986</v>
      </c>
      <c r="EI22" s="435"/>
      <c r="EJ22" s="435" t="s">
        <v>1986</v>
      </c>
      <c r="EK22" s="435"/>
      <c r="EL22" s="435" t="s">
        <v>1986</v>
      </c>
      <c r="EM22" s="435"/>
      <c r="EN22" s="435" t="s">
        <v>1986</v>
      </c>
      <c r="EO22" s="435"/>
      <c r="EP22" s="435" t="s">
        <v>1986</v>
      </c>
      <c r="EQ22" s="435"/>
      <c r="ER22" s="435" t="s">
        <v>1986</v>
      </c>
      <c r="ES22" s="435"/>
      <c r="ET22" s="435" t="s">
        <v>1986</v>
      </c>
      <c r="EU22" s="435"/>
      <c r="EV22" s="435" t="s">
        <v>1986</v>
      </c>
      <c r="EW22" s="435"/>
      <c r="EX22" s="435" t="s">
        <v>1986</v>
      </c>
      <c r="EY22" s="435"/>
      <c r="EZ22" s="435" t="s">
        <v>1986</v>
      </c>
      <c r="FA22" s="435"/>
      <c r="FB22" s="435" t="s">
        <v>1986</v>
      </c>
      <c r="FC22" s="435"/>
      <c r="FD22" s="435" t="s">
        <v>1986</v>
      </c>
      <c r="FE22" s="435"/>
      <c r="FF22" s="435" t="s">
        <v>1986</v>
      </c>
      <c r="FG22" s="435"/>
      <c r="FH22" s="435" t="s">
        <v>1986</v>
      </c>
      <c r="FI22" s="435"/>
      <c r="FJ22" s="435" t="s">
        <v>1986</v>
      </c>
      <c r="FK22" s="435"/>
      <c r="FL22" s="435" t="s">
        <v>1986</v>
      </c>
      <c r="FM22" s="435"/>
      <c r="FN22" s="435" t="s">
        <v>1986</v>
      </c>
      <c r="FO22" s="435"/>
      <c r="FP22" s="435" t="s">
        <v>1986</v>
      </c>
      <c r="FQ22" s="435"/>
      <c r="FR22" s="435" t="s">
        <v>1986</v>
      </c>
      <c r="FS22" s="435"/>
      <c r="FT22" s="435" t="s">
        <v>1986</v>
      </c>
      <c r="FU22" s="435"/>
      <c r="FV22" s="435" t="s">
        <v>1986</v>
      </c>
      <c r="FW22" s="435"/>
      <c r="FX22" s="435" t="s">
        <v>1986</v>
      </c>
      <c r="FY22" s="435"/>
      <c r="FZ22" s="435" t="s">
        <v>1986</v>
      </c>
      <c r="GA22" s="435"/>
      <c r="GB22" s="435" t="s">
        <v>1986</v>
      </c>
      <c r="GC22" s="435"/>
      <c r="GD22" s="435" t="s">
        <v>1986</v>
      </c>
      <c r="GE22" s="435"/>
      <c r="GF22" s="435" t="s">
        <v>1986</v>
      </c>
      <c r="GG22" s="435"/>
      <c r="GH22" s="435" t="s">
        <v>1986</v>
      </c>
      <c r="GI22" s="435"/>
      <c r="GJ22" s="435" t="s">
        <v>1986</v>
      </c>
      <c r="GK22" s="435"/>
      <c r="GL22" s="435" t="s">
        <v>1986</v>
      </c>
      <c r="GM22" s="435"/>
      <c r="GN22" s="435" t="s">
        <v>1986</v>
      </c>
      <c r="GO22" s="435"/>
      <c r="GP22" s="435" t="s">
        <v>1986</v>
      </c>
      <c r="GQ22" s="435"/>
      <c r="GR22" s="435" t="s">
        <v>1986</v>
      </c>
      <c r="GS22" s="435"/>
      <c r="GT22" s="435" t="s">
        <v>1986</v>
      </c>
      <c r="GU22" s="435"/>
      <c r="GV22" s="435" t="s">
        <v>1986</v>
      </c>
      <c r="GW22" s="435"/>
      <c r="GX22" s="435" t="s">
        <v>1986</v>
      </c>
      <c r="GY22" s="435"/>
      <c r="GZ22" s="435" t="s">
        <v>1986</v>
      </c>
      <c r="HA22" s="435"/>
      <c r="HB22" s="435" t="s">
        <v>1986</v>
      </c>
      <c r="HC22" s="435"/>
      <c r="HD22" s="435" t="s">
        <v>1986</v>
      </c>
      <c r="HE22" s="435"/>
      <c r="HF22" s="435" t="s">
        <v>1986</v>
      </c>
      <c r="HG22" s="435"/>
      <c r="HH22" s="435" t="s">
        <v>1986</v>
      </c>
      <c r="HI22" s="436"/>
      <c r="HJ22" s="103"/>
      <c r="HK22" s="12"/>
      <c r="HL22" s="12"/>
      <c r="HM22" s="12"/>
      <c r="HN22" s="12"/>
      <c r="HO22" s="12"/>
      <c r="HP22" s="12"/>
      <c r="HQ22" s="12"/>
      <c r="HR22" s="12"/>
    </row>
    <row r="23" spans="2:226" ht="19" customHeight="1" x14ac:dyDescent="0.2">
      <c r="B23" s="27" t="s">
        <v>58</v>
      </c>
      <c r="C23" s="28"/>
      <c r="D23" s="28"/>
      <c r="E23" s="28"/>
      <c r="F23" s="28"/>
      <c r="G23" s="28"/>
      <c r="H23" s="28"/>
      <c r="I23" s="28"/>
      <c r="J23" s="28"/>
      <c r="K23" s="28"/>
      <c r="L23" s="28"/>
      <c r="M23" s="28"/>
      <c r="N23" s="28"/>
      <c r="O23" s="28"/>
      <c r="P23" s="234"/>
      <c r="Q23" s="235" t="s">
        <v>14</v>
      </c>
      <c r="R23" s="391" t="s">
        <v>2164</v>
      </c>
      <c r="S23" s="472"/>
      <c r="T23" s="392" t="s">
        <v>2164</v>
      </c>
      <c r="U23" s="392"/>
      <c r="V23" s="392" t="s">
        <v>2164</v>
      </c>
      <c r="W23" s="392"/>
      <c r="X23" s="392" t="s">
        <v>2164</v>
      </c>
      <c r="Y23" s="392"/>
      <c r="Z23" s="392" t="s">
        <v>2164</v>
      </c>
      <c r="AA23" s="392"/>
      <c r="AB23" s="392" t="s">
        <v>2164</v>
      </c>
      <c r="AC23" s="392"/>
      <c r="AD23" s="392" t="s">
        <v>2164</v>
      </c>
      <c r="AE23" s="392"/>
      <c r="AF23" s="392" t="s">
        <v>2164</v>
      </c>
      <c r="AG23" s="392"/>
      <c r="AH23" s="392" t="s">
        <v>2164</v>
      </c>
      <c r="AI23" s="392"/>
      <c r="AJ23" s="392" t="s">
        <v>2164</v>
      </c>
      <c r="AK23" s="392"/>
      <c r="AL23" s="392" t="s">
        <v>2164</v>
      </c>
      <c r="AM23" s="392"/>
      <c r="AN23" s="392" t="s">
        <v>2164</v>
      </c>
      <c r="AO23" s="392"/>
      <c r="AP23" s="392" t="s">
        <v>2164</v>
      </c>
      <c r="AQ23" s="392"/>
      <c r="AR23" s="392" t="s">
        <v>2164</v>
      </c>
      <c r="AS23" s="392"/>
      <c r="AT23" s="392" t="s">
        <v>2164</v>
      </c>
      <c r="AU23" s="392"/>
      <c r="AV23" s="392" t="s">
        <v>2164</v>
      </c>
      <c r="AW23" s="392"/>
      <c r="AX23" s="392" t="s">
        <v>2164</v>
      </c>
      <c r="AY23" s="392"/>
      <c r="AZ23" s="392" t="s">
        <v>2164</v>
      </c>
      <c r="BA23" s="392"/>
      <c r="BB23" s="392" t="s">
        <v>2164</v>
      </c>
      <c r="BC23" s="392"/>
      <c r="BD23" s="392" t="s">
        <v>2164</v>
      </c>
      <c r="BE23" s="392"/>
      <c r="BF23" s="392" t="s">
        <v>2164</v>
      </c>
      <c r="BG23" s="392"/>
      <c r="BH23" s="392" t="s">
        <v>2164</v>
      </c>
      <c r="BI23" s="392"/>
      <c r="BJ23" s="392" t="s">
        <v>2164</v>
      </c>
      <c r="BK23" s="392"/>
      <c r="BL23" s="392" t="s">
        <v>2164</v>
      </c>
      <c r="BM23" s="392"/>
      <c r="BN23" s="392" t="s">
        <v>2164</v>
      </c>
      <c r="BO23" s="392"/>
      <c r="BP23" s="392" t="s">
        <v>2164</v>
      </c>
      <c r="BQ23" s="392"/>
      <c r="BR23" s="392" t="s">
        <v>2164</v>
      </c>
      <c r="BS23" s="392"/>
      <c r="BT23" s="392" t="s">
        <v>2164</v>
      </c>
      <c r="BU23" s="392"/>
      <c r="BV23" s="392" t="s">
        <v>2164</v>
      </c>
      <c r="BW23" s="392"/>
      <c r="BX23" s="392" t="s">
        <v>2164</v>
      </c>
      <c r="BY23" s="392"/>
      <c r="BZ23" s="392" t="s">
        <v>2164</v>
      </c>
      <c r="CA23" s="392"/>
      <c r="CB23" s="392" t="s">
        <v>2164</v>
      </c>
      <c r="CC23" s="392"/>
      <c r="CD23" s="392" t="s">
        <v>2164</v>
      </c>
      <c r="CE23" s="392"/>
      <c r="CF23" s="392" t="s">
        <v>2164</v>
      </c>
      <c r="CG23" s="392"/>
      <c r="CH23" s="392" t="s">
        <v>2164</v>
      </c>
      <c r="CI23" s="392"/>
      <c r="CJ23" s="392" t="s">
        <v>2164</v>
      </c>
      <c r="CK23" s="392"/>
      <c r="CL23" s="392" t="s">
        <v>2164</v>
      </c>
      <c r="CM23" s="392"/>
      <c r="CN23" s="392" t="s">
        <v>2164</v>
      </c>
      <c r="CO23" s="392"/>
      <c r="CP23" s="392" t="s">
        <v>2164</v>
      </c>
      <c r="CQ23" s="392"/>
      <c r="CR23" s="392" t="s">
        <v>2164</v>
      </c>
      <c r="CS23" s="392"/>
      <c r="CT23" s="392" t="s">
        <v>2164</v>
      </c>
      <c r="CU23" s="392"/>
      <c r="CV23" s="392" t="s">
        <v>2164</v>
      </c>
      <c r="CW23" s="392"/>
      <c r="CX23" s="392" t="s">
        <v>2164</v>
      </c>
      <c r="CY23" s="392"/>
      <c r="CZ23" s="392" t="s">
        <v>2164</v>
      </c>
      <c r="DA23" s="392"/>
      <c r="DB23" s="392" t="s">
        <v>2164</v>
      </c>
      <c r="DC23" s="392"/>
      <c r="DD23" s="392" t="s">
        <v>2164</v>
      </c>
      <c r="DE23" s="392"/>
      <c r="DF23" s="392" t="s">
        <v>2164</v>
      </c>
      <c r="DG23" s="392"/>
      <c r="DH23" s="392" t="s">
        <v>2164</v>
      </c>
      <c r="DI23" s="392"/>
      <c r="DJ23" s="392" t="s">
        <v>2164</v>
      </c>
      <c r="DK23" s="392"/>
      <c r="DL23" s="392" t="s">
        <v>2164</v>
      </c>
      <c r="DM23" s="392"/>
      <c r="DN23" s="392" t="s">
        <v>2164</v>
      </c>
      <c r="DO23" s="392"/>
      <c r="DP23" s="392" t="s">
        <v>2164</v>
      </c>
      <c r="DQ23" s="392"/>
      <c r="DR23" s="392" t="s">
        <v>2164</v>
      </c>
      <c r="DS23" s="392"/>
      <c r="DT23" s="392" t="s">
        <v>2164</v>
      </c>
      <c r="DU23" s="392"/>
      <c r="DV23" s="392" t="s">
        <v>2164</v>
      </c>
      <c r="DW23" s="392"/>
      <c r="DX23" s="392" t="s">
        <v>2164</v>
      </c>
      <c r="DY23" s="392"/>
      <c r="DZ23" s="392" t="s">
        <v>2164</v>
      </c>
      <c r="EA23" s="392"/>
      <c r="EB23" s="392" t="s">
        <v>2164</v>
      </c>
      <c r="EC23" s="392"/>
      <c r="ED23" s="392" t="s">
        <v>2164</v>
      </c>
      <c r="EE23" s="392"/>
      <c r="EF23" s="392" t="s">
        <v>2164</v>
      </c>
      <c r="EG23" s="392"/>
      <c r="EH23" s="392" t="s">
        <v>2164</v>
      </c>
      <c r="EI23" s="392"/>
      <c r="EJ23" s="392" t="s">
        <v>2164</v>
      </c>
      <c r="EK23" s="392"/>
      <c r="EL23" s="392" t="s">
        <v>2164</v>
      </c>
      <c r="EM23" s="392"/>
      <c r="EN23" s="392" t="s">
        <v>2164</v>
      </c>
      <c r="EO23" s="392"/>
      <c r="EP23" s="392" t="s">
        <v>2164</v>
      </c>
      <c r="EQ23" s="392"/>
      <c r="ER23" s="392" t="s">
        <v>2164</v>
      </c>
      <c r="ES23" s="392"/>
      <c r="ET23" s="392" t="s">
        <v>2164</v>
      </c>
      <c r="EU23" s="392"/>
      <c r="EV23" s="392" t="s">
        <v>2164</v>
      </c>
      <c r="EW23" s="392"/>
      <c r="EX23" s="392" t="s">
        <v>2164</v>
      </c>
      <c r="EY23" s="392"/>
      <c r="EZ23" s="392" t="s">
        <v>2164</v>
      </c>
      <c r="FA23" s="392"/>
      <c r="FB23" s="392" t="s">
        <v>2164</v>
      </c>
      <c r="FC23" s="392"/>
      <c r="FD23" s="392" t="s">
        <v>2164</v>
      </c>
      <c r="FE23" s="392"/>
      <c r="FF23" s="392" t="s">
        <v>2164</v>
      </c>
      <c r="FG23" s="392"/>
      <c r="FH23" s="392" t="s">
        <v>2164</v>
      </c>
      <c r="FI23" s="392"/>
      <c r="FJ23" s="392" t="s">
        <v>2164</v>
      </c>
      <c r="FK23" s="392"/>
      <c r="FL23" s="392" t="s">
        <v>2164</v>
      </c>
      <c r="FM23" s="392"/>
      <c r="FN23" s="392" t="s">
        <v>2164</v>
      </c>
      <c r="FO23" s="392"/>
      <c r="FP23" s="392" t="s">
        <v>2164</v>
      </c>
      <c r="FQ23" s="392"/>
      <c r="FR23" s="392" t="s">
        <v>2164</v>
      </c>
      <c r="FS23" s="392"/>
      <c r="FT23" s="392" t="s">
        <v>2164</v>
      </c>
      <c r="FU23" s="392"/>
      <c r="FV23" s="392" t="s">
        <v>2164</v>
      </c>
      <c r="FW23" s="392"/>
      <c r="FX23" s="392" t="s">
        <v>2164</v>
      </c>
      <c r="FY23" s="392"/>
      <c r="FZ23" s="392" t="s">
        <v>2164</v>
      </c>
      <c r="GA23" s="392"/>
      <c r="GB23" s="392" t="s">
        <v>2164</v>
      </c>
      <c r="GC23" s="392"/>
      <c r="GD23" s="392" t="s">
        <v>2164</v>
      </c>
      <c r="GE23" s="392"/>
      <c r="GF23" s="392" t="s">
        <v>2164</v>
      </c>
      <c r="GG23" s="392"/>
      <c r="GH23" s="392" t="s">
        <v>2164</v>
      </c>
      <c r="GI23" s="392"/>
      <c r="GJ23" s="392" t="s">
        <v>2164</v>
      </c>
      <c r="GK23" s="392"/>
      <c r="GL23" s="392" t="s">
        <v>2164</v>
      </c>
      <c r="GM23" s="392"/>
      <c r="GN23" s="392" t="s">
        <v>2164</v>
      </c>
      <c r="GO23" s="392"/>
      <c r="GP23" s="392" t="s">
        <v>2164</v>
      </c>
      <c r="GQ23" s="392"/>
      <c r="GR23" s="392" t="s">
        <v>2164</v>
      </c>
      <c r="GS23" s="392"/>
      <c r="GT23" s="392" t="s">
        <v>2164</v>
      </c>
      <c r="GU23" s="392"/>
      <c r="GV23" s="392" t="s">
        <v>2164</v>
      </c>
      <c r="GW23" s="392"/>
      <c r="GX23" s="392" t="s">
        <v>2164</v>
      </c>
      <c r="GY23" s="392"/>
      <c r="GZ23" s="392" t="s">
        <v>2164</v>
      </c>
      <c r="HA23" s="392"/>
      <c r="HB23" s="392" t="s">
        <v>2164</v>
      </c>
      <c r="HC23" s="392"/>
      <c r="HD23" s="392" t="s">
        <v>2164</v>
      </c>
      <c r="HE23" s="392"/>
      <c r="HF23" s="392" t="s">
        <v>2164</v>
      </c>
      <c r="HG23" s="392"/>
      <c r="HH23" s="392" t="s">
        <v>2164</v>
      </c>
      <c r="HI23" s="393"/>
      <c r="HJ23" s="103"/>
      <c r="HK23" s="12"/>
      <c r="HL23" s="12"/>
      <c r="HM23" s="12"/>
      <c r="HN23" s="12"/>
      <c r="HO23" s="12"/>
      <c r="HP23" s="12"/>
      <c r="HQ23" s="12"/>
      <c r="HR23" s="12"/>
    </row>
    <row r="24" spans="2:226" ht="19" customHeight="1" x14ac:dyDescent="0.2">
      <c r="B24" s="228"/>
      <c r="C24" s="20" t="s">
        <v>1993</v>
      </c>
      <c r="D24" s="20"/>
      <c r="E24" s="20" t="s">
        <v>15</v>
      </c>
      <c r="F24" s="20"/>
      <c r="G24" s="20"/>
      <c r="H24" s="36"/>
      <c r="I24" s="36"/>
      <c r="J24" s="229"/>
      <c r="K24" s="229"/>
      <c r="L24" s="229"/>
      <c r="M24" s="229"/>
      <c r="N24" s="229"/>
      <c r="O24" s="35"/>
      <c r="P24" s="35"/>
      <c r="Q24" s="37"/>
      <c r="R24" s="483" t="s">
        <v>1986</v>
      </c>
      <c r="S24" s="551"/>
      <c r="T24" s="492" t="s">
        <v>1986</v>
      </c>
      <c r="U24" s="492"/>
      <c r="V24" s="492" t="s">
        <v>1986</v>
      </c>
      <c r="W24" s="492"/>
      <c r="X24" s="492" t="s">
        <v>1986</v>
      </c>
      <c r="Y24" s="492"/>
      <c r="Z24" s="492" t="s">
        <v>1986</v>
      </c>
      <c r="AA24" s="492"/>
      <c r="AB24" s="492" t="s">
        <v>1986</v>
      </c>
      <c r="AC24" s="492"/>
      <c r="AD24" s="492" t="s">
        <v>1986</v>
      </c>
      <c r="AE24" s="492"/>
      <c r="AF24" s="492" t="s">
        <v>1986</v>
      </c>
      <c r="AG24" s="492"/>
      <c r="AH24" s="492" t="s">
        <v>1986</v>
      </c>
      <c r="AI24" s="492"/>
      <c r="AJ24" s="492" t="s">
        <v>1986</v>
      </c>
      <c r="AK24" s="492"/>
      <c r="AL24" s="492" t="s">
        <v>1986</v>
      </c>
      <c r="AM24" s="492"/>
      <c r="AN24" s="492" t="s">
        <v>1986</v>
      </c>
      <c r="AO24" s="492"/>
      <c r="AP24" s="492" t="s">
        <v>1986</v>
      </c>
      <c r="AQ24" s="492"/>
      <c r="AR24" s="492" t="s">
        <v>1986</v>
      </c>
      <c r="AS24" s="492"/>
      <c r="AT24" s="492" t="s">
        <v>1986</v>
      </c>
      <c r="AU24" s="492"/>
      <c r="AV24" s="492" t="s">
        <v>1986</v>
      </c>
      <c r="AW24" s="492"/>
      <c r="AX24" s="492" t="s">
        <v>1986</v>
      </c>
      <c r="AY24" s="492"/>
      <c r="AZ24" s="492" t="s">
        <v>1986</v>
      </c>
      <c r="BA24" s="492"/>
      <c r="BB24" s="492" t="s">
        <v>1986</v>
      </c>
      <c r="BC24" s="492"/>
      <c r="BD24" s="492" t="s">
        <v>1986</v>
      </c>
      <c r="BE24" s="492"/>
      <c r="BF24" s="492" t="s">
        <v>1986</v>
      </c>
      <c r="BG24" s="492"/>
      <c r="BH24" s="492" t="s">
        <v>1986</v>
      </c>
      <c r="BI24" s="492"/>
      <c r="BJ24" s="492" t="s">
        <v>1986</v>
      </c>
      <c r="BK24" s="492"/>
      <c r="BL24" s="492" t="s">
        <v>1986</v>
      </c>
      <c r="BM24" s="492"/>
      <c r="BN24" s="492" t="s">
        <v>1986</v>
      </c>
      <c r="BO24" s="492"/>
      <c r="BP24" s="492" t="s">
        <v>1986</v>
      </c>
      <c r="BQ24" s="492"/>
      <c r="BR24" s="492" t="s">
        <v>1986</v>
      </c>
      <c r="BS24" s="492"/>
      <c r="BT24" s="492" t="s">
        <v>1986</v>
      </c>
      <c r="BU24" s="492"/>
      <c r="BV24" s="492" t="s">
        <v>1986</v>
      </c>
      <c r="BW24" s="492"/>
      <c r="BX24" s="492" t="s">
        <v>1986</v>
      </c>
      <c r="BY24" s="492"/>
      <c r="BZ24" s="492" t="s">
        <v>1986</v>
      </c>
      <c r="CA24" s="492"/>
      <c r="CB24" s="492" t="s">
        <v>1986</v>
      </c>
      <c r="CC24" s="492"/>
      <c r="CD24" s="492" t="s">
        <v>1986</v>
      </c>
      <c r="CE24" s="492"/>
      <c r="CF24" s="492" t="s">
        <v>1986</v>
      </c>
      <c r="CG24" s="492"/>
      <c r="CH24" s="492" t="s">
        <v>1986</v>
      </c>
      <c r="CI24" s="492"/>
      <c r="CJ24" s="492" t="s">
        <v>1986</v>
      </c>
      <c r="CK24" s="492"/>
      <c r="CL24" s="492" t="s">
        <v>1986</v>
      </c>
      <c r="CM24" s="492"/>
      <c r="CN24" s="492" t="s">
        <v>1986</v>
      </c>
      <c r="CO24" s="492"/>
      <c r="CP24" s="492" t="s">
        <v>1986</v>
      </c>
      <c r="CQ24" s="492"/>
      <c r="CR24" s="492" t="s">
        <v>1986</v>
      </c>
      <c r="CS24" s="492"/>
      <c r="CT24" s="492" t="s">
        <v>1986</v>
      </c>
      <c r="CU24" s="492"/>
      <c r="CV24" s="492" t="s">
        <v>1986</v>
      </c>
      <c r="CW24" s="492"/>
      <c r="CX24" s="492" t="s">
        <v>1986</v>
      </c>
      <c r="CY24" s="492"/>
      <c r="CZ24" s="492" t="s">
        <v>1986</v>
      </c>
      <c r="DA24" s="492"/>
      <c r="DB24" s="492" t="s">
        <v>1986</v>
      </c>
      <c r="DC24" s="492"/>
      <c r="DD24" s="492" t="s">
        <v>1986</v>
      </c>
      <c r="DE24" s="492"/>
      <c r="DF24" s="492" t="s">
        <v>1986</v>
      </c>
      <c r="DG24" s="492"/>
      <c r="DH24" s="492" t="s">
        <v>1986</v>
      </c>
      <c r="DI24" s="492"/>
      <c r="DJ24" s="492" t="s">
        <v>1986</v>
      </c>
      <c r="DK24" s="492"/>
      <c r="DL24" s="492" t="s">
        <v>1986</v>
      </c>
      <c r="DM24" s="492"/>
      <c r="DN24" s="492" t="s">
        <v>1986</v>
      </c>
      <c r="DO24" s="492"/>
      <c r="DP24" s="492" t="s">
        <v>1986</v>
      </c>
      <c r="DQ24" s="492"/>
      <c r="DR24" s="492" t="s">
        <v>1986</v>
      </c>
      <c r="DS24" s="492"/>
      <c r="DT24" s="492" t="s">
        <v>1986</v>
      </c>
      <c r="DU24" s="492"/>
      <c r="DV24" s="492" t="s">
        <v>1986</v>
      </c>
      <c r="DW24" s="492"/>
      <c r="DX24" s="492" t="s">
        <v>1986</v>
      </c>
      <c r="DY24" s="492"/>
      <c r="DZ24" s="492" t="s">
        <v>1986</v>
      </c>
      <c r="EA24" s="492"/>
      <c r="EB24" s="492" t="s">
        <v>1986</v>
      </c>
      <c r="EC24" s="492"/>
      <c r="ED24" s="492" t="s">
        <v>1986</v>
      </c>
      <c r="EE24" s="492"/>
      <c r="EF24" s="492" t="s">
        <v>1986</v>
      </c>
      <c r="EG24" s="492"/>
      <c r="EH24" s="492" t="s">
        <v>1986</v>
      </c>
      <c r="EI24" s="492"/>
      <c r="EJ24" s="492" t="s">
        <v>1986</v>
      </c>
      <c r="EK24" s="492"/>
      <c r="EL24" s="492" t="s">
        <v>1986</v>
      </c>
      <c r="EM24" s="492"/>
      <c r="EN24" s="492" t="s">
        <v>1986</v>
      </c>
      <c r="EO24" s="492"/>
      <c r="EP24" s="492" t="s">
        <v>1986</v>
      </c>
      <c r="EQ24" s="492"/>
      <c r="ER24" s="492" t="s">
        <v>1986</v>
      </c>
      <c r="ES24" s="492"/>
      <c r="ET24" s="492" t="s">
        <v>1986</v>
      </c>
      <c r="EU24" s="492"/>
      <c r="EV24" s="492" t="s">
        <v>1986</v>
      </c>
      <c r="EW24" s="492"/>
      <c r="EX24" s="492" t="s">
        <v>1986</v>
      </c>
      <c r="EY24" s="492"/>
      <c r="EZ24" s="492" t="s">
        <v>1986</v>
      </c>
      <c r="FA24" s="492"/>
      <c r="FB24" s="492" t="s">
        <v>1986</v>
      </c>
      <c r="FC24" s="492"/>
      <c r="FD24" s="492" t="s">
        <v>1986</v>
      </c>
      <c r="FE24" s="492"/>
      <c r="FF24" s="492" t="s">
        <v>1986</v>
      </c>
      <c r="FG24" s="492"/>
      <c r="FH24" s="492" t="s">
        <v>1986</v>
      </c>
      <c r="FI24" s="492"/>
      <c r="FJ24" s="492" t="s">
        <v>1986</v>
      </c>
      <c r="FK24" s="492"/>
      <c r="FL24" s="492" t="s">
        <v>1986</v>
      </c>
      <c r="FM24" s="492"/>
      <c r="FN24" s="492" t="s">
        <v>1986</v>
      </c>
      <c r="FO24" s="492"/>
      <c r="FP24" s="492" t="s">
        <v>1986</v>
      </c>
      <c r="FQ24" s="492"/>
      <c r="FR24" s="492" t="s">
        <v>1986</v>
      </c>
      <c r="FS24" s="492"/>
      <c r="FT24" s="492" t="s">
        <v>1986</v>
      </c>
      <c r="FU24" s="492"/>
      <c r="FV24" s="492" t="s">
        <v>1986</v>
      </c>
      <c r="FW24" s="492"/>
      <c r="FX24" s="492" t="s">
        <v>1986</v>
      </c>
      <c r="FY24" s="492"/>
      <c r="FZ24" s="492" t="s">
        <v>1986</v>
      </c>
      <c r="GA24" s="492"/>
      <c r="GB24" s="492" t="s">
        <v>1986</v>
      </c>
      <c r="GC24" s="492"/>
      <c r="GD24" s="492" t="s">
        <v>1986</v>
      </c>
      <c r="GE24" s="492"/>
      <c r="GF24" s="492" t="s">
        <v>1986</v>
      </c>
      <c r="GG24" s="492"/>
      <c r="GH24" s="492" t="s">
        <v>1986</v>
      </c>
      <c r="GI24" s="492"/>
      <c r="GJ24" s="492" t="s">
        <v>1986</v>
      </c>
      <c r="GK24" s="492"/>
      <c r="GL24" s="492" t="s">
        <v>1986</v>
      </c>
      <c r="GM24" s="492"/>
      <c r="GN24" s="492" t="s">
        <v>1986</v>
      </c>
      <c r="GO24" s="492"/>
      <c r="GP24" s="492" t="s">
        <v>1986</v>
      </c>
      <c r="GQ24" s="492"/>
      <c r="GR24" s="492" t="s">
        <v>1986</v>
      </c>
      <c r="GS24" s="492"/>
      <c r="GT24" s="492" t="s">
        <v>1986</v>
      </c>
      <c r="GU24" s="492"/>
      <c r="GV24" s="492" t="s">
        <v>1986</v>
      </c>
      <c r="GW24" s="492"/>
      <c r="GX24" s="492" t="s">
        <v>1986</v>
      </c>
      <c r="GY24" s="492"/>
      <c r="GZ24" s="492" t="s">
        <v>1986</v>
      </c>
      <c r="HA24" s="492"/>
      <c r="HB24" s="492" t="s">
        <v>1986</v>
      </c>
      <c r="HC24" s="492"/>
      <c r="HD24" s="492" t="s">
        <v>1986</v>
      </c>
      <c r="HE24" s="492"/>
      <c r="HF24" s="492" t="s">
        <v>1986</v>
      </c>
      <c r="HG24" s="492"/>
      <c r="HH24" s="492" t="s">
        <v>1986</v>
      </c>
      <c r="HI24" s="493"/>
      <c r="HJ24" s="103"/>
      <c r="HK24" s="12"/>
      <c r="HL24" s="12"/>
      <c r="HM24" s="12"/>
      <c r="HN24" s="12"/>
      <c r="HO24" s="12"/>
      <c r="HP24" s="12"/>
      <c r="HQ24" s="12"/>
      <c r="HR24" s="12"/>
    </row>
    <row r="25" spans="2:226" ht="19" customHeight="1" x14ac:dyDescent="0.2">
      <c r="B25" s="228"/>
      <c r="C25" s="38" t="s">
        <v>2243</v>
      </c>
      <c r="D25" s="39"/>
      <c r="E25" s="39"/>
      <c r="F25" s="39"/>
      <c r="G25" s="39"/>
      <c r="H25" s="39"/>
      <c r="I25" s="39"/>
      <c r="J25" s="39"/>
      <c r="K25" s="39"/>
      <c r="L25" s="39"/>
      <c r="M25" s="39"/>
      <c r="N25" s="39"/>
      <c r="O25" s="39"/>
      <c r="P25" s="39"/>
      <c r="Q25" s="40"/>
      <c r="R25" s="391" t="s">
        <v>2165</v>
      </c>
      <c r="S25" s="392"/>
      <c r="T25" s="392" t="s">
        <v>2165</v>
      </c>
      <c r="U25" s="392"/>
      <c r="V25" s="392" t="s">
        <v>2165</v>
      </c>
      <c r="W25" s="392"/>
      <c r="X25" s="392" t="s">
        <v>2165</v>
      </c>
      <c r="Y25" s="392"/>
      <c r="Z25" s="392" t="s">
        <v>2165</v>
      </c>
      <c r="AA25" s="392"/>
      <c r="AB25" s="392" t="s">
        <v>2165</v>
      </c>
      <c r="AC25" s="392"/>
      <c r="AD25" s="392" t="s">
        <v>2165</v>
      </c>
      <c r="AE25" s="392"/>
      <c r="AF25" s="392" t="s">
        <v>2165</v>
      </c>
      <c r="AG25" s="392"/>
      <c r="AH25" s="392" t="s">
        <v>2165</v>
      </c>
      <c r="AI25" s="392"/>
      <c r="AJ25" s="392" t="s">
        <v>2165</v>
      </c>
      <c r="AK25" s="392"/>
      <c r="AL25" s="392" t="s">
        <v>2165</v>
      </c>
      <c r="AM25" s="392"/>
      <c r="AN25" s="392" t="s">
        <v>2165</v>
      </c>
      <c r="AO25" s="392"/>
      <c r="AP25" s="392" t="s">
        <v>2165</v>
      </c>
      <c r="AQ25" s="392"/>
      <c r="AR25" s="392" t="s">
        <v>2165</v>
      </c>
      <c r="AS25" s="392"/>
      <c r="AT25" s="392" t="s">
        <v>2165</v>
      </c>
      <c r="AU25" s="392"/>
      <c r="AV25" s="392" t="s">
        <v>2165</v>
      </c>
      <c r="AW25" s="392"/>
      <c r="AX25" s="392" t="s">
        <v>2165</v>
      </c>
      <c r="AY25" s="392"/>
      <c r="AZ25" s="392" t="s">
        <v>2165</v>
      </c>
      <c r="BA25" s="392"/>
      <c r="BB25" s="392" t="s">
        <v>2165</v>
      </c>
      <c r="BC25" s="392"/>
      <c r="BD25" s="392" t="s">
        <v>2165</v>
      </c>
      <c r="BE25" s="392"/>
      <c r="BF25" s="392" t="s">
        <v>2165</v>
      </c>
      <c r="BG25" s="392"/>
      <c r="BH25" s="392" t="s">
        <v>2165</v>
      </c>
      <c r="BI25" s="392"/>
      <c r="BJ25" s="392" t="s">
        <v>2165</v>
      </c>
      <c r="BK25" s="392"/>
      <c r="BL25" s="392" t="s">
        <v>2165</v>
      </c>
      <c r="BM25" s="392"/>
      <c r="BN25" s="392" t="s">
        <v>2165</v>
      </c>
      <c r="BO25" s="392"/>
      <c r="BP25" s="392" t="s">
        <v>2165</v>
      </c>
      <c r="BQ25" s="392"/>
      <c r="BR25" s="392" t="s">
        <v>2165</v>
      </c>
      <c r="BS25" s="392"/>
      <c r="BT25" s="392" t="s">
        <v>2165</v>
      </c>
      <c r="BU25" s="392"/>
      <c r="BV25" s="392" t="s">
        <v>2165</v>
      </c>
      <c r="BW25" s="392"/>
      <c r="BX25" s="392" t="s">
        <v>2165</v>
      </c>
      <c r="BY25" s="392"/>
      <c r="BZ25" s="392" t="s">
        <v>2165</v>
      </c>
      <c r="CA25" s="392"/>
      <c r="CB25" s="392" t="s">
        <v>2165</v>
      </c>
      <c r="CC25" s="392"/>
      <c r="CD25" s="392" t="s">
        <v>2165</v>
      </c>
      <c r="CE25" s="392"/>
      <c r="CF25" s="392" t="s">
        <v>2165</v>
      </c>
      <c r="CG25" s="392"/>
      <c r="CH25" s="392" t="s">
        <v>2165</v>
      </c>
      <c r="CI25" s="392"/>
      <c r="CJ25" s="392" t="s">
        <v>2165</v>
      </c>
      <c r="CK25" s="392"/>
      <c r="CL25" s="392" t="s">
        <v>2165</v>
      </c>
      <c r="CM25" s="392"/>
      <c r="CN25" s="392" t="s">
        <v>2165</v>
      </c>
      <c r="CO25" s="392"/>
      <c r="CP25" s="392" t="s">
        <v>2165</v>
      </c>
      <c r="CQ25" s="392"/>
      <c r="CR25" s="392" t="s">
        <v>2165</v>
      </c>
      <c r="CS25" s="392"/>
      <c r="CT25" s="392" t="s">
        <v>2165</v>
      </c>
      <c r="CU25" s="392"/>
      <c r="CV25" s="392" t="s">
        <v>2165</v>
      </c>
      <c r="CW25" s="392"/>
      <c r="CX25" s="392" t="s">
        <v>2165</v>
      </c>
      <c r="CY25" s="392"/>
      <c r="CZ25" s="392" t="s">
        <v>2165</v>
      </c>
      <c r="DA25" s="392"/>
      <c r="DB25" s="392" t="s">
        <v>2165</v>
      </c>
      <c r="DC25" s="392"/>
      <c r="DD25" s="392" t="s">
        <v>2165</v>
      </c>
      <c r="DE25" s="392"/>
      <c r="DF25" s="392" t="s">
        <v>2165</v>
      </c>
      <c r="DG25" s="392"/>
      <c r="DH25" s="392" t="s">
        <v>2165</v>
      </c>
      <c r="DI25" s="392"/>
      <c r="DJ25" s="392" t="s">
        <v>2165</v>
      </c>
      <c r="DK25" s="392"/>
      <c r="DL25" s="392" t="s">
        <v>2165</v>
      </c>
      <c r="DM25" s="392"/>
      <c r="DN25" s="392" t="s">
        <v>2165</v>
      </c>
      <c r="DO25" s="392"/>
      <c r="DP25" s="392" t="s">
        <v>2165</v>
      </c>
      <c r="DQ25" s="392"/>
      <c r="DR25" s="392" t="s">
        <v>2165</v>
      </c>
      <c r="DS25" s="392"/>
      <c r="DT25" s="392" t="s">
        <v>2165</v>
      </c>
      <c r="DU25" s="392"/>
      <c r="DV25" s="392" t="s">
        <v>2165</v>
      </c>
      <c r="DW25" s="392"/>
      <c r="DX25" s="392" t="s">
        <v>2165</v>
      </c>
      <c r="DY25" s="392"/>
      <c r="DZ25" s="392" t="s">
        <v>2165</v>
      </c>
      <c r="EA25" s="392"/>
      <c r="EB25" s="392" t="s">
        <v>2165</v>
      </c>
      <c r="EC25" s="392"/>
      <c r="ED25" s="392" t="s">
        <v>2165</v>
      </c>
      <c r="EE25" s="392"/>
      <c r="EF25" s="392" t="s">
        <v>2165</v>
      </c>
      <c r="EG25" s="392"/>
      <c r="EH25" s="392" t="s">
        <v>2165</v>
      </c>
      <c r="EI25" s="392"/>
      <c r="EJ25" s="392" t="s">
        <v>2165</v>
      </c>
      <c r="EK25" s="392"/>
      <c r="EL25" s="392" t="s">
        <v>2165</v>
      </c>
      <c r="EM25" s="392"/>
      <c r="EN25" s="392" t="s">
        <v>2165</v>
      </c>
      <c r="EO25" s="392"/>
      <c r="EP25" s="392" t="s">
        <v>2165</v>
      </c>
      <c r="EQ25" s="392"/>
      <c r="ER25" s="392" t="s">
        <v>2165</v>
      </c>
      <c r="ES25" s="392"/>
      <c r="ET25" s="392" t="s">
        <v>2165</v>
      </c>
      <c r="EU25" s="392"/>
      <c r="EV25" s="392" t="s">
        <v>2165</v>
      </c>
      <c r="EW25" s="392"/>
      <c r="EX25" s="392" t="s">
        <v>2165</v>
      </c>
      <c r="EY25" s="392"/>
      <c r="EZ25" s="392" t="s">
        <v>2165</v>
      </c>
      <c r="FA25" s="392"/>
      <c r="FB25" s="392" t="s">
        <v>2165</v>
      </c>
      <c r="FC25" s="392"/>
      <c r="FD25" s="392" t="s">
        <v>2165</v>
      </c>
      <c r="FE25" s="392"/>
      <c r="FF25" s="392" t="s">
        <v>2165</v>
      </c>
      <c r="FG25" s="392"/>
      <c r="FH25" s="392" t="s">
        <v>2165</v>
      </c>
      <c r="FI25" s="392"/>
      <c r="FJ25" s="392" t="s">
        <v>2165</v>
      </c>
      <c r="FK25" s="392"/>
      <c r="FL25" s="392" t="s">
        <v>2165</v>
      </c>
      <c r="FM25" s="392"/>
      <c r="FN25" s="392" t="s">
        <v>2165</v>
      </c>
      <c r="FO25" s="392"/>
      <c r="FP25" s="392" t="s">
        <v>2165</v>
      </c>
      <c r="FQ25" s="392"/>
      <c r="FR25" s="392" t="s">
        <v>2165</v>
      </c>
      <c r="FS25" s="392"/>
      <c r="FT25" s="392" t="s">
        <v>2165</v>
      </c>
      <c r="FU25" s="392"/>
      <c r="FV25" s="392" t="s">
        <v>2165</v>
      </c>
      <c r="FW25" s="392"/>
      <c r="FX25" s="392" t="s">
        <v>2165</v>
      </c>
      <c r="FY25" s="392"/>
      <c r="FZ25" s="392" t="s">
        <v>2165</v>
      </c>
      <c r="GA25" s="392"/>
      <c r="GB25" s="392" t="s">
        <v>2165</v>
      </c>
      <c r="GC25" s="392"/>
      <c r="GD25" s="392" t="s">
        <v>2165</v>
      </c>
      <c r="GE25" s="392"/>
      <c r="GF25" s="392" t="s">
        <v>2165</v>
      </c>
      <c r="GG25" s="392"/>
      <c r="GH25" s="392" t="s">
        <v>2165</v>
      </c>
      <c r="GI25" s="392"/>
      <c r="GJ25" s="392" t="s">
        <v>2165</v>
      </c>
      <c r="GK25" s="392"/>
      <c r="GL25" s="392" t="s">
        <v>2165</v>
      </c>
      <c r="GM25" s="392"/>
      <c r="GN25" s="392" t="s">
        <v>2165</v>
      </c>
      <c r="GO25" s="392"/>
      <c r="GP25" s="392" t="s">
        <v>2165</v>
      </c>
      <c r="GQ25" s="392"/>
      <c r="GR25" s="392" t="s">
        <v>2165</v>
      </c>
      <c r="GS25" s="392"/>
      <c r="GT25" s="392" t="s">
        <v>2165</v>
      </c>
      <c r="GU25" s="392"/>
      <c r="GV25" s="392" t="s">
        <v>2165</v>
      </c>
      <c r="GW25" s="392"/>
      <c r="GX25" s="392" t="s">
        <v>2165</v>
      </c>
      <c r="GY25" s="392"/>
      <c r="GZ25" s="392" t="s">
        <v>2165</v>
      </c>
      <c r="HA25" s="392"/>
      <c r="HB25" s="392" t="s">
        <v>2165</v>
      </c>
      <c r="HC25" s="392"/>
      <c r="HD25" s="392" t="s">
        <v>2165</v>
      </c>
      <c r="HE25" s="392"/>
      <c r="HF25" s="392" t="s">
        <v>2165</v>
      </c>
      <c r="HG25" s="392"/>
      <c r="HH25" s="392" t="s">
        <v>2165</v>
      </c>
      <c r="HI25" s="393"/>
      <c r="HJ25" s="103"/>
      <c r="HK25" s="12"/>
      <c r="HL25" s="12"/>
      <c r="HM25" s="12"/>
      <c r="HN25" s="12"/>
      <c r="HO25" s="12"/>
      <c r="HP25" s="12"/>
      <c r="HQ25" s="12"/>
      <c r="HR25" s="12"/>
    </row>
    <row r="26" spans="2:226" ht="18" customHeight="1" x14ac:dyDescent="0.2">
      <c r="B26" s="228"/>
      <c r="C26" s="233"/>
      <c r="D26" s="20" t="s">
        <v>55</v>
      </c>
      <c r="E26" s="20"/>
      <c r="F26" s="229"/>
      <c r="G26" s="227"/>
      <c r="H26" s="20"/>
      <c r="I26" s="20" t="s">
        <v>53</v>
      </c>
      <c r="J26" s="20"/>
      <c r="K26" s="20"/>
      <c r="L26" s="20"/>
      <c r="M26" s="20"/>
      <c r="N26" s="22" t="s">
        <v>54</v>
      </c>
      <c r="O26" s="20"/>
      <c r="P26" s="20"/>
      <c r="Q26" s="42"/>
      <c r="R26" s="498" t="s">
        <v>1986</v>
      </c>
      <c r="S26" s="499"/>
      <c r="T26" s="499" t="s">
        <v>1986</v>
      </c>
      <c r="U26" s="499"/>
      <c r="V26" s="499" t="s">
        <v>1986</v>
      </c>
      <c r="W26" s="499"/>
      <c r="X26" s="499" t="s">
        <v>1986</v>
      </c>
      <c r="Y26" s="499"/>
      <c r="Z26" s="499" t="s">
        <v>1986</v>
      </c>
      <c r="AA26" s="499"/>
      <c r="AB26" s="499" t="s">
        <v>1986</v>
      </c>
      <c r="AC26" s="499"/>
      <c r="AD26" s="499" t="s">
        <v>1986</v>
      </c>
      <c r="AE26" s="499"/>
      <c r="AF26" s="499" t="s">
        <v>1986</v>
      </c>
      <c r="AG26" s="499"/>
      <c r="AH26" s="499" t="s">
        <v>1986</v>
      </c>
      <c r="AI26" s="499"/>
      <c r="AJ26" s="499" t="s">
        <v>1986</v>
      </c>
      <c r="AK26" s="499"/>
      <c r="AL26" s="499" t="s">
        <v>1986</v>
      </c>
      <c r="AM26" s="499"/>
      <c r="AN26" s="499" t="s">
        <v>1986</v>
      </c>
      <c r="AO26" s="499"/>
      <c r="AP26" s="499" t="s">
        <v>1986</v>
      </c>
      <c r="AQ26" s="499"/>
      <c r="AR26" s="499" t="s">
        <v>1986</v>
      </c>
      <c r="AS26" s="499"/>
      <c r="AT26" s="499" t="s">
        <v>1986</v>
      </c>
      <c r="AU26" s="499"/>
      <c r="AV26" s="499" t="s">
        <v>1986</v>
      </c>
      <c r="AW26" s="499"/>
      <c r="AX26" s="499" t="s">
        <v>1986</v>
      </c>
      <c r="AY26" s="499"/>
      <c r="AZ26" s="499" t="s">
        <v>1986</v>
      </c>
      <c r="BA26" s="499"/>
      <c r="BB26" s="499" t="s">
        <v>1986</v>
      </c>
      <c r="BC26" s="499"/>
      <c r="BD26" s="499" t="s">
        <v>1986</v>
      </c>
      <c r="BE26" s="499"/>
      <c r="BF26" s="499" t="s">
        <v>1986</v>
      </c>
      <c r="BG26" s="499"/>
      <c r="BH26" s="499" t="s">
        <v>1986</v>
      </c>
      <c r="BI26" s="499"/>
      <c r="BJ26" s="499" t="s">
        <v>1986</v>
      </c>
      <c r="BK26" s="499"/>
      <c r="BL26" s="499" t="s">
        <v>1986</v>
      </c>
      <c r="BM26" s="499"/>
      <c r="BN26" s="499" t="s">
        <v>1986</v>
      </c>
      <c r="BO26" s="499"/>
      <c r="BP26" s="499" t="s">
        <v>1986</v>
      </c>
      <c r="BQ26" s="499"/>
      <c r="BR26" s="499" t="s">
        <v>1986</v>
      </c>
      <c r="BS26" s="499"/>
      <c r="BT26" s="499" t="s">
        <v>1986</v>
      </c>
      <c r="BU26" s="499"/>
      <c r="BV26" s="499" t="s">
        <v>1986</v>
      </c>
      <c r="BW26" s="499"/>
      <c r="BX26" s="499" t="s">
        <v>1986</v>
      </c>
      <c r="BY26" s="499"/>
      <c r="BZ26" s="499" t="s">
        <v>1986</v>
      </c>
      <c r="CA26" s="499"/>
      <c r="CB26" s="499" t="s">
        <v>1986</v>
      </c>
      <c r="CC26" s="499"/>
      <c r="CD26" s="499" t="s">
        <v>1986</v>
      </c>
      <c r="CE26" s="499"/>
      <c r="CF26" s="499" t="s">
        <v>1986</v>
      </c>
      <c r="CG26" s="499"/>
      <c r="CH26" s="499" t="s">
        <v>1986</v>
      </c>
      <c r="CI26" s="499"/>
      <c r="CJ26" s="499" t="s">
        <v>1986</v>
      </c>
      <c r="CK26" s="499"/>
      <c r="CL26" s="499" t="s">
        <v>1986</v>
      </c>
      <c r="CM26" s="499"/>
      <c r="CN26" s="499" t="s">
        <v>1986</v>
      </c>
      <c r="CO26" s="499"/>
      <c r="CP26" s="499" t="s">
        <v>1986</v>
      </c>
      <c r="CQ26" s="499"/>
      <c r="CR26" s="499" t="s">
        <v>1986</v>
      </c>
      <c r="CS26" s="499"/>
      <c r="CT26" s="499" t="s">
        <v>1986</v>
      </c>
      <c r="CU26" s="499"/>
      <c r="CV26" s="499" t="s">
        <v>1986</v>
      </c>
      <c r="CW26" s="499"/>
      <c r="CX26" s="499" t="s">
        <v>1986</v>
      </c>
      <c r="CY26" s="499"/>
      <c r="CZ26" s="499" t="s">
        <v>1986</v>
      </c>
      <c r="DA26" s="499"/>
      <c r="DB26" s="499" t="s">
        <v>1986</v>
      </c>
      <c r="DC26" s="499"/>
      <c r="DD26" s="499" t="s">
        <v>1986</v>
      </c>
      <c r="DE26" s="499"/>
      <c r="DF26" s="499" t="s">
        <v>1986</v>
      </c>
      <c r="DG26" s="499"/>
      <c r="DH26" s="499" t="s">
        <v>1986</v>
      </c>
      <c r="DI26" s="499"/>
      <c r="DJ26" s="499" t="s">
        <v>1986</v>
      </c>
      <c r="DK26" s="499"/>
      <c r="DL26" s="499" t="s">
        <v>1986</v>
      </c>
      <c r="DM26" s="499"/>
      <c r="DN26" s="499" t="s">
        <v>1986</v>
      </c>
      <c r="DO26" s="499"/>
      <c r="DP26" s="499" t="s">
        <v>1986</v>
      </c>
      <c r="DQ26" s="499"/>
      <c r="DR26" s="499" t="s">
        <v>1986</v>
      </c>
      <c r="DS26" s="499"/>
      <c r="DT26" s="499" t="s">
        <v>1986</v>
      </c>
      <c r="DU26" s="499"/>
      <c r="DV26" s="499" t="s">
        <v>1986</v>
      </c>
      <c r="DW26" s="499"/>
      <c r="DX26" s="499" t="s">
        <v>1986</v>
      </c>
      <c r="DY26" s="499"/>
      <c r="DZ26" s="499" t="s">
        <v>1986</v>
      </c>
      <c r="EA26" s="499"/>
      <c r="EB26" s="499" t="s">
        <v>1986</v>
      </c>
      <c r="EC26" s="499"/>
      <c r="ED26" s="499" t="s">
        <v>1986</v>
      </c>
      <c r="EE26" s="499"/>
      <c r="EF26" s="499" t="s">
        <v>1986</v>
      </c>
      <c r="EG26" s="499"/>
      <c r="EH26" s="499" t="s">
        <v>1986</v>
      </c>
      <c r="EI26" s="499"/>
      <c r="EJ26" s="499" t="s">
        <v>1986</v>
      </c>
      <c r="EK26" s="499"/>
      <c r="EL26" s="499" t="s">
        <v>1986</v>
      </c>
      <c r="EM26" s="499"/>
      <c r="EN26" s="499" t="s">
        <v>1986</v>
      </c>
      <c r="EO26" s="499"/>
      <c r="EP26" s="499" t="s">
        <v>1986</v>
      </c>
      <c r="EQ26" s="499"/>
      <c r="ER26" s="499" t="s">
        <v>1986</v>
      </c>
      <c r="ES26" s="499"/>
      <c r="ET26" s="499" t="s">
        <v>1986</v>
      </c>
      <c r="EU26" s="499"/>
      <c r="EV26" s="499" t="s">
        <v>1986</v>
      </c>
      <c r="EW26" s="499"/>
      <c r="EX26" s="499" t="s">
        <v>1986</v>
      </c>
      <c r="EY26" s="499"/>
      <c r="EZ26" s="499" t="s">
        <v>1986</v>
      </c>
      <c r="FA26" s="499"/>
      <c r="FB26" s="499" t="s">
        <v>1986</v>
      </c>
      <c r="FC26" s="499"/>
      <c r="FD26" s="499" t="s">
        <v>1986</v>
      </c>
      <c r="FE26" s="499"/>
      <c r="FF26" s="499" t="s">
        <v>1986</v>
      </c>
      <c r="FG26" s="499"/>
      <c r="FH26" s="499" t="s">
        <v>1986</v>
      </c>
      <c r="FI26" s="499"/>
      <c r="FJ26" s="499" t="s">
        <v>1986</v>
      </c>
      <c r="FK26" s="499"/>
      <c r="FL26" s="499" t="s">
        <v>1986</v>
      </c>
      <c r="FM26" s="499"/>
      <c r="FN26" s="499" t="s">
        <v>1986</v>
      </c>
      <c r="FO26" s="499"/>
      <c r="FP26" s="499" t="s">
        <v>1986</v>
      </c>
      <c r="FQ26" s="499"/>
      <c r="FR26" s="499" t="s">
        <v>1986</v>
      </c>
      <c r="FS26" s="499"/>
      <c r="FT26" s="499" t="s">
        <v>1986</v>
      </c>
      <c r="FU26" s="499"/>
      <c r="FV26" s="499" t="s">
        <v>1986</v>
      </c>
      <c r="FW26" s="499"/>
      <c r="FX26" s="499" t="s">
        <v>1986</v>
      </c>
      <c r="FY26" s="499"/>
      <c r="FZ26" s="499" t="s">
        <v>1986</v>
      </c>
      <c r="GA26" s="499"/>
      <c r="GB26" s="499" t="s">
        <v>1986</v>
      </c>
      <c r="GC26" s="499"/>
      <c r="GD26" s="499" t="s">
        <v>1986</v>
      </c>
      <c r="GE26" s="499"/>
      <c r="GF26" s="499" t="s">
        <v>1986</v>
      </c>
      <c r="GG26" s="499"/>
      <c r="GH26" s="499" t="s">
        <v>1986</v>
      </c>
      <c r="GI26" s="499"/>
      <c r="GJ26" s="499" t="s">
        <v>1986</v>
      </c>
      <c r="GK26" s="499"/>
      <c r="GL26" s="499" t="s">
        <v>1986</v>
      </c>
      <c r="GM26" s="499"/>
      <c r="GN26" s="499" t="s">
        <v>1986</v>
      </c>
      <c r="GO26" s="499"/>
      <c r="GP26" s="499" t="s">
        <v>1986</v>
      </c>
      <c r="GQ26" s="499"/>
      <c r="GR26" s="499" t="s">
        <v>1986</v>
      </c>
      <c r="GS26" s="499"/>
      <c r="GT26" s="499" t="s">
        <v>1986</v>
      </c>
      <c r="GU26" s="499"/>
      <c r="GV26" s="499" t="s">
        <v>1986</v>
      </c>
      <c r="GW26" s="499"/>
      <c r="GX26" s="499" t="s">
        <v>1986</v>
      </c>
      <c r="GY26" s="499"/>
      <c r="GZ26" s="499" t="s">
        <v>1986</v>
      </c>
      <c r="HA26" s="499"/>
      <c r="HB26" s="499" t="s">
        <v>1986</v>
      </c>
      <c r="HC26" s="499"/>
      <c r="HD26" s="499" t="s">
        <v>1986</v>
      </c>
      <c r="HE26" s="499"/>
      <c r="HF26" s="499" t="s">
        <v>1986</v>
      </c>
      <c r="HG26" s="499"/>
      <c r="HH26" s="499" t="s">
        <v>1986</v>
      </c>
      <c r="HI26" s="502"/>
      <c r="HJ26" s="103"/>
      <c r="HK26" s="12"/>
      <c r="HL26" s="12"/>
      <c r="HM26" s="12"/>
      <c r="HN26" s="12"/>
      <c r="HO26" s="12"/>
      <c r="HP26" s="12"/>
      <c r="HQ26" s="12"/>
      <c r="HR26" s="12"/>
    </row>
    <row r="27" spans="2:226" ht="15.5" x14ac:dyDescent="0.2">
      <c r="B27" s="228"/>
      <c r="C27" s="233"/>
      <c r="D27" s="229" t="s">
        <v>61</v>
      </c>
      <c r="E27" s="229"/>
      <c r="F27" s="229"/>
      <c r="G27" s="229"/>
      <c r="H27" s="20"/>
      <c r="I27" s="20" t="s">
        <v>56</v>
      </c>
      <c r="J27" s="22"/>
      <c r="K27" s="20"/>
      <c r="L27" s="20"/>
      <c r="M27" s="20"/>
      <c r="N27" s="20" t="s">
        <v>16</v>
      </c>
      <c r="O27" s="20"/>
      <c r="P27" s="20"/>
      <c r="Q27" s="42"/>
      <c r="R27" s="498"/>
      <c r="S27" s="499"/>
      <c r="T27" s="499"/>
      <c r="U27" s="499"/>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499"/>
      <c r="DK27" s="499"/>
      <c r="DL27" s="499"/>
      <c r="DM27" s="499"/>
      <c r="DN27" s="499"/>
      <c r="DO27" s="499"/>
      <c r="DP27" s="499"/>
      <c r="DQ27" s="499"/>
      <c r="DR27" s="499"/>
      <c r="DS27" s="499"/>
      <c r="DT27" s="499"/>
      <c r="DU27" s="499"/>
      <c r="DV27" s="499"/>
      <c r="DW27" s="499"/>
      <c r="DX27" s="499"/>
      <c r="DY27" s="499"/>
      <c r="DZ27" s="499"/>
      <c r="EA27" s="499"/>
      <c r="EB27" s="499"/>
      <c r="EC27" s="499"/>
      <c r="ED27" s="499"/>
      <c r="EE27" s="499"/>
      <c r="EF27" s="499"/>
      <c r="EG27" s="499"/>
      <c r="EH27" s="499"/>
      <c r="EI27" s="499"/>
      <c r="EJ27" s="499"/>
      <c r="EK27" s="499"/>
      <c r="EL27" s="499"/>
      <c r="EM27" s="499"/>
      <c r="EN27" s="499"/>
      <c r="EO27" s="499"/>
      <c r="EP27" s="499"/>
      <c r="EQ27" s="499"/>
      <c r="ER27" s="499"/>
      <c r="ES27" s="499"/>
      <c r="ET27" s="499"/>
      <c r="EU27" s="499"/>
      <c r="EV27" s="499"/>
      <c r="EW27" s="499"/>
      <c r="EX27" s="499"/>
      <c r="EY27" s="499"/>
      <c r="EZ27" s="499"/>
      <c r="FA27" s="499"/>
      <c r="FB27" s="499"/>
      <c r="FC27" s="499"/>
      <c r="FD27" s="499"/>
      <c r="FE27" s="499"/>
      <c r="FF27" s="499"/>
      <c r="FG27" s="499"/>
      <c r="FH27" s="499"/>
      <c r="FI27" s="499"/>
      <c r="FJ27" s="499"/>
      <c r="FK27" s="499"/>
      <c r="FL27" s="499"/>
      <c r="FM27" s="499"/>
      <c r="FN27" s="499"/>
      <c r="FO27" s="499"/>
      <c r="FP27" s="499"/>
      <c r="FQ27" s="499"/>
      <c r="FR27" s="499"/>
      <c r="FS27" s="499"/>
      <c r="FT27" s="499"/>
      <c r="FU27" s="499"/>
      <c r="FV27" s="499"/>
      <c r="FW27" s="499"/>
      <c r="FX27" s="499"/>
      <c r="FY27" s="499"/>
      <c r="FZ27" s="499"/>
      <c r="GA27" s="499"/>
      <c r="GB27" s="499"/>
      <c r="GC27" s="499"/>
      <c r="GD27" s="499"/>
      <c r="GE27" s="499"/>
      <c r="GF27" s="499"/>
      <c r="GG27" s="499"/>
      <c r="GH27" s="499"/>
      <c r="GI27" s="499"/>
      <c r="GJ27" s="499"/>
      <c r="GK27" s="499"/>
      <c r="GL27" s="499"/>
      <c r="GM27" s="499"/>
      <c r="GN27" s="499"/>
      <c r="GO27" s="499"/>
      <c r="GP27" s="499"/>
      <c r="GQ27" s="499"/>
      <c r="GR27" s="499"/>
      <c r="GS27" s="499"/>
      <c r="GT27" s="499"/>
      <c r="GU27" s="499"/>
      <c r="GV27" s="499"/>
      <c r="GW27" s="499"/>
      <c r="GX27" s="499"/>
      <c r="GY27" s="499"/>
      <c r="GZ27" s="499"/>
      <c r="HA27" s="499"/>
      <c r="HB27" s="499"/>
      <c r="HC27" s="499"/>
      <c r="HD27" s="499"/>
      <c r="HE27" s="499"/>
      <c r="HF27" s="499"/>
      <c r="HG27" s="499"/>
      <c r="HH27" s="499"/>
      <c r="HI27" s="502"/>
      <c r="HJ27" s="103"/>
      <c r="HK27" s="12"/>
      <c r="HL27" s="12"/>
      <c r="HM27" s="12"/>
      <c r="HN27" s="12"/>
      <c r="HO27" s="12"/>
      <c r="HP27" s="12"/>
      <c r="HQ27" s="12"/>
      <c r="HR27" s="12"/>
    </row>
    <row r="28" spans="2:226" ht="18" customHeight="1" x14ac:dyDescent="0.2">
      <c r="B28" s="228"/>
      <c r="C28" s="233"/>
      <c r="D28" s="20" t="s">
        <v>17</v>
      </c>
      <c r="E28" s="20"/>
      <c r="F28" s="229"/>
      <c r="G28" s="227"/>
      <c r="H28" s="20"/>
      <c r="I28" s="20" t="s">
        <v>18</v>
      </c>
      <c r="J28" s="20"/>
      <c r="K28" s="20"/>
      <c r="L28" s="229"/>
      <c r="M28" s="43"/>
      <c r="N28" s="20" t="s">
        <v>19</v>
      </c>
      <c r="O28" s="20"/>
      <c r="P28" s="20"/>
      <c r="Q28" s="42"/>
      <c r="R28" s="498"/>
      <c r="S28" s="499"/>
      <c r="T28" s="499"/>
      <c r="U28" s="499"/>
      <c r="V28" s="499"/>
      <c r="W28" s="499"/>
      <c r="X28" s="499"/>
      <c r="Y28" s="499"/>
      <c r="Z28" s="499"/>
      <c r="AA28" s="499"/>
      <c r="AB28" s="499"/>
      <c r="AC28" s="499"/>
      <c r="AD28" s="499"/>
      <c r="AE28" s="499"/>
      <c r="AF28" s="499"/>
      <c r="AG28" s="499"/>
      <c r="AH28" s="499"/>
      <c r="AI28" s="499"/>
      <c r="AJ28" s="499"/>
      <c r="AK28" s="499"/>
      <c r="AL28" s="499"/>
      <c r="AM28" s="499"/>
      <c r="AN28" s="499"/>
      <c r="AO28" s="499"/>
      <c r="AP28" s="499"/>
      <c r="AQ28" s="499"/>
      <c r="AR28" s="499"/>
      <c r="AS28" s="499"/>
      <c r="AT28" s="499"/>
      <c r="AU28" s="499"/>
      <c r="AV28" s="499"/>
      <c r="AW28" s="499"/>
      <c r="AX28" s="499"/>
      <c r="AY28" s="499"/>
      <c r="AZ28" s="499"/>
      <c r="BA28" s="499"/>
      <c r="BB28" s="499"/>
      <c r="BC28" s="499"/>
      <c r="BD28" s="499"/>
      <c r="BE28" s="499"/>
      <c r="BF28" s="499"/>
      <c r="BG28" s="499"/>
      <c r="BH28" s="499"/>
      <c r="BI28" s="499"/>
      <c r="BJ28" s="499"/>
      <c r="BK28" s="499"/>
      <c r="BL28" s="499"/>
      <c r="BM28" s="499"/>
      <c r="BN28" s="499"/>
      <c r="BO28" s="499"/>
      <c r="BP28" s="499"/>
      <c r="BQ28" s="499"/>
      <c r="BR28" s="499"/>
      <c r="BS28" s="499"/>
      <c r="BT28" s="499"/>
      <c r="BU28" s="499"/>
      <c r="BV28" s="499"/>
      <c r="BW28" s="499"/>
      <c r="BX28" s="499"/>
      <c r="BY28" s="499"/>
      <c r="BZ28" s="499"/>
      <c r="CA28" s="499"/>
      <c r="CB28" s="499"/>
      <c r="CC28" s="499"/>
      <c r="CD28" s="499"/>
      <c r="CE28" s="499"/>
      <c r="CF28" s="499"/>
      <c r="CG28" s="499"/>
      <c r="CH28" s="499"/>
      <c r="CI28" s="499"/>
      <c r="CJ28" s="499"/>
      <c r="CK28" s="499"/>
      <c r="CL28" s="499"/>
      <c r="CM28" s="499"/>
      <c r="CN28" s="499"/>
      <c r="CO28" s="499"/>
      <c r="CP28" s="499"/>
      <c r="CQ28" s="499"/>
      <c r="CR28" s="499"/>
      <c r="CS28" s="499"/>
      <c r="CT28" s="499"/>
      <c r="CU28" s="499"/>
      <c r="CV28" s="499"/>
      <c r="CW28" s="499"/>
      <c r="CX28" s="499"/>
      <c r="CY28" s="499"/>
      <c r="CZ28" s="499"/>
      <c r="DA28" s="499"/>
      <c r="DB28" s="499"/>
      <c r="DC28" s="499"/>
      <c r="DD28" s="499"/>
      <c r="DE28" s="499"/>
      <c r="DF28" s="499"/>
      <c r="DG28" s="499"/>
      <c r="DH28" s="499"/>
      <c r="DI28" s="499"/>
      <c r="DJ28" s="499"/>
      <c r="DK28" s="499"/>
      <c r="DL28" s="499"/>
      <c r="DM28" s="499"/>
      <c r="DN28" s="499"/>
      <c r="DO28" s="499"/>
      <c r="DP28" s="499"/>
      <c r="DQ28" s="499"/>
      <c r="DR28" s="499"/>
      <c r="DS28" s="499"/>
      <c r="DT28" s="499"/>
      <c r="DU28" s="499"/>
      <c r="DV28" s="499"/>
      <c r="DW28" s="499"/>
      <c r="DX28" s="499"/>
      <c r="DY28" s="499"/>
      <c r="DZ28" s="499"/>
      <c r="EA28" s="499"/>
      <c r="EB28" s="499"/>
      <c r="EC28" s="499"/>
      <c r="ED28" s="499"/>
      <c r="EE28" s="499"/>
      <c r="EF28" s="499"/>
      <c r="EG28" s="499"/>
      <c r="EH28" s="499"/>
      <c r="EI28" s="499"/>
      <c r="EJ28" s="499"/>
      <c r="EK28" s="499"/>
      <c r="EL28" s="499"/>
      <c r="EM28" s="499"/>
      <c r="EN28" s="499"/>
      <c r="EO28" s="499"/>
      <c r="EP28" s="499"/>
      <c r="EQ28" s="499"/>
      <c r="ER28" s="499"/>
      <c r="ES28" s="499"/>
      <c r="ET28" s="499"/>
      <c r="EU28" s="499"/>
      <c r="EV28" s="499"/>
      <c r="EW28" s="499"/>
      <c r="EX28" s="499"/>
      <c r="EY28" s="499"/>
      <c r="EZ28" s="499"/>
      <c r="FA28" s="499"/>
      <c r="FB28" s="499"/>
      <c r="FC28" s="499"/>
      <c r="FD28" s="499"/>
      <c r="FE28" s="499"/>
      <c r="FF28" s="499"/>
      <c r="FG28" s="499"/>
      <c r="FH28" s="499"/>
      <c r="FI28" s="499"/>
      <c r="FJ28" s="499"/>
      <c r="FK28" s="499"/>
      <c r="FL28" s="499"/>
      <c r="FM28" s="499"/>
      <c r="FN28" s="499"/>
      <c r="FO28" s="499"/>
      <c r="FP28" s="499"/>
      <c r="FQ28" s="499"/>
      <c r="FR28" s="499"/>
      <c r="FS28" s="499"/>
      <c r="FT28" s="499"/>
      <c r="FU28" s="499"/>
      <c r="FV28" s="499"/>
      <c r="FW28" s="499"/>
      <c r="FX28" s="499"/>
      <c r="FY28" s="499"/>
      <c r="FZ28" s="499"/>
      <c r="GA28" s="499"/>
      <c r="GB28" s="499"/>
      <c r="GC28" s="499"/>
      <c r="GD28" s="499"/>
      <c r="GE28" s="499"/>
      <c r="GF28" s="499"/>
      <c r="GG28" s="499"/>
      <c r="GH28" s="499"/>
      <c r="GI28" s="499"/>
      <c r="GJ28" s="499"/>
      <c r="GK28" s="499"/>
      <c r="GL28" s="499"/>
      <c r="GM28" s="499"/>
      <c r="GN28" s="499"/>
      <c r="GO28" s="499"/>
      <c r="GP28" s="499"/>
      <c r="GQ28" s="499"/>
      <c r="GR28" s="499"/>
      <c r="GS28" s="499"/>
      <c r="GT28" s="499"/>
      <c r="GU28" s="499"/>
      <c r="GV28" s="499"/>
      <c r="GW28" s="499"/>
      <c r="GX28" s="499"/>
      <c r="GY28" s="499"/>
      <c r="GZ28" s="499"/>
      <c r="HA28" s="499"/>
      <c r="HB28" s="499"/>
      <c r="HC28" s="499"/>
      <c r="HD28" s="499"/>
      <c r="HE28" s="499"/>
      <c r="HF28" s="499"/>
      <c r="HG28" s="499"/>
      <c r="HH28" s="499"/>
      <c r="HI28" s="502"/>
      <c r="HJ28" s="103"/>
      <c r="HK28" s="12"/>
      <c r="HL28" s="12"/>
      <c r="HM28" s="12"/>
      <c r="HN28" s="12"/>
      <c r="HO28" s="12"/>
      <c r="HP28" s="12"/>
      <c r="HQ28" s="12"/>
      <c r="HR28" s="12"/>
    </row>
    <row r="29" spans="2:226" ht="18" customHeight="1" x14ac:dyDescent="0.2">
      <c r="B29" s="230"/>
      <c r="C29" s="232"/>
      <c r="D29" s="24" t="s">
        <v>20</v>
      </c>
      <c r="E29" s="24"/>
      <c r="F29" s="24"/>
      <c r="G29" s="24"/>
      <c r="H29" s="24"/>
      <c r="I29" s="24"/>
      <c r="J29" s="24"/>
      <c r="K29" s="24"/>
      <c r="L29" s="24"/>
      <c r="M29" s="231"/>
      <c r="N29" s="231"/>
      <c r="O29" s="46"/>
      <c r="P29" s="46"/>
      <c r="Q29" s="47"/>
      <c r="R29" s="500"/>
      <c r="S29" s="501"/>
      <c r="T29" s="501"/>
      <c r="U29" s="501"/>
      <c r="V29" s="501"/>
      <c r="W29" s="501"/>
      <c r="X29" s="501"/>
      <c r="Y29" s="501"/>
      <c r="Z29" s="501"/>
      <c r="AA29" s="501"/>
      <c r="AB29" s="501"/>
      <c r="AC29" s="501"/>
      <c r="AD29" s="501"/>
      <c r="AE29" s="501"/>
      <c r="AF29" s="501"/>
      <c r="AG29" s="501"/>
      <c r="AH29" s="501"/>
      <c r="AI29" s="501"/>
      <c r="AJ29" s="501"/>
      <c r="AK29" s="501"/>
      <c r="AL29" s="501"/>
      <c r="AM29" s="501"/>
      <c r="AN29" s="501"/>
      <c r="AO29" s="501"/>
      <c r="AP29" s="501"/>
      <c r="AQ29" s="501"/>
      <c r="AR29" s="501"/>
      <c r="AS29" s="501"/>
      <c r="AT29" s="501"/>
      <c r="AU29" s="501"/>
      <c r="AV29" s="501"/>
      <c r="AW29" s="501"/>
      <c r="AX29" s="501"/>
      <c r="AY29" s="501"/>
      <c r="AZ29" s="501"/>
      <c r="BA29" s="501"/>
      <c r="BB29" s="501"/>
      <c r="BC29" s="501"/>
      <c r="BD29" s="501"/>
      <c r="BE29" s="501"/>
      <c r="BF29" s="501"/>
      <c r="BG29" s="501"/>
      <c r="BH29" s="501"/>
      <c r="BI29" s="501"/>
      <c r="BJ29" s="501"/>
      <c r="BK29" s="501"/>
      <c r="BL29" s="501"/>
      <c r="BM29" s="501"/>
      <c r="BN29" s="501"/>
      <c r="BO29" s="501"/>
      <c r="BP29" s="501"/>
      <c r="BQ29" s="501"/>
      <c r="BR29" s="501"/>
      <c r="BS29" s="501"/>
      <c r="BT29" s="501"/>
      <c r="BU29" s="501"/>
      <c r="BV29" s="501"/>
      <c r="BW29" s="501"/>
      <c r="BX29" s="501"/>
      <c r="BY29" s="501"/>
      <c r="BZ29" s="501"/>
      <c r="CA29" s="501"/>
      <c r="CB29" s="501"/>
      <c r="CC29" s="501"/>
      <c r="CD29" s="501"/>
      <c r="CE29" s="501"/>
      <c r="CF29" s="501"/>
      <c r="CG29" s="501"/>
      <c r="CH29" s="501"/>
      <c r="CI29" s="501"/>
      <c r="CJ29" s="501"/>
      <c r="CK29" s="501"/>
      <c r="CL29" s="501"/>
      <c r="CM29" s="501"/>
      <c r="CN29" s="501"/>
      <c r="CO29" s="501"/>
      <c r="CP29" s="501"/>
      <c r="CQ29" s="501"/>
      <c r="CR29" s="501"/>
      <c r="CS29" s="501"/>
      <c r="CT29" s="501"/>
      <c r="CU29" s="501"/>
      <c r="CV29" s="501"/>
      <c r="CW29" s="501"/>
      <c r="CX29" s="501"/>
      <c r="CY29" s="501"/>
      <c r="CZ29" s="501"/>
      <c r="DA29" s="501"/>
      <c r="DB29" s="501"/>
      <c r="DC29" s="501"/>
      <c r="DD29" s="501"/>
      <c r="DE29" s="501"/>
      <c r="DF29" s="501"/>
      <c r="DG29" s="501"/>
      <c r="DH29" s="501"/>
      <c r="DI29" s="501"/>
      <c r="DJ29" s="501"/>
      <c r="DK29" s="501"/>
      <c r="DL29" s="501"/>
      <c r="DM29" s="501"/>
      <c r="DN29" s="501"/>
      <c r="DO29" s="501"/>
      <c r="DP29" s="501"/>
      <c r="DQ29" s="501"/>
      <c r="DR29" s="501"/>
      <c r="DS29" s="501"/>
      <c r="DT29" s="501"/>
      <c r="DU29" s="501"/>
      <c r="DV29" s="501"/>
      <c r="DW29" s="501"/>
      <c r="DX29" s="501"/>
      <c r="DY29" s="501"/>
      <c r="DZ29" s="501"/>
      <c r="EA29" s="501"/>
      <c r="EB29" s="501"/>
      <c r="EC29" s="501"/>
      <c r="ED29" s="501"/>
      <c r="EE29" s="501"/>
      <c r="EF29" s="501"/>
      <c r="EG29" s="501"/>
      <c r="EH29" s="501"/>
      <c r="EI29" s="501"/>
      <c r="EJ29" s="501"/>
      <c r="EK29" s="501"/>
      <c r="EL29" s="501"/>
      <c r="EM29" s="501"/>
      <c r="EN29" s="501"/>
      <c r="EO29" s="501"/>
      <c r="EP29" s="501"/>
      <c r="EQ29" s="501"/>
      <c r="ER29" s="501"/>
      <c r="ES29" s="501"/>
      <c r="ET29" s="501"/>
      <c r="EU29" s="501"/>
      <c r="EV29" s="501"/>
      <c r="EW29" s="501"/>
      <c r="EX29" s="501"/>
      <c r="EY29" s="501"/>
      <c r="EZ29" s="501"/>
      <c r="FA29" s="501"/>
      <c r="FB29" s="501"/>
      <c r="FC29" s="501"/>
      <c r="FD29" s="501"/>
      <c r="FE29" s="501"/>
      <c r="FF29" s="501"/>
      <c r="FG29" s="501"/>
      <c r="FH29" s="501"/>
      <c r="FI29" s="501"/>
      <c r="FJ29" s="501"/>
      <c r="FK29" s="501"/>
      <c r="FL29" s="501"/>
      <c r="FM29" s="501"/>
      <c r="FN29" s="501"/>
      <c r="FO29" s="501"/>
      <c r="FP29" s="501"/>
      <c r="FQ29" s="501"/>
      <c r="FR29" s="501"/>
      <c r="FS29" s="501"/>
      <c r="FT29" s="501"/>
      <c r="FU29" s="501"/>
      <c r="FV29" s="501"/>
      <c r="FW29" s="501"/>
      <c r="FX29" s="501"/>
      <c r="FY29" s="501"/>
      <c r="FZ29" s="501"/>
      <c r="GA29" s="501"/>
      <c r="GB29" s="501"/>
      <c r="GC29" s="501"/>
      <c r="GD29" s="501"/>
      <c r="GE29" s="501"/>
      <c r="GF29" s="501"/>
      <c r="GG29" s="501"/>
      <c r="GH29" s="501"/>
      <c r="GI29" s="501"/>
      <c r="GJ29" s="501"/>
      <c r="GK29" s="501"/>
      <c r="GL29" s="501"/>
      <c r="GM29" s="501"/>
      <c r="GN29" s="501"/>
      <c r="GO29" s="501"/>
      <c r="GP29" s="501"/>
      <c r="GQ29" s="501"/>
      <c r="GR29" s="501"/>
      <c r="GS29" s="501"/>
      <c r="GT29" s="501"/>
      <c r="GU29" s="501"/>
      <c r="GV29" s="501"/>
      <c r="GW29" s="501"/>
      <c r="GX29" s="501"/>
      <c r="GY29" s="501"/>
      <c r="GZ29" s="501"/>
      <c r="HA29" s="501"/>
      <c r="HB29" s="501"/>
      <c r="HC29" s="501"/>
      <c r="HD29" s="501"/>
      <c r="HE29" s="501"/>
      <c r="HF29" s="501"/>
      <c r="HG29" s="501"/>
      <c r="HH29" s="501"/>
      <c r="HI29" s="503"/>
      <c r="HJ29" s="103"/>
      <c r="HK29" s="12"/>
      <c r="HL29" s="12"/>
      <c r="HM29" s="12"/>
      <c r="HN29" s="12"/>
      <c r="HO29" s="12"/>
      <c r="HP29" s="12"/>
      <c r="HQ29" s="12"/>
      <c r="HR29" s="12"/>
    </row>
    <row r="30" spans="2:226" ht="19" customHeight="1" x14ac:dyDescent="0.2">
      <c r="B30" s="27" t="s">
        <v>59</v>
      </c>
      <c r="C30" s="28"/>
      <c r="D30" s="28"/>
      <c r="E30" s="28"/>
      <c r="F30" s="28"/>
      <c r="G30" s="28"/>
      <c r="H30" s="28"/>
      <c r="I30" s="28"/>
      <c r="J30" s="28"/>
      <c r="K30" s="28"/>
      <c r="L30" s="28"/>
      <c r="M30" s="28"/>
      <c r="N30" s="28"/>
      <c r="O30" s="32"/>
      <c r="P30" s="33"/>
      <c r="Q30" s="34"/>
      <c r="R30" s="391" t="s">
        <v>2166</v>
      </c>
      <c r="S30" s="392"/>
      <c r="T30" s="392" t="s">
        <v>2166</v>
      </c>
      <c r="U30" s="392"/>
      <c r="V30" s="392" t="s">
        <v>2166</v>
      </c>
      <c r="W30" s="392"/>
      <c r="X30" s="392" t="s">
        <v>2166</v>
      </c>
      <c r="Y30" s="392"/>
      <c r="Z30" s="392" t="s">
        <v>2166</v>
      </c>
      <c r="AA30" s="392"/>
      <c r="AB30" s="392" t="s">
        <v>2166</v>
      </c>
      <c r="AC30" s="392"/>
      <c r="AD30" s="392" t="s">
        <v>2166</v>
      </c>
      <c r="AE30" s="392"/>
      <c r="AF30" s="392" t="s">
        <v>2166</v>
      </c>
      <c r="AG30" s="392"/>
      <c r="AH30" s="392" t="s">
        <v>2166</v>
      </c>
      <c r="AI30" s="392"/>
      <c r="AJ30" s="392" t="s">
        <v>2166</v>
      </c>
      <c r="AK30" s="392"/>
      <c r="AL30" s="392" t="s">
        <v>2166</v>
      </c>
      <c r="AM30" s="392"/>
      <c r="AN30" s="392" t="s">
        <v>2166</v>
      </c>
      <c r="AO30" s="392"/>
      <c r="AP30" s="392" t="s">
        <v>2166</v>
      </c>
      <c r="AQ30" s="392"/>
      <c r="AR30" s="392" t="s">
        <v>2166</v>
      </c>
      <c r="AS30" s="392"/>
      <c r="AT30" s="392" t="s">
        <v>2166</v>
      </c>
      <c r="AU30" s="392"/>
      <c r="AV30" s="392" t="s">
        <v>2166</v>
      </c>
      <c r="AW30" s="392"/>
      <c r="AX30" s="392" t="s">
        <v>2166</v>
      </c>
      <c r="AY30" s="392"/>
      <c r="AZ30" s="392" t="s">
        <v>2166</v>
      </c>
      <c r="BA30" s="392"/>
      <c r="BB30" s="392" t="s">
        <v>2166</v>
      </c>
      <c r="BC30" s="392"/>
      <c r="BD30" s="392" t="s">
        <v>2166</v>
      </c>
      <c r="BE30" s="392"/>
      <c r="BF30" s="392" t="s">
        <v>2166</v>
      </c>
      <c r="BG30" s="392"/>
      <c r="BH30" s="392" t="s">
        <v>2166</v>
      </c>
      <c r="BI30" s="392"/>
      <c r="BJ30" s="392" t="s">
        <v>2166</v>
      </c>
      <c r="BK30" s="392"/>
      <c r="BL30" s="392" t="s">
        <v>2166</v>
      </c>
      <c r="BM30" s="392"/>
      <c r="BN30" s="392" t="s">
        <v>2166</v>
      </c>
      <c r="BO30" s="392"/>
      <c r="BP30" s="392" t="s">
        <v>2166</v>
      </c>
      <c r="BQ30" s="392"/>
      <c r="BR30" s="392" t="s">
        <v>2166</v>
      </c>
      <c r="BS30" s="392"/>
      <c r="BT30" s="392" t="s">
        <v>2166</v>
      </c>
      <c r="BU30" s="392"/>
      <c r="BV30" s="392" t="s">
        <v>2166</v>
      </c>
      <c r="BW30" s="392"/>
      <c r="BX30" s="392" t="s">
        <v>2166</v>
      </c>
      <c r="BY30" s="392"/>
      <c r="BZ30" s="392" t="s">
        <v>2166</v>
      </c>
      <c r="CA30" s="392"/>
      <c r="CB30" s="392" t="s">
        <v>2166</v>
      </c>
      <c r="CC30" s="392"/>
      <c r="CD30" s="392" t="s">
        <v>2166</v>
      </c>
      <c r="CE30" s="392"/>
      <c r="CF30" s="392" t="s">
        <v>2166</v>
      </c>
      <c r="CG30" s="392"/>
      <c r="CH30" s="392" t="s">
        <v>2166</v>
      </c>
      <c r="CI30" s="392"/>
      <c r="CJ30" s="392" t="s">
        <v>2166</v>
      </c>
      <c r="CK30" s="392"/>
      <c r="CL30" s="392" t="s">
        <v>2166</v>
      </c>
      <c r="CM30" s="392"/>
      <c r="CN30" s="392" t="s">
        <v>2166</v>
      </c>
      <c r="CO30" s="392"/>
      <c r="CP30" s="392" t="s">
        <v>2166</v>
      </c>
      <c r="CQ30" s="392"/>
      <c r="CR30" s="392" t="s">
        <v>2166</v>
      </c>
      <c r="CS30" s="392"/>
      <c r="CT30" s="392" t="s">
        <v>2166</v>
      </c>
      <c r="CU30" s="392"/>
      <c r="CV30" s="392" t="s">
        <v>2166</v>
      </c>
      <c r="CW30" s="392"/>
      <c r="CX30" s="392" t="s">
        <v>2166</v>
      </c>
      <c r="CY30" s="392"/>
      <c r="CZ30" s="392" t="s">
        <v>2166</v>
      </c>
      <c r="DA30" s="392"/>
      <c r="DB30" s="392" t="s">
        <v>2166</v>
      </c>
      <c r="DC30" s="392"/>
      <c r="DD30" s="392" t="s">
        <v>2166</v>
      </c>
      <c r="DE30" s="392"/>
      <c r="DF30" s="392" t="s">
        <v>2166</v>
      </c>
      <c r="DG30" s="392"/>
      <c r="DH30" s="392" t="s">
        <v>2166</v>
      </c>
      <c r="DI30" s="392"/>
      <c r="DJ30" s="392" t="s">
        <v>2166</v>
      </c>
      <c r="DK30" s="392"/>
      <c r="DL30" s="392" t="s">
        <v>2166</v>
      </c>
      <c r="DM30" s="392"/>
      <c r="DN30" s="392" t="s">
        <v>2166</v>
      </c>
      <c r="DO30" s="392"/>
      <c r="DP30" s="392" t="s">
        <v>2166</v>
      </c>
      <c r="DQ30" s="392"/>
      <c r="DR30" s="392" t="s">
        <v>2166</v>
      </c>
      <c r="DS30" s="392"/>
      <c r="DT30" s="392" t="s">
        <v>2166</v>
      </c>
      <c r="DU30" s="392"/>
      <c r="DV30" s="392" t="s">
        <v>2166</v>
      </c>
      <c r="DW30" s="392"/>
      <c r="DX30" s="392" t="s">
        <v>2166</v>
      </c>
      <c r="DY30" s="392"/>
      <c r="DZ30" s="392" t="s">
        <v>2166</v>
      </c>
      <c r="EA30" s="392"/>
      <c r="EB30" s="392" t="s">
        <v>2166</v>
      </c>
      <c r="EC30" s="392"/>
      <c r="ED30" s="392" t="s">
        <v>2166</v>
      </c>
      <c r="EE30" s="392"/>
      <c r="EF30" s="392" t="s">
        <v>2166</v>
      </c>
      <c r="EG30" s="392"/>
      <c r="EH30" s="392" t="s">
        <v>2166</v>
      </c>
      <c r="EI30" s="392"/>
      <c r="EJ30" s="392" t="s">
        <v>2166</v>
      </c>
      <c r="EK30" s="392"/>
      <c r="EL30" s="392" t="s">
        <v>2166</v>
      </c>
      <c r="EM30" s="392"/>
      <c r="EN30" s="392" t="s">
        <v>2166</v>
      </c>
      <c r="EO30" s="392"/>
      <c r="EP30" s="392" t="s">
        <v>2166</v>
      </c>
      <c r="EQ30" s="392"/>
      <c r="ER30" s="392" t="s">
        <v>2166</v>
      </c>
      <c r="ES30" s="392"/>
      <c r="ET30" s="392" t="s">
        <v>2166</v>
      </c>
      <c r="EU30" s="392"/>
      <c r="EV30" s="392" t="s">
        <v>2166</v>
      </c>
      <c r="EW30" s="392"/>
      <c r="EX30" s="392" t="s">
        <v>2166</v>
      </c>
      <c r="EY30" s="392"/>
      <c r="EZ30" s="392" t="s">
        <v>2166</v>
      </c>
      <c r="FA30" s="392"/>
      <c r="FB30" s="392" t="s">
        <v>2166</v>
      </c>
      <c r="FC30" s="392"/>
      <c r="FD30" s="392" t="s">
        <v>2166</v>
      </c>
      <c r="FE30" s="392"/>
      <c r="FF30" s="392" t="s">
        <v>2166</v>
      </c>
      <c r="FG30" s="392"/>
      <c r="FH30" s="392" t="s">
        <v>2166</v>
      </c>
      <c r="FI30" s="392"/>
      <c r="FJ30" s="392" t="s">
        <v>2166</v>
      </c>
      <c r="FK30" s="392"/>
      <c r="FL30" s="392" t="s">
        <v>2166</v>
      </c>
      <c r="FM30" s="392"/>
      <c r="FN30" s="392" t="s">
        <v>2166</v>
      </c>
      <c r="FO30" s="392"/>
      <c r="FP30" s="392" t="s">
        <v>2166</v>
      </c>
      <c r="FQ30" s="392"/>
      <c r="FR30" s="392" t="s">
        <v>2166</v>
      </c>
      <c r="FS30" s="392"/>
      <c r="FT30" s="392" t="s">
        <v>2166</v>
      </c>
      <c r="FU30" s="392"/>
      <c r="FV30" s="392" t="s">
        <v>2166</v>
      </c>
      <c r="FW30" s="392"/>
      <c r="FX30" s="392" t="s">
        <v>2166</v>
      </c>
      <c r="FY30" s="392"/>
      <c r="FZ30" s="392" t="s">
        <v>2166</v>
      </c>
      <c r="GA30" s="392"/>
      <c r="GB30" s="392" t="s">
        <v>2166</v>
      </c>
      <c r="GC30" s="392"/>
      <c r="GD30" s="392" t="s">
        <v>2166</v>
      </c>
      <c r="GE30" s="392"/>
      <c r="GF30" s="392" t="s">
        <v>2166</v>
      </c>
      <c r="GG30" s="392"/>
      <c r="GH30" s="392" t="s">
        <v>2166</v>
      </c>
      <c r="GI30" s="392"/>
      <c r="GJ30" s="392" t="s">
        <v>2166</v>
      </c>
      <c r="GK30" s="392"/>
      <c r="GL30" s="392" t="s">
        <v>2166</v>
      </c>
      <c r="GM30" s="392"/>
      <c r="GN30" s="392" t="s">
        <v>2166</v>
      </c>
      <c r="GO30" s="392"/>
      <c r="GP30" s="392" t="s">
        <v>2166</v>
      </c>
      <c r="GQ30" s="392"/>
      <c r="GR30" s="392" t="s">
        <v>2166</v>
      </c>
      <c r="GS30" s="392"/>
      <c r="GT30" s="392" t="s">
        <v>2166</v>
      </c>
      <c r="GU30" s="392"/>
      <c r="GV30" s="392" t="s">
        <v>2166</v>
      </c>
      <c r="GW30" s="392"/>
      <c r="GX30" s="392" t="s">
        <v>2166</v>
      </c>
      <c r="GY30" s="392"/>
      <c r="GZ30" s="392" t="s">
        <v>2166</v>
      </c>
      <c r="HA30" s="392"/>
      <c r="HB30" s="392" t="s">
        <v>2166</v>
      </c>
      <c r="HC30" s="392"/>
      <c r="HD30" s="392" t="s">
        <v>2166</v>
      </c>
      <c r="HE30" s="392"/>
      <c r="HF30" s="392" t="s">
        <v>2166</v>
      </c>
      <c r="HG30" s="392"/>
      <c r="HH30" s="392" t="s">
        <v>2166</v>
      </c>
      <c r="HI30" s="393"/>
      <c r="HJ30" s="103"/>
      <c r="HK30" s="12"/>
      <c r="HL30" s="12"/>
      <c r="HM30" s="12"/>
      <c r="HN30" s="12"/>
      <c r="HO30" s="12"/>
      <c r="HP30" s="12"/>
      <c r="HQ30" s="12"/>
      <c r="HR30" s="12"/>
    </row>
    <row r="31" spans="2:226" ht="19" customHeight="1" x14ac:dyDescent="0.2">
      <c r="B31" s="30"/>
      <c r="C31" s="20" t="s">
        <v>7</v>
      </c>
      <c r="D31" s="20"/>
      <c r="E31" s="227"/>
      <c r="F31" s="20"/>
      <c r="G31" s="20" t="s">
        <v>10</v>
      </c>
      <c r="H31" s="20"/>
      <c r="I31" s="20"/>
      <c r="J31" s="20"/>
      <c r="K31" s="20"/>
      <c r="L31" s="20"/>
      <c r="M31" s="20"/>
      <c r="N31" s="20"/>
      <c r="O31" s="20"/>
      <c r="P31" s="35"/>
      <c r="Q31" s="35"/>
      <c r="R31" s="504" t="s">
        <v>1986</v>
      </c>
      <c r="S31" s="489"/>
      <c r="T31" s="489" t="s">
        <v>1986</v>
      </c>
      <c r="U31" s="489"/>
      <c r="V31" s="489" t="s">
        <v>1986</v>
      </c>
      <c r="W31" s="489"/>
      <c r="X31" s="489" t="s">
        <v>1986</v>
      </c>
      <c r="Y31" s="489"/>
      <c r="Z31" s="489" t="s">
        <v>1986</v>
      </c>
      <c r="AA31" s="489"/>
      <c r="AB31" s="489" t="s">
        <v>1986</v>
      </c>
      <c r="AC31" s="489"/>
      <c r="AD31" s="489" t="s">
        <v>1986</v>
      </c>
      <c r="AE31" s="489"/>
      <c r="AF31" s="489" t="s">
        <v>1986</v>
      </c>
      <c r="AG31" s="489"/>
      <c r="AH31" s="489" t="s">
        <v>1986</v>
      </c>
      <c r="AI31" s="489"/>
      <c r="AJ31" s="489" t="s">
        <v>1986</v>
      </c>
      <c r="AK31" s="489"/>
      <c r="AL31" s="489" t="s">
        <v>1986</v>
      </c>
      <c r="AM31" s="489"/>
      <c r="AN31" s="489" t="s">
        <v>1986</v>
      </c>
      <c r="AO31" s="489"/>
      <c r="AP31" s="489" t="s">
        <v>1986</v>
      </c>
      <c r="AQ31" s="489"/>
      <c r="AR31" s="489" t="s">
        <v>1986</v>
      </c>
      <c r="AS31" s="489"/>
      <c r="AT31" s="489" t="s">
        <v>1986</v>
      </c>
      <c r="AU31" s="489"/>
      <c r="AV31" s="489" t="s">
        <v>1986</v>
      </c>
      <c r="AW31" s="489"/>
      <c r="AX31" s="489" t="s">
        <v>1986</v>
      </c>
      <c r="AY31" s="489"/>
      <c r="AZ31" s="489" t="s">
        <v>1986</v>
      </c>
      <c r="BA31" s="489"/>
      <c r="BB31" s="489" t="s">
        <v>1986</v>
      </c>
      <c r="BC31" s="489"/>
      <c r="BD31" s="489" t="s">
        <v>1986</v>
      </c>
      <c r="BE31" s="489"/>
      <c r="BF31" s="489" t="s">
        <v>1986</v>
      </c>
      <c r="BG31" s="489"/>
      <c r="BH31" s="489" t="s">
        <v>1986</v>
      </c>
      <c r="BI31" s="489"/>
      <c r="BJ31" s="489" t="s">
        <v>1986</v>
      </c>
      <c r="BK31" s="489"/>
      <c r="BL31" s="489" t="s">
        <v>1986</v>
      </c>
      <c r="BM31" s="489"/>
      <c r="BN31" s="489" t="s">
        <v>1986</v>
      </c>
      <c r="BO31" s="489"/>
      <c r="BP31" s="489" t="s">
        <v>1986</v>
      </c>
      <c r="BQ31" s="489"/>
      <c r="BR31" s="489" t="s">
        <v>1986</v>
      </c>
      <c r="BS31" s="489"/>
      <c r="BT31" s="489" t="s">
        <v>1986</v>
      </c>
      <c r="BU31" s="489"/>
      <c r="BV31" s="489" t="s">
        <v>1986</v>
      </c>
      <c r="BW31" s="489"/>
      <c r="BX31" s="489" t="s">
        <v>1986</v>
      </c>
      <c r="BY31" s="489"/>
      <c r="BZ31" s="489" t="s">
        <v>1986</v>
      </c>
      <c r="CA31" s="489"/>
      <c r="CB31" s="489" t="s">
        <v>1986</v>
      </c>
      <c r="CC31" s="489"/>
      <c r="CD31" s="489" t="s">
        <v>1986</v>
      </c>
      <c r="CE31" s="489"/>
      <c r="CF31" s="489" t="s">
        <v>1986</v>
      </c>
      <c r="CG31" s="489"/>
      <c r="CH31" s="489" t="s">
        <v>1986</v>
      </c>
      <c r="CI31" s="489"/>
      <c r="CJ31" s="489" t="s">
        <v>1986</v>
      </c>
      <c r="CK31" s="489"/>
      <c r="CL31" s="489" t="s">
        <v>1986</v>
      </c>
      <c r="CM31" s="489"/>
      <c r="CN31" s="489" t="s">
        <v>1986</v>
      </c>
      <c r="CO31" s="489"/>
      <c r="CP31" s="489" t="s">
        <v>1986</v>
      </c>
      <c r="CQ31" s="489"/>
      <c r="CR31" s="489" t="s">
        <v>1986</v>
      </c>
      <c r="CS31" s="489"/>
      <c r="CT31" s="489" t="s">
        <v>1986</v>
      </c>
      <c r="CU31" s="489"/>
      <c r="CV31" s="489" t="s">
        <v>1986</v>
      </c>
      <c r="CW31" s="489"/>
      <c r="CX31" s="489" t="s">
        <v>1986</v>
      </c>
      <c r="CY31" s="489"/>
      <c r="CZ31" s="489" t="s">
        <v>1986</v>
      </c>
      <c r="DA31" s="489"/>
      <c r="DB31" s="489" t="s">
        <v>1986</v>
      </c>
      <c r="DC31" s="489"/>
      <c r="DD31" s="489" t="s">
        <v>1986</v>
      </c>
      <c r="DE31" s="489"/>
      <c r="DF31" s="489" t="s">
        <v>1986</v>
      </c>
      <c r="DG31" s="489"/>
      <c r="DH31" s="489" t="s">
        <v>1986</v>
      </c>
      <c r="DI31" s="489"/>
      <c r="DJ31" s="489" t="s">
        <v>1986</v>
      </c>
      <c r="DK31" s="489"/>
      <c r="DL31" s="489" t="s">
        <v>1986</v>
      </c>
      <c r="DM31" s="489"/>
      <c r="DN31" s="489" t="s">
        <v>1986</v>
      </c>
      <c r="DO31" s="489"/>
      <c r="DP31" s="489" t="s">
        <v>1986</v>
      </c>
      <c r="DQ31" s="489"/>
      <c r="DR31" s="489" t="s">
        <v>1986</v>
      </c>
      <c r="DS31" s="489"/>
      <c r="DT31" s="489" t="s">
        <v>1986</v>
      </c>
      <c r="DU31" s="489"/>
      <c r="DV31" s="489" t="s">
        <v>1986</v>
      </c>
      <c r="DW31" s="489"/>
      <c r="DX31" s="489" t="s">
        <v>1986</v>
      </c>
      <c r="DY31" s="489"/>
      <c r="DZ31" s="489" t="s">
        <v>1986</v>
      </c>
      <c r="EA31" s="489"/>
      <c r="EB31" s="489" t="s">
        <v>1986</v>
      </c>
      <c r="EC31" s="489"/>
      <c r="ED31" s="489" t="s">
        <v>1986</v>
      </c>
      <c r="EE31" s="489"/>
      <c r="EF31" s="489" t="s">
        <v>1986</v>
      </c>
      <c r="EG31" s="489"/>
      <c r="EH31" s="489" t="s">
        <v>1986</v>
      </c>
      <c r="EI31" s="489"/>
      <c r="EJ31" s="489" t="s">
        <v>1986</v>
      </c>
      <c r="EK31" s="489"/>
      <c r="EL31" s="489" t="s">
        <v>1986</v>
      </c>
      <c r="EM31" s="489"/>
      <c r="EN31" s="489" t="s">
        <v>1986</v>
      </c>
      <c r="EO31" s="489"/>
      <c r="EP31" s="489" t="s">
        <v>1986</v>
      </c>
      <c r="EQ31" s="489"/>
      <c r="ER31" s="489" t="s">
        <v>1986</v>
      </c>
      <c r="ES31" s="489"/>
      <c r="ET31" s="489" t="s">
        <v>1986</v>
      </c>
      <c r="EU31" s="489"/>
      <c r="EV31" s="489" t="s">
        <v>1986</v>
      </c>
      <c r="EW31" s="489"/>
      <c r="EX31" s="489" t="s">
        <v>1986</v>
      </c>
      <c r="EY31" s="489"/>
      <c r="EZ31" s="489" t="s">
        <v>1986</v>
      </c>
      <c r="FA31" s="489"/>
      <c r="FB31" s="489" t="s">
        <v>1986</v>
      </c>
      <c r="FC31" s="489"/>
      <c r="FD31" s="489" t="s">
        <v>1986</v>
      </c>
      <c r="FE31" s="489"/>
      <c r="FF31" s="489" t="s">
        <v>1986</v>
      </c>
      <c r="FG31" s="489"/>
      <c r="FH31" s="489" t="s">
        <v>1986</v>
      </c>
      <c r="FI31" s="489"/>
      <c r="FJ31" s="489" t="s">
        <v>1986</v>
      </c>
      <c r="FK31" s="489"/>
      <c r="FL31" s="489" t="s">
        <v>1986</v>
      </c>
      <c r="FM31" s="489"/>
      <c r="FN31" s="489" t="s">
        <v>1986</v>
      </c>
      <c r="FO31" s="489"/>
      <c r="FP31" s="489" t="s">
        <v>1986</v>
      </c>
      <c r="FQ31" s="489"/>
      <c r="FR31" s="489" t="s">
        <v>1986</v>
      </c>
      <c r="FS31" s="489"/>
      <c r="FT31" s="489" t="s">
        <v>1986</v>
      </c>
      <c r="FU31" s="489"/>
      <c r="FV31" s="489" t="s">
        <v>1986</v>
      </c>
      <c r="FW31" s="489"/>
      <c r="FX31" s="489" t="s">
        <v>1986</v>
      </c>
      <c r="FY31" s="489"/>
      <c r="FZ31" s="489" t="s">
        <v>1986</v>
      </c>
      <c r="GA31" s="489"/>
      <c r="GB31" s="489" t="s">
        <v>1986</v>
      </c>
      <c r="GC31" s="489"/>
      <c r="GD31" s="489" t="s">
        <v>1986</v>
      </c>
      <c r="GE31" s="489"/>
      <c r="GF31" s="489" t="s">
        <v>1986</v>
      </c>
      <c r="GG31" s="489"/>
      <c r="GH31" s="489" t="s">
        <v>1986</v>
      </c>
      <c r="GI31" s="489"/>
      <c r="GJ31" s="489" t="s">
        <v>1986</v>
      </c>
      <c r="GK31" s="489"/>
      <c r="GL31" s="489" t="s">
        <v>1986</v>
      </c>
      <c r="GM31" s="489"/>
      <c r="GN31" s="489" t="s">
        <v>1986</v>
      </c>
      <c r="GO31" s="489"/>
      <c r="GP31" s="489" t="s">
        <v>1986</v>
      </c>
      <c r="GQ31" s="489"/>
      <c r="GR31" s="489" t="s">
        <v>1986</v>
      </c>
      <c r="GS31" s="489"/>
      <c r="GT31" s="489" t="s">
        <v>1986</v>
      </c>
      <c r="GU31" s="489"/>
      <c r="GV31" s="489" t="s">
        <v>1986</v>
      </c>
      <c r="GW31" s="489"/>
      <c r="GX31" s="489" t="s">
        <v>1986</v>
      </c>
      <c r="GY31" s="489"/>
      <c r="GZ31" s="489" t="s">
        <v>1986</v>
      </c>
      <c r="HA31" s="489"/>
      <c r="HB31" s="489" t="s">
        <v>1986</v>
      </c>
      <c r="HC31" s="489"/>
      <c r="HD31" s="489" t="s">
        <v>1986</v>
      </c>
      <c r="HE31" s="489"/>
      <c r="HF31" s="489" t="s">
        <v>1986</v>
      </c>
      <c r="HG31" s="489"/>
      <c r="HH31" s="489" t="s">
        <v>1986</v>
      </c>
      <c r="HI31" s="490"/>
      <c r="HJ31" s="103"/>
      <c r="HK31" s="12"/>
      <c r="HL31" s="12"/>
      <c r="HM31" s="12"/>
      <c r="HN31" s="12"/>
      <c r="HO31" s="12"/>
      <c r="HP31" s="12"/>
      <c r="HQ31" s="12"/>
      <c r="HR31" s="12"/>
    </row>
    <row r="32" spans="2:226" ht="19" customHeight="1" x14ac:dyDescent="0.2">
      <c r="B32" s="23"/>
      <c r="C32" s="24" t="s">
        <v>8</v>
      </c>
      <c r="D32" s="24"/>
      <c r="E32" s="24"/>
      <c r="F32" s="231"/>
      <c r="G32" s="24" t="s">
        <v>1991</v>
      </c>
      <c r="H32" s="24"/>
      <c r="I32" s="24"/>
      <c r="J32" s="24"/>
      <c r="K32" s="24"/>
      <c r="L32" s="24"/>
      <c r="M32" s="231"/>
      <c r="N32" s="24" t="s">
        <v>12</v>
      </c>
      <c r="O32" s="24"/>
      <c r="P32" s="35"/>
      <c r="Q32" s="35"/>
      <c r="R32" s="437"/>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35"/>
      <c r="BK32" s="435"/>
      <c r="BL32" s="435"/>
      <c r="BM32" s="435"/>
      <c r="BN32" s="435"/>
      <c r="BO32" s="435"/>
      <c r="BP32" s="435"/>
      <c r="BQ32" s="435"/>
      <c r="BR32" s="435"/>
      <c r="BS32" s="435"/>
      <c r="BT32" s="435"/>
      <c r="BU32" s="435"/>
      <c r="BV32" s="435"/>
      <c r="BW32" s="435"/>
      <c r="BX32" s="435"/>
      <c r="BY32" s="435"/>
      <c r="BZ32" s="435"/>
      <c r="CA32" s="435"/>
      <c r="CB32" s="435"/>
      <c r="CC32" s="435"/>
      <c r="CD32" s="435"/>
      <c r="CE32" s="435"/>
      <c r="CF32" s="435"/>
      <c r="CG32" s="435"/>
      <c r="CH32" s="435"/>
      <c r="CI32" s="435"/>
      <c r="CJ32" s="435"/>
      <c r="CK32" s="435"/>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35"/>
      <c r="DJ32" s="435"/>
      <c r="DK32" s="435"/>
      <c r="DL32" s="435"/>
      <c r="DM32" s="435"/>
      <c r="DN32" s="435"/>
      <c r="DO32" s="435"/>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35"/>
      <c r="EN32" s="435"/>
      <c r="EO32" s="435"/>
      <c r="EP32" s="435"/>
      <c r="EQ32" s="435"/>
      <c r="ER32" s="435"/>
      <c r="ES32" s="435"/>
      <c r="ET32" s="435"/>
      <c r="EU32" s="435"/>
      <c r="EV32" s="435"/>
      <c r="EW32" s="435"/>
      <c r="EX32" s="435"/>
      <c r="EY32" s="435"/>
      <c r="EZ32" s="435"/>
      <c r="FA32" s="435"/>
      <c r="FB32" s="435"/>
      <c r="FC32" s="435"/>
      <c r="FD32" s="435"/>
      <c r="FE32" s="435"/>
      <c r="FF32" s="435"/>
      <c r="FG32" s="435"/>
      <c r="FH32" s="435"/>
      <c r="FI32" s="435"/>
      <c r="FJ32" s="435"/>
      <c r="FK32" s="435"/>
      <c r="FL32" s="435"/>
      <c r="FM32" s="435"/>
      <c r="FN32" s="435"/>
      <c r="FO32" s="435"/>
      <c r="FP32" s="435"/>
      <c r="FQ32" s="435"/>
      <c r="FR32" s="435"/>
      <c r="FS32" s="435"/>
      <c r="FT32" s="435"/>
      <c r="FU32" s="435"/>
      <c r="FV32" s="435"/>
      <c r="FW32" s="435"/>
      <c r="FX32" s="435"/>
      <c r="FY32" s="435"/>
      <c r="FZ32" s="435"/>
      <c r="GA32" s="435"/>
      <c r="GB32" s="435"/>
      <c r="GC32" s="435"/>
      <c r="GD32" s="435"/>
      <c r="GE32" s="435"/>
      <c r="GF32" s="435"/>
      <c r="GG32" s="435"/>
      <c r="GH32" s="435"/>
      <c r="GI32" s="435"/>
      <c r="GJ32" s="435"/>
      <c r="GK32" s="435"/>
      <c r="GL32" s="435"/>
      <c r="GM32" s="435"/>
      <c r="GN32" s="435"/>
      <c r="GO32" s="435"/>
      <c r="GP32" s="435"/>
      <c r="GQ32" s="435"/>
      <c r="GR32" s="435"/>
      <c r="GS32" s="435"/>
      <c r="GT32" s="435"/>
      <c r="GU32" s="435"/>
      <c r="GV32" s="435"/>
      <c r="GW32" s="435"/>
      <c r="GX32" s="435"/>
      <c r="GY32" s="435"/>
      <c r="GZ32" s="435"/>
      <c r="HA32" s="435"/>
      <c r="HB32" s="435"/>
      <c r="HC32" s="435"/>
      <c r="HD32" s="435"/>
      <c r="HE32" s="435"/>
      <c r="HF32" s="435"/>
      <c r="HG32" s="435"/>
      <c r="HH32" s="435"/>
      <c r="HI32" s="436"/>
      <c r="HJ32" s="103"/>
      <c r="HK32" s="12"/>
      <c r="HL32" s="12"/>
      <c r="HM32" s="12"/>
      <c r="HN32" s="12"/>
      <c r="HO32" s="12"/>
      <c r="HP32" s="12"/>
      <c r="HQ32" s="12"/>
      <c r="HR32" s="12"/>
    </row>
    <row r="33" spans="2:226" ht="19" customHeight="1" x14ac:dyDescent="0.2">
      <c r="B33" s="27" t="s">
        <v>35</v>
      </c>
      <c r="C33" s="28"/>
      <c r="D33" s="28"/>
      <c r="E33" s="28"/>
      <c r="F33" s="28"/>
      <c r="G33" s="28"/>
      <c r="H33" s="28"/>
      <c r="I33" s="28"/>
      <c r="J33" s="28"/>
      <c r="K33" s="28"/>
      <c r="L33" s="28"/>
      <c r="M33" s="28"/>
      <c r="N33" s="28"/>
      <c r="O33" s="28"/>
      <c r="P33" s="234"/>
      <c r="Q33" s="235" t="s">
        <v>21</v>
      </c>
      <c r="R33" s="391" t="s">
        <v>2167</v>
      </c>
      <c r="S33" s="392"/>
      <c r="T33" s="392" t="s">
        <v>2167</v>
      </c>
      <c r="U33" s="392"/>
      <c r="V33" s="392" t="s">
        <v>2167</v>
      </c>
      <c r="W33" s="392"/>
      <c r="X33" s="392" t="s">
        <v>2167</v>
      </c>
      <c r="Y33" s="392"/>
      <c r="Z33" s="392" t="s">
        <v>2167</v>
      </c>
      <c r="AA33" s="392"/>
      <c r="AB33" s="392" t="s">
        <v>2167</v>
      </c>
      <c r="AC33" s="392"/>
      <c r="AD33" s="392" t="s">
        <v>2167</v>
      </c>
      <c r="AE33" s="392"/>
      <c r="AF33" s="392" t="s">
        <v>2167</v>
      </c>
      <c r="AG33" s="392"/>
      <c r="AH33" s="392" t="s">
        <v>2167</v>
      </c>
      <c r="AI33" s="392"/>
      <c r="AJ33" s="392" t="s">
        <v>2167</v>
      </c>
      <c r="AK33" s="392"/>
      <c r="AL33" s="392" t="s">
        <v>2167</v>
      </c>
      <c r="AM33" s="392"/>
      <c r="AN33" s="392" t="s">
        <v>2167</v>
      </c>
      <c r="AO33" s="392"/>
      <c r="AP33" s="392" t="s">
        <v>2167</v>
      </c>
      <c r="AQ33" s="392"/>
      <c r="AR33" s="392" t="s">
        <v>2167</v>
      </c>
      <c r="AS33" s="392"/>
      <c r="AT33" s="392" t="s">
        <v>2167</v>
      </c>
      <c r="AU33" s="392"/>
      <c r="AV33" s="392" t="s">
        <v>2167</v>
      </c>
      <c r="AW33" s="392"/>
      <c r="AX33" s="392" t="s">
        <v>2167</v>
      </c>
      <c r="AY33" s="392"/>
      <c r="AZ33" s="392" t="s">
        <v>2167</v>
      </c>
      <c r="BA33" s="392"/>
      <c r="BB33" s="392" t="s">
        <v>2167</v>
      </c>
      <c r="BC33" s="392"/>
      <c r="BD33" s="392" t="s">
        <v>2167</v>
      </c>
      <c r="BE33" s="392"/>
      <c r="BF33" s="392" t="s">
        <v>2167</v>
      </c>
      <c r="BG33" s="392"/>
      <c r="BH33" s="392" t="s">
        <v>2167</v>
      </c>
      <c r="BI33" s="392"/>
      <c r="BJ33" s="392" t="s">
        <v>2167</v>
      </c>
      <c r="BK33" s="392"/>
      <c r="BL33" s="392" t="s">
        <v>2167</v>
      </c>
      <c r="BM33" s="392"/>
      <c r="BN33" s="392" t="s">
        <v>2167</v>
      </c>
      <c r="BO33" s="392"/>
      <c r="BP33" s="392" t="s">
        <v>2167</v>
      </c>
      <c r="BQ33" s="392"/>
      <c r="BR33" s="392" t="s">
        <v>2167</v>
      </c>
      <c r="BS33" s="392"/>
      <c r="BT33" s="392" t="s">
        <v>2167</v>
      </c>
      <c r="BU33" s="392"/>
      <c r="BV33" s="392" t="s">
        <v>2167</v>
      </c>
      <c r="BW33" s="392"/>
      <c r="BX33" s="392" t="s">
        <v>2167</v>
      </c>
      <c r="BY33" s="392"/>
      <c r="BZ33" s="392" t="s">
        <v>2167</v>
      </c>
      <c r="CA33" s="392"/>
      <c r="CB33" s="392" t="s">
        <v>2167</v>
      </c>
      <c r="CC33" s="392"/>
      <c r="CD33" s="392" t="s">
        <v>2167</v>
      </c>
      <c r="CE33" s="392"/>
      <c r="CF33" s="392" t="s">
        <v>2167</v>
      </c>
      <c r="CG33" s="392"/>
      <c r="CH33" s="392" t="s">
        <v>2167</v>
      </c>
      <c r="CI33" s="392"/>
      <c r="CJ33" s="392" t="s">
        <v>2167</v>
      </c>
      <c r="CK33" s="392"/>
      <c r="CL33" s="392" t="s">
        <v>2167</v>
      </c>
      <c r="CM33" s="392"/>
      <c r="CN33" s="392" t="s">
        <v>2167</v>
      </c>
      <c r="CO33" s="392"/>
      <c r="CP33" s="392" t="s">
        <v>2167</v>
      </c>
      <c r="CQ33" s="392"/>
      <c r="CR33" s="392" t="s">
        <v>2167</v>
      </c>
      <c r="CS33" s="392"/>
      <c r="CT33" s="392" t="s">
        <v>2167</v>
      </c>
      <c r="CU33" s="392"/>
      <c r="CV33" s="392" t="s">
        <v>2167</v>
      </c>
      <c r="CW33" s="392"/>
      <c r="CX33" s="392" t="s">
        <v>2167</v>
      </c>
      <c r="CY33" s="392"/>
      <c r="CZ33" s="392" t="s">
        <v>2167</v>
      </c>
      <c r="DA33" s="392"/>
      <c r="DB33" s="392" t="s">
        <v>2167</v>
      </c>
      <c r="DC33" s="392"/>
      <c r="DD33" s="392" t="s">
        <v>2167</v>
      </c>
      <c r="DE33" s="392"/>
      <c r="DF33" s="392" t="s">
        <v>2167</v>
      </c>
      <c r="DG33" s="392"/>
      <c r="DH33" s="392" t="s">
        <v>2167</v>
      </c>
      <c r="DI33" s="392"/>
      <c r="DJ33" s="392" t="s">
        <v>2167</v>
      </c>
      <c r="DK33" s="392"/>
      <c r="DL33" s="392" t="s">
        <v>2167</v>
      </c>
      <c r="DM33" s="392"/>
      <c r="DN33" s="392" t="s">
        <v>2167</v>
      </c>
      <c r="DO33" s="392"/>
      <c r="DP33" s="392" t="s">
        <v>2167</v>
      </c>
      <c r="DQ33" s="392"/>
      <c r="DR33" s="392" t="s">
        <v>2167</v>
      </c>
      <c r="DS33" s="392"/>
      <c r="DT33" s="392" t="s">
        <v>2167</v>
      </c>
      <c r="DU33" s="392"/>
      <c r="DV33" s="392" t="s">
        <v>2167</v>
      </c>
      <c r="DW33" s="392"/>
      <c r="DX33" s="392" t="s">
        <v>2167</v>
      </c>
      <c r="DY33" s="392"/>
      <c r="DZ33" s="392" t="s">
        <v>2167</v>
      </c>
      <c r="EA33" s="392"/>
      <c r="EB33" s="392" t="s">
        <v>2167</v>
      </c>
      <c r="EC33" s="392"/>
      <c r="ED33" s="392" t="s">
        <v>2167</v>
      </c>
      <c r="EE33" s="392"/>
      <c r="EF33" s="392" t="s">
        <v>2167</v>
      </c>
      <c r="EG33" s="392"/>
      <c r="EH33" s="392" t="s">
        <v>2167</v>
      </c>
      <c r="EI33" s="392"/>
      <c r="EJ33" s="392" t="s">
        <v>2167</v>
      </c>
      <c r="EK33" s="392"/>
      <c r="EL33" s="392" t="s">
        <v>2167</v>
      </c>
      <c r="EM33" s="392"/>
      <c r="EN33" s="392" t="s">
        <v>2167</v>
      </c>
      <c r="EO33" s="392"/>
      <c r="EP33" s="392" t="s">
        <v>2167</v>
      </c>
      <c r="EQ33" s="392"/>
      <c r="ER33" s="392" t="s">
        <v>2167</v>
      </c>
      <c r="ES33" s="392"/>
      <c r="ET33" s="392" t="s">
        <v>2167</v>
      </c>
      <c r="EU33" s="392"/>
      <c r="EV33" s="392" t="s">
        <v>2167</v>
      </c>
      <c r="EW33" s="392"/>
      <c r="EX33" s="392" t="s">
        <v>2167</v>
      </c>
      <c r="EY33" s="392"/>
      <c r="EZ33" s="392" t="s">
        <v>2167</v>
      </c>
      <c r="FA33" s="392"/>
      <c r="FB33" s="392" t="s">
        <v>2167</v>
      </c>
      <c r="FC33" s="392"/>
      <c r="FD33" s="392" t="s">
        <v>2167</v>
      </c>
      <c r="FE33" s="392"/>
      <c r="FF33" s="392" t="s">
        <v>2167</v>
      </c>
      <c r="FG33" s="392"/>
      <c r="FH33" s="392" t="s">
        <v>2167</v>
      </c>
      <c r="FI33" s="392"/>
      <c r="FJ33" s="392" t="s">
        <v>2167</v>
      </c>
      <c r="FK33" s="392"/>
      <c r="FL33" s="392" t="s">
        <v>2167</v>
      </c>
      <c r="FM33" s="392"/>
      <c r="FN33" s="392" t="s">
        <v>2167</v>
      </c>
      <c r="FO33" s="392"/>
      <c r="FP33" s="392" t="s">
        <v>2167</v>
      </c>
      <c r="FQ33" s="392"/>
      <c r="FR33" s="392" t="s">
        <v>2167</v>
      </c>
      <c r="FS33" s="392"/>
      <c r="FT33" s="392" t="s">
        <v>2167</v>
      </c>
      <c r="FU33" s="392"/>
      <c r="FV33" s="392" t="s">
        <v>2167</v>
      </c>
      <c r="FW33" s="392"/>
      <c r="FX33" s="392" t="s">
        <v>2167</v>
      </c>
      <c r="FY33" s="392"/>
      <c r="FZ33" s="392" t="s">
        <v>2167</v>
      </c>
      <c r="GA33" s="392"/>
      <c r="GB33" s="392" t="s">
        <v>2167</v>
      </c>
      <c r="GC33" s="392"/>
      <c r="GD33" s="392" t="s">
        <v>2167</v>
      </c>
      <c r="GE33" s="392"/>
      <c r="GF33" s="392" t="s">
        <v>2167</v>
      </c>
      <c r="GG33" s="392"/>
      <c r="GH33" s="392" t="s">
        <v>2167</v>
      </c>
      <c r="GI33" s="392"/>
      <c r="GJ33" s="392" t="s">
        <v>2167</v>
      </c>
      <c r="GK33" s="392"/>
      <c r="GL33" s="392" t="s">
        <v>2167</v>
      </c>
      <c r="GM33" s="392"/>
      <c r="GN33" s="392" t="s">
        <v>2167</v>
      </c>
      <c r="GO33" s="392"/>
      <c r="GP33" s="392" t="s">
        <v>2167</v>
      </c>
      <c r="GQ33" s="392"/>
      <c r="GR33" s="392" t="s">
        <v>2167</v>
      </c>
      <c r="GS33" s="392"/>
      <c r="GT33" s="392" t="s">
        <v>2167</v>
      </c>
      <c r="GU33" s="392"/>
      <c r="GV33" s="392" t="s">
        <v>2167</v>
      </c>
      <c r="GW33" s="392"/>
      <c r="GX33" s="392" t="s">
        <v>2167</v>
      </c>
      <c r="GY33" s="392"/>
      <c r="GZ33" s="392" t="s">
        <v>2167</v>
      </c>
      <c r="HA33" s="392"/>
      <c r="HB33" s="392" t="s">
        <v>2167</v>
      </c>
      <c r="HC33" s="392"/>
      <c r="HD33" s="392" t="s">
        <v>2167</v>
      </c>
      <c r="HE33" s="392"/>
      <c r="HF33" s="392" t="s">
        <v>2167</v>
      </c>
      <c r="HG33" s="392"/>
      <c r="HH33" s="392" t="s">
        <v>2167</v>
      </c>
      <c r="HI33" s="393"/>
      <c r="HJ33" s="103"/>
      <c r="HK33" s="12"/>
      <c r="HL33" s="12"/>
      <c r="HM33" s="12"/>
      <c r="HN33" s="12"/>
      <c r="HO33" s="12"/>
      <c r="HP33" s="12"/>
      <c r="HQ33" s="12"/>
      <c r="HR33" s="12"/>
    </row>
    <row r="34" spans="2:226" ht="32.25" customHeight="1" x14ac:dyDescent="0.2">
      <c r="B34" s="228"/>
      <c r="C34" s="428" t="s">
        <v>64</v>
      </c>
      <c r="D34" s="429"/>
      <c r="E34" s="429"/>
      <c r="F34" s="429"/>
      <c r="G34" s="429"/>
      <c r="H34" s="428" t="s">
        <v>65</v>
      </c>
      <c r="I34" s="429"/>
      <c r="J34" s="429"/>
      <c r="K34" s="429"/>
      <c r="L34" s="429"/>
      <c r="M34" s="430" t="s">
        <v>66</v>
      </c>
      <c r="N34" s="429"/>
      <c r="O34" s="429"/>
      <c r="P34" s="429"/>
      <c r="Q34" s="22"/>
      <c r="R34" s="504" t="s">
        <v>1986</v>
      </c>
      <c r="S34" s="489"/>
      <c r="T34" s="489" t="s">
        <v>1986</v>
      </c>
      <c r="U34" s="489"/>
      <c r="V34" s="489" t="s">
        <v>1986</v>
      </c>
      <c r="W34" s="489"/>
      <c r="X34" s="489" t="s">
        <v>1986</v>
      </c>
      <c r="Y34" s="489"/>
      <c r="Z34" s="489" t="s">
        <v>1986</v>
      </c>
      <c r="AA34" s="489"/>
      <c r="AB34" s="489" t="s">
        <v>1986</v>
      </c>
      <c r="AC34" s="489"/>
      <c r="AD34" s="489" t="s">
        <v>1986</v>
      </c>
      <c r="AE34" s="489"/>
      <c r="AF34" s="489" t="s">
        <v>1986</v>
      </c>
      <c r="AG34" s="489"/>
      <c r="AH34" s="489" t="s">
        <v>1986</v>
      </c>
      <c r="AI34" s="489"/>
      <c r="AJ34" s="489" t="s">
        <v>1986</v>
      </c>
      <c r="AK34" s="489"/>
      <c r="AL34" s="489" t="s">
        <v>1986</v>
      </c>
      <c r="AM34" s="489"/>
      <c r="AN34" s="489" t="s">
        <v>1986</v>
      </c>
      <c r="AO34" s="489"/>
      <c r="AP34" s="489" t="s">
        <v>1986</v>
      </c>
      <c r="AQ34" s="489"/>
      <c r="AR34" s="489" t="s">
        <v>1986</v>
      </c>
      <c r="AS34" s="489"/>
      <c r="AT34" s="489" t="s">
        <v>1986</v>
      </c>
      <c r="AU34" s="489"/>
      <c r="AV34" s="489" t="s">
        <v>1986</v>
      </c>
      <c r="AW34" s="489"/>
      <c r="AX34" s="489" t="s">
        <v>1986</v>
      </c>
      <c r="AY34" s="489"/>
      <c r="AZ34" s="489" t="s">
        <v>1986</v>
      </c>
      <c r="BA34" s="489"/>
      <c r="BB34" s="489" t="s">
        <v>1986</v>
      </c>
      <c r="BC34" s="489"/>
      <c r="BD34" s="489" t="s">
        <v>1986</v>
      </c>
      <c r="BE34" s="489"/>
      <c r="BF34" s="489" t="s">
        <v>1986</v>
      </c>
      <c r="BG34" s="489"/>
      <c r="BH34" s="489" t="s">
        <v>1986</v>
      </c>
      <c r="BI34" s="489"/>
      <c r="BJ34" s="489" t="s">
        <v>1986</v>
      </c>
      <c r="BK34" s="489"/>
      <c r="BL34" s="489" t="s">
        <v>1986</v>
      </c>
      <c r="BM34" s="489"/>
      <c r="BN34" s="489" t="s">
        <v>1986</v>
      </c>
      <c r="BO34" s="489"/>
      <c r="BP34" s="489" t="s">
        <v>1986</v>
      </c>
      <c r="BQ34" s="489"/>
      <c r="BR34" s="489" t="s">
        <v>1986</v>
      </c>
      <c r="BS34" s="489"/>
      <c r="BT34" s="489" t="s">
        <v>1986</v>
      </c>
      <c r="BU34" s="489"/>
      <c r="BV34" s="489" t="s">
        <v>1986</v>
      </c>
      <c r="BW34" s="489"/>
      <c r="BX34" s="489" t="s">
        <v>1986</v>
      </c>
      <c r="BY34" s="489"/>
      <c r="BZ34" s="489" t="s">
        <v>1986</v>
      </c>
      <c r="CA34" s="489"/>
      <c r="CB34" s="489" t="s">
        <v>1986</v>
      </c>
      <c r="CC34" s="489"/>
      <c r="CD34" s="489" t="s">
        <v>1986</v>
      </c>
      <c r="CE34" s="489"/>
      <c r="CF34" s="489" t="s">
        <v>1986</v>
      </c>
      <c r="CG34" s="489"/>
      <c r="CH34" s="489" t="s">
        <v>1986</v>
      </c>
      <c r="CI34" s="489"/>
      <c r="CJ34" s="489" t="s">
        <v>1986</v>
      </c>
      <c r="CK34" s="489"/>
      <c r="CL34" s="489" t="s">
        <v>1986</v>
      </c>
      <c r="CM34" s="489"/>
      <c r="CN34" s="489" t="s">
        <v>1986</v>
      </c>
      <c r="CO34" s="489"/>
      <c r="CP34" s="489" t="s">
        <v>1986</v>
      </c>
      <c r="CQ34" s="489"/>
      <c r="CR34" s="489" t="s">
        <v>1986</v>
      </c>
      <c r="CS34" s="489"/>
      <c r="CT34" s="489" t="s">
        <v>1986</v>
      </c>
      <c r="CU34" s="489"/>
      <c r="CV34" s="489" t="s">
        <v>1986</v>
      </c>
      <c r="CW34" s="489"/>
      <c r="CX34" s="489" t="s">
        <v>1986</v>
      </c>
      <c r="CY34" s="489"/>
      <c r="CZ34" s="489" t="s">
        <v>1986</v>
      </c>
      <c r="DA34" s="489"/>
      <c r="DB34" s="489" t="s">
        <v>1986</v>
      </c>
      <c r="DC34" s="489"/>
      <c r="DD34" s="489" t="s">
        <v>1986</v>
      </c>
      <c r="DE34" s="489"/>
      <c r="DF34" s="489" t="s">
        <v>1986</v>
      </c>
      <c r="DG34" s="489"/>
      <c r="DH34" s="489" t="s">
        <v>1986</v>
      </c>
      <c r="DI34" s="489"/>
      <c r="DJ34" s="489" t="s">
        <v>1986</v>
      </c>
      <c r="DK34" s="489"/>
      <c r="DL34" s="489" t="s">
        <v>1986</v>
      </c>
      <c r="DM34" s="489"/>
      <c r="DN34" s="489" t="s">
        <v>1986</v>
      </c>
      <c r="DO34" s="489"/>
      <c r="DP34" s="489" t="s">
        <v>1986</v>
      </c>
      <c r="DQ34" s="489"/>
      <c r="DR34" s="489" t="s">
        <v>1986</v>
      </c>
      <c r="DS34" s="489"/>
      <c r="DT34" s="489" t="s">
        <v>1986</v>
      </c>
      <c r="DU34" s="489"/>
      <c r="DV34" s="489" t="s">
        <v>1986</v>
      </c>
      <c r="DW34" s="489"/>
      <c r="DX34" s="489" t="s">
        <v>1986</v>
      </c>
      <c r="DY34" s="489"/>
      <c r="DZ34" s="489" t="s">
        <v>1986</v>
      </c>
      <c r="EA34" s="489"/>
      <c r="EB34" s="489" t="s">
        <v>1986</v>
      </c>
      <c r="EC34" s="489"/>
      <c r="ED34" s="489" t="s">
        <v>1986</v>
      </c>
      <c r="EE34" s="489"/>
      <c r="EF34" s="489" t="s">
        <v>1986</v>
      </c>
      <c r="EG34" s="489"/>
      <c r="EH34" s="489" t="s">
        <v>1986</v>
      </c>
      <c r="EI34" s="489"/>
      <c r="EJ34" s="489" t="s">
        <v>1986</v>
      </c>
      <c r="EK34" s="489"/>
      <c r="EL34" s="489" t="s">
        <v>1986</v>
      </c>
      <c r="EM34" s="489"/>
      <c r="EN34" s="489" t="s">
        <v>1986</v>
      </c>
      <c r="EO34" s="489"/>
      <c r="EP34" s="489" t="s">
        <v>1986</v>
      </c>
      <c r="EQ34" s="489"/>
      <c r="ER34" s="489" t="s">
        <v>1986</v>
      </c>
      <c r="ES34" s="489"/>
      <c r="ET34" s="489" t="s">
        <v>1986</v>
      </c>
      <c r="EU34" s="489"/>
      <c r="EV34" s="489" t="s">
        <v>1986</v>
      </c>
      <c r="EW34" s="489"/>
      <c r="EX34" s="489" t="s">
        <v>1986</v>
      </c>
      <c r="EY34" s="489"/>
      <c r="EZ34" s="489" t="s">
        <v>1986</v>
      </c>
      <c r="FA34" s="489"/>
      <c r="FB34" s="489" t="s">
        <v>1986</v>
      </c>
      <c r="FC34" s="489"/>
      <c r="FD34" s="489" t="s">
        <v>1986</v>
      </c>
      <c r="FE34" s="489"/>
      <c r="FF34" s="489" t="s">
        <v>1986</v>
      </c>
      <c r="FG34" s="489"/>
      <c r="FH34" s="489" t="s">
        <v>1986</v>
      </c>
      <c r="FI34" s="489"/>
      <c r="FJ34" s="489" t="s">
        <v>1986</v>
      </c>
      <c r="FK34" s="489"/>
      <c r="FL34" s="489" t="s">
        <v>1986</v>
      </c>
      <c r="FM34" s="489"/>
      <c r="FN34" s="489" t="s">
        <v>1986</v>
      </c>
      <c r="FO34" s="489"/>
      <c r="FP34" s="489" t="s">
        <v>1986</v>
      </c>
      <c r="FQ34" s="489"/>
      <c r="FR34" s="489" t="s">
        <v>1986</v>
      </c>
      <c r="FS34" s="489"/>
      <c r="FT34" s="489" t="s">
        <v>1986</v>
      </c>
      <c r="FU34" s="489"/>
      <c r="FV34" s="489" t="s">
        <v>1986</v>
      </c>
      <c r="FW34" s="489"/>
      <c r="FX34" s="489" t="s">
        <v>1986</v>
      </c>
      <c r="FY34" s="489"/>
      <c r="FZ34" s="489" t="s">
        <v>1986</v>
      </c>
      <c r="GA34" s="489"/>
      <c r="GB34" s="489" t="s">
        <v>1986</v>
      </c>
      <c r="GC34" s="489"/>
      <c r="GD34" s="489" t="s">
        <v>1986</v>
      </c>
      <c r="GE34" s="489"/>
      <c r="GF34" s="489" t="s">
        <v>1986</v>
      </c>
      <c r="GG34" s="489"/>
      <c r="GH34" s="489" t="s">
        <v>1986</v>
      </c>
      <c r="GI34" s="489"/>
      <c r="GJ34" s="489" t="s">
        <v>1986</v>
      </c>
      <c r="GK34" s="489"/>
      <c r="GL34" s="489" t="s">
        <v>1986</v>
      </c>
      <c r="GM34" s="489"/>
      <c r="GN34" s="489" t="s">
        <v>1986</v>
      </c>
      <c r="GO34" s="489"/>
      <c r="GP34" s="489" t="s">
        <v>1986</v>
      </c>
      <c r="GQ34" s="489"/>
      <c r="GR34" s="489" t="s">
        <v>1986</v>
      </c>
      <c r="GS34" s="489"/>
      <c r="GT34" s="489" t="s">
        <v>1986</v>
      </c>
      <c r="GU34" s="489"/>
      <c r="GV34" s="489" t="s">
        <v>1986</v>
      </c>
      <c r="GW34" s="489"/>
      <c r="GX34" s="489" t="s">
        <v>1986</v>
      </c>
      <c r="GY34" s="489"/>
      <c r="GZ34" s="489" t="s">
        <v>1986</v>
      </c>
      <c r="HA34" s="489"/>
      <c r="HB34" s="489" t="s">
        <v>1986</v>
      </c>
      <c r="HC34" s="489"/>
      <c r="HD34" s="489" t="s">
        <v>1986</v>
      </c>
      <c r="HE34" s="489"/>
      <c r="HF34" s="489" t="s">
        <v>1986</v>
      </c>
      <c r="HG34" s="489"/>
      <c r="HH34" s="489" t="s">
        <v>1986</v>
      </c>
      <c r="HI34" s="490"/>
      <c r="HJ34" s="103"/>
      <c r="HK34" s="12"/>
      <c r="HL34" s="12"/>
      <c r="HM34" s="12"/>
      <c r="HN34" s="12"/>
      <c r="HO34" s="12"/>
      <c r="HP34" s="12"/>
      <c r="HQ34" s="12"/>
      <c r="HR34" s="12"/>
    </row>
    <row r="35" spans="2:226" s="76" customFormat="1" ht="32.25" customHeight="1" x14ac:dyDescent="0.2">
      <c r="B35" s="228"/>
      <c r="C35" s="428" t="s">
        <v>67</v>
      </c>
      <c r="D35" s="428"/>
      <c r="E35" s="428"/>
      <c r="F35" s="428"/>
      <c r="G35" s="428"/>
      <c r="H35" s="428" t="s">
        <v>68</v>
      </c>
      <c r="I35" s="428"/>
      <c r="J35" s="428"/>
      <c r="K35" s="428"/>
      <c r="L35" s="428"/>
      <c r="M35" s="428" t="s">
        <v>69</v>
      </c>
      <c r="N35" s="428"/>
      <c r="O35" s="428"/>
      <c r="P35" s="428"/>
      <c r="Q35" s="430"/>
      <c r="R35" s="504"/>
      <c r="S35" s="489"/>
      <c r="T35" s="489"/>
      <c r="U35" s="489"/>
      <c r="V35" s="489"/>
      <c r="W35" s="489"/>
      <c r="X35" s="489"/>
      <c r="Y35" s="489"/>
      <c r="Z35" s="489"/>
      <c r="AA35" s="489"/>
      <c r="AB35" s="489"/>
      <c r="AC35" s="489"/>
      <c r="AD35" s="489"/>
      <c r="AE35" s="489"/>
      <c r="AF35" s="489"/>
      <c r="AG35" s="489"/>
      <c r="AH35" s="489"/>
      <c r="AI35" s="489"/>
      <c r="AJ35" s="489"/>
      <c r="AK35" s="489"/>
      <c r="AL35" s="489"/>
      <c r="AM35" s="489"/>
      <c r="AN35" s="489"/>
      <c r="AO35" s="489"/>
      <c r="AP35" s="489"/>
      <c r="AQ35" s="489"/>
      <c r="AR35" s="489"/>
      <c r="AS35" s="489"/>
      <c r="AT35" s="489"/>
      <c r="AU35" s="489"/>
      <c r="AV35" s="489"/>
      <c r="AW35" s="489"/>
      <c r="AX35" s="489"/>
      <c r="AY35" s="489"/>
      <c r="AZ35" s="489"/>
      <c r="BA35" s="489"/>
      <c r="BB35" s="489"/>
      <c r="BC35" s="489"/>
      <c r="BD35" s="489"/>
      <c r="BE35" s="489"/>
      <c r="BF35" s="489"/>
      <c r="BG35" s="489"/>
      <c r="BH35" s="489"/>
      <c r="BI35" s="489"/>
      <c r="BJ35" s="489"/>
      <c r="BK35" s="489"/>
      <c r="BL35" s="489"/>
      <c r="BM35" s="489"/>
      <c r="BN35" s="489"/>
      <c r="BO35" s="489"/>
      <c r="BP35" s="489"/>
      <c r="BQ35" s="489"/>
      <c r="BR35" s="489"/>
      <c r="BS35" s="489"/>
      <c r="BT35" s="489"/>
      <c r="BU35" s="489"/>
      <c r="BV35" s="489"/>
      <c r="BW35" s="489"/>
      <c r="BX35" s="489"/>
      <c r="BY35" s="489"/>
      <c r="BZ35" s="489"/>
      <c r="CA35" s="489"/>
      <c r="CB35" s="489"/>
      <c r="CC35" s="489"/>
      <c r="CD35" s="489"/>
      <c r="CE35" s="489"/>
      <c r="CF35" s="489"/>
      <c r="CG35" s="489"/>
      <c r="CH35" s="489"/>
      <c r="CI35" s="489"/>
      <c r="CJ35" s="489"/>
      <c r="CK35" s="489"/>
      <c r="CL35" s="489"/>
      <c r="CM35" s="489"/>
      <c r="CN35" s="489"/>
      <c r="CO35" s="489"/>
      <c r="CP35" s="489"/>
      <c r="CQ35" s="489"/>
      <c r="CR35" s="489"/>
      <c r="CS35" s="489"/>
      <c r="CT35" s="489"/>
      <c r="CU35" s="489"/>
      <c r="CV35" s="489"/>
      <c r="CW35" s="489"/>
      <c r="CX35" s="489"/>
      <c r="CY35" s="489"/>
      <c r="CZ35" s="489"/>
      <c r="DA35" s="489"/>
      <c r="DB35" s="489"/>
      <c r="DC35" s="489"/>
      <c r="DD35" s="489"/>
      <c r="DE35" s="489"/>
      <c r="DF35" s="489"/>
      <c r="DG35" s="489"/>
      <c r="DH35" s="489"/>
      <c r="DI35" s="489"/>
      <c r="DJ35" s="489"/>
      <c r="DK35" s="489"/>
      <c r="DL35" s="489"/>
      <c r="DM35" s="489"/>
      <c r="DN35" s="489"/>
      <c r="DO35" s="489"/>
      <c r="DP35" s="489"/>
      <c r="DQ35" s="489"/>
      <c r="DR35" s="489"/>
      <c r="DS35" s="489"/>
      <c r="DT35" s="489"/>
      <c r="DU35" s="489"/>
      <c r="DV35" s="489"/>
      <c r="DW35" s="489"/>
      <c r="DX35" s="489"/>
      <c r="DY35" s="489"/>
      <c r="DZ35" s="489"/>
      <c r="EA35" s="489"/>
      <c r="EB35" s="489"/>
      <c r="EC35" s="489"/>
      <c r="ED35" s="489"/>
      <c r="EE35" s="489"/>
      <c r="EF35" s="489"/>
      <c r="EG35" s="489"/>
      <c r="EH35" s="489"/>
      <c r="EI35" s="489"/>
      <c r="EJ35" s="489"/>
      <c r="EK35" s="489"/>
      <c r="EL35" s="489"/>
      <c r="EM35" s="489"/>
      <c r="EN35" s="489"/>
      <c r="EO35" s="489"/>
      <c r="EP35" s="489"/>
      <c r="EQ35" s="489"/>
      <c r="ER35" s="489"/>
      <c r="ES35" s="489"/>
      <c r="ET35" s="489"/>
      <c r="EU35" s="489"/>
      <c r="EV35" s="489"/>
      <c r="EW35" s="489"/>
      <c r="EX35" s="489"/>
      <c r="EY35" s="489"/>
      <c r="EZ35" s="489"/>
      <c r="FA35" s="489"/>
      <c r="FB35" s="489"/>
      <c r="FC35" s="489"/>
      <c r="FD35" s="489"/>
      <c r="FE35" s="489"/>
      <c r="FF35" s="489"/>
      <c r="FG35" s="489"/>
      <c r="FH35" s="489"/>
      <c r="FI35" s="489"/>
      <c r="FJ35" s="489"/>
      <c r="FK35" s="489"/>
      <c r="FL35" s="489"/>
      <c r="FM35" s="489"/>
      <c r="FN35" s="489"/>
      <c r="FO35" s="489"/>
      <c r="FP35" s="489"/>
      <c r="FQ35" s="489"/>
      <c r="FR35" s="489"/>
      <c r="FS35" s="489"/>
      <c r="FT35" s="489"/>
      <c r="FU35" s="489"/>
      <c r="FV35" s="489"/>
      <c r="FW35" s="489"/>
      <c r="FX35" s="489"/>
      <c r="FY35" s="489"/>
      <c r="FZ35" s="489"/>
      <c r="GA35" s="489"/>
      <c r="GB35" s="489"/>
      <c r="GC35" s="489"/>
      <c r="GD35" s="489"/>
      <c r="GE35" s="489"/>
      <c r="GF35" s="489"/>
      <c r="GG35" s="489"/>
      <c r="GH35" s="489"/>
      <c r="GI35" s="489"/>
      <c r="GJ35" s="489"/>
      <c r="GK35" s="489"/>
      <c r="GL35" s="489"/>
      <c r="GM35" s="489"/>
      <c r="GN35" s="489"/>
      <c r="GO35" s="489"/>
      <c r="GP35" s="489"/>
      <c r="GQ35" s="489"/>
      <c r="GR35" s="489"/>
      <c r="GS35" s="489"/>
      <c r="GT35" s="489"/>
      <c r="GU35" s="489"/>
      <c r="GV35" s="489"/>
      <c r="GW35" s="489"/>
      <c r="GX35" s="489"/>
      <c r="GY35" s="489"/>
      <c r="GZ35" s="489"/>
      <c r="HA35" s="489"/>
      <c r="HB35" s="489"/>
      <c r="HC35" s="489"/>
      <c r="HD35" s="489"/>
      <c r="HE35" s="489"/>
      <c r="HF35" s="489"/>
      <c r="HG35" s="489"/>
      <c r="HH35" s="489"/>
      <c r="HI35" s="490"/>
      <c r="HJ35" s="103"/>
      <c r="HK35" s="12"/>
      <c r="HL35" s="12"/>
      <c r="HM35" s="12"/>
      <c r="HN35" s="12"/>
      <c r="HO35" s="12"/>
      <c r="HP35" s="12"/>
      <c r="HQ35" s="12"/>
      <c r="HR35" s="12"/>
    </row>
    <row r="36" spans="2:226" ht="32.25" customHeight="1" x14ac:dyDescent="0.2">
      <c r="B36" s="230"/>
      <c r="C36" s="479" t="s">
        <v>70</v>
      </c>
      <c r="D36" s="480"/>
      <c r="E36" s="480"/>
      <c r="F36" s="480"/>
      <c r="G36" s="480"/>
      <c r="H36" s="479" t="s">
        <v>71</v>
      </c>
      <c r="I36" s="480"/>
      <c r="J36" s="480"/>
      <c r="K36" s="480"/>
      <c r="L36" s="480"/>
      <c r="M36" s="24" t="s">
        <v>30</v>
      </c>
      <c r="N36" s="14"/>
      <c r="O36" s="48"/>
      <c r="P36" s="48"/>
      <c r="Q36" s="26"/>
      <c r="R36" s="437"/>
      <c r="S36" s="435"/>
      <c r="T36" s="435"/>
      <c r="U36" s="435"/>
      <c r="V36" s="435"/>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35"/>
      <c r="BK36" s="435"/>
      <c r="BL36" s="435"/>
      <c r="BM36" s="435"/>
      <c r="BN36" s="435"/>
      <c r="BO36" s="435"/>
      <c r="BP36" s="435"/>
      <c r="BQ36" s="435"/>
      <c r="BR36" s="435"/>
      <c r="BS36" s="435"/>
      <c r="BT36" s="435"/>
      <c r="BU36" s="435"/>
      <c r="BV36" s="435"/>
      <c r="BW36" s="435"/>
      <c r="BX36" s="435"/>
      <c r="BY36" s="435"/>
      <c r="BZ36" s="435"/>
      <c r="CA36" s="435"/>
      <c r="CB36" s="435"/>
      <c r="CC36" s="435"/>
      <c r="CD36" s="435"/>
      <c r="CE36" s="435"/>
      <c r="CF36" s="435"/>
      <c r="CG36" s="435"/>
      <c r="CH36" s="435"/>
      <c r="CI36" s="435"/>
      <c r="CJ36" s="435"/>
      <c r="CK36" s="435"/>
      <c r="CL36" s="435"/>
      <c r="CM36" s="435"/>
      <c r="CN36" s="435"/>
      <c r="CO36" s="435"/>
      <c r="CP36" s="435"/>
      <c r="CQ36" s="435"/>
      <c r="CR36" s="435"/>
      <c r="CS36" s="435"/>
      <c r="CT36" s="435"/>
      <c r="CU36" s="435"/>
      <c r="CV36" s="435"/>
      <c r="CW36" s="435"/>
      <c r="CX36" s="435"/>
      <c r="CY36" s="435"/>
      <c r="CZ36" s="435"/>
      <c r="DA36" s="435"/>
      <c r="DB36" s="435"/>
      <c r="DC36" s="435"/>
      <c r="DD36" s="435"/>
      <c r="DE36" s="435"/>
      <c r="DF36" s="435"/>
      <c r="DG36" s="435"/>
      <c r="DH36" s="435"/>
      <c r="DI36" s="435"/>
      <c r="DJ36" s="435"/>
      <c r="DK36" s="435"/>
      <c r="DL36" s="435"/>
      <c r="DM36" s="435"/>
      <c r="DN36" s="435"/>
      <c r="DO36" s="435"/>
      <c r="DP36" s="435"/>
      <c r="DQ36" s="435"/>
      <c r="DR36" s="435"/>
      <c r="DS36" s="435"/>
      <c r="DT36" s="435"/>
      <c r="DU36" s="435"/>
      <c r="DV36" s="435"/>
      <c r="DW36" s="435"/>
      <c r="DX36" s="435"/>
      <c r="DY36" s="435"/>
      <c r="DZ36" s="435"/>
      <c r="EA36" s="435"/>
      <c r="EB36" s="435"/>
      <c r="EC36" s="435"/>
      <c r="ED36" s="435"/>
      <c r="EE36" s="435"/>
      <c r="EF36" s="435"/>
      <c r="EG36" s="435"/>
      <c r="EH36" s="435"/>
      <c r="EI36" s="435"/>
      <c r="EJ36" s="435"/>
      <c r="EK36" s="435"/>
      <c r="EL36" s="435"/>
      <c r="EM36" s="435"/>
      <c r="EN36" s="435"/>
      <c r="EO36" s="435"/>
      <c r="EP36" s="435"/>
      <c r="EQ36" s="435"/>
      <c r="ER36" s="435"/>
      <c r="ES36" s="435"/>
      <c r="ET36" s="435"/>
      <c r="EU36" s="435"/>
      <c r="EV36" s="435"/>
      <c r="EW36" s="435"/>
      <c r="EX36" s="435"/>
      <c r="EY36" s="435"/>
      <c r="EZ36" s="435"/>
      <c r="FA36" s="435"/>
      <c r="FB36" s="435"/>
      <c r="FC36" s="435"/>
      <c r="FD36" s="435"/>
      <c r="FE36" s="435"/>
      <c r="FF36" s="435"/>
      <c r="FG36" s="435"/>
      <c r="FH36" s="435"/>
      <c r="FI36" s="435"/>
      <c r="FJ36" s="435"/>
      <c r="FK36" s="435"/>
      <c r="FL36" s="435"/>
      <c r="FM36" s="435"/>
      <c r="FN36" s="435"/>
      <c r="FO36" s="435"/>
      <c r="FP36" s="435"/>
      <c r="FQ36" s="435"/>
      <c r="FR36" s="435"/>
      <c r="FS36" s="435"/>
      <c r="FT36" s="435"/>
      <c r="FU36" s="435"/>
      <c r="FV36" s="435"/>
      <c r="FW36" s="435"/>
      <c r="FX36" s="435"/>
      <c r="FY36" s="435"/>
      <c r="FZ36" s="435"/>
      <c r="GA36" s="435"/>
      <c r="GB36" s="435"/>
      <c r="GC36" s="435"/>
      <c r="GD36" s="435"/>
      <c r="GE36" s="435"/>
      <c r="GF36" s="435"/>
      <c r="GG36" s="435"/>
      <c r="GH36" s="435"/>
      <c r="GI36" s="435"/>
      <c r="GJ36" s="435"/>
      <c r="GK36" s="435"/>
      <c r="GL36" s="435"/>
      <c r="GM36" s="435"/>
      <c r="GN36" s="435"/>
      <c r="GO36" s="435"/>
      <c r="GP36" s="435"/>
      <c r="GQ36" s="435"/>
      <c r="GR36" s="435"/>
      <c r="GS36" s="435"/>
      <c r="GT36" s="435"/>
      <c r="GU36" s="435"/>
      <c r="GV36" s="435"/>
      <c r="GW36" s="435"/>
      <c r="GX36" s="435"/>
      <c r="GY36" s="435"/>
      <c r="GZ36" s="435"/>
      <c r="HA36" s="435"/>
      <c r="HB36" s="435"/>
      <c r="HC36" s="435"/>
      <c r="HD36" s="435"/>
      <c r="HE36" s="435"/>
      <c r="HF36" s="435"/>
      <c r="HG36" s="435"/>
      <c r="HH36" s="435"/>
      <c r="HI36" s="436"/>
      <c r="HJ36" s="103"/>
      <c r="HK36" s="12"/>
      <c r="HL36" s="12"/>
      <c r="HM36" s="12"/>
      <c r="HN36" s="12"/>
      <c r="HO36" s="12"/>
      <c r="HP36" s="12"/>
      <c r="HQ36" s="12"/>
      <c r="HR36" s="12"/>
    </row>
    <row r="37" spans="2:226" ht="32.15" customHeight="1" x14ac:dyDescent="0.2">
      <c r="B37" s="54" t="s">
        <v>2250</v>
      </c>
      <c r="C37" s="49"/>
      <c r="D37" s="49"/>
      <c r="E37" s="49"/>
      <c r="F37" s="49"/>
      <c r="G37" s="49"/>
      <c r="H37" s="49"/>
      <c r="I37" s="49"/>
      <c r="J37" s="49"/>
      <c r="K37" s="49"/>
      <c r="L37" s="49"/>
      <c r="M37" s="49"/>
      <c r="N37" s="49"/>
      <c r="O37" s="49"/>
      <c r="P37" s="50"/>
      <c r="Q37" s="51"/>
      <c r="R37" s="171"/>
      <c r="S37" s="177" t="s">
        <v>3</v>
      </c>
      <c r="T37" s="172"/>
      <c r="U37" s="177" t="s">
        <v>3</v>
      </c>
      <c r="V37" s="172"/>
      <c r="W37" s="177" t="s">
        <v>3</v>
      </c>
      <c r="X37" s="172"/>
      <c r="Y37" s="177" t="s">
        <v>3</v>
      </c>
      <c r="Z37" s="172"/>
      <c r="AA37" s="177" t="s">
        <v>3</v>
      </c>
      <c r="AB37" s="172"/>
      <c r="AC37" s="177" t="s">
        <v>3</v>
      </c>
      <c r="AD37" s="172"/>
      <c r="AE37" s="177" t="s">
        <v>3</v>
      </c>
      <c r="AF37" s="172"/>
      <c r="AG37" s="177" t="s">
        <v>3</v>
      </c>
      <c r="AH37" s="172"/>
      <c r="AI37" s="177" t="s">
        <v>3</v>
      </c>
      <c r="AJ37" s="172"/>
      <c r="AK37" s="177" t="s">
        <v>3</v>
      </c>
      <c r="AL37" s="172"/>
      <c r="AM37" s="177" t="s">
        <v>3</v>
      </c>
      <c r="AN37" s="172"/>
      <c r="AO37" s="177" t="s">
        <v>3</v>
      </c>
      <c r="AP37" s="172"/>
      <c r="AQ37" s="177" t="s">
        <v>3</v>
      </c>
      <c r="AR37" s="172"/>
      <c r="AS37" s="177" t="s">
        <v>3</v>
      </c>
      <c r="AT37" s="172"/>
      <c r="AU37" s="177" t="s">
        <v>3</v>
      </c>
      <c r="AV37" s="172"/>
      <c r="AW37" s="177" t="s">
        <v>3</v>
      </c>
      <c r="AX37" s="172"/>
      <c r="AY37" s="177" t="s">
        <v>3</v>
      </c>
      <c r="AZ37" s="172"/>
      <c r="BA37" s="177" t="s">
        <v>3</v>
      </c>
      <c r="BB37" s="172"/>
      <c r="BC37" s="177" t="s">
        <v>3</v>
      </c>
      <c r="BD37" s="172"/>
      <c r="BE37" s="177" t="s">
        <v>3</v>
      </c>
      <c r="BF37" s="172"/>
      <c r="BG37" s="177" t="s">
        <v>3</v>
      </c>
      <c r="BH37" s="172"/>
      <c r="BI37" s="177" t="s">
        <v>3</v>
      </c>
      <c r="BJ37" s="172"/>
      <c r="BK37" s="177" t="s">
        <v>3</v>
      </c>
      <c r="BL37" s="172"/>
      <c r="BM37" s="177" t="s">
        <v>3</v>
      </c>
      <c r="BN37" s="172"/>
      <c r="BO37" s="177" t="s">
        <v>3</v>
      </c>
      <c r="BP37" s="172"/>
      <c r="BQ37" s="177" t="s">
        <v>3</v>
      </c>
      <c r="BR37" s="172"/>
      <c r="BS37" s="177" t="s">
        <v>3</v>
      </c>
      <c r="BT37" s="172"/>
      <c r="BU37" s="177" t="s">
        <v>3</v>
      </c>
      <c r="BV37" s="172"/>
      <c r="BW37" s="177" t="s">
        <v>3</v>
      </c>
      <c r="BX37" s="172"/>
      <c r="BY37" s="177" t="s">
        <v>3</v>
      </c>
      <c r="BZ37" s="172"/>
      <c r="CA37" s="177" t="s">
        <v>3</v>
      </c>
      <c r="CB37" s="172"/>
      <c r="CC37" s="177" t="s">
        <v>3</v>
      </c>
      <c r="CD37" s="172"/>
      <c r="CE37" s="177" t="s">
        <v>3</v>
      </c>
      <c r="CF37" s="172"/>
      <c r="CG37" s="177" t="s">
        <v>3</v>
      </c>
      <c r="CH37" s="172"/>
      <c r="CI37" s="177" t="s">
        <v>3</v>
      </c>
      <c r="CJ37" s="172"/>
      <c r="CK37" s="177" t="s">
        <v>3</v>
      </c>
      <c r="CL37" s="172"/>
      <c r="CM37" s="177" t="s">
        <v>3</v>
      </c>
      <c r="CN37" s="172"/>
      <c r="CO37" s="177" t="s">
        <v>3</v>
      </c>
      <c r="CP37" s="172"/>
      <c r="CQ37" s="177" t="s">
        <v>3</v>
      </c>
      <c r="CR37" s="172"/>
      <c r="CS37" s="177" t="s">
        <v>3</v>
      </c>
      <c r="CT37" s="172"/>
      <c r="CU37" s="177" t="s">
        <v>3</v>
      </c>
      <c r="CV37" s="172"/>
      <c r="CW37" s="177" t="s">
        <v>3</v>
      </c>
      <c r="CX37" s="172"/>
      <c r="CY37" s="177" t="s">
        <v>3</v>
      </c>
      <c r="CZ37" s="172"/>
      <c r="DA37" s="177" t="s">
        <v>3</v>
      </c>
      <c r="DB37" s="172"/>
      <c r="DC37" s="177" t="s">
        <v>3</v>
      </c>
      <c r="DD37" s="172"/>
      <c r="DE37" s="177" t="s">
        <v>3</v>
      </c>
      <c r="DF37" s="172"/>
      <c r="DG37" s="177" t="s">
        <v>3</v>
      </c>
      <c r="DH37" s="172"/>
      <c r="DI37" s="177" t="s">
        <v>3</v>
      </c>
      <c r="DJ37" s="172"/>
      <c r="DK37" s="177" t="s">
        <v>3</v>
      </c>
      <c r="DL37" s="172"/>
      <c r="DM37" s="177" t="s">
        <v>3</v>
      </c>
      <c r="DN37" s="172"/>
      <c r="DO37" s="177" t="s">
        <v>3</v>
      </c>
      <c r="DP37" s="172"/>
      <c r="DQ37" s="177" t="s">
        <v>3</v>
      </c>
      <c r="DR37" s="172"/>
      <c r="DS37" s="177" t="s">
        <v>3</v>
      </c>
      <c r="DT37" s="172"/>
      <c r="DU37" s="177" t="s">
        <v>3</v>
      </c>
      <c r="DV37" s="172"/>
      <c r="DW37" s="177" t="s">
        <v>3</v>
      </c>
      <c r="DX37" s="172"/>
      <c r="DY37" s="177" t="s">
        <v>3</v>
      </c>
      <c r="DZ37" s="172"/>
      <c r="EA37" s="177" t="s">
        <v>3</v>
      </c>
      <c r="EB37" s="172"/>
      <c r="EC37" s="177" t="s">
        <v>3</v>
      </c>
      <c r="ED37" s="172"/>
      <c r="EE37" s="177" t="s">
        <v>3</v>
      </c>
      <c r="EF37" s="172"/>
      <c r="EG37" s="177" t="s">
        <v>3</v>
      </c>
      <c r="EH37" s="172"/>
      <c r="EI37" s="177" t="s">
        <v>3</v>
      </c>
      <c r="EJ37" s="172"/>
      <c r="EK37" s="177" t="s">
        <v>3</v>
      </c>
      <c r="EL37" s="172"/>
      <c r="EM37" s="177" t="s">
        <v>3</v>
      </c>
      <c r="EN37" s="172"/>
      <c r="EO37" s="177" t="s">
        <v>3</v>
      </c>
      <c r="EP37" s="172"/>
      <c r="EQ37" s="177" t="s">
        <v>3</v>
      </c>
      <c r="ER37" s="172"/>
      <c r="ES37" s="177" t="s">
        <v>3</v>
      </c>
      <c r="ET37" s="172"/>
      <c r="EU37" s="177" t="s">
        <v>3</v>
      </c>
      <c r="EV37" s="172"/>
      <c r="EW37" s="177" t="s">
        <v>3</v>
      </c>
      <c r="EX37" s="172"/>
      <c r="EY37" s="177" t="s">
        <v>3</v>
      </c>
      <c r="EZ37" s="172"/>
      <c r="FA37" s="177" t="s">
        <v>3</v>
      </c>
      <c r="FB37" s="172"/>
      <c r="FC37" s="177" t="s">
        <v>3</v>
      </c>
      <c r="FD37" s="172"/>
      <c r="FE37" s="177" t="s">
        <v>3</v>
      </c>
      <c r="FF37" s="172"/>
      <c r="FG37" s="177" t="s">
        <v>3</v>
      </c>
      <c r="FH37" s="172"/>
      <c r="FI37" s="177" t="s">
        <v>3</v>
      </c>
      <c r="FJ37" s="172"/>
      <c r="FK37" s="177" t="s">
        <v>3</v>
      </c>
      <c r="FL37" s="172"/>
      <c r="FM37" s="177" t="s">
        <v>3</v>
      </c>
      <c r="FN37" s="172"/>
      <c r="FO37" s="177" t="s">
        <v>3</v>
      </c>
      <c r="FP37" s="172"/>
      <c r="FQ37" s="177" t="s">
        <v>3</v>
      </c>
      <c r="FR37" s="172"/>
      <c r="FS37" s="177" t="s">
        <v>3</v>
      </c>
      <c r="FT37" s="172"/>
      <c r="FU37" s="177" t="s">
        <v>3</v>
      </c>
      <c r="FV37" s="172"/>
      <c r="FW37" s="177" t="s">
        <v>3</v>
      </c>
      <c r="FX37" s="172"/>
      <c r="FY37" s="177" t="s">
        <v>3</v>
      </c>
      <c r="FZ37" s="172"/>
      <c r="GA37" s="177" t="s">
        <v>3</v>
      </c>
      <c r="GB37" s="172"/>
      <c r="GC37" s="177" t="s">
        <v>3</v>
      </c>
      <c r="GD37" s="172"/>
      <c r="GE37" s="177" t="s">
        <v>3</v>
      </c>
      <c r="GF37" s="172"/>
      <c r="GG37" s="177" t="s">
        <v>3</v>
      </c>
      <c r="GH37" s="172"/>
      <c r="GI37" s="177" t="s">
        <v>3</v>
      </c>
      <c r="GJ37" s="172"/>
      <c r="GK37" s="177" t="s">
        <v>3</v>
      </c>
      <c r="GL37" s="172"/>
      <c r="GM37" s="177" t="s">
        <v>3</v>
      </c>
      <c r="GN37" s="172"/>
      <c r="GO37" s="177" t="s">
        <v>3</v>
      </c>
      <c r="GP37" s="172"/>
      <c r="GQ37" s="177" t="s">
        <v>3</v>
      </c>
      <c r="GR37" s="172"/>
      <c r="GS37" s="177" t="s">
        <v>3</v>
      </c>
      <c r="GT37" s="172"/>
      <c r="GU37" s="177" t="s">
        <v>3</v>
      </c>
      <c r="GV37" s="172"/>
      <c r="GW37" s="177" t="s">
        <v>3</v>
      </c>
      <c r="GX37" s="172"/>
      <c r="GY37" s="177" t="s">
        <v>3</v>
      </c>
      <c r="GZ37" s="172"/>
      <c r="HA37" s="177" t="s">
        <v>3</v>
      </c>
      <c r="HB37" s="172"/>
      <c r="HC37" s="177" t="s">
        <v>3</v>
      </c>
      <c r="HD37" s="172"/>
      <c r="HE37" s="177" t="s">
        <v>3</v>
      </c>
      <c r="HF37" s="172"/>
      <c r="HG37" s="177" t="s">
        <v>3</v>
      </c>
      <c r="HH37" s="172"/>
      <c r="HI37" s="177" t="s">
        <v>3</v>
      </c>
      <c r="HJ37" s="103"/>
      <c r="HK37" s="12"/>
      <c r="HL37" s="12"/>
      <c r="HM37" s="12"/>
      <c r="HN37" s="12"/>
      <c r="HO37" s="12"/>
      <c r="HP37" s="12"/>
      <c r="HQ37" s="12"/>
      <c r="HR37" s="12"/>
    </row>
    <row r="38" spans="2:226" ht="19" customHeight="1" x14ac:dyDescent="0.2">
      <c r="B38" s="27" t="s">
        <v>36</v>
      </c>
      <c r="C38" s="28"/>
      <c r="D38" s="28"/>
      <c r="E38" s="28"/>
      <c r="F38" s="28"/>
      <c r="G38" s="28"/>
      <c r="H38" s="28"/>
      <c r="I38" s="28"/>
      <c r="J38" s="28"/>
      <c r="K38" s="28"/>
      <c r="L38" s="28"/>
      <c r="M38" s="28"/>
      <c r="N38" s="28"/>
      <c r="O38" s="28"/>
      <c r="P38" s="234"/>
      <c r="Q38" s="235" t="s">
        <v>22</v>
      </c>
      <c r="R38" s="391" t="s">
        <v>2168</v>
      </c>
      <c r="S38" s="392"/>
      <c r="T38" s="392" t="s">
        <v>2168</v>
      </c>
      <c r="U38" s="392"/>
      <c r="V38" s="392" t="s">
        <v>2168</v>
      </c>
      <c r="W38" s="392"/>
      <c r="X38" s="392" t="s">
        <v>2168</v>
      </c>
      <c r="Y38" s="392"/>
      <c r="Z38" s="392" t="s">
        <v>2168</v>
      </c>
      <c r="AA38" s="392"/>
      <c r="AB38" s="392" t="s">
        <v>2168</v>
      </c>
      <c r="AC38" s="392"/>
      <c r="AD38" s="392" t="s">
        <v>2168</v>
      </c>
      <c r="AE38" s="392"/>
      <c r="AF38" s="392" t="s">
        <v>2168</v>
      </c>
      <c r="AG38" s="392"/>
      <c r="AH38" s="392" t="s">
        <v>2168</v>
      </c>
      <c r="AI38" s="392"/>
      <c r="AJ38" s="392" t="s">
        <v>2168</v>
      </c>
      <c r="AK38" s="392"/>
      <c r="AL38" s="392" t="s">
        <v>2168</v>
      </c>
      <c r="AM38" s="392"/>
      <c r="AN38" s="392" t="s">
        <v>2168</v>
      </c>
      <c r="AO38" s="392"/>
      <c r="AP38" s="392" t="s">
        <v>2168</v>
      </c>
      <c r="AQ38" s="392"/>
      <c r="AR38" s="392" t="s">
        <v>2168</v>
      </c>
      <c r="AS38" s="392"/>
      <c r="AT38" s="392" t="s">
        <v>2168</v>
      </c>
      <c r="AU38" s="392"/>
      <c r="AV38" s="392" t="s">
        <v>2168</v>
      </c>
      <c r="AW38" s="392"/>
      <c r="AX38" s="392" t="s">
        <v>2168</v>
      </c>
      <c r="AY38" s="392"/>
      <c r="AZ38" s="392" t="s">
        <v>2168</v>
      </c>
      <c r="BA38" s="392"/>
      <c r="BB38" s="392" t="s">
        <v>2168</v>
      </c>
      <c r="BC38" s="392"/>
      <c r="BD38" s="392" t="s">
        <v>2168</v>
      </c>
      <c r="BE38" s="392"/>
      <c r="BF38" s="392" t="s">
        <v>2168</v>
      </c>
      <c r="BG38" s="392"/>
      <c r="BH38" s="392" t="s">
        <v>2168</v>
      </c>
      <c r="BI38" s="392"/>
      <c r="BJ38" s="392" t="s">
        <v>2168</v>
      </c>
      <c r="BK38" s="392"/>
      <c r="BL38" s="392" t="s">
        <v>2168</v>
      </c>
      <c r="BM38" s="392"/>
      <c r="BN38" s="392" t="s">
        <v>2168</v>
      </c>
      <c r="BO38" s="392"/>
      <c r="BP38" s="392" t="s">
        <v>2168</v>
      </c>
      <c r="BQ38" s="392"/>
      <c r="BR38" s="392" t="s">
        <v>2168</v>
      </c>
      <c r="BS38" s="392"/>
      <c r="BT38" s="392" t="s">
        <v>2168</v>
      </c>
      <c r="BU38" s="392"/>
      <c r="BV38" s="392" t="s">
        <v>2168</v>
      </c>
      <c r="BW38" s="392"/>
      <c r="BX38" s="392" t="s">
        <v>2168</v>
      </c>
      <c r="BY38" s="392"/>
      <c r="BZ38" s="392" t="s">
        <v>2168</v>
      </c>
      <c r="CA38" s="392"/>
      <c r="CB38" s="392" t="s">
        <v>2168</v>
      </c>
      <c r="CC38" s="392"/>
      <c r="CD38" s="392" t="s">
        <v>2168</v>
      </c>
      <c r="CE38" s="392"/>
      <c r="CF38" s="392" t="s">
        <v>2168</v>
      </c>
      <c r="CG38" s="392"/>
      <c r="CH38" s="392" t="s">
        <v>2168</v>
      </c>
      <c r="CI38" s="392"/>
      <c r="CJ38" s="392" t="s">
        <v>2168</v>
      </c>
      <c r="CK38" s="392"/>
      <c r="CL38" s="392" t="s">
        <v>2168</v>
      </c>
      <c r="CM38" s="392"/>
      <c r="CN38" s="392" t="s">
        <v>2168</v>
      </c>
      <c r="CO38" s="392"/>
      <c r="CP38" s="392" t="s">
        <v>2168</v>
      </c>
      <c r="CQ38" s="392"/>
      <c r="CR38" s="392" t="s">
        <v>2168</v>
      </c>
      <c r="CS38" s="392"/>
      <c r="CT38" s="392" t="s">
        <v>2168</v>
      </c>
      <c r="CU38" s="392"/>
      <c r="CV38" s="392" t="s">
        <v>2168</v>
      </c>
      <c r="CW38" s="392"/>
      <c r="CX38" s="392" t="s">
        <v>2168</v>
      </c>
      <c r="CY38" s="392"/>
      <c r="CZ38" s="392" t="s">
        <v>2168</v>
      </c>
      <c r="DA38" s="392"/>
      <c r="DB38" s="392" t="s">
        <v>2168</v>
      </c>
      <c r="DC38" s="392"/>
      <c r="DD38" s="392" t="s">
        <v>2168</v>
      </c>
      <c r="DE38" s="392"/>
      <c r="DF38" s="392" t="s">
        <v>2168</v>
      </c>
      <c r="DG38" s="392"/>
      <c r="DH38" s="392" t="s">
        <v>2168</v>
      </c>
      <c r="DI38" s="392"/>
      <c r="DJ38" s="392" t="s">
        <v>2168</v>
      </c>
      <c r="DK38" s="392"/>
      <c r="DL38" s="392" t="s">
        <v>2168</v>
      </c>
      <c r="DM38" s="392"/>
      <c r="DN38" s="392" t="s">
        <v>2168</v>
      </c>
      <c r="DO38" s="392"/>
      <c r="DP38" s="392" t="s">
        <v>2168</v>
      </c>
      <c r="DQ38" s="392"/>
      <c r="DR38" s="392" t="s">
        <v>2168</v>
      </c>
      <c r="DS38" s="392"/>
      <c r="DT38" s="392" t="s">
        <v>2168</v>
      </c>
      <c r="DU38" s="392"/>
      <c r="DV38" s="392" t="s">
        <v>2168</v>
      </c>
      <c r="DW38" s="392"/>
      <c r="DX38" s="392" t="s">
        <v>2168</v>
      </c>
      <c r="DY38" s="392"/>
      <c r="DZ38" s="392" t="s">
        <v>2168</v>
      </c>
      <c r="EA38" s="392"/>
      <c r="EB38" s="392" t="s">
        <v>2168</v>
      </c>
      <c r="EC38" s="392"/>
      <c r="ED38" s="392" t="s">
        <v>2168</v>
      </c>
      <c r="EE38" s="392"/>
      <c r="EF38" s="392" t="s">
        <v>2168</v>
      </c>
      <c r="EG38" s="392"/>
      <c r="EH38" s="392" t="s">
        <v>2168</v>
      </c>
      <c r="EI38" s="392"/>
      <c r="EJ38" s="392" t="s">
        <v>2168</v>
      </c>
      <c r="EK38" s="392"/>
      <c r="EL38" s="392" t="s">
        <v>2168</v>
      </c>
      <c r="EM38" s="392"/>
      <c r="EN38" s="392" t="s">
        <v>2168</v>
      </c>
      <c r="EO38" s="392"/>
      <c r="EP38" s="392" t="s">
        <v>2168</v>
      </c>
      <c r="EQ38" s="392"/>
      <c r="ER38" s="392" t="s">
        <v>2168</v>
      </c>
      <c r="ES38" s="392"/>
      <c r="ET38" s="392" t="s">
        <v>2168</v>
      </c>
      <c r="EU38" s="392"/>
      <c r="EV38" s="392" t="s">
        <v>2168</v>
      </c>
      <c r="EW38" s="392"/>
      <c r="EX38" s="392" t="s">
        <v>2168</v>
      </c>
      <c r="EY38" s="392"/>
      <c r="EZ38" s="392" t="s">
        <v>2168</v>
      </c>
      <c r="FA38" s="392"/>
      <c r="FB38" s="392" t="s">
        <v>2168</v>
      </c>
      <c r="FC38" s="392"/>
      <c r="FD38" s="392" t="s">
        <v>2168</v>
      </c>
      <c r="FE38" s="392"/>
      <c r="FF38" s="392" t="s">
        <v>2168</v>
      </c>
      <c r="FG38" s="392"/>
      <c r="FH38" s="392" t="s">
        <v>2168</v>
      </c>
      <c r="FI38" s="392"/>
      <c r="FJ38" s="392" t="s">
        <v>2168</v>
      </c>
      <c r="FK38" s="392"/>
      <c r="FL38" s="392" t="s">
        <v>2168</v>
      </c>
      <c r="FM38" s="392"/>
      <c r="FN38" s="392" t="s">
        <v>2168</v>
      </c>
      <c r="FO38" s="392"/>
      <c r="FP38" s="392" t="s">
        <v>2168</v>
      </c>
      <c r="FQ38" s="392"/>
      <c r="FR38" s="392" t="s">
        <v>2168</v>
      </c>
      <c r="FS38" s="392"/>
      <c r="FT38" s="392" t="s">
        <v>2168</v>
      </c>
      <c r="FU38" s="392"/>
      <c r="FV38" s="392" t="s">
        <v>2168</v>
      </c>
      <c r="FW38" s="392"/>
      <c r="FX38" s="392" t="s">
        <v>2168</v>
      </c>
      <c r="FY38" s="392"/>
      <c r="FZ38" s="392" t="s">
        <v>2168</v>
      </c>
      <c r="GA38" s="392"/>
      <c r="GB38" s="392" t="s">
        <v>2168</v>
      </c>
      <c r="GC38" s="392"/>
      <c r="GD38" s="392" t="s">
        <v>2168</v>
      </c>
      <c r="GE38" s="392"/>
      <c r="GF38" s="392" t="s">
        <v>2168</v>
      </c>
      <c r="GG38" s="392"/>
      <c r="GH38" s="392" t="s">
        <v>2168</v>
      </c>
      <c r="GI38" s="392"/>
      <c r="GJ38" s="392" t="s">
        <v>2168</v>
      </c>
      <c r="GK38" s="392"/>
      <c r="GL38" s="392" t="s">
        <v>2168</v>
      </c>
      <c r="GM38" s="392"/>
      <c r="GN38" s="392" t="s">
        <v>2168</v>
      </c>
      <c r="GO38" s="392"/>
      <c r="GP38" s="392" t="s">
        <v>2168</v>
      </c>
      <c r="GQ38" s="392"/>
      <c r="GR38" s="392" t="s">
        <v>2168</v>
      </c>
      <c r="GS38" s="392"/>
      <c r="GT38" s="392" t="s">
        <v>2168</v>
      </c>
      <c r="GU38" s="392"/>
      <c r="GV38" s="392" t="s">
        <v>2168</v>
      </c>
      <c r="GW38" s="392"/>
      <c r="GX38" s="392" t="s">
        <v>2168</v>
      </c>
      <c r="GY38" s="392"/>
      <c r="GZ38" s="392" t="s">
        <v>2168</v>
      </c>
      <c r="HA38" s="392"/>
      <c r="HB38" s="392" t="s">
        <v>2168</v>
      </c>
      <c r="HC38" s="392"/>
      <c r="HD38" s="392" t="s">
        <v>2168</v>
      </c>
      <c r="HE38" s="392"/>
      <c r="HF38" s="392" t="s">
        <v>2168</v>
      </c>
      <c r="HG38" s="392"/>
      <c r="HH38" s="392" t="s">
        <v>2168</v>
      </c>
      <c r="HI38" s="393"/>
      <c r="HJ38" s="103"/>
      <c r="HK38" s="12"/>
      <c r="HL38" s="12"/>
      <c r="HM38" s="12"/>
      <c r="HN38" s="12"/>
      <c r="HO38" s="12"/>
      <c r="HP38" s="12"/>
      <c r="HQ38" s="12"/>
      <c r="HR38" s="12"/>
    </row>
    <row r="39" spans="2:226" ht="18" customHeight="1" x14ac:dyDescent="0.2">
      <c r="B39" s="228"/>
      <c r="C39" s="20" t="s">
        <v>75</v>
      </c>
      <c r="D39" s="20"/>
      <c r="E39" s="227"/>
      <c r="F39" s="20"/>
      <c r="G39" s="227"/>
      <c r="H39" s="20"/>
      <c r="I39" s="227"/>
      <c r="J39" s="20"/>
      <c r="K39" s="20"/>
      <c r="L39" s="20"/>
      <c r="M39" s="227"/>
      <c r="N39" s="227"/>
      <c r="O39" s="20"/>
      <c r="P39" s="20"/>
      <c r="Q39" s="22"/>
      <c r="R39" s="504" t="s">
        <v>1986</v>
      </c>
      <c r="S39" s="489"/>
      <c r="T39" s="489" t="s">
        <v>1986</v>
      </c>
      <c r="U39" s="489"/>
      <c r="V39" s="489" t="s">
        <v>1986</v>
      </c>
      <c r="W39" s="489"/>
      <c r="X39" s="489" t="s">
        <v>1986</v>
      </c>
      <c r="Y39" s="489"/>
      <c r="Z39" s="489" t="s">
        <v>1986</v>
      </c>
      <c r="AA39" s="489"/>
      <c r="AB39" s="489" t="s">
        <v>1986</v>
      </c>
      <c r="AC39" s="489"/>
      <c r="AD39" s="489" t="s">
        <v>1986</v>
      </c>
      <c r="AE39" s="489"/>
      <c r="AF39" s="489" t="s">
        <v>1986</v>
      </c>
      <c r="AG39" s="489"/>
      <c r="AH39" s="489" t="s">
        <v>1986</v>
      </c>
      <c r="AI39" s="489"/>
      <c r="AJ39" s="489" t="s">
        <v>1986</v>
      </c>
      <c r="AK39" s="489"/>
      <c r="AL39" s="489" t="s">
        <v>1986</v>
      </c>
      <c r="AM39" s="489"/>
      <c r="AN39" s="489" t="s">
        <v>1986</v>
      </c>
      <c r="AO39" s="489"/>
      <c r="AP39" s="489" t="s">
        <v>1986</v>
      </c>
      <c r="AQ39" s="489"/>
      <c r="AR39" s="489" t="s">
        <v>1986</v>
      </c>
      <c r="AS39" s="489"/>
      <c r="AT39" s="489" t="s">
        <v>1986</v>
      </c>
      <c r="AU39" s="489"/>
      <c r="AV39" s="489" t="s">
        <v>1986</v>
      </c>
      <c r="AW39" s="489"/>
      <c r="AX39" s="489" t="s">
        <v>1986</v>
      </c>
      <c r="AY39" s="489"/>
      <c r="AZ39" s="489" t="s">
        <v>1986</v>
      </c>
      <c r="BA39" s="489"/>
      <c r="BB39" s="489" t="s">
        <v>1986</v>
      </c>
      <c r="BC39" s="489"/>
      <c r="BD39" s="489" t="s">
        <v>1986</v>
      </c>
      <c r="BE39" s="489"/>
      <c r="BF39" s="489" t="s">
        <v>1986</v>
      </c>
      <c r="BG39" s="489"/>
      <c r="BH39" s="489" t="s">
        <v>1986</v>
      </c>
      <c r="BI39" s="489"/>
      <c r="BJ39" s="489" t="s">
        <v>1986</v>
      </c>
      <c r="BK39" s="489"/>
      <c r="BL39" s="489" t="s">
        <v>1986</v>
      </c>
      <c r="BM39" s="489"/>
      <c r="BN39" s="489" t="s">
        <v>1986</v>
      </c>
      <c r="BO39" s="489"/>
      <c r="BP39" s="489" t="s">
        <v>1986</v>
      </c>
      <c r="BQ39" s="489"/>
      <c r="BR39" s="489" t="s">
        <v>1986</v>
      </c>
      <c r="BS39" s="489"/>
      <c r="BT39" s="489" t="s">
        <v>1986</v>
      </c>
      <c r="BU39" s="489"/>
      <c r="BV39" s="489" t="s">
        <v>1986</v>
      </c>
      <c r="BW39" s="489"/>
      <c r="BX39" s="489" t="s">
        <v>1986</v>
      </c>
      <c r="BY39" s="489"/>
      <c r="BZ39" s="489" t="s">
        <v>1986</v>
      </c>
      <c r="CA39" s="489"/>
      <c r="CB39" s="489" t="s">
        <v>1986</v>
      </c>
      <c r="CC39" s="489"/>
      <c r="CD39" s="489" t="s">
        <v>1986</v>
      </c>
      <c r="CE39" s="489"/>
      <c r="CF39" s="489" t="s">
        <v>1986</v>
      </c>
      <c r="CG39" s="489"/>
      <c r="CH39" s="489" t="s">
        <v>1986</v>
      </c>
      <c r="CI39" s="489"/>
      <c r="CJ39" s="489" t="s">
        <v>1986</v>
      </c>
      <c r="CK39" s="489"/>
      <c r="CL39" s="489" t="s">
        <v>1986</v>
      </c>
      <c r="CM39" s="489"/>
      <c r="CN39" s="489" t="s">
        <v>1986</v>
      </c>
      <c r="CO39" s="489"/>
      <c r="CP39" s="489" t="s">
        <v>1986</v>
      </c>
      <c r="CQ39" s="489"/>
      <c r="CR39" s="489" t="s">
        <v>1986</v>
      </c>
      <c r="CS39" s="489"/>
      <c r="CT39" s="489" t="s">
        <v>1986</v>
      </c>
      <c r="CU39" s="489"/>
      <c r="CV39" s="489" t="s">
        <v>1986</v>
      </c>
      <c r="CW39" s="489"/>
      <c r="CX39" s="489" t="s">
        <v>1986</v>
      </c>
      <c r="CY39" s="489"/>
      <c r="CZ39" s="489" t="s">
        <v>1986</v>
      </c>
      <c r="DA39" s="489"/>
      <c r="DB39" s="489" t="s">
        <v>1986</v>
      </c>
      <c r="DC39" s="489"/>
      <c r="DD39" s="489" t="s">
        <v>1986</v>
      </c>
      <c r="DE39" s="489"/>
      <c r="DF39" s="489" t="s">
        <v>1986</v>
      </c>
      <c r="DG39" s="489"/>
      <c r="DH39" s="489" t="s">
        <v>1986</v>
      </c>
      <c r="DI39" s="489"/>
      <c r="DJ39" s="489" t="s">
        <v>1986</v>
      </c>
      <c r="DK39" s="489"/>
      <c r="DL39" s="489" t="s">
        <v>1986</v>
      </c>
      <c r="DM39" s="489"/>
      <c r="DN39" s="489" t="s">
        <v>1986</v>
      </c>
      <c r="DO39" s="489"/>
      <c r="DP39" s="489" t="s">
        <v>1986</v>
      </c>
      <c r="DQ39" s="489"/>
      <c r="DR39" s="489" t="s">
        <v>1986</v>
      </c>
      <c r="DS39" s="489"/>
      <c r="DT39" s="489" t="s">
        <v>1986</v>
      </c>
      <c r="DU39" s="489"/>
      <c r="DV39" s="489" t="s">
        <v>1986</v>
      </c>
      <c r="DW39" s="489"/>
      <c r="DX39" s="489" t="s">
        <v>1986</v>
      </c>
      <c r="DY39" s="489"/>
      <c r="DZ39" s="489" t="s">
        <v>1986</v>
      </c>
      <c r="EA39" s="489"/>
      <c r="EB39" s="489" t="s">
        <v>1986</v>
      </c>
      <c r="EC39" s="489"/>
      <c r="ED39" s="489" t="s">
        <v>1986</v>
      </c>
      <c r="EE39" s="489"/>
      <c r="EF39" s="489" t="s">
        <v>1986</v>
      </c>
      <c r="EG39" s="489"/>
      <c r="EH39" s="489" t="s">
        <v>1986</v>
      </c>
      <c r="EI39" s="489"/>
      <c r="EJ39" s="489" t="s">
        <v>1986</v>
      </c>
      <c r="EK39" s="489"/>
      <c r="EL39" s="489" t="s">
        <v>1986</v>
      </c>
      <c r="EM39" s="489"/>
      <c r="EN39" s="489" t="s">
        <v>1986</v>
      </c>
      <c r="EO39" s="489"/>
      <c r="EP39" s="489" t="s">
        <v>1986</v>
      </c>
      <c r="EQ39" s="489"/>
      <c r="ER39" s="489" t="s">
        <v>1986</v>
      </c>
      <c r="ES39" s="489"/>
      <c r="ET39" s="489" t="s">
        <v>1986</v>
      </c>
      <c r="EU39" s="489"/>
      <c r="EV39" s="489" t="s">
        <v>1986</v>
      </c>
      <c r="EW39" s="489"/>
      <c r="EX39" s="489" t="s">
        <v>1986</v>
      </c>
      <c r="EY39" s="489"/>
      <c r="EZ39" s="489" t="s">
        <v>1986</v>
      </c>
      <c r="FA39" s="489"/>
      <c r="FB39" s="489" t="s">
        <v>1986</v>
      </c>
      <c r="FC39" s="489"/>
      <c r="FD39" s="489" t="s">
        <v>1986</v>
      </c>
      <c r="FE39" s="489"/>
      <c r="FF39" s="489" t="s">
        <v>1986</v>
      </c>
      <c r="FG39" s="489"/>
      <c r="FH39" s="489" t="s">
        <v>1986</v>
      </c>
      <c r="FI39" s="489"/>
      <c r="FJ39" s="489" t="s">
        <v>1986</v>
      </c>
      <c r="FK39" s="489"/>
      <c r="FL39" s="489" t="s">
        <v>1986</v>
      </c>
      <c r="FM39" s="489"/>
      <c r="FN39" s="489" t="s">
        <v>1986</v>
      </c>
      <c r="FO39" s="489"/>
      <c r="FP39" s="489" t="s">
        <v>1986</v>
      </c>
      <c r="FQ39" s="489"/>
      <c r="FR39" s="489" t="s">
        <v>1986</v>
      </c>
      <c r="FS39" s="489"/>
      <c r="FT39" s="489" t="s">
        <v>1986</v>
      </c>
      <c r="FU39" s="489"/>
      <c r="FV39" s="489" t="s">
        <v>1986</v>
      </c>
      <c r="FW39" s="489"/>
      <c r="FX39" s="489" t="s">
        <v>1986</v>
      </c>
      <c r="FY39" s="489"/>
      <c r="FZ39" s="489" t="s">
        <v>1986</v>
      </c>
      <c r="GA39" s="489"/>
      <c r="GB39" s="489" t="s">
        <v>1986</v>
      </c>
      <c r="GC39" s="489"/>
      <c r="GD39" s="489" t="s">
        <v>1986</v>
      </c>
      <c r="GE39" s="489"/>
      <c r="GF39" s="489" t="s">
        <v>1986</v>
      </c>
      <c r="GG39" s="489"/>
      <c r="GH39" s="489" t="s">
        <v>1986</v>
      </c>
      <c r="GI39" s="489"/>
      <c r="GJ39" s="489" t="s">
        <v>1986</v>
      </c>
      <c r="GK39" s="489"/>
      <c r="GL39" s="489" t="s">
        <v>1986</v>
      </c>
      <c r="GM39" s="489"/>
      <c r="GN39" s="489" t="s">
        <v>1986</v>
      </c>
      <c r="GO39" s="489"/>
      <c r="GP39" s="489" t="s">
        <v>1986</v>
      </c>
      <c r="GQ39" s="489"/>
      <c r="GR39" s="489" t="s">
        <v>1986</v>
      </c>
      <c r="GS39" s="489"/>
      <c r="GT39" s="489" t="s">
        <v>1986</v>
      </c>
      <c r="GU39" s="489"/>
      <c r="GV39" s="489" t="s">
        <v>1986</v>
      </c>
      <c r="GW39" s="489"/>
      <c r="GX39" s="489" t="s">
        <v>1986</v>
      </c>
      <c r="GY39" s="489"/>
      <c r="GZ39" s="489" t="s">
        <v>1986</v>
      </c>
      <c r="HA39" s="489"/>
      <c r="HB39" s="489" t="s">
        <v>1986</v>
      </c>
      <c r="HC39" s="489"/>
      <c r="HD39" s="489" t="s">
        <v>1986</v>
      </c>
      <c r="HE39" s="489"/>
      <c r="HF39" s="489" t="s">
        <v>1986</v>
      </c>
      <c r="HG39" s="489"/>
      <c r="HH39" s="489" t="s">
        <v>1986</v>
      </c>
      <c r="HI39" s="490"/>
      <c r="HJ39" s="103"/>
      <c r="HK39" s="12"/>
      <c r="HL39" s="12"/>
      <c r="HM39" s="12"/>
      <c r="HN39" s="12"/>
      <c r="HO39" s="12"/>
      <c r="HP39" s="12"/>
      <c r="HQ39" s="12"/>
      <c r="HR39" s="12"/>
    </row>
    <row r="40" spans="2:226" ht="18" customHeight="1" x14ac:dyDescent="0.2">
      <c r="B40" s="228"/>
      <c r="C40" s="20" t="s">
        <v>76</v>
      </c>
      <c r="D40" s="20"/>
      <c r="E40" s="20"/>
      <c r="F40" s="229"/>
      <c r="G40" s="227"/>
      <c r="H40" s="229"/>
      <c r="I40" s="227"/>
      <c r="J40" s="20"/>
      <c r="K40" s="229"/>
      <c r="L40" s="229"/>
      <c r="M40" s="229"/>
      <c r="N40" s="229"/>
      <c r="O40" s="35"/>
      <c r="P40" s="35"/>
      <c r="Q40" s="35"/>
      <c r="R40" s="504"/>
      <c r="S40" s="489"/>
      <c r="T40" s="489"/>
      <c r="U40" s="489"/>
      <c r="V40" s="489"/>
      <c r="W40" s="489"/>
      <c r="X40" s="489"/>
      <c r="Y40" s="489"/>
      <c r="Z40" s="489"/>
      <c r="AA40" s="489"/>
      <c r="AB40" s="489"/>
      <c r="AC40" s="489"/>
      <c r="AD40" s="489"/>
      <c r="AE40" s="489"/>
      <c r="AF40" s="489"/>
      <c r="AG40" s="489"/>
      <c r="AH40" s="489"/>
      <c r="AI40" s="489"/>
      <c r="AJ40" s="489"/>
      <c r="AK40" s="489"/>
      <c r="AL40" s="489"/>
      <c r="AM40" s="489"/>
      <c r="AN40" s="489"/>
      <c r="AO40" s="489"/>
      <c r="AP40" s="489"/>
      <c r="AQ40" s="489"/>
      <c r="AR40" s="489"/>
      <c r="AS40" s="489"/>
      <c r="AT40" s="489"/>
      <c r="AU40" s="489"/>
      <c r="AV40" s="489"/>
      <c r="AW40" s="489"/>
      <c r="AX40" s="489"/>
      <c r="AY40" s="489"/>
      <c r="AZ40" s="489"/>
      <c r="BA40" s="489"/>
      <c r="BB40" s="489"/>
      <c r="BC40" s="489"/>
      <c r="BD40" s="489"/>
      <c r="BE40" s="489"/>
      <c r="BF40" s="489"/>
      <c r="BG40" s="489"/>
      <c r="BH40" s="489"/>
      <c r="BI40" s="489"/>
      <c r="BJ40" s="489"/>
      <c r="BK40" s="489"/>
      <c r="BL40" s="489"/>
      <c r="BM40" s="489"/>
      <c r="BN40" s="489"/>
      <c r="BO40" s="489"/>
      <c r="BP40" s="489"/>
      <c r="BQ40" s="489"/>
      <c r="BR40" s="489"/>
      <c r="BS40" s="489"/>
      <c r="BT40" s="489"/>
      <c r="BU40" s="489"/>
      <c r="BV40" s="489"/>
      <c r="BW40" s="489"/>
      <c r="BX40" s="489"/>
      <c r="BY40" s="489"/>
      <c r="BZ40" s="489"/>
      <c r="CA40" s="489"/>
      <c r="CB40" s="489"/>
      <c r="CC40" s="489"/>
      <c r="CD40" s="489"/>
      <c r="CE40" s="489"/>
      <c r="CF40" s="489"/>
      <c r="CG40" s="489"/>
      <c r="CH40" s="489"/>
      <c r="CI40" s="489"/>
      <c r="CJ40" s="489"/>
      <c r="CK40" s="489"/>
      <c r="CL40" s="489"/>
      <c r="CM40" s="489"/>
      <c r="CN40" s="489"/>
      <c r="CO40" s="489"/>
      <c r="CP40" s="489"/>
      <c r="CQ40" s="489"/>
      <c r="CR40" s="489"/>
      <c r="CS40" s="489"/>
      <c r="CT40" s="489"/>
      <c r="CU40" s="489"/>
      <c r="CV40" s="489"/>
      <c r="CW40" s="489"/>
      <c r="CX40" s="489"/>
      <c r="CY40" s="489"/>
      <c r="CZ40" s="489"/>
      <c r="DA40" s="489"/>
      <c r="DB40" s="489"/>
      <c r="DC40" s="489"/>
      <c r="DD40" s="489"/>
      <c r="DE40" s="489"/>
      <c r="DF40" s="489"/>
      <c r="DG40" s="489"/>
      <c r="DH40" s="489"/>
      <c r="DI40" s="489"/>
      <c r="DJ40" s="489"/>
      <c r="DK40" s="489"/>
      <c r="DL40" s="489"/>
      <c r="DM40" s="489"/>
      <c r="DN40" s="489"/>
      <c r="DO40" s="489"/>
      <c r="DP40" s="489"/>
      <c r="DQ40" s="489"/>
      <c r="DR40" s="489"/>
      <c r="DS40" s="489"/>
      <c r="DT40" s="489"/>
      <c r="DU40" s="489"/>
      <c r="DV40" s="489"/>
      <c r="DW40" s="489"/>
      <c r="DX40" s="489"/>
      <c r="DY40" s="489"/>
      <c r="DZ40" s="489"/>
      <c r="EA40" s="489"/>
      <c r="EB40" s="489"/>
      <c r="EC40" s="489"/>
      <c r="ED40" s="489"/>
      <c r="EE40" s="489"/>
      <c r="EF40" s="489"/>
      <c r="EG40" s="489"/>
      <c r="EH40" s="489"/>
      <c r="EI40" s="489"/>
      <c r="EJ40" s="489"/>
      <c r="EK40" s="489"/>
      <c r="EL40" s="489"/>
      <c r="EM40" s="489"/>
      <c r="EN40" s="489"/>
      <c r="EO40" s="489"/>
      <c r="EP40" s="489"/>
      <c r="EQ40" s="489"/>
      <c r="ER40" s="489"/>
      <c r="ES40" s="489"/>
      <c r="ET40" s="489"/>
      <c r="EU40" s="489"/>
      <c r="EV40" s="489"/>
      <c r="EW40" s="489"/>
      <c r="EX40" s="489"/>
      <c r="EY40" s="489"/>
      <c r="EZ40" s="489"/>
      <c r="FA40" s="489"/>
      <c r="FB40" s="489"/>
      <c r="FC40" s="489"/>
      <c r="FD40" s="489"/>
      <c r="FE40" s="489"/>
      <c r="FF40" s="489"/>
      <c r="FG40" s="489"/>
      <c r="FH40" s="489"/>
      <c r="FI40" s="489"/>
      <c r="FJ40" s="489"/>
      <c r="FK40" s="489"/>
      <c r="FL40" s="489"/>
      <c r="FM40" s="489"/>
      <c r="FN40" s="489"/>
      <c r="FO40" s="489"/>
      <c r="FP40" s="489"/>
      <c r="FQ40" s="489"/>
      <c r="FR40" s="489"/>
      <c r="FS40" s="489"/>
      <c r="FT40" s="489"/>
      <c r="FU40" s="489"/>
      <c r="FV40" s="489"/>
      <c r="FW40" s="489"/>
      <c r="FX40" s="489"/>
      <c r="FY40" s="489"/>
      <c r="FZ40" s="489"/>
      <c r="GA40" s="489"/>
      <c r="GB40" s="489"/>
      <c r="GC40" s="489"/>
      <c r="GD40" s="489"/>
      <c r="GE40" s="489"/>
      <c r="GF40" s="489"/>
      <c r="GG40" s="489"/>
      <c r="GH40" s="489"/>
      <c r="GI40" s="489"/>
      <c r="GJ40" s="489"/>
      <c r="GK40" s="489"/>
      <c r="GL40" s="489"/>
      <c r="GM40" s="489"/>
      <c r="GN40" s="489"/>
      <c r="GO40" s="489"/>
      <c r="GP40" s="489"/>
      <c r="GQ40" s="489"/>
      <c r="GR40" s="489"/>
      <c r="GS40" s="489"/>
      <c r="GT40" s="489"/>
      <c r="GU40" s="489"/>
      <c r="GV40" s="489"/>
      <c r="GW40" s="489"/>
      <c r="GX40" s="489"/>
      <c r="GY40" s="489"/>
      <c r="GZ40" s="489"/>
      <c r="HA40" s="489"/>
      <c r="HB40" s="489"/>
      <c r="HC40" s="489"/>
      <c r="HD40" s="489"/>
      <c r="HE40" s="489"/>
      <c r="HF40" s="489"/>
      <c r="HG40" s="489"/>
      <c r="HH40" s="489"/>
      <c r="HI40" s="490"/>
      <c r="HJ40" s="103"/>
      <c r="HK40" s="12"/>
      <c r="HL40" s="12"/>
      <c r="HM40" s="12"/>
      <c r="HN40" s="12"/>
      <c r="HO40" s="12"/>
      <c r="HP40" s="12"/>
      <c r="HQ40" s="12"/>
      <c r="HR40" s="12"/>
    </row>
    <row r="41" spans="2:226" ht="19" customHeight="1" x14ac:dyDescent="0.2">
      <c r="B41" s="228"/>
      <c r="C41" s="20" t="s">
        <v>2228</v>
      </c>
      <c r="D41" s="20"/>
      <c r="E41" s="20"/>
      <c r="F41" s="229"/>
      <c r="G41" s="227"/>
      <c r="H41" s="229"/>
      <c r="I41" s="227"/>
      <c r="J41" s="20"/>
      <c r="K41" s="229"/>
      <c r="L41" s="229"/>
      <c r="M41" s="229"/>
      <c r="N41" s="229"/>
      <c r="O41" s="35"/>
      <c r="P41" s="35"/>
      <c r="Q41" s="35"/>
      <c r="R41" s="504"/>
      <c r="S41" s="489"/>
      <c r="T41" s="489"/>
      <c r="U41" s="489"/>
      <c r="V41" s="489"/>
      <c r="W41" s="489"/>
      <c r="X41" s="489"/>
      <c r="Y41" s="489"/>
      <c r="Z41" s="489"/>
      <c r="AA41" s="489"/>
      <c r="AB41" s="489"/>
      <c r="AC41" s="489"/>
      <c r="AD41" s="489"/>
      <c r="AE41" s="489"/>
      <c r="AF41" s="489"/>
      <c r="AG41" s="489"/>
      <c r="AH41" s="489"/>
      <c r="AI41" s="489"/>
      <c r="AJ41" s="489"/>
      <c r="AK41" s="489"/>
      <c r="AL41" s="489"/>
      <c r="AM41" s="489"/>
      <c r="AN41" s="489"/>
      <c r="AO41" s="489"/>
      <c r="AP41" s="489"/>
      <c r="AQ41" s="489"/>
      <c r="AR41" s="489"/>
      <c r="AS41" s="489"/>
      <c r="AT41" s="489"/>
      <c r="AU41" s="489"/>
      <c r="AV41" s="489"/>
      <c r="AW41" s="489"/>
      <c r="AX41" s="489"/>
      <c r="AY41" s="489"/>
      <c r="AZ41" s="489"/>
      <c r="BA41" s="489"/>
      <c r="BB41" s="489"/>
      <c r="BC41" s="489"/>
      <c r="BD41" s="489"/>
      <c r="BE41" s="489"/>
      <c r="BF41" s="489"/>
      <c r="BG41" s="489"/>
      <c r="BH41" s="489"/>
      <c r="BI41" s="489"/>
      <c r="BJ41" s="489"/>
      <c r="BK41" s="489"/>
      <c r="BL41" s="489"/>
      <c r="BM41" s="489"/>
      <c r="BN41" s="489"/>
      <c r="BO41" s="489"/>
      <c r="BP41" s="489"/>
      <c r="BQ41" s="489"/>
      <c r="BR41" s="489"/>
      <c r="BS41" s="489"/>
      <c r="BT41" s="489"/>
      <c r="BU41" s="489"/>
      <c r="BV41" s="489"/>
      <c r="BW41" s="489"/>
      <c r="BX41" s="489"/>
      <c r="BY41" s="489"/>
      <c r="BZ41" s="489"/>
      <c r="CA41" s="489"/>
      <c r="CB41" s="489"/>
      <c r="CC41" s="489"/>
      <c r="CD41" s="489"/>
      <c r="CE41" s="489"/>
      <c r="CF41" s="489"/>
      <c r="CG41" s="489"/>
      <c r="CH41" s="489"/>
      <c r="CI41" s="489"/>
      <c r="CJ41" s="489"/>
      <c r="CK41" s="489"/>
      <c r="CL41" s="489"/>
      <c r="CM41" s="489"/>
      <c r="CN41" s="489"/>
      <c r="CO41" s="489"/>
      <c r="CP41" s="489"/>
      <c r="CQ41" s="489"/>
      <c r="CR41" s="489"/>
      <c r="CS41" s="489"/>
      <c r="CT41" s="489"/>
      <c r="CU41" s="489"/>
      <c r="CV41" s="489"/>
      <c r="CW41" s="489"/>
      <c r="CX41" s="489"/>
      <c r="CY41" s="489"/>
      <c r="CZ41" s="489"/>
      <c r="DA41" s="489"/>
      <c r="DB41" s="489"/>
      <c r="DC41" s="489"/>
      <c r="DD41" s="489"/>
      <c r="DE41" s="489"/>
      <c r="DF41" s="489"/>
      <c r="DG41" s="489"/>
      <c r="DH41" s="489"/>
      <c r="DI41" s="489"/>
      <c r="DJ41" s="489"/>
      <c r="DK41" s="489"/>
      <c r="DL41" s="489"/>
      <c r="DM41" s="489"/>
      <c r="DN41" s="489"/>
      <c r="DO41" s="489"/>
      <c r="DP41" s="489"/>
      <c r="DQ41" s="489"/>
      <c r="DR41" s="489"/>
      <c r="DS41" s="489"/>
      <c r="DT41" s="489"/>
      <c r="DU41" s="489"/>
      <c r="DV41" s="489"/>
      <c r="DW41" s="489"/>
      <c r="DX41" s="489"/>
      <c r="DY41" s="489"/>
      <c r="DZ41" s="489"/>
      <c r="EA41" s="489"/>
      <c r="EB41" s="489"/>
      <c r="EC41" s="489"/>
      <c r="ED41" s="489"/>
      <c r="EE41" s="489"/>
      <c r="EF41" s="489"/>
      <c r="EG41" s="489"/>
      <c r="EH41" s="489"/>
      <c r="EI41" s="489"/>
      <c r="EJ41" s="489"/>
      <c r="EK41" s="489"/>
      <c r="EL41" s="489"/>
      <c r="EM41" s="489"/>
      <c r="EN41" s="489"/>
      <c r="EO41" s="489"/>
      <c r="EP41" s="489"/>
      <c r="EQ41" s="489"/>
      <c r="ER41" s="489"/>
      <c r="ES41" s="489"/>
      <c r="ET41" s="489"/>
      <c r="EU41" s="489"/>
      <c r="EV41" s="489"/>
      <c r="EW41" s="489"/>
      <c r="EX41" s="489"/>
      <c r="EY41" s="489"/>
      <c r="EZ41" s="489"/>
      <c r="FA41" s="489"/>
      <c r="FB41" s="489"/>
      <c r="FC41" s="489"/>
      <c r="FD41" s="489"/>
      <c r="FE41" s="489"/>
      <c r="FF41" s="489"/>
      <c r="FG41" s="489"/>
      <c r="FH41" s="489"/>
      <c r="FI41" s="489"/>
      <c r="FJ41" s="489"/>
      <c r="FK41" s="489"/>
      <c r="FL41" s="489"/>
      <c r="FM41" s="489"/>
      <c r="FN41" s="489"/>
      <c r="FO41" s="489"/>
      <c r="FP41" s="489"/>
      <c r="FQ41" s="489"/>
      <c r="FR41" s="489"/>
      <c r="FS41" s="489"/>
      <c r="FT41" s="489"/>
      <c r="FU41" s="489"/>
      <c r="FV41" s="489"/>
      <c r="FW41" s="489"/>
      <c r="FX41" s="489"/>
      <c r="FY41" s="489"/>
      <c r="FZ41" s="489"/>
      <c r="GA41" s="489"/>
      <c r="GB41" s="489"/>
      <c r="GC41" s="489"/>
      <c r="GD41" s="489"/>
      <c r="GE41" s="489"/>
      <c r="GF41" s="489"/>
      <c r="GG41" s="489"/>
      <c r="GH41" s="489"/>
      <c r="GI41" s="489"/>
      <c r="GJ41" s="489"/>
      <c r="GK41" s="489"/>
      <c r="GL41" s="489"/>
      <c r="GM41" s="489"/>
      <c r="GN41" s="489"/>
      <c r="GO41" s="489"/>
      <c r="GP41" s="489"/>
      <c r="GQ41" s="489"/>
      <c r="GR41" s="489"/>
      <c r="GS41" s="489"/>
      <c r="GT41" s="489"/>
      <c r="GU41" s="489"/>
      <c r="GV41" s="489"/>
      <c r="GW41" s="489"/>
      <c r="GX41" s="489"/>
      <c r="GY41" s="489"/>
      <c r="GZ41" s="489"/>
      <c r="HA41" s="489"/>
      <c r="HB41" s="489"/>
      <c r="HC41" s="489"/>
      <c r="HD41" s="489"/>
      <c r="HE41" s="489"/>
      <c r="HF41" s="489"/>
      <c r="HG41" s="489"/>
      <c r="HH41" s="489"/>
      <c r="HI41" s="490"/>
      <c r="HJ41" s="103"/>
      <c r="HK41" s="12"/>
      <c r="HL41" s="12"/>
      <c r="HM41" s="12"/>
      <c r="HN41" s="12"/>
      <c r="HO41" s="12"/>
      <c r="HP41" s="12"/>
      <c r="HQ41" s="12"/>
      <c r="HR41" s="12"/>
    </row>
    <row r="42" spans="2:226" ht="18.75" customHeight="1" x14ac:dyDescent="0.2">
      <c r="B42" s="228"/>
      <c r="C42" s="20" t="s">
        <v>2231</v>
      </c>
      <c r="D42" s="20"/>
      <c r="E42" s="20"/>
      <c r="F42" s="229"/>
      <c r="G42" s="227"/>
      <c r="H42" s="229"/>
      <c r="I42" s="227"/>
      <c r="J42" s="20"/>
      <c r="K42" s="229"/>
      <c r="L42" s="229"/>
      <c r="M42" s="229"/>
      <c r="N42" s="229"/>
      <c r="O42" s="35"/>
      <c r="P42" s="35"/>
      <c r="Q42" s="35"/>
      <c r="R42" s="491"/>
      <c r="S42" s="492"/>
      <c r="T42" s="492"/>
      <c r="U42" s="492"/>
      <c r="V42" s="492"/>
      <c r="W42" s="492"/>
      <c r="X42" s="492"/>
      <c r="Y42" s="492"/>
      <c r="Z42" s="492"/>
      <c r="AA42" s="492"/>
      <c r="AB42" s="492"/>
      <c r="AC42" s="492"/>
      <c r="AD42" s="492"/>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c r="BB42" s="492"/>
      <c r="BC42" s="492"/>
      <c r="BD42" s="492"/>
      <c r="BE42" s="492"/>
      <c r="BF42" s="492"/>
      <c r="BG42" s="492"/>
      <c r="BH42" s="492"/>
      <c r="BI42" s="492"/>
      <c r="BJ42" s="492"/>
      <c r="BK42" s="492"/>
      <c r="BL42" s="492"/>
      <c r="BM42" s="492"/>
      <c r="BN42" s="492"/>
      <c r="BO42" s="492"/>
      <c r="BP42" s="492"/>
      <c r="BQ42" s="492"/>
      <c r="BR42" s="492"/>
      <c r="BS42" s="492"/>
      <c r="BT42" s="492"/>
      <c r="BU42" s="492"/>
      <c r="BV42" s="492"/>
      <c r="BW42" s="492"/>
      <c r="BX42" s="492"/>
      <c r="BY42" s="492"/>
      <c r="BZ42" s="492"/>
      <c r="CA42" s="492"/>
      <c r="CB42" s="492"/>
      <c r="CC42" s="492"/>
      <c r="CD42" s="492"/>
      <c r="CE42" s="492"/>
      <c r="CF42" s="492"/>
      <c r="CG42" s="492"/>
      <c r="CH42" s="492"/>
      <c r="CI42" s="492"/>
      <c r="CJ42" s="492"/>
      <c r="CK42" s="492"/>
      <c r="CL42" s="492"/>
      <c r="CM42" s="492"/>
      <c r="CN42" s="492"/>
      <c r="CO42" s="492"/>
      <c r="CP42" s="492"/>
      <c r="CQ42" s="492"/>
      <c r="CR42" s="492"/>
      <c r="CS42" s="492"/>
      <c r="CT42" s="492"/>
      <c r="CU42" s="492"/>
      <c r="CV42" s="492"/>
      <c r="CW42" s="492"/>
      <c r="CX42" s="492"/>
      <c r="CY42" s="492"/>
      <c r="CZ42" s="492"/>
      <c r="DA42" s="492"/>
      <c r="DB42" s="492"/>
      <c r="DC42" s="492"/>
      <c r="DD42" s="492"/>
      <c r="DE42" s="492"/>
      <c r="DF42" s="492"/>
      <c r="DG42" s="492"/>
      <c r="DH42" s="492"/>
      <c r="DI42" s="492"/>
      <c r="DJ42" s="492"/>
      <c r="DK42" s="492"/>
      <c r="DL42" s="492"/>
      <c r="DM42" s="492"/>
      <c r="DN42" s="492"/>
      <c r="DO42" s="492"/>
      <c r="DP42" s="492"/>
      <c r="DQ42" s="492"/>
      <c r="DR42" s="492"/>
      <c r="DS42" s="492"/>
      <c r="DT42" s="492"/>
      <c r="DU42" s="492"/>
      <c r="DV42" s="492"/>
      <c r="DW42" s="492"/>
      <c r="DX42" s="492"/>
      <c r="DY42" s="492"/>
      <c r="DZ42" s="492"/>
      <c r="EA42" s="492"/>
      <c r="EB42" s="492"/>
      <c r="EC42" s="492"/>
      <c r="ED42" s="492"/>
      <c r="EE42" s="492"/>
      <c r="EF42" s="492"/>
      <c r="EG42" s="492"/>
      <c r="EH42" s="492"/>
      <c r="EI42" s="492"/>
      <c r="EJ42" s="492"/>
      <c r="EK42" s="492"/>
      <c r="EL42" s="492"/>
      <c r="EM42" s="492"/>
      <c r="EN42" s="492"/>
      <c r="EO42" s="492"/>
      <c r="EP42" s="492"/>
      <c r="EQ42" s="492"/>
      <c r="ER42" s="492"/>
      <c r="ES42" s="492"/>
      <c r="ET42" s="492"/>
      <c r="EU42" s="492"/>
      <c r="EV42" s="492"/>
      <c r="EW42" s="492"/>
      <c r="EX42" s="492"/>
      <c r="EY42" s="492"/>
      <c r="EZ42" s="492"/>
      <c r="FA42" s="492"/>
      <c r="FB42" s="492"/>
      <c r="FC42" s="492"/>
      <c r="FD42" s="492"/>
      <c r="FE42" s="492"/>
      <c r="FF42" s="492"/>
      <c r="FG42" s="492"/>
      <c r="FH42" s="492"/>
      <c r="FI42" s="492"/>
      <c r="FJ42" s="492"/>
      <c r="FK42" s="492"/>
      <c r="FL42" s="492"/>
      <c r="FM42" s="492"/>
      <c r="FN42" s="492"/>
      <c r="FO42" s="492"/>
      <c r="FP42" s="492"/>
      <c r="FQ42" s="492"/>
      <c r="FR42" s="492"/>
      <c r="FS42" s="492"/>
      <c r="FT42" s="492"/>
      <c r="FU42" s="492"/>
      <c r="FV42" s="492"/>
      <c r="FW42" s="492"/>
      <c r="FX42" s="492"/>
      <c r="FY42" s="492"/>
      <c r="FZ42" s="492"/>
      <c r="GA42" s="492"/>
      <c r="GB42" s="492"/>
      <c r="GC42" s="492"/>
      <c r="GD42" s="492"/>
      <c r="GE42" s="492"/>
      <c r="GF42" s="492"/>
      <c r="GG42" s="492"/>
      <c r="GH42" s="492"/>
      <c r="GI42" s="492"/>
      <c r="GJ42" s="492"/>
      <c r="GK42" s="492"/>
      <c r="GL42" s="492"/>
      <c r="GM42" s="492"/>
      <c r="GN42" s="492"/>
      <c r="GO42" s="492"/>
      <c r="GP42" s="492"/>
      <c r="GQ42" s="492"/>
      <c r="GR42" s="492"/>
      <c r="GS42" s="492"/>
      <c r="GT42" s="492"/>
      <c r="GU42" s="492"/>
      <c r="GV42" s="492"/>
      <c r="GW42" s="492"/>
      <c r="GX42" s="492"/>
      <c r="GY42" s="492"/>
      <c r="GZ42" s="492"/>
      <c r="HA42" s="492"/>
      <c r="HB42" s="492"/>
      <c r="HC42" s="492"/>
      <c r="HD42" s="492"/>
      <c r="HE42" s="492"/>
      <c r="HF42" s="492"/>
      <c r="HG42" s="492"/>
      <c r="HH42" s="492"/>
      <c r="HI42" s="493"/>
      <c r="HJ42" s="103"/>
      <c r="HK42" s="12"/>
      <c r="HL42" s="12"/>
      <c r="HM42" s="12"/>
      <c r="HN42" s="12"/>
      <c r="HO42" s="12"/>
      <c r="HP42" s="12"/>
      <c r="HQ42" s="12"/>
      <c r="HR42" s="12"/>
    </row>
    <row r="43" spans="2:226" s="97" customFormat="1" ht="19" customHeight="1" x14ac:dyDescent="0.2">
      <c r="B43" s="228"/>
      <c r="C43" s="38" t="s">
        <v>2244</v>
      </c>
      <c r="D43" s="39"/>
      <c r="E43" s="39"/>
      <c r="F43" s="39"/>
      <c r="G43" s="39"/>
      <c r="H43" s="39"/>
      <c r="I43" s="39"/>
      <c r="J43" s="39"/>
      <c r="K43" s="39"/>
      <c r="L43" s="39"/>
      <c r="M43" s="39"/>
      <c r="N43" s="39"/>
      <c r="O43" s="39"/>
      <c r="P43" s="39"/>
      <c r="Q43" s="40"/>
      <c r="R43" s="391" t="s">
        <v>2169</v>
      </c>
      <c r="S43" s="392"/>
      <c r="T43" s="392" t="s">
        <v>2169</v>
      </c>
      <c r="U43" s="392"/>
      <c r="V43" s="392" t="s">
        <v>2169</v>
      </c>
      <c r="W43" s="392"/>
      <c r="X43" s="392" t="s">
        <v>2169</v>
      </c>
      <c r="Y43" s="392"/>
      <c r="Z43" s="392" t="s">
        <v>2169</v>
      </c>
      <c r="AA43" s="392"/>
      <c r="AB43" s="392" t="s">
        <v>2169</v>
      </c>
      <c r="AC43" s="392"/>
      <c r="AD43" s="392" t="s">
        <v>2169</v>
      </c>
      <c r="AE43" s="392"/>
      <c r="AF43" s="392" t="s">
        <v>2169</v>
      </c>
      <c r="AG43" s="392"/>
      <c r="AH43" s="392" t="s">
        <v>2169</v>
      </c>
      <c r="AI43" s="392"/>
      <c r="AJ43" s="392" t="s">
        <v>2169</v>
      </c>
      <c r="AK43" s="392"/>
      <c r="AL43" s="392" t="s">
        <v>2169</v>
      </c>
      <c r="AM43" s="392"/>
      <c r="AN43" s="392" t="s">
        <v>2169</v>
      </c>
      <c r="AO43" s="392"/>
      <c r="AP43" s="392" t="s">
        <v>2169</v>
      </c>
      <c r="AQ43" s="392"/>
      <c r="AR43" s="392" t="s">
        <v>2169</v>
      </c>
      <c r="AS43" s="392"/>
      <c r="AT43" s="392" t="s">
        <v>2169</v>
      </c>
      <c r="AU43" s="392"/>
      <c r="AV43" s="392" t="s">
        <v>2169</v>
      </c>
      <c r="AW43" s="392"/>
      <c r="AX43" s="392" t="s">
        <v>2169</v>
      </c>
      <c r="AY43" s="392"/>
      <c r="AZ43" s="392" t="s">
        <v>2169</v>
      </c>
      <c r="BA43" s="392"/>
      <c r="BB43" s="392" t="s">
        <v>2169</v>
      </c>
      <c r="BC43" s="392"/>
      <c r="BD43" s="392" t="s">
        <v>2169</v>
      </c>
      <c r="BE43" s="392"/>
      <c r="BF43" s="392" t="s">
        <v>2169</v>
      </c>
      <c r="BG43" s="392"/>
      <c r="BH43" s="392" t="s">
        <v>2169</v>
      </c>
      <c r="BI43" s="392"/>
      <c r="BJ43" s="392" t="s">
        <v>2169</v>
      </c>
      <c r="BK43" s="392"/>
      <c r="BL43" s="392" t="s">
        <v>2169</v>
      </c>
      <c r="BM43" s="392"/>
      <c r="BN43" s="392" t="s">
        <v>2169</v>
      </c>
      <c r="BO43" s="392"/>
      <c r="BP43" s="392" t="s">
        <v>2169</v>
      </c>
      <c r="BQ43" s="392"/>
      <c r="BR43" s="392" t="s">
        <v>2169</v>
      </c>
      <c r="BS43" s="392"/>
      <c r="BT43" s="392" t="s">
        <v>2169</v>
      </c>
      <c r="BU43" s="392"/>
      <c r="BV43" s="392" t="s">
        <v>2169</v>
      </c>
      <c r="BW43" s="392"/>
      <c r="BX43" s="392" t="s">
        <v>2169</v>
      </c>
      <c r="BY43" s="392"/>
      <c r="BZ43" s="392" t="s">
        <v>2169</v>
      </c>
      <c r="CA43" s="392"/>
      <c r="CB43" s="392" t="s">
        <v>2169</v>
      </c>
      <c r="CC43" s="392"/>
      <c r="CD43" s="392" t="s">
        <v>2169</v>
      </c>
      <c r="CE43" s="392"/>
      <c r="CF43" s="392" t="s">
        <v>2169</v>
      </c>
      <c r="CG43" s="392"/>
      <c r="CH43" s="392" t="s">
        <v>2169</v>
      </c>
      <c r="CI43" s="392"/>
      <c r="CJ43" s="392" t="s">
        <v>2169</v>
      </c>
      <c r="CK43" s="392"/>
      <c r="CL43" s="392" t="s">
        <v>2169</v>
      </c>
      <c r="CM43" s="392"/>
      <c r="CN43" s="392" t="s">
        <v>2169</v>
      </c>
      <c r="CO43" s="392"/>
      <c r="CP43" s="392" t="s">
        <v>2169</v>
      </c>
      <c r="CQ43" s="392"/>
      <c r="CR43" s="392" t="s">
        <v>2169</v>
      </c>
      <c r="CS43" s="392"/>
      <c r="CT43" s="392" t="s">
        <v>2169</v>
      </c>
      <c r="CU43" s="392"/>
      <c r="CV43" s="392" t="s">
        <v>2169</v>
      </c>
      <c r="CW43" s="392"/>
      <c r="CX43" s="392" t="s">
        <v>2169</v>
      </c>
      <c r="CY43" s="392"/>
      <c r="CZ43" s="392" t="s">
        <v>2169</v>
      </c>
      <c r="DA43" s="392"/>
      <c r="DB43" s="392" t="s">
        <v>2169</v>
      </c>
      <c r="DC43" s="392"/>
      <c r="DD43" s="392" t="s">
        <v>2169</v>
      </c>
      <c r="DE43" s="392"/>
      <c r="DF43" s="392" t="s">
        <v>2169</v>
      </c>
      <c r="DG43" s="392"/>
      <c r="DH43" s="392" t="s">
        <v>2169</v>
      </c>
      <c r="DI43" s="392"/>
      <c r="DJ43" s="392" t="s">
        <v>2169</v>
      </c>
      <c r="DK43" s="392"/>
      <c r="DL43" s="392" t="s">
        <v>2169</v>
      </c>
      <c r="DM43" s="392"/>
      <c r="DN43" s="392" t="s">
        <v>2169</v>
      </c>
      <c r="DO43" s="392"/>
      <c r="DP43" s="392" t="s">
        <v>2169</v>
      </c>
      <c r="DQ43" s="392"/>
      <c r="DR43" s="392" t="s">
        <v>2169</v>
      </c>
      <c r="DS43" s="392"/>
      <c r="DT43" s="392" t="s">
        <v>2169</v>
      </c>
      <c r="DU43" s="392"/>
      <c r="DV43" s="392" t="s">
        <v>2169</v>
      </c>
      <c r="DW43" s="392"/>
      <c r="DX43" s="392" t="s">
        <v>2169</v>
      </c>
      <c r="DY43" s="392"/>
      <c r="DZ43" s="392" t="s">
        <v>2169</v>
      </c>
      <c r="EA43" s="392"/>
      <c r="EB43" s="392" t="s">
        <v>2169</v>
      </c>
      <c r="EC43" s="392"/>
      <c r="ED43" s="392" t="s">
        <v>2169</v>
      </c>
      <c r="EE43" s="392"/>
      <c r="EF43" s="392" t="s">
        <v>2169</v>
      </c>
      <c r="EG43" s="392"/>
      <c r="EH43" s="392" t="s">
        <v>2169</v>
      </c>
      <c r="EI43" s="392"/>
      <c r="EJ43" s="392" t="s">
        <v>2169</v>
      </c>
      <c r="EK43" s="392"/>
      <c r="EL43" s="392" t="s">
        <v>2169</v>
      </c>
      <c r="EM43" s="392"/>
      <c r="EN43" s="392" t="s">
        <v>2169</v>
      </c>
      <c r="EO43" s="392"/>
      <c r="EP43" s="392" t="s">
        <v>2169</v>
      </c>
      <c r="EQ43" s="392"/>
      <c r="ER43" s="392" t="s">
        <v>2169</v>
      </c>
      <c r="ES43" s="392"/>
      <c r="ET43" s="392" t="s">
        <v>2169</v>
      </c>
      <c r="EU43" s="392"/>
      <c r="EV43" s="392" t="s">
        <v>2169</v>
      </c>
      <c r="EW43" s="392"/>
      <c r="EX43" s="392" t="s">
        <v>2169</v>
      </c>
      <c r="EY43" s="392"/>
      <c r="EZ43" s="392" t="s">
        <v>2169</v>
      </c>
      <c r="FA43" s="392"/>
      <c r="FB43" s="392" t="s">
        <v>2169</v>
      </c>
      <c r="FC43" s="392"/>
      <c r="FD43" s="392" t="s">
        <v>2169</v>
      </c>
      <c r="FE43" s="392"/>
      <c r="FF43" s="392" t="s">
        <v>2169</v>
      </c>
      <c r="FG43" s="392"/>
      <c r="FH43" s="392" t="s">
        <v>2169</v>
      </c>
      <c r="FI43" s="392"/>
      <c r="FJ43" s="392" t="s">
        <v>2169</v>
      </c>
      <c r="FK43" s="392"/>
      <c r="FL43" s="392" t="s">
        <v>2169</v>
      </c>
      <c r="FM43" s="392"/>
      <c r="FN43" s="392" t="s">
        <v>2169</v>
      </c>
      <c r="FO43" s="392"/>
      <c r="FP43" s="392" t="s">
        <v>2169</v>
      </c>
      <c r="FQ43" s="392"/>
      <c r="FR43" s="392" t="s">
        <v>2169</v>
      </c>
      <c r="FS43" s="392"/>
      <c r="FT43" s="392" t="s">
        <v>2169</v>
      </c>
      <c r="FU43" s="392"/>
      <c r="FV43" s="392" t="s">
        <v>2169</v>
      </c>
      <c r="FW43" s="392"/>
      <c r="FX43" s="392" t="s">
        <v>2169</v>
      </c>
      <c r="FY43" s="392"/>
      <c r="FZ43" s="392" t="s">
        <v>2169</v>
      </c>
      <c r="GA43" s="392"/>
      <c r="GB43" s="392" t="s">
        <v>2169</v>
      </c>
      <c r="GC43" s="392"/>
      <c r="GD43" s="392" t="s">
        <v>2169</v>
      </c>
      <c r="GE43" s="392"/>
      <c r="GF43" s="392" t="s">
        <v>2169</v>
      </c>
      <c r="GG43" s="392"/>
      <c r="GH43" s="392" t="s">
        <v>2169</v>
      </c>
      <c r="GI43" s="392"/>
      <c r="GJ43" s="392" t="s">
        <v>2169</v>
      </c>
      <c r="GK43" s="392"/>
      <c r="GL43" s="392" t="s">
        <v>2169</v>
      </c>
      <c r="GM43" s="392"/>
      <c r="GN43" s="392" t="s">
        <v>2169</v>
      </c>
      <c r="GO43" s="392"/>
      <c r="GP43" s="392" t="s">
        <v>2169</v>
      </c>
      <c r="GQ43" s="392"/>
      <c r="GR43" s="392" t="s">
        <v>2169</v>
      </c>
      <c r="GS43" s="392"/>
      <c r="GT43" s="392" t="s">
        <v>2169</v>
      </c>
      <c r="GU43" s="392"/>
      <c r="GV43" s="392" t="s">
        <v>2169</v>
      </c>
      <c r="GW43" s="392"/>
      <c r="GX43" s="392" t="s">
        <v>2169</v>
      </c>
      <c r="GY43" s="392"/>
      <c r="GZ43" s="392" t="s">
        <v>2169</v>
      </c>
      <c r="HA43" s="392"/>
      <c r="HB43" s="392" t="s">
        <v>2169</v>
      </c>
      <c r="HC43" s="392"/>
      <c r="HD43" s="392" t="s">
        <v>2169</v>
      </c>
      <c r="HE43" s="392"/>
      <c r="HF43" s="392" t="s">
        <v>2169</v>
      </c>
      <c r="HG43" s="392"/>
      <c r="HH43" s="392" t="s">
        <v>2169</v>
      </c>
      <c r="HI43" s="393"/>
      <c r="HJ43" s="103"/>
      <c r="HK43" s="12"/>
      <c r="HL43" s="12"/>
      <c r="HM43" s="12"/>
      <c r="HN43" s="12"/>
      <c r="HO43" s="12"/>
      <c r="HP43" s="12"/>
      <c r="HQ43" s="12"/>
      <c r="HR43" s="12"/>
    </row>
    <row r="44" spans="2:226" s="97" customFormat="1" ht="18" customHeight="1" x14ac:dyDescent="0.2">
      <c r="B44" s="228"/>
      <c r="C44" s="233"/>
      <c r="D44" s="20" t="s">
        <v>77</v>
      </c>
      <c r="E44" s="20"/>
      <c r="F44" s="229"/>
      <c r="G44" s="227"/>
      <c r="H44" s="20"/>
      <c r="I44" s="20" t="s">
        <v>78</v>
      </c>
      <c r="J44" s="20"/>
      <c r="K44" s="20"/>
      <c r="L44" s="20"/>
      <c r="M44" s="20"/>
      <c r="N44" s="20"/>
      <c r="O44" s="20"/>
      <c r="P44" s="20"/>
      <c r="Q44" s="42"/>
      <c r="R44" s="495" t="s">
        <v>1986</v>
      </c>
      <c r="S44" s="496"/>
      <c r="T44" s="496" t="s">
        <v>1986</v>
      </c>
      <c r="U44" s="496"/>
      <c r="V44" s="496" t="s">
        <v>1986</v>
      </c>
      <c r="W44" s="496"/>
      <c r="X44" s="496" t="s">
        <v>1986</v>
      </c>
      <c r="Y44" s="496"/>
      <c r="Z44" s="496" t="s">
        <v>1986</v>
      </c>
      <c r="AA44" s="496"/>
      <c r="AB44" s="496" t="s">
        <v>1986</v>
      </c>
      <c r="AC44" s="496"/>
      <c r="AD44" s="496" t="s">
        <v>1986</v>
      </c>
      <c r="AE44" s="496"/>
      <c r="AF44" s="496" t="s">
        <v>1986</v>
      </c>
      <c r="AG44" s="496"/>
      <c r="AH44" s="496" t="s">
        <v>1986</v>
      </c>
      <c r="AI44" s="496"/>
      <c r="AJ44" s="496" t="s">
        <v>1986</v>
      </c>
      <c r="AK44" s="496"/>
      <c r="AL44" s="496" t="s">
        <v>1986</v>
      </c>
      <c r="AM44" s="496"/>
      <c r="AN44" s="496" t="s">
        <v>1986</v>
      </c>
      <c r="AO44" s="496"/>
      <c r="AP44" s="496" t="s">
        <v>1986</v>
      </c>
      <c r="AQ44" s="496"/>
      <c r="AR44" s="496" t="s">
        <v>1986</v>
      </c>
      <c r="AS44" s="496"/>
      <c r="AT44" s="496" t="s">
        <v>1986</v>
      </c>
      <c r="AU44" s="496"/>
      <c r="AV44" s="496" t="s">
        <v>1986</v>
      </c>
      <c r="AW44" s="496"/>
      <c r="AX44" s="496" t="s">
        <v>1986</v>
      </c>
      <c r="AY44" s="496"/>
      <c r="AZ44" s="496" t="s">
        <v>1986</v>
      </c>
      <c r="BA44" s="496"/>
      <c r="BB44" s="496" t="s">
        <v>1986</v>
      </c>
      <c r="BC44" s="496"/>
      <c r="BD44" s="496" t="s">
        <v>1986</v>
      </c>
      <c r="BE44" s="496"/>
      <c r="BF44" s="496" t="s">
        <v>1986</v>
      </c>
      <c r="BG44" s="496"/>
      <c r="BH44" s="496" t="s">
        <v>1986</v>
      </c>
      <c r="BI44" s="496"/>
      <c r="BJ44" s="496" t="s">
        <v>1986</v>
      </c>
      <c r="BK44" s="496"/>
      <c r="BL44" s="496" t="s">
        <v>1986</v>
      </c>
      <c r="BM44" s="496"/>
      <c r="BN44" s="496" t="s">
        <v>1986</v>
      </c>
      <c r="BO44" s="496"/>
      <c r="BP44" s="496" t="s">
        <v>1986</v>
      </c>
      <c r="BQ44" s="496"/>
      <c r="BR44" s="496" t="s">
        <v>1986</v>
      </c>
      <c r="BS44" s="496"/>
      <c r="BT44" s="496" t="s">
        <v>1986</v>
      </c>
      <c r="BU44" s="496"/>
      <c r="BV44" s="496" t="s">
        <v>1986</v>
      </c>
      <c r="BW44" s="496"/>
      <c r="BX44" s="496" t="s">
        <v>1986</v>
      </c>
      <c r="BY44" s="496"/>
      <c r="BZ44" s="496" t="s">
        <v>1986</v>
      </c>
      <c r="CA44" s="496"/>
      <c r="CB44" s="496" t="s">
        <v>1986</v>
      </c>
      <c r="CC44" s="496"/>
      <c r="CD44" s="496" t="s">
        <v>1986</v>
      </c>
      <c r="CE44" s="496"/>
      <c r="CF44" s="496" t="s">
        <v>1986</v>
      </c>
      <c r="CG44" s="496"/>
      <c r="CH44" s="496" t="s">
        <v>1986</v>
      </c>
      <c r="CI44" s="496"/>
      <c r="CJ44" s="496" t="s">
        <v>1986</v>
      </c>
      <c r="CK44" s="496"/>
      <c r="CL44" s="496" t="s">
        <v>1986</v>
      </c>
      <c r="CM44" s="496"/>
      <c r="CN44" s="496" t="s">
        <v>1986</v>
      </c>
      <c r="CO44" s="496"/>
      <c r="CP44" s="496" t="s">
        <v>1986</v>
      </c>
      <c r="CQ44" s="496"/>
      <c r="CR44" s="496" t="s">
        <v>1986</v>
      </c>
      <c r="CS44" s="496"/>
      <c r="CT44" s="496" t="s">
        <v>1986</v>
      </c>
      <c r="CU44" s="496"/>
      <c r="CV44" s="496" t="s">
        <v>1986</v>
      </c>
      <c r="CW44" s="496"/>
      <c r="CX44" s="496" t="s">
        <v>1986</v>
      </c>
      <c r="CY44" s="496"/>
      <c r="CZ44" s="496" t="s">
        <v>1986</v>
      </c>
      <c r="DA44" s="496"/>
      <c r="DB44" s="496" t="s">
        <v>1986</v>
      </c>
      <c r="DC44" s="496"/>
      <c r="DD44" s="496" t="s">
        <v>1986</v>
      </c>
      <c r="DE44" s="496"/>
      <c r="DF44" s="496" t="s">
        <v>1986</v>
      </c>
      <c r="DG44" s="496"/>
      <c r="DH44" s="496" t="s">
        <v>1986</v>
      </c>
      <c r="DI44" s="496"/>
      <c r="DJ44" s="496" t="s">
        <v>1986</v>
      </c>
      <c r="DK44" s="496"/>
      <c r="DL44" s="496" t="s">
        <v>1986</v>
      </c>
      <c r="DM44" s="496"/>
      <c r="DN44" s="496" t="s">
        <v>1986</v>
      </c>
      <c r="DO44" s="496"/>
      <c r="DP44" s="496" t="s">
        <v>1986</v>
      </c>
      <c r="DQ44" s="496"/>
      <c r="DR44" s="496" t="s">
        <v>1986</v>
      </c>
      <c r="DS44" s="496"/>
      <c r="DT44" s="496" t="s">
        <v>1986</v>
      </c>
      <c r="DU44" s="496"/>
      <c r="DV44" s="496" t="s">
        <v>1986</v>
      </c>
      <c r="DW44" s="496"/>
      <c r="DX44" s="496" t="s">
        <v>1986</v>
      </c>
      <c r="DY44" s="496"/>
      <c r="DZ44" s="496" t="s">
        <v>1986</v>
      </c>
      <c r="EA44" s="496"/>
      <c r="EB44" s="496" t="s">
        <v>1986</v>
      </c>
      <c r="EC44" s="496"/>
      <c r="ED44" s="496" t="s">
        <v>1986</v>
      </c>
      <c r="EE44" s="496"/>
      <c r="EF44" s="496" t="s">
        <v>1986</v>
      </c>
      <c r="EG44" s="496"/>
      <c r="EH44" s="496" t="s">
        <v>1986</v>
      </c>
      <c r="EI44" s="496"/>
      <c r="EJ44" s="496" t="s">
        <v>1986</v>
      </c>
      <c r="EK44" s="496"/>
      <c r="EL44" s="496" t="s">
        <v>1986</v>
      </c>
      <c r="EM44" s="496"/>
      <c r="EN44" s="496" t="s">
        <v>1986</v>
      </c>
      <c r="EO44" s="496"/>
      <c r="EP44" s="496" t="s">
        <v>1986</v>
      </c>
      <c r="EQ44" s="496"/>
      <c r="ER44" s="496" t="s">
        <v>1986</v>
      </c>
      <c r="ES44" s="496"/>
      <c r="ET44" s="496" t="s">
        <v>1986</v>
      </c>
      <c r="EU44" s="496"/>
      <c r="EV44" s="496" t="s">
        <v>1986</v>
      </c>
      <c r="EW44" s="496"/>
      <c r="EX44" s="496" t="s">
        <v>1986</v>
      </c>
      <c r="EY44" s="496"/>
      <c r="EZ44" s="496" t="s">
        <v>1986</v>
      </c>
      <c r="FA44" s="496"/>
      <c r="FB44" s="496" t="s">
        <v>1986</v>
      </c>
      <c r="FC44" s="496"/>
      <c r="FD44" s="496" t="s">
        <v>1986</v>
      </c>
      <c r="FE44" s="496"/>
      <c r="FF44" s="496" t="s">
        <v>1986</v>
      </c>
      <c r="FG44" s="496"/>
      <c r="FH44" s="496" t="s">
        <v>1986</v>
      </c>
      <c r="FI44" s="496"/>
      <c r="FJ44" s="496" t="s">
        <v>1986</v>
      </c>
      <c r="FK44" s="496"/>
      <c r="FL44" s="496" t="s">
        <v>1986</v>
      </c>
      <c r="FM44" s="496"/>
      <c r="FN44" s="496" t="s">
        <v>1986</v>
      </c>
      <c r="FO44" s="496"/>
      <c r="FP44" s="496" t="s">
        <v>1986</v>
      </c>
      <c r="FQ44" s="496"/>
      <c r="FR44" s="496" t="s">
        <v>1986</v>
      </c>
      <c r="FS44" s="496"/>
      <c r="FT44" s="496" t="s">
        <v>1986</v>
      </c>
      <c r="FU44" s="496"/>
      <c r="FV44" s="496" t="s">
        <v>1986</v>
      </c>
      <c r="FW44" s="496"/>
      <c r="FX44" s="496" t="s">
        <v>1986</v>
      </c>
      <c r="FY44" s="496"/>
      <c r="FZ44" s="496" t="s">
        <v>1986</v>
      </c>
      <c r="GA44" s="496"/>
      <c r="GB44" s="496" t="s">
        <v>1986</v>
      </c>
      <c r="GC44" s="496"/>
      <c r="GD44" s="496" t="s">
        <v>1986</v>
      </c>
      <c r="GE44" s="496"/>
      <c r="GF44" s="496" t="s">
        <v>1986</v>
      </c>
      <c r="GG44" s="496"/>
      <c r="GH44" s="496" t="s">
        <v>1986</v>
      </c>
      <c r="GI44" s="496"/>
      <c r="GJ44" s="496" t="s">
        <v>1986</v>
      </c>
      <c r="GK44" s="496"/>
      <c r="GL44" s="496" t="s">
        <v>1986</v>
      </c>
      <c r="GM44" s="496"/>
      <c r="GN44" s="496" t="s">
        <v>1986</v>
      </c>
      <c r="GO44" s="496"/>
      <c r="GP44" s="496" t="s">
        <v>1986</v>
      </c>
      <c r="GQ44" s="496"/>
      <c r="GR44" s="496" t="s">
        <v>1986</v>
      </c>
      <c r="GS44" s="496"/>
      <c r="GT44" s="496" t="s">
        <v>1986</v>
      </c>
      <c r="GU44" s="496"/>
      <c r="GV44" s="496" t="s">
        <v>1986</v>
      </c>
      <c r="GW44" s="496"/>
      <c r="GX44" s="496" t="s">
        <v>1986</v>
      </c>
      <c r="GY44" s="496"/>
      <c r="GZ44" s="496" t="s">
        <v>1986</v>
      </c>
      <c r="HA44" s="496"/>
      <c r="HB44" s="496" t="s">
        <v>1986</v>
      </c>
      <c r="HC44" s="496"/>
      <c r="HD44" s="496" t="s">
        <v>1986</v>
      </c>
      <c r="HE44" s="496"/>
      <c r="HF44" s="496" t="s">
        <v>1986</v>
      </c>
      <c r="HG44" s="496"/>
      <c r="HH44" s="496" t="s">
        <v>1986</v>
      </c>
      <c r="HI44" s="497"/>
      <c r="HJ44" s="103"/>
      <c r="HK44" s="12"/>
      <c r="HL44" s="12"/>
      <c r="HM44" s="12"/>
      <c r="HN44" s="12"/>
      <c r="HO44" s="12"/>
      <c r="HP44" s="12"/>
      <c r="HQ44" s="12"/>
      <c r="HR44" s="12"/>
    </row>
    <row r="45" spans="2:226" s="102" customFormat="1" ht="19" customHeight="1" x14ac:dyDescent="0.2">
      <c r="B45" s="550" t="s">
        <v>2256</v>
      </c>
      <c r="C45" s="548"/>
      <c r="D45" s="548"/>
      <c r="E45" s="548"/>
      <c r="F45" s="548"/>
      <c r="G45" s="548"/>
      <c r="H45" s="548"/>
      <c r="I45" s="548"/>
      <c r="J45" s="548"/>
      <c r="K45" s="548"/>
      <c r="L45" s="548"/>
      <c r="M45" s="548"/>
      <c r="N45" s="548"/>
      <c r="O45" s="548"/>
      <c r="P45" s="548"/>
      <c r="Q45" s="549"/>
      <c r="R45" s="391" t="s">
        <v>2170</v>
      </c>
      <c r="S45" s="472"/>
      <c r="T45" s="392" t="s">
        <v>2170</v>
      </c>
      <c r="U45" s="392"/>
      <c r="V45" s="392" t="s">
        <v>2170</v>
      </c>
      <c r="W45" s="392"/>
      <c r="X45" s="392" t="s">
        <v>2170</v>
      </c>
      <c r="Y45" s="392"/>
      <c r="Z45" s="392" t="s">
        <v>2170</v>
      </c>
      <c r="AA45" s="392"/>
      <c r="AB45" s="392" t="s">
        <v>2170</v>
      </c>
      <c r="AC45" s="392"/>
      <c r="AD45" s="392" t="s">
        <v>2170</v>
      </c>
      <c r="AE45" s="392"/>
      <c r="AF45" s="392" t="s">
        <v>2170</v>
      </c>
      <c r="AG45" s="392"/>
      <c r="AH45" s="392" t="s">
        <v>2170</v>
      </c>
      <c r="AI45" s="392"/>
      <c r="AJ45" s="392" t="s">
        <v>2170</v>
      </c>
      <c r="AK45" s="392"/>
      <c r="AL45" s="392" t="s">
        <v>2170</v>
      </c>
      <c r="AM45" s="392"/>
      <c r="AN45" s="392" t="s">
        <v>2170</v>
      </c>
      <c r="AO45" s="392"/>
      <c r="AP45" s="392" t="s">
        <v>2170</v>
      </c>
      <c r="AQ45" s="392"/>
      <c r="AR45" s="392" t="s">
        <v>2170</v>
      </c>
      <c r="AS45" s="392"/>
      <c r="AT45" s="392" t="s">
        <v>2170</v>
      </c>
      <c r="AU45" s="392"/>
      <c r="AV45" s="392" t="s">
        <v>2170</v>
      </c>
      <c r="AW45" s="392"/>
      <c r="AX45" s="392" t="s">
        <v>2170</v>
      </c>
      <c r="AY45" s="392"/>
      <c r="AZ45" s="392" t="s">
        <v>2170</v>
      </c>
      <c r="BA45" s="392"/>
      <c r="BB45" s="392" t="s">
        <v>2170</v>
      </c>
      <c r="BC45" s="392"/>
      <c r="BD45" s="392" t="s">
        <v>2170</v>
      </c>
      <c r="BE45" s="392"/>
      <c r="BF45" s="392" t="s">
        <v>2170</v>
      </c>
      <c r="BG45" s="392"/>
      <c r="BH45" s="392" t="s">
        <v>2170</v>
      </c>
      <c r="BI45" s="392"/>
      <c r="BJ45" s="392" t="s">
        <v>2170</v>
      </c>
      <c r="BK45" s="392"/>
      <c r="BL45" s="392" t="s">
        <v>2170</v>
      </c>
      <c r="BM45" s="392"/>
      <c r="BN45" s="392" t="s">
        <v>2170</v>
      </c>
      <c r="BO45" s="392"/>
      <c r="BP45" s="392" t="s">
        <v>2170</v>
      </c>
      <c r="BQ45" s="392"/>
      <c r="BR45" s="392" t="s">
        <v>2170</v>
      </c>
      <c r="BS45" s="392"/>
      <c r="BT45" s="392" t="s">
        <v>2170</v>
      </c>
      <c r="BU45" s="392"/>
      <c r="BV45" s="392" t="s">
        <v>2170</v>
      </c>
      <c r="BW45" s="392"/>
      <c r="BX45" s="392" t="s">
        <v>2170</v>
      </c>
      <c r="BY45" s="392"/>
      <c r="BZ45" s="392" t="s">
        <v>2170</v>
      </c>
      <c r="CA45" s="392"/>
      <c r="CB45" s="392" t="s">
        <v>2170</v>
      </c>
      <c r="CC45" s="392"/>
      <c r="CD45" s="392" t="s">
        <v>2170</v>
      </c>
      <c r="CE45" s="392"/>
      <c r="CF45" s="392" t="s">
        <v>2170</v>
      </c>
      <c r="CG45" s="392"/>
      <c r="CH45" s="392" t="s">
        <v>2170</v>
      </c>
      <c r="CI45" s="392"/>
      <c r="CJ45" s="392" t="s">
        <v>2170</v>
      </c>
      <c r="CK45" s="392"/>
      <c r="CL45" s="392" t="s">
        <v>2170</v>
      </c>
      <c r="CM45" s="392"/>
      <c r="CN45" s="392" t="s">
        <v>2170</v>
      </c>
      <c r="CO45" s="392"/>
      <c r="CP45" s="392" t="s">
        <v>2170</v>
      </c>
      <c r="CQ45" s="392"/>
      <c r="CR45" s="392" t="s">
        <v>2170</v>
      </c>
      <c r="CS45" s="392"/>
      <c r="CT45" s="392" t="s">
        <v>2170</v>
      </c>
      <c r="CU45" s="392"/>
      <c r="CV45" s="392" t="s">
        <v>2170</v>
      </c>
      <c r="CW45" s="392"/>
      <c r="CX45" s="392" t="s">
        <v>2170</v>
      </c>
      <c r="CY45" s="392"/>
      <c r="CZ45" s="392" t="s">
        <v>2170</v>
      </c>
      <c r="DA45" s="392"/>
      <c r="DB45" s="392" t="s">
        <v>2170</v>
      </c>
      <c r="DC45" s="392"/>
      <c r="DD45" s="392" t="s">
        <v>2170</v>
      </c>
      <c r="DE45" s="392"/>
      <c r="DF45" s="392" t="s">
        <v>2170</v>
      </c>
      <c r="DG45" s="392"/>
      <c r="DH45" s="392" t="s">
        <v>2170</v>
      </c>
      <c r="DI45" s="392"/>
      <c r="DJ45" s="392" t="s">
        <v>2170</v>
      </c>
      <c r="DK45" s="392"/>
      <c r="DL45" s="392" t="s">
        <v>2170</v>
      </c>
      <c r="DM45" s="392"/>
      <c r="DN45" s="392" t="s">
        <v>2170</v>
      </c>
      <c r="DO45" s="392"/>
      <c r="DP45" s="392" t="s">
        <v>2170</v>
      </c>
      <c r="DQ45" s="392"/>
      <c r="DR45" s="392" t="s">
        <v>2170</v>
      </c>
      <c r="DS45" s="392"/>
      <c r="DT45" s="392" t="s">
        <v>2170</v>
      </c>
      <c r="DU45" s="392"/>
      <c r="DV45" s="392" t="s">
        <v>2170</v>
      </c>
      <c r="DW45" s="392"/>
      <c r="DX45" s="392" t="s">
        <v>2170</v>
      </c>
      <c r="DY45" s="392"/>
      <c r="DZ45" s="392" t="s">
        <v>2170</v>
      </c>
      <c r="EA45" s="392"/>
      <c r="EB45" s="392" t="s">
        <v>2170</v>
      </c>
      <c r="EC45" s="392"/>
      <c r="ED45" s="392" t="s">
        <v>2170</v>
      </c>
      <c r="EE45" s="392"/>
      <c r="EF45" s="392" t="s">
        <v>2170</v>
      </c>
      <c r="EG45" s="392"/>
      <c r="EH45" s="392" t="s">
        <v>2170</v>
      </c>
      <c r="EI45" s="392"/>
      <c r="EJ45" s="392" t="s">
        <v>2170</v>
      </c>
      <c r="EK45" s="392"/>
      <c r="EL45" s="392" t="s">
        <v>2170</v>
      </c>
      <c r="EM45" s="392"/>
      <c r="EN45" s="392" t="s">
        <v>2170</v>
      </c>
      <c r="EO45" s="392"/>
      <c r="EP45" s="392" t="s">
        <v>2170</v>
      </c>
      <c r="EQ45" s="392"/>
      <c r="ER45" s="392" t="s">
        <v>2170</v>
      </c>
      <c r="ES45" s="392"/>
      <c r="ET45" s="392" t="s">
        <v>2170</v>
      </c>
      <c r="EU45" s="392"/>
      <c r="EV45" s="392" t="s">
        <v>2170</v>
      </c>
      <c r="EW45" s="392"/>
      <c r="EX45" s="392" t="s">
        <v>2170</v>
      </c>
      <c r="EY45" s="392"/>
      <c r="EZ45" s="392" t="s">
        <v>2170</v>
      </c>
      <c r="FA45" s="392"/>
      <c r="FB45" s="392" t="s">
        <v>2170</v>
      </c>
      <c r="FC45" s="392"/>
      <c r="FD45" s="392" t="s">
        <v>2170</v>
      </c>
      <c r="FE45" s="392"/>
      <c r="FF45" s="392" t="s">
        <v>2170</v>
      </c>
      <c r="FG45" s="392"/>
      <c r="FH45" s="392" t="s">
        <v>2170</v>
      </c>
      <c r="FI45" s="392"/>
      <c r="FJ45" s="392" t="s">
        <v>2170</v>
      </c>
      <c r="FK45" s="392"/>
      <c r="FL45" s="392" t="s">
        <v>2170</v>
      </c>
      <c r="FM45" s="392"/>
      <c r="FN45" s="392" t="s">
        <v>2170</v>
      </c>
      <c r="FO45" s="392"/>
      <c r="FP45" s="392" t="s">
        <v>2170</v>
      </c>
      <c r="FQ45" s="392"/>
      <c r="FR45" s="392" t="s">
        <v>2170</v>
      </c>
      <c r="FS45" s="392"/>
      <c r="FT45" s="392" t="s">
        <v>2170</v>
      </c>
      <c r="FU45" s="392"/>
      <c r="FV45" s="392" t="s">
        <v>2170</v>
      </c>
      <c r="FW45" s="392"/>
      <c r="FX45" s="392" t="s">
        <v>2170</v>
      </c>
      <c r="FY45" s="392"/>
      <c r="FZ45" s="392" t="s">
        <v>2170</v>
      </c>
      <c r="GA45" s="392"/>
      <c r="GB45" s="392" t="s">
        <v>2170</v>
      </c>
      <c r="GC45" s="392"/>
      <c r="GD45" s="392" t="s">
        <v>2170</v>
      </c>
      <c r="GE45" s="392"/>
      <c r="GF45" s="392" t="s">
        <v>2170</v>
      </c>
      <c r="GG45" s="392"/>
      <c r="GH45" s="392" t="s">
        <v>2170</v>
      </c>
      <c r="GI45" s="392"/>
      <c r="GJ45" s="392" t="s">
        <v>2170</v>
      </c>
      <c r="GK45" s="392"/>
      <c r="GL45" s="392" t="s">
        <v>2170</v>
      </c>
      <c r="GM45" s="392"/>
      <c r="GN45" s="392" t="s">
        <v>2170</v>
      </c>
      <c r="GO45" s="392"/>
      <c r="GP45" s="392" t="s">
        <v>2170</v>
      </c>
      <c r="GQ45" s="392"/>
      <c r="GR45" s="392" t="s">
        <v>2170</v>
      </c>
      <c r="GS45" s="392"/>
      <c r="GT45" s="392" t="s">
        <v>2170</v>
      </c>
      <c r="GU45" s="392"/>
      <c r="GV45" s="392" t="s">
        <v>2170</v>
      </c>
      <c r="GW45" s="392"/>
      <c r="GX45" s="392" t="s">
        <v>2170</v>
      </c>
      <c r="GY45" s="392"/>
      <c r="GZ45" s="392" t="s">
        <v>2170</v>
      </c>
      <c r="HA45" s="392"/>
      <c r="HB45" s="392" t="s">
        <v>2170</v>
      </c>
      <c r="HC45" s="392"/>
      <c r="HD45" s="392" t="s">
        <v>2170</v>
      </c>
      <c r="HE45" s="392"/>
      <c r="HF45" s="392" t="s">
        <v>2170</v>
      </c>
      <c r="HG45" s="392"/>
      <c r="HH45" s="392" t="s">
        <v>2170</v>
      </c>
      <c r="HI45" s="393"/>
      <c r="HJ45" s="103"/>
      <c r="HK45" s="12"/>
      <c r="HL45" s="12"/>
      <c r="HM45" s="12"/>
      <c r="HN45" s="12"/>
      <c r="HO45" s="12"/>
      <c r="HP45" s="12"/>
      <c r="HQ45" s="12"/>
      <c r="HR45" s="12"/>
    </row>
    <row r="46" spans="2:226" s="180" customFormat="1" ht="19" customHeight="1" x14ac:dyDescent="0.2">
      <c r="B46" s="524" t="s">
        <v>2254</v>
      </c>
      <c r="C46" s="525"/>
      <c r="D46" s="525"/>
      <c r="E46" s="525"/>
      <c r="F46" s="525"/>
      <c r="G46" s="525"/>
      <c r="H46" s="525"/>
      <c r="I46" s="525"/>
      <c r="J46" s="525"/>
      <c r="K46" s="525"/>
      <c r="L46" s="525"/>
      <c r="M46" s="525"/>
      <c r="N46" s="525"/>
      <c r="O46" s="525"/>
      <c r="P46" s="525"/>
      <c r="Q46" s="526"/>
      <c r="R46" s="510" t="str">
        <f>IF(COUNTIF(R47:S63,"◎")&gt;1,"◎は1つまでです","")</f>
        <v/>
      </c>
      <c r="S46" s="511"/>
      <c r="T46" s="534" t="str">
        <f>IF(COUNTIF(T47:U63,"◎")&gt;1,"◎は1つまでです。","")</f>
        <v/>
      </c>
      <c r="U46" s="534"/>
      <c r="V46" s="534" t="str">
        <f>IF(COUNTIF(V47:W63,"◎")&gt;1,"◎は1つまでです","")</f>
        <v/>
      </c>
      <c r="W46" s="534"/>
      <c r="X46" s="534" t="str">
        <f>IF(COUNTIF(X47:Y63,"◎")&gt;1,"◎は1つまでです。","")</f>
        <v/>
      </c>
      <c r="Y46" s="534"/>
      <c r="Z46" s="534" t="str">
        <f>IF(COUNTIF(Z47:AA63,"◎")&gt;1,"◎は1つまでです","")</f>
        <v/>
      </c>
      <c r="AA46" s="534"/>
      <c r="AB46" s="534" t="str">
        <f>IF(COUNTIF(AB47:AC63,"◎")&gt;1,"◎は1つまでです。","")</f>
        <v/>
      </c>
      <c r="AC46" s="534"/>
      <c r="AD46" s="534" t="str">
        <f>IF(COUNTIF(AD47:AE63,"◎")&gt;1,"◎は1つまでです","")</f>
        <v/>
      </c>
      <c r="AE46" s="534"/>
      <c r="AF46" s="534" t="str">
        <f>IF(COUNTIF(AF47:AG63,"◎")&gt;1,"◎は1つまでです。","")</f>
        <v/>
      </c>
      <c r="AG46" s="534"/>
      <c r="AH46" s="534" t="str">
        <f>IF(COUNTIF(AH47:AI63,"◎")&gt;1,"◎は1つまでです","")</f>
        <v/>
      </c>
      <c r="AI46" s="534"/>
      <c r="AJ46" s="534" t="str">
        <f>IF(COUNTIF(AJ47:AK63,"◎")&gt;1,"◎は1つまでです。","")</f>
        <v/>
      </c>
      <c r="AK46" s="534"/>
      <c r="AL46" s="534" t="str">
        <f>IF(COUNTIF(AL47:AM63,"◎")&gt;1,"◎は1つまでです","")</f>
        <v/>
      </c>
      <c r="AM46" s="534"/>
      <c r="AN46" s="534" t="str">
        <f>IF(COUNTIF(AN47:AO63,"◎")&gt;1,"◎は1つまでです。","")</f>
        <v/>
      </c>
      <c r="AO46" s="534"/>
      <c r="AP46" s="534" t="str">
        <f>IF(COUNTIF(AP47:AQ63,"◎")&gt;1,"◎は1つまでです","")</f>
        <v/>
      </c>
      <c r="AQ46" s="534"/>
      <c r="AR46" s="534" t="str">
        <f>IF(COUNTIF(AR47:AS63,"◎")&gt;1,"◎は1つまでです。","")</f>
        <v/>
      </c>
      <c r="AS46" s="534"/>
      <c r="AT46" s="534" t="str">
        <f>IF(COUNTIF(AT47:AU63,"◎")&gt;1,"◎は1つまでです","")</f>
        <v/>
      </c>
      <c r="AU46" s="534"/>
      <c r="AV46" s="534" t="str">
        <f>IF(COUNTIF(AV47:AW63,"◎")&gt;1,"◎は1つまでです。","")</f>
        <v/>
      </c>
      <c r="AW46" s="534"/>
      <c r="AX46" s="534" t="str">
        <f>IF(COUNTIF(AX47:AY63,"◎")&gt;1,"◎は1つまでです","")</f>
        <v/>
      </c>
      <c r="AY46" s="534"/>
      <c r="AZ46" s="534" t="str">
        <f>IF(COUNTIF(AZ47:BA63,"◎")&gt;1,"◎は1つまでです。","")</f>
        <v/>
      </c>
      <c r="BA46" s="534"/>
      <c r="BB46" s="534" t="str">
        <f>IF(COUNTIF(BB47:BC63,"◎")&gt;1,"◎は1つまでです","")</f>
        <v/>
      </c>
      <c r="BC46" s="534"/>
      <c r="BD46" s="534" t="str">
        <f>IF(COUNTIF(BD47:BE63,"◎")&gt;1,"◎は1つまでです。","")</f>
        <v/>
      </c>
      <c r="BE46" s="534"/>
      <c r="BF46" s="534" t="str">
        <f>IF(COUNTIF(BF47:BG63,"◎")&gt;1,"◎は1つまでです","")</f>
        <v/>
      </c>
      <c r="BG46" s="534"/>
      <c r="BH46" s="534" t="str">
        <f>IF(COUNTIF(BH47:BI63,"◎")&gt;1,"◎は1つまでです。","")</f>
        <v/>
      </c>
      <c r="BI46" s="534"/>
      <c r="BJ46" s="534" t="str">
        <f>IF(COUNTIF(BJ47:BK63,"◎")&gt;1,"◎は1つまでです","")</f>
        <v/>
      </c>
      <c r="BK46" s="534"/>
      <c r="BL46" s="534" t="str">
        <f>IF(COUNTIF(BL47:BM63,"◎")&gt;1,"◎は1つまでです。","")</f>
        <v/>
      </c>
      <c r="BM46" s="534"/>
      <c r="BN46" s="534" t="str">
        <f>IF(COUNTIF(BN47:BO63,"◎")&gt;1,"◎は1つまでです","")</f>
        <v/>
      </c>
      <c r="BO46" s="534"/>
      <c r="BP46" s="534" t="str">
        <f>IF(COUNTIF(BP47:BQ63,"◎")&gt;1,"◎は1つまでです。","")</f>
        <v/>
      </c>
      <c r="BQ46" s="534"/>
      <c r="BR46" s="534" t="str">
        <f>IF(COUNTIF(BR47:BS63,"◎")&gt;1,"◎は1つまでです","")</f>
        <v/>
      </c>
      <c r="BS46" s="534"/>
      <c r="BT46" s="534" t="str">
        <f>IF(COUNTIF(BT47:BU63,"◎")&gt;1,"◎は1つまでです。","")</f>
        <v/>
      </c>
      <c r="BU46" s="534"/>
      <c r="BV46" s="534" t="str">
        <f>IF(COUNTIF(BV47:BW63,"◎")&gt;1,"◎は1つまでです","")</f>
        <v/>
      </c>
      <c r="BW46" s="534"/>
      <c r="BX46" s="534" t="str">
        <f>IF(COUNTIF(BX47:BY63,"◎")&gt;1,"◎は1つまでです。","")</f>
        <v/>
      </c>
      <c r="BY46" s="534"/>
      <c r="BZ46" s="534" t="str">
        <f>IF(COUNTIF(BZ47:CA63,"◎")&gt;1,"◎は1つまでです","")</f>
        <v/>
      </c>
      <c r="CA46" s="534"/>
      <c r="CB46" s="534" t="str">
        <f>IF(COUNTIF(CB47:CC63,"◎")&gt;1,"◎は1つまでです。","")</f>
        <v/>
      </c>
      <c r="CC46" s="534"/>
      <c r="CD46" s="534" t="str">
        <f>IF(COUNTIF(CD47:CE63,"◎")&gt;1,"◎は1つまでです","")</f>
        <v/>
      </c>
      <c r="CE46" s="534"/>
      <c r="CF46" s="534" t="str">
        <f>IF(COUNTIF(CF47:CG63,"◎")&gt;1,"◎は1つまでです。","")</f>
        <v/>
      </c>
      <c r="CG46" s="534"/>
      <c r="CH46" s="534" t="str">
        <f>IF(COUNTIF(CH47:CI63,"◎")&gt;1,"◎は1つまでです","")</f>
        <v/>
      </c>
      <c r="CI46" s="534"/>
      <c r="CJ46" s="534" t="str">
        <f>IF(COUNTIF(CJ47:CK63,"◎")&gt;1,"◎は1つまでです。","")</f>
        <v/>
      </c>
      <c r="CK46" s="534"/>
      <c r="CL46" s="534" t="str">
        <f>IF(COUNTIF(CL47:CM63,"◎")&gt;1,"◎は1つまでです","")</f>
        <v/>
      </c>
      <c r="CM46" s="534"/>
      <c r="CN46" s="534" t="str">
        <f>IF(COUNTIF(CN47:CO63,"◎")&gt;1,"◎は1つまでです。","")</f>
        <v/>
      </c>
      <c r="CO46" s="534"/>
      <c r="CP46" s="534" t="str">
        <f>IF(COUNTIF(CP47:CQ63,"◎")&gt;1,"◎は1つまでです","")</f>
        <v/>
      </c>
      <c r="CQ46" s="534"/>
      <c r="CR46" s="534" t="str">
        <f>IF(COUNTIF(CR47:CS63,"◎")&gt;1,"◎は1つまでです。","")</f>
        <v/>
      </c>
      <c r="CS46" s="534"/>
      <c r="CT46" s="534" t="str">
        <f>IF(COUNTIF(CT47:CU63,"◎")&gt;1,"◎は1つまでです","")</f>
        <v/>
      </c>
      <c r="CU46" s="534"/>
      <c r="CV46" s="534" t="str">
        <f>IF(COUNTIF(CV47:CW63,"◎")&gt;1,"◎は1つまでです。","")</f>
        <v/>
      </c>
      <c r="CW46" s="534"/>
      <c r="CX46" s="534" t="str">
        <f>IF(COUNTIF(CX47:CY63,"◎")&gt;1,"◎は1つまでです","")</f>
        <v/>
      </c>
      <c r="CY46" s="534"/>
      <c r="CZ46" s="534" t="str">
        <f>IF(COUNTIF(CZ47:DA63,"◎")&gt;1,"◎は1つまでです。","")</f>
        <v/>
      </c>
      <c r="DA46" s="534"/>
      <c r="DB46" s="534" t="str">
        <f>IF(COUNTIF(DB47:DC63,"◎")&gt;1,"◎は1つまでです","")</f>
        <v/>
      </c>
      <c r="DC46" s="534"/>
      <c r="DD46" s="534" t="str">
        <f>IF(COUNTIF(DD47:DE63,"◎")&gt;1,"◎は1つまでです。","")</f>
        <v/>
      </c>
      <c r="DE46" s="534"/>
      <c r="DF46" s="534" t="str">
        <f>IF(COUNTIF(DF47:DG63,"◎")&gt;1,"◎は1つまでです","")</f>
        <v/>
      </c>
      <c r="DG46" s="534"/>
      <c r="DH46" s="534" t="str">
        <f>IF(COUNTIF(DH47:DI63,"◎")&gt;1,"◎は1つまでです。","")</f>
        <v/>
      </c>
      <c r="DI46" s="534"/>
      <c r="DJ46" s="534" t="str">
        <f>IF(COUNTIF(DJ47:DK63,"◎")&gt;1,"◎は1つまでです","")</f>
        <v/>
      </c>
      <c r="DK46" s="534"/>
      <c r="DL46" s="534" t="str">
        <f>IF(COUNTIF(DL47:DM63,"◎")&gt;1,"◎は1つまでです。","")</f>
        <v/>
      </c>
      <c r="DM46" s="534"/>
      <c r="DN46" s="534" t="str">
        <f>IF(COUNTIF(DN47:DO63,"◎")&gt;1,"◎は1つまでです","")</f>
        <v/>
      </c>
      <c r="DO46" s="534"/>
      <c r="DP46" s="534" t="str">
        <f>IF(COUNTIF(DP47:DQ63,"◎")&gt;1,"◎は1つまでです。","")</f>
        <v/>
      </c>
      <c r="DQ46" s="534"/>
      <c r="DR46" s="534" t="str">
        <f>IF(COUNTIF(DR47:DS63,"◎")&gt;1,"◎は1つまでです","")</f>
        <v/>
      </c>
      <c r="DS46" s="534"/>
      <c r="DT46" s="534" t="str">
        <f>IF(COUNTIF(DT47:DU63,"◎")&gt;1,"◎は1つまでです。","")</f>
        <v/>
      </c>
      <c r="DU46" s="534"/>
      <c r="DV46" s="534" t="str">
        <f>IF(COUNTIF(DV47:DW63,"◎")&gt;1,"◎は1つまでです","")</f>
        <v/>
      </c>
      <c r="DW46" s="534"/>
      <c r="DX46" s="534" t="str">
        <f>IF(COUNTIF(DX47:DY63,"◎")&gt;1,"◎は1つまでです。","")</f>
        <v/>
      </c>
      <c r="DY46" s="534"/>
      <c r="DZ46" s="534" t="str">
        <f>IF(COUNTIF(DZ47:EA63,"◎")&gt;1,"◎は1つまでです","")</f>
        <v/>
      </c>
      <c r="EA46" s="534"/>
      <c r="EB46" s="534" t="str">
        <f>IF(COUNTIF(EB47:EC63,"◎")&gt;1,"◎は1つまでです。","")</f>
        <v/>
      </c>
      <c r="EC46" s="534"/>
      <c r="ED46" s="534" t="str">
        <f>IF(COUNTIF(ED47:EE63,"◎")&gt;1,"◎は1つまでです","")</f>
        <v/>
      </c>
      <c r="EE46" s="534"/>
      <c r="EF46" s="534" t="str">
        <f>IF(COUNTIF(EF47:EG63,"◎")&gt;1,"◎は1つまでです。","")</f>
        <v/>
      </c>
      <c r="EG46" s="534"/>
      <c r="EH46" s="534" t="str">
        <f>IF(COUNTIF(EH47:EI63,"◎")&gt;1,"◎は1つまでです","")</f>
        <v/>
      </c>
      <c r="EI46" s="534"/>
      <c r="EJ46" s="534" t="str">
        <f>IF(COUNTIF(EJ47:EK63,"◎")&gt;1,"◎は1つまでです。","")</f>
        <v/>
      </c>
      <c r="EK46" s="534"/>
      <c r="EL46" s="534" t="str">
        <f>IF(COUNTIF(EL47:EM63,"◎")&gt;1,"◎は1つまでです","")</f>
        <v/>
      </c>
      <c r="EM46" s="534"/>
      <c r="EN46" s="534" t="str">
        <f>IF(COUNTIF(EN47:EO63,"◎")&gt;1,"◎は1つまでです。","")</f>
        <v/>
      </c>
      <c r="EO46" s="534"/>
      <c r="EP46" s="534" t="str">
        <f>IF(COUNTIF(EP47:EQ63,"◎")&gt;1,"◎は1つまでです","")</f>
        <v/>
      </c>
      <c r="EQ46" s="534"/>
      <c r="ER46" s="534" t="str">
        <f>IF(COUNTIF(ER47:ES63,"◎")&gt;1,"◎は1つまでです。","")</f>
        <v/>
      </c>
      <c r="ES46" s="534"/>
      <c r="ET46" s="534" t="str">
        <f>IF(COUNTIF(ET47:EU63,"◎")&gt;1,"◎は1つまでです","")</f>
        <v/>
      </c>
      <c r="EU46" s="534"/>
      <c r="EV46" s="534" t="str">
        <f>IF(COUNTIF(EV47:EW63,"◎")&gt;1,"◎は1つまでです。","")</f>
        <v/>
      </c>
      <c r="EW46" s="534"/>
      <c r="EX46" s="534" t="str">
        <f>IF(COUNTIF(EX47:EY63,"◎")&gt;1,"◎は1つまでです","")</f>
        <v/>
      </c>
      <c r="EY46" s="534"/>
      <c r="EZ46" s="534" t="str">
        <f>IF(COUNTIF(EZ47:FA63,"◎")&gt;1,"◎は1つまでです。","")</f>
        <v/>
      </c>
      <c r="FA46" s="534"/>
      <c r="FB46" s="534" t="str">
        <f>IF(COUNTIF(FB47:FC63,"◎")&gt;1,"◎は1つまでです","")</f>
        <v/>
      </c>
      <c r="FC46" s="534"/>
      <c r="FD46" s="534" t="str">
        <f>IF(COUNTIF(FD47:FE63,"◎")&gt;1,"◎は1つまでです。","")</f>
        <v/>
      </c>
      <c r="FE46" s="534"/>
      <c r="FF46" s="534" t="str">
        <f>IF(COUNTIF(FF47:FG63,"◎")&gt;1,"◎は1つまでです","")</f>
        <v/>
      </c>
      <c r="FG46" s="534"/>
      <c r="FH46" s="534" t="str">
        <f>IF(COUNTIF(FH47:FI63,"◎")&gt;1,"◎は1つまでです。","")</f>
        <v/>
      </c>
      <c r="FI46" s="534"/>
      <c r="FJ46" s="534" t="str">
        <f>IF(COUNTIF(FJ47:FK63,"◎")&gt;1,"◎は1つまでです","")</f>
        <v/>
      </c>
      <c r="FK46" s="534"/>
      <c r="FL46" s="534" t="str">
        <f>IF(COUNTIF(FL47:FM63,"◎")&gt;1,"◎は1つまでです。","")</f>
        <v/>
      </c>
      <c r="FM46" s="534"/>
      <c r="FN46" s="534" t="str">
        <f>IF(COUNTIF(FN47:FO63,"◎")&gt;1,"◎は1つまでです","")</f>
        <v/>
      </c>
      <c r="FO46" s="534"/>
      <c r="FP46" s="534" t="str">
        <f>IF(COUNTIF(FP47:FQ63,"◎")&gt;1,"◎は1つまでです。","")</f>
        <v/>
      </c>
      <c r="FQ46" s="534"/>
      <c r="FR46" s="534" t="str">
        <f>IF(COUNTIF(FR47:FS63,"◎")&gt;1,"◎は1つまでです","")</f>
        <v/>
      </c>
      <c r="FS46" s="534"/>
      <c r="FT46" s="534" t="str">
        <f>IF(COUNTIF(FT47:FU63,"◎")&gt;1,"◎は1つまでです。","")</f>
        <v/>
      </c>
      <c r="FU46" s="534"/>
      <c r="FV46" s="534" t="str">
        <f>IF(COUNTIF(FV47:FW63,"◎")&gt;1,"◎は1つまでです","")</f>
        <v/>
      </c>
      <c r="FW46" s="534"/>
      <c r="FX46" s="534" t="str">
        <f>IF(COUNTIF(FX47:FY63,"◎")&gt;1,"◎は1つまでです。","")</f>
        <v/>
      </c>
      <c r="FY46" s="534"/>
      <c r="FZ46" s="534" t="str">
        <f>IF(COUNTIF(FZ47:GA63,"◎")&gt;1,"◎は1つまでです","")</f>
        <v/>
      </c>
      <c r="GA46" s="534"/>
      <c r="GB46" s="534" t="str">
        <f>IF(COUNTIF(GB47:GC63,"◎")&gt;1,"◎は1つまでです。","")</f>
        <v/>
      </c>
      <c r="GC46" s="534"/>
      <c r="GD46" s="534" t="str">
        <f>IF(COUNTIF(GD47:GE63,"◎")&gt;1,"◎は1つまでです","")</f>
        <v/>
      </c>
      <c r="GE46" s="534"/>
      <c r="GF46" s="534" t="str">
        <f>IF(COUNTIF(GF47:GG63,"◎")&gt;1,"◎は1つまでです。","")</f>
        <v/>
      </c>
      <c r="GG46" s="534"/>
      <c r="GH46" s="534" t="str">
        <f>IF(COUNTIF(GH47:GI63,"◎")&gt;1,"◎は1つまでです","")</f>
        <v/>
      </c>
      <c r="GI46" s="534"/>
      <c r="GJ46" s="534" t="str">
        <f>IF(COUNTIF(GJ47:GK63,"◎")&gt;1,"◎は1つまでです。","")</f>
        <v/>
      </c>
      <c r="GK46" s="534"/>
      <c r="GL46" s="534" t="str">
        <f>IF(COUNTIF(GL47:GM63,"◎")&gt;1,"◎は1つまでです","")</f>
        <v/>
      </c>
      <c r="GM46" s="534"/>
      <c r="GN46" s="534" t="str">
        <f>IF(COUNTIF(GN47:GO63,"◎")&gt;1,"◎は1つまでです。","")</f>
        <v/>
      </c>
      <c r="GO46" s="534"/>
      <c r="GP46" s="534" t="str">
        <f>IF(COUNTIF(GP47:GQ63,"◎")&gt;1,"◎は1つまでです","")</f>
        <v/>
      </c>
      <c r="GQ46" s="534"/>
      <c r="GR46" s="534" t="str">
        <f>IF(COUNTIF(GR47:GS63,"◎")&gt;1,"◎は1つまでです。","")</f>
        <v/>
      </c>
      <c r="GS46" s="534"/>
      <c r="GT46" s="534" t="str">
        <f>IF(COUNTIF(GT47:GU63,"◎")&gt;1,"◎は1つまでです","")</f>
        <v/>
      </c>
      <c r="GU46" s="534"/>
      <c r="GV46" s="534" t="str">
        <f>IF(COUNTIF(GV47:GW63,"◎")&gt;1,"◎は1つまでです。","")</f>
        <v/>
      </c>
      <c r="GW46" s="534"/>
      <c r="GX46" s="534" t="str">
        <f>IF(COUNTIF(GX47:GY63,"◎")&gt;1,"◎は1つまでです","")</f>
        <v/>
      </c>
      <c r="GY46" s="534"/>
      <c r="GZ46" s="534" t="str">
        <f>IF(COUNTIF(GZ47:HA63,"◎")&gt;1,"◎は1つまでです。","")</f>
        <v/>
      </c>
      <c r="HA46" s="534"/>
      <c r="HB46" s="534" t="str">
        <f>IF(COUNTIF(HB47:HC63,"◎")&gt;1,"◎は1つまでです","")</f>
        <v/>
      </c>
      <c r="HC46" s="534"/>
      <c r="HD46" s="534" t="str">
        <f>IF(COUNTIF(HD47:HE63,"◎")&gt;1,"◎は1つまでです。","")</f>
        <v/>
      </c>
      <c r="HE46" s="534"/>
      <c r="HF46" s="534" t="str">
        <f>IF(COUNTIF(HF47:HG63,"◎")&gt;1,"◎は1つまでです","")</f>
        <v/>
      </c>
      <c r="HG46" s="534"/>
      <c r="HH46" s="534" t="str">
        <f>IF(COUNTIF(HH47:HI63,"◎")&gt;1,"◎は1つまでです。","")</f>
        <v/>
      </c>
      <c r="HI46" s="566"/>
      <c r="HJ46" s="103"/>
      <c r="HK46" s="12"/>
      <c r="HL46" s="12"/>
      <c r="HM46" s="12"/>
      <c r="HN46" s="12"/>
      <c r="HO46" s="12"/>
      <c r="HP46" s="12"/>
      <c r="HQ46" s="12"/>
      <c r="HR46" s="12"/>
    </row>
    <row r="47" spans="2:226" s="102" customFormat="1" ht="18" customHeight="1" x14ac:dyDescent="0.2">
      <c r="B47" s="30"/>
      <c r="C47" s="413" t="s">
        <v>81</v>
      </c>
      <c r="D47" s="402"/>
      <c r="E47" s="403"/>
      <c r="F47" s="410" t="s">
        <v>82</v>
      </c>
      <c r="G47" s="411"/>
      <c r="H47" s="411"/>
      <c r="I47" s="411"/>
      <c r="J47" s="411"/>
      <c r="K47" s="411"/>
      <c r="L47" s="411"/>
      <c r="M47" s="411"/>
      <c r="N47" s="411"/>
      <c r="O47" s="411"/>
      <c r="P47" s="411"/>
      <c r="Q47" s="412"/>
      <c r="R47" s="505"/>
      <c r="S47" s="494"/>
      <c r="T47" s="494"/>
      <c r="U47" s="494"/>
      <c r="V47" s="494"/>
      <c r="W47" s="494"/>
      <c r="X47" s="494"/>
      <c r="Y47" s="494"/>
      <c r="Z47" s="494"/>
      <c r="AA47" s="494"/>
      <c r="AB47" s="494"/>
      <c r="AC47" s="494"/>
      <c r="AD47" s="494"/>
      <c r="AE47" s="494"/>
      <c r="AF47" s="494"/>
      <c r="AG47" s="494"/>
      <c r="AH47" s="494"/>
      <c r="AI47" s="494"/>
      <c r="AJ47" s="494"/>
      <c r="AK47" s="494"/>
      <c r="AL47" s="494"/>
      <c r="AM47" s="494"/>
      <c r="AN47" s="494"/>
      <c r="AO47" s="494"/>
      <c r="AP47" s="494"/>
      <c r="AQ47" s="494"/>
      <c r="AR47" s="494"/>
      <c r="AS47" s="494"/>
      <c r="AT47" s="494"/>
      <c r="AU47" s="494"/>
      <c r="AV47" s="494"/>
      <c r="AW47" s="494"/>
      <c r="AX47" s="494"/>
      <c r="AY47" s="494"/>
      <c r="AZ47" s="494"/>
      <c r="BA47" s="494"/>
      <c r="BB47" s="494"/>
      <c r="BC47" s="494"/>
      <c r="BD47" s="494"/>
      <c r="BE47" s="494"/>
      <c r="BF47" s="494"/>
      <c r="BG47" s="494"/>
      <c r="BH47" s="494"/>
      <c r="BI47" s="494"/>
      <c r="BJ47" s="494"/>
      <c r="BK47" s="494"/>
      <c r="BL47" s="494"/>
      <c r="BM47" s="494"/>
      <c r="BN47" s="494"/>
      <c r="BO47" s="494"/>
      <c r="BP47" s="494"/>
      <c r="BQ47" s="494"/>
      <c r="BR47" s="494"/>
      <c r="BS47" s="494"/>
      <c r="BT47" s="494"/>
      <c r="BU47" s="494"/>
      <c r="BV47" s="494"/>
      <c r="BW47" s="494"/>
      <c r="BX47" s="494"/>
      <c r="BY47" s="494"/>
      <c r="BZ47" s="494"/>
      <c r="CA47" s="494"/>
      <c r="CB47" s="494"/>
      <c r="CC47" s="494"/>
      <c r="CD47" s="494"/>
      <c r="CE47" s="494"/>
      <c r="CF47" s="494"/>
      <c r="CG47" s="494"/>
      <c r="CH47" s="494"/>
      <c r="CI47" s="494"/>
      <c r="CJ47" s="494"/>
      <c r="CK47" s="494"/>
      <c r="CL47" s="494"/>
      <c r="CM47" s="494"/>
      <c r="CN47" s="494"/>
      <c r="CO47" s="494"/>
      <c r="CP47" s="494"/>
      <c r="CQ47" s="494"/>
      <c r="CR47" s="494"/>
      <c r="CS47" s="494"/>
      <c r="CT47" s="494"/>
      <c r="CU47" s="494"/>
      <c r="CV47" s="494"/>
      <c r="CW47" s="494"/>
      <c r="CX47" s="494"/>
      <c r="CY47" s="494"/>
      <c r="CZ47" s="494"/>
      <c r="DA47" s="494"/>
      <c r="DB47" s="494"/>
      <c r="DC47" s="494"/>
      <c r="DD47" s="494"/>
      <c r="DE47" s="494"/>
      <c r="DF47" s="494"/>
      <c r="DG47" s="494"/>
      <c r="DH47" s="494"/>
      <c r="DI47" s="494"/>
      <c r="DJ47" s="494"/>
      <c r="DK47" s="494"/>
      <c r="DL47" s="494"/>
      <c r="DM47" s="494"/>
      <c r="DN47" s="494"/>
      <c r="DO47" s="494"/>
      <c r="DP47" s="494"/>
      <c r="DQ47" s="494"/>
      <c r="DR47" s="494"/>
      <c r="DS47" s="494"/>
      <c r="DT47" s="494"/>
      <c r="DU47" s="494"/>
      <c r="DV47" s="494"/>
      <c r="DW47" s="494"/>
      <c r="DX47" s="494"/>
      <c r="DY47" s="494"/>
      <c r="DZ47" s="494"/>
      <c r="EA47" s="494"/>
      <c r="EB47" s="494"/>
      <c r="EC47" s="494"/>
      <c r="ED47" s="494"/>
      <c r="EE47" s="494"/>
      <c r="EF47" s="494"/>
      <c r="EG47" s="494"/>
      <c r="EH47" s="494"/>
      <c r="EI47" s="494"/>
      <c r="EJ47" s="494"/>
      <c r="EK47" s="494"/>
      <c r="EL47" s="494"/>
      <c r="EM47" s="494"/>
      <c r="EN47" s="494"/>
      <c r="EO47" s="494"/>
      <c r="EP47" s="494"/>
      <c r="EQ47" s="494"/>
      <c r="ER47" s="494"/>
      <c r="ES47" s="494"/>
      <c r="ET47" s="494"/>
      <c r="EU47" s="494"/>
      <c r="EV47" s="494"/>
      <c r="EW47" s="494"/>
      <c r="EX47" s="494"/>
      <c r="EY47" s="494"/>
      <c r="EZ47" s="494"/>
      <c r="FA47" s="494"/>
      <c r="FB47" s="494"/>
      <c r="FC47" s="494"/>
      <c r="FD47" s="494"/>
      <c r="FE47" s="494"/>
      <c r="FF47" s="494"/>
      <c r="FG47" s="494"/>
      <c r="FH47" s="494"/>
      <c r="FI47" s="494"/>
      <c r="FJ47" s="494"/>
      <c r="FK47" s="494"/>
      <c r="FL47" s="494"/>
      <c r="FM47" s="494"/>
      <c r="FN47" s="494"/>
      <c r="FO47" s="494"/>
      <c r="FP47" s="494"/>
      <c r="FQ47" s="494"/>
      <c r="FR47" s="494"/>
      <c r="FS47" s="494"/>
      <c r="FT47" s="494"/>
      <c r="FU47" s="494"/>
      <c r="FV47" s="494"/>
      <c r="FW47" s="494"/>
      <c r="FX47" s="494"/>
      <c r="FY47" s="494"/>
      <c r="FZ47" s="494"/>
      <c r="GA47" s="494"/>
      <c r="GB47" s="494"/>
      <c r="GC47" s="494"/>
      <c r="GD47" s="494"/>
      <c r="GE47" s="494"/>
      <c r="GF47" s="494"/>
      <c r="GG47" s="494"/>
      <c r="GH47" s="494"/>
      <c r="GI47" s="494"/>
      <c r="GJ47" s="494"/>
      <c r="GK47" s="494"/>
      <c r="GL47" s="494"/>
      <c r="GM47" s="494"/>
      <c r="GN47" s="494"/>
      <c r="GO47" s="494"/>
      <c r="GP47" s="494"/>
      <c r="GQ47" s="494"/>
      <c r="GR47" s="494"/>
      <c r="GS47" s="494"/>
      <c r="GT47" s="494"/>
      <c r="GU47" s="494"/>
      <c r="GV47" s="494"/>
      <c r="GW47" s="494"/>
      <c r="GX47" s="494"/>
      <c r="GY47" s="494"/>
      <c r="GZ47" s="494"/>
      <c r="HA47" s="494"/>
      <c r="HB47" s="494"/>
      <c r="HC47" s="494"/>
      <c r="HD47" s="494"/>
      <c r="HE47" s="494"/>
      <c r="HF47" s="494"/>
      <c r="HG47" s="494"/>
      <c r="HH47" s="494"/>
      <c r="HI47" s="539"/>
      <c r="HJ47" s="103"/>
      <c r="HK47" s="12"/>
      <c r="HL47" s="12"/>
      <c r="HM47" s="12"/>
      <c r="HN47" s="12"/>
      <c r="HO47" s="12"/>
      <c r="HP47" s="12"/>
      <c r="HQ47" s="12"/>
      <c r="HR47" s="12"/>
    </row>
    <row r="48" spans="2:226" s="102" customFormat="1" ht="18" customHeight="1" x14ac:dyDescent="0.2">
      <c r="B48" s="30"/>
      <c r="C48" s="424"/>
      <c r="D48" s="405"/>
      <c r="E48" s="406"/>
      <c r="F48" s="410" t="s">
        <v>83</v>
      </c>
      <c r="G48" s="411"/>
      <c r="H48" s="411"/>
      <c r="I48" s="411"/>
      <c r="J48" s="411"/>
      <c r="K48" s="411"/>
      <c r="L48" s="411"/>
      <c r="M48" s="411"/>
      <c r="N48" s="411"/>
      <c r="O48" s="411"/>
      <c r="P48" s="411"/>
      <c r="Q48" s="412"/>
      <c r="R48" s="505"/>
      <c r="S48" s="494"/>
      <c r="T48" s="494"/>
      <c r="U48" s="494"/>
      <c r="V48" s="494"/>
      <c r="W48" s="494"/>
      <c r="X48" s="494"/>
      <c r="Y48" s="494"/>
      <c r="Z48" s="494"/>
      <c r="AA48" s="494"/>
      <c r="AB48" s="494"/>
      <c r="AC48" s="494"/>
      <c r="AD48" s="494"/>
      <c r="AE48" s="494"/>
      <c r="AF48" s="494"/>
      <c r="AG48" s="494"/>
      <c r="AH48" s="494"/>
      <c r="AI48" s="494"/>
      <c r="AJ48" s="494"/>
      <c r="AK48" s="494"/>
      <c r="AL48" s="494"/>
      <c r="AM48" s="494"/>
      <c r="AN48" s="494"/>
      <c r="AO48" s="494"/>
      <c r="AP48" s="494"/>
      <c r="AQ48" s="494"/>
      <c r="AR48" s="494"/>
      <c r="AS48" s="494"/>
      <c r="AT48" s="494"/>
      <c r="AU48" s="494"/>
      <c r="AV48" s="494"/>
      <c r="AW48" s="494"/>
      <c r="AX48" s="494"/>
      <c r="AY48" s="494"/>
      <c r="AZ48" s="494"/>
      <c r="BA48" s="494"/>
      <c r="BB48" s="494"/>
      <c r="BC48" s="494"/>
      <c r="BD48" s="494"/>
      <c r="BE48" s="494"/>
      <c r="BF48" s="494"/>
      <c r="BG48" s="494"/>
      <c r="BH48" s="494"/>
      <c r="BI48" s="494"/>
      <c r="BJ48" s="494"/>
      <c r="BK48" s="494"/>
      <c r="BL48" s="494"/>
      <c r="BM48" s="494"/>
      <c r="BN48" s="494"/>
      <c r="BO48" s="494"/>
      <c r="BP48" s="494"/>
      <c r="BQ48" s="494"/>
      <c r="BR48" s="494"/>
      <c r="BS48" s="494"/>
      <c r="BT48" s="494"/>
      <c r="BU48" s="494"/>
      <c r="BV48" s="494"/>
      <c r="BW48" s="494"/>
      <c r="BX48" s="494"/>
      <c r="BY48" s="494"/>
      <c r="BZ48" s="494"/>
      <c r="CA48" s="494"/>
      <c r="CB48" s="494"/>
      <c r="CC48" s="494"/>
      <c r="CD48" s="494"/>
      <c r="CE48" s="494"/>
      <c r="CF48" s="494"/>
      <c r="CG48" s="494"/>
      <c r="CH48" s="494"/>
      <c r="CI48" s="494"/>
      <c r="CJ48" s="494"/>
      <c r="CK48" s="494"/>
      <c r="CL48" s="494"/>
      <c r="CM48" s="494"/>
      <c r="CN48" s="494"/>
      <c r="CO48" s="494"/>
      <c r="CP48" s="494"/>
      <c r="CQ48" s="494"/>
      <c r="CR48" s="494"/>
      <c r="CS48" s="494"/>
      <c r="CT48" s="494"/>
      <c r="CU48" s="494"/>
      <c r="CV48" s="494"/>
      <c r="CW48" s="494"/>
      <c r="CX48" s="494"/>
      <c r="CY48" s="494"/>
      <c r="CZ48" s="494"/>
      <c r="DA48" s="494"/>
      <c r="DB48" s="494"/>
      <c r="DC48" s="494"/>
      <c r="DD48" s="494"/>
      <c r="DE48" s="494"/>
      <c r="DF48" s="494"/>
      <c r="DG48" s="494"/>
      <c r="DH48" s="494"/>
      <c r="DI48" s="494"/>
      <c r="DJ48" s="494"/>
      <c r="DK48" s="494"/>
      <c r="DL48" s="494"/>
      <c r="DM48" s="494"/>
      <c r="DN48" s="494"/>
      <c r="DO48" s="494"/>
      <c r="DP48" s="494"/>
      <c r="DQ48" s="494"/>
      <c r="DR48" s="494"/>
      <c r="DS48" s="494"/>
      <c r="DT48" s="494"/>
      <c r="DU48" s="494"/>
      <c r="DV48" s="494"/>
      <c r="DW48" s="494"/>
      <c r="DX48" s="494"/>
      <c r="DY48" s="494"/>
      <c r="DZ48" s="494"/>
      <c r="EA48" s="494"/>
      <c r="EB48" s="494"/>
      <c r="EC48" s="494"/>
      <c r="ED48" s="494"/>
      <c r="EE48" s="494"/>
      <c r="EF48" s="494"/>
      <c r="EG48" s="494"/>
      <c r="EH48" s="494"/>
      <c r="EI48" s="494"/>
      <c r="EJ48" s="494"/>
      <c r="EK48" s="494"/>
      <c r="EL48" s="494"/>
      <c r="EM48" s="494"/>
      <c r="EN48" s="494"/>
      <c r="EO48" s="494"/>
      <c r="EP48" s="494"/>
      <c r="EQ48" s="494"/>
      <c r="ER48" s="494"/>
      <c r="ES48" s="494"/>
      <c r="ET48" s="494"/>
      <c r="EU48" s="494"/>
      <c r="EV48" s="494"/>
      <c r="EW48" s="494"/>
      <c r="EX48" s="494"/>
      <c r="EY48" s="494"/>
      <c r="EZ48" s="494"/>
      <c r="FA48" s="494"/>
      <c r="FB48" s="494"/>
      <c r="FC48" s="494"/>
      <c r="FD48" s="494"/>
      <c r="FE48" s="494"/>
      <c r="FF48" s="494"/>
      <c r="FG48" s="494"/>
      <c r="FH48" s="494"/>
      <c r="FI48" s="494"/>
      <c r="FJ48" s="494"/>
      <c r="FK48" s="494"/>
      <c r="FL48" s="494"/>
      <c r="FM48" s="494"/>
      <c r="FN48" s="494"/>
      <c r="FO48" s="494"/>
      <c r="FP48" s="494"/>
      <c r="FQ48" s="494"/>
      <c r="FR48" s="494"/>
      <c r="FS48" s="494"/>
      <c r="FT48" s="494"/>
      <c r="FU48" s="494"/>
      <c r="FV48" s="494"/>
      <c r="FW48" s="494"/>
      <c r="FX48" s="494"/>
      <c r="FY48" s="494"/>
      <c r="FZ48" s="494"/>
      <c r="GA48" s="494"/>
      <c r="GB48" s="494"/>
      <c r="GC48" s="494"/>
      <c r="GD48" s="494"/>
      <c r="GE48" s="494"/>
      <c r="GF48" s="494"/>
      <c r="GG48" s="494"/>
      <c r="GH48" s="494"/>
      <c r="GI48" s="494"/>
      <c r="GJ48" s="494"/>
      <c r="GK48" s="494"/>
      <c r="GL48" s="494"/>
      <c r="GM48" s="494"/>
      <c r="GN48" s="494"/>
      <c r="GO48" s="494"/>
      <c r="GP48" s="494"/>
      <c r="GQ48" s="494"/>
      <c r="GR48" s="494"/>
      <c r="GS48" s="494"/>
      <c r="GT48" s="494"/>
      <c r="GU48" s="494"/>
      <c r="GV48" s="494"/>
      <c r="GW48" s="494"/>
      <c r="GX48" s="494"/>
      <c r="GY48" s="494"/>
      <c r="GZ48" s="494"/>
      <c r="HA48" s="494"/>
      <c r="HB48" s="494"/>
      <c r="HC48" s="494"/>
      <c r="HD48" s="494"/>
      <c r="HE48" s="494"/>
      <c r="HF48" s="494"/>
      <c r="HG48" s="494"/>
      <c r="HH48" s="494"/>
      <c r="HI48" s="539"/>
      <c r="HJ48" s="103"/>
      <c r="HK48" s="12"/>
      <c r="HL48" s="12"/>
      <c r="HM48" s="12"/>
      <c r="HN48" s="12"/>
      <c r="HO48" s="12"/>
      <c r="HP48" s="12"/>
      <c r="HQ48" s="12"/>
      <c r="HR48" s="12"/>
    </row>
    <row r="49" spans="2:226" s="102" customFormat="1" ht="18" customHeight="1" x14ac:dyDescent="0.2">
      <c r="B49" s="30"/>
      <c r="C49" s="424"/>
      <c r="D49" s="405"/>
      <c r="E49" s="406"/>
      <c r="F49" s="410" t="s">
        <v>84</v>
      </c>
      <c r="G49" s="411"/>
      <c r="H49" s="411"/>
      <c r="I49" s="411"/>
      <c r="J49" s="411"/>
      <c r="K49" s="411"/>
      <c r="L49" s="411"/>
      <c r="M49" s="411"/>
      <c r="N49" s="411"/>
      <c r="O49" s="411"/>
      <c r="P49" s="411"/>
      <c r="Q49" s="412"/>
      <c r="R49" s="505"/>
      <c r="S49" s="494"/>
      <c r="T49" s="494"/>
      <c r="U49" s="494"/>
      <c r="V49" s="494"/>
      <c r="W49" s="494"/>
      <c r="X49" s="494"/>
      <c r="Y49" s="494"/>
      <c r="Z49" s="494"/>
      <c r="AA49" s="494"/>
      <c r="AB49" s="494"/>
      <c r="AC49" s="494"/>
      <c r="AD49" s="494"/>
      <c r="AE49" s="494"/>
      <c r="AF49" s="494"/>
      <c r="AG49" s="494"/>
      <c r="AH49" s="494"/>
      <c r="AI49" s="494"/>
      <c r="AJ49" s="494"/>
      <c r="AK49" s="494"/>
      <c r="AL49" s="494"/>
      <c r="AM49" s="494"/>
      <c r="AN49" s="494"/>
      <c r="AO49" s="494"/>
      <c r="AP49" s="494"/>
      <c r="AQ49" s="494"/>
      <c r="AR49" s="494"/>
      <c r="AS49" s="494"/>
      <c r="AT49" s="494"/>
      <c r="AU49" s="494"/>
      <c r="AV49" s="494"/>
      <c r="AW49" s="494"/>
      <c r="AX49" s="494"/>
      <c r="AY49" s="494"/>
      <c r="AZ49" s="494"/>
      <c r="BA49" s="494"/>
      <c r="BB49" s="494"/>
      <c r="BC49" s="494"/>
      <c r="BD49" s="494"/>
      <c r="BE49" s="494"/>
      <c r="BF49" s="494"/>
      <c r="BG49" s="494"/>
      <c r="BH49" s="494"/>
      <c r="BI49" s="494"/>
      <c r="BJ49" s="494"/>
      <c r="BK49" s="494"/>
      <c r="BL49" s="494"/>
      <c r="BM49" s="494"/>
      <c r="BN49" s="494"/>
      <c r="BO49" s="494"/>
      <c r="BP49" s="494"/>
      <c r="BQ49" s="494"/>
      <c r="BR49" s="494"/>
      <c r="BS49" s="494"/>
      <c r="BT49" s="494"/>
      <c r="BU49" s="494"/>
      <c r="BV49" s="494"/>
      <c r="BW49" s="494"/>
      <c r="BX49" s="494"/>
      <c r="BY49" s="494"/>
      <c r="BZ49" s="494"/>
      <c r="CA49" s="494"/>
      <c r="CB49" s="494"/>
      <c r="CC49" s="494"/>
      <c r="CD49" s="494"/>
      <c r="CE49" s="494"/>
      <c r="CF49" s="494"/>
      <c r="CG49" s="494"/>
      <c r="CH49" s="494"/>
      <c r="CI49" s="494"/>
      <c r="CJ49" s="494"/>
      <c r="CK49" s="494"/>
      <c r="CL49" s="494"/>
      <c r="CM49" s="494"/>
      <c r="CN49" s="494"/>
      <c r="CO49" s="494"/>
      <c r="CP49" s="494"/>
      <c r="CQ49" s="494"/>
      <c r="CR49" s="494"/>
      <c r="CS49" s="494"/>
      <c r="CT49" s="494"/>
      <c r="CU49" s="494"/>
      <c r="CV49" s="494"/>
      <c r="CW49" s="494"/>
      <c r="CX49" s="494"/>
      <c r="CY49" s="494"/>
      <c r="CZ49" s="494"/>
      <c r="DA49" s="494"/>
      <c r="DB49" s="494"/>
      <c r="DC49" s="494"/>
      <c r="DD49" s="494"/>
      <c r="DE49" s="494"/>
      <c r="DF49" s="494"/>
      <c r="DG49" s="494"/>
      <c r="DH49" s="494"/>
      <c r="DI49" s="494"/>
      <c r="DJ49" s="494"/>
      <c r="DK49" s="494"/>
      <c r="DL49" s="494"/>
      <c r="DM49" s="494"/>
      <c r="DN49" s="494"/>
      <c r="DO49" s="494"/>
      <c r="DP49" s="494"/>
      <c r="DQ49" s="494"/>
      <c r="DR49" s="494"/>
      <c r="DS49" s="494"/>
      <c r="DT49" s="494"/>
      <c r="DU49" s="494"/>
      <c r="DV49" s="494"/>
      <c r="DW49" s="494"/>
      <c r="DX49" s="494"/>
      <c r="DY49" s="494"/>
      <c r="DZ49" s="494"/>
      <c r="EA49" s="494"/>
      <c r="EB49" s="494"/>
      <c r="EC49" s="494"/>
      <c r="ED49" s="494"/>
      <c r="EE49" s="494"/>
      <c r="EF49" s="494"/>
      <c r="EG49" s="494"/>
      <c r="EH49" s="494"/>
      <c r="EI49" s="494"/>
      <c r="EJ49" s="494"/>
      <c r="EK49" s="494"/>
      <c r="EL49" s="494"/>
      <c r="EM49" s="494"/>
      <c r="EN49" s="494"/>
      <c r="EO49" s="494"/>
      <c r="EP49" s="494"/>
      <c r="EQ49" s="494"/>
      <c r="ER49" s="494"/>
      <c r="ES49" s="494"/>
      <c r="ET49" s="494"/>
      <c r="EU49" s="494"/>
      <c r="EV49" s="494"/>
      <c r="EW49" s="494"/>
      <c r="EX49" s="494"/>
      <c r="EY49" s="494"/>
      <c r="EZ49" s="494"/>
      <c r="FA49" s="494"/>
      <c r="FB49" s="494"/>
      <c r="FC49" s="494"/>
      <c r="FD49" s="494"/>
      <c r="FE49" s="494"/>
      <c r="FF49" s="494"/>
      <c r="FG49" s="494"/>
      <c r="FH49" s="494"/>
      <c r="FI49" s="494"/>
      <c r="FJ49" s="494"/>
      <c r="FK49" s="494"/>
      <c r="FL49" s="494"/>
      <c r="FM49" s="494"/>
      <c r="FN49" s="494"/>
      <c r="FO49" s="494"/>
      <c r="FP49" s="494"/>
      <c r="FQ49" s="494"/>
      <c r="FR49" s="494"/>
      <c r="FS49" s="494"/>
      <c r="FT49" s="494"/>
      <c r="FU49" s="494"/>
      <c r="FV49" s="494"/>
      <c r="FW49" s="494"/>
      <c r="FX49" s="494"/>
      <c r="FY49" s="494"/>
      <c r="FZ49" s="494"/>
      <c r="GA49" s="494"/>
      <c r="GB49" s="494"/>
      <c r="GC49" s="494"/>
      <c r="GD49" s="494"/>
      <c r="GE49" s="494"/>
      <c r="GF49" s="494"/>
      <c r="GG49" s="494"/>
      <c r="GH49" s="494"/>
      <c r="GI49" s="494"/>
      <c r="GJ49" s="494"/>
      <c r="GK49" s="494"/>
      <c r="GL49" s="494"/>
      <c r="GM49" s="494"/>
      <c r="GN49" s="494"/>
      <c r="GO49" s="494"/>
      <c r="GP49" s="494"/>
      <c r="GQ49" s="494"/>
      <c r="GR49" s="494"/>
      <c r="GS49" s="494"/>
      <c r="GT49" s="494"/>
      <c r="GU49" s="494"/>
      <c r="GV49" s="494"/>
      <c r="GW49" s="494"/>
      <c r="GX49" s="494"/>
      <c r="GY49" s="494"/>
      <c r="GZ49" s="494"/>
      <c r="HA49" s="494"/>
      <c r="HB49" s="494"/>
      <c r="HC49" s="494"/>
      <c r="HD49" s="494"/>
      <c r="HE49" s="494"/>
      <c r="HF49" s="494"/>
      <c r="HG49" s="494"/>
      <c r="HH49" s="494"/>
      <c r="HI49" s="539"/>
      <c r="HJ49" s="103"/>
      <c r="HK49" s="12"/>
      <c r="HL49" s="12"/>
      <c r="HM49" s="12"/>
      <c r="HN49" s="12"/>
      <c r="HO49" s="12"/>
      <c r="HP49" s="12"/>
      <c r="HQ49" s="12"/>
      <c r="HR49" s="12"/>
    </row>
    <row r="50" spans="2:226" s="102" customFormat="1" ht="18" customHeight="1" x14ac:dyDescent="0.2">
      <c r="B50" s="30"/>
      <c r="C50" s="424"/>
      <c r="D50" s="405"/>
      <c r="E50" s="406"/>
      <c r="F50" s="410" t="s">
        <v>85</v>
      </c>
      <c r="G50" s="411"/>
      <c r="H50" s="411"/>
      <c r="I50" s="411"/>
      <c r="J50" s="411"/>
      <c r="K50" s="411"/>
      <c r="L50" s="411"/>
      <c r="M50" s="411"/>
      <c r="N50" s="411"/>
      <c r="O50" s="411"/>
      <c r="P50" s="411"/>
      <c r="Q50" s="412"/>
      <c r="R50" s="505"/>
      <c r="S50" s="494"/>
      <c r="T50" s="494"/>
      <c r="U50" s="494"/>
      <c r="V50" s="494"/>
      <c r="W50" s="494"/>
      <c r="X50" s="494"/>
      <c r="Y50" s="494"/>
      <c r="Z50" s="494"/>
      <c r="AA50" s="494"/>
      <c r="AB50" s="494"/>
      <c r="AC50" s="494"/>
      <c r="AD50" s="494"/>
      <c r="AE50" s="494"/>
      <c r="AF50" s="494"/>
      <c r="AG50" s="494"/>
      <c r="AH50" s="494"/>
      <c r="AI50" s="494"/>
      <c r="AJ50" s="494"/>
      <c r="AK50" s="494"/>
      <c r="AL50" s="494"/>
      <c r="AM50" s="494"/>
      <c r="AN50" s="494"/>
      <c r="AO50" s="494"/>
      <c r="AP50" s="494"/>
      <c r="AQ50" s="494"/>
      <c r="AR50" s="494"/>
      <c r="AS50" s="494"/>
      <c r="AT50" s="494"/>
      <c r="AU50" s="494"/>
      <c r="AV50" s="494"/>
      <c r="AW50" s="494"/>
      <c r="AX50" s="494"/>
      <c r="AY50" s="494"/>
      <c r="AZ50" s="494"/>
      <c r="BA50" s="494"/>
      <c r="BB50" s="494"/>
      <c r="BC50" s="494"/>
      <c r="BD50" s="494"/>
      <c r="BE50" s="494"/>
      <c r="BF50" s="494"/>
      <c r="BG50" s="494"/>
      <c r="BH50" s="494"/>
      <c r="BI50" s="494"/>
      <c r="BJ50" s="494"/>
      <c r="BK50" s="494"/>
      <c r="BL50" s="494"/>
      <c r="BM50" s="494"/>
      <c r="BN50" s="494"/>
      <c r="BO50" s="494"/>
      <c r="BP50" s="494"/>
      <c r="BQ50" s="494"/>
      <c r="BR50" s="494"/>
      <c r="BS50" s="494"/>
      <c r="BT50" s="494"/>
      <c r="BU50" s="494"/>
      <c r="BV50" s="494"/>
      <c r="BW50" s="494"/>
      <c r="BX50" s="494"/>
      <c r="BY50" s="494"/>
      <c r="BZ50" s="494"/>
      <c r="CA50" s="494"/>
      <c r="CB50" s="494"/>
      <c r="CC50" s="494"/>
      <c r="CD50" s="494"/>
      <c r="CE50" s="494"/>
      <c r="CF50" s="494"/>
      <c r="CG50" s="494"/>
      <c r="CH50" s="494"/>
      <c r="CI50" s="494"/>
      <c r="CJ50" s="494"/>
      <c r="CK50" s="494"/>
      <c r="CL50" s="494"/>
      <c r="CM50" s="494"/>
      <c r="CN50" s="494"/>
      <c r="CO50" s="494"/>
      <c r="CP50" s="494"/>
      <c r="CQ50" s="494"/>
      <c r="CR50" s="494"/>
      <c r="CS50" s="494"/>
      <c r="CT50" s="494"/>
      <c r="CU50" s="494"/>
      <c r="CV50" s="494"/>
      <c r="CW50" s="494"/>
      <c r="CX50" s="494"/>
      <c r="CY50" s="494"/>
      <c r="CZ50" s="494"/>
      <c r="DA50" s="494"/>
      <c r="DB50" s="494"/>
      <c r="DC50" s="494"/>
      <c r="DD50" s="494"/>
      <c r="DE50" s="494"/>
      <c r="DF50" s="494"/>
      <c r="DG50" s="494"/>
      <c r="DH50" s="494"/>
      <c r="DI50" s="494"/>
      <c r="DJ50" s="494"/>
      <c r="DK50" s="494"/>
      <c r="DL50" s="494"/>
      <c r="DM50" s="494"/>
      <c r="DN50" s="494"/>
      <c r="DO50" s="494"/>
      <c r="DP50" s="494"/>
      <c r="DQ50" s="494"/>
      <c r="DR50" s="494"/>
      <c r="DS50" s="494"/>
      <c r="DT50" s="494"/>
      <c r="DU50" s="494"/>
      <c r="DV50" s="494"/>
      <c r="DW50" s="494"/>
      <c r="DX50" s="494"/>
      <c r="DY50" s="494"/>
      <c r="DZ50" s="494"/>
      <c r="EA50" s="494"/>
      <c r="EB50" s="494"/>
      <c r="EC50" s="494"/>
      <c r="ED50" s="494"/>
      <c r="EE50" s="494"/>
      <c r="EF50" s="494"/>
      <c r="EG50" s="494"/>
      <c r="EH50" s="494"/>
      <c r="EI50" s="494"/>
      <c r="EJ50" s="494"/>
      <c r="EK50" s="494"/>
      <c r="EL50" s="494"/>
      <c r="EM50" s="494"/>
      <c r="EN50" s="494"/>
      <c r="EO50" s="494"/>
      <c r="EP50" s="494"/>
      <c r="EQ50" s="494"/>
      <c r="ER50" s="494"/>
      <c r="ES50" s="494"/>
      <c r="ET50" s="494"/>
      <c r="EU50" s="494"/>
      <c r="EV50" s="494"/>
      <c r="EW50" s="494"/>
      <c r="EX50" s="494"/>
      <c r="EY50" s="494"/>
      <c r="EZ50" s="494"/>
      <c r="FA50" s="494"/>
      <c r="FB50" s="494"/>
      <c r="FC50" s="494"/>
      <c r="FD50" s="494"/>
      <c r="FE50" s="494"/>
      <c r="FF50" s="494"/>
      <c r="FG50" s="494"/>
      <c r="FH50" s="494"/>
      <c r="FI50" s="494"/>
      <c r="FJ50" s="494"/>
      <c r="FK50" s="494"/>
      <c r="FL50" s="494"/>
      <c r="FM50" s="494"/>
      <c r="FN50" s="494"/>
      <c r="FO50" s="494"/>
      <c r="FP50" s="494"/>
      <c r="FQ50" s="494"/>
      <c r="FR50" s="494"/>
      <c r="FS50" s="494"/>
      <c r="FT50" s="494"/>
      <c r="FU50" s="494"/>
      <c r="FV50" s="494"/>
      <c r="FW50" s="494"/>
      <c r="FX50" s="494"/>
      <c r="FY50" s="494"/>
      <c r="FZ50" s="494"/>
      <c r="GA50" s="494"/>
      <c r="GB50" s="494"/>
      <c r="GC50" s="494"/>
      <c r="GD50" s="494"/>
      <c r="GE50" s="494"/>
      <c r="GF50" s="494"/>
      <c r="GG50" s="494"/>
      <c r="GH50" s="494"/>
      <c r="GI50" s="494"/>
      <c r="GJ50" s="494"/>
      <c r="GK50" s="494"/>
      <c r="GL50" s="494"/>
      <c r="GM50" s="494"/>
      <c r="GN50" s="494"/>
      <c r="GO50" s="494"/>
      <c r="GP50" s="494"/>
      <c r="GQ50" s="494"/>
      <c r="GR50" s="494"/>
      <c r="GS50" s="494"/>
      <c r="GT50" s="494"/>
      <c r="GU50" s="494"/>
      <c r="GV50" s="494"/>
      <c r="GW50" s="494"/>
      <c r="GX50" s="494"/>
      <c r="GY50" s="494"/>
      <c r="GZ50" s="494"/>
      <c r="HA50" s="494"/>
      <c r="HB50" s="494"/>
      <c r="HC50" s="494"/>
      <c r="HD50" s="494"/>
      <c r="HE50" s="494"/>
      <c r="HF50" s="494"/>
      <c r="HG50" s="494"/>
      <c r="HH50" s="494"/>
      <c r="HI50" s="539"/>
      <c r="HJ50" s="103"/>
      <c r="HK50" s="12"/>
      <c r="HL50" s="12"/>
      <c r="HM50" s="12"/>
      <c r="HN50" s="12"/>
      <c r="HO50" s="12"/>
      <c r="HP50" s="12"/>
      <c r="HQ50" s="12"/>
      <c r="HR50" s="12"/>
    </row>
    <row r="51" spans="2:226" s="102" customFormat="1" ht="18" customHeight="1" x14ac:dyDescent="0.2">
      <c r="B51" s="30"/>
      <c r="C51" s="424"/>
      <c r="D51" s="405"/>
      <c r="E51" s="406"/>
      <c r="F51" s="410" t="s">
        <v>86</v>
      </c>
      <c r="G51" s="411"/>
      <c r="H51" s="411"/>
      <c r="I51" s="411"/>
      <c r="J51" s="411"/>
      <c r="K51" s="411"/>
      <c r="L51" s="411"/>
      <c r="M51" s="411"/>
      <c r="N51" s="411"/>
      <c r="O51" s="411"/>
      <c r="P51" s="411"/>
      <c r="Q51" s="412"/>
      <c r="R51" s="505"/>
      <c r="S51" s="494"/>
      <c r="T51" s="494"/>
      <c r="U51" s="494"/>
      <c r="V51" s="494"/>
      <c r="W51" s="494"/>
      <c r="X51" s="494"/>
      <c r="Y51" s="494"/>
      <c r="Z51" s="494"/>
      <c r="AA51" s="494"/>
      <c r="AB51" s="494"/>
      <c r="AC51" s="494"/>
      <c r="AD51" s="494"/>
      <c r="AE51" s="494"/>
      <c r="AF51" s="494"/>
      <c r="AG51" s="494"/>
      <c r="AH51" s="494"/>
      <c r="AI51" s="494"/>
      <c r="AJ51" s="494"/>
      <c r="AK51" s="494"/>
      <c r="AL51" s="494"/>
      <c r="AM51" s="494"/>
      <c r="AN51" s="494"/>
      <c r="AO51" s="494"/>
      <c r="AP51" s="494"/>
      <c r="AQ51" s="494"/>
      <c r="AR51" s="494"/>
      <c r="AS51" s="494"/>
      <c r="AT51" s="494"/>
      <c r="AU51" s="494"/>
      <c r="AV51" s="494"/>
      <c r="AW51" s="494"/>
      <c r="AX51" s="494"/>
      <c r="AY51" s="494"/>
      <c r="AZ51" s="494"/>
      <c r="BA51" s="494"/>
      <c r="BB51" s="494"/>
      <c r="BC51" s="494"/>
      <c r="BD51" s="494"/>
      <c r="BE51" s="494"/>
      <c r="BF51" s="494"/>
      <c r="BG51" s="494"/>
      <c r="BH51" s="494"/>
      <c r="BI51" s="494"/>
      <c r="BJ51" s="494"/>
      <c r="BK51" s="494"/>
      <c r="BL51" s="494"/>
      <c r="BM51" s="494"/>
      <c r="BN51" s="494"/>
      <c r="BO51" s="494"/>
      <c r="BP51" s="494"/>
      <c r="BQ51" s="494"/>
      <c r="BR51" s="494"/>
      <c r="BS51" s="494"/>
      <c r="BT51" s="494"/>
      <c r="BU51" s="494"/>
      <c r="BV51" s="494"/>
      <c r="BW51" s="494"/>
      <c r="BX51" s="494"/>
      <c r="BY51" s="494"/>
      <c r="BZ51" s="494"/>
      <c r="CA51" s="494"/>
      <c r="CB51" s="494"/>
      <c r="CC51" s="494"/>
      <c r="CD51" s="494"/>
      <c r="CE51" s="494"/>
      <c r="CF51" s="494"/>
      <c r="CG51" s="494"/>
      <c r="CH51" s="494"/>
      <c r="CI51" s="494"/>
      <c r="CJ51" s="494"/>
      <c r="CK51" s="494"/>
      <c r="CL51" s="494"/>
      <c r="CM51" s="494"/>
      <c r="CN51" s="494"/>
      <c r="CO51" s="494"/>
      <c r="CP51" s="494"/>
      <c r="CQ51" s="494"/>
      <c r="CR51" s="494"/>
      <c r="CS51" s="494"/>
      <c r="CT51" s="494"/>
      <c r="CU51" s="494"/>
      <c r="CV51" s="494"/>
      <c r="CW51" s="494"/>
      <c r="CX51" s="494"/>
      <c r="CY51" s="494"/>
      <c r="CZ51" s="494"/>
      <c r="DA51" s="494"/>
      <c r="DB51" s="494"/>
      <c r="DC51" s="494"/>
      <c r="DD51" s="494"/>
      <c r="DE51" s="494"/>
      <c r="DF51" s="494"/>
      <c r="DG51" s="494"/>
      <c r="DH51" s="494"/>
      <c r="DI51" s="494"/>
      <c r="DJ51" s="494"/>
      <c r="DK51" s="494"/>
      <c r="DL51" s="494"/>
      <c r="DM51" s="494"/>
      <c r="DN51" s="494"/>
      <c r="DO51" s="494"/>
      <c r="DP51" s="494"/>
      <c r="DQ51" s="494"/>
      <c r="DR51" s="494"/>
      <c r="DS51" s="494"/>
      <c r="DT51" s="494"/>
      <c r="DU51" s="494"/>
      <c r="DV51" s="494"/>
      <c r="DW51" s="494"/>
      <c r="DX51" s="494"/>
      <c r="DY51" s="494"/>
      <c r="DZ51" s="494"/>
      <c r="EA51" s="494"/>
      <c r="EB51" s="494"/>
      <c r="EC51" s="494"/>
      <c r="ED51" s="494"/>
      <c r="EE51" s="494"/>
      <c r="EF51" s="494"/>
      <c r="EG51" s="494"/>
      <c r="EH51" s="494"/>
      <c r="EI51" s="494"/>
      <c r="EJ51" s="494"/>
      <c r="EK51" s="494"/>
      <c r="EL51" s="494"/>
      <c r="EM51" s="494"/>
      <c r="EN51" s="494"/>
      <c r="EO51" s="494"/>
      <c r="EP51" s="494"/>
      <c r="EQ51" s="494"/>
      <c r="ER51" s="494"/>
      <c r="ES51" s="494"/>
      <c r="ET51" s="494"/>
      <c r="EU51" s="494"/>
      <c r="EV51" s="494"/>
      <c r="EW51" s="494"/>
      <c r="EX51" s="494"/>
      <c r="EY51" s="494"/>
      <c r="EZ51" s="494"/>
      <c r="FA51" s="494"/>
      <c r="FB51" s="494"/>
      <c r="FC51" s="494"/>
      <c r="FD51" s="494"/>
      <c r="FE51" s="494"/>
      <c r="FF51" s="494"/>
      <c r="FG51" s="494"/>
      <c r="FH51" s="494"/>
      <c r="FI51" s="494"/>
      <c r="FJ51" s="494"/>
      <c r="FK51" s="494"/>
      <c r="FL51" s="494"/>
      <c r="FM51" s="494"/>
      <c r="FN51" s="494"/>
      <c r="FO51" s="494"/>
      <c r="FP51" s="494"/>
      <c r="FQ51" s="494"/>
      <c r="FR51" s="494"/>
      <c r="FS51" s="494"/>
      <c r="FT51" s="494"/>
      <c r="FU51" s="494"/>
      <c r="FV51" s="494"/>
      <c r="FW51" s="494"/>
      <c r="FX51" s="494"/>
      <c r="FY51" s="494"/>
      <c r="FZ51" s="494"/>
      <c r="GA51" s="494"/>
      <c r="GB51" s="494"/>
      <c r="GC51" s="494"/>
      <c r="GD51" s="494"/>
      <c r="GE51" s="494"/>
      <c r="GF51" s="494"/>
      <c r="GG51" s="494"/>
      <c r="GH51" s="494"/>
      <c r="GI51" s="494"/>
      <c r="GJ51" s="494"/>
      <c r="GK51" s="494"/>
      <c r="GL51" s="494"/>
      <c r="GM51" s="494"/>
      <c r="GN51" s="494"/>
      <c r="GO51" s="494"/>
      <c r="GP51" s="494"/>
      <c r="GQ51" s="494"/>
      <c r="GR51" s="494"/>
      <c r="GS51" s="494"/>
      <c r="GT51" s="494"/>
      <c r="GU51" s="494"/>
      <c r="GV51" s="494"/>
      <c r="GW51" s="494"/>
      <c r="GX51" s="494"/>
      <c r="GY51" s="494"/>
      <c r="GZ51" s="494"/>
      <c r="HA51" s="494"/>
      <c r="HB51" s="494"/>
      <c r="HC51" s="494"/>
      <c r="HD51" s="494"/>
      <c r="HE51" s="494"/>
      <c r="HF51" s="494"/>
      <c r="HG51" s="494"/>
      <c r="HH51" s="494"/>
      <c r="HI51" s="539"/>
      <c r="HJ51" s="103"/>
      <c r="HK51" s="12"/>
      <c r="HL51" s="12"/>
      <c r="HM51" s="12"/>
      <c r="HN51" s="12"/>
      <c r="HO51" s="12"/>
      <c r="HP51" s="12"/>
      <c r="HQ51" s="12"/>
      <c r="HR51" s="12"/>
    </row>
    <row r="52" spans="2:226" s="102" customFormat="1" ht="18" customHeight="1" x14ac:dyDescent="0.2">
      <c r="B52" s="30"/>
      <c r="C52" s="425"/>
      <c r="D52" s="426"/>
      <c r="E52" s="427"/>
      <c r="F52" s="410" t="s">
        <v>87</v>
      </c>
      <c r="G52" s="411"/>
      <c r="H52" s="411"/>
      <c r="I52" s="411"/>
      <c r="J52" s="411"/>
      <c r="K52" s="411"/>
      <c r="L52" s="411"/>
      <c r="M52" s="411"/>
      <c r="N52" s="411"/>
      <c r="O52" s="411"/>
      <c r="P52" s="411"/>
      <c r="Q52" s="412"/>
      <c r="R52" s="505"/>
      <c r="S52" s="494"/>
      <c r="T52" s="494"/>
      <c r="U52" s="494"/>
      <c r="V52" s="494"/>
      <c r="W52" s="494"/>
      <c r="X52" s="494"/>
      <c r="Y52" s="494"/>
      <c r="Z52" s="494"/>
      <c r="AA52" s="494"/>
      <c r="AB52" s="494"/>
      <c r="AC52" s="494"/>
      <c r="AD52" s="494"/>
      <c r="AE52" s="494"/>
      <c r="AF52" s="494"/>
      <c r="AG52" s="494"/>
      <c r="AH52" s="494"/>
      <c r="AI52" s="494"/>
      <c r="AJ52" s="494"/>
      <c r="AK52" s="494"/>
      <c r="AL52" s="494"/>
      <c r="AM52" s="494"/>
      <c r="AN52" s="494"/>
      <c r="AO52" s="494"/>
      <c r="AP52" s="494"/>
      <c r="AQ52" s="494"/>
      <c r="AR52" s="494"/>
      <c r="AS52" s="494"/>
      <c r="AT52" s="494"/>
      <c r="AU52" s="494"/>
      <c r="AV52" s="494"/>
      <c r="AW52" s="494"/>
      <c r="AX52" s="494"/>
      <c r="AY52" s="494"/>
      <c r="AZ52" s="494"/>
      <c r="BA52" s="494"/>
      <c r="BB52" s="494"/>
      <c r="BC52" s="494"/>
      <c r="BD52" s="494"/>
      <c r="BE52" s="494"/>
      <c r="BF52" s="494"/>
      <c r="BG52" s="494"/>
      <c r="BH52" s="494"/>
      <c r="BI52" s="494"/>
      <c r="BJ52" s="494"/>
      <c r="BK52" s="494"/>
      <c r="BL52" s="494"/>
      <c r="BM52" s="494"/>
      <c r="BN52" s="494"/>
      <c r="BO52" s="494"/>
      <c r="BP52" s="494"/>
      <c r="BQ52" s="494"/>
      <c r="BR52" s="494"/>
      <c r="BS52" s="494"/>
      <c r="BT52" s="494"/>
      <c r="BU52" s="494"/>
      <c r="BV52" s="494"/>
      <c r="BW52" s="494"/>
      <c r="BX52" s="494"/>
      <c r="BY52" s="494"/>
      <c r="BZ52" s="494"/>
      <c r="CA52" s="494"/>
      <c r="CB52" s="494"/>
      <c r="CC52" s="494"/>
      <c r="CD52" s="494"/>
      <c r="CE52" s="494"/>
      <c r="CF52" s="494"/>
      <c r="CG52" s="494"/>
      <c r="CH52" s="494"/>
      <c r="CI52" s="494"/>
      <c r="CJ52" s="494"/>
      <c r="CK52" s="494"/>
      <c r="CL52" s="494"/>
      <c r="CM52" s="494"/>
      <c r="CN52" s="494"/>
      <c r="CO52" s="494"/>
      <c r="CP52" s="494"/>
      <c r="CQ52" s="494"/>
      <c r="CR52" s="494"/>
      <c r="CS52" s="494"/>
      <c r="CT52" s="494"/>
      <c r="CU52" s="494"/>
      <c r="CV52" s="494"/>
      <c r="CW52" s="494"/>
      <c r="CX52" s="494"/>
      <c r="CY52" s="494"/>
      <c r="CZ52" s="494"/>
      <c r="DA52" s="494"/>
      <c r="DB52" s="494"/>
      <c r="DC52" s="494"/>
      <c r="DD52" s="494"/>
      <c r="DE52" s="494"/>
      <c r="DF52" s="494"/>
      <c r="DG52" s="494"/>
      <c r="DH52" s="494"/>
      <c r="DI52" s="494"/>
      <c r="DJ52" s="494"/>
      <c r="DK52" s="494"/>
      <c r="DL52" s="494"/>
      <c r="DM52" s="494"/>
      <c r="DN52" s="494"/>
      <c r="DO52" s="494"/>
      <c r="DP52" s="494"/>
      <c r="DQ52" s="494"/>
      <c r="DR52" s="494"/>
      <c r="DS52" s="494"/>
      <c r="DT52" s="494"/>
      <c r="DU52" s="494"/>
      <c r="DV52" s="494"/>
      <c r="DW52" s="494"/>
      <c r="DX52" s="494"/>
      <c r="DY52" s="494"/>
      <c r="DZ52" s="494"/>
      <c r="EA52" s="494"/>
      <c r="EB52" s="494"/>
      <c r="EC52" s="494"/>
      <c r="ED52" s="494"/>
      <c r="EE52" s="494"/>
      <c r="EF52" s="494"/>
      <c r="EG52" s="494"/>
      <c r="EH52" s="494"/>
      <c r="EI52" s="494"/>
      <c r="EJ52" s="494"/>
      <c r="EK52" s="494"/>
      <c r="EL52" s="494"/>
      <c r="EM52" s="494"/>
      <c r="EN52" s="494"/>
      <c r="EO52" s="494"/>
      <c r="EP52" s="494"/>
      <c r="EQ52" s="494"/>
      <c r="ER52" s="494"/>
      <c r="ES52" s="494"/>
      <c r="ET52" s="494"/>
      <c r="EU52" s="494"/>
      <c r="EV52" s="494"/>
      <c r="EW52" s="494"/>
      <c r="EX52" s="494"/>
      <c r="EY52" s="494"/>
      <c r="EZ52" s="494"/>
      <c r="FA52" s="494"/>
      <c r="FB52" s="494"/>
      <c r="FC52" s="494"/>
      <c r="FD52" s="494"/>
      <c r="FE52" s="494"/>
      <c r="FF52" s="494"/>
      <c r="FG52" s="494"/>
      <c r="FH52" s="494"/>
      <c r="FI52" s="494"/>
      <c r="FJ52" s="494"/>
      <c r="FK52" s="494"/>
      <c r="FL52" s="494"/>
      <c r="FM52" s="494"/>
      <c r="FN52" s="494"/>
      <c r="FO52" s="494"/>
      <c r="FP52" s="494"/>
      <c r="FQ52" s="494"/>
      <c r="FR52" s="494"/>
      <c r="FS52" s="494"/>
      <c r="FT52" s="494"/>
      <c r="FU52" s="494"/>
      <c r="FV52" s="494"/>
      <c r="FW52" s="494"/>
      <c r="FX52" s="494"/>
      <c r="FY52" s="494"/>
      <c r="FZ52" s="494"/>
      <c r="GA52" s="494"/>
      <c r="GB52" s="494"/>
      <c r="GC52" s="494"/>
      <c r="GD52" s="494"/>
      <c r="GE52" s="494"/>
      <c r="GF52" s="494"/>
      <c r="GG52" s="494"/>
      <c r="GH52" s="494"/>
      <c r="GI52" s="494"/>
      <c r="GJ52" s="494"/>
      <c r="GK52" s="494"/>
      <c r="GL52" s="494"/>
      <c r="GM52" s="494"/>
      <c r="GN52" s="494"/>
      <c r="GO52" s="494"/>
      <c r="GP52" s="494"/>
      <c r="GQ52" s="494"/>
      <c r="GR52" s="494"/>
      <c r="GS52" s="494"/>
      <c r="GT52" s="494"/>
      <c r="GU52" s="494"/>
      <c r="GV52" s="494"/>
      <c r="GW52" s="494"/>
      <c r="GX52" s="494"/>
      <c r="GY52" s="494"/>
      <c r="GZ52" s="494"/>
      <c r="HA52" s="494"/>
      <c r="HB52" s="494"/>
      <c r="HC52" s="494"/>
      <c r="HD52" s="494"/>
      <c r="HE52" s="494"/>
      <c r="HF52" s="494"/>
      <c r="HG52" s="494"/>
      <c r="HH52" s="494"/>
      <c r="HI52" s="539"/>
      <c r="HJ52" s="103"/>
      <c r="HK52" s="12"/>
      <c r="HL52" s="12"/>
      <c r="HM52" s="12"/>
      <c r="HN52" s="12"/>
      <c r="HO52" s="12"/>
      <c r="HP52" s="12"/>
      <c r="HQ52" s="12"/>
      <c r="HR52" s="12"/>
    </row>
    <row r="53" spans="2:226" s="102" customFormat="1" ht="18" customHeight="1" x14ac:dyDescent="0.2">
      <c r="B53" s="30"/>
      <c r="C53" s="413" t="s">
        <v>88</v>
      </c>
      <c r="D53" s="402"/>
      <c r="E53" s="403"/>
      <c r="F53" s="410" t="s">
        <v>89</v>
      </c>
      <c r="G53" s="411"/>
      <c r="H53" s="411"/>
      <c r="I53" s="411"/>
      <c r="J53" s="411"/>
      <c r="K53" s="411"/>
      <c r="L53" s="411"/>
      <c r="M53" s="411"/>
      <c r="N53" s="411"/>
      <c r="O53" s="411"/>
      <c r="P53" s="411"/>
      <c r="Q53" s="412"/>
      <c r="R53" s="505"/>
      <c r="S53" s="494"/>
      <c r="T53" s="494"/>
      <c r="U53" s="494"/>
      <c r="V53" s="494"/>
      <c r="W53" s="494"/>
      <c r="X53" s="494"/>
      <c r="Y53" s="494"/>
      <c r="Z53" s="494"/>
      <c r="AA53" s="494"/>
      <c r="AB53" s="494"/>
      <c r="AC53" s="494"/>
      <c r="AD53" s="494"/>
      <c r="AE53" s="494"/>
      <c r="AF53" s="494"/>
      <c r="AG53" s="494"/>
      <c r="AH53" s="494"/>
      <c r="AI53" s="494"/>
      <c r="AJ53" s="494"/>
      <c r="AK53" s="494"/>
      <c r="AL53" s="494"/>
      <c r="AM53" s="494"/>
      <c r="AN53" s="494"/>
      <c r="AO53" s="494"/>
      <c r="AP53" s="494"/>
      <c r="AQ53" s="494"/>
      <c r="AR53" s="494"/>
      <c r="AS53" s="494"/>
      <c r="AT53" s="494"/>
      <c r="AU53" s="494"/>
      <c r="AV53" s="494"/>
      <c r="AW53" s="494"/>
      <c r="AX53" s="494"/>
      <c r="AY53" s="494"/>
      <c r="AZ53" s="494"/>
      <c r="BA53" s="494"/>
      <c r="BB53" s="494"/>
      <c r="BC53" s="494"/>
      <c r="BD53" s="494"/>
      <c r="BE53" s="494"/>
      <c r="BF53" s="494"/>
      <c r="BG53" s="494"/>
      <c r="BH53" s="494"/>
      <c r="BI53" s="494"/>
      <c r="BJ53" s="494"/>
      <c r="BK53" s="494"/>
      <c r="BL53" s="494"/>
      <c r="BM53" s="494"/>
      <c r="BN53" s="494"/>
      <c r="BO53" s="494"/>
      <c r="BP53" s="494"/>
      <c r="BQ53" s="494"/>
      <c r="BR53" s="494"/>
      <c r="BS53" s="494"/>
      <c r="BT53" s="494"/>
      <c r="BU53" s="494"/>
      <c r="BV53" s="494"/>
      <c r="BW53" s="494"/>
      <c r="BX53" s="494"/>
      <c r="BY53" s="494"/>
      <c r="BZ53" s="494"/>
      <c r="CA53" s="494"/>
      <c r="CB53" s="494"/>
      <c r="CC53" s="494"/>
      <c r="CD53" s="494"/>
      <c r="CE53" s="494"/>
      <c r="CF53" s="494"/>
      <c r="CG53" s="494"/>
      <c r="CH53" s="494"/>
      <c r="CI53" s="494"/>
      <c r="CJ53" s="494"/>
      <c r="CK53" s="494"/>
      <c r="CL53" s="494"/>
      <c r="CM53" s="494"/>
      <c r="CN53" s="494"/>
      <c r="CO53" s="494"/>
      <c r="CP53" s="494"/>
      <c r="CQ53" s="494"/>
      <c r="CR53" s="494"/>
      <c r="CS53" s="494"/>
      <c r="CT53" s="494"/>
      <c r="CU53" s="494"/>
      <c r="CV53" s="494"/>
      <c r="CW53" s="494"/>
      <c r="CX53" s="494"/>
      <c r="CY53" s="494"/>
      <c r="CZ53" s="494"/>
      <c r="DA53" s="494"/>
      <c r="DB53" s="494"/>
      <c r="DC53" s="494"/>
      <c r="DD53" s="494"/>
      <c r="DE53" s="494"/>
      <c r="DF53" s="494"/>
      <c r="DG53" s="494"/>
      <c r="DH53" s="494"/>
      <c r="DI53" s="494"/>
      <c r="DJ53" s="494"/>
      <c r="DK53" s="494"/>
      <c r="DL53" s="494"/>
      <c r="DM53" s="494"/>
      <c r="DN53" s="494"/>
      <c r="DO53" s="494"/>
      <c r="DP53" s="494"/>
      <c r="DQ53" s="494"/>
      <c r="DR53" s="494"/>
      <c r="DS53" s="494"/>
      <c r="DT53" s="494"/>
      <c r="DU53" s="494"/>
      <c r="DV53" s="494"/>
      <c r="DW53" s="494"/>
      <c r="DX53" s="494"/>
      <c r="DY53" s="494"/>
      <c r="DZ53" s="494"/>
      <c r="EA53" s="494"/>
      <c r="EB53" s="494"/>
      <c r="EC53" s="494"/>
      <c r="ED53" s="494"/>
      <c r="EE53" s="494"/>
      <c r="EF53" s="494"/>
      <c r="EG53" s="494"/>
      <c r="EH53" s="494"/>
      <c r="EI53" s="494"/>
      <c r="EJ53" s="494"/>
      <c r="EK53" s="494"/>
      <c r="EL53" s="494"/>
      <c r="EM53" s="494"/>
      <c r="EN53" s="494"/>
      <c r="EO53" s="494"/>
      <c r="EP53" s="494"/>
      <c r="EQ53" s="494"/>
      <c r="ER53" s="494"/>
      <c r="ES53" s="494"/>
      <c r="ET53" s="494"/>
      <c r="EU53" s="494"/>
      <c r="EV53" s="494"/>
      <c r="EW53" s="494"/>
      <c r="EX53" s="494"/>
      <c r="EY53" s="494"/>
      <c r="EZ53" s="494"/>
      <c r="FA53" s="494"/>
      <c r="FB53" s="494"/>
      <c r="FC53" s="494"/>
      <c r="FD53" s="494"/>
      <c r="FE53" s="494"/>
      <c r="FF53" s="494"/>
      <c r="FG53" s="494"/>
      <c r="FH53" s="494"/>
      <c r="FI53" s="494"/>
      <c r="FJ53" s="494"/>
      <c r="FK53" s="494"/>
      <c r="FL53" s="494"/>
      <c r="FM53" s="494"/>
      <c r="FN53" s="494"/>
      <c r="FO53" s="494"/>
      <c r="FP53" s="494"/>
      <c r="FQ53" s="494"/>
      <c r="FR53" s="494"/>
      <c r="FS53" s="494"/>
      <c r="FT53" s="494"/>
      <c r="FU53" s="494"/>
      <c r="FV53" s="494"/>
      <c r="FW53" s="494"/>
      <c r="FX53" s="494"/>
      <c r="FY53" s="494"/>
      <c r="FZ53" s="494"/>
      <c r="GA53" s="494"/>
      <c r="GB53" s="494"/>
      <c r="GC53" s="494"/>
      <c r="GD53" s="494"/>
      <c r="GE53" s="494"/>
      <c r="GF53" s="494"/>
      <c r="GG53" s="494"/>
      <c r="GH53" s="494"/>
      <c r="GI53" s="494"/>
      <c r="GJ53" s="494"/>
      <c r="GK53" s="494"/>
      <c r="GL53" s="494"/>
      <c r="GM53" s="494"/>
      <c r="GN53" s="494"/>
      <c r="GO53" s="494"/>
      <c r="GP53" s="494"/>
      <c r="GQ53" s="494"/>
      <c r="GR53" s="494"/>
      <c r="GS53" s="494"/>
      <c r="GT53" s="494"/>
      <c r="GU53" s="494"/>
      <c r="GV53" s="494"/>
      <c r="GW53" s="494"/>
      <c r="GX53" s="494"/>
      <c r="GY53" s="494"/>
      <c r="GZ53" s="494"/>
      <c r="HA53" s="494"/>
      <c r="HB53" s="494"/>
      <c r="HC53" s="494"/>
      <c r="HD53" s="494"/>
      <c r="HE53" s="494"/>
      <c r="HF53" s="494"/>
      <c r="HG53" s="494"/>
      <c r="HH53" s="494"/>
      <c r="HI53" s="539"/>
      <c r="HJ53" s="103"/>
      <c r="HK53" s="12"/>
      <c r="HL53" s="12"/>
      <c r="HM53" s="12"/>
      <c r="HN53" s="12"/>
      <c r="HO53" s="12"/>
      <c r="HP53" s="12"/>
      <c r="HQ53" s="12"/>
      <c r="HR53" s="12"/>
    </row>
    <row r="54" spans="2:226" s="102" customFormat="1" ht="18" customHeight="1" x14ac:dyDescent="0.2">
      <c r="B54" s="30"/>
      <c r="C54" s="424"/>
      <c r="D54" s="405"/>
      <c r="E54" s="406"/>
      <c r="F54" s="410" t="s">
        <v>90</v>
      </c>
      <c r="G54" s="411"/>
      <c r="H54" s="411"/>
      <c r="I54" s="411"/>
      <c r="J54" s="411"/>
      <c r="K54" s="411"/>
      <c r="L54" s="411"/>
      <c r="M54" s="411"/>
      <c r="N54" s="411"/>
      <c r="O54" s="411"/>
      <c r="P54" s="411"/>
      <c r="Q54" s="412"/>
      <c r="R54" s="505"/>
      <c r="S54" s="494"/>
      <c r="T54" s="494"/>
      <c r="U54" s="494"/>
      <c r="V54" s="494"/>
      <c r="W54" s="494"/>
      <c r="X54" s="494"/>
      <c r="Y54" s="494"/>
      <c r="Z54" s="494"/>
      <c r="AA54" s="494"/>
      <c r="AB54" s="494"/>
      <c r="AC54" s="494"/>
      <c r="AD54" s="494"/>
      <c r="AE54" s="494"/>
      <c r="AF54" s="494"/>
      <c r="AG54" s="494"/>
      <c r="AH54" s="494"/>
      <c r="AI54" s="494"/>
      <c r="AJ54" s="494"/>
      <c r="AK54" s="494"/>
      <c r="AL54" s="494"/>
      <c r="AM54" s="494"/>
      <c r="AN54" s="494"/>
      <c r="AO54" s="494"/>
      <c r="AP54" s="494"/>
      <c r="AQ54" s="494"/>
      <c r="AR54" s="494"/>
      <c r="AS54" s="494"/>
      <c r="AT54" s="494"/>
      <c r="AU54" s="494"/>
      <c r="AV54" s="494"/>
      <c r="AW54" s="494"/>
      <c r="AX54" s="494"/>
      <c r="AY54" s="494"/>
      <c r="AZ54" s="494"/>
      <c r="BA54" s="494"/>
      <c r="BB54" s="494"/>
      <c r="BC54" s="494"/>
      <c r="BD54" s="494"/>
      <c r="BE54" s="494"/>
      <c r="BF54" s="494"/>
      <c r="BG54" s="494"/>
      <c r="BH54" s="494"/>
      <c r="BI54" s="494"/>
      <c r="BJ54" s="494"/>
      <c r="BK54" s="494"/>
      <c r="BL54" s="494"/>
      <c r="BM54" s="494"/>
      <c r="BN54" s="494"/>
      <c r="BO54" s="494"/>
      <c r="BP54" s="494"/>
      <c r="BQ54" s="494"/>
      <c r="BR54" s="494"/>
      <c r="BS54" s="494"/>
      <c r="BT54" s="494"/>
      <c r="BU54" s="494"/>
      <c r="BV54" s="494"/>
      <c r="BW54" s="494"/>
      <c r="BX54" s="494"/>
      <c r="BY54" s="494"/>
      <c r="BZ54" s="494"/>
      <c r="CA54" s="494"/>
      <c r="CB54" s="494"/>
      <c r="CC54" s="494"/>
      <c r="CD54" s="494"/>
      <c r="CE54" s="494"/>
      <c r="CF54" s="494"/>
      <c r="CG54" s="494"/>
      <c r="CH54" s="494"/>
      <c r="CI54" s="494"/>
      <c r="CJ54" s="494"/>
      <c r="CK54" s="494"/>
      <c r="CL54" s="494"/>
      <c r="CM54" s="494"/>
      <c r="CN54" s="494"/>
      <c r="CO54" s="494"/>
      <c r="CP54" s="494"/>
      <c r="CQ54" s="494"/>
      <c r="CR54" s="494"/>
      <c r="CS54" s="494"/>
      <c r="CT54" s="494"/>
      <c r="CU54" s="494"/>
      <c r="CV54" s="494"/>
      <c r="CW54" s="494"/>
      <c r="CX54" s="494"/>
      <c r="CY54" s="494"/>
      <c r="CZ54" s="494"/>
      <c r="DA54" s="494"/>
      <c r="DB54" s="494"/>
      <c r="DC54" s="494"/>
      <c r="DD54" s="494"/>
      <c r="DE54" s="494"/>
      <c r="DF54" s="494"/>
      <c r="DG54" s="494"/>
      <c r="DH54" s="494"/>
      <c r="DI54" s="494"/>
      <c r="DJ54" s="494"/>
      <c r="DK54" s="494"/>
      <c r="DL54" s="494"/>
      <c r="DM54" s="494"/>
      <c r="DN54" s="494"/>
      <c r="DO54" s="494"/>
      <c r="DP54" s="494"/>
      <c r="DQ54" s="494"/>
      <c r="DR54" s="494"/>
      <c r="DS54" s="494"/>
      <c r="DT54" s="494"/>
      <c r="DU54" s="494"/>
      <c r="DV54" s="494"/>
      <c r="DW54" s="494"/>
      <c r="DX54" s="494"/>
      <c r="DY54" s="494"/>
      <c r="DZ54" s="494"/>
      <c r="EA54" s="494"/>
      <c r="EB54" s="494"/>
      <c r="EC54" s="494"/>
      <c r="ED54" s="494"/>
      <c r="EE54" s="494"/>
      <c r="EF54" s="494"/>
      <c r="EG54" s="494"/>
      <c r="EH54" s="494"/>
      <c r="EI54" s="494"/>
      <c r="EJ54" s="494"/>
      <c r="EK54" s="494"/>
      <c r="EL54" s="494"/>
      <c r="EM54" s="494"/>
      <c r="EN54" s="494"/>
      <c r="EO54" s="494"/>
      <c r="EP54" s="494"/>
      <c r="EQ54" s="494"/>
      <c r="ER54" s="494"/>
      <c r="ES54" s="494"/>
      <c r="ET54" s="494"/>
      <c r="EU54" s="494"/>
      <c r="EV54" s="494"/>
      <c r="EW54" s="494"/>
      <c r="EX54" s="494"/>
      <c r="EY54" s="494"/>
      <c r="EZ54" s="494"/>
      <c r="FA54" s="494"/>
      <c r="FB54" s="494"/>
      <c r="FC54" s="494"/>
      <c r="FD54" s="494"/>
      <c r="FE54" s="494"/>
      <c r="FF54" s="494"/>
      <c r="FG54" s="494"/>
      <c r="FH54" s="494"/>
      <c r="FI54" s="494"/>
      <c r="FJ54" s="494"/>
      <c r="FK54" s="494"/>
      <c r="FL54" s="494"/>
      <c r="FM54" s="494"/>
      <c r="FN54" s="494"/>
      <c r="FO54" s="494"/>
      <c r="FP54" s="494"/>
      <c r="FQ54" s="494"/>
      <c r="FR54" s="494"/>
      <c r="FS54" s="494"/>
      <c r="FT54" s="494"/>
      <c r="FU54" s="494"/>
      <c r="FV54" s="494"/>
      <c r="FW54" s="494"/>
      <c r="FX54" s="494"/>
      <c r="FY54" s="494"/>
      <c r="FZ54" s="494"/>
      <c r="GA54" s="494"/>
      <c r="GB54" s="494"/>
      <c r="GC54" s="494"/>
      <c r="GD54" s="494"/>
      <c r="GE54" s="494"/>
      <c r="GF54" s="494"/>
      <c r="GG54" s="494"/>
      <c r="GH54" s="494"/>
      <c r="GI54" s="494"/>
      <c r="GJ54" s="494"/>
      <c r="GK54" s="494"/>
      <c r="GL54" s="494"/>
      <c r="GM54" s="494"/>
      <c r="GN54" s="494"/>
      <c r="GO54" s="494"/>
      <c r="GP54" s="494"/>
      <c r="GQ54" s="494"/>
      <c r="GR54" s="494"/>
      <c r="GS54" s="494"/>
      <c r="GT54" s="494"/>
      <c r="GU54" s="494"/>
      <c r="GV54" s="494"/>
      <c r="GW54" s="494"/>
      <c r="GX54" s="494"/>
      <c r="GY54" s="494"/>
      <c r="GZ54" s="494"/>
      <c r="HA54" s="494"/>
      <c r="HB54" s="494"/>
      <c r="HC54" s="494"/>
      <c r="HD54" s="494"/>
      <c r="HE54" s="494"/>
      <c r="HF54" s="494"/>
      <c r="HG54" s="494"/>
      <c r="HH54" s="494"/>
      <c r="HI54" s="539"/>
      <c r="HJ54" s="103"/>
      <c r="HK54" s="12"/>
      <c r="HL54" s="12"/>
      <c r="HM54" s="12"/>
      <c r="HN54" s="12"/>
      <c r="HO54" s="12"/>
      <c r="HP54" s="12"/>
      <c r="HQ54" s="12"/>
      <c r="HR54" s="12"/>
    </row>
    <row r="55" spans="2:226" s="102" customFormat="1" ht="18" customHeight="1" x14ac:dyDescent="0.2">
      <c r="B55" s="30"/>
      <c r="C55" s="424"/>
      <c r="D55" s="405"/>
      <c r="E55" s="406"/>
      <c r="F55" s="410" t="s">
        <v>91</v>
      </c>
      <c r="G55" s="411"/>
      <c r="H55" s="411"/>
      <c r="I55" s="411"/>
      <c r="J55" s="411"/>
      <c r="K55" s="411"/>
      <c r="L55" s="411"/>
      <c r="M55" s="411"/>
      <c r="N55" s="411"/>
      <c r="O55" s="411"/>
      <c r="P55" s="411"/>
      <c r="Q55" s="412"/>
      <c r="R55" s="505"/>
      <c r="S55" s="494"/>
      <c r="T55" s="494"/>
      <c r="U55" s="494"/>
      <c r="V55" s="494"/>
      <c r="W55" s="494"/>
      <c r="X55" s="494"/>
      <c r="Y55" s="494"/>
      <c r="Z55" s="494"/>
      <c r="AA55" s="494"/>
      <c r="AB55" s="494"/>
      <c r="AC55" s="494"/>
      <c r="AD55" s="494"/>
      <c r="AE55" s="494"/>
      <c r="AF55" s="494"/>
      <c r="AG55" s="494"/>
      <c r="AH55" s="494"/>
      <c r="AI55" s="494"/>
      <c r="AJ55" s="494"/>
      <c r="AK55" s="494"/>
      <c r="AL55" s="494"/>
      <c r="AM55" s="494"/>
      <c r="AN55" s="494"/>
      <c r="AO55" s="494"/>
      <c r="AP55" s="494"/>
      <c r="AQ55" s="494"/>
      <c r="AR55" s="494"/>
      <c r="AS55" s="494"/>
      <c r="AT55" s="494"/>
      <c r="AU55" s="494"/>
      <c r="AV55" s="494"/>
      <c r="AW55" s="494"/>
      <c r="AX55" s="494"/>
      <c r="AY55" s="494"/>
      <c r="AZ55" s="494"/>
      <c r="BA55" s="494"/>
      <c r="BB55" s="494"/>
      <c r="BC55" s="494"/>
      <c r="BD55" s="494"/>
      <c r="BE55" s="494"/>
      <c r="BF55" s="494"/>
      <c r="BG55" s="494"/>
      <c r="BH55" s="494"/>
      <c r="BI55" s="494"/>
      <c r="BJ55" s="494"/>
      <c r="BK55" s="494"/>
      <c r="BL55" s="494"/>
      <c r="BM55" s="494"/>
      <c r="BN55" s="494"/>
      <c r="BO55" s="494"/>
      <c r="BP55" s="494"/>
      <c r="BQ55" s="494"/>
      <c r="BR55" s="494"/>
      <c r="BS55" s="494"/>
      <c r="BT55" s="494"/>
      <c r="BU55" s="494"/>
      <c r="BV55" s="494"/>
      <c r="BW55" s="494"/>
      <c r="BX55" s="494"/>
      <c r="BY55" s="494"/>
      <c r="BZ55" s="494"/>
      <c r="CA55" s="494"/>
      <c r="CB55" s="494"/>
      <c r="CC55" s="494"/>
      <c r="CD55" s="494"/>
      <c r="CE55" s="494"/>
      <c r="CF55" s="494"/>
      <c r="CG55" s="494"/>
      <c r="CH55" s="494"/>
      <c r="CI55" s="494"/>
      <c r="CJ55" s="494"/>
      <c r="CK55" s="494"/>
      <c r="CL55" s="494"/>
      <c r="CM55" s="494"/>
      <c r="CN55" s="494"/>
      <c r="CO55" s="494"/>
      <c r="CP55" s="494"/>
      <c r="CQ55" s="494"/>
      <c r="CR55" s="494"/>
      <c r="CS55" s="494"/>
      <c r="CT55" s="494"/>
      <c r="CU55" s="494"/>
      <c r="CV55" s="494"/>
      <c r="CW55" s="494"/>
      <c r="CX55" s="494"/>
      <c r="CY55" s="494"/>
      <c r="CZ55" s="494"/>
      <c r="DA55" s="494"/>
      <c r="DB55" s="494"/>
      <c r="DC55" s="494"/>
      <c r="DD55" s="494"/>
      <c r="DE55" s="494"/>
      <c r="DF55" s="494"/>
      <c r="DG55" s="494"/>
      <c r="DH55" s="494"/>
      <c r="DI55" s="494"/>
      <c r="DJ55" s="494"/>
      <c r="DK55" s="494"/>
      <c r="DL55" s="494"/>
      <c r="DM55" s="494"/>
      <c r="DN55" s="494"/>
      <c r="DO55" s="494"/>
      <c r="DP55" s="494"/>
      <c r="DQ55" s="494"/>
      <c r="DR55" s="494"/>
      <c r="DS55" s="494"/>
      <c r="DT55" s="494"/>
      <c r="DU55" s="494"/>
      <c r="DV55" s="494"/>
      <c r="DW55" s="494"/>
      <c r="DX55" s="494"/>
      <c r="DY55" s="494"/>
      <c r="DZ55" s="494"/>
      <c r="EA55" s="494"/>
      <c r="EB55" s="494"/>
      <c r="EC55" s="494"/>
      <c r="ED55" s="494"/>
      <c r="EE55" s="494"/>
      <c r="EF55" s="494"/>
      <c r="EG55" s="494"/>
      <c r="EH55" s="494"/>
      <c r="EI55" s="494"/>
      <c r="EJ55" s="494"/>
      <c r="EK55" s="494"/>
      <c r="EL55" s="494"/>
      <c r="EM55" s="494"/>
      <c r="EN55" s="494"/>
      <c r="EO55" s="494"/>
      <c r="EP55" s="494"/>
      <c r="EQ55" s="494"/>
      <c r="ER55" s="494"/>
      <c r="ES55" s="494"/>
      <c r="ET55" s="494"/>
      <c r="EU55" s="494"/>
      <c r="EV55" s="494"/>
      <c r="EW55" s="494"/>
      <c r="EX55" s="494"/>
      <c r="EY55" s="494"/>
      <c r="EZ55" s="494"/>
      <c r="FA55" s="494"/>
      <c r="FB55" s="494"/>
      <c r="FC55" s="494"/>
      <c r="FD55" s="494"/>
      <c r="FE55" s="494"/>
      <c r="FF55" s="494"/>
      <c r="FG55" s="494"/>
      <c r="FH55" s="494"/>
      <c r="FI55" s="494"/>
      <c r="FJ55" s="494"/>
      <c r="FK55" s="494"/>
      <c r="FL55" s="494"/>
      <c r="FM55" s="494"/>
      <c r="FN55" s="494"/>
      <c r="FO55" s="494"/>
      <c r="FP55" s="494"/>
      <c r="FQ55" s="494"/>
      <c r="FR55" s="494"/>
      <c r="FS55" s="494"/>
      <c r="FT55" s="494"/>
      <c r="FU55" s="494"/>
      <c r="FV55" s="494"/>
      <c r="FW55" s="494"/>
      <c r="FX55" s="494"/>
      <c r="FY55" s="494"/>
      <c r="FZ55" s="494"/>
      <c r="GA55" s="494"/>
      <c r="GB55" s="494"/>
      <c r="GC55" s="494"/>
      <c r="GD55" s="494"/>
      <c r="GE55" s="494"/>
      <c r="GF55" s="494"/>
      <c r="GG55" s="494"/>
      <c r="GH55" s="494"/>
      <c r="GI55" s="494"/>
      <c r="GJ55" s="494"/>
      <c r="GK55" s="494"/>
      <c r="GL55" s="494"/>
      <c r="GM55" s="494"/>
      <c r="GN55" s="494"/>
      <c r="GO55" s="494"/>
      <c r="GP55" s="494"/>
      <c r="GQ55" s="494"/>
      <c r="GR55" s="494"/>
      <c r="GS55" s="494"/>
      <c r="GT55" s="494"/>
      <c r="GU55" s="494"/>
      <c r="GV55" s="494"/>
      <c r="GW55" s="494"/>
      <c r="GX55" s="494"/>
      <c r="GY55" s="494"/>
      <c r="GZ55" s="494"/>
      <c r="HA55" s="494"/>
      <c r="HB55" s="494"/>
      <c r="HC55" s="494"/>
      <c r="HD55" s="494"/>
      <c r="HE55" s="494"/>
      <c r="HF55" s="494"/>
      <c r="HG55" s="494"/>
      <c r="HH55" s="494"/>
      <c r="HI55" s="539"/>
      <c r="HJ55" s="103"/>
      <c r="HK55" s="12"/>
      <c r="HL55" s="12"/>
      <c r="HM55" s="12"/>
      <c r="HN55" s="12"/>
      <c r="HO55" s="12"/>
      <c r="HP55" s="12"/>
      <c r="HQ55" s="12"/>
      <c r="HR55" s="12"/>
    </row>
    <row r="56" spans="2:226" s="102" customFormat="1" ht="18" customHeight="1" x14ac:dyDescent="0.2">
      <c r="B56" s="30"/>
      <c r="C56" s="424"/>
      <c r="D56" s="405"/>
      <c r="E56" s="406"/>
      <c r="F56" s="410" t="s">
        <v>92</v>
      </c>
      <c r="G56" s="411"/>
      <c r="H56" s="411"/>
      <c r="I56" s="411"/>
      <c r="J56" s="411"/>
      <c r="K56" s="411"/>
      <c r="L56" s="411"/>
      <c r="M56" s="411"/>
      <c r="N56" s="411"/>
      <c r="O56" s="411"/>
      <c r="P56" s="411"/>
      <c r="Q56" s="412"/>
      <c r="R56" s="505"/>
      <c r="S56" s="494"/>
      <c r="T56" s="494"/>
      <c r="U56" s="494"/>
      <c r="V56" s="494"/>
      <c r="W56" s="494"/>
      <c r="X56" s="494"/>
      <c r="Y56" s="494"/>
      <c r="Z56" s="494"/>
      <c r="AA56" s="494"/>
      <c r="AB56" s="494"/>
      <c r="AC56" s="494"/>
      <c r="AD56" s="494"/>
      <c r="AE56" s="494"/>
      <c r="AF56" s="494"/>
      <c r="AG56" s="494"/>
      <c r="AH56" s="494"/>
      <c r="AI56" s="494"/>
      <c r="AJ56" s="494"/>
      <c r="AK56" s="494"/>
      <c r="AL56" s="494"/>
      <c r="AM56" s="494"/>
      <c r="AN56" s="494"/>
      <c r="AO56" s="494"/>
      <c r="AP56" s="494"/>
      <c r="AQ56" s="494"/>
      <c r="AR56" s="494"/>
      <c r="AS56" s="494"/>
      <c r="AT56" s="494"/>
      <c r="AU56" s="494"/>
      <c r="AV56" s="494"/>
      <c r="AW56" s="494"/>
      <c r="AX56" s="494"/>
      <c r="AY56" s="494"/>
      <c r="AZ56" s="494"/>
      <c r="BA56" s="494"/>
      <c r="BB56" s="494"/>
      <c r="BC56" s="494"/>
      <c r="BD56" s="494"/>
      <c r="BE56" s="494"/>
      <c r="BF56" s="494"/>
      <c r="BG56" s="494"/>
      <c r="BH56" s="494"/>
      <c r="BI56" s="494"/>
      <c r="BJ56" s="494"/>
      <c r="BK56" s="494"/>
      <c r="BL56" s="494"/>
      <c r="BM56" s="494"/>
      <c r="BN56" s="494"/>
      <c r="BO56" s="494"/>
      <c r="BP56" s="494"/>
      <c r="BQ56" s="494"/>
      <c r="BR56" s="494"/>
      <c r="BS56" s="494"/>
      <c r="BT56" s="494"/>
      <c r="BU56" s="494"/>
      <c r="BV56" s="494"/>
      <c r="BW56" s="494"/>
      <c r="BX56" s="494"/>
      <c r="BY56" s="494"/>
      <c r="BZ56" s="494"/>
      <c r="CA56" s="494"/>
      <c r="CB56" s="494"/>
      <c r="CC56" s="494"/>
      <c r="CD56" s="494"/>
      <c r="CE56" s="494"/>
      <c r="CF56" s="494"/>
      <c r="CG56" s="494"/>
      <c r="CH56" s="494"/>
      <c r="CI56" s="494"/>
      <c r="CJ56" s="494"/>
      <c r="CK56" s="494"/>
      <c r="CL56" s="494"/>
      <c r="CM56" s="494"/>
      <c r="CN56" s="494"/>
      <c r="CO56" s="494"/>
      <c r="CP56" s="494"/>
      <c r="CQ56" s="494"/>
      <c r="CR56" s="494"/>
      <c r="CS56" s="494"/>
      <c r="CT56" s="494"/>
      <c r="CU56" s="494"/>
      <c r="CV56" s="494"/>
      <c r="CW56" s="494"/>
      <c r="CX56" s="494"/>
      <c r="CY56" s="494"/>
      <c r="CZ56" s="494"/>
      <c r="DA56" s="494"/>
      <c r="DB56" s="494"/>
      <c r="DC56" s="494"/>
      <c r="DD56" s="494"/>
      <c r="DE56" s="494"/>
      <c r="DF56" s="494"/>
      <c r="DG56" s="494"/>
      <c r="DH56" s="494"/>
      <c r="DI56" s="494"/>
      <c r="DJ56" s="494"/>
      <c r="DK56" s="494"/>
      <c r="DL56" s="494"/>
      <c r="DM56" s="494"/>
      <c r="DN56" s="494"/>
      <c r="DO56" s="494"/>
      <c r="DP56" s="494"/>
      <c r="DQ56" s="494"/>
      <c r="DR56" s="494"/>
      <c r="DS56" s="494"/>
      <c r="DT56" s="494"/>
      <c r="DU56" s="494"/>
      <c r="DV56" s="494"/>
      <c r="DW56" s="494"/>
      <c r="DX56" s="494"/>
      <c r="DY56" s="494"/>
      <c r="DZ56" s="494"/>
      <c r="EA56" s="494"/>
      <c r="EB56" s="494"/>
      <c r="EC56" s="494"/>
      <c r="ED56" s="494"/>
      <c r="EE56" s="494"/>
      <c r="EF56" s="494"/>
      <c r="EG56" s="494"/>
      <c r="EH56" s="494"/>
      <c r="EI56" s="494"/>
      <c r="EJ56" s="494"/>
      <c r="EK56" s="494"/>
      <c r="EL56" s="494"/>
      <c r="EM56" s="494"/>
      <c r="EN56" s="494"/>
      <c r="EO56" s="494"/>
      <c r="EP56" s="494"/>
      <c r="EQ56" s="494"/>
      <c r="ER56" s="494"/>
      <c r="ES56" s="494"/>
      <c r="ET56" s="494"/>
      <c r="EU56" s="494"/>
      <c r="EV56" s="494"/>
      <c r="EW56" s="494"/>
      <c r="EX56" s="494"/>
      <c r="EY56" s="494"/>
      <c r="EZ56" s="494"/>
      <c r="FA56" s="494"/>
      <c r="FB56" s="494"/>
      <c r="FC56" s="494"/>
      <c r="FD56" s="494"/>
      <c r="FE56" s="494"/>
      <c r="FF56" s="494"/>
      <c r="FG56" s="494"/>
      <c r="FH56" s="494"/>
      <c r="FI56" s="494"/>
      <c r="FJ56" s="494"/>
      <c r="FK56" s="494"/>
      <c r="FL56" s="494"/>
      <c r="FM56" s="494"/>
      <c r="FN56" s="494"/>
      <c r="FO56" s="494"/>
      <c r="FP56" s="494"/>
      <c r="FQ56" s="494"/>
      <c r="FR56" s="494"/>
      <c r="FS56" s="494"/>
      <c r="FT56" s="494"/>
      <c r="FU56" s="494"/>
      <c r="FV56" s="494"/>
      <c r="FW56" s="494"/>
      <c r="FX56" s="494"/>
      <c r="FY56" s="494"/>
      <c r="FZ56" s="494"/>
      <c r="GA56" s="494"/>
      <c r="GB56" s="494"/>
      <c r="GC56" s="494"/>
      <c r="GD56" s="494"/>
      <c r="GE56" s="494"/>
      <c r="GF56" s="494"/>
      <c r="GG56" s="494"/>
      <c r="GH56" s="494"/>
      <c r="GI56" s="494"/>
      <c r="GJ56" s="494"/>
      <c r="GK56" s="494"/>
      <c r="GL56" s="494"/>
      <c r="GM56" s="494"/>
      <c r="GN56" s="494"/>
      <c r="GO56" s="494"/>
      <c r="GP56" s="494"/>
      <c r="GQ56" s="494"/>
      <c r="GR56" s="494"/>
      <c r="GS56" s="494"/>
      <c r="GT56" s="494"/>
      <c r="GU56" s="494"/>
      <c r="GV56" s="494"/>
      <c r="GW56" s="494"/>
      <c r="GX56" s="494"/>
      <c r="GY56" s="494"/>
      <c r="GZ56" s="494"/>
      <c r="HA56" s="494"/>
      <c r="HB56" s="494"/>
      <c r="HC56" s="494"/>
      <c r="HD56" s="494"/>
      <c r="HE56" s="494"/>
      <c r="HF56" s="494"/>
      <c r="HG56" s="494"/>
      <c r="HH56" s="494"/>
      <c r="HI56" s="539"/>
      <c r="HJ56" s="103"/>
      <c r="HK56" s="12"/>
      <c r="HL56" s="12"/>
      <c r="HM56" s="12"/>
      <c r="HN56" s="12"/>
      <c r="HO56" s="12"/>
      <c r="HP56" s="12"/>
      <c r="HQ56" s="12"/>
      <c r="HR56" s="12"/>
    </row>
    <row r="57" spans="2:226" s="102" customFormat="1" ht="18" customHeight="1" x14ac:dyDescent="0.2">
      <c r="B57" s="30"/>
      <c r="C57" s="424"/>
      <c r="D57" s="405"/>
      <c r="E57" s="406"/>
      <c r="F57" s="410" t="s">
        <v>93</v>
      </c>
      <c r="G57" s="411"/>
      <c r="H57" s="411"/>
      <c r="I57" s="411"/>
      <c r="J57" s="411"/>
      <c r="K57" s="411"/>
      <c r="L57" s="411"/>
      <c r="M57" s="411"/>
      <c r="N57" s="411"/>
      <c r="O57" s="411"/>
      <c r="P57" s="411"/>
      <c r="Q57" s="412"/>
      <c r="R57" s="505"/>
      <c r="S57" s="494"/>
      <c r="T57" s="494"/>
      <c r="U57" s="494"/>
      <c r="V57" s="494"/>
      <c r="W57" s="494"/>
      <c r="X57" s="494"/>
      <c r="Y57" s="494"/>
      <c r="Z57" s="494"/>
      <c r="AA57" s="494"/>
      <c r="AB57" s="494"/>
      <c r="AC57" s="494"/>
      <c r="AD57" s="494"/>
      <c r="AE57" s="494"/>
      <c r="AF57" s="494"/>
      <c r="AG57" s="494"/>
      <c r="AH57" s="494"/>
      <c r="AI57" s="494"/>
      <c r="AJ57" s="494"/>
      <c r="AK57" s="494"/>
      <c r="AL57" s="494"/>
      <c r="AM57" s="494"/>
      <c r="AN57" s="494"/>
      <c r="AO57" s="494"/>
      <c r="AP57" s="494"/>
      <c r="AQ57" s="494"/>
      <c r="AR57" s="494"/>
      <c r="AS57" s="494"/>
      <c r="AT57" s="494"/>
      <c r="AU57" s="494"/>
      <c r="AV57" s="494"/>
      <c r="AW57" s="494"/>
      <c r="AX57" s="494"/>
      <c r="AY57" s="494"/>
      <c r="AZ57" s="494"/>
      <c r="BA57" s="494"/>
      <c r="BB57" s="494"/>
      <c r="BC57" s="494"/>
      <c r="BD57" s="494"/>
      <c r="BE57" s="494"/>
      <c r="BF57" s="494"/>
      <c r="BG57" s="494"/>
      <c r="BH57" s="494"/>
      <c r="BI57" s="494"/>
      <c r="BJ57" s="494"/>
      <c r="BK57" s="494"/>
      <c r="BL57" s="494"/>
      <c r="BM57" s="494"/>
      <c r="BN57" s="494"/>
      <c r="BO57" s="494"/>
      <c r="BP57" s="494"/>
      <c r="BQ57" s="494"/>
      <c r="BR57" s="494"/>
      <c r="BS57" s="494"/>
      <c r="BT57" s="494"/>
      <c r="BU57" s="494"/>
      <c r="BV57" s="494"/>
      <c r="BW57" s="494"/>
      <c r="BX57" s="494"/>
      <c r="BY57" s="494"/>
      <c r="BZ57" s="494"/>
      <c r="CA57" s="494"/>
      <c r="CB57" s="494"/>
      <c r="CC57" s="494"/>
      <c r="CD57" s="494"/>
      <c r="CE57" s="494"/>
      <c r="CF57" s="494"/>
      <c r="CG57" s="494"/>
      <c r="CH57" s="494"/>
      <c r="CI57" s="494"/>
      <c r="CJ57" s="494"/>
      <c r="CK57" s="494"/>
      <c r="CL57" s="494"/>
      <c r="CM57" s="494"/>
      <c r="CN57" s="494"/>
      <c r="CO57" s="494"/>
      <c r="CP57" s="494"/>
      <c r="CQ57" s="494"/>
      <c r="CR57" s="494"/>
      <c r="CS57" s="494"/>
      <c r="CT57" s="494"/>
      <c r="CU57" s="494"/>
      <c r="CV57" s="494"/>
      <c r="CW57" s="494"/>
      <c r="CX57" s="494"/>
      <c r="CY57" s="494"/>
      <c r="CZ57" s="494"/>
      <c r="DA57" s="494"/>
      <c r="DB57" s="494"/>
      <c r="DC57" s="494"/>
      <c r="DD57" s="494"/>
      <c r="DE57" s="494"/>
      <c r="DF57" s="494"/>
      <c r="DG57" s="494"/>
      <c r="DH57" s="494"/>
      <c r="DI57" s="494"/>
      <c r="DJ57" s="494"/>
      <c r="DK57" s="494"/>
      <c r="DL57" s="494"/>
      <c r="DM57" s="494"/>
      <c r="DN57" s="494"/>
      <c r="DO57" s="494"/>
      <c r="DP57" s="494"/>
      <c r="DQ57" s="494"/>
      <c r="DR57" s="494"/>
      <c r="DS57" s="494"/>
      <c r="DT57" s="494"/>
      <c r="DU57" s="494"/>
      <c r="DV57" s="494"/>
      <c r="DW57" s="494"/>
      <c r="DX57" s="494"/>
      <c r="DY57" s="494"/>
      <c r="DZ57" s="494"/>
      <c r="EA57" s="494"/>
      <c r="EB57" s="494"/>
      <c r="EC57" s="494"/>
      <c r="ED57" s="494"/>
      <c r="EE57" s="494"/>
      <c r="EF57" s="494"/>
      <c r="EG57" s="494"/>
      <c r="EH57" s="494"/>
      <c r="EI57" s="494"/>
      <c r="EJ57" s="494"/>
      <c r="EK57" s="494"/>
      <c r="EL57" s="494"/>
      <c r="EM57" s="494"/>
      <c r="EN57" s="494"/>
      <c r="EO57" s="494"/>
      <c r="EP57" s="494"/>
      <c r="EQ57" s="494"/>
      <c r="ER57" s="494"/>
      <c r="ES57" s="494"/>
      <c r="ET57" s="494"/>
      <c r="EU57" s="494"/>
      <c r="EV57" s="494"/>
      <c r="EW57" s="494"/>
      <c r="EX57" s="494"/>
      <c r="EY57" s="494"/>
      <c r="EZ57" s="494"/>
      <c r="FA57" s="494"/>
      <c r="FB57" s="494"/>
      <c r="FC57" s="494"/>
      <c r="FD57" s="494"/>
      <c r="FE57" s="494"/>
      <c r="FF57" s="494"/>
      <c r="FG57" s="494"/>
      <c r="FH57" s="494"/>
      <c r="FI57" s="494"/>
      <c r="FJ57" s="494"/>
      <c r="FK57" s="494"/>
      <c r="FL57" s="494"/>
      <c r="FM57" s="494"/>
      <c r="FN57" s="494"/>
      <c r="FO57" s="494"/>
      <c r="FP57" s="494"/>
      <c r="FQ57" s="494"/>
      <c r="FR57" s="494"/>
      <c r="FS57" s="494"/>
      <c r="FT57" s="494"/>
      <c r="FU57" s="494"/>
      <c r="FV57" s="494"/>
      <c r="FW57" s="494"/>
      <c r="FX57" s="494"/>
      <c r="FY57" s="494"/>
      <c r="FZ57" s="494"/>
      <c r="GA57" s="494"/>
      <c r="GB57" s="494"/>
      <c r="GC57" s="494"/>
      <c r="GD57" s="494"/>
      <c r="GE57" s="494"/>
      <c r="GF57" s="494"/>
      <c r="GG57" s="494"/>
      <c r="GH57" s="494"/>
      <c r="GI57" s="494"/>
      <c r="GJ57" s="494"/>
      <c r="GK57" s="494"/>
      <c r="GL57" s="494"/>
      <c r="GM57" s="494"/>
      <c r="GN57" s="494"/>
      <c r="GO57" s="494"/>
      <c r="GP57" s="494"/>
      <c r="GQ57" s="494"/>
      <c r="GR57" s="494"/>
      <c r="GS57" s="494"/>
      <c r="GT57" s="494"/>
      <c r="GU57" s="494"/>
      <c r="GV57" s="494"/>
      <c r="GW57" s="494"/>
      <c r="GX57" s="494"/>
      <c r="GY57" s="494"/>
      <c r="GZ57" s="494"/>
      <c r="HA57" s="494"/>
      <c r="HB57" s="494"/>
      <c r="HC57" s="494"/>
      <c r="HD57" s="494"/>
      <c r="HE57" s="494"/>
      <c r="HF57" s="494"/>
      <c r="HG57" s="494"/>
      <c r="HH57" s="494"/>
      <c r="HI57" s="539"/>
      <c r="HJ57" s="103"/>
      <c r="HK57" s="12"/>
      <c r="HL57" s="12"/>
      <c r="HM57" s="12"/>
      <c r="HN57" s="12"/>
      <c r="HO57" s="12"/>
      <c r="HP57" s="12"/>
      <c r="HQ57" s="12"/>
      <c r="HR57" s="12"/>
    </row>
    <row r="58" spans="2:226" s="102" customFormat="1" ht="18" customHeight="1" x14ac:dyDescent="0.2">
      <c r="B58" s="30"/>
      <c r="C58" s="424"/>
      <c r="D58" s="405"/>
      <c r="E58" s="406"/>
      <c r="F58" s="410" t="s">
        <v>94</v>
      </c>
      <c r="G58" s="411"/>
      <c r="H58" s="411"/>
      <c r="I58" s="411"/>
      <c r="J58" s="411"/>
      <c r="K58" s="411"/>
      <c r="L58" s="411"/>
      <c r="M58" s="411"/>
      <c r="N58" s="411"/>
      <c r="O58" s="411"/>
      <c r="P58" s="411"/>
      <c r="Q58" s="412"/>
      <c r="R58" s="505"/>
      <c r="S58" s="494"/>
      <c r="T58" s="494"/>
      <c r="U58" s="494"/>
      <c r="V58" s="494"/>
      <c r="W58" s="494"/>
      <c r="X58" s="494"/>
      <c r="Y58" s="494"/>
      <c r="Z58" s="494"/>
      <c r="AA58" s="494"/>
      <c r="AB58" s="494"/>
      <c r="AC58" s="494"/>
      <c r="AD58" s="494"/>
      <c r="AE58" s="494"/>
      <c r="AF58" s="494"/>
      <c r="AG58" s="494"/>
      <c r="AH58" s="494"/>
      <c r="AI58" s="494"/>
      <c r="AJ58" s="494"/>
      <c r="AK58" s="494"/>
      <c r="AL58" s="494"/>
      <c r="AM58" s="494"/>
      <c r="AN58" s="494"/>
      <c r="AO58" s="494"/>
      <c r="AP58" s="494"/>
      <c r="AQ58" s="494"/>
      <c r="AR58" s="494"/>
      <c r="AS58" s="494"/>
      <c r="AT58" s="494"/>
      <c r="AU58" s="494"/>
      <c r="AV58" s="494"/>
      <c r="AW58" s="494"/>
      <c r="AX58" s="494"/>
      <c r="AY58" s="494"/>
      <c r="AZ58" s="494"/>
      <c r="BA58" s="494"/>
      <c r="BB58" s="494"/>
      <c r="BC58" s="494"/>
      <c r="BD58" s="494"/>
      <c r="BE58" s="494"/>
      <c r="BF58" s="494"/>
      <c r="BG58" s="494"/>
      <c r="BH58" s="494"/>
      <c r="BI58" s="494"/>
      <c r="BJ58" s="494"/>
      <c r="BK58" s="494"/>
      <c r="BL58" s="494"/>
      <c r="BM58" s="494"/>
      <c r="BN58" s="494"/>
      <c r="BO58" s="494"/>
      <c r="BP58" s="494"/>
      <c r="BQ58" s="494"/>
      <c r="BR58" s="494"/>
      <c r="BS58" s="494"/>
      <c r="BT58" s="494"/>
      <c r="BU58" s="494"/>
      <c r="BV58" s="494"/>
      <c r="BW58" s="494"/>
      <c r="BX58" s="494"/>
      <c r="BY58" s="494"/>
      <c r="BZ58" s="494"/>
      <c r="CA58" s="494"/>
      <c r="CB58" s="494"/>
      <c r="CC58" s="494"/>
      <c r="CD58" s="494"/>
      <c r="CE58" s="494"/>
      <c r="CF58" s="494"/>
      <c r="CG58" s="494"/>
      <c r="CH58" s="494"/>
      <c r="CI58" s="494"/>
      <c r="CJ58" s="494"/>
      <c r="CK58" s="494"/>
      <c r="CL58" s="494"/>
      <c r="CM58" s="494"/>
      <c r="CN58" s="494"/>
      <c r="CO58" s="494"/>
      <c r="CP58" s="494"/>
      <c r="CQ58" s="494"/>
      <c r="CR58" s="494"/>
      <c r="CS58" s="494"/>
      <c r="CT58" s="494"/>
      <c r="CU58" s="494"/>
      <c r="CV58" s="494"/>
      <c r="CW58" s="494"/>
      <c r="CX58" s="494"/>
      <c r="CY58" s="494"/>
      <c r="CZ58" s="494"/>
      <c r="DA58" s="494"/>
      <c r="DB58" s="494"/>
      <c r="DC58" s="494"/>
      <c r="DD58" s="494"/>
      <c r="DE58" s="494"/>
      <c r="DF58" s="494"/>
      <c r="DG58" s="494"/>
      <c r="DH58" s="494"/>
      <c r="DI58" s="494"/>
      <c r="DJ58" s="494"/>
      <c r="DK58" s="494"/>
      <c r="DL58" s="494"/>
      <c r="DM58" s="494"/>
      <c r="DN58" s="494"/>
      <c r="DO58" s="494"/>
      <c r="DP58" s="494"/>
      <c r="DQ58" s="494"/>
      <c r="DR58" s="494"/>
      <c r="DS58" s="494"/>
      <c r="DT58" s="494"/>
      <c r="DU58" s="494"/>
      <c r="DV58" s="494"/>
      <c r="DW58" s="494"/>
      <c r="DX58" s="494"/>
      <c r="DY58" s="494"/>
      <c r="DZ58" s="494"/>
      <c r="EA58" s="494"/>
      <c r="EB58" s="494"/>
      <c r="EC58" s="494"/>
      <c r="ED58" s="494"/>
      <c r="EE58" s="494"/>
      <c r="EF58" s="494"/>
      <c r="EG58" s="494"/>
      <c r="EH58" s="494"/>
      <c r="EI58" s="494"/>
      <c r="EJ58" s="494"/>
      <c r="EK58" s="494"/>
      <c r="EL58" s="494"/>
      <c r="EM58" s="494"/>
      <c r="EN58" s="494"/>
      <c r="EO58" s="494"/>
      <c r="EP58" s="494"/>
      <c r="EQ58" s="494"/>
      <c r="ER58" s="494"/>
      <c r="ES58" s="494"/>
      <c r="ET58" s="494"/>
      <c r="EU58" s="494"/>
      <c r="EV58" s="494"/>
      <c r="EW58" s="494"/>
      <c r="EX58" s="494"/>
      <c r="EY58" s="494"/>
      <c r="EZ58" s="494"/>
      <c r="FA58" s="494"/>
      <c r="FB58" s="494"/>
      <c r="FC58" s="494"/>
      <c r="FD58" s="494"/>
      <c r="FE58" s="494"/>
      <c r="FF58" s="494"/>
      <c r="FG58" s="494"/>
      <c r="FH58" s="494"/>
      <c r="FI58" s="494"/>
      <c r="FJ58" s="494"/>
      <c r="FK58" s="494"/>
      <c r="FL58" s="494"/>
      <c r="FM58" s="494"/>
      <c r="FN58" s="494"/>
      <c r="FO58" s="494"/>
      <c r="FP58" s="494"/>
      <c r="FQ58" s="494"/>
      <c r="FR58" s="494"/>
      <c r="FS58" s="494"/>
      <c r="FT58" s="494"/>
      <c r="FU58" s="494"/>
      <c r="FV58" s="494"/>
      <c r="FW58" s="494"/>
      <c r="FX58" s="494"/>
      <c r="FY58" s="494"/>
      <c r="FZ58" s="494"/>
      <c r="GA58" s="494"/>
      <c r="GB58" s="494"/>
      <c r="GC58" s="494"/>
      <c r="GD58" s="494"/>
      <c r="GE58" s="494"/>
      <c r="GF58" s="494"/>
      <c r="GG58" s="494"/>
      <c r="GH58" s="494"/>
      <c r="GI58" s="494"/>
      <c r="GJ58" s="494"/>
      <c r="GK58" s="494"/>
      <c r="GL58" s="494"/>
      <c r="GM58" s="494"/>
      <c r="GN58" s="494"/>
      <c r="GO58" s="494"/>
      <c r="GP58" s="494"/>
      <c r="GQ58" s="494"/>
      <c r="GR58" s="494"/>
      <c r="GS58" s="494"/>
      <c r="GT58" s="494"/>
      <c r="GU58" s="494"/>
      <c r="GV58" s="494"/>
      <c r="GW58" s="494"/>
      <c r="GX58" s="494"/>
      <c r="GY58" s="494"/>
      <c r="GZ58" s="494"/>
      <c r="HA58" s="494"/>
      <c r="HB58" s="494"/>
      <c r="HC58" s="494"/>
      <c r="HD58" s="494"/>
      <c r="HE58" s="494"/>
      <c r="HF58" s="494"/>
      <c r="HG58" s="494"/>
      <c r="HH58" s="494"/>
      <c r="HI58" s="539"/>
      <c r="HJ58" s="103"/>
      <c r="HK58" s="12"/>
      <c r="HL58" s="12"/>
      <c r="HM58" s="12"/>
      <c r="HN58" s="12"/>
      <c r="HO58" s="12"/>
      <c r="HP58" s="12"/>
      <c r="HQ58" s="12"/>
      <c r="HR58" s="12"/>
    </row>
    <row r="59" spans="2:226" s="102" customFormat="1" ht="18" customHeight="1" x14ac:dyDescent="0.2">
      <c r="B59" s="30"/>
      <c r="C59" s="424"/>
      <c r="D59" s="405"/>
      <c r="E59" s="406"/>
      <c r="F59" s="410" t="s">
        <v>95</v>
      </c>
      <c r="G59" s="411"/>
      <c r="H59" s="411"/>
      <c r="I59" s="411"/>
      <c r="J59" s="411"/>
      <c r="K59" s="411"/>
      <c r="L59" s="411"/>
      <c r="M59" s="411"/>
      <c r="N59" s="411"/>
      <c r="O59" s="411"/>
      <c r="P59" s="411"/>
      <c r="Q59" s="412"/>
      <c r="R59" s="505"/>
      <c r="S59" s="494"/>
      <c r="T59" s="494"/>
      <c r="U59" s="494"/>
      <c r="V59" s="494"/>
      <c r="W59" s="494"/>
      <c r="X59" s="494"/>
      <c r="Y59" s="494"/>
      <c r="Z59" s="494"/>
      <c r="AA59" s="494"/>
      <c r="AB59" s="494"/>
      <c r="AC59" s="494"/>
      <c r="AD59" s="494"/>
      <c r="AE59" s="494"/>
      <c r="AF59" s="494"/>
      <c r="AG59" s="494"/>
      <c r="AH59" s="494"/>
      <c r="AI59" s="494"/>
      <c r="AJ59" s="494"/>
      <c r="AK59" s="494"/>
      <c r="AL59" s="494"/>
      <c r="AM59" s="494"/>
      <c r="AN59" s="494"/>
      <c r="AO59" s="494"/>
      <c r="AP59" s="494"/>
      <c r="AQ59" s="494"/>
      <c r="AR59" s="494"/>
      <c r="AS59" s="494"/>
      <c r="AT59" s="494"/>
      <c r="AU59" s="494"/>
      <c r="AV59" s="494"/>
      <c r="AW59" s="494"/>
      <c r="AX59" s="494"/>
      <c r="AY59" s="494"/>
      <c r="AZ59" s="494"/>
      <c r="BA59" s="494"/>
      <c r="BB59" s="494"/>
      <c r="BC59" s="494"/>
      <c r="BD59" s="494"/>
      <c r="BE59" s="494"/>
      <c r="BF59" s="494"/>
      <c r="BG59" s="494"/>
      <c r="BH59" s="494"/>
      <c r="BI59" s="494"/>
      <c r="BJ59" s="494"/>
      <c r="BK59" s="494"/>
      <c r="BL59" s="494"/>
      <c r="BM59" s="494"/>
      <c r="BN59" s="494"/>
      <c r="BO59" s="494"/>
      <c r="BP59" s="494"/>
      <c r="BQ59" s="494"/>
      <c r="BR59" s="494"/>
      <c r="BS59" s="494"/>
      <c r="BT59" s="494"/>
      <c r="BU59" s="494"/>
      <c r="BV59" s="494"/>
      <c r="BW59" s="494"/>
      <c r="BX59" s="494"/>
      <c r="BY59" s="494"/>
      <c r="BZ59" s="494"/>
      <c r="CA59" s="494"/>
      <c r="CB59" s="494"/>
      <c r="CC59" s="494"/>
      <c r="CD59" s="494"/>
      <c r="CE59" s="494"/>
      <c r="CF59" s="494"/>
      <c r="CG59" s="494"/>
      <c r="CH59" s="494"/>
      <c r="CI59" s="494"/>
      <c r="CJ59" s="494"/>
      <c r="CK59" s="494"/>
      <c r="CL59" s="494"/>
      <c r="CM59" s="494"/>
      <c r="CN59" s="494"/>
      <c r="CO59" s="494"/>
      <c r="CP59" s="494"/>
      <c r="CQ59" s="494"/>
      <c r="CR59" s="494"/>
      <c r="CS59" s="494"/>
      <c r="CT59" s="494"/>
      <c r="CU59" s="494"/>
      <c r="CV59" s="494"/>
      <c r="CW59" s="494"/>
      <c r="CX59" s="494"/>
      <c r="CY59" s="494"/>
      <c r="CZ59" s="494"/>
      <c r="DA59" s="494"/>
      <c r="DB59" s="494"/>
      <c r="DC59" s="494"/>
      <c r="DD59" s="494"/>
      <c r="DE59" s="494"/>
      <c r="DF59" s="494"/>
      <c r="DG59" s="494"/>
      <c r="DH59" s="494"/>
      <c r="DI59" s="494"/>
      <c r="DJ59" s="494"/>
      <c r="DK59" s="494"/>
      <c r="DL59" s="494"/>
      <c r="DM59" s="494"/>
      <c r="DN59" s="494"/>
      <c r="DO59" s="494"/>
      <c r="DP59" s="494"/>
      <c r="DQ59" s="494"/>
      <c r="DR59" s="494"/>
      <c r="DS59" s="494"/>
      <c r="DT59" s="494"/>
      <c r="DU59" s="494"/>
      <c r="DV59" s="494"/>
      <c r="DW59" s="494"/>
      <c r="DX59" s="494"/>
      <c r="DY59" s="494"/>
      <c r="DZ59" s="494"/>
      <c r="EA59" s="494"/>
      <c r="EB59" s="494"/>
      <c r="EC59" s="494"/>
      <c r="ED59" s="494"/>
      <c r="EE59" s="494"/>
      <c r="EF59" s="494"/>
      <c r="EG59" s="494"/>
      <c r="EH59" s="494"/>
      <c r="EI59" s="494"/>
      <c r="EJ59" s="494"/>
      <c r="EK59" s="494"/>
      <c r="EL59" s="494"/>
      <c r="EM59" s="494"/>
      <c r="EN59" s="494"/>
      <c r="EO59" s="494"/>
      <c r="EP59" s="494"/>
      <c r="EQ59" s="494"/>
      <c r="ER59" s="494"/>
      <c r="ES59" s="494"/>
      <c r="ET59" s="494"/>
      <c r="EU59" s="494"/>
      <c r="EV59" s="494"/>
      <c r="EW59" s="494"/>
      <c r="EX59" s="494"/>
      <c r="EY59" s="494"/>
      <c r="EZ59" s="494"/>
      <c r="FA59" s="494"/>
      <c r="FB59" s="494"/>
      <c r="FC59" s="494"/>
      <c r="FD59" s="494"/>
      <c r="FE59" s="494"/>
      <c r="FF59" s="494"/>
      <c r="FG59" s="494"/>
      <c r="FH59" s="494"/>
      <c r="FI59" s="494"/>
      <c r="FJ59" s="494"/>
      <c r="FK59" s="494"/>
      <c r="FL59" s="494"/>
      <c r="FM59" s="494"/>
      <c r="FN59" s="494"/>
      <c r="FO59" s="494"/>
      <c r="FP59" s="494"/>
      <c r="FQ59" s="494"/>
      <c r="FR59" s="494"/>
      <c r="FS59" s="494"/>
      <c r="FT59" s="494"/>
      <c r="FU59" s="494"/>
      <c r="FV59" s="494"/>
      <c r="FW59" s="494"/>
      <c r="FX59" s="494"/>
      <c r="FY59" s="494"/>
      <c r="FZ59" s="494"/>
      <c r="GA59" s="494"/>
      <c r="GB59" s="494"/>
      <c r="GC59" s="494"/>
      <c r="GD59" s="494"/>
      <c r="GE59" s="494"/>
      <c r="GF59" s="494"/>
      <c r="GG59" s="494"/>
      <c r="GH59" s="494"/>
      <c r="GI59" s="494"/>
      <c r="GJ59" s="494"/>
      <c r="GK59" s="494"/>
      <c r="GL59" s="494"/>
      <c r="GM59" s="494"/>
      <c r="GN59" s="494"/>
      <c r="GO59" s="494"/>
      <c r="GP59" s="494"/>
      <c r="GQ59" s="494"/>
      <c r="GR59" s="494"/>
      <c r="GS59" s="494"/>
      <c r="GT59" s="494"/>
      <c r="GU59" s="494"/>
      <c r="GV59" s="494"/>
      <c r="GW59" s="494"/>
      <c r="GX59" s="494"/>
      <c r="GY59" s="494"/>
      <c r="GZ59" s="494"/>
      <c r="HA59" s="494"/>
      <c r="HB59" s="494"/>
      <c r="HC59" s="494"/>
      <c r="HD59" s="494"/>
      <c r="HE59" s="494"/>
      <c r="HF59" s="494"/>
      <c r="HG59" s="494"/>
      <c r="HH59" s="494"/>
      <c r="HI59" s="539"/>
      <c r="HJ59" s="103"/>
      <c r="HK59" s="12"/>
      <c r="HL59" s="12"/>
      <c r="HM59" s="12"/>
      <c r="HN59" s="12"/>
      <c r="HO59" s="12"/>
      <c r="HP59" s="12"/>
      <c r="HQ59" s="12"/>
      <c r="HR59" s="12"/>
    </row>
    <row r="60" spans="2:226" s="102" customFormat="1" ht="18" customHeight="1" x14ac:dyDescent="0.2">
      <c r="B60" s="30"/>
      <c r="C60" s="424"/>
      <c r="D60" s="405"/>
      <c r="E60" s="406"/>
      <c r="F60" s="410" t="s">
        <v>96</v>
      </c>
      <c r="G60" s="411"/>
      <c r="H60" s="411"/>
      <c r="I60" s="411"/>
      <c r="J60" s="411"/>
      <c r="K60" s="411"/>
      <c r="L60" s="411"/>
      <c r="M60" s="411"/>
      <c r="N60" s="411"/>
      <c r="O60" s="411"/>
      <c r="P60" s="411"/>
      <c r="Q60" s="412"/>
      <c r="R60" s="505"/>
      <c r="S60" s="494"/>
      <c r="T60" s="494"/>
      <c r="U60" s="494"/>
      <c r="V60" s="494"/>
      <c r="W60" s="494"/>
      <c r="X60" s="494"/>
      <c r="Y60" s="494"/>
      <c r="Z60" s="494"/>
      <c r="AA60" s="494"/>
      <c r="AB60" s="494"/>
      <c r="AC60" s="494"/>
      <c r="AD60" s="494"/>
      <c r="AE60" s="494"/>
      <c r="AF60" s="494"/>
      <c r="AG60" s="494"/>
      <c r="AH60" s="494"/>
      <c r="AI60" s="494"/>
      <c r="AJ60" s="494"/>
      <c r="AK60" s="494"/>
      <c r="AL60" s="494"/>
      <c r="AM60" s="494"/>
      <c r="AN60" s="494"/>
      <c r="AO60" s="494"/>
      <c r="AP60" s="494"/>
      <c r="AQ60" s="494"/>
      <c r="AR60" s="494"/>
      <c r="AS60" s="494"/>
      <c r="AT60" s="494"/>
      <c r="AU60" s="494"/>
      <c r="AV60" s="494"/>
      <c r="AW60" s="494"/>
      <c r="AX60" s="494"/>
      <c r="AY60" s="494"/>
      <c r="AZ60" s="494"/>
      <c r="BA60" s="494"/>
      <c r="BB60" s="494"/>
      <c r="BC60" s="494"/>
      <c r="BD60" s="494"/>
      <c r="BE60" s="494"/>
      <c r="BF60" s="494"/>
      <c r="BG60" s="494"/>
      <c r="BH60" s="494"/>
      <c r="BI60" s="494"/>
      <c r="BJ60" s="494"/>
      <c r="BK60" s="494"/>
      <c r="BL60" s="494"/>
      <c r="BM60" s="494"/>
      <c r="BN60" s="494"/>
      <c r="BO60" s="494"/>
      <c r="BP60" s="494"/>
      <c r="BQ60" s="494"/>
      <c r="BR60" s="494"/>
      <c r="BS60" s="494"/>
      <c r="BT60" s="494"/>
      <c r="BU60" s="494"/>
      <c r="BV60" s="494"/>
      <c r="BW60" s="494"/>
      <c r="BX60" s="494"/>
      <c r="BY60" s="494"/>
      <c r="BZ60" s="494"/>
      <c r="CA60" s="494"/>
      <c r="CB60" s="494"/>
      <c r="CC60" s="494"/>
      <c r="CD60" s="494"/>
      <c r="CE60" s="494"/>
      <c r="CF60" s="494"/>
      <c r="CG60" s="494"/>
      <c r="CH60" s="494"/>
      <c r="CI60" s="494"/>
      <c r="CJ60" s="494"/>
      <c r="CK60" s="494"/>
      <c r="CL60" s="494"/>
      <c r="CM60" s="494"/>
      <c r="CN60" s="494"/>
      <c r="CO60" s="494"/>
      <c r="CP60" s="494"/>
      <c r="CQ60" s="494"/>
      <c r="CR60" s="494"/>
      <c r="CS60" s="494"/>
      <c r="CT60" s="494"/>
      <c r="CU60" s="494"/>
      <c r="CV60" s="494"/>
      <c r="CW60" s="494"/>
      <c r="CX60" s="494"/>
      <c r="CY60" s="494"/>
      <c r="CZ60" s="494"/>
      <c r="DA60" s="494"/>
      <c r="DB60" s="494"/>
      <c r="DC60" s="494"/>
      <c r="DD60" s="494"/>
      <c r="DE60" s="494"/>
      <c r="DF60" s="494"/>
      <c r="DG60" s="494"/>
      <c r="DH60" s="494"/>
      <c r="DI60" s="494"/>
      <c r="DJ60" s="494"/>
      <c r="DK60" s="494"/>
      <c r="DL60" s="494"/>
      <c r="DM60" s="494"/>
      <c r="DN60" s="494"/>
      <c r="DO60" s="494"/>
      <c r="DP60" s="494"/>
      <c r="DQ60" s="494"/>
      <c r="DR60" s="494"/>
      <c r="DS60" s="494"/>
      <c r="DT60" s="494"/>
      <c r="DU60" s="494"/>
      <c r="DV60" s="494"/>
      <c r="DW60" s="494"/>
      <c r="DX60" s="494"/>
      <c r="DY60" s="494"/>
      <c r="DZ60" s="494"/>
      <c r="EA60" s="494"/>
      <c r="EB60" s="494"/>
      <c r="EC60" s="494"/>
      <c r="ED60" s="494"/>
      <c r="EE60" s="494"/>
      <c r="EF60" s="494"/>
      <c r="EG60" s="494"/>
      <c r="EH60" s="494"/>
      <c r="EI60" s="494"/>
      <c r="EJ60" s="494"/>
      <c r="EK60" s="494"/>
      <c r="EL60" s="494"/>
      <c r="EM60" s="494"/>
      <c r="EN60" s="494"/>
      <c r="EO60" s="494"/>
      <c r="EP60" s="494"/>
      <c r="EQ60" s="494"/>
      <c r="ER60" s="494"/>
      <c r="ES60" s="494"/>
      <c r="ET60" s="494"/>
      <c r="EU60" s="494"/>
      <c r="EV60" s="494"/>
      <c r="EW60" s="494"/>
      <c r="EX60" s="494"/>
      <c r="EY60" s="494"/>
      <c r="EZ60" s="494"/>
      <c r="FA60" s="494"/>
      <c r="FB60" s="494"/>
      <c r="FC60" s="494"/>
      <c r="FD60" s="494"/>
      <c r="FE60" s="494"/>
      <c r="FF60" s="494"/>
      <c r="FG60" s="494"/>
      <c r="FH60" s="494"/>
      <c r="FI60" s="494"/>
      <c r="FJ60" s="494"/>
      <c r="FK60" s="494"/>
      <c r="FL60" s="494"/>
      <c r="FM60" s="494"/>
      <c r="FN60" s="494"/>
      <c r="FO60" s="494"/>
      <c r="FP60" s="494"/>
      <c r="FQ60" s="494"/>
      <c r="FR60" s="494"/>
      <c r="FS60" s="494"/>
      <c r="FT60" s="494"/>
      <c r="FU60" s="494"/>
      <c r="FV60" s="494"/>
      <c r="FW60" s="494"/>
      <c r="FX60" s="494"/>
      <c r="FY60" s="494"/>
      <c r="FZ60" s="494"/>
      <c r="GA60" s="494"/>
      <c r="GB60" s="494"/>
      <c r="GC60" s="494"/>
      <c r="GD60" s="494"/>
      <c r="GE60" s="494"/>
      <c r="GF60" s="494"/>
      <c r="GG60" s="494"/>
      <c r="GH60" s="494"/>
      <c r="GI60" s="494"/>
      <c r="GJ60" s="494"/>
      <c r="GK60" s="494"/>
      <c r="GL60" s="494"/>
      <c r="GM60" s="494"/>
      <c r="GN60" s="494"/>
      <c r="GO60" s="494"/>
      <c r="GP60" s="494"/>
      <c r="GQ60" s="494"/>
      <c r="GR60" s="494"/>
      <c r="GS60" s="494"/>
      <c r="GT60" s="494"/>
      <c r="GU60" s="494"/>
      <c r="GV60" s="494"/>
      <c r="GW60" s="494"/>
      <c r="GX60" s="494"/>
      <c r="GY60" s="494"/>
      <c r="GZ60" s="494"/>
      <c r="HA60" s="494"/>
      <c r="HB60" s="494"/>
      <c r="HC60" s="494"/>
      <c r="HD60" s="494"/>
      <c r="HE60" s="494"/>
      <c r="HF60" s="494"/>
      <c r="HG60" s="494"/>
      <c r="HH60" s="494"/>
      <c r="HI60" s="539"/>
      <c r="HJ60" s="103"/>
      <c r="HK60" s="12"/>
      <c r="HL60" s="12"/>
      <c r="HM60" s="12"/>
      <c r="HN60" s="12"/>
      <c r="HO60" s="12"/>
      <c r="HP60" s="12"/>
      <c r="HQ60" s="12"/>
      <c r="HR60" s="12"/>
    </row>
    <row r="61" spans="2:226" s="102" customFormat="1" ht="18" customHeight="1" x14ac:dyDescent="0.2">
      <c r="B61" s="30"/>
      <c r="C61" s="425"/>
      <c r="D61" s="426"/>
      <c r="E61" s="427"/>
      <c r="F61" s="410" t="s">
        <v>97</v>
      </c>
      <c r="G61" s="411"/>
      <c r="H61" s="411"/>
      <c r="I61" s="411"/>
      <c r="J61" s="411"/>
      <c r="K61" s="411"/>
      <c r="L61" s="411"/>
      <c r="M61" s="411"/>
      <c r="N61" s="411"/>
      <c r="O61" s="411"/>
      <c r="P61" s="411"/>
      <c r="Q61" s="412"/>
      <c r="R61" s="505"/>
      <c r="S61" s="494"/>
      <c r="T61" s="494"/>
      <c r="U61" s="494"/>
      <c r="V61" s="494"/>
      <c r="W61" s="494"/>
      <c r="X61" s="494"/>
      <c r="Y61" s="494"/>
      <c r="Z61" s="494"/>
      <c r="AA61" s="494"/>
      <c r="AB61" s="494"/>
      <c r="AC61" s="494"/>
      <c r="AD61" s="494"/>
      <c r="AE61" s="494"/>
      <c r="AF61" s="494"/>
      <c r="AG61" s="494"/>
      <c r="AH61" s="494"/>
      <c r="AI61" s="494"/>
      <c r="AJ61" s="494"/>
      <c r="AK61" s="494"/>
      <c r="AL61" s="494"/>
      <c r="AM61" s="494"/>
      <c r="AN61" s="494"/>
      <c r="AO61" s="494"/>
      <c r="AP61" s="494"/>
      <c r="AQ61" s="494"/>
      <c r="AR61" s="494"/>
      <c r="AS61" s="494"/>
      <c r="AT61" s="494"/>
      <c r="AU61" s="494"/>
      <c r="AV61" s="494"/>
      <c r="AW61" s="494"/>
      <c r="AX61" s="494"/>
      <c r="AY61" s="494"/>
      <c r="AZ61" s="494"/>
      <c r="BA61" s="494"/>
      <c r="BB61" s="494"/>
      <c r="BC61" s="494"/>
      <c r="BD61" s="494"/>
      <c r="BE61" s="494"/>
      <c r="BF61" s="494"/>
      <c r="BG61" s="494"/>
      <c r="BH61" s="494"/>
      <c r="BI61" s="494"/>
      <c r="BJ61" s="494"/>
      <c r="BK61" s="494"/>
      <c r="BL61" s="494"/>
      <c r="BM61" s="494"/>
      <c r="BN61" s="494"/>
      <c r="BO61" s="494"/>
      <c r="BP61" s="494"/>
      <c r="BQ61" s="494"/>
      <c r="BR61" s="494"/>
      <c r="BS61" s="494"/>
      <c r="BT61" s="494"/>
      <c r="BU61" s="494"/>
      <c r="BV61" s="494"/>
      <c r="BW61" s="494"/>
      <c r="BX61" s="494"/>
      <c r="BY61" s="494"/>
      <c r="BZ61" s="494"/>
      <c r="CA61" s="494"/>
      <c r="CB61" s="494"/>
      <c r="CC61" s="494"/>
      <c r="CD61" s="494"/>
      <c r="CE61" s="494"/>
      <c r="CF61" s="494"/>
      <c r="CG61" s="494"/>
      <c r="CH61" s="494"/>
      <c r="CI61" s="494"/>
      <c r="CJ61" s="494"/>
      <c r="CK61" s="494"/>
      <c r="CL61" s="494"/>
      <c r="CM61" s="494"/>
      <c r="CN61" s="494"/>
      <c r="CO61" s="494"/>
      <c r="CP61" s="494"/>
      <c r="CQ61" s="494"/>
      <c r="CR61" s="494"/>
      <c r="CS61" s="494"/>
      <c r="CT61" s="494"/>
      <c r="CU61" s="494"/>
      <c r="CV61" s="494"/>
      <c r="CW61" s="494"/>
      <c r="CX61" s="494"/>
      <c r="CY61" s="494"/>
      <c r="CZ61" s="494"/>
      <c r="DA61" s="494"/>
      <c r="DB61" s="494"/>
      <c r="DC61" s="494"/>
      <c r="DD61" s="494"/>
      <c r="DE61" s="494"/>
      <c r="DF61" s="494"/>
      <c r="DG61" s="494"/>
      <c r="DH61" s="494"/>
      <c r="DI61" s="494"/>
      <c r="DJ61" s="494"/>
      <c r="DK61" s="494"/>
      <c r="DL61" s="494"/>
      <c r="DM61" s="494"/>
      <c r="DN61" s="494"/>
      <c r="DO61" s="494"/>
      <c r="DP61" s="494"/>
      <c r="DQ61" s="494"/>
      <c r="DR61" s="494"/>
      <c r="DS61" s="494"/>
      <c r="DT61" s="494"/>
      <c r="DU61" s="494"/>
      <c r="DV61" s="494"/>
      <c r="DW61" s="494"/>
      <c r="DX61" s="494"/>
      <c r="DY61" s="494"/>
      <c r="DZ61" s="494"/>
      <c r="EA61" s="494"/>
      <c r="EB61" s="494"/>
      <c r="EC61" s="494"/>
      <c r="ED61" s="494"/>
      <c r="EE61" s="494"/>
      <c r="EF61" s="494"/>
      <c r="EG61" s="494"/>
      <c r="EH61" s="494"/>
      <c r="EI61" s="494"/>
      <c r="EJ61" s="494"/>
      <c r="EK61" s="494"/>
      <c r="EL61" s="494"/>
      <c r="EM61" s="494"/>
      <c r="EN61" s="494"/>
      <c r="EO61" s="494"/>
      <c r="EP61" s="494"/>
      <c r="EQ61" s="494"/>
      <c r="ER61" s="494"/>
      <c r="ES61" s="494"/>
      <c r="ET61" s="494"/>
      <c r="EU61" s="494"/>
      <c r="EV61" s="494"/>
      <c r="EW61" s="494"/>
      <c r="EX61" s="494"/>
      <c r="EY61" s="494"/>
      <c r="EZ61" s="494"/>
      <c r="FA61" s="494"/>
      <c r="FB61" s="494"/>
      <c r="FC61" s="494"/>
      <c r="FD61" s="494"/>
      <c r="FE61" s="494"/>
      <c r="FF61" s="494"/>
      <c r="FG61" s="494"/>
      <c r="FH61" s="494"/>
      <c r="FI61" s="494"/>
      <c r="FJ61" s="494"/>
      <c r="FK61" s="494"/>
      <c r="FL61" s="494"/>
      <c r="FM61" s="494"/>
      <c r="FN61" s="494"/>
      <c r="FO61" s="494"/>
      <c r="FP61" s="494"/>
      <c r="FQ61" s="494"/>
      <c r="FR61" s="494"/>
      <c r="FS61" s="494"/>
      <c r="FT61" s="494"/>
      <c r="FU61" s="494"/>
      <c r="FV61" s="494"/>
      <c r="FW61" s="494"/>
      <c r="FX61" s="494"/>
      <c r="FY61" s="494"/>
      <c r="FZ61" s="494"/>
      <c r="GA61" s="494"/>
      <c r="GB61" s="494"/>
      <c r="GC61" s="494"/>
      <c r="GD61" s="494"/>
      <c r="GE61" s="494"/>
      <c r="GF61" s="494"/>
      <c r="GG61" s="494"/>
      <c r="GH61" s="494"/>
      <c r="GI61" s="494"/>
      <c r="GJ61" s="494"/>
      <c r="GK61" s="494"/>
      <c r="GL61" s="494"/>
      <c r="GM61" s="494"/>
      <c r="GN61" s="494"/>
      <c r="GO61" s="494"/>
      <c r="GP61" s="494"/>
      <c r="GQ61" s="494"/>
      <c r="GR61" s="494"/>
      <c r="GS61" s="494"/>
      <c r="GT61" s="494"/>
      <c r="GU61" s="494"/>
      <c r="GV61" s="494"/>
      <c r="GW61" s="494"/>
      <c r="GX61" s="494"/>
      <c r="GY61" s="494"/>
      <c r="GZ61" s="494"/>
      <c r="HA61" s="494"/>
      <c r="HB61" s="494"/>
      <c r="HC61" s="494"/>
      <c r="HD61" s="494"/>
      <c r="HE61" s="494"/>
      <c r="HF61" s="494"/>
      <c r="HG61" s="494"/>
      <c r="HH61" s="494"/>
      <c r="HI61" s="539"/>
      <c r="HJ61" s="103"/>
      <c r="HK61" s="12"/>
      <c r="HL61" s="12"/>
      <c r="HM61" s="12"/>
      <c r="HN61" s="12"/>
      <c r="HO61" s="12"/>
      <c r="HP61" s="12"/>
      <c r="HQ61" s="12"/>
      <c r="HR61" s="12"/>
    </row>
    <row r="62" spans="2:226" s="102" customFormat="1" ht="18" customHeight="1" x14ac:dyDescent="0.2">
      <c r="B62" s="30"/>
      <c r="C62" s="413" t="s">
        <v>98</v>
      </c>
      <c r="D62" s="402"/>
      <c r="E62" s="403"/>
      <c r="F62" s="410" t="s">
        <v>99</v>
      </c>
      <c r="G62" s="411"/>
      <c r="H62" s="411"/>
      <c r="I62" s="411"/>
      <c r="J62" s="411"/>
      <c r="K62" s="411"/>
      <c r="L62" s="411"/>
      <c r="M62" s="411"/>
      <c r="N62" s="411"/>
      <c r="O62" s="411"/>
      <c r="P62" s="411"/>
      <c r="Q62" s="412"/>
      <c r="R62" s="505"/>
      <c r="S62" s="494"/>
      <c r="T62" s="494"/>
      <c r="U62" s="494"/>
      <c r="V62" s="494"/>
      <c r="W62" s="494"/>
      <c r="X62" s="494"/>
      <c r="Y62" s="494"/>
      <c r="Z62" s="494"/>
      <c r="AA62" s="494"/>
      <c r="AB62" s="494"/>
      <c r="AC62" s="494"/>
      <c r="AD62" s="494"/>
      <c r="AE62" s="494"/>
      <c r="AF62" s="494"/>
      <c r="AG62" s="494"/>
      <c r="AH62" s="494"/>
      <c r="AI62" s="494"/>
      <c r="AJ62" s="494"/>
      <c r="AK62" s="494"/>
      <c r="AL62" s="494"/>
      <c r="AM62" s="494"/>
      <c r="AN62" s="494"/>
      <c r="AO62" s="494"/>
      <c r="AP62" s="494"/>
      <c r="AQ62" s="494"/>
      <c r="AR62" s="494"/>
      <c r="AS62" s="494"/>
      <c r="AT62" s="494"/>
      <c r="AU62" s="494"/>
      <c r="AV62" s="494"/>
      <c r="AW62" s="494"/>
      <c r="AX62" s="494"/>
      <c r="AY62" s="494"/>
      <c r="AZ62" s="494"/>
      <c r="BA62" s="494"/>
      <c r="BB62" s="494"/>
      <c r="BC62" s="494"/>
      <c r="BD62" s="494"/>
      <c r="BE62" s="494"/>
      <c r="BF62" s="494"/>
      <c r="BG62" s="494"/>
      <c r="BH62" s="494"/>
      <c r="BI62" s="494"/>
      <c r="BJ62" s="494"/>
      <c r="BK62" s="494"/>
      <c r="BL62" s="494"/>
      <c r="BM62" s="494"/>
      <c r="BN62" s="494"/>
      <c r="BO62" s="494"/>
      <c r="BP62" s="494"/>
      <c r="BQ62" s="494"/>
      <c r="BR62" s="494"/>
      <c r="BS62" s="494"/>
      <c r="BT62" s="494"/>
      <c r="BU62" s="494"/>
      <c r="BV62" s="494"/>
      <c r="BW62" s="494"/>
      <c r="BX62" s="494"/>
      <c r="BY62" s="494"/>
      <c r="BZ62" s="494"/>
      <c r="CA62" s="494"/>
      <c r="CB62" s="494"/>
      <c r="CC62" s="494"/>
      <c r="CD62" s="494"/>
      <c r="CE62" s="494"/>
      <c r="CF62" s="494"/>
      <c r="CG62" s="494"/>
      <c r="CH62" s="494"/>
      <c r="CI62" s="494"/>
      <c r="CJ62" s="494"/>
      <c r="CK62" s="494"/>
      <c r="CL62" s="494"/>
      <c r="CM62" s="494"/>
      <c r="CN62" s="494"/>
      <c r="CO62" s="494"/>
      <c r="CP62" s="494"/>
      <c r="CQ62" s="494"/>
      <c r="CR62" s="494"/>
      <c r="CS62" s="494"/>
      <c r="CT62" s="494"/>
      <c r="CU62" s="494"/>
      <c r="CV62" s="494"/>
      <c r="CW62" s="494"/>
      <c r="CX62" s="494"/>
      <c r="CY62" s="494"/>
      <c r="CZ62" s="494"/>
      <c r="DA62" s="494"/>
      <c r="DB62" s="494"/>
      <c r="DC62" s="494"/>
      <c r="DD62" s="494"/>
      <c r="DE62" s="494"/>
      <c r="DF62" s="494"/>
      <c r="DG62" s="494"/>
      <c r="DH62" s="494"/>
      <c r="DI62" s="494"/>
      <c r="DJ62" s="494"/>
      <c r="DK62" s="494"/>
      <c r="DL62" s="494"/>
      <c r="DM62" s="494"/>
      <c r="DN62" s="494"/>
      <c r="DO62" s="494"/>
      <c r="DP62" s="494"/>
      <c r="DQ62" s="494"/>
      <c r="DR62" s="494"/>
      <c r="DS62" s="494"/>
      <c r="DT62" s="494"/>
      <c r="DU62" s="494"/>
      <c r="DV62" s="494"/>
      <c r="DW62" s="494"/>
      <c r="DX62" s="494"/>
      <c r="DY62" s="494"/>
      <c r="DZ62" s="494"/>
      <c r="EA62" s="494"/>
      <c r="EB62" s="494"/>
      <c r="EC62" s="494"/>
      <c r="ED62" s="494"/>
      <c r="EE62" s="494"/>
      <c r="EF62" s="494"/>
      <c r="EG62" s="494"/>
      <c r="EH62" s="494"/>
      <c r="EI62" s="494"/>
      <c r="EJ62" s="494"/>
      <c r="EK62" s="494"/>
      <c r="EL62" s="494"/>
      <c r="EM62" s="494"/>
      <c r="EN62" s="494"/>
      <c r="EO62" s="494"/>
      <c r="EP62" s="494"/>
      <c r="EQ62" s="494"/>
      <c r="ER62" s="494"/>
      <c r="ES62" s="494"/>
      <c r="ET62" s="494"/>
      <c r="EU62" s="494"/>
      <c r="EV62" s="494"/>
      <c r="EW62" s="494"/>
      <c r="EX62" s="494"/>
      <c r="EY62" s="494"/>
      <c r="EZ62" s="494"/>
      <c r="FA62" s="494"/>
      <c r="FB62" s="494"/>
      <c r="FC62" s="494"/>
      <c r="FD62" s="494"/>
      <c r="FE62" s="494"/>
      <c r="FF62" s="494"/>
      <c r="FG62" s="494"/>
      <c r="FH62" s="494"/>
      <c r="FI62" s="494"/>
      <c r="FJ62" s="494"/>
      <c r="FK62" s="494"/>
      <c r="FL62" s="494"/>
      <c r="FM62" s="494"/>
      <c r="FN62" s="494"/>
      <c r="FO62" s="494"/>
      <c r="FP62" s="494"/>
      <c r="FQ62" s="494"/>
      <c r="FR62" s="494"/>
      <c r="FS62" s="494"/>
      <c r="FT62" s="494"/>
      <c r="FU62" s="494"/>
      <c r="FV62" s="494"/>
      <c r="FW62" s="494"/>
      <c r="FX62" s="494"/>
      <c r="FY62" s="494"/>
      <c r="FZ62" s="494"/>
      <c r="GA62" s="494"/>
      <c r="GB62" s="494"/>
      <c r="GC62" s="494"/>
      <c r="GD62" s="494"/>
      <c r="GE62" s="494"/>
      <c r="GF62" s="494"/>
      <c r="GG62" s="494"/>
      <c r="GH62" s="494"/>
      <c r="GI62" s="494"/>
      <c r="GJ62" s="494"/>
      <c r="GK62" s="494"/>
      <c r="GL62" s="494"/>
      <c r="GM62" s="494"/>
      <c r="GN62" s="494"/>
      <c r="GO62" s="494"/>
      <c r="GP62" s="494"/>
      <c r="GQ62" s="494"/>
      <c r="GR62" s="494"/>
      <c r="GS62" s="494"/>
      <c r="GT62" s="494"/>
      <c r="GU62" s="494"/>
      <c r="GV62" s="494"/>
      <c r="GW62" s="494"/>
      <c r="GX62" s="494"/>
      <c r="GY62" s="494"/>
      <c r="GZ62" s="494"/>
      <c r="HA62" s="494"/>
      <c r="HB62" s="494"/>
      <c r="HC62" s="494"/>
      <c r="HD62" s="494"/>
      <c r="HE62" s="494"/>
      <c r="HF62" s="494"/>
      <c r="HG62" s="494"/>
      <c r="HH62" s="494"/>
      <c r="HI62" s="539"/>
      <c r="HJ62" s="103"/>
      <c r="HK62" s="12"/>
      <c r="HL62" s="12"/>
      <c r="HM62" s="12"/>
      <c r="HN62" s="12"/>
      <c r="HO62" s="12"/>
      <c r="HP62" s="12"/>
      <c r="HQ62" s="12"/>
      <c r="HR62" s="12"/>
    </row>
    <row r="63" spans="2:226" s="102" customFormat="1" ht="18" customHeight="1" x14ac:dyDescent="0.2">
      <c r="B63" s="122"/>
      <c r="C63" s="422"/>
      <c r="D63" s="408"/>
      <c r="E63" s="409"/>
      <c r="F63" s="398" t="s">
        <v>100</v>
      </c>
      <c r="G63" s="399"/>
      <c r="H63" s="399"/>
      <c r="I63" s="399"/>
      <c r="J63" s="399"/>
      <c r="K63" s="399"/>
      <c r="L63" s="399"/>
      <c r="M63" s="399"/>
      <c r="N63" s="399"/>
      <c r="O63" s="399"/>
      <c r="P63" s="399"/>
      <c r="Q63" s="400"/>
      <c r="R63" s="459"/>
      <c r="S63" s="448"/>
      <c r="T63" s="448"/>
      <c r="U63" s="448"/>
      <c r="V63" s="448"/>
      <c r="W63" s="448"/>
      <c r="X63" s="448"/>
      <c r="Y63" s="448"/>
      <c r="Z63" s="448"/>
      <c r="AA63" s="448"/>
      <c r="AB63" s="448"/>
      <c r="AC63" s="448"/>
      <c r="AD63" s="448"/>
      <c r="AE63" s="448"/>
      <c r="AF63" s="448"/>
      <c r="AG63" s="44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540"/>
      <c r="HJ63" s="103"/>
      <c r="HK63" s="12"/>
      <c r="HL63" s="12"/>
      <c r="HM63" s="12"/>
      <c r="HN63" s="12"/>
      <c r="HO63" s="12"/>
      <c r="HP63" s="12"/>
      <c r="HQ63" s="12"/>
      <c r="HR63" s="12"/>
    </row>
    <row r="64" spans="2:226" s="102" customFormat="1" ht="19" customHeight="1" x14ac:dyDescent="0.2">
      <c r="B64" s="547" t="s">
        <v>2230</v>
      </c>
      <c r="C64" s="548"/>
      <c r="D64" s="548"/>
      <c r="E64" s="548"/>
      <c r="F64" s="548"/>
      <c r="G64" s="548"/>
      <c r="H64" s="548"/>
      <c r="I64" s="548"/>
      <c r="J64" s="548"/>
      <c r="K64" s="548"/>
      <c r="L64" s="548"/>
      <c r="M64" s="548"/>
      <c r="N64" s="548"/>
      <c r="O64" s="548"/>
      <c r="P64" s="548"/>
      <c r="Q64" s="549"/>
      <c r="R64" s="470" t="s">
        <v>2172</v>
      </c>
      <c r="S64" s="544"/>
      <c r="T64" s="392" t="s">
        <v>2172</v>
      </c>
      <c r="U64" s="392"/>
      <c r="V64" s="392" t="s">
        <v>2172</v>
      </c>
      <c r="W64" s="392"/>
      <c r="X64" s="392" t="s">
        <v>2172</v>
      </c>
      <c r="Y64" s="392"/>
      <c r="Z64" s="392" t="s">
        <v>2172</v>
      </c>
      <c r="AA64" s="392"/>
      <c r="AB64" s="392" t="s">
        <v>2172</v>
      </c>
      <c r="AC64" s="392"/>
      <c r="AD64" s="392" t="s">
        <v>2172</v>
      </c>
      <c r="AE64" s="392"/>
      <c r="AF64" s="392" t="s">
        <v>2172</v>
      </c>
      <c r="AG64" s="392"/>
      <c r="AH64" s="392" t="s">
        <v>2172</v>
      </c>
      <c r="AI64" s="392"/>
      <c r="AJ64" s="392" t="s">
        <v>2172</v>
      </c>
      <c r="AK64" s="392"/>
      <c r="AL64" s="392" t="s">
        <v>2172</v>
      </c>
      <c r="AM64" s="392"/>
      <c r="AN64" s="392" t="s">
        <v>2172</v>
      </c>
      <c r="AO64" s="392"/>
      <c r="AP64" s="392" t="s">
        <v>2172</v>
      </c>
      <c r="AQ64" s="392"/>
      <c r="AR64" s="392" t="s">
        <v>2172</v>
      </c>
      <c r="AS64" s="392"/>
      <c r="AT64" s="392" t="s">
        <v>2172</v>
      </c>
      <c r="AU64" s="392"/>
      <c r="AV64" s="392" t="s">
        <v>2172</v>
      </c>
      <c r="AW64" s="392"/>
      <c r="AX64" s="392" t="s">
        <v>2172</v>
      </c>
      <c r="AY64" s="392"/>
      <c r="AZ64" s="392" t="s">
        <v>2172</v>
      </c>
      <c r="BA64" s="392"/>
      <c r="BB64" s="392" t="s">
        <v>2172</v>
      </c>
      <c r="BC64" s="392"/>
      <c r="BD64" s="392" t="s">
        <v>2172</v>
      </c>
      <c r="BE64" s="392"/>
      <c r="BF64" s="392" t="s">
        <v>2172</v>
      </c>
      <c r="BG64" s="392"/>
      <c r="BH64" s="392" t="s">
        <v>2172</v>
      </c>
      <c r="BI64" s="392"/>
      <c r="BJ64" s="392" t="s">
        <v>2172</v>
      </c>
      <c r="BK64" s="392"/>
      <c r="BL64" s="392" t="s">
        <v>2172</v>
      </c>
      <c r="BM64" s="392"/>
      <c r="BN64" s="392" t="s">
        <v>2172</v>
      </c>
      <c r="BO64" s="392"/>
      <c r="BP64" s="392" t="s">
        <v>2172</v>
      </c>
      <c r="BQ64" s="392"/>
      <c r="BR64" s="392" t="s">
        <v>2172</v>
      </c>
      <c r="BS64" s="392"/>
      <c r="BT64" s="392" t="s">
        <v>2172</v>
      </c>
      <c r="BU64" s="392"/>
      <c r="BV64" s="392" t="s">
        <v>2172</v>
      </c>
      <c r="BW64" s="392"/>
      <c r="BX64" s="392" t="s">
        <v>2172</v>
      </c>
      <c r="BY64" s="392"/>
      <c r="BZ64" s="392" t="s">
        <v>2172</v>
      </c>
      <c r="CA64" s="392"/>
      <c r="CB64" s="392" t="s">
        <v>2172</v>
      </c>
      <c r="CC64" s="392"/>
      <c r="CD64" s="392" t="s">
        <v>2172</v>
      </c>
      <c r="CE64" s="392"/>
      <c r="CF64" s="392" t="s">
        <v>2172</v>
      </c>
      <c r="CG64" s="392"/>
      <c r="CH64" s="392" t="s">
        <v>2172</v>
      </c>
      <c r="CI64" s="392"/>
      <c r="CJ64" s="392" t="s">
        <v>2172</v>
      </c>
      <c r="CK64" s="392"/>
      <c r="CL64" s="392" t="s">
        <v>2172</v>
      </c>
      <c r="CM64" s="392"/>
      <c r="CN64" s="392" t="s">
        <v>2172</v>
      </c>
      <c r="CO64" s="392"/>
      <c r="CP64" s="392" t="s">
        <v>2172</v>
      </c>
      <c r="CQ64" s="392"/>
      <c r="CR64" s="392" t="s">
        <v>2172</v>
      </c>
      <c r="CS64" s="392"/>
      <c r="CT64" s="392" t="s">
        <v>2172</v>
      </c>
      <c r="CU64" s="392"/>
      <c r="CV64" s="392" t="s">
        <v>2172</v>
      </c>
      <c r="CW64" s="392"/>
      <c r="CX64" s="392" t="s">
        <v>2172</v>
      </c>
      <c r="CY64" s="392"/>
      <c r="CZ64" s="392" t="s">
        <v>2172</v>
      </c>
      <c r="DA64" s="392"/>
      <c r="DB64" s="392" t="s">
        <v>2172</v>
      </c>
      <c r="DC64" s="392"/>
      <c r="DD64" s="392" t="s">
        <v>2172</v>
      </c>
      <c r="DE64" s="392"/>
      <c r="DF64" s="392" t="s">
        <v>2172</v>
      </c>
      <c r="DG64" s="392"/>
      <c r="DH64" s="392" t="s">
        <v>2172</v>
      </c>
      <c r="DI64" s="392"/>
      <c r="DJ64" s="392" t="s">
        <v>2172</v>
      </c>
      <c r="DK64" s="392"/>
      <c r="DL64" s="392" t="s">
        <v>2172</v>
      </c>
      <c r="DM64" s="392"/>
      <c r="DN64" s="392" t="s">
        <v>2172</v>
      </c>
      <c r="DO64" s="392"/>
      <c r="DP64" s="392" t="s">
        <v>2172</v>
      </c>
      <c r="DQ64" s="392"/>
      <c r="DR64" s="392" t="s">
        <v>2172</v>
      </c>
      <c r="DS64" s="392"/>
      <c r="DT64" s="392" t="s">
        <v>2172</v>
      </c>
      <c r="DU64" s="392"/>
      <c r="DV64" s="392" t="s">
        <v>2172</v>
      </c>
      <c r="DW64" s="392"/>
      <c r="DX64" s="392" t="s">
        <v>2172</v>
      </c>
      <c r="DY64" s="392"/>
      <c r="DZ64" s="392" t="s">
        <v>2172</v>
      </c>
      <c r="EA64" s="392"/>
      <c r="EB64" s="392" t="s">
        <v>2172</v>
      </c>
      <c r="EC64" s="392"/>
      <c r="ED64" s="392" t="s">
        <v>2172</v>
      </c>
      <c r="EE64" s="392"/>
      <c r="EF64" s="392" t="s">
        <v>2172</v>
      </c>
      <c r="EG64" s="392"/>
      <c r="EH64" s="392" t="s">
        <v>2172</v>
      </c>
      <c r="EI64" s="392"/>
      <c r="EJ64" s="392" t="s">
        <v>2172</v>
      </c>
      <c r="EK64" s="392"/>
      <c r="EL64" s="392" t="s">
        <v>2172</v>
      </c>
      <c r="EM64" s="392"/>
      <c r="EN64" s="392" t="s">
        <v>2172</v>
      </c>
      <c r="EO64" s="392"/>
      <c r="EP64" s="392" t="s">
        <v>2172</v>
      </c>
      <c r="EQ64" s="392"/>
      <c r="ER64" s="392" t="s">
        <v>2172</v>
      </c>
      <c r="ES64" s="392"/>
      <c r="ET64" s="392" t="s">
        <v>2172</v>
      </c>
      <c r="EU64" s="392"/>
      <c r="EV64" s="392" t="s">
        <v>2172</v>
      </c>
      <c r="EW64" s="392"/>
      <c r="EX64" s="392" t="s">
        <v>2172</v>
      </c>
      <c r="EY64" s="392"/>
      <c r="EZ64" s="392" t="s">
        <v>2172</v>
      </c>
      <c r="FA64" s="392"/>
      <c r="FB64" s="392" t="s">
        <v>2172</v>
      </c>
      <c r="FC64" s="392"/>
      <c r="FD64" s="392" t="s">
        <v>2172</v>
      </c>
      <c r="FE64" s="392"/>
      <c r="FF64" s="392" t="s">
        <v>2172</v>
      </c>
      <c r="FG64" s="392"/>
      <c r="FH64" s="392" t="s">
        <v>2172</v>
      </c>
      <c r="FI64" s="392"/>
      <c r="FJ64" s="392" t="s">
        <v>2172</v>
      </c>
      <c r="FK64" s="392"/>
      <c r="FL64" s="392" t="s">
        <v>2172</v>
      </c>
      <c r="FM64" s="392"/>
      <c r="FN64" s="392" t="s">
        <v>2172</v>
      </c>
      <c r="FO64" s="392"/>
      <c r="FP64" s="392" t="s">
        <v>2172</v>
      </c>
      <c r="FQ64" s="392"/>
      <c r="FR64" s="392" t="s">
        <v>2172</v>
      </c>
      <c r="FS64" s="392"/>
      <c r="FT64" s="392" t="s">
        <v>2172</v>
      </c>
      <c r="FU64" s="392"/>
      <c r="FV64" s="392" t="s">
        <v>2172</v>
      </c>
      <c r="FW64" s="392"/>
      <c r="FX64" s="392" t="s">
        <v>2172</v>
      </c>
      <c r="FY64" s="392"/>
      <c r="FZ64" s="392" t="s">
        <v>2172</v>
      </c>
      <c r="GA64" s="392"/>
      <c r="GB64" s="392" t="s">
        <v>2172</v>
      </c>
      <c r="GC64" s="392"/>
      <c r="GD64" s="392" t="s">
        <v>2172</v>
      </c>
      <c r="GE64" s="392"/>
      <c r="GF64" s="392" t="s">
        <v>2172</v>
      </c>
      <c r="GG64" s="392"/>
      <c r="GH64" s="392" t="s">
        <v>2172</v>
      </c>
      <c r="GI64" s="392"/>
      <c r="GJ64" s="392" t="s">
        <v>2172</v>
      </c>
      <c r="GK64" s="392"/>
      <c r="GL64" s="392" t="s">
        <v>2172</v>
      </c>
      <c r="GM64" s="392"/>
      <c r="GN64" s="392" t="s">
        <v>2172</v>
      </c>
      <c r="GO64" s="392"/>
      <c r="GP64" s="392" t="s">
        <v>2172</v>
      </c>
      <c r="GQ64" s="392"/>
      <c r="GR64" s="392" t="s">
        <v>2172</v>
      </c>
      <c r="GS64" s="392"/>
      <c r="GT64" s="392" t="s">
        <v>2172</v>
      </c>
      <c r="GU64" s="392"/>
      <c r="GV64" s="392" t="s">
        <v>2172</v>
      </c>
      <c r="GW64" s="392"/>
      <c r="GX64" s="392" t="s">
        <v>2172</v>
      </c>
      <c r="GY64" s="392"/>
      <c r="GZ64" s="392" t="s">
        <v>2172</v>
      </c>
      <c r="HA64" s="392"/>
      <c r="HB64" s="392" t="s">
        <v>2172</v>
      </c>
      <c r="HC64" s="392"/>
      <c r="HD64" s="392" t="s">
        <v>2172</v>
      </c>
      <c r="HE64" s="392"/>
      <c r="HF64" s="392" t="s">
        <v>2172</v>
      </c>
      <c r="HG64" s="392"/>
      <c r="HH64" s="392" t="s">
        <v>2172</v>
      </c>
      <c r="HI64" s="393"/>
      <c r="HJ64" s="103"/>
      <c r="HK64" s="12"/>
      <c r="HL64" s="12"/>
      <c r="HM64" s="12"/>
      <c r="HN64" s="12"/>
      <c r="HO64" s="12"/>
      <c r="HP64" s="12"/>
      <c r="HQ64" s="12"/>
      <c r="HR64" s="12"/>
    </row>
    <row r="65" spans="2:226" s="180" customFormat="1" ht="19" customHeight="1" x14ac:dyDescent="0.2">
      <c r="B65" s="524" t="s">
        <v>2254</v>
      </c>
      <c r="C65" s="525"/>
      <c r="D65" s="525"/>
      <c r="E65" s="525"/>
      <c r="F65" s="525"/>
      <c r="G65" s="525"/>
      <c r="H65" s="525"/>
      <c r="I65" s="525"/>
      <c r="J65" s="525"/>
      <c r="K65" s="525"/>
      <c r="L65" s="525"/>
      <c r="M65" s="525"/>
      <c r="N65" s="525"/>
      <c r="O65" s="525"/>
      <c r="P65" s="525"/>
      <c r="Q65" s="526"/>
      <c r="R65" s="510" t="str">
        <f>IF(COUNTIF(R66:S75,"◎")&gt;1,"◎は1つまでです","")</f>
        <v/>
      </c>
      <c r="S65" s="511"/>
      <c r="T65" s="534" t="str">
        <f>IF(COUNTIF(T66:U75,"◎")&gt;1,"◎は1つまでです。","")</f>
        <v/>
      </c>
      <c r="U65" s="534"/>
      <c r="V65" s="534" t="str">
        <f>IF(COUNTIF(V66:W75,"◎")&gt;1,"◎は1つまでです。","")</f>
        <v/>
      </c>
      <c r="W65" s="534"/>
      <c r="X65" s="534" t="str">
        <f>IF(COUNTIF(X66:Y75,"◎")&gt;1,"◎は1つまでです。","")</f>
        <v/>
      </c>
      <c r="Y65" s="534"/>
      <c r="Z65" s="534" t="str">
        <f>IF(COUNTIF(Z66:AA75,"◎")&gt;1,"◎は1つまでです。","")</f>
        <v/>
      </c>
      <c r="AA65" s="534"/>
      <c r="AB65" s="534" t="str">
        <f>IF(COUNTIF(AB66:AC75,"◎")&gt;1,"◎は1つまでです。","")</f>
        <v/>
      </c>
      <c r="AC65" s="534"/>
      <c r="AD65" s="534" t="str">
        <f>IF(COUNTIF(AD66:AE75,"◎")&gt;1,"◎は1つまでです。","")</f>
        <v/>
      </c>
      <c r="AE65" s="534"/>
      <c r="AF65" s="534" t="str">
        <f>IF(COUNTIF(AF66:AG75,"◎")&gt;1,"◎は1つまでです。","")</f>
        <v/>
      </c>
      <c r="AG65" s="534"/>
      <c r="AH65" s="534" t="str">
        <f>IF(COUNTIF(AH66:AI75,"◎")&gt;1,"◎は1つまでです。","")</f>
        <v/>
      </c>
      <c r="AI65" s="534"/>
      <c r="AJ65" s="534" t="str">
        <f>IF(COUNTIF(AJ66:AK75,"◎")&gt;1,"◎は1つまでです。","")</f>
        <v/>
      </c>
      <c r="AK65" s="534"/>
      <c r="AL65" s="534" t="str">
        <f>IF(COUNTIF(AL66:AM75,"◎")&gt;1,"◎は1つまでです。","")</f>
        <v/>
      </c>
      <c r="AM65" s="534"/>
      <c r="AN65" s="534" t="str">
        <f>IF(COUNTIF(AN66:AO75,"◎")&gt;1,"◎は1つまでです。","")</f>
        <v/>
      </c>
      <c r="AO65" s="534"/>
      <c r="AP65" s="534" t="str">
        <f>IF(COUNTIF(AP66:AQ75,"◎")&gt;1,"◎は1つまでです。","")</f>
        <v/>
      </c>
      <c r="AQ65" s="534"/>
      <c r="AR65" s="534" t="str">
        <f>IF(COUNTIF(AR66:AS75,"◎")&gt;1,"◎は1つまでです。","")</f>
        <v/>
      </c>
      <c r="AS65" s="534"/>
      <c r="AT65" s="534" t="str">
        <f>IF(COUNTIF(AT66:AU75,"◎")&gt;1,"◎は1つまでです。","")</f>
        <v/>
      </c>
      <c r="AU65" s="534"/>
      <c r="AV65" s="534" t="str">
        <f>IF(COUNTIF(AV66:AW75,"◎")&gt;1,"◎は1つまでです。","")</f>
        <v/>
      </c>
      <c r="AW65" s="534"/>
      <c r="AX65" s="534" t="str">
        <f>IF(COUNTIF(AX66:AY75,"◎")&gt;1,"◎は1つまでです。","")</f>
        <v/>
      </c>
      <c r="AY65" s="534"/>
      <c r="AZ65" s="534" t="str">
        <f>IF(COUNTIF(AZ66:BA75,"◎")&gt;1,"◎は1つまでです。","")</f>
        <v/>
      </c>
      <c r="BA65" s="534"/>
      <c r="BB65" s="534" t="str">
        <f>IF(COUNTIF(BB66:BC75,"◎")&gt;1,"◎は1つまでです。","")</f>
        <v/>
      </c>
      <c r="BC65" s="534"/>
      <c r="BD65" s="534" t="str">
        <f>IF(COUNTIF(BD66:BE75,"◎")&gt;1,"◎は1つまでです。","")</f>
        <v/>
      </c>
      <c r="BE65" s="534"/>
      <c r="BF65" s="534" t="str">
        <f>IF(COUNTIF(BF66:BG75,"◎")&gt;1,"◎は1つまでです。","")</f>
        <v/>
      </c>
      <c r="BG65" s="534"/>
      <c r="BH65" s="534" t="str">
        <f>IF(COUNTIF(BH66:BI75,"◎")&gt;1,"◎は1つまでです。","")</f>
        <v/>
      </c>
      <c r="BI65" s="534"/>
      <c r="BJ65" s="534" t="str">
        <f>IF(COUNTIF(BJ66:BK75,"◎")&gt;1,"◎は1つまでです。","")</f>
        <v/>
      </c>
      <c r="BK65" s="534"/>
      <c r="BL65" s="534" t="str">
        <f>IF(COUNTIF(BL66:BM75,"◎")&gt;1,"◎は1つまでです。","")</f>
        <v/>
      </c>
      <c r="BM65" s="534"/>
      <c r="BN65" s="534" t="str">
        <f>IF(COUNTIF(BN66:BO75,"◎")&gt;1,"◎は1つまでです。","")</f>
        <v/>
      </c>
      <c r="BO65" s="534"/>
      <c r="BP65" s="534" t="str">
        <f>IF(COUNTIF(BP66:BQ75,"◎")&gt;1,"◎は1つまでです。","")</f>
        <v/>
      </c>
      <c r="BQ65" s="534"/>
      <c r="BR65" s="534" t="str">
        <f>IF(COUNTIF(BR66:BS75,"◎")&gt;1,"◎は1つまでです。","")</f>
        <v/>
      </c>
      <c r="BS65" s="534"/>
      <c r="BT65" s="534" t="str">
        <f>IF(COUNTIF(BT66:BU75,"◎")&gt;1,"◎は1つまでです。","")</f>
        <v/>
      </c>
      <c r="BU65" s="534"/>
      <c r="BV65" s="534" t="str">
        <f>IF(COUNTIF(BV66:BW75,"◎")&gt;1,"◎は1つまでです。","")</f>
        <v/>
      </c>
      <c r="BW65" s="534"/>
      <c r="BX65" s="534" t="str">
        <f>IF(COUNTIF(BX66:BY75,"◎")&gt;1,"◎は1つまでです。","")</f>
        <v/>
      </c>
      <c r="BY65" s="534"/>
      <c r="BZ65" s="534" t="str">
        <f>IF(COUNTIF(BZ66:CA75,"◎")&gt;1,"◎は1つまでです。","")</f>
        <v/>
      </c>
      <c r="CA65" s="534"/>
      <c r="CB65" s="534" t="str">
        <f>IF(COUNTIF(CB66:CC75,"◎")&gt;1,"◎は1つまでです。","")</f>
        <v/>
      </c>
      <c r="CC65" s="534"/>
      <c r="CD65" s="534" t="str">
        <f>IF(COUNTIF(CD66:CE75,"◎")&gt;1,"◎は1つまでです。","")</f>
        <v/>
      </c>
      <c r="CE65" s="534"/>
      <c r="CF65" s="534" t="str">
        <f>IF(COUNTIF(CF66:CG75,"◎")&gt;1,"◎は1つまでです。","")</f>
        <v/>
      </c>
      <c r="CG65" s="534"/>
      <c r="CH65" s="534" t="str">
        <f>IF(COUNTIF(CH66:CI75,"◎")&gt;1,"◎は1つまでです。","")</f>
        <v/>
      </c>
      <c r="CI65" s="534"/>
      <c r="CJ65" s="534" t="str">
        <f>IF(COUNTIF(CJ66:CK75,"◎")&gt;1,"◎は1つまでです。","")</f>
        <v/>
      </c>
      <c r="CK65" s="534"/>
      <c r="CL65" s="534" t="str">
        <f>IF(COUNTIF(CL66:CM75,"◎")&gt;1,"◎は1つまでです。","")</f>
        <v/>
      </c>
      <c r="CM65" s="534"/>
      <c r="CN65" s="534" t="str">
        <f>IF(COUNTIF(CN66:CO75,"◎")&gt;1,"◎は1つまでです。","")</f>
        <v/>
      </c>
      <c r="CO65" s="534"/>
      <c r="CP65" s="534" t="str">
        <f>IF(COUNTIF(CP66:CQ75,"◎")&gt;1,"◎は1つまでです。","")</f>
        <v/>
      </c>
      <c r="CQ65" s="534"/>
      <c r="CR65" s="534" t="str">
        <f>IF(COUNTIF(CR66:CS75,"◎")&gt;1,"◎は1つまでです。","")</f>
        <v/>
      </c>
      <c r="CS65" s="534"/>
      <c r="CT65" s="534" t="str">
        <f>IF(COUNTIF(CT66:CU75,"◎")&gt;1,"◎は1つまでです。","")</f>
        <v/>
      </c>
      <c r="CU65" s="534"/>
      <c r="CV65" s="534" t="str">
        <f>IF(COUNTIF(CV66:CW75,"◎")&gt;1,"◎は1つまでです。","")</f>
        <v/>
      </c>
      <c r="CW65" s="534"/>
      <c r="CX65" s="534" t="str">
        <f>IF(COUNTIF(CX66:CY75,"◎")&gt;1,"◎は1つまでです。","")</f>
        <v/>
      </c>
      <c r="CY65" s="534"/>
      <c r="CZ65" s="534" t="str">
        <f>IF(COUNTIF(CZ66:DA75,"◎")&gt;1,"◎は1つまでです。","")</f>
        <v/>
      </c>
      <c r="DA65" s="534"/>
      <c r="DB65" s="534" t="str">
        <f>IF(COUNTIF(DB66:DC75,"◎")&gt;1,"◎は1つまでです。","")</f>
        <v/>
      </c>
      <c r="DC65" s="534"/>
      <c r="DD65" s="534" t="str">
        <f>IF(COUNTIF(DD66:DE75,"◎")&gt;1,"◎は1つまでです。","")</f>
        <v/>
      </c>
      <c r="DE65" s="534"/>
      <c r="DF65" s="534" t="str">
        <f>IF(COUNTIF(DF66:DG75,"◎")&gt;1,"◎は1つまでです。","")</f>
        <v/>
      </c>
      <c r="DG65" s="534"/>
      <c r="DH65" s="534" t="str">
        <f>IF(COUNTIF(DH66:DI75,"◎")&gt;1,"◎は1つまでです。","")</f>
        <v/>
      </c>
      <c r="DI65" s="534"/>
      <c r="DJ65" s="534" t="str">
        <f>IF(COUNTIF(DJ66:DK75,"◎")&gt;1,"◎は1つまでです。","")</f>
        <v/>
      </c>
      <c r="DK65" s="534"/>
      <c r="DL65" s="534" t="str">
        <f>IF(COUNTIF(DL66:DM75,"◎")&gt;1,"◎は1つまでです。","")</f>
        <v/>
      </c>
      <c r="DM65" s="534"/>
      <c r="DN65" s="534" t="str">
        <f>IF(COUNTIF(DN66:DO75,"◎")&gt;1,"◎は1つまでです。","")</f>
        <v/>
      </c>
      <c r="DO65" s="534"/>
      <c r="DP65" s="534" t="str">
        <f>IF(COUNTIF(DP66:DQ75,"◎")&gt;1,"◎は1つまでです。","")</f>
        <v/>
      </c>
      <c r="DQ65" s="534"/>
      <c r="DR65" s="534" t="str">
        <f>IF(COUNTIF(DR66:DS75,"◎")&gt;1,"◎は1つまでです。","")</f>
        <v/>
      </c>
      <c r="DS65" s="534"/>
      <c r="DT65" s="534" t="str">
        <f>IF(COUNTIF(DT66:DU75,"◎")&gt;1,"◎は1つまでです。","")</f>
        <v/>
      </c>
      <c r="DU65" s="534"/>
      <c r="DV65" s="534" t="str">
        <f>IF(COUNTIF(DV66:DW75,"◎")&gt;1,"◎は1つまでです。","")</f>
        <v/>
      </c>
      <c r="DW65" s="534"/>
      <c r="DX65" s="534" t="str">
        <f>IF(COUNTIF(DX66:DY75,"◎")&gt;1,"◎は1つまでです。","")</f>
        <v/>
      </c>
      <c r="DY65" s="534"/>
      <c r="DZ65" s="534" t="str">
        <f>IF(COUNTIF(DZ66:EA75,"◎")&gt;1,"◎は1つまでです。","")</f>
        <v/>
      </c>
      <c r="EA65" s="534"/>
      <c r="EB65" s="534" t="str">
        <f>IF(COUNTIF(EB66:EC75,"◎")&gt;1,"◎は1つまでです。","")</f>
        <v/>
      </c>
      <c r="EC65" s="534"/>
      <c r="ED65" s="534" t="str">
        <f>IF(COUNTIF(ED66:EE75,"◎")&gt;1,"◎は1つまでです。","")</f>
        <v/>
      </c>
      <c r="EE65" s="534"/>
      <c r="EF65" s="534" t="str">
        <f>IF(COUNTIF(EF66:EG75,"◎")&gt;1,"◎は1つまでです。","")</f>
        <v/>
      </c>
      <c r="EG65" s="534"/>
      <c r="EH65" s="534" t="str">
        <f>IF(COUNTIF(EH66:EI75,"◎")&gt;1,"◎は1つまでです。","")</f>
        <v/>
      </c>
      <c r="EI65" s="534"/>
      <c r="EJ65" s="534" t="str">
        <f>IF(COUNTIF(EJ66:EK75,"◎")&gt;1,"◎は1つまでです。","")</f>
        <v/>
      </c>
      <c r="EK65" s="534"/>
      <c r="EL65" s="534" t="str">
        <f>IF(COUNTIF(EL66:EM75,"◎")&gt;1,"◎は1つまでです。","")</f>
        <v/>
      </c>
      <c r="EM65" s="534"/>
      <c r="EN65" s="534" t="str">
        <f>IF(COUNTIF(EN66:EO75,"◎")&gt;1,"◎は1つまでです。","")</f>
        <v/>
      </c>
      <c r="EO65" s="534"/>
      <c r="EP65" s="534" t="str">
        <f>IF(COUNTIF(EP66:EQ75,"◎")&gt;1,"◎は1つまでです。","")</f>
        <v/>
      </c>
      <c r="EQ65" s="534"/>
      <c r="ER65" s="534" t="str">
        <f>IF(COUNTIF(ER66:ES75,"◎")&gt;1,"◎は1つまでです。","")</f>
        <v/>
      </c>
      <c r="ES65" s="534"/>
      <c r="ET65" s="534" t="str">
        <f>IF(COUNTIF(ET66:EU75,"◎")&gt;1,"◎は1つまでです。","")</f>
        <v/>
      </c>
      <c r="EU65" s="534"/>
      <c r="EV65" s="534" t="str">
        <f>IF(COUNTIF(EV66:EW75,"◎")&gt;1,"◎は1つまでです。","")</f>
        <v/>
      </c>
      <c r="EW65" s="534"/>
      <c r="EX65" s="534" t="str">
        <f>IF(COUNTIF(EX66:EY75,"◎")&gt;1,"◎は1つまでです。","")</f>
        <v/>
      </c>
      <c r="EY65" s="534"/>
      <c r="EZ65" s="534" t="str">
        <f>IF(COUNTIF(EZ66:FA75,"◎")&gt;1,"◎は1つまでです。","")</f>
        <v/>
      </c>
      <c r="FA65" s="534"/>
      <c r="FB65" s="534" t="str">
        <f>IF(COUNTIF(FB66:FC75,"◎")&gt;1,"◎は1つまでです。","")</f>
        <v/>
      </c>
      <c r="FC65" s="534"/>
      <c r="FD65" s="534" t="str">
        <f>IF(COUNTIF(FD66:FE75,"◎")&gt;1,"◎は1つまでです。","")</f>
        <v/>
      </c>
      <c r="FE65" s="534"/>
      <c r="FF65" s="534" t="str">
        <f>IF(COUNTIF(FF66:FG75,"◎")&gt;1,"◎は1つまでです。","")</f>
        <v/>
      </c>
      <c r="FG65" s="534"/>
      <c r="FH65" s="534" t="str">
        <f>IF(COUNTIF(FH66:FI75,"◎")&gt;1,"◎は1つまでです。","")</f>
        <v/>
      </c>
      <c r="FI65" s="534"/>
      <c r="FJ65" s="534" t="str">
        <f>IF(COUNTIF(FJ66:FK75,"◎")&gt;1,"◎は1つまでです。","")</f>
        <v/>
      </c>
      <c r="FK65" s="534"/>
      <c r="FL65" s="534" t="str">
        <f>IF(COUNTIF(FL66:FM75,"◎")&gt;1,"◎は1つまでです。","")</f>
        <v/>
      </c>
      <c r="FM65" s="534"/>
      <c r="FN65" s="534" t="str">
        <f>IF(COUNTIF(FN66:FO75,"◎")&gt;1,"◎は1つまでです。","")</f>
        <v/>
      </c>
      <c r="FO65" s="534"/>
      <c r="FP65" s="534" t="str">
        <f>IF(COUNTIF(FP66:FQ75,"◎")&gt;1,"◎は1つまでです。","")</f>
        <v/>
      </c>
      <c r="FQ65" s="534"/>
      <c r="FR65" s="534" t="str">
        <f>IF(COUNTIF(FR66:FS75,"◎")&gt;1,"◎は1つまでです。","")</f>
        <v/>
      </c>
      <c r="FS65" s="534"/>
      <c r="FT65" s="534" t="str">
        <f>IF(COUNTIF(FT66:FU75,"◎")&gt;1,"◎は1つまでです。","")</f>
        <v/>
      </c>
      <c r="FU65" s="534"/>
      <c r="FV65" s="534" t="str">
        <f>IF(COUNTIF(FV66:FW75,"◎")&gt;1,"◎は1つまでです。","")</f>
        <v/>
      </c>
      <c r="FW65" s="534"/>
      <c r="FX65" s="534" t="str">
        <f>IF(COUNTIF(FX66:FY75,"◎")&gt;1,"◎は1つまでです。","")</f>
        <v/>
      </c>
      <c r="FY65" s="534"/>
      <c r="FZ65" s="534" t="str">
        <f>IF(COUNTIF(FZ66:GA75,"◎")&gt;1,"◎は1つまでです。","")</f>
        <v/>
      </c>
      <c r="GA65" s="534"/>
      <c r="GB65" s="534" t="str">
        <f>IF(COUNTIF(GB66:GC75,"◎")&gt;1,"◎は1つまでです。","")</f>
        <v/>
      </c>
      <c r="GC65" s="534"/>
      <c r="GD65" s="534" t="str">
        <f>IF(COUNTIF(GD66:GE75,"◎")&gt;1,"◎は1つまでです。","")</f>
        <v/>
      </c>
      <c r="GE65" s="534"/>
      <c r="GF65" s="534" t="str">
        <f>IF(COUNTIF(GF66:GG75,"◎")&gt;1,"◎は1つまでです。","")</f>
        <v/>
      </c>
      <c r="GG65" s="534"/>
      <c r="GH65" s="534" t="str">
        <f>IF(COUNTIF(GH66:GI75,"◎")&gt;1,"◎は1つまでです。","")</f>
        <v/>
      </c>
      <c r="GI65" s="534"/>
      <c r="GJ65" s="534" t="str">
        <f>IF(COUNTIF(GJ66:GK75,"◎")&gt;1,"◎は1つまでです。","")</f>
        <v/>
      </c>
      <c r="GK65" s="534"/>
      <c r="GL65" s="534" t="str">
        <f>IF(COUNTIF(GL66:GM75,"◎")&gt;1,"◎は1つまでです。","")</f>
        <v/>
      </c>
      <c r="GM65" s="534"/>
      <c r="GN65" s="534" t="str">
        <f>IF(COUNTIF(GN66:GO75,"◎")&gt;1,"◎は1つまでです。","")</f>
        <v/>
      </c>
      <c r="GO65" s="534"/>
      <c r="GP65" s="534" t="str">
        <f>IF(COUNTIF(GP66:GQ75,"◎")&gt;1,"◎は1つまでです。","")</f>
        <v/>
      </c>
      <c r="GQ65" s="534"/>
      <c r="GR65" s="534" t="str">
        <f>IF(COUNTIF(GR66:GS75,"◎")&gt;1,"◎は1つまでです。","")</f>
        <v/>
      </c>
      <c r="GS65" s="534"/>
      <c r="GT65" s="534" t="str">
        <f>IF(COUNTIF(GT66:GU75,"◎")&gt;1,"◎は1つまでです。","")</f>
        <v/>
      </c>
      <c r="GU65" s="534"/>
      <c r="GV65" s="534" t="str">
        <f>IF(COUNTIF(GV66:GW75,"◎")&gt;1,"◎は1つまでです。","")</f>
        <v/>
      </c>
      <c r="GW65" s="534"/>
      <c r="GX65" s="534" t="str">
        <f>IF(COUNTIF(GX66:GY75,"◎")&gt;1,"◎は1つまでです。","")</f>
        <v/>
      </c>
      <c r="GY65" s="534"/>
      <c r="GZ65" s="534" t="str">
        <f>IF(COUNTIF(GZ66:HA75,"◎")&gt;1,"◎は1つまでです。","")</f>
        <v/>
      </c>
      <c r="HA65" s="534"/>
      <c r="HB65" s="534" t="str">
        <f>IF(COUNTIF(HB66:HC75,"◎")&gt;1,"◎は1つまでです。","")</f>
        <v/>
      </c>
      <c r="HC65" s="534"/>
      <c r="HD65" s="534" t="str">
        <f>IF(COUNTIF(HD66:HE75,"◎")&gt;1,"◎は1つまでです。","")</f>
        <v/>
      </c>
      <c r="HE65" s="534"/>
      <c r="HF65" s="534" t="str">
        <f>IF(COUNTIF(HF66:HG75,"◎")&gt;1,"◎は1つまでです。","")</f>
        <v/>
      </c>
      <c r="HG65" s="534"/>
      <c r="HH65" s="534" t="str">
        <f>IF(COUNTIF(HH66:HI75,"◎")&gt;1,"◎は1つまでです。","")</f>
        <v/>
      </c>
      <c r="HI65" s="566"/>
      <c r="HJ65" s="103"/>
      <c r="HK65" s="12"/>
      <c r="HL65" s="12"/>
      <c r="HM65" s="12"/>
      <c r="HN65" s="12"/>
      <c r="HO65" s="12"/>
      <c r="HP65" s="12"/>
      <c r="HQ65" s="12"/>
      <c r="HR65" s="12"/>
    </row>
    <row r="66" spans="2:226" s="102" customFormat="1" ht="18" customHeight="1" x14ac:dyDescent="0.2">
      <c r="B66" s="30"/>
      <c r="C66" s="410" t="s">
        <v>101</v>
      </c>
      <c r="D66" s="411"/>
      <c r="E66" s="411"/>
      <c r="F66" s="411"/>
      <c r="G66" s="411"/>
      <c r="H66" s="411"/>
      <c r="I66" s="411"/>
      <c r="J66" s="411"/>
      <c r="K66" s="411"/>
      <c r="L66" s="411"/>
      <c r="M66" s="411"/>
      <c r="N66" s="411"/>
      <c r="O66" s="411"/>
      <c r="P66" s="411"/>
      <c r="Q66" s="412"/>
      <c r="R66" s="505"/>
      <c r="S66" s="543"/>
      <c r="T66" s="494"/>
      <c r="U66" s="494"/>
      <c r="V66" s="494"/>
      <c r="W66" s="494"/>
      <c r="X66" s="494"/>
      <c r="Y66" s="494"/>
      <c r="Z66" s="494"/>
      <c r="AA66" s="494"/>
      <c r="AB66" s="494"/>
      <c r="AC66" s="494"/>
      <c r="AD66" s="494"/>
      <c r="AE66" s="494"/>
      <c r="AF66" s="494"/>
      <c r="AG66" s="494"/>
      <c r="AH66" s="494"/>
      <c r="AI66" s="494"/>
      <c r="AJ66" s="494"/>
      <c r="AK66" s="494"/>
      <c r="AL66" s="494"/>
      <c r="AM66" s="494"/>
      <c r="AN66" s="494"/>
      <c r="AO66" s="494"/>
      <c r="AP66" s="494"/>
      <c r="AQ66" s="494"/>
      <c r="AR66" s="494"/>
      <c r="AS66" s="494"/>
      <c r="AT66" s="494"/>
      <c r="AU66" s="494"/>
      <c r="AV66" s="494"/>
      <c r="AW66" s="494"/>
      <c r="AX66" s="494"/>
      <c r="AY66" s="494"/>
      <c r="AZ66" s="494"/>
      <c r="BA66" s="494"/>
      <c r="BB66" s="494"/>
      <c r="BC66" s="494"/>
      <c r="BD66" s="494"/>
      <c r="BE66" s="494"/>
      <c r="BF66" s="494"/>
      <c r="BG66" s="494"/>
      <c r="BH66" s="494"/>
      <c r="BI66" s="494"/>
      <c r="BJ66" s="494"/>
      <c r="BK66" s="494"/>
      <c r="BL66" s="494"/>
      <c r="BM66" s="494"/>
      <c r="BN66" s="494"/>
      <c r="BO66" s="494"/>
      <c r="BP66" s="494"/>
      <c r="BQ66" s="494"/>
      <c r="BR66" s="494"/>
      <c r="BS66" s="494"/>
      <c r="BT66" s="494"/>
      <c r="BU66" s="494"/>
      <c r="BV66" s="494"/>
      <c r="BW66" s="494"/>
      <c r="BX66" s="494"/>
      <c r="BY66" s="494"/>
      <c r="BZ66" s="494"/>
      <c r="CA66" s="494"/>
      <c r="CB66" s="494"/>
      <c r="CC66" s="494"/>
      <c r="CD66" s="494"/>
      <c r="CE66" s="494"/>
      <c r="CF66" s="494"/>
      <c r="CG66" s="494"/>
      <c r="CH66" s="494"/>
      <c r="CI66" s="494"/>
      <c r="CJ66" s="494"/>
      <c r="CK66" s="494"/>
      <c r="CL66" s="494"/>
      <c r="CM66" s="494"/>
      <c r="CN66" s="494"/>
      <c r="CO66" s="494"/>
      <c r="CP66" s="494"/>
      <c r="CQ66" s="494"/>
      <c r="CR66" s="494"/>
      <c r="CS66" s="494"/>
      <c r="CT66" s="494"/>
      <c r="CU66" s="494"/>
      <c r="CV66" s="494"/>
      <c r="CW66" s="494"/>
      <c r="CX66" s="494"/>
      <c r="CY66" s="494"/>
      <c r="CZ66" s="494"/>
      <c r="DA66" s="494"/>
      <c r="DB66" s="494"/>
      <c r="DC66" s="494"/>
      <c r="DD66" s="494"/>
      <c r="DE66" s="494"/>
      <c r="DF66" s="494"/>
      <c r="DG66" s="494"/>
      <c r="DH66" s="494"/>
      <c r="DI66" s="494"/>
      <c r="DJ66" s="494"/>
      <c r="DK66" s="494"/>
      <c r="DL66" s="494"/>
      <c r="DM66" s="494"/>
      <c r="DN66" s="494"/>
      <c r="DO66" s="494"/>
      <c r="DP66" s="494"/>
      <c r="DQ66" s="494"/>
      <c r="DR66" s="494"/>
      <c r="DS66" s="494"/>
      <c r="DT66" s="494"/>
      <c r="DU66" s="494"/>
      <c r="DV66" s="494"/>
      <c r="DW66" s="494"/>
      <c r="DX66" s="494"/>
      <c r="DY66" s="494"/>
      <c r="DZ66" s="494"/>
      <c r="EA66" s="494"/>
      <c r="EB66" s="494"/>
      <c r="EC66" s="494"/>
      <c r="ED66" s="494"/>
      <c r="EE66" s="494"/>
      <c r="EF66" s="494"/>
      <c r="EG66" s="494"/>
      <c r="EH66" s="494"/>
      <c r="EI66" s="494"/>
      <c r="EJ66" s="494"/>
      <c r="EK66" s="494"/>
      <c r="EL66" s="494"/>
      <c r="EM66" s="494"/>
      <c r="EN66" s="494"/>
      <c r="EO66" s="494"/>
      <c r="EP66" s="494"/>
      <c r="EQ66" s="494"/>
      <c r="ER66" s="494"/>
      <c r="ES66" s="494"/>
      <c r="ET66" s="494"/>
      <c r="EU66" s="494"/>
      <c r="EV66" s="494"/>
      <c r="EW66" s="494"/>
      <c r="EX66" s="494"/>
      <c r="EY66" s="494"/>
      <c r="EZ66" s="494"/>
      <c r="FA66" s="494"/>
      <c r="FB66" s="494"/>
      <c r="FC66" s="494"/>
      <c r="FD66" s="494"/>
      <c r="FE66" s="494"/>
      <c r="FF66" s="494"/>
      <c r="FG66" s="494"/>
      <c r="FH66" s="494"/>
      <c r="FI66" s="494"/>
      <c r="FJ66" s="494"/>
      <c r="FK66" s="494"/>
      <c r="FL66" s="494"/>
      <c r="FM66" s="494"/>
      <c r="FN66" s="494"/>
      <c r="FO66" s="494"/>
      <c r="FP66" s="494"/>
      <c r="FQ66" s="494"/>
      <c r="FR66" s="494"/>
      <c r="FS66" s="494"/>
      <c r="FT66" s="494"/>
      <c r="FU66" s="494"/>
      <c r="FV66" s="494"/>
      <c r="FW66" s="494"/>
      <c r="FX66" s="494"/>
      <c r="FY66" s="494"/>
      <c r="FZ66" s="494"/>
      <c r="GA66" s="494"/>
      <c r="GB66" s="494"/>
      <c r="GC66" s="494"/>
      <c r="GD66" s="494"/>
      <c r="GE66" s="494"/>
      <c r="GF66" s="494"/>
      <c r="GG66" s="494"/>
      <c r="GH66" s="494"/>
      <c r="GI66" s="494"/>
      <c r="GJ66" s="494"/>
      <c r="GK66" s="494"/>
      <c r="GL66" s="494"/>
      <c r="GM66" s="494"/>
      <c r="GN66" s="494"/>
      <c r="GO66" s="494"/>
      <c r="GP66" s="494"/>
      <c r="GQ66" s="494"/>
      <c r="GR66" s="494"/>
      <c r="GS66" s="494"/>
      <c r="GT66" s="494"/>
      <c r="GU66" s="494"/>
      <c r="GV66" s="494"/>
      <c r="GW66" s="494"/>
      <c r="GX66" s="494"/>
      <c r="GY66" s="494"/>
      <c r="GZ66" s="494"/>
      <c r="HA66" s="494"/>
      <c r="HB66" s="494"/>
      <c r="HC66" s="494"/>
      <c r="HD66" s="494"/>
      <c r="HE66" s="494"/>
      <c r="HF66" s="494"/>
      <c r="HG66" s="494"/>
      <c r="HH66" s="494"/>
      <c r="HI66" s="494"/>
      <c r="HJ66" s="103"/>
      <c r="HK66" s="12"/>
      <c r="HL66" s="12"/>
      <c r="HM66" s="12"/>
      <c r="HN66" s="12"/>
      <c r="HO66" s="12"/>
      <c r="HP66" s="12"/>
      <c r="HQ66" s="12"/>
      <c r="HR66" s="12"/>
    </row>
    <row r="67" spans="2:226" s="102" customFormat="1" ht="18" customHeight="1" x14ac:dyDescent="0.2">
      <c r="B67" s="30"/>
      <c r="C67" s="410" t="s">
        <v>102</v>
      </c>
      <c r="D67" s="411"/>
      <c r="E67" s="411"/>
      <c r="F67" s="411"/>
      <c r="G67" s="411"/>
      <c r="H67" s="411"/>
      <c r="I67" s="411"/>
      <c r="J67" s="411"/>
      <c r="K67" s="411"/>
      <c r="L67" s="411"/>
      <c r="M67" s="411"/>
      <c r="N67" s="411"/>
      <c r="O67" s="411"/>
      <c r="P67" s="411"/>
      <c r="Q67" s="412"/>
      <c r="R67" s="505"/>
      <c r="S67" s="543"/>
      <c r="T67" s="494"/>
      <c r="U67" s="494"/>
      <c r="V67" s="494"/>
      <c r="W67" s="494"/>
      <c r="X67" s="494"/>
      <c r="Y67" s="494"/>
      <c r="Z67" s="494"/>
      <c r="AA67" s="494"/>
      <c r="AB67" s="494"/>
      <c r="AC67" s="494"/>
      <c r="AD67" s="494"/>
      <c r="AE67" s="494"/>
      <c r="AF67" s="494"/>
      <c r="AG67" s="494"/>
      <c r="AH67" s="494"/>
      <c r="AI67" s="494"/>
      <c r="AJ67" s="494"/>
      <c r="AK67" s="494"/>
      <c r="AL67" s="494"/>
      <c r="AM67" s="494"/>
      <c r="AN67" s="494"/>
      <c r="AO67" s="494"/>
      <c r="AP67" s="494"/>
      <c r="AQ67" s="494"/>
      <c r="AR67" s="494"/>
      <c r="AS67" s="494"/>
      <c r="AT67" s="494"/>
      <c r="AU67" s="494"/>
      <c r="AV67" s="494"/>
      <c r="AW67" s="494"/>
      <c r="AX67" s="494"/>
      <c r="AY67" s="494"/>
      <c r="AZ67" s="494"/>
      <c r="BA67" s="494"/>
      <c r="BB67" s="494"/>
      <c r="BC67" s="494"/>
      <c r="BD67" s="494"/>
      <c r="BE67" s="494"/>
      <c r="BF67" s="494"/>
      <c r="BG67" s="494"/>
      <c r="BH67" s="494"/>
      <c r="BI67" s="494"/>
      <c r="BJ67" s="494"/>
      <c r="BK67" s="494"/>
      <c r="BL67" s="494"/>
      <c r="BM67" s="494"/>
      <c r="BN67" s="494"/>
      <c r="BO67" s="494"/>
      <c r="BP67" s="494"/>
      <c r="BQ67" s="494"/>
      <c r="BR67" s="494"/>
      <c r="BS67" s="494"/>
      <c r="BT67" s="494"/>
      <c r="BU67" s="494"/>
      <c r="BV67" s="494"/>
      <c r="BW67" s="494"/>
      <c r="BX67" s="494"/>
      <c r="BY67" s="494"/>
      <c r="BZ67" s="494"/>
      <c r="CA67" s="494"/>
      <c r="CB67" s="494"/>
      <c r="CC67" s="494"/>
      <c r="CD67" s="494"/>
      <c r="CE67" s="494"/>
      <c r="CF67" s="494"/>
      <c r="CG67" s="494"/>
      <c r="CH67" s="494"/>
      <c r="CI67" s="494"/>
      <c r="CJ67" s="494"/>
      <c r="CK67" s="494"/>
      <c r="CL67" s="494"/>
      <c r="CM67" s="494"/>
      <c r="CN67" s="494"/>
      <c r="CO67" s="494"/>
      <c r="CP67" s="494"/>
      <c r="CQ67" s="494"/>
      <c r="CR67" s="494"/>
      <c r="CS67" s="494"/>
      <c r="CT67" s="494"/>
      <c r="CU67" s="494"/>
      <c r="CV67" s="494"/>
      <c r="CW67" s="494"/>
      <c r="CX67" s="494"/>
      <c r="CY67" s="494"/>
      <c r="CZ67" s="494"/>
      <c r="DA67" s="494"/>
      <c r="DB67" s="494"/>
      <c r="DC67" s="494"/>
      <c r="DD67" s="494"/>
      <c r="DE67" s="494"/>
      <c r="DF67" s="494"/>
      <c r="DG67" s="494"/>
      <c r="DH67" s="494"/>
      <c r="DI67" s="494"/>
      <c r="DJ67" s="494"/>
      <c r="DK67" s="494"/>
      <c r="DL67" s="494"/>
      <c r="DM67" s="494"/>
      <c r="DN67" s="494"/>
      <c r="DO67" s="494"/>
      <c r="DP67" s="494"/>
      <c r="DQ67" s="494"/>
      <c r="DR67" s="494"/>
      <c r="DS67" s="494"/>
      <c r="DT67" s="494"/>
      <c r="DU67" s="494"/>
      <c r="DV67" s="494"/>
      <c r="DW67" s="494"/>
      <c r="DX67" s="494"/>
      <c r="DY67" s="494"/>
      <c r="DZ67" s="494"/>
      <c r="EA67" s="494"/>
      <c r="EB67" s="494"/>
      <c r="EC67" s="494"/>
      <c r="ED67" s="494"/>
      <c r="EE67" s="494"/>
      <c r="EF67" s="494"/>
      <c r="EG67" s="494"/>
      <c r="EH67" s="494"/>
      <c r="EI67" s="494"/>
      <c r="EJ67" s="494"/>
      <c r="EK67" s="494"/>
      <c r="EL67" s="494"/>
      <c r="EM67" s="494"/>
      <c r="EN67" s="494"/>
      <c r="EO67" s="494"/>
      <c r="EP67" s="494"/>
      <c r="EQ67" s="494"/>
      <c r="ER67" s="494"/>
      <c r="ES67" s="494"/>
      <c r="ET67" s="494"/>
      <c r="EU67" s="494"/>
      <c r="EV67" s="494"/>
      <c r="EW67" s="494"/>
      <c r="EX67" s="494"/>
      <c r="EY67" s="494"/>
      <c r="EZ67" s="494"/>
      <c r="FA67" s="494"/>
      <c r="FB67" s="494"/>
      <c r="FC67" s="494"/>
      <c r="FD67" s="494"/>
      <c r="FE67" s="494"/>
      <c r="FF67" s="494"/>
      <c r="FG67" s="494"/>
      <c r="FH67" s="494"/>
      <c r="FI67" s="494"/>
      <c r="FJ67" s="494"/>
      <c r="FK67" s="494"/>
      <c r="FL67" s="494"/>
      <c r="FM67" s="494"/>
      <c r="FN67" s="494"/>
      <c r="FO67" s="494"/>
      <c r="FP67" s="494"/>
      <c r="FQ67" s="494"/>
      <c r="FR67" s="494"/>
      <c r="FS67" s="494"/>
      <c r="FT67" s="494"/>
      <c r="FU67" s="494"/>
      <c r="FV67" s="494"/>
      <c r="FW67" s="494"/>
      <c r="FX67" s="494"/>
      <c r="FY67" s="494"/>
      <c r="FZ67" s="494"/>
      <c r="GA67" s="494"/>
      <c r="GB67" s="494"/>
      <c r="GC67" s="494"/>
      <c r="GD67" s="494"/>
      <c r="GE67" s="494"/>
      <c r="GF67" s="494"/>
      <c r="GG67" s="494"/>
      <c r="GH67" s="494"/>
      <c r="GI67" s="494"/>
      <c r="GJ67" s="494"/>
      <c r="GK67" s="494"/>
      <c r="GL67" s="494"/>
      <c r="GM67" s="494"/>
      <c r="GN67" s="494"/>
      <c r="GO67" s="494"/>
      <c r="GP67" s="494"/>
      <c r="GQ67" s="494"/>
      <c r="GR67" s="494"/>
      <c r="GS67" s="494"/>
      <c r="GT67" s="494"/>
      <c r="GU67" s="494"/>
      <c r="GV67" s="494"/>
      <c r="GW67" s="494"/>
      <c r="GX67" s="494"/>
      <c r="GY67" s="494"/>
      <c r="GZ67" s="494"/>
      <c r="HA67" s="494"/>
      <c r="HB67" s="494"/>
      <c r="HC67" s="494"/>
      <c r="HD67" s="494"/>
      <c r="HE67" s="494"/>
      <c r="HF67" s="494"/>
      <c r="HG67" s="494"/>
      <c r="HH67" s="494"/>
      <c r="HI67" s="494"/>
      <c r="HJ67" s="103"/>
      <c r="HK67" s="12"/>
      <c r="HL67" s="12"/>
      <c r="HM67" s="12"/>
      <c r="HN67" s="12"/>
      <c r="HO67" s="12"/>
      <c r="HP67" s="12"/>
      <c r="HQ67" s="12"/>
      <c r="HR67" s="12"/>
    </row>
    <row r="68" spans="2:226" s="102" customFormat="1" ht="18" customHeight="1" x14ac:dyDescent="0.2">
      <c r="B68" s="30"/>
      <c r="C68" s="410" t="s">
        <v>103</v>
      </c>
      <c r="D68" s="411"/>
      <c r="E68" s="411"/>
      <c r="F68" s="411"/>
      <c r="G68" s="411"/>
      <c r="H68" s="411"/>
      <c r="I68" s="411"/>
      <c r="J68" s="411"/>
      <c r="K68" s="411"/>
      <c r="L68" s="411"/>
      <c r="M68" s="411"/>
      <c r="N68" s="411"/>
      <c r="O68" s="411"/>
      <c r="P68" s="411"/>
      <c r="Q68" s="412"/>
      <c r="R68" s="505"/>
      <c r="S68" s="543"/>
      <c r="T68" s="494"/>
      <c r="U68" s="494"/>
      <c r="V68" s="494"/>
      <c r="W68" s="494"/>
      <c r="X68" s="494"/>
      <c r="Y68" s="494"/>
      <c r="Z68" s="494"/>
      <c r="AA68" s="494"/>
      <c r="AB68" s="494"/>
      <c r="AC68" s="494"/>
      <c r="AD68" s="494"/>
      <c r="AE68" s="494"/>
      <c r="AF68" s="494"/>
      <c r="AG68" s="494"/>
      <c r="AH68" s="494"/>
      <c r="AI68" s="494"/>
      <c r="AJ68" s="494"/>
      <c r="AK68" s="494"/>
      <c r="AL68" s="494"/>
      <c r="AM68" s="494"/>
      <c r="AN68" s="494"/>
      <c r="AO68" s="494"/>
      <c r="AP68" s="494"/>
      <c r="AQ68" s="494"/>
      <c r="AR68" s="494"/>
      <c r="AS68" s="494"/>
      <c r="AT68" s="494"/>
      <c r="AU68" s="494"/>
      <c r="AV68" s="494"/>
      <c r="AW68" s="494"/>
      <c r="AX68" s="494"/>
      <c r="AY68" s="494"/>
      <c r="AZ68" s="494"/>
      <c r="BA68" s="494"/>
      <c r="BB68" s="494"/>
      <c r="BC68" s="494"/>
      <c r="BD68" s="494"/>
      <c r="BE68" s="494"/>
      <c r="BF68" s="494"/>
      <c r="BG68" s="494"/>
      <c r="BH68" s="494"/>
      <c r="BI68" s="494"/>
      <c r="BJ68" s="494"/>
      <c r="BK68" s="494"/>
      <c r="BL68" s="494"/>
      <c r="BM68" s="494"/>
      <c r="BN68" s="494"/>
      <c r="BO68" s="494"/>
      <c r="BP68" s="494"/>
      <c r="BQ68" s="494"/>
      <c r="BR68" s="494"/>
      <c r="BS68" s="494"/>
      <c r="BT68" s="494"/>
      <c r="BU68" s="494"/>
      <c r="BV68" s="494"/>
      <c r="BW68" s="494"/>
      <c r="BX68" s="494"/>
      <c r="BY68" s="494"/>
      <c r="BZ68" s="494"/>
      <c r="CA68" s="494"/>
      <c r="CB68" s="494"/>
      <c r="CC68" s="494"/>
      <c r="CD68" s="494"/>
      <c r="CE68" s="494"/>
      <c r="CF68" s="494"/>
      <c r="CG68" s="494"/>
      <c r="CH68" s="494"/>
      <c r="CI68" s="494"/>
      <c r="CJ68" s="494"/>
      <c r="CK68" s="494"/>
      <c r="CL68" s="494"/>
      <c r="CM68" s="494"/>
      <c r="CN68" s="494"/>
      <c r="CO68" s="494"/>
      <c r="CP68" s="494"/>
      <c r="CQ68" s="494"/>
      <c r="CR68" s="494"/>
      <c r="CS68" s="494"/>
      <c r="CT68" s="494"/>
      <c r="CU68" s="494"/>
      <c r="CV68" s="494"/>
      <c r="CW68" s="494"/>
      <c r="CX68" s="494"/>
      <c r="CY68" s="494"/>
      <c r="CZ68" s="494"/>
      <c r="DA68" s="494"/>
      <c r="DB68" s="494"/>
      <c r="DC68" s="494"/>
      <c r="DD68" s="494"/>
      <c r="DE68" s="494"/>
      <c r="DF68" s="494"/>
      <c r="DG68" s="494"/>
      <c r="DH68" s="494"/>
      <c r="DI68" s="494"/>
      <c r="DJ68" s="494"/>
      <c r="DK68" s="494"/>
      <c r="DL68" s="494"/>
      <c r="DM68" s="494"/>
      <c r="DN68" s="494"/>
      <c r="DO68" s="494"/>
      <c r="DP68" s="494"/>
      <c r="DQ68" s="494"/>
      <c r="DR68" s="494"/>
      <c r="DS68" s="494"/>
      <c r="DT68" s="494"/>
      <c r="DU68" s="494"/>
      <c r="DV68" s="494"/>
      <c r="DW68" s="494"/>
      <c r="DX68" s="494"/>
      <c r="DY68" s="494"/>
      <c r="DZ68" s="494"/>
      <c r="EA68" s="494"/>
      <c r="EB68" s="494"/>
      <c r="EC68" s="494"/>
      <c r="ED68" s="494"/>
      <c r="EE68" s="494"/>
      <c r="EF68" s="494"/>
      <c r="EG68" s="494"/>
      <c r="EH68" s="494"/>
      <c r="EI68" s="494"/>
      <c r="EJ68" s="494"/>
      <c r="EK68" s="494"/>
      <c r="EL68" s="494"/>
      <c r="EM68" s="494"/>
      <c r="EN68" s="494"/>
      <c r="EO68" s="494"/>
      <c r="EP68" s="494"/>
      <c r="EQ68" s="494"/>
      <c r="ER68" s="494"/>
      <c r="ES68" s="494"/>
      <c r="ET68" s="494"/>
      <c r="EU68" s="494"/>
      <c r="EV68" s="494"/>
      <c r="EW68" s="494"/>
      <c r="EX68" s="494"/>
      <c r="EY68" s="494"/>
      <c r="EZ68" s="494"/>
      <c r="FA68" s="494"/>
      <c r="FB68" s="494"/>
      <c r="FC68" s="494"/>
      <c r="FD68" s="494"/>
      <c r="FE68" s="494"/>
      <c r="FF68" s="494"/>
      <c r="FG68" s="494"/>
      <c r="FH68" s="494"/>
      <c r="FI68" s="494"/>
      <c r="FJ68" s="494"/>
      <c r="FK68" s="494"/>
      <c r="FL68" s="494"/>
      <c r="FM68" s="494"/>
      <c r="FN68" s="494"/>
      <c r="FO68" s="494"/>
      <c r="FP68" s="494"/>
      <c r="FQ68" s="494"/>
      <c r="FR68" s="494"/>
      <c r="FS68" s="494"/>
      <c r="FT68" s="494"/>
      <c r="FU68" s="494"/>
      <c r="FV68" s="494"/>
      <c r="FW68" s="494"/>
      <c r="FX68" s="494"/>
      <c r="FY68" s="494"/>
      <c r="FZ68" s="494"/>
      <c r="GA68" s="494"/>
      <c r="GB68" s="494"/>
      <c r="GC68" s="494"/>
      <c r="GD68" s="494"/>
      <c r="GE68" s="494"/>
      <c r="GF68" s="494"/>
      <c r="GG68" s="494"/>
      <c r="GH68" s="494"/>
      <c r="GI68" s="494"/>
      <c r="GJ68" s="494"/>
      <c r="GK68" s="494"/>
      <c r="GL68" s="494"/>
      <c r="GM68" s="494"/>
      <c r="GN68" s="494"/>
      <c r="GO68" s="494"/>
      <c r="GP68" s="494"/>
      <c r="GQ68" s="494"/>
      <c r="GR68" s="494"/>
      <c r="GS68" s="494"/>
      <c r="GT68" s="494"/>
      <c r="GU68" s="494"/>
      <c r="GV68" s="494"/>
      <c r="GW68" s="494"/>
      <c r="GX68" s="494"/>
      <c r="GY68" s="494"/>
      <c r="GZ68" s="494"/>
      <c r="HA68" s="494"/>
      <c r="HB68" s="494"/>
      <c r="HC68" s="494"/>
      <c r="HD68" s="494"/>
      <c r="HE68" s="494"/>
      <c r="HF68" s="494"/>
      <c r="HG68" s="494"/>
      <c r="HH68" s="494"/>
      <c r="HI68" s="494"/>
      <c r="HJ68" s="103"/>
      <c r="HK68" s="12"/>
      <c r="HL68" s="12"/>
      <c r="HM68" s="12"/>
      <c r="HN68" s="12"/>
      <c r="HO68" s="12"/>
      <c r="HP68" s="12"/>
      <c r="HQ68" s="12"/>
      <c r="HR68" s="12"/>
    </row>
    <row r="69" spans="2:226" s="102" customFormat="1" ht="18" customHeight="1" x14ac:dyDescent="0.2">
      <c r="B69" s="30"/>
      <c r="C69" s="410" t="s">
        <v>104</v>
      </c>
      <c r="D69" s="411"/>
      <c r="E69" s="411"/>
      <c r="F69" s="411"/>
      <c r="G69" s="411"/>
      <c r="H69" s="411"/>
      <c r="I69" s="411"/>
      <c r="J69" s="411"/>
      <c r="K69" s="411"/>
      <c r="L69" s="411"/>
      <c r="M69" s="411"/>
      <c r="N69" s="411"/>
      <c r="O69" s="411"/>
      <c r="P69" s="411"/>
      <c r="Q69" s="412"/>
      <c r="R69" s="505"/>
      <c r="S69" s="543"/>
      <c r="T69" s="494"/>
      <c r="U69" s="494"/>
      <c r="V69" s="494"/>
      <c r="W69" s="494"/>
      <c r="X69" s="494"/>
      <c r="Y69" s="494"/>
      <c r="Z69" s="494"/>
      <c r="AA69" s="494"/>
      <c r="AB69" s="494"/>
      <c r="AC69" s="494"/>
      <c r="AD69" s="494"/>
      <c r="AE69" s="494"/>
      <c r="AF69" s="494"/>
      <c r="AG69" s="494"/>
      <c r="AH69" s="494"/>
      <c r="AI69" s="494"/>
      <c r="AJ69" s="494"/>
      <c r="AK69" s="494"/>
      <c r="AL69" s="494"/>
      <c r="AM69" s="494"/>
      <c r="AN69" s="494"/>
      <c r="AO69" s="494"/>
      <c r="AP69" s="494"/>
      <c r="AQ69" s="494"/>
      <c r="AR69" s="494"/>
      <c r="AS69" s="494"/>
      <c r="AT69" s="494"/>
      <c r="AU69" s="494"/>
      <c r="AV69" s="494"/>
      <c r="AW69" s="494"/>
      <c r="AX69" s="494"/>
      <c r="AY69" s="494"/>
      <c r="AZ69" s="494"/>
      <c r="BA69" s="494"/>
      <c r="BB69" s="494"/>
      <c r="BC69" s="494"/>
      <c r="BD69" s="494"/>
      <c r="BE69" s="494"/>
      <c r="BF69" s="494"/>
      <c r="BG69" s="494"/>
      <c r="BH69" s="494"/>
      <c r="BI69" s="494"/>
      <c r="BJ69" s="494"/>
      <c r="BK69" s="494"/>
      <c r="BL69" s="494"/>
      <c r="BM69" s="494"/>
      <c r="BN69" s="494"/>
      <c r="BO69" s="494"/>
      <c r="BP69" s="494"/>
      <c r="BQ69" s="494"/>
      <c r="BR69" s="494"/>
      <c r="BS69" s="494"/>
      <c r="BT69" s="494"/>
      <c r="BU69" s="494"/>
      <c r="BV69" s="494"/>
      <c r="BW69" s="494"/>
      <c r="BX69" s="494"/>
      <c r="BY69" s="494"/>
      <c r="BZ69" s="494"/>
      <c r="CA69" s="494"/>
      <c r="CB69" s="494"/>
      <c r="CC69" s="494"/>
      <c r="CD69" s="494"/>
      <c r="CE69" s="494"/>
      <c r="CF69" s="494"/>
      <c r="CG69" s="494"/>
      <c r="CH69" s="494"/>
      <c r="CI69" s="494"/>
      <c r="CJ69" s="494"/>
      <c r="CK69" s="494"/>
      <c r="CL69" s="494"/>
      <c r="CM69" s="494"/>
      <c r="CN69" s="494"/>
      <c r="CO69" s="494"/>
      <c r="CP69" s="494"/>
      <c r="CQ69" s="494"/>
      <c r="CR69" s="494"/>
      <c r="CS69" s="494"/>
      <c r="CT69" s="494"/>
      <c r="CU69" s="494"/>
      <c r="CV69" s="494"/>
      <c r="CW69" s="494"/>
      <c r="CX69" s="494"/>
      <c r="CY69" s="494"/>
      <c r="CZ69" s="494"/>
      <c r="DA69" s="494"/>
      <c r="DB69" s="494"/>
      <c r="DC69" s="494"/>
      <c r="DD69" s="494"/>
      <c r="DE69" s="494"/>
      <c r="DF69" s="494"/>
      <c r="DG69" s="494"/>
      <c r="DH69" s="494"/>
      <c r="DI69" s="494"/>
      <c r="DJ69" s="494"/>
      <c r="DK69" s="494"/>
      <c r="DL69" s="494"/>
      <c r="DM69" s="494"/>
      <c r="DN69" s="494"/>
      <c r="DO69" s="494"/>
      <c r="DP69" s="494"/>
      <c r="DQ69" s="494"/>
      <c r="DR69" s="494"/>
      <c r="DS69" s="494"/>
      <c r="DT69" s="494"/>
      <c r="DU69" s="494"/>
      <c r="DV69" s="494"/>
      <c r="DW69" s="494"/>
      <c r="DX69" s="494"/>
      <c r="DY69" s="494"/>
      <c r="DZ69" s="494"/>
      <c r="EA69" s="494"/>
      <c r="EB69" s="494"/>
      <c r="EC69" s="494"/>
      <c r="ED69" s="494"/>
      <c r="EE69" s="494"/>
      <c r="EF69" s="494"/>
      <c r="EG69" s="494"/>
      <c r="EH69" s="494"/>
      <c r="EI69" s="494"/>
      <c r="EJ69" s="494"/>
      <c r="EK69" s="494"/>
      <c r="EL69" s="494"/>
      <c r="EM69" s="494"/>
      <c r="EN69" s="494"/>
      <c r="EO69" s="494"/>
      <c r="EP69" s="494"/>
      <c r="EQ69" s="494"/>
      <c r="ER69" s="494"/>
      <c r="ES69" s="494"/>
      <c r="ET69" s="494"/>
      <c r="EU69" s="494"/>
      <c r="EV69" s="494"/>
      <c r="EW69" s="494"/>
      <c r="EX69" s="494"/>
      <c r="EY69" s="494"/>
      <c r="EZ69" s="494"/>
      <c r="FA69" s="494"/>
      <c r="FB69" s="494"/>
      <c r="FC69" s="494"/>
      <c r="FD69" s="494"/>
      <c r="FE69" s="494"/>
      <c r="FF69" s="494"/>
      <c r="FG69" s="494"/>
      <c r="FH69" s="494"/>
      <c r="FI69" s="494"/>
      <c r="FJ69" s="494"/>
      <c r="FK69" s="494"/>
      <c r="FL69" s="494"/>
      <c r="FM69" s="494"/>
      <c r="FN69" s="494"/>
      <c r="FO69" s="494"/>
      <c r="FP69" s="494"/>
      <c r="FQ69" s="494"/>
      <c r="FR69" s="494"/>
      <c r="FS69" s="494"/>
      <c r="FT69" s="494"/>
      <c r="FU69" s="494"/>
      <c r="FV69" s="494"/>
      <c r="FW69" s="494"/>
      <c r="FX69" s="494"/>
      <c r="FY69" s="494"/>
      <c r="FZ69" s="494"/>
      <c r="GA69" s="494"/>
      <c r="GB69" s="494"/>
      <c r="GC69" s="494"/>
      <c r="GD69" s="494"/>
      <c r="GE69" s="494"/>
      <c r="GF69" s="494"/>
      <c r="GG69" s="494"/>
      <c r="GH69" s="494"/>
      <c r="GI69" s="494"/>
      <c r="GJ69" s="494"/>
      <c r="GK69" s="494"/>
      <c r="GL69" s="494"/>
      <c r="GM69" s="494"/>
      <c r="GN69" s="494"/>
      <c r="GO69" s="494"/>
      <c r="GP69" s="494"/>
      <c r="GQ69" s="494"/>
      <c r="GR69" s="494"/>
      <c r="GS69" s="494"/>
      <c r="GT69" s="494"/>
      <c r="GU69" s="494"/>
      <c r="GV69" s="494"/>
      <c r="GW69" s="494"/>
      <c r="GX69" s="494"/>
      <c r="GY69" s="494"/>
      <c r="GZ69" s="494"/>
      <c r="HA69" s="494"/>
      <c r="HB69" s="494"/>
      <c r="HC69" s="494"/>
      <c r="HD69" s="494"/>
      <c r="HE69" s="494"/>
      <c r="HF69" s="494"/>
      <c r="HG69" s="494"/>
      <c r="HH69" s="494"/>
      <c r="HI69" s="494"/>
      <c r="HJ69" s="103"/>
      <c r="HK69" s="12"/>
      <c r="HL69" s="12"/>
      <c r="HM69" s="12"/>
      <c r="HN69" s="12"/>
      <c r="HO69" s="12"/>
      <c r="HP69" s="12"/>
      <c r="HQ69" s="12"/>
      <c r="HR69" s="12"/>
    </row>
    <row r="70" spans="2:226" s="102" customFormat="1" ht="18" customHeight="1" x14ac:dyDescent="0.2">
      <c r="B70" s="30"/>
      <c r="C70" s="410" t="s">
        <v>105</v>
      </c>
      <c r="D70" s="411"/>
      <c r="E70" s="411"/>
      <c r="F70" s="411"/>
      <c r="G70" s="411"/>
      <c r="H70" s="411"/>
      <c r="I70" s="411"/>
      <c r="J70" s="411"/>
      <c r="K70" s="411"/>
      <c r="L70" s="411"/>
      <c r="M70" s="411"/>
      <c r="N70" s="411"/>
      <c r="O70" s="411"/>
      <c r="P70" s="411"/>
      <c r="Q70" s="412"/>
      <c r="R70" s="505"/>
      <c r="S70" s="543"/>
      <c r="T70" s="494"/>
      <c r="U70" s="494"/>
      <c r="V70" s="494"/>
      <c r="W70" s="494"/>
      <c r="X70" s="494"/>
      <c r="Y70" s="494"/>
      <c r="Z70" s="494"/>
      <c r="AA70" s="494"/>
      <c r="AB70" s="494"/>
      <c r="AC70" s="494"/>
      <c r="AD70" s="494"/>
      <c r="AE70" s="494"/>
      <c r="AF70" s="494"/>
      <c r="AG70" s="494"/>
      <c r="AH70" s="494"/>
      <c r="AI70" s="494"/>
      <c r="AJ70" s="494"/>
      <c r="AK70" s="494"/>
      <c r="AL70" s="494"/>
      <c r="AM70" s="494"/>
      <c r="AN70" s="494"/>
      <c r="AO70" s="494"/>
      <c r="AP70" s="494"/>
      <c r="AQ70" s="494"/>
      <c r="AR70" s="494"/>
      <c r="AS70" s="494"/>
      <c r="AT70" s="494"/>
      <c r="AU70" s="494"/>
      <c r="AV70" s="494"/>
      <c r="AW70" s="494"/>
      <c r="AX70" s="494"/>
      <c r="AY70" s="494"/>
      <c r="AZ70" s="494"/>
      <c r="BA70" s="494"/>
      <c r="BB70" s="494"/>
      <c r="BC70" s="494"/>
      <c r="BD70" s="494"/>
      <c r="BE70" s="494"/>
      <c r="BF70" s="494"/>
      <c r="BG70" s="494"/>
      <c r="BH70" s="494"/>
      <c r="BI70" s="494"/>
      <c r="BJ70" s="494"/>
      <c r="BK70" s="494"/>
      <c r="BL70" s="494"/>
      <c r="BM70" s="494"/>
      <c r="BN70" s="494"/>
      <c r="BO70" s="494"/>
      <c r="BP70" s="494"/>
      <c r="BQ70" s="494"/>
      <c r="BR70" s="494"/>
      <c r="BS70" s="494"/>
      <c r="BT70" s="494"/>
      <c r="BU70" s="494"/>
      <c r="BV70" s="494"/>
      <c r="BW70" s="494"/>
      <c r="BX70" s="494"/>
      <c r="BY70" s="494"/>
      <c r="BZ70" s="494"/>
      <c r="CA70" s="494"/>
      <c r="CB70" s="494"/>
      <c r="CC70" s="494"/>
      <c r="CD70" s="494"/>
      <c r="CE70" s="494"/>
      <c r="CF70" s="494"/>
      <c r="CG70" s="494"/>
      <c r="CH70" s="494"/>
      <c r="CI70" s="494"/>
      <c r="CJ70" s="494"/>
      <c r="CK70" s="494"/>
      <c r="CL70" s="494"/>
      <c r="CM70" s="494"/>
      <c r="CN70" s="494"/>
      <c r="CO70" s="494"/>
      <c r="CP70" s="494"/>
      <c r="CQ70" s="494"/>
      <c r="CR70" s="494"/>
      <c r="CS70" s="494"/>
      <c r="CT70" s="494"/>
      <c r="CU70" s="494"/>
      <c r="CV70" s="494"/>
      <c r="CW70" s="494"/>
      <c r="CX70" s="494"/>
      <c r="CY70" s="494"/>
      <c r="CZ70" s="494"/>
      <c r="DA70" s="494"/>
      <c r="DB70" s="494"/>
      <c r="DC70" s="494"/>
      <c r="DD70" s="494"/>
      <c r="DE70" s="494"/>
      <c r="DF70" s="494"/>
      <c r="DG70" s="494"/>
      <c r="DH70" s="494"/>
      <c r="DI70" s="494"/>
      <c r="DJ70" s="494"/>
      <c r="DK70" s="494"/>
      <c r="DL70" s="494"/>
      <c r="DM70" s="494"/>
      <c r="DN70" s="494"/>
      <c r="DO70" s="494"/>
      <c r="DP70" s="494"/>
      <c r="DQ70" s="494"/>
      <c r="DR70" s="494"/>
      <c r="DS70" s="494"/>
      <c r="DT70" s="494"/>
      <c r="DU70" s="494"/>
      <c r="DV70" s="494"/>
      <c r="DW70" s="494"/>
      <c r="DX70" s="494"/>
      <c r="DY70" s="494"/>
      <c r="DZ70" s="494"/>
      <c r="EA70" s="494"/>
      <c r="EB70" s="494"/>
      <c r="EC70" s="494"/>
      <c r="ED70" s="494"/>
      <c r="EE70" s="494"/>
      <c r="EF70" s="494"/>
      <c r="EG70" s="494"/>
      <c r="EH70" s="494"/>
      <c r="EI70" s="494"/>
      <c r="EJ70" s="494"/>
      <c r="EK70" s="494"/>
      <c r="EL70" s="494"/>
      <c r="EM70" s="494"/>
      <c r="EN70" s="494"/>
      <c r="EO70" s="494"/>
      <c r="EP70" s="494"/>
      <c r="EQ70" s="494"/>
      <c r="ER70" s="494"/>
      <c r="ES70" s="494"/>
      <c r="ET70" s="494"/>
      <c r="EU70" s="494"/>
      <c r="EV70" s="494"/>
      <c r="EW70" s="494"/>
      <c r="EX70" s="494"/>
      <c r="EY70" s="494"/>
      <c r="EZ70" s="494"/>
      <c r="FA70" s="494"/>
      <c r="FB70" s="494"/>
      <c r="FC70" s="494"/>
      <c r="FD70" s="494"/>
      <c r="FE70" s="494"/>
      <c r="FF70" s="494"/>
      <c r="FG70" s="494"/>
      <c r="FH70" s="494"/>
      <c r="FI70" s="494"/>
      <c r="FJ70" s="494"/>
      <c r="FK70" s="494"/>
      <c r="FL70" s="494"/>
      <c r="FM70" s="494"/>
      <c r="FN70" s="494"/>
      <c r="FO70" s="494"/>
      <c r="FP70" s="494"/>
      <c r="FQ70" s="494"/>
      <c r="FR70" s="494"/>
      <c r="FS70" s="494"/>
      <c r="FT70" s="494"/>
      <c r="FU70" s="494"/>
      <c r="FV70" s="494"/>
      <c r="FW70" s="494"/>
      <c r="FX70" s="494"/>
      <c r="FY70" s="494"/>
      <c r="FZ70" s="494"/>
      <c r="GA70" s="494"/>
      <c r="GB70" s="494"/>
      <c r="GC70" s="494"/>
      <c r="GD70" s="494"/>
      <c r="GE70" s="494"/>
      <c r="GF70" s="494"/>
      <c r="GG70" s="494"/>
      <c r="GH70" s="494"/>
      <c r="GI70" s="494"/>
      <c r="GJ70" s="494"/>
      <c r="GK70" s="494"/>
      <c r="GL70" s="494"/>
      <c r="GM70" s="494"/>
      <c r="GN70" s="494"/>
      <c r="GO70" s="494"/>
      <c r="GP70" s="494"/>
      <c r="GQ70" s="494"/>
      <c r="GR70" s="494"/>
      <c r="GS70" s="494"/>
      <c r="GT70" s="494"/>
      <c r="GU70" s="494"/>
      <c r="GV70" s="494"/>
      <c r="GW70" s="494"/>
      <c r="GX70" s="494"/>
      <c r="GY70" s="494"/>
      <c r="GZ70" s="494"/>
      <c r="HA70" s="494"/>
      <c r="HB70" s="494"/>
      <c r="HC70" s="494"/>
      <c r="HD70" s="494"/>
      <c r="HE70" s="494"/>
      <c r="HF70" s="494"/>
      <c r="HG70" s="494"/>
      <c r="HH70" s="494"/>
      <c r="HI70" s="494"/>
      <c r="HJ70" s="103"/>
      <c r="HK70" s="12"/>
      <c r="HL70" s="12"/>
      <c r="HM70" s="12"/>
      <c r="HN70" s="12"/>
      <c r="HO70" s="12"/>
      <c r="HP70" s="12"/>
      <c r="HQ70" s="12"/>
      <c r="HR70" s="12"/>
    </row>
    <row r="71" spans="2:226" s="102" customFormat="1" ht="18" customHeight="1" x14ac:dyDescent="0.2">
      <c r="B71" s="30"/>
      <c r="C71" s="410" t="s">
        <v>106</v>
      </c>
      <c r="D71" s="411"/>
      <c r="E71" s="411"/>
      <c r="F71" s="411"/>
      <c r="G71" s="411"/>
      <c r="H71" s="411"/>
      <c r="I71" s="411"/>
      <c r="J71" s="411"/>
      <c r="K71" s="411"/>
      <c r="L71" s="411"/>
      <c r="M71" s="411"/>
      <c r="N71" s="411"/>
      <c r="O71" s="411"/>
      <c r="P71" s="411"/>
      <c r="Q71" s="412"/>
      <c r="R71" s="505"/>
      <c r="S71" s="543"/>
      <c r="T71" s="494"/>
      <c r="U71" s="494"/>
      <c r="V71" s="494"/>
      <c r="W71" s="494"/>
      <c r="X71" s="494"/>
      <c r="Y71" s="494"/>
      <c r="Z71" s="494"/>
      <c r="AA71" s="494"/>
      <c r="AB71" s="494"/>
      <c r="AC71" s="494"/>
      <c r="AD71" s="494"/>
      <c r="AE71" s="494"/>
      <c r="AF71" s="494"/>
      <c r="AG71" s="494"/>
      <c r="AH71" s="494"/>
      <c r="AI71" s="494"/>
      <c r="AJ71" s="494"/>
      <c r="AK71" s="494"/>
      <c r="AL71" s="494"/>
      <c r="AM71" s="494"/>
      <c r="AN71" s="494"/>
      <c r="AO71" s="494"/>
      <c r="AP71" s="494"/>
      <c r="AQ71" s="494"/>
      <c r="AR71" s="494"/>
      <c r="AS71" s="494"/>
      <c r="AT71" s="494"/>
      <c r="AU71" s="494"/>
      <c r="AV71" s="494"/>
      <c r="AW71" s="494"/>
      <c r="AX71" s="494"/>
      <c r="AY71" s="494"/>
      <c r="AZ71" s="494"/>
      <c r="BA71" s="494"/>
      <c r="BB71" s="494"/>
      <c r="BC71" s="494"/>
      <c r="BD71" s="494"/>
      <c r="BE71" s="494"/>
      <c r="BF71" s="494"/>
      <c r="BG71" s="494"/>
      <c r="BH71" s="494"/>
      <c r="BI71" s="494"/>
      <c r="BJ71" s="494"/>
      <c r="BK71" s="494"/>
      <c r="BL71" s="494"/>
      <c r="BM71" s="494"/>
      <c r="BN71" s="494"/>
      <c r="BO71" s="494"/>
      <c r="BP71" s="494"/>
      <c r="BQ71" s="494"/>
      <c r="BR71" s="494"/>
      <c r="BS71" s="494"/>
      <c r="BT71" s="494"/>
      <c r="BU71" s="494"/>
      <c r="BV71" s="494"/>
      <c r="BW71" s="494"/>
      <c r="BX71" s="494"/>
      <c r="BY71" s="494"/>
      <c r="BZ71" s="494"/>
      <c r="CA71" s="494"/>
      <c r="CB71" s="494"/>
      <c r="CC71" s="494"/>
      <c r="CD71" s="494"/>
      <c r="CE71" s="494"/>
      <c r="CF71" s="494"/>
      <c r="CG71" s="494"/>
      <c r="CH71" s="494"/>
      <c r="CI71" s="494"/>
      <c r="CJ71" s="494"/>
      <c r="CK71" s="494"/>
      <c r="CL71" s="494"/>
      <c r="CM71" s="494"/>
      <c r="CN71" s="494"/>
      <c r="CO71" s="494"/>
      <c r="CP71" s="494"/>
      <c r="CQ71" s="494"/>
      <c r="CR71" s="494"/>
      <c r="CS71" s="494"/>
      <c r="CT71" s="494"/>
      <c r="CU71" s="494"/>
      <c r="CV71" s="494"/>
      <c r="CW71" s="494"/>
      <c r="CX71" s="494"/>
      <c r="CY71" s="494"/>
      <c r="CZ71" s="494"/>
      <c r="DA71" s="494"/>
      <c r="DB71" s="494"/>
      <c r="DC71" s="494"/>
      <c r="DD71" s="494"/>
      <c r="DE71" s="494"/>
      <c r="DF71" s="494"/>
      <c r="DG71" s="494"/>
      <c r="DH71" s="494"/>
      <c r="DI71" s="494"/>
      <c r="DJ71" s="494"/>
      <c r="DK71" s="494"/>
      <c r="DL71" s="494"/>
      <c r="DM71" s="494"/>
      <c r="DN71" s="494"/>
      <c r="DO71" s="494"/>
      <c r="DP71" s="494"/>
      <c r="DQ71" s="494"/>
      <c r="DR71" s="494"/>
      <c r="DS71" s="494"/>
      <c r="DT71" s="494"/>
      <c r="DU71" s="494"/>
      <c r="DV71" s="494"/>
      <c r="DW71" s="494"/>
      <c r="DX71" s="494"/>
      <c r="DY71" s="494"/>
      <c r="DZ71" s="494"/>
      <c r="EA71" s="494"/>
      <c r="EB71" s="494"/>
      <c r="EC71" s="494"/>
      <c r="ED71" s="494"/>
      <c r="EE71" s="494"/>
      <c r="EF71" s="494"/>
      <c r="EG71" s="494"/>
      <c r="EH71" s="494"/>
      <c r="EI71" s="494"/>
      <c r="EJ71" s="494"/>
      <c r="EK71" s="494"/>
      <c r="EL71" s="494"/>
      <c r="EM71" s="494"/>
      <c r="EN71" s="494"/>
      <c r="EO71" s="494"/>
      <c r="EP71" s="494"/>
      <c r="EQ71" s="494"/>
      <c r="ER71" s="494"/>
      <c r="ES71" s="494"/>
      <c r="ET71" s="494"/>
      <c r="EU71" s="494"/>
      <c r="EV71" s="494"/>
      <c r="EW71" s="494"/>
      <c r="EX71" s="494"/>
      <c r="EY71" s="494"/>
      <c r="EZ71" s="494"/>
      <c r="FA71" s="494"/>
      <c r="FB71" s="494"/>
      <c r="FC71" s="494"/>
      <c r="FD71" s="494"/>
      <c r="FE71" s="494"/>
      <c r="FF71" s="494"/>
      <c r="FG71" s="494"/>
      <c r="FH71" s="494"/>
      <c r="FI71" s="494"/>
      <c r="FJ71" s="494"/>
      <c r="FK71" s="494"/>
      <c r="FL71" s="494"/>
      <c r="FM71" s="494"/>
      <c r="FN71" s="494"/>
      <c r="FO71" s="494"/>
      <c r="FP71" s="494"/>
      <c r="FQ71" s="494"/>
      <c r="FR71" s="494"/>
      <c r="FS71" s="494"/>
      <c r="FT71" s="494"/>
      <c r="FU71" s="494"/>
      <c r="FV71" s="494"/>
      <c r="FW71" s="494"/>
      <c r="FX71" s="494"/>
      <c r="FY71" s="494"/>
      <c r="FZ71" s="494"/>
      <c r="GA71" s="494"/>
      <c r="GB71" s="494"/>
      <c r="GC71" s="494"/>
      <c r="GD71" s="494"/>
      <c r="GE71" s="494"/>
      <c r="GF71" s="494"/>
      <c r="GG71" s="494"/>
      <c r="GH71" s="494"/>
      <c r="GI71" s="494"/>
      <c r="GJ71" s="494"/>
      <c r="GK71" s="494"/>
      <c r="GL71" s="494"/>
      <c r="GM71" s="494"/>
      <c r="GN71" s="494"/>
      <c r="GO71" s="494"/>
      <c r="GP71" s="494"/>
      <c r="GQ71" s="494"/>
      <c r="GR71" s="494"/>
      <c r="GS71" s="494"/>
      <c r="GT71" s="494"/>
      <c r="GU71" s="494"/>
      <c r="GV71" s="494"/>
      <c r="GW71" s="494"/>
      <c r="GX71" s="494"/>
      <c r="GY71" s="494"/>
      <c r="GZ71" s="494"/>
      <c r="HA71" s="494"/>
      <c r="HB71" s="494"/>
      <c r="HC71" s="494"/>
      <c r="HD71" s="494"/>
      <c r="HE71" s="494"/>
      <c r="HF71" s="494"/>
      <c r="HG71" s="494"/>
      <c r="HH71" s="494"/>
      <c r="HI71" s="494"/>
      <c r="HJ71" s="103"/>
      <c r="HK71" s="12"/>
      <c r="HL71" s="12"/>
      <c r="HM71" s="12"/>
      <c r="HN71" s="12"/>
      <c r="HO71" s="12"/>
      <c r="HP71" s="12"/>
      <c r="HQ71" s="12"/>
      <c r="HR71" s="12"/>
    </row>
    <row r="72" spans="2:226" s="102" customFormat="1" ht="18" customHeight="1" x14ac:dyDescent="0.2">
      <c r="B72" s="30"/>
      <c r="C72" s="410" t="s">
        <v>107</v>
      </c>
      <c r="D72" s="411"/>
      <c r="E72" s="411"/>
      <c r="F72" s="411"/>
      <c r="G72" s="411"/>
      <c r="H72" s="411"/>
      <c r="I72" s="411"/>
      <c r="J72" s="411"/>
      <c r="K72" s="411"/>
      <c r="L72" s="411"/>
      <c r="M72" s="411"/>
      <c r="N72" s="411"/>
      <c r="O72" s="411"/>
      <c r="P72" s="411"/>
      <c r="Q72" s="412"/>
      <c r="R72" s="505"/>
      <c r="S72" s="543"/>
      <c r="T72" s="494"/>
      <c r="U72" s="494"/>
      <c r="V72" s="494"/>
      <c r="W72" s="494"/>
      <c r="X72" s="494"/>
      <c r="Y72" s="494"/>
      <c r="Z72" s="494"/>
      <c r="AA72" s="494"/>
      <c r="AB72" s="494"/>
      <c r="AC72" s="494"/>
      <c r="AD72" s="494"/>
      <c r="AE72" s="494"/>
      <c r="AF72" s="494"/>
      <c r="AG72" s="494"/>
      <c r="AH72" s="494"/>
      <c r="AI72" s="494"/>
      <c r="AJ72" s="494"/>
      <c r="AK72" s="494"/>
      <c r="AL72" s="494"/>
      <c r="AM72" s="494"/>
      <c r="AN72" s="494"/>
      <c r="AO72" s="494"/>
      <c r="AP72" s="494"/>
      <c r="AQ72" s="494"/>
      <c r="AR72" s="494"/>
      <c r="AS72" s="494"/>
      <c r="AT72" s="494"/>
      <c r="AU72" s="494"/>
      <c r="AV72" s="494"/>
      <c r="AW72" s="494"/>
      <c r="AX72" s="494"/>
      <c r="AY72" s="494"/>
      <c r="AZ72" s="494"/>
      <c r="BA72" s="494"/>
      <c r="BB72" s="494"/>
      <c r="BC72" s="494"/>
      <c r="BD72" s="494"/>
      <c r="BE72" s="494"/>
      <c r="BF72" s="494"/>
      <c r="BG72" s="494"/>
      <c r="BH72" s="494"/>
      <c r="BI72" s="494"/>
      <c r="BJ72" s="494"/>
      <c r="BK72" s="494"/>
      <c r="BL72" s="494"/>
      <c r="BM72" s="494"/>
      <c r="BN72" s="494"/>
      <c r="BO72" s="494"/>
      <c r="BP72" s="494"/>
      <c r="BQ72" s="494"/>
      <c r="BR72" s="494"/>
      <c r="BS72" s="494"/>
      <c r="BT72" s="494"/>
      <c r="BU72" s="494"/>
      <c r="BV72" s="494"/>
      <c r="BW72" s="494"/>
      <c r="BX72" s="494"/>
      <c r="BY72" s="494"/>
      <c r="BZ72" s="494"/>
      <c r="CA72" s="494"/>
      <c r="CB72" s="494"/>
      <c r="CC72" s="494"/>
      <c r="CD72" s="494"/>
      <c r="CE72" s="494"/>
      <c r="CF72" s="494"/>
      <c r="CG72" s="494"/>
      <c r="CH72" s="494"/>
      <c r="CI72" s="494"/>
      <c r="CJ72" s="494"/>
      <c r="CK72" s="494"/>
      <c r="CL72" s="494"/>
      <c r="CM72" s="494"/>
      <c r="CN72" s="494"/>
      <c r="CO72" s="494"/>
      <c r="CP72" s="494"/>
      <c r="CQ72" s="494"/>
      <c r="CR72" s="494"/>
      <c r="CS72" s="494"/>
      <c r="CT72" s="494"/>
      <c r="CU72" s="494"/>
      <c r="CV72" s="494"/>
      <c r="CW72" s="494"/>
      <c r="CX72" s="494"/>
      <c r="CY72" s="494"/>
      <c r="CZ72" s="494"/>
      <c r="DA72" s="494"/>
      <c r="DB72" s="494"/>
      <c r="DC72" s="494"/>
      <c r="DD72" s="494"/>
      <c r="DE72" s="494"/>
      <c r="DF72" s="494"/>
      <c r="DG72" s="494"/>
      <c r="DH72" s="494"/>
      <c r="DI72" s="494"/>
      <c r="DJ72" s="494"/>
      <c r="DK72" s="494"/>
      <c r="DL72" s="494"/>
      <c r="DM72" s="494"/>
      <c r="DN72" s="494"/>
      <c r="DO72" s="494"/>
      <c r="DP72" s="494"/>
      <c r="DQ72" s="494"/>
      <c r="DR72" s="494"/>
      <c r="DS72" s="494"/>
      <c r="DT72" s="494"/>
      <c r="DU72" s="494"/>
      <c r="DV72" s="494"/>
      <c r="DW72" s="494"/>
      <c r="DX72" s="494"/>
      <c r="DY72" s="494"/>
      <c r="DZ72" s="494"/>
      <c r="EA72" s="494"/>
      <c r="EB72" s="494"/>
      <c r="EC72" s="494"/>
      <c r="ED72" s="494"/>
      <c r="EE72" s="494"/>
      <c r="EF72" s="494"/>
      <c r="EG72" s="494"/>
      <c r="EH72" s="494"/>
      <c r="EI72" s="494"/>
      <c r="EJ72" s="494"/>
      <c r="EK72" s="494"/>
      <c r="EL72" s="494"/>
      <c r="EM72" s="494"/>
      <c r="EN72" s="494"/>
      <c r="EO72" s="494"/>
      <c r="EP72" s="494"/>
      <c r="EQ72" s="494"/>
      <c r="ER72" s="494"/>
      <c r="ES72" s="494"/>
      <c r="ET72" s="494"/>
      <c r="EU72" s="494"/>
      <c r="EV72" s="494"/>
      <c r="EW72" s="494"/>
      <c r="EX72" s="494"/>
      <c r="EY72" s="494"/>
      <c r="EZ72" s="494"/>
      <c r="FA72" s="494"/>
      <c r="FB72" s="494"/>
      <c r="FC72" s="494"/>
      <c r="FD72" s="494"/>
      <c r="FE72" s="494"/>
      <c r="FF72" s="494"/>
      <c r="FG72" s="494"/>
      <c r="FH72" s="494"/>
      <c r="FI72" s="494"/>
      <c r="FJ72" s="494"/>
      <c r="FK72" s="494"/>
      <c r="FL72" s="494"/>
      <c r="FM72" s="494"/>
      <c r="FN72" s="494"/>
      <c r="FO72" s="494"/>
      <c r="FP72" s="494"/>
      <c r="FQ72" s="494"/>
      <c r="FR72" s="494"/>
      <c r="FS72" s="494"/>
      <c r="FT72" s="494"/>
      <c r="FU72" s="494"/>
      <c r="FV72" s="494"/>
      <c r="FW72" s="494"/>
      <c r="FX72" s="494"/>
      <c r="FY72" s="494"/>
      <c r="FZ72" s="494"/>
      <c r="GA72" s="494"/>
      <c r="GB72" s="494"/>
      <c r="GC72" s="494"/>
      <c r="GD72" s="494"/>
      <c r="GE72" s="494"/>
      <c r="GF72" s="494"/>
      <c r="GG72" s="494"/>
      <c r="GH72" s="494"/>
      <c r="GI72" s="494"/>
      <c r="GJ72" s="494"/>
      <c r="GK72" s="494"/>
      <c r="GL72" s="494"/>
      <c r="GM72" s="494"/>
      <c r="GN72" s="494"/>
      <c r="GO72" s="494"/>
      <c r="GP72" s="494"/>
      <c r="GQ72" s="494"/>
      <c r="GR72" s="494"/>
      <c r="GS72" s="494"/>
      <c r="GT72" s="494"/>
      <c r="GU72" s="494"/>
      <c r="GV72" s="494"/>
      <c r="GW72" s="494"/>
      <c r="GX72" s="494"/>
      <c r="GY72" s="494"/>
      <c r="GZ72" s="494"/>
      <c r="HA72" s="494"/>
      <c r="HB72" s="494"/>
      <c r="HC72" s="494"/>
      <c r="HD72" s="494"/>
      <c r="HE72" s="494"/>
      <c r="HF72" s="494"/>
      <c r="HG72" s="494"/>
      <c r="HH72" s="494"/>
      <c r="HI72" s="494"/>
      <c r="HJ72" s="103"/>
      <c r="HK72" s="12"/>
      <c r="HL72" s="12"/>
      <c r="HM72" s="12"/>
      <c r="HN72" s="12"/>
      <c r="HO72" s="12"/>
      <c r="HP72" s="12"/>
      <c r="HQ72" s="12"/>
      <c r="HR72" s="12"/>
    </row>
    <row r="73" spans="2:226" s="102" customFormat="1" ht="18" customHeight="1" x14ac:dyDescent="0.2">
      <c r="B73" s="30"/>
      <c r="C73" s="410" t="s">
        <v>108</v>
      </c>
      <c r="D73" s="411"/>
      <c r="E73" s="411"/>
      <c r="F73" s="411"/>
      <c r="G73" s="411"/>
      <c r="H73" s="411"/>
      <c r="I73" s="411"/>
      <c r="J73" s="411"/>
      <c r="K73" s="411"/>
      <c r="L73" s="411"/>
      <c r="M73" s="411"/>
      <c r="N73" s="411"/>
      <c r="O73" s="411"/>
      <c r="P73" s="411"/>
      <c r="Q73" s="412"/>
      <c r="R73" s="505"/>
      <c r="S73" s="543"/>
      <c r="T73" s="494"/>
      <c r="U73" s="494"/>
      <c r="V73" s="494"/>
      <c r="W73" s="494"/>
      <c r="X73" s="494"/>
      <c r="Y73" s="494"/>
      <c r="Z73" s="494"/>
      <c r="AA73" s="494"/>
      <c r="AB73" s="494"/>
      <c r="AC73" s="494"/>
      <c r="AD73" s="494"/>
      <c r="AE73" s="494"/>
      <c r="AF73" s="494"/>
      <c r="AG73" s="494"/>
      <c r="AH73" s="494"/>
      <c r="AI73" s="494"/>
      <c r="AJ73" s="494"/>
      <c r="AK73" s="494"/>
      <c r="AL73" s="494"/>
      <c r="AM73" s="494"/>
      <c r="AN73" s="494"/>
      <c r="AO73" s="494"/>
      <c r="AP73" s="494"/>
      <c r="AQ73" s="494"/>
      <c r="AR73" s="494"/>
      <c r="AS73" s="494"/>
      <c r="AT73" s="494"/>
      <c r="AU73" s="494"/>
      <c r="AV73" s="494"/>
      <c r="AW73" s="494"/>
      <c r="AX73" s="494"/>
      <c r="AY73" s="494"/>
      <c r="AZ73" s="494"/>
      <c r="BA73" s="494"/>
      <c r="BB73" s="494"/>
      <c r="BC73" s="494"/>
      <c r="BD73" s="494"/>
      <c r="BE73" s="494"/>
      <c r="BF73" s="494"/>
      <c r="BG73" s="494"/>
      <c r="BH73" s="494"/>
      <c r="BI73" s="494"/>
      <c r="BJ73" s="494"/>
      <c r="BK73" s="494"/>
      <c r="BL73" s="494"/>
      <c r="BM73" s="494"/>
      <c r="BN73" s="494"/>
      <c r="BO73" s="494"/>
      <c r="BP73" s="494"/>
      <c r="BQ73" s="494"/>
      <c r="BR73" s="494"/>
      <c r="BS73" s="494"/>
      <c r="BT73" s="494"/>
      <c r="BU73" s="494"/>
      <c r="BV73" s="494"/>
      <c r="BW73" s="494"/>
      <c r="BX73" s="494"/>
      <c r="BY73" s="494"/>
      <c r="BZ73" s="494"/>
      <c r="CA73" s="494"/>
      <c r="CB73" s="494"/>
      <c r="CC73" s="494"/>
      <c r="CD73" s="494"/>
      <c r="CE73" s="494"/>
      <c r="CF73" s="494"/>
      <c r="CG73" s="494"/>
      <c r="CH73" s="494"/>
      <c r="CI73" s="494"/>
      <c r="CJ73" s="494"/>
      <c r="CK73" s="494"/>
      <c r="CL73" s="494"/>
      <c r="CM73" s="494"/>
      <c r="CN73" s="494"/>
      <c r="CO73" s="494"/>
      <c r="CP73" s="494"/>
      <c r="CQ73" s="494"/>
      <c r="CR73" s="494"/>
      <c r="CS73" s="494"/>
      <c r="CT73" s="494"/>
      <c r="CU73" s="494"/>
      <c r="CV73" s="494"/>
      <c r="CW73" s="494"/>
      <c r="CX73" s="494"/>
      <c r="CY73" s="494"/>
      <c r="CZ73" s="494"/>
      <c r="DA73" s="494"/>
      <c r="DB73" s="494"/>
      <c r="DC73" s="494"/>
      <c r="DD73" s="494"/>
      <c r="DE73" s="494"/>
      <c r="DF73" s="494"/>
      <c r="DG73" s="494"/>
      <c r="DH73" s="494"/>
      <c r="DI73" s="494"/>
      <c r="DJ73" s="494"/>
      <c r="DK73" s="494"/>
      <c r="DL73" s="494"/>
      <c r="DM73" s="494"/>
      <c r="DN73" s="494"/>
      <c r="DO73" s="494"/>
      <c r="DP73" s="494"/>
      <c r="DQ73" s="494"/>
      <c r="DR73" s="494"/>
      <c r="DS73" s="494"/>
      <c r="DT73" s="494"/>
      <c r="DU73" s="494"/>
      <c r="DV73" s="494"/>
      <c r="DW73" s="494"/>
      <c r="DX73" s="494"/>
      <c r="DY73" s="494"/>
      <c r="DZ73" s="494"/>
      <c r="EA73" s="494"/>
      <c r="EB73" s="494"/>
      <c r="EC73" s="494"/>
      <c r="ED73" s="494"/>
      <c r="EE73" s="494"/>
      <c r="EF73" s="494"/>
      <c r="EG73" s="494"/>
      <c r="EH73" s="494"/>
      <c r="EI73" s="494"/>
      <c r="EJ73" s="494"/>
      <c r="EK73" s="494"/>
      <c r="EL73" s="494"/>
      <c r="EM73" s="494"/>
      <c r="EN73" s="494"/>
      <c r="EO73" s="494"/>
      <c r="EP73" s="494"/>
      <c r="EQ73" s="494"/>
      <c r="ER73" s="494"/>
      <c r="ES73" s="494"/>
      <c r="ET73" s="494"/>
      <c r="EU73" s="494"/>
      <c r="EV73" s="494"/>
      <c r="EW73" s="494"/>
      <c r="EX73" s="494"/>
      <c r="EY73" s="494"/>
      <c r="EZ73" s="494"/>
      <c r="FA73" s="494"/>
      <c r="FB73" s="494"/>
      <c r="FC73" s="494"/>
      <c r="FD73" s="494"/>
      <c r="FE73" s="494"/>
      <c r="FF73" s="494"/>
      <c r="FG73" s="494"/>
      <c r="FH73" s="494"/>
      <c r="FI73" s="494"/>
      <c r="FJ73" s="494"/>
      <c r="FK73" s="494"/>
      <c r="FL73" s="494"/>
      <c r="FM73" s="494"/>
      <c r="FN73" s="494"/>
      <c r="FO73" s="494"/>
      <c r="FP73" s="494"/>
      <c r="FQ73" s="494"/>
      <c r="FR73" s="494"/>
      <c r="FS73" s="494"/>
      <c r="FT73" s="494"/>
      <c r="FU73" s="494"/>
      <c r="FV73" s="494"/>
      <c r="FW73" s="494"/>
      <c r="FX73" s="494"/>
      <c r="FY73" s="494"/>
      <c r="FZ73" s="494"/>
      <c r="GA73" s="494"/>
      <c r="GB73" s="494"/>
      <c r="GC73" s="494"/>
      <c r="GD73" s="494"/>
      <c r="GE73" s="494"/>
      <c r="GF73" s="494"/>
      <c r="GG73" s="494"/>
      <c r="GH73" s="494"/>
      <c r="GI73" s="494"/>
      <c r="GJ73" s="494"/>
      <c r="GK73" s="494"/>
      <c r="GL73" s="494"/>
      <c r="GM73" s="494"/>
      <c r="GN73" s="494"/>
      <c r="GO73" s="494"/>
      <c r="GP73" s="494"/>
      <c r="GQ73" s="494"/>
      <c r="GR73" s="494"/>
      <c r="GS73" s="494"/>
      <c r="GT73" s="494"/>
      <c r="GU73" s="494"/>
      <c r="GV73" s="494"/>
      <c r="GW73" s="494"/>
      <c r="GX73" s="494"/>
      <c r="GY73" s="494"/>
      <c r="GZ73" s="494"/>
      <c r="HA73" s="494"/>
      <c r="HB73" s="494"/>
      <c r="HC73" s="494"/>
      <c r="HD73" s="494"/>
      <c r="HE73" s="494"/>
      <c r="HF73" s="494"/>
      <c r="HG73" s="494"/>
      <c r="HH73" s="494"/>
      <c r="HI73" s="494"/>
      <c r="HJ73" s="103"/>
      <c r="HK73" s="12"/>
      <c r="HL73" s="12"/>
      <c r="HM73" s="12"/>
      <c r="HN73" s="12"/>
      <c r="HO73" s="12"/>
      <c r="HP73" s="12"/>
      <c r="HQ73" s="12"/>
      <c r="HR73" s="12"/>
    </row>
    <row r="74" spans="2:226" s="102" customFormat="1" ht="18" customHeight="1" x14ac:dyDescent="0.2">
      <c r="B74" s="30"/>
      <c r="C74" s="410" t="s">
        <v>109</v>
      </c>
      <c r="D74" s="411"/>
      <c r="E74" s="411"/>
      <c r="F74" s="411"/>
      <c r="G74" s="411"/>
      <c r="H74" s="411"/>
      <c r="I74" s="411"/>
      <c r="J74" s="411"/>
      <c r="K74" s="411"/>
      <c r="L74" s="411"/>
      <c r="M74" s="411"/>
      <c r="N74" s="411"/>
      <c r="O74" s="411"/>
      <c r="P74" s="411"/>
      <c r="Q74" s="412"/>
      <c r="R74" s="505"/>
      <c r="S74" s="543"/>
      <c r="T74" s="494"/>
      <c r="U74" s="494"/>
      <c r="V74" s="494"/>
      <c r="W74" s="494"/>
      <c r="X74" s="494"/>
      <c r="Y74" s="494"/>
      <c r="Z74" s="494"/>
      <c r="AA74" s="494"/>
      <c r="AB74" s="494"/>
      <c r="AC74" s="494"/>
      <c r="AD74" s="494"/>
      <c r="AE74" s="494"/>
      <c r="AF74" s="494"/>
      <c r="AG74" s="494"/>
      <c r="AH74" s="494"/>
      <c r="AI74" s="494"/>
      <c r="AJ74" s="494"/>
      <c r="AK74" s="494"/>
      <c r="AL74" s="494"/>
      <c r="AM74" s="494"/>
      <c r="AN74" s="494"/>
      <c r="AO74" s="494"/>
      <c r="AP74" s="494"/>
      <c r="AQ74" s="494"/>
      <c r="AR74" s="494"/>
      <c r="AS74" s="494"/>
      <c r="AT74" s="494"/>
      <c r="AU74" s="494"/>
      <c r="AV74" s="494"/>
      <c r="AW74" s="494"/>
      <c r="AX74" s="494"/>
      <c r="AY74" s="494"/>
      <c r="AZ74" s="494"/>
      <c r="BA74" s="494"/>
      <c r="BB74" s="494"/>
      <c r="BC74" s="494"/>
      <c r="BD74" s="494"/>
      <c r="BE74" s="494"/>
      <c r="BF74" s="494"/>
      <c r="BG74" s="494"/>
      <c r="BH74" s="494"/>
      <c r="BI74" s="494"/>
      <c r="BJ74" s="494"/>
      <c r="BK74" s="494"/>
      <c r="BL74" s="494"/>
      <c r="BM74" s="494"/>
      <c r="BN74" s="494"/>
      <c r="BO74" s="494"/>
      <c r="BP74" s="494"/>
      <c r="BQ74" s="494"/>
      <c r="BR74" s="494"/>
      <c r="BS74" s="494"/>
      <c r="BT74" s="494"/>
      <c r="BU74" s="494"/>
      <c r="BV74" s="494"/>
      <c r="BW74" s="494"/>
      <c r="BX74" s="494"/>
      <c r="BY74" s="494"/>
      <c r="BZ74" s="494"/>
      <c r="CA74" s="494"/>
      <c r="CB74" s="494"/>
      <c r="CC74" s="494"/>
      <c r="CD74" s="494"/>
      <c r="CE74" s="494"/>
      <c r="CF74" s="494"/>
      <c r="CG74" s="494"/>
      <c r="CH74" s="494"/>
      <c r="CI74" s="494"/>
      <c r="CJ74" s="494"/>
      <c r="CK74" s="494"/>
      <c r="CL74" s="494"/>
      <c r="CM74" s="494"/>
      <c r="CN74" s="494"/>
      <c r="CO74" s="494"/>
      <c r="CP74" s="494"/>
      <c r="CQ74" s="494"/>
      <c r="CR74" s="494"/>
      <c r="CS74" s="494"/>
      <c r="CT74" s="494"/>
      <c r="CU74" s="494"/>
      <c r="CV74" s="494"/>
      <c r="CW74" s="494"/>
      <c r="CX74" s="494"/>
      <c r="CY74" s="494"/>
      <c r="CZ74" s="494"/>
      <c r="DA74" s="494"/>
      <c r="DB74" s="494"/>
      <c r="DC74" s="494"/>
      <c r="DD74" s="494"/>
      <c r="DE74" s="494"/>
      <c r="DF74" s="494"/>
      <c r="DG74" s="494"/>
      <c r="DH74" s="494"/>
      <c r="DI74" s="494"/>
      <c r="DJ74" s="494"/>
      <c r="DK74" s="494"/>
      <c r="DL74" s="494"/>
      <c r="DM74" s="494"/>
      <c r="DN74" s="494"/>
      <c r="DO74" s="494"/>
      <c r="DP74" s="494"/>
      <c r="DQ74" s="494"/>
      <c r="DR74" s="494"/>
      <c r="DS74" s="494"/>
      <c r="DT74" s="494"/>
      <c r="DU74" s="494"/>
      <c r="DV74" s="494"/>
      <c r="DW74" s="494"/>
      <c r="DX74" s="494"/>
      <c r="DY74" s="494"/>
      <c r="DZ74" s="494"/>
      <c r="EA74" s="494"/>
      <c r="EB74" s="494"/>
      <c r="EC74" s="494"/>
      <c r="ED74" s="494"/>
      <c r="EE74" s="494"/>
      <c r="EF74" s="494"/>
      <c r="EG74" s="494"/>
      <c r="EH74" s="494"/>
      <c r="EI74" s="494"/>
      <c r="EJ74" s="494"/>
      <c r="EK74" s="494"/>
      <c r="EL74" s="494"/>
      <c r="EM74" s="494"/>
      <c r="EN74" s="494"/>
      <c r="EO74" s="494"/>
      <c r="EP74" s="494"/>
      <c r="EQ74" s="494"/>
      <c r="ER74" s="494"/>
      <c r="ES74" s="494"/>
      <c r="ET74" s="494"/>
      <c r="EU74" s="494"/>
      <c r="EV74" s="494"/>
      <c r="EW74" s="494"/>
      <c r="EX74" s="494"/>
      <c r="EY74" s="494"/>
      <c r="EZ74" s="494"/>
      <c r="FA74" s="494"/>
      <c r="FB74" s="494"/>
      <c r="FC74" s="494"/>
      <c r="FD74" s="494"/>
      <c r="FE74" s="494"/>
      <c r="FF74" s="494"/>
      <c r="FG74" s="494"/>
      <c r="FH74" s="494"/>
      <c r="FI74" s="494"/>
      <c r="FJ74" s="494"/>
      <c r="FK74" s="494"/>
      <c r="FL74" s="494"/>
      <c r="FM74" s="494"/>
      <c r="FN74" s="494"/>
      <c r="FO74" s="494"/>
      <c r="FP74" s="494"/>
      <c r="FQ74" s="494"/>
      <c r="FR74" s="494"/>
      <c r="FS74" s="494"/>
      <c r="FT74" s="494"/>
      <c r="FU74" s="494"/>
      <c r="FV74" s="494"/>
      <c r="FW74" s="494"/>
      <c r="FX74" s="494"/>
      <c r="FY74" s="494"/>
      <c r="FZ74" s="494"/>
      <c r="GA74" s="494"/>
      <c r="GB74" s="494"/>
      <c r="GC74" s="494"/>
      <c r="GD74" s="494"/>
      <c r="GE74" s="494"/>
      <c r="GF74" s="494"/>
      <c r="GG74" s="494"/>
      <c r="GH74" s="494"/>
      <c r="GI74" s="494"/>
      <c r="GJ74" s="494"/>
      <c r="GK74" s="494"/>
      <c r="GL74" s="494"/>
      <c r="GM74" s="494"/>
      <c r="GN74" s="494"/>
      <c r="GO74" s="494"/>
      <c r="GP74" s="494"/>
      <c r="GQ74" s="494"/>
      <c r="GR74" s="494"/>
      <c r="GS74" s="494"/>
      <c r="GT74" s="494"/>
      <c r="GU74" s="494"/>
      <c r="GV74" s="494"/>
      <c r="GW74" s="494"/>
      <c r="GX74" s="494"/>
      <c r="GY74" s="494"/>
      <c r="GZ74" s="494"/>
      <c r="HA74" s="494"/>
      <c r="HB74" s="494"/>
      <c r="HC74" s="494"/>
      <c r="HD74" s="494"/>
      <c r="HE74" s="494"/>
      <c r="HF74" s="494"/>
      <c r="HG74" s="494"/>
      <c r="HH74" s="494"/>
      <c r="HI74" s="494"/>
      <c r="HJ74" s="103"/>
      <c r="HK74" s="12"/>
      <c r="HL74" s="12"/>
      <c r="HM74" s="12"/>
      <c r="HN74" s="12"/>
      <c r="HO74" s="12"/>
      <c r="HP74" s="12"/>
      <c r="HQ74" s="12"/>
      <c r="HR74" s="12"/>
    </row>
    <row r="75" spans="2:226" s="102" customFormat="1" ht="18" customHeight="1" x14ac:dyDescent="0.2">
      <c r="B75" s="30"/>
      <c r="C75" s="413" t="s">
        <v>110</v>
      </c>
      <c r="D75" s="402"/>
      <c r="E75" s="402"/>
      <c r="F75" s="402"/>
      <c r="G75" s="402"/>
      <c r="H75" s="402"/>
      <c r="I75" s="402"/>
      <c r="J75" s="402"/>
      <c r="K75" s="402"/>
      <c r="L75" s="402"/>
      <c r="M75" s="402"/>
      <c r="N75" s="402"/>
      <c r="O75" s="402"/>
      <c r="P75" s="402"/>
      <c r="Q75" s="414"/>
      <c r="R75" s="505"/>
      <c r="S75" s="543"/>
      <c r="T75" s="448"/>
      <c r="U75" s="448"/>
      <c r="V75" s="448"/>
      <c r="W75" s="448"/>
      <c r="X75" s="448"/>
      <c r="Y75" s="448"/>
      <c r="Z75" s="448"/>
      <c r="AA75" s="448"/>
      <c r="AB75" s="448"/>
      <c r="AC75" s="448"/>
      <c r="AD75" s="448"/>
      <c r="AE75" s="448"/>
      <c r="AF75" s="448"/>
      <c r="AG75" s="448"/>
      <c r="AH75" s="448"/>
      <c r="AI75" s="448"/>
      <c r="AJ75" s="448"/>
      <c r="AK75" s="448"/>
      <c r="AL75" s="448"/>
      <c r="AM75" s="448"/>
      <c r="AN75" s="448"/>
      <c r="AO75" s="448"/>
      <c r="AP75" s="448"/>
      <c r="AQ75" s="448"/>
      <c r="AR75" s="448"/>
      <c r="AS75" s="448"/>
      <c r="AT75" s="448"/>
      <c r="AU75" s="448"/>
      <c r="AV75" s="448"/>
      <c r="AW75" s="448"/>
      <c r="AX75" s="448"/>
      <c r="AY75" s="448"/>
      <c r="AZ75" s="448"/>
      <c r="BA75" s="448"/>
      <c r="BB75" s="448"/>
      <c r="BC75" s="448"/>
      <c r="BD75" s="448"/>
      <c r="BE75" s="448"/>
      <c r="BF75" s="448"/>
      <c r="BG75" s="448"/>
      <c r="BH75" s="448"/>
      <c r="BI75" s="448"/>
      <c r="BJ75" s="448"/>
      <c r="BK75" s="448"/>
      <c r="BL75" s="448"/>
      <c r="BM75" s="448"/>
      <c r="BN75" s="448"/>
      <c r="BO75" s="448"/>
      <c r="BP75" s="448"/>
      <c r="BQ75" s="448"/>
      <c r="BR75" s="448"/>
      <c r="BS75" s="448"/>
      <c r="BT75" s="448"/>
      <c r="BU75" s="448"/>
      <c r="BV75" s="448"/>
      <c r="BW75" s="448"/>
      <c r="BX75" s="448"/>
      <c r="BY75" s="448"/>
      <c r="BZ75" s="448"/>
      <c r="CA75" s="448"/>
      <c r="CB75" s="448"/>
      <c r="CC75" s="448"/>
      <c r="CD75" s="448"/>
      <c r="CE75" s="448"/>
      <c r="CF75" s="448"/>
      <c r="CG75" s="448"/>
      <c r="CH75" s="448"/>
      <c r="CI75" s="448"/>
      <c r="CJ75" s="448"/>
      <c r="CK75" s="448"/>
      <c r="CL75" s="448"/>
      <c r="CM75" s="448"/>
      <c r="CN75" s="448"/>
      <c r="CO75" s="448"/>
      <c r="CP75" s="448"/>
      <c r="CQ75" s="448"/>
      <c r="CR75" s="448"/>
      <c r="CS75" s="448"/>
      <c r="CT75" s="448"/>
      <c r="CU75" s="448"/>
      <c r="CV75" s="448"/>
      <c r="CW75" s="448"/>
      <c r="CX75" s="448"/>
      <c r="CY75" s="448"/>
      <c r="CZ75" s="448"/>
      <c r="DA75" s="448"/>
      <c r="DB75" s="448"/>
      <c r="DC75" s="448"/>
      <c r="DD75" s="448"/>
      <c r="DE75" s="448"/>
      <c r="DF75" s="448"/>
      <c r="DG75" s="448"/>
      <c r="DH75" s="448"/>
      <c r="DI75" s="448"/>
      <c r="DJ75" s="448"/>
      <c r="DK75" s="448"/>
      <c r="DL75" s="448"/>
      <c r="DM75" s="448"/>
      <c r="DN75" s="448"/>
      <c r="DO75" s="448"/>
      <c r="DP75" s="448"/>
      <c r="DQ75" s="448"/>
      <c r="DR75" s="448"/>
      <c r="DS75" s="448"/>
      <c r="DT75" s="448"/>
      <c r="DU75" s="448"/>
      <c r="DV75" s="448"/>
      <c r="DW75" s="448"/>
      <c r="DX75" s="448"/>
      <c r="DY75" s="448"/>
      <c r="DZ75" s="448"/>
      <c r="EA75" s="448"/>
      <c r="EB75" s="448"/>
      <c r="EC75" s="448"/>
      <c r="ED75" s="448"/>
      <c r="EE75" s="448"/>
      <c r="EF75" s="448"/>
      <c r="EG75" s="448"/>
      <c r="EH75" s="448"/>
      <c r="EI75" s="448"/>
      <c r="EJ75" s="448"/>
      <c r="EK75" s="448"/>
      <c r="EL75" s="448"/>
      <c r="EM75" s="448"/>
      <c r="EN75" s="448"/>
      <c r="EO75" s="448"/>
      <c r="EP75" s="448"/>
      <c r="EQ75" s="448"/>
      <c r="ER75" s="448"/>
      <c r="ES75" s="448"/>
      <c r="ET75" s="448"/>
      <c r="EU75" s="448"/>
      <c r="EV75" s="448"/>
      <c r="EW75" s="448"/>
      <c r="EX75" s="448"/>
      <c r="EY75" s="448"/>
      <c r="EZ75" s="448"/>
      <c r="FA75" s="448"/>
      <c r="FB75" s="448"/>
      <c r="FC75" s="448"/>
      <c r="FD75" s="448"/>
      <c r="FE75" s="448"/>
      <c r="FF75" s="448"/>
      <c r="FG75" s="448"/>
      <c r="FH75" s="448"/>
      <c r="FI75" s="448"/>
      <c r="FJ75" s="448"/>
      <c r="FK75" s="448"/>
      <c r="FL75" s="448"/>
      <c r="FM75" s="448"/>
      <c r="FN75" s="448"/>
      <c r="FO75" s="448"/>
      <c r="FP75" s="448"/>
      <c r="FQ75" s="448"/>
      <c r="FR75" s="448"/>
      <c r="FS75" s="448"/>
      <c r="FT75" s="448"/>
      <c r="FU75" s="448"/>
      <c r="FV75" s="448"/>
      <c r="FW75" s="448"/>
      <c r="FX75" s="448"/>
      <c r="FY75" s="448"/>
      <c r="FZ75" s="448"/>
      <c r="GA75" s="448"/>
      <c r="GB75" s="448"/>
      <c r="GC75" s="448"/>
      <c r="GD75" s="448"/>
      <c r="GE75" s="448"/>
      <c r="GF75" s="448"/>
      <c r="GG75" s="448"/>
      <c r="GH75" s="448"/>
      <c r="GI75" s="448"/>
      <c r="GJ75" s="448"/>
      <c r="GK75" s="448"/>
      <c r="GL75" s="448"/>
      <c r="GM75" s="448"/>
      <c r="GN75" s="448"/>
      <c r="GO75" s="448"/>
      <c r="GP75" s="448"/>
      <c r="GQ75" s="448"/>
      <c r="GR75" s="448"/>
      <c r="GS75" s="448"/>
      <c r="GT75" s="448"/>
      <c r="GU75" s="448"/>
      <c r="GV75" s="448"/>
      <c r="GW75" s="448"/>
      <c r="GX75" s="448"/>
      <c r="GY75" s="448"/>
      <c r="GZ75" s="448"/>
      <c r="HA75" s="448"/>
      <c r="HB75" s="448"/>
      <c r="HC75" s="448"/>
      <c r="HD75" s="448"/>
      <c r="HE75" s="448"/>
      <c r="HF75" s="448"/>
      <c r="HG75" s="448"/>
      <c r="HH75" s="448"/>
      <c r="HI75" s="448"/>
      <c r="HJ75" s="103"/>
      <c r="HK75" s="12"/>
      <c r="HL75" s="12"/>
      <c r="HM75" s="12"/>
      <c r="HN75" s="12"/>
      <c r="HO75" s="12"/>
      <c r="HP75" s="12"/>
      <c r="HQ75" s="12"/>
      <c r="HR75" s="12"/>
    </row>
    <row r="76" spans="2:226" s="102" customFormat="1" ht="19" customHeight="1" x14ac:dyDescent="0.2">
      <c r="B76" s="30"/>
      <c r="C76" s="547" t="s">
        <v>2245</v>
      </c>
      <c r="D76" s="548"/>
      <c r="E76" s="548"/>
      <c r="F76" s="548"/>
      <c r="G76" s="548"/>
      <c r="H76" s="548"/>
      <c r="I76" s="548"/>
      <c r="J76" s="548"/>
      <c r="K76" s="548"/>
      <c r="L76" s="548"/>
      <c r="M76" s="548"/>
      <c r="N76" s="548"/>
      <c r="O76" s="548"/>
      <c r="P76" s="548"/>
      <c r="Q76" s="549"/>
      <c r="R76" s="391" t="s">
        <v>2174</v>
      </c>
      <c r="S76" s="392"/>
      <c r="T76" s="392" t="s">
        <v>2174</v>
      </c>
      <c r="U76" s="392"/>
      <c r="V76" s="392" t="s">
        <v>2174</v>
      </c>
      <c r="W76" s="392"/>
      <c r="X76" s="392" t="s">
        <v>2174</v>
      </c>
      <c r="Y76" s="392"/>
      <c r="Z76" s="392" t="s">
        <v>2174</v>
      </c>
      <c r="AA76" s="392"/>
      <c r="AB76" s="392" t="s">
        <v>2174</v>
      </c>
      <c r="AC76" s="392"/>
      <c r="AD76" s="392" t="s">
        <v>2174</v>
      </c>
      <c r="AE76" s="392"/>
      <c r="AF76" s="392" t="s">
        <v>2174</v>
      </c>
      <c r="AG76" s="392"/>
      <c r="AH76" s="392" t="s">
        <v>2174</v>
      </c>
      <c r="AI76" s="392"/>
      <c r="AJ76" s="392" t="s">
        <v>2174</v>
      </c>
      <c r="AK76" s="392"/>
      <c r="AL76" s="392" t="s">
        <v>2174</v>
      </c>
      <c r="AM76" s="392"/>
      <c r="AN76" s="392" t="s">
        <v>2174</v>
      </c>
      <c r="AO76" s="392"/>
      <c r="AP76" s="392" t="s">
        <v>2174</v>
      </c>
      <c r="AQ76" s="392"/>
      <c r="AR76" s="392" t="s">
        <v>2174</v>
      </c>
      <c r="AS76" s="392"/>
      <c r="AT76" s="392" t="s">
        <v>2174</v>
      </c>
      <c r="AU76" s="392"/>
      <c r="AV76" s="392" t="s">
        <v>2174</v>
      </c>
      <c r="AW76" s="392"/>
      <c r="AX76" s="392" t="s">
        <v>2174</v>
      </c>
      <c r="AY76" s="392"/>
      <c r="AZ76" s="392" t="s">
        <v>2174</v>
      </c>
      <c r="BA76" s="392"/>
      <c r="BB76" s="392" t="s">
        <v>2174</v>
      </c>
      <c r="BC76" s="392"/>
      <c r="BD76" s="392" t="s">
        <v>2174</v>
      </c>
      <c r="BE76" s="392"/>
      <c r="BF76" s="392" t="s">
        <v>2174</v>
      </c>
      <c r="BG76" s="392"/>
      <c r="BH76" s="392" t="s">
        <v>2174</v>
      </c>
      <c r="BI76" s="392"/>
      <c r="BJ76" s="392" t="s">
        <v>2174</v>
      </c>
      <c r="BK76" s="392"/>
      <c r="BL76" s="392" t="s">
        <v>2174</v>
      </c>
      <c r="BM76" s="392"/>
      <c r="BN76" s="392" t="s">
        <v>2174</v>
      </c>
      <c r="BO76" s="392"/>
      <c r="BP76" s="392" t="s">
        <v>2174</v>
      </c>
      <c r="BQ76" s="392"/>
      <c r="BR76" s="392" t="s">
        <v>2174</v>
      </c>
      <c r="BS76" s="392"/>
      <c r="BT76" s="392" t="s">
        <v>2174</v>
      </c>
      <c r="BU76" s="392"/>
      <c r="BV76" s="392" t="s">
        <v>2174</v>
      </c>
      <c r="BW76" s="392"/>
      <c r="BX76" s="392" t="s">
        <v>2174</v>
      </c>
      <c r="BY76" s="392"/>
      <c r="BZ76" s="392" t="s">
        <v>2174</v>
      </c>
      <c r="CA76" s="392"/>
      <c r="CB76" s="392" t="s">
        <v>2174</v>
      </c>
      <c r="CC76" s="392"/>
      <c r="CD76" s="392" t="s">
        <v>2174</v>
      </c>
      <c r="CE76" s="392"/>
      <c r="CF76" s="392" t="s">
        <v>2174</v>
      </c>
      <c r="CG76" s="392"/>
      <c r="CH76" s="392" t="s">
        <v>2174</v>
      </c>
      <c r="CI76" s="392"/>
      <c r="CJ76" s="392" t="s">
        <v>2174</v>
      </c>
      <c r="CK76" s="392"/>
      <c r="CL76" s="392" t="s">
        <v>2174</v>
      </c>
      <c r="CM76" s="392"/>
      <c r="CN76" s="392" t="s">
        <v>2174</v>
      </c>
      <c r="CO76" s="392"/>
      <c r="CP76" s="392" t="s">
        <v>2174</v>
      </c>
      <c r="CQ76" s="392"/>
      <c r="CR76" s="392" t="s">
        <v>2174</v>
      </c>
      <c r="CS76" s="392"/>
      <c r="CT76" s="392" t="s">
        <v>2174</v>
      </c>
      <c r="CU76" s="392"/>
      <c r="CV76" s="392" t="s">
        <v>2174</v>
      </c>
      <c r="CW76" s="392"/>
      <c r="CX76" s="392" t="s">
        <v>2174</v>
      </c>
      <c r="CY76" s="392"/>
      <c r="CZ76" s="392" t="s">
        <v>2174</v>
      </c>
      <c r="DA76" s="392"/>
      <c r="DB76" s="392" t="s">
        <v>2174</v>
      </c>
      <c r="DC76" s="392"/>
      <c r="DD76" s="392" t="s">
        <v>2174</v>
      </c>
      <c r="DE76" s="392"/>
      <c r="DF76" s="392" t="s">
        <v>2174</v>
      </c>
      <c r="DG76" s="392"/>
      <c r="DH76" s="392" t="s">
        <v>2174</v>
      </c>
      <c r="DI76" s="392"/>
      <c r="DJ76" s="392" t="s">
        <v>2174</v>
      </c>
      <c r="DK76" s="392"/>
      <c r="DL76" s="392" t="s">
        <v>2174</v>
      </c>
      <c r="DM76" s="392"/>
      <c r="DN76" s="392" t="s">
        <v>2174</v>
      </c>
      <c r="DO76" s="392"/>
      <c r="DP76" s="392" t="s">
        <v>2174</v>
      </c>
      <c r="DQ76" s="392"/>
      <c r="DR76" s="392" t="s">
        <v>2174</v>
      </c>
      <c r="DS76" s="392"/>
      <c r="DT76" s="392" t="s">
        <v>2174</v>
      </c>
      <c r="DU76" s="392"/>
      <c r="DV76" s="392" t="s">
        <v>2174</v>
      </c>
      <c r="DW76" s="392"/>
      <c r="DX76" s="392" t="s">
        <v>2174</v>
      </c>
      <c r="DY76" s="392"/>
      <c r="DZ76" s="392" t="s">
        <v>2174</v>
      </c>
      <c r="EA76" s="392"/>
      <c r="EB76" s="392" t="s">
        <v>2174</v>
      </c>
      <c r="EC76" s="392"/>
      <c r="ED76" s="392" t="s">
        <v>2174</v>
      </c>
      <c r="EE76" s="392"/>
      <c r="EF76" s="392" t="s">
        <v>2174</v>
      </c>
      <c r="EG76" s="392"/>
      <c r="EH76" s="392" t="s">
        <v>2174</v>
      </c>
      <c r="EI76" s="392"/>
      <c r="EJ76" s="392" t="s">
        <v>2174</v>
      </c>
      <c r="EK76" s="392"/>
      <c r="EL76" s="392" t="s">
        <v>2174</v>
      </c>
      <c r="EM76" s="392"/>
      <c r="EN76" s="392" t="s">
        <v>2174</v>
      </c>
      <c r="EO76" s="392"/>
      <c r="EP76" s="392" t="s">
        <v>2174</v>
      </c>
      <c r="EQ76" s="392"/>
      <c r="ER76" s="392" t="s">
        <v>2174</v>
      </c>
      <c r="ES76" s="392"/>
      <c r="ET76" s="392" t="s">
        <v>2174</v>
      </c>
      <c r="EU76" s="392"/>
      <c r="EV76" s="392" t="s">
        <v>2174</v>
      </c>
      <c r="EW76" s="392"/>
      <c r="EX76" s="392" t="s">
        <v>2174</v>
      </c>
      <c r="EY76" s="392"/>
      <c r="EZ76" s="392" t="s">
        <v>2174</v>
      </c>
      <c r="FA76" s="392"/>
      <c r="FB76" s="392" t="s">
        <v>2174</v>
      </c>
      <c r="FC76" s="392"/>
      <c r="FD76" s="392" t="s">
        <v>2174</v>
      </c>
      <c r="FE76" s="392"/>
      <c r="FF76" s="392" t="s">
        <v>2174</v>
      </c>
      <c r="FG76" s="392"/>
      <c r="FH76" s="392" t="s">
        <v>2174</v>
      </c>
      <c r="FI76" s="392"/>
      <c r="FJ76" s="392" t="s">
        <v>2174</v>
      </c>
      <c r="FK76" s="392"/>
      <c r="FL76" s="392" t="s">
        <v>2174</v>
      </c>
      <c r="FM76" s="392"/>
      <c r="FN76" s="392" t="s">
        <v>2174</v>
      </c>
      <c r="FO76" s="392"/>
      <c r="FP76" s="392" t="s">
        <v>2174</v>
      </c>
      <c r="FQ76" s="392"/>
      <c r="FR76" s="392" t="s">
        <v>2174</v>
      </c>
      <c r="FS76" s="392"/>
      <c r="FT76" s="392" t="s">
        <v>2174</v>
      </c>
      <c r="FU76" s="392"/>
      <c r="FV76" s="392" t="s">
        <v>2174</v>
      </c>
      <c r="FW76" s="392"/>
      <c r="FX76" s="392" t="s">
        <v>2174</v>
      </c>
      <c r="FY76" s="392"/>
      <c r="FZ76" s="392" t="s">
        <v>2174</v>
      </c>
      <c r="GA76" s="392"/>
      <c r="GB76" s="392" t="s">
        <v>2174</v>
      </c>
      <c r="GC76" s="392"/>
      <c r="GD76" s="392" t="s">
        <v>2174</v>
      </c>
      <c r="GE76" s="392"/>
      <c r="GF76" s="392" t="s">
        <v>2174</v>
      </c>
      <c r="GG76" s="392"/>
      <c r="GH76" s="392" t="s">
        <v>2174</v>
      </c>
      <c r="GI76" s="392"/>
      <c r="GJ76" s="392" t="s">
        <v>2174</v>
      </c>
      <c r="GK76" s="392"/>
      <c r="GL76" s="392" t="s">
        <v>2174</v>
      </c>
      <c r="GM76" s="392"/>
      <c r="GN76" s="392" t="s">
        <v>2174</v>
      </c>
      <c r="GO76" s="392"/>
      <c r="GP76" s="392" t="s">
        <v>2174</v>
      </c>
      <c r="GQ76" s="392"/>
      <c r="GR76" s="392" t="s">
        <v>2174</v>
      </c>
      <c r="GS76" s="392"/>
      <c r="GT76" s="392" t="s">
        <v>2174</v>
      </c>
      <c r="GU76" s="392"/>
      <c r="GV76" s="392" t="s">
        <v>2174</v>
      </c>
      <c r="GW76" s="392"/>
      <c r="GX76" s="392" t="s">
        <v>2174</v>
      </c>
      <c r="GY76" s="392"/>
      <c r="GZ76" s="392" t="s">
        <v>2174</v>
      </c>
      <c r="HA76" s="392"/>
      <c r="HB76" s="392" t="s">
        <v>2174</v>
      </c>
      <c r="HC76" s="392"/>
      <c r="HD76" s="392" t="s">
        <v>2174</v>
      </c>
      <c r="HE76" s="392"/>
      <c r="HF76" s="392" t="s">
        <v>2174</v>
      </c>
      <c r="HG76" s="392"/>
      <c r="HH76" s="392" t="s">
        <v>2174</v>
      </c>
      <c r="HI76" s="393"/>
      <c r="HJ76" s="103"/>
      <c r="HK76" s="12"/>
      <c r="HL76" s="12"/>
      <c r="HM76" s="12"/>
      <c r="HN76" s="12"/>
      <c r="HO76" s="12"/>
      <c r="HP76" s="12"/>
      <c r="HQ76" s="12"/>
      <c r="HR76" s="12"/>
    </row>
    <row r="77" spans="2:226" s="180" customFormat="1" ht="19" customHeight="1" x14ac:dyDescent="0.2">
      <c r="B77" s="30"/>
      <c r="C77" s="567" t="s">
        <v>2255</v>
      </c>
      <c r="D77" s="568"/>
      <c r="E77" s="568"/>
      <c r="F77" s="568"/>
      <c r="G77" s="568"/>
      <c r="H77" s="568"/>
      <c r="I77" s="568"/>
      <c r="J77" s="568"/>
      <c r="K77" s="568"/>
      <c r="L77" s="568"/>
      <c r="M77" s="568"/>
      <c r="N77" s="568"/>
      <c r="O77" s="568"/>
      <c r="P77" s="568"/>
      <c r="Q77" s="569"/>
      <c r="R77" s="510" t="str">
        <f>IF(COUNTIF(R78:S92,"◎")&gt;1,"◎は1つまでです","")</f>
        <v/>
      </c>
      <c r="S77" s="511"/>
      <c r="T77" s="506" t="str">
        <f>IF(COUNTIF(T78:U92,"◎")&gt;1,"◎は1つまでです","")</f>
        <v/>
      </c>
      <c r="U77" s="537"/>
      <c r="V77" s="506" t="str">
        <f>IF(COUNTIF(V78:W92,"◎")&gt;1,"◎は1つまでです","")</f>
        <v/>
      </c>
      <c r="W77" s="537"/>
      <c r="X77" s="506" t="str">
        <f>IF(COUNTIF(X78:Y92,"◎")&gt;1,"◎は1つまでです","")</f>
        <v/>
      </c>
      <c r="Y77" s="537"/>
      <c r="Z77" s="506" t="str">
        <f>IF(COUNTIF(Z78:AA92,"◎")&gt;1,"◎は1つまでです","")</f>
        <v/>
      </c>
      <c r="AA77" s="537"/>
      <c r="AB77" s="506" t="str">
        <f>IF(COUNTIF(AB78:AC92,"◎")&gt;1,"◎は1つまでです","")</f>
        <v/>
      </c>
      <c r="AC77" s="537"/>
      <c r="AD77" s="506" t="str">
        <f>IF(COUNTIF(AD78:AE92,"◎")&gt;1,"◎は1つまでです","")</f>
        <v/>
      </c>
      <c r="AE77" s="537"/>
      <c r="AF77" s="506" t="str">
        <f>IF(COUNTIF(AF78:AG92,"◎")&gt;1,"◎は1つまでです","")</f>
        <v/>
      </c>
      <c r="AG77" s="537"/>
      <c r="AH77" s="506" t="str">
        <f>IF(COUNTIF(AH78:AI92,"◎")&gt;1,"◎は1つまでです","")</f>
        <v/>
      </c>
      <c r="AI77" s="537"/>
      <c r="AJ77" s="506" t="str">
        <f>IF(COUNTIF(AJ78:AK92,"◎")&gt;1,"◎は1つまでです","")</f>
        <v/>
      </c>
      <c r="AK77" s="537"/>
      <c r="AL77" s="506" t="str">
        <f>IF(COUNTIF(AL78:AM92,"◎")&gt;1,"◎は1つまでです","")</f>
        <v/>
      </c>
      <c r="AM77" s="537"/>
      <c r="AN77" s="506" t="str">
        <f>IF(COUNTIF(AN78:AO92,"◎")&gt;1,"◎は1つまでです","")</f>
        <v/>
      </c>
      <c r="AO77" s="537"/>
      <c r="AP77" s="506" t="str">
        <f>IF(COUNTIF(AP78:AQ92,"◎")&gt;1,"◎は1つまでです","")</f>
        <v/>
      </c>
      <c r="AQ77" s="537"/>
      <c r="AR77" s="506" t="str">
        <f>IF(COUNTIF(AR78:AS92,"◎")&gt;1,"◎は1つまでです","")</f>
        <v/>
      </c>
      <c r="AS77" s="537"/>
      <c r="AT77" s="506" t="str">
        <f>IF(COUNTIF(AT78:AU92,"◎")&gt;1,"◎は1つまでです","")</f>
        <v/>
      </c>
      <c r="AU77" s="537"/>
      <c r="AV77" s="506" t="str">
        <f>IF(COUNTIF(AV78:AW92,"◎")&gt;1,"◎は1つまでです","")</f>
        <v/>
      </c>
      <c r="AW77" s="537"/>
      <c r="AX77" s="506" t="str">
        <f>IF(COUNTIF(AX78:AY92,"◎")&gt;1,"◎は1つまでです","")</f>
        <v/>
      </c>
      <c r="AY77" s="537"/>
      <c r="AZ77" s="506" t="str">
        <f>IF(COUNTIF(AZ78:BA92,"◎")&gt;1,"◎は1つまでです","")</f>
        <v/>
      </c>
      <c r="BA77" s="537"/>
      <c r="BB77" s="506" t="str">
        <f>IF(COUNTIF(BB78:BC92,"◎")&gt;1,"◎は1つまでです","")</f>
        <v/>
      </c>
      <c r="BC77" s="537"/>
      <c r="BD77" s="506" t="str">
        <f>IF(COUNTIF(BD78:BE92,"◎")&gt;1,"◎は1つまでです","")</f>
        <v/>
      </c>
      <c r="BE77" s="537"/>
      <c r="BF77" s="506" t="str">
        <f>IF(COUNTIF(BF78:BG92,"◎")&gt;1,"◎は1つまでです","")</f>
        <v/>
      </c>
      <c r="BG77" s="537"/>
      <c r="BH77" s="506" t="str">
        <f>IF(COUNTIF(BH78:BI92,"◎")&gt;1,"◎は1つまでです","")</f>
        <v/>
      </c>
      <c r="BI77" s="537"/>
      <c r="BJ77" s="506" t="str">
        <f>IF(COUNTIF(BJ78:BK92,"◎")&gt;1,"◎は1つまでです","")</f>
        <v/>
      </c>
      <c r="BK77" s="537"/>
      <c r="BL77" s="506" t="str">
        <f>IF(COUNTIF(BL78:BM92,"◎")&gt;1,"◎は1つまでです","")</f>
        <v/>
      </c>
      <c r="BM77" s="537"/>
      <c r="BN77" s="506" t="str">
        <f>IF(COUNTIF(BN78:BO92,"◎")&gt;1,"◎は1つまでです","")</f>
        <v/>
      </c>
      <c r="BO77" s="537"/>
      <c r="BP77" s="506" t="str">
        <f>IF(COUNTIF(BP78:BQ92,"◎")&gt;1,"◎は1つまでです","")</f>
        <v/>
      </c>
      <c r="BQ77" s="537"/>
      <c r="BR77" s="506" t="str">
        <f>IF(COUNTIF(BR78:BS92,"◎")&gt;1,"◎は1つまでです","")</f>
        <v/>
      </c>
      <c r="BS77" s="537"/>
      <c r="BT77" s="506" t="str">
        <f>IF(COUNTIF(BT78:BU92,"◎")&gt;1,"◎は1つまでです","")</f>
        <v/>
      </c>
      <c r="BU77" s="537"/>
      <c r="BV77" s="506" t="str">
        <f>IF(COUNTIF(BV78:BW92,"◎")&gt;1,"◎は1つまでです","")</f>
        <v/>
      </c>
      <c r="BW77" s="537"/>
      <c r="BX77" s="506" t="str">
        <f>IF(COUNTIF(BX78:BY92,"◎")&gt;1,"◎は1つまでです","")</f>
        <v/>
      </c>
      <c r="BY77" s="537"/>
      <c r="BZ77" s="506" t="str">
        <f>IF(COUNTIF(BZ78:CA92,"◎")&gt;1,"◎は1つまでです","")</f>
        <v/>
      </c>
      <c r="CA77" s="537"/>
      <c r="CB77" s="506" t="str">
        <f>IF(COUNTIF(CB78:CC92,"◎")&gt;1,"◎は1つまでです","")</f>
        <v/>
      </c>
      <c r="CC77" s="537"/>
      <c r="CD77" s="506" t="str">
        <f>IF(COUNTIF(CD78:CE92,"◎")&gt;1,"◎は1つまでです","")</f>
        <v/>
      </c>
      <c r="CE77" s="537"/>
      <c r="CF77" s="506" t="str">
        <f>IF(COUNTIF(CF78:CG92,"◎")&gt;1,"◎は1つまでです","")</f>
        <v/>
      </c>
      <c r="CG77" s="537"/>
      <c r="CH77" s="506" t="str">
        <f>IF(COUNTIF(CH78:CI92,"◎")&gt;1,"◎は1つまでです","")</f>
        <v/>
      </c>
      <c r="CI77" s="537"/>
      <c r="CJ77" s="506" t="str">
        <f>IF(COUNTIF(CJ78:CK92,"◎")&gt;1,"◎は1つまでです","")</f>
        <v/>
      </c>
      <c r="CK77" s="537"/>
      <c r="CL77" s="506" t="str">
        <f>IF(COUNTIF(CL78:CM92,"◎")&gt;1,"◎は1つまでです","")</f>
        <v/>
      </c>
      <c r="CM77" s="537"/>
      <c r="CN77" s="506" t="str">
        <f>IF(COUNTIF(CN78:CO92,"◎")&gt;1,"◎は1つまでです","")</f>
        <v/>
      </c>
      <c r="CO77" s="537"/>
      <c r="CP77" s="506" t="str">
        <f>IF(COUNTIF(CP78:CQ92,"◎")&gt;1,"◎は1つまでです","")</f>
        <v/>
      </c>
      <c r="CQ77" s="537"/>
      <c r="CR77" s="506" t="str">
        <f>IF(COUNTIF(CR78:CS92,"◎")&gt;1,"◎は1つまでです","")</f>
        <v/>
      </c>
      <c r="CS77" s="537"/>
      <c r="CT77" s="506" t="str">
        <f>IF(COUNTIF(CT78:CU92,"◎")&gt;1,"◎は1つまでです","")</f>
        <v/>
      </c>
      <c r="CU77" s="537"/>
      <c r="CV77" s="506" t="str">
        <f>IF(COUNTIF(CV78:CW92,"◎")&gt;1,"◎は1つまでです","")</f>
        <v/>
      </c>
      <c r="CW77" s="537"/>
      <c r="CX77" s="506" t="str">
        <f>IF(COUNTIF(CX78:CY92,"◎")&gt;1,"◎は1つまでです","")</f>
        <v/>
      </c>
      <c r="CY77" s="537"/>
      <c r="CZ77" s="506" t="str">
        <f>IF(COUNTIF(CZ78:DA92,"◎")&gt;1,"◎は1つまでです","")</f>
        <v/>
      </c>
      <c r="DA77" s="537"/>
      <c r="DB77" s="506" t="str">
        <f>IF(COUNTIF(DB78:DC92,"◎")&gt;1,"◎は1つまでです","")</f>
        <v/>
      </c>
      <c r="DC77" s="537"/>
      <c r="DD77" s="506" t="str">
        <f>IF(COUNTIF(DD78:DE92,"◎")&gt;1,"◎は1つまでです","")</f>
        <v/>
      </c>
      <c r="DE77" s="537"/>
      <c r="DF77" s="506" t="str">
        <f>IF(COUNTIF(DF78:DG92,"◎")&gt;1,"◎は1つまでです","")</f>
        <v/>
      </c>
      <c r="DG77" s="537"/>
      <c r="DH77" s="506" t="str">
        <f>IF(COUNTIF(DH78:DI92,"◎")&gt;1,"◎は1つまでです","")</f>
        <v/>
      </c>
      <c r="DI77" s="537"/>
      <c r="DJ77" s="506" t="str">
        <f>IF(COUNTIF(DJ78:DK92,"◎")&gt;1,"◎は1つまでです","")</f>
        <v/>
      </c>
      <c r="DK77" s="537"/>
      <c r="DL77" s="506" t="str">
        <f>IF(COUNTIF(DL78:DM92,"◎")&gt;1,"◎は1つまでです","")</f>
        <v/>
      </c>
      <c r="DM77" s="537"/>
      <c r="DN77" s="506" t="str">
        <f>IF(COUNTIF(DN78:DO92,"◎")&gt;1,"◎は1つまでです","")</f>
        <v/>
      </c>
      <c r="DO77" s="537"/>
      <c r="DP77" s="506" t="str">
        <f>IF(COUNTIF(DP78:DQ92,"◎")&gt;1,"◎は1つまでです","")</f>
        <v/>
      </c>
      <c r="DQ77" s="537"/>
      <c r="DR77" s="506" t="str">
        <f>IF(COUNTIF(DR78:DS92,"◎")&gt;1,"◎は1つまでです","")</f>
        <v/>
      </c>
      <c r="DS77" s="537"/>
      <c r="DT77" s="506" t="str">
        <f>IF(COUNTIF(DT78:DU92,"◎")&gt;1,"◎は1つまでです","")</f>
        <v/>
      </c>
      <c r="DU77" s="537"/>
      <c r="DV77" s="506" t="str">
        <f>IF(COUNTIF(DV78:DW92,"◎")&gt;1,"◎は1つまでです","")</f>
        <v/>
      </c>
      <c r="DW77" s="537"/>
      <c r="DX77" s="506" t="str">
        <f>IF(COUNTIF(DX78:DY92,"◎")&gt;1,"◎は1つまでです","")</f>
        <v/>
      </c>
      <c r="DY77" s="537"/>
      <c r="DZ77" s="506" t="str">
        <f>IF(COUNTIF(DZ78:EA92,"◎")&gt;1,"◎は1つまでです","")</f>
        <v/>
      </c>
      <c r="EA77" s="537"/>
      <c r="EB77" s="506" t="str">
        <f>IF(COUNTIF(EB78:EC92,"◎")&gt;1,"◎は1つまでです","")</f>
        <v/>
      </c>
      <c r="EC77" s="537"/>
      <c r="ED77" s="506" t="str">
        <f>IF(COUNTIF(ED78:EE92,"◎")&gt;1,"◎は1つまでです","")</f>
        <v/>
      </c>
      <c r="EE77" s="537"/>
      <c r="EF77" s="506" t="str">
        <f>IF(COUNTIF(EF78:EG92,"◎")&gt;1,"◎は1つまでです","")</f>
        <v/>
      </c>
      <c r="EG77" s="537"/>
      <c r="EH77" s="506" t="str">
        <f>IF(COUNTIF(EH78:EI92,"◎")&gt;1,"◎は1つまでです","")</f>
        <v/>
      </c>
      <c r="EI77" s="537"/>
      <c r="EJ77" s="506" t="str">
        <f>IF(COUNTIF(EJ78:EK92,"◎")&gt;1,"◎は1つまでです","")</f>
        <v/>
      </c>
      <c r="EK77" s="537"/>
      <c r="EL77" s="506" t="str">
        <f>IF(COUNTIF(EL78:EM92,"◎")&gt;1,"◎は1つまでです","")</f>
        <v/>
      </c>
      <c r="EM77" s="537"/>
      <c r="EN77" s="506" t="str">
        <f>IF(COUNTIF(EN78:EO92,"◎")&gt;1,"◎は1つまでです","")</f>
        <v/>
      </c>
      <c r="EO77" s="537"/>
      <c r="EP77" s="506" t="str">
        <f>IF(COUNTIF(EP78:EQ92,"◎")&gt;1,"◎は1つまでです","")</f>
        <v/>
      </c>
      <c r="EQ77" s="537"/>
      <c r="ER77" s="506" t="str">
        <f>IF(COUNTIF(ER78:ES92,"◎")&gt;1,"◎は1つまでです","")</f>
        <v/>
      </c>
      <c r="ES77" s="537"/>
      <c r="ET77" s="506" t="str">
        <f>IF(COUNTIF(ET78:EU92,"◎")&gt;1,"◎は1つまでです","")</f>
        <v/>
      </c>
      <c r="EU77" s="537"/>
      <c r="EV77" s="506" t="str">
        <f>IF(COUNTIF(EV78:EW92,"◎")&gt;1,"◎は1つまでです","")</f>
        <v/>
      </c>
      <c r="EW77" s="537"/>
      <c r="EX77" s="506" t="str">
        <f>IF(COUNTIF(EX78:EY92,"◎")&gt;1,"◎は1つまでです","")</f>
        <v/>
      </c>
      <c r="EY77" s="537"/>
      <c r="EZ77" s="506" t="str">
        <f>IF(COUNTIF(EZ78:FA92,"◎")&gt;1,"◎は1つまでです","")</f>
        <v/>
      </c>
      <c r="FA77" s="537"/>
      <c r="FB77" s="506" t="str">
        <f>IF(COUNTIF(FB78:FC92,"◎")&gt;1,"◎は1つまでです","")</f>
        <v/>
      </c>
      <c r="FC77" s="537"/>
      <c r="FD77" s="506" t="str">
        <f>IF(COUNTIF(FD78:FE92,"◎")&gt;1,"◎は1つまでです","")</f>
        <v/>
      </c>
      <c r="FE77" s="537"/>
      <c r="FF77" s="506" t="str">
        <f>IF(COUNTIF(FF78:FG92,"◎")&gt;1,"◎は1つまでです","")</f>
        <v/>
      </c>
      <c r="FG77" s="537"/>
      <c r="FH77" s="506" t="str">
        <f>IF(COUNTIF(FH78:FI92,"◎")&gt;1,"◎は1つまでです","")</f>
        <v/>
      </c>
      <c r="FI77" s="537"/>
      <c r="FJ77" s="506" t="str">
        <f>IF(COUNTIF(FJ78:FK92,"◎")&gt;1,"◎は1つまでです","")</f>
        <v/>
      </c>
      <c r="FK77" s="537"/>
      <c r="FL77" s="506" t="str">
        <f>IF(COUNTIF(FL78:FM92,"◎")&gt;1,"◎は1つまでです","")</f>
        <v/>
      </c>
      <c r="FM77" s="537"/>
      <c r="FN77" s="506" t="str">
        <f>IF(COUNTIF(FN78:FO92,"◎")&gt;1,"◎は1つまでです","")</f>
        <v/>
      </c>
      <c r="FO77" s="537"/>
      <c r="FP77" s="506" t="str">
        <f>IF(COUNTIF(FP78:FQ92,"◎")&gt;1,"◎は1つまでです","")</f>
        <v/>
      </c>
      <c r="FQ77" s="537"/>
      <c r="FR77" s="506" t="str">
        <f>IF(COUNTIF(FR78:FS92,"◎")&gt;1,"◎は1つまでです","")</f>
        <v/>
      </c>
      <c r="FS77" s="537"/>
      <c r="FT77" s="506" t="str">
        <f>IF(COUNTIF(FT78:FU92,"◎")&gt;1,"◎は1つまでです","")</f>
        <v/>
      </c>
      <c r="FU77" s="537"/>
      <c r="FV77" s="506" t="str">
        <f>IF(COUNTIF(FV78:FW92,"◎")&gt;1,"◎は1つまでです","")</f>
        <v/>
      </c>
      <c r="FW77" s="537"/>
      <c r="FX77" s="506" t="str">
        <f>IF(COUNTIF(FX78:FY92,"◎")&gt;1,"◎は1つまでです","")</f>
        <v/>
      </c>
      <c r="FY77" s="537"/>
      <c r="FZ77" s="506" t="str">
        <f>IF(COUNTIF(FZ78:GA92,"◎")&gt;1,"◎は1つまでです","")</f>
        <v/>
      </c>
      <c r="GA77" s="537"/>
      <c r="GB77" s="506" t="str">
        <f>IF(COUNTIF(GB78:GC92,"◎")&gt;1,"◎は1つまでです","")</f>
        <v/>
      </c>
      <c r="GC77" s="537"/>
      <c r="GD77" s="506" t="str">
        <f>IF(COUNTIF(GD78:GE92,"◎")&gt;1,"◎は1つまでです","")</f>
        <v/>
      </c>
      <c r="GE77" s="537"/>
      <c r="GF77" s="506" t="str">
        <f>IF(COUNTIF(GF78:GG92,"◎")&gt;1,"◎は1つまでです","")</f>
        <v/>
      </c>
      <c r="GG77" s="537"/>
      <c r="GH77" s="506" t="str">
        <f>IF(COUNTIF(GH78:GI92,"◎")&gt;1,"◎は1つまでです","")</f>
        <v/>
      </c>
      <c r="GI77" s="537"/>
      <c r="GJ77" s="506" t="str">
        <f>IF(COUNTIF(GJ78:GK92,"◎")&gt;1,"◎は1つまでです","")</f>
        <v/>
      </c>
      <c r="GK77" s="537"/>
      <c r="GL77" s="506" t="str">
        <f>IF(COUNTIF(GL78:GM92,"◎")&gt;1,"◎は1つまでです","")</f>
        <v/>
      </c>
      <c r="GM77" s="537"/>
      <c r="GN77" s="506" t="str">
        <f>IF(COUNTIF(GN78:GO92,"◎")&gt;1,"◎は1つまでです","")</f>
        <v/>
      </c>
      <c r="GO77" s="537"/>
      <c r="GP77" s="506" t="str">
        <f>IF(COUNTIF(GP78:GQ92,"◎")&gt;1,"◎は1つまでです","")</f>
        <v/>
      </c>
      <c r="GQ77" s="537"/>
      <c r="GR77" s="506" t="str">
        <f>IF(COUNTIF(GR78:GS92,"◎")&gt;1,"◎は1つまでです","")</f>
        <v/>
      </c>
      <c r="GS77" s="537"/>
      <c r="GT77" s="506" t="str">
        <f>IF(COUNTIF(GT78:GU92,"◎")&gt;1,"◎は1つまでです","")</f>
        <v/>
      </c>
      <c r="GU77" s="537"/>
      <c r="GV77" s="506" t="str">
        <f>IF(COUNTIF(GV78:GW92,"◎")&gt;1,"◎は1つまでです","")</f>
        <v/>
      </c>
      <c r="GW77" s="537"/>
      <c r="GX77" s="506" t="str">
        <f>IF(COUNTIF(GX78:GY92,"◎")&gt;1,"◎は1つまでです","")</f>
        <v/>
      </c>
      <c r="GY77" s="537"/>
      <c r="GZ77" s="506" t="str">
        <f>IF(COUNTIF(GZ78:HA92,"◎")&gt;1,"◎は1つまでです","")</f>
        <v/>
      </c>
      <c r="HA77" s="537"/>
      <c r="HB77" s="506" t="str">
        <f>IF(COUNTIF(HB78:HC92,"◎")&gt;1,"◎は1つまでです","")</f>
        <v/>
      </c>
      <c r="HC77" s="537"/>
      <c r="HD77" s="506" t="str">
        <f>IF(COUNTIF(HD78:HE92,"◎")&gt;1,"◎は1つまでです","")</f>
        <v/>
      </c>
      <c r="HE77" s="537"/>
      <c r="HF77" s="506" t="str">
        <f>IF(COUNTIF(HF78:HG92,"◎")&gt;1,"◎は1つまでです","")</f>
        <v/>
      </c>
      <c r="HG77" s="537"/>
      <c r="HH77" s="506" t="str">
        <f>IF(COUNTIF(HH78:HI92,"◎")&gt;1,"◎は1つまでです","")</f>
        <v/>
      </c>
      <c r="HI77" s="507"/>
      <c r="HJ77" s="103"/>
      <c r="HK77" s="12"/>
      <c r="HL77" s="12"/>
      <c r="HM77" s="12"/>
      <c r="HN77" s="12"/>
      <c r="HO77" s="12"/>
      <c r="HP77" s="12"/>
      <c r="HQ77" s="12"/>
      <c r="HR77" s="12"/>
    </row>
    <row r="78" spans="2:226" s="102" customFormat="1" ht="19" customHeight="1" x14ac:dyDescent="0.2">
      <c r="B78" s="30"/>
      <c r="C78" s="418" t="s">
        <v>81</v>
      </c>
      <c r="D78" s="419"/>
      <c r="E78" s="419"/>
      <c r="F78" s="420" t="s">
        <v>111</v>
      </c>
      <c r="G78" s="421"/>
      <c r="H78" s="421"/>
      <c r="I78" s="421"/>
      <c r="J78" s="421"/>
      <c r="K78" s="421"/>
      <c r="L78" s="421"/>
      <c r="M78" s="421"/>
      <c r="N78" s="421"/>
      <c r="O78" s="421"/>
      <c r="P78" s="421"/>
      <c r="Q78" s="421"/>
      <c r="R78" s="505"/>
      <c r="S78" s="543"/>
      <c r="T78" s="494"/>
      <c r="U78" s="494"/>
      <c r="V78" s="494"/>
      <c r="W78" s="494"/>
      <c r="X78" s="494"/>
      <c r="Y78" s="494"/>
      <c r="Z78" s="494"/>
      <c r="AA78" s="494"/>
      <c r="AB78" s="494"/>
      <c r="AC78" s="494"/>
      <c r="AD78" s="494"/>
      <c r="AE78" s="494"/>
      <c r="AF78" s="494"/>
      <c r="AG78" s="494"/>
      <c r="AH78" s="494"/>
      <c r="AI78" s="494"/>
      <c r="AJ78" s="494"/>
      <c r="AK78" s="494"/>
      <c r="AL78" s="494"/>
      <c r="AM78" s="494"/>
      <c r="AN78" s="494"/>
      <c r="AO78" s="494"/>
      <c r="AP78" s="494"/>
      <c r="AQ78" s="494"/>
      <c r="AR78" s="494"/>
      <c r="AS78" s="494"/>
      <c r="AT78" s="494"/>
      <c r="AU78" s="494"/>
      <c r="AV78" s="494"/>
      <c r="AW78" s="494"/>
      <c r="AX78" s="494"/>
      <c r="AY78" s="494"/>
      <c r="AZ78" s="494"/>
      <c r="BA78" s="494"/>
      <c r="BB78" s="494"/>
      <c r="BC78" s="494"/>
      <c r="BD78" s="494"/>
      <c r="BE78" s="494"/>
      <c r="BF78" s="494"/>
      <c r="BG78" s="494"/>
      <c r="BH78" s="494"/>
      <c r="BI78" s="494"/>
      <c r="BJ78" s="494"/>
      <c r="BK78" s="494"/>
      <c r="BL78" s="494"/>
      <c r="BM78" s="494"/>
      <c r="BN78" s="494"/>
      <c r="BO78" s="494"/>
      <c r="BP78" s="494"/>
      <c r="BQ78" s="494"/>
      <c r="BR78" s="494"/>
      <c r="BS78" s="494"/>
      <c r="BT78" s="494"/>
      <c r="BU78" s="494"/>
      <c r="BV78" s="494"/>
      <c r="BW78" s="494"/>
      <c r="BX78" s="494"/>
      <c r="BY78" s="494"/>
      <c r="BZ78" s="494"/>
      <c r="CA78" s="494"/>
      <c r="CB78" s="494"/>
      <c r="CC78" s="494"/>
      <c r="CD78" s="494"/>
      <c r="CE78" s="494"/>
      <c r="CF78" s="494"/>
      <c r="CG78" s="494"/>
      <c r="CH78" s="494"/>
      <c r="CI78" s="494"/>
      <c r="CJ78" s="494"/>
      <c r="CK78" s="494"/>
      <c r="CL78" s="494"/>
      <c r="CM78" s="494"/>
      <c r="CN78" s="494"/>
      <c r="CO78" s="494"/>
      <c r="CP78" s="494"/>
      <c r="CQ78" s="494"/>
      <c r="CR78" s="494"/>
      <c r="CS78" s="494"/>
      <c r="CT78" s="494"/>
      <c r="CU78" s="494"/>
      <c r="CV78" s="494"/>
      <c r="CW78" s="494"/>
      <c r="CX78" s="494"/>
      <c r="CY78" s="494"/>
      <c r="CZ78" s="494"/>
      <c r="DA78" s="494"/>
      <c r="DB78" s="494"/>
      <c r="DC78" s="494"/>
      <c r="DD78" s="494"/>
      <c r="DE78" s="494"/>
      <c r="DF78" s="494"/>
      <c r="DG78" s="494"/>
      <c r="DH78" s="494"/>
      <c r="DI78" s="494"/>
      <c r="DJ78" s="494"/>
      <c r="DK78" s="494"/>
      <c r="DL78" s="494"/>
      <c r="DM78" s="494"/>
      <c r="DN78" s="494"/>
      <c r="DO78" s="494"/>
      <c r="DP78" s="494"/>
      <c r="DQ78" s="494"/>
      <c r="DR78" s="494"/>
      <c r="DS78" s="494"/>
      <c r="DT78" s="494"/>
      <c r="DU78" s="494"/>
      <c r="DV78" s="494"/>
      <c r="DW78" s="494"/>
      <c r="DX78" s="494"/>
      <c r="DY78" s="494"/>
      <c r="DZ78" s="494"/>
      <c r="EA78" s="494"/>
      <c r="EB78" s="494"/>
      <c r="EC78" s="494"/>
      <c r="ED78" s="494"/>
      <c r="EE78" s="494"/>
      <c r="EF78" s="494"/>
      <c r="EG78" s="494"/>
      <c r="EH78" s="494"/>
      <c r="EI78" s="494"/>
      <c r="EJ78" s="494"/>
      <c r="EK78" s="494"/>
      <c r="EL78" s="494"/>
      <c r="EM78" s="494"/>
      <c r="EN78" s="494"/>
      <c r="EO78" s="494"/>
      <c r="EP78" s="494"/>
      <c r="EQ78" s="494"/>
      <c r="ER78" s="494"/>
      <c r="ES78" s="494"/>
      <c r="ET78" s="494"/>
      <c r="EU78" s="494"/>
      <c r="EV78" s="494"/>
      <c r="EW78" s="494"/>
      <c r="EX78" s="494"/>
      <c r="EY78" s="494"/>
      <c r="EZ78" s="494"/>
      <c r="FA78" s="494"/>
      <c r="FB78" s="494"/>
      <c r="FC78" s="494"/>
      <c r="FD78" s="494"/>
      <c r="FE78" s="494"/>
      <c r="FF78" s="494"/>
      <c r="FG78" s="494"/>
      <c r="FH78" s="494"/>
      <c r="FI78" s="494"/>
      <c r="FJ78" s="494"/>
      <c r="FK78" s="494"/>
      <c r="FL78" s="494"/>
      <c r="FM78" s="494"/>
      <c r="FN78" s="494"/>
      <c r="FO78" s="494"/>
      <c r="FP78" s="494"/>
      <c r="FQ78" s="494"/>
      <c r="FR78" s="494"/>
      <c r="FS78" s="494"/>
      <c r="FT78" s="494"/>
      <c r="FU78" s="494"/>
      <c r="FV78" s="494"/>
      <c r="FW78" s="494"/>
      <c r="FX78" s="494"/>
      <c r="FY78" s="494"/>
      <c r="FZ78" s="494"/>
      <c r="GA78" s="494"/>
      <c r="GB78" s="494"/>
      <c r="GC78" s="494"/>
      <c r="GD78" s="494"/>
      <c r="GE78" s="494"/>
      <c r="GF78" s="494"/>
      <c r="GG78" s="494"/>
      <c r="GH78" s="494"/>
      <c r="GI78" s="494"/>
      <c r="GJ78" s="494"/>
      <c r="GK78" s="494"/>
      <c r="GL78" s="494"/>
      <c r="GM78" s="494"/>
      <c r="GN78" s="494"/>
      <c r="GO78" s="494"/>
      <c r="GP78" s="494"/>
      <c r="GQ78" s="494"/>
      <c r="GR78" s="494"/>
      <c r="GS78" s="494"/>
      <c r="GT78" s="494"/>
      <c r="GU78" s="494"/>
      <c r="GV78" s="494"/>
      <c r="GW78" s="494"/>
      <c r="GX78" s="494"/>
      <c r="GY78" s="494"/>
      <c r="GZ78" s="494"/>
      <c r="HA78" s="494"/>
      <c r="HB78" s="494"/>
      <c r="HC78" s="494"/>
      <c r="HD78" s="494"/>
      <c r="HE78" s="494"/>
      <c r="HF78" s="494"/>
      <c r="HG78" s="494"/>
      <c r="HH78" s="494"/>
      <c r="HI78" s="539"/>
      <c r="HJ78" s="103"/>
      <c r="HK78" s="12"/>
      <c r="HL78" s="12"/>
      <c r="HM78" s="12"/>
      <c r="HN78" s="12"/>
      <c r="HO78" s="12"/>
      <c r="HP78" s="12"/>
      <c r="HQ78" s="12"/>
      <c r="HR78" s="12"/>
    </row>
    <row r="79" spans="2:226" s="102" customFormat="1" ht="18" customHeight="1" x14ac:dyDescent="0.2">
      <c r="B79" s="30"/>
      <c r="C79" s="418"/>
      <c r="D79" s="419"/>
      <c r="E79" s="419"/>
      <c r="F79" s="420" t="s">
        <v>112</v>
      </c>
      <c r="G79" s="421"/>
      <c r="H79" s="421"/>
      <c r="I79" s="421"/>
      <c r="J79" s="421"/>
      <c r="K79" s="421"/>
      <c r="L79" s="421"/>
      <c r="M79" s="421"/>
      <c r="N79" s="421"/>
      <c r="O79" s="421"/>
      <c r="P79" s="421"/>
      <c r="Q79" s="421"/>
      <c r="R79" s="505"/>
      <c r="S79" s="543"/>
      <c r="T79" s="494"/>
      <c r="U79" s="494"/>
      <c r="V79" s="494"/>
      <c r="W79" s="494"/>
      <c r="X79" s="494"/>
      <c r="Y79" s="494"/>
      <c r="Z79" s="494"/>
      <c r="AA79" s="494"/>
      <c r="AB79" s="494"/>
      <c r="AC79" s="494"/>
      <c r="AD79" s="494"/>
      <c r="AE79" s="494"/>
      <c r="AF79" s="494"/>
      <c r="AG79" s="494"/>
      <c r="AH79" s="494"/>
      <c r="AI79" s="494"/>
      <c r="AJ79" s="494"/>
      <c r="AK79" s="494"/>
      <c r="AL79" s="494"/>
      <c r="AM79" s="494"/>
      <c r="AN79" s="494"/>
      <c r="AO79" s="494"/>
      <c r="AP79" s="494"/>
      <c r="AQ79" s="494"/>
      <c r="AR79" s="494"/>
      <c r="AS79" s="494"/>
      <c r="AT79" s="494"/>
      <c r="AU79" s="494"/>
      <c r="AV79" s="494"/>
      <c r="AW79" s="494"/>
      <c r="AX79" s="494"/>
      <c r="AY79" s="494"/>
      <c r="AZ79" s="494"/>
      <c r="BA79" s="494"/>
      <c r="BB79" s="494"/>
      <c r="BC79" s="494"/>
      <c r="BD79" s="494"/>
      <c r="BE79" s="494"/>
      <c r="BF79" s="494"/>
      <c r="BG79" s="494"/>
      <c r="BH79" s="494"/>
      <c r="BI79" s="494"/>
      <c r="BJ79" s="494"/>
      <c r="BK79" s="494"/>
      <c r="BL79" s="494"/>
      <c r="BM79" s="494"/>
      <c r="BN79" s="494"/>
      <c r="BO79" s="494"/>
      <c r="BP79" s="494"/>
      <c r="BQ79" s="494"/>
      <c r="BR79" s="494"/>
      <c r="BS79" s="494"/>
      <c r="BT79" s="494"/>
      <c r="BU79" s="494"/>
      <c r="BV79" s="494"/>
      <c r="BW79" s="494"/>
      <c r="BX79" s="494"/>
      <c r="BY79" s="494"/>
      <c r="BZ79" s="494"/>
      <c r="CA79" s="494"/>
      <c r="CB79" s="494"/>
      <c r="CC79" s="494"/>
      <c r="CD79" s="494"/>
      <c r="CE79" s="494"/>
      <c r="CF79" s="494"/>
      <c r="CG79" s="494"/>
      <c r="CH79" s="494"/>
      <c r="CI79" s="494"/>
      <c r="CJ79" s="494"/>
      <c r="CK79" s="494"/>
      <c r="CL79" s="494"/>
      <c r="CM79" s="494"/>
      <c r="CN79" s="494"/>
      <c r="CO79" s="494"/>
      <c r="CP79" s="494"/>
      <c r="CQ79" s="494"/>
      <c r="CR79" s="494"/>
      <c r="CS79" s="494"/>
      <c r="CT79" s="494"/>
      <c r="CU79" s="494"/>
      <c r="CV79" s="494"/>
      <c r="CW79" s="494"/>
      <c r="CX79" s="494"/>
      <c r="CY79" s="494"/>
      <c r="CZ79" s="494"/>
      <c r="DA79" s="494"/>
      <c r="DB79" s="494"/>
      <c r="DC79" s="494"/>
      <c r="DD79" s="494"/>
      <c r="DE79" s="494"/>
      <c r="DF79" s="494"/>
      <c r="DG79" s="494"/>
      <c r="DH79" s="494"/>
      <c r="DI79" s="494"/>
      <c r="DJ79" s="494"/>
      <c r="DK79" s="494"/>
      <c r="DL79" s="494"/>
      <c r="DM79" s="494"/>
      <c r="DN79" s="494"/>
      <c r="DO79" s="494"/>
      <c r="DP79" s="494"/>
      <c r="DQ79" s="494"/>
      <c r="DR79" s="494"/>
      <c r="DS79" s="494"/>
      <c r="DT79" s="494"/>
      <c r="DU79" s="494"/>
      <c r="DV79" s="494"/>
      <c r="DW79" s="494"/>
      <c r="DX79" s="494"/>
      <c r="DY79" s="494"/>
      <c r="DZ79" s="494"/>
      <c r="EA79" s="494"/>
      <c r="EB79" s="494"/>
      <c r="EC79" s="494"/>
      <c r="ED79" s="494"/>
      <c r="EE79" s="494"/>
      <c r="EF79" s="494"/>
      <c r="EG79" s="494"/>
      <c r="EH79" s="494"/>
      <c r="EI79" s="494"/>
      <c r="EJ79" s="494"/>
      <c r="EK79" s="494"/>
      <c r="EL79" s="494"/>
      <c r="EM79" s="494"/>
      <c r="EN79" s="494"/>
      <c r="EO79" s="494"/>
      <c r="EP79" s="494"/>
      <c r="EQ79" s="494"/>
      <c r="ER79" s="494"/>
      <c r="ES79" s="494"/>
      <c r="ET79" s="494"/>
      <c r="EU79" s="494"/>
      <c r="EV79" s="494"/>
      <c r="EW79" s="494"/>
      <c r="EX79" s="494"/>
      <c r="EY79" s="494"/>
      <c r="EZ79" s="494"/>
      <c r="FA79" s="494"/>
      <c r="FB79" s="494"/>
      <c r="FC79" s="494"/>
      <c r="FD79" s="494"/>
      <c r="FE79" s="494"/>
      <c r="FF79" s="494"/>
      <c r="FG79" s="494"/>
      <c r="FH79" s="494"/>
      <c r="FI79" s="494"/>
      <c r="FJ79" s="494"/>
      <c r="FK79" s="494"/>
      <c r="FL79" s="494"/>
      <c r="FM79" s="494"/>
      <c r="FN79" s="494"/>
      <c r="FO79" s="494"/>
      <c r="FP79" s="494"/>
      <c r="FQ79" s="494"/>
      <c r="FR79" s="494"/>
      <c r="FS79" s="494"/>
      <c r="FT79" s="494"/>
      <c r="FU79" s="494"/>
      <c r="FV79" s="494"/>
      <c r="FW79" s="494"/>
      <c r="FX79" s="494"/>
      <c r="FY79" s="494"/>
      <c r="FZ79" s="494"/>
      <c r="GA79" s="494"/>
      <c r="GB79" s="494"/>
      <c r="GC79" s="494"/>
      <c r="GD79" s="494"/>
      <c r="GE79" s="494"/>
      <c r="GF79" s="494"/>
      <c r="GG79" s="494"/>
      <c r="GH79" s="494"/>
      <c r="GI79" s="494"/>
      <c r="GJ79" s="494"/>
      <c r="GK79" s="494"/>
      <c r="GL79" s="494"/>
      <c r="GM79" s="494"/>
      <c r="GN79" s="494"/>
      <c r="GO79" s="494"/>
      <c r="GP79" s="494"/>
      <c r="GQ79" s="494"/>
      <c r="GR79" s="494"/>
      <c r="GS79" s="494"/>
      <c r="GT79" s="494"/>
      <c r="GU79" s="494"/>
      <c r="GV79" s="494"/>
      <c r="GW79" s="494"/>
      <c r="GX79" s="494"/>
      <c r="GY79" s="494"/>
      <c r="GZ79" s="494"/>
      <c r="HA79" s="494"/>
      <c r="HB79" s="494"/>
      <c r="HC79" s="494"/>
      <c r="HD79" s="494"/>
      <c r="HE79" s="494"/>
      <c r="HF79" s="494"/>
      <c r="HG79" s="494"/>
      <c r="HH79" s="494"/>
      <c r="HI79" s="539"/>
      <c r="HJ79" s="103"/>
      <c r="HK79" s="12"/>
      <c r="HL79" s="12"/>
      <c r="HM79" s="12"/>
      <c r="HN79" s="12"/>
      <c r="HO79" s="12"/>
      <c r="HP79" s="12"/>
      <c r="HQ79" s="12"/>
      <c r="HR79" s="12"/>
    </row>
    <row r="80" spans="2:226" s="102" customFormat="1" ht="18" customHeight="1" x14ac:dyDescent="0.2">
      <c r="B80" s="30"/>
      <c r="C80" s="418"/>
      <c r="D80" s="419"/>
      <c r="E80" s="419"/>
      <c r="F80" s="420" t="s">
        <v>113</v>
      </c>
      <c r="G80" s="421"/>
      <c r="H80" s="421"/>
      <c r="I80" s="421"/>
      <c r="J80" s="421"/>
      <c r="K80" s="421"/>
      <c r="L80" s="421"/>
      <c r="M80" s="421"/>
      <c r="N80" s="421"/>
      <c r="O80" s="421"/>
      <c r="P80" s="421"/>
      <c r="Q80" s="421"/>
      <c r="R80" s="505"/>
      <c r="S80" s="543"/>
      <c r="T80" s="494"/>
      <c r="U80" s="494"/>
      <c r="V80" s="494"/>
      <c r="W80" s="494"/>
      <c r="X80" s="494"/>
      <c r="Y80" s="494"/>
      <c r="Z80" s="494"/>
      <c r="AA80" s="494"/>
      <c r="AB80" s="494"/>
      <c r="AC80" s="494"/>
      <c r="AD80" s="494"/>
      <c r="AE80" s="494"/>
      <c r="AF80" s="494"/>
      <c r="AG80" s="494"/>
      <c r="AH80" s="494"/>
      <c r="AI80" s="494"/>
      <c r="AJ80" s="494"/>
      <c r="AK80" s="494"/>
      <c r="AL80" s="494"/>
      <c r="AM80" s="494"/>
      <c r="AN80" s="494"/>
      <c r="AO80" s="494"/>
      <c r="AP80" s="494"/>
      <c r="AQ80" s="494"/>
      <c r="AR80" s="494"/>
      <c r="AS80" s="494"/>
      <c r="AT80" s="494"/>
      <c r="AU80" s="494"/>
      <c r="AV80" s="494"/>
      <c r="AW80" s="494"/>
      <c r="AX80" s="494"/>
      <c r="AY80" s="494"/>
      <c r="AZ80" s="494"/>
      <c r="BA80" s="494"/>
      <c r="BB80" s="494"/>
      <c r="BC80" s="494"/>
      <c r="BD80" s="494"/>
      <c r="BE80" s="494"/>
      <c r="BF80" s="494"/>
      <c r="BG80" s="494"/>
      <c r="BH80" s="494"/>
      <c r="BI80" s="494"/>
      <c r="BJ80" s="494"/>
      <c r="BK80" s="494"/>
      <c r="BL80" s="494"/>
      <c r="BM80" s="494"/>
      <c r="BN80" s="494"/>
      <c r="BO80" s="494"/>
      <c r="BP80" s="494"/>
      <c r="BQ80" s="494"/>
      <c r="BR80" s="494"/>
      <c r="BS80" s="494"/>
      <c r="BT80" s="494"/>
      <c r="BU80" s="494"/>
      <c r="BV80" s="494"/>
      <c r="BW80" s="494"/>
      <c r="BX80" s="494"/>
      <c r="BY80" s="494"/>
      <c r="BZ80" s="494"/>
      <c r="CA80" s="494"/>
      <c r="CB80" s="494"/>
      <c r="CC80" s="494"/>
      <c r="CD80" s="494"/>
      <c r="CE80" s="494"/>
      <c r="CF80" s="494"/>
      <c r="CG80" s="494"/>
      <c r="CH80" s="494"/>
      <c r="CI80" s="494"/>
      <c r="CJ80" s="494"/>
      <c r="CK80" s="494"/>
      <c r="CL80" s="494"/>
      <c r="CM80" s="494"/>
      <c r="CN80" s="494"/>
      <c r="CO80" s="494"/>
      <c r="CP80" s="494"/>
      <c r="CQ80" s="494"/>
      <c r="CR80" s="494"/>
      <c r="CS80" s="494"/>
      <c r="CT80" s="494"/>
      <c r="CU80" s="494"/>
      <c r="CV80" s="494"/>
      <c r="CW80" s="494"/>
      <c r="CX80" s="494"/>
      <c r="CY80" s="494"/>
      <c r="CZ80" s="494"/>
      <c r="DA80" s="494"/>
      <c r="DB80" s="494"/>
      <c r="DC80" s="494"/>
      <c r="DD80" s="494"/>
      <c r="DE80" s="494"/>
      <c r="DF80" s="494"/>
      <c r="DG80" s="494"/>
      <c r="DH80" s="494"/>
      <c r="DI80" s="494"/>
      <c r="DJ80" s="494"/>
      <c r="DK80" s="494"/>
      <c r="DL80" s="494"/>
      <c r="DM80" s="494"/>
      <c r="DN80" s="494"/>
      <c r="DO80" s="494"/>
      <c r="DP80" s="494"/>
      <c r="DQ80" s="494"/>
      <c r="DR80" s="494"/>
      <c r="DS80" s="494"/>
      <c r="DT80" s="494"/>
      <c r="DU80" s="494"/>
      <c r="DV80" s="494"/>
      <c r="DW80" s="494"/>
      <c r="DX80" s="494"/>
      <c r="DY80" s="494"/>
      <c r="DZ80" s="494"/>
      <c r="EA80" s="494"/>
      <c r="EB80" s="494"/>
      <c r="EC80" s="494"/>
      <c r="ED80" s="494"/>
      <c r="EE80" s="494"/>
      <c r="EF80" s="494"/>
      <c r="EG80" s="494"/>
      <c r="EH80" s="494"/>
      <c r="EI80" s="494"/>
      <c r="EJ80" s="494"/>
      <c r="EK80" s="494"/>
      <c r="EL80" s="494"/>
      <c r="EM80" s="494"/>
      <c r="EN80" s="494"/>
      <c r="EO80" s="494"/>
      <c r="EP80" s="494"/>
      <c r="EQ80" s="494"/>
      <c r="ER80" s="494"/>
      <c r="ES80" s="494"/>
      <c r="ET80" s="494"/>
      <c r="EU80" s="494"/>
      <c r="EV80" s="494"/>
      <c r="EW80" s="494"/>
      <c r="EX80" s="494"/>
      <c r="EY80" s="494"/>
      <c r="EZ80" s="494"/>
      <c r="FA80" s="494"/>
      <c r="FB80" s="494"/>
      <c r="FC80" s="494"/>
      <c r="FD80" s="494"/>
      <c r="FE80" s="494"/>
      <c r="FF80" s="494"/>
      <c r="FG80" s="494"/>
      <c r="FH80" s="494"/>
      <c r="FI80" s="494"/>
      <c r="FJ80" s="494"/>
      <c r="FK80" s="494"/>
      <c r="FL80" s="494"/>
      <c r="FM80" s="494"/>
      <c r="FN80" s="494"/>
      <c r="FO80" s="494"/>
      <c r="FP80" s="494"/>
      <c r="FQ80" s="494"/>
      <c r="FR80" s="494"/>
      <c r="FS80" s="494"/>
      <c r="FT80" s="494"/>
      <c r="FU80" s="494"/>
      <c r="FV80" s="494"/>
      <c r="FW80" s="494"/>
      <c r="FX80" s="494"/>
      <c r="FY80" s="494"/>
      <c r="FZ80" s="494"/>
      <c r="GA80" s="494"/>
      <c r="GB80" s="494"/>
      <c r="GC80" s="494"/>
      <c r="GD80" s="494"/>
      <c r="GE80" s="494"/>
      <c r="GF80" s="494"/>
      <c r="GG80" s="494"/>
      <c r="GH80" s="494"/>
      <c r="GI80" s="494"/>
      <c r="GJ80" s="494"/>
      <c r="GK80" s="494"/>
      <c r="GL80" s="494"/>
      <c r="GM80" s="494"/>
      <c r="GN80" s="494"/>
      <c r="GO80" s="494"/>
      <c r="GP80" s="494"/>
      <c r="GQ80" s="494"/>
      <c r="GR80" s="494"/>
      <c r="GS80" s="494"/>
      <c r="GT80" s="494"/>
      <c r="GU80" s="494"/>
      <c r="GV80" s="494"/>
      <c r="GW80" s="494"/>
      <c r="GX80" s="494"/>
      <c r="GY80" s="494"/>
      <c r="GZ80" s="494"/>
      <c r="HA80" s="494"/>
      <c r="HB80" s="494"/>
      <c r="HC80" s="494"/>
      <c r="HD80" s="494"/>
      <c r="HE80" s="494"/>
      <c r="HF80" s="494"/>
      <c r="HG80" s="494"/>
      <c r="HH80" s="494"/>
      <c r="HI80" s="539"/>
      <c r="HJ80" s="103"/>
      <c r="HK80" s="12"/>
      <c r="HL80" s="12"/>
      <c r="HM80" s="12"/>
      <c r="HN80" s="12"/>
      <c r="HO80" s="12"/>
      <c r="HP80" s="12"/>
      <c r="HQ80" s="12"/>
      <c r="HR80" s="12"/>
    </row>
    <row r="81" spans="2:226" s="102" customFormat="1" ht="18" customHeight="1" x14ac:dyDescent="0.2">
      <c r="B81" s="30"/>
      <c r="C81" s="418"/>
      <c r="D81" s="419"/>
      <c r="E81" s="419"/>
      <c r="F81" s="420" t="s">
        <v>114</v>
      </c>
      <c r="G81" s="421"/>
      <c r="H81" s="421"/>
      <c r="I81" s="421"/>
      <c r="J81" s="421"/>
      <c r="K81" s="421"/>
      <c r="L81" s="421"/>
      <c r="M81" s="421"/>
      <c r="N81" s="421"/>
      <c r="O81" s="421"/>
      <c r="P81" s="421"/>
      <c r="Q81" s="421"/>
      <c r="R81" s="505"/>
      <c r="S81" s="543"/>
      <c r="T81" s="494"/>
      <c r="U81" s="494"/>
      <c r="V81" s="494"/>
      <c r="W81" s="494"/>
      <c r="X81" s="494"/>
      <c r="Y81" s="494"/>
      <c r="Z81" s="494"/>
      <c r="AA81" s="494"/>
      <c r="AB81" s="494"/>
      <c r="AC81" s="494"/>
      <c r="AD81" s="494"/>
      <c r="AE81" s="494"/>
      <c r="AF81" s="494"/>
      <c r="AG81" s="494"/>
      <c r="AH81" s="494"/>
      <c r="AI81" s="494"/>
      <c r="AJ81" s="494"/>
      <c r="AK81" s="494"/>
      <c r="AL81" s="494"/>
      <c r="AM81" s="494"/>
      <c r="AN81" s="494"/>
      <c r="AO81" s="494"/>
      <c r="AP81" s="494"/>
      <c r="AQ81" s="494"/>
      <c r="AR81" s="494"/>
      <c r="AS81" s="494"/>
      <c r="AT81" s="494"/>
      <c r="AU81" s="494"/>
      <c r="AV81" s="494"/>
      <c r="AW81" s="494"/>
      <c r="AX81" s="494"/>
      <c r="AY81" s="494"/>
      <c r="AZ81" s="494"/>
      <c r="BA81" s="494"/>
      <c r="BB81" s="494"/>
      <c r="BC81" s="494"/>
      <c r="BD81" s="494"/>
      <c r="BE81" s="494"/>
      <c r="BF81" s="494"/>
      <c r="BG81" s="494"/>
      <c r="BH81" s="494"/>
      <c r="BI81" s="494"/>
      <c r="BJ81" s="494"/>
      <c r="BK81" s="494"/>
      <c r="BL81" s="494"/>
      <c r="BM81" s="494"/>
      <c r="BN81" s="494"/>
      <c r="BO81" s="494"/>
      <c r="BP81" s="494"/>
      <c r="BQ81" s="494"/>
      <c r="BR81" s="494"/>
      <c r="BS81" s="494"/>
      <c r="BT81" s="494"/>
      <c r="BU81" s="494"/>
      <c r="BV81" s="494"/>
      <c r="BW81" s="494"/>
      <c r="BX81" s="494"/>
      <c r="BY81" s="494"/>
      <c r="BZ81" s="494"/>
      <c r="CA81" s="494"/>
      <c r="CB81" s="494"/>
      <c r="CC81" s="494"/>
      <c r="CD81" s="494"/>
      <c r="CE81" s="494"/>
      <c r="CF81" s="494"/>
      <c r="CG81" s="494"/>
      <c r="CH81" s="494"/>
      <c r="CI81" s="494"/>
      <c r="CJ81" s="494"/>
      <c r="CK81" s="494"/>
      <c r="CL81" s="494"/>
      <c r="CM81" s="494"/>
      <c r="CN81" s="494"/>
      <c r="CO81" s="494"/>
      <c r="CP81" s="494"/>
      <c r="CQ81" s="494"/>
      <c r="CR81" s="494"/>
      <c r="CS81" s="494"/>
      <c r="CT81" s="494"/>
      <c r="CU81" s="494"/>
      <c r="CV81" s="494"/>
      <c r="CW81" s="494"/>
      <c r="CX81" s="494"/>
      <c r="CY81" s="494"/>
      <c r="CZ81" s="494"/>
      <c r="DA81" s="494"/>
      <c r="DB81" s="494"/>
      <c r="DC81" s="494"/>
      <c r="DD81" s="494"/>
      <c r="DE81" s="494"/>
      <c r="DF81" s="494"/>
      <c r="DG81" s="494"/>
      <c r="DH81" s="494"/>
      <c r="DI81" s="494"/>
      <c r="DJ81" s="494"/>
      <c r="DK81" s="494"/>
      <c r="DL81" s="494"/>
      <c r="DM81" s="494"/>
      <c r="DN81" s="494"/>
      <c r="DO81" s="494"/>
      <c r="DP81" s="494"/>
      <c r="DQ81" s="494"/>
      <c r="DR81" s="494"/>
      <c r="DS81" s="494"/>
      <c r="DT81" s="494"/>
      <c r="DU81" s="494"/>
      <c r="DV81" s="494"/>
      <c r="DW81" s="494"/>
      <c r="DX81" s="494"/>
      <c r="DY81" s="494"/>
      <c r="DZ81" s="494"/>
      <c r="EA81" s="494"/>
      <c r="EB81" s="494"/>
      <c r="EC81" s="494"/>
      <c r="ED81" s="494"/>
      <c r="EE81" s="494"/>
      <c r="EF81" s="494"/>
      <c r="EG81" s="494"/>
      <c r="EH81" s="494"/>
      <c r="EI81" s="494"/>
      <c r="EJ81" s="494"/>
      <c r="EK81" s="494"/>
      <c r="EL81" s="494"/>
      <c r="EM81" s="494"/>
      <c r="EN81" s="494"/>
      <c r="EO81" s="494"/>
      <c r="EP81" s="494"/>
      <c r="EQ81" s="494"/>
      <c r="ER81" s="494"/>
      <c r="ES81" s="494"/>
      <c r="ET81" s="494"/>
      <c r="EU81" s="494"/>
      <c r="EV81" s="494"/>
      <c r="EW81" s="494"/>
      <c r="EX81" s="494"/>
      <c r="EY81" s="494"/>
      <c r="EZ81" s="494"/>
      <c r="FA81" s="494"/>
      <c r="FB81" s="494"/>
      <c r="FC81" s="494"/>
      <c r="FD81" s="494"/>
      <c r="FE81" s="494"/>
      <c r="FF81" s="494"/>
      <c r="FG81" s="494"/>
      <c r="FH81" s="494"/>
      <c r="FI81" s="494"/>
      <c r="FJ81" s="494"/>
      <c r="FK81" s="494"/>
      <c r="FL81" s="494"/>
      <c r="FM81" s="494"/>
      <c r="FN81" s="494"/>
      <c r="FO81" s="494"/>
      <c r="FP81" s="494"/>
      <c r="FQ81" s="494"/>
      <c r="FR81" s="494"/>
      <c r="FS81" s="494"/>
      <c r="FT81" s="494"/>
      <c r="FU81" s="494"/>
      <c r="FV81" s="494"/>
      <c r="FW81" s="494"/>
      <c r="FX81" s="494"/>
      <c r="FY81" s="494"/>
      <c r="FZ81" s="494"/>
      <c r="GA81" s="494"/>
      <c r="GB81" s="494"/>
      <c r="GC81" s="494"/>
      <c r="GD81" s="494"/>
      <c r="GE81" s="494"/>
      <c r="GF81" s="494"/>
      <c r="GG81" s="494"/>
      <c r="GH81" s="494"/>
      <c r="GI81" s="494"/>
      <c r="GJ81" s="494"/>
      <c r="GK81" s="494"/>
      <c r="GL81" s="494"/>
      <c r="GM81" s="494"/>
      <c r="GN81" s="494"/>
      <c r="GO81" s="494"/>
      <c r="GP81" s="494"/>
      <c r="GQ81" s="494"/>
      <c r="GR81" s="494"/>
      <c r="GS81" s="494"/>
      <c r="GT81" s="494"/>
      <c r="GU81" s="494"/>
      <c r="GV81" s="494"/>
      <c r="GW81" s="494"/>
      <c r="GX81" s="494"/>
      <c r="GY81" s="494"/>
      <c r="GZ81" s="494"/>
      <c r="HA81" s="494"/>
      <c r="HB81" s="494"/>
      <c r="HC81" s="494"/>
      <c r="HD81" s="494"/>
      <c r="HE81" s="494"/>
      <c r="HF81" s="494"/>
      <c r="HG81" s="494"/>
      <c r="HH81" s="494"/>
      <c r="HI81" s="539"/>
      <c r="HJ81" s="103"/>
      <c r="HK81" s="12"/>
      <c r="HL81" s="12"/>
      <c r="HM81" s="12"/>
      <c r="HN81" s="12"/>
      <c r="HO81" s="12"/>
      <c r="HP81" s="12"/>
      <c r="HQ81" s="12"/>
      <c r="HR81" s="12"/>
    </row>
    <row r="82" spans="2:226" s="102" customFormat="1" ht="18" customHeight="1" x14ac:dyDescent="0.2">
      <c r="B82" s="30"/>
      <c r="C82" s="418"/>
      <c r="D82" s="419"/>
      <c r="E82" s="419"/>
      <c r="F82" s="420" t="s">
        <v>115</v>
      </c>
      <c r="G82" s="421"/>
      <c r="H82" s="421"/>
      <c r="I82" s="421"/>
      <c r="J82" s="421"/>
      <c r="K82" s="421"/>
      <c r="L82" s="421"/>
      <c r="M82" s="421"/>
      <c r="N82" s="421"/>
      <c r="O82" s="421"/>
      <c r="P82" s="421"/>
      <c r="Q82" s="421"/>
      <c r="R82" s="505"/>
      <c r="S82" s="543"/>
      <c r="T82" s="494"/>
      <c r="U82" s="494"/>
      <c r="V82" s="494"/>
      <c r="W82" s="494"/>
      <c r="X82" s="494"/>
      <c r="Y82" s="494"/>
      <c r="Z82" s="494"/>
      <c r="AA82" s="494"/>
      <c r="AB82" s="494"/>
      <c r="AC82" s="494"/>
      <c r="AD82" s="494"/>
      <c r="AE82" s="494"/>
      <c r="AF82" s="494"/>
      <c r="AG82" s="494"/>
      <c r="AH82" s="494"/>
      <c r="AI82" s="494"/>
      <c r="AJ82" s="494"/>
      <c r="AK82" s="494"/>
      <c r="AL82" s="494"/>
      <c r="AM82" s="494"/>
      <c r="AN82" s="494"/>
      <c r="AO82" s="494"/>
      <c r="AP82" s="494"/>
      <c r="AQ82" s="494"/>
      <c r="AR82" s="494"/>
      <c r="AS82" s="494"/>
      <c r="AT82" s="494"/>
      <c r="AU82" s="494"/>
      <c r="AV82" s="494"/>
      <c r="AW82" s="494"/>
      <c r="AX82" s="494"/>
      <c r="AY82" s="494"/>
      <c r="AZ82" s="494"/>
      <c r="BA82" s="494"/>
      <c r="BB82" s="494"/>
      <c r="BC82" s="494"/>
      <c r="BD82" s="494"/>
      <c r="BE82" s="494"/>
      <c r="BF82" s="494"/>
      <c r="BG82" s="494"/>
      <c r="BH82" s="494"/>
      <c r="BI82" s="494"/>
      <c r="BJ82" s="494"/>
      <c r="BK82" s="494"/>
      <c r="BL82" s="494"/>
      <c r="BM82" s="494"/>
      <c r="BN82" s="494"/>
      <c r="BO82" s="494"/>
      <c r="BP82" s="494"/>
      <c r="BQ82" s="494"/>
      <c r="BR82" s="494"/>
      <c r="BS82" s="494"/>
      <c r="BT82" s="494"/>
      <c r="BU82" s="494"/>
      <c r="BV82" s="494"/>
      <c r="BW82" s="494"/>
      <c r="BX82" s="494"/>
      <c r="BY82" s="494"/>
      <c r="BZ82" s="494"/>
      <c r="CA82" s="494"/>
      <c r="CB82" s="494"/>
      <c r="CC82" s="494"/>
      <c r="CD82" s="494"/>
      <c r="CE82" s="494"/>
      <c r="CF82" s="494"/>
      <c r="CG82" s="494"/>
      <c r="CH82" s="494"/>
      <c r="CI82" s="494"/>
      <c r="CJ82" s="494"/>
      <c r="CK82" s="494"/>
      <c r="CL82" s="494"/>
      <c r="CM82" s="494"/>
      <c r="CN82" s="494"/>
      <c r="CO82" s="494"/>
      <c r="CP82" s="494"/>
      <c r="CQ82" s="494"/>
      <c r="CR82" s="494"/>
      <c r="CS82" s="494"/>
      <c r="CT82" s="494"/>
      <c r="CU82" s="494"/>
      <c r="CV82" s="494"/>
      <c r="CW82" s="494"/>
      <c r="CX82" s="494"/>
      <c r="CY82" s="494"/>
      <c r="CZ82" s="494"/>
      <c r="DA82" s="494"/>
      <c r="DB82" s="494"/>
      <c r="DC82" s="494"/>
      <c r="DD82" s="494"/>
      <c r="DE82" s="494"/>
      <c r="DF82" s="494"/>
      <c r="DG82" s="494"/>
      <c r="DH82" s="494"/>
      <c r="DI82" s="494"/>
      <c r="DJ82" s="494"/>
      <c r="DK82" s="494"/>
      <c r="DL82" s="494"/>
      <c r="DM82" s="494"/>
      <c r="DN82" s="494"/>
      <c r="DO82" s="494"/>
      <c r="DP82" s="494"/>
      <c r="DQ82" s="494"/>
      <c r="DR82" s="494"/>
      <c r="DS82" s="494"/>
      <c r="DT82" s="494"/>
      <c r="DU82" s="494"/>
      <c r="DV82" s="494"/>
      <c r="DW82" s="494"/>
      <c r="DX82" s="494"/>
      <c r="DY82" s="494"/>
      <c r="DZ82" s="494"/>
      <c r="EA82" s="494"/>
      <c r="EB82" s="494"/>
      <c r="EC82" s="494"/>
      <c r="ED82" s="494"/>
      <c r="EE82" s="494"/>
      <c r="EF82" s="494"/>
      <c r="EG82" s="494"/>
      <c r="EH82" s="494"/>
      <c r="EI82" s="494"/>
      <c r="EJ82" s="494"/>
      <c r="EK82" s="494"/>
      <c r="EL82" s="494"/>
      <c r="EM82" s="494"/>
      <c r="EN82" s="494"/>
      <c r="EO82" s="494"/>
      <c r="EP82" s="494"/>
      <c r="EQ82" s="494"/>
      <c r="ER82" s="494"/>
      <c r="ES82" s="494"/>
      <c r="ET82" s="494"/>
      <c r="EU82" s="494"/>
      <c r="EV82" s="494"/>
      <c r="EW82" s="494"/>
      <c r="EX82" s="494"/>
      <c r="EY82" s="494"/>
      <c r="EZ82" s="494"/>
      <c r="FA82" s="494"/>
      <c r="FB82" s="494"/>
      <c r="FC82" s="494"/>
      <c r="FD82" s="494"/>
      <c r="FE82" s="494"/>
      <c r="FF82" s="494"/>
      <c r="FG82" s="494"/>
      <c r="FH82" s="494"/>
      <c r="FI82" s="494"/>
      <c r="FJ82" s="494"/>
      <c r="FK82" s="494"/>
      <c r="FL82" s="494"/>
      <c r="FM82" s="494"/>
      <c r="FN82" s="494"/>
      <c r="FO82" s="494"/>
      <c r="FP82" s="494"/>
      <c r="FQ82" s="494"/>
      <c r="FR82" s="494"/>
      <c r="FS82" s="494"/>
      <c r="FT82" s="494"/>
      <c r="FU82" s="494"/>
      <c r="FV82" s="494"/>
      <c r="FW82" s="494"/>
      <c r="FX82" s="494"/>
      <c r="FY82" s="494"/>
      <c r="FZ82" s="494"/>
      <c r="GA82" s="494"/>
      <c r="GB82" s="494"/>
      <c r="GC82" s="494"/>
      <c r="GD82" s="494"/>
      <c r="GE82" s="494"/>
      <c r="GF82" s="494"/>
      <c r="GG82" s="494"/>
      <c r="GH82" s="494"/>
      <c r="GI82" s="494"/>
      <c r="GJ82" s="494"/>
      <c r="GK82" s="494"/>
      <c r="GL82" s="494"/>
      <c r="GM82" s="494"/>
      <c r="GN82" s="494"/>
      <c r="GO82" s="494"/>
      <c r="GP82" s="494"/>
      <c r="GQ82" s="494"/>
      <c r="GR82" s="494"/>
      <c r="GS82" s="494"/>
      <c r="GT82" s="494"/>
      <c r="GU82" s="494"/>
      <c r="GV82" s="494"/>
      <c r="GW82" s="494"/>
      <c r="GX82" s="494"/>
      <c r="GY82" s="494"/>
      <c r="GZ82" s="494"/>
      <c r="HA82" s="494"/>
      <c r="HB82" s="494"/>
      <c r="HC82" s="494"/>
      <c r="HD82" s="494"/>
      <c r="HE82" s="494"/>
      <c r="HF82" s="494"/>
      <c r="HG82" s="494"/>
      <c r="HH82" s="494"/>
      <c r="HI82" s="539"/>
      <c r="HJ82" s="103"/>
      <c r="HK82" s="12"/>
      <c r="HL82" s="12"/>
      <c r="HM82" s="12"/>
      <c r="HN82" s="12"/>
      <c r="HO82" s="12"/>
      <c r="HP82" s="12"/>
      <c r="HQ82" s="12"/>
      <c r="HR82" s="12"/>
    </row>
    <row r="83" spans="2:226" s="102" customFormat="1" ht="18" customHeight="1" x14ac:dyDescent="0.2">
      <c r="B83" s="30"/>
      <c r="C83" s="401" t="s">
        <v>116</v>
      </c>
      <c r="D83" s="402"/>
      <c r="E83" s="403"/>
      <c r="F83" s="410" t="s">
        <v>117</v>
      </c>
      <c r="G83" s="411"/>
      <c r="H83" s="411"/>
      <c r="I83" s="411"/>
      <c r="J83" s="411"/>
      <c r="K83" s="411"/>
      <c r="L83" s="411"/>
      <c r="M83" s="411"/>
      <c r="N83" s="411"/>
      <c r="O83" s="411"/>
      <c r="P83" s="411"/>
      <c r="Q83" s="412"/>
      <c r="R83" s="505"/>
      <c r="S83" s="543"/>
      <c r="T83" s="494"/>
      <c r="U83" s="494"/>
      <c r="V83" s="494"/>
      <c r="W83" s="494"/>
      <c r="X83" s="494"/>
      <c r="Y83" s="494"/>
      <c r="Z83" s="494"/>
      <c r="AA83" s="494"/>
      <c r="AB83" s="494"/>
      <c r="AC83" s="494"/>
      <c r="AD83" s="494"/>
      <c r="AE83" s="494"/>
      <c r="AF83" s="494"/>
      <c r="AG83" s="494"/>
      <c r="AH83" s="494"/>
      <c r="AI83" s="494"/>
      <c r="AJ83" s="494"/>
      <c r="AK83" s="494"/>
      <c r="AL83" s="494"/>
      <c r="AM83" s="494"/>
      <c r="AN83" s="494"/>
      <c r="AO83" s="494"/>
      <c r="AP83" s="494"/>
      <c r="AQ83" s="494"/>
      <c r="AR83" s="494"/>
      <c r="AS83" s="494"/>
      <c r="AT83" s="494"/>
      <c r="AU83" s="494"/>
      <c r="AV83" s="494"/>
      <c r="AW83" s="494"/>
      <c r="AX83" s="494"/>
      <c r="AY83" s="494"/>
      <c r="AZ83" s="494"/>
      <c r="BA83" s="494"/>
      <c r="BB83" s="494"/>
      <c r="BC83" s="494"/>
      <c r="BD83" s="494"/>
      <c r="BE83" s="494"/>
      <c r="BF83" s="494"/>
      <c r="BG83" s="494"/>
      <c r="BH83" s="494"/>
      <c r="BI83" s="494"/>
      <c r="BJ83" s="494"/>
      <c r="BK83" s="494"/>
      <c r="BL83" s="494"/>
      <c r="BM83" s="494"/>
      <c r="BN83" s="494"/>
      <c r="BO83" s="494"/>
      <c r="BP83" s="494"/>
      <c r="BQ83" s="494"/>
      <c r="BR83" s="494"/>
      <c r="BS83" s="494"/>
      <c r="BT83" s="494"/>
      <c r="BU83" s="494"/>
      <c r="BV83" s="494"/>
      <c r="BW83" s="494"/>
      <c r="BX83" s="494"/>
      <c r="BY83" s="494"/>
      <c r="BZ83" s="494"/>
      <c r="CA83" s="494"/>
      <c r="CB83" s="494"/>
      <c r="CC83" s="494"/>
      <c r="CD83" s="494"/>
      <c r="CE83" s="494"/>
      <c r="CF83" s="494"/>
      <c r="CG83" s="494"/>
      <c r="CH83" s="494"/>
      <c r="CI83" s="494"/>
      <c r="CJ83" s="494"/>
      <c r="CK83" s="494"/>
      <c r="CL83" s="494"/>
      <c r="CM83" s="494"/>
      <c r="CN83" s="494"/>
      <c r="CO83" s="494"/>
      <c r="CP83" s="494"/>
      <c r="CQ83" s="494"/>
      <c r="CR83" s="494"/>
      <c r="CS83" s="494"/>
      <c r="CT83" s="494"/>
      <c r="CU83" s="494"/>
      <c r="CV83" s="494"/>
      <c r="CW83" s="494"/>
      <c r="CX83" s="494"/>
      <c r="CY83" s="494"/>
      <c r="CZ83" s="494"/>
      <c r="DA83" s="494"/>
      <c r="DB83" s="494"/>
      <c r="DC83" s="494"/>
      <c r="DD83" s="494"/>
      <c r="DE83" s="494"/>
      <c r="DF83" s="494"/>
      <c r="DG83" s="494"/>
      <c r="DH83" s="494"/>
      <c r="DI83" s="494"/>
      <c r="DJ83" s="494"/>
      <c r="DK83" s="494"/>
      <c r="DL83" s="494"/>
      <c r="DM83" s="494"/>
      <c r="DN83" s="494"/>
      <c r="DO83" s="494"/>
      <c r="DP83" s="494"/>
      <c r="DQ83" s="494"/>
      <c r="DR83" s="494"/>
      <c r="DS83" s="494"/>
      <c r="DT83" s="494"/>
      <c r="DU83" s="494"/>
      <c r="DV83" s="494"/>
      <c r="DW83" s="494"/>
      <c r="DX83" s="494"/>
      <c r="DY83" s="494"/>
      <c r="DZ83" s="494"/>
      <c r="EA83" s="494"/>
      <c r="EB83" s="494"/>
      <c r="EC83" s="494"/>
      <c r="ED83" s="494"/>
      <c r="EE83" s="494"/>
      <c r="EF83" s="494"/>
      <c r="EG83" s="494"/>
      <c r="EH83" s="494"/>
      <c r="EI83" s="494"/>
      <c r="EJ83" s="494"/>
      <c r="EK83" s="494"/>
      <c r="EL83" s="494"/>
      <c r="EM83" s="494"/>
      <c r="EN83" s="494"/>
      <c r="EO83" s="494"/>
      <c r="EP83" s="494"/>
      <c r="EQ83" s="494"/>
      <c r="ER83" s="494"/>
      <c r="ES83" s="494"/>
      <c r="ET83" s="494"/>
      <c r="EU83" s="494"/>
      <c r="EV83" s="494"/>
      <c r="EW83" s="494"/>
      <c r="EX83" s="494"/>
      <c r="EY83" s="494"/>
      <c r="EZ83" s="494"/>
      <c r="FA83" s="494"/>
      <c r="FB83" s="494"/>
      <c r="FC83" s="494"/>
      <c r="FD83" s="494"/>
      <c r="FE83" s="494"/>
      <c r="FF83" s="494"/>
      <c r="FG83" s="494"/>
      <c r="FH83" s="494"/>
      <c r="FI83" s="494"/>
      <c r="FJ83" s="494"/>
      <c r="FK83" s="494"/>
      <c r="FL83" s="494"/>
      <c r="FM83" s="494"/>
      <c r="FN83" s="494"/>
      <c r="FO83" s="494"/>
      <c r="FP83" s="494"/>
      <c r="FQ83" s="494"/>
      <c r="FR83" s="494"/>
      <c r="FS83" s="494"/>
      <c r="FT83" s="494"/>
      <c r="FU83" s="494"/>
      <c r="FV83" s="494"/>
      <c r="FW83" s="494"/>
      <c r="FX83" s="494"/>
      <c r="FY83" s="494"/>
      <c r="FZ83" s="494"/>
      <c r="GA83" s="494"/>
      <c r="GB83" s="494"/>
      <c r="GC83" s="494"/>
      <c r="GD83" s="494"/>
      <c r="GE83" s="494"/>
      <c r="GF83" s="494"/>
      <c r="GG83" s="494"/>
      <c r="GH83" s="494"/>
      <c r="GI83" s="494"/>
      <c r="GJ83" s="494"/>
      <c r="GK83" s="494"/>
      <c r="GL83" s="494"/>
      <c r="GM83" s="494"/>
      <c r="GN83" s="494"/>
      <c r="GO83" s="494"/>
      <c r="GP83" s="494"/>
      <c r="GQ83" s="494"/>
      <c r="GR83" s="494"/>
      <c r="GS83" s="494"/>
      <c r="GT83" s="494"/>
      <c r="GU83" s="494"/>
      <c r="GV83" s="494"/>
      <c r="GW83" s="494"/>
      <c r="GX83" s="494"/>
      <c r="GY83" s="494"/>
      <c r="GZ83" s="494"/>
      <c r="HA83" s="494"/>
      <c r="HB83" s="494"/>
      <c r="HC83" s="494"/>
      <c r="HD83" s="494"/>
      <c r="HE83" s="494"/>
      <c r="HF83" s="494"/>
      <c r="HG83" s="494"/>
      <c r="HH83" s="494"/>
      <c r="HI83" s="539"/>
      <c r="HJ83" s="103"/>
      <c r="HK83" s="12"/>
      <c r="HL83" s="12"/>
      <c r="HM83" s="12"/>
      <c r="HN83" s="12"/>
      <c r="HO83" s="12"/>
      <c r="HP83" s="12"/>
      <c r="HQ83" s="12"/>
      <c r="HR83" s="12"/>
    </row>
    <row r="84" spans="2:226" s="102" customFormat="1" ht="18" customHeight="1" x14ac:dyDescent="0.2">
      <c r="B84" s="30"/>
      <c r="C84" s="404"/>
      <c r="D84" s="405"/>
      <c r="E84" s="406"/>
      <c r="F84" s="410" t="s">
        <v>118</v>
      </c>
      <c r="G84" s="411"/>
      <c r="H84" s="411"/>
      <c r="I84" s="411"/>
      <c r="J84" s="411"/>
      <c r="K84" s="411"/>
      <c r="L84" s="411"/>
      <c r="M84" s="411"/>
      <c r="N84" s="411"/>
      <c r="O84" s="411"/>
      <c r="P84" s="411"/>
      <c r="Q84" s="412"/>
      <c r="R84" s="505"/>
      <c r="S84" s="543"/>
      <c r="T84" s="494"/>
      <c r="U84" s="494"/>
      <c r="V84" s="494"/>
      <c r="W84" s="494"/>
      <c r="X84" s="494"/>
      <c r="Y84" s="494"/>
      <c r="Z84" s="494"/>
      <c r="AA84" s="494"/>
      <c r="AB84" s="494"/>
      <c r="AC84" s="494"/>
      <c r="AD84" s="494"/>
      <c r="AE84" s="494"/>
      <c r="AF84" s="494"/>
      <c r="AG84" s="494"/>
      <c r="AH84" s="494"/>
      <c r="AI84" s="494"/>
      <c r="AJ84" s="494"/>
      <c r="AK84" s="494"/>
      <c r="AL84" s="494"/>
      <c r="AM84" s="494"/>
      <c r="AN84" s="494"/>
      <c r="AO84" s="494"/>
      <c r="AP84" s="494"/>
      <c r="AQ84" s="494"/>
      <c r="AR84" s="494"/>
      <c r="AS84" s="494"/>
      <c r="AT84" s="494"/>
      <c r="AU84" s="494"/>
      <c r="AV84" s="494"/>
      <c r="AW84" s="494"/>
      <c r="AX84" s="494"/>
      <c r="AY84" s="494"/>
      <c r="AZ84" s="494"/>
      <c r="BA84" s="494"/>
      <c r="BB84" s="494"/>
      <c r="BC84" s="494"/>
      <c r="BD84" s="494"/>
      <c r="BE84" s="494"/>
      <c r="BF84" s="494"/>
      <c r="BG84" s="494"/>
      <c r="BH84" s="494"/>
      <c r="BI84" s="494"/>
      <c r="BJ84" s="494"/>
      <c r="BK84" s="494"/>
      <c r="BL84" s="494"/>
      <c r="BM84" s="494"/>
      <c r="BN84" s="494"/>
      <c r="BO84" s="494"/>
      <c r="BP84" s="494"/>
      <c r="BQ84" s="494"/>
      <c r="BR84" s="494"/>
      <c r="BS84" s="494"/>
      <c r="BT84" s="494"/>
      <c r="BU84" s="494"/>
      <c r="BV84" s="494"/>
      <c r="BW84" s="494"/>
      <c r="BX84" s="494"/>
      <c r="BY84" s="494"/>
      <c r="BZ84" s="494"/>
      <c r="CA84" s="494"/>
      <c r="CB84" s="494"/>
      <c r="CC84" s="494"/>
      <c r="CD84" s="494"/>
      <c r="CE84" s="494"/>
      <c r="CF84" s="494"/>
      <c r="CG84" s="494"/>
      <c r="CH84" s="494"/>
      <c r="CI84" s="494"/>
      <c r="CJ84" s="494"/>
      <c r="CK84" s="494"/>
      <c r="CL84" s="494"/>
      <c r="CM84" s="494"/>
      <c r="CN84" s="494"/>
      <c r="CO84" s="494"/>
      <c r="CP84" s="494"/>
      <c r="CQ84" s="494"/>
      <c r="CR84" s="494"/>
      <c r="CS84" s="494"/>
      <c r="CT84" s="494"/>
      <c r="CU84" s="494"/>
      <c r="CV84" s="494"/>
      <c r="CW84" s="494"/>
      <c r="CX84" s="494"/>
      <c r="CY84" s="494"/>
      <c r="CZ84" s="494"/>
      <c r="DA84" s="494"/>
      <c r="DB84" s="494"/>
      <c r="DC84" s="494"/>
      <c r="DD84" s="494"/>
      <c r="DE84" s="494"/>
      <c r="DF84" s="494"/>
      <c r="DG84" s="494"/>
      <c r="DH84" s="494"/>
      <c r="DI84" s="494"/>
      <c r="DJ84" s="494"/>
      <c r="DK84" s="494"/>
      <c r="DL84" s="494"/>
      <c r="DM84" s="494"/>
      <c r="DN84" s="494"/>
      <c r="DO84" s="494"/>
      <c r="DP84" s="494"/>
      <c r="DQ84" s="494"/>
      <c r="DR84" s="494"/>
      <c r="DS84" s="494"/>
      <c r="DT84" s="494"/>
      <c r="DU84" s="494"/>
      <c r="DV84" s="494"/>
      <c r="DW84" s="494"/>
      <c r="DX84" s="494"/>
      <c r="DY84" s="494"/>
      <c r="DZ84" s="494"/>
      <c r="EA84" s="494"/>
      <c r="EB84" s="494"/>
      <c r="EC84" s="494"/>
      <c r="ED84" s="494"/>
      <c r="EE84" s="494"/>
      <c r="EF84" s="494"/>
      <c r="EG84" s="494"/>
      <c r="EH84" s="494"/>
      <c r="EI84" s="494"/>
      <c r="EJ84" s="494"/>
      <c r="EK84" s="494"/>
      <c r="EL84" s="494"/>
      <c r="EM84" s="494"/>
      <c r="EN84" s="494"/>
      <c r="EO84" s="494"/>
      <c r="EP84" s="494"/>
      <c r="EQ84" s="494"/>
      <c r="ER84" s="494"/>
      <c r="ES84" s="494"/>
      <c r="ET84" s="494"/>
      <c r="EU84" s="494"/>
      <c r="EV84" s="494"/>
      <c r="EW84" s="494"/>
      <c r="EX84" s="494"/>
      <c r="EY84" s="494"/>
      <c r="EZ84" s="494"/>
      <c r="FA84" s="494"/>
      <c r="FB84" s="494"/>
      <c r="FC84" s="494"/>
      <c r="FD84" s="494"/>
      <c r="FE84" s="494"/>
      <c r="FF84" s="494"/>
      <c r="FG84" s="494"/>
      <c r="FH84" s="494"/>
      <c r="FI84" s="494"/>
      <c r="FJ84" s="494"/>
      <c r="FK84" s="494"/>
      <c r="FL84" s="494"/>
      <c r="FM84" s="494"/>
      <c r="FN84" s="494"/>
      <c r="FO84" s="494"/>
      <c r="FP84" s="494"/>
      <c r="FQ84" s="494"/>
      <c r="FR84" s="494"/>
      <c r="FS84" s="494"/>
      <c r="FT84" s="494"/>
      <c r="FU84" s="494"/>
      <c r="FV84" s="494"/>
      <c r="FW84" s="494"/>
      <c r="FX84" s="494"/>
      <c r="FY84" s="494"/>
      <c r="FZ84" s="494"/>
      <c r="GA84" s="494"/>
      <c r="GB84" s="494"/>
      <c r="GC84" s="494"/>
      <c r="GD84" s="494"/>
      <c r="GE84" s="494"/>
      <c r="GF84" s="494"/>
      <c r="GG84" s="494"/>
      <c r="GH84" s="494"/>
      <c r="GI84" s="494"/>
      <c r="GJ84" s="494"/>
      <c r="GK84" s="494"/>
      <c r="GL84" s="494"/>
      <c r="GM84" s="494"/>
      <c r="GN84" s="494"/>
      <c r="GO84" s="494"/>
      <c r="GP84" s="494"/>
      <c r="GQ84" s="494"/>
      <c r="GR84" s="494"/>
      <c r="GS84" s="494"/>
      <c r="GT84" s="494"/>
      <c r="GU84" s="494"/>
      <c r="GV84" s="494"/>
      <c r="GW84" s="494"/>
      <c r="GX84" s="494"/>
      <c r="GY84" s="494"/>
      <c r="GZ84" s="494"/>
      <c r="HA84" s="494"/>
      <c r="HB84" s="494"/>
      <c r="HC84" s="494"/>
      <c r="HD84" s="494"/>
      <c r="HE84" s="494"/>
      <c r="HF84" s="494"/>
      <c r="HG84" s="494"/>
      <c r="HH84" s="494"/>
      <c r="HI84" s="539"/>
      <c r="HJ84" s="103"/>
      <c r="HK84" s="12"/>
      <c r="HL84" s="12"/>
      <c r="HM84" s="12"/>
      <c r="HN84" s="12"/>
      <c r="HO84" s="12"/>
      <c r="HP84" s="12"/>
      <c r="HQ84" s="12"/>
      <c r="HR84" s="12"/>
    </row>
    <row r="85" spans="2:226" s="102" customFormat="1" ht="18" customHeight="1" x14ac:dyDescent="0.2">
      <c r="B85" s="30"/>
      <c r="C85" s="404"/>
      <c r="D85" s="405"/>
      <c r="E85" s="406"/>
      <c r="F85" s="410" t="s">
        <v>119</v>
      </c>
      <c r="G85" s="411"/>
      <c r="H85" s="411"/>
      <c r="I85" s="411"/>
      <c r="J85" s="411"/>
      <c r="K85" s="411"/>
      <c r="L85" s="411"/>
      <c r="M85" s="411"/>
      <c r="N85" s="411"/>
      <c r="O85" s="411"/>
      <c r="P85" s="411"/>
      <c r="Q85" s="412"/>
      <c r="R85" s="505"/>
      <c r="S85" s="543"/>
      <c r="T85" s="494"/>
      <c r="U85" s="494"/>
      <c r="V85" s="494"/>
      <c r="W85" s="494"/>
      <c r="X85" s="494"/>
      <c r="Y85" s="494"/>
      <c r="Z85" s="494"/>
      <c r="AA85" s="494"/>
      <c r="AB85" s="494"/>
      <c r="AC85" s="494"/>
      <c r="AD85" s="494"/>
      <c r="AE85" s="494"/>
      <c r="AF85" s="494"/>
      <c r="AG85" s="494"/>
      <c r="AH85" s="494"/>
      <c r="AI85" s="494"/>
      <c r="AJ85" s="494"/>
      <c r="AK85" s="494"/>
      <c r="AL85" s="494"/>
      <c r="AM85" s="494"/>
      <c r="AN85" s="494"/>
      <c r="AO85" s="494"/>
      <c r="AP85" s="494"/>
      <c r="AQ85" s="494"/>
      <c r="AR85" s="494"/>
      <c r="AS85" s="494"/>
      <c r="AT85" s="494"/>
      <c r="AU85" s="494"/>
      <c r="AV85" s="494"/>
      <c r="AW85" s="494"/>
      <c r="AX85" s="494"/>
      <c r="AY85" s="494"/>
      <c r="AZ85" s="494"/>
      <c r="BA85" s="494"/>
      <c r="BB85" s="494"/>
      <c r="BC85" s="494"/>
      <c r="BD85" s="494"/>
      <c r="BE85" s="494"/>
      <c r="BF85" s="494"/>
      <c r="BG85" s="494"/>
      <c r="BH85" s="494"/>
      <c r="BI85" s="494"/>
      <c r="BJ85" s="494"/>
      <c r="BK85" s="494"/>
      <c r="BL85" s="494"/>
      <c r="BM85" s="494"/>
      <c r="BN85" s="494"/>
      <c r="BO85" s="494"/>
      <c r="BP85" s="494"/>
      <c r="BQ85" s="494"/>
      <c r="BR85" s="494"/>
      <c r="BS85" s="494"/>
      <c r="BT85" s="494"/>
      <c r="BU85" s="494"/>
      <c r="BV85" s="494"/>
      <c r="BW85" s="494"/>
      <c r="BX85" s="494"/>
      <c r="BY85" s="494"/>
      <c r="BZ85" s="494"/>
      <c r="CA85" s="494"/>
      <c r="CB85" s="494"/>
      <c r="CC85" s="494"/>
      <c r="CD85" s="494"/>
      <c r="CE85" s="494"/>
      <c r="CF85" s="494"/>
      <c r="CG85" s="494"/>
      <c r="CH85" s="494"/>
      <c r="CI85" s="494"/>
      <c r="CJ85" s="494"/>
      <c r="CK85" s="494"/>
      <c r="CL85" s="494"/>
      <c r="CM85" s="494"/>
      <c r="CN85" s="494"/>
      <c r="CO85" s="494"/>
      <c r="CP85" s="494"/>
      <c r="CQ85" s="494"/>
      <c r="CR85" s="494"/>
      <c r="CS85" s="494"/>
      <c r="CT85" s="494"/>
      <c r="CU85" s="494"/>
      <c r="CV85" s="494"/>
      <c r="CW85" s="494"/>
      <c r="CX85" s="494"/>
      <c r="CY85" s="494"/>
      <c r="CZ85" s="494"/>
      <c r="DA85" s="494"/>
      <c r="DB85" s="494"/>
      <c r="DC85" s="494"/>
      <c r="DD85" s="494"/>
      <c r="DE85" s="494"/>
      <c r="DF85" s="494"/>
      <c r="DG85" s="494"/>
      <c r="DH85" s="494"/>
      <c r="DI85" s="494"/>
      <c r="DJ85" s="494"/>
      <c r="DK85" s="494"/>
      <c r="DL85" s="494"/>
      <c r="DM85" s="494"/>
      <c r="DN85" s="494"/>
      <c r="DO85" s="494"/>
      <c r="DP85" s="494"/>
      <c r="DQ85" s="494"/>
      <c r="DR85" s="494"/>
      <c r="DS85" s="494"/>
      <c r="DT85" s="494"/>
      <c r="DU85" s="494"/>
      <c r="DV85" s="494"/>
      <c r="DW85" s="494"/>
      <c r="DX85" s="494"/>
      <c r="DY85" s="494"/>
      <c r="DZ85" s="494"/>
      <c r="EA85" s="494"/>
      <c r="EB85" s="494"/>
      <c r="EC85" s="494"/>
      <c r="ED85" s="494"/>
      <c r="EE85" s="494"/>
      <c r="EF85" s="494"/>
      <c r="EG85" s="494"/>
      <c r="EH85" s="494"/>
      <c r="EI85" s="494"/>
      <c r="EJ85" s="494"/>
      <c r="EK85" s="494"/>
      <c r="EL85" s="494"/>
      <c r="EM85" s="494"/>
      <c r="EN85" s="494"/>
      <c r="EO85" s="494"/>
      <c r="EP85" s="494"/>
      <c r="EQ85" s="494"/>
      <c r="ER85" s="494"/>
      <c r="ES85" s="494"/>
      <c r="ET85" s="494"/>
      <c r="EU85" s="494"/>
      <c r="EV85" s="494"/>
      <c r="EW85" s="494"/>
      <c r="EX85" s="494"/>
      <c r="EY85" s="494"/>
      <c r="EZ85" s="494"/>
      <c r="FA85" s="494"/>
      <c r="FB85" s="494"/>
      <c r="FC85" s="494"/>
      <c r="FD85" s="494"/>
      <c r="FE85" s="494"/>
      <c r="FF85" s="494"/>
      <c r="FG85" s="494"/>
      <c r="FH85" s="494"/>
      <c r="FI85" s="494"/>
      <c r="FJ85" s="494"/>
      <c r="FK85" s="494"/>
      <c r="FL85" s="494"/>
      <c r="FM85" s="494"/>
      <c r="FN85" s="494"/>
      <c r="FO85" s="494"/>
      <c r="FP85" s="494"/>
      <c r="FQ85" s="494"/>
      <c r="FR85" s="494"/>
      <c r="FS85" s="494"/>
      <c r="FT85" s="494"/>
      <c r="FU85" s="494"/>
      <c r="FV85" s="494"/>
      <c r="FW85" s="494"/>
      <c r="FX85" s="494"/>
      <c r="FY85" s="494"/>
      <c r="FZ85" s="494"/>
      <c r="GA85" s="494"/>
      <c r="GB85" s="494"/>
      <c r="GC85" s="494"/>
      <c r="GD85" s="494"/>
      <c r="GE85" s="494"/>
      <c r="GF85" s="494"/>
      <c r="GG85" s="494"/>
      <c r="GH85" s="494"/>
      <c r="GI85" s="494"/>
      <c r="GJ85" s="494"/>
      <c r="GK85" s="494"/>
      <c r="GL85" s="494"/>
      <c r="GM85" s="494"/>
      <c r="GN85" s="494"/>
      <c r="GO85" s="494"/>
      <c r="GP85" s="494"/>
      <c r="GQ85" s="494"/>
      <c r="GR85" s="494"/>
      <c r="GS85" s="494"/>
      <c r="GT85" s="494"/>
      <c r="GU85" s="494"/>
      <c r="GV85" s="494"/>
      <c r="GW85" s="494"/>
      <c r="GX85" s="494"/>
      <c r="GY85" s="494"/>
      <c r="GZ85" s="494"/>
      <c r="HA85" s="494"/>
      <c r="HB85" s="494"/>
      <c r="HC85" s="494"/>
      <c r="HD85" s="494"/>
      <c r="HE85" s="494"/>
      <c r="HF85" s="494"/>
      <c r="HG85" s="494"/>
      <c r="HH85" s="494"/>
      <c r="HI85" s="539"/>
      <c r="HJ85" s="103"/>
      <c r="HK85" s="12"/>
      <c r="HL85" s="12"/>
      <c r="HM85" s="12"/>
      <c r="HN85" s="12"/>
      <c r="HO85" s="12"/>
      <c r="HP85" s="12"/>
      <c r="HQ85" s="12"/>
      <c r="HR85" s="12"/>
    </row>
    <row r="86" spans="2:226" s="102" customFormat="1" ht="18" customHeight="1" x14ac:dyDescent="0.2">
      <c r="B86" s="30"/>
      <c r="C86" s="404"/>
      <c r="D86" s="405"/>
      <c r="E86" s="406"/>
      <c r="F86" s="410" t="s">
        <v>120</v>
      </c>
      <c r="G86" s="411"/>
      <c r="H86" s="411"/>
      <c r="I86" s="411"/>
      <c r="J86" s="411"/>
      <c r="K86" s="411"/>
      <c r="L86" s="411"/>
      <c r="M86" s="411"/>
      <c r="N86" s="411"/>
      <c r="O86" s="411"/>
      <c r="P86" s="411"/>
      <c r="Q86" s="412"/>
      <c r="R86" s="505"/>
      <c r="S86" s="543"/>
      <c r="T86" s="494"/>
      <c r="U86" s="494"/>
      <c r="V86" s="494"/>
      <c r="W86" s="494"/>
      <c r="X86" s="494"/>
      <c r="Y86" s="494"/>
      <c r="Z86" s="494"/>
      <c r="AA86" s="494"/>
      <c r="AB86" s="494"/>
      <c r="AC86" s="494"/>
      <c r="AD86" s="494"/>
      <c r="AE86" s="494"/>
      <c r="AF86" s="494"/>
      <c r="AG86" s="494"/>
      <c r="AH86" s="494"/>
      <c r="AI86" s="494"/>
      <c r="AJ86" s="494"/>
      <c r="AK86" s="494"/>
      <c r="AL86" s="494"/>
      <c r="AM86" s="494"/>
      <c r="AN86" s="494"/>
      <c r="AO86" s="494"/>
      <c r="AP86" s="494"/>
      <c r="AQ86" s="494"/>
      <c r="AR86" s="494"/>
      <c r="AS86" s="494"/>
      <c r="AT86" s="494"/>
      <c r="AU86" s="494"/>
      <c r="AV86" s="494"/>
      <c r="AW86" s="494"/>
      <c r="AX86" s="494"/>
      <c r="AY86" s="494"/>
      <c r="AZ86" s="494"/>
      <c r="BA86" s="494"/>
      <c r="BB86" s="494"/>
      <c r="BC86" s="494"/>
      <c r="BD86" s="494"/>
      <c r="BE86" s="494"/>
      <c r="BF86" s="494"/>
      <c r="BG86" s="494"/>
      <c r="BH86" s="494"/>
      <c r="BI86" s="494"/>
      <c r="BJ86" s="494"/>
      <c r="BK86" s="494"/>
      <c r="BL86" s="494"/>
      <c r="BM86" s="494"/>
      <c r="BN86" s="494"/>
      <c r="BO86" s="494"/>
      <c r="BP86" s="494"/>
      <c r="BQ86" s="494"/>
      <c r="BR86" s="494"/>
      <c r="BS86" s="494"/>
      <c r="BT86" s="494"/>
      <c r="BU86" s="494"/>
      <c r="BV86" s="494"/>
      <c r="BW86" s="494"/>
      <c r="BX86" s="494"/>
      <c r="BY86" s="494"/>
      <c r="BZ86" s="494"/>
      <c r="CA86" s="494"/>
      <c r="CB86" s="494"/>
      <c r="CC86" s="494"/>
      <c r="CD86" s="494"/>
      <c r="CE86" s="494"/>
      <c r="CF86" s="494"/>
      <c r="CG86" s="494"/>
      <c r="CH86" s="494"/>
      <c r="CI86" s="494"/>
      <c r="CJ86" s="494"/>
      <c r="CK86" s="494"/>
      <c r="CL86" s="494"/>
      <c r="CM86" s="494"/>
      <c r="CN86" s="494"/>
      <c r="CO86" s="494"/>
      <c r="CP86" s="494"/>
      <c r="CQ86" s="494"/>
      <c r="CR86" s="494"/>
      <c r="CS86" s="494"/>
      <c r="CT86" s="494"/>
      <c r="CU86" s="494"/>
      <c r="CV86" s="494"/>
      <c r="CW86" s="494"/>
      <c r="CX86" s="494"/>
      <c r="CY86" s="494"/>
      <c r="CZ86" s="494"/>
      <c r="DA86" s="494"/>
      <c r="DB86" s="494"/>
      <c r="DC86" s="494"/>
      <c r="DD86" s="494"/>
      <c r="DE86" s="494"/>
      <c r="DF86" s="494"/>
      <c r="DG86" s="494"/>
      <c r="DH86" s="494"/>
      <c r="DI86" s="494"/>
      <c r="DJ86" s="494"/>
      <c r="DK86" s="494"/>
      <c r="DL86" s="494"/>
      <c r="DM86" s="494"/>
      <c r="DN86" s="494"/>
      <c r="DO86" s="494"/>
      <c r="DP86" s="494"/>
      <c r="DQ86" s="494"/>
      <c r="DR86" s="494"/>
      <c r="DS86" s="494"/>
      <c r="DT86" s="494"/>
      <c r="DU86" s="494"/>
      <c r="DV86" s="494"/>
      <c r="DW86" s="494"/>
      <c r="DX86" s="494"/>
      <c r="DY86" s="494"/>
      <c r="DZ86" s="494"/>
      <c r="EA86" s="494"/>
      <c r="EB86" s="494"/>
      <c r="EC86" s="494"/>
      <c r="ED86" s="494"/>
      <c r="EE86" s="494"/>
      <c r="EF86" s="494"/>
      <c r="EG86" s="494"/>
      <c r="EH86" s="494"/>
      <c r="EI86" s="494"/>
      <c r="EJ86" s="494"/>
      <c r="EK86" s="494"/>
      <c r="EL86" s="494"/>
      <c r="EM86" s="494"/>
      <c r="EN86" s="494"/>
      <c r="EO86" s="494"/>
      <c r="EP86" s="494"/>
      <c r="EQ86" s="494"/>
      <c r="ER86" s="494"/>
      <c r="ES86" s="494"/>
      <c r="ET86" s="494"/>
      <c r="EU86" s="494"/>
      <c r="EV86" s="494"/>
      <c r="EW86" s="494"/>
      <c r="EX86" s="494"/>
      <c r="EY86" s="494"/>
      <c r="EZ86" s="494"/>
      <c r="FA86" s="494"/>
      <c r="FB86" s="494"/>
      <c r="FC86" s="494"/>
      <c r="FD86" s="494"/>
      <c r="FE86" s="494"/>
      <c r="FF86" s="494"/>
      <c r="FG86" s="494"/>
      <c r="FH86" s="494"/>
      <c r="FI86" s="494"/>
      <c r="FJ86" s="494"/>
      <c r="FK86" s="494"/>
      <c r="FL86" s="494"/>
      <c r="FM86" s="494"/>
      <c r="FN86" s="494"/>
      <c r="FO86" s="494"/>
      <c r="FP86" s="494"/>
      <c r="FQ86" s="494"/>
      <c r="FR86" s="494"/>
      <c r="FS86" s="494"/>
      <c r="FT86" s="494"/>
      <c r="FU86" s="494"/>
      <c r="FV86" s="494"/>
      <c r="FW86" s="494"/>
      <c r="FX86" s="494"/>
      <c r="FY86" s="494"/>
      <c r="FZ86" s="494"/>
      <c r="GA86" s="494"/>
      <c r="GB86" s="494"/>
      <c r="GC86" s="494"/>
      <c r="GD86" s="494"/>
      <c r="GE86" s="494"/>
      <c r="GF86" s="494"/>
      <c r="GG86" s="494"/>
      <c r="GH86" s="494"/>
      <c r="GI86" s="494"/>
      <c r="GJ86" s="494"/>
      <c r="GK86" s="494"/>
      <c r="GL86" s="494"/>
      <c r="GM86" s="494"/>
      <c r="GN86" s="494"/>
      <c r="GO86" s="494"/>
      <c r="GP86" s="494"/>
      <c r="GQ86" s="494"/>
      <c r="GR86" s="494"/>
      <c r="GS86" s="494"/>
      <c r="GT86" s="494"/>
      <c r="GU86" s="494"/>
      <c r="GV86" s="494"/>
      <c r="GW86" s="494"/>
      <c r="GX86" s="494"/>
      <c r="GY86" s="494"/>
      <c r="GZ86" s="494"/>
      <c r="HA86" s="494"/>
      <c r="HB86" s="494"/>
      <c r="HC86" s="494"/>
      <c r="HD86" s="494"/>
      <c r="HE86" s="494"/>
      <c r="HF86" s="494"/>
      <c r="HG86" s="494"/>
      <c r="HH86" s="494"/>
      <c r="HI86" s="539"/>
      <c r="HJ86" s="103"/>
      <c r="HK86" s="12"/>
      <c r="HL86" s="12"/>
      <c r="HM86" s="12"/>
      <c r="HN86" s="12"/>
      <c r="HO86" s="12"/>
      <c r="HP86" s="12"/>
      <c r="HQ86" s="12"/>
      <c r="HR86" s="12"/>
    </row>
    <row r="87" spans="2:226" s="102" customFormat="1" ht="18" customHeight="1" x14ac:dyDescent="0.2">
      <c r="B87" s="30"/>
      <c r="C87" s="404"/>
      <c r="D87" s="405"/>
      <c r="E87" s="406"/>
      <c r="F87" s="410" t="s">
        <v>121</v>
      </c>
      <c r="G87" s="411"/>
      <c r="H87" s="411"/>
      <c r="I87" s="411"/>
      <c r="J87" s="411"/>
      <c r="K87" s="411"/>
      <c r="L87" s="411"/>
      <c r="M87" s="411"/>
      <c r="N87" s="411"/>
      <c r="O87" s="411"/>
      <c r="P87" s="411"/>
      <c r="Q87" s="412"/>
      <c r="R87" s="505"/>
      <c r="S87" s="543"/>
      <c r="T87" s="494"/>
      <c r="U87" s="494"/>
      <c r="V87" s="494"/>
      <c r="W87" s="494"/>
      <c r="X87" s="494"/>
      <c r="Y87" s="494"/>
      <c r="Z87" s="494"/>
      <c r="AA87" s="494"/>
      <c r="AB87" s="494"/>
      <c r="AC87" s="494"/>
      <c r="AD87" s="494"/>
      <c r="AE87" s="494"/>
      <c r="AF87" s="494"/>
      <c r="AG87" s="494"/>
      <c r="AH87" s="494"/>
      <c r="AI87" s="494"/>
      <c r="AJ87" s="494"/>
      <c r="AK87" s="494"/>
      <c r="AL87" s="494"/>
      <c r="AM87" s="494"/>
      <c r="AN87" s="494"/>
      <c r="AO87" s="494"/>
      <c r="AP87" s="494"/>
      <c r="AQ87" s="494"/>
      <c r="AR87" s="494"/>
      <c r="AS87" s="494"/>
      <c r="AT87" s="494"/>
      <c r="AU87" s="494"/>
      <c r="AV87" s="494"/>
      <c r="AW87" s="494"/>
      <c r="AX87" s="494"/>
      <c r="AY87" s="494"/>
      <c r="AZ87" s="494"/>
      <c r="BA87" s="494"/>
      <c r="BB87" s="494"/>
      <c r="BC87" s="494"/>
      <c r="BD87" s="494"/>
      <c r="BE87" s="494"/>
      <c r="BF87" s="494"/>
      <c r="BG87" s="494"/>
      <c r="BH87" s="494"/>
      <c r="BI87" s="494"/>
      <c r="BJ87" s="494"/>
      <c r="BK87" s="494"/>
      <c r="BL87" s="494"/>
      <c r="BM87" s="494"/>
      <c r="BN87" s="494"/>
      <c r="BO87" s="494"/>
      <c r="BP87" s="494"/>
      <c r="BQ87" s="494"/>
      <c r="BR87" s="494"/>
      <c r="BS87" s="494"/>
      <c r="BT87" s="494"/>
      <c r="BU87" s="494"/>
      <c r="BV87" s="494"/>
      <c r="BW87" s="494"/>
      <c r="BX87" s="494"/>
      <c r="BY87" s="494"/>
      <c r="BZ87" s="494"/>
      <c r="CA87" s="494"/>
      <c r="CB87" s="494"/>
      <c r="CC87" s="494"/>
      <c r="CD87" s="494"/>
      <c r="CE87" s="494"/>
      <c r="CF87" s="494"/>
      <c r="CG87" s="494"/>
      <c r="CH87" s="494"/>
      <c r="CI87" s="494"/>
      <c r="CJ87" s="494"/>
      <c r="CK87" s="494"/>
      <c r="CL87" s="494"/>
      <c r="CM87" s="494"/>
      <c r="CN87" s="494"/>
      <c r="CO87" s="494"/>
      <c r="CP87" s="494"/>
      <c r="CQ87" s="494"/>
      <c r="CR87" s="494"/>
      <c r="CS87" s="494"/>
      <c r="CT87" s="494"/>
      <c r="CU87" s="494"/>
      <c r="CV87" s="494"/>
      <c r="CW87" s="494"/>
      <c r="CX87" s="494"/>
      <c r="CY87" s="494"/>
      <c r="CZ87" s="494"/>
      <c r="DA87" s="494"/>
      <c r="DB87" s="494"/>
      <c r="DC87" s="494"/>
      <c r="DD87" s="494"/>
      <c r="DE87" s="494"/>
      <c r="DF87" s="494"/>
      <c r="DG87" s="494"/>
      <c r="DH87" s="494"/>
      <c r="DI87" s="494"/>
      <c r="DJ87" s="494"/>
      <c r="DK87" s="494"/>
      <c r="DL87" s="494"/>
      <c r="DM87" s="494"/>
      <c r="DN87" s="494"/>
      <c r="DO87" s="494"/>
      <c r="DP87" s="494"/>
      <c r="DQ87" s="494"/>
      <c r="DR87" s="494"/>
      <c r="DS87" s="494"/>
      <c r="DT87" s="494"/>
      <c r="DU87" s="494"/>
      <c r="DV87" s="494"/>
      <c r="DW87" s="494"/>
      <c r="DX87" s="494"/>
      <c r="DY87" s="494"/>
      <c r="DZ87" s="494"/>
      <c r="EA87" s="494"/>
      <c r="EB87" s="494"/>
      <c r="EC87" s="494"/>
      <c r="ED87" s="494"/>
      <c r="EE87" s="494"/>
      <c r="EF87" s="494"/>
      <c r="EG87" s="494"/>
      <c r="EH87" s="494"/>
      <c r="EI87" s="494"/>
      <c r="EJ87" s="494"/>
      <c r="EK87" s="494"/>
      <c r="EL87" s="494"/>
      <c r="EM87" s="494"/>
      <c r="EN87" s="494"/>
      <c r="EO87" s="494"/>
      <c r="EP87" s="494"/>
      <c r="EQ87" s="494"/>
      <c r="ER87" s="494"/>
      <c r="ES87" s="494"/>
      <c r="ET87" s="494"/>
      <c r="EU87" s="494"/>
      <c r="EV87" s="494"/>
      <c r="EW87" s="494"/>
      <c r="EX87" s="494"/>
      <c r="EY87" s="494"/>
      <c r="EZ87" s="494"/>
      <c r="FA87" s="494"/>
      <c r="FB87" s="494"/>
      <c r="FC87" s="494"/>
      <c r="FD87" s="494"/>
      <c r="FE87" s="494"/>
      <c r="FF87" s="494"/>
      <c r="FG87" s="494"/>
      <c r="FH87" s="494"/>
      <c r="FI87" s="494"/>
      <c r="FJ87" s="494"/>
      <c r="FK87" s="494"/>
      <c r="FL87" s="494"/>
      <c r="FM87" s="494"/>
      <c r="FN87" s="494"/>
      <c r="FO87" s="494"/>
      <c r="FP87" s="494"/>
      <c r="FQ87" s="494"/>
      <c r="FR87" s="494"/>
      <c r="FS87" s="494"/>
      <c r="FT87" s="494"/>
      <c r="FU87" s="494"/>
      <c r="FV87" s="494"/>
      <c r="FW87" s="494"/>
      <c r="FX87" s="494"/>
      <c r="FY87" s="494"/>
      <c r="FZ87" s="494"/>
      <c r="GA87" s="494"/>
      <c r="GB87" s="494"/>
      <c r="GC87" s="494"/>
      <c r="GD87" s="494"/>
      <c r="GE87" s="494"/>
      <c r="GF87" s="494"/>
      <c r="GG87" s="494"/>
      <c r="GH87" s="494"/>
      <c r="GI87" s="494"/>
      <c r="GJ87" s="494"/>
      <c r="GK87" s="494"/>
      <c r="GL87" s="494"/>
      <c r="GM87" s="494"/>
      <c r="GN87" s="494"/>
      <c r="GO87" s="494"/>
      <c r="GP87" s="494"/>
      <c r="GQ87" s="494"/>
      <c r="GR87" s="494"/>
      <c r="GS87" s="494"/>
      <c r="GT87" s="494"/>
      <c r="GU87" s="494"/>
      <c r="GV87" s="494"/>
      <c r="GW87" s="494"/>
      <c r="GX87" s="494"/>
      <c r="GY87" s="494"/>
      <c r="GZ87" s="494"/>
      <c r="HA87" s="494"/>
      <c r="HB87" s="494"/>
      <c r="HC87" s="494"/>
      <c r="HD87" s="494"/>
      <c r="HE87" s="494"/>
      <c r="HF87" s="494"/>
      <c r="HG87" s="494"/>
      <c r="HH87" s="494"/>
      <c r="HI87" s="539"/>
      <c r="HJ87" s="103"/>
      <c r="HK87" s="12"/>
      <c r="HL87" s="12"/>
      <c r="HM87" s="12"/>
      <c r="HN87" s="12"/>
      <c r="HO87" s="12"/>
      <c r="HP87" s="12"/>
      <c r="HQ87" s="12"/>
      <c r="HR87" s="12"/>
    </row>
    <row r="88" spans="2:226" s="102" customFormat="1" ht="18" customHeight="1" x14ac:dyDescent="0.2">
      <c r="B88" s="30"/>
      <c r="C88" s="404"/>
      <c r="D88" s="405"/>
      <c r="E88" s="406"/>
      <c r="F88" s="410" t="s">
        <v>122</v>
      </c>
      <c r="G88" s="411"/>
      <c r="H88" s="411"/>
      <c r="I88" s="411"/>
      <c r="J88" s="411"/>
      <c r="K88" s="411"/>
      <c r="L88" s="411"/>
      <c r="M88" s="411"/>
      <c r="N88" s="411"/>
      <c r="O88" s="411"/>
      <c r="P88" s="411"/>
      <c r="Q88" s="412"/>
      <c r="R88" s="505"/>
      <c r="S88" s="543"/>
      <c r="T88" s="494"/>
      <c r="U88" s="494"/>
      <c r="V88" s="494"/>
      <c r="W88" s="494"/>
      <c r="X88" s="494"/>
      <c r="Y88" s="494"/>
      <c r="Z88" s="494"/>
      <c r="AA88" s="494"/>
      <c r="AB88" s="494"/>
      <c r="AC88" s="494"/>
      <c r="AD88" s="494"/>
      <c r="AE88" s="494"/>
      <c r="AF88" s="494"/>
      <c r="AG88" s="494"/>
      <c r="AH88" s="494"/>
      <c r="AI88" s="494"/>
      <c r="AJ88" s="494"/>
      <c r="AK88" s="494"/>
      <c r="AL88" s="494"/>
      <c r="AM88" s="494"/>
      <c r="AN88" s="494"/>
      <c r="AO88" s="494"/>
      <c r="AP88" s="494"/>
      <c r="AQ88" s="494"/>
      <c r="AR88" s="494"/>
      <c r="AS88" s="494"/>
      <c r="AT88" s="494"/>
      <c r="AU88" s="494"/>
      <c r="AV88" s="494"/>
      <c r="AW88" s="494"/>
      <c r="AX88" s="494"/>
      <c r="AY88" s="494"/>
      <c r="AZ88" s="494"/>
      <c r="BA88" s="494"/>
      <c r="BB88" s="494"/>
      <c r="BC88" s="494"/>
      <c r="BD88" s="494"/>
      <c r="BE88" s="494"/>
      <c r="BF88" s="494"/>
      <c r="BG88" s="494"/>
      <c r="BH88" s="494"/>
      <c r="BI88" s="494"/>
      <c r="BJ88" s="494"/>
      <c r="BK88" s="494"/>
      <c r="BL88" s="494"/>
      <c r="BM88" s="494"/>
      <c r="BN88" s="494"/>
      <c r="BO88" s="494"/>
      <c r="BP88" s="494"/>
      <c r="BQ88" s="494"/>
      <c r="BR88" s="494"/>
      <c r="BS88" s="494"/>
      <c r="BT88" s="494"/>
      <c r="BU88" s="494"/>
      <c r="BV88" s="494"/>
      <c r="BW88" s="494"/>
      <c r="BX88" s="494"/>
      <c r="BY88" s="494"/>
      <c r="BZ88" s="494"/>
      <c r="CA88" s="494"/>
      <c r="CB88" s="494"/>
      <c r="CC88" s="494"/>
      <c r="CD88" s="494"/>
      <c r="CE88" s="494"/>
      <c r="CF88" s="494"/>
      <c r="CG88" s="494"/>
      <c r="CH88" s="494"/>
      <c r="CI88" s="494"/>
      <c r="CJ88" s="494"/>
      <c r="CK88" s="494"/>
      <c r="CL88" s="494"/>
      <c r="CM88" s="494"/>
      <c r="CN88" s="494"/>
      <c r="CO88" s="494"/>
      <c r="CP88" s="494"/>
      <c r="CQ88" s="494"/>
      <c r="CR88" s="494"/>
      <c r="CS88" s="494"/>
      <c r="CT88" s="494"/>
      <c r="CU88" s="494"/>
      <c r="CV88" s="494"/>
      <c r="CW88" s="494"/>
      <c r="CX88" s="494"/>
      <c r="CY88" s="494"/>
      <c r="CZ88" s="494"/>
      <c r="DA88" s="494"/>
      <c r="DB88" s="494"/>
      <c r="DC88" s="494"/>
      <c r="DD88" s="494"/>
      <c r="DE88" s="494"/>
      <c r="DF88" s="494"/>
      <c r="DG88" s="494"/>
      <c r="DH88" s="494"/>
      <c r="DI88" s="494"/>
      <c r="DJ88" s="494"/>
      <c r="DK88" s="494"/>
      <c r="DL88" s="494"/>
      <c r="DM88" s="494"/>
      <c r="DN88" s="494"/>
      <c r="DO88" s="494"/>
      <c r="DP88" s="494"/>
      <c r="DQ88" s="494"/>
      <c r="DR88" s="494"/>
      <c r="DS88" s="494"/>
      <c r="DT88" s="494"/>
      <c r="DU88" s="494"/>
      <c r="DV88" s="494"/>
      <c r="DW88" s="494"/>
      <c r="DX88" s="494"/>
      <c r="DY88" s="494"/>
      <c r="DZ88" s="494"/>
      <c r="EA88" s="494"/>
      <c r="EB88" s="494"/>
      <c r="EC88" s="494"/>
      <c r="ED88" s="494"/>
      <c r="EE88" s="494"/>
      <c r="EF88" s="494"/>
      <c r="EG88" s="494"/>
      <c r="EH88" s="494"/>
      <c r="EI88" s="494"/>
      <c r="EJ88" s="494"/>
      <c r="EK88" s="494"/>
      <c r="EL88" s="494"/>
      <c r="EM88" s="494"/>
      <c r="EN88" s="494"/>
      <c r="EO88" s="494"/>
      <c r="EP88" s="494"/>
      <c r="EQ88" s="494"/>
      <c r="ER88" s="494"/>
      <c r="ES88" s="494"/>
      <c r="ET88" s="494"/>
      <c r="EU88" s="494"/>
      <c r="EV88" s="494"/>
      <c r="EW88" s="494"/>
      <c r="EX88" s="494"/>
      <c r="EY88" s="494"/>
      <c r="EZ88" s="494"/>
      <c r="FA88" s="494"/>
      <c r="FB88" s="494"/>
      <c r="FC88" s="494"/>
      <c r="FD88" s="494"/>
      <c r="FE88" s="494"/>
      <c r="FF88" s="494"/>
      <c r="FG88" s="494"/>
      <c r="FH88" s="494"/>
      <c r="FI88" s="494"/>
      <c r="FJ88" s="494"/>
      <c r="FK88" s="494"/>
      <c r="FL88" s="494"/>
      <c r="FM88" s="494"/>
      <c r="FN88" s="494"/>
      <c r="FO88" s="494"/>
      <c r="FP88" s="494"/>
      <c r="FQ88" s="494"/>
      <c r="FR88" s="494"/>
      <c r="FS88" s="494"/>
      <c r="FT88" s="494"/>
      <c r="FU88" s="494"/>
      <c r="FV88" s="494"/>
      <c r="FW88" s="494"/>
      <c r="FX88" s="494"/>
      <c r="FY88" s="494"/>
      <c r="FZ88" s="494"/>
      <c r="GA88" s="494"/>
      <c r="GB88" s="494"/>
      <c r="GC88" s="494"/>
      <c r="GD88" s="494"/>
      <c r="GE88" s="494"/>
      <c r="GF88" s="494"/>
      <c r="GG88" s="494"/>
      <c r="GH88" s="494"/>
      <c r="GI88" s="494"/>
      <c r="GJ88" s="494"/>
      <c r="GK88" s="494"/>
      <c r="GL88" s="494"/>
      <c r="GM88" s="494"/>
      <c r="GN88" s="494"/>
      <c r="GO88" s="494"/>
      <c r="GP88" s="494"/>
      <c r="GQ88" s="494"/>
      <c r="GR88" s="494"/>
      <c r="GS88" s="494"/>
      <c r="GT88" s="494"/>
      <c r="GU88" s="494"/>
      <c r="GV88" s="494"/>
      <c r="GW88" s="494"/>
      <c r="GX88" s="494"/>
      <c r="GY88" s="494"/>
      <c r="GZ88" s="494"/>
      <c r="HA88" s="494"/>
      <c r="HB88" s="494"/>
      <c r="HC88" s="494"/>
      <c r="HD88" s="494"/>
      <c r="HE88" s="494"/>
      <c r="HF88" s="494"/>
      <c r="HG88" s="494"/>
      <c r="HH88" s="494"/>
      <c r="HI88" s="539"/>
      <c r="HJ88" s="103"/>
      <c r="HK88" s="12"/>
      <c r="HL88" s="12"/>
      <c r="HM88" s="12"/>
      <c r="HN88" s="12"/>
      <c r="HO88" s="12"/>
      <c r="HP88" s="12"/>
      <c r="HQ88" s="12"/>
      <c r="HR88" s="12"/>
    </row>
    <row r="89" spans="2:226" s="102" customFormat="1" ht="18" customHeight="1" x14ac:dyDescent="0.2">
      <c r="B89" s="30"/>
      <c r="C89" s="404"/>
      <c r="D89" s="405"/>
      <c r="E89" s="406"/>
      <c r="F89" s="410" t="s">
        <v>123</v>
      </c>
      <c r="G89" s="411"/>
      <c r="H89" s="411"/>
      <c r="I89" s="411"/>
      <c r="J89" s="411"/>
      <c r="K89" s="411"/>
      <c r="L89" s="411"/>
      <c r="M89" s="411"/>
      <c r="N89" s="411"/>
      <c r="O89" s="411"/>
      <c r="P89" s="411"/>
      <c r="Q89" s="412"/>
      <c r="R89" s="505"/>
      <c r="S89" s="543"/>
      <c r="T89" s="494"/>
      <c r="U89" s="494"/>
      <c r="V89" s="494"/>
      <c r="W89" s="494"/>
      <c r="X89" s="494"/>
      <c r="Y89" s="494"/>
      <c r="Z89" s="494"/>
      <c r="AA89" s="494"/>
      <c r="AB89" s="494"/>
      <c r="AC89" s="494"/>
      <c r="AD89" s="494"/>
      <c r="AE89" s="494"/>
      <c r="AF89" s="494"/>
      <c r="AG89" s="494"/>
      <c r="AH89" s="494"/>
      <c r="AI89" s="494"/>
      <c r="AJ89" s="494"/>
      <c r="AK89" s="494"/>
      <c r="AL89" s="494"/>
      <c r="AM89" s="494"/>
      <c r="AN89" s="494"/>
      <c r="AO89" s="494"/>
      <c r="AP89" s="494"/>
      <c r="AQ89" s="494"/>
      <c r="AR89" s="494"/>
      <c r="AS89" s="494"/>
      <c r="AT89" s="494"/>
      <c r="AU89" s="494"/>
      <c r="AV89" s="494"/>
      <c r="AW89" s="494"/>
      <c r="AX89" s="494"/>
      <c r="AY89" s="494"/>
      <c r="AZ89" s="494"/>
      <c r="BA89" s="494"/>
      <c r="BB89" s="494"/>
      <c r="BC89" s="494"/>
      <c r="BD89" s="494"/>
      <c r="BE89" s="494"/>
      <c r="BF89" s="494"/>
      <c r="BG89" s="494"/>
      <c r="BH89" s="494"/>
      <c r="BI89" s="494"/>
      <c r="BJ89" s="494"/>
      <c r="BK89" s="494"/>
      <c r="BL89" s="494"/>
      <c r="BM89" s="494"/>
      <c r="BN89" s="494"/>
      <c r="BO89" s="494"/>
      <c r="BP89" s="494"/>
      <c r="BQ89" s="494"/>
      <c r="BR89" s="494"/>
      <c r="BS89" s="494"/>
      <c r="BT89" s="494"/>
      <c r="BU89" s="494"/>
      <c r="BV89" s="494"/>
      <c r="BW89" s="494"/>
      <c r="BX89" s="494"/>
      <c r="BY89" s="494"/>
      <c r="BZ89" s="494"/>
      <c r="CA89" s="494"/>
      <c r="CB89" s="494"/>
      <c r="CC89" s="494"/>
      <c r="CD89" s="494"/>
      <c r="CE89" s="494"/>
      <c r="CF89" s="494"/>
      <c r="CG89" s="494"/>
      <c r="CH89" s="494"/>
      <c r="CI89" s="494"/>
      <c r="CJ89" s="494"/>
      <c r="CK89" s="494"/>
      <c r="CL89" s="494"/>
      <c r="CM89" s="494"/>
      <c r="CN89" s="494"/>
      <c r="CO89" s="494"/>
      <c r="CP89" s="494"/>
      <c r="CQ89" s="494"/>
      <c r="CR89" s="494"/>
      <c r="CS89" s="494"/>
      <c r="CT89" s="494"/>
      <c r="CU89" s="494"/>
      <c r="CV89" s="494"/>
      <c r="CW89" s="494"/>
      <c r="CX89" s="494"/>
      <c r="CY89" s="494"/>
      <c r="CZ89" s="494"/>
      <c r="DA89" s="494"/>
      <c r="DB89" s="494"/>
      <c r="DC89" s="494"/>
      <c r="DD89" s="494"/>
      <c r="DE89" s="494"/>
      <c r="DF89" s="494"/>
      <c r="DG89" s="494"/>
      <c r="DH89" s="494"/>
      <c r="DI89" s="494"/>
      <c r="DJ89" s="494"/>
      <c r="DK89" s="494"/>
      <c r="DL89" s="494"/>
      <c r="DM89" s="494"/>
      <c r="DN89" s="494"/>
      <c r="DO89" s="494"/>
      <c r="DP89" s="494"/>
      <c r="DQ89" s="494"/>
      <c r="DR89" s="494"/>
      <c r="DS89" s="494"/>
      <c r="DT89" s="494"/>
      <c r="DU89" s="494"/>
      <c r="DV89" s="494"/>
      <c r="DW89" s="494"/>
      <c r="DX89" s="494"/>
      <c r="DY89" s="494"/>
      <c r="DZ89" s="494"/>
      <c r="EA89" s="494"/>
      <c r="EB89" s="494"/>
      <c r="EC89" s="494"/>
      <c r="ED89" s="494"/>
      <c r="EE89" s="494"/>
      <c r="EF89" s="494"/>
      <c r="EG89" s="494"/>
      <c r="EH89" s="494"/>
      <c r="EI89" s="494"/>
      <c r="EJ89" s="494"/>
      <c r="EK89" s="494"/>
      <c r="EL89" s="494"/>
      <c r="EM89" s="494"/>
      <c r="EN89" s="494"/>
      <c r="EO89" s="494"/>
      <c r="EP89" s="494"/>
      <c r="EQ89" s="494"/>
      <c r="ER89" s="494"/>
      <c r="ES89" s="494"/>
      <c r="ET89" s="494"/>
      <c r="EU89" s="494"/>
      <c r="EV89" s="494"/>
      <c r="EW89" s="494"/>
      <c r="EX89" s="494"/>
      <c r="EY89" s="494"/>
      <c r="EZ89" s="494"/>
      <c r="FA89" s="494"/>
      <c r="FB89" s="494"/>
      <c r="FC89" s="494"/>
      <c r="FD89" s="494"/>
      <c r="FE89" s="494"/>
      <c r="FF89" s="494"/>
      <c r="FG89" s="494"/>
      <c r="FH89" s="494"/>
      <c r="FI89" s="494"/>
      <c r="FJ89" s="494"/>
      <c r="FK89" s="494"/>
      <c r="FL89" s="494"/>
      <c r="FM89" s="494"/>
      <c r="FN89" s="494"/>
      <c r="FO89" s="494"/>
      <c r="FP89" s="494"/>
      <c r="FQ89" s="494"/>
      <c r="FR89" s="494"/>
      <c r="FS89" s="494"/>
      <c r="FT89" s="494"/>
      <c r="FU89" s="494"/>
      <c r="FV89" s="494"/>
      <c r="FW89" s="494"/>
      <c r="FX89" s="494"/>
      <c r="FY89" s="494"/>
      <c r="FZ89" s="494"/>
      <c r="GA89" s="494"/>
      <c r="GB89" s="494"/>
      <c r="GC89" s="494"/>
      <c r="GD89" s="494"/>
      <c r="GE89" s="494"/>
      <c r="GF89" s="494"/>
      <c r="GG89" s="494"/>
      <c r="GH89" s="494"/>
      <c r="GI89" s="494"/>
      <c r="GJ89" s="494"/>
      <c r="GK89" s="494"/>
      <c r="GL89" s="494"/>
      <c r="GM89" s="494"/>
      <c r="GN89" s="494"/>
      <c r="GO89" s="494"/>
      <c r="GP89" s="494"/>
      <c r="GQ89" s="494"/>
      <c r="GR89" s="494"/>
      <c r="GS89" s="494"/>
      <c r="GT89" s="494"/>
      <c r="GU89" s="494"/>
      <c r="GV89" s="494"/>
      <c r="GW89" s="494"/>
      <c r="GX89" s="494"/>
      <c r="GY89" s="494"/>
      <c r="GZ89" s="494"/>
      <c r="HA89" s="494"/>
      <c r="HB89" s="494"/>
      <c r="HC89" s="494"/>
      <c r="HD89" s="494"/>
      <c r="HE89" s="494"/>
      <c r="HF89" s="494"/>
      <c r="HG89" s="494"/>
      <c r="HH89" s="494"/>
      <c r="HI89" s="539"/>
      <c r="HJ89" s="103"/>
      <c r="HK89" s="12"/>
      <c r="HL89" s="12"/>
      <c r="HM89" s="12"/>
      <c r="HN89" s="12"/>
      <c r="HO89" s="12"/>
      <c r="HP89" s="12"/>
      <c r="HQ89" s="12"/>
      <c r="HR89" s="12"/>
    </row>
    <row r="90" spans="2:226" s="102" customFormat="1" ht="18" customHeight="1" x14ac:dyDescent="0.2">
      <c r="B90" s="30"/>
      <c r="C90" s="404"/>
      <c r="D90" s="405"/>
      <c r="E90" s="406"/>
      <c r="F90" s="410" t="s">
        <v>62</v>
      </c>
      <c r="G90" s="411"/>
      <c r="H90" s="411"/>
      <c r="I90" s="411"/>
      <c r="J90" s="411"/>
      <c r="K90" s="411"/>
      <c r="L90" s="411"/>
      <c r="M90" s="411"/>
      <c r="N90" s="411"/>
      <c r="O90" s="411"/>
      <c r="P90" s="411"/>
      <c r="Q90" s="412"/>
      <c r="R90" s="505"/>
      <c r="S90" s="543"/>
      <c r="T90" s="494"/>
      <c r="U90" s="494"/>
      <c r="V90" s="494"/>
      <c r="W90" s="494"/>
      <c r="X90" s="494"/>
      <c r="Y90" s="494"/>
      <c r="Z90" s="494"/>
      <c r="AA90" s="494"/>
      <c r="AB90" s="494"/>
      <c r="AC90" s="494"/>
      <c r="AD90" s="494"/>
      <c r="AE90" s="494"/>
      <c r="AF90" s="494"/>
      <c r="AG90" s="494"/>
      <c r="AH90" s="494"/>
      <c r="AI90" s="494"/>
      <c r="AJ90" s="494"/>
      <c r="AK90" s="494"/>
      <c r="AL90" s="494"/>
      <c r="AM90" s="494"/>
      <c r="AN90" s="494"/>
      <c r="AO90" s="494"/>
      <c r="AP90" s="494"/>
      <c r="AQ90" s="494"/>
      <c r="AR90" s="494"/>
      <c r="AS90" s="494"/>
      <c r="AT90" s="494"/>
      <c r="AU90" s="494"/>
      <c r="AV90" s="494"/>
      <c r="AW90" s="494"/>
      <c r="AX90" s="494"/>
      <c r="AY90" s="494"/>
      <c r="AZ90" s="494"/>
      <c r="BA90" s="494"/>
      <c r="BB90" s="494"/>
      <c r="BC90" s="494"/>
      <c r="BD90" s="494"/>
      <c r="BE90" s="494"/>
      <c r="BF90" s="494"/>
      <c r="BG90" s="494"/>
      <c r="BH90" s="494"/>
      <c r="BI90" s="494"/>
      <c r="BJ90" s="494"/>
      <c r="BK90" s="494"/>
      <c r="BL90" s="494"/>
      <c r="BM90" s="494"/>
      <c r="BN90" s="494"/>
      <c r="BO90" s="494"/>
      <c r="BP90" s="494"/>
      <c r="BQ90" s="494"/>
      <c r="BR90" s="494"/>
      <c r="BS90" s="494"/>
      <c r="BT90" s="494"/>
      <c r="BU90" s="494"/>
      <c r="BV90" s="494"/>
      <c r="BW90" s="494"/>
      <c r="BX90" s="494"/>
      <c r="BY90" s="494"/>
      <c r="BZ90" s="494"/>
      <c r="CA90" s="494"/>
      <c r="CB90" s="494"/>
      <c r="CC90" s="494"/>
      <c r="CD90" s="494"/>
      <c r="CE90" s="494"/>
      <c r="CF90" s="494"/>
      <c r="CG90" s="494"/>
      <c r="CH90" s="494"/>
      <c r="CI90" s="494"/>
      <c r="CJ90" s="494"/>
      <c r="CK90" s="494"/>
      <c r="CL90" s="494"/>
      <c r="CM90" s="494"/>
      <c r="CN90" s="494"/>
      <c r="CO90" s="494"/>
      <c r="CP90" s="494"/>
      <c r="CQ90" s="494"/>
      <c r="CR90" s="494"/>
      <c r="CS90" s="494"/>
      <c r="CT90" s="494"/>
      <c r="CU90" s="494"/>
      <c r="CV90" s="494"/>
      <c r="CW90" s="494"/>
      <c r="CX90" s="494"/>
      <c r="CY90" s="494"/>
      <c r="CZ90" s="494"/>
      <c r="DA90" s="494"/>
      <c r="DB90" s="494"/>
      <c r="DC90" s="494"/>
      <c r="DD90" s="494"/>
      <c r="DE90" s="494"/>
      <c r="DF90" s="494"/>
      <c r="DG90" s="494"/>
      <c r="DH90" s="494"/>
      <c r="DI90" s="494"/>
      <c r="DJ90" s="494"/>
      <c r="DK90" s="494"/>
      <c r="DL90" s="494"/>
      <c r="DM90" s="494"/>
      <c r="DN90" s="494"/>
      <c r="DO90" s="494"/>
      <c r="DP90" s="494"/>
      <c r="DQ90" s="494"/>
      <c r="DR90" s="494"/>
      <c r="DS90" s="494"/>
      <c r="DT90" s="494"/>
      <c r="DU90" s="494"/>
      <c r="DV90" s="494"/>
      <c r="DW90" s="494"/>
      <c r="DX90" s="494"/>
      <c r="DY90" s="494"/>
      <c r="DZ90" s="494"/>
      <c r="EA90" s="494"/>
      <c r="EB90" s="494"/>
      <c r="EC90" s="494"/>
      <c r="ED90" s="494"/>
      <c r="EE90" s="494"/>
      <c r="EF90" s="494"/>
      <c r="EG90" s="494"/>
      <c r="EH90" s="494"/>
      <c r="EI90" s="494"/>
      <c r="EJ90" s="494"/>
      <c r="EK90" s="494"/>
      <c r="EL90" s="494"/>
      <c r="EM90" s="494"/>
      <c r="EN90" s="494"/>
      <c r="EO90" s="494"/>
      <c r="EP90" s="494"/>
      <c r="EQ90" s="494"/>
      <c r="ER90" s="494"/>
      <c r="ES90" s="494"/>
      <c r="ET90" s="494"/>
      <c r="EU90" s="494"/>
      <c r="EV90" s="494"/>
      <c r="EW90" s="494"/>
      <c r="EX90" s="494"/>
      <c r="EY90" s="494"/>
      <c r="EZ90" s="494"/>
      <c r="FA90" s="494"/>
      <c r="FB90" s="494"/>
      <c r="FC90" s="494"/>
      <c r="FD90" s="494"/>
      <c r="FE90" s="494"/>
      <c r="FF90" s="494"/>
      <c r="FG90" s="494"/>
      <c r="FH90" s="494"/>
      <c r="FI90" s="494"/>
      <c r="FJ90" s="494"/>
      <c r="FK90" s="494"/>
      <c r="FL90" s="494"/>
      <c r="FM90" s="494"/>
      <c r="FN90" s="494"/>
      <c r="FO90" s="494"/>
      <c r="FP90" s="494"/>
      <c r="FQ90" s="494"/>
      <c r="FR90" s="494"/>
      <c r="FS90" s="494"/>
      <c r="FT90" s="494"/>
      <c r="FU90" s="494"/>
      <c r="FV90" s="494"/>
      <c r="FW90" s="494"/>
      <c r="FX90" s="494"/>
      <c r="FY90" s="494"/>
      <c r="FZ90" s="494"/>
      <c r="GA90" s="494"/>
      <c r="GB90" s="494"/>
      <c r="GC90" s="494"/>
      <c r="GD90" s="494"/>
      <c r="GE90" s="494"/>
      <c r="GF90" s="494"/>
      <c r="GG90" s="494"/>
      <c r="GH90" s="494"/>
      <c r="GI90" s="494"/>
      <c r="GJ90" s="494"/>
      <c r="GK90" s="494"/>
      <c r="GL90" s="494"/>
      <c r="GM90" s="494"/>
      <c r="GN90" s="494"/>
      <c r="GO90" s="494"/>
      <c r="GP90" s="494"/>
      <c r="GQ90" s="494"/>
      <c r="GR90" s="494"/>
      <c r="GS90" s="494"/>
      <c r="GT90" s="494"/>
      <c r="GU90" s="494"/>
      <c r="GV90" s="494"/>
      <c r="GW90" s="494"/>
      <c r="GX90" s="494"/>
      <c r="GY90" s="494"/>
      <c r="GZ90" s="494"/>
      <c r="HA90" s="494"/>
      <c r="HB90" s="494"/>
      <c r="HC90" s="494"/>
      <c r="HD90" s="494"/>
      <c r="HE90" s="494"/>
      <c r="HF90" s="494"/>
      <c r="HG90" s="494"/>
      <c r="HH90" s="494"/>
      <c r="HI90" s="539"/>
      <c r="HJ90" s="103"/>
      <c r="HK90" s="12"/>
      <c r="HL90" s="12"/>
      <c r="HM90" s="12"/>
      <c r="HN90" s="12"/>
      <c r="HO90" s="12"/>
      <c r="HP90" s="12"/>
      <c r="HQ90" s="12"/>
      <c r="HR90" s="12"/>
    </row>
    <row r="91" spans="2:226" s="102" customFormat="1" ht="18" customHeight="1" x14ac:dyDescent="0.2">
      <c r="B91" s="30"/>
      <c r="C91" s="404"/>
      <c r="D91" s="405"/>
      <c r="E91" s="406"/>
      <c r="F91" s="410" t="s">
        <v>124</v>
      </c>
      <c r="G91" s="411"/>
      <c r="H91" s="411"/>
      <c r="I91" s="411"/>
      <c r="J91" s="411"/>
      <c r="K91" s="411"/>
      <c r="L91" s="411"/>
      <c r="M91" s="411"/>
      <c r="N91" s="411"/>
      <c r="O91" s="411"/>
      <c r="P91" s="411"/>
      <c r="Q91" s="412"/>
      <c r="R91" s="505"/>
      <c r="S91" s="543"/>
      <c r="T91" s="494"/>
      <c r="U91" s="494"/>
      <c r="V91" s="494"/>
      <c r="W91" s="494"/>
      <c r="X91" s="494"/>
      <c r="Y91" s="494"/>
      <c r="Z91" s="494"/>
      <c r="AA91" s="494"/>
      <c r="AB91" s="494"/>
      <c r="AC91" s="494"/>
      <c r="AD91" s="494"/>
      <c r="AE91" s="494"/>
      <c r="AF91" s="494"/>
      <c r="AG91" s="494"/>
      <c r="AH91" s="494"/>
      <c r="AI91" s="494"/>
      <c r="AJ91" s="494"/>
      <c r="AK91" s="494"/>
      <c r="AL91" s="494"/>
      <c r="AM91" s="494"/>
      <c r="AN91" s="494"/>
      <c r="AO91" s="494"/>
      <c r="AP91" s="494"/>
      <c r="AQ91" s="494"/>
      <c r="AR91" s="494"/>
      <c r="AS91" s="494"/>
      <c r="AT91" s="494"/>
      <c r="AU91" s="494"/>
      <c r="AV91" s="494"/>
      <c r="AW91" s="494"/>
      <c r="AX91" s="494"/>
      <c r="AY91" s="494"/>
      <c r="AZ91" s="494"/>
      <c r="BA91" s="494"/>
      <c r="BB91" s="494"/>
      <c r="BC91" s="494"/>
      <c r="BD91" s="494"/>
      <c r="BE91" s="494"/>
      <c r="BF91" s="494"/>
      <c r="BG91" s="494"/>
      <c r="BH91" s="494"/>
      <c r="BI91" s="494"/>
      <c r="BJ91" s="494"/>
      <c r="BK91" s="494"/>
      <c r="BL91" s="494"/>
      <c r="BM91" s="494"/>
      <c r="BN91" s="494"/>
      <c r="BO91" s="494"/>
      <c r="BP91" s="494"/>
      <c r="BQ91" s="494"/>
      <c r="BR91" s="494"/>
      <c r="BS91" s="494"/>
      <c r="BT91" s="494"/>
      <c r="BU91" s="494"/>
      <c r="BV91" s="494"/>
      <c r="BW91" s="494"/>
      <c r="BX91" s="494"/>
      <c r="BY91" s="494"/>
      <c r="BZ91" s="494"/>
      <c r="CA91" s="494"/>
      <c r="CB91" s="494"/>
      <c r="CC91" s="494"/>
      <c r="CD91" s="494"/>
      <c r="CE91" s="494"/>
      <c r="CF91" s="494"/>
      <c r="CG91" s="494"/>
      <c r="CH91" s="494"/>
      <c r="CI91" s="494"/>
      <c r="CJ91" s="494"/>
      <c r="CK91" s="494"/>
      <c r="CL91" s="494"/>
      <c r="CM91" s="494"/>
      <c r="CN91" s="494"/>
      <c r="CO91" s="494"/>
      <c r="CP91" s="494"/>
      <c r="CQ91" s="494"/>
      <c r="CR91" s="494"/>
      <c r="CS91" s="494"/>
      <c r="CT91" s="494"/>
      <c r="CU91" s="494"/>
      <c r="CV91" s="494"/>
      <c r="CW91" s="494"/>
      <c r="CX91" s="494"/>
      <c r="CY91" s="494"/>
      <c r="CZ91" s="494"/>
      <c r="DA91" s="494"/>
      <c r="DB91" s="494"/>
      <c r="DC91" s="494"/>
      <c r="DD91" s="494"/>
      <c r="DE91" s="494"/>
      <c r="DF91" s="494"/>
      <c r="DG91" s="494"/>
      <c r="DH91" s="494"/>
      <c r="DI91" s="494"/>
      <c r="DJ91" s="494"/>
      <c r="DK91" s="494"/>
      <c r="DL91" s="494"/>
      <c r="DM91" s="494"/>
      <c r="DN91" s="494"/>
      <c r="DO91" s="494"/>
      <c r="DP91" s="494"/>
      <c r="DQ91" s="494"/>
      <c r="DR91" s="494"/>
      <c r="DS91" s="494"/>
      <c r="DT91" s="494"/>
      <c r="DU91" s="494"/>
      <c r="DV91" s="494"/>
      <c r="DW91" s="494"/>
      <c r="DX91" s="494"/>
      <c r="DY91" s="494"/>
      <c r="DZ91" s="494"/>
      <c r="EA91" s="494"/>
      <c r="EB91" s="494"/>
      <c r="EC91" s="494"/>
      <c r="ED91" s="494"/>
      <c r="EE91" s="494"/>
      <c r="EF91" s="494"/>
      <c r="EG91" s="494"/>
      <c r="EH91" s="494"/>
      <c r="EI91" s="494"/>
      <c r="EJ91" s="494"/>
      <c r="EK91" s="494"/>
      <c r="EL91" s="494"/>
      <c r="EM91" s="494"/>
      <c r="EN91" s="494"/>
      <c r="EO91" s="494"/>
      <c r="EP91" s="494"/>
      <c r="EQ91" s="494"/>
      <c r="ER91" s="494"/>
      <c r="ES91" s="494"/>
      <c r="ET91" s="494"/>
      <c r="EU91" s="494"/>
      <c r="EV91" s="494"/>
      <c r="EW91" s="494"/>
      <c r="EX91" s="494"/>
      <c r="EY91" s="494"/>
      <c r="EZ91" s="494"/>
      <c r="FA91" s="494"/>
      <c r="FB91" s="494"/>
      <c r="FC91" s="494"/>
      <c r="FD91" s="494"/>
      <c r="FE91" s="494"/>
      <c r="FF91" s="494"/>
      <c r="FG91" s="494"/>
      <c r="FH91" s="494"/>
      <c r="FI91" s="494"/>
      <c r="FJ91" s="494"/>
      <c r="FK91" s="494"/>
      <c r="FL91" s="494"/>
      <c r="FM91" s="494"/>
      <c r="FN91" s="494"/>
      <c r="FO91" s="494"/>
      <c r="FP91" s="494"/>
      <c r="FQ91" s="494"/>
      <c r="FR91" s="494"/>
      <c r="FS91" s="494"/>
      <c r="FT91" s="494"/>
      <c r="FU91" s="494"/>
      <c r="FV91" s="494"/>
      <c r="FW91" s="494"/>
      <c r="FX91" s="494"/>
      <c r="FY91" s="494"/>
      <c r="FZ91" s="494"/>
      <c r="GA91" s="494"/>
      <c r="GB91" s="494"/>
      <c r="GC91" s="494"/>
      <c r="GD91" s="494"/>
      <c r="GE91" s="494"/>
      <c r="GF91" s="494"/>
      <c r="GG91" s="494"/>
      <c r="GH91" s="494"/>
      <c r="GI91" s="494"/>
      <c r="GJ91" s="494"/>
      <c r="GK91" s="494"/>
      <c r="GL91" s="494"/>
      <c r="GM91" s="494"/>
      <c r="GN91" s="494"/>
      <c r="GO91" s="494"/>
      <c r="GP91" s="494"/>
      <c r="GQ91" s="494"/>
      <c r="GR91" s="494"/>
      <c r="GS91" s="494"/>
      <c r="GT91" s="494"/>
      <c r="GU91" s="494"/>
      <c r="GV91" s="494"/>
      <c r="GW91" s="494"/>
      <c r="GX91" s="494"/>
      <c r="GY91" s="494"/>
      <c r="GZ91" s="494"/>
      <c r="HA91" s="494"/>
      <c r="HB91" s="494"/>
      <c r="HC91" s="494"/>
      <c r="HD91" s="494"/>
      <c r="HE91" s="494"/>
      <c r="HF91" s="494"/>
      <c r="HG91" s="494"/>
      <c r="HH91" s="494"/>
      <c r="HI91" s="539"/>
      <c r="HJ91" s="103"/>
      <c r="HK91" s="12"/>
      <c r="HL91" s="12"/>
      <c r="HM91" s="12"/>
      <c r="HN91" s="12"/>
      <c r="HO91" s="12"/>
      <c r="HP91" s="12"/>
      <c r="HQ91" s="12"/>
      <c r="HR91" s="12"/>
    </row>
    <row r="92" spans="2:226" s="102" customFormat="1" ht="18" customHeight="1" x14ac:dyDescent="0.2">
      <c r="B92" s="23"/>
      <c r="C92" s="407"/>
      <c r="D92" s="408"/>
      <c r="E92" s="409"/>
      <c r="F92" s="398" t="s">
        <v>125</v>
      </c>
      <c r="G92" s="399"/>
      <c r="H92" s="399"/>
      <c r="I92" s="399"/>
      <c r="J92" s="399"/>
      <c r="K92" s="399"/>
      <c r="L92" s="399"/>
      <c r="M92" s="399"/>
      <c r="N92" s="399"/>
      <c r="O92" s="399"/>
      <c r="P92" s="399"/>
      <c r="Q92" s="400"/>
      <c r="R92" s="459"/>
      <c r="S92" s="545"/>
      <c r="T92" s="448"/>
      <c r="U92" s="448"/>
      <c r="V92" s="448"/>
      <c r="W92" s="448"/>
      <c r="X92" s="448"/>
      <c r="Y92" s="448"/>
      <c r="Z92" s="448"/>
      <c r="AA92" s="448"/>
      <c r="AB92" s="448"/>
      <c r="AC92" s="448"/>
      <c r="AD92" s="448"/>
      <c r="AE92" s="448"/>
      <c r="AF92" s="448"/>
      <c r="AG92" s="448"/>
      <c r="AH92" s="448"/>
      <c r="AI92" s="448"/>
      <c r="AJ92" s="448"/>
      <c r="AK92" s="448"/>
      <c r="AL92" s="448"/>
      <c r="AM92" s="448"/>
      <c r="AN92" s="448"/>
      <c r="AO92" s="448"/>
      <c r="AP92" s="448"/>
      <c r="AQ92" s="448"/>
      <c r="AR92" s="448"/>
      <c r="AS92" s="448"/>
      <c r="AT92" s="448"/>
      <c r="AU92" s="448"/>
      <c r="AV92" s="448"/>
      <c r="AW92" s="448"/>
      <c r="AX92" s="448"/>
      <c r="AY92" s="448"/>
      <c r="AZ92" s="448"/>
      <c r="BA92" s="448"/>
      <c r="BB92" s="448"/>
      <c r="BC92" s="448"/>
      <c r="BD92" s="448"/>
      <c r="BE92" s="448"/>
      <c r="BF92" s="448"/>
      <c r="BG92" s="448"/>
      <c r="BH92" s="448"/>
      <c r="BI92" s="448"/>
      <c r="BJ92" s="448"/>
      <c r="BK92" s="448"/>
      <c r="BL92" s="448"/>
      <c r="BM92" s="448"/>
      <c r="BN92" s="448"/>
      <c r="BO92" s="448"/>
      <c r="BP92" s="448"/>
      <c r="BQ92" s="448"/>
      <c r="BR92" s="448"/>
      <c r="BS92" s="448"/>
      <c r="BT92" s="448"/>
      <c r="BU92" s="448"/>
      <c r="BV92" s="448"/>
      <c r="BW92" s="448"/>
      <c r="BX92" s="448"/>
      <c r="BY92" s="448"/>
      <c r="BZ92" s="448"/>
      <c r="CA92" s="448"/>
      <c r="CB92" s="448"/>
      <c r="CC92" s="448"/>
      <c r="CD92" s="448"/>
      <c r="CE92" s="448"/>
      <c r="CF92" s="448"/>
      <c r="CG92" s="448"/>
      <c r="CH92" s="448"/>
      <c r="CI92" s="448"/>
      <c r="CJ92" s="448"/>
      <c r="CK92" s="448"/>
      <c r="CL92" s="448"/>
      <c r="CM92" s="448"/>
      <c r="CN92" s="448"/>
      <c r="CO92" s="448"/>
      <c r="CP92" s="448"/>
      <c r="CQ92" s="448"/>
      <c r="CR92" s="448"/>
      <c r="CS92" s="448"/>
      <c r="CT92" s="448"/>
      <c r="CU92" s="448"/>
      <c r="CV92" s="448"/>
      <c r="CW92" s="448"/>
      <c r="CX92" s="448"/>
      <c r="CY92" s="448"/>
      <c r="CZ92" s="448"/>
      <c r="DA92" s="448"/>
      <c r="DB92" s="448"/>
      <c r="DC92" s="448"/>
      <c r="DD92" s="448"/>
      <c r="DE92" s="448"/>
      <c r="DF92" s="448"/>
      <c r="DG92" s="448"/>
      <c r="DH92" s="448"/>
      <c r="DI92" s="448"/>
      <c r="DJ92" s="448"/>
      <c r="DK92" s="448"/>
      <c r="DL92" s="448"/>
      <c r="DM92" s="448"/>
      <c r="DN92" s="448"/>
      <c r="DO92" s="448"/>
      <c r="DP92" s="448"/>
      <c r="DQ92" s="448"/>
      <c r="DR92" s="448"/>
      <c r="DS92" s="448"/>
      <c r="DT92" s="448"/>
      <c r="DU92" s="448"/>
      <c r="DV92" s="448"/>
      <c r="DW92" s="448"/>
      <c r="DX92" s="448"/>
      <c r="DY92" s="448"/>
      <c r="DZ92" s="448"/>
      <c r="EA92" s="448"/>
      <c r="EB92" s="448"/>
      <c r="EC92" s="448"/>
      <c r="ED92" s="448"/>
      <c r="EE92" s="448"/>
      <c r="EF92" s="448"/>
      <c r="EG92" s="448"/>
      <c r="EH92" s="448"/>
      <c r="EI92" s="448"/>
      <c r="EJ92" s="448"/>
      <c r="EK92" s="448"/>
      <c r="EL92" s="448"/>
      <c r="EM92" s="448"/>
      <c r="EN92" s="448"/>
      <c r="EO92" s="448"/>
      <c r="EP92" s="448"/>
      <c r="EQ92" s="448"/>
      <c r="ER92" s="448"/>
      <c r="ES92" s="448"/>
      <c r="ET92" s="448"/>
      <c r="EU92" s="448"/>
      <c r="EV92" s="448"/>
      <c r="EW92" s="448"/>
      <c r="EX92" s="448"/>
      <c r="EY92" s="448"/>
      <c r="EZ92" s="448"/>
      <c r="FA92" s="448"/>
      <c r="FB92" s="448"/>
      <c r="FC92" s="448"/>
      <c r="FD92" s="448"/>
      <c r="FE92" s="448"/>
      <c r="FF92" s="448"/>
      <c r="FG92" s="448"/>
      <c r="FH92" s="448"/>
      <c r="FI92" s="448"/>
      <c r="FJ92" s="448"/>
      <c r="FK92" s="448"/>
      <c r="FL92" s="448"/>
      <c r="FM92" s="448"/>
      <c r="FN92" s="448"/>
      <c r="FO92" s="448"/>
      <c r="FP92" s="448"/>
      <c r="FQ92" s="448"/>
      <c r="FR92" s="448"/>
      <c r="FS92" s="448"/>
      <c r="FT92" s="448"/>
      <c r="FU92" s="448"/>
      <c r="FV92" s="448"/>
      <c r="FW92" s="448"/>
      <c r="FX92" s="448"/>
      <c r="FY92" s="448"/>
      <c r="FZ92" s="448"/>
      <c r="GA92" s="448"/>
      <c r="GB92" s="448"/>
      <c r="GC92" s="448"/>
      <c r="GD92" s="448"/>
      <c r="GE92" s="448"/>
      <c r="GF92" s="448"/>
      <c r="GG92" s="448"/>
      <c r="GH92" s="448"/>
      <c r="GI92" s="448"/>
      <c r="GJ92" s="448"/>
      <c r="GK92" s="448"/>
      <c r="GL92" s="448"/>
      <c r="GM92" s="448"/>
      <c r="GN92" s="448"/>
      <c r="GO92" s="448"/>
      <c r="GP92" s="448"/>
      <c r="GQ92" s="448"/>
      <c r="GR92" s="448"/>
      <c r="GS92" s="448"/>
      <c r="GT92" s="448"/>
      <c r="GU92" s="448"/>
      <c r="GV92" s="448"/>
      <c r="GW92" s="448"/>
      <c r="GX92" s="448"/>
      <c r="GY92" s="448"/>
      <c r="GZ92" s="448"/>
      <c r="HA92" s="448"/>
      <c r="HB92" s="448"/>
      <c r="HC92" s="448"/>
      <c r="HD92" s="448"/>
      <c r="HE92" s="448"/>
      <c r="HF92" s="448"/>
      <c r="HG92" s="448"/>
      <c r="HH92" s="448"/>
      <c r="HI92" s="540"/>
      <c r="HJ92" s="103"/>
      <c r="HK92" s="12"/>
      <c r="HL92" s="12"/>
      <c r="HM92" s="12"/>
      <c r="HN92" s="12"/>
      <c r="HO92" s="12"/>
      <c r="HP92" s="12"/>
      <c r="HQ92" s="12"/>
      <c r="HR92" s="12"/>
    </row>
    <row r="93" spans="2:226" x14ac:dyDescent="0.2">
      <c r="B93" s="102"/>
    </row>
    <row r="94" spans="2:226" ht="16.5" x14ac:dyDescent="0.2">
      <c r="B94" s="104"/>
    </row>
    <row r="95" spans="2:226" ht="16.5" x14ac:dyDescent="0.2">
      <c r="B95" s="104"/>
    </row>
    <row r="118" ht="44.25" customHeight="1" x14ac:dyDescent="0.2"/>
  </sheetData>
  <sheetProtection algorithmName="SHA-512" hashValue="JsoezLslv3NzEhnNHS/Jurkl5wM1S1nIb1bUZ4ZV8ueLtY/doeLK99U0VfpmRO9pJM5hswMhhOkUyGjxHBjaTA==" saltValue="NJ2Tz+zd7AT7KEJn+7+bMQ==" spinCount="100000" sheet="1" objects="1"/>
  <mergeCells count="7273">
    <mergeCell ref="ET77:EU77"/>
    <mergeCell ref="EV77:EW77"/>
    <mergeCell ref="EX77:EY77"/>
    <mergeCell ref="EZ77:FA77"/>
    <mergeCell ref="FB77:FC77"/>
    <mergeCell ref="DX77:DY77"/>
    <mergeCell ref="DZ77:EA77"/>
    <mergeCell ref="EB77:EC77"/>
    <mergeCell ref="ED77:EE77"/>
    <mergeCell ref="EF77:EG77"/>
    <mergeCell ref="EH77:EI77"/>
    <mergeCell ref="EN77:EO77"/>
    <mergeCell ref="EP77:EQ77"/>
    <mergeCell ref="HH77:HI77"/>
    <mergeCell ref="GP77:GQ77"/>
    <mergeCell ref="GR77:GS77"/>
    <mergeCell ref="GT77:GU77"/>
    <mergeCell ref="GV77:GW77"/>
    <mergeCell ref="GX77:GY77"/>
    <mergeCell ref="GZ77:HA77"/>
    <mergeCell ref="HB77:HC77"/>
    <mergeCell ref="HD77:HE77"/>
    <mergeCell ref="GB77:GC77"/>
    <mergeCell ref="GD77:GE77"/>
    <mergeCell ref="GF77:GG77"/>
    <mergeCell ref="GH77:GI77"/>
    <mergeCell ref="HF77:HG77"/>
    <mergeCell ref="GJ77:GK77"/>
    <mergeCell ref="GL77:GM77"/>
    <mergeCell ref="FP77:FQ77"/>
    <mergeCell ref="FR77:FS77"/>
    <mergeCell ref="FV77:FW77"/>
    <mergeCell ref="FX77:FY77"/>
    <mergeCell ref="FZ77:GA77"/>
    <mergeCell ref="BT77:BU77"/>
    <mergeCell ref="BV77:BW77"/>
    <mergeCell ref="BX77:BY77"/>
    <mergeCell ref="BZ77:CA77"/>
    <mergeCell ref="BD77:BE77"/>
    <mergeCell ref="BF77:BG77"/>
    <mergeCell ref="BH77:BI77"/>
    <mergeCell ref="BJ77:BK77"/>
    <mergeCell ref="BL77:BM77"/>
    <mergeCell ref="BN77:BO77"/>
    <mergeCell ref="DL77:DM77"/>
    <mergeCell ref="DN77:DO77"/>
    <mergeCell ref="DP77:DQ77"/>
    <mergeCell ref="DR77:DS77"/>
    <mergeCell ref="DT77:DU77"/>
    <mergeCell ref="DV77:DW77"/>
    <mergeCell ref="CZ77:DA77"/>
    <mergeCell ref="DB77:DC77"/>
    <mergeCell ref="DD77:DE77"/>
    <mergeCell ref="DF77:DG77"/>
    <mergeCell ref="DH77:DI77"/>
    <mergeCell ref="DJ77:DK77"/>
    <mergeCell ref="CN77:CO77"/>
    <mergeCell ref="CP77:CQ77"/>
    <mergeCell ref="CR77:CS77"/>
    <mergeCell ref="CT77:CU77"/>
    <mergeCell ref="CV77:CW77"/>
    <mergeCell ref="CX77:CY77"/>
    <mergeCell ref="ER77:ES77"/>
    <mergeCell ref="FF77:FG77"/>
    <mergeCell ref="AJ77:AK77"/>
    <mergeCell ref="AL77:AM77"/>
    <mergeCell ref="AN77:AO77"/>
    <mergeCell ref="AP77:AQ77"/>
    <mergeCell ref="HD65:HE65"/>
    <mergeCell ref="HF65:HG65"/>
    <mergeCell ref="HH65:HI65"/>
    <mergeCell ref="C77:Q77"/>
    <mergeCell ref="R77:S77"/>
    <mergeCell ref="T77:U77"/>
    <mergeCell ref="V77:W77"/>
    <mergeCell ref="X77:Y77"/>
    <mergeCell ref="Z77:AA77"/>
    <mergeCell ref="AB77:AC77"/>
    <mergeCell ref="GR65:GS65"/>
    <mergeCell ref="GT65:GU65"/>
    <mergeCell ref="GV65:GW65"/>
    <mergeCell ref="GX65:GY65"/>
    <mergeCell ref="GZ65:HA65"/>
    <mergeCell ref="HB65:HC65"/>
    <mergeCell ref="GF65:GG65"/>
    <mergeCell ref="GH65:GI65"/>
    <mergeCell ref="GJ65:GK65"/>
    <mergeCell ref="GL65:GM65"/>
    <mergeCell ref="CB77:CC77"/>
    <mergeCell ref="CD77:CE77"/>
    <mergeCell ref="CF77:CG77"/>
    <mergeCell ref="CH77:CI77"/>
    <mergeCell ref="CJ77:CK77"/>
    <mergeCell ref="CL77:CM77"/>
    <mergeCell ref="BP77:BQ77"/>
    <mergeCell ref="BR77:BS77"/>
    <mergeCell ref="GP65:GQ65"/>
    <mergeCell ref="FT65:FU65"/>
    <mergeCell ref="FV65:FW65"/>
    <mergeCell ref="FX65:FY65"/>
    <mergeCell ref="FZ65:GA65"/>
    <mergeCell ref="GB65:GC65"/>
    <mergeCell ref="GD65:GE65"/>
    <mergeCell ref="FH65:FI65"/>
    <mergeCell ref="FJ65:FK65"/>
    <mergeCell ref="FL65:FM65"/>
    <mergeCell ref="FN65:FO65"/>
    <mergeCell ref="FP65:FQ65"/>
    <mergeCell ref="FR65:FS65"/>
    <mergeCell ref="EV65:EW65"/>
    <mergeCell ref="EX65:EY65"/>
    <mergeCell ref="EZ65:FA65"/>
    <mergeCell ref="FB65:FC65"/>
    <mergeCell ref="FD65:FE65"/>
    <mergeCell ref="FF65:FG65"/>
    <mergeCell ref="AJ65:AK65"/>
    <mergeCell ref="AL65:AM65"/>
    <mergeCell ref="AN65:AO65"/>
    <mergeCell ref="AP65:AQ65"/>
    <mergeCell ref="AR65:AS65"/>
    <mergeCell ref="AT65:AU65"/>
    <mergeCell ref="CR65:CS65"/>
    <mergeCell ref="CT65:CU65"/>
    <mergeCell ref="CV65:CW65"/>
    <mergeCell ref="CX65:CY65"/>
    <mergeCell ref="CZ65:DA65"/>
    <mergeCell ref="DB65:DC65"/>
    <mergeCell ref="CF65:CG65"/>
    <mergeCell ref="CH65:CI65"/>
    <mergeCell ref="CJ65:CK65"/>
    <mergeCell ref="CL65:CM65"/>
    <mergeCell ref="CN65:CO65"/>
    <mergeCell ref="CP65:CQ65"/>
    <mergeCell ref="BT65:BU65"/>
    <mergeCell ref="BV65:BW65"/>
    <mergeCell ref="BX65:BY65"/>
    <mergeCell ref="BZ65:CA65"/>
    <mergeCell ref="CB65:CC65"/>
    <mergeCell ref="CD65:CE65"/>
    <mergeCell ref="AV65:AW65"/>
    <mergeCell ref="AX65:AY65"/>
    <mergeCell ref="AZ65:BA65"/>
    <mergeCell ref="BB65:BC65"/>
    <mergeCell ref="BD65:BE65"/>
    <mergeCell ref="HH46:HI46"/>
    <mergeCell ref="B65:Q65"/>
    <mergeCell ref="R65:S65"/>
    <mergeCell ref="T65:U65"/>
    <mergeCell ref="V65:W65"/>
    <mergeCell ref="X65:Y65"/>
    <mergeCell ref="Z65:AA65"/>
    <mergeCell ref="AB65:AC65"/>
    <mergeCell ref="AD65:AE65"/>
    <mergeCell ref="GT46:GU46"/>
    <mergeCell ref="GV46:GW46"/>
    <mergeCell ref="GX46:GY46"/>
    <mergeCell ref="GZ46:HA46"/>
    <mergeCell ref="HB46:HC46"/>
    <mergeCell ref="HD46:HE46"/>
    <mergeCell ref="GB46:GC46"/>
    <mergeCell ref="GD46:GE46"/>
    <mergeCell ref="GF46:GG46"/>
    <mergeCell ref="GH46:GI46"/>
    <mergeCell ref="GL46:GM46"/>
    <mergeCell ref="GR46:GS46"/>
    <mergeCell ref="FP46:FQ46"/>
    <mergeCell ref="FR46:FS46"/>
    <mergeCell ref="FT46:FU46"/>
    <mergeCell ref="FV46:FW46"/>
    <mergeCell ref="FX46:FY46"/>
    <mergeCell ref="FZ46:GA46"/>
    <mergeCell ref="FD46:FE46"/>
    <mergeCell ref="FF46:FG46"/>
    <mergeCell ref="FH46:FI46"/>
    <mergeCell ref="FJ46:FK46"/>
    <mergeCell ref="BH65:BI65"/>
    <mergeCell ref="CH46:CI46"/>
    <mergeCell ref="CJ46:CK46"/>
    <mergeCell ref="FL46:FM46"/>
    <mergeCell ref="FN46:FO46"/>
    <mergeCell ref="EH46:EI46"/>
    <mergeCell ref="EJ46:EK46"/>
    <mergeCell ref="EL46:EM46"/>
    <mergeCell ref="EN46:EO46"/>
    <mergeCell ref="FB46:FC46"/>
    <mergeCell ref="ER46:ES46"/>
    <mergeCell ref="ET46:EU46"/>
    <mergeCell ref="DV46:DW46"/>
    <mergeCell ref="DX46:DY46"/>
    <mergeCell ref="DZ46:EA46"/>
    <mergeCell ref="EB46:EC46"/>
    <mergeCell ref="ED46:EE46"/>
    <mergeCell ref="EF46:EG46"/>
    <mergeCell ref="DJ46:DK46"/>
    <mergeCell ref="DL46:DM46"/>
    <mergeCell ref="DN46:DO46"/>
    <mergeCell ref="DP46:DQ46"/>
    <mergeCell ref="DR46:DS46"/>
    <mergeCell ref="DT46:DU46"/>
    <mergeCell ref="EZ46:FA46"/>
    <mergeCell ref="B8:P9"/>
    <mergeCell ref="B13:O13"/>
    <mergeCell ref="B4:Q4"/>
    <mergeCell ref="B7:Q7"/>
    <mergeCell ref="B12:Q12"/>
    <mergeCell ref="B1:U1"/>
    <mergeCell ref="B5:Q6"/>
    <mergeCell ref="B10:Q11"/>
    <mergeCell ref="B2:Q2"/>
    <mergeCell ref="R2:AC2"/>
    <mergeCell ref="B14:G14"/>
    <mergeCell ref="AF8:AG8"/>
    <mergeCell ref="AF9:AG9"/>
    <mergeCell ref="AH18:AI18"/>
    <mergeCell ref="AH9:AI9"/>
    <mergeCell ref="AF23:AG23"/>
    <mergeCell ref="AH23:AI23"/>
    <mergeCell ref="Z23:AA23"/>
    <mergeCell ref="X9:Y9"/>
    <mergeCell ref="X23:Y23"/>
    <mergeCell ref="X4:Y4"/>
    <mergeCell ref="X7:Y7"/>
    <mergeCell ref="X8:Y8"/>
    <mergeCell ref="AF17:AG17"/>
    <mergeCell ref="AH17:AI17"/>
    <mergeCell ref="AB21:AC21"/>
    <mergeCell ref="AD21:AE21"/>
    <mergeCell ref="AD4:AE4"/>
    <mergeCell ref="AD7:AE7"/>
    <mergeCell ref="AD8:AE8"/>
    <mergeCell ref="AD9:AE9"/>
    <mergeCell ref="AD23:AE23"/>
    <mergeCell ref="F55:Q55"/>
    <mergeCell ref="F56:Q56"/>
    <mergeCell ref="G20:J20"/>
    <mergeCell ref="H34:L34"/>
    <mergeCell ref="C71:Q71"/>
    <mergeCell ref="C34:G34"/>
    <mergeCell ref="M34:P34"/>
    <mergeCell ref="C35:G35"/>
    <mergeCell ref="H35:L35"/>
    <mergeCell ref="M35:Q35"/>
    <mergeCell ref="C36:G36"/>
    <mergeCell ref="H36:L36"/>
    <mergeCell ref="B45:Q45"/>
    <mergeCell ref="F47:Q47"/>
    <mergeCell ref="AB46:AC46"/>
    <mergeCell ref="AD46:AE46"/>
    <mergeCell ref="AF46:AG46"/>
    <mergeCell ref="X25:Y25"/>
    <mergeCell ref="F60:Q60"/>
    <mergeCell ref="F61:Q61"/>
    <mergeCell ref="C62:E63"/>
    <mergeCell ref="F62:Q62"/>
    <mergeCell ref="F63:Q63"/>
    <mergeCell ref="F48:Q48"/>
    <mergeCell ref="F49:Q49"/>
    <mergeCell ref="F50:Q50"/>
    <mergeCell ref="F51:Q51"/>
    <mergeCell ref="F52:Q52"/>
    <mergeCell ref="C53:E61"/>
    <mergeCell ref="F53:Q53"/>
    <mergeCell ref="F54:Q54"/>
    <mergeCell ref="R24:S24"/>
    <mergeCell ref="AV26:AW29"/>
    <mergeCell ref="AX26:AY29"/>
    <mergeCell ref="AZ26:BA29"/>
    <mergeCell ref="BB26:BC29"/>
    <mergeCell ref="FB39:FC42"/>
    <mergeCell ref="FX25:FY25"/>
    <mergeCell ref="FZ25:GA25"/>
    <mergeCell ref="ET30:EU30"/>
    <mergeCell ref="EV30:EW30"/>
    <mergeCell ref="GB39:GC42"/>
    <mergeCell ref="EB33:EC33"/>
    <mergeCell ref="ED33:EE33"/>
    <mergeCell ref="EF33:EG33"/>
    <mergeCell ref="FX33:FY33"/>
    <mergeCell ref="FZ33:GA33"/>
    <mergeCell ref="FH33:FI33"/>
    <mergeCell ref="FJ33:FK33"/>
    <mergeCell ref="FL33:FM33"/>
    <mergeCell ref="FN33:FO33"/>
    <mergeCell ref="EH38:EI38"/>
    <mergeCell ref="EP33:EQ33"/>
    <mergeCell ref="EJ38:EK38"/>
    <mergeCell ref="EX38:EY38"/>
    <mergeCell ref="EL38:EM38"/>
    <mergeCell ref="EN38:EO38"/>
    <mergeCell ref="EP38:EQ38"/>
    <mergeCell ref="EB30:EC30"/>
    <mergeCell ref="ER38:ES38"/>
    <mergeCell ref="ET38:EU38"/>
    <mergeCell ref="EV38:EW38"/>
    <mergeCell ref="EZ38:FA38"/>
    <mergeCell ref="DZ25:EA25"/>
    <mergeCell ref="C83:E92"/>
    <mergeCell ref="F83:Q83"/>
    <mergeCell ref="F84:Q84"/>
    <mergeCell ref="F85:Q85"/>
    <mergeCell ref="F86:Q86"/>
    <mergeCell ref="C47:E52"/>
    <mergeCell ref="F87:Q87"/>
    <mergeCell ref="F88:Q88"/>
    <mergeCell ref="F89:Q89"/>
    <mergeCell ref="F90:Q90"/>
    <mergeCell ref="F91:Q91"/>
    <mergeCell ref="F92:Q92"/>
    <mergeCell ref="C74:Q74"/>
    <mergeCell ref="C75:Q75"/>
    <mergeCell ref="C76:Q76"/>
    <mergeCell ref="C78:E82"/>
    <mergeCell ref="F78:Q78"/>
    <mergeCell ref="F79:Q79"/>
    <mergeCell ref="F80:Q80"/>
    <mergeCell ref="F81:Q81"/>
    <mergeCell ref="F82:Q82"/>
    <mergeCell ref="B64:Q64"/>
    <mergeCell ref="C66:Q66"/>
    <mergeCell ref="C67:Q67"/>
    <mergeCell ref="C68:Q68"/>
    <mergeCell ref="C69:Q69"/>
    <mergeCell ref="C70:Q70"/>
    <mergeCell ref="C72:Q72"/>
    <mergeCell ref="C73:Q73"/>
    <mergeCell ref="F57:Q57"/>
    <mergeCell ref="F58:Q58"/>
    <mergeCell ref="F59:Q59"/>
    <mergeCell ref="HD21:HE21"/>
    <mergeCell ref="FZ19:GA19"/>
    <mergeCell ref="FX17:FY17"/>
    <mergeCell ref="FZ17:GA17"/>
    <mergeCell ref="GN38:GO38"/>
    <mergeCell ref="HF21:HG21"/>
    <mergeCell ref="FT17:FU17"/>
    <mergeCell ref="FV17:FW17"/>
    <mergeCell ref="FF17:FG17"/>
    <mergeCell ref="FH17:FI17"/>
    <mergeCell ref="FJ17:FK17"/>
    <mergeCell ref="FL17:FM17"/>
    <mergeCell ref="FN17:FO17"/>
    <mergeCell ref="FP17:FQ17"/>
    <mergeCell ref="FR17:FS17"/>
    <mergeCell ref="GZ21:HA21"/>
    <mergeCell ref="GL38:GM38"/>
    <mergeCell ref="FX38:FY38"/>
    <mergeCell ref="FP38:FQ38"/>
    <mergeCell ref="FR38:FS38"/>
    <mergeCell ref="FL22:FM22"/>
    <mergeCell ref="FN22:FO22"/>
    <mergeCell ref="FH23:FI23"/>
    <mergeCell ref="FJ23:FK23"/>
    <mergeCell ref="FL23:FM23"/>
    <mergeCell ref="FZ21:GA21"/>
    <mergeCell ref="FR25:FS25"/>
    <mergeCell ref="FV25:FW25"/>
    <mergeCell ref="FP25:FQ25"/>
    <mergeCell ref="FL25:FM25"/>
    <mergeCell ref="FN23:FO23"/>
    <mergeCell ref="FP23:FQ23"/>
    <mergeCell ref="GB21:GC21"/>
    <mergeCell ref="GF38:GG38"/>
    <mergeCell ref="GB38:GC38"/>
    <mergeCell ref="GB33:GC33"/>
    <mergeCell ref="GV21:GW21"/>
    <mergeCell ref="GL21:GM21"/>
    <mergeCell ref="GJ19:GK19"/>
    <mergeCell ref="HB21:HC21"/>
    <mergeCell ref="GP22:GQ22"/>
    <mergeCell ref="GR22:GS22"/>
    <mergeCell ref="GT22:GU22"/>
    <mergeCell ref="GV22:GW22"/>
    <mergeCell ref="GP21:GQ21"/>
    <mergeCell ref="GR21:GS21"/>
    <mergeCell ref="GX22:GY22"/>
    <mergeCell ref="GX21:GY21"/>
    <mergeCell ref="GF21:GG21"/>
    <mergeCell ref="GD21:GE21"/>
    <mergeCell ref="GP19:GQ19"/>
    <mergeCell ref="GR19:GS19"/>
    <mergeCell ref="GT19:GU19"/>
    <mergeCell ref="GZ22:HA22"/>
    <mergeCell ref="HB22:HC22"/>
    <mergeCell ref="GZ23:HA23"/>
    <mergeCell ref="HB23:HC23"/>
    <mergeCell ref="GX24:GY24"/>
    <mergeCell ref="GZ24:HA24"/>
    <mergeCell ref="HB24:HC24"/>
    <mergeCell ref="GT26:GU29"/>
    <mergeCell ref="GV26:GW29"/>
    <mergeCell ref="GX26:GY29"/>
    <mergeCell ref="GB25:GC25"/>
    <mergeCell ref="FD17:FE17"/>
    <mergeCell ref="FV43:FW43"/>
    <mergeCell ref="FF33:FG33"/>
    <mergeCell ref="FP33:FQ33"/>
    <mergeCell ref="FR33:FS33"/>
    <mergeCell ref="FT33:FU33"/>
    <mergeCell ref="FV33:FW33"/>
    <mergeCell ref="ER33:ES33"/>
    <mergeCell ref="ET33:EU33"/>
    <mergeCell ref="EV33:EW33"/>
    <mergeCell ref="EX33:EY33"/>
    <mergeCell ref="EZ33:FA33"/>
    <mergeCell ref="FD33:FE33"/>
    <mergeCell ref="FB33:FC33"/>
    <mergeCell ref="FT19:FU19"/>
    <mergeCell ref="FV19:FW19"/>
    <mergeCell ref="EV19:EW19"/>
    <mergeCell ref="EX19:EY19"/>
    <mergeCell ref="EZ19:FA19"/>
    <mergeCell ref="ER19:ES19"/>
    <mergeCell ref="ET19:EU19"/>
    <mergeCell ref="FF25:FG25"/>
    <mergeCell ref="FH25:FI25"/>
    <mergeCell ref="EZ25:FA25"/>
    <mergeCell ref="ER21:ES21"/>
    <mergeCell ref="ET21:EU21"/>
    <mergeCell ref="FN25:FO25"/>
    <mergeCell ref="FJ30:FK30"/>
    <mergeCell ref="FL30:FM30"/>
    <mergeCell ref="FT43:FU43"/>
    <mergeCell ref="FD22:FE22"/>
    <mergeCell ref="FD25:FE25"/>
    <mergeCell ref="FX19:FY19"/>
    <mergeCell ref="GN19:GO19"/>
    <mergeCell ref="GL20:GM20"/>
    <mergeCell ref="FJ20:FK20"/>
    <mergeCell ref="FL20:FM20"/>
    <mergeCell ref="FN20:FO20"/>
    <mergeCell ref="FP19:FQ19"/>
    <mergeCell ref="FJ19:FK19"/>
    <mergeCell ref="FL19:FM19"/>
    <mergeCell ref="EN20:EO20"/>
    <mergeCell ref="EP20:EQ20"/>
    <mergeCell ref="ER20:ES20"/>
    <mergeCell ref="ET20:EU20"/>
    <mergeCell ref="EV20:EW20"/>
    <mergeCell ref="FH19:FI19"/>
    <mergeCell ref="FN19:FO19"/>
    <mergeCell ref="ET18:EU18"/>
    <mergeCell ref="EV18:EW18"/>
    <mergeCell ref="EX18:EY18"/>
    <mergeCell ref="EZ18:FA18"/>
    <mergeCell ref="FB18:FC18"/>
    <mergeCell ref="FD18:FE18"/>
    <mergeCell ref="FF18:FG18"/>
    <mergeCell ref="FH18:FI18"/>
    <mergeCell ref="EN19:EO19"/>
    <mergeCell ref="EP19:EQ19"/>
    <mergeCell ref="GD18:GE18"/>
    <mergeCell ref="GF18:GG18"/>
    <mergeCell ref="GH18:GI18"/>
    <mergeCell ref="GN18:GO18"/>
    <mergeCell ref="FX20:FY20"/>
    <mergeCell ref="FZ20:GA20"/>
    <mergeCell ref="FF19:FG19"/>
    <mergeCell ref="EF31:EG32"/>
    <mergeCell ref="EH31:EI32"/>
    <mergeCell ref="EX21:EY21"/>
    <mergeCell ref="EZ21:FA21"/>
    <mergeCell ref="EH22:EI22"/>
    <mergeCell ref="EJ19:EK19"/>
    <mergeCell ref="EL19:EM19"/>
    <mergeCell ref="EL21:EM21"/>
    <mergeCell ref="EN21:EO21"/>
    <mergeCell ref="EX30:EY30"/>
    <mergeCell ref="FJ25:FK25"/>
    <mergeCell ref="FB30:FC30"/>
    <mergeCell ref="FD26:FE29"/>
    <mergeCell ref="EZ30:FA30"/>
    <mergeCell ref="FD30:FE30"/>
    <mergeCell ref="FF30:FG30"/>
    <mergeCell ref="FD23:FE23"/>
    <mergeCell ref="FF23:FG23"/>
    <mergeCell ref="ER23:ES23"/>
    <mergeCell ref="ET23:EU23"/>
    <mergeCell ref="EV23:EW23"/>
    <mergeCell ref="FH30:FI30"/>
    <mergeCell ref="EL20:EM20"/>
    <mergeCell ref="ER24:ES24"/>
    <mergeCell ref="ET24:EU24"/>
    <mergeCell ref="EV24:EW24"/>
    <mergeCell ref="EX24:EY24"/>
    <mergeCell ref="FD19:FE19"/>
    <mergeCell ref="FB19:FC19"/>
    <mergeCell ref="EV25:EW25"/>
    <mergeCell ref="FB22:FC22"/>
    <mergeCell ref="T46:U46"/>
    <mergeCell ref="V46:W46"/>
    <mergeCell ref="X46:Y46"/>
    <mergeCell ref="Z46:AA46"/>
    <mergeCell ref="T50:U50"/>
    <mergeCell ref="AD49:AE49"/>
    <mergeCell ref="AD50:AE50"/>
    <mergeCell ref="EV50:EW50"/>
    <mergeCell ref="ET49:EU49"/>
    <mergeCell ref="BR46:BS46"/>
    <mergeCell ref="BT46:BU46"/>
    <mergeCell ref="BV46:BW46"/>
    <mergeCell ref="BX46:BY46"/>
    <mergeCell ref="BB46:BC46"/>
    <mergeCell ref="BD46:BE46"/>
    <mergeCell ref="BF46:BG46"/>
    <mergeCell ref="BH46:BI46"/>
    <mergeCell ref="BJ46:BK46"/>
    <mergeCell ref="BL46:BM46"/>
    <mergeCell ref="AP46:AQ46"/>
    <mergeCell ref="AR46:AS46"/>
    <mergeCell ref="AT46:AU46"/>
    <mergeCell ref="AV46:AW46"/>
    <mergeCell ref="AX46:AY46"/>
    <mergeCell ref="AZ46:BA46"/>
    <mergeCell ref="CX46:CY46"/>
    <mergeCell ref="CZ46:DA46"/>
    <mergeCell ref="DB46:DC46"/>
    <mergeCell ref="DD46:DE46"/>
    <mergeCell ref="DF46:DG46"/>
    <mergeCell ref="DH46:DI46"/>
    <mergeCell ref="CL46:CM46"/>
    <mergeCell ref="AT34:AU36"/>
    <mergeCell ref="X45:Y45"/>
    <mergeCell ref="X47:Y47"/>
    <mergeCell ref="X48:Y48"/>
    <mergeCell ref="X31:Y32"/>
    <mergeCell ref="Z45:AA45"/>
    <mergeCell ref="AN34:AO36"/>
    <mergeCell ref="V50:W50"/>
    <mergeCell ref="EP43:EQ43"/>
    <mergeCell ref="AZ31:BA32"/>
    <mergeCell ref="T23:U23"/>
    <mergeCell ref="AJ23:AK23"/>
    <mergeCell ref="AP26:AQ29"/>
    <mergeCell ref="AH31:AI32"/>
    <mergeCell ref="T4:U4"/>
    <mergeCell ref="T7:U7"/>
    <mergeCell ref="T8:U8"/>
    <mergeCell ref="T9:U9"/>
    <mergeCell ref="EH19:EI19"/>
    <mergeCell ref="CH20:CI20"/>
    <mergeCell ref="CJ20:CK20"/>
    <mergeCell ref="CL20:CM20"/>
    <mergeCell ref="CN20:CO20"/>
    <mergeCell ref="T48:U48"/>
    <mergeCell ref="T49:U49"/>
    <mergeCell ref="AH46:AI46"/>
    <mergeCell ref="AJ46:AK46"/>
    <mergeCell ref="AN46:AO46"/>
    <mergeCell ref="AL4:AM4"/>
    <mergeCell ref="AN4:AO4"/>
    <mergeCell ref="BN46:BO46"/>
    <mergeCell ref="BP46:BQ46"/>
    <mergeCell ref="R57:S57"/>
    <mergeCell ref="R56:S56"/>
    <mergeCell ref="R64:S64"/>
    <mergeCell ref="R92:S92"/>
    <mergeCell ref="R91:S91"/>
    <mergeCell ref="R90:S90"/>
    <mergeCell ref="R89:S89"/>
    <mergeCell ref="R88:S88"/>
    <mergeCell ref="R87:S87"/>
    <mergeCell ref="R86:S86"/>
    <mergeCell ref="R85:S85"/>
    <mergeCell ref="R84:S84"/>
    <mergeCell ref="R83:S83"/>
    <mergeCell ref="R55:S55"/>
    <mergeCell ref="R54:S54"/>
    <mergeCell ref="R4:S4"/>
    <mergeCell ref="R7:S7"/>
    <mergeCell ref="R8:S8"/>
    <mergeCell ref="R9:S9"/>
    <mergeCell ref="R45:S45"/>
    <mergeCell ref="R53:S53"/>
    <mergeCell ref="R52:S52"/>
    <mergeCell ref="R51:S51"/>
    <mergeCell ref="R23:S23"/>
    <mergeCell ref="R50:S50"/>
    <mergeCell ref="R49:S49"/>
    <mergeCell ref="R48:S48"/>
    <mergeCell ref="R47:S47"/>
    <mergeCell ref="R46:S46"/>
    <mergeCell ref="AN18:AO18"/>
    <mergeCell ref="T63:U63"/>
    <mergeCell ref="R82:S82"/>
    <mergeCell ref="R81:S81"/>
    <mergeCell ref="R80:S80"/>
    <mergeCell ref="R79:S79"/>
    <mergeCell ref="R78:S78"/>
    <mergeCell ref="R76:S76"/>
    <mergeCell ref="R66:S66"/>
    <mergeCell ref="R69:S69"/>
    <mergeCell ref="R68:S68"/>
    <mergeCell ref="T57:U57"/>
    <mergeCell ref="T58:U58"/>
    <mergeCell ref="T59:U59"/>
    <mergeCell ref="T60:U60"/>
    <mergeCell ref="T61:U61"/>
    <mergeCell ref="T62:U62"/>
    <mergeCell ref="T64:U64"/>
    <mergeCell ref="T66:U66"/>
    <mergeCell ref="R67:S67"/>
    <mergeCell ref="R63:S63"/>
    <mergeCell ref="R62:S62"/>
    <mergeCell ref="R61:S61"/>
    <mergeCell ref="R75:S75"/>
    <mergeCell ref="R74:S74"/>
    <mergeCell ref="R73:S73"/>
    <mergeCell ref="R72:S72"/>
    <mergeCell ref="R71:S71"/>
    <mergeCell ref="R70:S70"/>
    <mergeCell ref="R60:S60"/>
    <mergeCell ref="R59:S59"/>
    <mergeCell ref="R58:S58"/>
    <mergeCell ref="AF53:AG53"/>
    <mergeCell ref="AF54:AG54"/>
    <mergeCell ref="T51:U51"/>
    <mergeCell ref="T52:U52"/>
    <mergeCell ref="T53:U53"/>
    <mergeCell ref="T54:U54"/>
    <mergeCell ref="T55:U55"/>
    <mergeCell ref="T56:U56"/>
    <mergeCell ref="HH4:HI4"/>
    <mergeCell ref="HH7:HI7"/>
    <mergeCell ref="HH8:HI8"/>
    <mergeCell ref="HH9:HI9"/>
    <mergeCell ref="EB17:EC17"/>
    <mergeCell ref="EF19:EG19"/>
    <mergeCell ref="GN21:GO21"/>
    <mergeCell ref="GT21:GU21"/>
    <mergeCell ref="AP44:AQ44"/>
    <mergeCell ref="HH52:HI52"/>
    <mergeCell ref="HH53:HI53"/>
    <mergeCell ref="HH47:HI47"/>
    <mergeCell ref="EH30:EI30"/>
    <mergeCell ref="EJ30:EK30"/>
    <mergeCell ref="EL30:EM30"/>
    <mergeCell ref="EN30:EO30"/>
    <mergeCell ref="EP30:EQ30"/>
    <mergeCell ref="EH33:EI33"/>
    <mergeCell ref="GD38:GE38"/>
    <mergeCell ref="CD20:CE20"/>
    <mergeCell ref="CF20:CG20"/>
    <mergeCell ref="AJ18:AK18"/>
    <mergeCell ref="ED17:EE17"/>
    <mergeCell ref="CJ18:CK18"/>
    <mergeCell ref="HH87:HI87"/>
    <mergeCell ref="HH88:HI88"/>
    <mergeCell ref="T89:U89"/>
    <mergeCell ref="T84:U84"/>
    <mergeCell ref="T85:U85"/>
    <mergeCell ref="T67:U67"/>
    <mergeCell ref="T68:U68"/>
    <mergeCell ref="T73:U73"/>
    <mergeCell ref="T74:U74"/>
    <mergeCell ref="T75:U75"/>
    <mergeCell ref="T69:U69"/>
    <mergeCell ref="T70:U70"/>
    <mergeCell ref="HH82:HI82"/>
    <mergeCell ref="T83:U83"/>
    <mergeCell ref="HH54:HI54"/>
    <mergeCell ref="HH45:HI45"/>
    <mergeCell ref="T86:U86"/>
    <mergeCell ref="T87:U87"/>
    <mergeCell ref="HH48:HI48"/>
    <mergeCell ref="HH49:HI49"/>
    <mergeCell ref="HH50:HI50"/>
    <mergeCell ref="HH51:HI51"/>
    <mergeCell ref="HH55:HI55"/>
    <mergeCell ref="HH56:HI56"/>
    <mergeCell ref="HH57:HI57"/>
    <mergeCell ref="HH58:HI58"/>
    <mergeCell ref="HH59:HI59"/>
    <mergeCell ref="HH60:HI60"/>
    <mergeCell ref="HH61:HI61"/>
    <mergeCell ref="HH89:HI89"/>
    <mergeCell ref="AF65:AG65"/>
    <mergeCell ref="AH65:AI65"/>
    <mergeCell ref="AJ47:AK47"/>
    <mergeCell ref="AH74:AI74"/>
    <mergeCell ref="T90:U90"/>
    <mergeCell ref="T91:U91"/>
    <mergeCell ref="T92:U92"/>
    <mergeCell ref="T76:U76"/>
    <mergeCell ref="T78:U78"/>
    <mergeCell ref="T79:U79"/>
    <mergeCell ref="T80:U80"/>
    <mergeCell ref="T81:U81"/>
    <mergeCell ref="T82:U82"/>
    <mergeCell ref="T88:U88"/>
    <mergeCell ref="T71:U71"/>
    <mergeCell ref="T72:U72"/>
    <mergeCell ref="HH64:HI64"/>
    <mergeCell ref="HH66:HI66"/>
    <mergeCell ref="HH67:HI67"/>
    <mergeCell ref="HH68:HI68"/>
    <mergeCell ref="HH70:HI70"/>
    <mergeCell ref="HH69:HI69"/>
    <mergeCell ref="HH72:HI72"/>
    <mergeCell ref="AH70:AI70"/>
    <mergeCell ref="HH73:HI73"/>
    <mergeCell ref="HH92:HI92"/>
    <mergeCell ref="HH74:HI74"/>
    <mergeCell ref="HH75:HI75"/>
    <mergeCell ref="HH76:HI76"/>
    <mergeCell ref="HH78:HI78"/>
    <mergeCell ref="HH79:HI79"/>
    <mergeCell ref="HH84:HI84"/>
    <mergeCell ref="HH85:HI85"/>
    <mergeCell ref="HH86:HI86"/>
    <mergeCell ref="AP34:AQ36"/>
    <mergeCell ref="AR34:AS36"/>
    <mergeCell ref="HH90:HI90"/>
    <mergeCell ref="HH91:HI91"/>
    <mergeCell ref="HH62:HI62"/>
    <mergeCell ref="HH63:HI63"/>
    <mergeCell ref="HH80:HI80"/>
    <mergeCell ref="HH81:HI81"/>
    <mergeCell ref="HH83:HI83"/>
    <mergeCell ref="HH71:HI71"/>
    <mergeCell ref="T45:U45"/>
    <mergeCell ref="AH45:AI45"/>
    <mergeCell ref="AF47:AG47"/>
    <mergeCell ref="AF48:AG48"/>
    <mergeCell ref="AF49:AG49"/>
    <mergeCell ref="AF50:AG50"/>
    <mergeCell ref="T47:U47"/>
    <mergeCell ref="Z47:AA47"/>
    <mergeCell ref="X50:Y50"/>
    <mergeCell ref="V47:W47"/>
    <mergeCell ref="AH54:AI54"/>
    <mergeCell ref="AH50:AI50"/>
    <mergeCell ref="AH51:AI51"/>
    <mergeCell ref="AH52:AI52"/>
    <mergeCell ref="AF51:AG51"/>
    <mergeCell ref="AF52:AG52"/>
    <mergeCell ref="AL46:AM46"/>
    <mergeCell ref="AF55:AG55"/>
    <mergeCell ref="AH47:AI47"/>
    <mergeCell ref="AH48:AI48"/>
    <mergeCell ref="AH49:AI49"/>
    <mergeCell ref="AF45:AG45"/>
    <mergeCell ref="ER43:ES43"/>
    <mergeCell ref="DJ22:DK22"/>
    <mergeCell ref="DL22:DM22"/>
    <mergeCell ref="EP25:EQ25"/>
    <mergeCell ref="ER25:ES25"/>
    <mergeCell ref="DR25:DS25"/>
    <mergeCell ref="DT25:DU25"/>
    <mergeCell ref="DZ22:EA22"/>
    <mergeCell ref="FZ38:GA38"/>
    <mergeCell ref="AX39:AY42"/>
    <mergeCell ref="AZ39:BA42"/>
    <mergeCell ref="BB39:BC42"/>
    <mergeCell ref="BD39:BE42"/>
    <mergeCell ref="ET43:EU43"/>
    <mergeCell ref="EX43:EY43"/>
    <mergeCell ref="FB43:FC43"/>
    <mergeCell ref="FD43:FE43"/>
    <mergeCell ref="FF43:FG43"/>
    <mergeCell ref="CR22:CS22"/>
    <mergeCell ref="EX25:EY25"/>
    <mergeCell ref="EV43:EW43"/>
    <mergeCell ref="DZ43:EA43"/>
    <mergeCell ref="EB43:EC43"/>
    <mergeCell ref="CF25:CG25"/>
    <mergeCell ref="FP43:FQ43"/>
    <mergeCell ref="FR43:FS43"/>
    <mergeCell ref="FJ43:FK43"/>
    <mergeCell ref="FL43:FM43"/>
    <mergeCell ref="FN43:FO43"/>
    <mergeCell ref="FH43:FI43"/>
    <mergeCell ref="EZ43:FA43"/>
    <mergeCell ref="FB25:FC25"/>
    <mergeCell ref="AH55:AI55"/>
    <mergeCell ref="AH58:AI58"/>
    <mergeCell ref="AH59:AI59"/>
    <mergeCell ref="AH85:AI85"/>
    <mergeCell ref="AH86:AI86"/>
    <mergeCell ref="AH87:AI87"/>
    <mergeCell ref="AH82:AI82"/>
    <mergeCell ref="AH83:AI83"/>
    <mergeCell ref="AH84:AI84"/>
    <mergeCell ref="AH60:AI60"/>
    <mergeCell ref="AH61:AI61"/>
    <mergeCell ref="AH75:AI75"/>
    <mergeCell ref="AH66:AI66"/>
    <mergeCell ref="AH67:AI67"/>
    <mergeCell ref="AH71:AI71"/>
    <mergeCell ref="AH72:AI72"/>
    <mergeCell ref="AH73:AI73"/>
    <mergeCell ref="AH68:AI68"/>
    <mergeCell ref="AH69:AI69"/>
    <mergeCell ref="AH77:AI77"/>
    <mergeCell ref="AH92:AI92"/>
    <mergeCell ref="AH76:AI76"/>
    <mergeCell ref="AH78:AI78"/>
    <mergeCell ref="AH79:AI79"/>
    <mergeCell ref="AH80:AI80"/>
    <mergeCell ref="AH88:AI88"/>
    <mergeCell ref="AH89:AI89"/>
    <mergeCell ref="AH90:AI90"/>
    <mergeCell ref="AH81:AI81"/>
    <mergeCell ref="AH91:AI91"/>
    <mergeCell ref="AF73:AG73"/>
    <mergeCell ref="AF74:AG74"/>
    <mergeCell ref="AH63:AI63"/>
    <mergeCell ref="AH64:AI64"/>
    <mergeCell ref="AF67:AG67"/>
    <mergeCell ref="AF68:AG68"/>
    <mergeCell ref="AF69:AG69"/>
    <mergeCell ref="AF70:AG70"/>
    <mergeCell ref="AF71:AG71"/>
    <mergeCell ref="AF72:AG72"/>
    <mergeCell ref="AF66:AG66"/>
    <mergeCell ref="AF77:AG77"/>
    <mergeCell ref="AF89:AG89"/>
    <mergeCell ref="AF90:AG90"/>
    <mergeCell ref="AF91:AG91"/>
    <mergeCell ref="AF92:AG92"/>
    <mergeCell ref="AF64:AG64"/>
    <mergeCell ref="AF88:AG88"/>
    <mergeCell ref="AF85:AG85"/>
    <mergeCell ref="AF86:AG86"/>
    <mergeCell ref="AF87:AG87"/>
    <mergeCell ref="AF76:AG76"/>
    <mergeCell ref="AF78:AG78"/>
    <mergeCell ref="AF79:AG79"/>
    <mergeCell ref="AF80:AG80"/>
    <mergeCell ref="AF84:AG84"/>
    <mergeCell ref="AF81:AG81"/>
    <mergeCell ref="AF75:AG75"/>
    <mergeCell ref="AD61:AE61"/>
    <mergeCell ref="AD62:AE62"/>
    <mergeCell ref="AD45:AE45"/>
    <mergeCell ref="AD47:AE47"/>
    <mergeCell ref="AD48:AE48"/>
    <mergeCell ref="AF82:AG82"/>
    <mergeCell ref="AF83:AG83"/>
    <mergeCell ref="AD54:AE54"/>
    <mergeCell ref="AD55:AE55"/>
    <mergeCell ref="AD89:AE89"/>
    <mergeCell ref="AD82:AE82"/>
    <mergeCell ref="AD63:AE63"/>
    <mergeCell ref="AD64:AE64"/>
    <mergeCell ref="AD66:AE66"/>
    <mergeCell ref="AD80:AE80"/>
    <mergeCell ref="AD81:AE81"/>
    <mergeCell ref="AD86:AE86"/>
    <mergeCell ref="AD87:AE87"/>
    <mergeCell ref="AD67:AE67"/>
    <mergeCell ref="AD68:AE68"/>
    <mergeCell ref="AD69:AE69"/>
    <mergeCell ref="AD70:AE70"/>
    <mergeCell ref="AD74:AE74"/>
    <mergeCell ref="AD88:AE88"/>
    <mergeCell ref="AD79:AE79"/>
    <mergeCell ref="AD85:AE85"/>
    <mergeCell ref="AD83:AE83"/>
    <mergeCell ref="AD84:AE84"/>
    <mergeCell ref="AD77:AE77"/>
    <mergeCell ref="AD92:AE92"/>
    <mergeCell ref="AB4:AC4"/>
    <mergeCell ref="AB7:AC7"/>
    <mergeCell ref="AB8:AC8"/>
    <mergeCell ref="AB9:AC9"/>
    <mergeCell ref="AB23:AC23"/>
    <mergeCell ref="AD90:AE90"/>
    <mergeCell ref="AD91:AE91"/>
    <mergeCell ref="AD73:AE73"/>
    <mergeCell ref="AD75:AE75"/>
    <mergeCell ref="AJ31:AK32"/>
    <mergeCell ref="AF63:AG63"/>
    <mergeCell ref="AB45:AC45"/>
    <mergeCell ref="AB47:AC47"/>
    <mergeCell ref="AB48:AC48"/>
    <mergeCell ref="AH39:AI42"/>
    <mergeCell ref="AH53:AI53"/>
    <mergeCell ref="AH56:AI56"/>
    <mergeCell ref="AH62:AI62"/>
    <mergeCell ref="AH57:AI57"/>
    <mergeCell ref="AB50:AC50"/>
    <mergeCell ref="AB49:AC49"/>
    <mergeCell ref="AJ45:AK45"/>
    <mergeCell ref="AJ48:AK48"/>
    <mergeCell ref="AB84:AC84"/>
    <mergeCell ref="AB61:AC61"/>
    <mergeCell ref="AB62:AC62"/>
    <mergeCell ref="AB63:AC63"/>
    <mergeCell ref="AB69:AC69"/>
    <mergeCell ref="AB51:AC51"/>
    <mergeCell ref="AD56:AE56"/>
    <mergeCell ref="AD57:AE57"/>
    <mergeCell ref="AB76:AC76"/>
    <mergeCell ref="AB78:AC78"/>
    <mergeCell ref="AB79:AC79"/>
    <mergeCell ref="AB60:AC60"/>
    <mergeCell ref="AB75:AC75"/>
    <mergeCell ref="BF39:BG42"/>
    <mergeCell ref="AD52:AE52"/>
    <mergeCell ref="AD53:AE53"/>
    <mergeCell ref="AD76:AE76"/>
    <mergeCell ref="AD78:AE78"/>
    <mergeCell ref="AB52:AC52"/>
    <mergeCell ref="AB53:AC53"/>
    <mergeCell ref="AB54:AC54"/>
    <mergeCell ref="AB55:AC55"/>
    <mergeCell ref="AB74:AC74"/>
    <mergeCell ref="AF39:AG42"/>
    <mergeCell ref="AN44:AO44"/>
    <mergeCell ref="AJ50:AK50"/>
    <mergeCell ref="AF44:AG44"/>
    <mergeCell ref="AH44:AI44"/>
    <mergeCell ref="AJ44:AK44"/>
    <mergeCell ref="AL44:AM44"/>
    <mergeCell ref="AJ49:AK49"/>
    <mergeCell ref="AJ52:AK52"/>
    <mergeCell ref="AJ54:AK54"/>
    <mergeCell ref="AJ56:AK56"/>
    <mergeCell ref="AJ58:AK58"/>
    <mergeCell ref="AJ60:AK60"/>
    <mergeCell ref="AD72:AE72"/>
    <mergeCell ref="AF62:AG62"/>
    <mergeCell ref="AF56:AG56"/>
    <mergeCell ref="AF57:AG57"/>
    <mergeCell ref="AF58:AG58"/>
    <mergeCell ref="AF59:AG59"/>
    <mergeCell ref="AB56:AC56"/>
    <mergeCell ref="AB70:AC70"/>
    <mergeCell ref="AB71:AC71"/>
    <mergeCell ref="AB72:AC72"/>
    <mergeCell ref="AB73:AC73"/>
    <mergeCell ref="Z66:AA66"/>
    <mergeCell ref="Z48:AA48"/>
    <mergeCell ref="Z49:AA49"/>
    <mergeCell ref="Z50:AA50"/>
    <mergeCell ref="Z51:AA51"/>
    <mergeCell ref="Z52:AA52"/>
    <mergeCell ref="Z56:AA56"/>
    <mergeCell ref="Z57:AA57"/>
    <mergeCell ref="Z60:AA60"/>
    <mergeCell ref="Z62:AA62"/>
    <mergeCell ref="Z53:AA53"/>
    <mergeCell ref="Z54:AA54"/>
    <mergeCell ref="Z55:AA55"/>
    <mergeCell ref="AB68:AC68"/>
    <mergeCell ref="Z61:AA61"/>
    <mergeCell ref="AB67:AC67"/>
    <mergeCell ref="AD51:AE51"/>
    <mergeCell ref="AD58:AE58"/>
    <mergeCell ref="AD59:AE59"/>
    <mergeCell ref="AD60:AE60"/>
    <mergeCell ref="AD71:AE71"/>
    <mergeCell ref="AF60:AG60"/>
    <mergeCell ref="AF61:AG61"/>
    <mergeCell ref="AB89:AC89"/>
    <mergeCell ref="AB90:AC90"/>
    <mergeCell ref="Z81:AA81"/>
    <mergeCell ref="Z82:AA82"/>
    <mergeCell ref="Z83:AA83"/>
    <mergeCell ref="Z88:AA88"/>
    <mergeCell ref="Z86:AA86"/>
    <mergeCell ref="AB87:AC87"/>
    <mergeCell ref="AB88:AC88"/>
    <mergeCell ref="AB82:AC82"/>
    <mergeCell ref="AB57:AC57"/>
    <mergeCell ref="AB58:AC58"/>
    <mergeCell ref="AB91:AC91"/>
    <mergeCell ref="AB92:AC92"/>
    <mergeCell ref="Z91:AA91"/>
    <mergeCell ref="Z92:AA92"/>
    <mergeCell ref="Z78:AA78"/>
    <mergeCell ref="Z87:AA87"/>
    <mergeCell ref="Z89:AA89"/>
    <mergeCell ref="Z90:AA90"/>
    <mergeCell ref="Z79:AA79"/>
    <mergeCell ref="Z80:AA80"/>
    <mergeCell ref="Z76:AA76"/>
    <mergeCell ref="Z68:AA68"/>
    <mergeCell ref="AB85:AC85"/>
    <mergeCell ref="AB86:AC86"/>
    <mergeCell ref="AB59:AC59"/>
    <mergeCell ref="AB64:AC64"/>
    <mergeCell ref="AB66:AC66"/>
    <mergeCell ref="AB80:AC80"/>
    <mergeCell ref="AB81:AC81"/>
    <mergeCell ref="AB83:AC83"/>
    <mergeCell ref="BX22:BY22"/>
    <mergeCell ref="CF22:CG22"/>
    <mergeCell ref="BB20:BC20"/>
    <mergeCell ref="BV21:BW21"/>
    <mergeCell ref="BX21:BY21"/>
    <mergeCell ref="BV22:BW22"/>
    <mergeCell ref="BT22:BU22"/>
    <mergeCell ref="BJ20:BK20"/>
    <mergeCell ref="BZ20:CA20"/>
    <mergeCell ref="CB20:CC20"/>
    <mergeCell ref="Z4:AA4"/>
    <mergeCell ref="Z7:AA7"/>
    <mergeCell ref="Z8:AA8"/>
    <mergeCell ref="Z9:AA9"/>
    <mergeCell ref="BT20:BU20"/>
    <mergeCell ref="AH4:AI4"/>
    <mergeCell ref="AH7:AI7"/>
    <mergeCell ref="AH8:AI8"/>
    <mergeCell ref="BT17:BU17"/>
    <mergeCell ref="BP4:BQ4"/>
    <mergeCell ref="Z14:AA14"/>
    <mergeCell ref="Z21:AA21"/>
    <mergeCell ref="AF4:AG4"/>
    <mergeCell ref="AF7:AG7"/>
    <mergeCell ref="BZ4:CA4"/>
    <mergeCell ref="CB4:CC4"/>
    <mergeCell ref="CD4:CE4"/>
    <mergeCell ref="CF4:CG4"/>
    <mergeCell ref="BZ7:CA7"/>
    <mergeCell ref="CB7:CC7"/>
    <mergeCell ref="CD7:CE7"/>
    <mergeCell ref="CF7:CG7"/>
    <mergeCell ref="Z58:AA58"/>
    <mergeCell ref="Z59:AA59"/>
    <mergeCell ref="Z63:AA63"/>
    <mergeCell ref="Z64:AA64"/>
    <mergeCell ref="Z85:AA85"/>
    <mergeCell ref="Z67:AA67"/>
    <mergeCell ref="Z69:AA69"/>
    <mergeCell ref="Z70:AA70"/>
    <mergeCell ref="Z71:AA71"/>
    <mergeCell ref="Z72:AA72"/>
    <mergeCell ref="Z73:AA73"/>
    <mergeCell ref="Z74:AA74"/>
    <mergeCell ref="Z75:AA75"/>
    <mergeCell ref="Z84:AA84"/>
    <mergeCell ref="X83:Y83"/>
    <mergeCell ref="X84:Y84"/>
    <mergeCell ref="X63:Y63"/>
    <mergeCell ref="X64:Y64"/>
    <mergeCell ref="X66:Y66"/>
    <mergeCell ref="X67:Y67"/>
    <mergeCell ref="X73:Y73"/>
    <mergeCell ref="AJ51:AK51"/>
    <mergeCell ref="AJ62:AK62"/>
    <mergeCell ref="AJ64:AK64"/>
    <mergeCell ref="AJ67:AK67"/>
    <mergeCell ref="AJ69:AK69"/>
    <mergeCell ref="AJ71:AK71"/>
    <mergeCell ref="AJ73:AK73"/>
    <mergeCell ref="AJ75:AK75"/>
    <mergeCell ref="AJ78:AK78"/>
    <mergeCell ref="AJ80:AK80"/>
    <mergeCell ref="X91:Y91"/>
    <mergeCell ref="X76:Y76"/>
    <mergeCell ref="X78:Y78"/>
    <mergeCell ref="X79:Y79"/>
    <mergeCell ref="X80:Y80"/>
    <mergeCell ref="X81:Y81"/>
    <mergeCell ref="X82:Y82"/>
    <mergeCell ref="X86:Y86"/>
    <mergeCell ref="X87:Y87"/>
    <mergeCell ref="X88:Y88"/>
    <mergeCell ref="X72:Y72"/>
    <mergeCell ref="X54:Y54"/>
    <mergeCell ref="X55:Y55"/>
    <mergeCell ref="X56:Y56"/>
    <mergeCell ref="X57:Y57"/>
    <mergeCell ref="X90:Y90"/>
    <mergeCell ref="X74:Y74"/>
    <mergeCell ref="X75:Y75"/>
    <mergeCell ref="X89:Y89"/>
    <mergeCell ref="X85:Y85"/>
    <mergeCell ref="X58:Y58"/>
    <mergeCell ref="X59:Y59"/>
    <mergeCell ref="X60:Y60"/>
    <mergeCell ref="X61:Y61"/>
    <mergeCell ref="X62:Y62"/>
    <mergeCell ref="X68:Y68"/>
    <mergeCell ref="V51:W51"/>
    <mergeCell ref="V52:W52"/>
    <mergeCell ref="X69:Y69"/>
    <mergeCell ref="X70:Y70"/>
    <mergeCell ref="X71:Y71"/>
    <mergeCell ref="X51:Y51"/>
    <mergeCell ref="V57:W57"/>
    <mergeCell ref="V58:W58"/>
    <mergeCell ref="V53:W53"/>
    <mergeCell ref="V54:W54"/>
    <mergeCell ref="V45:W45"/>
    <mergeCell ref="X53:Y53"/>
    <mergeCell ref="X52:Y52"/>
    <mergeCell ref="V59:W59"/>
    <mergeCell ref="X92:Y92"/>
    <mergeCell ref="V4:W4"/>
    <mergeCell ref="V7:W7"/>
    <mergeCell ref="V8:W8"/>
    <mergeCell ref="V9:W9"/>
    <mergeCell ref="V23:W23"/>
    <mergeCell ref="V55:W55"/>
    <mergeCell ref="V56:W56"/>
    <mergeCell ref="V48:W48"/>
    <mergeCell ref="V49:W49"/>
    <mergeCell ref="X49:Y49"/>
    <mergeCell ref="V88:W88"/>
    <mergeCell ref="V70:W70"/>
    <mergeCell ref="V71:W71"/>
    <mergeCell ref="V72:W72"/>
    <mergeCell ref="V73:W73"/>
    <mergeCell ref="V74:W74"/>
    <mergeCell ref="V75:W75"/>
    <mergeCell ref="V78:W78"/>
    <mergeCell ref="V79:W79"/>
    <mergeCell ref="V60:W60"/>
    <mergeCell ref="V61:W61"/>
    <mergeCell ref="V62:W62"/>
    <mergeCell ref="V63:W63"/>
    <mergeCell ref="V64:W64"/>
    <mergeCell ref="V66:W66"/>
    <mergeCell ref="V67:W67"/>
    <mergeCell ref="V68:W68"/>
    <mergeCell ref="V69:W69"/>
    <mergeCell ref="V89:W89"/>
    <mergeCell ref="V90:W90"/>
    <mergeCell ref="V91:W91"/>
    <mergeCell ref="V81:W81"/>
    <mergeCell ref="V82:W82"/>
    <mergeCell ref="V83:W83"/>
    <mergeCell ref="V84:W84"/>
    <mergeCell ref="V92:W92"/>
    <mergeCell ref="AJ4:AK4"/>
    <mergeCell ref="FV4:FW4"/>
    <mergeCell ref="FX4:FY4"/>
    <mergeCell ref="FZ4:GA4"/>
    <mergeCell ref="GB4:GC4"/>
    <mergeCell ref="AJ8:AK8"/>
    <mergeCell ref="FV8:FW8"/>
    <mergeCell ref="FX8:FY8"/>
    <mergeCell ref="FZ8:GA8"/>
    <mergeCell ref="GB8:GC8"/>
    <mergeCell ref="V80:W80"/>
    <mergeCell ref="V85:W85"/>
    <mergeCell ref="V86:W86"/>
    <mergeCell ref="V87:W87"/>
    <mergeCell ref="GD4:GE4"/>
    <mergeCell ref="EX4:EY4"/>
    <mergeCell ref="EZ4:FA4"/>
    <mergeCell ref="AJ7:AK7"/>
    <mergeCell ref="FV7:FW7"/>
    <mergeCell ref="GD8:GE8"/>
    <mergeCell ref="FH8:FI8"/>
    <mergeCell ref="EF17:EG17"/>
    <mergeCell ref="DZ17:EA17"/>
    <mergeCell ref="ED8:EE8"/>
    <mergeCell ref="DZ14:EA14"/>
    <mergeCell ref="FX21:FY21"/>
    <mergeCell ref="FJ21:FK21"/>
    <mergeCell ref="FL21:FM21"/>
    <mergeCell ref="FH21:FI21"/>
    <mergeCell ref="EH17:EI17"/>
    <mergeCell ref="V76:W76"/>
    <mergeCell ref="GF4:GG4"/>
    <mergeCell ref="GH4:GI4"/>
    <mergeCell ref="EH4:EI4"/>
    <mergeCell ref="EJ4:EK4"/>
    <mergeCell ref="EL4:EM4"/>
    <mergeCell ref="EN4:EO4"/>
    <mergeCell ref="EP4:EQ4"/>
    <mergeCell ref="ER4:ES4"/>
    <mergeCell ref="ET4:EU4"/>
    <mergeCell ref="EV4:EW4"/>
    <mergeCell ref="FX7:FY7"/>
    <mergeCell ref="FZ7:GA7"/>
    <mergeCell ref="GB7:GC7"/>
    <mergeCell ref="GD7:GE7"/>
    <mergeCell ref="GF7:GG7"/>
    <mergeCell ref="GH7:GI7"/>
    <mergeCell ref="FB7:FC7"/>
    <mergeCell ref="FD7:FE7"/>
    <mergeCell ref="FF7:FG7"/>
    <mergeCell ref="FH7:FI7"/>
    <mergeCell ref="FJ7:FK7"/>
    <mergeCell ref="FL7:FM7"/>
    <mergeCell ref="FN7:FO7"/>
    <mergeCell ref="FT7:FU7"/>
    <mergeCell ref="EH7:EI7"/>
    <mergeCell ref="EJ7:EK7"/>
    <mergeCell ref="EL7:EM7"/>
    <mergeCell ref="EN7:EO7"/>
    <mergeCell ref="EP7:EQ7"/>
    <mergeCell ref="ER7:ES7"/>
    <mergeCell ref="ET7:EU7"/>
    <mergeCell ref="EV7:EW7"/>
    <mergeCell ref="GF8:GG8"/>
    <mergeCell ref="GH8:GI8"/>
    <mergeCell ref="AJ9:AK9"/>
    <mergeCell ref="FV9:FW9"/>
    <mergeCell ref="FX9:FY9"/>
    <mergeCell ref="FZ9:GA9"/>
    <mergeCell ref="GB9:GC9"/>
    <mergeCell ref="GD9:GE9"/>
    <mergeCell ref="GF9:GG9"/>
    <mergeCell ref="GH9:GI9"/>
    <mergeCell ref="FB9:FC9"/>
    <mergeCell ref="FD9:FE9"/>
    <mergeCell ref="FF9:FG9"/>
    <mergeCell ref="FH9:FI9"/>
    <mergeCell ref="FJ9:FK9"/>
    <mergeCell ref="FL9:FM9"/>
    <mergeCell ref="EL8:EM8"/>
    <mergeCell ref="FB8:FC8"/>
    <mergeCell ref="FD8:FE8"/>
    <mergeCell ref="FF8:FG8"/>
    <mergeCell ref="EZ8:FA8"/>
    <mergeCell ref="EN8:EO8"/>
    <mergeCell ref="EP8:EQ8"/>
    <mergeCell ref="ER8:ES8"/>
    <mergeCell ref="ET8:EU8"/>
    <mergeCell ref="EV8:EW8"/>
    <mergeCell ref="EH8:EI8"/>
    <mergeCell ref="EH9:EI9"/>
    <mergeCell ref="EB9:EC9"/>
    <mergeCell ref="EJ8:EK8"/>
    <mergeCell ref="EJ9:EK9"/>
    <mergeCell ref="EB8:EC8"/>
    <mergeCell ref="EX17:EY17"/>
    <mergeCell ref="EZ17:FA17"/>
    <mergeCell ref="EJ17:EK17"/>
    <mergeCell ref="EL17:EM17"/>
    <mergeCell ref="EF21:EG21"/>
    <mergeCell ref="DF19:DG19"/>
    <mergeCell ref="DH19:DI19"/>
    <mergeCell ref="ER30:ES30"/>
    <mergeCell ref="EV21:EW21"/>
    <mergeCell ref="EP21:EQ21"/>
    <mergeCell ref="EP17:EQ17"/>
    <mergeCell ref="ER17:ES17"/>
    <mergeCell ref="DL19:DM19"/>
    <mergeCell ref="DV17:DW17"/>
    <mergeCell ref="EN17:EO17"/>
    <mergeCell ref="EJ21:EK21"/>
    <mergeCell ref="EJ22:EK22"/>
    <mergeCell ref="EH21:EI21"/>
    <mergeCell ref="ED21:EE21"/>
    <mergeCell ref="EF23:EG23"/>
    <mergeCell ref="EH23:EI23"/>
    <mergeCell ref="EF22:EG22"/>
    <mergeCell ref="ED23:EE23"/>
    <mergeCell ref="EN23:EO23"/>
    <mergeCell ref="EB22:EC22"/>
    <mergeCell ref="ED22:EE22"/>
    <mergeCell ref="EB25:EC25"/>
    <mergeCell ref="DP25:DQ25"/>
    <mergeCell ref="EL18:EM18"/>
    <mergeCell ref="EN18:EO18"/>
    <mergeCell ref="EP18:EQ18"/>
    <mergeCell ref="ER18:ES18"/>
    <mergeCell ref="FB17:FC17"/>
    <mergeCell ref="DJ23:DK23"/>
    <mergeCell ref="DL23:DM23"/>
    <mergeCell ref="DN23:DO23"/>
    <mergeCell ref="DJ24:DK24"/>
    <mergeCell ref="DL24:DM24"/>
    <mergeCell ref="DP17:DQ17"/>
    <mergeCell ref="DR17:DS17"/>
    <mergeCell ref="DT17:DU17"/>
    <mergeCell ref="DL17:DM17"/>
    <mergeCell ref="DH24:DI24"/>
    <mergeCell ref="DL18:DM18"/>
    <mergeCell ref="DN17:DO17"/>
    <mergeCell ref="DD23:DE23"/>
    <mergeCell ref="EH25:EI25"/>
    <mergeCell ref="EJ25:EK25"/>
    <mergeCell ref="ET25:EU25"/>
    <mergeCell ref="DR19:DS19"/>
    <mergeCell ref="DV19:DW19"/>
    <mergeCell ref="ED19:EE19"/>
    <mergeCell ref="DP19:DQ19"/>
    <mergeCell ref="DX19:DY19"/>
    <mergeCell ref="DT19:DU19"/>
    <mergeCell ref="DN19:DO19"/>
    <mergeCell ref="DV20:DW20"/>
    <mergeCell ref="DX20:DY20"/>
    <mergeCell ref="DT20:DU20"/>
    <mergeCell ref="DX25:DY25"/>
    <mergeCell ref="ED18:EE18"/>
    <mergeCell ref="EF18:EG18"/>
    <mergeCell ref="EH18:EI18"/>
    <mergeCell ref="EJ18:EK18"/>
    <mergeCell ref="GB47:GC47"/>
    <mergeCell ref="EB19:EC19"/>
    <mergeCell ref="FF45:FG45"/>
    <mergeCell ref="FH45:FI45"/>
    <mergeCell ref="FJ45:FK45"/>
    <mergeCell ref="FL45:FM45"/>
    <mergeCell ref="FV38:FW38"/>
    <mergeCell ref="FN45:FO45"/>
    <mergeCell ref="FP45:FQ45"/>
    <mergeCell ref="FH47:FI47"/>
    <mergeCell ref="FJ47:FK47"/>
    <mergeCell ref="FL47:FM47"/>
    <mergeCell ref="GF45:GG45"/>
    <mergeCell ref="FV47:FW47"/>
    <mergeCell ref="ET47:EU47"/>
    <mergeCell ref="EV47:EW47"/>
    <mergeCell ref="EX47:EY47"/>
    <mergeCell ref="FB45:FC45"/>
    <mergeCell ref="FD45:FE45"/>
    <mergeCell ref="FJ38:FK38"/>
    <mergeCell ref="FL38:FM38"/>
    <mergeCell ref="FN38:FO38"/>
    <mergeCell ref="FB38:FC38"/>
    <mergeCell ref="FD38:FE38"/>
    <mergeCell ref="FF38:FG38"/>
    <mergeCell ref="FH38:FI38"/>
    <mergeCell ref="EH43:EI43"/>
    <mergeCell ref="EJ43:EK43"/>
    <mergeCell ref="EL43:EM43"/>
    <mergeCell ref="EN43:EO43"/>
    <mergeCell ref="FD39:FE42"/>
    <mergeCell ref="FV45:FW45"/>
    <mergeCell ref="GH45:GI45"/>
    <mergeCell ref="GF47:GG47"/>
    <mergeCell ref="GH47:GI47"/>
    <mergeCell ref="FX45:FY45"/>
    <mergeCell ref="FZ45:GA45"/>
    <mergeCell ref="GB45:GC45"/>
    <mergeCell ref="GD45:GE45"/>
    <mergeCell ref="FX47:FY47"/>
    <mergeCell ref="FZ47:GA47"/>
    <mergeCell ref="GD47:GE47"/>
    <mergeCell ref="FV48:FW48"/>
    <mergeCell ref="FX48:FY48"/>
    <mergeCell ref="FZ48:GA48"/>
    <mergeCell ref="FR47:FS47"/>
    <mergeCell ref="FT47:FU47"/>
    <mergeCell ref="FB48:FC48"/>
    <mergeCell ref="FD48:FE48"/>
    <mergeCell ref="FB47:FC47"/>
    <mergeCell ref="FD47:FE47"/>
    <mergeCell ref="FF47:FG47"/>
    <mergeCell ref="GB48:GC48"/>
    <mergeCell ref="GD48:GE48"/>
    <mergeCell ref="GF48:GG48"/>
    <mergeCell ref="GH48:GI48"/>
    <mergeCell ref="FR45:FS45"/>
    <mergeCell ref="FT45:FU45"/>
    <mergeCell ref="FR48:FS48"/>
    <mergeCell ref="FT48:FU48"/>
    <mergeCell ref="FN47:FO47"/>
    <mergeCell ref="FP47:FQ47"/>
    <mergeCell ref="FF48:FG48"/>
    <mergeCell ref="FH48:FI48"/>
    <mergeCell ref="FV49:FW49"/>
    <mergeCell ref="FX49:FY49"/>
    <mergeCell ref="FZ49:GA49"/>
    <mergeCell ref="GB49:GC49"/>
    <mergeCell ref="GD49:GE49"/>
    <mergeCell ref="GF49:GG49"/>
    <mergeCell ref="GH49:GI49"/>
    <mergeCell ref="FB49:FC49"/>
    <mergeCell ref="FD49:FE49"/>
    <mergeCell ref="FF49:FG49"/>
    <mergeCell ref="FH49:FI49"/>
    <mergeCell ref="FJ49:FK49"/>
    <mergeCell ref="FL49:FM49"/>
    <mergeCell ref="FN49:FO49"/>
    <mergeCell ref="FP49:FQ49"/>
    <mergeCell ref="FV50:FW50"/>
    <mergeCell ref="FX50:FY50"/>
    <mergeCell ref="FZ50:GA50"/>
    <mergeCell ref="GB50:GC50"/>
    <mergeCell ref="GD50:GE50"/>
    <mergeCell ref="FR50:FS50"/>
    <mergeCell ref="FT50:FU50"/>
    <mergeCell ref="FR49:FS49"/>
    <mergeCell ref="FT49:FU49"/>
    <mergeCell ref="GF50:GG50"/>
    <mergeCell ref="GH50:GI50"/>
    <mergeCell ref="GB51:GC51"/>
    <mergeCell ref="GD51:GE51"/>
    <mergeCell ref="GF51:GG51"/>
    <mergeCell ref="GH51:GI51"/>
    <mergeCell ref="FB51:FC51"/>
    <mergeCell ref="FD51:FE51"/>
    <mergeCell ref="FF51:FG51"/>
    <mergeCell ref="FH51:FI51"/>
    <mergeCell ref="FJ51:FK51"/>
    <mergeCell ref="FL51:FM51"/>
    <mergeCell ref="FN51:FO51"/>
    <mergeCell ref="FP51:FQ51"/>
    <mergeCell ref="FB50:FC50"/>
    <mergeCell ref="FD50:FE50"/>
    <mergeCell ref="FF50:FG50"/>
    <mergeCell ref="FH50:FI50"/>
    <mergeCell ref="FJ50:FK50"/>
    <mergeCell ref="FL50:FM50"/>
    <mergeCell ref="FN50:FO50"/>
    <mergeCell ref="FP50:FQ50"/>
    <mergeCell ref="EH50:EI50"/>
    <mergeCell ref="EJ50:EK50"/>
    <mergeCell ref="EL50:EM50"/>
    <mergeCell ref="EN50:EO50"/>
    <mergeCell ref="EP50:EQ50"/>
    <mergeCell ref="ER50:ES50"/>
    <mergeCell ref="ET50:EU50"/>
    <mergeCell ref="EZ50:FA50"/>
    <mergeCell ref="FV52:FW52"/>
    <mergeCell ref="FX52:FY52"/>
    <mergeCell ref="FZ52:GA52"/>
    <mergeCell ref="FR51:FS51"/>
    <mergeCell ref="FT51:FU51"/>
    <mergeCell ref="FB52:FC52"/>
    <mergeCell ref="FD52:FE52"/>
    <mergeCell ref="FF52:FG52"/>
    <mergeCell ref="FH52:FI52"/>
    <mergeCell ref="EZ51:FA51"/>
    <mergeCell ref="EX50:EY50"/>
    <mergeCell ref="FV51:FW51"/>
    <mergeCell ref="FX51:FY51"/>
    <mergeCell ref="FZ51:GA51"/>
    <mergeCell ref="GB52:GC52"/>
    <mergeCell ref="GD52:GE52"/>
    <mergeCell ref="GF52:GG52"/>
    <mergeCell ref="GH52:GI52"/>
    <mergeCell ref="AJ53:AK53"/>
    <mergeCell ref="FV53:FW53"/>
    <mergeCell ref="FX53:FY53"/>
    <mergeCell ref="FZ53:GA53"/>
    <mergeCell ref="GB53:GC53"/>
    <mergeCell ref="GD53:GE53"/>
    <mergeCell ref="GF53:GG53"/>
    <mergeCell ref="GH53:GI53"/>
    <mergeCell ref="FB53:FC53"/>
    <mergeCell ref="FD53:FE53"/>
    <mergeCell ref="FF53:FG53"/>
    <mergeCell ref="FH53:FI53"/>
    <mergeCell ref="FJ53:FK53"/>
    <mergeCell ref="FL53:FM53"/>
    <mergeCell ref="FN53:FO53"/>
    <mergeCell ref="FP53:FQ53"/>
    <mergeCell ref="EF52:EG52"/>
    <mergeCell ref="DN53:DO53"/>
    <mergeCell ref="EV52:EW52"/>
    <mergeCell ref="EX52:EY52"/>
    <mergeCell ref="DP53:DQ53"/>
    <mergeCell ref="DR53:DS53"/>
    <mergeCell ref="DT53:DU53"/>
    <mergeCell ref="DV53:DW53"/>
    <mergeCell ref="DX53:DY53"/>
    <mergeCell ref="DZ53:EA53"/>
    <mergeCell ref="EB53:EC53"/>
    <mergeCell ref="ED53:EE53"/>
    <mergeCell ref="FV54:FW54"/>
    <mergeCell ref="FX54:FY54"/>
    <mergeCell ref="FZ54:GA54"/>
    <mergeCell ref="GB54:GC54"/>
    <mergeCell ref="GD54:GE54"/>
    <mergeCell ref="FN54:FO54"/>
    <mergeCell ref="FP54:FQ54"/>
    <mergeCell ref="FR54:FS54"/>
    <mergeCell ref="FT54:FU54"/>
    <mergeCell ref="GF54:GG54"/>
    <mergeCell ref="GH54:GI54"/>
    <mergeCell ref="AJ55:AK55"/>
    <mergeCell ref="FV55:FW55"/>
    <mergeCell ref="FX55:FY55"/>
    <mergeCell ref="FZ55:GA55"/>
    <mergeCell ref="GB55:GC55"/>
    <mergeCell ref="GD55:GE55"/>
    <mergeCell ref="GF55:GG55"/>
    <mergeCell ref="GH55:GI55"/>
    <mergeCell ref="FB55:FC55"/>
    <mergeCell ref="FD55:FE55"/>
    <mergeCell ref="FF55:FG55"/>
    <mergeCell ref="FH55:FI55"/>
    <mergeCell ref="FJ55:FK55"/>
    <mergeCell ref="FL55:FM55"/>
    <mergeCell ref="FN55:FO55"/>
    <mergeCell ref="FP55:FQ55"/>
    <mergeCell ref="EZ54:FA54"/>
    <mergeCell ref="EN55:EO55"/>
    <mergeCell ref="EP55:EQ55"/>
    <mergeCell ref="ER55:ES55"/>
    <mergeCell ref="ET55:EU55"/>
    <mergeCell ref="FV56:FW56"/>
    <mergeCell ref="FX56:FY56"/>
    <mergeCell ref="FZ56:GA56"/>
    <mergeCell ref="FR55:FS55"/>
    <mergeCell ref="FT55:FU55"/>
    <mergeCell ref="FB56:FC56"/>
    <mergeCell ref="FD56:FE56"/>
    <mergeCell ref="GB56:GC56"/>
    <mergeCell ref="GD56:GE56"/>
    <mergeCell ref="GF56:GG56"/>
    <mergeCell ref="GH56:GI56"/>
    <mergeCell ref="AJ57:AK57"/>
    <mergeCell ref="FV57:FW57"/>
    <mergeCell ref="FX57:FY57"/>
    <mergeCell ref="FZ57:GA57"/>
    <mergeCell ref="GB57:GC57"/>
    <mergeCell ref="GD57:GE57"/>
    <mergeCell ref="GF57:GG57"/>
    <mergeCell ref="GH57:GI57"/>
    <mergeCell ref="FB57:FC57"/>
    <mergeCell ref="FD57:FE57"/>
    <mergeCell ref="FF57:FG57"/>
    <mergeCell ref="FH57:FI57"/>
    <mergeCell ref="FJ57:FK57"/>
    <mergeCell ref="FL57:FM57"/>
    <mergeCell ref="FN57:FO57"/>
    <mergeCell ref="FP57:FQ57"/>
    <mergeCell ref="FR57:FS57"/>
    <mergeCell ref="FT57:FU57"/>
    <mergeCell ref="EH55:EI55"/>
    <mergeCell ref="EJ55:EK55"/>
    <mergeCell ref="EL55:EM55"/>
    <mergeCell ref="FV58:FW58"/>
    <mergeCell ref="FX58:FY58"/>
    <mergeCell ref="FZ58:GA58"/>
    <mergeCell ref="GB58:GC58"/>
    <mergeCell ref="GD58:GE58"/>
    <mergeCell ref="FN58:FO58"/>
    <mergeCell ref="FP58:FQ58"/>
    <mergeCell ref="FR58:FS58"/>
    <mergeCell ref="FT58:FU58"/>
    <mergeCell ref="GF58:GG58"/>
    <mergeCell ref="GH58:GI58"/>
    <mergeCell ref="AJ59:AK59"/>
    <mergeCell ref="FV59:FW59"/>
    <mergeCell ref="FX59:FY59"/>
    <mergeCell ref="FZ59:GA59"/>
    <mergeCell ref="GB59:GC59"/>
    <mergeCell ref="GD59:GE59"/>
    <mergeCell ref="GF59:GG59"/>
    <mergeCell ref="GH59:GI59"/>
    <mergeCell ref="FB59:FC59"/>
    <mergeCell ref="FD59:FE59"/>
    <mergeCell ref="FF59:FG59"/>
    <mergeCell ref="FH59:FI59"/>
    <mergeCell ref="FJ59:FK59"/>
    <mergeCell ref="FL59:FM59"/>
    <mergeCell ref="FN59:FO59"/>
    <mergeCell ref="FP59:FQ59"/>
    <mergeCell ref="FB58:FC58"/>
    <mergeCell ref="FD58:FE58"/>
    <mergeCell ref="FF58:FG58"/>
    <mergeCell ref="FH58:FI58"/>
    <mergeCell ref="FJ58:FK58"/>
    <mergeCell ref="FV60:FW60"/>
    <mergeCell ref="FX60:FY60"/>
    <mergeCell ref="FZ60:GA60"/>
    <mergeCell ref="FR59:FS59"/>
    <mergeCell ref="FT59:FU59"/>
    <mergeCell ref="FB60:FC60"/>
    <mergeCell ref="FD60:FE60"/>
    <mergeCell ref="GB60:GC60"/>
    <mergeCell ref="GD60:GE60"/>
    <mergeCell ref="GF60:GG60"/>
    <mergeCell ref="GH60:GI60"/>
    <mergeCell ref="AJ61:AK61"/>
    <mergeCell ref="FV61:FW61"/>
    <mergeCell ref="FX61:FY61"/>
    <mergeCell ref="FZ61:GA61"/>
    <mergeCell ref="GB61:GC61"/>
    <mergeCell ref="GD61:GE61"/>
    <mergeCell ref="GF61:GG61"/>
    <mergeCell ref="GH61:GI61"/>
    <mergeCell ref="FB61:FC61"/>
    <mergeCell ref="FD61:FE61"/>
    <mergeCell ref="FF61:FG61"/>
    <mergeCell ref="FH61:FI61"/>
    <mergeCell ref="FJ61:FK61"/>
    <mergeCell ref="FL61:FM61"/>
    <mergeCell ref="FN61:FO61"/>
    <mergeCell ref="FP61:FQ61"/>
    <mergeCell ref="EZ60:FA60"/>
    <mergeCell ref="EH61:EI61"/>
    <mergeCell ref="EJ61:EK61"/>
    <mergeCell ref="EL61:EM61"/>
    <mergeCell ref="EN61:EO61"/>
    <mergeCell ref="FV62:FW62"/>
    <mergeCell ref="FX62:FY62"/>
    <mergeCell ref="FZ62:GA62"/>
    <mergeCell ref="GB62:GC62"/>
    <mergeCell ref="GD62:GE62"/>
    <mergeCell ref="FN62:FO62"/>
    <mergeCell ref="FP62:FQ62"/>
    <mergeCell ref="FR62:FS62"/>
    <mergeCell ref="FT62:FU62"/>
    <mergeCell ref="GF62:GG62"/>
    <mergeCell ref="GH62:GI62"/>
    <mergeCell ref="AJ63:AK63"/>
    <mergeCell ref="FV63:FW63"/>
    <mergeCell ref="FX63:FY63"/>
    <mergeCell ref="FZ63:GA63"/>
    <mergeCell ref="GB63:GC63"/>
    <mergeCell ref="GD63:GE63"/>
    <mergeCell ref="GF63:GG63"/>
    <mergeCell ref="GH63:GI63"/>
    <mergeCell ref="FB63:FC63"/>
    <mergeCell ref="FD63:FE63"/>
    <mergeCell ref="FF63:FG63"/>
    <mergeCell ref="FH63:FI63"/>
    <mergeCell ref="FJ63:FK63"/>
    <mergeCell ref="FL63:FM63"/>
    <mergeCell ref="FN63:FO63"/>
    <mergeCell ref="FP63:FQ63"/>
    <mergeCell ref="ET62:EU62"/>
    <mergeCell ref="EV62:EW62"/>
    <mergeCell ref="EX62:EY62"/>
    <mergeCell ref="EF62:EG62"/>
    <mergeCell ref="DN63:DO63"/>
    <mergeCell ref="FV64:FW64"/>
    <mergeCell ref="FX64:FY64"/>
    <mergeCell ref="FZ64:GA64"/>
    <mergeCell ref="FR63:FS63"/>
    <mergeCell ref="FT63:FU63"/>
    <mergeCell ref="FB64:FC64"/>
    <mergeCell ref="FD64:FE64"/>
    <mergeCell ref="GB64:GC64"/>
    <mergeCell ref="GD64:GE64"/>
    <mergeCell ref="GF64:GG64"/>
    <mergeCell ref="GH64:GI64"/>
    <mergeCell ref="AJ66:AK66"/>
    <mergeCell ref="FV66:FW66"/>
    <mergeCell ref="FX66:FY66"/>
    <mergeCell ref="FZ66:GA66"/>
    <mergeCell ref="GB66:GC66"/>
    <mergeCell ref="GD66:GE66"/>
    <mergeCell ref="GF66:GG66"/>
    <mergeCell ref="GH66:GI66"/>
    <mergeCell ref="FB66:FC66"/>
    <mergeCell ref="FD66:FE66"/>
    <mergeCell ref="FF66:FG66"/>
    <mergeCell ref="FH66:FI66"/>
    <mergeCell ref="FJ66:FK66"/>
    <mergeCell ref="FL66:FM66"/>
    <mergeCell ref="FN66:FO66"/>
    <mergeCell ref="FP66:FQ66"/>
    <mergeCell ref="FR66:FS66"/>
    <mergeCell ref="FT66:FU66"/>
    <mergeCell ref="EZ64:FA64"/>
    <mergeCell ref="EH66:EI66"/>
    <mergeCell ref="EP66:EQ66"/>
    <mergeCell ref="FV67:FW67"/>
    <mergeCell ref="FX67:FY67"/>
    <mergeCell ref="FZ67:GA67"/>
    <mergeCell ref="GB67:GC67"/>
    <mergeCell ref="GD67:GE67"/>
    <mergeCell ref="FN67:FO67"/>
    <mergeCell ref="FP67:FQ67"/>
    <mergeCell ref="FR67:FS67"/>
    <mergeCell ref="FT67:FU67"/>
    <mergeCell ref="GF67:GG67"/>
    <mergeCell ref="GH67:GI67"/>
    <mergeCell ref="AJ68:AK68"/>
    <mergeCell ref="FV68:FW68"/>
    <mergeCell ref="FX68:FY68"/>
    <mergeCell ref="FZ68:GA68"/>
    <mergeCell ref="GB68:GC68"/>
    <mergeCell ref="GD68:GE68"/>
    <mergeCell ref="GF68:GG68"/>
    <mergeCell ref="GH68:GI68"/>
    <mergeCell ref="FB68:FC68"/>
    <mergeCell ref="FD68:FE68"/>
    <mergeCell ref="FF68:FG68"/>
    <mergeCell ref="FH68:FI68"/>
    <mergeCell ref="FJ68:FK68"/>
    <mergeCell ref="FL68:FM68"/>
    <mergeCell ref="FN68:FO68"/>
    <mergeCell ref="FP68:FQ68"/>
    <mergeCell ref="FB67:FC67"/>
    <mergeCell ref="FD67:FE67"/>
    <mergeCell ref="FF67:FG67"/>
    <mergeCell ref="FH67:FI67"/>
    <mergeCell ref="EZ67:FA67"/>
    <mergeCell ref="FV69:FW69"/>
    <mergeCell ref="FX69:FY69"/>
    <mergeCell ref="FZ69:GA69"/>
    <mergeCell ref="FR68:FS68"/>
    <mergeCell ref="FT68:FU68"/>
    <mergeCell ref="FB69:FC69"/>
    <mergeCell ref="FD69:FE69"/>
    <mergeCell ref="GB69:GC69"/>
    <mergeCell ref="GD69:GE69"/>
    <mergeCell ref="GF69:GG69"/>
    <mergeCell ref="GH69:GI69"/>
    <mergeCell ref="AJ70:AK70"/>
    <mergeCell ref="FV70:FW70"/>
    <mergeCell ref="FX70:FY70"/>
    <mergeCell ref="FZ70:GA70"/>
    <mergeCell ref="GB70:GC70"/>
    <mergeCell ref="GD70:GE70"/>
    <mergeCell ref="GF70:GG70"/>
    <mergeCell ref="GH70:GI70"/>
    <mergeCell ref="FB70:FC70"/>
    <mergeCell ref="FD70:FE70"/>
    <mergeCell ref="FF70:FG70"/>
    <mergeCell ref="FH70:FI70"/>
    <mergeCell ref="FJ70:FK70"/>
    <mergeCell ref="FL70:FM70"/>
    <mergeCell ref="FN70:FO70"/>
    <mergeCell ref="FP70:FQ70"/>
    <mergeCell ref="EZ69:FA69"/>
    <mergeCell ref="EH70:EI70"/>
    <mergeCell ref="EJ70:EK70"/>
    <mergeCell ref="EL70:EM70"/>
    <mergeCell ref="EH68:EI68"/>
    <mergeCell ref="FV71:FW71"/>
    <mergeCell ref="FX71:FY71"/>
    <mergeCell ref="FZ71:GA71"/>
    <mergeCell ref="GB71:GC71"/>
    <mergeCell ref="GD71:GE71"/>
    <mergeCell ref="FN71:FO71"/>
    <mergeCell ref="FP71:FQ71"/>
    <mergeCell ref="FR71:FS71"/>
    <mergeCell ref="FT71:FU71"/>
    <mergeCell ref="GF71:GG71"/>
    <mergeCell ref="GH71:GI71"/>
    <mergeCell ref="AJ72:AK72"/>
    <mergeCell ref="FV72:FW72"/>
    <mergeCell ref="FX72:FY72"/>
    <mergeCell ref="FZ72:GA72"/>
    <mergeCell ref="GB72:GC72"/>
    <mergeCell ref="GD72:GE72"/>
    <mergeCell ref="GF72:GG72"/>
    <mergeCell ref="GH72:GI72"/>
    <mergeCell ref="FB72:FC72"/>
    <mergeCell ref="FD72:FE72"/>
    <mergeCell ref="FF72:FG72"/>
    <mergeCell ref="FH72:FI72"/>
    <mergeCell ref="FJ72:FK72"/>
    <mergeCell ref="FL72:FM72"/>
    <mergeCell ref="FN72:FO72"/>
    <mergeCell ref="FP72:FQ72"/>
    <mergeCell ref="EL72:EM72"/>
    <mergeCell ref="EN72:EO72"/>
    <mergeCell ref="EP72:EQ72"/>
    <mergeCell ref="ER72:ES72"/>
    <mergeCell ref="EF71:EG71"/>
    <mergeCell ref="FV73:FW73"/>
    <mergeCell ref="FX73:FY73"/>
    <mergeCell ref="FZ73:GA73"/>
    <mergeCell ref="FR72:FS72"/>
    <mergeCell ref="FT72:FU72"/>
    <mergeCell ref="FB73:FC73"/>
    <mergeCell ref="FD73:FE73"/>
    <mergeCell ref="GB73:GC73"/>
    <mergeCell ref="GD73:GE73"/>
    <mergeCell ref="GF73:GG73"/>
    <mergeCell ref="GH73:GI73"/>
    <mergeCell ref="AJ74:AK74"/>
    <mergeCell ref="FV74:FW74"/>
    <mergeCell ref="FX74:FY74"/>
    <mergeCell ref="FZ74:GA74"/>
    <mergeCell ref="GB74:GC74"/>
    <mergeCell ref="GD74:GE74"/>
    <mergeCell ref="GF74:GG74"/>
    <mergeCell ref="GH74:GI74"/>
    <mergeCell ref="FB74:FC74"/>
    <mergeCell ref="FD74:FE74"/>
    <mergeCell ref="FF74:FG74"/>
    <mergeCell ref="FH74:FI74"/>
    <mergeCell ref="FJ74:FK74"/>
    <mergeCell ref="FL74:FM74"/>
    <mergeCell ref="FN74:FO74"/>
    <mergeCell ref="FP74:FQ74"/>
    <mergeCell ref="FR74:FS74"/>
    <mergeCell ref="FT74:FU74"/>
    <mergeCell ref="EH72:EI72"/>
    <mergeCell ref="EJ72:EK72"/>
    <mergeCell ref="EP73:EQ73"/>
    <mergeCell ref="FV75:FW75"/>
    <mergeCell ref="FX75:FY75"/>
    <mergeCell ref="FZ75:GA75"/>
    <mergeCell ref="GB75:GC75"/>
    <mergeCell ref="GD75:GE75"/>
    <mergeCell ref="FN75:FO75"/>
    <mergeCell ref="FP75:FQ75"/>
    <mergeCell ref="FR75:FS75"/>
    <mergeCell ref="FT75:FU75"/>
    <mergeCell ref="GF75:GG75"/>
    <mergeCell ref="GH75:GI75"/>
    <mergeCell ref="AJ76:AK76"/>
    <mergeCell ref="FV76:FW76"/>
    <mergeCell ref="FX76:FY76"/>
    <mergeCell ref="FZ76:GA76"/>
    <mergeCell ref="GB76:GC76"/>
    <mergeCell ref="GD76:GE76"/>
    <mergeCell ref="GF76:GG76"/>
    <mergeCell ref="GH76:GI76"/>
    <mergeCell ref="FB76:FC76"/>
    <mergeCell ref="FD76:FE76"/>
    <mergeCell ref="FF76:FG76"/>
    <mergeCell ref="FH76:FI76"/>
    <mergeCell ref="FJ76:FK76"/>
    <mergeCell ref="FL76:FM76"/>
    <mergeCell ref="FN76:FO76"/>
    <mergeCell ref="FP76:FQ76"/>
    <mergeCell ref="FB75:FC75"/>
    <mergeCell ref="FD75:FE75"/>
    <mergeCell ref="FF75:FG75"/>
    <mergeCell ref="FH75:FI75"/>
    <mergeCell ref="EP75:EQ75"/>
    <mergeCell ref="FV78:FW78"/>
    <mergeCell ref="FX78:FY78"/>
    <mergeCell ref="FZ78:GA78"/>
    <mergeCell ref="FR76:FS76"/>
    <mergeCell ref="FT76:FU76"/>
    <mergeCell ref="FB78:FC78"/>
    <mergeCell ref="FD78:FE78"/>
    <mergeCell ref="GB78:GC78"/>
    <mergeCell ref="GD78:GE78"/>
    <mergeCell ref="GF78:GG78"/>
    <mergeCell ref="GH78:GI78"/>
    <mergeCell ref="AJ79:AK79"/>
    <mergeCell ref="FV79:FW79"/>
    <mergeCell ref="FX79:FY79"/>
    <mergeCell ref="FZ79:GA79"/>
    <mergeCell ref="GB79:GC79"/>
    <mergeCell ref="GD79:GE79"/>
    <mergeCell ref="GF79:GG79"/>
    <mergeCell ref="GH79:GI79"/>
    <mergeCell ref="FB79:FC79"/>
    <mergeCell ref="FD79:FE79"/>
    <mergeCell ref="FF79:FG79"/>
    <mergeCell ref="FH79:FI79"/>
    <mergeCell ref="FJ79:FK79"/>
    <mergeCell ref="FL79:FM79"/>
    <mergeCell ref="FN79:FO79"/>
    <mergeCell ref="FP79:FQ79"/>
    <mergeCell ref="EZ78:FA78"/>
    <mergeCell ref="EH79:EI79"/>
    <mergeCell ref="EJ79:EK79"/>
    <mergeCell ref="EL79:EM79"/>
    <mergeCell ref="FD77:FE77"/>
    <mergeCell ref="FV80:FW80"/>
    <mergeCell ref="FX80:FY80"/>
    <mergeCell ref="FZ80:GA80"/>
    <mergeCell ref="GB80:GC80"/>
    <mergeCell ref="GD80:GE80"/>
    <mergeCell ref="FN80:FO80"/>
    <mergeCell ref="FP80:FQ80"/>
    <mergeCell ref="FR80:FS80"/>
    <mergeCell ref="FT80:FU80"/>
    <mergeCell ref="GF80:GG80"/>
    <mergeCell ref="GH80:GI80"/>
    <mergeCell ref="AJ81:AK81"/>
    <mergeCell ref="FV81:FW81"/>
    <mergeCell ref="FX81:FY81"/>
    <mergeCell ref="FZ81:GA81"/>
    <mergeCell ref="GB81:GC81"/>
    <mergeCell ref="GD81:GE81"/>
    <mergeCell ref="GF81:GG81"/>
    <mergeCell ref="GH81:GI81"/>
    <mergeCell ref="FB81:FC81"/>
    <mergeCell ref="FD81:FE81"/>
    <mergeCell ref="FF81:FG81"/>
    <mergeCell ref="FH81:FI81"/>
    <mergeCell ref="FJ81:FK81"/>
    <mergeCell ref="FL81:FM81"/>
    <mergeCell ref="FN81:FO81"/>
    <mergeCell ref="FP81:FQ81"/>
    <mergeCell ref="EH81:EI81"/>
    <mergeCell ref="EJ81:EK81"/>
    <mergeCell ref="EL81:EM81"/>
    <mergeCell ref="EN81:EO81"/>
    <mergeCell ref="EP81:EQ81"/>
    <mergeCell ref="AJ82:AK82"/>
    <mergeCell ref="FV82:FW82"/>
    <mergeCell ref="FX82:FY82"/>
    <mergeCell ref="FZ82:GA82"/>
    <mergeCell ref="FR81:FS81"/>
    <mergeCell ref="FT81:FU81"/>
    <mergeCell ref="FB82:FC82"/>
    <mergeCell ref="FD82:FE82"/>
    <mergeCell ref="GB82:GC82"/>
    <mergeCell ref="GD82:GE82"/>
    <mergeCell ref="GF82:GG82"/>
    <mergeCell ref="GH82:GI82"/>
    <mergeCell ref="AJ83:AK83"/>
    <mergeCell ref="FV83:FW83"/>
    <mergeCell ref="FX83:FY83"/>
    <mergeCell ref="FZ83:GA83"/>
    <mergeCell ref="GB83:GC83"/>
    <mergeCell ref="GD83:GE83"/>
    <mergeCell ref="GF83:GG83"/>
    <mergeCell ref="GH83:GI83"/>
    <mergeCell ref="FB83:FC83"/>
    <mergeCell ref="FD83:FE83"/>
    <mergeCell ref="FF83:FG83"/>
    <mergeCell ref="FH83:FI83"/>
    <mergeCell ref="FJ83:FK83"/>
    <mergeCell ref="FL83:FM83"/>
    <mergeCell ref="FN83:FO83"/>
    <mergeCell ref="FP83:FQ83"/>
    <mergeCell ref="FR83:FS83"/>
    <mergeCell ref="FT83:FU83"/>
    <mergeCell ref="FF82:FG82"/>
    <mergeCell ref="FH82:FI82"/>
    <mergeCell ref="AJ85:AK85"/>
    <mergeCell ref="FV85:FW85"/>
    <mergeCell ref="FX85:FY85"/>
    <mergeCell ref="FZ85:GA85"/>
    <mergeCell ref="GB85:GC85"/>
    <mergeCell ref="GD85:GE85"/>
    <mergeCell ref="GF85:GG85"/>
    <mergeCell ref="GH85:GI85"/>
    <mergeCell ref="FB85:FC85"/>
    <mergeCell ref="FD85:FE85"/>
    <mergeCell ref="FF85:FG85"/>
    <mergeCell ref="FH85:FI85"/>
    <mergeCell ref="FJ85:FK85"/>
    <mergeCell ref="FL85:FM85"/>
    <mergeCell ref="FB84:FC84"/>
    <mergeCell ref="FD84:FE84"/>
    <mergeCell ref="FF84:FG84"/>
    <mergeCell ref="FH84:FI84"/>
    <mergeCell ref="FJ84:FK84"/>
    <mergeCell ref="FL84:FM84"/>
    <mergeCell ref="EF84:EG84"/>
    <mergeCell ref="DN85:DO85"/>
    <mergeCell ref="DP85:DQ85"/>
    <mergeCell ref="DR85:DS85"/>
    <mergeCell ref="DT85:DU85"/>
    <mergeCell ref="DV85:DW85"/>
    <mergeCell ref="DX85:DY85"/>
    <mergeCell ref="DZ85:EA85"/>
    <mergeCell ref="EB85:EC85"/>
    <mergeCell ref="ED85:EE85"/>
    <mergeCell ref="EF85:EG85"/>
    <mergeCell ref="DN84:DO84"/>
    <mergeCell ref="GH91:GI91"/>
    <mergeCell ref="FB91:FC91"/>
    <mergeCell ref="FD91:FE91"/>
    <mergeCell ref="FF91:FG91"/>
    <mergeCell ref="FH91:FI91"/>
    <mergeCell ref="FJ91:FK91"/>
    <mergeCell ref="FL91:FM91"/>
    <mergeCell ref="FN91:FO91"/>
    <mergeCell ref="FP91:FQ91"/>
    <mergeCell ref="BZ91:CA91"/>
    <mergeCell ref="CB91:CC91"/>
    <mergeCell ref="AX91:AY91"/>
    <mergeCell ref="AZ91:BA91"/>
    <mergeCell ref="BB91:BC91"/>
    <mergeCell ref="FP89:FQ89"/>
    <mergeCell ref="AJ86:AK86"/>
    <mergeCell ref="FV86:FW86"/>
    <mergeCell ref="FX86:FY86"/>
    <mergeCell ref="FP87:FQ87"/>
    <mergeCell ref="AJ88:AK88"/>
    <mergeCell ref="FV88:FW88"/>
    <mergeCell ref="FX88:FY88"/>
    <mergeCell ref="FP88:FQ88"/>
    <mergeCell ref="FR88:FS88"/>
    <mergeCell ref="FZ86:GA86"/>
    <mergeCell ref="GB86:GC86"/>
    <mergeCell ref="GD86:GE86"/>
    <mergeCell ref="GF86:GG86"/>
    <mergeCell ref="GH86:GI86"/>
    <mergeCell ref="AJ87:AK87"/>
    <mergeCell ref="FV87:FW87"/>
    <mergeCell ref="FX87:FY87"/>
    <mergeCell ref="AJ92:AK92"/>
    <mergeCell ref="FV92:FW92"/>
    <mergeCell ref="FX92:FY92"/>
    <mergeCell ref="FZ92:GA92"/>
    <mergeCell ref="GB92:GC92"/>
    <mergeCell ref="GD92:GE92"/>
    <mergeCell ref="GF92:GG92"/>
    <mergeCell ref="GF91:GG91"/>
    <mergeCell ref="GH92:GI92"/>
    <mergeCell ref="FH89:FI89"/>
    <mergeCell ref="FJ89:FK89"/>
    <mergeCell ref="FL89:FM89"/>
    <mergeCell ref="FN89:FO89"/>
    <mergeCell ref="EZ88:FA88"/>
    <mergeCell ref="EH89:EI89"/>
    <mergeCell ref="EJ89:EK89"/>
    <mergeCell ref="EL89:EM89"/>
    <mergeCell ref="EN89:EO89"/>
    <mergeCell ref="EP89:EQ89"/>
    <mergeCell ref="ER89:ES89"/>
    <mergeCell ref="ET89:EU89"/>
    <mergeCell ref="EV89:EW89"/>
    <mergeCell ref="AJ91:AK91"/>
    <mergeCell ref="FV91:FW91"/>
    <mergeCell ref="FX91:FY91"/>
    <mergeCell ref="FZ91:GA91"/>
    <mergeCell ref="GB91:GC91"/>
    <mergeCell ref="GD91:GE91"/>
    <mergeCell ref="EX91:EY91"/>
    <mergeCell ref="EZ91:FA91"/>
    <mergeCell ref="DX91:DY91"/>
    <mergeCell ref="DZ91:EA91"/>
    <mergeCell ref="FT8:FU8"/>
    <mergeCell ref="FT21:FU21"/>
    <mergeCell ref="FT25:FU25"/>
    <mergeCell ref="FT38:FU38"/>
    <mergeCell ref="FT9:FU9"/>
    <mergeCell ref="CH17:CI17"/>
    <mergeCell ref="CJ17:CK17"/>
    <mergeCell ref="GD88:GE88"/>
    <mergeCell ref="GF88:GG88"/>
    <mergeCell ref="GH88:GI88"/>
    <mergeCell ref="AJ89:AK89"/>
    <mergeCell ref="FV89:FW89"/>
    <mergeCell ref="FX89:FY89"/>
    <mergeCell ref="FZ89:GA89"/>
    <mergeCell ref="GB89:GC89"/>
    <mergeCell ref="GF89:GG89"/>
    <mergeCell ref="GH89:GI89"/>
    <mergeCell ref="FZ87:GA87"/>
    <mergeCell ref="GB87:GC87"/>
    <mergeCell ref="GD87:GE87"/>
    <mergeCell ref="GF87:GG87"/>
    <mergeCell ref="GH87:GI87"/>
    <mergeCell ref="FB87:FC87"/>
    <mergeCell ref="FD87:FE87"/>
    <mergeCell ref="FF87:FG87"/>
    <mergeCell ref="FH87:FI87"/>
    <mergeCell ref="FJ87:FK87"/>
    <mergeCell ref="FL87:FM87"/>
    <mergeCell ref="FN87:FO87"/>
    <mergeCell ref="FZ88:GA88"/>
    <mergeCell ref="GB88:GC88"/>
    <mergeCell ref="AJ84:AK84"/>
    <mergeCell ref="GJ21:GK21"/>
    <mergeCell ref="GH31:GI32"/>
    <mergeCell ref="GJ31:GK32"/>
    <mergeCell ref="GH38:GI38"/>
    <mergeCell ref="GJ38:GK38"/>
    <mergeCell ref="GJ50:GK50"/>
    <mergeCell ref="GJ54:GK54"/>
    <mergeCell ref="GJ58:GK58"/>
    <mergeCell ref="AJ90:AK90"/>
    <mergeCell ref="FV90:FW90"/>
    <mergeCell ref="FX90:FY90"/>
    <mergeCell ref="FZ90:GA90"/>
    <mergeCell ref="GB90:GC90"/>
    <mergeCell ref="GD90:GE90"/>
    <mergeCell ref="GD89:GE89"/>
    <mergeCell ref="GF90:GG90"/>
    <mergeCell ref="GH90:GI90"/>
    <mergeCell ref="GJ52:GK52"/>
    <mergeCell ref="GJ60:GK60"/>
    <mergeCell ref="GJ67:GK67"/>
    <mergeCell ref="GJ79:GK79"/>
    <mergeCell ref="FV84:FW84"/>
    <mergeCell ref="FX84:FY84"/>
    <mergeCell ref="FZ84:GA84"/>
    <mergeCell ref="GB84:GC84"/>
    <mergeCell ref="GD84:GE84"/>
    <mergeCell ref="FN84:FO84"/>
    <mergeCell ref="FP84:FQ84"/>
    <mergeCell ref="FR84:FS84"/>
    <mergeCell ref="FT84:FU84"/>
    <mergeCell ref="GF84:GG84"/>
    <mergeCell ref="GH84:GI84"/>
    <mergeCell ref="GL8:GM8"/>
    <mergeCell ref="GN8:GO8"/>
    <mergeCell ref="GJ9:GK9"/>
    <mergeCell ref="GL9:GM9"/>
    <mergeCell ref="GN9:GO9"/>
    <mergeCell ref="GN49:GO49"/>
    <mergeCell ref="GJ51:GK51"/>
    <mergeCell ref="GL51:GM51"/>
    <mergeCell ref="GL4:GM4"/>
    <mergeCell ref="GN4:GO4"/>
    <mergeCell ref="GJ7:GK7"/>
    <mergeCell ref="GL7:GM7"/>
    <mergeCell ref="GN7:GO7"/>
    <mergeCell ref="GL50:GM50"/>
    <mergeCell ref="GN50:GO50"/>
    <mergeCell ref="GN48:GO48"/>
    <mergeCell ref="GJ49:GK49"/>
    <mergeCell ref="GL49:GM49"/>
    <mergeCell ref="GN51:GO51"/>
    <mergeCell ref="GL22:GM22"/>
    <mergeCell ref="GJ4:GK4"/>
    <mergeCell ref="GJ8:GK8"/>
    <mergeCell ref="GJ20:GK20"/>
    <mergeCell ref="GJ43:GK43"/>
    <mergeCell ref="GN31:GO32"/>
    <mergeCell ref="GJ39:GK42"/>
    <mergeCell ref="GL39:GM42"/>
    <mergeCell ref="GN39:GO42"/>
    <mergeCell ref="GL43:GM43"/>
    <mergeCell ref="GN43:GO43"/>
    <mergeCell ref="GJ18:GK18"/>
    <mergeCell ref="GL18:GM18"/>
    <mergeCell ref="GL52:GM52"/>
    <mergeCell ref="GN52:GO52"/>
    <mergeCell ref="GJ53:GK53"/>
    <mergeCell ref="GL53:GM53"/>
    <mergeCell ref="GN53:GO53"/>
    <mergeCell ref="GL45:GM45"/>
    <mergeCell ref="GN45:GO45"/>
    <mergeCell ref="GJ47:GK47"/>
    <mergeCell ref="GL47:GM47"/>
    <mergeCell ref="GN47:GO47"/>
    <mergeCell ref="GJ48:GK48"/>
    <mergeCell ref="GL48:GM48"/>
    <mergeCell ref="GJ45:GK45"/>
    <mergeCell ref="GN46:GO46"/>
    <mergeCell ref="GJ46:GK46"/>
    <mergeCell ref="GN58:GO58"/>
    <mergeCell ref="GJ59:GK59"/>
    <mergeCell ref="GL59:GM59"/>
    <mergeCell ref="GN59:GO59"/>
    <mergeCell ref="GL60:GM60"/>
    <mergeCell ref="GN60:GO60"/>
    <mergeCell ref="GL61:GM61"/>
    <mergeCell ref="GN61:GO61"/>
    <mergeCell ref="GL54:GM54"/>
    <mergeCell ref="GN54:GO54"/>
    <mergeCell ref="GJ55:GK55"/>
    <mergeCell ref="GL55:GM55"/>
    <mergeCell ref="GN55:GO55"/>
    <mergeCell ref="GJ56:GK56"/>
    <mergeCell ref="GL56:GM56"/>
    <mergeCell ref="GL58:GM58"/>
    <mergeCell ref="GN56:GO56"/>
    <mergeCell ref="GJ57:GK57"/>
    <mergeCell ref="GL57:GM57"/>
    <mergeCell ref="GN57:GO57"/>
    <mergeCell ref="GJ66:GK66"/>
    <mergeCell ref="GL66:GM66"/>
    <mergeCell ref="GN66:GO66"/>
    <mergeCell ref="GJ62:GK62"/>
    <mergeCell ref="GL62:GM62"/>
    <mergeCell ref="GN62:GO62"/>
    <mergeCell ref="GN64:GO64"/>
    <mergeCell ref="GJ61:GK61"/>
    <mergeCell ref="GN65:GO65"/>
    <mergeCell ref="GL67:GM67"/>
    <mergeCell ref="GN67:GO67"/>
    <mergeCell ref="GJ68:GK68"/>
    <mergeCell ref="GL68:GM68"/>
    <mergeCell ref="GN68:GO68"/>
    <mergeCell ref="GL72:GM72"/>
    <mergeCell ref="GN72:GO72"/>
    <mergeCell ref="GJ73:GK73"/>
    <mergeCell ref="GL73:GM73"/>
    <mergeCell ref="GN73:GO73"/>
    <mergeCell ref="GJ63:GK63"/>
    <mergeCell ref="GL63:GM63"/>
    <mergeCell ref="GN63:GO63"/>
    <mergeCell ref="GJ64:GK64"/>
    <mergeCell ref="GL64:GM64"/>
    <mergeCell ref="GL74:GM74"/>
    <mergeCell ref="GN74:GO74"/>
    <mergeCell ref="GJ69:GK69"/>
    <mergeCell ref="GL69:GM69"/>
    <mergeCell ref="GN69:GO69"/>
    <mergeCell ref="GJ70:GK70"/>
    <mergeCell ref="GL70:GM70"/>
    <mergeCell ref="GN70:GO70"/>
    <mergeCell ref="GJ71:GK71"/>
    <mergeCell ref="GJ72:GK72"/>
    <mergeCell ref="GL71:GM71"/>
    <mergeCell ref="GN71:GO71"/>
    <mergeCell ref="GJ74:GK74"/>
    <mergeCell ref="GL79:GM79"/>
    <mergeCell ref="GN79:GO79"/>
    <mergeCell ref="GJ80:GK80"/>
    <mergeCell ref="GL80:GM80"/>
    <mergeCell ref="GN80:GO80"/>
    <mergeCell ref="GL78:GM78"/>
    <mergeCell ref="GN78:GO78"/>
    <mergeCell ref="GJ81:GK81"/>
    <mergeCell ref="GL81:GM81"/>
    <mergeCell ref="GN81:GO81"/>
    <mergeCell ref="GJ75:GK75"/>
    <mergeCell ref="GL75:GM75"/>
    <mergeCell ref="GN75:GO75"/>
    <mergeCell ref="GJ76:GK76"/>
    <mergeCell ref="GL76:GM76"/>
    <mergeCell ref="GN76:GO76"/>
    <mergeCell ref="GN77:GO77"/>
    <mergeCell ref="GJ78:GK78"/>
    <mergeCell ref="GN82:GO82"/>
    <mergeCell ref="GJ83:GK83"/>
    <mergeCell ref="GL83:GM83"/>
    <mergeCell ref="GN83:GO83"/>
    <mergeCell ref="GN90:GO90"/>
    <mergeCell ref="GJ85:GK85"/>
    <mergeCell ref="GL85:GM85"/>
    <mergeCell ref="GN85:GO85"/>
    <mergeCell ref="GJ86:GK86"/>
    <mergeCell ref="GN87:GO87"/>
    <mergeCell ref="GN84:GO84"/>
    <mergeCell ref="GJ91:GK91"/>
    <mergeCell ref="GL91:GM91"/>
    <mergeCell ref="GN91:GO91"/>
    <mergeCell ref="GJ90:GK90"/>
    <mergeCell ref="GL90:GM90"/>
    <mergeCell ref="GL86:GM86"/>
    <mergeCell ref="GN86:GO86"/>
    <mergeCell ref="GJ87:GK87"/>
    <mergeCell ref="GL87:GM87"/>
    <mergeCell ref="GJ84:GK84"/>
    <mergeCell ref="GJ92:GK92"/>
    <mergeCell ref="GL92:GM92"/>
    <mergeCell ref="GN92:GO92"/>
    <mergeCell ref="FB4:FC4"/>
    <mergeCell ref="FD4:FE4"/>
    <mergeCell ref="FF4:FG4"/>
    <mergeCell ref="FH4:FI4"/>
    <mergeCell ref="FJ4:FK4"/>
    <mergeCell ref="FL4:FM4"/>
    <mergeCell ref="FN4:FO4"/>
    <mergeCell ref="FP4:FQ4"/>
    <mergeCell ref="FR4:FS4"/>
    <mergeCell ref="FT4:FU4"/>
    <mergeCell ref="GL88:GM88"/>
    <mergeCell ref="GN88:GO88"/>
    <mergeCell ref="GJ89:GK89"/>
    <mergeCell ref="GL89:GM89"/>
    <mergeCell ref="GN89:GO89"/>
    <mergeCell ref="FP7:FQ7"/>
    <mergeCell ref="FR7:FS7"/>
    <mergeCell ref="GL84:GM84"/>
    <mergeCell ref="FL8:FM8"/>
    <mergeCell ref="FN8:FO8"/>
    <mergeCell ref="FP8:FQ8"/>
    <mergeCell ref="FR8:FS8"/>
    <mergeCell ref="FN21:FO21"/>
    <mergeCell ref="FP21:FQ21"/>
    <mergeCell ref="FR21:FS21"/>
    <mergeCell ref="FV21:FW21"/>
    <mergeCell ref="GL82:GM82"/>
    <mergeCell ref="GJ88:GK88"/>
    <mergeCell ref="GJ82:GK82"/>
    <mergeCell ref="FJ8:FK8"/>
    <mergeCell ref="FN9:FO9"/>
    <mergeCell ref="FP9:FQ9"/>
    <mergeCell ref="FR9:FS9"/>
    <mergeCell ref="FR19:FS19"/>
    <mergeCell ref="DB33:DC33"/>
    <mergeCell ref="DD33:DE33"/>
    <mergeCell ref="FB21:FC21"/>
    <mergeCell ref="FD21:FE21"/>
    <mergeCell ref="FF21:FG21"/>
    <mergeCell ref="DV31:DW32"/>
    <mergeCell ref="DX31:DY32"/>
    <mergeCell ref="EB31:EC32"/>
    <mergeCell ref="EJ33:EK33"/>
    <mergeCell ref="EL33:EM33"/>
    <mergeCell ref="EN33:EO33"/>
    <mergeCell ref="EX8:EY8"/>
    <mergeCell ref="EP9:EQ9"/>
    <mergeCell ref="ER9:ES9"/>
    <mergeCell ref="EP23:EQ23"/>
    <mergeCell ref="ED25:EE25"/>
    <mergeCell ref="EF25:EG25"/>
    <mergeCell ref="EL25:EM25"/>
    <mergeCell ref="EN25:EO25"/>
    <mergeCell ref="EF30:EG30"/>
    <mergeCell ref="DB17:DC17"/>
    <mergeCell ref="DN33:DO33"/>
    <mergeCell ref="DP33:DQ33"/>
    <mergeCell ref="DR33:DS33"/>
    <mergeCell ref="DT33:DU33"/>
    <mergeCell ref="DV33:DW33"/>
    <mergeCell ref="DX33:DY33"/>
    <mergeCell ref="FP48:FQ48"/>
    <mergeCell ref="FR53:FS53"/>
    <mergeCell ref="FT53:FU53"/>
    <mergeCell ref="FB54:FC54"/>
    <mergeCell ref="FD54:FE54"/>
    <mergeCell ref="FF54:FG54"/>
    <mergeCell ref="FH54:FI54"/>
    <mergeCell ref="FJ54:FK54"/>
    <mergeCell ref="FL54:FM54"/>
    <mergeCell ref="FJ52:FK52"/>
    <mergeCell ref="FL52:FM52"/>
    <mergeCell ref="FN52:FO52"/>
    <mergeCell ref="FP52:FQ52"/>
    <mergeCell ref="FR52:FS52"/>
    <mergeCell ref="FT52:FU52"/>
    <mergeCell ref="FL58:FM58"/>
    <mergeCell ref="FF56:FG56"/>
    <mergeCell ref="FH56:FI56"/>
    <mergeCell ref="FJ56:FK56"/>
    <mergeCell ref="FL56:FM56"/>
    <mergeCell ref="FN56:FO56"/>
    <mergeCell ref="FP56:FQ56"/>
    <mergeCell ref="FR56:FS56"/>
    <mergeCell ref="FT56:FU56"/>
    <mergeCell ref="FJ48:FK48"/>
    <mergeCell ref="FL48:FM48"/>
    <mergeCell ref="FN48:FO48"/>
    <mergeCell ref="FR61:FS61"/>
    <mergeCell ref="FT61:FU61"/>
    <mergeCell ref="FB62:FC62"/>
    <mergeCell ref="FD62:FE62"/>
    <mergeCell ref="FF62:FG62"/>
    <mergeCell ref="FH62:FI62"/>
    <mergeCell ref="FJ62:FK62"/>
    <mergeCell ref="FL62:FM62"/>
    <mergeCell ref="FF60:FG60"/>
    <mergeCell ref="FH60:FI60"/>
    <mergeCell ref="FJ60:FK60"/>
    <mergeCell ref="FL60:FM60"/>
    <mergeCell ref="FN60:FO60"/>
    <mergeCell ref="FP60:FQ60"/>
    <mergeCell ref="FR60:FS60"/>
    <mergeCell ref="FT60:FU60"/>
    <mergeCell ref="FJ67:FK67"/>
    <mergeCell ref="FL67:FM67"/>
    <mergeCell ref="FF64:FG64"/>
    <mergeCell ref="FH64:FI64"/>
    <mergeCell ref="FJ64:FK64"/>
    <mergeCell ref="FL64:FM64"/>
    <mergeCell ref="FN64:FO64"/>
    <mergeCell ref="FP64:FQ64"/>
    <mergeCell ref="FR64:FS64"/>
    <mergeCell ref="FT64:FU64"/>
    <mergeCell ref="FH77:FI77"/>
    <mergeCell ref="FJ77:FK77"/>
    <mergeCell ref="FL77:FM77"/>
    <mergeCell ref="FN77:FO77"/>
    <mergeCell ref="FR70:FS70"/>
    <mergeCell ref="FT70:FU70"/>
    <mergeCell ref="FB71:FC71"/>
    <mergeCell ref="FD71:FE71"/>
    <mergeCell ref="FF71:FG71"/>
    <mergeCell ref="FH71:FI71"/>
    <mergeCell ref="FJ71:FK71"/>
    <mergeCell ref="FL71:FM71"/>
    <mergeCell ref="FF69:FG69"/>
    <mergeCell ref="FH69:FI69"/>
    <mergeCell ref="FJ69:FK69"/>
    <mergeCell ref="FL69:FM69"/>
    <mergeCell ref="FN69:FO69"/>
    <mergeCell ref="FP69:FQ69"/>
    <mergeCell ref="FR69:FS69"/>
    <mergeCell ref="FT69:FU69"/>
    <mergeCell ref="FJ75:FK75"/>
    <mergeCell ref="FL75:FM75"/>
    <mergeCell ref="FF73:FG73"/>
    <mergeCell ref="FH73:FI73"/>
    <mergeCell ref="FJ73:FK73"/>
    <mergeCell ref="FL73:FM73"/>
    <mergeCell ref="FN73:FO73"/>
    <mergeCell ref="FP73:FQ73"/>
    <mergeCell ref="FR73:FS73"/>
    <mergeCell ref="FT73:FU73"/>
    <mergeCell ref="FT77:FU77"/>
    <mergeCell ref="FR79:FS79"/>
    <mergeCell ref="FT79:FU79"/>
    <mergeCell ref="FB80:FC80"/>
    <mergeCell ref="FD80:FE80"/>
    <mergeCell ref="FF80:FG80"/>
    <mergeCell ref="FH80:FI80"/>
    <mergeCell ref="FJ80:FK80"/>
    <mergeCell ref="FL80:FM80"/>
    <mergeCell ref="FF78:FG78"/>
    <mergeCell ref="FH78:FI78"/>
    <mergeCell ref="FJ78:FK78"/>
    <mergeCell ref="FL78:FM78"/>
    <mergeCell ref="FN78:FO78"/>
    <mergeCell ref="FP78:FQ78"/>
    <mergeCell ref="FR78:FS78"/>
    <mergeCell ref="FT78:FU78"/>
    <mergeCell ref="FB86:FC86"/>
    <mergeCell ref="FD86:FE86"/>
    <mergeCell ref="FJ82:FK82"/>
    <mergeCell ref="FL82:FM82"/>
    <mergeCell ref="FN82:FO82"/>
    <mergeCell ref="FP82:FQ82"/>
    <mergeCell ref="FR82:FS82"/>
    <mergeCell ref="FT82:FU82"/>
    <mergeCell ref="FR87:FS87"/>
    <mergeCell ref="FT87:FU87"/>
    <mergeCell ref="FB88:FC88"/>
    <mergeCell ref="FD88:FE88"/>
    <mergeCell ref="FF88:FG88"/>
    <mergeCell ref="FH88:FI88"/>
    <mergeCell ref="FJ88:FK88"/>
    <mergeCell ref="FT88:FU88"/>
    <mergeCell ref="FR85:FS85"/>
    <mergeCell ref="FT85:FU85"/>
    <mergeCell ref="FN86:FO86"/>
    <mergeCell ref="FP86:FQ86"/>
    <mergeCell ref="FR86:FS86"/>
    <mergeCell ref="FN85:FO85"/>
    <mergeCell ref="FP85:FQ85"/>
    <mergeCell ref="FT86:FU86"/>
    <mergeCell ref="FF86:FG86"/>
    <mergeCell ref="FH86:FI86"/>
    <mergeCell ref="FJ86:FK86"/>
    <mergeCell ref="FL86:FM86"/>
    <mergeCell ref="FL88:FM88"/>
    <mergeCell ref="FN88:FO88"/>
    <mergeCell ref="FR91:FS91"/>
    <mergeCell ref="FT91:FU91"/>
    <mergeCell ref="FB92:FC92"/>
    <mergeCell ref="FD92:FE92"/>
    <mergeCell ref="FF92:FG92"/>
    <mergeCell ref="FH92:FI92"/>
    <mergeCell ref="FJ92:FK92"/>
    <mergeCell ref="FL92:FM92"/>
    <mergeCell ref="FN92:FO92"/>
    <mergeCell ref="FP92:FQ92"/>
    <mergeCell ref="FR92:FS92"/>
    <mergeCell ref="FT92:FU92"/>
    <mergeCell ref="FR89:FS89"/>
    <mergeCell ref="FT89:FU89"/>
    <mergeCell ref="FN90:FO90"/>
    <mergeCell ref="FP90:FQ90"/>
    <mergeCell ref="FR90:FS90"/>
    <mergeCell ref="FB90:FC90"/>
    <mergeCell ref="FD90:FE90"/>
    <mergeCell ref="FF90:FG90"/>
    <mergeCell ref="FH90:FI90"/>
    <mergeCell ref="FJ90:FK90"/>
    <mergeCell ref="FL90:FM90"/>
    <mergeCell ref="FT90:FU90"/>
    <mergeCell ref="FB89:FC89"/>
    <mergeCell ref="FD89:FE89"/>
    <mergeCell ref="FF89:FG89"/>
    <mergeCell ref="EP47:EQ47"/>
    <mergeCell ref="ED38:EE38"/>
    <mergeCell ref="EF38:EG38"/>
    <mergeCell ref="EF45:EG45"/>
    <mergeCell ref="DZ45:EA45"/>
    <mergeCell ref="EB45:EC45"/>
    <mergeCell ref="ED45:EE45"/>
    <mergeCell ref="EB39:EC42"/>
    <mergeCell ref="ED44:EE44"/>
    <mergeCell ref="EF44:EG44"/>
    <mergeCell ref="ED43:EE43"/>
    <mergeCell ref="EF43:EG43"/>
    <mergeCell ref="DN47:DO47"/>
    <mergeCell ref="DP47:DQ47"/>
    <mergeCell ref="EX7:EY7"/>
    <mergeCell ref="ET9:EU9"/>
    <mergeCell ref="EV9:EW9"/>
    <mergeCell ref="DN7:DO7"/>
    <mergeCell ref="DP7:DQ7"/>
    <mergeCell ref="DR7:DS7"/>
    <mergeCell ref="DT7:DU7"/>
    <mergeCell ref="DV7:DW7"/>
    <mergeCell ref="DX7:DY7"/>
    <mergeCell ref="DV9:DW9"/>
    <mergeCell ref="DX9:DY9"/>
    <mergeCell ref="DZ9:EA9"/>
    <mergeCell ref="EF9:EG9"/>
    <mergeCell ref="ED9:EE9"/>
    <mergeCell ref="DN8:DO8"/>
    <mergeCell ref="DP8:DQ8"/>
    <mergeCell ref="DR8:DS8"/>
    <mergeCell ref="DT8:DU8"/>
    <mergeCell ref="EZ7:FA7"/>
    <mergeCell ref="EX9:EY9"/>
    <mergeCell ref="EZ9:FA9"/>
    <mergeCell ref="ET14:EU14"/>
    <mergeCell ref="ET17:EU17"/>
    <mergeCell ref="EV17:EW17"/>
    <mergeCell ref="EZ14:FA14"/>
    <mergeCell ref="EX15:EY16"/>
    <mergeCell ref="EZ15:FA16"/>
    <mergeCell ref="EV14:EW14"/>
    <mergeCell ref="EL9:EM9"/>
    <mergeCell ref="EN9:EO9"/>
    <mergeCell ref="DN30:DO30"/>
    <mergeCell ref="DP30:DQ30"/>
    <mergeCell ref="ER49:ES49"/>
    <mergeCell ref="EV49:EW49"/>
    <mergeCell ref="EX49:EY49"/>
    <mergeCell ref="EZ47:FA47"/>
    <mergeCell ref="EH45:EI45"/>
    <mergeCell ref="EJ45:EK45"/>
    <mergeCell ref="EL45:EM45"/>
    <mergeCell ref="EN45:EO45"/>
    <mergeCell ref="EP45:EQ45"/>
    <mergeCell ref="ER45:ES45"/>
    <mergeCell ref="EZ49:FA49"/>
    <mergeCell ref="EH48:EI48"/>
    <mergeCell ref="EJ48:EK48"/>
    <mergeCell ref="EL48:EM48"/>
    <mergeCell ref="EN48:EO48"/>
    <mergeCell ref="EP48:EQ48"/>
    <mergeCell ref="ER48:ES48"/>
    <mergeCell ref="EV48:EW48"/>
    <mergeCell ref="EX48:EY48"/>
    <mergeCell ref="EZ48:FA48"/>
    <mergeCell ref="EL49:EM49"/>
    <mergeCell ref="EN49:EO49"/>
    <mergeCell ref="EP49:EQ49"/>
    <mergeCell ref="ER47:ES47"/>
    <mergeCell ref="ET48:EU48"/>
    <mergeCell ref="EP46:EQ46"/>
    <mergeCell ref="ET45:EU45"/>
    <mergeCell ref="EV45:EW45"/>
    <mergeCell ref="EX45:EY45"/>
    <mergeCell ref="EZ45:FA45"/>
    <mergeCell ref="EV46:EW46"/>
    <mergeCell ref="EX46:EY46"/>
    <mergeCell ref="EZ52:FA52"/>
    <mergeCell ref="EH53:EI53"/>
    <mergeCell ref="EJ53:EK53"/>
    <mergeCell ref="EL53:EM53"/>
    <mergeCell ref="EN53:EO53"/>
    <mergeCell ref="EP53:EQ53"/>
    <mergeCell ref="ER53:ES53"/>
    <mergeCell ref="ET53:EU53"/>
    <mergeCell ref="EV53:EW53"/>
    <mergeCell ref="EX53:EY53"/>
    <mergeCell ref="EZ53:FA53"/>
    <mergeCell ref="EH52:EI52"/>
    <mergeCell ref="EJ52:EK52"/>
    <mergeCell ref="EL52:EM52"/>
    <mergeCell ref="EN52:EO52"/>
    <mergeCell ref="EP52:EQ52"/>
    <mergeCell ref="ER52:ES52"/>
    <mergeCell ref="ET52:EU52"/>
    <mergeCell ref="EV55:EW55"/>
    <mergeCell ref="EX55:EY55"/>
    <mergeCell ref="EZ55:FA55"/>
    <mergeCell ref="EH54:EI54"/>
    <mergeCell ref="EJ54:EK54"/>
    <mergeCell ref="EL54:EM54"/>
    <mergeCell ref="EN54:EO54"/>
    <mergeCell ref="EP54:EQ54"/>
    <mergeCell ref="ER54:ES54"/>
    <mergeCell ref="ET54:EU54"/>
    <mergeCell ref="EV54:EW54"/>
    <mergeCell ref="EX54:EY54"/>
    <mergeCell ref="EZ56:FA56"/>
    <mergeCell ref="EH57:EI57"/>
    <mergeCell ref="EJ57:EK57"/>
    <mergeCell ref="EL57:EM57"/>
    <mergeCell ref="EN57:EO57"/>
    <mergeCell ref="EP57:EQ57"/>
    <mergeCell ref="ER57:ES57"/>
    <mergeCell ref="ET57:EU57"/>
    <mergeCell ref="EV57:EW57"/>
    <mergeCell ref="EX57:EY57"/>
    <mergeCell ref="EZ57:FA57"/>
    <mergeCell ref="EH56:EI56"/>
    <mergeCell ref="EJ56:EK56"/>
    <mergeCell ref="EL56:EM56"/>
    <mergeCell ref="EN56:EO56"/>
    <mergeCell ref="EP56:EQ56"/>
    <mergeCell ref="ER56:ES56"/>
    <mergeCell ref="ET56:EU56"/>
    <mergeCell ref="EV56:EW56"/>
    <mergeCell ref="EX56:EY56"/>
    <mergeCell ref="EZ58:FA58"/>
    <mergeCell ref="EH59:EI59"/>
    <mergeCell ref="EJ59:EK59"/>
    <mergeCell ref="EL59:EM59"/>
    <mergeCell ref="EN59:EO59"/>
    <mergeCell ref="EP59:EQ59"/>
    <mergeCell ref="ER59:ES59"/>
    <mergeCell ref="ET59:EU59"/>
    <mergeCell ref="EV59:EW59"/>
    <mergeCell ref="EX59:EY59"/>
    <mergeCell ref="EZ59:FA59"/>
    <mergeCell ref="EH58:EI58"/>
    <mergeCell ref="EJ58:EK58"/>
    <mergeCell ref="EL58:EM58"/>
    <mergeCell ref="EN58:EO58"/>
    <mergeCell ref="EP58:EQ58"/>
    <mergeCell ref="ER58:ES58"/>
    <mergeCell ref="ET58:EU58"/>
    <mergeCell ref="EV58:EW58"/>
    <mergeCell ref="EX58:EY58"/>
    <mergeCell ref="EP61:EQ61"/>
    <mergeCell ref="ER61:ES61"/>
    <mergeCell ref="ET61:EU61"/>
    <mergeCell ref="EV61:EW61"/>
    <mergeCell ref="EX61:EY61"/>
    <mergeCell ref="EZ61:FA61"/>
    <mergeCell ref="EH60:EI60"/>
    <mergeCell ref="EJ60:EK60"/>
    <mergeCell ref="EL60:EM60"/>
    <mergeCell ref="EN60:EO60"/>
    <mergeCell ref="EP60:EQ60"/>
    <mergeCell ref="ER60:ES60"/>
    <mergeCell ref="ET60:EU60"/>
    <mergeCell ref="EV60:EW60"/>
    <mergeCell ref="EX60:EY60"/>
    <mergeCell ref="EZ62:FA62"/>
    <mergeCell ref="EH63:EI63"/>
    <mergeCell ref="EJ63:EK63"/>
    <mergeCell ref="EL63:EM63"/>
    <mergeCell ref="EN63:EO63"/>
    <mergeCell ref="EP63:EQ63"/>
    <mergeCell ref="ER63:ES63"/>
    <mergeCell ref="ET63:EU63"/>
    <mergeCell ref="EV63:EW63"/>
    <mergeCell ref="EX63:EY63"/>
    <mergeCell ref="EZ63:FA63"/>
    <mergeCell ref="EH62:EI62"/>
    <mergeCell ref="EJ62:EK62"/>
    <mergeCell ref="EL62:EM62"/>
    <mergeCell ref="EN62:EO62"/>
    <mergeCell ref="EP62:EQ62"/>
    <mergeCell ref="ER62:ES62"/>
    <mergeCell ref="ER66:ES66"/>
    <mergeCell ref="ET66:EU66"/>
    <mergeCell ref="EV66:EW66"/>
    <mergeCell ref="EX66:EY66"/>
    <mergeCell ref="EZ66:FA66"/>
    <mergeCell ref="EH64:EI64"/>
    <mergeCell ref="EJ64:EK64"/>
    <mergeCell ref="EL64:EM64"/>
    <mergeCell ref="EN64:EO64"/>
    <mergeCell ref="EP64:EQ64"/>
    <mergeCell ref="ER64:ES64"/>
    <mergeCell ref="ET64:EU64"/>
    <mergeCell ref="EV64:EW64"/>
    <mergeCell ref="EX64:EY64"/>
    <mergeCell ref="EN65:EO65"/>
    <mergeCell ref="EP65:EQ65"/>
    <mergeCell ref="EH65:EI65"/>
    <mergeCell ref="EJ65:EK65"/>
    <mergeCell ref="EL65:EM65"/>
    <mergeCell ref="EJ68:EK68"/>
    <mergeCell ref="EL68:EM68"/>
    <mergeCell ref="EN68:EO68"/>
    <mergeCell ref="EP68:EQ68"/>
    <mergeCell ref="ER68:ES68"/>
    <mergeCell ref="ET68:EU68"/>
    <mergeCell ref="EV68:EW68"/>
    <mergeCell ref="EX68:EY68"/>
    <mergeCell ref="EZ68:FA68"/>
    <mergeCell ref="EH67:EI67"/>
    <mergeCell ref="EJ67:EK67"/>
    <mergeCell ref="EL67:EM67"/>
    <mergeCell ref="EN67:EO67"/>
    <mergeCell ref="EP67:EQ67"/>
    <mergeCell ref="ER67:ES67"/>
    <mergeCell ref="ET67:EU67"/>
    <mergeCell ref="EV67:EW67"/>
    <mergeCell ref="EX67:EY67"/>
    <mergeCell ref="ET73:EU73"/>
    <mergeCell ref="EV73:EW73"/>
    <mergeCell ref="EN70:EO70"/>
    <mergeCell ref="EP70:EQ70"/>
    <mergeCell ref="ER70:ES70"/>
    <mergeCell ref="ET70:EU70"/>
    <mergeCell ref="EV70:EW70"/>
    <mergeCell ref="EX70:EY70"/>
    <mergeCell ref="EZ70:FA70"/>
    <mergeCell ref="EH69:EI69"/>
    <mergeCell ref="EJ69:EK69"/>
    <mergeCell ref="EL69:EM69"/>
    <mergeCell ref="EN69:EO69"/>
    <mergeCell ref="EP69:EQ69"/>
    <mergeCell ref="ER69:ES69"/>
    <mergeCell ref="ET69:EU69"/>
    <mergeCell ref="EV69:EW69"/>
    <mergeCell ref="EX69:EY69"/>
    <mergeCell ref="EZ71:FA71"/>
    <mergeCell ref="ER75:ES75"/>
    <mergeCell ref="ET75:EU75"/>
    <mergeCell ref="EV75:EW75"/>
    <mergeCell ref="EX75:EY75"/>
    <mergeCell ref="ET72:EU72"/>
    <mergeCell ref="EV72:EW72"/>
    <mergeCell ref="EX72:EY72"/>
    <mergeCell ref="EZ72:FA72"/>
    <mergeCell ref="EH71:EI71"/>
    <mergeCell ref="EJ71:EK71"/>
    <mergeCell ref="EL71:EM71"/>
    <mergeCell ref="EN71:EO71"/>
    <mergeCell ref="EP71:EQ71"/>
    <mergeCell ref="ER71:ES71"/>
    <mergeCell ref="ET71:EU71"/>
    <mergeCell ref="EV71:EW71"/>
    <mergeCell ref="EX71:EY71"/>
    <mergeCell ref="EZ73:FA73"/>
    <mergeCell ref="EH74:EI74"/>
    <mergeCell ref="EJ74:EK74"/>
    <mergeCell ref="EL74:EM74"/>
    <mergeCell ref="EN74:EO74"/>
    <mergeCell ref="EP74:EQ74"/>
    <mergeCell ref="ER74:ES74"/>
    <mergeCell ref="ET74:EU74"/>
    <mergeCell ref="EV74:EW74"/>
    <mergeCell ref="EX74:EY74"/>
    <mergeCell ref="EZ74:FA74"/>
    <mergeCell ref="EH73:EI73"/>
    <mergeCell ref="EJ73:EK73"/>
    <mergeCell ref="EL73:EM73"/>
    <mergeCell ref="ER73:ES73"/>
    <mergeCell ref="EP79:EQ79"/>
    <mergeCell ref="ER79:ES79"/>
    <mergeCell ref="ET79:EU79"/>
    <mergeCell ref="EV79:EW79"/>
    <mergeCell ref="EX79:EY79"/>
    <mergeCell ref="EZ79:FA79"/>
    <mergeCell ref="EH78:EI78"/>
    <mergeCell ref="EJ78:EK78"/>
    <mergeCell ref="EL78:EM78"/>
    <mergeCell ref="EN78:EO78"/>
    <mergeCell ref="EP78:EQ78"/>
    <mergeCell ref="ER78:ES78"/>
    <mergeCell ref="ET78:EU78"/>
    <mergeCell ref="EV78:EW78"/>
    <mergeCell ref="EX78:EY78"/>
    <mergeCell ref="EZ80:FA80"/>
    <mergeCell ref="EX73:EY73"/>
    <mergeCell ref="EZ75:FA75"/>
    <mergeCell ref="EH76:EI76"/>
    <mergeCell ref="EJ76:EK76"/>
    <mergeCell ref="EL76:EM76"/>
    <mergeCell ref="EN76:EO76"/>
    <mergeCell ref="EP76:EQ76"/>
    <mergeCell ref="ER76:ES76"/>
    <mergeCell ref="ET76:EU76"/>
    <mergeCell ref="EV76:EW76"/>
    <mergeCell ref="EX76:EY76"/>
    <mergeCell ref="EZ76:FA76"/>
    <mergeCell ref="EH75:EI75"/>
    <mergeCell ref="EJ75:EK75"/>
    <mergeCell ref="EL75:EM75"/>
    <mergeCell ref="EN75:EO75"/>
    <mergeCell ref="ER81:ES81"/>
    <mergeCell ref="ET81:EU81"/>
    <mergeCell ref="EV81:EW81"/>
    <mergeCell ref="EX81:EY81"/>
    <mergeCell ref="EZ81:FA81"/>
    <mergeCell ref="EH80:EI80"/>
    <mergeCell ref="EJ80:EK80"/>
    <mergeCell ref="EL80:EM80"/>
    <mergeCell ref="EN80:EO80"/>
    <mergeCell ref="EP80:EQ80"/>
    <mergeCell ref="ER80:ES80"/>
    <mergeCell ref="ET80:EU80"/>
    <mergeCell ref="EV80:EW80"/>
    <mergeCell ref="EX80:EY80"/>
    <mergeCell ref="EZ82:FA82"/>
    <mergeCell ref="EH83:EI83"/>
    <mergeCell ref="EJ83:EK83"/>
    <mergeCell ref="EL83:EM83"/>
    <mergeCell ref="EN83:EO83"/>
    <mergeCell ref="EP83:EQ83"/>
    <mergeCell ref="ER83:ES83"/>
    <mergeCell ref="ET83:EU83"/>
    <mergeCell ref="EV83:EW83"/>
    <mergeCell ref="EX83:EY83"/>
    <mergeCell ref="EZ83:FA83"/>
    <mergeCell ref="EH82:EI82"/>
    <mergeCell ref="EJ82:EK82"/>
    <mergeCell ref="EL82:EM82"/>
    <mergeCell ref="EN82:EO82"/>
    <mergeCell ref="EP82:EQ82"/>
    <mergeCell ref="ER82:ES82"/>
    <mergeCell ref="ET82:EU82"/>
    <mergeCell ref="EV82:EW82"/>
    <mergeCell ref="EX82:EY82"/>
    <mergeCell ref="EZ84:FA84"/>
    <mergeCell ref="EH85:EI85"/>
    <mergeCell ref="EJ85:EK85"/>
    <mergeCell ref="EL85:EM85"/>
    <mergeCell ref="EN85:EO85"/>
    <mergeCell ref="EP85:EQ85"/>
    <mergeCell ref="ER85:ES85"/>
    <mergeCell ref="ET85:EU85"/>
    <mergeCell ref="EV85:EW85"/>
    <mergeCell ref="EX85:EY85"/>
    <mergeCell ref="EZ85:FA85"/>
    <mergeCell ref="EH84:EI84"/>
    <mergeCell ref="EJ84:EK84"/>
    <mergeCell ref="EL84:EM84"/>
    <mergeCell ref="EN84:EO84"/>
    <mergeCell ref="EP84:EQ84"/>
    <mergeCell ref="ER84:ES84"/>
    <mergeCell ref="ET84:EU84"/>
    <mergeCell ref="EV84:EW84"/>
    <mergeCell ref="EX84:EY84"/>
    <mergeCell ref="EZ86:FA86"/>
    <mergeCell ref="EH87:EI87"/>
    <mergeCell ref="EJ87:EK87"/>
    <mergeCell ref="EL87:EM87"/>
    <mergeCell ref="EN87:EO87"/>
    <mergeCell ref="EP87:EQ87"/>
    <mergeCell ref="ER87:ES87"/>
    <mergeCell ref="ET87:EU87"/>
    <mergeCell ref="EV87:EW87"/>
    <mergeCell ref="EX87:EY87"/>
    <mergeCell ref="EZ87:FA87"/>
    <mergeCell ref="EH86:EI86"/>
    <mergeCell ref="EJ86:EK86"/>
    <mergeCell ref="EL86:EM86"/>
    <mergeCell ref="EN86:EO86"/>
    <mergeCell ref="EP86:EQ86"/>
    <mergeCell ref="ER86:ES86"/>
    <mergeCell ref="ET86:EU86"/>
    <mergeCell ref="EV86:EW86"/>
    <mergeCell ref="EX86:EY86"/>
    <mergeCell ref="EX89:EY89"/>
    <mergeCell ref="EV91:EW91"/>
    <mergeCell ref="EZ89:FA89"/>
    <mergeCell ref="EH88:EI88"/>
    <mergeCell ref="EJ88:EK88"/>
    <mergeCell ref="EL88:EM88"/>
    <mergeCell ref="EN88:EO88"/>
    <mergeCell ref="EP88:EQ88"/>
    <mergeCell ref="ER88:ES88"/>
    <mergeCell ref="ET88:EU88"/>
    <mergeCell ref="EV88:EW88"/>
    <mergeCell ref="DX4:DY4"/>
    <mergeCell ref="EX92:EY92"/>
    <mergeCell ref="EZ90:FA90"/>
    <mergeCell ref="EH91:EI91"/>
    <mergeCell ref="EJ91:EK91"/>
    <mergeCell ref="EL91:EM91"/>
    <mergeCell ref="EN91:EO91"/>
    <mergeCell ref="EP91:EQ91"/>
    <mergeCell ref="ER91:ES91"/>
    <mergeCell ref="ET91:EU91"/>
    <mergeCell ref="EZ92:FA92"/>
    <mergeCell ref="EH90:EI90"/>
    <mergeCell ref="EJ90:EK90"/>
    <mergeCell ref="EL90:EM90"/>
    <mergeCell ref="EN90:EO90"/>
    <mergeCell ref="ET65:EU65"/>
    <mergeCell ref="EJ77:EK77"/>
    <mergeCell ref="EL77:EM77"/>
    <mergeCell ref="EP92:EQ92"/>
    <mergeCell ref="EH49:EI49"/>
    <mergeCell ref="EJ49:EK49"/>
    <mergeCell ref="DN4:DO4"/>
    <mergeCell ref="DP4:DQ4"/>
    <mergeCell ref="DR4:DS4"/>
    <mergeCell ref="DT4:DU4"/>
    <mergeCell ref="DV4:DW4"/>
    <mergeCell ref="EV90:EW90"/>
    <mergeCell ref="EX90:EY90"/>
    <mergeCell ref="EX88:EY88"/>
    <mergeCell ref="EN51:EO51"/>
    <mergeCell ref="EP51:EQ51"/>
    <mergeCell ref="ER51:ES51"/>
    <mergeCell ref="ET51:EU51"/>
    <mergeCell ref="EV51:EW51"/>
    <mergeCell ref="EX51:EY51"/>
    <mergeCell ref="ER65:ES65"/>
    <mergeCell ref="EV92:EW92"/>
    <mergeCell ref="DZ4:EA4"/>
    <mergeCell ref="EB4:EC4"/>
    <mergeCell ref="ED4:EE4"/>
    <mergeCell ref="EF4:EG4"/>
    <mergeCell ref="EH92:EI92"/>
    <mergeCell ref="EJ92:EK92"/>
    <mergeCell ref="EB7:EC7"/>
    <mergeCell ref="ED7:EE7"/>
    <mergeCell ref="EF7:EG7"/>
    <mergeCell ref="ER92:ES92"/>
    <mergeCell ref="EP90:EQ90"/>
    <mergeCell ref="ER90:ES90"/>
    <mergeCell ref="EJ51:EK51"/>
    <mergeCell ref="EL51:EM51"/>
    <mergeCell ref="ET92:EU92"/>
    <mergeCell ref="ET90:EU90"/>
    <mergeCell ref="DV8:DW8"/>
    <mergeCell ref="DX8:DY8"/>
    <mergeCell ref="DZ8:EA8"/>
    <mergeCell ref="EF8:EG8"/>
    <mergeCell ref="DN9:DO9"/>
    <mergeCell ref="DR14:DS14"/>
    <mergeCell ref="DT14:DU14"/>
    <mergeCell ref="DV14:DW14"/>
    <mergeCell ref="DX14:DY14"/>
    <mergeCell ref="EB14:EC14"/>
    <mergeCell ref="DV15:DW16"/>
    <mergeCell ref="DX15:DY16"/>
    <mergeCell ref="DZ15:EA16"/>
    <mergeCell ref="EB15:EC16"/>
    <mergeCell ref="DZ7:EA7"/>
    <mergeCell ref="EL92:EM92"/>
    <mergeCell ref="EN92:EO92"/>
    <mergeCell ref="EH47:EI47"/>
    <mergeCell ref="EJ47:EK47"/>
    <mergeCell ref="EL47:EM47"/>
    <mergeCell ref="EN47:EO47"/>
    <mergeCell ref="DR9:DS9"/>
    <mergeCell ref="DT9:DU9"/>
    <mergeCell ref="DV22:DW22"/>
    <mergeCell ref="DX22:DY22"/>
    <mergeCell ref="EN79:EO79"/>
    <mergeCell ref="EN73:EO73"/>
    <mergeCell ref="EJ66:EK66"/>
    <mergeCell ref="EL66:EM66"/>
    <mergeCell ref="EN66:EO66"/>
    <mergeCell ref="EH51:EI51"/>
    <mergeCell ref="DR43:DS43"/>
    <mergeCell ref="DX43:DY43"/>
    <mergeCell ref="EB38:EC38"/>
    <mergeCell ref="DX38:DY38"/>
    <mergeCell ref="DZ38:EA38"/>
    <mergeCell ref="DL26:DM29"/>
    <mergeCell ref="DN26:DO29"/>
    <mergeCell ref="DP26:DQ29"/>
    <mergeCell ref="DR26:DS29"/>
    <mergeCell ref="DT26:DU29"/>
    <mergeCell ref="DV26:DW29"/>
    <mergeCell ref="DX26:DY29"/>
    <mergeCell ref="DZ26:EA29"/>
    <mergeCell ref="DP31:DQ32"/>
    <mergeCell ref="DR31:DS32"/>
    <mergeCell ref="DT31:DU32"/>
    <mergeCell ref="DZ31:EA32"/>
    <mergeCell ref="DL34:DM36"/>
    <mergeCell ref="DN34:DO36"/>
    <mergeCell ref="DP34:DQ36"/>
    <mergeCell ref="DR34:DS36"/>
    <mergeCell ref="DT34:DU36"/>
    <mergeCell ref="DV34:DW36"/>
    <mergeCell ref="DX34:DY36"/>
    <mergeCell ref="DZ34:EA36"/>
    <mergeCell ref="DZ39:EA42"/>
    <mergeCell ref="DZ33:EA33"/>
    <mergeCell ref="DL33:DM33"/>
    <mergeCell ref="DT30:DU30"/>
    <mergeCell ref="DV30:DW30"/>
    <mergeCell ref="DX30:DY30"/>
    <mergeCell ref="DZ30:EA30"/>
    <mergeCell ref="DP9:DQ9"/>
    <mergeCell ref="DZ21:EA21"/>
    <mergeCell ref="EB21:EC21"/>
    <mergeCell ref="DR21:DS21"/>
    <mergeCell ref="DT21:DU21"/>
    <mergeCell ref="DV21:DW21"/>
    <mergeCell ref="DX21:DY21"/>
    <mergeCell ref="DP21:DQ21"/>
    <mergeCell ref="DP23:DQ23"/>
    <mergeCell ref="DR23:DS23"/>
    <mergeCell ref="DT23:DU23"/>
    <mergeCell ref="DP24:DQ24"/>
    <mergeCell ref="DN21:DO21"/>
    <mergeCell ref="DN22:DO22"/>
    <mergeCell ref="DR24:DS24"/>
    <mergeCell ref="DT24:DU24"/>
    <mergeCell ref="DN14:DO14"/>
    <mergeCell ref="DP14:DQ14"/>
    <mergeCell ref="DX24:DY24"/>
    <mergeCell ref="DN18:DO18"/>
    <mergeCell ref="DP18:DQ18"/>
    <mergeCell ref="DR18:DS18"/>
    <mergeCell ref="DT18:DU18"/>
    <mergeCell ref="DV18:DW18"/>
    <mergeCell ref="DX18:DY18"/>
    <mergeCell ref="DZ18:EA18"/>
    <mergeCell ref="EB18:EC18"/>
    <mergeCell ref="DX17:DY17"/>
    <mergeCell ref="DZ19:EA19"/>
    <mergeCell ref="CX43:CY43"/>
    <mergeCell ref="CZ43:DA43"/>
    <mergeCell ref="DB43:DC43"/>
    <mergeCell ref="DD43:DE43"/>
    <mergeCell ref="DF43:DG43"/>
    <mergeCell ref="DJ25:DK25"/>
    <mergeCell ref="DH43:DI43"/>
    <mergeCell ref="DJ43:DK43"/>
    <mergeCell ref="DP38:DQ38"/>
    <mergeCell ref="DR38:DS38"/>
    <mergeCell ref="DT38:DU38"/>
    <mergeCell ref="DV38:DW38"/>
    <mergeCell ref="DP39:DQ42"/>
    <mergeCell ref="DR39:DS42"/>
    <mergeCell ref="DT39:DU42"/>
    <mergeCell ref="DV39:DW42"/>
    <mergeCell ref="DL43:DM43"/>
    <mergeCell ref="DN43:DO43"/>
    <mergeCell ref="DP43:DQ43"/>
    <mergeCell ref="DD30:DE30"/>
    <mergeCell ref="DF30:DG30"/>
    <mergeCell ref="DH30:DI30"/>
    <mergeCell ref="DR30:DS30"/>
    <mergeCell ref="DV25:DW25"/>
    <mergeCell ref="DB25:DC25"/>
    <mergeCell ref="DD25:DE25"/>
    <mergeCell ref="CX30:CY30"/>
    <mergeCell ref="CZ30:DA30"/>
    <mergeCell ref="DT43:DU43"/>
    <mergeCell ref="DV43:DW43"/>
    <mergeCell ref="DL25:DM25"/>
    <mergeCell ref="DN25:DO25"/>
    <mergeCell ref="DR47:DS47"/>
    <mergeCell ref="DT47:DU47"/>
    <mergeCell ref="DV47:DW47"/>
    <mergeCell ref="DX47:DY47"/>
    <mergeCell ref="DZ47:EA47"/>
    <mergeCell ref="EB47:EC47"/>
    <mergeCell ref="ED47:EE47"/>
    <mergeCell ref="EF47:EG47"/>
    <mergeCell ref="DN45:DO45"/>
    <mergeCell ref="DP45:DQ45"/>
    <mergeCell ref="DR45:DS45"/>
    <mergeCell ref="DT45:DU45"/>
    <mergeCell ref="DV45:DW45"/>
    <mergeCell ref="DX45:DY45"/>
    <mergeCell ref="DP44:DQ44"/>
    <mergeCell ref="DR44:DS44"/>
    <mergeCell ref="DT44:DU44"/>
    <mergeCell ref="DV44:DW44"/>
    <mergeCell ref="DX44:DY44"/>
    <mergeCell ref="DZ44:EA44"/>
    <mergeCell ref="EB44:EC44"/>
    <mergeCell ref="EF48:EG48"/>
    <mergeCell ref="DN49:DO49"/>
    <mergeCell ref="DP49:DQ49"/>
    <mergeCell ref="DR49:DS49"/>
    <mergeCell ref="DT49:DU49"/>
    <mergeCell ref="DV49:DW49"/>
    <mergeCell ref="DX49:DY49"/>
    <mergeCell ref="DZ49:EA49"/>
    <mergeCell ref="EB49:EC49"/>
    <mergeCell ref="ED49:EE49"/>
    <mergeCell ref="EF49:EG49"/>
    <mergeCell ref="DN48:DO48"/>
    <mergeCell ref="DP48:DQ48"/>
    <mergeCell ref="DR48:DS48"/>
    <mergeCell ref="DT48:DU48"/>
    <mergeCell ref="DV48:DW48"/>
    <mergeCell ref="DX48:DY48"/>
    <mergeCell ref="DZ48:EA48"/>
    <mergeCell ref="EB48:EC48"/>
    <mergeCell ref="ED48:EE48"/>
    <mergeCell ref="EF50:EG50"/>
    <mergeCell ref="DN51:DO51"/>
    <mergeCell ref="DP51:DQ51"/>
    <mergeCell ref="DR51:DS51"/>
    <mergeCell ref="DT51:DU51"/>
    <mergeCell ref="DV51:DW51"/>
    <mergeCell ref="DX51:DY51"/>
    <mergeCell ref="DZ51:EA51"/>
    <mergeCell ref="EB51:EC51"/>
    <mergeCell ref="ED51:EE51"/>
    <mergeCell ref="EF51:EG51"/>
    <mergeCell ref="DN50:DO50"/>
    <mergeCell ref="DP50:DQ50"/>
    <mergeCell ref="DR50:DS50"/>
    <mergeCell ref="DT50:DU50"/>
    <mergeCell ref="DV50:DW50"/>
    <mergeCell ref="DX50:DY50"/>
    <mergeCell ref="DZ50:EA50"/>
    <mergeCell ref="EB50:EC50"/>
    <mergeCell ref="ED50:EE50"/>
    <mergeCell ref="EF53:EG53"/>
    <mergeCell ref="DN52:DO52"/>
    <mergeCell ref="DP52:DQ52"/>
    <mergeCell ref="DR52:DS52"/>
    <mergeCell ref="DT52:DU52"/>
    <mergeCell ref="DV52:DW52"/>
    <mergeCell ref="DX52:DY52"/>
    <mergeCell ref="DZ52:EA52"/>
    <mergeCell ref="EB52:EC52"/>
    <mergeCell ref="ED52:EE52"/>
    <mergeCell ref="EF54:EG54"/>
    <mergeCell ref="DN55:DO55"/>
    <mergeCell ref="DP55:DQ55"/>
    <mergeCell ref="DR55:DS55"/>
    <mergeCell ref="DT55:DU55"/>
    <mergeCell ref="DV55:DW55"/>
    <mergeCell ref="DX55:DY55"/>
    <mergeCell ref="DZ55:EA55"/>
    <mergeCell ref="EB55:EC55"/>
    <mergeCell ref="ED55:EE55"/>
    <mergeCell ref="EF55:EG55"/>
    <mergeCell ref="DN54:DO54"/>
    <mergeCell ref="DP54:DQ54"/>
    <mergeCell ref="DR54:DS54"/>
    <mergeCell ref="DT54:DU54"/>
    <mergeCell ref="DV54:DW54"/>
    <mergeCell ref="DX54:DY54"/>
    <mergeCell ref="DZ54:EA54"/>
    <mergeCell ref="EB54:EC54"/>
    <mergeCell ref="ED54:EE54"/>
    <mergeCell ref="EF56:EG56"/>
    <mergeCell ref="DN57:DO57"/>
    <mergeCell ref="DP57:DQ57"/>
    <mergeCell ref="DR57:DS57"/>
    <mergeCell ref="DT57:DU57"/>
    <mergeCell ref="DV57:DW57"/>
    <mergeCell ref="DX57:DY57"/>
    <mergeCell ref="DZ57:EA57"/>
    <mergeCell ref="EB57:EC57"/>
    <mergeCell ref="ED57:EE57"/>
    <mergeCell ref="EF57:EG57"/>
    <mergeCell ref="DN56:DO56"/>
    <mergeCell ref="DP56:DQ56"/>
    <mergeCell ref="DR56:DS56"/>
    <mergeCell ref="DT56:DU56"/>
    <mergeCell ref="DV56:DW56"/>
    <mergeCell ref="DX56:DY56"/>
    <mergeCell ref="DZ56:EA56"/>
    <mergeCell ref="EB56:EC56"/>
    <mergeCell ref="ED56:EE56"/>
    <mergeCell ref="EF58:EG58"/>
    <mergeCell ref="DN59:DO59"/>
    <mergeCell ref="DP59:DQ59"/>
    <mergeCell ref="DR59:DS59"/>
    <mergeCell ref="DT59:DU59"/>
    <mergeCell ref="DV59:DW59"/>
    <mergeCell ref="DX59:DY59"/>
    <mergeCell ref="DZ59:EA59"/>
    <mergeCell ref="EB59:EC59"/>
    <mergeCell ref="ED59:EE59"/>
    <mergeCell ref="EF59:EG59"/>
    <mergeCell ref="DN58:DO58"/>
    <mergeCell ref="DP58:DQ58"/>
    <mergeCell ref="DR58:DS58"/>
    <mergeCell ref="DT58:DU58"/>
    <mergeCell ref="DV58:DW58"/>
    <mergeCell ref="DX58:DY58"/>
    <mergeCell ref="DZ58:EA58"/>
    <mergeCell ref="EB58:EC58"/>
    <mergeCell ref="ED58:EE58"/>
    <mergeCell ref="EF60:EG60"/>
    <mergeCell ref="DN61:DO61"/>
    <mergeCell ref="DP61:DQ61"/>
    <mergeCell ref="DR61:DS61"/>
    <mergeCell ref="DT61:DU61"/>
    <mergeCell ref="DV61:DW61"/>
    <mergeCell ref="DX61:DY61"/>
    <mergeCell ref="DZ61:EA61"/>
    <mergeCell ref="EB61:EC61"/>
    <mergeCell ref="ED61:EE61"/>
    <mergeCell ref="EF61:EG61"/>
    <mergeCell ref="DN60:DO60"/>
    <mergeCell ref="DP60:DQ60"/>
    <mergeCell ref="DR60:DS60"/>
    <mergeCell ref="DT60:DU60"/>
    <mergeCell ref="DV60:DW60"/>
    <mergeCell ref="DX60:DY60"/>
    <mergeCell ref="DZ60:EA60"/>
    <mergeCell ref="EB60:EC60"/>
    <mergeCell ref="ED60:EE60"/>
    <mergeCell ref="DP63:DQ63"/>
    <mergeCell ref="DR63:DS63"/>
    <mergeCell ref="DT63:DU63"/>
    <mergeCell ref="DV63:DW63"/>
    <mergeCell ref="DX63:DY63"/>
    <mergeCell ref="DZ63:EA63"/>
    <mergeCell ref="EB63:EC63"/>
    <mergeCell ref="ED63:EE63"/>
    <mergeCell ref="EF63:EG63"/>
    <mergeCell ref="DN62:DO62"/>
    <mergeCell ref="DP62:DQ62"/>
    <mergeCell ref="DR62:DS62"/>
    <mergeCell ref="DT62:DU62"/>
    <mergeCell ref="DV62:DW62"/>
    <mergeCell ref="DX62:DY62"/>
    <mergeCell ref="DZ62:EA62"/>
    <mergeCell ref="EB62:EC62"/>
    <mergeCell ref="ED62:EE62"/>
    <mergeCell ref="EF64:EG64"/>
    <mergeCell ref="DN66:DO66"/>
    <mergeCell ref="DP66:DQ66"/>
    <mergeCell ref="DR66:DS66"/>
    <mergeCell ref="DT66:DU66"/>
    <mergeCell ref="DV66:DW66"/>
    <mergeCell ref="DX66:DY66"/>
    <mergeCell ref="DZ66:EA66"/>
    <mergeCell ref="EB66:EC66"/>
    <mergeCell ref="ED66:EE66"/>
    <mergeCell ref="EF66:EG66"/>
    <mergeCell ref="DN64:DO64"/>
    <mergeCell ref="DP64:DQ64"/>
    <mergeCell ref="DR64:DS64"/>
    <mergeCell ref="DT64:DU64"/>
    <mergeCell ref="DV64:DW64"/>
    <mergeCell ref="DX64:DY64"/>
    <mergeCell ref="DZ64:EA64"/>
    <mergeCell ref="EB64:EC64"/>
    <mergeCell ref="ED64:EE64"/>
    <mergeCell ref="EB65:EC65"/>
    <mergeCell ref="ED65:EE65"/>
    <mergeCell ref="EF65:EG65"/>
    <mergeCell ref="DP65:DQ65"/>
    <mergeCell ref="DR65:DS65"/>
    <mergeCell ref="DT65:DU65"/>
    <mergeCell ref="DV65:DW65"/>
    <mergeCell ref="DX65:DY65"/>
    <mergeCell ref="DZ65:EA65"/>
    <mergeCell ref="DN65:DO65"/>
    <mergeCell ref="EF67:EG67"/>
    <mergeCell ref="DN68:DO68"/>
    <mergeCell ref="DP68:DQ68"/>
    <mergeCell ref="DR68:DS68"/>
    <mergeCell ref="DT68:DU68"/>
    <mergeCell ref="DV68:DW68"/>
    <mergeCell ref="DX68:DY68"/>
    <mergeCell ref="DZ68:EA68"/>
    <mergeCell ref="EB68:EC68"/>
    <mergeCell ref="ED68:EE68"/>
    <mergeCell ref="EF68:EG68"/>
    <mergeCell ref="DN67:DO67"/>
    <mergeCell ref="DP67:DQ67"/>
    <mergeCell ref="DR67:DS67"/>
    <mergeCell ref="DT67:DU67"/>
    <mergeCell ref="DV67:DW67"/>
    <mergeCell ref="DX67:DY67"/>
    <mergeCell ref="DZ67:EA67"/>
    <mergeCell ref="EB67:EC67"/>
    <mergeCell ref="ED67:EE67"/>
    <mergeCell ref="EF69:EG69"/>
    <mergeCell ref="DN70:DO70"/>
    <mergeCell ref="DP70:DQ70"/>
    <mergeCell ref="DR70:DS70"/>
    <mergeCell ref="DT70:DU70"/>
    <mergeCell ref="DV70:DW70"/>
    <mergeCell ref="DX70:DY70"/>
    <mergeCell ref="DZ70:EA70"/>
    <mergeCell ref="EB70:EC70"/>
    <mergeCell ref="ED70:EE70"/>
    <mergeCell ref="EF70:EG70"/>
    <mergeCell ref="DN69:DO69"/>
    <mergeCell ref="DP69:DQ69"/>
    <mergeCell ref="DR69:DS69"/>
    <mergeCell ref="DT69:DU69"/>
    <mergeCell ref="DV69:DW69"/>
    <mergeCell ref="DX69:DY69"/>
    <mergeCell ref="DZ69:EA69"/>
    <mergeCell ref="EB69:EC69"/>
    <mergeCell ref="ED69:EE69"/>
    <mergeCell ref="DN72:DO72"/>
    <mergeCell ref="DP72:DQ72"/>
    <mergeCell ref="DR72:DS72"/>
    <mergeCell ref="DT72:DU72"/>
    <mergeCell ref="DV72:DW72"/>
    <mergeCell ref="DX72:DY72"/>
    <mergeCell ref="DZ72:EA72"/>
    <mergeCell ref="EB72:EC72"/>
    <mergeCell ref="ED72:EE72"/>
    <mergeCell ref="EF72:EG72"/>
    <mergeCell ref="DN71:DO71"/>
    <mergeCell ref="DP71:DQ71"/>
    <mergeCell ref="DR71:DS71"/>
    <mergeCell ref="DT71:DU71"/>
    <mergeCell ref="DV71:DW71"/>
    <mergeCell ref="DX71:DY71"/>
    <mergeCell ref="DZ71:EA71"/>
    <mergeCell ref="EB71:EC71"/>
    <mergeCell ref="ED71:EE71"/>
    <mergeCell ref="EF73:EG73"/>
    <mergeCell ref="DN74:DO74"/>
    <mergeCell ref="DP74:DQ74"/>
    <mergeCell ref="DR74:DS74"/>
    <mergeCell ref="DT74:DU74"/>
    <mergeCell ref="DV74:DW74"/>
    <mergeCell ref="DX74:DY74"/>
    <mergeCell ref="DZ74:EA74"/>
    <mergeCell ref="EB74:EC74"/>
    <mergeCell ref="ED74:EE74"/>
    <mergeCell ref="EF74:EG74"/>
    <mergeCell ref="DN73:DO73"/>
    <mergeCell ref="DP73:DQ73"/>
    <mergeCell ref="DR73:DS73"/>
    <mergeCell ref="DT73:DU73"/>
    <mergeCell ref="DV73:DW73"/>
    <mergeCell ref="DX73:DY73"/>
    <mergeCell ref="DZ73:EA73"/>
    <mergeCell ref="EB73:EC73"/>
    <mergeCell ref="ED73:EE73"/>
    <mergeCell ref="EF75:EG75"/>
    <mergeCell ref="DN76:DO76"/>
    <mergeCell ref="DP76:DQ76"/>
    <mergeCell ref="DR76:DS76"/>
    <mergeCell ref="DT76:DU76"/>
    <mergeCell ref="DV76:DW76"/>
    <mergeCell ref="DX76:DY76"/>
    <mergeCell ref="DZ76:EA76"/>
    <mergeCell ref="EB76:EC76"/>
    <mergeCell ref="ED76:EE76"/>
    <mergeCell ref="EF76:EG76"/>
    <mergeCell ref="DN75:DO75"/>
    <mergeCell ref="DP75:DQ75"/>
    <mergeCell ref="DR75:DS75"/>
    <mergeCell ref="DT75:DU75"/>
    <mergeCell ref="DV75:DW75"/>
    <mergeCell ref="DX75:DY75"/>
    <mergeCell ref="DZ75:EA75"/>
    <mergeCell ref="EB75:EC75"/>
    <mergeCell ref="ED75:EE75"/>
    <mergeCell ref="EF78:EG78"/>
    <mergeCell ref="DN79:DO79"/>
    <mergeCell ref="DP79:DQ79"/>
    <mergeCell ref="DR79:DS79"/>
    <mergeCell ref="DT79:DU79"/>
    <mergeCell ref="DV79:DW79"/>
    <mergeCell ref="DX79:DY79"/>
    <mergeCell ref="DZ79:EA79"/>
    <mergeCell ref="EB79:EC79"/>
    <mergeCell ref="ED79:EE79"/>
    <mergeCell ref="EF79:EG79"/>
    <mergeCell ref="DN78:DO78"/>
    <mergeCell ref="DP78:DQ78"/>
    <mergeCell ref="DR78:DS78"/>
    <mergeCell ref="DT78:DU78"/>
    <mergeCell ref="DV78:DW78"/>
    <mergeCell ref="DX78:DY78"/>
    <mergeCell ref="DZ78:EA78"/>
    <mergeCell ref="EB78:EC78"/>
    <mergeCell ref="ED78:EE78"/>
    <mergeCell ref="EF80:EG80"/>
    <mergeCell ref="DN81:DO81"/>
    <mergeCell ref="DP81:DQ81"/>
    <mergeCell ref="DR81:DS81"/>
    <mergeCell ref="DT81:DU81"/>
    <mergeCell ref="DV81:DW81"/>
    <mergeCell ref="DX81:DY81"/>
    <mergeCell ref="DZ81:EA81"/>
    <mergeCell ref="EB81:EC81"/>
    <mergeCell ref="ED81:EE81"/>
    <mergeCell ref="EF81:EG81"/>
    <mergeCell ref="DN80:DO80"/>
    <mergeCell ref="DP80:DQ80"/>
    <mergeCell ref="DR80:DS80"/>
    <mergeCell ref="DT80:DU80"/>
    <mergeCell ref="DV80:DW80"/>
    <mergeCell ref="DX80:DY80"/>
    <mergeCell ref="DZ80:EA80"/>
    <mergeCell ref="EB80:EC80"/>
    <mergeCell ref="ED80:EE80"/>
    <mergeCell ref="EF82:EG82"/>
    <mergeCell ref="DN83:DO83"/>
    <mergeCell ref="DP83:DQ83"/>
    <mergeCell ref="DR83:DS83"/>
    <mergeCell ref="DT83:DU83"/>
    <mergeCell ref="DV83:DW83"/>
    <mergeCell ref="DX83:DY83"/>
    <mergeCell ref="DZ83:EA83"/>
    <mergeCell ref="EB83:EC83"/>
    <mergeCell ref="ED83:EE83"/>
    <mergeCell ref="EF83:EG83"/>
    <mergeCell ref="DN82:DO82"/>
    <mergeCell ref="DP82:DQ82"/>
    <mergeCell ref="DR82:DS82"/>
    <mergeCell ref="DT82:DU82"/>
    <mergeCell ref="DV82:DW82"/>
    <mergeCell ref="DX82:DY82"/>
    <mergeCell ref="DZ82:EA82"/>
    <mergeCell ref="EB82:EC82"/>
    <mergeCell ref="ED82:EE82"/>
    <mergeCell ref="DP84:DQ84"/>
    <mergeCell ref="DR84:DS84"/>
    <mergeCell ref="DT84:DU84"/>
    <mergeCell ref="DV84:DW84"/>
    <mergeCell ref="DX84:DY84"/>
    <mergeCell ref="DZ84:EA84"/>
    <mergeCell ref="EB84:EC84"/>
    <mergeCell ref="ED84:EE84"/>
    <mergeCell ref="EF86:EG86"/>
    <mergeCell ref="DN87:DO87"/>
    <mergeCell ref="DP87:DQ87"/>
    <mergeCell ref="DR87:DS87"/>
    <mergeCell ref="DT87:DU87"/>
    <mergeCell ref="DV87:DW87"/>
    <mergeCell ref="DX87:DY87"/>
    <mergeCell ref="DZ87:EA87"/>
    <mergeCell ref="EB87:EC87"/>
    <mergeCell ref="ED87:EE87"/>
    <mergeCell ref="EF87:EG87"/>
    <mergeCell ref="DN86:DO86"/>
    <mergeCell ref="DP86:DQ86"/>
    <mergeCell ref="DR86:DS86"/>
    <mergeCell ref="DT86:DU86"/>
    <mergeCell ref="DV86:DW86"/>
    <mergeCell ref="DX86:DY86"/>
    <mergeCell ref="DZ86:EA86"/>
    <mergeCell ref="EB86:EC86"/>
    <mergeCell ref="ED86:EE86"/>
    <mergeCell ref="EF88:EG88"/>
    <mergeCell ref="DN89:DO89"/>
    <mergeCell ref="DP89:DQ89"/>
    <mergeCell ref="DR89:DS89"/>
    <mergeCell ref="DT89:DU89"/>
    <mergeCell ref="DV89:DW89"/>
    <mergeCell ref="DX89:DY89"/>
    <mergeCell ref="DZ89:EA89"/>
    <mergeCell ref="EB89:EC89"/>
    <mergeCell ref="ED89:EE89"/>
    <mergeCell ref="EF89:EG89"/>
    <mergeCell ref="DN88:DO88"/>
    <mergeCell ref="DP88:DQ88"/>
    <mergeCell ref="DR88:DS88"/>
    <mergeCell ref="DT88:DU88"/>
    <mergeCell ref="DV88:DW88"/>
    <mergeCell ref="DX88:DY88"/>
    <mergeCell ref="DZ88:EA88"/>
    <mergeCell ref="EB88:EC88"/>
    <mergeCell ref="ED88:EE88"/>
    <mergeCell ref="ED92:EE92"/>
    <mergeCell ref="EF90:EG90"/>
    <mergeCell ref="DN91:DO91"/>
    <mergeCell ref="DP91:DQ91"/>
    <mergeCell ref="DR91:DS91"/>
    <mergeCell ref="DT91:DU91"/>
    <mergeCell ref="DV91:DW91"/>
    <mergeCell ref="EB91:EC91"/>
    <mergeCell ref="ED91:EE91"/>
    <mergeCell ref="EF91:EG91"/>
    <mergeCell ref="DN90:DO90"/>
    <mergeCell ref="DP90:DQ90"/>
    <mergeCell ref="DR90:DS90"/>
    <mergeCell ref="DT90:DU90"/>
    <mergeCell ref="DV90:DW90"/>
    <mergeCell ref="DX90:DY90"/>
    <mergeCell ref="DZ90:EA90"/>
    <mergeCell ref="EB90:EC90"/>
    <mergeCell ref="ED90:EE90"/>
    <mergeCell ref="EF92:EG92"/>
    <mergeCell ref="DT92:DU92"/>
    <mergeCell ref="DV92:DW92"/>
    <mergeCell ref="DX92:DY92"/>
    <mergeCell ref="DZ92:EA92"/>
    <mergeCell ref="EB92:EC92"/>
    <mergeCell ref="CT4:CU4"/>
    <mergeCell ref="CV4:CW4"/>
    <mergeCell ref="CX4:CY4"/>
    <mergeCell ref="CZ4:DA4"/>
    <mergeCell ref="DB4:DC4"/>
    <mergeCell ref="DD4:DE4"/>
    <mergeCell ref="DF4:DG4"/>
    <mergeCell ref="DH4:DI4"/>
    <mergeCell ref="DJ4:DK4"/>
    <mergeCell ref="DL4:DM4"/>
    <mergeCell ref="DN92:DO92"/>
    <mergeCell ref="DP92:DQ92"/>
    <mergeCell ref="DH7:DI7"/>
    <mergeCell ref="DJ7:DK7"/>
    <mergeCell ref="DL7:DM7"/>
    <mergeCell ref="DL8:DM8"/>
    <mergeCell ref="DR92:DS92"/>
    <mergeCell ref="DJ30:DK30"/>
    <mergeCell ref="DL30:DM30"/>
    <mergeCell ref="DL38:DM38"/>
    <mergeCell ref="DN38:DO38"/>
    <mergeCell ref="DL45:DM45"/>
    <mergeCell ref="DJ31:DK32"/>
    <mergeCell ref="DL31:DM32"/>
    <mergeCell ref="DN31:DO32"/>
    <mergeCell ref="DF7:DG7"/>
    <mergeCell ref="CT7:CU7"/>
    <mergeCell ref="CV7:CW7"/>
    <mergeCell ref="CX7:CY7"/>
    <mergeCell ref="CZ7:DA7"/>
    <mergeCell ref="DB7:DC7"/>
    <mergeCell ref="CZ9:DA9"/>
    <mergeCell ref="DD7:DE7"/>
    <mergeCell ref="CR19:CS19"/>
    <mergeCell ref="DD9:DE9"/>
    <mergeCell ref="DF9:DG9"/>
    <mergeCell ref="DH9:DI9"/>
    <mergeCell ref="DJ9:DK9"/>
    <mergeCell ref="CX14:CY14"/>
    <mergeCell ref="CZ14:DA14"/>
    <mergeCell ref="DB14:DC14"/>
    <mergeCell ref="DD14:DE14"/>
    <mergeCell ref="CX15:CY16"/>
    <mergeCell ref="CZ15:DA16"/>
    <mergeCell ref="DB15:DC16"/>
    <mergeCell ref="DD15:DE16"/>
    <mergeCell ref="DF15:DG16"/>
    <mergeCell ref="DH15:DI16"/>
    <mergeCell ref="DJ15:DK16"/>
    <mergeCell ref="DH18:DI18"/>
    <mergeCell ref="DJ18:DK18"/>
    <mergeCell ref="DJ19:DK19"/>
    <mergeCell ref="CR17:CS17"/>
    <mergeCell ref="CT17:CU17"/>
    <mergeCell ref="CV17:CW17"/>
    <mergeCell ref="CZ17:DA17"/>
    <mergeCell ref="DD17:DE17"/>
    <mergeCell ref="DF17:DG17"/>
    <mergeCell ref="DH17:DI17"/>
    <mergeCell ref="DJ17:DK17"/>
    <mergeCell ref="DD19:DE19"/>
    <mergeCell ref="DF18:DG18"/>
    <mergeCell ref="CH19:CI19"/>
    <mergeCell ref="CP14:CQ14"/>
    <mergeCell ref="CR14:CS14"/>
    <mergeCell ref="CT14:CU14"/>
    <mergeCell ref="CV14:CW14"/>
    <mergeCell ref="DD8:DE8"/>
    <mergeCell ref="DF8:DG8"/>
    <mergeCell ref="DH8:DI8"/>
    <mergeCell ref="DJ8:DK8"/>
    <mergeCell ref="CJ19:CK19"/>
    <mergeCell ref="CL19:CM19"/>
    <mergeCell ref="CN19:CO19"/>
    <mergeCell ref="CP19:CQ19"/>
    <mergeCell ref="CP8:CQ8"/>
    <mergeCell ref="CJ14:CK14"/>
    <mergeCell ref="DF14:DG14"/>
    <mergeCell ref="DH14:DI14"/>
    <mergeCell ref="CL14:CM14"/>
    <mergeCell ref="CN14:CO14"/>
    <mergeCell ref="DJ14:DK14"/>
    <mergeCell ref="CL15:CM16"/>
    <mergeCell ref="CN15:CO16"/>
    <mergeCell ref="CP15:CQ16"/>
    <mergeCell ref="CR15:CS16"/>
    <mergeCell ref="CT15:CU16"/>
    <mergeCell ref="CV15:CW16"/>
    <mergeCell ref="DB9:DC9"/>
    <mergeCell ref="CT8:CU8"/>
    <mergeCell ref="CV8:CW8"/>
    <mergeCell ref="CX8:CY8"/>
    <mergeCell ref="CZ8:DA8"/>
    <mergeCell ref="DB8:DC8"/>
    <mergeCell ref="CJ33:CK33"/>
    <mergeCell ref="CL33:CM33"/>
    <mergeCell ref="CN33:CO33"/>
    <mergeCell ref="CP33:CQ33"/>
    <mergeCell ref="CR33:CS33"/>
    <mergeCell ref="CT33:CU33"/>
    <mergeCell ref="DL9:DM9"/>
    <mergeCell ref="CT19:CU19"/>
    <mergeCell ref="CV19:CW19"/>
    <mergeCell ref="CX19:CY19"/>
    <mergeCell ref="CZ19:DA19"/>
    <mergeCell ref="DL14:DM14"/>
    <mergeCell ref="CV9:CW9"/>
    <mergeCell ref="CX9:CY9"/>
    <mergeCell ref="CL17:CM17"/>
    <mergeCell ref="CN17:CO17"/>
    <mergeCell ref="CP17:CQ17"/>
    <mergeCell ref="CV20:CW20"/>
    <mergeCell ref="DD22:DE22"/>
    <mergeCell ref="DF22:DG22"/>
    <mergeCell ref="DH22:DI22"/>
    <mergeCell ref="CZ33:DA33"/>
    <mergeCell ref="DF33:DG33"/>
    <mergeCell ref="DD21:DE21"/>
    <mergeCell ref="DF21:DG21"/>
    <mergeCell ref="DH21:DI21"/>
    <mergeCell ref="DH20:DI20"/>
    <mergeCell ref="DL21:DM21"/>
    <mergeCell ref="DJ21:DK21"/>
    <mergeCell ref="DH33:DI33"/>
    <mergeCell ref="DJ33:DK33"/>
    <mergeCell ref="DD31:DE32"/>
    <mergeCell ref="DF31:DG32"/>
    <mergeCell ref="DH31:DI32"/>
    <mergeCell ref="CV25:CW25"/>
    <mergeCell ref="CX25:CY25"/>
    <mergeCell ref="CZ25:DA25"/>
    <mergeCell ref="DH25:DI25"/>
    <mergeCell ref="DB24:DC24"/>
    <mergeCell ref="DD24:DE24"/>
    <mergeCell ref="DF25:DG25"/>
    <mergeCell ref="DB30:DC30"/>
    <mergeCell ref="CL25:CM25"/>
    <mergeCell ref="CN25:CO25"/>
    <mergeCell ref="CP25:CQ25"/>
    <mergeCell ref="CR25:CS25"/>
    <mergeCell ref="CT25:CU25"/>
    <mergeCell ref="CL23:CM23"/>
    <mergeCell ref="CP23:CQ23"/>
    <mergeCell ref="CR23:CS23"/>
    <mergeCell ref="CT23:CU23"/>
    <mergeCell ref="CL24:CM24"/>
    <mergeCell ref="CP43:CQ43"/>
    <mergeCell ref="CR43:CS43"/>
    <mergeCell ref="CT43:CU43"/>
    <mergeCell ref="CV43:CW43"/>
    <mergeCell ref="DF24:DG24"/>
    <mergeCell ref="CT30:CU30"/>
    <mergeCell ref="CV30:CW30"/>
    <mergeCell ref="CZ24:DA24"/>
    <mergeCell ref="CV33:CW33"/>
    <mergeCell ref="CX33:CY33"/>
    <mergeCell ref="DF38:DG38"/>
    <mergeCell ref="DH38:DI38"/>
    <mergeCell ref="DJ38:DK38"/>
    <mergeCell ref="CX39:CY42"/>
    <mergeCell ref="CZ39:DA42"/>
    <mergeCell ref="DB39:DC42"/>
    <mergeCell ref="DD39:DE42"/>
    <mergeCell ref="CT38:CU38"/>
    <mergeCell ref="CV38:CW38"/>
    <mergeCell ref="CX38:CY38"/>
    <mergeCell ref="CZ38:DA38"/>
    <mergeCell ref="DB38:DC38"/>
    <mergeCell ref="DD38:DE38"/>
    <mergeCell ref="DD26:DE29"/>
    <mergeCell ref="DF26:DG29"/>
    <mergeCell ref="DH26:DI29"/>
    <mergeCell ref="DJ26:DK29"/>
    <mergeCell ref="CT31:CU32"/>
    <mergeCell ref="CV31:CW32"/>
    <mergeCell ref="CX31:CY32"/>
    <mergeCell ref="CZ31:DA32"/>
    <mergeCell ref="DB31:DC32"/>
    <mergeCell ref="CT47:CU47"/>
    <mergeCell ref="CV47:CW47"/>
    <mergeCell ref="CX47:CY47"/>
    <mergeCell ref="CZ47:DA47"/>
    <mergeCell ref="DB47:DC47"/>
    <mergeCell ref="DD47:DE47"/>
    <mergeCell ref="DF47:DG47"/>
    <mergeCell ref="DH47:DI47"/>
    <mergeCell ref="DJ47:DK47"/>
    <mergeCell ref="DL47:DM47"/>
    <mergeCell ref="CT45:CU45"/>
    <mergeCell ref="CV45:CW45"/>
    <mergeCell ref="CX45:CY45"/>
    <mergeCell ref="CZ45:DA45"/>
    <mergeCell ref="DB45:DC45"/>
    <mergeCell ref="DD45:DE45"/>
    <mergeCell ref="DF45:DG45"/>
    <mergeCell ref="DH45:DI45"/>
    <mergeCell ref="DJ45:DK45"/>
    <mergeCell ref="CT46:CU46"/>
    <mergeCell ref="CV46:CW46"/>
    <mergeCell ref="DL48:DM48"/>
    <mergeCell ref="CT49:CU49"/>
    <mergeCell ref="CV49:CW49"/>
    <mergeCell ref="CX49:CY49"/>
    <mergeCell ref="CZ49:DA49"/>
    <mergeCell ref="DB49:DC49"/>
    <mergeCell ref="DD49:DE49"/>
    <mergeCell ref="DF49:DG49"/>
    <mergeCell ref="DH49:DI49"/>
    <mergeCell ref="DJ49:DK49"/>
    <mergeCell ref="DL49:DM49"/>
    <mergeCell ref="CT48:CU48"/>
    <mergeCell ref="CV48:CW48"/>
    <mergeCell ref="CX48:CY48"/>
    <mergeCell ref="CZ48:DA48"/>
    <mergeCell ref="DB48:DC48"/>
    <mergeCell ref="DD48:DE48"/>
    <mergeCell ref="DF48:DG48"/>
    <mergeCell ref="DH48:DI48"/>
    <mergeCell ref="DJ48:DK48"/>
    <mergeCell ref="DL50:DM50"/>
    <mergeCell ref="CT51:CU51"/>
    <mergeCell ref="CV51:CW51"/>
    <mergeCell ref="CX51:CY51"/>
    <mergeCell ref="CZ51:DA51"/>
    <mergeCell ref="DB51:DC51"/>
    <mergeCell ref="DD51:DE51"/>
    <mergeCell ref="DF51:DG51"/>
    <mergeCell ref="DH51:DI51"/>
    <mergeCell ref="DJ51:DK51"/>
    <mergeCell ref="DL51:DM51"/>
    <mergeCell ref="CT50:CU50"/>
    <mergeCell ref="CV50:CW50"/>
    <mergeCell ref="CX50:CY50"/>
    <mergeCell ref="CZ50:DA50"/>
    <mergeCell ref="DB50:DC50"/>
    <mergeCell ref="DD50:DE50"/>
    <mergeCell ref="DF50:DG50"/>
    <mergeCell ref="DH50:DI50"/>
    <mergeCell ref="DJ50:DK50"/>
    <mergeCell ref="DL52:DM52"/>
    <mergeCell ref="CT53:CU53"/>
    <mergeCell ref="CV53:CW53"/>
    <mergeCell ref="CX53:CY53"/>
    <mergeCell ref="CZ53:DA53"/>
    <mergeCell ref="DB53:DC53"/>
    <mergeCell ref="DD53:DE53"/>
    <mergeCell ref="DF53:DG53"/>
    <mergeCell ref="DH53:DI53"/>
    <mergeCell ref="DJ53:DK53"/>
    <mergeCell ref="DL53:DM53"/>
    <mergeCell ref="CT52:CU52"/>
    <mergeCell ref="CV52:CW52"/>
    <mergeCell ref="CX52:CY52"/>
    <mergeCell ref="CZ52:DA52"/>
    <mergeCell ref="DB52:DC52"/>
    <mergeCell ref="DD52:DE52"/>
    <mergeCell ref="DF52:DG52"/>
    <mergeCell ref="DH52:DI52"/>
    <mergeCell ref="DJ52:DK52"/>
    <mergeCell ref="DL54:DM54"/>
    <mergeCell ref="CT55:CU55"/>
    <mergeCell ref="CV55:CW55"/>
    <mergeCell ref="CX55:CY55"/>
    <mergeCell ref="CZ55:DA55"/>
    <mergeCell ref="DB55:DC55"/>
    <mergeCell ref="DD55:DE55"/>
    <mergeCell ref="DF55:DG55"/>
    <mergeCell ref="DH55:DI55"/>
    <mergeCell ref="DJ55:DK55"/>
    <mergeCell ref="DL55:DM55"/>
    <mergeCell ref="CT54:CU54"/>
    <mergeCell ref="CV54:CW54"/>
    <mergeCell ref="CX54:CY54"/>
    <mergeCell ref="CZ54:DA54"/>
    <mergeCell ref="DB54:DC54"/>
    <mergeCell ref="DD54:DE54"/>
    <mergeCell ref="DF54:DG54"/>
    <mergeCell ref="DH54:DI54"/>
    <mergeCell ref="DJ54:DK54"/>
    <mergeCell ref="DL56:DM56"/>
    <mergeCell ref="CT57:CU57"/>
    <mergeCell ref="CV57:CW57"/>
    <mergeCell ref="CX57:CY57"/>
    <mergeCell ref="CZ57:DA57"/>
    <mergeCell ref="DB57:DC57"/>
    <mergeCell ref="DD57:DE57"/>
    <mergeCell ref="DF57:DG57"/>
    <mergeCell ref="DH57:DI57"/>
    <mergeCell ref="DJ57:DK57"/>
    <mergeCell ref="DL57:DM57"/>
    <mergeCell ref="CT56:CU56"/>
    <mergeCell ref="CV56:CW56"/>
    <mergeCell ref="CX56:CY56"/>
    <mergeCell ref="CZ56:DA56"/>
    <mergeCell ref="DB56:DC56"/>
    <mergeCell ref="DD56:DE56"/>
    <mergeCell ref="DF56:DG56"/>
    <mergeCell ref="DH56:DI56"/>
    <mergeCell ref="DJ56:DK56"/>
    <mergeCell ref="DL58:DM58"/>
    <mergeCell ref="CT59:CU59"/>
    <mergeCell ref="CV59:CW59"/>
    <mergeCell ref="CX59:CY59"/>
    <mergeCell ref="CZ59:DA59"/>
    <mergeCell ref="DB59:DC59"/>
    <mergeCell ref="DD59:DE59"/>
    <mergeCell ref="DF59:DG59"/>
    <mergeCell ref="DH59:DI59"/>
    <mergeCell ref="DJ59:DK59"/>
    <mergeCell ref="DL59:DM59"/>
    <mergeCell ref="CT58:CU58"/>
    <mergeCell ref="CV58:CW58"/>
    <mergeCell ref="CX58:CY58"/>
    <mergeCell ref="CZ58:DA58"/>
    <mergeCell ref="DB58:DC58"/>
    <mergeCell ref="DD58:DE58"/>
    <mergeCell ref="DF58:DG58"/>
    <mergeCell ref="DH58:DI58"/>
    <mergeCell ref="DJ58:DK58"/>
    <mergeCell ref="DL60:DM60"/>
    <mergeCell ref="CT61:CU61"/>
    <mergeCell ref="CV61:CW61"/>
    <mergeCell ref="CX61:CY61"/>
    <mergeCell ref="CZ61:DA61"/>
    <mergeCell ref="DB61:DC61"/>
    <mergeCell ref="DD61:DE61"/>
    <mergeCell ref="DF61:DG61"/>
    <mergeCell ref="DH61:DI61"/>
    <mergeCell ref="DJ61:DK61"/>
    <mergeCell ref="DL61:DM61"/>
    <mergeCell ref="CT60:CU60"/>
    <mergeCell ref="CV60:CW60"/>
    <mergeCell ref="CX60:CY60"/>
    <mergeCell ref="CZ60:DA60"/>
    <mergeCell ref="DB60:DC60"/>
    <mergeCell ref="DD60:DE60"/>
    <mergeCell ref="DF60:DG60"/>
    <mergeCell ref="DH60:DI60"/>
    <mergeCell ref="DJ60:DK60"/>
    <mergeCell ref="DL62:DM62"/>
    <mergeCell ref="CT63:CU63"/>
    <mergeCell ref="CV63:CW63"/>
    <mergeCell ref="CX63:CY63"/>
    <mergeCell ref="CZ63:DA63"/>
    <mergeCell ref="DB63:DC63"/>
    <mergeCell ref="DD63:DE63"/>
    <mergeCell ref="DF63:DG63"/>
    <mergeCell ref="DH63:DI63"/>
    <mergeCell ref="DJ63:DK63"/>
    <mergeCell ref="DL63:DM63"/>
    <mergeCell ref="CT62:CU62"/>
    <mergeCell ref="CV62:CW62"/>
    <mergeCell ref="CX62:CY62"/>
    <mergeCell ref="CZ62:DA62"/>
    <mergeCell ref="DB62:DC62"/>
    <mergeCell ref="DD62:DE62"/>
    <mergeCell ref="DF62:DG62"/>
    <mergeCell ref="DH62:DI62"/>
    <mergeCell ref="DJ62:DK62"/>
    <mergeCell ref="DL64:DM64"/>
    <mergeCell ref="CT66:CU66"/>
    <mergeCell ref="CV66:CW66"/>
    <mergeCell ref="CX66:CY66"/>
    <mergeCell ref="CZ66:DA66"/>
    <mergeCell ref="DB66:DC66"/>
    <mergeCell ref="DD66:DE66"/>
    <mergeCell ref="DF66:DG66"/>
    <mergeCell ref="DH66:DI66"/>
    <mergeCell ref="DJ66:DK66"/>
    <mergeCell ref="DL66:DM66"/>
    <mergeCell ref="CT64:CU64"/>
    <mergeCell ref="CV64:CW64"/>
    <mergeCell ref="CX64:CY64"/>
    <mergeCell ref="CZ64:DA64"/>
    <mergeCell ref="DB64:DC64"/>
    <mergeCell ref="DD64:DE64"/>
    <mergeCell ref="DF64:DG64"/>
    <mergeCell ref="DH64:DI64"/>
    <mergeCell ref="DJ64:DK64"/>
    <mergeCell ref="DD65:DE65"/>
    <mergeCell ref="DF65:DG65"/>
    <mergeCell ref="DH65:DI65"/>
    <mergeCell ref="DJ65:DK65"/>
    <mergeCell ref="DL65:DM65"/>
    <mergeCell ref="DL67:DM67"/>
    <mergeCell ref="CT68:CU68"/>
    <mergeCell ref="CV68:CW68"/>
    <mergeCell ref="CX68:CY68"/>
    <mergeCell ref="CZ68:DA68"/>
    <mergeCell ref="DB68:DC68"/>
    <mergeCell ref="DD68:DE68"/>
    <mergeCell ref="DF68:DG68"/>
    <mergeCell ref="DH68:DI68"/>
    <mergeCell ref="DJ68:DK68"/>
    <mergeCell ref="DL68:DM68"/>
    <mergeCell ref="CT67:CU67"/>
    <mergeCell ref="CV67:CW67"/>
    <mergeCell ref="CX67:CY67"/>
    <mergeCell ref="CZ67:DA67"/>
    <mergeCell ref="DB67:DC67"/>
    <mergeCell ref="DD67:DE67"/>
    <mergeCell ref="DF67:DG67"/>
    <mergeCell ref="DH67:DI67"/>
    <mergeCell ref="DJ67:DK67"/>
    <mergeCell ref="DL69:DM69"/>
    <mergeCell ref="CT70:CU70"/>
    <mergeCell ref="CV70:CW70"/>
    <mergeCell ref="CX70:CY70"/>
    <mergeCell ref="CZ70:DA70"/>
    <mergeCell ref="DB70:DC70"/>
    <mergeCell ref="DD70:DE70"/>
    <mergeCell ref="DF70:DG70"/>
    <mergeCell ref="DH70:DI70"/>
    <mergeCell ref="DJ70:DK70"/>
    <mergeCell ref="DL70:DM70"/>
    <mergeCell ref="CT69:CU69"/>
    <mergeCell ref="CV69:CW69"/>
    <mergeCell ref="CX69:CY69"/>
    <mergeCell ref="CZ69:DA69"/>
    <mergeCell ref="DB69:DC69"/>
    <mergeCell ref="DD69:DE69"/>
    <mergeCell ref="DF69:DG69"/>
    <mergeCell ref="DH69:DI69"/>
    <mergeCell ref="DJ69:DK69"/>
    <mergeCell ref="DL71:DM71"/>
    <mergeCell ref="CT72:CU72"/>
    <mergeCell ref="CV72:CW72"/>
    <mergeCell ref="CX72:CY72"/>
    <mergeCell ref="CZ72:DA72"/>
    <mergeCell ref="DB72:DC72"/>
    <mergeCell ref="DD72:DE72"/>
    <mergeCell ref="DF72:DG72"/>
    <mergeCell ref="DH72:DI72"/>
    <mergeCell ref="DJ72:DK72"/>
    <mergeCell ref="DL72:DM72"/>
    <mergeCell ref="CT71:CU71"/>
    <mergeCell ref="CV71:CW71"/>
    <mergeCell ref="CX71:CY71"/>
    <mergeCell ref="CZ71:DA71"/>
    <mergeCell ref="DB71:DC71"/>
    <mergeCell ref="DD71:DE71"/>
    <mergeCell ref="DF71:DG71"/>
    <mergeCell ref="DH71:DI71"/>
    <mergeCell ref="DJ71:DK71"/>
    <mergeCell ref="DL73:DM73"/>
    <mergeCell ref="CT74:CU74"/>
    <mergeCell ref="CV74:CW74"/>
    <mergeCell ref="CX74:CY74"/>
    <mergeCell ref="CZ74:DA74"/>
    <mergeCell ref="DB74:DC74"/>
    <mergeCell ref="DD74:DE74"/>
    <mergeCell ref="DF74:DG74"/>
    <mergeCell ref="DH74:DI74"/>
    <mergeCell ref="DJ74:DK74"/>
    <mergeCell ref="DL74:DM74"/>
    <mergeCell ref="CT73:CU73"/>
    <mergeCell ref="CV73:CW73"/>
    <mergeCell ref="CX73:CY73"/>
    <mergeCell ref="CZ73:DA73"/>
    <mergeCell ref="DB73:DC73"/>
    <mergeCell ref="DD73:DE73"/>
    <mergeCell ref="DF73:DG73"/>
    <mergeCell ref="DH73:DI73"/>
    <mergeCell ref="DJ73:DK73"/>
    <mergeCell ref="DL75:DM75"/>
    <mergeCell ref="CT76:CU76"/>
    <mergeCell ref="CV76:CW76"/>
    <mergeCell ref="CX76:CY76"/>
    <mergeCell ref="CZ76:DA76"/>
    <mergeCell ref="DB76:DC76"/>
    <mergeCell ref="DD76:DE76"/>
    <mergeCell ref="DF76:DG76"/>
    <mergeCell ref="DH76:DI76"/>
    <mergeCell ref="DJ76:DK76"/>
    <mergeCell ref="DL76:DM76"/>
    <mergeCell ref="CT75:CU75"/>
    <mergeCell ref="CV75:CW75"/>
    <mergeCell ref="CX75:CY75"/>
    <mergeCell ref="CZ75:DA75"/>
    <mergeCell ref="DB75:DC75"/>
    <mergeCell ref="DD75:DE75"/>
    <mergeCell ref="DF75:DG75"/>
    <mergeCell ref="DH75:DI75"/>
    <mergeCell ref="DJ75:DK75"/>
    <mergeCell ref="DL78:DM78"/>
    <mergeCell ref="CT79:CU79"/>
    <mergeCell ref="CV79:CW79"/>
    <mergeCell ref="CX79:CY79"/>
    <mergeCell ref="CZ79:DA79"/>
    <mergeCell ref="DB79:DC79"/>
    <mergeCell ref="DD79:DE79"/>
    <mergeCell ref="DF79:DG79"/>
    <mergeCell ref="DH79:DI79"/>
    <mergeCell ref="DJ79:DK79"/>
    <mergeCell ref="DL79:DM79"/>
    <mergeCell ref="CT78:CU78"/>
    <mergeCell ref="CV78:CW78"/>
    <mergeCell ref="CX78:CY78"/>
    <mergeCell ref="CZ78:DA78"/>
    <mergeCell ref="DB78:DC78"/>
    <mergeCell ref="DD78:DE78"/>
    <mergeCell ref="DF78:DG78"/>
    <mergeCell ref="DH78:DI78"/>
    <mergeCell ref="DJ78:DK78"/>
    <mergeCell ref="DL80:DM80"/>
    <mergeCell ref="CT81:CU81"/>
    <mergeCell ref="CV81:CW81"/>
    <mergeCell ref="CX81:CY81"/>
    <mergeCell ref="CZ81:DA81"/>
    <mergeCell ref="DB81:DC81"/>
    <mergeCell ref="DD81:DE81"/>
    <mergeCell ref="DF81:DG81"/>
    <mergeCell ref="DH81:DI81"/>
    <mergeCell ref="DJ81:DK81"/>
    <mergeCell ref="DL81:DM81"/>
    <mergeCell ref="CT80:CU80"/>
    <mergeCell ref="CV80:CW80"/>
    <mergeCell ref="CX80:CY80"/>
    <mergeCell ref="CZ80:DA80"/>
    <mergeCell ref="DB80:DC80"/>
    <mergeCell ref="DD80:DE80"/>
    <mergeCell ref="DF80:DG80"/>
    <mergeCell ref="DH80:DI80"/>
    <mergeCell ref="DJ80:DK80"/>
    <mergeCell ref="DL82:DM82"/>
    <mergeCell ref="CT83:CU83"/>
    <mergeCell ref="CV83:CW83"/>
    <mergeCell ref="CX83:CY83"/>
    <mergeCell ref="CZ83:DA83"/>
    <mergeCell ref="DB83:DC83"/>
    <mergeCell ref="DD83:DE83"/>
    <mergeCell ref="DF83:DG83"/>
    <mergeCell ref="DH83:DI83"/>
    <mergeCell ref="DJ83:DK83"/>
    <mergeCell ref="DL83:DM83"/>
    <mergeCell ref="CT82:CU82"/>
    <mergeCell ref="CV82:CW82"/>
    <mergeCell ref="CX82:CY82"/>
    <mergeCell ref="CZ82:DA82"/>
    <mergeCell ref="DB82:DC82"/>
    <mergeCell ref="DD82:DE82"/>
    <mergeCell ref="DF82:DG82"/>
    <mergeCell ref="DH82:DI82"/>
    <mergeCell ref="DJ82:DK82"/>
    <mergeCell ref="DL84:DM84"/>
    <mergeCell ref="CT85:CU85"/>
    <mergeCell ref="CV85:CW85"/>
    <mergeCell ref="CX85:CY85"/>
    <mergeCell ref="CZ85:DA85"/>
    <mergeCell ref="DB85:DC85"/>
    <mergeCell ref="DD85:DE85"/>
    <mergeCell ref="DF85:DG85"/>
    <mergeCell ref="DH85:DI85"/>
    <mergeCell ref="DJ85:DK85"/>
    <mergeCell ref="DL85:DM85"/>
    <mergeCell ref="CT84:CU84"/>
    <mergeCell ref="CV84:CW84"/>
    <mergeCell ref="CX84:CY84"/>
    <mergeCell ref="CZ84:DA84"/>
    <mergeCell ref="DB84:DC84"/>
    <mergeCell ref="DD84:DE84"/>
    <mergeCell ref="DF84:DG84"/>
    <mergeCell ref="DH84:DI84"/>
    <mergeCell ref="DJ84:DK84"/>
    <mergeCell ref="DL86:DM86"/>
    <mergeCell ref="CT87:CU87"/>
    <mergeCell ref="CV87:CW87"/>
    <mergeCell ref="CX87:CY87"/>
    <mergeCell ref="CZ87:DA87"/>
    <mergeCell ref="DB87:DC87"/>
    <mergeCell ref="DD87:DE87"/>
    <mergeCell ref="DL87:DM87"/>
    <mergeCell ref="CT86:CU86"/>
    <mergeCell ref="CV86:CW86"/>
    <mergeCell ref="CX86:CY86"/>
    <mergeCell ref="CZ86:DA86"/>
    <mergeCell ref="DB86:DC86"/>
    <mergeCell ref="DD86:DE86"/>
    <mergeCell ref="DH86:DI86"/>
    <mergeCell ref="DF86:DG86"/>
    <mergeCell ref="DL88:DM88"/>
    <mergeCell ref="CT89:CU89"/>
    <mergeCell ref="CV89:CW89"/>
    <mergeCell ref="CX89:CY89"/>
    <mergeCell ref="CZ89:DA89"/>
    <mergeCell ref="DB89:DC89"/>
    <mergeCell ref="DD89:DE89"/>
    <mergeCell ref="CV88:CW88"/>
    <mergeCell ref="CX88:CY88"/>
    <mergeCell ref="CZ88:DA88"/>
    <mergeCell ref="DJ88:DK88"/>
    <mergeCell ref="DJ86:DK86"/>
    <mergeCell ref="DF87:DG87"/>
    <mergeCell ref="DH87:DI87"/>
    <mergeCell ref="DJ87:DK87"/>
    <mergeCell ref="DJ92:DK92"/>
    <mergeCell ref="DL90:DM90"/>
    <mergeCell ref="DH89:DI89"/>
    <mergeCell ref="DJ89:DK89"/>
    <mergeCell ref="DL89:DM89"/>
    <mergeCell ref="DJ90:DK90"/>
    <mergeCell ref="DL92:DM92"/>
    <mergeCell ref="CT90:CU90"/>
    <mergeCell ref="CV90:CW90"/>
    <mergeCell ref="CX90:CY90"/>
    <mergeCell ref="CZ90:DA90"/>
    <mergeCell ref="DH88:DI88"/>
    <mergeCell ref="CZ91:DA91"/>
    <mergeCell ref="DB91:DC91"/>
    <mergeCell ref="DF89:DG89"/>
    <mergeCell ref="DB90:DC90"/>
    <mergeCell ref="CT88:CU88"/>
    <mergeCell ref="DF92:DG92"/>
    <mergeCell ref="CH4:CI4"/>
    <mergeCell ref="CT9:CU9"/>
    <mergeCell ref="CR7:CS7"/>
    <mergeCell ref="CR8:CS8"/>
    <mergeCell ref="CJ4:CK4"/>
    <mergeCell ref="CL4:CM4"/>
    <mergeCell ref="CX17:CY17"/>
    <mergeCell ref="CN9:CO9"/>
    <mergeCell ref="DF91:DG91"/>
    <mergeCell ref="DH91:DI91"/>
    <mergeCell ref="DJ91:DK91"/>
    <mergeCell ref="DL91:DM91"/>
    <mergeCell ref="CZ21:DA21"/>
    <mergeCell ref="CT22:CU22"/>
    <mergeCell ref="CV22:CW22"/>
    <mergeCell ref="CP9:CQ9"/>
    <mergeCell ref="CN4:CO4"/>
    <mergeCell ref="CP4:CQ4"/>
    <mergeCell ref="CR4:CS4"/>
    <mergeCell ref="CH7:CI7"/>
    <mergeCell ref="CL7:CM7"/>
    <mergeCell ref="CN7:CO7"/>
    <mergeCell ref="CP7:CQ7"/>
    <mergeCell ref="CJ7:CK7"/>
    <mergeCell ref="CL9:CM9"/>
    <mergeCell ref="CL8:CM8"/>
    <mergeCell ref="CH8:CI8"/>
    <mergeCell ref="CR52:CS52"/>
    <mergeCell ref="CR54:CS54"/>
    <mergeCell ref="CR56:CS56"/>
    <mergeCell ref="CR58:CS58"/>
    <mergeCell ref="CR60:CS60"/>
    <mergeCell ref="DH92:DI92"/>
    <mergeCell ref="CV92:CW92"/>
    <mergeCell ref="CX92:CY92"/>
    <mergeCell ref="CT92:CU92"/>
    <mergeCell ref="CR9:CS9"/>
    <mergeCell ref="DD90:DE90"/>
    <mergeCell ref="DF90:DG90"/>
    <mergeCell ref="DH90:DI90"/>
    <mergeCell ref="DF88:DG88"/>
    <mergeCell ref="CZ92:DA92"/>
    <mergeCell ref="DB92:DC92"/>
    <mergeCell ref="DD92:DE92"/>
    <mergeCell ref="DD91:DE91"/>
    <mergeCell ref="DB88:DC88"/>
    <mergeCell ref="DD88:DE88"/>
    <mergeCell ref="CN8:CO8"/>
    <mergeCell ref="CT91:CU91"/>
    <mergeCell ref="CV91:CW91"/>
    <mergeCell ref="CX91:CY91"/>
    <mergeCell ref="DB21:DC21"/>
    <mergeCell ref="CV21:CW21"/>
    <mergeCell ref="CX21:CY21"/>
    <mergeCell ref="CZ22:DA22"/>
    <mergeCell ref="CR21:CS21"/>
    <mergeCell ref="CP22:CQ22"/>
    <mergeCell ref="CR38:CS38"/>
    <mergeCell ref="CR45:CS45"/>
    <mergeCell ref="CR44:CS44"/>
    <mergeCell ref="CN47:CO47"/>
    <mergeCell ref="CP49:CQ49"/>
    <mergeCell ref="CR47:CS47"/>
    <mergeCell ref="CR50:CS50"/>
    <mergeCell ref="CB14:CC14"/>
    <mergeCell ref="CD14:CE14"/>
    <mergeCell ref="CF14:CG14"/>
    <mergeCell ref="CH14:CI14"/>
    <mergeCell ref="CJ8:CK8"/>
    <mergeCell ref="CD9:CE9"/>
    <mergeCell ref="CF9:CG9"/>
    <mergeCell ref="CH9:CI9"/>
    <mergeCell ref="CJ9:CK9"/>
    <mergeCell ref="BZ17:CA17"/>
    <mergeCell ref="BZ14:CA14"/>
    <mergeCell ref="BZ8:CA8"/>
    <mergeCell ref="CB8:CC8"/>
    <mergeCell ref="CD8:CE8"/>
    <mergeCell ref="CF8:CG8"/>
    <mergeCell ref="BZ9:CA9"/>
    <mergeCell ref="CB9:CC9"/>
    <mergeCell ref="CF15:CG16"/>
    <mergeCell ref="BZ15:CA16"/>
    <mergeCell ref="CB15:CC16"/>
    <mergeCell ref="CD15:CE16"/>
    <mergeCell ref="CH15:CI16"/>
    <mergeCell ref="CJ15:CK16"/>
    <mergeCell ref="BZ19:CA19"/>
    <mergeCell ref="CB19:CC19"/>
    <mergeCell ref="CD19:CE19"/>
    <mergeCell ref="CF19:CG19"/>
    <mergeCell ref="CP21:CQ21"/>
    <mergeCell ref="DB19:DC19"/>
    <mergeCell ref="CP20:CQ20"/>
    <mergeCell ref="CR20:CS20"/>
    <mergeCell ref="CT20:CU20"/>
    <mergeCell ref="CT21:CU21"/>
    <mergeCell ref="CF33:CG33"/>
    <mergeCell ref="CH33:CI33"/>
    <mergeCell ref="CF21:CG21"/>
    <mergeCell ref="CH21:CI21"/>
    <mergeCell ref="CJ21:CK21"/>
    <mergeCell ref="CJ23:CK23"/>
    <mergeCell ref="CH25:CI25"/>
    <mergeCell ref="CJ25:CK25"/>
    <mergeCell ref="CH30:CI30"/>
    <mergeCell ref="CF23:CG23"/>
    <mergeCell ref="CB22:CC22"/>
    <mergeCell ref="CD22:CE22"/>
    <mergeCell ref="CN21:CO21"/>
    <mergeCell ref="CL21:CM21"/>
    <mergeCell ref="BZ21:CA21"/>
    <mergeCell ref="CB21:CC21"/>
    <mergeCell ref="CD21:CE21"/>
    <mergeCell ref="CH22:CI22"/>
    <mergeCell ref="DB26:DC29"/>
    <mergeCell ref="CP30:CQ30"/>
    <mergeCell ref="CP31:CQ32"/>
    <mergeCell ref="CR31:CS32"/>
    <mergeCell ref="BX33:BY33"/>
    <mergeCell ref="BZ33:CA33"/>
    <mergeCell ref="BX25:BY25"/>
    <mergeCell ref="BX26:BY29"/>
    <mergeCell ref="BZ26:CA29"/>
    <mergeCell ref="BX31:BY32"/>
    <mergeCell ref="BZ31:CA32"/>
    <mergeCell ref="BZ25:CA25"/>
    <mergeCell ref="CB33:CC33"/>
    <mergeCell ref="CD33:CE33"/>
    <mergeCell ref="BX30:BY30"/>
    <mergeCell ref="CF30:CG30"/>
    <mergeCell ref="BZ30:CA30"/>
    <mergeCell ref="CB30:CC30"/>
    <mergeCell ref="CD30:CE30"/>
    <mergeCell ref="CB31:CC32"/>
    <mergeCell ref="CD31:CE32"/>
    <mergeCell ref="CF31:CG32"/>
    <mergeCell ref="CB25:CC25"/>
    <mergeCell ref="CD25:CE25"/>
    <mergeCell ref="CF26:CG29"/>
    <mergeCell ref="BX43:BY43"/>
    <mergeCell ref="BZ43:CA43"/>
    <mergeCell ref="CB43:CC43"/>
    <mergeCell ref="CD43:CE43"/>
    <mergeCell ref="CF43:CG43"/>
    <mergeCell ref="CH43:CI43"/>
    <mergeCell ref="CJ43:CK43"/>
    <mergeCell ref="CL43:CM43"/>
    <mergeCell ref="CN43:CO43"/>
    <mergeCell ref="CP47:CQ47"/>
    <mergeCell ref="BZ38:CA38"/>
    <mergeCell ref="CB38:CC38"/>
    <mergeCell ref="CD38:CE38"/>
    <mergeCell ref="CF38:CG38"/>
    <mergeCell ref="CH38:CI38"/>
    <mergeCell ref="CJ38:CK38"/>
    <mergeCell ref="CL38:CM38"/>
    <mergeCell ref="CN38:CO38"/>
    <mergeCell ref="CP38:CQ38"/>
    <mergeCell ref="CP45:CQ45"/>
    <mergeCell ref="CL45:CM45"/>
    <mergeCell ref="CN45:CO45"/>
    <mergeCell ref="CP44:CQ44"/>
    <mergeCell ref="CL44:CM44"/>
    <mergeCell ref="CN44:CO44"/>
    <mergeCell ref="BZ47:CA47"/>
    <mergeCell ref="CB47:CC47"/>
    <mergeCell ref="CD47:CE47"/>
    <mergeCell ref="CF47:CG47"/>
    <mergeCell ref="CH47:CI47"/>
    <mergeCell ref="CJ47:CK47"/>
    <mergeCell ref="CL47:CM47"/>
    <mergeCell ref="BZ45:CA45"/>
    <mergeCell ref="CB45:CC45"/>
    <mergeCell ref="CD45:CE45"/>
    <mergeCell ref="CF45:CG45"/>
    <mergeCell ref="CH45:CI45"/>
    <mergeCell ref="CJ45:CK45"/>
    <mergeCell ref="CR48:CS48"/>
    <mergeCell ref="BZ49:CA49"/>
    <mergeCell ref="CB49:CC49"/>
    <mergeCell ref="CD49:CE49"/>
    <mergeCell ref="CF49:CG49"/>
    <mergeCell ref="CH49:CI49"/>
    <mergeCell ref="CJ49:CK49"/>
    <mergeCell ref="CL49:CM49"/>
    <mergeCell ref="CN49:CO49"/>
    <mergeCell ref="CR49:CS49"/>
    <mergeCell ref="BZ48:CA48"/>
    <mergeCell ref="CB48:CC48"/>
    <mergeCell ref="CD48:CE48"/>
    <mergeCell ref="CF48:CG48"/>
    <mergeCell ref="CH48:CI48"/>
    <mergeCell ref="CJ48:CK48"/>
    <mergeCell ref="CL48:CM48"/>
    <mergeCell ref="CN48:CO48"/>
    <mergeCell ref="CP48:CQ48"/>
    <mergeCell ref="CN46:CO46"/>
    <mergeCell ref="CP46:CQ46"/>
    <mergeCell ref="CR46:CS46"/>
    <mergeCell ref="BZ46:CA46"/>
    <mergeCell ref="CB46:CC46"/>
    <mergeCell ref="CD46:CE46"/>
    <mergeCell ref="CF46:CG46"/>
    <mergeCell ref="BZ51:CA51"/>
    <mergeCell ref="CB51:CC51"/>
    <mergeCell ref="CD51:CE51"/>
    <mergeCell ref="CF51:CG51"/>
    <mergeCell ref="CH51:CI51"/>
    <mergeCell ref="CJ51:CK51"/>
    <mergeCell ref="CL51:CM51"/>
    <mergeCell ref="CN51:CO51"/>
    <mergeCell ref="CP51:CQ51"/>
    <mergeCell ref="CR51:CS51"/>
    <mergeCell ref="BZ50:CA50"/>
    <mergeCell ref="CB50:CC50"/>
    <mergeCell ref="CD50:CE50"/>
    <mergeCell ref="CF50:CG50"/>
    <mergeCell ref="CH50:CI50"/>
    <mergeCell ref="CJ50:CK50"/>
    <mergeCell ref="CL50:CM50"/>
    <mergeCell ref="CN50:CO50"/>
    <mergeCell ref="CP50:CQ50"/>
    <mergeCell ref="BZ53:CA53"/>
    <mergeCell ref="CB53:CC53"/>
    <mergeCell ref="CD53:CE53"/>
    <mergeCell ref="CF53:CG53"/>
    <mergeCell ref="CH53:CI53"/>
    <mergeCell ref="CJ53:CK53"/>
    <mergeCell ref="CL53:CM53"/>
    <mergeCell ref="CN53:CO53"/>
    <mergeCell ref="CP53:CQ53"/>
    <mergeCell ref="CR53:CS53"/>
    <mergeCell ref="BZ52:CA52"/>
    <mergeCell ref="CB52:CC52"/>
    <mergeCell ref="CD52:CE52"/>
    <mergeCell ref="CF52:CG52"/>
    <mergeCell ref="CH52:CI52"/>
    <mergeCell ref="CJ52:CK52"/>
    <mergeCell ref="CL52:CM52"/>
    <mergeCell ref="CN52:CO52"/>
    <mergeCell ref="CP52:CQ52"/>
    <mergeCell ref="BZ55:CA55"/>
    <mergeCell ref="CB55:CC55"/>
    <mergeCell ref="CD55:CE55"/>
    <mergeCell ref="CF55:CG55"/>
    <mergeCell ref="CH55:CI55"/>
    <mergeCell ref="CJ55:CK55"/>
    <mergeCell ref="CL55:CM55"/>
    <mergeCell ref="CN55:CO55"/>
    <mergeCell ref="CP55:CQ55"/>
    <mergeCell ref="CR55:CS55"/>
    <mergeCell ref="BZ54:CA54"/>
    <mergeCell ref="CB54:CC54"/>
    <mergeCell ref="CD54:CE54"/>
    <mergeCell ref="CF54:CG54"/>
    <mergeCell ref="CH54:CI54"/>
    <mergeCell ref="CJ54:CK54"/>
    <mergeCell ref="CL54:CM54"/>
    <mergeCell ref="CN54:CO54"/>
    <mergeCell ref="CP54:CQ54"/>
    <mergeCell ref="BZ57:CA57"/>
    <mergeCell ref="CB57:CC57"/>
    <mergeCell ref="CD57:CE57"/>
    <mergeCell ref="CF57:CG57"/>
    <mergeCell ref="CH57:CI57"/>
    <mergeCell ref="CJ57:CK57"/>
    <mergeCell ref="CL57:CM57"/>
    <mergeCell ref="CN57:CO57"/>
    <mergeCell ref="CP57:CQ57"/>
    <mergeCell ref="CR57:CS57"/>
    <mergeCell ref="BZ56:CA56"/>
    <mergeCell ref="CB56:CC56"/>
    <mergeCell ref="CD56:CE56"/>
    <mergeCell ref="CF56:CG56"/>
    <mergeCell ref="CH56:CI56"/>
    <mergeCell ref="CJ56:CK56"/>
    <mergeCell ref="CL56:CM56"/>
    <mergeCell ref="CN56:CO56"/>
    <mergeCell ref="CP56:CQ56"/>
    <mergeCell ref="BZ59:CA59"/>
    <mergeCell ref="CB59:CC59"/>
    <mergeCell ref="CD59:CE59"/>
    <mergeCell ref="CF59:CG59"/>
    <mergeCell ref="CH59:CI59"/>
    <mergeCell ref="CJ59:CK59"/>
    <mergeCell ref="CL59:CM59"/>
    <mergeCell ref="CN59:CO59"/>
    <mergeCell ref="CP59:CQ59"/>
    <mergeCell ref="CR59:CS59"/>
    <mergeCell ref="BZ58:CA58"/>
    <mergeCell ref="CB58:CC58"/>
    <mergeCell ref="CD58:CE58"/>
    <mergeCell ref="CF58:CG58"/>
    <mergeCell ref="CH58:CI58"/>
    <mergeCell ref="CJ58:CK58"/>
    <mergeCell ref="CL58:CM58"/>
    <mergeCell ref="CN58:CO58"/>
    <mergeCell ref="CP58:CQ58"/>
    <mergeCell ref="BZ61:CA61"/>
    <mergeCell ref="CB61:CC61"/>
    <mergeCell ref="CD61:CE61"/>
    <mergeCell ref="CF61:CG61"/>
    <mergeCell ref="CH61:CI61"/>
    <mergeCell ref="CJ61:CK61"/>
    <mergeCell ref="CL61:CM61"/>
    <mergeCell ref="CN61:CO61"/>
    <mergeCell ref="CP61:CQ61"/>
    <mergeCell ref="CR61:CS61"/>
    <mergeCell ref="BZ60:CA60"/>
    <mergeCell ref="CB60:CC60"/>
    <mergeCell ref="CD60:CE60"/>
    <mergeCell ref="CF60:CG60"/>
    <mergeCell ref="CH60:CI60"/>
    <mergeCell ref="CJ60:CK60"/>
    <mergeCell ref="CL60:CM60"/>
    <mergeCell ref="CN60:CO60"/>
    <mergeCell ref="CP60:CQ60"/>
    <mergeCell ref="CR62:CS62"/>
    <mergeCell ref="BZ63:CA63"/>
    <mergeCell ref="CB63:CC63"/>
    <mergeCell ref="CD63:CE63"/>
    <mergeCell ref="CF63:CG63"/>
    <mergeCell ref="CH63:CI63"/>
    <mergeCell ref="CJ63:CK63"/>
    <mergeCell ref="CL63:CM63"/>
    <mergeCell ref="CN63:CO63"/>
    <mergeCell ref="CP63:CQ63"/>
    <mergeCell ref="CR63:CS63"/>
    <mergeCell ref="BZ62:CA62"/>
    <mergeCell ref="CB62:CC62"/>
    <mergeCell ref="CD62:CE62"/>
    <mergeCell ref="CF62:CG62"/>
    <mergeCell ref="CH62:CI62"/>
    <mergeCell ref="CJ62:CK62"/>
    <mergeCell ref="CL62:CM62"/>
    <mergeCell ref="CN62:CO62"/>
    <mergeCell ref="CP62:CQ62"/>
    <mergeCell ref="CR64:CS64"/>
    <mergeCell ref="BZ66:CA66"/>
    <mergeCell ref="CB66:CC66"/>
    <mergeCell ref="CD66:CE66"/>
    <mergeCell ref="CF66:CG66"/>
    <mergeCell ref="CH66:CI66"/>
    <mergeCell ref="CJ66:CK66"/>
    <mergeCell ref="CL66:CM66"/>
    <mergeCell ref="CN66:CO66"/>
    <mergeCell ref="CP66:CQ66"/>
    <mergeCell ref="CR66:CS66"/>
    <mergeCell ref="BZ64:CA64"/>
    <mergeCell ref="CB64:CC64"/>
    <mergeCell ref="CD64:CE64"/>
    <mergeCell ref="CF64:CG64"/>
    <mergeCell ref="CH64:CI64"/>
    <mergeCell ref="CJ64:CK64"/>
    <mergeCell ref="CL64:CM64"/>
    <mergeCell ref="CN64:CO64"/>
    <mergeCell ref="CP64:CQ64"/>
    <mergeCell ref="CR67:CS67"/>
    <mergeCell ref="BZ68:CA68"/>
    <mergeCell ref="CB68:CC68"/>
    <mergeCell ref="CD68:CE68"/>
    <mergeCell ref="CF68:CG68"/>
    <mergeCell ref="CH68:CI68"/>
    <mergeCell ref="CJ68:CK68"/>
    <mergeCell ref="CL68:CM68"/>
    <mergeCell ref="CN68:CO68"/>
    <mergeCell ref="CP68:CQ68"/>
    <mergeCell ref="CR68:CS68"/>
    <mergeCell ref="BZ67:CA67"/>
    <mergeCell ref="CB67:CC67"/>
    <mergeCell ref="CD67:CE67"/>
    <mergeCell ref="CF67:CG67"/>
    <mergeCell ref="CH67:CI67"/>
    <mergeCell ref="CJ67:CK67"/>
    <mergeCell ref="CL67:CM67"/>
    <mergeCell ref="CN67:CO67"/>
    <mergeCell ref="CP67:CQ67"/>
    <mergeCell ref="CR69:CS69"/>
    <mergeCell ref="BZ70:CA70"/>
    <mergeCell ref="CB70:CC70"/>
    <mergeCell ref="CD70:CE70"/>
    <mergeCell ref="CF70:CG70"/>
    <mergeCell ref="CH70:CI70"/>
    <mergeCell ref="CJ70:CK70"/>
    <mergeCell ref="CL70:CM70"/>
    <mergeCell ref="CN70:CO70"/>
    <mergeCell ref="CP70:CQ70"/>
    <mergeCell ref="CR70:CS70"/>
    <mergeCell ref="BZ69:CA69"/>
    <mergeCell ref="CB69:CC69"/>
    <mergeCell ref="CD69:CE69"/>
    <mergeCell ref="CF69:CG69"/>
    <mergeCell ref="CH69:CI69"/>
    <mergeCell ref="CJ69:CK69"/>
    <mergeCell ref="CL69:CM69"/>
    <mergeCell ref="CN69:CO69"/>
    <mergeCell ref="CP69:CQ69"/>
    <mergeCell ref="CR71:CS71"/>
    <mergeCell ref="BZ72:CA72"/>
    <mergeCell ref="CB72:CC72"/>
    <mergeCell ref="CD72:CE72"/>
    <mergeCell ref="CF72:CG72"/>
    <mergeCell ref="CH72:CI72"/>
    <mergeCell ref="CJ72:CK72"/>
    <mergeCell ref="CL72:CM72"/>
    <mergeCell ref="CN72:CO72"/>
    <mergeCell ref="CP72:CQ72"/>
    <mergeCell ref="CR72:CS72"/>
    <mergeCell ref="BZ71:CA71"/>
    <mergeCell ref="CB71:CC71"/>
    <mergeCell ref="CD71:CE71"/>
    <mergeCell ref="CF71:CG71"/>
    <mergeCell ref="CH71:CI71"/>
    <mergeCell ref="CJ71:CK71"/>
    <mergeCell ref="CL71:CM71"/>
    <mergeCell ref="CN71:CO71"/>
    <mergeCell ref="CP71:CQ71"/>
    <mergeCell ref="CR73:CS73"/>
    <mergeCell ref="BZ74:CA74"/>
    <mergeCell ref="CB74:CC74"/>
    <mergeCell ref="CD74:CE74"/>
    <mergeCell ref="CF74:CG74"/>
    <mergeCell ref="CH74:CI74"/>
    <mergeCell ref="CJ74:CK74"/>
    <mergeCell ref="CL74:CM74"/>
    <mergeCell ref="CN74:CO74"/>
    <mergeCell ref="CP74:CQ74"/>
    <mergeCell ref="CR74:CS74"/>
    <mergeCell ref="BZ73:CA73"/>
    <mergeCell ref="CB73:CC73"/>
    <mergeCell ref="CD73:CE73"/>
    <mergeCell ref="CF73:CG73"/>
    <mergeCell ref="CH73:CI73"/>
    <mergeCell ref="CJ73:CK73"/>
    <mergeCell ref="CL73:CM73"/>
    <mergeCell ref="CN73:CO73"/>
    <mergeCell ref="CP73:CQ73"/>
    <mergeCell ref="CR75:CS75"/>
    <mergeCell ref="BZ76:CA76"/>
    <mergeCell ref="CB76:CC76"/>
    <mergeCell ref="CD76:CE76"/>
    <mergeCell ref="CF76:CG76"/>
    <mergeCell ref="CH76:CI76"/>
    <mergeCell ref="CJ76:CK76"/>
    <mergeCell ref="CL76:CM76"/>
    <mergeCell ref="CN76:CO76"/>
    <mergeCell ref="CP76:CQ76"/>
    <mergeCell ref="CR76:CS76"/>
    <mergeCell ref="BZ75:CA75"/>
    <mergeCell ref="CB75:CC75"/>
    <mergeCell ref="CD75:CE75"/>
    <mergeCell ref="CF75:CG75"/>
    <mergeCell ref="CH75:CI75"/>
    <mergeCell ref="CJ75:CK75"/>
    <mergeCell ref="CL75:CM75"/>
    <mergeCell ref="CN75:CO75"/>
    <mergeCell ref="CP75:CQ75"/>
    <mergeCell ref="CR78:CS78"/>
    <mergeCell ref="BZ79:CA79"/>
    <mergeCell ref="CB79:CC79"/>
    <mergeCell ref="CD79:CE79"/>
    <mergeCell ref="CF79:CG79"/>
    <mergeCell ref="CH79:CI79"/>
    <mergeCell ref="CJ79:CK79"/>
    <mergeCell ref="CL79:CM79"/>
    <mergeCell ref="CN79:CO79"/>
    <mergeCell ref="CP79:CQ79"/>
    <mergeCell ref="CR79:CS79"/>
    <mergeCell ref="BZ78:CA78"/>
    <mergeCell ref="CB78:CC78"/>
    <mergeCell ref="CD78:CE78"/>
    <mergeCell ref="CF78:CG78"/>
    <mergeCell ref="CH78:CI78"/>
    <mergeCell ref="CJ78:CK78"/>
    <mergeCell ref="CL78:CM78"/>
    <mergeCell ref="CN78:CO78"/>
    <mergeCell ref="CP78:CQ78"/>
    <mergeCell ref="CR80:CS80"/>
    <mergeCell ref="BZ81:CA81"/>
    <mergeCell ref="CB81:CC81"/>
    <mergeCell ref="CD81:CE81"/>
    <mergeCell ref="CF81:CG81"/>
    <mergeCell ref="CH81:CI81"/>
    <mergeCell ref="CJ81:CK81"/>
    <mergeCell ref="CL81:CM81"/>
    <mergeCell ref="CN81:CO81"/>
    <mergeCell ref="CP81:CQ81"/>
    <mergeCell ref="CR81:CS81"/>
    <mergeCell ref="BZ80:CA80"/>
    <mergeCell ref="CB80:CC80"/>
    <mergeCell ref="CD80:CE80"/>
    <mergeCell ref="CF80:CG80"/>
    <mergeCell ref="CH80:CI80"/>
    <mergeCell ref="CJ80:CK80"/>
    <mergeCell ref="CL80:CM80"/>
    <mergeCell ref="CN80:CO80"/>
    <mergeCell ref="CP80:CQ80"/>
    <mergeCell ref="CR82:CS82"/>
    <mergeCell ref="BZ83:CA83"/>
    <mergeCell ref="CB83:CC83"/>
    <mergeCell ref="CD83:CE83"/>
    <mergeCell ref="CF83:CG83"/>
    <mergeCell ref="CH83:CI83"/>
    <mergeCell ref="CJ83:CK83"/>
    <mergeCell ref="CL83:CM83"/>
    <mergeCell ref="CN83:CO83"/>
    <mergeCell ref="CP83:CQ83"/>
    <mergeCell ref="CR83:CS83"/>
    <mergeCell ref="BZ82:CA82"/>
    <mergeCell ref="CB82:CC82"/>
    <mergeCell ref="CD82:CE82"/>
    <mergeCell ref="CF82:CG82"/>
    <mergeCell ref="CH82:CI82"/>
    <mergeCell ref="CJ82:CK82"/>
    <mergeCell ref="CL82:CM82"/>
    <mergeCell ref="CN82:CO82"/>
    <mergeCell ref="CP82:CQ82"/>
    <mergeCell ref="CR84:CS84"/>
    <mergeCell ref="BZ85:CA85"/>
    <mergeCell ref="CB85:CC85"/>
    <mergeCell ref="CD85:CE85"/>
    <mergeCell ref="CF85:CG85"/>
    <mergeCell ref="CH85:CI85"/>
    <mergeCell ref="CJ85:CK85"/>
    <mergeCell ref="CL85:CM85"/>
    <mergeCell ref="CN85:CO85"/>
    <mergeCell ref="CP85:CQ85"/>
    <mergeCell ref="CR85:CS85"/>
    <mergeCell ref="BZ84:CA84"/>
    <mergeCell ref="CB84:CC84"/>
    <mergeCell ref="CD84:CE84"/>
    <mergeCell ref="CF84:CG84"/>
    <mergeCell ref="CH84:CI84"/>
    <mergeCell ref="CJ84:CK84"/>
    <mergeCell ref="CL84:CM84"/>
    <mergeCell ref="CN84:CO84"/>
    <mergeCell ref="CP84:CQ84"/>
    <mergeCell ref="CR86:CS86"/>
    <mergeCell ref="BZ87:CA87"/>
    <mergeCell ref="CB87:CC87"/>
    <mergeCell ref="CD87:CE87"/>
    <mergeCell ref="CF87:CG87"/>
    <mergeCell ref="CH87:CI87"/>
    <mergeCell ref="CJ87:CK87"/>
    <mergeCell ref="CR87:CS87"/>
    <mergeCell ref="BZ86:CA86"/>
    <mergeCell ref="CP86:CQ86"/>
    <mergeCell ref="CB88:CC88"/>
    <mergeCell ref="CL89:CM89"/>
    <mergeCell ref="CN87:CO87"/>
    <mergeCell ref="CP87:CQ87"/>
    <mergeCell ref="CD88:CE88"/>
    <mergeCell ref="CP88:CQ88"/>
    <mergeCell ref="CB86:CC86"/>
    <mergeCell ref="CD86:CE86"/>
    <mergeCell ref="CF86:CG86"/>
    <mergeCell ref="CH86:CI86"/>
    <mergeCell ref="CL87:CM87"/>
    <mergeCell ref="CN86:CO86"/>
    <mergeCell ref="CJ86:CK86"/>
    <mergeCell ref="CR88:CS88"/>
    <mergeCell ref="CL86:CM86"/>
    <mergeCell ref="CL88:CM88"/>
    <mergeCell ref="BZ89:CA89"/>
    <mergeCell ref="CB89:CC89"/>
    <mergeCell ref="CD89:CE89"/>
    <mergeCell ref="CF89:CG89"/>
    <mergeCell ref="CH89:CI89"/>
    <mergeCell ref="BZ88:CA88"/>
    <mergeCell ref="CN88:CO88"/>
    <mergeCell ref="CF91:CG91"/>
    <mergeCell ref="CH91:CI91"/>
    <mergeCell ref="CJ91:CK91"/>
    <mergeCell ref="CF88:CG88"/>
    <mergeCell ref="CH88:CI88"/>
    <mergeCell ref="CJ88:CK88"/>
    <mergeCell ref="CJ89:CK89"/>
    <mergeCell ref="CP92:CQ92"/>
    <mergeCell ref="CL92:CM92"/>
    <mergeCell ref="CN92:CO92"/>
    <mergeCell ref="CD92:CE92"/>
    <mergeCell ref="CF92:CG92"/>
    <mergeCell ref="CH92:CI92"/>
    <mergeCell ref="CJ92:CK92"/>
    <mergeCell ref="CD91:CE91"/>
    <mergeCell ref="CR90:CS90"/>
    <mergeCell ref="CN89:CO89"/>
    <mergeCell ref="CP89:CQ89"/>
    <mergeCell ref="CR89:CS89"/>
    <mergeCell ref="BF4:BG4"/>
    <mergeCell ref="BH4:BI4"/>
    <mergeCell ref="BJ4:BK4"/>
    <mergeCell ref="BL4:BM4"/>
    <mergeCell ref="BN4:BO4"/>
    <mergeCell ref="BV7:BW7"/>
    <mergeCell ref="BX7:BY7"/>
    <mergeCell ref="CL90:CM90"/>
    <mergeCell ref="CN90:CO90"/>
    <mergeCell ref="CP90:CQ90"/>
    <mergeCell ref="CD90:CE90"/>
    <mergeCell ref="CF90:CG90"/>
    <mergeCell ref="CH90:CI90"/>
    <mergeCell ref="CJ90:CK90"/>
    <mergeCell ref="BX19:BY19"/>
    <mergeCell ref="CR92:CS92"/>
    <mergeCell ref="CL91:CM91"/>
    <mergeCell ref="CN91:CO91"/>
    <mergeCell ref="CP91:CQ91"/>
    <mergeCell ref="CR91:CS91"/>
    <mergeCell ref="BR4:BS4"/>
    <mergeCell ref="BT4:BU4"/>
    <mergeCell ref="BV4:BW4"/>
    <mergeCell ref="BX4:BY4"/>
    <mergeCell ref="BZ92:CA92"/>
    <mergeCell ref="CB92:CC92"/>
    <mergeCell ref="BR7:BS7"/>
    <mergeCell ref="BT7:BU7"/>
    <mergeCell ref="BT9:BU9"/>
    <mergeCell ref="BV9:BW9"/>
    <mergeCell ref="BZ90:CA90"/>
    <mergeCell ref="CB90:CC90"/>
    <mergeCell ref="BV8:BW8"/>
    <mergeCell ref="BF7:BG7"/>
    <mergeCell ref="BH7:BI7"/>
    <mergeCell ref="BJ7:BK7"/>
    <mergeCell ref="BL7:BM7"/>
    <mergeCell ref="BN7:BO7"/>
    <mergeCell ref="BP7:BQ7"/>
    <mergeCell ref="BP8:BQ8"/>
    <mergeCell ref="BR8:BS8"/>
    <mergeCell ref="BX8:BY8"/>
    <mergeCell ref="BT8:BU8"/>
    <mergeCell ref="BH9:BI9"/>
    <mergeCell ref="BJ9:BK9"/>
    <mergeCell ref="BL9:BM9"/>
    <mergeCell ref="BN9:BO9"/>
    <mergeCell ref="BP9:BQ9"/>
    <mergeCell ref="BR9:BS9"/>
    <mergeCell ref="BT19:BU19"/>
    <mergeCell ref="BV19:BW19"/>
    <mergeCell ref="BX18:BY18"/>
    <mergeCell ref="BX9:BY9"/>
    <mergeCell ref="BF8:BG8"/>
    <mergeCell ref="BH8:BI8"/>
    <mergeCell ref="BJ8:BK8"/>
    <mergeCell ref="BL8:BM8"/>
    <mergeCell ref="BN8:BO8"/>
    <mergeCell ref="BN19:BO19"/>
    <mergeCell ref="BP19:BQ19"/>
    <mergeCell ref="BR19:BS19"/>
    <mergeCell ref="BL20:BM20"/>
    <mergeCell ref="BN20:BO20"/>
    <mergeCell ref="BP20:BQ20"/>
    <mergeCell ref="BR20:BS20"/>
    <mergeCell ref="BJ25:BK25"/>
    <mergeCell ref="BL25:BM25"/>
    <mergeCell ref="BF19:BG19"/>
    <mergeCell ref="BH19:BI19"/>
    <mergeCell ref="BV14:BW14"/>
    <mergeCell ref="BX14:BY14"/>
    <mergeCell ref="BP15:BQ16"/>
    <mergeCell ref="BR15:BS16"/>
    <mergeCell ref="BT15:BU16"/>
    <mergeCell ref="BV15:BW16"/>
    <mergeCell ref="BX15:BY16"/>
    <mergeCell ref="BL18:BM18"/>
    <mergeCell ref="BN18:BO18"/>
    <mergeCell ref="BP18:BQ18"/>
    <mergeCell ref="BR18:BS18"/>
    <mergeCell ref="BT18:BU18"/>
    <mergeCell ref="BH23:BI23"/>
    <mergeCell ref="BJ23:BK23"/>
    <mergeCell ref="BF24:BG24"/>
    <mergeCell ref="BH24:BI24"/>
    <mergeCell ref="BJ24:BK24"/>
    <mergeCell ref="BL24:BM24"/>
    <mergeCell ref="BT21:BU21"/>
    <mergeCell ref="BV30:BW30"/>
    <mergeCell ref="BN21:BO21"/>
    <mergeCell ref="BP21:BQ21"/>
    <mergeCell ref="BR21:BS21"/>
    <mergeCell ref="BT25:BU25"/>
    <mergeCell ref="BV25:BW25"/>
    <mergeCell ref="BV24:BW24"/>
    <mergeCell ref="BN26:BO29"/>
    <mergeCell ref="BP26:BQ29"/>
    <mergeCell ref="BT30:BU30"/>
    <mergeCell ref="BL23:BM23"/>
    <mergeCell ref="BN23:BO23"/>
    <mergeCell ref="BP23:BQ23"/>
    <mergeCell ref="BR23:BS23"/>
    <mergeCell ref="BN25:BO25"/>
    <mergeCell ref="BP25:BQ25"/>
    <mergeCell ref="BR25:BS25"/>
    <mergeCell ref="BT24:BU24"/>
    <mergeCell ref="BT23:BU23"/>
    <mergeCell ref="BN38:BO38"/>
    <mergeCell ref="BN33:BO33"/>
    <mergeCell ref="BP33:BQ33"/>
    <mergeCell ref="BH39:BI42"/>
    <mergeCell ref="BP38:BQ38"/>
    <mergeCell ref="BR33:BS33"/>
    <mergeCell ref="BT43:BU43"/>
    <mergeCell ref="BV43:BW43"/>
    <mergeCell ref="BF30:BG30"/>
    <mergeCell ref="BH30:BI30"/>
    <mergeCell ref="BJ30:BK30"/>
    <mergeCell ref="BL30:BM30"/>
    <mergeCell ref="BN30:BO30"/>
    <mergeCell ref="BP30:BQ30"/>
    <mergeCell ref="BR30:BS30"/>
    <mergeCell ref="BR38:BS38"/>
    <mergeCell ref="BT38:BU38"/>
    <mergeCell ref="BV38:BW38"/>
    <mergeCell ref="BT33:BU33"/>
    <mergeCell ref="BV33:BW33"/>
    <mergeCell ref="BL39:BM42"/>
    <mergeCell ref="BN39:BO42"/>
    <mergeCell ref="BP39:BQ42"/>
    <mergeCell ref="BR39:BS42"/>
    <mergeCell ref="BX38:BY38"/>
    <mergeCell ref="BF43:BG43"/>
    <mergeCell ref="BH43:BI43"/>
    <mergeCell ref="BJ43:BK43"/>
    <mergeCell ref="BL43:BM43"/>
    <mergeCell ref="BN43:BO43"/>
    <mergeCell ref="BP43:BQ43"/>
    <mergeCell ref="BF38:BG38"/>
    <mergeCell ref="BX45:BY45"/>
    <mergeCell ref="BF47:BG47"/>
    <mergeCell ref="BH47:BI47"/>
    <mergeCell ref="BJ47:BK47"/>
    <mergeCell ref="BL47:BM47"/>
    <mergeCell ref="BN47:BO47"/>
    <mergeCell ref="BP47:BQ47"/>
    <mergeCell ref="BR47:BS47"/>
    <mergeCell ref="BT47:BU47"/>
    <mergeCell ref="BV47:BW47"/>
    <mergeCell ref="BX47:BY47"/>
    <mergeCell ref="BF45:BG45"/>
    <mergeCell ref="BH45:BI45"/>
    <mergeCell ref="BJ45:BK45"/>
    <mergeCell ref="BL45:BM45"/>
    <mergeCell ref="BN45:BO45"/>
    <mergeCell ref="BP45:BQ45"/>
    <mergeCell ref="BR45:BS45"/>
    <mergeCell ref="BT45:BU45"/>
    <mergeCell ref="BV45:BW45"/>
    <mergeCell ref="BR43:BS43"/>
    <mergeCell ref="BH38:BI38"/>
    <mergeCell ref="BJ38:BK38"/>
    <mergeCell ref="BL38:BM38"/>
    <mergeCell ref="BX48:BY48"/>
    <mergeCell ref="BF49:BG49"/>
    <mergeCell ref="BH49:BI49"/>
    <mergeCell ref="BJ49:BK49"/>
    <mergeCell ref="BL49:BM49"/>
    <mergeCell ref="BN49:BO49"/>
    <mergeCell ref="BP49:BQ49"/>
    <mergeCell ref="BR49:BS49"/>
    <mergeCell ref="BT49:BU49"/>
    <mergeCell ref="BV49:BW49"/>
    <mergeCell ref="BX49:BY49"/>
    <mergeCell ref="BF48:BG48"/>
    <mergeCell ref="BH48:BI48"/>
    <mergeCell ref="BJ48:BK48"/>
    <mergeCell ref="BL48:BM48"/>
    <mergeCell ref="BN48:BO48"/>
    <mergeCell ref="BP48:BQ48"/>
    <mergeCell ref="BR48:BS48"/>
    <mergeCell ref="BT48:BU48"/>
    <mergeCell ref="BV48:BW48"/>
    <mergeCell ref="BX50:BY50"/>
    <mergeCell ref="BF51:BG51"/>
    <mergeCell ref="BH51:BI51"/>
    <mergeCell ref="BJ51:BK51"/>
    <mergeCell ref="BL51:BM51"/>
    <mergeCell ref="BN51:BO51"/>
    <mergeCell ref="BP51:BQ51"/>
    <mergeCell ref="BR51:BS51"/>
    <mergeCell ref="BT51:BU51"/>
    <mergeCell ref="BV51:BW51"/>
    <mergeCell ref="BX51:BY51"/>
    <mergeCell ref="BF50:BG50"/>
    <mergeCell ref="BH50:BI50"/>
    <mergeCell ref="BJ50:BK50"/>
    <mergeCell ref="BL50:BM50"/>
    <mergeCell ref="BN50:BO50"/>
    <mergeCell ref="BP50:BQ50"/>
    <mergeCell ref="BR50:BS50"/>
    <mergeCell ref="BT50:BU50"/>
    <mergeCell ref="BV50:BW50"/>
    <mergeCell ref="BX52:BY52"/>
    <mergeCell ref="BF53:BG53"/>
    <mergeCell ref="BH53:BI53"/>
    <mergeCell ref="BJ53:BK53"/>
    <mergeCell ref="BL53:BM53"/>
    <mergeCell ref="BN53:BO53"/>
    <mergeCell ref="BP53:BQ53"/>
    <mergeCell ref="BR53:BS53"/>
    <mergeCell ref="BT53:BU53"/>
    <mergeCell ref="BV53:BW53"/>
    <mergeCell ref="BX53:BY53"/>
    <mergeCell ref="BF52:BG52"/>
    <mergeCell ref="BH52:BI52"/>
    <mergeCell ref="BJ52:BK52"/>
    <mergeCell ref="BL52:BM52"/>
    <mergeCell ref="BN52:BO52"/>
    <mergeCell ref="BP52:BQ52"/>
    <mergeCell ref="BR52:BS52"/>
    <mergeCell ref="BT52:BU52"/>
    <mergeCell ref="BV52:BW52"/>
    <mergeCell ref="BX54:BY54"/>
    <mergeCell ref="BF55:BG55"/>
    <mergeCell ref="BH55:BI55"/>
    <mergeCell ref="BJ55:BK55"/>
    <mergeCell ref="BL55:BM55"/>
    <mergeCell ref="BN55:BO55"/>
    <mergeCell ref="BP55:BQ55"/>
    <mergeCell ref="BR55:BS55"/>
    <mergeCell ref="BT55:BU55"/>
    <mergeCell ref="BV55:BW55"/>
    <mergeCell ref="BX55:BY55"/>
    <mergeCell ref="BF54:BG54"/>
    <mergeCell ref="BH54:BI54"/>
    <mergeCell ref="BJ54:BK54"/>
    <mergeCell ref="BL54:BM54"/>
    <mergeCell ref="BN54:BO54"/>
    <mergeCell ref="BP54:BQ54"/>
    <mergeCell ref="BR54:BS54"/>
    <mergeCell ref="BT54:BU54"/>
    <mergeCell ref="BV54:BW54"/>
    <mergeCell ref="BX56:BY56"/>
    <mergeCell ref="BF57:BG57"/>
    <mergeCell ref="BH57:BI57"/>
    <mergeCell ref="BJ57:BK57"/>
    <mergeCell ref="BL57:BM57"/>
    <mergeCell ref="BN57:BO57"/>
    <mergeCell ref="BP57:BQ57"/>
    <mergeCell ref="BR57:BS57"/>
    <mergeCell ref="BT57:BU57"/>
    <mergeCell ref="BV57:BW57"/>
    <mergeCell ref="BX57:BY57"/>
    <mergeCell ref="BF56:BG56"/>
    <mergeCell ref="BH56:BI56"/>
    <mergeCell ref="BJ56:BK56"/>
    <mergeCell ref="BL56:BM56"/>
    <mergeCell ref="BN56:BO56"/>
    <mergeCell ref="BP56:BQ56"/>
    <mergeCell ref="BR56:BS56"/>
    <mergeCell ref="BT56:BU56"/>
    <mergeCell ref="BV56:BW56"/>
    <mergeCell ref="BX58:BY58"/>
    <mergeCell ref="BF59:BG59"/>
    <mergeCell ref="BH59:BI59"/>
    <mergeCell ref="BJ59:BK59"/>
    <mergeCell ref="BL59:BM59"/>
    <mergeCell ref="BN59:BO59"/>
    <mergeCell ref="BP59:BQ59"/>
    <mergeCell ref="BR59:BS59"/>
    <mergeCell ref="BT59:BU59"/>
    <mergeCell ref="BV59:BW59"/>
    <mergeCell ref="BX59:BY59"/>
    <mergeCell ref="BF58:BG58"/>
    <mergeCell ref="BH58:BI58"/>
    <mergeCell ref="BJ58:BK58"/>
    <mergeCell ref="BL58:BM58"/>
    <mergeCell ref="BN58:BO58"/>
    <mergeCell ref="BP58:BQ58"/>
    <mergeCell ref="BR58:BS58"/>
    <mergeCell ref="BT58:BU58"/>
    <mergeCell ref="BV58:BW58"/>
    <mergeCell ref="BX60:BY60"/>
    <mergeCell ref="BF61:BG61"/>
    <mergeCell ref="BH61:BI61"/>
    <mergeCell ref="BJ61:BK61"/>
    <mergeCell ref="BL61:BM61"/>
    <mergeCell ref="BN61:BO61"/>
    <mergeCell ref="BP61:BQ61"/>
    <mergeCell ref="BR61:BS61"/>
    <mergeCell ref="BT61:BU61"/>
    <mergeCell ref="BV61:BW61"/>
    <mergeCell ref="BX61:BY61"/>
    <mergeCell ref="BF60:BG60"/>
    <mergeCell ref="BH60:BI60"/>
    <mergeCell ref="BJ60:BK60"/>
    <mergeCell ref="BL60:BM60"/>
    <mergeCell ref="BN60:BO60"/>
    <mergeCell ref="BP60:BQ60"/>
    <mergeCell ref="BR60:BS60"/>
    <mergeCell ref="BT60:BU60"/>
    <mergeCell ref="BV60:BW60"/>
    <mergeCell ref="BX62:BY62"/>
    <mergeCell ref="BF63:BG63"/>
    <mergeCell ref="BH63:BI63"/>
    <mergeCell ref="BJ63:BK63"/>
    <mergeCell ref="BL63:BM63"/>
    <mergeCell ref="BN63:BO63"/>
    <mergeCell ref="BP63:BQ63"/>
    <mergeCell ref="BR63:BS63"/>
    <mergeCell ref="BT63:BU63"/>
    <mergeCell ref="BV63:BW63"/>
    <mergeCell ref="BX63:BY63"/>
    <mergeCell ref="BF62:BG62"/>
    <mergeCell ref="BH62:BI62"/>
    <mergeCell ref="BJ62:BK62"/>
    <mergeCell ref="BL62:BM62"/>
    <mergeCell ref="BN62:BO62"/>
    <mergeCell ref="BP62:BQ62"/>
    <mergeCell ref="BR62:BS62"/>
    <mergeCell ref="BT62:BU62"/>
    <mergeCell ref="BV62:BW62"/>
    <mergeCell ref="BX64:BY64"/>
    <mergeCell ref="BF66:BG66"/>
    <mergeCell ref="BH66:BI66"/>
    <mergeCell ref="BJ66:BK66"/>
    <mergeCell ref="BL66:BM66"/>
    <mergeCell ref="BN66:BO66"/>
    <mergeCell ref="BP66:BQ66"/>
    <mergeCell ref="BR66:BS66"/>
    <mergeCell ref="BT66:BU66"/>
    <mergeCell ref="BV66:BW66"/>
    <mergeCell ref="BX66:BY66"/>
    <mergeCell ref="BF64:BG64"/>
    <mergeCell ref="BH64:BI64"/>
    <mergeCell ref="BJ64:BK64"/>
    <mergeCell ref="BL64:BM64"/>
    <mergeCell ref="BN64:BO64"/>
    <mergeCell ref="BP64:BQ64"/>
    <mergeCell ref="BR64:BS64"/>
    <mergeCell ref="BT64:BU64"/>
    <mergeCell ref="BV64:BW64"/>
    <mergeCell ref="BJ65:BK65"/>
    <mergeCell ref="BL65:BM65"/>
    <mergeCell ref="BN65:BO65"/>
    <mergeCell ref="BP65:BQ65"/>
    <mergeCell ref="BR65:BS65"/>
    <mergeCell ref="BF65:BG65"/>
    <mergeCell ref="BX67:BY67"/>
    <mergeCell ref="BF68:BG68"/>
    <mergeCell ref="BH68:BI68"/>
    <mergeCell ref="BJ68:BK68"/>
    <mergeCell ref="BL68:BM68"/>
    <mergeCell ref="BN68:BO68"/>
    <mergeCell ref="BP68:BQ68"/>
    <mergeCell ref="BR68:BS68"/>
    <mergeCell ref="BT68:BU68"/>
    <mergeCell ref="BV68:BW68"/>
    <mergeCell ref="BX68:BY68"/>
    <mergeCell ref="BF67:BG67"/>
    <mergeCell ref="BH67:BI67"/>
    <mergeCell ref="BJ67:BK67"/>
    <mergeCell ref="BL67:BM67"/>
    <mergeCell ref="BN67:BO67"/>
    <mergeCell ref="BP67:BQ67"/>
    <mergeCell ref="BR67:BS67"/>
    <mergeCell ref="BT67:BU67"/>
    <mergeCell ref="BV67:BW67"/>
    <mergeCell ref="BX69:BY69"/>
    <mergeCell ref="BF70:BG70"/>
    <mergeCell ref="BH70:BI70"/>
    <mergeCell ref="BJ70:BK70"/>
    <mergeCell ref="BL70:BM70"/>
    <mergeCell ref="BN70:BO70"/>
    <mergeCell ref="BP70:BQ70"/>
    <mergeCell ref="BR70:BS70"/>
    <mergeCell ref="BT70:BU70"/>
    <mergeCell ref="BV70:BW70"/>
    <mergeCell ref="BX70:BY70"/>
    <mergeCell ref="BF69:BG69"/>
    <mergeCell ref="BH69:BI69"/>
    <mergeCell ref="BJ69:BK69"/>
    <mergeCell ref="BL69:BM69"/>
    <mergeCell ref="BN69:BO69"/>
    <mergeCell ref="BP69:BQ69"/>
    <mergeCell ref="BR69:BS69"/>
    <mergeCell ref="BT69:BU69"/>
    <mergeCell ref="BV69:BW69"/>
    <mergeCell ref="BX71:BY71"/>
    <mergeCell ref="BF72:BG72"/>
    <mergeCell ref="BH72:BI72"/>
    <mergeCell ref="BJ72:BK72"/>
    <mergeCell ref="BL72:BM72"/>
    <mergeCell ref="BN72:BO72"/>
    <mergeCell ref="BP72:BQ72"/>
    <mergeCell ref="BR72:BS72"/>
    <mergeCell ref="BT72:BU72"/>
    <mergeCell ref="BV72:BW72"/>
    <mergeCell ref="BX72:BY72"/>
    <mergeCell ref="BF71:BG71"/>
    <mergeCell ref="BH71:BI71"/>
    <mergeCell ref="BJ71:BK71"/>
    <mergeCell ref="BL71:BM71"/>
    <mergeCell ref="BN71:BO71"/>
    <mergeCell ref="BP71:BQ71"/>
    <mergeCell ref="BR71:BS71"/>
    <mergeCell ref="BT71:BU71"/>
    <mergeCell ref="BV71:BW71"/>
    <mergeCell ref="BX73:BY73"/>
    <mergeCell ref="BF74:BG74"/>
    <mergeCell ref="BH74:BI74"/>
    <mergeCell ref="BJ74:BK74"/>
    <mergeCell ref="BL74:BM74"/>
    <mergeCell ref="BN74:BO74"/>
    <mergeCell ref="BP74:BQ74"/>
    <mergeCell ref="BR74:BS74"/>
    <mergeCell ref="BT74:BU74"/>
    <mergeCell ref="BV74:BW74"/>
    <mergeCell ref="BX74:BY74"/>
    <mergeCell ref="BF73:BG73"/>
    <mergeCell ref="BH73:BI73"/>
    <mergeCell ref="BJ73:BK73"/>
    <mergeCell ref="BL73:BM73"/>
    <mergeCell ref="BN73:BO73"/>
    <mergeCell ref="BP73:BQ73"/>
    <mergeCell ref="BR73:BS73"/>
    <mergeCell ref="BT73:BU73"/>
    <mergeCell ref="BV73:BW73"/>
    <mergeCell ref="BX75:BY75"/>
    <mergeCell ref="BF76:BG76"/>
    <mergeCell ref="BH76:BI76"/>
    <mergeCell ref="BJ76:BK76"/>
    <mergeCell ref="BL76:BM76"/>
    <mergeCell ref="BN76:BO76"/>
    <mergeCell ref="BP76:BQ76"/>
    <mergeCell ref="BR76:BS76"/>
    <mergeCell ref="BT76:BU76"/>
    <mergeCell ref="BV76:BW76"/>
    <mergeCell ref="BX76:BY76"/>
    <mergeCell ref="BF75:BG75"/>
    <mergeCell ref="BH75:BI75"/>
    <mergeCell ref="BJ75:BK75"/>
    <mergeCell ref="BL75:BM75"/>
    <mergeCell ref="BN75:BO75"/>
    <mergeCell ref="BP75:BQ75"/>
    <mergeCell ref="BR75:BS75"/>
    <mergeCell ref="BT75:BU75"/>
    <mergeCell ref="BV75:BW75"/>
    <mergeCell ref="BX78:BY78"/>
    <mergeCell ref="BF79:BG79"/>
    <mergeCell ref="BH79:BI79"/>
    <mergeCell ref="BJ79:BK79"/>
    <mergeCell ref="BL79:BM79"/>
    <mergeCell ref="BN79:BO79"/>
    <mergeCell ref="BP79:BQ79"/>
    <mergeCell ref="BR79:BS79"/>
    <mergeCell ref="BT79:BU79"/>
    <mergeCell ref="BV79:BW79"/>
    <mergeCell ref="BX79:BY79"/>
    <mergeCell ref="BF78:BG78"/>
    <mergeCell ref="BH78:BI78"/>
    <mergeCell ref="BJ78:BK78"/>
    <mergeCell ref="BL78:BM78"/>
    <mergeCell ref="BN78:BO78"/>
    <mergeCell ref="BP78:BQ78"/>
    <mergeCell ref="BR78:BS78"/>
    <mergeCell ref="BT78:BU78"/>
    <mergeCell ref="BV78:BW78"/>
    <mergeCell ref="BX80:BY80"/>
    <mergeCell ref="BF81:BG81"/>
    <mergeCell ref="BH81:BI81"/>
    <mergeCell ref="BJ81:BK81"/>
    <mergeCell ref="BL81:BM81"/>
    <mergeCell ref="BN81:BO81"/>
    <mergeCell ref="BP81:BQ81"/>
    <mergeCell ref="BR81:BS81"/>
    <mergeCell ref="BT81:BU81"/>
    <mergeCell ref="BV81:BW81"/>
    <mergeCell ref="BX81:BY81"/>
    <mergeCell ref="BF80:BG80"/>
    <mergeCell ref="BH80:BI80"/>
    <mergeCell ref="BJ80:BK80"/>
    <mergeCell ref="BL80:BM80"/>
    <mergeCell ref="BN80:BO80"/>
    <mergeCell ref="BP80:BQ80"/>
    <mergeCell ref="BR80:BS80"/>
    <mergeCell ref="BT80:BU80"/>
    <mergeCell ref="BV80:BW80"/>
    <mergeCell ref="BX82:BY82"/>
    <mergeCell ref="BF83:BG83"/>
    <mergeCell ref="BH83:BI83"/>
    <mergeCell ref="BJ83:BK83"/>
    <mergeCell ref="BL83:BM83"/>
    <mergeCell ref="BN83:BO83"/>
    <mergeCell ref="BP83:BQ83"/>
    <mergeCell ref="BR83:BS83"/>
    <mergeCell ref="BT83:BU83"/>
    <mergeCell ref="BV83:BW83"/>
    <mergeCell ref="BX83:BY83"/>
    <mergeCell ref="BF82:BG82"/>
    <mergeCell ref="BH82:BI82"/>
    <mergeCell ref="BJ82:BK82"/>
    <mergeCell ref="BL82:BM82"/>
    <mergeCell ref="BN82:BO82"/>
    <mergeCell ref="BP82:BQ82"/>
    <mergeCell ref="BR82:BS82"/>
    <mergeCell ref="BT82:BU82"/>
    <mergeCell ref="BV82:BW82"/>
    <mergeCell ref="BX84:BY84"/>
    <mergeCell ref="BF85:BG85"/>
    <mergeCell ref="BH85:BI85"/>
    <mergeCell ref="BJ85:BK85"/>
    <mergeCell ref="BL85:BM85"/>
    <mergeCell ref="BN85:BO85"/>
    <mergeCell ref="BP85:BQ85"/>
    <mergeCell ref="BR85:BS85"/>
    <mergeCell ref="BT85:BU85"/>
    <mergeCell ref="BV85:BW85"/>
    <mergeCell ref="BX85:BY85"/>
    <mergeCell ref="BF84:BG84"/>
    <mergeCell ref="BH84:BI84"/>
    <mergeCell ref="BJ84:BK84"/>
    <mergeCell ref="BL84:BM84"/>
    <mergeCell ref="BN84:BO84"/>
    <mergeCell ref="BP84:BQ84"/>
    <mergeCell ref="BR84:BS84"/>
    <mergeCell ref="BT84:BU84"/>
    <mergeCell ref="BV84:BW84"/>
    <mergeCell ref="BX86:BY86"/>
    <mergeCell ref="BF87:BG87"/>
    <mergeCell ref="BH87:BI87"/>
    <mergeCell ref="BJ87:BK87"/>
    <mergeCell ref="BL87:BM87"/>
    <mergeCell ref="BN87:BO87"/>
    <mergeCell ref="BP87:BQ87"/>
    <mergeCell ref="BR87:BS87"/>
    <mergeCell ref="BT87:BU87"/>
    <mergeCell ref="BV87:BW87"/>
    <mergeCell ref="BX87:BY87"/>
    <mergeCell ref="BF86:BG86"/>
    <mergeCell ref="BH86:BI86"/>
    <mergeCell ref="BJ86:BK86"/>
    <mergeCell ref="BL86:BM86"/>
    <mergeCell ref="BN86:BO86"/>
    <mergeCell ref="BP86:BQ86"/>
    <mergeCell ref="BR86:BS86"/>
    <mergeCell ref="BT86:BU86"/>
    <mergeCell ref="BV86:BW86"/>
    <mergeCell ref="BX88:BY88"/>
    <mergeCell ref="BF89:BG89"/>
    <mergeCell ref="BH89:BI89"/>
    <mergeCell ref="BJ89:BK89"/>
    <mergeCell ref="BL89:BM89"/>
    <mergeCell ref="BN89:BO89"/>
    <mergeCell ref="BP89:BQ89"/>
    <mergeCell ref="BR89:BS89"/>
    <mergeCell ref="BT89:BU89"/>
    <mergeCell ref="BV89:BW89"/>
    <mergeCell ref="BX89:BY89"/>
    <mergeCell ref="BF88:BG88"/>
    <mergeCell ref="BH88:BI88"/>
    <mergeCell ref="BJ88:BK88"/>
    <mergeCell ref="BL88:BM88"/>
    <mergeCell ref="BN88:BO88"/>
    <mergeCell ref="BP88:BQ88"/>
    <mergeCell ref="BR88:BS88"/>
    <mergeCell ref="BT88:BU88"/>
    <mergeCell ref="BV88:BW88"/>
    <mergeCell ref="BV92:BW92"/>
    <mergeCell ref="BX90:BY90"/>
    <mergeCell ref="BF91:BG91"/>
    <mergeCell ref="BH91:BI91"/>
    <mergeCell ref="BJ91:BK91"/>
    <mergeCell ref="BL91:BM91"/>
    <mergeCell ref="BN91:BO91"/>
    <mergeCell ref="BP91:BQ91"/>
    <mergeCell ref="BR91:BS91"/>
    <mergeCell ref="BT91:BU91"/>
    <mergeCell ref="BV91:BW91"/>
    <mergeCell ref="BX91:BY91"/>
    <mergeCell ref="BF90:BG90"/>
    <mergeCell ref="BH90:BI90"/>
    <mergeCell ref="BJ90:BK90"/>
    <mergeCell ref="BL90:BM90"/>
    <mergeCell ref="BN90:BO90"/>
    <mergeCell ref="BP90:BQ90"/>
    <mergeCell ref="BR90:BS90"/>
    <mergeCell ref="BT90:BU90"/>
    <mergeCell ref="BV90:BW90"/>
    <mergeCell ref="BX92:BY92"/>
    <mergeCell ref="BN92:BO92"/>
    <mergeCell ref="BP92:BQ92"/>
    <mergeCell ref="BR92:BS92"/>
    <mergeCell ref="BT92:BU92"/>
    <mergeCell ref="AP4:AQ4"/>
    <mergeCell ref="AR4:AS4"/>
    <mergeCell ref="AT4:AU4"/>
    <mergeCell ref="AV4:AW4"/>
    <mergeCell ref="AX4:AY4"/>
    <mergeCell ref="AZ4:BA4"/>
    <mergeCell ref="BB4:BC4"/>
    <mergeCell ref="BD4:BE4"/>
    <mergeCell ref="BF92:BG92"/>
    <mergeCell ref="BH92:BI92"/>
    <mergeCell ref="BJ92:BK92"/>
    <mergeCell ref="BB7:BC7"/>
    <mergeCell ref="BD7:BE7"/>
    <mergeCell ref="BD8:BE8"/>
    <mergeCell ref="BF21:BG21"/>
    <mergeCell ref="BH21:BI21"/>
    <mergeCell ref="BL92:BM92"/>
    <mergeCell ref="BH17:BI17"/>
    <mergeCell ref="BJ17:BK17"/>
    <mergeCell ref="BL17:BM17"/>
    <mergeCell ref="BB18:BC18"/>
    <mergeCell ref="BJ19:BK19"/>
    <mergeCell ref="BL19:BM19"/>
    <mergeCell ref="BB19:BC19"/>
    <mergeCell ref="BD19:BE19"/>
    <mergeCell ref="BL33:BM33"/>
    <mergeCell ref="BB22:BC22"/>
    <mergeCell ref="BD22:BE22"/>
    <mergeCell ref="BD47:BE47"/>
    <mergeCell ref="BJ18:BK18"/>
    <mergeCell ref="BJ21:BK21"/>
    <mergeCell ref="BL21:BM21"/>
    <mergeCell ref="AX7:AY7"/>
    <mergeCell ref="AL7:AM7"/>
    <mergeCell ref="AN7:AO7"/>
    <mergeCell ref="AP7:AQ7"/>
    <mergeCell ref="AR7:AS7"/>
    <mergeCell ref="AT7:AU7"/>
    <mergeCell ref="AZ7:BA7"/>
    <mergeCell ref="AL9:AM9"/>
    <mergeCell ref="AN9:AO9"/>
    <mergeCell ref="AP9:AQ9"/>
    <mergeCell ref="AR9:AS9"/>
    <mergeCell ref="AT9:AU9"/>
    <mergeCell ref="AL8:AM8"/>
    <mergeCell ref="AN8:AO8"/>
    <mergeCell ref="AP8:AQ8"/>
    <mergeCell ref="AR8:AS8"/>
    <mergeCell ref="AT8:AU8"/>
    <mergeCell ref="AV7:AW7"/>
    <mergeCell ref="BB8:BC8"/>
    <mergeCell ref="BD17:BE17"/>
    <mergeCell ref="BF17:BG17"/>
    <mergeCell ref="AV9:AW9"/>
    <mergeCell ref="AX9:AY9"/>
    <mergeCell ref="AZ9:BA9"/>
    <mergeCell ref="BB9:BC9"/>
    <mergeCell ref="BD9:BE9"/>
    <mergeCell ref="BF9:BG9"/>
    <mergeCell ref="AV8:AW8"/>
    <mergeCell ref="AX8:AY8"/>
    <mergeCell ref="AZ8:BA8"/>
    <mergeCell ref="AT20:AU20"/>
    <mergeCell ref="AV20:AW20"/>
    <mergeCell ref="AX20:AY20"/>
    <mergeCell ref="AZ20:BA20"/>
    <mergeCell ref="AX19:AY19"/>
    <mergeCell ref="AZ14:BA14"/>
    <mergeCell ref="AV15:AW16"/>
    <mergeCell ref="BF18:BG18"/>
    <mergeCell ref="AV30:AW30"/>
    <mergeCell ref="AR22:AS22"/>
    <mergeCell ref="AT22:AU22"/>
    <mergeCell ref="AV22:AW22"/>
    <mergeCell ref="AX22:AY22"/>
    <mergeCell ref="AZ22:BA22"/>
    <mergeCell ref="AR25:AS25"/>
    <mergeCell ref="AT25:AU25"/>
    <mergeCell ref="AV25:AW25"/>
    <mergeCell ref="AX25:AY25"/>
    <mergeCell ref="AX38:AY38"/>
    <mergeCell ref="BH22:BI22"/>
    <mergeCell ref="AL25:AM25"/>
    <mergeCell ref="AN25:AO25"/>
    <mergeCell ref="AP33:AQ33"/>
    <mergeCell ref="AX33:AY33"/>
    <mergeCell ref="AZ33:BA33"/>
    <mergeCell ref="AL26:AM29"/>
    <mergeCell ref="AR30:AS30"/>
    <mergeCell ref="AT30:AU30"/>
    <mergeCell ref="AX30:AY30"/>
    <mergeCell ref="AZ30:BA30"/>
    <mergeCell ref="BB30:BC30"/>
    <mergeCell ref="BD30:BE30"/>
    <mergeCell ref="BB33:BC33"/>
    <mergeCell ref="BD33:BE33"/>
    <mergeCell ref="AL23:AM23"/>
    <mergeCell ref="AP25:AQ25"/>
    <mergeCell ref="AP24:AQ24"/>
    <mergeCell ref="AL24:AM24"/>
    <mergeCell ref="BD23:BE23"/>
    <mergeCell ref="BF23:BG23"/>
    <mergeCell ref="AL31:AM32"/>
    <mergeCell ref="AN31:AO32"/>
    <mergeCell ref="AV34:AW36"/>
    <mergeCell ref="AV33:AW33"/>
    <mergeCell ref="AP31:AQ32"/>
    <mergeCell ref="AR33:AS33"/>
    <mergeCell ref="AT38:AU38"/>
    <mergeCell ref="AV38:AW38"/>
    <mergeCell ref="AR31:AS32"/>
    <mergeCell ref="AZ38:BA38"/>
    <mergeCell ref="BB38:BC38"/>
    <mergeCell ref="BD38:BE38"/>
    <mergeCell ref="AX45:AY45"/>
    <mergeCell ref="AZ45:BA45"/>
    <mergeCell ref="BB45:BC45"/>
    <mergeCell ref="BD45:BE45"/>
    <mergeCell ref="BD44:BE44"/>
    <mergeCell ref="AX43:AY43"/>
    <mergeCell ref="AZ43:BA43"/>
    <mergeCell ref="AL45:AM45"/>
    <mergeCell ref="AN45:AO45"/>
    <mergeCell ref="AP45:AQ45"/>
    <mergeCell ref="AR45:AS45"/>
    <mergeCell ref="AT45:AU45"/>
    <mergeCell ref="AV45:AW45"/>
    <mergeCell ref="AR43:AS43"/>
    <mergeCell ref="AT43:AU43"/>
    <mergeCell ref="AP43:AQ43"/>
    <mergeCell ref="AV43:AW43"/>
    <mergeCell ref="AT31:AU32"/>
    <mergeCell ref="AV31:AW32"/>
    <mergeCell ref="AX31:AY32"/>
    <mergeCell ref="AV47:AW47"/>
    <mergeCell ref="AL48:AM48"/>
    <mergeCell ref="AN48:AO48"/>
    <mergeCell ref="AP48:AQ48"/>
    <mergeCell ref="AR48:AS48"/>
    <mergeCell ref="AT48:AU48"/>
    <mergeCell ref="AV48:AW48"/>
    <mergeCell ref="AV50:AW50"/>
    <mergeCell ref="AX48:AY48"/>
    <mergeCell ref="AZ48:BA48"/>
    <mergeCell ref="BB48:BC48"/>
    <mergeCell ref="BD48:BE48"/>
    <mergeCell ref="AL47:AM47"/>
    <mergeCell ref="AN47:AO47"/>
    <mergeCell ref="AP47:AQ47"/>
    <mergeCell ref="AR47:AS47"/>
    <mergeCell ref="AT47:AU47"/>
    <mergeCell ref="AV49:AW49"/>
    <mergeCell ref="AX47:AY47"/>
    <mergeCell ref="AZ47:BA47"/>
    <mergeCell ref="BB47:BC47"/>
    <mergeCell ref="BD49:BE49"/>
    <mergeCell ref="AL50:AM50"/>
    <mergeCell ref="AN50:AO50"/>
    <mergeCell ref="AP50:AQ50"/>
    <mergeCell ref="AR50:AS50"/>
    <mergeCell ref="AT50:AU50"/>
    <mergeCell ref="AX50:AY50"/>
    <mergeCell ref="AZ50:BA50"/>
    <mergeCell ref="BB50:BC50"/>
    <mergeCell ref="BD50:BE50"/>
    <mergeCell ref="AL49:AM49"/>
    <mergeCell ref="AN49:AO49"/>
    <mergeCell ref="AP49:AQ49"/>
    <mergeCell ref="AR49:AS49"/>
    <mergeCell ref="AT49:AU49"/>
    <mergeCell ref="AV51:AW51"/>
    <mergeCell ref="AX49:AY49"/>
    <mergeCell ref="AZ49:BA49"/>
    <mergeCell ref="BB49:BC49"/>
    <mergeCell ref="BD51:BE51"/>
    <mergeCell ref="AL52:AM52"/>
    <mergeCell ref="AN52:AO52"/>
    <mergeCell ref="AP52:AQ52"/>
    <mergeCell ref="AR52:AS52"/>
    <mergeCell ref="AT52:AU52"/>
    <mergeCell ref="AX52:AY52"/>
    <mergeCell ref="AZ52:BA52"/>
    <mergeCell ref="BB52:BC52"/>
    <mergeCell ref="BD52:BE52"/>
    <mergeCell ref="AL51:AM51"/>
    <mergeCell ref="AN51:AO51"/>
    <mergeCell ref="AP51:AQ51"/>
    <mergeCell ref="AR51:AS51"/>
    <mergeCell ref="AT51:AU51"/>
    <mergeCell ref="AX51:AY51"/>
    <mergeCell ref="AZ51:BA51"/>
    <mergeCell ref="BB51:BC51"/>
    <mergeCell ref="AV53:AW53"/>
    <mergeCell ref="AX55:AY55"/>
    <mergeCell ref="AZ55:BA55"/>
    <mergeCell ref="BB55:BC55"/>
    <mergeCell ref="BD53:BE53"/>
    <mergeCell ref="AL54:AM54"/>
    <mergeCell ref="AN54:AO54"/>
    <mergeCell ref="AP54:AQ54"/>
    <mergeCell ref="AR54:AS54"/>
    <mergeCell ref="AT54:AU54"/>
    <mergeCell ref="AV56:AW56"/>
    <mergeCell ref="AV52:AW52"/>
    <mergeCell ref="AX54:AY54"/>
    <mergeCell ref="AZ54:BA54"/>
    <mergeCell ref="BB54:BC54"/>
    <mergeCell ref="BD54:BE54"/>
    <mergeCell ref="AL53:AM53"/>
    <mergeCell ref="AN53:AO53"/>
    <mergeCell ref="AP53:AQ53"/>
    <mergeCell ref="AR53:AS53"/>
    <mergeCell ref="AT53:AU53"/>
    <mergeCell ref="AX53:AY53"/>
    <mergeCell ref="AZ53:BA53"/>
    <mergeCell ref="BB53:BC53"/>
    <mergeCell ref="AV55:AW55"/>
    <mergeCell ref="BD55:BE55"/>
    <mergeCell ref="AL56:AM56"/>
    <mergeCell ref="AN56:AO56"/>
    <mergeCell ref="AP56:AQ56"/>
    <mergeCell ref="AR56:AS56"/>
    <mergeCell ref="AT56:AU56"/>
    <mergeCell ref="AV58:AW58"/>
    <mergeCell ref="AV54:AW54"/>
    <mergeCell ref="AX56:AY56"/>
    <mergeCell ref="AZ56:BA56"/>
    <mergeCell ref="BB56:BC56"/>
    <mergeCell ref="BD56:BE56"/>
    <mergeCell ref="AL55:AM55"/>
    <mergeCell ref="AN55:AO55"/>
    <mergeCell ref="AP55:AQ55"/>
    <mergeCell ref="AR55:AS55"/>
    <mergeCell ref="AT55:AU55"/>
    <mergeCell ref="AV57:AW57"/>
    <mergeCell ref="BD57:BE57"/>
    <mergeCell ref="AL58:AM58"/>
    <mergeCell ref="AN58:AO58"/>
    <mergeCell ref="AP58:AQ58"/>
    <mergeCell ref="AR58:AS58"/>
    <mergeCell ref="AT58:AU58"/>
    <mergeCell ref="AV60:AW60"/>
    <mergeCell ref="AX58:AY58"/>
    <mergeCell ref="AZ58:BA58"/>
    <mergeCell ref="BB58:BC58"/>
    <mergeCell ref="BD58:BE58"/>
    <mergeCell ref="AL57:AM57"/>
    <mergeCell ref="AN57:AO57"/>
    <mergeCell ref="AP57:AQ57"/>
    <mergeCell ref="AR57:AS57"/>
    <mergeCell ref="AT57:AU57"/>
    <mergeCell ref="AV59:AW59"/>
    <mergeCell ref="AX57:AY57"/>
    <mergeCell ref="AZ57:BA57"/>
    <mergeCell ref="BB57:BC57"/>
    <mergeCell ref="BD59:BE59"/>
    <mergeCell ref="AL60:AM60"/>
    <mergeCell ref="AN60:AO60"/>
    <mergeCell ref="AP60:AQ60"/>
    <mergeCell ref="AR60:AS60"/>
    <mergeCell ref="AT60:AU60"/>
    <mergeCell ref="AX60:AY60"/>
    <mergeCell ref="AZ60:BA60"/>
    <mergeCell ref="BB60:BC60"/>
    <mergeCell ref="BD60:BE60"/>
    <mergeCell ref="AL59:AM59"/>
    <mergeCell ref="AN59:AO59"/>
    <mergeCell ref="AP59:AQ59"/>
    <mergeCell ref="AR59:AS59"/>
    <mergeCell ref="AT59:AU59"/>
    <mergeCell ref="AX59:AY59"/>
    <mergeCell ref="AZ59:BA59"/>
    <mergeCell ref="BB59:BC59"/>
    <mergeCell ref="AV61:AW61"/>
    <mergeCell ref="AX63:AY63"/>
    <mergeCell ref="AZ63:BA63"/>
    <mergeCell ref="BB63:BC63"/>
    <mergeCell ref="AV63:AW63"/>
    <mergeCell ref="BD61:BE61"/>
    <mergeCell ref="AL62:AM62"/>
    <mergeCell ref="AN62:AO62"/>
    <mergeCell ref="AP62:AQ62"/>
    <mergeCell ref="AR62:AS62"/>
    <mergeCell ref="AT62:AU62"/>
    <mergeCell ref="AV64:AW64"/>
    <mergeCell ref="AX62:AY62"/>
    <mergeCell ref="AZ62:BA62"/>
    <mergeCell ref="BB62:BC62"/>
    <mergeCell ref="BD62:BE62"/>
    <mergeCell ref="AL61:AM61"/>
    <mergeCell ref="AN61:AO61"/>
    <mergeCell ref="AP61:AQ61"/>
    <mergeCell ref="AR61:AS61"/>
    <mergeCell ref="AT61:AU61"/>
    <mergeCell ref="AX61:AY61"/>
    <mergeCell ref="AZ61:BA61"/>
    <mergeCell ref="BB61:BC61"/>
    <mergeCell ref="AR67:AS67"/>
    <mergeCell ref="AT67:AU67"/>
    <mergeCell ref="BD63:BE63"/>
    <mergeCell ref="AL64:AM64"/>
    <mergeCell ref="AN64:AO64"/>
    <mergeCell ref="AP64:AQ64"/>
    <mergeCell ref="AR64:AS64"/>
    <mergeCell ref="AT64:AU64"/>
    <mergeCell ref="AV68:AW68"/>
    <mergeCell ref="AV62:AW62"/>
    <mergeCell ref="AX64:AY64"/>
    <mergeCell ref="AZ64:BA64"/>
    <mergeCell ref="BB64:BC64"/>
    <mergeCell ref="BD64:BE64"/>
    <mergeCell ref="AL63:AM63"/>
    <mergeCell ref="AN63:AO63"/>
    <mergeCell ref="AP63:AQ63"/>
    <mergeCell ref="AR63:AS63"/>
    <mergeCell ref="AT63:AU63"/>
    <mergeCell ref="BD68:BE68"/>
    <mergeCell ref="AT69:AU69"/>
    <mergeCell ref="AV71:AW71"/>
    <mergeCell ref="AX67:AY67"/>
    <mergeCell ref="AZ67:BA67"/>
    <mergeCell ref="BB67:BC67"/>
    <mergeCell ref="BD67:BE67"/>
    <mergeCell ref="AL66:AM66"/>
    <mergeCell ref="AN66:AO66"/>
    <mergeCell ref="AP66:AQ66"/>
    <mergeCell ref="AR66:AS66"/>
    <mergeCell ref="AT66:AU66"/>
    <mergeCell ref="AX66:AY66"/>
    <mergeCell ref="AZ66:BA66"/>
    <mergeCell ref="BB66:BC66"/>
    <mergeCell ref="AV67:AW67"/>
    <mergeCell ref="AX69:AY69"/>
    <mergeCell ref="AZ69:BA69"/>
    <mergeCell ref="BB69:BC69"/>
    <mergeCell ref="BD69:BE69"/>
    <mergeCell ref="AL68:AM68"/>
    <mergeCell ref="AN68:AO68"/>
    <mergeCell ref="AP68:AQ68"/>
    <mergeCell ref="AR68:AS68"/>
    <mergeCell ref="AT68:AU68"/>
    <mergeCell ref="AV66:AW66"/>
    <mergeCell ref="AX68:AY68"/>
    <mergeCell ref="AZ68:BA68"/>
    <mergeCell ref="BB68:BC68"/>
    <mergeCell ref="BD66:BE66"/>
    <mergeCell ref="AL67:AM67"/>
    <mergeCell ref="AN67:AO67"/>
    <mergeCell ref="AP67:AQ67"/>
    <mergeCell ref="AL72:AM72"/>
    <mergeCell ref="AN72:AO72"/>
    <mergeCell ref="AP72:AQ72"/>
    <mergeCell ref="AR72:AS72"/>
    <mergeCell ref="AT72:AU72"/>
    <mergeCell ref="AV70:AW70"/>
    <mergeCell ref="AX72:AY72"/>
    <mergeCell ref="AZ72:BA72"/>
    <mergeCell ref="BB72:BC72"/>
    <mergeCell ref="BD70:BE70"/>
    <mergeCell ref="AL71:AM71"/>
    <mergeCell ref="AN71:AO71"/>
    <mergeCell ref="AP71:AQ71"/>
    <mergeCell ref="AR71:AS71"/>
    <mergeCell ref="AT71:AU71"/>
    <mergeCell ref="AV69:AW69"/>
    <mergeCell ref="AX71:AY71"/>
    <mergeCell ref="AZ71:BA71"/>
    <mergeCell ref="BB71:BC71"/>
    <mergeCell ref="BD71:BE71"/>
    <mergeCell ref="AL70:AM70"/>
    <mergeCell ref="AN70:AO70"/>
    <mergeCell ref="AP70:AQ70"/>
    <mergeCell ref="AR70:AS70"/>
    <mergeCell ref="AT70:AU70"/>
    <mergeCell ref="AX70:AY70"/>
    <mergeCell ref="AZ70:BA70"/>
    <mergeCell ref="BB70:BC70"/>
    <mergeCell ref="AL69:AM69"/>
    <mergeCell ref="AN69:AO69"/>
    <mergeCell ref="AP69:AQ69"/>
    <mergeCell ref="AR69:AS69"/>
    <mergeCell ref="BD74:BE74"/>
    <mergeCell ref="AL75:AM75"/>
    <mergeCell ref="AN75:AO75"/>
    <mergeCell ref="AP75:AQ75"/>
    <mergeCell ref="AR75:AS75"/>
    <mergeCell ref="AT75:AU75"/>
    <mergeCell ref="AV73:AW73"/>
    <mergeCell ref="AX75:AY75"/>
    <mergeCell ref="AZ75:BA75"/>
    <mergeCell ref="BB75:BC75"/>
    <mergeCell ref="BD75:BE75"/>
    <mergeCell ref="AL74:AM74"/>
    <mergeCell ref="AN74:AO74"/>
    <mergeCell ref="AP74:AQ74"/>
    <mergeCell ref="AR74:AS74"/>
    <mergeCell ref="AT74:AU74"/>
    <mergeCell ref="AV72:AW72"/>
    <mergeCell ref="AX74:AY74"/>
    <mergeCell ref="AZ74:BA74"/>
    <mergeCell ref="BB74:BC74"/>
    <mergeCell ref="AV74:AW74"/>
    <mergeCell ref="BD72:BE72"/>
    <mergeCell ref="AL73:AM73"/>
    <mergeCell ref="AN73:AO73"/>
    <mergeCell ref="AP73:AQ73"/>
    <mergeCell ref="AR73:AS73"/>
    <mergeCell ref="AT73:AU73"/>
    <mergeCell ref="AV75:AW75"/>
    <mergeCell ref="AX73:AY73"/>
    <mergeCell ref="AZ73:BA73"/>
    <mergeCell ref="BB73:BC73"/>
    <mergeCell ref="BD73:BE73"/>
    <mergeCell ref="AV76:AW76"/>
    <mergeCell ref="AX79:AY79"/>
    <mergeCell ref="AZ79:BA79"/>
    <mergeCell ref="BB79:BC79"/>
    <mergeCell ref="BD76:BE76"/>
    <mergeCell ref="AL78:AM78"/>
    <mergeCell ref="AN78:AO78"/>
    <mergeCell ref="AP78:AQ78"/>
    <mergeCell ref="AR78:AS78"/>
    <mergeCell ref="AT78:AU78"/>
    <mergeCell ref="AV80:AW80"/>
    <mergeCell ref="AR77:AS77"/>
    <mergeCell ref="AT77:AU77"/>
    <mergeCell ref="AV77:AW77"/>
    <mergeCell ref="AX77:AY77"/>
    <mergeCell ref="AZ77:BA77"/>
    <mergeCell ref="BB77:BC77"/>
    <mergeCell ref="AX78:AY78"/>
    <mergeCell ref="AZ78:BA78"/>
    <mergeCell ref="BB78:BC78"/>
    <mergeCell ref="BD78:BE78"/>
    <mergeCell ref="AL76:AM76"/>
    <mergeCell ref="AN76:AO76"/>
    <mergeCell ref="AP76:AQ76"/>
    <mergeCell ref="AR76:AS76"/>
    <mergeCell ref="AT76:AU76"/>
    <mergeCell ref="AX76:AY76"/>
    <mergeCell ref="AZ76:BA76"/>
    <mergeCell ref="BB76:BC76"/>
    <mergeCell ref="AV78:AW78"/>
    <mergeCell ref="AV79:AW79"/>
    <mergeCell ref="BD79:BE79"/>
    <mergeCell ref="AL80:AM80"/>
    <mergeCell ref="AN80:AO80"/>
    <mergeCell ref="AP80:AQ80"/>
    <mergeCell ref="AR80:AS80"/>
    <mergeCell ref="AT80:AU80"/>
    <mergeCell ref="AV83:AW83"/>
    <mergeCell ref="AX81:AY81"/>
    <mergeCell ref="AZ81:BA81"/>
    <mergeCell ref="BB81:BC81"/>
    <mergeCell ref="BD83:BE83"/>
    <mergeCell ref="AX80:AY80"/>
    <mergeCell ref="AZ80:BA80"/>
    <mergeCell ref="BB80:BC80"/>
    <mergeCell ref="BD80:BE80"/>
    <mergeCell ref="AL79:AM79"/>
    <mergeCell ref="AN79:AO79"/>
    <mergeCell ref="AP79:AQ79"/>
    <mergeCell ref="AR79:AS79"/>
    <mergeCell ref="AT79:AU79"/>
    <mergeCell ref="AL84:AM84"/>
    <mergeCell ref="AN84:AO84"/>
    <mergeCell ref="AP84:AQ84"/>
    <mergeCell ref="AR84:AS84"/>
    <mergeCell ref="AT84:AU84"/>
    <mergeCell ref="AV82:AW82"/>
    <mergeCell ref="AX84:AY84"/>
    <mergeCell ref="AZ84:BA84"/>
    <mergeCell ref="BB84:BC84"/>
    <mergeCell ref="BD84:BE84"/>
    <mergeCell ref="AL83:AM83"/>
    <mergeCell ref="AN83:AO83"/>
    <mergeCell ref="AP83:AQ83"/>
    <mergeCell ref="AR83:AS83"/>
    <mergeCell ref="AT83:AU83"/>
    <mergeCell ref="AV81:AW81"/>
    <mergeCell ref="BD81:BE81"/>
    <mergeCell ref="AL82:AM82"/>
    <mergeCell ref="AN82:AO82"/>
    <mergeCell ref="AP82:AQ82"/>
    <mergeCell ref="AR82:AS82"/>
    <mergeCell ref="AT82:AU82"/>
    <mergeCell ref="AX82:AY82"/>
    <mergeCell ref="AZ82:BA82"/>
    <mergeCell ref="BB82:BC82"/>
    <mergeCell ref="BD82:BE82"/>
    <mergeCell ref="AL81:AM81"/>
    <mergeCell ref="AN81:AO81"/>
    <mergeCell ref="AP81:AQ81"/>
    <mergeCell ref="AR81:AS81"/>
    <mergeCell ref="AT81:AU81"/>
    <mergeCell ref="AV85:AW85"/>
    <mergeCell ref="AX83:AY83"/>
    <mergeCell ref="AZ83:BA83"/>
    <mergeCell ref="BB83:BC83"/>
    <mergeCell ref="BD85:BE85"/>
    <mergeCell ref="AL86:AM86"/>
    <mergeCell ref="AN86:AO86"/>
    <mergeCell ref="AP86:AQ86"/>
    <mergeCell ref="AR86:AS86"/>
    <mergeCell ref="AT86:AU86"/>
    <mergeCell ref="AV84:AW84"/>
    <mergeCell ref="AV88:AW88"/>
    <mergeCell ref="AX86:AY86"/>
    <mergeCell ref="AZ86:BA86"/>
    <mergeCell ref="BB86:BC86"/>
    <mergeCell ref="BD86:BE86"/>
    <mergeCell ref="AL85:AM85"/>
    <mergeCell ref="AN85:AO85"/>
    <mergeCell ref="AP85:AQ85"/>
    <mergeCell ref="AR85:AS85"/>
    <mergeCell ref="AT85:AU85"/>
    <mergeCell ref="AX87:AY87"/>
    <mergeCell ref="AX85:AY85"/>
    <mergeCell ref="AZ85:BA85"/>
    <mergeCell ref="BB85:BC85"/>
    <mergeCell ref="BD87:BE87"/>
    <mergeCell ref="AL88:AM88"/>
    <mergeCell ref="AN88:AO88"/>
    <mergeCell ref="AP88:AQ88"/>
    <mergeCell ref="AR88:AS88"/>
    <mergeCell ref="AT88:AU88"/>
    <mergeCell ref="AL87:AM87"/>
    <mergeCell ref="AN87:AO87"/>
    <mergeCell ref="AP87:AQ87"/>
    <mergeCell ref="AR87:AS87"/>
    <mergeCell ref="AT87:AU87"/>
    <mergeCell ref="AV87:AW87"/>
    <mergeCell ref="AV86:AW86"/>
    <mergeCell ref="GZ4:HA4"/>
    <mergeCell ref="AR89:AS89"/>
    <mergeCell ref="AT89:AU89"/>
    <mergeCell ref="AV89:AW89"/>
    <mergeCell ref="AX89:AY89"/>
    <mergeCell ref="AZ89:BA89"/>
    <mergeCell ref="BB89:BC89"/>
    <mergeCell ref="AZ87:BA87"/>
    <mergeCell ref="BB87:BC87"/>
    <mergeCell ref="AZ88:BA88"/>
    <mergeCell ref="GP4:GQ4"/>
    <mergeCell ref="GR4:GS4"/>
    <mergeCell ref="GT4:GU4"/>
    <mergeCell ref="GV4:GW4"/>
    <mergeCell ref="GX4:GY4"/>
    <mergeCell ref="GR62:GS62"/>
    <mergeCell ref="GT62:GU62"/>
    <mergeCell ref="GV62:GW62"/>
    <mergeCell ref="GX62:GY62"/>
    <mergeCell ref="GZ62:HA62"/>
    <mergeCell ref="GP67:GQ67"/>
    <mergeCell ref="GR67:GS67"/>
    <mergeCell ref="GT67:GU67"/>
    <mergeCell ref="GV67:GW67"/>
    <mergeCell ref="GX67:GY67"/>
    <mergeCell ref="GZ67:HA67"/>
    <mergeCell ref="BB90:BC90"/>
    <mergeCell ref="BB88:BC88"/>
    <mergeCell ref="BD88:BE88"/>
    <mergeCell ref="BB43:BC43"/>
    <mergeCell ref="BD43:BE43"/>
    <mergeCell ref="GZ8:HA8"/>
    <mergeCell ref="BD89:BE89"/>
    <mergeCell ref="AX88:AY88"/>
    <mergeCell ref="AX90:AY90"/>
    <mergeCell ref="AZ90:BA90"/>
    <mergeCell ref="AX23:AY23"/>
    <mergeCell ref="AR24:AS24"/>
    <mergeCell ref="AX24:AY24"/>
    <mergeCell ref="GP50:GQ50"/>
    <mergeCell ref="GR50:GS50"/>
    <mergeCell ref="GT50:GU50"/>
    <mergeCell ref="GV50:GW50"/>
    <mergeCell ref="GX50:GY50"/>
    <mergeCell ref="GZ50:HA50"/>
    <mergeCell ref="GP54:GQ54"/>
    <mergeCell ref="GR54:GS54"/>
    <mergeCell ref="GT54:GU54"/>
    <mergeCell ref="GV54:GW54"/>
    <mergeCell ref="GX54:GY54"/>
    <mergeCell ref="GZ54:HA54"/>
    <mergeCell ref="GP58:GQ58"/>
    <mergeCell ref="GR58:GS58"/>
    <mergeCell ref="GT58:GU58"/>
    <mergeCell ref="GV58:GW58"/>
    <mergeCell ref="GX58:GY58"/>
    <mergeCell ref="GZ58:HA58"/>
    <mergeCell ref="GP62:GQ62"/>
    <mergeCell ref="HB4:HC4"/>
    <mergeCell ref="HD4:HE4"/>
    <mergeCell ref="HF4:HG4"/>
    <mergeCell ref="BD91:BE91"/>
    <mergeCell ref="AL92:AM92"/>
    <mergeCell ref="AN92:AO92"/>
    <mergeCell ref="AP92:AQ92"/>
    <mergeCell ref="AR92:AS92"/>
    <mergeCell ref="AT92:AU92"/>
    <mergeCell ref="AV92:AW92"/>
    <mergeCell ref="AX92:AY92"/>
    <mergeCell ref="AZ92:BA92"/>
    <mergeCell ref="BB92:BC92"/>
    <mergeCell ref="BD92:BE92"/>
    <mergeCell ref="AL91:AM91"/>
    <mergeCell ref="AN91:AO91"/>
    <mergeCell ref="AP91:AQ91"/>
    <mergeCell ref="AR91:AS91"/>
    <mergeCell ref="AT91:AU91"/>
    <mergeCell ref="AV91:AW91"/>
    <mergeCell ref="AL90:AM90"/>
    <mergeCell ref="AN90:AO90"/>
    <mergeCell ref="BD90:BE90"/>
    <mergeCell ref="AL89:AM89"/>
    <mergeCell ref="AN89:AO89"/>
    <mergeCell ref="AP89:AQ89"/>
    <mergeCell ref="AP90:AQ90"/>
    <mergeCell ref="AR90:AS90"/>
    <mergeCell ref="AT90:AU90"/>
    <mergeCell ref="AV90:AW90"/>
    <mergeCell ref="GP8:GQ8"/>
    <mergeCell ref="GR8:GS8"/>
    <mergeCell ref="HB9:HC9"/>
    <mergeCell ref="HD9:HE9"/>
    <mergeCell ref="HB8:HC8"/>
    <mergeCell ref="HF8:HG8"/>
    <mergeCell ref="GP7:GQ7"/>
    <mergeCell ref="GR7:GS7"/>
    <mergeCell ref="GT7:GU7"/>
    <mergeCell ref="GV7:GW7"/>
    <mergeCell ref="GX7:GY7"/>
    <mergeCell ref="GZ7:HA7"/>
    <mergeCell ref="GP9:GQ9"/>
    <mergeCell ref="GR9:GS9"/>
    <mergeCell ref="GT9:GU9"/>
    <mergeCell ref="GV9:GW9"/>
    <mergeCell ref="GX9:GY9"/>
    <mergeCell ref="GZ9:HA9"/>
    <mergeCell ref="HD7:HE7"/>
    <mergeCell ref="HD8:HE8"/>
    <mergeCell ref="GT8:GU8"/>
    <mergeCell ref="GV8:GW8"/>
    <mergeCell ref="GX8:GY8"/>
    <mergeCell ref="HF7:HG7"/>
    <mergeCell ref="HB7:HC7"/>
    <mergeCell ref="HF9:HG9"/>
    <mergeCell ref="AJ17:AK17"/>
    <mergeCell ref="AL17:AM17"/>
    <mergeCell ref="AN17:AO17"/>
    <mergeCell ref="AP17:AQ17"/>
    <mergeCell ref="AR17:AS17"/>
    <mergeCell ref="AT17:AU17"/>
    <mergeCell ref="AV17:AW17"/>
    <mergeCell ref="BB21:BC21"/>
    <mergeCell ref="BD21:BE21"/>
    <mergeCell ref="AF19:AG19"/>
    <mergeCell ref="AH19:AI19"/>
    <mergeCell ref="AJ19:AK19"/>
    <mergeCell ref="AL19:AM19"/>
    <mergeCell ref="AN19:AO19"/>
    <mergeCell ref="AZ19:BA19"/>
    <mergeCell ref="AL20:AM20"/>
    <mergeCell ref="AT21:AU21"/>
    <mergeCell ref="AV21:AW21"/>
    <mergeCell ref="AX21:AY21"/>
    <mergeCell ref="AZ21:BA21"/>
    <mergeCell ref="AF21:AG21"/>
    <mergeCell ref="AH21:AI21"/>
    <mergeCell ref="AJ21:AK21"/>
    <mergeCell ref="AF18:AG18"/>
    <mergeCell ref="AP18:AQ18"/>
    <mergeCell ref="AR18:AS18"/>
    <mergeCell ref="AT18:AU18"/>
    <mergeCell ref="AV18:AW18"/>
    <mergeCell ref="AX18:AY18"/>
    <mergeCell ref="AZ18:BA18"/>
    <mergeCell ref="BD18:BE18"/>
    <mergeCell ref="AL18:AM18"/>
    <mergeCell ref="AB30:AC30"/>
    <mergeCell ref="AH22:AI22"/>
    <mergeCell ref="AJ22:AK22"/>
    <mergeCell ref="AF22:AG22"/>
    <mergeCell ref="AF24:AG24"/>
    <mergeCell ref="AL21:AM21"/>
    <mergeCell ref="AN21:AO21"/>
    <mergeCell ref="AP21:AQ21"/>
    <mergeCell ref="AP30:AQ30"/>
    <mergeCell ref="GX31:GY32"/>
    <mergeCell ref="GX30:GY30"/>
    <mergeCell ref="EX22:EY22"/>
    <mergeCell ref="EZ22:FA22"/>
    <mergeCell ref="AR21:AS21"/>
    <mergeCell ref="EP22:EQ22"/>
    <mergeCell ref="FP22:FQ22"/>
    <mergeCell ref="FR22:FS22"/>
    <mergeCell ref="FT22:FU22"/>
    <mergeCell ref="FV22:FW22"/>
    <mergeCell ref="FX22:FY22"/>
    <mergeCell ref="FZ22:GA22"/>
    <mergeCell ref="GB22:GC22"/>
    <mergeCell ref="GD22:GE22"/>
    <mergeCell ref="GF22:GG22"/>
    <mergeCell ref="GH22:GI22"/>
    <mergeCell ref="GJ22:GK22"/>
    <mergeCell ref="GN22:GO22"/>
    <mergeCell ref="FR23:FS23"/>
    <mergeCell ref="FT23:FU23"/>
    <mergeCell ref="FV23:FW23"/>
    <mergeCell ref="FX23:FY23"/>
    <mergeCell ref="FZ23:GA23"/>
    <mergeCell ref="AB33:AC33"/>
    <mergeCell ref="AD33:AE33"/>
    <mergeCell ref="AF33:AG33"/>
    <mergeCell ref="AH33:AI33"/>
    <mergeCell ref="AJ33:AK33"/>
    <mergeCell ref="AL33:AM33"/>
    <mergeCell ref="AF38:AG38"/>
    <mergeCell ref="AH38:AI38"/>
    <mergeCell ref="AJ38:AK38"/>
    <mergeCell ref="AL38:AM38"/>
    <mergeCell ref="AN38:AO38"/>
    <mergeCell ref="AF43:AG43"/>
    <mergeCell ref="AH43:AI43"/>
    <mergeCell ref="AJ43:AK43"/>
    <mergeCell ref="AL43:AM43"/>
    <mergeCell ref="AN43:AO43"/>
    <mergeCell ref="HB48:HC48"/>
    <mergeCell ref="BP34:BQ36"/>
    <mergeCell ref="BR34:BS36"/>
    <mergeCell ref="BT34:BU36"/>
    <mergeCell ref="BV34:BW36"/>
    <mergeCell ref="BX34:BY36"/>
    <mergeCell ref="BZ34:CA36"/>
    <mergeCell ref="CB34:CC36"/>
    <mergeCell ref="CD34:CE36"/>
    <mergeCell ref="CF34:CG36"/>
    <mergeCell ref="CH34:CI36"/>
    <mergeCell ref="CJ34:CK36"/>
    <mergeCell ref="CL34:CM36"/>
    <mergeCell ref="CN34:CO36"/>
    <mergeCell ref="CP34:CQ36"/>
    <mergeCell ref="CR34:CS36"/>
    <mergeCell ref="HD48:HE48"/>
    <mergeCell ref="HB45:HC45"/>
    <mergeCell ref="HD45:HE45"/>
    <mergeCell ref="GP48:GQ48"/>
    <mergeCell ref="GR48:GS48"/>
    <mergeCell ref="GT48:GU48"/>
    <mergeCell ref="GV48:GW48"/>
    <mergeCell ref="GZ45:HA45"/>
    <mergeCell ref="GP46:GQ46"/>
    <mergeCell ref="HF45:HG45"/>
    <mergeCell ref="GP45:GQ45"/>
    <mergeCell ref="GR45:GS45"/>
    <mergeCell ref="GT45:GU45"/>
    <mergeCell ref="GV45:GW45"/>
    <mergeCell ref="GX45:GY45"/>
    <mergeCell ref="GX48:GY48"/>
    <mergeCell ref="GZ48:HA48"/>
    <mergeCell ref="HF48:HG48"/>
    <mergeCell ref="GP47:GQ47"/>
    <mergeCell ref="GR47:GS47"/>
    <mergeCell ref="GT47:GU47"/>
    <mergeCell ref="GV47:GW47"/>
    <mergeCell ref="GX47:GY47"/>
    <mergeCell ref="GZ47:HA47"/>
    <mergeCell ref="HB47:HC47"/>
    <mergeCell ref="HD47:HE47"/>
    <mergeCell ref="HF47:HG47"/>
    <mergeCell ref="HF46:HG46"/>
    <mergeCell ref="HB50:HC50"/>
    <mergeCell ref="HD50:HE50"/>
    <mergeCell ref="HF50:HG50"/>
    <mergeCell ref="GP49:GQ49"/>
    <mergeCell ref="GR49:GS49"/>
    <mergeCell ref="GT49:GU49"/>
    <mergeCell ref="GV49:GW49"/>
    <mergeCell ref="GX49:GY49"/>
    <mergeCell ref="GZ49:HA49"/>
    <mergeCell ref="HB49:HC49"/>
    <mergeCell ref="HD49:HE49"/>
    <mergeCell ref="HF49:HG49"/>
    <mergeCell ref="GP52:GQ52"/>
    <mergeCell ref="GR52:GS52"/>
    <mergeCell ref="GT52:GU52"/>
    <mergeCell ref="GV52:GW52"/>
    <mergeCell ref="GX52:GY52"/>
    <mergeCell ref="GZ52:HA52"/>
    <mergeCell ref="HB52:HC52"/>
    <mergeCell ref="HD52:HE52"/>
    <mergeCell ref="HF52:HG52"/>
    <mergeCell ref="GP51:GQ51"/>
    <mergeCell ref="GR51:GS51"/>
    <mergeCell ref="GT51:GU51"/>
    <mergeCell ref="GV51:GW51"/>
    <mergeCell ref="GX51:GY51"/>
    <mergeCell ref="GZ51:HA51"/>
    <mergeCell ref="HB51:HC51"/>
    <mergeCell ref="HD51:HE51"/>
    <mergeCell ref="HF51:HG51"/>
    <mergeCell ref="HB54:HC54"/>
    <mergeCell ref="HD54:HE54"/>
    <mergeCell ref="HF54:HG54"/>
    <mergeCell ref="GP53:GQ53"/>
    <mergeCell ref="GR53:GS53"/>
    <mergeCell ref="GT53:GU53"/>
    <mergeCell ref="GV53:GW53"/>
    <mergeCell ref="GX53:GY53"/>
    <mergeCell ref="GZ53:HA53"/>
    <mergeCell ref="HB53:HC53"/>
    <mergeCell ref="HD53:HE53"/>
    <mergeCell ref="HF53:HG53"/>
    <mergeCell ref="GP56:GQ56"/>
    <mergeCell ref="GR56:GS56"/>
    <mergeCell ref="GT56:GU56"/>
    <mergeCell ref="GV56:GW56"/>
    <mergeCell ref="GX56:GY56"/>
    <mergeCell ref="GZ56:HA56"/>
    <mergeCell ref="HB56:HC56"/>
    <mergeCell ref="HD56:HE56"/>
    <mergeCell ref="HF56:HG56"/>
    <mergeCell ref="GP55:GQ55"/>
    <mergeCell ref="GR55:GS55"/>
    <mergeCell ref="GT55:GU55"/>
    <mergeCell ref="GV55:GW55"/>
    <mergeCell ref="GX55:GY55"/>
    <mergeCell ref="GZ55:HA55"/>
    <mergeCell ref="HB55:HC55"/>
    <mergeCell ref="HD55:HE55"/>
    <mergeCell ref="HF55:HG55"/>
    <mergeCell ref="HB58:HC58"/>
    <mergeCell ref="HD58:HE58"/>
    <mergeCell ref="HF58:HG58"/>
    <mergeCell ref="GP57:GQ57"/>
    <mergeCell ref="GR57:GS57"/>
    <mergeCell ref="GT57:GU57"/>
    <mergeCell ref="GV57:GW57"/>
    <mergeCell ref="GX57:GY57"/>
    <mergeCell ref="GZ57:HA57"/>
    <mergeCell ref="HB57:HC57"/>
    <mergeCell ref="HD57:HE57"/>
    <mergeCell ref="HF57:HG57"/>
    <mergeCell ref="GP60:GQ60"/>
    <mergeCell ref="GR60:GS60"/>
    <mergeCell ref="GT60:GU60"/>
    <mergeCell ref="GV60:GW60"/>
    <mergeCell ref="GX60:GY60"/>
    <mergeCell ref="GZ60:HA60"/>
    <mergeCell ref="HB60:HC60"/>
    <mergeCell ref="HD60:HE60"/>
    <mergeCell ref="HF60:HG60"/>
    <mergeCell ref="GP59:GQ59"/>
    <mergeCell ref="GR59:GS59"/>
    <mergeCell ref="GT59:GU59"/>
    <mergeCell ref="GV59:GW59"/>
    <mergeCell ref="GX59:GY59"/>
    <mergeCell ref="GZ59:HA59"/>
    <mergeCell ref="HB59:HC59"/>
    <mergeCell ref="HD59:HE59"/>
    <mergeCell ref="HF59:HG59"/>
    <mergeCell ref="HB62:HC62"/>
    <mergeCell ref="HD62:HE62"/>
    <mergeCell ref="HF62:HG62"/>
    <mergeCell ref="GP61:GQ61"/>
    <mergeCell ref="GR61:GS61"/>
    <mergeCell ref="GT61:GU61"/>
    <mergeCell ref="GV61:GW61"/>
    <mergeCell ref="GX61:GY61"/>
    <mergeCell ref="GZ61:HA61"/>
    <mergeCell ref="HB61:HC61"/>
    <mergeCell ref="HD61:HE61"/>
    <mergeCell ref="HF61:HG61"/>
    <mergeCell ref="GP64:GQ64"/>
    <mergeCell ref="GR64:GS64"/>
    <mergeCell ref="GT64:GU64"/>
    <mergeCell ref="GV64:GW64"/>
    <mergeCell ref="GX64:GY64"/>
    <mergeCell ref="GZ64:HA64"/>
    <mergeCell ref="HB64:HC64"/>
    <mergeCell ref="HD64:HE64"/>
    <mergeCell ref="HF64:HG64"/>
    <mergeCell ref="GP63:GQ63"/>
    <mergeCell ref="GR63:GS63"/>
    <mergeCell ref="GT63:GU63"/>
    <mergeCell ref="GV63:GW63"/>
    <mergeCell ref="GX63:GY63"/>
    <mergeCell ref="GZ63:HA63"/>
    <mergeCell ref="HB63:HC63"/>
    <mergeCell ref="HD63:HE63"/>
    <mergeCell ref="HF63:HG63"/>
    <mergeCell ref="HB67:HC67"/>
    <mergeCell ref="HD67:HE67"/>
    <mergeCell ref="HF67:HG67"/>
    <mergeCell ref="GP66:GQ66"/>
    <mergeCell ref="GR66:GS66"/>
    <mergeCell ref="GT66:GU66"/>
    <mergeCell ref="GV66:GW66"/>
    <mergeCell ref="GX66:GY66"/>
    <mergeCell ref="GZ66:HA66"/>
    <mergeCell ref="HB66:HC66"/>
    <mergeCell ref="HD66:HE66"/>
    <mergeCell ref="HF66:HG66"/>
    <mergeCell ref="GP69:GQ69"/>
    <mergeCell ref="GR69:GS69"/>
    <mergeCell ref="GT69:GU69"/>
    <mergeCell ref="GV69:GW69"/>
    <mergeCell ref="GX69:GY69"/>
    <mergeCell ref="GZ69:HA69"/>
    <mergeCell ref="HB69:HC69"/>
    <mergeCell ref="HD69:HE69"/>
    <mergeCell ref="HF69:HG69"/>
    <mergeCell ref="GP68:GQ68"/>
    <mergeCell ref="GR68:GS68"/>
    <mergeCell ref="GT68:GU68"/>
    <mergeCell ref="GV68:GW68"/>
    <mergeCell ref="GX68:GY68"/>
    <mergeCell ref="GZ68:HA68"/>
    <mergeCell ref="HB68:HC68"/>
    <mergeCell ref="HD68:HE68"/>
    <mergeCell ref="HF68:HG68"/>
    <mergeCell ref="GP71:GQ71"/>
    <mergeCell ref="GR71:GS71"/>
    <mergeCell ref="GT71:GU71"/>
    <mergeCell ref="GV71:GW71"/>
    <mergeCell ref="GX71:GY71"/>
    <mergeCell ref="GZ71:HA71"/>
    <mergeCell ref="HB71:HC71"/>
    <mergeCell ref="HD71:HE71"/>
    <mergeCell ref="HF71:HG71"/>
    <mergeCell ref="GP70:GQ70"/>
    <mergeCell ref="GR70:GS70"/>
    <mergeCell ref="GT70:GU70"/>
    <mergeCell ref="GV70:GW70"/>
    <mergeCell ref="GX70:GY70"/>
    <mergeCell ref="GZ70:HA70"/>
    <mergeCell ref="HB70:HC70"/>
    <mergeCell ref="HD70:HE70"/>
    <mergeCell ref="HF70:HG70"/>
    <mergeCell ref="GP73:GQ73"/>
    <mergeCell ref="GR73:GS73"/>
    <mergeCell ref="GT73:GU73"/>
    <mergeCell ref="GV73:GW73"/>
    <mergeCell ref="GX73:GY73"/>
    <mergeCell ref="GZ73:HA73"/>
    <mergeCell ref="HB73:HC73"/>
    <mergeCell ref="HD73:HE73"/>
    <mergeCell ref="HF73:HG73"/>
    <mergeCell ref="GP72:GQ72"/>
    <mergeCell ref="GR72:GS72"/>
    <mergeCell ref="GT72:GU72"/>
    <mergeCell ref="GV72:GW72"/>
    <mergeCell ref="GX72:GY72"/>
    <mergeCell ref="GZ72:HA72"/>
    <mergeCell ref="HB72:HC72"/>
    <mergeCell ref="HD72:HE72"/>
    <mergeCell ref="HF72:HG72"/>
    <mergeCell ref="GP75:GQ75"/>
    <mergeCell ref="GR75:GS75"/>
    <mergeCell ref="GT75:GU75"/>
    <mergeCell ref="GV75:GW75"/>
    <mergeCell ref="GX75:GY75"/>
    <mergeCell ref="GZ75:HA75"/>
    <mergeCell ref="HB75:HC75"/>
    <mergeCell ref="HD75:HE75"/>
    <mergeCell ref="HF75:HG75"/>
    <mergeCell ref="GP74:GQ74"/>
    <mergeCell ref="GR74:GS74"/>
    <mergeCell ref="GT74:GU74"/>
    <mergeCell ref="GV74:GW74"/>
    <mergeCell ref="GX74:GY74"/>
    <mergeCell ref="GZ74:HA74"/>
    <mergeCell ref="HB74:HC74"/>
    <mergeCell ref="HD74:HE74"/>
    <mergeCell ref="HF74:HG74"/>
    <mergeCell ref="GP78:GQ78"/>
    <mergeCell ref="GR78:GS78"/>
    <mergeCell ref="GT78:GU78"/>
    <mergeCell ref="GV78:GW78"/>
    <mergeCell ref="GX78:GY78"/>
    <mergeCell ref="GZ78:HA78"/>
    <mergeCell ref="HB78:HC78"/>
    <mergeCell ref="HD78:HE78"/>
    <mergeCell ref="HF78:HG78"/>
    <mergeCell ref="GP76:GQ76"/>
    <mergeCell ref="GR76:GS76"/>
    <mergeCell ref="GT76:GU76"/>
    <mergeCell ref="GV76:GW76"/>
    <mergeCell ref="GX76:GY76"/>
    <mergeCell ref="GZ76:HA76"/>
    <mergeCell ref="HB76:HC76"/>
    <mergeCell ref="HD76:HE76"/>
    <mergeCell ref="HF76:HG76"/>
    <mergeCell ref="GP80:GQ80"/>
    <mergeCell ref="GR80:GS80"/>
    <mergeCell ref="GT80:GU80"/>
    <mergeCell ref="GV80:GW80"/>
    <mergeCell ref="GX80:GY80"/>
    <mergeCell ref="GZ80:HA80"/>
    <mergeCell ref="HB80:HC80"/>
    <mergeCell ref="HD80:HE80"/>
    <mergeCell ref="HF80:HG80"/>
    <mergeCell ref="GP79:GQ79"/>
    <mergeCell ref="GR79:GS79"/>
    <mergeCell ref="GT79:GU79"/>
    <mergeCell ref="GV79:GW79"/>
    <mergeCell ref="GX79:GY79"/>
    <mergeCell ref="GZ79:HA79"/>
    <mergeCell ref="HB79:HC79"/>
    <mergeCell ref="HD79:HE79"/>
    <mergeCell ref="HF79:HG79"/>
    <mergeCell ref="GP82:GQ82"/>
    <mergeCell ref="GR82:GS82"/>
    <mergeCell ref="GT82:GU82"/>
    <mergeCell ref="GV82:GW82"/>
    <mergeCell ref="GX82:GY82"/>
    <mergeCell ref="GZ82:HA82"/>
    <mergeCell ref="HB82:HC82"/>
    <mergeCell ref="HD82:HE82"/>
    <mergeCell ref="HF82:HG82"/>
    <mergeCell ref="GP81:GQ81"/>
    <mergeCell ref="GR81:GS81"/>
    <mergeCell ref="GT81:GU81"/>
    <mergeCell ref="GV81:GW81"/>
    <mergeCell ref="GX81:GY81"/>
    <mergeCell ref="GZ81:HA81"/>
    <mergeCell ref="HB81:HC81"/>
    <mergeCell ref="HD81:HE81"/>
    <mergeCell ref="HF81:HG81"/>
    <mergeCell ref="GP84:GQ84"/>
    <mergeCell ref="GR84:GS84"/>
    <mergeCell ref="GT84:GU84"/>
    <mergeCell ref="GV84:GW84"/>
    <mergeCell ref="GX84:GY84"/>
    <mergeCell ref="GZ84:HA84"/>
    <mergeCell ref="HB84:HC84"/>
    <mergeCell ref="HD84:HE84"/>
    <mergeCell ref="HF84:HG84"/>
    <mergeCell ref="GP83:GQ83"/>
    <mergeCell ref="GR83:GS83"/>
    <mergeCell ref="GT83:GU83"/>
    <mergeCell ref="GV83:GW83"/>
    <mergeCell ref="GX83:GY83"/>
    <mergeCell ref="GZ83:HA83"/>
    <mergeCell ref="HB83:HC83"/>
    <mergeCell ref="HD83:HE83"/>
    <mergeCell ref="HF83:HG83"/>
    <mergeCell ref="GP86:GQ86"/>
    <mergeCell ref="GR86:GS86"/>
    <mergeCell ref="GT86:GU86"/>
    <mergeCell ref="GV86:GW86"/>
    <mergeCell ref="GX86:GY86"/>
    <mergeCell ref="GZ86:HA86"/>
    <mergeCell ref="HB86:HC86"/>
    <mergeCell ref="HD86:HE86"/>
    <mergeCell ref="HF86:HG86"/>
    <mergeCell ref="GP85:GQ85"/>
    <mergeCell ref="GR85:GS85"/>
    <mergeCell ref="GT85:GU85"/>
    <mergeCell ref="GV85:GW85"/>
    <mergeCell ref="GX85:GY85"/>
    <mergeCell ref="GZ85:HA85"/>
    <mergeCell ref="HB85:HC85"/>
    <mergeCell ref="HD85:HE85"/>
    <mergeCell ref="HF85:HG85"/>
    <mergeCell ref="GV89:GW89"/>
    <mergeCell ref="GX89:GY89"/>
    <mergeCell ref="GZ89:HA89"/>
    <mergeCell ref="HB89:HC89"/>
    <mergeCell ref="HD89:HE89"/>
    <mergeCell ref="HF89:HG89"/>
    <mergeCell ref="HB88:HC88"/>
    <mergeCell ref="HD88:HE88"/>
    <mergeCell ref="GZ87:HA87"/>
    <mergeCell ref="HB87:HC87"/>
    <mergeCell ref="HD87:HE87"/>
    <mergeCell ref="HF87:HG87"/>
    <mergeCell ref="GP88:GQ88"/>
    <mergeCell ref="GR88:GS88"/>
    <mergeCell ref="GT88:GU88"/>
    <mergeCell ref="GV88:GW88"/>
    <mergeCell ref="GX88:GY88"/>
    <mergeCell ref="GZ88:HA88"/>
    <mergeCell ref="GT92:GU92"/>
    <mergeCell ref="GV92:GW92"/>
    <mergeCell ref="GX92:GY92"/>
    <mergeCell ref="GZ92:HA92"/>
    <mergeCell ref="HF88:HG88"/>
    <mergeCell ref="GP87:GQ87"/>
    <mergeCell ref="GR87:GS87"/>
    <mergeCell ref="GT87:GU87"/>
    <mergeCell ref="GV87:GW87"/>
    <mergeCell ref="GX87:GY87"/>
    <mergeCell ref="HF92:HG92"/>
    <mergeCell ref="GP91:GQ91"/>
    <mergeCell ref="GR91:GS91"/>
    <mergeCell ref="GT91:GU91"/>
    <mergeCell ref="GV91:GW91"/>
    <mergeCell ref="GX91:GY91"/>
    <mergeCell ref="GZ91:HA91"/>
    <mergeCell ref="HB91:HC91"/>
    <mergeCell ref="GP92:GQ92"/>
    <mergeCell ref="GR92:GS92"/>
    <mergeCell ref="GX90:GY90"/>
    <mergeCell ref="GZ90:HA90"/>
    <mergeCell ref="HB90:HC90"/>
    <mergeCell ref="HD90:HE90"/>
    <mergeCell ref="HB92:HC92"/>
    <mergeCell ref="HD92:HE92"/>
    <mergeCell ref="HF90:HG90"/>
    <mergeCell ref="GP89:GQ89"/>
    <mergeCell ref="GR89:GS89"/>
    <mergeCell ref="GT89:GU89"/>
    <mergeCell ref="HD91:HE91"/>
    <mergeCell ref="HF91:HG91"/>
    <mergeCell ref="GP90:GQ90"/>
    <mergeCell ref="GR90:GS90"/>
    <mergeCell ref="GT90:GU90"/>
    <mergeCell ref="GV90:GW90"/>
    <mergeCell ref="R15:S16"/>
    <mergeCell ref="T15:U16"/>
    <mergeCell ref="R14:S14"/>
    <mergeCell ref="T14:U14"/>
    <mergeCell ref="V14:W14"/>
    <mergeCell ref="X14:Y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BB14:BC14"/>
    <mergeCell ref="BD14:BE14"/>
    <mergeCell ref="BF14:BG14"/>
    <mergeCell ref="BH14:BI14"/>
    <mergeCell ref="BJ14:BK14"/>
    <mergeCell ref="BL14:BM14"/>
    <mergeCell ref="BN14:BO14"/>
    <mergeCell ref="BP14:BQ14"/>
    <mergeCell ref="BR14:BS14"/>
    <mergeCell ref="BT14:BU14"/>
    <mergeCell ref="ED14:EE14"/>
    <mergeCell ref="EF14:EG14"/>
    <mergeCell ref="EH14:EI14"/>
    <mergeCell ref="EJ14:EK14"/>
    <mergeCell ref="EX14:EY14"/>
    <mergeCell ref="EL14:EM14"/>
    <mergeCell ref="EN14:EO14"/>
    <mergeCell ref="EP14:EQ14"/>
    <mergeCell ref="ER14:ES14"/>
    <mergeCell ref="FF14:FG14"/>
    <mergeCell ref="FB14:FC14"/>
    <mergeCell ref="FD14:FE14"/>
    <mergeCell ref="FH14:FI14"/>
    <mergeCell ref="FJ14:FK14"/>
    <mergeCell ref="FL14:FM14"/>
    <mergeCell ref="FN14:FO14"/>
    <mergeCell ref="FP14:FQ14"/>
    <mergeCell ref="FR14:FS14"/>
    <mergeCell ref="FT14:FU14"/>
    <mergeCell ref="FV14:FW14"/>
    <mergeCell ref="FX14:FY14"/>
    <mergeCell ref="FZ14:GA14"/>
    <mergeCell ref="GB14:GC14"/>
    <mergeCell ref="GD14:GE14"/>
    <mergeCell ref="GF14:GG14"/>
    <mergeCell ref="GH14:GI14"/>
    <mergeCell ref="GJ14:GK14"/>
    <mergeCell ref="GL14:GM14"/>
    <mergeCell ref="GN14:GO14"/>
    <mergeCell ref="GP14:GQ14"/>
    <mergeCell ref="GR14:GS14"/>
    <mergeCell ref="GT14:GU14"/>
    <mergeCell ref="GV14:GW14"/>
    <mergeCell ref="GX14:GY14"/>
    <mergeCell ref="GZ14:HA14"/>
    <mergeCell ref="HB14:HC14"/>
    <mergeCell ref="HD14:HE14"/>
    <mergeCell ref="HF14:HG14"/>
    <mergeCell ref="HH14:HI14"/>
    <mergeCell ref="V15:W16"/>
    <mergeCell ref="X15:Y16"/>
    <mergeCell ref="Z15:AA16"/>
    <mergeCell ref="AB15:AC16"/>
    <mergeCell ref="AD15:AE16"/>
    <mergeCell ref="AF15:AG16"/>
    <mergeCell ref="AH15:AI16"/>
    <mergeCell ref="AJ15:AK16"/>
    <mergeCell ref="AL15:AM16"/>
    <mergeCell ref="AN15:AO16"/>
    <mergeCell ref="AP15:AQ16"/>
    <mergeCell ref="AR15:AS16"/>
    <mergeCell ref="AT15:AU16"/>
    <mergeCell ref="AX15:AY16"/>
    <mergeCell ref="AZ15:BA16"/>
    <mergeCell ref="BB15:BC16"/>
    <mergeCell ref="BD15:BE16"/>
    <mergeCell ref="BF15:BG16"/>
    <mergeCell ref="BH15:BI16"/>
    <mergeCell ref="BJ15:BK16"/>
    <mergeCell ref="BL15:BM16"/>
    <mergeCell ref="BN15:BO16"/>
    <mergeCell ref="DL15:DM16"/>
    <mergeCell ref="DN15:DO16"/>
    <mergeCell ref="DP15:DQ16"/>
    <mergeCell ref="DR15:DS16"/>
    <mergeCell ref="DT15:DU16"/>
    <mergeCell ref="ED15:EE16"/>
    <mergeCell ref="EF15:EG16"/>
    <mergeCell ref="EH15:EI16"/>
    <mergeCell ref="EJ15:EK16"/>
    <mergeCell ref="EL15:EM16"/>
    <mergeCell ref="EN15:EO16"/>
    <mergeCell ref="EP15:EQ16"/>
    <mergeCell ref="ER15:ES16"/>
    <mergeCell ref="ET15:EU16"/>
    <mergeCell ref="EV15:EW16"/>
    <mergeCell ref="FB15:FC16"/>
    <mergeCell ref="FZ15:GA16"/>
    <mergeCell ref="FD15:FE16"/>
    <mergeCell ref="FF15:FG16"/>
    <mergeCell ref="FH15:FI16"/>
    <mergeCell ref="FJ15:FK16"/>
    <mergeCell ref="FL15:FM16"/>
    <mergeCell ref="FN15:FO16"/>
    <mergeCell ref="GD15:GE16"/>
    <mergeCell ref="GF15:GG16"/>
    <mergeCell ref="GH15:GI16"/>
    <mergeCell ref="GJ15:GK16"/>
    <mergeCell ref="GL15:GM16"/>
    <mergeCell ref="FP15:FQ16"/>
    <mergeCell ref="FR15:FS16"/>
    <mergeCell ref="FT15:FU16"/>
    <mergeCell ref="FV15:FW16"/>
    <mergeCell ref="FX15:FY16"/>
    <mergeCell ref="HF15:HG16"/>
    <mergeCell ref="HH15:HI16"/>
    <mergeCell ref="R17:S17"/>
    <mergeCell ref="T17:U17"/>
    <mergeCell ref="AD17:AE17"/>
    <mergeCell ref="GB17:GC17"/>
    <mergeCell ref="GD17:GE17"/>
    <mergeCell ref="GN15:GO16"/>
    <mergeCell ref="GP15:GQ16"/>
    <mergeCell ref="GR15:GS16"/>
    <mergeCell ref="AX17:AY17"/>
    <mergeCell ref="AZ17:BA17"/>
    <mergeCell ref="BB17:BC17"/>
    <mergeCell ref="GZ15:HA16"/>
    <mergeCell ref="HB15:HC16"/>
    <mergeCell ref="HD15:HE16"/>
    <mergeCell ref="GT15:GU16"/>
    <mergeCell ref="GV15:GW16"/>
    <mergeCell ref="GX15:GY16"/>
    <mergeCell ref="GB15:GC16"/>
    <mergeCell ref="GL17:GM17"/>
    <mergeCell ref="GN17:GO17"/>
    <mergeCell ref="GP17:GQ17"/>
    <mergeCell ref="GR17:GS17"/>
    <mergeCell ref="GT17:GU17"/>
    <mergeCell ref="GV17:GW17"/>
    <mergeCell ref="GX17:GY17"/>
    <mergeCell ref="HB17:HC17"/>
    <mergeCell ref="HD17:HE17"/>
    <mergeCell ref="HF17:HG17"/>
    <mergeCell ref="GZ17:HA17"/>
    <mergeCell ref="HH17:HI17"/>
    <mergeCell ref="R18:S18"/>
    <mergeCell ref="T18:U18"/>
    <mergeCell ref="V17:W17"/>
    <mergeCell ref="X17:Y17"/>
    <mergeCell ref="Z17:AA17"/>
    <mergeCell ref="AB17:AC17"/>
    <mergeCell ref="BN17:BO17"/>
    <mergeCell ref="GH17:GI17"/>
    <mergeCell ref="BP17:BQ17"/>
    <mergeCell ref="BR17:BS17"/>
    <mergeCell ref="BV17:BW17"/>
    <mergeCell ref="BX17:BY17"/>
    <mergeCell ref="CB17:CC17"/>
    <mergeCell ref="GF17:GG17"/>
    <mergeCell ref="CD17:CE17"/>
    <mergeCell ref="CF17:CG17"/>
    <mergeCell ref="GJ17:GK17"/>
    <mergeCell ref="V18:W18"/>
    <mergeCell ref="X18:Y18"/>
    <mergeCell ref="Z18:AA18"/>
    <mergeCell ref="AB18:AC18"/>
    <mergeCell ref="AD18:AE18"/>
    <mergeCell ref="BH18:BI18"/>
    <mergeCell ref="BV18:BW18"/>
    <mergeCell ref="BZ18:CA18"/>
    <mergeCell ref="CL18:CM18"/>
    <mergeCell ref="CN18:CO18"/>
    <mergeCell ref="CP18:CQ18"/>
    <mergeCell ref="CR18:CS18"/>
    <mergeCell ref="CB18:CC18"/>
    <mergeCell ref="CD18:CE18"/>
    <mergeCell ref="CF18:CG18"/>
    <mergeCell ref="CH18:CI18"/>
    <mergeCell ref="CT18:CU18"/>
    <mergeCell ref="CV18:CW18"/>
    <mergeCell ref="CX18:CY18"/>
    <mergeCell ref="CZ18:DA18"/>
    <mergeCell ref="DB18:DC18"/>
    <mergeCell ref="DD18:DE18"/>
    <mergeCell ref="FJ18:FK18"/>
    <mergeCell ref="FL18:FM18"/>
    <mergeCell ref="FN18:FO18"/>
    <mergeCell ref="FP18:FQ18"/>
    <mergeCell ref="FR18:FS18"/>
    <mergeCell ref="FT18:FU18"/>
    <mergeCell ref="FV18:FW18"/>
    <mergeCell ref="FX18:FY18"/>
    <mergeCell ref="FZ18:GA18"/>
    <mergeCell ref="GB18:GC18"/>
    <mergeCell ref="GV18:GW18"/>
    <mergeCell ref="GX18:GY18"/>
    <mergeCell ref="GZ18:HA18"/>
    <mergeCell ref="HB18:HC18"/>
    <mergeCell ref="GP18:GQ18"/>
    <mergeCell ref="GR18:GS18"/>
    <mergeCell ref="GT18:GU18"/>
    <mergeCell ref="HD18:HE18"/>
    <mergeCell ref="HF18:HG18"/>
    <mergeCell ref="HH18:HI18"/>
    <mergeCell ref="R20:S20"/>
    <mergeCell ref="R19:S19"/>
    <mergeCell ref="T19:U19"/>
    <mergeCell ref="T20:U20"/>
    <mergeCell ref="V19:W19"/>
    <mergeCell ref="X19:Y19"/>
    <mergeCell ref="Z19:AA19"/>
    <mergeCell ref="AB19:AC19"/>
    <mergeCell ref="AD19:AE19"/>
    <mergeCell ref="GB19:GC19"/>
    <mergeCell ref="GD19:GE19"/>
    <mergeCell ref="GF19:GG19"/>
    <mergeCell ref="GH19:GI19"/>
    <mergeCell ref="AP19:AQ19"/>
    <mergeCell ref="AR19:AS19"/>
    <mergeCell ref="AT19:AU19"/>
    <mergeCell ref="AV19:AW19"/>
    <mergeCell ref="GL19:GM19"/>
    <mergeCell ref="GV19:GW19"/>
    <mergeCell ref="GX19:GY19"/>
    <mergeCell ref="GZ19:HA19"/>
    <mergeCell ref="HB19:HC19"/>
    <mergeCell ref="HD19:HE19"/>
    <mergeCell ref="HF19:HG19"/>
    <mergeCell ref="HH19:HI19"/>
    <mergeCell ref="EB20:EC20"/>
    <mergeCell ref="ED20:EE20"/>
    <mergeCell ref="EF20:EG20"/>
    <mergeCell ref="EH20:EI20"/>
    <mergeCell ref="EJ20:EK20"/>
    <mergeCell ref="EX20:EY20"/>
    <mergeCell ref="EZ20:FA20"/>
    <mergeCell ref="FB20:FC20"/>
    <mergeCell ref="FD20:FE20"/>
    <mergeCell ref="FF20:FG20"/>
    <mergeCell ref="FH20:FI20"/>
    <mergeCell ref="V20:W20"/>
    <mergeCell ref="X20:Y20"/>
    <mergeCell ref="Z20:AA20"/>
    <mergeCell ref="AB20:AC20"/>
    <mergeCell ref="AD20:AE20"/>
    <mergeCell ref="AF20:AG20"/>
    <mergeCell ref="AH20:AI20"/>
    <mergeCell ref="AJ20:AK20"/>
    <mergeCell ref="CX20:CY20"/>
    <mergeCell ref="CZ20:DA20"/>
    <mergeCell ref="DB20:DC20"/>
    <mergeCell ref="DD20:DE20"/>
    <mergeCell ref="DF20:DG20"/>
    <mergeCell ref="AN20:AO20"/>
    <mergeCell ref="AP20:AQ20"/>
    <mergeCell ref="AR20:AS20"/>
    <mergeCell ref="BF20:BG20"/>
    <mergeCell ref="BD20:BE20"/>
    <mergeCell ref="BX20:BY20"/>
    <mergeCell ref="BH20:BI20"/>
    <mergeCell ref="BV20:BW20"/>
    <mergeCell ref="HB20:HC20"/>
    <mergeCell ref="GB20:GC20"/>
    <mergeCell ref="GD20:GE20"/>
    <mergeCell ref="GF20:GG20"/>
    <mergeCell ref="GH20:GI20"/>
    <mergeCell ref="GN20:GO20"/>
    <mergeCell ref="GP20:GQ20"/>
    <mergeCell ref="T22:U22"/>
    <mergeCell ref="GR20:GS20"/>
    <mergeCell ref="GT20:GU20"/>
    <mergeCell ref="GV20:GW20"/>
    <mergeCell ref="GX20:GY20"/>
    <mergeCell ref="GZ20:HA20"/>
    <mergeCell ref="FP20:FQ20"/>
    <mergeCell ref="FR20:FS20"/>
    <mergeCell ref="FT20:FU20"/>
    <mergeCell ref="FV20:FW20"/>
    <mergeCell ref="FJ22:FK22"/>
    <mergeCell ref="DP22:DQ22"/>
    <mergeCell ref="EL22:EM22"/>
    <mergeCell ref="EN22:EO22"/>
    <mergeCell ref="ER22:ES22"/>
    <mergeCell ref="ET22:EU22"/>
    <mergeCell ref="EV22:EW22"/>
    <mergeCell ref="CX22:CY22"/>
    <mergeCell ref="GH21:GI21"/>
    <mergeCell ref="DJ20:DK20"/>
    <mergeCell ref="DL20:DM20"/>
    <mergeCell ref="DN20:DO20"/>
    <mergeCell ref="DP20:DQ20"/>
    <mergeCell ref="DR20:DS20"/>
    <mergeCell ref="DZ20:EA20"/>
    <mergeCell ref="HD20:HE20"/>
    <mergeCell ref="HF20:HG20"/>
    <mergeCell ref="HH20:HI20"/>
    <mergeCell ref="R22:S22"/>
    <mergeCell ref="R21:S21"/>
    <mergeCell ref="T21:U21"/>
    <mergeCell ref="V21:W21"/>
    <mergeCell ref="X21:Y21"/>
    <mergeCell ref="HH21:HI21"/>
    <mergeCell ref="BP22:BQ22"/>
    <mergeCell ref="DB22:DC22"/>
    <mergeCell ref="DR22:DS22"/>
    <mergeCell ref="DT22:DU22"/>
    <mergeCell ref="V22:W22"/>
    <mergeCell ref="X22:Y22"/>
    <mergeCell ref="Z22:AA22"/>
    <mergeCell ref="AB22:AC22"/>
    <mergeCell ref="AD22:AE22"/>
    <mergeCell ref="AL22:AM22"/>
    <mergeCell ref="BZ22:CA22"/>
    <mergeCell ref="AN22:AO22"/>
    <mergeCell ref="AP22:AQ22"/>
    <mergeCell ref="BJ22:BK22"/>
    <mergeCell ref="BL22:BM22"/>
    <mergeCell ref="CN22:CO22"/>
    <mergeCell ref="CL22:CM22"/>
    <mergeCell ref="CJ22:CK22"/>
    <mergeCell ref="BF22:BG22"/>
    <mergeCell ref="BN22:BO22"/>
    <mergeCell ref="BR22:BS22"/>
    <mergeCell ref="FF22:FG22"/>
    <mergeCell ref="FH22:FI22"/>
    <mergeCell ref="HD22:HE22"/>
    <mergeCell ref="HF22:HG22"/>
    <mergeCell ref="HH22:HI22"/>
    <mergeCell ref="AN23:AO23"/>
    <mergeCell ref="AP23:AQ23"/>
    <mergeCell ref="AR23:AS23"/>
    <mergeCell ref="AT23:AU23"/>
    <mergeCell ref="AV23:AW23"/>
    <mergeCell ref="AZ23:BA23"/>
    <mergeCell ref="BB23:BC23"/>
    <mergeCell ref="BV23:BW23"/>
    <mergeCell ref="BX23:BY23"/>
    <mergeCell ref="BZ23:CA23"/>
    <mergeCell ref="CB23:CC23"/>
    <mergeCell ref="CD23:CE23"/>
    <mergeCell ref="CH23:CI23"/>
    <mergeCell ref="CN23:CO23"/>
    <mergeCell ref="CV23:CW23"/>
    <mergeCell ref="CX23:CY23"/>
    <mergeCell ref="CZ23:DA23"/>
    <mergeCell ref="DB23:DC23"/>
    <mergeCell ref="DF23:DG23"/>
    <mergeCell ref="DH23:DI23"/>
    <mergeCell ref="DZ23:EA23"/>
    <mergeCell ref="EJ23:EK23"/>
    <mergeCell ref="EX23:EY23"/>
    <mergeCell ref="EZ23:FA23"/>
    <mergeCell ref="EL23:EM23"/>
    <mergeCell ref="EB23:EC23"/>
    <mergeCell ref="DV23:DW23"/>
    <mergeCell ref="DX23:DY23"/>
    <mergeCell ref="FB23:FC23"/>
    <mergeCell ref="GB23:GC23"/>
    <mergeCell ref="GD23:GE23"/>
    <mergeCell ref="GF23:GG23"/>
    <mergeCell ref="GH23:GI23"/>
    <mergeCell ref="GJ23:GK23"/>
    <mergeCell ref="GL23:GM23"/>
    <mergeCell ref="GN23:GO23"/>
    <mergeCell ref="GP23:GQ23"/>
    <mergeCell ref="GR23:GS23"/>
    <mergeCell ref="GT23:GU23"/>
    <mergeCell ref="GV23:GW23"/>
    <mergeCell ref="GX23:GY23"/>
    <mergeCell ref="HD23:HE23"/>
    <mergeCell ref="HF23:HG23"/>
    <mergeCell ref="HH23:HI23"/>
    <mergeCell ref="T24:U24"/>
    <mergeCell ref="V24:W24"/>
    <mergeCell ref="X24:Y24"/>
    <mergeCell ref="Z24:AA24"/>
    <mergeCell ref="AB24:AC24"/>
    <mergeCell ref="AD24:AE24"/>
    <mergeCell ref="AH24:AI24"/>
    <mergeCell ref="AJ24:AK24"/>
    <mergeCell ref="AN24:AO24"/>
    <mergeCell ref="AZ24:BA24"/>
    <mergeCell ref="AT24:AU24"/>
    <mergeCell ref="AV24:AW24"/>
    <mergeCell ref="BB24:BC24"/>
    <mergeCell ref="BD24:BE24"/>
    <mergeCell ref="BN24:BO24"/>
    <mergeCell ref="BP24:BQ24"/>
    <mergeCell ref="BR24:BS24"/>
    <mergeCell ref="BX24:BY24"/>
    <mergeCell ref="BZ24:CA24"/>
    <mergeCell ref="CB24:CC24"/>
    <mergeCell ref="CD24:CE24"/>
    <mergeCell ref="CF24:CG24"/>
    <mergeCell ref="CJ24:CK24"/>
    <mergeCell ref="CH24:CI24"/>
    <mergeCell ref="DZ24:EA24"/>
    <mergeCell ref="EB24:EC24"/>
    <mergeCell ref="ED24:EE24"/>
    <mergeCell ref="EF24:EG24"/>
    <mergeCell ref="DV24:DW24"/>
    <mergeCell ref="EJ24:EK24"/>
    <mergeCell ref="EL24:EM24"/>
    <mergeCell ref="EN24:EO24"/>
    <mergeCell ref="EP24:EQ24"/>
    <mergeCell ref="EH24:EI24"/>
    <mergeCell ref="DN24:DO24"/>
    <mergeCell ref="CV24:CW24"/>
    <mergeCell ref="CX24:CY24"/>
    <mergeCell ref="CN24:CO24"/>
    <mergeCell ref="CP24:CQ24"/>
    <mergeCell ref="CR24:CS24"/>
    <mergeCell ref="CT24:CU24"/>
    <mergeCell ref="EZ24:FA24"/>
    <mergeCell ref="FB24:FC24"/>
    <mergeCell ref="FD24:FE24"/>
    <mergeCell ref="FF24:FG24"/>
    <mergeCell ref="FH24:FI24"/>
    <mergeCell ref="FJ24:FK24"/>
    <mergeCell ref="FL24:FM24"/>
    <mergeCell ref="FN24:FO24"/>
    <mergeCell ref="FP24:FQ24"/>
    <mergeCell ref="FR24:FS24"/>
    <mergeCell ref="FT24:FU24"/>
    <mergeCell ref="FV24:FW24"/>
    <mergeCell ref="FX24:FY24"/>
    <mergeCell ref="FZ24:GA24"/>
    <mergeCell ref="GB24:GC24"/>
    <mergeCell ref="GD24:GE24"/>
    <mergeCell ref="GF24:GG24"/>
    <mergeCell ref="GH24:GI24"/>
    <mergeCell ref="GJ24:GK24"/>
    <mergeCell ref="GL24:GM24"/>
    <mergeCell ref="GN24:GO24"/>
    <mergeCell ref="GP24:GQ24"/>
    <mergeCell ref="GR24:GS24"/>
    <mergeCell ref="GT24:GU24"/>
    <mergeCell ref="GV24:GW24"/>
    <mergeCell ref="HD24:HE24"/>
    <mergeCell ref="HF24:HG24"/>
    <mergeCell ref="HH24:HI24"/>
    <mergeCell ref="R26:S29"/>
    <mergeCell ref="R25:S25"/>
    <mergeCell ref="T25:U25"/>
    <mergeCell ref="T26:U29"/>
    <mergeCell ref="V25:W25"/>
    <mergeCell ref="GD25:GE25"/>
    <mergeCell ref="GL25:GM25"/>
    <mergeCell ref="Z25:AA25"/>
    <mergeCell ref="AB25:AC25"/>
    <mergeCell ref="AD25:AE25"/>
    <mergeCell ref="AF25:AG25"/>
    <mergeCell ref="AH25:AI25"/>
    <mergeCell ref="AJ25:AK25"/>
    <mergeCell ref="BD25:BE25"/>
    <mergeCell ref="BF25:BG25"/>
    <mergeCell ref="BH25:BI25"/>
    <mergeCell ref="AZ25:BA25"/>
    <mergeCell ref="BB25:BC25"/>
    <mergeCell ref="GN25:GO25"/>
    <mergeCell ref="GT25:GU25"/>
    <mergeCell ref="GV25:GW25"/>
    <mergeCell ref="GP25:GQ25"/>
    <mergeCell ref="GR25:GS25"/>
    <mergeCell ref="GF25:GG25"/>
    <mergeCell ref="GH25:GI25"/>
    <mergeCell ref="GJ25:GK25"/>
    <mergeCell ref="GX25:GY25"/>
    <mergeCell ref="GZ25:HA25"/>
    <mergeCell ref="HB25:HC25"/>
    <mergeCell ref="HD25:HE25"/>
    <mergeCell ref="HF25:HG25"/>
    <mergeCell ref="HH25:HI25"/>
    <mergeCell ref="V26:W29"/>
    <mergeCell ref="X26:Y29"/>
    <mergeCell ref="Z26:AA29"/>
    <mergeCell ref="AB26:AC29"/>
    <mergeCell ref="AD26:AE29"/>
    <mergeCell ref="AF26:AG29"/>
    <mergeCell ref="AH26:AI29"/>
    <mergeCell ref="AJ26:AK29"/>
    <mergeCell ref="BD26:BE29"/>
    <mergeCell ref="BF26:BG29"/>
    <mergeCell ref="BH26:BI29"/>
    <mergeCell ref="AN26:AO29"/>
    <mergeCell ref="AR26:AS29"/>
    <mergeCell ref="BJ26:BK29"/>
    <mergeCell ref="BT26:BU29"/>
    <mergeCell ref="BL26:BM29"/>
    <mergeCell ref="BR26:BS29"/>
    <mergeCell ref="AT26:AU29"/>
    <mergeCell ref="BV26:BW29"/>
    <mergeCell ref="CB26:CC29"/>
    <mergeCell ref="CD26:CE29"/>
    <mergeCell ref="CH26:CI29"/>
    <mergeCell ref="CJ26:CK29"/>
    <mergeCell ref="CL26:CM29"/>
    <mergeCell ref="CT26:CU29"/>
    <mergeCell ref="CV26:CW29"/>
    <mergeCell ref="CX26:CY29"/>
    <mergeCell ref="CZ26:DA29"/>
    <mergeCell ref="ED26:EE29"/>
    <mergeCell ref="EB26:EC29"/>
    <mergeCell ref="EF26:EG29"/>
    <mergeCell ref="EH26:EI29"/>
    <mergeCell ref="EJ26:EK29"/>
    <mergeCell ref="EL26:EM29"/>
    <mergeCell ref="EN26:EO29"/>
    <mergeCell ref="EP26:EQ29"/>
    <mergeCell ref="ER26:ES29"/>
    <mergeCell ref="ET26:EU29"/>
    <mergeCell ref="CN26:CO29"/>
    <mergeCell ref="CP26:CQ29"/>
    <mergeCell ref="CR26:CS29"/>
    <mergeCell ref="EV26:EW29"/>
    <mergeCell ref="EX26:EY29"/>
    <mergeCell ref="EZ26:FA29"/>
    <mergeCell ref="FB26:FC29"/>
    <mergeCell ref="FL26:FM29"/>
    <mergeCell ref="FN26:FO29"/>
    <mergeCell ref="FP26:FQ29"/>
    <mergeCell ref="FR26:FS29"/>
    <mergeCell ref="FT26:FU29"/>
    <mergeCell ref="FF26:FG29"/>
    <mergeCell ref="FH26:FI29"/>
    <mergeCell ref="FJ26:FK29"/>
    <mergeCell ref="FV26:FW29"/>
    <mergeCell ref="FX26:FY29"/>
    <mergeCell ref="FZ26:GA29"/>
    <mergeCell ref="GB26:GC29"/>
    <mergeCell ref="GD26:GE29"/>
    <mergeCell ref="GF26:GG29"/>
    <mergeCell ref="GH26:GI29"/>
    <mergeCell ref="GJ26:GK29"/>
    <mergeCell ref="GL26:GM29"/>
    <mergeCell ref="GN26:GO29"/>
    <mergeCell ref="GP26:GQ29"/>
    <mergeCell ref="GR26:GS29"/>
    <mergeCell ref="GZ26:HA29"/>
    <mergeCell ref="HB26:HC29"/>
    <mergeCell ref="HD26:HE29"/>
    <mergeCell ref="HF26:HG29"/>
    <mergeCell ref="HH26:HI29"/>
    <mergeCell ref="R31:S32"/>
    <mergeCell ref="R30:S30"/>
    <mergeCell ref="T30:U30"/>
    <mergeCell ref="V30:W30"/>
    <mergeCell ref="X30:Y30"/>
    <mergeCell ref="Z30:AA30"/>
    <mergeCell ref="T31:U32"/>
    <mergeCell ref="V31:W32"/>
    <mergeCell ref="Z31:AA32"/>
    <mergeCell ref="FN30:FO30"/>
    <mergeCell ref="FP30:FQ30"/>
    <mergeCell ref="FR30:FS30"/>
    <mergeCell ref="FT30:FU30"/>
    <mergeCell ref="AD30:AE30"/>
    <mergeCell ref="AF30:AG30"/>
    <mergeCell ref="AH30:AI30"/>
    <mergeCell ref="AJ30:AK30"/>
    <mergeCell ref="AL30:AM30"/>
    <mergeCell ref="AN30:AO30"/>
    <mergeCell ref="FV30:FW30"/>
    <mergeCell ref="FX30:FY30"/>
    <mergeCell ref="FZ30:GA30"/>
    <mergeCell ref="GB30:GC30"/>
    <mergeCell ref="GD30:GE30"/>
    <mergeCell ref="CJ30:CK30"/>
    <mergeCell ref="CL30:CM30"/>
    <mergeCell ref="CN30:CO30"/>
    <mergeCell ref="GF30:GG30"/>
    <mergeCell ref="GH30:GI30"/>
    <mergeCell ref="GJ30:GK30"/>
    <mergeCell ref="GL30:GM30"/>
    <mergeCell ref="GN30:GO30"/>
    <mergeCell ref="GP30:GQ30"/>
    <mergeCell ref="GR30:GS30"/>
    <mergeCell ref="GT30:GU30"/>
    <mergeCell ref="GV30:GW30"/>
    <mergeCell ref="HB30:HC30"/>
    <mergeCell ref="CR30:CS30"/>
    <mergeCell ref="ED30:EE30"/>
    <mergeCell ref="HD30:HE30"/>
    <mergeCell ref="HF30:HG30"/>
    <mergeCell ref="HH30:HI30"/>
    <mergeCell ref="GZ30:HA30"/>
    <mergeCell ref="AB31:AC32"/>
    <mergeCell ref="AD31:AE32"/>
    <mergeCell ref="BB31:BC32"/>
    <mergeCell ref="BD31:BE32"/>
    <mergeCell ref="BF31:BG32"/>
    <mergeCell ref="BH31:BI32"/>
    <mergeCell ref="AF31:AG32"/>
    <mergeCell ref="BJ31:BK32"/>
    <mergeCell ref="BL31:BM32"/>
    <mergeCell ref="BN31:BO32"/>
    <mergeCell ref="BP31:BQ32"/>
    <mergeCell ref="BR31:BS32"/>
    <mergeCell ref="BT31:BU32"/>
    <mergeCell ref="BV31:BW32"/>
    <mergeCell ref="CH31:CI32"/>
    <mergeCell ref="CJ31:CK32"/>
    <mergeCell ref="CL31:CM32"/>
    <mergeCell ref="CN31:CO32"/>
    <mergeCell ref="ED31:EE32"/>
    <mergeCell ref="EJ31:EK32"/>
    <mergeCell ref="EL31:EM32"/>
    <mergeCell ref="EN31:EO32"/>
    <mergeCell ref="EP31:EQ32"/>
    <mergeCell ref="ER31:ES32"/>
    <mergeCell ref="ET31:EU32"/>
    <mergeCell ref="EV31:EW32"/>
    <mergeCell ref="EX31:EY32"/>
    <mergeCell ref="EZ31:FA32"/>
    <mergeCell ref="FB31:FC32"/>
    <mergeCell ref="FD31:FE32"/>
    <mergeCell ref="FF31:FG32"/>
    <mergeCell ref="FH31:FI32"/>
    <mergeCell ref="FJ31:FK32"/>
    <mergeCell ref="FL31:FM32"/>
    <mergeCell ref="FN31:FO32"/>
    <mergeCell ref="FP31:FQ32"/>
    <mergeCell ref="FR31:FS32"/>
    <mergeCell ref="FT31:FU32"/>
    <mergeCell ref="FV31:FW32"/>
    <mergeCell ref="FX31:FY32"/>
    <mergeCell ref="FZ31:GA32"/>
    <mergeCell ref="GB31:GC32"/>
    <mergeCell ref="GD31:GE32"/>
    <mergeCell ref="GF31:GG32"/>
    <mergeCell ref="GL31:GM32"/>
    <mergeCell ref="GP31:GQ32"/>
    <mergeCell ref="GR31:GS32"/>
    <mergeCell ref="GT31:GU32"/>
    <mergeCell ref="GV31:GW32"/>
    <mergeCell ref="HB31:HC32"/>
    <mergeCell ref="HD31:HE32"/>
    <mergeCell ref="HF31:HG32"/>
    <mergeCell ref="HH31:HI32"/>
    <mergeCell ref="GZ31:HA32"/>
    <mergeCell ref="R34:S36"/>
    <mergeCell ref="R33:S33"/>
    <mergeCell ref="T33:U33"/>
    <mergeCell ref="V33:W33"/>
    <mergeCell ref="X33:Y33"/>
    <mergeCell ref="Z33:AA33"/>
    <mergeCell ref="GD33:GE33"/>
    <mergeCell ref="GF33:GG33"/>
    <mergeCell ref="GH33:GI33"/>
    <mergeCell ref="GJ33:GK33"/>
    <mergeCell ref="GL33:GM33"/>
    <mergeCell ref="AN33:AO33"/>
    <mergeCell ref="AT33:AU33"/>
    <mergeCell ref="BF33:BG33"/>
    <mergeCell ref="BH33:BI33"/>
    <mergeCell ref="BJ33:BK33"/>
    <mergeCell ref="GN33:GO33"/>
    <mergeCell ref="GP33:GQ33"/>
    <mergeCell ref="GR33:GS33"/>
    <mergeCell ref="GT33:GU33"/>
    <mergeCell ref="GV33:GW33"/>
    <mergeCell ref="GX33:GY33"/>
    <mergeCell ref="GZ33:HA33"/>
    <mergeCell ref="HB33:HC33"/>
    <mergeCell ref="HD33:HE33"/>
    <mergeCell ref="HF33:HG33"/>
    <mergeCell ref="HH33:HI33"/>
    <mergeCell ref="T34:U36"/>
    <mergeCell ref="V34:W36"/>
    <mergeCell ref="X34:Y36"/>
    <mergeCell ref="Z34:AA36"/>
    <mergeCell ref="AB34:AC36"/>
    <mergeCell ref="AD34:AE36"/>
    <mergeCell ref="AX34:AY36"/>
    <mergeCell ref="AZ34:BA36"/>
    <mergeCell ref="BB34:BC36"/>
    <mergeCell ref="BD34:BE36"/>
    <mergeCell ref="BF34:BG36"/>
    <mergeCell ref="AF34:AG36"/>
    <mergeCell ref="AH34:AI36"/>
    <mergeCell ref="AJ34:AK36"/>
    <mergeCell ref="AL34:AM36"/>
    <mergeCell ref="BH34:BI36"/>
    <mergeCell ref="BJ34:BK36"/>
    <mergeCell ref="BL34:BM36"/>
    <mergeCell ref="BN34:BO36"/>
    <mergeCell ref="CT34:CU36"/>
    <mergeCell ref="CV34:CW36"/>
    <mergeCell ref="CX34:CY36"/>
    <mergeCell ref="CZ34:DA36"/>
    <mergeCell ref="DB34:DC36"/>
    <mergeCell ref="DD34:DE36"/>
    <mergeCell ref="DF34:DG36"/>
    <mergeCell ref="DH34:DI36"/>
    <mergeCell ref="DJ34:DK36"/>
    <mergeCell ref="EH34:EI36"/>
    <mergeCell ref="EJ34:EK36"/>
    <mergeCell ref="EL34:EM36"/>
    <mergeCell ref="EN34:EO36"/>
    <mergeCell ref="EP34:EQ36"/>
    <mergeCell ref="ER34:ES36"/>
    <mergeCell ref="ET34:EU36"/>
    <mergeCell ref="EB34:EC36"/>
    <mergeCell ref="EV34:EW36"/>
    <mergeCell ref="EX34:EY36"/>
    <mergeCell ref="EZ34:FA36"/>
    <mergeCell ref="FB34:FC36"/>
    <mergeCell ref="FD34:FE36"/>
    <mergeCell ref="FF34:FG36"/>
    <mergeCell ref="FH34:FI36"/>
    <mergeCell ref="FJ34:FK36"/>
    <mergeCell ref="FL34:FM36"/>
    <mergeCell ref="ED34:EE36"/>
    <mergeCell ref="EF34:EG36"/>
    <mergeCell ref="FN34:FO36"/>
    <mergeCell ref="FP34:FQ36"/>
    <mergeCell ref="FR34:FS36"/>
    <mergeCell ref="FT34:FU36"/>
    <mergeCell ref="FV34:FW36"/>
    <mergeCell ref="FX34:FY36"/>
    <mergeCell ref="FZ34:GA36"/>
    <mergeCell ref="GB34:GC36"/>
    <mergeCell ref="GD34:GE36"/>
    <mergeCell ref="GF34:GG36"/>
    <mergeCell ref="GH34:GI36"/>
    <mergeCell ref="GJ34:GK36"/>
    <mergeCell ref="GP34:GQ36"/>
    <mergeCell ref="GR34:GS36"/>
    <mergeCell ref="GT34:GU36"/>
    <mergeCell ref="GV34:GW36"/>
    <mergeCell ref="GX34:GY36"/>
    <mergeCell ref="GL34:GM36"/>
    <mergeCell ref="GN34:GO36"/>
    <mergeCell ref="GZ34:HA36"/>
    <mergeCell ref="HB34:HC36"/>
    <mergeCell ref="HD34:HE36"/>
    <mergeCell ref="HF34:HG36"/>
    <mergeCell ref="HH34:HI36"/>
    <mergeCell ref="R39:S42"/>
    <mergeCell ref="R38:S38"/>
    <mergeCell ref="T38:U38"/>
    <mergeCell ref="V38:W38"/>
    <mergeCell ref="X38:Y38"/>
    <mergeCell ref="Z38:AA38"/>
    <mergeCell ref="GP38:GQ38"/>
    <mergeCell ref="GR38:GS38"/>
    <mergeCell ref="GT38:GU38"/>
    <mergeCell ref="GV38:GW38"/>
    <mergeCell ref="GX38:GY38"/>
    <mergeCell ref="AP38:AQ38"/>
    <mergeCell ref="AR38:AS38"/>
    <mergeCell ref="AB38:AC38"/>
    <mergeCell ref="AD38:AE38"/>
    <mergeCell ref="GZ38:HA38"/>
    <mergeCell ref="HB38:HC38"/>
    <mergeCell ref="HD38:HE38"/>
    <mergeCell ref="HF38:HG38"/>
    <mergeCell ref="HH38:HI38"/>
    <mergeCell ref="T39:U42"/>
    <mergeCell ref="V39:W42"/>
    <mergeCell ref="X39:Y42"/>
    <mergeCell ref="Z39:AA42"/>
    <mergeCell ref="AB39:AC42"/>
    <mergeCell ref="AD39:AE42"/>
    <mergeCell ref="BJ39:BK42"/>
    <mergeCell ref="AL39:AM42"/>
    <mergeCell ref="AN39:AO42"/>
    <mergeCell ref="AP39:AQ42"/>
    <mergeCell ref="AJ39:AK42"/>
    <mergeCell ref="BT39:BU42"/>
    <mergeCell ref="BV39:BW42"/>
    <mergeCell ref="BX39:BY42"/>
    <mergeCell ref="BZ39:CA42"/>
    <mergeCell ref="CB39:CC42"/>
    <mergeCell ref="CD39:CE42"/>
    <mergeCell ref="AR39:AS42"/>
    <mergeCell ref="CF39:CG42"/>
    <mergeCell ref="CL39:CM42"/>
    <mergeCell ref="CN39:CO42"/>
    <mergeCell ref="CP39:CQ42"/>
    <mergeCell ref="CR39:CS42"/>
    <mergeCell ref="CT39:CU42"/>
    <mergeCell ref="CH39:CI42"/>
    <mergeCell ref="CJ39:CK42"/>
    <mergeCell ref="AT39:AU42"/>
    <mergeCell ref="AV39:AW42"/>
    <mergeCell ref="CV39:CW42"/>
    <mergeCell ref="DF39:DG42"/>
    <mergeCell ref="DH39:DI42"/>
    <mergeCell ref="DJ39:DK42"/>
    <mergeCell ref="DL39:DM42"/>
    <mergeCell ref="DN39:DO42"/>
    <mergeCell ref="DX39:DY42"/>
    <mergeCell ref="ED39:EE42"/>
    <mergeCell ref="EF39:EG42"/>
    <mergeCell ref="EH39:EI42"/>
    <mergeCell ref="EJ39:EK42"/>
    <mergeCell ref="EL39:EM42"/>
    <mergeCell ref="EN39:EO42"/>
    <mergeCell ref="EP39:EQ42"/>
    <mergeCell ref="ER39:ES42"/>
    <mergeCell ref="ET39:EU42"/>
    <mergeCell ref="EV39:EW42"/>
    <mergeCell ref="EX39:EY42"/>
    <mergeCell ref="EZ39:FA42"/>
    <mergeCell ref="FL39:FM42"/>
    <mergeCell ref="FN39:FO42"/>
    <mergeCell ref="FP39:FQ42"/>
    <mergeCell ref="FR39:FS42"/>
    <mergeCell ref="FV39:FW42"/>
    <mergeCell ref="FX39:FY42"/>
    <mergeCell ref="FF39:FG42"/>
    <mergeCell ref="FH39:FI42"/>
    <mergeCell ref="FJ39:FK42"/>
    <mergeCell ref="FT39:FU42"/>
    <mergeCell ref="FZ39:GA42"/>
    <mergeCell ref="GH39:GI42"/>
    <mergeCell ref="GF39:GG42"/>
    <mergeCell ref="GD39:GE42"/>
    <mergeCell ref="GP39:GQ42"/>
    <mergeCell ref="GR39:GS42"/>
    <mergeCell ref="GT39:GU42"/>
    <mergeCell ref="GV39:GW42"/>
    <mergeCell ref="GX39:GY42"/>
    <mergeCell ref="GZ39:HA42"/>
    <mergeCell ref="HB39:HC42"/>
    <mergeCell ref="HD39:HE42"/>
    <mergeCell ref="HF39:HG42"/>
    <mergeCell ref="HH39:HI42"/>
    <mergeCell ref="R44:S44"/>
    <mergeCell ref="R43:S43"/>
    <mergeCell ref="T43:U43"/>
    <mergeCell ref="V43:W43"/>
    <mergeCell ref="X43:Y43"/>
    <mergeCell ref="Z43:AA43"/>
    <mergeCell ref="T44:U44"/>
    <mergeCell ref="V44:W44"/>
    <mergeCell ref="X44:Y44"/>
    <mergeCell ref="Z44:AA44"/>
    <mergeCell ref="AB43:AC43"/>
    <mergeCell ref="AD43:AE43"/>
    <mergeCell ref="FX43:FY43"/>
    <mergeCell ref="FZ43:GA43"/>
    <mergeCell ref="GB43:GC43"/>
    <mergeCell ref="GD43:GE43"/>
    <mergeCell ref="GF43:GG43"/>
    <mergeCell ref="GH43:GI43"/>
    <mergeCell ref="GP43:GQ43"/>
    <mergeCell ref="GR43:GS43"/>
    <mergeCell ref="GT43:GU43"/>
    <mergeCell ref="GV43:GW43"/>
    <mergeCell ref="GX43:GY43"/>
    <mergeCell ref="GZ43:HA43"/>
    <mergeCell ref="HB43:HC43"/>
    <mergeCell ref="HD43:HE43"/>
    <mergeCell ref="HF43:HG43"/>
    <mergeCell ref="HH43:HI43"/>
    <mergeCell ref="AB44:AC44"/>
    <mergeCell ref="AD44:AE44"/>
    <mergeCell ref="AR44:AS44"/>
    <mergeCell ref="AT44:AU44"/>
    <mergeCell ref="AV44:AW44"/>
    <mergeCell ref="AX44:AY44"/>
    <mergeCell ref="AZ44:BA44"/>
    <mergeCell ref="BB44:BC44"/>
    <mergeCell ref="BF44:BG44"/>
    <mergeCell ref="BH44:BI44"/>
    <mergeCell ref="BJ44:BK44"/>
    <mergeCell ref="BL44:BM44"/>
    <mergeCell ref="BN44:BO44"/>
    <mergeCell ref="BP44:BQ44"/>
    <mergeCell ref="BR44:BS44"/>
    <mergeCell ref="BT44:BU44"/>
    <mergeCell ref="BV44:BW44"/>
    <mergeCell ref="BX44:BY44"/>
    <mergeCell ref="FH44:FI44"/>
    <mergeCell ref="FR44:FS44"/>
    <mergeCell ref="FT44:FU44"/>
    <mergeCell ref="FV44:FW44"/>
    <mergeCell ref="FX44:FY44"/>
    <mergeCell ref="BZ44:CA44"/>
    <mergeCell ref="CB44:CC44"/>
    <mergeCell ref="CD44:CE44"/>
    <mergeCell ref="CF44:CG44"/>
    <mergeCell ref="CH44:CI44"/>
    <mergeCell ref="CJ44:CK44"/>
    <mergeCell ref="CT44:CU44"/>
    <mergeCell ref="CV44:CW44"/>
    <mergeCell ref="CX44:CY44"/>
    <mergeCell ref="CZ44:DA44"/>
    <mergeCell ref="DB44:DC44"/>
    <mergeCell ref="DD44:DE44"/>
    <mergeCell ref="DF44:DG44"/>
    <mergeCell ref="DH44:DI44"/>
    <mergeCell ref="DJ44:DK44"/>
    <mergeCell ref="DL44:DM44"/>
    <mergeCell ref="DN44:DO44"/>
    <mergeCell ref="FJ44:FK44"/>
    <mergeCell ref="FL44:FM44"/>
    <mergeCell ref="FF44:FG44"/>
    <mergeCell ref="FN44:FO44"/>
    <mergeCell ref="GD44:GE44"/>
    <mergeCell ref="GH44:GI44"/>
    <mergeCell ref="GJ44:GK44"/>
    <mergeCell ref="GP44:GQ44"/>
    <mergeCell ref="HD44:HE44"/>
    <mergeCell ref="GL44:GM44"/>
    <mergeCell ref="GN44:GO44"/>
    <mergeCell ref="B46:Q46"/>
    <mergeCell ref="GF44:GG44"/>
    <mergeCell ref="HF44:HG44"/>
    <mergeCell ref="HH44:HI44"/>
    <mergeCell ref="GR44:GS44"/>
    <mergeCell ref="GT44:GU44"/>
    <mergeCell ref="GV44:GW44"/>
    <mergeCell ref="GX44:GY44"/>
    <mergeCell ref="GZ44:HA44"/>
    <mergeCell ref="HB44:HC44"/>
    <mergeCell ref="EH44:EI44"/>
    <mergeCell ref="EJ44:EK44"/>
    <mergeCell ref="EL44:EM44"/>
    <mergeCell ref="EN44:EO44"/>
    <mergeCell ref="EP44:EQ44"/>
    <mergeCell ref="ER44:ES44"/>
    <mergeCell ref="ET44:EU44"/>
    <mergeCell ref="EV44:EW44"/>
    <mergeCell ref="EX44:EY44"/>
    <mergeCell ref="EZ44:FA44"/>
    <mergeCell ref="FZ44:GA44"/>
    <mergeCell ref="GB44:GC44"/>
    <mergeCell ref="FB44:FC44"/>
    <mergeCell ref="FD44:FE44"/>
    <mergeCell ref="FP44:FQ44"/>
  </mergeCells>
  <phoneticPr fontId="1"/>
  <conditionalFormatting sqref="R14:R15">
    <cfRule type="cellIs" dxfId="23" priority="53" stopIfTrue="1" operator="notEqual">
      <formula>"選択してください"</formula>
    </cfRule>
  </conditionalFormatting>
  <conditionalFormatting sqref="R17:R26">
    <cfRule type="cellIs" dxfId="22" priority="34" stopIfTrue="1" operator="notEqual">
      <formula>"選択してください"</formula>
    </cfRule>
  </conditionalFormatting>
  <conditionalFormatting sqref="R30:R31">
    <cfRule type="cellIs" dxfId="21" priority="28" stopIfTrue="1" operator="notEqual">
      <formula>"選択してください"</formula>
    </cfRule>
  </conditionalFormatting>
  <conditionalFormatting sqref="R33:R34">
    <cfRule type="cellIs" dxfId="20" priority="25" stopIfTrue="1" operator="notEqual">
      <formula>"選択してください"</formula>
    </cfRule>
  </conditionalFormatting>
  <conditionalFormatting sqref="R38:R39">
    <cfRule type="cellIs" dxfId="19" priority="22" stopIfTrue="1" operator="notEqual">
      <formula>"選択してください"</formula>
    </cfRule>
  </conditionalFormatting>
  <conditionalFormatting sqref="R43:R46">
    <cfRule type="cellIs" dxfId="18" priority="10" stopIfTrue="1" operator="notEqual">
      <formula>"選択してください"</formula>
    </cfRule>
  </conditionalFormatting>
  <conditionalFormatting sqref="R64:R65">
    <cfRule type="cellIs" dxfId="17" priority="6" stopIfTrue="1" operator="notEqual">
      <formula>"選択してください"</formula>
    </cfRule>
  </conditionalFormatting>
  <conditionalFormatting sqref="R76:R77">
    <cfRule type="cellIs" dxfId="16" priority="3" stopIfTrue="1" operator="notEqual">
      <formula>"選択してください"</formula>
    </cfRule>
  </conditionalFormatting>
  <conditionalFormatting sqref="R8:HI9">
    <cfRule type="cellIs" dxfId="15" priority="56" stopIfTrue="1" operator="notEqual">
      <formula>"選択してください"</formula>
    </cfRule>
  </conditionalFormatting>
  <conditionalFormatting sqref="R47:HI63 R66:HI75 R78:HI92">
    <cfRule type="notContainsBlanks" dxfId="14" priority="57" stopIfTrue="1">
      <formula>LEN(TRIM(R47))&gt;0</formula>
    </cfRule>
  </conditionalFormatting>
  <conditionalFormatting sqref="T14:T15">
    <cfRule type="cellIs" dxfId="13" priority="52" stopIfTrue="1" operator="notEqual">
      <formula>"選択してください"</formula>
    </cfRule>
  </conditionalFormatting>
  <conditionalFormatting sqref="T17:T26">
    <cfRule type="cellIs" dxfId="12" priority="31" stopIfTrue="1" operator="notEqual">
      <formula>"選択してください"</formula>
    </cfRule>
  </conditionalFormatting>
  <conditionalFormatting sqref="T30:T31 V30:V31 X30:X31 Z30:Z31 AB30:AB31 AD30:AD31 AF30:AF31 AH30:AH31 AJ30:AJ31 AL30:AL31 AN30:AN31 AP30:AP31 AR30:AR31 AT30:AT31 AV30:AV31 AX30:AX31 AZ30:AZ31 BB30:BB31 BD30:BD31 BF30:BF31 BH30:BH31 BJ30:BJ31 BL30:BL31 BN30:BN31 BP30:BP31 BR30:BR31 BT30:BT31 BV30:BV31 BX30:BX31 BZ30:BZ31 CB30:CB31 CD30:CD31 CF30:CF31 CH30:CH31 CJ30:CJ31 CL30:CL31 CN30:CN31 CP30:CP31 CR30:CR31 CT30:CT31 CV30:CV31 CX30:CX31 CZ30:CZ31 DB30:DB31 DD30:DD31 DF30:DF31 DH30:DH31 DJ30:DJ31 DL30:DL31 DN30:DN31 DP30:DP31 DR30:DR31 DT30:DT31 DV30:DV31 DX30:DX31 DZ30:DZ31 EB30:EB31 ED30:ED31 EF30:EF31 EH30:EH31 EJ30:EJ31 EL30:EL31 EN30:EN31 EP30:EP31 ER30:ER31 ET30:ET31 EV30:EV31 EX30:EX31 EZ30:EZ31 FB30:FB31 FD30:FD31 FF30:FF31 FH30:FH31 FJ30:FJ31 FL30:FL31 FN30:FN31 FP30:FP31 FR30:FR31 FT30:FT31 FV30:FV31 FX30:FX31 FZ30:FZ31 GB30:GB31 GD30:GD31 GF30:GF31 GH30:GH31 GJ30:GJ31 GL30:GL31 GN30:GN31 GP30:GP31 GR30:GR31 GT30:GT31 GV30:GV31 GX30:GX31 GZ30:GZ31 HB30:HB31 HD30:HD31 HF30:HF31 HH30:HH31">
    <cfRule type="cellIs" dxfId="11" priority="26" stopIfTrue="1" operator="notEqual">
      <formula>"選択してください"</formula>
    </cfRule>
  </conditionalFormatting>
  <conditionalFormatting sqref="T33:T34 V33:V34 X33:X34 Z33:Z34 AB33:AB34 AD33:AD34 AF33:AF34 AH33:AH34 AJ33:AJ34 AL33:AL34 AN33:AN34 AP33:AP34 AR33:AR34 AT33:AT34 AV33:AV34 AX33:AX34 AZ33:AZ34 BB33:BB34 BD33:BD34 BF33:BF34 BH33:BH34 BJ33:BJ34 BL33:BL34 BN33:BN34 BP33:BP34 BR33:BR34 BT33:BT34 BV33:BV34 BX33:BX34 BZ33:BZ34 CB33:CB34 CD33:CD34 CF33:CF34 CH33:CH34 CJ33:CJ34 CL33:CL34 CN33:CN34 CP33:CP34 CR33:CR34 CT33:CT34 CV33:CV34 CX33:CX34 CZ33:CZ34 DB33:DB34 DD33:DD34 DF33:DF34 DH33:DH34 DJ33:DJ34 DL33:DL34 DN33:DN34 DP33:DP34 DR33:DR34 DT33:DT34 DV33:DV34 DX33:DX34 DZ33:DZ34 EB33:EB34 ED33:ED34 EF33:EF34 EH33:EH34 EJ33:EJ34 EL33:EL34 EN33:EN34 EP33:EP34 ER33:ER34 ET33:ET34 EV33:EV34 EX33:EX34 EZ33:EZ34 FB33:FB34 FD33:FD34 FF33:FF34 FH33:FH34 FJ33:FJ34 FL33:FL34 FN33:FN34 FP33:FP34 FR33:FR34 FT33:FT34 FV33:FV34 FX33:FX34 FZ33:FZ34 GB33:GB34 GD33:GD34 GF33:GF34 GH33:GH34 GJ33:GJ34 GL33:GL34 GN33:GN34 GP33:GP34 GR33:GR34 GT33:GT34 GV33:GV34 GX33:GX34 GZ33:GZ34 HB33:HB34 HD33:HD34 HF33:HF34 HH33:HH34">
    <cfRule type="cellIs" dxfId="10" priority="23" stopIfTrue="1" operator="notEqual">
      <formula>"選択してください"</formula>
    </cfRule>
  </conditionalFormatting>
  <conditionalFormatting sqref="T38:T39 V38:V39 X38:X39 Z38:Z39 AB38:AB39 AD38:AD39 AF38:AF39 AH38:AH39 AJ38:AJ39 AL38:AL39 AN38:AN39 AP38:AP39 AR38:AR39 AT38:AT39 AV38:AV39 AX38:AX39 AZ38:AZ39 BB38:BB39 BD38:BD39 BF38:BF39 BH38:BH39 BJ38:BJ39 BL38:BL39 BN38:BN39 BP38:BP39 BR38:BR39 BT38:BT39 BV38:BV39 BX38:BX39 BZ38:BZ39 CB38:CB39 CD38:CD39 CF38:CF39 CH38:CH39 CJ38:CJ39 CL38:CL39 CN38:CN39 CP38:CP39 CR38:CR39 CT38:CT39 CV38:CV39 CX38:CX39 CZ38:CZ39 DB38:DB39 DD38:DD39 DF38:DF39 DH38:DH39 DJ38:DJ39 DL38:DL39 DN38:DN39 DP38:DP39 DR38:DR39 DT38:DT39 DV38:DV39 DX38:DX39 DZ38:DZ39 EB38:EB39 ED38:ED39 EF38:EF39 EH38:EH39 EJ38:EJ39 EL38:EL39 EN38:EN39 EP38:EP39 ER38:ER39 ET38:ET39 EV38:EV39 EX38:EX39 EZ38:EZ39 FB38:FB39 FD38:FD39 FF38:FF39 FH38:FH39 FJ38:FJ39 FL38:FL39 FN38:FN39 FP38:FP39 FR38:FR39 FT38:FT39 FV38:FV39 FX38:FX39 FZ38:FZ39 GB38:GB39 GD38:GD39 GF38:GF39 GH38:GH39 GJ38:GJ39 GL38:GL39 GN38:GN39 GP38:GP39 GR38:GR39 GT38:GT39 GV38:GV39 GX38:GX39 GZ38:GZ39 HB38:HB39 HD38:HD39 HF38:HF39 HH38:HH39">
    <cfRule type="cellIs" dxfId="9" priority="20" stopIfTrue="1" operator="notEqual">
      <formula>"選択してください"</formula>
    </cfRule>
  </conditionalFormatting>
  <conditionalFormatting sqref="T43:T46">
    <cfRule type="cellIs" dxfId="8" priority="9" stopIfTrue="1" operator="notEqual">
      <formula>"選択してください"</formula>
    </cfRule>
  </conditionalFormatting>
  <conditionalFormatting sqref="T64:T65">
    <cfRule type="cellIs" dxfId="7" priority="5" stopIfTrue="1" operator="notEqual">
      <formula>"選択してください"</formula>
    </cfRule>
  </conditionalFormatting>
  <conditionalFormatting sqref="T76:T77">
    <cfRule type="cellIs" dxfId="6" priority="2" stopIfTrue="1" operator="notEqual">
      <formula>"選択してください"</formula>
    </cfRule>
  </conditionalFormatting>
  <conditionalFormatting sqref="V14:V15 X14:X15 Z14:Z15 AB14:AB15 AD14:AD15 AF14:AF15 AH14:AH15 AJ14:AJ15 AL14:AL15 AN14:AN15 AP14:AP15 AR14:AR15 AT14:AT15 AV14:AV15 AX14:AX15 AZ14:AZ15 BB14:BB15 BD14:BD15 BF14:BF15 BH14:BH15 BJ14:BJ15 BL14:BL15 BN14:BN15 BP14:BP15 BR14:BR15 BT14:BT15 BV14:BV15 BX14:BX15 BZ14:BZ15 CB14:CB15 CD14:CD15 CF14:CF15 CH14:CH15 CJ14:CJ15 CL14:CL15 CN14:CN15 CP14:CP15 CR14:CR15 CT14:CT15 CV14:CV15 CX14:CX15 CZ14:CZ15 DB14:DB15 DD14:DD15 DF14:DF15 DH14:DH15 DJ14:DJ15 DL14:DL15 DN14:DN15 DP14:DP15 DR14:DR15 DT14:DT15 DV14:DV15 DX14:DX15 DZ14:DZ15 EB14:EB15 ED14:ED15 EF14:EF15 EH14:EH15 EJ14:EJ15 EL14:EL15 EN14:EN15 EP14:EP15 ER14:ER15 ET14:ET15 EV14:EV15 EX14:EX15 EZ14:EZ15 FB14:FB15 FD14:FD15 FF14:FF15 FH14:FH15 FJ14:FJ15 FL14:FL15 FN14:FN15 FP14:FP15 FR14:FR15 FT14:FT15 FV14:FV15 FX14:FX15 FZ14:FZ15 GB14:GB15 GD14:GD15 GF14:GF15 GH14:GH15 GJ14:GJ15 GL14:GL15 GN14:GN15 GP14:GP15 GR14:GR15 GT14:GT15 GV14:GV15 GX14:GX15 GZ14:GZ15 HB14:HB15 HD14:HD15 HF14:HF15 HH14:HH15">
    <cfRule type="cellIs" dxfId="5" priority="50" stopIfTrue="1" operator="notEqual">
      <formula>"選択してください"</formula>
    </cfRule>
  </conditionalFormatting>
  <conditionalFormatting sqref="V17:V26 X17:X26 Z17:Z26 AB17:AB26 AD17:AD26 AF17:AF26 AH17:AH26 AJ17:AJ26 AL17:AL26 AN17:AN26 AP17:AP26 AR17:AR26 AT17:AT26 AV17:AV26 AX17:AX26 AZ17:AZ26 BB17:BB26 BD17:BD26 BF17:BF26 BH17:BH26 BJ17:BJ26 BL17:BL26 BN17:BN26 BP17:BP26 BR17:BR26 BT17:BT26 BV17:BV26 BX17:BX26 BZ17:BZ26 CB17:CB26 CD17:CD26 CF17:CF26 CH17:CH26 CJ17:CJ26 CL17:CL26 CN17:CN26 CP17:CP26 CR17:CR26 CT17:CT26 CV17:CV26 CX17:CX26 CZ17:CZ26 DB17:DB26 DD17:DD26 DF17:DF26 DH17:DH26 DJ17:DJ26 DL17:DL26 DN17:DN26 DP17:DP26 DR17:DR26 DT17:DT26 DV17:DV26 DX17:DX26 DZ17:DZ26 EB17:EB26 ED17:ED26 EF17:EF26 EH17:EH26 EJ17:EJ26 EL17:EL26 EN17:EN26 EP17:EP26 ER17:ER26 ET17:ET26 EV17:EV26 EX17:EX26 EZ17:EZ26 FB17:FB26 FD17:FD26 FF17:FF26 FH17:FH26 FJ17:FJ26 FL17:FL26 FN17:FN26 FP17:FP26 FR17:FR26 FT17:FT26 FV17:FV26 FX17:FX26 FZ17:FZ26 GB17:GB26 GD17:GD26 GF17:GF26 GH17:GH26 GJ17:GJ26 GL17:GL26 GN17:GN26 GP17:GP26 GR17:GR26 GT17:GT26 GV17:GV26 GX17:GX26 GZ17:GZ26 HB17:HB26 HD17:HD26 HF17:HF26 HH17:HH26">
    <cfRule type="cellIs" dxfId="4" priority="29" stopIfTrue="1" operator="notEqual">
      <formula>"選択してください"</formula>
    </cfRule>
  </conditionalFormatting>
  <conditionalFormatting sqref="V43:V46 Z43:Z46 AD43:AD46 AH43:AH46 AL43:AL46 AP43:AP46 AT43:AT46 AX43:AX46 BB43:BB46 BF43:BF46 BJ43:BJ46 BN43:BN46 BR43:BR46 BV43:BV46 BZ43:BZ46 CD43:CD46 CH43:CH46 CL43:CL46 CP43:CP46 CT43:CT46 CX43:CX46 DB43:DB46 DF43:DF46 DJ43:DJ46 DN43:DN46 DR43:DR46 DV43:DV46 DZ43:DZ46 ED43:ED46 EH43:EH46 EL43:EL46 EP43:EP46 ET43:ET46 EX43:EX46 FB43:FB46 FF43:FF46 FJ43:FJ46 FN43:FN46 FR43:FR46 FV43:FV46 FZ43:FZ46 GD43:GD46 GH43:GH46 GL43:GL46 GP43:GP46 GT43:GT46 GX43:GX46 HB43:HB46 HF43:HF46">
    <cfRule type="cellIs" dxfId="3" priority="8" stopIfTrue="1" operator="notEqual">
      <formula>"選択してください"</formula>
    </cfRule>
  </conditionalFormatting>
  <conditionalFormatting sqref="V64:V65 X64:X65 Z64:Z65 AB64:AB65 AD64:AD65 AF64:AF65 AH64:AH65 AJ64:AJ65 AL64:AL65 AN64:AN65 AP64:AP65 AR64:AR65 AT64:AT65 AV64:AV65 AX64:AX65 AZ64:AZ65 BB64:BB65 BD64:BD65 BF64:BF65 BH64:BH65 BJ64:BJ65 BL64:BL65 BN64:BN65 BP64:BP65 BR64:BR65 BT64:BT65 BV64:BV65 BX64:BX65 BZ64:BZ65 CB64:CB65 CD64:CD65 CF64:CF65 CH64:CH65 CJ64:CJ65 CL64:CL65 CN64:CN65 CP64:CP65 CR64:CR65 CT64:CT65 CV64:CV65 CX64:CX65 CZ64:CZ65 DB64:DB65 DD64:DD65 DF64:DF65 DH64:DH65 DJ64:DJ65 DL64:DL65 DN64:DN65 DP64:DP65 DR64:DR65 DT64:DT65 DV64:DV65 DX64:DX65 DZ64:DZ65 EB64:EB65 ED64:ED65 EF64:EF65 EH64:EH65 EJ64:EJ65 EL64:EL65 EN64:EN65 EP64:EP65 ER64:ER65 ET64:ET65 EV64:EV65 EX64:EX65 EZ64:EZ65 FB64:FB65 FD64:FD65 FF64:FF65 FH64:FH65 FJ64:FJ65 FL64:FL65 FN64:FN65 FP64:FP65 FR64:FR65 FT64:FT65 FV64:FV65 FX64:FX65 FZ64:FZ65 GB64:GB65 GD64:GD65 GF64:GF65 GH64:GH65 GJ64:GJ65 GL64:GL65 GN64:GN65 GP64:GP65 GR64:GR65 GT64:GT65 GV64:GV65 GX64:GX65 GZ64:GZ65 HB64:HB65 HD64:HD65 HF64:HF65 HH64:HH65">
    <cfRule type="cellIs" dxfId="2" priority="4" stopIfTrue="1" operator="notEqual">
      <formula>"選択してください"</formula>
    </cfRule>
  </conditionalFormatting>
  <conditionalFormatting sqref="V76:V77 X76:X77 Z76:Z77 AB76:AB77 AD76:AD77 AF76:AF77 AH76:AH77 AJ76:AJ77 AL76:AL77 AN76:AN77 AP76:AP77 AR76:AR77 AT76:AT77 AV76:AV77 AX76:AX77 AZ76:AZ77 BB76:BB77 BD76:BD77 BF76:BF77 BH76:BH77 BJ76:BJ77 BL76:BL77 BN76:BN77 BP76:BP77 BR76:BR77 BT76:BT77 BV76:BV77 BX76:BX77 BZ76:BZ77 CB76:CB77 CD76:CD77 CF76:CF77 CH76:CH77 CJ76:CJ77 CL76:CL77 CN76:CN77 CP76:CP77 CR76:CR77 CT76:CT77 CV76:CV77 CX76:CX77 CZ76:CZ77 DB76:DB77 DD76:DD77 DF76:DF77 DH76:DH77 DJ76:DJ77 DL76:DL77 DN76:DN77 DP76:DP77 DR76:DR77 DT76:DT77 DV76:DV77 DX76:DX77 DZ76:DZ77 EB76:EB77 ED76:ED77 EF76:EF77 EH76:EH77 EJ76:EJ77 EL76:EL77 EN76:EN77 EP76:EP77 ER76:ER77 ET76:ET77 EV76:EV77 EX76:EX77 EZ76:EZ77 FB76:FB77 FD76:FD77 FF76:FF77 FH76:FH77 FJ76:FJ77 FL76:FL77 FN76:FN77 FP76:FP77 FR76:FR77 FT76:FT77 FV76:FV77 FX76:FX77 FZ76:FZ77 GB76:GB77 GD76:GD77 GF76:GF77 GH76:GH77 GJ76:GJ77 GL76:GL77 GN76:GN77 GP76:GP77 GR76:GR77 GT76:GT77 GV76:GV77 GX76:GX77 GZ76:GZ77 HB76:HB77 HD76:HD77 HF76:HF77 HH76:HH77">
    <cfRule type="cellIs" dxfId="1" priority="1" stopIfTrue="1" operator="notEqual">
      <formula>"選択してください"</formula>
    </cfRule>
  </conditionalFormatting>
  <conditionalFormatting sqref="X43:X46 AB43:AB46 AF43:AF46 AJ43:AJ46 AN43:AN46 AR43:AR46 AV43:AV46 AZ43:AZ46 BD43:BD46 BH43:BH46 BL43:BL46 BP43:BP46 BT43:BT46 BX43:BX46 CB43:CB46 CF43:CF46 CJ43:CJ46 CN43:CN46 CR43:CR46 CV43:CV46 CZ43:CZ46 DD43:DD46 DH43:DH46 DL43:DL46 DP43:DP46 DT43:DT46 DX43:DX46 EB43:EB46 EF43:EF46 EJ43:EJ46 EN43:EN46 ER43:ER46 EV43:EV46 EZ43:EZ46 FD43:FD46 FH43:FH46 FL43:FL46 FP43:FP46 FT43:FT46 FX43:FX46 GB43:GB46 GF43:GF46 GJ43:GJ46 GN43:GN46 GR43:GR46 GV43:GV46 GZ43:GZ46 HD43:HD46 HH43:HH46">
    <cfRule type="cellIs" dxfId="0" priority="7" stopIfTrue="1" operator="notEqual">
      <formula>"選択してください"</formula>
    </cfRule>
  </conditionalFormatting>
  <dataValidations count="21">
    <dataValidation type="list" errorStyle="warning" allowBlank="1" showInputMessage="1" showErrorMessage="1" errorTitle="お願い" error="プルダウンメニューから該当する項目を選択してください。" sqref="R9 T9 V9 X9 Z9 AB9 AD9 AF9 AH9 AJ9 AL9 AN9 AP9 AR9 AT9 AV9 AX9 AZ9 BB9 BD9 BF9 BH9 BJ9 BL9 BN9 BP9 BR9 BT9 BV9 BX9 BZ9 CB9 CD9 CF9 CH9 CJ9 CL9 CN9 CP9 CR9 CT9 CV9 CX9 CZ9 DB9 DD9 DF9 DH9 DJ9 DL9 DN9 DP9 DR9 DT9 DV9 DX9 DZ9 EB9 ED9 EF9 EH9 EJ9 EL9 EN9 EP9 ER9 ET9 EV9 EX9 EZ9 FB9 FD9 FF9 FH9 FJ9 FL9 FN9 FP9 FR9 FT9 FV9 FX9 FZ9 GB9 GD9 GF9 GH9 GJ9 GL9 GN9 GP9 GR9 GT9 GV9 GX9 GZ9 HB9 HD9 HF9 HH9" xr:uid="{00000000-0002-0000-0300-000000000000}">
      <formula1>INDIRECT(MID(R8,4,LEN(R8)-3))</formula1>
    </dataValidation>
    <dataValidation type="list" allowBlank="1" showInputMessage="1" showErrorMessage="1" errorTitle="お願い" error="プルダウンメニューから該当する項目を選択してください。" sqref="R8:HI8" xr:uid="{00000000-0002-0000-0300-000001000000}">
      <formula1>都道府県</formula1>
    </dataValidation>
    <dataValidation type="list" errorStyle="information" showInputMessage="1" showErrorMessage="1" errorTitle="お願い" error="プルダウンメニューから該当する項目を選択してください。" sqref="R47:HI63" xr:uid="{00000000-0002-0000-0300-000002000000}">
      <formula1>問4_16</formula1>
    </dataValidation>
    <dataValidation imeMode="hiragana" allowBlank="1" showInputMessage="1" showErrorMessage="1" sqref="R7:HI7" xr:uid="{00000000-0002-0000-0300-000003000000}"/>
    <dataValidation imeMode="disabled" allowBlank="1" showInputMessage="1" showErrorMessage="1" sqref="HF37 HD37 HB37 GZ37 GX37 AD12 AF12 AH12 AJ12 GV37 AN12 AP12 AR12 AT12 AV12 AX12 AZ12 BB12 BD12 AB12 BH12 BJ12 BL12 BN12 BP12 BR12 BT12 BV12 BX12 AL12 CB12 CD12 CF12 CH12 CJ12 CL12 CN12 CP12 CR12 BF12 CV12 CX12 CZ12 DB12 DD12 DF12 DH12 DJ12 DL12 BZ12 DP12 DR12 DT12 DV12 DX12 DZ12 EB12 ED12 EF12 CT12 EJ12 EL12 EN12 EP12 ER12 ET12 EV12 EX12 EZ12 DN12 FD12 FF12 FH12 FJ12 FL12 FN12 FP12 FR12 FT12 EH12 FX12 FZ12 GB12 GD12 GF12 GH12 GJ12 GL12 GN12 FB12 GR12 GT12 GV12 GX12 GZ12 HB12 HD12 HH12 HH37 HF12 R37 T37 FV12 V37 X37 Z37 AB37 AD37 AF37 AH37 AJ37 AL37 AN37 AP37 AR37 AT37 AV37 AX37 AZ37 BB37 BD37 BF37 BH37 BJ37 BL37 BN37 BP37 BR37 BT37 BV37 BX37 BZ37 CB37 CD37 CF37 CH37 CJ37 CL37 CN37 CP37 CR37 CT37 CV37 CX37 CZ37 DB37 DD37 DF37 DH37 DJ37 DL37 DN37 DP37 DR37 DT37 DV37 DX37 DZ37 EB37 ED37 EF37 EH37 EJ37 EL37 EN37 EP37 ER37 ET37 EV37 EX37 EZ37 FB37 FD37 FF37 FH37 FJ37 FL37 FN37 FP37 FR37 FT37 FV37 FX37 FZ37 GB37 GD37 GF37 GH37 GJ37 GL37 GN37 GP37 GR37 GT37 GP12" xr:uid="{00000000-0002-0000-0300-000004000000}"/>
    <dataValidation type="list" errorStyle="information" showInputMessage="1" showErrorMessage="1" errorTitle="お願い" error="プルダウンメニューから該当する項目を選択してください。" sqref="R78:HI92" xr:uid="{00000000-0002-0000-0300-000005000000}">
      <formula1>IF(OR(R$68="◎",R$68="○"),問4_17_2)</formula1>
    </dataValidation>
    <dataValidation type="list" errorStyle="information" allowBlank="1" showInputMessage="1" showErrorMessage="1" errorTitle="お願い" error="プルダウンメニューから該当する項目を選択してください。" sqref="R66:HI75" xr:uid="{00000000-0002-0000-0300-000006000000}">
      <formula1>IF(MID(R$39,1,2)="04","",問4_17)</formula1>
    </dataValidation>
    <dataValidation errorStyle="information" allowBlank="1" showInputMessage="1" errorTitle="お願い" error="プルダウンメニューから該当する項目を選択してください。" sqref="R14:HI14 R17:HI17 R19:HI19 R21:HI21 R23:HI23 R25:HI25 R30:HI30 R33:HI33 R38:HI38 R43:HI43 HF46 HH65 T46 R46 R45:HI45 X46 AB46 AF46 AJ46 AN46 AR46 AV46 AZ46 BD46 BH46 BL46 BP46 BT46 BX46 CB46 CF46 CJ46 CN46 CR46 CV46 CZ46 DD46 DH46 DL46 DP46 DT46 DX46 EB46 EF46 EJ46 EN46 ER46 EV46 EZ46 FD46 FH46 FL46 FP46 FT46 FX46 GB46 GF46 GJ46 GN46 GR46 GV46 GZ46 HD46 HH46 V46 Z46 AD46 AH46 AL46 AP46 AT46 AX46 BB46 BF46 BJ46 BN46 BR46 BV46 BZ46 CD46 CH46 CL46 CP46 CT46 CX46 DB46 DF46 DJ46 DN46 DR46 DV46 DZ46 ED46 EH46 EL46 EP46 ET46 EX46 FB46 FF46 FJ46 FN46 FR46 FV46 FZ46 GD46 GH46 GL46 GP46 GT46 GX46 HB46 R65 T65 R64:HI64 V65 X65 Z65 AB65 AD65 AF65 AH65 AJ65 AL65 AN65 AP65 AR65 AT65 AV65 AX65 AZ65 BB65 BD65 BF65 BH65 BJ65 BL65 BN65 BP65 BR65 BT65 BV65 BX65 BZ65 CB65 CD65 CF65 CH65 CJ65 CL65 CN65 CP65 CR65 CT65 CV65 CX65 CZ65 DB65 DD65 DF65 DH65 DJ65 DL65 DN65 DP65 DR65 DT65 DV65 DX65 DZ65 EB65 ED65 EF65 EH65 EJ65 EL65 EN65 EP65 ER65 ET65 EV65 EX65 EZ65 FB65 FD65 FF65 FH65 FJ65 FL65 FN65 FP65 FR65 FT65 FV65 FX65 FZ65 GB65 GD65 GF65 GH65 GJ65 GL65 GN65 GP65 GR65 GT65 GV65 GX65 GZ65 HB65 HD65 HF65 R77 T77 R76:HI76 V77 X77 Z77 AB77 AD77 AF77 AH77 AJ77 AL77 AN77 AP77 AR77 AT77 AV77 AX77 AZ77 BB77 BD77 BF77 BH77 BJ77 BL77 BN77 BP77 BR77 BT77 BV77 BX77 BZ77 CB77 CD77 CF77 CH77 CJ77 CL77 CN77 CP77 CR77 CT77 CV77 CX77 CZ77 DB77 DD77 DF77 DH77 DJ77 DL77 DN77 DP77 DR77 DT77 DV77 DX77 DZ77 EB77 ED77 EF77 EH77 EJ77 EL77 EN77 EP77 ER77 ET77 EV77 EX77 EZ77 FB77 FD77 FF77 FH77 FJ77 FL77 FN77 FP77 FR77 FT77 FV77 FX77 FZ77 GB77 GD77 GF77 GH77 GJ77 GL77 GN77 GP77 GR77 GT77 GV77 GX77 GZ77 HB77 HD77 HF77 HH77" xr:uid="{00000000-0002-0000-0300-000007000000}"/>
    <dataValidation type="list" allowBlank="1" showInputMessage="1" showErrorMessage="1" errorTitle="お願い" error="プルダウンメニューから該当する項目を選択してください。" sqref="R15:HI16" xr:uid="{00000000-0002-0000-0300-000008000000}">
      <formula1>問4_7</formula1>
    </dataValidation>
    <dataValidation type="list" allowBlank="1" showInputMessage="1" showErrorMessage="1" errorTitle="お願い" error="プルダウンメニューから該当する項目を選択してください。" sqref="R18:HI18" xr:uid="{00000000-0002-0000-0300-000009000000}">
      <formula1>問4_8</formula1>
    </dataValidation>
    <dataValidation type="list" allowBlank="1" showInputMessage="1" showErrorMessage="1" errorTitle="お願い" error="プルダウンメニューから該当する項目を選択してください。" sqref="R20:HI20" xr:uid="{00000000-0002-0000-0300-00000A000000}">
      <formula1>問4_9</formula1>
    </dataValidation>
    <dataValidation type="list" allowBlank="1" showInputMessage="1" showErrorMessage="1" errorTitle="お願い" error="プルダウンメニューから該当する項目を選択してください。" sqref="R22:HI22" xr:uid="{00000000-0002-0000-0300-00000B000000}">
      <formula1>IF(MID(R20,1,2)="04",問4_10,"")</formula1>
    </dataValidation>
    <dataValidation type="list" allowBlank="1" showInputMessage="1" showErrorMessage="1" errorTitle="お願い" error="プルダウンメニューから該当する項目を選択してください。" sqref="R24:HI24" xr:uid="{00000000-0002-0000-0300-00000C000000}">
      <formula1>問4_11</formula1>
    </dataValidation>
    <dataValidation type="list" allowBlank="1" showInputMessage="1" showErrorMessage="1" errorTitle="お願い" error="プルダウンメニューから該当する項目を選択してください。" sqref="R26:HI29" xr:uid="{00000000-0002-0000-0300-00000D000000}">
      <formula1>IF(MID(R24,1,2)="01",問4_11_2,"")</formula1>
    </dataValidation>
    <dataValidation type="list" allowBlank="1" showInputMessage="1" showErrorMessage="1" errorTitle="お願い" error="プルダウンメニューから該当する項目を選択してください。" sqref="R31:HI32" xr:uid="{00000000-0002-0000-0300-00000E000000}">
      <formula1>問4_12</formula1>
    </dataValidation>
    <dataValidation type="list" allowBlank="1" showInputMessage="1" showErrorMessage="1" errorTitle="お願い" error="プルダウンメニューから該当する項目を選択してください。" sqref="R34:HI36" xr:uid="{00000000-0002-0000-0300-00000F000000}">
      <formula1>問4_13</formula1>
    </dataValidation>
    <dataValidation type="list" allowBlank="1" showInputMessage="1" showErrorMessage="1" errorTitle="お願い" error="プルダウンメニューから該当する項目を選択してください。" sqref="R39:HI42" xr:uid="{00000000-0002-0000-0300-000010000000}">
      <formula1>問4_15</formula1>
    </dataValidation>
    <dataValidation type="list" allowBlank="1" showInputMessage="1" showErrorMessage="1" errorTitle="お願い" error="プルダウンメニューから該当する項目を選択してください。" sqref="R44:HI44" xr:uid="{00000000-0002-0000-0300-000011000000}">
      <formula1>IF(OR(MID(R39,1,2)="01",MID(R39,1,2)="02"),問4_15_2,"")</formula1>
    </dataValidation>
    <dataValidation type="whole" imeMode="disabled" allowBlank="1" showInputMessage="1" showErrorMessage="1" errorTitle="お願い" error="月（1～12までの数字）を入力ください。" sqref="Z11 HF11 HD11 HB11 GZ11 GP11 GR11 GT11 GV11 GX11 FV11 FX11 FZ11 GB11 GD11 GF11 GH11 GJ11 GL11 GN11 FB11 FD11 FF11 FH11 FJ11 FL11 FN11 FP11 FR11 FT11 EH11 EJ11 EL11 EN11 EP11 ER11 ET11 EV11 EX11 EZ11 DN11 DP11 DR11 DT11 DV11 DX11 DZ11 EB11 ED11 EF11 CT11 CV11 CX11 CZ11 DB11 DD11 DF11 DH11 DJ11 DL11 BZ11 CB11 CD11 CF11 CH11 CJ11 CL11 CN11 CP11 CR11 BF11 BH11 BJ11 BL11 BN11 BP11 BR11 BT11 BV11 BX11 AL11 AN11 AP11 AR11 AT11 AV11 AX11 AZ11 BB11 BD11 HH11 R11 T11 V11 X11 AB11 AD11 AF11 AH11 AJ11" xr:uid="{00000000-0002-0000-0300-000013000000}">
      <formula1>1</formula1>
      <formula2>12</formula2>
    </dataValidation>
    <dataValidation type="whole" imeMode="disabled" allowBlank="1" showInputMessage="1" showErrorMessage="1" errorTitle="お願い" error="工期は1日以上でご回答ください。" sqref="R12 T12 V12 X12 Z12" xr:uid="{EBBFD000-42B2-4EC9-9D20-6C80EE164750}">
      <formula1>1</formula1>
      <formula2>99999</formula2>
    </dataValidation>
    <dataValidation type="whole" imeMode="disabled" allowBlank="1" showInputMessage="1" showErrorMessage="1" errorTitle="お願い" error="設問Ⅳは、2,000万円以上の工事をご回答ください。" sqref="R13 T13 V13 X13 Z13 AB13 AD13 AF13 AH13 AJ13 AL13 AN13 AP13 AR13 AT13 AV13 AX13 AZ13 BB13 BD13 BF13 BH13 BJ13 BL13 BN13 BP13 BR13 BT13 BV13 BX13 BZ13 CB13 CD13 CF13 CH13 CJ13 CL13 CN13 CP13 CR13 CT13 CV13 CX13 CZ13 DB13 DD13 DF13 DH13 DJ13 DL13 DN13 DP13 DR13 DT13 DV13 DX13 DZ13 EB13 ED13 EF13 EH13 EJ13 EL13 EN13 EP13 ER13 ET13 EV13 EX13 EZ13 FB13 FD13 FF13 FH13 FJ13 FL13 FN13 FP13 FR13 FT13 FV13 FX13 FZ13 GB13 GD13 GF13 GH13 GJ13 GL13 GN13 GP13 GR13 GT13 GV13 GX13 GZ13 HB13 HD13 HF13 HH13" xr:uid="{0A4C103D-66ED-40AA-A117-AC2FE1CAC0F6}">
      <formula1>20000</formula1>
      <formula2>999999999</formula2>
    </dataValidation>
  </dataValidations>
  <pageMargins left="0" right="0" top="0.51181102362204722" bottom="0.51181102362204722" header="0.31496062992125984" footer="0.19685039370078741"/>
  <pageSetup paperSize="8" scale="62"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3">
        <x14:dataValidation type="whole" imeMode="disabled" allowBlank="1" showInputMessage="1" showErrorMessage="1" errorTitle="お願い" error="契約（受注）年月以降で入力してください。" xr:uid="{4775802C-E223-4792-9FC1-6DC2E158714A}">
          <x14:formula1>
            <xm:f>kikan!$I$11</xm:f>
          </x14:formula1>
          <x14:formula2>
            <xm:f>2999</xm:f>
          </x14:formula2>
          <xm:sqref>R10 T10 V10 X10 Z10 AB10 AD10 AF10 AH10 AJ10 AL10 AN10 AP10 AR10 AT10 AV10 AX10 AZ10 BB10 BD10 BF10 BH10 BJ10 BL10 BN10 BP10 BR10 BT10 BV10 BX10 BZ10 CB10 CD10 CF10 CH10 CJ10 CL10 CN10 CP10 CR10 CT10 CV10 CX10 CZ10 DB10 DD10 DF10 DH10 DJ10 DL10 DN10 DP10 DR10 DT10 DV10 DX10 DZ10 EB10 ED10 EF10 EH10 EJ10 EL10 EN10 EP10 ER10 ET10 EV10 EX10 EZ10 FB10 FD10 FF10 FH10 FJ10 FL10 FN10 FP10 FR10 FT10 FV10 FX10 FZ10 GB10 GD10 GF10 GH10 GJ10 GL10 GN10 GP10 GR10 GT10 GV10 GX10 GZ10 HB10 HD10 HH10 HF10</xm:sqref>
        </x14:dataValidation>
        <x14:dataValidation type="whole" imeMode="disabled" operator="equal" allowBlank="1" showInputMessage="1" showErrorMessage="1" errorTitle="お願い" error="調査対象期間内（西暦）でご回答ください。" xr:uid="{7D31E246-E89E-4900-8D02-706815412363}">
          <x14:formula1>
            <xm:f>kikan!$I$11</xm:f>
          </x14:formula1>
          <xm:sqref>R5 T5 V5 X5 Z5 AB5 AD5 AF5 AH5 AJ5 AL5 AN5 AP5 AR5 AT5 AV5 AX5 AZ5 BB5 BD5 BF5 BH5 BJ5 BL5 BN5 BP5 BR5 BT5 BV5 BX5 BZ5 CB5 CD5 CF5 CH5 CJ5 CL5 CN5 CP5 CR5 CT5 CV5 CX5 CZ5 DB5 DD5 DF5 DH5 DJ5 DL5 DN5 DP5 DR5 DT5 DV5 DX5 DZ5 EB5 ED5 EF5 EH5 EJ5 EL5 EN5 EP5 ER5 ET5 EV5 EX5 EZ5 FB5 FD5 FF5 FH5 FJ5 FL5 FN5 FP5 FR5 FT5 FV5 FX5 FZ5 GB5 GD5 GF5 GH5 GJ5 GL5 GN5 GP5 GR5 GT5 GV5 GX5 GZ5 HB5 HD5 HF5 HH5</xm:sqref>
        </x14:dataValidation>
        <x14:dataValidation type="whole" imeMode="disabled" allowBlank="1" showInputMessage="1" showErrorMessage="1" errorTitle="お願い" error="調査対象期間内でご回答ください。" xr:uid="{2E020514-044C-45DA-8F77-F1E1B15469FC}">
          <x14:formula1>
            <xm:f>kikan!$K$11</xm:f>
          </x14:formula1>
          <x14:formula2>
            <xm:f>kikan!$Q$11</xm:f>
          </x14:formula2>
          <xm:sqref>R6 T6 V6 X6 Z6 AB6 AD6 AF6 AH6 AJ6 AL6 AN6 AP6 AR6 AT6 AV6 AX6 AZ6 BB6 BD6 BF6 BH6 BJ6 BL6 BN6 BP6 BR6 BT6 BV6 BX6 BZ6 CB6 CD6 CF6 CH6 CJ6 CL6 CN6 CP6 CR6 CT6 CV6 CX6 CZ6 DB6 DD6 DF6 DH6 DJ6 DL6 DN6 DP6 DR6 DT6 DV6 DX6 DZ6 EB6 ED6 EF6 EH6 EJ6 EL6 EN6 EP6 ER6 ET6 EV6 EX6 EZ6 FB6 FD6 FF6 FH6 FJ6 FL6 FN6 FP6 FR6 FT6 FV6 FX6 FZ6 GB6 GD6 GF6 GH6 GJ6 GL6 GN6 GP6 GR6 GT6 GV6 GX6 GZ6 HB6 HD6 HF6 HH6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34"/>
  <sheetViews>
    <sheetView topLeftCell="E1" zoomScaleNormal="100" workbookViewId="0">
      <selection activeCell="I28" sqref="I28"/>
    </sheetView>
  </sheetViews>
  <sheetFormatPr defaultColWidth="39.36328125" defaultRowHeight="13" x14ac:dyDescent="0.2"/>
  <cols>
    <col min="1" max="1" width="30.453125" style="166" bestFit="1" customWidth="1"/>
    <col min="2" max="2" width="18.36328125" style="166" bestFit="1" customWidth="1"/>
    <col min="3" max="3" width="28.26953125" style="166" bestFit="1" customWidth="1"/>
    <col min="4" max="4" width="38.26953125" style="166" bestFit="1" customWidth="1"/>
    <col min="5" max="5" width="18.36328125" style="166" bestFit="1" customWidth="1"/>
    <col min="6" max="6" width="32.7265625" style="166" bestFit="1" customWidth="1"/>
    <col min="7" max="7" width="26.08984375" style="166" bestFit="1" customWidth="1"/>
    <col min="8" max="8" width="22.7265625" style="166" bestFit="1" customWidth="1"/>
    <col min="9" max="9" width="20.453125" style="166" bestFit="1" customWidth="1"/>
    <col min="10" max="10" width="18.36328125" style="166" bestFit="1" customWidth="1"/>
    <col min="11" max="12" width="6.453125" style="166" bestFit="1" customWidth="1"/>
    <col min="13" max="13" width="8.453125" style="166" bestFit="1" customWidth="1"/>
    <col min="14" max="16384" width="39.36328125" style="166"/>
  </cols>
  <sheetData>
    <row r="1" spans="1:13" x14ac:dyDescent="0.2">
      <c r="A1" s="165" t="s">
        <v>2085</v>
      </c>
      <c r="B1" s="166" t="s">
        <v>1992</v>
      </c>
      <c r="C1" s="166" t="s">
        <v>1987</v>
      </c>
      <c r="D1" s="166" t="s">
        <v>1989</v>
      </c>
      <c r="E1" s="166" t="s">
        <v>2086</v>
      </c>
      <c r="F1" s="166" t="s">
        <v>2087</v>
      </c>
      <c r="G1" s="166" t="s">
        <v>2088</v>
      </c>
      <c r="H1" s="166" t="s">
        <v>2089</v>
      </c>
      <c r="I1" s="166" t="s">
        <v>2090</v>
      </c>
      <c r="J1" s="166" t="s">
        <v>2091</v>
      </c>
      <c r="K1" s="166" t="s">
        <v>2092</v>
      </c>
      <c r="L1" s="166" t="s">
        <v>2093</v>
      </c>
      <c r="M1" s="166" t="s">
        <v>2094</v>
      </c>
    </row>
    <row r="2" spans="1:13" x14ac:dyDescent="0.2">
      <c r="A2" s="166" t="s">
        <v>1986</v>
      </c>
      <c r="B2" s="166" t="s">
        <v>1986</v>
      </c>
      <c r="C2" s="166" t="s">
        <v>1986</v>
      </c>
      <c r="D2" s="166" t="s">
        <v>1986</v>
      </c>
      <c r="E2" s="166" t="s">
        <v>1986</v>
      </c>
      <c r="F2" s="166" t="s">
        <v>1986</v>
      </c>
      <c r="G2" s="166" t="s">
        <v>1986</v>
      </c>
      <c r="H2" s="166" t="s">
        <v>1986</v>
      </c>
      <c r="I2" s="166" t="s">
        <v>1986</v>
      </c>
      <c r="J2" s="166" t="s">
        <v>1986</v>
      </c>
    </row>
    <row r="3" spans="1:13" x14ac:dyDescent="0.2">
      <c r="A3" s="166" t="s">
        <v>2109</v>
      </c>
      <c r="B3" s="166" t="s">
        <v>2114</v>
      </c>
      <c r="C3" s="166" t="s">
        <v>2116</v>
      </c>
      <c r="D3" s="166" t="s">
        <v>2120</v>
      </c>
      <c r="E3" s="166" t="s">
        <v>2122</v>
      </c>
      <c r="F3" s="166" t="s">
        <v>2124</v>
      </c>
      <c r="G3" s="166" t="s">
        <v>2133</v>
      </c>
      <c r="H3" s="168" t="s">
        <v>2138</v>
      </c>
      <c r="I3" s="166" t="s">
        <v>2148</v>
      </c>
      <c r="J3" s="166" t="s">
        <v>2151</v>
      </c>
      <c r="K3" s="167" t="s">
        <v>2081</v>
      </c>
      <c r="L3" s="167" t="s">
        <v>2081</v>
      </c>
      <c r="M3" s="167" t="s">
        <v>2081</v>
      </c>
    </row>
    <row r="4" spans="1:13" x14ac:dyDescent="0.2">
      <c r="A4" s="166" t="s">
        <v>2110</v>
      </c>
      <c r="B4" s="166" t="s">
        <v>2115</v>
      </c>
      <c r="C4" s="166" t="s">
        <v>2117</v>
      </c>
      <c r="D4" s="166" t="s">
        <v>2121</v>
      </c>
      <c r="E4" s="166" t="s">
        <v>2123</v>
      </c>
      <c r="F4" s="166" t="s">
        <v>2125</v>
      </c>
      <c r="G4" s="166" t="s">
        <v>2134</v>
      </c>
      <c r="H4" s="168" t="s">
        <v>2139</v>
      </c>
      <c r="I4" s="166" t="s">
        <v>2149</v>
      </c>
      <c r="J4" s="166" t="s">
        <v>2152</v>
      </c>
      <c r="K4" s="167" t="s">
        <v>2082</v>
      </c>
      <c r="L4" s="167" t="s">
        <v>2082</v>
      </c>
      <c r="M4" s="167" t="s">
        <v>2082</v>
      </c>
    </row>
    <row r="5" spans="1:13" x14ac:dyDescent="0.2">
      <c r="A5" s="166" t="s">
        <v>2111</v>
      </c>
      <c r="C5" s="166" t="s">
        <v>2118</v>
      </c>
      <c r="D5" s="166" t="s">
        <v>2197</v>
      </c>
      <c r="F5" s="166" t="s">
        <v>2126</v>
      </c>
      <c r="G5" s="166" t="s">
        <v>2135</v>
      </c>
      <c r="H5" s="168" t="s">
        <v>2140</v>
      </c>
      <c r="I5" s="168" t="s">
        <v>2239</v>
      </c>
    </row>
    <row r="6" spans="1:13" x14ac:dyDescent="0.2">
      <c r="A6" s="166" t="s">
        <v>2112</v>
      </c>
      <c r="C6" s="166" t="s">
        <v>2119</v>
      </c>
      <c r="F6" s="166" t="s">
        <v>2127</v>
      </c>
      <c r="G6" s="166" t="s">
        <v>2136</v>
      </c>
      <c r="H6" s="168" t="s">
        <v>2141</v>
      </c>
      <c r="I6" s="168" t="s">
        <v>2150</v>
      </c>
    </row>
    <row r="7" spans="1:13" x14ac:dyDescent="0.2">
      <c r="A7" s="166" t="s">
        <v>2113</v>
      </c>
      <c r="F7" s="166" t="s">
        <v>2128</v>
      </c>
      <c r="G7" s="166" t="s">
        <v>2137</v>
      </c>
      <c r="H7" s="168" t="s">
        <v>2142</v>
      </c>
    </row>
    <row r="8" spans="1:13" x14ac:dyDescent="0.2">
      <c r="F8" s="166" t="s">
        <v>2129</v>
      </c>
      <c r="H8" s="168" t="s">
        <v>2143</v>
      </c>
    </row>
    <row r="9" spans="1:13" x14ac:dyDescent="0.2">
      <c r="F9" s="166" t="s">
        <v>2130</v>
      </c>
      <c r="H9" s="168" t="s">
        <v>2144</v>
      </c>
    </row>
    <row r="10" spans="1:13" x14ac:dyDescent="0.2">
      <c r="F10" s="166" t="s">
        <v>2131</v>
      </c>
      <c r="H10" s="168" t="s">
        <v>2145</v>
      </c>
    </row>
    <row r="11" spans="1:13" x14ac:dyDescent="0.2">
      <c r="F11" s="166" t="s">
        <v>2132</v>
      </c>
      <c r="H11" s="166" t="s">
        <v>2146</v>
      </c>
    </row>
    <row r="12" spans="1:13" x14ac:dyDescent="0.2">
      <c r="F12" s="166" t="s">
        <v>1990</v>
      </c>
    </row>
    <row r="23" spans="1:13" x14ac:dyDescent="0.2">
      <c r="A23" s="166" t="s">
        <v>2095</v>
      </c>
      <c r="B23" s="166" t="s">
        <v>2068</v>
      </c>
      <c r="C23" s="166" t="s">
        <v>2069</v>
      </c>
      <c r="D23" s="166" t="s">
        <v>2096</v>
      </c>
      <c r="E23" s="166" t="s">
        <v>2097</v>
      </c>
      <c r="F23" s="166" t="s">
        <v>2098</v>
      </c>
      <c r="G23" s="166" t="s">
        <v>2099</v>
      </c>
      <c r="H23" s="166" t="s">
        <v>2100</v>
      </c>
      <c r="I23" s="166" t="s">
        <v>2101</v>
      </c>
      <c r="J23" s="166" t="s">
        <v>2102</v>
      </c>
      <c r="K23" s="166" t="s">
        <v>2103</v>
      </c>
      <c r="L23" s="166" t="s">
        <v>2104</v>
      </c>
      <c r="M23" s="166" t="s">
        <v>2105</v>
      </c>
    </row>
    <row r="24" spans="1:13" x14ac:dyDescent="0.2">
      <c r="A24" s="166" t="s">
        <v>1986</v>
      </c>
      <c r="B24" s="166" t="s">
        <v>1986</v>
      </c>
      <c r="C24" s="166" t="s">
        <v>1986</v>
      </c>
      <c r="D24" s="166" t="s">
        <v>1986</v>
      </c>
      <c r="E24" s="166" t="s">
        <v>1986</v>
      </c>
      <c r="F24" s="166" t="s">
        <v>1986</v>
      </c>
      <c r="G24" s="166" t="s">
        <v>1986</v>
      </c>
      <c r="H24" s="166" t="s">
        <v>1986</v>
      </c>
      <c r="I24" s="166" t="s">
        <v>1986</v>
      </c>
      <c r="J24" s="166" t="s">
        <v>1986</v>
      </c>
    </row>
    <row r="25" spans="1:13" x14ac:dyDescent="0.2">
      <c r="A25" s="166" t="s">
        <v>2109</v>
      </c>
      <c r="B25" s="166" t="s">
        <v>2114</v>
      </c>
      <c r="C25" s="166" t="s">
        <v>2116</v>
      </c>
      <c r="D25" s="166" t="s">
        <v>2120</v>
      </c>
      <c r="E25" s="166" t="s">
        <v>2122</v>
      </c>
      <c r="F25" s="166" t="s">
        <v>2124</v>
      </c>
      <c r="G25" s="166" t="s">
        <v>2133</v>
      </c>
      <c r="H25" s="168" t="s">
        <v>2138</v>
      </c>
      <c r="I25" s="166" t="s">
        <v>2148</v>
      </c>
      <c r="J25" s="166" t="s">
        <v>2151</v>
      </c>
      <c r="K25" s="167" t="s">
        <v>2081</v>
      </c>
      <c r="L25" s="167" t="s">
        <v>2081</v>
      </c>
      <c r="M25" s="167" t="s">
        <v>2081</v>
      </c>
    </row>
    <row r="26" spans="1:13" x14ac:dyDescent="0.2">
      <c r="A26" s="166" t="s">
        <v>2110</v>
      </c>
      <c r="B26" s="166" t="s">
        <v>2115</v>
      </c>
      <c r="C26" s="166" t="s">
        <v>2117</v>
      </c>
      <c r="D26" s="166" t="s">
        <v>2121</v>
      </c>
      <c r="E26" s="166" t="s">
        <v>2123</v>
      </c>
      <c r="F26" s="166" t="s">
        <v>2125</v>
      </c>
      <c r="G26" s="166" t="s">
        <v>2134</v>
      </c>
      <c r="H26" s="168" t="s">
        <v>2139</v>
      </c>
      <c r="I26" s="166" t="s">
        <v>2149</v>
      </c>
      <c r="J26" s="166" t="s">
        <v>2152</v>
      </c>
      <c r="K26" s="167" t="s">
        <v>2082</v>
      </c>
      <c r="L26" s="167" t="s">
        <v>2082</v>
      </c>
      <c r="M26" s="167" t="s">
        <v>2082</v>
      </c>
    </row>
    <row r="27" spans="1:13" x14ac:dyDescent="0.2">
      <c r="A27" s="166" t="s">
        <v>2111</v>
      </c>
      <c r="C27" s="166" t="s">
        <v>2118</v>
      </c>
      <c r="D27" s="166" t="s">
        <v>2197</v>
      </c>
      <c r="F27" s="166" t="s">
        <v>2126</v>
      </c>
      <c r="G27" s="166" t="s">
        <v>2135</v>
      </c>
      <c r="H27" s="168" t="s">
        <v>2140</v>
      </c>
      <c r="I27" s="168" t="s">
        <v>2239</v>
      </c>
    </row>
    <row r="28" spans="1:13" x14ac:dyDescent="0.2">
      <c r="A28" s="166" t="s">
        <v>2112</v>
      </c>
      <c r="C28" s="166" t="s">
        <v>2119</v>
      </c>
      <c r="F28" s="166" t="s">
        <v>2127</v>
      </c>
      <c r="G28" s="166" t="s">
        <v>2136</v>
      </c>
      <c r="H28" s="168" t="s">
        <v>2141</v>
      </c>
      <c r="I28" s="168" t="s">
        <v>2150</v>
      </c>
    </row>
    <row r="29" spans="1:13" x14ac:dyDescent="0.2">
      <c r="A29" s="166" t="s">
        <v>2113</v>
      </c>
      <c r="F29" s="166" t="s">
        <v>2128</v>
      </c>
      <c r="G29" s="166" t="s">
        <v>2137</v>
      </c>
      <c r="H29" s="168" t="s">
        <v>2142</v>
      </c>
    </row>
    <row r="30" spans="1:13" x14ac:dyDescent="0.2">
      <c r="F30" s="166" t="s">
        <v>2129</v>
      </c>
      <c r="H30" s="168" t="s">
        <v>2143</v>
      </c>
    </row>
    <row r="31" spans="1:13" x14ac:dyDescent="0.2">
      <c r="F31" s="166" t="s">
        <v>2130</v>
      </c>
      <c r="H31" s="168" t="s">
        <v>2144</v>
      </c>
    </row>
    <row r="32" spans="1:13" x14ac:dyDescent="0.2">
      <c r="F32" s="166" t="s">
        <v>2131</v>
      </c>
      <c r="H32" s="168" t="s">
        <v>2147</v>
      </c>
    </row>
    <row r="33" spans="6:8" x14ac:dyDescent="0.2">
      <c r="F33" s="166" t="s">
        <v>2132</v>
      </c>
      <c r="H33" s="166" t="s">
        <v>2146</v>
      </c>
    </row>
    <row r="34" spans="6:8" x14ac:dyDescent="0.2">
      <c r="F34" s="166" t="s">
        <v>1990</v>
      </c>
    </row>
  </sheetData>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V193"/>
  <sheetViews>
    <sheetView topLeftCell="L62" workbookViewId="0">
      <selection activeCell="O1" sqref="O1"/>
    </sheetView>
  </sheetViews>
  <sheetFormatPr defaultColWidth="22.6328125" defaultRowHeight="13" x14ac:dyDescent="0.2"/>
  <sheetData>
    <row r="1" spans="1:48" x14ac:dyDescent="0.2">
      <c r="A1" s="114" t="s">
        <v>126</v>
      </c>
      <c r="B1" s="114" t="s">
        <v>127</v>
      </c>
      <c r="C1" s="114" t="s">
        <v>128</v>
      </c>
      <c r="D1" s="114" t="s">
        <v>129</v>
      </c>
      <c r="E1" s="114" t="s">
        <v>130</v>
      </c>
      <c r="F1" s="114" t="s">
        <v>131</v>
      </c>
      <c r="G1" s="114" t="s">
        <v>132</v>
      </c>
      <c r="H1" s="114" t="s">
        <v>133</v>
      </c>
      <c r="I1" s="114" t="s">
        <v>134</v>
      </c>
      <c r="J1" s="114" t="s">
        <v>135</v>
      </c>
      <c r="K1" s="114" t="s">
        <v>136</v>
      </c>
      <c r="L1" s="114" t="s">
        <v>137</v>
      </c>
      <c r="M1" s="114" t="s">
        <v>138</v>
      </c>
      <c r="N1" s="114" t="s">
        <v>139</v>
      </c>
      <c r="O1" s="114" t="s">
        <v>140</v>
      </c>
      <c r="P1" s="114" t="s">
        <v>141</v>
      </c>
      <c r="Q1" s="114" t="s">
        <v>142</v>
      </c>
      <c r="R1" s="114" t="s">
        <v>143</v>
      </c>
      <c r="S1" s="114" t="s">
        <v>144</v>
      </c>
      <c r="T1" s="114" t="s">
        <v>145</v>
      </c>
      <c r="U1" s="114" t="s">
        <v>146</v>
      </c>
      <c r="V1" s="114" t="s">
        <v>147</v>
      </c>
      <c r="W1" s="114" t="s">
        <v>148</v>
      </c>
      <c r="X1" s="114" t="s">
        <v>149</v>
      </c>
      <c r="Y1" s="114" t="s">
        <v>150</v>
      </c>
      <c r="Z1" s="114" t="s">
        <v>151</v>
      </c>
      <c r="AA1" s="114" t="s">
        <v>152</v>
      </c>
      <c r="AB1" s="114" t="s">
        <v>153</v>
      </c>
      <c r="AC1" s="114" t="s">
        <v>154</v>
      </c>
      <c r="AD1" s="114" t="s">
        <v>155</v>
      </c>
      <c r="AE1" s="114" t="s">
        <v>156</v>
      </c>
      <c r="AF1" s="114" t="s">
        <v>157</v>
      </c>
      <c r="AG1" s="114" t="s">
        <v>158</v>
      </c>
      <c r="AH1" s="114" t="s">
        <v>159</v>
      </c>
      <c r="AI1" s="114" t="s">
        <v>160</v>
      </c>
      <c r="AJ1" s="114" t="s">
        <v>161</v>
      </c>
      <c r="AK1" s="114" t="s">
        <v>162</v>
      </c>
      <c r="AL1" s="114" t="s">
        <v>163</v>
      </c>
      <c r="AM1" s="114" t="s">
        <v>164</v>
      </c>
      <c r="AN1" s="114" t="s">
        <v>165</v>
      </c>
      <c r="AO1" s="114" t="s">
        <v>166</v>
      </c>
      <c r="AP1" s="114" t="s">
        <v>167</v>
      </c>
      <c r="AQ1" s="114" t="s">
        <v>168</v>
      </c>
      <c r="AR1" s="114" t="s">
        <v>169</v>
      </c>
      <c r="AS1" s="114" t="s">
        <v>170</v>
      </c>
      <c r="AT1" s="114" t="s">
        <v>171</v>
      </c>
      <c r="AU1" s="114" t="s">
        <v>172</v>
      </c>
      <c r="AV1" s="114" t="s">
        <v>173</v>
      </c>
    </row>
    <row r="2" spans="1:48" x14ac:dyDescent="0.2">
      <c r="A2" s="114"/>
      <c r="B2" s="114" t="s">
        <v>126</v>
      </c>
      <c r="C2" s="114" t="s">
        <v>126</v>
      </c>
      <c r="D2" s="114" t="s">
        <v>126</v>
      </c>
      <c r="E2" s="114" t="s">
        <v>126</v>
      </c>
      <c r="F2" s="114" t="s">
        <v>126</v>
      </c>
      <c r="G2" s="114" t="s">
        <v>126</v>
      </c>
      <c r="H2" s="114" t="s">
        <v>126</v>
      </c>
      <c r="I2" s="114" t="s">
        <v>126</v>
      </c>
      <c r="J2" s="114" t="s">
        <v>126</v>
      </c>
      <c r="K2" s="114" t="s">
        <v>126</v>
      </c>
      <c r="L2" s="114" t="s">
        <v>126</v>
      </c>
      <c r="M2" s="114" t="s">
        <v>126</v>
      </c>
      <c r="N2" s="114" t="s">
        <v>126</v>
      </c>
      <c r="O2" s="114" t="s">
        <v>126</v>
      </c>
      <c r="P2" s="114" t="s">
        <v>126</v>
      </c>
      <c r="Q2" s="114" t="s">
        <v>126</v>
      </c>
      <c r="R2" s="114" t="s">
        <v>126</v>
      </c>
      <c r="S2" s="114" t="s">
        <v>126</v>
      </c>
      <c r="T2" s="114" t="s">
        <v>126</v>
      </c>
      <c r="U2" s="114" t="s">
        <v>126</v>
      </c>
      <c r="V2" s="114" t="s">
        <v>126</v>
      </c>
      <c r="W2" s="114" t="s">
        <v>126</v>
      </c>
      <c r="X2" s="114" t="s">
        <v>126</v>
      </c>
      <c r="Y2" s="114" t="s">
        <v>126</v>
      </c>
      <c r="Z2" s="114" t="s">
        <v>126</v>
      </c>
      <c r="AA2" s="114" t="s">
        <v>126</v>
      </c>
      <c r="AB2" s="114" t="s">
        <v>126</v>
      </c>
      <c r="AC2" s="114" t="s">
        <v>126</v>
      </c>
      <c r="AD2" s="114" t="s">
        <v>126</v>
      </c>
      <c r="AE2" s="114" t="s">
        <v>126</v>
      </c>
      <c r="AF2" s="114" t="s">
        <v>126</v>
      </c>
      <c r="AG2" s="114" t="s">
        <v>126</v>
      </c>
      <c r="AH2" s="114" t="s">
        <v>126</v>
      </c>
      <c r="AI2" s="114" t="s">
        <v>126</v>
      </c>
      <c r="AJ2" s="114" t="s">
        <v>126</v>
      </c>
      <c r="AK2" s="114" t="s">
        <v>126</v>
      </c>
      <c r="AL2" s="114" t="s">
        <v>126</v>
      </c>
      <c r="AM2" s="114" t="s">
        <v>126</v>
      </c>
      <c r="AN2" s="114" t="s">
        <v>126</v>
      </c>
      <c r="AO2" s="114" t="s">
        <v>126</v>
      </c>
      <c r="AP2" s="114" t="s">
        <v>126</v>
      </c>
      <c r="AQ2" s="114" t="s">
        <v>126</v>
      </c>
      <c r="AR2" s="114" t="s">
        <v>126</v>
      </c>
      <c r="AS2" s="114" t="s">
        <v>126</v>
      </c>
      <c r="AT2" s="114" t="s">
        <v>126</v>
      </c>
      <c r="AU2" s="114" t="s">
        <v>126</v>
      </c>
      <c r="AV2" s="114" t="s">
        <v>126</v>
      </c>
    </row>
    <row r="3" spans="1:48" x14ac:dyDescent="0.2">
      <c r="A3" s="114"/>
      <c r="B3" s="115" t="s">
        <v>174</v>
      </c>
      <c r="C3" s="115" t="s">
        <v>174</v>
      </c>
      <c r="D3" s="115" t="s">
        <v>174</v>
      </c>
      <c r="E3" s="115" t="s">
        <v>174</v>
      </c>
      <c r="F3" s="115" t="s">
        <v>174</v>
      </c>
      <c r="G3" s="115" t="s">
        <v>174</v>
      </c>
      <c r="H3" s="115" t="s">
        <v>174</v>
      </c>
      <c r="I3" s="115" t="s">
        <v>174</v>
      </c>
      <c r="J3" s="115" t="s">
        <v>174</v>
      </c>
      <c r="K3" s="115" t="s">
        <v>174</v>
      </c>
      <c r="L3" s="115" t="s">
        <v>174</v>
      </c>
      <c r="M3" s="115" t="s">
        <v>174</v>
      </c>
      <c r="N3" s="115" t="s">
        <v>175</v>
      </c>
      <c r="O3" s="115" t="s">
        <v>174</v>
      </c>
      <c r="P3" s="115" t="s">
        <v>174</v>
      </c>
      <c r="Q3" s="115" t="s">
        <v>174</v>
      </c>
      <c r="R3" s="115" t="s">
        <v>174</v>
      </c>
      <c r="S3" s="115" t="s">
        <v>174</v>
      </c>
      <c r="T3" s="115" t="s">
        <v>174</v>
      </c>
      <c r="U3" s="115" t="s">
        <v>174</v>
      </c>
      <c r="V3" s="115" t="s">
        <v>174</v>
      </c>
      <c r="W3" s="115" t="s">
        <v>174</v>
      </c>
      <c r="X3" s="115" t="s">
        <v>174</v>
      </c>
      <c r="Y3" s="115" t="s">
        <v>174</v>
      </c>
      <c r="Z3" s="115" t="s">
        <v>174</v>
      </c>
      <c r="AA3" s="115" t="s">
        <v>174</v>
      </c>
      <c r="AB3" s="115" t="s">
        <v>174</v>
      </c>
      <c r="AC3" s="115" t="s">
        <v>174</v>
      </c>
      <c r="AD3" s="115" t="s">
        <v>174</v>
      </c>
      <c r="AE3" s="115" t="s">
        <v>174</v>
      </c>
      <c r="AF3" s="115" t="s">
        <v>174</v>
      </c>
      <c r="AG3" s="115" t="s">
        <v>174</v>
      </c>
      <c r="AH3" s="115" t="s">
        <v>174</v>
      </c>
      <c r="AI3" s="115" t="s">
        <v>174</v>
      </c>
      <c r="AJ3" s="115" t="s">
        <v>174</v>
      </c>
      <c r="AK3" s="115" t="s">
        <v>174</v>
      </c>
      <c r="AL3" s="115" t="s">
        <v>174</v>
      </c>
      <c r="AM3" s="115" t="s">
        <v>174</v>
      </c>
      <c r="AN3" s="115" t="s">
        <v>174</v>
      </c>
      <c r="AO3" s="115" t="s">
        <v>174</v>
      </c>
      <c r="AP3" s="115" t="s">
        <v>174</v>
      </c>
      <c r="AQ3" s="115" t="s">
        <v>174</v>
      </c>
      <c r="AR3" s="115" t="s">
        <v>174</v>
      </c>
      <c r="AS3" s="115" t="s">
        <v>174</v>
      </c>
      <c r="AT3" s="115" t="s">
        <v>174</v>
      </c>
      <c r="AU3" s="115" t="s">
        <v>174</v>
      </c>
      <c r="AV3" s="115" t="s">
        <v>174</v>
      </c>
    </row>
    <row r="4" spans="1:48" x14ac:dyDescent="0.2">
      <c r="A4" s="113"/>
      <c r="B4" s="116" t="s">
        <v>176</v>
      </c>
      <c r="C4" s="114" t="s">
        <v>177</v>
      </c>
      <c r="D4" s="114" t="s">
        <v>178</v>
      </c>
      <c r="E4" s="114" t="s">
        <v>179</v>
      </c>
      <c r="F4" s="114" t="s">
        <v>180</v>
      </c>
      <c r="G4" s="114" t="s">
        <v>181</v>
      </c>
      <c r="H4" s="114" t="s">
        <v>182</v>
      </c>
      <c r="I4" s="114" t="s">
        <v>183</v>
      </c>
      <c r="J4" s="114" t="s">
        <v>184</v>
      </c>
      <c r="K4" s="114" t="s">
        <v>185</v>
      </c>
      <c r="L4" s="114" t="s">
        <v>186</v>
      </c>
      <c r="M4" s="114" t="s">
        <v>187</v>
      </c>
      <c r="N4" s="119" t="s">
        <v>188</v>
      </c>
      <c r="O4" s="114" t="s">
        <v>189</v>
      </c>
      <c r="P4" s="114" t="s">
        <v>190</v>
      </c>
      <c r="Q4" s="114" t="s">
        <v>191</v>
      </c>
      <c r="R4" s="114" t="s">
        <v>192</v>
      </c>
      <c r="S4" s="114" t="s">
        <v>193</v>
      </c>
      <c r="T4" s="114" t="s">
        <v>194</v>
      </c>
      <c r="U4" s="114" t="s">
        <v>195</v>
      </c>
      <c r="V4" s="114" t="s">
        <v>196</v>
      </c>
      <c r="W4" s="114" t="s">
        <v>197</v>
      </c>
      <c r="X4" s="114" t="s">
        <v>198</v>
      </c>
      <c r="Y4" s="114" t="s">
        <v>199</v>
      </c>
      <c r="Z4" s="114" t="s">
        <v>200</v>
      </c>
      <c r="AA4" s="114" t="s">
        <v>201</v>
      </c>
      <c r="AB4" s="114" t="s">
        <v>202</v>
      </c>
      <c r="AC4" s="114" t="s">
        <v>203</v>
      </c>
      <c r="AD4" s="114" t="s">
        <v>204</v>
      </c>
      <c r="AE4" s="114" t="s">
        <v>205</v>
      </c>
      <c r="AF4" s="114" t="s">
        <v>206</v>
      </c>
      <c r="AG4" s="114" t="s">
        <v>207</v>
      </c>
      <c r="AH4" s="114" t="s">
        <v>208</v>
      </c>
      <c r="AI4" s="114" t="s">
        <v>209</v>
      </c>
      <c r="AJ4" s="114" t="s">
        <v>210</v>
      </c>
      <c r="AK4" s="114" t="s">
        <v>211</v>
      </c>
      <c r="AL4" s="114" t="s">
        <v>212</v>
      </c>
      <c r="AM4" s="114" t="s">
        <v>213</v>
      </c>
      <c r="AN4" s="114" t="s">
        <v>214</v>
      </c>
      <c r="AO4" s="114" t="s">
        <v>215</v>
      </c>
      <c r="AP4" s="114" t="s">
        <v>216</v>
      </c>
      <c r="AQ4" s="114" t="s">
        <v>217</v>
      </c>
      <c r="AR4" s="120" t="s">
        <v>218</v>
      </c>
      <c r="AS4" s="114" t="s">
        <v>219</v>
      </c>
      <c r="AT4" s="114" t="s">
        <v>220</v>
      </c>
      <c r="AU4" s="114" t="s">
        <v>221</v>
      </c>
      <c r="AV4" s="114" t="s">
        <v>222</v>
      </c>
    </row>
    <row r="5" spans="1:48" x14ac:dyDescent="0.2">
      <c r="A5" s="113"/>
      <c r="B5" s="114"/>
      <c r="C5" s="113"/>
      <c r="D5" s="113"/>
      <c r="E5" s="113"/>
      <c r="F5" s="113"/>
      <c r="G5" s="113"/>
      <c r="H5" s="113"/>
      <c r="I5" s="113"/>
      <c r="J5" s="113"/>
      <c r="K5" s="113"/>
      <c r="L5" s="113"/>
      <c r="M5" s="113"/>
      <c r="N5" s="119" t="s">
        <v>223</v>
      </c>
      <c r="O5" s="114" t="s">
        <v>224</v>
      </c>
      <c r="P5" s="113"/>
      <c r="Q5" s="113"/>
      <c r="R5" s="113"/>
      <c r="S5" s="113"/>
      <c r="T5" s="113"/>
      <c r="U5" s="113"/>
      <c r="V5" s="113"/>
      <c r="W5" s="114" t="s">
        <v>225</v>
      </c>
      <c r="X5" s="113"/>
      <c r="Y5" s="113"/>
      <c r="Z5" s="113"/>
      <c r="AA5" s="113"/>
      <c r="AB5" s="114" t="s">
        <v>226</v>
      </c>
      <c r="AC5" s="113"/>
      <c r="AD5" s="113"/>
      <c r="AE5" s="113"/>
      <c r="AF5" s="113"/>
      <c r="AG5" s="113"/>
      <c r="AH5" s="113"/>
      <c r="AI5" s="113"/>
      <c r="AJ5" s="113"/>
      <c r="AK5" s="113"/>
      <c r="AL5" s="113"/>
      <c r="AM5" s="113"/>
      <c r="AN5" s="113"/>
      <c r="AO5" s="114" t="s">
        <v>227</v>
      </c>
      <c r="AP5" s="113"/>
      <c r="AQ5" s="113"/>
      <c r="AR5" s="113"/>
      <c r="AS5" s="113"/>
      <c r="AT5" s="113"/>
      <c r="AU5" s="113"/>
      <c r="AV5" s="113"/>
    </row>
    <row r="6" spans="1:48" x14ac:dyDescent="0.2">
      <c r="A6" s="113"/>
      <c r="B6" s="119" t="s">
        <v>228</v>
      </c>
      <c r="C6" s="119" t="s">
        <v>229</v>
      </c>
      <c r="D6" s="114" t="s">
        <v>230</v>
      </c>
      <c r="E6" s="119" t="s">
        <v>231</v>
      </c>
      <c r="F6" s="118" t="s">
        <v>232</v>
      </c>
      <c r="G6" s="119" t="s">
        <v>233</v>
      </c>
      <c r="H6" s="119" t="s">
        <v>234</v>
      </c>
      <c r="I6" s="119" t="s">
        <v>235</v>
      </c>
      <c r="J6" s="119" t="s">
        <v>236</v>
      </c>
      <c r="K6" s="119" t="s">
        <v>237</v>
      </c>
      <c r="L6" s="119" t="s">
        <v>238</v>
      </c>
      <c r="M6" s="119" t="s">
        <v>239</v>
      </c>
      <c r="N6" s="119" t="s">
        <v>240</v>
      </c>
      <c r="O6" s="120" t="s">
        <v>241</v>
      </c>
      <c r="P6" s="119" t="s">
        <v>242</v>
      </c>
      <c r="Q6" s="119" t="s">
        <v>243</v>
      </c>
      <c r="R6" s="119" t="s">
        <v>244</v>
      </c>
      <c r="S6" s="119" t="s">
        <v>245</v>
      </c>
      <c r="T6" s="119" t="s">
        <v>246</v>
      </c>
      <c r="U6" s="119" t="s">
        <v>247</v>
      </c>
      <c r="V6" s="119" t="s">
        <v>248</v>
      </c>
      <c r="W6" s="113"/>
      <c r="X6" s="119" t="s">
        <v>249</v>
      </c>
      <c r="Y6" s="119" t="s">
        <v>250</v>
      </c>
      <c r="Z6" s="119" t="s">
        <v>251</v>
      </c>
      <c r="AA6" s="119" t="s">
        <v>252</v>
      </c>
      <c r="AB6" s="113"/>
      <c r="AC6" s="119" t="s">
        <v>253</v>
      </c>
      <c r="AD6" s="119" t="s">
        <v>254</v>
      </c>
      <c r="AE6" s="119" t="s">
        <v>255</v>
      </c>
      <c r="AF6" s="114" t="s">
        <v>256</v>
      </c>
      <c r="AG6" s="119" t="s">
        <v>257</v>
      </c>
      <c r="AH6" s="119" t="s">
        <v>258</v>
      </c>
      <c r="AI6" s="115" t="s">
        <v>174</v>
      </c>
      <c r="AJ6" s="119" t="s">
        <v>259</v>
      </c>
      <c r="AK6" s="119" t="s">
        <v>260</v>
      </c>
      <c r="AL6" s="119" t="s">
        <v>261</v>
      </c>
      <c r="AM6" s="119" t="s">
        <v>262</v>
      </c>
      <c r="AN6" s="119" t="s">
        <v>263</v>
      </c>
      <c r="AO6" s="113"/>
      <c r="AP6" s="119" t="s">
        <v>264</v>
      </c>
      <c r="AQ6" s="119" t="s">
        <v>265</v>
      </c>
      <c r="AR6" s="119" t="s">
        <v>266</v>
      </c>
      <c r="AS6" s="119" t="s">
        <v>267</v>
      </c>
      <c r="AT6" s="114" t="s">
        <v>268</v>
      </c>
      <c r="AU6" s="119" t="s">
        <v>269</v>
      </c>
      <c r="AV6" s="119" t="s">
        <v>270</v>
      </c>
    </row>
    <row r="7" spans="1:48" x14ac:dyDescent="0.2">
      <c r="A7" s="113"/>
      <c r="B7" s="119" t="s">
        <v>271</v>
      </c>
      <c r="C7" s="119" t="s">
        <v>272</v>
      </c>
      <c r="D7" s="114" t="s">
        <v>273</v>
      </c>
      <c r="E7" s="119" t="s">
        <v>274</v>
      </c>
      <c r="F7" s="118" t="s">
        <v>275</v>
      </c>
      <c r="G7" s="119" t="s">
        <v>276</v>
      </c>
      <c r="H7" s="119" t="s">
        <v>277</v>
      </c>
      <c r="I7" s="119" t="s">
        <v>278</v>
      </c>
      <c r="J7" s="119" t="s">
        <v>279</v>
      </c>
      <c r="K7" s="119" t="s">
        <v>280</v>
      </c>
      <c r="L7" s="119" t="s">
        <v>281</v>
      </c>
      <c r="M7" s="119" t="s">
        <v>282</v>
      </c>
      <c r="N7" s="119" t="s">
        <v>283</v>
      </c>
      <c r="O7" s="113"/>
      <c r="P7" s="119" t="s">
        <v>284</v>
      </c>
      <c r="Q7" s="119" t="s">
        <v>285</v>
      </c>
      <c r="R7" s="119" t="s">
        <v>286</v>
      </c>
      <c r="S7" s="119" t="s">
        <v>287</v>
      </c>
      <c r="T7" s="119" t="s">
        <v>288</v>
      </c>
      <c r="U7" s="119" t="s">
        <v>289</v>
      </c>
      <c r="V7" s="119" t="s">
        <v>290</v>
      </c>
      <c r="W7" s="119" t="s">
        <v>291</v>
      </c>
      <c r="X7" s="119" t="s">
        <v>292</v>
      </c>
      <c r="Y7" s="119" t="s">
        <v>293</v>
      </c>
      <c r="Z7" s="119" t="s">
        <v>294</v>
      </c>
      <c r="AA7" s="119" t="s">
        <v>295</v>
      </c>
      <c r="AB7" s="119" t="s">
        <v>296</v>
      </c>
      <c r="AC7" s="119" t="s">
        <v>297</v>
      </c>
      <c r="AD7" s="119" t="s">
        <v>298</v>
      </c>
      <c r="AE7" s="119" t="s">
        <v>299</v>
      </c>
      <c r="AF7" s="114" t="s">
        <v>300</v>
      </c>
      <c r="AG7" s="119" t="s">
        <v>301</v>
      </c>
      <c r="AH7" s="119" t="s">
        <v>302</v>
      </c>
      <c r="AI7" s="119" t="s">
        <v>303</v>
      </c>
      <c r="AJ7" s="119" t="s">
        <v>304</v>
      </c>
      <c r="AK7" s="119" t="s">
        <v>305</v>
      </c>
      <c r="AL7" s="119" t="s">
        <v>306</v>
      </c>
      <c r="AM7" s="119" t="s">
        <v>307</v>
      </c>
      <c r="AN7" s="119" t="s">
        <v>308</v>
      </c>
      <c r="AO7" s="119" t="s">
        <v>309</v>
      </c>
      <c r="AP7" s="119" t="s">
        <v>310</v>
      </c>
      <c r="AQ7" s="119" t="s">
        <v>311</v>
      </c>
      <c r="AR7" s="119" t="s">
        <v>312</v>
      </c>
      <c r="AS7" s="119" t="s">
        <v>313</v>
      </c>
      <c r="AT7" s="114" t="s">
        <v>314</v>
      </c>
      <c r="AU7" s="119" t="s">
        <v>315</v>
      </c>
      <c r="AV7" s="119" t="s">
        <v>316</v>
      </c>
    </row>
    <row r="8" spans="1:48" x14ac:dyDescent="0.2">
      <c r="A8" s="113"/>
      <c r="B8" s="119" t="s">
        <v>317</v>
      </c>
      <c r="C8" s="119" t="s">
        <v>318</v>
      </c>
      <c r="D8" s="114" t="s">
        <v>319</v>
      </c>
      <c r="E8" s="119" t="s">
        <v>320</v>
      </c>
      <c r="F8" s="119" t="s">
        <v>321</v>
      </c>
      <c r="G8" s="119" t="s">
        <v>322</v>
      </c>
      <c r="H8" s="119" t="s">
        <v>323</v>
      </c>
      <c r="I8" s="119" t="s">
        <v>324</v>
      </c>
      <c r="J8" s="119" t="s">
        <v>325</v>
      </c>
      <c r="K8" s="119" t="s">
        <v>326</v>
      </c>
      <c r="L8" s="119" t="s">
        <v>327</v>
      </c>
      <c r="M8" s="119" t="s">
        <v>328</v>
      </c>
      <c r="N8" s="119" t="s">
        <v>329</v>
      </c>
      <c r="O8" s="119" t="s">
        <v>330</v>
      </c>
      <c r="P8" s="119" t="s">
        <v>331</v>
      </c>
      <c r="Q8" s="119" t="s">
        <v>332</v>
      </c>
      <c r="R8" s="119" t="s">
        <v>333</v>
      </c>
      <c r="S8" s="119" t="s">
        <v>334</v>
      </c>
      <c r="T8" s="119" t="s">
        <v>335</v>
      </c>
      <c r="U8" s="119" t="s">
        <v>336</v>
      </c>
      <c r="V8" s="119" t="s">
        <v>337</v>
      </c>
      <c r="W8" s="119" t="s">
        <v>338</v>
      </c>
      <c r="X8" s="119" t="s">
        <v>339</v>
      </c>
      <c r="Y8" s="119" t="s">
        <v>340</v>
      </c>
      <c r="Z8" s="119" t="s">
        <v>341</v>
      </c>
      <c r="AA8" s="119" t="s">
        <v>342</v>
      </c>
      <c r="AB8" s="119" t="s">
        <v>343</v>
      </c>
      <c r="AC8" s="119" t="s">
        <v>344</v>
      </c>
      <c r="AD8" s="119" t="s">
        <v>345</v>
      </c>
      <c r="AE8" s="119" t="s">
        <v>346</v>
      </c>
      <c r="AF8" s="114" t="s">
        <v>347</v>
      </c>
      <c r="AG8" s="119" t="s">
        <v>348</v>
      </c>
      <c r="AH8" s="119" t="s">
        <v>349</v>
      </c>
      <c r="AI8" s="119" t="s">
        <v>350</v>
      </c>
      <c r="AJ8" s="119" t="s">
        <v>351</v>
      </c>
      <c r="AK8" s="119" t="s">
        <v>352</v>
      </c>
      <c r="AL8" s="119" t="s">
        <v>353</v>
      </c>
      <c r="AM8" s="119" t="s">
        <v>354</v>
      </c>
      <c r="AN8" s="119" t="s">
        <v>355</v>
      </c>
      <c r="AO8" s="119" t="s">
        <v>356</v>
      </c>
      <c r="AP8" s="119" t="s">
        <v>357</v>
      </c>
      <c r="AQ8" s="119" t="s">
        <v>358</v>
      </c>
      <c r="AR8" s="119" t="s">
        <v>359</v>
      </c>
      <c r="AS8" s="119" t="s">
        <v>360</v>
      </c>
      <c r="AT8" s="114" t="s">
        <v>361</v>
      </c>
      <c r="AU8" s="119" t="s">
        <v>362</v>
      </c>
      <c r="AV8" s="119" t="s">
        <v>363</v>
      </c>
    </row>
    <row r="9" spans="1:48" x14ac:dyDescent="0.2">
      <c r="A9" s="113"/>
      <c r="B9" s="119" t="s">
        <v>364</v>
      </c>
      <c r="C9" s="119" t="s">
        <v>365</v>
      </c>
      <c r="D9" s="114" t="s">
        <v>366</v>
      </c>
      <c r="E9" s="119" t="s">
        <v>367</v>
      </c>
      <c r="F9" s="117" t="s">
        <v>368</v>
      </c>
      <c r="G9" s="119" t="s">
        <v>369</v>
      </c>
      <c r="H9" s="119" t="s">
        <v>370</v>
      </c>
      <c r="I9" s="119" t="s">
        <v>371</v>
      </c>
      <c r="J9" s="119" t="s">
        <v>372</v>
      </c>
      <c r="K9" s="119" t="s">
        <v>373</v>
      </c>
      <c r="L9" s="119" t="s">
        <v>374</v>
      </c>
      <c r="M9" s="119" t="s">
        <v>375</v>
      </c>
      <c r="N9" s="119" t="s">
        <v>376</v>
      </c>
      <c r="O9" s="119" t="s">
        <v>377</v>
      </c>
      <c r="P9" s="119" t="s">
        <v>378</v>
      </c>
      <c r="Q9" s="119" t="s">
        <v>379</v>
      </c>
      <c r="R9" s="119" t="s">
        <v>380</v>
      </c>
      <c r="S9" s="119" t="s">
        <v>381</v>
      </c>
      <c r="T9" s="119" t="s">
        <v>382</v>
      </c>
      <c r="U9" s="119" t="s">
        <v>383</v>
      </c>
      <c r="V9" s="119" t="s">
        <v>384</v>
      </c>
      <c r="W9" s="119" t="s">
        <v>385</v>
      </c>
      <c r="X9" s="119" t="s">
        <v>386</v>
      </c>
      <c r="Y9" s="119" t="s">
        <v>387</v>
      </c>
      <c r="Z9" s="119" t="s">
        <v>388</v>
      </c>
      <c r="AA9" s="119" t="s">
        <v>389</v>
      </c>
      <c r="AB9" s="119" t="s">
        <v>390</v>
      </c>
      <c r="AC9" s="119" t="s">
        <v>391</v>
      </c>
      <c r="AD9" s="119" t="s">
        <v>392</v>
      </c>
      <c r="AE9" s="119" t="s">
        <v>393</v>
      </c>
      <c r="AF9" s="113"/>
      <c r="AG9" s="119" t="s">
        <v>394</v>
      </c>
      <c r="AH9" s="119" t="s">
        <v>395</v>
      </c>
      <c r="AI9" s="119" t="s">
        <v>396</v>
      </c>
      <c r="AJ9" s="119" t="s">
        <v>397</v>
      </c>
      <c r="AK9" s="119" t="s">
        <v>398</v>
      </c>
      <c r="AL9" s="119" t="s">
        <v>399</v>
      </c>
      <c r="AM9" s="119" t="s">
        <v>400</v>
      </c>
      <c r="AN9" s="119" t="s">
        <v>401</v>
      </c>
      <c r="AO9" s="119" t="s">
        <v>402</v>
      </c>
      <c r="AP9" s="119" t="s">
        <v>403</v>
      </c>
      <c r="AQ9" s="119" t="s">
        <v>404</v>
      </c>
      <c r="AR9" s="119" t="s">
        <v>405</v>
      </c>
      <c r="AS9" s="119" t="s">
        <v>406</v>
      </c>
      <c r="AT9" s="114" t="s">
        <v>407</v>
      </c>
      <c r="AU9" s="119" t="s">
        <v>408</v>
      </c>
      <c r="AV9" s="119" t="s">
        <v>409</v>
      </c>
    </row>
    <row r="10" spans="1:48" x14ac:dyDescent="0.2">
      <c r="A10" s="113"/>
      <c r="B10" s="119" t="s">
        <v>410</v>
      </c>
      <c r="C10" s="119" t="s">
        <v>411</v>
      </c>
      <c r="D10" s="114" t="s">
        <v>412</v>
      </c>
      <c r="E10" s="119" t="s">
        <v>413</v>
      </c>
      <c r="F10" s="118" t="s">
        <v>414</v>
      </c>
      <c r="G10" s="119" t="s">
        <v>415</v>
      </c>
      <c r="H10" s="119" t="s">
        <v>416</v>
      </c>
      <c r="I10" s="119" t="s">
        <v>417</v>
      </c>
      <c r="J10" s="119" t="s">
        <v>418</v>
      </c>
      <c r="K10" s="119" t="s">
        <v>419</v>
      </c>
      <c r="L10" s="119" t="s">
        <v>420</v>
      </c>
      <c r="M10" s="119" t="s">
        <v>421</v>
      </c>
      <c r="N10" s="119" t="s">
        <v>422</v>
      </c>
      <c r="O10" s="119" t="s">
        <v>423</v>
      </c>
      <c r="P10" s="119" t="s">
        <v>424</v>
      </c>
      <c r="Q10" s="119" t="s">
        <v>425</v>
      </c>
      <c r="R10" s="119" t="s">
        <v>426</v>
      </c>
      <c r="S10" s="119" t="s">
        <v>427</v>
      </c>
      <c r="T10" s="119" t="s">
        <v>428</v>
      </c>
      <c r="U10" s="119" t="s">
        <v>429</v>
      </c>
      <c r="V10" s="119" t="s">
        <v>430</v>
      </c>
      <c r="W10" s="119" t="s">
        <v>431</v>
      </c>
      <c r="X10" s="119" t="s">
        <v>432</v>
      </c>
      <c r="Y10" s="119" t="s">
        <v>433</v>
      </c>
      <c r="Z10" s="119" t="s">
        <v>434</v>
      </c>
      <c r="AA10" s="119" t="s">
        <v>435</v>
      </c>
      <c r="AB10" s="119" t="s">
        <v>436</v>
      </c>
      <c r="AC10" s="119" t="s">
        <v>437</v>
      </c>
      <c r="AD10" s="119" t="s">
        <v>438</v>
      </c>
      <c r="AE10" s="119" t="s">
        <v>439</v>
      </c>
      <c r="AF10" s="115" t="s">
        <v>440</v>
      </c>
      <c r="AG10" s="119" t="s">
        <v>441</v>
      </c>
      <c r="AH10" s="119" t="s">
        <v>442</v>
      </c>
      <c r="AI10" s="119" t="s">
        <v>443</v>
      </c>
      <c r="AJ10" s="119" t="s">
        <v>444</v>
      </c>
      <c r="AK10" s="119" t="s">
        <v>445</v>
      </c>
      <c r="AL10" s="119" t="s">
        <v>446</v>
      </c>
      <c r="AM10" s="119" t="s">
        <v>447</v>
      </c>
      <c r="AN10" s="119" t="s">
        <v>448</v>
      </c>
      <c r="AO10" s="119" t="s">
        <v>449</v>
      </c>
      <c r="AP10" s="119" t="s">
        <v>450</v>
      </c>
      <c r="AQ10" s="119" t="s">
        <v>451</v>
      </c>
      <c r="AR10" s="119" t="s">
        <v>452</v>
      </c>
      <c r="AS10" s="119" t="s">
        <v>453</v>
      </c>
      <c r="AT10" s="114" t="s">
        <v>454</v>
      </c>
      <c r="AU10" s="119" t="s">
        <v>455</v>
      </c>
      <c r="AV10" s="119" t="s">
        <v>456</v>
      </c>
    </row>
    <row r="11" spans="1:48" x14ac:dyDescent="0.2">
      <c r="A11" s="113"/>
      <c r="B11" s="119" t="s">
        <v>457</v>
      </c>
      <c r="C11" s="119" t="s">
        <v>458</v>
      </c>
      <c r="D11" s="114" t="s">
        <v>459</v>
      </c>
      <c r="E11" s="119" t="s">
        <v>460</v>
      </c>
      <c r="F11" s="117" t="s">
        <v>461</v>
      </c>
      <c r="G11" s="119" t="s">
        <v>462</v>
      </c>
      <c r="H11" s="119" t="s">
        <v>463</v>
      </c>
      <c r="I11" s="119" t="s">
        <v>464</v>
      </c>
      <c r="J11" s="119" t="s">
        <v>465</v>
      </c>
      <c r="K11" s="119" t="s">
        <v>466</v>
      </c>
      <c r="L11" s="119" t="s">
        <v>467</v>
      </c>
      <c r="M11" s="119" t="s">
        <v>468</v>
      </c>
      <c r="N11" s="119" t="s">
        <v>469</v>
      </c>
      <c r="O11" s="119" t="s">
        <v>470</v>
      </c>
      <c r="P11" s="119" t="s">
        <v>471</v>
      </c>
      <c r="Q11" s="119" t="s">
        <v>472</v>
      </c>
      <c r="R11" s="119" t="s">
        <v>473</v>
      </c>
      <c r="S11" s="119" t="s">
        <v>474</v>
      </c>
      <c r="T11" s="119" t="s">
        <v>475</v>
      </c>
      <c r="U11" s="119" t="s">
        <v>476</v>
      </c>
      <c r="V11" s="119" t="s">
        <v>477</v>
      </c>
      <c r="W11" s="119" t="s">
        <v>478</v>
      </c>
      <c r="X11" s="119" t="s">
        <v>479</v>
      </c>
      <c r="Y11" s="119" t="s">
        <v>480</v>
      </c>
      <c r="Z11" s="119" t="s">
        <v>481</v>
      </c>
      <c r="AA11" s="119" t="s">
        <v>482</v>
      </c>
      <c r="AB11" s="119" t="s">
        <v>483</v>
      </c>
      <c r="AC11" s="119" t="s">
        <v>484</v>
      </c>
      <c r="AD11" s="119" t="s">
        <v>485</v>
      </c>
      <c r="AE11" s="119" t="s">
        <v>486</v>
      </c>
      <c r="AF11" s="119" t="s">
        <v>487</v>
      </c>
      <c r="AG11" s="119" t="s">
        <v>488</v>
      </c>
      <c r="AH11" s="119" t="s">
        <v>489</v>
      </c>
      <c r="AI11" s="119" t="s">
        <v>490</v>
      </c>
      <c r="AJ11" s="119" t="s">
        <v>491</v>
      </c>
      <c r="AK11" s="119" t="s">
        <v>492</v>
      </c>
      <c r="AL11" s="119" t="s">
        <v>493</v>
      </c>
      <c r="AM11" s="119" t="s">
        <v>494</v>
      </c>
      <c r="AN11" s="119" t="s">
        <v>495</v>
      </c>
      <c r="AO11" s="119" t="s">
        <v>496</v>
      </c>
      <c r="AP11" s="119" t="s">
        <v>497</v>
      </c>
      <c r="AQ11" s="119" t="s">
        <v>498</v>
      </c>
      <c r="AR11" s="119" t="s">
        <v>499</v>
      </c>
      <c r="AS11" s="119" t="s">
        <v>500</v>
      </c>
      <c r="AT11" s="114" t="s">
        <v>501</v>
      </c>
      <c r="AU11" s="119" t="s">
        <v>502</v>
      </c>
      <c r="AV11" s="119" t="s">
        <v>503</v>
      </c>
    </row>
    <row r="12" spans="1:48" x14ac:dyDescent="0.2">
      <c r="A12" s="113"/>
      <c r="B12" s="119" t="s">
        <v>504</v>
      </c>
      <c r="C12" s="119" t="s">
        <v>505</v>
      </c>
      <c r="D12" s="114" t="s">
        <v>506</v>
      </c>
      <c r="E12" s="119" t="s">
        <v>507</v>
      </c>
      <c r="F12" s="118" t="s">
        <v>508</v>
      </c>
      <c r="G12" s="119" t="s">
        <v>509</v>
      </c>
      <c r="H12" s="119" t="s">
        <v>510</v>
      </c>
      <c r="I12" s="119" t="s">
        <v>511</v>
      </c>
      <c r="J12" s="119" t="s">
        <v>512</v>
      </c>
      <c r="K12" s="119" t="s">
        <v>513</v>
      </c>
      <c r="L12" s="119" t="s">
        <v>514</v>
      </c>
      <c r="M12" s="119" t="s">
        <v>515</v>
      </c>
      <c r="N12" s="119" t="s">
        <v>516</v>
      </c>
      <c r="O12" s="119" t="s">
        <v>517</v>
      </c>
      <c r="P12" s="119" t="s">
        <v>518</v>
      </c>
      <c r="Q12" s="119" t="s">
        <v>519</v>
      </c>
      <c r="R12" s="119" t="s">
        <v>520</v>
      </c>
      <c r="S12" s="119" t="s">
        <v>521</v>
      </c>
      <c r="T12" s="119" t="s">
        <v>522</v>
      </c>
      <c r="U12" s="119" t="s">
        <v>523</v>
      </c>
      <c r="V12" s="119" t="s">
        <v>524</v>
      </c>
      <c r="W12" s="119" t="s">
        <v>525</v>
      </c>
      <c r="X12" s="119" t="s">
        <v>526</v>
      </c>
      <c r="Y12" s="119" t="s">
        <v>527</v>
      </c>
      <c r="Z12" s="119" t="s">
        <v>528</v>
      </c>
      <c r="AA12" s="119" t="s">
        <v>529</v>
      </c>
      <c r="AB12" s="119" t="s">
        <v>530</v>
      </c>
      <c r="AC12" s="119" t="s">
        <v>531</v>
      </c>
      <c r="AD12" s="119" t="s">
        <v>532</v>
      </c>
      <c r="AE12" s="119" t="s">
        <v>533</v>
      </c>
      <c r="AF12" s="119" t="s">
        <v>534</v>
      </c>
      <c r="AG12" s="119" t="s">
        <v>535</v>
      </c>
      <c r="AH12" s="119" t="s">
        <v>536</v>
      </c>
      <c r="AI12" s="119" t="s">
        <v>537</v>
      </c>
      <c r="AJ12" s="119" t="s">
        <v>538</v>
      </c>
      <c r="AK12" s="119" t="s">
        <v>539</v>
      </c>
      <c r="AL12" s="119" t="s">
        <v>540</v>
      </c>
      <c r="AM12" s="119" t="s">
        <v>541</v>
      </c>
      <c r="AN12" s="119" t="s">
        <v>542</v>
      </c>
      <c r="AO12" s="119" t="s">
        <v>543</v>
      </c>
      <c r="AP12" s="119" t="s">
        <v>544</v>
      </c>
      <c r="AQ12" s="119" t="s">
        <v>545</v>
      </c>
      <c r="AR12" s="119" t="s">
        <v>546</v>
      </c>
      <c r="AS12" s="119" t="s">
        <v>547</v>
      </c>
      <c r="AT12" s="114" t="s">
        <v>548</v>
      </c>
      <c r="AU12" s="119" t="s">
        <v>549</v>
      </c>
      <c r="AV12" s="119" t="s">
        <v>550</v>
      </c>
    </row>
    <row r="13" spans="1:48" x14ac:dyDescent="0.2">
      <c r="A13" s="113"/>
      <c r="B13" s="119" t="s">
        <v>551</v>
      </c>
      <c r="C13" s="119" t="s">
        <v>552</v>
      </c>
      <c r="D13" s="114" t="s">
        <v>553</v>
      </c>
      <c r="E13" s="119" t="s">
        <v>554</v>
      </c>
      <c r="F13" s="117" t="s">
        <v>555</v>
      </c>
      <c r="G13" s="119" t="s">
        <v>556</v>
      </c>
      <c r="H13" s="119" t="s">
        <v>557</v>
      </c>
      <c r="I13" s="119" t="s">
        <v>558</v>
      </c>
      <c r="J13" s="119" t="s">
        <v>559</v>
      </c>
      <c r="K13" s="119" t="s">
        <v>560</v>
      </c>
      <c r="L13" s="119" t="s">
        <v>561</v>
      </c>
      <c r="M13" s="119" t="s">
        <v>562</v>
      </c>
      <c r="N13" s="119" t="s">
        <v>563</v>
      </c>
      <c r="O13" s="119" t="s">
        <v>564</v>
      </c>
      <c r="P13" s="119" t="s">
        <v>565</v>
      </c>
      <c r="Q13" s="119" t="s">
        <v>566</v>
      </c>
      <c r="R13" s="119" t="s">
        <v>567</v>
      </c>
      <c r="S13" s="119" t="s">
        <v>568</v>
      </c>
      <c r="T13" s="119" t="s">
        <v>569</v>
      </c>
      <c r="U13" s="119" t="s">
        <v>570</v>
      </c>
      <c r="V13" s="119" t="s">
        <v>571</v>
      </c>
      <c r="W13" s="119" t="s">
        <v>572</v>
      </c>
      <c r="X13" s="119" t="s">
        <v>573</v>
      </c>
      <c r="Y13" s="119" t="s">
        <v>574</v>
      </c>
      <c r="Z13" s="119" t="s">
        <v>575</v>
      </c>
      <c r="AA13" s="119" t="s">
        <v>576</v>
      </c>
      <c r="AB13" s="119" t="s">
        <v>577</v>
      </c>
      <c r="AC13" s="119" t="s">
        <v>578</v>
      </c>
      <c r="AD13" s="119" t="s">
        <v>579</v>
      </c>
      <c r="AE13" s="119" t="s">
        <v>580</v>
      </c>
      <c r="AF13" s="119" t="s">
        <v>581</v>
      </c>
      <c r="AG13" s="113"/>
      <c r="AH13" s="119" t="s">
        <v>582</v>
      </c>
      <c r="AI13" s="119" t="s">
        <v>583</v>
      </c>
      <c r="AJ13" s="119" t="s">
        <v>584</v>
      </c>
      <c r="AK13" s="113"/>
      <c r="AL13" s="113"/>
      <c r="AM13" s="119" t="s">
        <v>585</v>
      </c>
      <c r="AN13" s="119" t="s">
        <v>586</v>
      </c>
      <c r="AO13" s="119" t="s">
        <v>587</v>
      </c>
      <c r="AP13" s="119" t="s">
        <v>588</v>
      </c>
      <c r="AQ13" s="119" t="s">
        <v>589</v>
      </c>
      <c r="AR13" s="119" t="s">
        <v>590</v>
      </c>
      <c r="AS13" s="119" t="s">
        <v>591</v>
      </c>
      <c r="AT13" s="114" t="s">
        <v>592</v>
      </c>
      <c r="AU13" s="119" t="s">
        <v>593</v>
      </c>
      <c r="AV13" s="119" t="s">
        <v>594</v>
      </c>
    </row>
    <row r="14" spans="1:48" x14ac:dyDescent="0.2">
      <c r="A14" s="113"/>
      <c r="B14" s="119" t="s">
        <v>595</v>
      </c>
      <c r="C14" s="119" t="s">
        <v>596</v>
      </c>
      <c r="D14" s="114" t="s">
        <v>597</v>
      </c>
      <c r="E14" s="119" t="s">
        <v>598</v>
      </c>
      <c r="F14" s="117" t="s">
        <v>599</v>
      </c>
      <c r="G14" s="119" t="s">
        <v>600</v>
      </c>
      <c r="H14" s="119" t="s">
        <v>601</v>
      </c>
      <c r="I14" s="119" t="s">
        <v>602</v>
      </c>
      <c r="J14" s="119" t="s">
        <v>603</v>
      </c>
      <c r="K14" s="119" t="s">
        <v>604</v>
      </c>
      <c r="L14" s="119" t="s">
        <v>605</v>
      </c>
      <c r="M14" s="119" t="s">
        <v>606</v>
      </c>
      <c r="N14" s="119" t="s">
        <v>607</v>
      </c>
      <c r="O14" s="119" t="s">
        <v>608</v>
      </c>
      <c r="P14" s="119" t="s">
        <v>609</v>
      </c>
      <c r="Q14" s="119" t="s">
        <v>610</v>
      </c>
      <c r="R14" s="119" t="s">
        <v>611</v>
      </c>
      <c r="S14" s="115"/>
      <c r="T14" s="119" t="s">
        <v>612</v>
      </c>
      <c r="U14" s="119" t="s">
        <v>613</v>
      </c>
      <c r="V14" s="119" t="s">
        <v>614</v>
      </c>
      <c r="W14" s="119" t="s">
        <v>615</v>
      </c>
      <c r="X14" s="119" t="s">
        <v>616</v>
      </c>
      <c r="Y14" s="119" t="s">
        <v>617</v>
      </c>
      <c r="Z14" s="119" t="s">
        <v>618</v>
      </c>
      <c r="AA14" s="119" t="s">
        <v>619</v>
      </c>
      <c r="AB14" s="119" t="s">
        <v>620</v>
      </c>
      <c r="AC14" s="119" t="s">
        <v>621</v>
      </c>
      <c r="AD14" s="119" t="s">
        <v>622</v>
      </c>
      <c r="AE14" s="113"/>
      <c r="AF14" s="119" t="s">
        <v>623</v>
      </c>
      <c r="AG14" s="115" t="s">
        <v>440</v>
      </c>
      <c r="AH14" s="119" t="s">
        <v>624</v>
      </c>
      <c r="AI14" s="119" t="s">
        <v>625</v>
      </c>
      <c r="AJ14" s="119" t="s">
        <v>626</v>
      </c>
      <c r="AK14" s="115" t="s">
        <v>440</v>
      </c>
      <c r="AL14" s="115" t="s">
        <v>440</v>
      </c>
      <c r="AM14" s="119" t="s">
        <v>627</v>
      </c>
      <c r="AN14" s="119" t="s">
        <v>628</v>
      </c>
      <c r="AO14" s="119" t="s">
        <v>629</v>
      </c>
      <c r="AP14" s="119" t="s">
        <v>630</v>
      </c>
      <c r="AQ14" s="119" t="s">
        <v>631</v>
      </c>
      <c r="AR14" s="119" t="s">
        <v>632</v>
      </c>
      <c r="AS14" s="119" t="s">
        <v>633</v>
      </c>
      <c r="AT14" s="113"/>
      <c r="AU14" s="119" t="s">
        <v>634</v>
      </c>
      <c r="AV14" s="119" t="s">
        <v>635</v>
      </c>
    </row>
    <row r="15" spans="1:48" x14ac:dyDescent="0.2">
      <c r="A15" s="113"/>
      <c r="B15" s="119" t="s">
        <v>636</v>
      </c>
      <c r="C15" s="113"/>
      <c r="D15" s="114" t="s">
        <v>637</v>
      </c>
      <c r="E15" s="119" t="s">
        <v>638</v>
      </c>
      <c r="F15" s="117" t="s">
        <v>639</v>
      </c>
      <c r="G15" s="119" t="s">
        <v>640</v>
      </c>
      <c r="H15" s="119" t="s">
        <v>641</v>
      </c>
      <c r="I15" s="119" t="s">
        <v>642</v>
      </c>
      <c r="J15" s="119" t="s">
        <v>643</v>
      </c>
      <c r="K15" s="119" t="s">
        <v>644</v>
      </c>
      <c r="L15" s="119" t="s">
        <v>645</v>
      </c>
      <c r="M15" s="119" t="s">
        <v>646</v>
      </c>
      <c r="N15" s="119" t="s">
        <v>647</v>
      </c>
      <c r="O15" s="119" t="s">
        <v>648</v>
      </c>
      <c r="P15" s="119" t="s">
        <v>649</v>
      </c>
      <c r="Q15" s="115"/>
      <c r="R15" s="120" t="s">
        <v>650</v>
      </c>
      <c r="S15" s="115" t="s">
        <v>440</v>
      </c>
      <c r="T15" s="119" t="s">
        <v>651</v>
      </c>
      <c r="U15" s="119" t="s">
        <v>652</v>
      </c>
      <c r="V15" s="119" t="s">
        <v>653</v>
      </c>
      <c r="W15" s="119" t="s">
        <v>654</v>
      </c>
      <c r="X15" s="119" t="s">
        <v>655</v>
      </c>
      <c r="Y15" s="119" t="s">
        <v>656</v>
      </c>
      <c r="Z15" s="119" t="s">
        <v>657</v>
      </c>
      <c r="AA15" s="119" t="s">
        <v>658</v>
      </c>
      <c r="AB15" s="119" t="s">
        <v>659</v>
      </c>
      <c r="AC15" s="119" t="s">
        <v>660</v>
      </c>
      <c r="AD15" s="119" t="s">
        <v>661</v>
      </c>
      <c r="AE15" s="115" t="s">
        <v>440</v>
      </c>
      <c r="AF15" s="119" t="s">
        <v>662</v>
      </c>
      <c r="AG15" s="119" t="s">
        <v>663</v>
      </c>
      <c r="AH15" s="119" t="s">
        <v>664</v>
      </c>
      <c r="AI15" s="119" t="s">
        <v>665</v>
      </c>
      <c r="AJ15" s="119" t="s">
        <v>666</v>
      </c>
      <c r="AK15" s="119" t="s">
        <v>667</v>
      </c>
      <c r="AL15" s="119" t="s">
        <v>668</v>
      </c>
      <c r="AM15" s="119" t="s">
        <v>669</v>
      </c>
      <c r="AN15" s="119" t="s">
        <v>670</v>
      </c>
      <c r="AO15" s="119" t="s">
        <v>671</v>
      </c>
      <c r="AP15" s="113"/>
      <c r="AQ15" s="119" t="s">
        <v>672</v>
      </c>
      <c r="AR15" s="119" t="s">
        <v>673</v>
      </c>
      <c r="AS15" s="119" t="s">
        <v>674</v>
      </c>
      <c r="AT15" s="115" t="s">
        <v>440</v>
      </c>
      <c r="AU15" s="119" t="s">
        <v>675</v>
      </c>
      <c r="AV15" s="119" t="s">
        <v>676</v>
      </c>
    </row>
    <row r="16" spans="1:48" x14ac:dyDescent="0.2">
      <c r="A16" s="113"/>
      <c r="B16" s="119" t="s">
        <v>677</v>
      </c>
      <c r="C16" s="115" t="s">
        <v>440</v>
      </c>
      <c r="D16" s="114" t="s">
        <v>678</v>
      </c>
      <c r="E16" s="119" t="s">
        <v>679</v>
      </c>
      <c r="F16" s="117" t="s">
        <v>680</v>
      </c>
      <c r="G16" s="119" t="s">
        <v>681</v>
      </c>
      <c r="H16" s="119" t="s">
        <v>682</v>
      </c>
      <c r="I16" s="119" t="s">
        <v>683</v>
      </c>
      <c r="J16" s="119" t="s">
        <v>684</v>
      </c>
      <c r="K16" s="119" t="s">
        <v>685</v>
      </c>
      <c r="L16" s="119" t="s">
        <v>686</v>
      </c>
      <c r="M16" s="119" t="s">
        <v>687</v>
      </c>
      <c r="N16" s="119" t="s">
        <v>688</v>
      </c>
      <c r="O16" s="119" t="s">
        <v>689</v>
      </c>
      <c r="P16" s="119" t="s">
        <v>690</v>
      </c>
      <c r="Q16" s="115" t="s">
        <v>440</v>
      </c>
      <c r="R16" s="115"/>
      <c r="S16" s="119" t="s">
        <v>691</v>
      </c>
      <c r="T16" s="119" t="s">
        <v>692</v>
      </c>
      <c r="U16" s="119" t="s">
        <v>693</v>
      </c>
      <c r="V16" s="119" t="s">
        <v>694</v>
      </c>
      <c r="W16" s="119" t="s">
        <v>695</v>
      </c>
      <c r="X16" s="119" t="s">
        <v>696</v>
      </c>
      <c r="Y16" s="119" t="s">
        <v>697</v>
      </c>
      <c r="Z16" s="119" t="s">
        <v>698</v>
      </c>
      <c r="AA16" s="119" t="s">
        <v>699</v>
      </c>
      <c r="AB16" s="119" t="s">
        <v>700</v>
      </c>
      <c r="AC16" s="119" t="s">
        <v>701</v>
      </c>
      <c r="AD16" s="119" t="s">
        <v>702</v>
      </c>
      <c r="AE16" s="119" t="s">
        <v>703</v>
      </c>
      <c r="AF16" s="119" t="s">
        <v>704</v>
      </c>
      <c r="AG16" s="119" t="s">
        <v>705</v>
      </c>
      <c r="AH16" s="119" t="s">
        <v>706</v>
      </c>
      <c r="AI16" s="119" t="s">
        <v>707</v>
      </c>
      <c r="AJ16" s="119" t="s">
        <v>708</v>
      </c>
      <c r="AK16" s="119" t="s">
        <v>709</v>
      </c>
      <c r="AL16" s="119" t="s">
        <v>710</v>
      </c>
      <c r="AM16" s="113"/>
      <c r="AN16" s="113"/>
      <c r="AO16" s="119" t="s">
        <v>711</v>
      </c>
      <c r="AP16" s="115" t="s">
        <v>440</v>
      </c>
      <c r="AQ16" s="119" t="s">
        <v>712</v>
      </c>
      <c r="AR16" s="119" t="s">
        <v>713</v>
      </c>
      <c r="AS16" s="119" t="s">
        <v>714</v>
      </c>
      <c r="AT16" s="119" t="s">
        <v>715</v>
      </c>
      <c r="AU16" s="119" t="s">
        <v>716</v>
      </c>
      <c r="AV16" s="113"/>
    </row>
    <row r="17" spans="2:48" x14ac:dyDescent="0.2">
      <c r="B17" s="119" t="s">
        <v>717</v>
      </c>
      <c r="C17" s="119" t="s">
        <v>718</v>
      </c>
      <c r="D17" s="114" t="s">
        <v>719</v>
      </c>
      <c r="E17" s="119" t="s">
        <v>720</v>
      </c>
      <c r="F17" s="117" t="s">
        <v>721</v>
      </c>
      <c r="G17" s="119" t="s">
        <v>722</v>
      </c>
      <c r="H17" s="119" t="s">
        <v>723</v>
      </c>
      <c r="I17" s="119" t="s">
        <v>724</v>
      </c>
      <c r="J17" s="119" t="s">
        <v>725</v>
      </c>
      <c r="K17" s="113"/>
      <c r="L17" s="119" t="s">
        <v>726</v>
      </c>
      <c r="M17" s="119" t="s">
        <v>727</v>
      </c>
      <c r="N17" s="119" t="s">
        <v>728</v>
      </c>
      <c r="O17" s="119" t="s">
        <v>729</v>
      </c>
      <c r="P17" s="119" t="s">
        <v>730</v>
      </c>
      <c r="Q17" s="119" t="s">
        <v>731</v>
      </c>
      <c r="R17" s="115" t="s">
        <v>440</v>
      </c>
      <c r="S17" s="119" t="s">
        <v>732</v>
      </c>
      <c r="T17" s="119" t="s">
        <v>733</v>
      </c>
      <c r="U17" s="119" t="s">
        <v>734</v>
      </c>
      <c r="V17" s="119" t="s">
        <v>735</v>
      </c>
      <c r="W17" s="119" t="s">
        <v>736</v>
      </c>
      <c r="X17" s="119" t="s">
        <v>737</v>
      </c>
      <c r="Y17" s="119" t="s">
        <v>738</v>
      </c>
      <c r="Z17" s="119" t="s">
        <v>739</v>
      </c>
      <c r="AA17" s="119" t="s">
        <v>740</v>
      </c>
      <c r="AB17" s="119" t="s">
        <v>741</v>
      </c>
      <c r="AC17" s="119" t="s">
        <v>742</v>
      </c>
      <c r="AD17" s="113"/>
      <c r="AE17" s="119" t="s">
        <v>743</v>
      </c>
      <c r="AF17" s="119" t="s">
        <v>744</v>
      </c>
      <c r="AG17" s="119" t="s">
        <v>745</v>
      </c>
      <c r="AH17" s="119" t="s">
        <v>746</v>
      </c>
      <c r="AI17" s="119" t="s">
        <v>747</v>
      </c>
      <c r="AJ17" s="119" t="s">
        <v>748</v>
      </c>
      <c r="AK17" s="119" t="s">
        <v>749</v>
      </c>
      <c r="AL17" s="119" t="s">
        <v>750</v>
      </c>
      <c r="AM17" s="115" t="s">
        <v>440</v>
      </c>
      <c r="AN17" s="115" t="s">
        <v>440</v>
      </c>
      <c r="AO17" s="119" t="s">
        <v>751</v>
      </c>
      <c r="AP17" s="119" t="s">
        <v>752</v>
      </c>
      <c r="AQ17" s="119" t="s">
        <v>753</v>
      </c>
      <c r="AR17" s="119" t="s">
        <v>754</v>
      </c>
      <c r="AS17" s="119" t="s">
        <v>755</v>
      </c>
      <c r="AT17" s="119" t="s">
        <v>756</v>
      </c>
      <c r="AU17" s="119" t="s">
        <v>757</v>
      </c>
      <c r="AV17" s="115" t="s">
        <v>440</v>
      </c>
    </row>
    <row r="18" spans="2:48" x14ac:dyDescent="0.2">
      <c r="B18" s="119" t="s">
        <v>758</v>
      </c>
      <c r="C18" s="119" t="s">
        <v>759</v>
      </c>
      <c r="D18" s="120" t="s">
        <v>760</v>
      </c>
      <c r="E18" s="237" t="s">
        <v>2246</v>
      </c>
      <c r="F18" s="118"/>
      <c r="G18" s="113"/>
      <c r="H18" s="113"/>
      <c r="I18" s="119" t="s">
        <v>761</v>
      </c>
      <c r="J18" s="119" t="s">
        <v>762</v>
      </c>
      <c r="K18" s="115" t="s">
        <v>440</v>
      </c>
      <c r="L18" s="119" t="s">
        <v>763</v>
      </c>
      <c r="M18" s="119" t="s">
        <v>764</v>
      </c>
      <c r="N18" s="119" t="s">
        <v>765</v>
      </c>
      <c r="O18" s="119" t="s">
        <v>766</v>
      </c>
      <c r="P18" s="119" t="s">
        <v>767</v>
      </c>
      <c r="Q18" s="119" t="s">
        <v>768</v>
      </c>
      <c r="R18" s="119" t="s">
        <v>769</v>
      </c>
      <c r="S18" s="119" t="s">
        <v>770</v>
      </c>
      <c r="T18" s="115"/>
      <c r="U18" s="119" t="s">
        <v>771</v>
      </c>
      <c r="V18" s="119" t="s">
        <v>772</v>
      </c>
      <c r="W18" s="119" t="s">
        <v>773</v>
      </c>
      <c r="X18" s="119" t="s">
        <v>774</v>
      </c>
      <c r="Y18" s="119" t="s">
        <v>775</v>
      </c>
      <c r="Z18" s="113"/>
      <c r="AA18" s="119" t="s">
        <v>776</v>
      </c>
      <c r="AB18" s="119" t="s">
        <v>777</v>
      </c>
      <c r="AC18" s="119" t="s">
        <v>778</v>
      </c>
      <c r="AD18" s="115" t="s">
        <v>440</v>
      </c>
      <c r="AE18" s="119" t="s">
        <v>779</v>
      </c>
      <c r="AF18" s="119" t="s">
        <v>780</v>
      </c>
      <c r="AG18" s="119" t="s">
        <v>781</v>
      </c>
      <c r="AH18" s="119" t="s">
        <v>782</v>
      </c>
      <c r="AI18" s="119" t="s">
        <v>783</v>
      </c>
      <c r="AJ18" s="113"/>
      <c r="AK18" s="119" t="s">
        <v>784</v>
      </c>
      <c r="AL18" s="119" t="s">
        <v>785</v>
      </c>
      <c r="AM18" s="119" t="s">
        <v>786</v>
      </c>
      <c r="AN18" s="119" t="s">
        <v>787</v>
      </c>
      <c r="AO18" s="119" t="s">
        <v>788</v>
      </c>
      <c r="AP18" s="119" t="s">
        <v>789</v>
      </c>
      <c r="AQ18" s="113"/>
      <c r="AR18" s="119" t="s">
        <v>790</v>
      </c>
      <c r="AS18" s="119" t="s">
        <v>791</v>
      </c>
      <c r="AT18" s="119" t="s">
        <v>792</v>
      </c>
      <c r="AU18" s="119" t="s">
        <v>793</v>
      </c>
      <c r="AV18" s="119" t="s">
        <v>794</v>
      </c>
    </row>
    <row r="19" spans="2:48" x14ac:dyDescent="0.2">
      <c r="B19" s="119" t="s">
        <v>795</v>
      </c>
      <c r="C19" s="119" t="s">
        <v>796</v>
      </c>
      <c r="D19" s="113"/>
      <c r="E19" s="113"/>
      <c r="F19" s="115" t="s">
        <v>440</v>
      </c>
      <c r="G19" s="115" t="s">
        <v>440</v>
      </c>
      <c r="H19" s="115" t="s">
        <v>440</v>
      </c>
      <c r="I19" s="119" t="s">
        <v>797</v>
      </c>
      <c r="J19" s="113"/>
      <c r="K19" s="119" t="s">
        <v>798</v>
      </c>
      <c r="L19" s="119" t="s">
        <v>799</v>
      </c>
      <c r="M19" s="119" t="s">
        <v>800</v>
      </c>
      <c r="N19" s="119" t="s">
        <v>801</v>
      </c>
      <c r="O19" s="119" t="s">
        <v>802</v>
      </c>
      <c r="P19" s="119" t="s">
        <v>803</v>
      </c>
      <c r="Q19" s="119" t="s">
        <v>804</v>
      </c>
      <c r="R19" s="119" t="s">
        <v>805</v>
      </c>
      <c r="S19" s="119" t="s">
        <v>806</v>
      </c>
      <c r="T19" s="115" t="s">
        <v>440</v>
      </c>
      <c r="U19" s="119" t="s">
        <v>807</v>
      </c>
      <c r="V19" s="119" t="s">
        <v>808</v>
      </c>
      <c r="W19" s="119" t="s">
        <v>809</v>
      </c>
      <c r="X19" s="119" t="s">
        <v>810</v>
      </c>
      <c r="Y19" s="113"/>
      <c r="Z19" s="115" t="s">
        <v>440</v>
      </c>
      <c r="AA19" s="119" t="s">
        <v>811</v>
      </c>
      <c r="AB19" s="119" t="s">
        <v>812</v>
      </c>
      <c r="AC19" s="119" t="s">
        <v>813</v>
      </c>
      <c r="AD19" s="119" t="s">
        <v>814</v>
      </c>
      <c r="AE19" s="119" t="s">
        <v>815</v>
      </c>
      <c r="AF19" s="119" t="s">
        <v>816</v>
      </c>
      <c r="AG19" s="119" t="s">
        <v>817</v>
      </c>
      <c r="AH19" s="119" t="s">
        <v>818</v>
      </c>
      <c r="AI19" s="119" t="s">
        <v>819</v>
      </c>
      <c r="AJ19" s="115" t="s">
        <v>440</v>
      </c>
      <c r="AK19" s="119" t="s">
        <v>820</v>
      </c>
      <c r="AL19" s="119" t="s">
        <v>821</v>
      </c>
      <c r="AM19" s="119" t="s">
        <v>822</v>
      </c>
      <c r="AN19" s="119" t="s">
        <v>823</v>
      </c>
      <c r="AO19" s="119" t="s">
        <v>824</v>
      </c>
      <c r="AP19" s="119" t="s">
        <v>825</v>
      </c>
      <c r="AQ19" s="115" t="s">
        <v>440</v>
      </c>
      <c r="AR19" s="113"/>
      <c r="AS19" s="113"/>
      <c r="AT19" s="119" t="s">
        <v>826</v>
      </c>
      <c r="AU19" s="119" t="s">
        <v>827</v>
      </c>
      <c r="AV19" s="119" t="s">
        <v>828</v>
      </c>
    </row>
    <row r="20" spans="2:48" x14ac:dyDescent="0.2">
      <c r="B20" s="119" t="s">
        <v>829</v>
      </c>
      <c r="C20" s="119" t="s">
        <v>830</v>
      </c>
      <c r="D20" s="115" t="s">
        <v>440</v>
      </c>
      <c r="E20" s="115" t="s">
        <v>440</v>
      </c>
      <c r="F20" s="118" t="s">
        <v>832</v>
      </c>
      <c r="G20" s="119" t="s">
        <v>833</v>
      </c>
      <c r="H20" s="119" t="s">
        <v>834</v>
      </c>
      <c r="I20" s="119" t="s">
        <v>835</v>
      </c>
      <c r="J20" s="115" t="s">
        <v>440</v>
      </c>
      <c r="K20" s="119" t="s">
        <v>836</v>
      </c>
      <c r="L20" s="119" t="s">
        <v>837</v>
      </c>
      <c r="M20" s="119" t="s">
        <v>838</v>
      </c>
      <c r="N20" s="119" t="s">
        <v>839</v>
      </c>
      <c r="O20" s="119" t="s">
        <v>840</v>
      </c>
      <c r="P20" s="119" t="s">
        <v>841</v>
      </c>
      <c r="Q20" s="119" t="s">
        <v>842</v>
      </c>
      <c r="R20" s="119" t="s">
        <v>843</v>
      </c>
      <c r="S20" s="119" t="s">
        <v>844</v>
      </c>
      <c r="T20" s="119" t="s">
        <v>845</v>
      </c>
      <c r="U20" s="119" t="s">
        <v>846</v>
      </c>
      <c r="V20" s="119" t="s">
        <v>847</v>
      </c>
      <c r="W20" s="119" t="s">
        <v>848</v>
      </c>
      <c r="X20" s="119" t="s">
        <v>849</v>
      </c>
      <c r="Y20" s="115" t="s">
        <v>440</v>
      </c>
      <c r="Z20" s="119" t="s">
        <v>850</v>
      </c>
      <c r="AA20" s="113"/>
      <c r="AB20" s="119" t="s">
        <v>851</v>
      </c>
      <c r="AC20" s="119" t="s">
        <v>852</v>
      </c>
      <c r="AD20" s="119" t="s">
        <v>853</v>
      </c>
      <c r="AE20" s="119" t="s">
        <v>854</v>
      </c>
      <c r="AF20" s="119" t="s">
        <v>855</v>
      </c>
      <c r="AG20" s="119" t="s">
        <v>856</v>
      </c>
      <c r="AH20" s="113"/>
      <c r="AI20" s="113"/>
      <c r="AJ20" s="119" t="s">
        <v>857</v>
      </c>
      <c r="AK20" s="119" t="s">
        <v>858</v>
      </c>
      <c r="AL20" s="119" t="s">
        <v>859</v>
      </c>
      <c r="AM20" s="119" t="s">
        <v>860</v>
      </c>
      <c r="AN20" s="119" t="s">
        <v>861</v>
      </c>
      <c r="AO20" s="119" t="s">
        <v>862</v>
      </c>
      <c r="AP20" s="119" t="s">
        <v>863</v>
      </c>
      <c r="AQ20" s="119" t="s">
        <v>864</v>
      </c>
      <c r="AR20" s="115" t="s">
        <v>440</v>
      </c>
      <c r="AS20" s="115" t="s">
        <v>440</v>
      </c>
      <c r="AT20" s="119" t="s">
        <v>865</v>
      </c>
      <c r="AU20" s="119" t="s">
        <v>866</v>
      </c>
      <c r="AV20" s="119" t="s">
        <v>867</v>
      </c>
    </row>
    <row r="21" spans="2:48" x14ac:dyDescent="0.2">
      <c r="B21" s="119" t="s">
        <v>868</v>
      </c>
      <c r="C21" s="119" t="s">
        <v>869</v>
      </c>
      <c r="D21" s="119" t="s">
        <v>870</v>
      </c>
      <c r="E21" s="119" t="s">
        <v>831</v>
      </c>
      <c r="F21" s="118" t="s">
        <v>872</v>
      </c>
      <c r="G21" s="119" t="s">
        <v>873</v>
      </c>
      <c r="H21" s="119" t="s">
        <v>874</v>
      </c>
      <c r="I21" s="119" t="s">
        <v>875</v>
      </c>
      <c r="J21" s="119" t="s">
        <v>876</v>
      </c>
      <c r="K21" s="119" t="s">
        <v>877</v>
      </c>
      <c r="L21" s="119" t="s">
        <v>878</v>
      </c>
      <c r="M21" s="119" t="s">
        <v>879</v>
      </c>
      <c r="N21" s="119" t="s">
        <v>880</v>
      </c>
      <c r="O21" s="119" t="s">
        <v>881</v>
      </c>
      <c r="P21" s="119" t="s">
        <v>882</v>
      </c>
      <c r="Q21" s="119" t="s">
        <v>883</v>
      </c>
      <c r="R21" s="119" t="s">
        <v>884</v>
      </c>
      <c r="S21" s="119" t="s">
        <v>885</v>
      </c>
      <c r="T21" s="119" t="s">
        <v>886</v>
      </c>
      <c r="U21" s="119" t="s">
        <v>887</v>
      </c>
      <c r="V21" s="119" t="s">
        <v>888</v>
      </c>
      <c r="W21" s="119" t="s">
        <v>889</v>
      </c>
      <c r="X21" s="119" t="s">
        <v>890</v>
      </c>
      <c r="Y21" s="119" t="s">
        <v>891</v>
      </c>
      <c r="Z21" s="119" t="s">
        <v>892</v>
      </c>
      <c r="AA21" s="115" t="s">
        <v>440</v>
      </c>
      <c r="AB21" s="119" t="s">
        <v>893</v>
      </c>
      <c r="AC21" s="119" t="s">
        <v>894</v>
      </c>
      <c r="AD21" s="119" t="s">
        <v>895</v>
      </c>
      <c r="AE21" s="119" t="s">
        <v>896</v>
      </c>
      <c r="AF21" s="119" t="s">
        <v>897</v>
      </c>
      <c r="AG21" s="119" t="s">
        <v>898</v>
      </c>
      <c r="AH21" s="115" t="s">
        <v>440</v>
      </c>
      <c r="AI21" s="115" t="s">
        <v>440</v>
      </c>
      <c r="AJ21" s="119" t="s">
        <v>899</v>
      </c>
      <c r="AK21" s="119" t="s">
        <v>900</v>
      </c>
      <c r="AL21" s="119" t="s">
        <v>901</v>
      </c>
      <c r="AM21" s="119" t="s">
        <v>902</v>
      </c>
      <c r="AN21" s="119" t="s">
        <v>903</v>
      </c>
      <c r="AO21" s="119" t="s">
        <v>904</v>
      </c>
      <c r="AP21" s="119" t="s">
        <v>905</v>
      </c>
      <c r="AQ21" s="119" t="s">
        <v>906</v>
      </c>
      <c r="AR21" s="119" t="s">
        <v>907</v>
      </c>
      <c r="AS21" s="119" t="s">
        <v>908</v>
      </c>
      <c r="AT21" s="119" t="s">
        <v>909</v>
      </c>
      <c r="AU21" s="119" t="s">
        <v>910</v>
      </c>
      <c r="AV21" s="119" t="s">
        <v>911</v>
      </c>
    </row>
    <row r="22" spans="2:48" x14ac:dyDescent="0.2">
      <c r="B22" s="119" t="s">
        <v>912</v>
      </c>
      <c r="C22" s="119" t="s">
        <v>913</v>
      </c>
      <c r="D22" s="119" t="s">
        <v>914</v>
      </c>
      <c r="E22" s="119" t="s">
        <v>871</v>
      </c>
      <c r="F22" s="118" t="s">
        <v>916</v>
      </c>
      <c r="G22" s="119" t="s">
        <v>917</v>
      </c>
      <c r="H22" s="119" t="s">
        <v>918</v>
      </c>
      <c r="I22" s="119" t="s">
        <v>919</v>
      </c>
      <c r="J22" s="119" t="s">
        <v>920</v>
      </c>
      <c r="K22" s="119" t="s">
        <v>921</v>
      </c>
      <c r="L22" s="119" t="s">
        <v>922</v>
      </c>
      <c r="M22" s="119" t="s">
        <v>923</v>
      </c>
      <c r="N22" s="119" t="s">
        <v>924</v>
      </c>
      <c r="O22" s="119" t="s">
        <v>925</v>
      </c>
      <c r="P22" s="119" t="s">
        <v>926</v>
      </c>
      <c r="Q22" s="113"/>
      <c r="R22" s="119" t="s">
        <v>927</v>
      </c>
      <c r="S22" s="119" t="s">
        <v>928</v>
      </c>
      <c r="T22" s="119" t="s">
        <v>929</v>
      </c>
      <c r="U22" s="119" t="s">
        <v>930</v>
      </c>
      <c r="V22" s="119" t="s">
        <v>931</v>
      </c>
      <c r="W22" s="119" t="s">
        <v>932</v>
      </c>
      <c r="X22" s="119" t="s">
        <v>933</v>
      </c>
      <c r="Y22" s="119" t="s">
        <v>934</v>
      </c>
      <c r="Z22" s="119" t="s">
        <v>935</v>
      </c>
      <c r="AA22" s="119" t="s">
        <v>936</v>
      </c>
      <c r="AB22" s="119" t="s">
        <v>937</v>
      </c>
      <c r="AC22" s="119" t="s">
        <v>938</v>
      </c>
      <c r="AD22" s="119" t="s">
        <v>939</v>
      </c>
      <c r="AE22" s="119" t="s">
        <v>940</v>
      </c>
      <c r="AF22" s="119" t="s">
        <v>941</v>
      </c>
      <c r="AG22" s="119" t="s">
        <v>942</v>
      </c>
      <c r="AH22" s="119" t="s">
        <v>943</v>
      </c>
      <c r="AI22" s="119" t="s">
        <v>944</v>
      </c>
      <c r="AJ22" s="119" t="s">
        <v>945</v>
      </c>
      <c r="AK22" s="119" t="s">
        <v>946</v>
      </c>
      <c r="AL22" s="119" t="s">
        <v>947</v>
      </c>
      <c r="AM22" s="119" t="s">
        <v>948</v>
      </c>
      <c r="AN22" s="119" t="s">
        <v>949</v>
      </c>
      <c r="AO22" s="119" t="s">
        <v>950</v>
      </c>
      <c r="AP22" s="119" t="s">
        <v>951</v>
      </c>
      <c r="AQ22" s="119" t="s">
        <v>952</v>
      </c>
      <c r="AR22" s="119" t="s">
        <v>953</v>
      </c>
      <c r="AS22" s="119" t="s">
        <v>954</v>
      </c>
      <c r="AT22" s="119" t="s">
        <v>955</v>
      </c>
      <c r="AU22" s="119" t="s">
        <v>956</v>
      </c>
      <c r="AV22" s="119" t="s">
        <v>957</v>
      </c>
    </row>
    <row r="23" spans="2:48" x14ac:dyDescent="0.2">
      <c r="B23" s="119" t="s">
        <v>958</v>
      </c>
      <c r="C23" s="119" t="s">
        <v>959</v>
      </c>
      <c r="D23" s="119" t="s">
        <v>960</v>
      </c>
      <c r="E23" s="119" t="s">
        <v>915</v>
      </c>
      <c r="F23" s="118" t="s">
        <v>962</v>
      </c>
      <c r="G23" s="119" t="s">
        <v>963</v>
      </c>
      <c r="H23" s="119" t="s">
        <v>964</v>
      </c>
      <c r="I23" s="119" t="s">
        <v>965</v>
      </c>
      <c r="J23" s="119" t="s">
        <v>966</v>
      </c>
      <c r="K23" s="119" t="s">
        <v>967</v>
      </c>
      <c r="L23" s="119" t="s">
        <v>968</v>
      </c>
      <c r="M23" s="119" t="s">
        <v>969</v>
      </c>
      <c r="N23" s="119" t="s">
        <v>970</v>
      </c>
      <c r="O23" s="119" t="s">
        <v>971</v>
      </c>
      <c r="P23" s="119" t="s">
        <v>972</v>
      </c>
      <c r="Q23" s="113"/>
      <c r="R23" s="119" t="s">
        <v>973</v>
      </c>
      <c r="S23" s="119" t="s">
        <v>974</v>
      </c>
      <c r="T23" s="119" t="s">
        <v>975</v>
      </c>
      <c r="U23" s="119" t="s">
        <v>976</v>
      </c>
      <c r="V23" s="119" t="s">
        <v>977</v>
      </c>
      <c r="W23" s="119" t="s">
        <v>978</v>
      </c>
      <c r="X23" s="119" t="s">
        <v>979</v>
      </c>
      <c r="Y23" s="119" t="s">
        <v>980</v>
      </c>
      <c r="Z23" s="119" t="s">
        <v>981</v>
      </c>
      <c r="AA23" s="119" t="s">
        <v>982</v>
      </c>
      <c r="AB23" s="119" t="s">
        <v>983</v>
      </c>
      <c r="AC23" s="119" t="s">
        <v>984</v>
      </c>
      <c r="AD23" s="119" t="s">
        <v>985</v>
      </c>
      <c r="AE23" s="119" t="s">
        <v>986</v>
      </c>
      <c r="AF23" s="119" t="s">
        <v>987</v>
      </c>
      <c r="AG23" s="119" t="s">
        <v>988</v>
      </c>
      <c r="AH23" s="119" t="s">
        <v>989</v>
      </c>
      <c r="AI23" s="119" t="s">
        <v>990</v>
      </c>
      <c r="AJ23" s="119" t="s">
        <v>991</v>
      </c>
      <c r="AK23" s="119" t="s">
        <v>992</v>
      </c>
      <c r="AL23" s="119" t="s">
        <v>993</v>
      </c>
      <c r="AM23" s="119" t="s">
        <v>994</v>
      </c>
      <c r="AN23" s="119" t="s">
        <v>995</v>
      </c>
      <c r="AO23" s="119" t="s">
        <v>996</v>
      </c>
      <c r="AP23" s="119" t="s">
        <v>997</v>
      </c>
      <c r="AQ23" s="119" t="s">
        <v>998</v>
      </c>
      <c r="AR23" s="119" t="s">
        <v>999</v>
      </c>
      <c r="AS23" s="119" t="s">
        <v>1000</v>
      </c>
      <c r="AT23" s="119" t="s">
        <v>1001</v>
      </c>
      <c r="AU23" s="119" t="s">
        <v>1002</v>
      </c>
      <c r="AV23" s="119" t="s">
        <v>1003</v>
      </c>
    </row>
    <row r="24" spans="2:48" x14ac:dyDescent="0.2">
      <c r="B24" s="119" t="s">
        <v>1004</v>
      </c>
      <c r="C24" s="119" t="s">
        <v>1005</v>
      </c>
      <c r="D24" s="119" t="s">
        <v>1006</v>
      </c>
      <c r="E24" s="119" t="s">
        <v>961</v>
      </c>
      <c r="F24" s="118" t="s">
        <v>1008</v>
      </c>
      <c r="G24" s="119" t="s">
        <v>1009</v>
      </c>
      <c r="H24" s="119" t="s">
        <v>1010</v>
      </c>
      <c r="I24" s="119" t="s">
        <v>1011</v>
      </c>
      <c r="J24" s="119" t="s">
        <v>1012</v>
      </c>
      <c r="K24" s="119" t="s">
        <v>1013</v>
      </c>
      <c r="L24" s="119" t="s">
        <v>1014</v>
      </c>
      <c r="M24" s="119" t="s">
        <v>1015</v>
      </c>
      <c r="N24" s="119" t="s">
        <v>1016</v>
      </c>
      <c r="O24" s="113"/>
      <c r="P24" s="119" t="s">
        <v>1017</v>
      </c>
      <c r="Q24" s="113"/>
      <c r="R24" s="119" t="s">
        <v>1018</v>
      </c>
      <c r="S24" s="113"/>
      <c r="T24" s="120" t="s">
        <v>1019</v>
      </c>
      <c r="U24" s="113"/>
      <c r="V24" s="119" t="s">
        <v>1020</v>
      </c>
      <c r="W24" s="119" t="s">
        <v>1021</v>
      </c>
      <c r="X24" s="119" t="s">
        <v>1022</v>
      </c>
      <c r="Y24" s="119" t="s">
        <v>1023</v>
      </c>
      <c r="Z24" s="119" t="s">
        <v>1024</v>
      </c>
      <c r="AA24" s="119" t="s">
        <v>1025</v>
      </c>
      <c r="AB24" s="119" t="s">
        <v>1026</v>
      </c>
      <c r="AC24" s="119" t="s">
        <v>1027</v>
      </c>
      <c r="AD24" s="119" t="s">
        <v>1028</v>
      </c>
      <c r="AE24" s="119" t="s">
        <v>1029</v>
      </c>
      <c r="AF24" s="119" t="s">
        <v>1030</v>
      </c>
      <c r="AG24" s="119" t="s">
        <v>1031</v>
      </c>
      <c r="AH24" s="119" t="s">
        <v>1032</v>
      </c>
      <c r="AI24" s="119" t="s">
        <v>1033</v>
      </c>
      <c r="AJ24" s="119" t="s">
        <v>1034</v>
      </c>
      <c r="AK24" s="119" t="s">
        <v>1035</v>
      </c>
      <c r="AL24" s="113"/>
      <c r="AM24" s="119" t="s">
        <v>1036</v>
      </c>
      <c r="AN24" s="119" t="s">
        <v>1037</v>
      </c>
      <c r="AO24" s="119" t="s">
        <v>1038</v>
      </c>
      <c r="AP24" s="119" t="s">
        <v>1039</v>
      </c>
      <c r="AQ24" s="119" t="s">
        <v>1040</v>
      </c>
      <c r="AR24" s="119" t="s">
        <v>1041</v>
      </c>
      <c r="AS24" s="119" t="s">
        <v>1042</v>
      </c>
      <c r="AT24" s="119" t="s">
        <v>1043</v>
      </c>
      <c r="AU24" s="119"/>
      <c r="AV24" s="119" t="s">
        <v>1044</v>
      </c>
    </row>
    <row r="25" spans="2:48" x14ac:dyDescent="0.2">
      <c r="B25" s="119" t="s">
        <v>1045</v>
      </c>
      <c r="C25" s="119" t="s">
        <v>1046</v>
      </c>
      <c r="D25" s="119" t="s">
        <v>1047</v>
      </c>
      <c r="E25" s="119" t="s">
        <v>1007</v>
      </c>
      <c r="F25" s="118" t="s">
        <v>1049</v>
      </c>
      <c r="G25" s="119" t="s">
        <v>1050</v>
      </c>
      <c r="H25" s="119" t="s">
        <v>1051</v>
      </c>
      <c r="I25" s="119" t="s">
        <v>1052</v>
      </c>
      <c r="J25" s="119" t="s">
        <v>1053</v>
      </c>
      <c r="K25" s="119" t="s">
        <v>1054</v>
      </c>
      <c r="L25" s="119" t="s">
        <v>1055</v>
      </c>
      <c r="M25" s="119" t="s">
        <v>1056</v>
      </c>
      <c r="N25" s="119" t="s">
        <v>1057</v>
      </c>
      <c r="O25" s="115" t="s">
        <v>440</v>
      </c>
      <c r="P25" s="113"/>
      <c r="Q25" s="113"/>
      <c r="R25" s="119" t="s">
        <v>1058</v>
      </c>
      <c r="S25" s="113"/>
      <c r="T25" s="119" t="s">
        <v>1059</v>
      </c>
      <c r="U25" s="115" t="s">
        <v>440</v>
      </c>
      <c r="V25" s="119" t="s">
        <v>1060</v>
      </c>
      <c r="W25" s="119" t="s">
        <v>1061</v>
      </c>
      <c r="X25" s="119" t="s">
        <v>1062</v>
      </c>
      <c r="Y25" s="119" t="s">
        <v>1063</v>
      </c>
      <c r="Z25" s="119" t="s">
        <v>1064</v>
      </c>
      <c r="AA25" s="119" t="s">
        <v>1065</v>
      </c>
      <c r="AB25" s="119" t="s">
        <v>1066</v>
      </c>
      <c r="AC25" s="119" t="s">
        <v>1067</v>
      </c>
      <c r="AD25" s="119" t="s">
        <v>1068</v>
      </c>
      <c r="AE25" s="119" t="s">
        <v>1069</v>
      </c>
      <c r="AF25" s="119" t="s">
        <v>1070</v>
      </c>
      <c r="AG25" s="119" t="s">
        <v>1071</v>
      </c>
      <c r="AH25" s="119" t="s">
        <v>1072</v>
      </c>
      <c r="AI25" s="119" t="s">
        <v>1073</v>
      </c>
      <c r="AJ25" s="119" t="s">
        <v>1074</v>
      </c>
      <c r="AK25" s="119" t="s">
        <v>1075</v>
      </c>
      <c r="AL25" s="113"/>
      <c r="AM25" s="119" t="s">
        <v>1076</v>
      </c>
      <c r="AN25" s="119" t="s">
        <v>1077</v>
      </c>
      <c r="AO25" s="119" t="s">
        <v>1078</v>
      </c>
      <c r="AP25" s="119" t="s">
        <v>1079</v>
      </c>
      <c r="AQ25" s="119" t="s">
        <v>1080</v>
      </c>
      <c r="AR25" s="119" t="s">
        <v>1081</v>
      </c>
      <c r="AS25" s="113"/>
      <c r="AT25" s="119" t="s">
        <v>1082</v>
      </c>
      <c r="AU25" s="113"/>
      <c r="AV25" s="119" t="s">
        <v>1083</v>
      </c>
    </row>
    <row r="26" spans="2:48" x14ac:dyDescent="0.2">
      <c r="B26" s="119" t="s">
        <v>1084</v>
      </c>
      <c r="C26" s="119" t="s">
        <v>1085</v>
      </c>
      <c r="D26" s="119" t="s">
        <v>1086</v>
      </c>
      <c r="E26" s="119" t="s">
        <v>1048</v>
      </c>
      <c r="F26" s="118" t="s">
        <v>1088</v>
      </c>
      <c r="G26" s="119" t="s">
        <v>1089</v>
      </c>
      <c r="H26" s="119" t="s">
        <v>1090</v>
      </c>
      <c r="I26" s="119" t="s">
        <v>1091</v>
      </c>
      <c r="J26" s="119" t="s">
        <v>1092</v>
      </c>
      <c r="K26" s="119" t="s">
        <v>1093</v>
      </c>
      <c r="L26" s="119" t="s">
        <v>1094</v>
      </c>
      <c r="M26" s="119" t="s">
        <v>1095</v>
      </c>
      <c r="N26" s="119" t="s">
        <v>1096</v>
      </c>
      <c r="O26" s="119" t="s">
        <v>1097</v>
      </c>
      <c r="P26" s="115" t="s">
        <v>440</v>
      </c>
      <c r="Q26" s="113"/>
      <c r="R26" s="119"/>
      <c r="S26" s="113"/>
      <c r="T26" s="119" t="s">
        <v>1098</v>
      </c>
      <c r="U26" s="119" t="s">
        <v>1099</v>
      </c>
      <c r="V26" s="113"/>
      <c r="W26" s="119" t="s">
        <v>1100</v>
      </c>
      <c r="X26" s="119" t="s">
        <v>1101</v>
      </c>
      <c r="Y26" s="119" t="s">
        <v>1102</v>
      </c>
      <c r="Z26" s="119"/>
      <c r="AA26" s="119" t="s">
        <v>1103</v>
      </c>
      <c r="AB26" s="119" t="s">
        <v>1104</v>
      </c>
      <c r="AC26" s="119" t="s">
        <v>1105</v>
      </c>
      <c r="AD26" s="119" t="s">
        <v>1106</v>
      </c>
      <c r="AE26" s="119" t="s">
        <v>1107</v>
      </c>
      <c r="AF26" s="113"/>
      <c r="AG26" s="119"/>
      <c r="AH26" s="119" t="s">
        <v>1108</v>
      </c>
      <c r="AI26" s="119" t="s">
        <v>1109</v>
      </c>
      <c r="AJ26" s="119"/>
      <c r="AK26" s="119" t="s">
        <v>1110</v>
      </c>
      <c r="AL26" s="113"/>
      <c r="AM26" s="119" t="s">
        <v>1111</v>
      </c>
      <c r="AN26" s="119" t="s">
        <v>1112</v>
      </c>
      <c r="AO26" s="119" t="s">
        <v>1113</v>
      </c>
      <c r="AP26" s="119" t="s">
        <v>1114</v>
      </c>
      <c r="AQ26" s="119" t="s">
        <v>1115</v>
      </c>
      <c r="AR26" s="119" t="s">
        <v>1116</v>
      </c>
      <c r="AS26" s="113"/>
      <c r="AT26" s="119" t="s">
        <v>1117</v>
      </c>
      <c r="AU26" s="115" t="s">
        <v>440</v>
      </c>
      <c r="AV26" s="119" t="s">
        <v>1118</v>
      </c>
    </row>
    <row r="27" spans="2:48" x14ac:dyDescent="0.2">
      <c r="B27" s="119" t="s">
        <v>1119</v>
      </c>
      <c r="C27" s="119" t="s">
        <v>1120</v>
      </c>
      <c r="D27" s="119" t="s">
        <v>1121</v>
      </c>
      <c r="E27" s="119" t="s">
        <v>1087</v>
      </c>
      <c r="F27" s="118" t="s">
        <v>1123</v>
      </c>
      <c r="G27" s="119" t="s">
        <v>1124</v>
      </c>
      <c r="H27" s="119" t="s">
        <v>1125</v>
      </c>
      <c r="I27" s="119" t="s">
        <v>1126</v>
      </c>
      <c r="J27" s="119" t="s">
        <v>1127</v>
      </c>
      <c r="K27" s="119" t="s">
        <v>1128</v>
      </c>
      <c r="L27" s="119" t="s">
        <v>1129</v>
      </c>
      <c r="M27" s="119" t="s">
        <v>1130</v>
      </c>
      <c r="N27" s="113"/>
      <c r="O27" s="119" t="s">
        <v>1131</v>
      </c>
      <c r="P27" s="119" t="s">
        <v>1132</v>
      </c>
      <c r="Q27" s="113"/>
      <c r="R27" s="120" t="s">
        <v>1133</v>
      </c>
      <c r="S27" s="113"/>
      <c r="T27" s="119" t="s">
        <v>1134</v>
      </c>
      <c r="U27" s="119" t="s">
        <v>1135</v>
      </c>
      <c r="V27" s="115" t="s">
        <v>440</v>
      </c>
      <c r="W27" s="119" t="s">
        <v>1136</v>
      </c>
      <c r="X27" s="119" t="s">
        <v>1137</v>
      </c>
      <c r="Y27" s="119" t="s">
        <v>1138</v>
      </c>
      <c r="Z27" s="120" t="s">
        <v>1139</v>
      </c>
      <c r="AA27" s="119" t="s">
        <v>1140</v>
      </c>
      <c r="AB27" s="119" t="s">
        <v>1141</v>
      </c>
      <c r="AC27" s="119" t="s">
        <v>1142</v>
      </c>
      <c r="AD27" s="119" t="s">
        <v>1143</v>
      </c>
      <c r="AE27" s="119" t="s">
        <v>1144</v>
      </c>
      <c r="AF27" s="119"/>
      <c r="AG27" s="120" t="s">
        <v>1145</v>
      </c>
      <c r="AH27" s="119" t="s">
        <v>1146</v>
      </c>
      <c r="AI27" s="119" t="s">
        <v>1147</v>
      </c>
      <c r="AJ27" s="120" t="s">
        <v>1148</v>
      </c>
      <c r="AK27" s="119" t="s">
        <v>1149</v>
      </c>
      <c r="AL27" s="113"/>
      <c r="AM27" s="119"/>
      <c r="AN27" s="119" t="s">
        <v>1150</v>
      </c>
      <c r="AO27" s="119" t="s">
        <v>1151</v>
      </c>
      <c r="AP27" s="113"/>
      <c r="AQ27" s="119" t="s">
        <v>1152</v>
      </c>
      <c r="AR27" s="119" t="s">
        <v>1153</v>
      </c>
      <c r="AS27" s="113"/>
      <c r="AT27" s="119" t="s">
        <v>1154</v>
      </c>
      <c r="AU27" s="119" t="s">
        <v>1155</v>
      </c>
      <c r="AV27" s="119" t="s">
        <v>1156</v>
      </c>
    </row>
    <row r="28" spans="2:48" x14ac:dyDescent="0.2">
      <c r="B28" s="119" t="s">
        <v>1157</v>
      </c>
      <c r="C28" s="119" t="s">
        <v>1158</v>
      </c>
      <c r="D28" s="119" t="s">
        <v>1159</v>
      </c>
      <c r="E28" s="119" t="s">
        <v>1122</v>
      </c>
      <c r="F28" s="118" t="s">
        <v>1161</v>
      </c>
      <c r="G28" s="119" t="s">
        <v>1162</v>
      </c>
      <c r="H28" s="119" t="s">
        <v>1163</v>
      </c>
      <c r="I28" s="119" t="s">
        <v>1164</v>
      </c>
      <c r="J28" s="119" t="s">
        <v>1165</v>
      </c>
      <c r="K28" s="119" t="s">
        <v>1166</v>
      </c>
      <c r="L28" s="119" t="s">
        <v>1167</v>
      </c>
      <c r="M28" s="119" t="s">
        <v>1168</v>
      </c>
      <c r="N28" s="115" t="s">
        <v>174</v>
      </c>
      <c r="O28" s="119" t="s">
        <v>1169</v>
      </c>
      <c r="P28" s="119" t="s">
        <v>1170</v>
      </c>
      <c r="Q28" s="113"/>
      <c r="R28" s="113"/>
      <c r="S28" s="113"/>
      <c r="T28" s="119" t="s">
        <v>1171</v>
      </c>
      <c r="U28" s="119" t="s">
        <v>1172</v>
      </c>
      <c r="V28" s="119" t="s">
        <v>1173</v>
      </c>
      <c r="W28" s="113"/>
      <c r="X28" s="119" t="s">
        <v>1174</v>
      </c>
      <c r="Y28" s="119" t="s">
        <v>1175</v>
      </c>
      <c r="Z28" s="120" t="s">
        <v>1176</v>
      </c>
      <c r="AA28" s="119" t="s">
        <v>1177</v>
      </c>
      <c r="AB28" s="119" t="s">
        <v>1178</v>
      </c>
      <c r="AC28" s="119" t="s">
        <v>1179</v>
      </c>
      <c r="AD28" s="119" t="s">
        <v>1180</v>
      </c>
      <c r="AE28" s="119" t="s">
        <v>1181</v>
      </c>
      <c r="AF28" s="113"/>
      <c r="AG28" s="120" t="s">
        <v>1182</v>
      </c>
      <c r="AH28" s="119" t="s">
        <v>1183</v>
      </c>
      <c r="AI28" s="119" t="s">
        <v>1184</v>
      </c>
      <c r="AJ28" s="113"/>
      <c r="AK28" s="119" t="s">
        <v>1185</v>
      </c>
      <c r="AL28" s="113"/>
      <c r="AM28" s="113"/>
      <c r="AN28" s="119" t="s">
        <v>1186</v>
      </c>
      <c r="AO28" s="119" t="s">
        <v>1187</v>
      </c>
      <c r="AP28" s="113"/>
      <c r="AQ28" s="119"/>
      <c r="AR28" s="119" t="s">
        <v>1188</v>
      </c>
      <c r="AS28" s="113"/>
      <c r="AT28" s="119" t="s">
        <v>1189</v>
      </c>
      <c r="AU28" s="119" t="s">
        <v>1190</v>
      </c>
      <c r="AV28" s="119" t="s">
        <v>1191</v>
      </c>
    </row>
    <row r="29" spans="2:48" x14ac:dyDescent="0.2">
      <c r="B29" s="119" t="s">
        <v>1192</v>
      </c>
      <c r="C29" s="119" t="s">
        <v>1193</v>
      </c>
      <c r="D29" s="119" t="s">
        <v>1194</v>
      </c>
      <c r="E29" s="119" t="s">
        <v>1160</v>
      </c>
      <c r="F29" s="118" t="s">
        <v>1196</v>
      </c>
      <c r="G29" s="119" t="s">
        <v>1197</v>
      </c>
      <c r="H29" s="119" t="s">
        <v>1198</v>
      </c>
      <c r="I29" s="119" t="s">
        <v>1199</v>
      </c>
      <c r="J29" s="119" t="s">
        <v>1200</v>
      </c>
      <c r="K29" s="119" t="s">
        <v>1201</v>
      </c>
      <c r="L29" s="119" t="s">
        <v>1202</v>
      </c>
      <c r="M29" s="119" t="s">
        <v>1203</v>
      </c>
      <c r="N29" s="119" t="s">
        <v>1204</v>
      </c>
      <c r="O29" s="119" t="s">
        <v>1205</v>
      </c>
      <c r="P29" s="119" t="s">
        <v>1206</v>
      </c>
      <c r="Q29" s="113"/>
      <c r="R29" s="113"/>
      <c r="S29" s="113"/>
      <c r="T29" s="119" t="s">
        <v>1207</v>
      </c>
      <c r="U29" s="119" t="s">
        <v>1208</v>
      </c>
      <c r="V29" s="119" t="s">
        <v>1209</v>
      </c>
      <c r="W29" s="115" t="s">
        <v>440</v>
      </c>
      <c r="X29" s="119" t="s">
        <v>1210</v>
      </c>
      <c r="Y29" s="119" t="s">
        <v>1211</v>
      </c>
      <c r="Z29" s="120" t="s">
        <v>1212</v>
      </c>
      <c r="AA29" s="119" t="s">
        <v>1213</v>
      </c>
      <c r="AB29" s="119" t="s">
        <v>1214</v>
      </c>
      <c r="AC29" s="119" t="s">
        <v>1215</v>
      </c>
      <c r="AD29" s="119" t="s">
        <v>1216</v>
      </c>
      <c r="AE29" s="119" t="s">
        <v>1217</v>
      </c>
      <c r="AF29" s="113"/>
      <c r="AG29" s="113"/>
      <c r="AH29" s="119" t="s">
        <v>1218</v>
      </c>
      <c r="AI29" s="119" t="s">
        <v>1219</v>
      </c>
      <c r="AJ29" s="113"/>
      <c r="AK29" s="119" t="s">
        <v>1220</v>
      </c>
      <c r="AL29" s="113"/>
      <c r="AM29" s="113"/>
      <c r="AN29" s="119" t="s">
        <v>1221</v>
      </c>
      <c r="AO29" s="119" t="s">
        <v>1222</v>
      </c>
      <c r="AP29" s="113"/>
      <c r="AQ29" s="120" t="s">
        <v>1223</v>
      </c>
      <c r="AR29" s="119" t="s">
        <v>1224</v>
      </c>
      <c r="AS29" s="113"/>
      <c r="AT29" s="119" t="s">
        <v>1225</v>
      </c>
      <c r="AU29" s="119" t="s">
        <v>1226</v>
      </c>
      <c r="AV29" s="119" t="s">
        <v>1227</v>
      </c>
    </row>
    <row r="30" spans="2:48" x14ac:dyDescent="0.2">
      <c r="B30" s="119" t="s">
        <v>1228</v>
      </c>
      <c r="C30" s="119" t="s">
        <v>1229</v>
      </c>
      <c r="D30" s="119" t="s">
        <v>1230</v>
      </c>
      <c r="E30" s="119" t="s">
        <v>1195</v>
      </c>
      <c r="F30" s="118" t="s">
        <v>1232</v>
      </c>
      <c r="G30" s="119" t="s">
        <v>1233</v>
      </c>
      <c r="H30" s="119" t="s">
        <v>1234</v>
      </c>
      <c r="I30" s="119" t="s">
        <v>1235</v>
      </c>
      <c r="J30" s="119" t="s">
        <v>1236</v>
      </c>
      <c r="K30" s="119" t="s">
        <v>1237</v>
      </c>
      <c r="L30" s="119" t="s">
        <v>1238</v>
      </c>
      <c r="M30" s="119" t="s">
        <v>1239</v>
      </c>
      <c r="N30" s="119" t="s">
        <v>1240</v>
      </c>
      <c r="O30" s="119" t="s">
        <v>1241</v>
      </c>
      <c r="P30" s="119" t="s">
        <v>1242</v>
      </c>
      <c r="Q30" s="113"/>
      <c r="R30" s="113"/>
      <c r="S30" s="113"/>
      <c r="T30" s="119" t="s">
        <v>1243</v>
      </c>
      <c r="U30" s="119" t="s">
        <v>1244</v>
      </c>
      <c r="V30" s="119" t="s">
        <v>1245</v>
      </c>
      <c r="W30" s="119" t="s">
        <v>1246</v>
      </c>
      <c r="X30" s="119" t="s">
        <v>1247</v>
      </c>
      <c r="Y30" s="119" t="s">
        <v>1248</v>
      </c>
      <c r="Z30" s="120" t="s">
        <v>1249</v>
      </c>
      <c r="AA30" s="119" t="s">
        <v>1250</v>
      </c>
      <c r="AB30" s="119" t="s">
        <v>1251</v>
      </c>
      <c r="AC30" s="119" t="s">
        <v>1252</v>
      </c>
      <c r="AD30" s="119" t="s">
        <v>1253</v>
      </c>
      <c r="AE30" s="119" t="s">
        <v>1254</v>
      </c>
      <c r="AF30" s="113"/>
      <c r="AG30" s="113"/>
      <c r="AH30" s="119" t="s">
        <v>1255</v>
      </c>
      <c r="AI30" s="119" t="s">
        <v>1256</v>
      </c>
      <c r="AJ30" s="113"/>
      <c r="AK30" s="119" t="s">
        <v>1257</v>
      </c>
      <c r="AL30" s="113"/>
      <c r="AM30" s="113"/>
      <c r="AN30" s="119" t="s">
        <v>1258</v>
      </c>
      <c r="AO30" s="119" t="s">
        <v>1259</v>
      </c>
      <c r="AP30" s="113"/>
      <c r="AQ30" s="120" t="s">
        <v>1260</v>
      </c>
      <c r="AR30" s="119" t="s">
        <v>1261</v>
      </c>
      <c r="AS30" s="113"/>
      <c r="AT30" s="119" t="s">
        <v>1262</v>
      </c>
      <c r="AU30" s="119" t="s">
        <v>1263</v>
      </c>
      <c r="AV30" s="119" t="s">
        <v>1264</v>
      </c>
    </row>
    <row r="31" spans="2:48" x14ac:dyDescent="0.2">
      <c r="B31" s="119" t="s">
        <v>1265</v>
      </c>
      <c r="C31" s="119" t="s">
        <v>1266</v>
      </c>
      <c r="D31" s="119" t="s">
        <v>1267</v>
      </c>
      <c r="E31" s="119" t="s">
        <v>1231</v>
      </c>
      <c r="F31" s="118" t="s">
        <v>1269</v>
      </c>
      <c r="G31" s="119" t="s">
        <v>1270</v>
      </c>
      <c r="H31" s="119" t="s">
        <v>1271</v>
      </c>
      <c r="I31" s="119" t="s">
        <v>1272</v>
      </c>
      <c r="J31" s="119" t="s">
        <v>1273</v>
      </c>
      <c r="K31" s="119" t="s">
        <v>1274</v>
      </c>
      <c r="L31" s="119" t="s">
        <v>1275</v>
      </c>
      <c r="M31" s="119" t="s">
        <v>1276</v>
      </c>
      <c r="N31" s="119" t="s">
        <v>1277</v>
      </c>
      <c r="O31" s="119" t="s">
        <v>1278</v>
      </c>
      <c r="P31" s="119" t="s">
        <v>1279</v>
      </c>
      <c r="Q31" s="113"/>
      <c r="R31" s="113"/>
      <c r="S31" s="113"/>
      <c r="T31" s="119" t="s">
        <v>1280</v>
      </c>
      <c r="U31" s="119" t="s">
        <v>1281</v>
      </c>
      <c r="V31" s="119" t="s">
        <v>1282</v>
      </c>
      <c r="W31" s="119" t="s">
        <v>1283</v>
      </c>
      <c r="X31" s="119" t="s">
        <v>1284</v>
      </c>
      <c r="Y31" s="119" t="s">
        <v>1285</v>
      </c>
      <c r="Z31" s="120" t="s">
        <v>1286</v>
      </c>
      <c r="AA31" s="119" t="s">
        <v>1287</v>
      </c>
      <c r="AB31" s="119" t="s">
        <v>1288</v>
      </c>
      <c r="AC31" s="119" t="s">
        <v>1289</v>
      </c>
      <c r="AD31" s="119" t="s">
        <v>1290</v>
      </c>
      <c r="AE31" s="119" t="s">
        <v>1291</v>
      </c>
      <c r="AF31" s="113"/>
      <c r="AG31" s="113"/>
      <c r="AH31" s="119" t="s">
        <v>1292</v>
      </c>
      <c r="AI31" s="113"/>
      <c r="AJ31" s="113"/>
      <c r="AK31" s="113"/>
      <c r="AL31" s="113"/>
      <c r="AM31" s="113"/>
      <c r="AN31" s="119" t="s">
        <v>1293</v>
      </c>
      <c r="AO31" s="119" t="s">
        <v>1294</v>
      </c>
      <c r="AP31" s="113"/>
      <c r="AQ31" s="113"/>
      <c r="AR31" s="119" t="s">
        <v>1295</v>
      </c>
      <c r="AS31" s="113"/>
      <c r="AT31" s="119" t="s">
        <v>1296</v>
      </c>
      <c r="AU31" s="119" t="s">
        <v>1297</v>
      </c>
      <c r="AV31" s="119" t="s">
        <v>1298</v>
      </c>
    </row>
    <row r="32" spans="2:48" x14ac:dyDescent="0.2">
      <c r="B32" s="119" t="s">
        <v>1299</v>
      </c>
      <c r="C32" s="119" t="s">
        <v>1300</v>
      </c>
      <c r="D32" s="119" t="s">
        <v>1301</v>
      </c>
      <c r="E32" s="119" t="s">
        <v>1268</v>
      </c>
      <c r="F32" s="118"/>
      <c r="G32" s="119" t="s">
        <v>1303</v>
      </c>
      <c r="H32" s="119" t="s">
        <v>1304</v>
      </c>
      <c r="I32" s="119" t="s">
        <v>1305</v>
      </c>
      <c r="J32" s="119"/>
      <c r="K32" s="119" t="s">
        <v>1306</v>
      </c>
      <c r="L32" s="119" t="s">
        <v>1307</v>
      </c>
      <c r="M32" s="119" t="s">
        <v>1308</v>
      </c>
      <c r="N32" s="119" t="s">
        <v>1309</v>
      </c>
      <c r="O32" s="119" t="s">
        <v>1310</v>
      </c>
      <c r="P32" s="119" t="s">
        <v>1311</v>
      </c>
      <c r="Q32" s="113"/>
      <c r="R32" s="113"/>
      <c r="S32" s="113"/>
      <c r="T32" s="119" t="s">
        <v>1312</v>
      </c>
      <c r="U32" s="119" t="s">
        <v>1313</v>
      </c>
      <c r="V32" s="119" t="s">
        <v>1314</v>
      </c>
      <c r="W32" s="119" t="s">
        <v>1315</v>
      </c>
      <c r="X32" s="119" t="s">
        <v>1316</v>
      </c>
      <c r="Y32" s="119" t="s">
        <v>1317</v>
      </c>
      <c r="Z32" s="120" t="s">
        <v>1318</v>
      </c>
      <c r="AA32" s="119" t="s">
        <v>1319</v>
      </c>
      <c r="AB32" s="119" t="s">
        <v>1320</v>
      </c>
      <c r="AC32" s="119" t="s">
        <v>1321</v>
      </c>
      <c r="AD32" s="119" t="s">
        <v>1322</v>
      </c>
      <c r="AE32" s="119" t="s">
        <v>1323</v>
      </c>
      <c r="AF32" s="113"/>
      <c r="AG32" s="113"/>
      <c r="AH32" s="119" t="s">
        <v>1324</v>
      </c>
      <c r="AI32" s="113"/>
      <c r="AJ32" s="113"/>
      <c r="AK32" s="113"/>
      <c r="AL32" s="113"/>
      <c r="AM32" s="113"/>
      <c r="AN32" s="119" t="s">
        <v>1325</v>
      </c>
      <c r="AO32" s="119" t="s">
        <v>1326</v>
      </c>
      <c r="AP32" s="113"/>
      <c r="AQ32" s="113"/>
      <c r="AR32" s="119" t="s">
        <v>1327</v>
      </c>
      <c r="AS32" s="113"/>
      <c r="AT32" s="119" t="s">
        <v>1328</v>
      </c>
      <c r="AU32" s="119" t="s">
        <v>1329</v>
      </c>
      <c r="AV32" s="119" t="s">
        <v>1330</v>
      </c>
    </row>
    <row r="33" spans="2:48" x14ac:dyDescent="0.2">
      <c r="B33" s="119" t="s">
        <v>1331</v>
      </c>
      <c r="C33" s="119" t="s">
        <v>1332</v>
      </c>
      <c r="D33" s="119" t="s">
        <v>1333</v>
      </c>
      <c r="E33" s="119" t="s">
        <v>1302</v>
      </c>
      <c r="F33" s="118"/>
      <c r="G33" s="119" t="s">
        <v>1335</v>
      </c>
      <c r="H33" s="119" t="s">
        <v>1336</v>
      </c>
      <c r="I33" s="119" t="s">
        <v>1337</v>
      </c>
      <c r="J33" s="120" t="s">
        <v>1338</v>
      </c>
      <c r="K33" s="119" t="s">
        <v>1339</v>
      </c>
      <c r="L33" s="119" t="s">
        <v>1340</v>
      </c>
      <c r="M33" s="119" t="s">
        <v>1341</v>
      </c>
      <c r="N33" s="119" t="s">
        <v>1342</v>
      </c>
      <c r="O33" s="119" t="s">
        <v>1343</v>
      </c>
      <c r="P33" s="119" t="s">
        <v>1344</v>
      </c>
      <c r="Q33" s="113"/>
      <c r="R33" s="113"/>
      <c r="S33" s="113"/>
      <c r="T33" s="119" t="s">
        <v>1345</v>
      </c>
      <c r="U33" s="119" t="s">
        <v>1346</v>
      </c>
      <c r="V33" s="119" t="s">
        <v>1347</v>
      </c>
      <c r="W33" s="119" t="s">
        <v>1348</v>
      </c>
      <c r="X33" s="119" t="s">
        <v>1349</v>
      </c>
      <c r="Y33" s="119" t="s">
        <v>1350</v>
      </c>
      <c r="Z33" s="120" t="s">
        <v>1351</v>
      </c>
      <c r="AA33" s="114" t="s">
        <v>1352</v>
      </c>
      <c r="AB33" s="119" t="s">
        <v>1353</v>
      </c>
      <c r="AC33" s="119" t="s">
        <v>1354</v>
      </c>
      <c r="AD33" s="119" t="s">
        <v>1355</v>
      </c>
      <c r="AE33" s="119" t="s">
        <v>1356</v>
      </c>
      <c r="AF33" s="113"/>
      <c r="AG33" s="113"/>
      <c r="AH33" s="119" t="s">
        <v>1357</v>
      </c>
      <c r="AI33" s="113"/>
      <c r="AJ33" s="113"/>
      <c r="AK33" s="113"/>
      <c r="AL33" s="113"/>
      <c r="AM33" s="113"/>
      <c r="AN33" s="119" t="s">
        <v>1358</v>
      </c>
      <c r="AO33" s="246" t="s">
        <v>2263</v>
      </c>
      <c r="AP33" s="113"/>
      <c r="AQ33" s="113"/>
      <c r="AR33" s="119" t="s">
        <v>1359</v>
      </c>
      <c r="AS33" s="113"/>
      <c r="AT33" s="119"/>
      <c r="AU33" s="119" t="s">
        <v>1360</v>
      </c>
      <c r="AV33" s="119" t="s">
        <v>1361</v>
      </c>
    </row>
    <row r="34" spans="2:48" x14ac:dyDescent="0.2">
      <c r="B34" s="119" t="s">
        <v>1362</v>
      </c>
      <c r="C34" s="119" t="s">
        <v>1363</v>
      </c>
      <c r="D34" s="119" t="s">
        <v>1364</v>
      </c>
      <c r="E34" s="119" t="s">
        <v>1334</v>
      </c>
      <c r="F34" s="118"/>
      <c r="G34" s="119" t="s">
        <v>1365</v>
      </c>
      <c r="H34" s="119" t="s">
        <v>1366</v>
      </c>
      <c r="I34" s="119" t="s">
        <v>1367</v>
      </c>
      <c r="J34" s="120" t="s">
        <v>1368</v>
      </c>
      <c r="K34" s="119" t="s">
        <v>1369</v>
      </c>
      <c r="L34" s="119" t="s">
        <v>1370</v>
      </c>
      <c r="M34" s="119" t="s">
        <v>1371</v>
      </c>
      <c r="N34" s="119" t="s">
        <v>1372</v>
      </c>
      <c r="O34" s="119" t="s">
        <v>1373</v>
      </c>
      <c r="P34" s="119" t="s">
        <v>1374</v>
      </c>
      <c r="Q34" s="113"/>
      <c r="R34" s="113"/>
      <c r="S34" s="113"/>
      <c r="T34" s="119"/>
      <c r="U34" s="119" t="s">
        <v>1375</v>
      </c>
      <c r="V34" s="119" t="s">
        <v>1376</v>
      </c>
      <c r="W34" s="119" t="s">
        <v>1377</v>
      </c>
      <c r="X34" s="119" t="s">
        <v>1378</v>
      </c>
      <c r="Y34" s="119" t="s">
        <v>1379</v>
      </c>
      <c r="Z34" s="113"/>
      <c r="AA34" s="113"/>
      <c r="AB34" s="119" t="s">
        <v>1380</v>
      </c>
      <c r="AC34" s="113"/>
      <c r="AD34" s="119" t="s">
        <v>1381</v>
      </c>
      <c r="AE34" s="119" t="s">
        <v>1382</v>
      </c>
      <c r="AF34" s="113"/>
      <c r="AG34" s="113"/>
      <c r="AH34" s="113"/>
      <c r="AI34" s="113"/>
      <c r="AJ34" s="113"/>
      <c r="AK34" s="113"/>
      <c r="AL34" s="113"/>
      <c r="AM34" s="113"/>
      <c r="AN34" s="119" t="s">
        <v>1383</v>
      </c>
      <c r="AO34" s="245"/>
      <c r="AP34" s="113"/>
      <c r="AQ34" s="113"/>
      <c r="AR34" s="119" t="s">
        <v>1384</v>
      </c>
      <c r="AS34" s="113"/>
      <c r="AT34" s="120" t="s">
        <v>1385</v>
      </c>
      <c r="AU34" s="119" t="s">
        <v>1386</v>
      </c>
      <c r="AV34" s="119" t="s">
        <v>1387</v>
      </c>
    </row>
    <row r="35" spans="2:48" x14ac:dyDescent="0.2">
      <c r="B35" s="119" t="s">
        <v>1388</v>
      </c>
      <c r="C35" s="119" t="s">
        <v>1389</v>
      </c>
      <c r="D35" s="119" t="s">
        <v>1390</v>
      </c>
      <c r="E35" s="119" t="s">
        <v>1391</v>
      </c>
      <c r="F35" s="118"/>
      <c r="G35" s="119" t="s">
        <v>1392</v>
      </c>
      <c r="H35" s="119" t="s">
        <v>1393</v>
      </c>
      <c r="I35" s="119" t="s">
        <v>1394</v>
      </c>
      <c r="J35" s="119"/>
      <c r="K35" s="119" t="s">
        <v>1395</v>
      </c>
      <c r="L35" s="119" t="s">
        <v>1396</v>
      </c>
      <c r="M35" s="119" t="s">
        <v>1397</v>
      </c>
      <c r="N35" s="119" t="s">
        <v>1398</v>
      </c>
      <c r="O35" s="119" t="s">
        <v>1399</v>
      </c>
      <c r="P35" s="119" t="s">
        <v>1400</v>
      </c>
      <c r="Q35" s="113"/>
      <c r="R35" s="113"/>
      <c r="S35" s="113"/>
      <c r="T35" s="120" t="s">
        <v>1401</v>
      </c>
      <c r="U35" s="119" t="s">
        <v>1402</v>
      </c>
      <c r="V35" s="119" t="s">
        <v>1403</v>
      </c>
      <c r="W35" s="119" t="s">
        <v>1404</v>
      </c>
      <c r="X35" s="119" t="s">
        <v>1405</v>
      </c>
      <c r="Y35" s="119" t="s">
        <v>1406</v>
      </c>
      <c r="Z35" s="113"/>
      <c r="AA35" s="113"/>
      <c r="AB35" s="119" t="s">
        <v>1407</v>
      </c>
      <c r="AC35" s="115" t="s">
        <v>440</v>
      </c>
      <c r="AD35" s="119" t="s">
        <v>1408</v>
      </c>
      <c r="AE35" s="119" t="s">
        <v>1409</v>
      </c>
      <c r="AF35" s="113"/>
      <c r="AG35" s="113"/>
      <c r="AH35" s="113"/>
      <c r="AI35" s="113"/>
      <c r="AJ35" s="113"/>
      <c r="AK35" s="113"/>
      <c r="AL35" s="113"/>
      <c r="AM35" s="113"/>
      <c r="AN35" s="119" t="s">
        <v>1410</v>
      </c>
      <c r="AO35" s="245" t="s">
        <v>2264</v>
      </c>
      <c r="AP35" s="113"/>
      <c r="AQ35" s="113"/>
      <c r="AR35" s="119" t="s">
        <v>1411</v>
      </c>
      <c r="AS35" s="113"/>
      <c r="AT35" s="120" t="s">
        <v>1412</v>
      </c>
      <c r="AU35" s="119" t="s">
        <v>1413</v>
      </c>
      <c r="AV35" s="119" t="s">
        <v>1414</v>
      </c>
    </row>
    <row r="36" spans="2:48" x14ac:dyDescent="0.2">
      <c r="B36" s="119" t="s">
        <v>1415</v>
      </c>
      <c r="C36" s="119" t="s">
        <v>1416</v>
      </c>
      <c r="D36" s="119" t="s">
        <v>1417</v>
      </c>
      <c r="E36" s="119" t="s">
        <v>1418</v>
      </c>
      <c r="F36" s="118"/>
      <c r="G36" s="119" t="s">
        <v>1419</v>
      </c>
      <c r="H36" s="119" t="s">
        <v>1420</v>
      </c>
      <c r="I36" s="119" t="s">
        <v>1421</v>
      </c>
      <c r="J36" s="113"/>
      <c r="K36" s="119" t="s">
        <v>1422</v>
      </c>
      <c r="L36" s="119" t="s">
        <v>1423</v>
      </c>
      <c r="M36" s="119" t="s">
        <v>1424</v>
      </c>
      <c r="N36" s="119" t="s">
        <v>1425</v>
      </c>
      <c r="O36" s="119" t="s">
        <v>1426</v>
      </c>
      <c r="P36" s="119" t="s">
        <v>1427</v>
      </c>
      <c r="Q36" s="113"/>
      <c r="R36" s="113"/>
      <c r="S36" s="113"/>
      <c r="T36" s="120" t="s">
        <v>1428</v>
      </c>
      <c r="U36" s="119" t="s">
        <v>1429</v>
      </c>
      <c r="V36" s="119" t="s">
        <v>1430</v>
      </c>
      <c r="W36" s="119" t="s">
        <v>1431</v>
      </c>
      <c r="X36" s="119" t="s">
        <v>1432</v>
      </c>
      <c r="Y36" s="113"/>
      <c r="Z36" s="113"/>
      <c r="AA36" s="113"/>
      <c r="AB36" s="119" t="s">
        <v>1433</v>
      </c>
      <c r="AC36" s="119" t="s">
        <v>1434</v>
      </c>
      <c r="AD36" s="119" t="s">
        <v>1435</v>
      </c>
      <c r="AE36" s="119" t="s">
        <v>1436</v>
      </c>
      <c r="AF36" s="113"/>
      <c r="AG36" s="113"/>
      <c r="AH36" s="113"/>
      <c r="AI36" s="113"/>
      <c r="AJ36" s="113"/>
      <c r="AK36" s="113"/>
      <c r="AL36" s="113"/>
      <c r="AM36" s="113"/>
      <c r="AN36" s="119" t="s">
        <v>1437</v>
      </c>
      <c r="AO36" s="119" t="s">
        <v>1438</v>
      </c>
      <c r="AP36" s="113"/>
      <c r="AQ36" s="113"/>
      <c r="AR36" s="119" t="s">
        <v>1439</v>
      </c>
      <c r="AS36" s="113"/>
      <c r="AT36" s="113"/>
      <c r="AU36" s="119" t="s">
        <v>1440</v>
      </c>
      <c r="AV36" s="119" t="s">
        <v>1441</v>
      </c>
    </row>
    <row r="37" spans="2:48" x14ac:dyDescent="0.2">
      <c r="B37" s="119" t="s">
        <v>1442</v>
      </c>
      <c r="C37" s="119" t="s">
        <v>1443</v>
      </c>
      <c r="D37" s="119" t="s">
        <v>1444</v>
      </c>
      <c r="E37" s="119" t="s">
        <v>1445</v>
      </c>
      <c r="F37" s="118"/>
      <c r="G37" s="119" t="s">
        <v>1446</v>
      </c>
      <c r="H37" s="119" t="s">
        <v>1447</v>
      </c>
      <c r="I37" s="113"/>
      <c r="J37" s="113"/>
      <c r="K37" s="119" t="s">
        <v>1448</v>
      </c>
      <c r="L37" s="119" t="s">
        <v>1449</v>
      </c>
      <c r="M37" s="119" t="s">
        <v>1450</v>
      </c>
      <c r="N37" s="119" t="s">
        <v>1451</v>
      </c>
      <c r="O37" s="119" t="s">
        <v>1452</v>
      </c>
      <c r="P37" s="119"/>
      <c r="Q37" s="113"/>
      <c r="R37" s="113"/>
      <c r="S37" s="113"/>
      <c r="T37" s="113"/>
      <c r="U37" s="119" t="s">
        <v>1453</v>
      </c>
      <c r="V37" s="119" t="s">
        <v>1454</v>
      </c>
      <c r="W37" s="119" t="s">
        <v>1455</v>
      </c>
      <c r="X37" s="119" t="s">
        <v>1456</v>
      </c>
      <c r="Y37" s="113"/>
      <c r="Z37" s="113"/>
      <c r="AA37" s="113"/>
      <c r="AB37" s="119" t="s">
        <v>1457</v>
      </c>
      <c r="AC37" s="119" t="s">
        <v>1458</v>
      </c>
      <c r="AD37" s="119" t="s">
        <v>1459</v>
      </c>
      <c r="AE37" s="113"/>
      <c r="AF37" s="113"/>
      <c r="AG37" s="113"/>
      <c r="AH37" s="113"/>
      <c r="AI37" s="113"/>
      <c r="AJ37" s="113"/>
      <c r="AK37" s="113"/>
      <c r="AL37" s="113"/>
      <c r="AM37" s="113"/>
      <c r="AN37" s="119" t="s">
        <v>1460</v>
      </c>
      <c r="AO37" s="119" t="s">
        <v>1461</v>
      </c>
      <c r="AP37" s="113"/>
      <c r="AQ37" s="113"/>
      <c r="AR37" s="119" t="s">
        <v>1462</v>
      </c>
      <c r="AS37" s="113"/>
      <c r="AT37" s="113"/>
      <c r="AU37" s="119" t="s">
        <v>1463</v>
      </c>
      <c r="AV37" s="119" t="s">
        <v>1464</v>
      </c>
    </row>
    <row r="38" spans="2:48" x14ac:dyDescent="0.2">
      <c r="B38" s="119" t="s">
        <v>1465</v>
      </c>
      <c r="C38" s="119" t="s">
        <v>1466</v>
      </c>
      <c r="D38" s="119" t="s">
        <v>1467</v>
      </c>
      <c r="E38" s="119" t="s">
        <v>1468</v>
      </c>
      <c r="F38" s="118"/>
      <c r="G38" s="119" t="s">
        <v>1469</v>
      </c>
      <c r="H38" s="119" t="s">
        <v>1470</v>
      </c>
      <c r="I38" s="115" t="s">
        <v>440</v>
      </c>
      <c r="J38" s="113"/>
      <c r="K38" s="119" t="s">
        <v>1471</v>
      </c>
      <c r="L38" s="119" t="s">
        <v>1472</v>
      </c>
      <c r="M38" s="119" t="s">
        <v>1473</v>
      </c>
      <c r="N38" s="119" t="s">
        <v>1474</v>
      </c>
      <c r="O38" s="119" t="s">
        <v>1475</v>
      </c>
      <c r="P38" s="120" t="s">
        <v>1476</v>
      </c>
      <c r="Q38" s="113"/>
      <c r="R38" s="113"/>
      <c r="S38" s="113"/>
      <c r="T38" s="113"/>
      <c r="U38" s="119" t="s">
        <v>1477</v>
      </c>
      <c r="V38" s="119" t="s">
        <v>1478</v>
      </c>
      <c r="W38" s="119" t="s">
        <v>1479</v>
      </c>
      <c r="X38" s="119" t="s">
        <v>1480</v>
      </c>
      <c r="Y38" s="113"/>
      <c r="Z38" s="113"/>
      <c r="AA38" s="113"/>
      <c r="AB38" s="113"/>
      <c r="AC38" s="119" t="s">
        <v>1481</v>
      </c>
      <c r="AD38" s="119" t="s">
        <v>1482</v>
      </c>
      <c r="AE38" s="113"/>
      <c r="AF38" s="113"/>
      <c r="AG38" s="113"/>
      <c r="AH38" s="113"/>
      <c r="AI38" s="113"/>
      <c r="AJ38" s="113"/>
      <c r="AK38" s="113"/>
      <c r="AL38" s="113"/>
      <c r="AM38" s="113"/>
      <c r="AN38" s="119" t="s">
        <v>1483</v>
      </c>
      <c r="AO38" s="119" t="s">
        <v>1484</v>
      </c>
      <c r="AP38" s="113"/>
      <c r="AQ38" s="113"/>
      <c r="AR38" s="119" t="s">
        <v>1485</v>
      </c>
      <c r="AS38" s="113"/>
      <c r="AT38" s="113"/>
      <c r="AU38" s="119" t="s">
        <v>1486</v>
      </c>
      <c r="AV38" s="119" t="s">
        <v>1487</v>
      </c>
    </row>
    <row r="39" spans="2:48" x14ac:dyDescent="0.2">
      <c r="B39" s="119" t="s">
        <v>1488</v>
      </c>
      <c r="C39" s="119" t="s">
        <v>1489</v>
      </c>
      <c r="D39" s="119" t="s">
        <v>1490</v>
      </c>
      <c r="E39" s="119" t="s">
        <v>1491</v>
      </c>
      <c r="F39" s="118"/>
      <c r="G39" s="119" t="s">
        <v>1492</v>
      </c>
      <c r="H39" s="119" t="s">
        <v>1493</v>
      </c>
      <c r="I39" s="119" t="s">
        <v>1494</v>
      </c>
      <c r="J39" s="113"/>
      <c r="K39" s="119" t="s">
        <v>1495</v>
      </c>
      <c r="L39" s="119" t="s">
        <v>1496</v>
      </c>
      <c r="M39" s="119" t="s">
        <v>1497</v>
      </c>
      <c r="N39" s="119" t="s">
        <v>1498</v>
      </c>
      <c r="O39" s="119" t="s">
        <v>1499</v>
      </c>
      <c r="P39" s="113"/>
      <c r="Q39" s="113"/>
      <c r="R39" s="113"/>
      <c r="S39" s="113"/>
      <c r="T39" s="113"/>
      <c r="U39" s="119" t="s">
        <v>1500</v>
      </c>
      <c r="V39" s="119" t="s">
        <v>1501</v>
      </c>
      <c r="W39" s="119" t="s">
        <v>1502</v>
      </c>
      <c r="X39" s="119" t="s">
        <v>1503</v>
      </c>
      <c r="Y39" s="113"/>
      <c r="Z39" s="113"/>
      <c r="AA39" s="113"/>
      <c r="AB39" s="115" t="s">
        <v>440</v>
      </c>
      <c r="AC39" s="119" t="s">
        <v>1504</v>
      </c>
      <c r="AD39" s="119" t="s">
        <v>1505</v>
      </c>
      <c r="AE39" s="113"/>
      <c r="AF39" s="113"/>
      <c r="AG39" s="113"/>
      <c r="AH39" s="113"/>
      <c r="AI39" s="113"/>
      <c r="AJ39" s="113"/>
      <c r="AK39" s="113"/>
      <c r="AL39" s="113"/>
      <c r="AM39" s="113"/>
      <c r="AN39" s="119" t="s">
        <v>1506</v>
      </c>
      <c r="AO39" s="119" t="s">
        <v>1507</v>
      </c>
      <c r="AP39" s="113"/>
      <c r="AQ39" s="113"/>
      <c r="AR39" s="119" t="s">
        <v>1508</v>
      </c>
      <c r="AS39" s="113"/>
      <c r="AT39" s="113"/>
      <c r="AU39" s="119" t="s">
        <v>1509</v>
      </c>
      <c r="AV39" s="119" t="s">
        <v>1510</v>
      </c>
    </row>
    <row r="40" spans="2:48" x14ac:dyDescent="0.2">
      <c r="B40" s="113"/>
      <c r="C40" s="119" t="s">
        <v>1511</v>
      </c>
      <c r="D40" s="119"/>
      <c r="E40" s="119" t="s">
        <v>1512</v>
      </c>
      <c r="F40" s="118"/>
      <c r="G40" s="119" t="s">
        <v>1513</v>
      </c>
      <c r="H40" s="119" t="s">
        <v>1514</v>
      </c>
      <c r="I40" s="119" t="s">
        <v>1515</v>
      </c>
      <c r="J40" s="113"/>
      <c r="K40" s="119" t="s">
        <v>1516</v>
      </c>
      <c r="L40" s="119" t="s">
        <v>1517</v>
      </c>
      <c r="M40" s="119" t="s">
        <v>1518</v>
      </c>
      <c r="N40" s="119" t="s">
        <v>1519</v>
      </c>
      <c r="O40" s="113"/>
      <c r="P40" s="113"/>
      <c r="Q40" s="113"/>
      <c r="R40" s="113"/>
      <c r="S40" s="113"/>
      <c r="T40" s="113"/>
      <c r="U40" s="119" t="s">
        <v>1520</v>
      </c>
      <c r="V40" s="119" t="s">
        <v>1521</v>
      </c>
      <c r="W40" s="119" t="s">
        <v>1522</v>
      </c>
      <c r="X40" s="120" t="s">
        <v>1523</v>
      </c>
      <c r="Y40" s="113"/>
      <c r="Z40" s="113"/>
      <c r="AA40" s="113"/>
      <c r="AB40" s="119" t="s">
        <v>1524</v>
      </c>
      <c r="AC40" s="119" t="s">
        <v>1525</v>
      </c>
      <c r="AD40" s="119" t="s">
        <v>1526</v>
      </c>
      <c r="AE40" s="113"/>
      <c r="AF40" s="113"/>
      <c r="AG40" s="113"/>
      <c r="AH40" s="113"/>
      <c r="AI40" s="113"/>
      <c r="AJ40" s="113"/>
      <c r="AK40" s="113"/>
      <c r="AL40" s="113"/>
      <c r="AM40" s="113"/>
      <c r="AN40" s="119" t="s">
        <v>1527</v>
      </c>
      <c r="AO40" s="119" t="s">
        <v>1528</v>
      </c>
      <c r="AP40" s="113"/>
      <c r="AQ40" s="113"/>
      <c r="AR40" s="119" t="s">
        <v>1529</v>
      </c>
      <c r="AS40" s="113"/>
      <c r="AT40" s="113"/>
      <c r="AU40" s="119" t="s">
        <v>1530</v>
      </c>
      <c r="AV40" s="119" t="s">
        <v>1531</v>
      </c>
    </row>
    <row r="41" spans="2:48" x14ac:dyDescent="0.2">
      <c r="B41" s="115" t="s">
        <v>440</v>
      </c>
      <c r="C41" s="119" t="s">
        <v>1532</v>
      </c>
      <c r="D41" s="120" t="s">
        <v>1533</v>
      </c>
      <c r="E41" s="119" t="s">
        <v>1534</v>
      </c>
      <c r="F41" s="118"/>
      <c r="G41" s="119" t="s">
        <v>1535</v>
      </c>
      <c r="H41" s="119" t="s">
        <v>1536</v>
      </c>
      <c r="I41" s="119" t="s">
        <v>1537</v>
      </c>
      <c r="J41" s="113"/>
      <c r="K41" s="119" t="s">
        <v>1538</v>
      </c>
      <c r="L41" s="119" t="s">
        <v>1539</v>
      </c>
      <c r="M41" s="120" t="s">
        <v>1540</v>
      </c>
      <c r="N41" s="119" t="s">
        <v>1541</v>
      </c>
      <c r="O41" s="113"/>
      <c r="P41" s="113"/>
      <c r="Q41" s="113"/>
      <c r="R41" s="113"/>
      <c r="S41" s="113"/>
      <c r="T41" s="113"/>
      <c r="U41" s="119" t="s">
        <v>1542</v>
      </c>
      <c r="V41" s="119" t="s">
        <v>1543</v>
      </c>
      <c r="W41" s="119" t="s">
        <v>1544</v>
      </c>
      <c r="X41" s="120" t="s">
        <v>1545</v>
      </c>
      <c r="Y41" s="113"/>
      <c r="Z41" s="113"/>
      <c r="AA41" s="113"/>
      <c r="AB41" s="119" t="s">
        <v>1546</v>
      </c>
      <c r="AC41" s="119" t="s">
        <v>1547</v>
      </c>
      <c r="AD41" s="119" t="s">
        <v>1548</v>
      </c>
      <c r="AE41" s="113"/>
      <c r="AF41" s="113"/>
      <c r="AG41" s="113"/>
      <c r="AH41" s="113"/>
      <c r="AI41" s="113"/>
      <c r="AJ41" s="113"/>
      <c r="AK41" s="113"/>
      <c r="AL41" s="113"/>
      <c r="AM41" s="113"/>
      <c r="AN41" s="113"/>
      <c r="AO41" s="119" t="s">
        <v>1549</v>
      </c>
      <c r="AP41" s="113"/>
      <c r="AQ41" s="113"/>
      <c r="AR41" s="119" t="s">
        <v>1550</v>
      </c>
      <c r="AS41" s="113"/>
      <c r="AT41" s="113"/>
      <c r="AU41" s="119" t="s">
        <v>1551</v>
      </c>
      <c r="AV41" s="119" t="s">
        <v>1552</v>
      </c>
    </row>
    <row r="42" spans="2:48" x14ac:dyDescent="0.2">
      <c r="B42" s="119" t="s">
        <v>1553</v>
      </c>
      <c r="C42" s="119" t="s">
        <v>1554</v>
      </c>
      <c r="D42" s="120" t="s">
        <v>1555</v>
      </c>
      <c r="E42" s="119"/>
      <c r="F42" s="118"/>
      <c r="G42" s="113"/>
      <c r="H42" s="119" t="s">
        <v>1556</v>
      </c>
      <c r="I42" s="119" t="s">
        <v>1557</v>
      </c>
      <c r="J42" s="113"/>
      <c r="K42" s="113"/>
      <c r="L42" s="119" t="s">
        <v>1558</v>
      </c>
      <c r="M42" s="113"/>
      <c r="N42" s="119" t="s">
        <v>1559</v>
      </c>
      <c r="O42" s="113"/>
      <c r="P42" s="113"/>
      <c r="Q42" s="113"/>
      <c r="R42" s="113"/>
      <c r="S42" s="113"/>
      <c r="T42" s="113"/>
      <c r="U42" s="119" t="s">
        <v>1560</v>
      </c>
      <c r="V42" s="119" t="s">
        <v>1561</v>
      </c>
      <c r="W42" s="119"/>
      <c r="X42" s="120" t="s">
        <v>1562</v>
      </c>
      <c r="Y42" s="113"/>
      <c r="Z42" s="113"/>
      <c r="AA42" s="113"/>
      <c r="AB42" s="119" t="s">
        <v>1563</v>
      </c>
      <c r="AC42" s="119" t="s">
        <v>1564</v>
      </c>
      <c r="AD42" s="119" t="s">
        <v>1565</v>
      </c>
      <c r="AE42" s="113"/>
      <c r="AF42" s="113"/>
      <c r="AG42" s="113"/>
      <c r="AH42" s="113"/>
      <c r="AI42" s="113"/>
      <c r="AJ42" s="113"/>
      <c r="AK42" s="113"/>
      <c r="AL42" s="113"/>
      <c r="AM42" s="113"/>
      <c r="AN42" s="113"/>
      <c r="AO42" s="119" t="s">
        <v>1566</v>
      </c>
      <c r="AP42" s="113"/>
      <c r="AQ42" s="113"/>
      <c r="AR42" s="119" t="s">
        <v>1567</v>
      </c>
      <c r="AS42" s="113"/>
      <c r="AT42" s="113"/>
      <c r="AU42" s="119" t="s">
        <v>1568</v>
      </c>
      <c r="AV42" s="119" t="s">
        <v>1569</v>
      </c>
    </row>
    <row r="43" spans="2:48" x14ac:dyDescent="0.2">
      <c r="B43" s="119" t="s">
        <v>1570</v>
      </c>
      <c r="C43" s="119" t="s">
        <v>1571</v>
      </c>
      <c r="D43" s="113"/>
      <c r="E43" s="113"/>
      <c r="F43" s="118"/>
      <c r="G43" s="113"/>
      <c r="H43" s="119" t="s">
        <v>1572</v>
      </c>
      <c r="I43" s="119" t="s">
        <v>1573</v>
      </c>
      <c r="J43" s="113"/>
      <c r="K43" s="113"/>
      <c r="L43" s="119" t="s">
        <v>1574</v>
      </c>
      <c r="M43" s="115" t="s">
        <v>440</v>
      </c>
      <c r="N43" s="119" t="s">
        <v>1575</v>
      </c>
      <c r="O43" s="113"/>
      <c r="P43" s="113"/>
      <c r="Q43" s="113"/>
      <c r="R43" s="113"/>
      <c r="S43" s="113"/>
      <c r="T43" s="113"/>
      <c r="U43" s="119" t="s">
        <v>1576</v>
      </c>
      <c r="V43" s="119" t="s">
        <v>1577</v>
      </c>
      <c r="W43" s="120" t="s">
        <v>1578</v>
      </c>
      <c r="X43" s="114" t="s">
        <v>1352</v>
      </c>
      <c r="Y43" s="113"/>
      <c r="Z43" s="113"/>
      <c r="AA43" s="113"/>
      <c r="AB43" s="119" t="s">
        <v>1579</v>
      </c>
      <c r="AC43" s="119" t="s">
        <v>1580</v>
      </c>
      <c r="AD43" s="119" t="s">
        <v>1581</v>
      </c>
      <c r="AE43" s="113"/>
      <c r="AF43" s="113"/>
      <c r="AG43" s="113"/>
      <c r="AH43" s="113"/>
      <c r="AI43" s="113"/>
      <c r="AJ43" s="113"/>
      <c r="AK43" s="113"/>
      <c r="AL43" s="113"/>
      <c r="AM43" s="113"/>
      <c r="AN43" s="113"/>
      <c r="AO43" s="119" t="s">
        <v>1582</v>
      </c>
      <c r="AP43" s="113"/>
      <c r="AQ43" s="113"/>
      <c r="AR43" s="119" t="s">
        <v>1583</v>
      </c>
      <c r="AS43" s="113"/>
      <c r="AT43" s="113"/>
      <c r="AU43" s="119" t="s">
        <v>1584</v>
      </c>
      <c r="AV43" s="119" t="s">
        <v>1585</v>
      </c>
    </row>
    <row r="44" spans="2:48" x14ac:dyDescent="0.2">
      <c r="B44" s="119" t="s">
        <v>1586</v>
      </c>
      <c r="C44" s="119" t="s">
        <v>1587</v>
      </c>
      <c r="D44" s="113"/>
      <c r="E44" s="237" t="s">
        <v>2247</v>
      </c>
      <c r="F44" s="118"/>
      <c r="G44" s="113"/>
      <c r="H44" s="119" t="s">
        <v>1588</v>
      </c>
      <c r="I44" s="119" t="s">
        <v>1589</v>
      </c>
      <c r="J44" s="113"/>
      <c r="K44" s="113"/>
      <c r="L44" s="120" t="s">
        <v>1590</v>
      </c>
      <c r="M44" s="119" t="s">
        <v>1591</v>
      </c>
      <c r="N44" s="119" t="s">
        <v>1592</v>
      </c>
      <c r="O44" s="113"/>
      <c r="P44" s="113"/>
      <c r="Q44" s="113"/>
      <c r="R44" s="113"/>
      <c r="S44" s="113"/>
      <c r="T44" s="113"/>
      <c r="U44" s="119" t="s">
        <v>1593</v>
      </c>
      <c r="V44" s="119" t="s">
        <v>1594</v>
      </c>
      <c r="W44" s="120" t="s">
        <v>1595</v>
      </c>
      <c r="X44" s="115" t="s">
        <v>440</v>
      </c>
      <c r="Y44" s="113"/>
      <c r="Z44" s="113"/>
      <c r="AA44" s="113"/>
      <c r="AB44" s="119" t="s">
        <v>1596</v>
      </c>
      <c r="AC44" s="119" t="s">
        <v>1597</v>
      </c>
      <c r="AD44" s="119" t="s">
        <v>1598</v>
      </c>
      <c r="AE44" s="113"/>
      <c r="AF44" s="113"/>
      <c r="AG44" s="113"/>
      <c r="AH44" s="113"/>
      <c r="AI44" s="113"/>
      <c r="AJ44" s="113"/>
      <c r="AK44" s="113"/>
      <c r="AL44" s="113"/>
      <c r="AM44" s="113"/>
      <c r="AN44" s="113"/>
      <c r="AO44" s="119" t="s">
        <v>1599</v>
      </c>
      <c r="AP44" s="113"/>
      <c r="AQ44" s="113"/>
      <c r="AR44" s="119" t="s">
        <v>1600</v>
      </c>
      <c r="AS44" s="113"/>
      <c r="AT44" s="113"/>
      <c r="AU44" s="119" t="s">
        <v>1601</v>
      </c>
      <c r="AV44" s="119" t="s">
        <v>1602</v>
      </c>
    </row>
    <row r="45" spans="2:48" x14ac:dyDescent="0.2">
      <c r="B45" s="119" t="s">
        <v>1603</v>
      </c>
      <c r="C45" s="119" t="s">
        <v>1604</v>
      </c>
      <c r="D45" s="113"/>
      <c r="E45" s="113"/>
      <c r="F45" s="118"/>
      <c r="G45" s="113"/>
      <c r="H45" s="119" t="s">
        <v>1605</v>
      </c>
      <c r="I45" s="119" t="s">
        <v>1606</v>
      </c>
      <c r="J45" s="113"/>
      <c r="K45" s="113"/>
      <c r="L45" s="113"/>
      <c r="M45" s="119" t="s">
        <v>1607</v>
      </c>
      <c r="N45" s="119" t="s">
        <v>1608</v>
      </c>
      <c r="O45" s="113"/>
      <c r="P45" s="113"/>
      <c r="Q45" s="113"/>
      <c r="R45" s="113"/>
      <c r="S45" s="113"/>
      <c r="T45" s="113"/>
      <c r="U45" s="119" t="s">
        <v>1609</v>
      </c>
      <c r="V45" s="119" t="s">
        <v>1610</v>
      </c>
      <c r="W45" s="113"/>
      <c r="X45" s="119" t="s">
        <v>1611</v>
      </c>
      <c r="Y45" s="113"/>
      <c r="Z45" s="113"/>
      <c r="AA45" s="113"/>
      <c r="AB45" s="119" t="s">
        <v>1612</v>
      </c>
      <c r="AC45" s="119" t="s">
        <v>1613</v>
      </c>
      <c r="AD45" s="119" t="s">
        <v>1614</v>
      </c>
      <c r="AE45" s="113"/>
      <c r="AF45" s="113"/>
      <c r="AG45" s="113"/>
      <c r="AH45" s="113"/>
      <c r="AI45" s="113"/>
      <c r="AJ45" s="113"/>
      <c r="AK45" s="113"/>
      <c r="AL45" s="113"/>
      <c r="AM45" s="113"/>
      <c r="AN45" s="113"/>
      <c r="AO45" s="119" t="s">
        <v>1615</v>
      </c>
      <c r="AP45" s="113"/>
      <c r="AQ45" s="113"/>
      <c r="AR45" s="119" t="s">
        <v>1616</v>
      </c>
      <c r="AS45" s="113"/>
      <c r="AT45" s="113"/>
      <c r="AU45" s="119" t="s">
        <v>1617</v>
      </c>
      <c r="AV45" s="119" t="s">
        <v>1618</v>
      </c>
    </row>
    <row r="46" spans="2:48" x14ac:dyDescent="0.2">
      <c r="B46" s="119" t="s">
        <v>1619</v>
      </c>
      <c r="C46" s="119" t="s">
        <v>1620</v>
      </c>
      <c r="D46" s="113"/>
      <c r="E46" s="113"/>
      <c r="F46" s="118"/>
      <c r="G46" s="113"/>
      <c r="H46" s="119" t="s">
        <v>1621</v>
      </c>
      <c r="I46" s="119" t="s">
        <v>1622</v>
      </c>
      <c r="J46" s="113"/>
      <c r="K46" s="113"/>
      <c r="L46" s="115" t="s">
        <v>440</v>
      </c>
      <c r="M46" s="119" t="s">
        <v>1623</v>
      </c>
      <c r="N46" s="119" t="s">
        <v>1624</v>
      </c>
      <c r="O46" s="113"/>
      <c r="P46" s="113"/>
      <c r="Q46" s="113"/>
      <c r="R46" s="113"/>
      <c r="S46" s="113"/>
      <c r="T46" s="113"/>
      <c r="U46" s="119" t="s">
        <v>1625</v>
      </c>
      <c r="V46" s="119" t="s">
        <v>1626</v>
      </c>
      <c r="W46" s="113"/>
      <c r="X46" s="119" t="s">
        <v>1627</v>
      </c>
      <c r="Y46" s="113"/>
      <c r="Z46" s="113"/>
      <c r="AA46" s="113"/>
      <c r="AB46" s="119" t="s">
        <v>1628</v>
      </c>
      <c r="AC46" s="119" t="s">
        <v>1629</v>
      </c>
      <c r="AD46" s="113"/>
      <c r="AE46" s="113"/>
      <c r="AF46" s="113"/>
      <c r="AG46" s="113"/>
      <c r="AH46" s="113"/>
      <c r="AI46" s="113"/>
      <c r="AJ46" s="113"/>
      <c r="AK46" s="113"/>
      <c r="AL46" s="113"/>
      <c r="AM46" s="113"/>
      <c r="AN46" s="113"/>
      <c r="AO46" s="119" t="s">
        <v>1630</v>
      </c>
      <c r="AP46" s="113"/>
      <c r="AQ46" s="113"/>
      <c r="AR46" s="119" t="s">
        <v>1631</v>
      </c>
      <c r="AS46" s="113"/>
      <c r="AT46" s="113"/>
      <c r="AU46" s="119" t="s">
        <v>1632</v>
      </c>
      <c r="AV46" s="119" t="s">
        <v>1633</v>
      </c>
    </row>
    <row r="47" spans="2:48" x14ac:dyDescent="0.2">
      <c r="B47" s="119" t="s">
        <v>1634</v>
      </c>
      <c r="C47" s="113"/>
      <c r="D47" s="113"/>
      <c r="E47" s="113"/>
      <c r="F47" s="118"/>
      <c r="G47" s="113"/>
      <c r="H47" s="119" t="s">
        <v>1635</v>
      </c>
      <c r="I47" s="119" t="s">
        <v>1636</v>
      </c>
      <c r="J47" s="113"/>
      <c r="K47" s="113"/>
      <c r="L47" s="119" t="s">
        <v>1637</v>
      </c>
      <c r="M47" s="119" t="s">
        <v>1638</v>
      </c>
      <c r="N47" s="119" t="s">
        <v>1639</v>
      </c>
      <c r="O47" s="113"/>
      <c r="P47" s="113"/>
      <c r="Q47" s="113"/>
      <c r="R47" s="113"/>
      <c r="S47" s="113"/>
      <c r="T47" s="113"/>
      <c r="U47" s="119" t="s">
        <v>1640</v>
      </c>
      <c r="V47" s="119" t="s">
        <v>1641</v>
      </c>
      <c r="W47" s="113"/>
      <c r="X47" s="119" t="s">
        <v>1642</v>
      </c>
      <c r="Y47" s="113"/>
      <c r="Z47" s="113"/>
      <c r="AA47" s="113"/>
      <c r="AB47" s="119" t="s">
        <v>1643</v>
      </c>
      <c r="AC47" s="119" t="s">
        <v>1644</v>
      </c>
      <c r="AD47" s="113"/>
      <c r="AE47" s="113"/>
      <c r="AF47" s="113"/>
      <c r="AG47" s="113"/>
      <c r="AH47" s="113"/>
      <c r="AI47" s="113"/>
      <c r="AJ47" s="113"/>
      <c r="AK47" s="113"/>
      <c r="AL47" s="113"/>
      <c r="AM47" s="113"/>
      <c r="AN47" s="113"/>
      <c r="AO47" s="119" t="s">
        <v>1645</v>
      </c>
      <c r="AP47" s="113"/>
      <c r="AQ47" s="113"/>
      <c r="AR47" s="119" t="s">
        <v>1646</v>
      </c>
      <c r="AS47" s="113"/>
      <c r="AT47" s="113"/>
      <c r="AU47" s="119" t="s">
        <v>1647</v>
      </c>
      <c r="AV47" s="119" t="s">
        <v>1648</v>
      </c>
    </row>
    <row r="48" spans="2:48" x14ac:dyDescent="0.2">
      <c r="B48" s="119" t="s">
        <v>1649</v>
      </c>
      <c r="C48" s="113"/>
      <c r="D48" s="113"/>
      <c r="E48" s="113"/>
      <c r="F48" s="118"/>
      <c r="G48" s="113"/>
      <c r="H48" s="119" t="s">
        <v>1650</v>
      </c>
      <c r="I48" s="119" t="s">
        <v>1651</v>
      </c>
      <c r="J48" s="113"/>
      <c r="K48" s="113"/>
      <c r="L48" s="119" t="s">
        <v>1652</v>
      </c>
      <c r="M48" s="119" t="s">
        <v>1653</v>
      </c>
      <c r="N48" s="119" t="s">
        <v>1654</v>
      </c>
      <c r="O48" s="113"/>
      <c r="P48" s="113"/>
      <c r="Q48" s="113"/>
      <c r="R48" s="113"/>
      <c r="S48" s="113"/>
      <c r="T48" s="113"/>
      <c r="U48" s="119" t="s">
        <v>1655</v>
      </c>
      <c r="V48" s="119" t="s">
        <v>1656</v>
      </c>
      <c r="W48" s="113"/>
      <c r="X48" s="119" t="s">
        <v>1657</v>
      </c>
      <c r="Y48" s="113"/>
      <c r="Z48" s="113"/>
      <c r="AA48" s="113"/>
      <c r="AB48" s="119" t="s">
        <v>1658</v>
      </c>
      <c r="AC48" s="113"/>
      <c r="AD48" s="113"/>
      <c r="AE48" s="113"/>
      <c r="AF48" s="113"/>
      <c r="AG48" s="113"/>
      <c r="AH48" s="113"/>
      <c r="AI48" s="113"/>
      <c r="AJ48" s="113"/>
      <c r="AK48" s="113"/>
      <c r="AL48" s="113"/>
      <c r="AM48" s="113"/>
      <c r="AN48" s="113"/>
      <c r="AO48" s="119" t="s">
        <v>1659</v>
      </c>
      <c r="AP48" s="113"/>
      <c r="AQ48" s="113"/>
      <c r="AR48" s="119" t="s">
        <v>1660</v>
      </c>
      <c r="AS48" s="113"/>
      <c r="AT48" s="113"/>
      <c r="AU48" s="119" t="s">
        <v>1661</v>
      </c>
      <c r="AV48" s="113"/>
    </row>
    <row r="49" spans="2:47" x14ac:dyDescent="0.2">
      <c r="B49" s="119" t="s">
        <v>1662</v>
      </c>
      <c r="C49" s="113"/>
      <c r="D49" s="113"/>
      <c r="E49" s="113"/>
      <c r="F49" s="118"/>
      <c r="G49" s="113"/>
      <c r="H49" s="119" t="s">
        <v>1663</v>
      </c>
      <c r="I49" s="119" t="s">
        <v>1664</v>
      </c>
      <c r="J49" s="113"/>
      <c r="K49" s="113"/>
      <c r="L49" s="119" t="s">
        <v>1665</v>
      </c>
      <c r="M49" s="119" t="s">
        <v>1666</v>
      </c>
      <c r="N49" s="119" t="s">
        <v>1667</v>
      </c>
      <c r="O49" s="113"/>
      <c r="P49" s="113"/>
      <c r="Q49" s="113"/>
      <c r="R49" s="113"/>
      <c r="S49" s="113"/>
      <c r="T49" s="113"/>
      <c r="U49" s="119" t="s">
        <v>1668</v>
      </c>
      <c r="V49" s="113"/>
      <c r="W49" s="113"/>
      <c r="X49" s="119" t="s">
        <v>1669</v>
      </c>
      <c r="Y49" s="113"/>
      <c r="Z49" s="113"/>
      <c r="AA49" s="113"/>
      <c r="AB49" s="119" t="s">
        <v>1670</v>
      </c>
      <c r="AC49" s="113"/>
      <c r="AD49" s="113"/>
      <c r="AE49" s="113"/>
      <c r="AF49" s="113"/>
      <c r="AG49" s="113"/>
      <c r="AH49" s="113"/>
      <c r="AI49" s="113"/>
      <c r="AJ49" s="113"/>
      <c r="AK49" s="113"/>
      <c r="AL49" s="113"/>
      <c r="AM49" s="113"/>
      <c r="AN49" s="113"/>
      <c r="AO49" s="119" t="s">
        <v>1671</v>
      </c>
      <c r="AP49" s="113"/>
      <c r="AQ49" s="113"/>
      <c r="AR49" s="119" t="s">
        <v>1672</v>
      </c>
      <c r="AS49" s="113"/>
      <c r="AT49" s="113"/>
      <c r="AU49" s="119" t="s">
        <v>1673</v>
      </c>
    </row>
    <row r="50" spans="2:47" x14ac:dyDescent="0.2">
      <c r="B50" s="119" t="s">
        <v>1674</v>
      </c>
      <c r="C50" s="113"/>
      <c r="D50" s="113"/>
      <c r="E50" s="113"/>
      <c r="F50" s="118"/>
      <c r="G50" s="113"/>
      <c r="H50" s="119" t="s">
        <v>1675</v>
      </c>
      <c r="I50" s="119" t="s">
        <v>1676</v>
      </c>
      <c r="J50" s="113"/>
      <c r="K50" s="113"/>
      <c r="L50" s="119" t="s">
        <v>1677</v>
      </c>
      <c r="M50" s="119" t="s">
        <v>1678</v>
      </c>
      <c r="N50" s="119" t="s">
        <v>1679</v>
      </c>
      <c r="O50" s="113"/>
      <c r="P50" s="113"/>
      <c r="Q50" s="113"/>
      <c r="R50" s="113"/>
      <c r="S50" s="113"/>
      <c r="T50" s="113"/>
      <c r="U50" s="119" t="s">
        <v>1680</v>
      </c>
      <c r="V50" s="113"/>
      <c r="W50" s="113"/>
      <c r="X50" s="119" t="s">
        <v>1681</v>
      </c>
      <c r="Y50" s="113"/>
      <c r="Z50" s="113"/>
      <c r="AA50" s="113"/>
      <c r="AB50" s="113"/>
      <c r="AC50" s="113"/>
      <c r="AD50" s="113"/>
      <c r="AE50" s="113"/>
      <c r="AF50" s="113"/>
      <c r="AG50" s="113"/>
      <c r="AH50" s="113"/>
      <c r="AI50" s="113"/>
      <c r="AJ50" s="113"/>
      <c r="AK50" s="113"/>
      <c r="AL50" s="113"/>
      <c r="AM50" s="113"/>
      <c r="AN50" s="113"/>
      <c r="AO50" s="119" t="s">
        <v>1682</v>
      </c>
      <c r="AP50" s="113"/>
      <c r="AQ50" s="113"/>
      <c r="AR50" s="119" t="s">
        <v>1683</v>
      </c>
      <c r="AS50" s="113"/>
      <c r="AT50" s="113"/>
      <c r="AU50" s="119" t="s">
        <v>1684</v>
      </c>
    </row>
    <row r="51" spans="2:47" x14ac:dyDescent="0.2">
      <c r="B51" s="119" t="s">
        <v>1685</v>
      </c>
      <c r="C51" s="113"/>
      <c r="D51" s="113"/>
      <c r="E51" s="113"/>
      <c r="F51" s="118"/>
      <c r="G51" s="113"/>
      <c r="H51" s="119" t="s">
        <v>1686</v>
      </c>
      <c r="I51" s="113"/>
      <c r="J51" s="113"/>
      <c r="K51" s="113"/>
      <c r="L51" s="119" t="s">
        <v>1687</v>
      </c>
      <c r="M51" s="119" t="s">
        <v>1688</v>
      </c>
      <c r="N51" s="119" t="s">
        <v>1689</v>
      </c>
      <c r="O51" s="113"/>
      <c r="P51" s="113"/>
      <c r="Q51" s="113"/>
      <c r="R51" s="113"/>
      <c r="S51" s="113"/>
      <c r="T51" s="113"/>
      <c r="U51" s="119" t="s">
        <v>1690</v>
      </c>
      <c r="V51" s="113"/>
      <c r="W51" s="113"/>
      <c r="X51" s="119" t="s">
        <v>1691</v>
      </c>
      <c r="Y51" s="113"/>
      <c r="Z51" s="113"/>
      <c r="AA51" s="113"/>
      <c r="AB51" s="113"/>
      <c r="AC51" s="113"/>
      <c r="AD51" s="113"/>
      <c r="AE51" s="113"/>
      <c r="AF51" s="113"/>
      <c r="AG51" s="113"/>
      <c r="AH51" s="113"/>
      <c r="AI51" s="113"/>
      <c r="AJ51" s="113"/>
      <c r="AK51" s="113"/>
      <c r="AL51" s="113"/>
      <c r="AM51" s="113"/>
      <c r="AN51" s="113"/>
      <c r="AO51" s="119" t="s">
        <v>1692</v>
      </c>
      <c r="AP51" s="113"/>
      <c r="AQ51" s="113"/>
      <c r="AR51" s="119" t="s">
        <v>1693</v>
      </c>
      <c r="AS51" s="113"/>
      <c r="AT51" s="113"/>
      <c r="AU51" s="119"/>
    </row>
    <row r="52" spans="2:47" x14ac:dyDescent="0.2">
      <c r="B52" s="119" t="s">
        <v>1694</v>
      </c>
      <c r="C52" s="113"/>
      <c r="D52" s="113"/>
      <c r="E52" s="113"/>
      <c r="F52" s="118"/>
      <c r="G52" s="113"/>
      <c r="H52" s="119" t="s">
        <v>1695</v>
      </c>
      <c r="I52" s="113"/>
      <c r="J52" s="113"/>
      <c r="K52" s="113"/>
      <c r="L52" s="119" t="s">
        <v>1696</v>
      </c>
      <c r="M52" s="119" t="s">
        <v>1697</v>
      </c>
      <c r="N52" s="119" t="s">
        <v>1698</v>
      </c>
      <c r="O52" s="113"/>
      <c r="P52" s="113"/>
      <c r="Q52" s="113"/>
      <c r="R52" s="113"/>
      <c r="S52" s="113"/>
      <c r="T52" s="113"/>
      <c r="U52" s="119" t="s">
        <v>1699</v>
      </c>
      <c r="V52" s="113"/>
      <c r="W52" s="113"/>
      <c r="X52" s="119" t="s">
        <v>1700</v>
      </c>
      <c r="Y52" s="113"/>
      <c r="Z52" s="113"/>
      <c r="AA52" s="113"/>
      <c r="AB52" s="113"/>
      <c r="AC52" s="113"/>
      <c r="AD52" s="113"/>
      <c r="AE52" s="113"/>
      <c r="AF52" s="113"/>
      <c r="AG52" s="113"/>
      <c r="AH52" s="113"/>
      <c r="AI52" s="113"/>
      <c r="AJ52" s="113"/>
      <c r="AK52" s="113"/>
      <c r="AL52" s="113"/>
      <c r="AM52" s="113"/>
      <c r="AN52" s="113"/>
      <c r="AO52" s="119" t="s">
        <v>1701</v>
      </c>
      <c r="AP52" s="113"/>
      <c r="AQ52" s="113"/>
      <c r="AR52" s="119"/>
      <c r="AS52" s="113"/>
      <c r="AT52" s="113"/>
      <c r="AU52" s="120" t="s">
        <v>1702</v>
      </c>
    </row>
    <row r="53" spans="2:47" x14ac:dyDescent="0.2">
      <c r="B53" s="119" t="s">
        <v>1703</v>
      </c>
      <c r="C53" s="113"/>
      <c r="D53" s="113"/>
      <c r="E53" s="113"/>
      <c r="F53" s="118"/>
      <c r="G53" s="113"/>
      <c r="H53" s="119" t="s">
        <v>1704</v>
      </c>
      <c r="I53" s="113"/>
      <c r="J53" s="113"/>
      <c r="K53" s="113"/>
      <c r="L53" s="119" t="s">
        <v>1705</v>
      </c>
      <c r="M53" s="119" t="s">
        <v>1706</v>
      </c>
      <c r="N53" s="119" t="s">
        <v>1707</v>
      </c>
      <c r="O53" s="113"/>
      <c r="P53" s="113"/>
      <c r="Q53" s="113"/>
      <c r="R53" s="113"/>
      <c r="S53" s="113"/>
      <c r="T53" s="113"/>
      <c r="U53" s="119" t="s">
        <v>1708</v>
      </c>
      <c r="V53" s="113"/>
      <c r="W53" s="113"/>
      <c r="X53" s="119" t="s">
        <v>1709</v>
      </c>
      <c r="Y53" s="113"/>
      <c r="Z53" s="113"/>
      <c r="AA53" s="113"/>
      <c r="AB53" s="113"/>
      <c r="AC53" s="113"/>
      <c r="AD53" s="113"/>
      <c r="AE53" s="113"/>
      <c r="AF53" s="113"/>
      <c r="AG53" s="113"/>
      <c r="AH53" s="113"/>
      <c r="AI53" s="113"/>
      <c r="AJ53" s="113"/>
      <c r="AK53" s="113"/>
      <c r="AL53" s="113"/>
      <c r="AM53" s="113"/>
      <c r="AN53" s="113"/>
      <c r="AO53" s="119" t="s">
        <v>1710</v>
      </c>
      <c r="AP53" s="113"/>
      <c r="AQ53" s="113"/>
      <c r="AR53" s="120" t="s">
        <v>1711</v>
      </c>
      <c r="AS53" s="113"/>
      <c r="AT53" s="113"/>
      <c r="AU53" s="120" t="s">
        <v>1712</v>
      </c>
    </row>
    <row r="54" spans="2:47" x14ac:dyDescent="0.2">
      <c r="B54" s="119" t="s">
        <v>1713</v>
      </c>
      <c r="C54" s="113"/>
      <c r="D54" s="113"/>
      <c r="E54" s="113"/>
      <c r="F54" s="118"/>
      <c r="G54" s="113"/>
      <c r="H54" s="119" t="s">
        <v>1714</v>
      </c>
      <c r="I54" s="113"/>
      <c r="J54" s="113"/>
      <c r="K54" s="113"/>
      <c r="L54" s="119" t="s">
        <v>1715</v>
      </c>
      <c r="M54" s="119" t="s">
        <v>1716</v>
      </c>
      <c r="N54" s="119" t="s">
        <v>1717</v>
      </c>
      <c r="O54" s="113"/>
      <c r="P54" s="113"/>
      <c r="Q54" s="113"/>
      <c r="R54" s="113"/>
      <c r="S54" s="113"/>
      <c r="T54" s="113"/>
      <c r="U54" s="119" t="s">
        <v>1718</v>
      </c>
      <c r="V54" s="113"/>
      <c r="W54" s="113"/>
      <c r="X54" s="119" t="s">
        <v>1719</v>
      </c>
      <c r="Y54" s="113"/>
      <c r="Z54" s="113"/>
      <c r="AA54" s="113"/>
      <c r="AB54" s="113"/>
      <c r="AC54" s="113"/>
      <c r="AD54" s="113"/>
      <c r="AE54" s="113"/>
      <c r="AF54" s="113"/>
      <c r="AG54" s="113"/>
      <c r="AH54" s="113"/>
      <c r="AI54" s="113"/>
      <c r="AJ54" s="113"/>
      <c r="AK54" s="113"/>
      <c r="AL54" s="113"/>
      <c r="AM54" s="113"/>
      <c r="AN54" s="113"/>
      <c r="AO54" s="119" t="s">
        <v>1720</v>
      </c>
      <c r="AP54" s="113"/>
      <c r="AQ54" s="113"/>
      <c r="AR54" s="120" t="s">
        <v>1721</v>
      </c>
      <c r="AS54" s="113"/>
      <c r="AT54" s="113"/>
      <c r="AU54" s="120" t="s">
        <v>1722</v>
      </c>
    </row>
    <row r="55" spans="2:47" x14ac:dyDescent="0.2">
      <c r="B55" s="119" t="s">
        <v>1723</v>
      </c>
      <c r="C55" s="113"/>
      <c r="D55" s="113"/>
      <c r="E55" s="113"/>
      <c r="F55" s="118"/>
      <c r="G55" s="113"/>
      <c r="H55" s="119" t="s">
        <v>1724</v>
      </c>
      <c r="I55" s="113"/>
      <c r="J55" s="113"/>
      <c r="K55" s="113"/>
      <c r="L55" s="119" t="s">
        <v>1725</v>
      </c>
      <c r="M55" s="119" t="s">
        <v>1726</v>
      </c>
      <c r="N55" s="113"/>
      <c r="O55" s="113"/>
      <c r="P55" s="113"/>
      <c r="Q55" s="113"/>
      <c r="R55" s="113"/>
      <c r="S55" s="113"/>
      <c r="T55" s="113"/>
      <c r="U55" s="119" t="s">
        <v>1727</v>
      </c>
      <c r="V55" s="113"/>
      <c r="W55" s="113"/>
      <c r="X55" s="119" t="s">
        <v>1728</v>
      </c>
      <c r="Y55" s="113"/>
      <c r="Z55" s="113"/>
      <c r="AA55" s="113"/>
      <c r="AB55" s="113"/>
      <c r="AC55" s="113"/>
      <c r="AD55" s="113"/>
      <c r="AE55" s="113"/>
      <c r="AF55" s="113"/>
      <c r="AG55" s="113"/>
      <c r="AH55" s="113"/>
      <c r="AI55" s="113"/>
      <c r="AJ55" s="113"/>
      <c r="AK55" s="113"/>
      <c r="AL55" s="113"/>
      <c r="AM55" s="113"/>
      <c r="AN55" s="113"/>
      <c r="AO55" s="119" t="s">
        <v>1729</v>
      </c>
      <c r="AP55" s="113"/>
      <c r="AQ55" s="113"/>
      <c r="AR55" s="120" t="s">
        <v>1730</v>
      </c>
      <c r="AS55" s="113"/>
      <c r="AT55" s="113"/>
      <c r="AU55" s="120" t="s">
        <v>1731</v>
      </c>
    </row>
    <row r="56" spans="2:47" x14ac:dyDescent="0.2">
      <c r="B56" s="119" t="s">
        <v>1732</v>
      </c>
      <c r="C56" s="113"/>
      <c r="D56" s="113"/>
      <c r="E56" s="113"/>
      <c r="F56" s="118"/>
      <c r="G56" s="113"/>
      <c r="H56" s="119" t="s">
        <v>1733</v>
      </c>
      <c r="I56" s="113"/>
      <c r="J56" s="113"/>
      <c r="K56" s="113"/>
      <c r="L56" s="119" t="s">
        <v>1734</v>
      </c>
      <c r="M56" s="119" t="s">
        <v>1735</v>
      </c>
      <c r="N56" s="115" t="s">
        <v>440</v>
      </c>
      <c r="O56" s="113"/>
      <c r="P56" s="113"/>
      <c r="Q56" s="113"/>
      <c r="R56" s="113"/>
      <c r="S56" s="113"/>
      <c r="T56" s="113"/>
      <c r="U56" s="119" t="s">
        <v>1736</v>
      </c>
      <c r="V56" s="113"/>
      <c r="W56" s="113"/>
      <c r="X56" s="119" t="s">
        <v>1737</v>
      </c>
      <c r="Y56" s="113"/>
      <c r="Z56" s="113"/>
      <c r="AA56" s="113"/>
      <c r="AB56" s="113"/>
      <c r="AC56" s="113"/>
      <c r="AD56" s="113"/>
      <c r="AE56" s="113"/>
      <c r="AF56" s="113"/>
      <c r="AG56" s="113"/>
      <c r="AH56" s="113"/>
      <c r="AI56" s="113"/>
      <c r="AJ56" s="113"/>
      <c r="AK56" s="113"/>
      <c r="AL56" s="113"/>
      <c r="AM56" s="113"/>
      <c r="AN56" s="113"/>
      <c r="AO56" s="119" t="s">
        <v>1738</v>
      </c>
      <c r="AP56" s="113"/>
      <c r="AQ56" s="113"/>
      <c r="AR56" s="113"/>
      <c r="AS56" s="113"/>
      <c r="AT56" s="113"/>
      <c r="AU56" s="113"/>
    </row>
    <row r="57" spans="2:47" x14ac:dyDescent="0.2">
      <c r="B57" s="119" t="s">
        <v>1739</v>
      </c>
      <c r="C57" s="113"/>
      <c r="D57" s="113"/>
      <c r="E57" s="113"/>
      <c r="F57" s="113"/>
      <c r="G57" s="113"/>
      <c r="H57" s="119" t="s">
        <v>1740</v>
      </c>
      <c r="I57" s="113"/>
      <c r="J57" s="113"/>
      <c r="K57" s="113"/>
      <c r="L57" s="119" t="s">
        <v>1741</v>
      </c>
      <c r="M57" s="119" t="s">
        <v>1742</v>
      </c>
      <c r="N57" s="119" t="s">
        <v>1743</v>
      </c>
      <c r="O57" s="113"/>
      <c r="P57" s="113"/>
      <c r="Q57" s="113"/>
      <c r="R57" s="113"/>
      <c r="S57" s="113"/>
      <c r="T57" s="113"/>
      <c r="U57" s="119" t="s">
        <v>1744</v>
      </c>
      <c r="V57" s="113"/>
      <c r="W57" s="113"/>
      <c r="X57" s="119" t="s">
        <v>1745</v>
      </c>
      <c r="Y57" s="113"/>
      <c r="Z57" s="113"/>
      <c r="AA57" s="113"/>
      <c r="AB57" s="113"/>
      <c r="AC57" s="113"/>
      <c r="AD57" s="113"/>
      <c r="AE57" s="113"/>
      <c r="AF57" s="113"/>
      <c r="AG57" s="113"/>
      <c r="AH57" s="113"/>
      <c r="AI57" s="113"/>
      <c r="AJ57" s="113"/>
      <c r="AK57" s="113"/>
      <c r="AL57" s="113"/>
      <c r="AM57" s="113"/>
      <c r="AN57" s="113"/>
      <c r="AO57" s="119" t="s">
        <v>1746</v>
      </c>
      <c r="AP57" s="113"/>
      <c r="AQ57" s="113"/>
      <c r="AR57" s="113"/>
      <c r="AS57" s="113"/>
      <c r="AT57" s="113"/>
      <c r="AU57" s="113"/>
    </row>
    <row r="58" spans="2:47" x14ac:dyDescent="0.2">
      <c r="B58" s="119" t="s">
        <v>1747</v>
      </c>
      <c r="C58" s="113"/>
      <c r="D58" s="113"/>
      <c r="E58" s="113"/>
      <c r="F58" s="113"/>
      <c r="G58" s="113"/>
      <c r="H58" s="119" t="s">
        <v>1748</v>
      </c>
      <c r="I58" s="113"/>
      <c r="J58" s="113"/>
      <c r="K58" s="113"/>
      <c r="L58" s="119" t="s">
        <v>1749</v>
      </c>
      <c r="M58" s="119" t="s">
        <v>1750</v>
      </c>
      <c r="N58" s="119" t="s">
        <v>1751</v>
      </c>
      <c r="O58" s="113"/>
      <c r="P58" s="113"/>
      <c r="Q58" s="113"/>
      <c r="R58" s="113"/>
      <c r="S58" s="113"/>
      <c r="T58" s="113"/>
      <c r="U58" s="119" t="s">
        <v>1752</v>
      </c>
      <c r="V58" s="113"/>
      <c r="W58" s="113"/>
      <c r="X58" s="119" t="s">
        <v>1753</v>
      </c>
      <c r="Y58" s="113"/>
      <c r="Z58" s="113"/>
      <c r="AA58" s="113"/>
      <c r="AB58" s="113"/>
      <c r="AC58" s="113"/>
      <c r="AD58" s="113"/>
      <c r="AE58" s="113"/>
      <c r="AF58" s="113"/>
      <c r="AG58" s="113"/>
      <c r="AH58" s="113"/>
      <c r="AI58" s="113"/>
      <c r="AJ58" s="113"/>
      <c r="AK58" s="113"/>
      <c r="AL58" s="113"/>
      <c r="AM58" s="113"/>
      <c r="AN58" s="113"/>
      <c r="AO58" s="119" t="s">
        <v>1754</v>
      </c>
      <c r="AP58" s="113"/>
      <c r="AQ58" s="113"/>
      <c r="AR58" s="113"/>
      <c r="AS58" s="113"/>
      <c r="AT58" s="113"/>
      <c r="AU58" s="113"/>
    </row>
    <row r="59" spans="2:47" x14ac:dyDescent="0.2">
      <c r="B59" s="119" t="s">
        <v>1755</v>
      </c>
      <c r="C59" s="113"/>
      <c r="D59" s="113"/>
      <c r="E59" s="113"/>
      <c r="F59" s="113"/>
      <c r="G59" s="113"/>
      <c r="H59" s="119" t="s">
        <v>1756</v>
      </c>
      <c r="I59" s="113"/>
      <c r="J59" s="113"/>
      <c r="K59" s="113"/>
      <c r="L59" s="119" t="s">
        <v>1757</v>
      </c>
      <c r="M59" s="119" t="s">
        <v>1758</v>
      </c>
      <c r="N59" s="119" t="s">
        <v>1759</v>
      </c>
      <c r="O59" s="113"/>
      <c r="P59" s="113"/>
      <c r="Q59" s="113"/>
      <c r="R59" s="113"/>
      <c r="S59" s="113"/>
      <c r="T59" s="113"/>
      <c r="U59" s="119" t="s">
        <v>1760</v>
      </c>
      <c r="V59" s="113"/>
      <c r="W59" s="113"/>
      <c r="X59" s="119" t="s">
        <v>1761</v>
      </c>
      <c r="Y59" s="113"/>
      <c r="Z59" s="113"/>
      <c r="AA59" s="113"/>
      <c r="AB59" s="113"/>
      <c r="AC59" s="113"/>
      <c r="AD59" s="113"/>
      <c r="AE59" s="113"/>
      <c r="AF59" s="113"/>
      <c r="AG59" s="113"/>
      <c r="AH59" s="113"/>
      <c r="AI59" s="113"/>
      <c r="AJ59" s="113"/>
      <c r="AK59" s="113"/>
      <c r="AL59" s="113"/>
      <c r="AM59" s="113"/>
      <c r="AN59" s="113"/>
      <c r="AO59" s="119" t="s">
        <v>1762</v>
      </c>
      <c r="AP59" s="113"/>
      <c r="AQ59" s="113"/>
      <c r="AR59" s="113"/>
      <c r="AS59" s="113"/>
      <c r="AT59" s="113"/>
      <c r="AU59" s="113"/>
    </row>
    <row r="60" spans="2:47" x14ac:dyDescent="0.2">
      <c r="B60" s="119" t="s">
        <v>1763</v>
      </c>
      <c r="C60" s="113"/>
      <c r="D60" s="113"/>
      <c r="E60" s="113"/>
      <c r="F60" s="113"/>
      <c r="G60" s="113"/>
      <c r="H60" s="119" t="s">
        <v>1764</v>
      </c>
      <c r="I60" s="113"/>
      <c r="J60" s="113"/>
      <c r="K60" s="113"/>
      <c r="L60" s="119" t="s">
        <v>1765</v>
      </c>
      <c r="M60" s="119" t="s">
        <v>1766</v>
      </c>
      <c r="N60" s="119" t="s">
        <v>1767</v>
      </c>
      <c r="O60" s="113"/>
      <c r="P60" s="113"/>
      <c r="Q60" s="113"/>
      <c r="R60" s="113"/>
      <c r="S60" s="113"/>
      <c r="T60" s="113"/>
      <c r="U60" s="119" t="s">
        <v>1768</v>
      </c>
      <c r="V60" s="113"/>
      <c r="W60" s="113"/>
      <c r="X60" s="119" t="s">
        <v>1769</v>
      </c>
      <c r="Y60" s="113"/>
      <c r="Z60" s="113"/>
      <c r="AA60" s="113"/>
      <c r="AB60" s="113"/>
      <c r="AC60" s="113"/>
      <c r="AD60" s="113"/>
      <c r="AE60" s="113"/>
      <c r="AF60" s="113"/>
      <c r="AG60" s="113"/>
      <c r="AH60" s="113"/>
      <c r="AI60" s="113"/>
      <c r="AJ60" s="113"/>
      <c r="AK60" s="113"/>
      <c r="AL60" s="113"/>
      <c r="AM60" s="113"/>
      <c r="AN60" s="113"/>
      <c r="AO60" s="119" t="s">
        <v>1770</v>
      </c>
      <c r="AP60" s="113"/>
      <c r="AQ60" s="113"/>
      <c r="AR60" s="113"/>
      <c r="AS60" s="113"/>
      <c r="AT60" s="113"/>
      <c r="AU60" s="113"/>
    </row>
    <row r="61" spans="2:47" x14ac:dyDescent="0.2">
      <c r="B61" s="119" t="s">
        <v>1771</v>
      </c>
      <c r="C61" s="113"/>
      <c r="D61" s="113"/>
      <c r="E61" s="113"/>
      <c r="F61" s="113"/>
      <c r="G61" s="113"/>
      <c r="H61" s="119" t="s">
        <v>1772</v>
      </c>
      <c r="I61" s="113"/>
      <c r="J61" s="113"/>
      <c r="K61" s="113"/>
      <c r="L61" s="119" t="s">
        <v>1773</v>
      </c>
      <c r="M61" s="119"/>
      <c r="N61" s="113"/>
      <c r="O61" s="113"/>
      <c r="P61" s="113"/>
      <c r="Q61" s="113"/>
      <c r="R61" s="113"/>
      <c r="S61" s="113"/>
      <c r="T61" s="113"/>
      <c r="U61" s="119" t="s">
        <v>1774</v>
      </c>
      <c r="V61" s="113"/>
      <c r="W61" s="113"/>
      <c r="X61" s="119"/>
      <c r="Y61" s="113"/>
      <c r="Z61" s="113"/>
      <c r="AA61" s="113"/>
      <c r="AB61" s="113"/>
      <c r="AC61" s="113"/>
      <c r="AD61" s="113"/>
      <c r="AE61" s="113"/>
      <c r="AF61" s="113"/>
      <c r="AG61" s="113"/>
      <c r="AH61" s="113"/>
      <c r="AI61" s="113"/>
      <c r="AJ61" s="113"/>
      <c r="AK61" s="113"/>
      <c r="AL61" s="113"/>
      <c r="AM61" s="113"/>
      <c r="AN61" s="113"/>
      <c r="AO61" s="119" t="s">
        <v>1775</v>
      </c>
      <c r="AP61" s="113"/>
      <c r="AQ61" s="113"/>
      <c r="AR61" s="113"/>
      <c r="AS61" s="113"/>
      <c r="AT61" s="113"/>
      <c r="AU61" s="113"/>
    </row>
    <row r="62" spans="2:47" x14ac:dyDescent="0.2">
      <c r="B62" s="119" t="s">
        <v>1776</v>
      </c>
      <c r="C62" s="113"/>
      <c r="D62" s="113"/>
      <c r="E62" s="113"/>
      <c r="F62" s="113"/>
      <c r="G62" s="113"/>
      <c r="H62" s="119" t="s">
        <v>1777</v>
      </c>
      <c r="I62" s="113"/>
      <c r="J62" s="113"/>
      <c r="K62" s="113"/>
      <c r="L62" s="119" t="s">
        <v>1778</v>
      </c>
      <c r="M62" s="120" t="s">
        <v>1779</v>
      </c>
      <c r="N62" s="115" t="s">
        <v>1780</v>
      </c>
      <c r="O62" s="113"/>
      <c r="P62" s="113"/>
      <c r="Q62" s="113"/>
      <c r="R62" s="113"/>
      <c r="S62" s="113"/>
      <c r="T62" s="113"/>
      <c r="U62" s="119" t="s">
        <v>1781</v>
      </c>
      <c r="V62" s="113"/>
      <c r="W62" s="113"/>
      <c r="X62" s="120" t="s">
        <v>1782</v>
      </c>
      <c r="Y62" s="113"/>
      <c r="Z62" s="113"/>
      <c r="AA62" s="113"/>
      <c r="AB62" s="113"/>
      <c r="AC62" s="113"/>
      <c r="AD62" s="113"/>
      <c r="AE62" s="113"/>
      <c r="AF62" s="113"/>
      <c r="AG62" s="113"/>
      <c r="AH62" s="113"/>
      <c r="AI62" s="113"/>
      <c r="AJ62" s="113"/>
      <c r="AK62" s="113"/>
      <c r="AL62" s="113"/>
      <c r="AM62" s="113"/>
      <c r="AN62" s="113"/>
      <c r="AO62" s="119" t="s">
        <v>1783</v>
      </c>
      <c r="AP62" s="113"/>
      <c r="AQ62" s="113"/>
      <c r="AR62" s="113"/>
      <c r="AS62" s="113"/>
      <c r="AT62" s="113"/>
      <c r="AU62" s="113"/>
    </row>
    <row r="63" spans="2:47" x14ac:dyDescent="0.2">
      <c r="B63" s="119" t="s">
        <v>1784</v>
      </c>
      <c r="C63" s="113"/>
      <c r="D63" s="113"/>
      <c r="E63" s="113"/>
      <c r="F63" s="113"/>
      <c r="G63" s="113"/>
      <c r="H63" s="119" t="s">
        <v>1785</v>
      </c>
      <c r="I63" s="113"/>
      <c r="J63" s="113"/>
      <c r="K63" s="113"/>
      <c r="L63" s="119" t="s">
        <v>1786</v>
      </c>
      <c r="M63" s="120" t="s">
        <v>1787</v>
      </c>
      <c r="N63" s="119" t="s">
        <v>1788</v>
      </c>
      <c r="O63" s="113"/>
      <c r="P63" s="113"/>
      <c r="Q63" s="113"/>
      <c r="R63" s="113"/>
      <c r="S63" s="113"/>
      <c r="T63" s="113"/>
      <c r="U63" s="119" t="s">
        <v>1789</v>
      </c>
      <c r="V63" s="113"/>
      <c r="W63" s="113"/>
      <c r="X63" s="120" t="s">
        <v>1790</v>
      </c>
      <c r="Y63" s="113"/>
      <c r="Z63" s="113"/>
      <c r="AA63" s="113"/>
      <c r="AB63" s="113"/>
      <c r="AC63" s="113"/>
      <c r="AD63" s="113"/>
      <c r="AE63" s="113"/>
      <c r="AF63" s="113"/>
      <c r="AG63" s="113"/>
      <c r="AH63" s="113"/>
      <c r="AI63" s="113"/>
      <c r="AJ63" s="113"/>
      <c r="AK63" s="113"/>
      <c r="AL63" s="113"/>
      <c r="AM63" s="113"/>
      <c r="AN63" s="113"/>
      <c r="AO63" s="119" t="s">
        <v>1791</v>
      </c>
      <c r="AP63" s="113"/>
      <c r="AQ63" s="113"/>
      <c r="AR63" s="113"/>
      <c r="AS63" s="113"/>
      <c r="AT63" s="113"/>
      <c r="AU63" s="113"/>
    </row>
    <row r="64" spans="2:47" x14ac:dyDescent="0.2">
      <c r="B64" s="119" t="s">
        <v>1792</v>
      </c>
      <c r="C64" s="113"/>
      <c r="D64" s="113"/>
      <c r="E64" s="113"/>
      <c r="F64" s="113"/>
      <c r="G64" s="113"/>
      <c r="H64" s="119" t="s">
        <v>1793</v>
      </c>
      <c r="I64" s="113"/>
      <c r="J64" s="113"/>
      <c r="K64" s="113"/>
      <c r="L64" s="119" t="s">
        <v>1794</v>
      </c>
      <c r="M64" s="120" t="s">
        <v>1795</v>
      </c>
      <c r="N64" s="119" t="s">
        <v>1796</v>
      </c>
      <c r="O64" s="113"/>
      <c r="P64" s="113"/>
      <c r="Q64" s="113"/>
      <c r="R64" s="113"/>
      <c r="S64" s="113"/>
      <c r="T64" s="113"/>
      <c r="U64" s="119" t="s">
        <v>1797</v>
      </c>
      <c r="V64" s="113"/>
      <c r="W64" s="113"/>
      <c r="X64" s="120" t="s">
        <v>1798</v>
      </c>
      <c r="Y64" s="113"/>
      <c r="Z64" s="113"/>
      <c r="AA64" s="113"/>
      <c r="AB64" s="113"/>
      <c r="AC64" s="113"/>
      <c r="AD64" s="113"/>
      <c r="AE64" s="113"/>
      <c r="AF64" s="113"/>
      <c r="AG64" s="113"/>
      <c r="AH64" s="113"/>
      <c r="AI64" s="113"/>
      <c r="AJ64" s="113"/>
      <c r="AK64" s="113"/>
      <c r="AL64" s="113"/>
      <c r="AM64" s="113"/>
      <c r="AN64" s="113"/>
      <c r="AO64" s="119" t="s">
        <v>1799</v>
      </c>
      <c r="AP64" s="113"/>
      <c r="AQ64" s="113"/>
      <c r="AR64" s="113"/>
      <c r="AS64" s="113"/>
      <c r="AT64" s="113"/>
      <c r="AU64" s="113"/>
    </row>
    <row r="65" spans="2:41" x14ac:dyDescent="0.2">
      <c r="B65" s="119" t="s">
        <v>1800</v>
      </c>
      <c r="C65" s="113"/>
      <c r="D65" s="113"/>
      <c r="E65" s="113"/>
      <c r="F65" s="113"/>
      <c r="G65" s="113"/>
      <c r="H65" s="119" t="s">
        <v>1801</v>
      </c>
      <c r="I65" s="113"/>
      <c r="J65" s="113"/>
      <c r="K65" s="113"/>
      <c r="L65" s="119" t="s">
        <v>1802</v>
      </c>
      <c r="M65" s="113"/>
      <c r="N65" s="119" t="s">
        <v>1803</v>
      </c>
      <c r="O65" s="113"/>
      <c r="P65" s="113"/>
      <c r="Q65" s="113"/>
      <c r="R65" s="113"/>
      <c r="S65" s="113"/>
      <c r="T65" s="113"/>
      <c r="U65" s="119" t="s">
        <v>1804</v>
      </c>
      <c r="V65" s="113"/>
      <c r="W65" s="113"/>
      <c r="X65" s="120" t="s">
        <v>1805</v>
      </c>
      <c r="Y65" s="113"/>
      <c r="Z65" s="113"/>
      <c r="AA65" s="113"/>
      <c r="AB65" s="113"/>
      <c r="AC65" s="113"/>
      <c r="AD65" s="113"/>
      <c r="AE65" s="113"/>
      <c r="AF65" s="113"/>
      <c r="AG65" s="113"/>
      <c r="AH65" s="113"/>
      <c r="AI65" s="113"/>
      <c r="AJ65" s="113"/>
      <c r="AK65" s="113"/>
      <c r="AL65" s="113"/>
      <c r="AM65" s="113"/>
      <c r="AN65" s="113"/>
      <c r="AO65" s="119" t="s">
        <v>1806</v>
      </c>
    </row>
    <row r="66" spans="2:41" x14ac:dyDescent="0.2">
      <c r="B66" s="119" t="s">
        <v>1807</v>
      </c>
      <c r="C66" s="113"/>
      <c r="D66" s="113"/>
      <c r="E66" s="113"/>
      <c r="F66" s="113"/>
      <c r="G66" s="113"/>
      <c r="H66" s="113"/>
      <c r="I66" s="113"/>
      <c r="J66" s="113"/>
      <c r="K66" s="113"/>
      <c r="L66" s="119" t="s">
        <v>1808</v>
      </c>
      <c r="M66" s="113"/>
      <c r="N66" s="119" t="s">
        <v>1809</v>
      </c>
      <c r="O66" s="113"/>
      <c r="P66" s="113"/>
      <c r="Q66" s="113"/>
      <c r="R66" s="113"/>
      <c r="S66" s="113"/>
      <c r="T66" s="113"/>
      <c r="U66" s="119" t="s">
        <v>1810</v>
      </c>
      <c r="V66" s="113"/>
      <c r="W66" s="113"/>
      <c r="X66" s="120" t="s">
        <v>1811</v>
      </c>
      <c r="Y66" s="113"/>
      <c r="Z66" s="113"/>
      <c r="AA66" s="113"/>
      <c r="AB66" s="113"/>
      <c r="AC66" s="113"/>
      <c r="AD66" s="113"/>
      <c r="AE66" s="113"/>
      <c r="AF66" s="113"/>
      <c r="AG66" s="113"/>
      <c r="AH66" s="113"/>
      <c r="AI66" s="113"/>
      <c r="AJ66" s="113"/>
      <c r="AK66" s="113"/>
      <c r="AL66" s="113"/>
      <c r="AM66" s="113"/>
      <c r="AN66" s="113"/>
      <c r="AO66" s="119" t="s">
        <v>1812</v>
      </c>
    </row>
    <row r="67" spans="2:41" x14ac:dyDescent="0.2">
      <c r="B67" s="119" t="s">
        <v>1813</v>
      </c>
      <c r="C67" s="113"/>
      <c r="D67" s="113"/>
      <c r="E67" s="113"/>
      <c r="F67" s="113"/>
      <c r="G67" s="113"/>
      <c r="H67" s="113"/>
      <c r="I67" s="113"/>
      <c r="J67" s="113"/>
      <c r="K67" s="113"/>
      <c r="L67" s="119" t="s">
        <v>1814</v>
      </c>
      <c r="M67" s="113"/>
      <c r="N67" s="119" t="s">
        <v>1815</v>
      </c>
      <c r="O67" s="113"/>
      <c r="P67" s="113"/>
      <c r="Q67" s="113"/>
      <c r="R67" s="113"/>
      <c r="S67" s="113"/>
      <c r="T67" s="113"/>
      <c r="U67" s="119" t="s">
        <v>1816</v>
      </c>
      <c r="V67" s="113"/>
      <c r="W67" s="113"/>
      <c r="X67" s="120" t="s">
        <v>1817</v>
      </c>
      <c r="Y67" s="113"/>
      <c r="Z67" s="113"/>
      <c r="AA67" s="113"/>
      <c r="AB67" s="113"/>
      <c r="AC67" s="113"/>
      <c r="AD67" s="113"/>
      <c r="AE67" s="113"/>
      <c r="AF67" s="113"/>
      <c r="AG67" s="113"/>
      <c r="AH67" s="113"/>
      <c r="AI67" s="113"/>
      <c r="AJ67" s="113"/>
      <c r="AK67" s="113"/>
      <c r="AL67" s="113"/>
      <c r="AM67" s="113"/>
      <c r="AN67" s="113"/>
      <c r="AO67" s="119"/>
    </row>
    <row r="68" spans="2:41" x14ac:dyDescent="0.2">
      <c r="B68" s="119" t="s">
        <v>1818</v>
      </c>
      <c r="C68" s="113"/>
      <c r="D68" s="113"/>
      <c r="E68" s="113"/>
      <c r="F68" s="113"/>
      <c r="G68" s="113"/>
      <c r="H68" s="113"/>
      <c r="I68" s="113"/>
      <c r="J68" s="113"/>
      <c r="K68" s="113"/>
      <c r="L68" s="119" t="s">
        <v>1819</v>
      </c>
      <c r="M68" s="113"/>
      <c r="N68" s="119" t="s">
        <v>1820</v>
      </c>
      <c r="O68" s="113"/>
      <c r="P68" s="113"/>
      <c r="Q68" s="113"/>
      <c r="R68" s="113"/>
      <c r="S68" s="113"/>
      <c r="T68" s="113"/>
      <c r="U68" s="119" t="s">
        <v>1821</v>
      </c>
      <c r="V68" s="113"/>
      <c r="W68" s="113"/>
      <c r="X68" s="120" t="s">
        <v>1822</v>
      </c>
      <c r="Y68" s="113"/>
      <c r="Z68" s="113"/>
      <c r="AA68" s="113"/>
      <c r="AB68" s="113"/>
      <c r="AC68" s="113"/>
      <c r="AD68" s="113"/>
      <c r="AE68" s="113"/>
      <c r="AF68" s="113"/>
      <c r="AG68" s="113"/>
      <c r="AH68" s="113"/>
      <c r="AI68" s="113"/>
      <c r="AJ68" s="113"/>
      <c r="AK68" s="113"/>
      <c r="AL68" s="113"/>
      <c r="AM68" s="113"/>
      <c r="AN68" s="113"/>
      <c r="AO68" s="120" t="s">
        <v>1823</v>
      </c>
    </row>
    <row r="69" spans="2:41" x14ac:dyDescent="0.2">
      <c r="B69" s="119" t="s">
        <v>1824</v>
      </c>
      <c r="C69" s="113"/>
      <c r="D69" s="113"/>
      <c r="E69" s="113"/>
      <c r="F69" s="113"/>
      <c r="G69" s="113"/>
      <c r="H69" s="113"/>
      <c r="I69" s="113"/>
      <c r="J69" s="113"/>
      <c r="K69" s="113"/>
      <c r="L69" s="119" t="s">
        <v>1825</v>
      </c>
      <c r="M69" s="113"/>
      <c r="N69" s="119" t="s">
        <v>1826</v>
      </c>
      <c r="O69" s="113"/>
      <c r="P69" s="113"/>
      <c r="Q69" s="113"/>
      <c r="R69" s="113"/>
      <c r="S69" s="113"/>
      <c r="T69" s="113"/>
      <c r="U69" s="119" t="s">
        <v>1827</v>
      </c>
      <c r="V69" s="113"/>
      <c r="W69" s="113"/>
      <c r="X69" s="120" t="s">
        <v>1828</v>
      </c>
      <c r="Y69" s="113"/>
      <c r="Z69" s="113"/>
      <c r="AA69" s="113"/>
      <c r="AB69" s="113"/>
      <c r="AC69" s="113"/>
      <c r="AD69" s="113"/>
      <c r="AE69" s="113"/>
      <c r="AF69" s="113"/>
      <c r="AG69" s="113"/>
      <c r="AH69" s="113"/>
      <c r="AI69" s="113"/>
      <c r="AJ69" s="113"/>
      <c r="AK69" s="113"/>
      <c r="AL69" s="113"/>
      <c r="AM69" s="113"/>
      <c r="AN69" s="113"/>
      <c r="AO69" s="120" t="s">
        <v>1829</v>
      </c>
    </row>
    <row r="70" spans="2:41" x14ac:dyDescent="0.2">
      <c r="B70" s="119" t="s">
        <v>1830</v>
      </c>
      <c r="C70" s="113"/>
      <c r="D70" s="113"/>
      <c r="E70" s="113"/>
      <c r="F70" s="113"/>
      <c r="G70" s="113"/>
      <c r="H70" s="113"/>
      <c r="I70" s="113"/>
      <c r="J70" s="113"/>
      <c r="K70" s="113"/>
      <c r="L70" s="119"/>
      <c r="M70" s="113"/>
      <c r="N70" s="119" t="s">
        <v>1831</v>
      </c>
      <c r="O70" s="113"/>
      <c r="P70" s="113"/>
      <c r="Q70" s="113"/>
      <c r="R70" s="113"/>
      <c r="S70" s="113"/>
      <c r="T70" s="113"/>
      <c r="U70" s="119" t="s">
        <v>1832</v>
      </c>
      <c r="V70" s="113"/>
      <c r="W70" s="113"/>
      <c r="X70" s="120" t="s">
        <v>1833</v>
      </c>
      <c r="Y70" s="113"/>
      <c r="Z70" s="113"/>
      <c r="AA70" s="113"/>
      <c r="AB70" s="113"/>
      <c r="AC70" s="113"/>
      <c r="AD70" s="113"/>
      <c r="AE70" s="113"/>
      <c r="AF70" s="113"/>
      <c r="AG70" s="113"/>
      <c r="AH70" s="113"/>
      <c r="AI70" s="113"/>
      <c r="AJ70" s="113"/>
      <c r="AK70" s="113"/>
      <c r="AL70" s="113"/>
      <c r="AM70" s="113"/>
      <c r="AN70" s="113"/>
      <c r="AO70" s="120" t="s">
        <v>1834</v>
      </c>
    </row>
    <row r="71" spans="2:41" x14ac:dyDescent="0.2">
      <c r="B71" s="119" t="s">
        <v>1835</v>
      </c>
      <c r="C71" s="113"/>
      <c r="D71" s="113"/>
      <c r="E71" s="113"/>
      <c r="F71" s="113"/>
      <c r="G71" s="113"/>
      <c r="H71" s="113"/>
      <c r="I71" s="113"/>
      <c r="J71" s="113"/>
      <c r="K71" s="113"/>
      <c r="L71" s="120" t="s">
        <v>1836</v>
      </c>
      <c r="M71" s="113"/>
      <c r="N71" s="119" t="s">
        <v>1837</v>
      </c>
      <c r="O71" s="113"/>
      <c r="P71" s="113"/>
      <c r="Q71" s="113"/>
      <c r="R71" s="113"/>
      <c r="S71" s="113"/>
      <c r="T71" s="113"/>
      <c r="U71" s="119" t="s">
        <v>1838</v>
      </c>
      <c r="V71" s="113"/>
      <c r="W71" s="113"/>
      <c r="X71" s="120" t="s">
        <v>1839</v>
      </c>
      <c r="Y71" s="113"/>
      <c r="Z71" s="113"/>
      <c r="AA71" s="113"/>
      <c r="AB71" s="113"/>
      <c r="AC71" s="113"/>
      <c r="AD71" s="113"/>
      <c r="AE71" s="113"/>
      <c r="AF71" s="113"/>
      <c r="AG71" s="113"/>
      <c r="AH71" s="113"/>
      <c r="AI71" s="113"/>
      <c r="AJ71" s="113"/>
      <c r="AK71" s="113"/>
      <c r="AL71" s="113"/>
      <c r="AM71" s="113"/>
      <c r="AN71" s="113"/>
      <c r="AO71" s="120" t="s">
        <v>1840</v>
      </c>
    </row>
    <row r="72" spans="2:41" x14ac:dyDescent="0.2">
      <c r="B72" s="119" t="s">
        <v>1841</v>
      </c>
      <c r="C72" s="113"/>
      <c r="D72" s="113"/>
      <c r="E72" s="113"/>
      <c r="F72" s="113"/>
      <c r="G72" s="113"/>
      <c r="H72" s="113"/>
      <c r="I72" s="113"/>
      <c r="J72" s="113"/>
      <c r="K72" s="113"/>
      <c r="L72" s="120" t="s">
        <v>1842</v>
      </c>
      <c r="M72" s="113"/>
      <c r="N72" s="113"/>
      <c r="O72" s="113"/>
      <c r="P72" s="113"/>
      <c r="Q72" s="113"/>
      <c r="R72" s="113"/>
      <c r="S72" s="113"/>
      <c r="T72" s="113"/>
      <c r="U72" s="119" t="s">
        <v>1843</v>
      </c>
      <c r="V72" s="113"/>
      <c r="W72" s="113"/>
      <c r="X72" s="113"/>
      <c r="Y72" s="113"/>
      <c r="Z72" s="113"/>
      <c r="AA72" s="113"/>
      <c r="AB72" s="113"/>
      <c r="AC72" s="113"/>
      <c r="AD72" s="113"/>
      <c r="AE72" s="113"/>
      <c r="AF72" s="113"/>
      <c r="AG72" s="113"/>
      <c r="AH72" s="113"/>
      <c r="AI72" s="113"/>
      <c r="AJ72" s="113"/>
      <c r="AK72" s="113"/>
      <c r="AL72" s="113"/>
      <c r="AM72" s="113"/>
      <c r="AN72" s="113"/>
      <c r="AO72" s="120" t="s">
        <v>1844</v>
      </c>
    </row>
    <row r="73" spans="2:41" x14ac:dyDescent="0.2">
      <c r="B73" s="119" t="s">
        <v>1845</v>
      </c>
      <c r="C73" s="113"/>
      <c r="D73" s="113"/>
      <c r="E73" s="113"/>
      <c r="F73" s="113"/>
      <c r="G73" s="113"/>
      <c r="H73" s="113"/>
      <c r="I73" s="113"/>
      <c r="J73" s="113"/>
      <c r="K73" s="113"/>
      <c r="L73" s="120" t="s">
        <v>1846</v>
      </c>
      <c r="M73" s="113"/>
      <c r="N73" s="113"/>
      <c r="O73" s="113"/>
      <c r="P73" s="113"/>
      <c r="Q73" s="113"/>
      <c r="R73" s="113"/>
      <c r="S73" s="113"/>
      <c r="T73" s="113"/>
      <c r="U73" s="119" t="s">
        <v>1847</v>
      </c>
      <c r="V73" s="113"/>
      <c r="W73" s="113"/>
      <c r="X73" s="113"/>
      <c r="Y73" s="113"/>
      <c r="Z73" s="113"/>
      <c r="AA73" s="113"/>
      <c r="AB73" s="113"/>
      <c r="AC73" s="113"/>
      <c r="AD73" s="113"/>
      <c r="AE73" s="113"/>
      <c r="AF73" s="113"/>
      <c r="AG73" s="113"/>
      <c r="AH73" s="113"/>
      <c r="AI73" s="113"/>
      <c r="AJ73" s="113"/>
      <c r="AK73" s="113"/>
      <c r="AL73" s="113"/>
      <c r="AM73" s="113"/>
      <c r="AN73" s="113"/>
      <c r="AO73" s="120" t="s">
        <v>1848</v>
      </c>
    </row>
    <row r="74" spans="2:41" x14ac:dyDescent="0.2">
      <c r="B74" s="119" t="s">
        <v>1849</v>
      </c>
      <c r="C74" s="113"/>
      <c r="D74" s="113"/>
      <c r="E74" s="113"/>
      <c r="F74" s="113"/>
      <c r="G74" s="113"/>
      <c r="H74" s="113"/>
      <c r="I74" s="113"/>
      <c r="J74" s="113"/>
      <c r="K74" s="113"/>
      <c r="L74" s="120" t="s">
        <v>1850</v>
      </c>
      <c r="M74" s="113"/>
      <c r="N74" s="113"/>
      <c r="O74" s="113"/>
      <c r="P74" s="113"/>
      <c r="Q74" s="113"/>
      <c r="R74" s="113"/>
      <c r="S74" s="113"/>
      <c r="T74" s="113"/>
      <c r="U74" s="119" t="s">
        <v>1851</v>
      </c>
      <c r="V74" s="113"/>
      <c r="W74" s="113"/>
      <c r="X74" s="113"/>
      <c r="Y74" s="113"/>
      <c r="Z74" s="113"/>
      <c r="AA74" s="113"/>
      <c r="AB74" s="113"/>
      <c r="AC74" s="113"/>
      <c r="AD74" s="113"/>
      <c r="AE74" s="113"/>
      <c r="AF74" s="113"/>
      <c r="AG74" s="113"/>
      <c r="AH74" s="113"/>
      <c r="AI74" s="113"/>
      <c r="AJ74" s="113"/>
      <c r="AK74" s="113"/>
      <c r="AL74" s="113"/>
      <c r="AM74" s="113"/>
      <c r="AN74" s="113"/>
      <c r="AO74" s="113"/>
    </row>
    <row r="75" spans="2:41" x14ac:dyDescent="0.2">
      <c r="B75" s="119" t="s">
        <v>1852</v>
      </c>
      <c r="C75" s="113"/>
      <c r="D75" s="113"/>
      <c r="E75" s="113"/>
      <c r="F75" s="113"/>
      <c r="G75" s="113"/>
      <c r="H75" s="113"/>
      <c r="I75" s="113"/>
      <c r="J75" s="113"/>
      <c r="K75" s="113"/>
      <c r="L75" s="120" t="s">
        <v>1853</v>
      </c>
      <c r="M75" s="113"/>
      <c r="N75" s="113"/>
      <c r="O75" s="113"/>
      <c r="P75" s="113"/>
      <c r="Q75" s="113"/>
      <c r="R75" s="113"/>
      <c r="S75" s="113"/>
      <c r="T75" s="113"/>
      <c r="U75" s="119" t="s">
        <v>1854</v>
      </c>
      <c r="V75" s="113"/>
      <c r="W75" s="113"/>
      <c r="X75" s="113"/>
      <c r="Y75" s="113"/>
      <c r="Z75" s="113"/>
      <c r="AA75" s="113"/>
      <c r="AB75" s="113"/>
      <c r="AC75" s="113"/>
      <c r="AD75" s="113"/>
      <c r="AE75" s="113"/>
      <c r="AF75" s="113"/>
      <c r="AG75" s="113"/>
      <c r="AH75" s="113"/>
      <c r="AI75" s="113"/>
      <c r="AJ75" s="113"/>
      <c r="AK75" s="113"/>
      <c r="AL75" s="113"/>
      <c r="AM75" s="113"/>
      <c r="AN75" s="113"/>
      <c r="AO75" s="120" t="s">
        <v>1855</v>
      </c>
    </row>
    <row r="76" spans="2:41" x14ac:dyDescent="0.2">
      <c r="B76" s="119" t="s">
        <v>1856</v>
      </c>
      <c r="C76" s="113"/>
      <c r="D76" s="113"/>
      <c r="E76" s="113"/>
      <c r="F76" s="113"/>
      <c r="G76" s="113"/>
      <c r="H76" s="113"/>
      <c r="I76" s="113"/>
      <c r="J76" s="113"/>
      <c r="K76" s="113"/>
      <c r="L76" s="120" t="s">
        <v>1857</v>
      </c>
      <c r="M76" s="113"/>
      <c r="N76" s="113"/>
      <c r="O76" s="113"/>
      <c r="P76" s="113"/>
      <c r="Q76" s="113"/>
      <c r="R76" s="113"/>
      <c r="S76" s="113"/>
      <c r="T76" s="113"/>
      <c r="U76" s="119" t="s">
        <v>1858</v>
      </c>
      <c r="V76" s="113"/>
      <c r="W76" s="113"/>
      <c r="X76" s="113"/>
      <c r="Y76" s="113"/>
      <c r="Z76" s="113"/>
      <c r="AA76" s="113"/>
      <c r="AB76" s="113"/>
      <c r="AC76" s="113"/>
      <c r="AD76" s="113"/>
      <c r="AE76" s="113"/>
      <c r="AF76" s="113"/>
      <c r="AG76" s="113"/>
      <c r="AH76" s="113"/>
      <c r="AI76" s="113"/>
      <c r="AJ76" s="113"/>
      <c r="AK76" s="113"/>
      <c r="AL76" s="113"/>
      <c r="AM76" s="113"/>
      <c r="AN76" s="113"/>
      <c r="AO76" s="113"/>
    </row>
    <row r="77" spans="2:41" x14ac:dyDescent="0.2">
      <c r="B77" s="119" t="s">
        <v>1859</v>
      </c>
      <c r="C77" s="113"/>
      <c r="D77" s="113"/>
      <c r="E77" s="113"/>
      <c r="F77" s="113"/>
      <c r="G77" s="113"/>
      <c r="H77" s="113"/>
      <c r="I77" s="113"/>
      <c r="J77" s="113"/>
      <c r="K77" s="113"/>
      <c r="L77" s="120" t="s">
        <v>1860</v>
      </c>
      <c r="M77" s="113"/>
      <c r="N77" s="113"/>
      <c r="O77" s="113"/>
      <c r="P77" s="113"/>
      <c r="Q77" s="113"/>
      <c r="R77" s="113"/>
      <c r="S77" s="113"/>
      <c r="T77" s="113"/>
      <c r="U77" s="119" t="s">
        <v>1861</v>
      </c>
      <c r="V77" s="113"/>
      <c r="W77" s="113"/>
      <c r="X77" s="113"/>
      <c r="Y77" s="113"/>
      <c r="Z77" s="113"/>
      <c r="AA77" s="113"/>
      <c r="AB77" s="113"/>
      <c r="AC77" s="113"/>
      <c r="AD77" s="113"/>
      <c r="AE77" s="113"/>
      <c r="AF77" s="113"/>
      <c r="AG77" s="113"/>
      <c r="AH77" s="113"/>
      <c r="AI77" s="113"/>
      <c r="AJ77" s="113"/>
      <c r="AK77" s="113"/>
      <c r="AL77" s="113"/>
      <c r="AM77" s="113"/>
      <c r="AN77" s="113"/>
      <c r="AO77" s="237" t="s">
        <v>2262</v>
      </c>
    </row>
    <row r="78" spans="2:41" x14ac:dyDescent="0.2">
      <c r="B78" s="119" t="s">
        <v>1862</v>
      </c>
      <c r="C78" s="113"/>
      <c r="D78" s="113"/>
      <c r="E78" s="113"/>
      <c r="F78" s="113"/>
      <c r="G78" s="113"/>
      <c r="H78" s="113"/>
      <c r="I78" s="113"/>
      <c r="J78" s="113"/>
      <c r="K78" s="113"/>
      <c r="L78" s="113"/>
      <c r="M78" s="113"/>
      <c r="N78" s="113"/>
      <c r="O78" s="113"/>
      <c r="P78" s="113"/>
      <c r="Q78" s="113"/>
      <c r="R78" s="113"/>
      <c r="S78" s="113"/>
      <c r="T78" s="113"/>
      <c r="U78" s="119" t="s">
        <v>1863</v>
      </c>
      <c r="V78" s="113"/>
      <c r="W78" s="113"/>
      <c r="X78" s="113"/>
      <c r="Y78" s="113"/>
      <c r="Z78" s="113"/>
      <c r="AA78" s="113"/>
      <c r="AB78" s="113"/>
      <c r="AC78" s="113"/>
      <c r="AD78" s="113"/>
      <c r="AE78" s="113"/>
      <c r="AF78" s="113"/>
      <c r="AG78" s="113"/>
      <c r="AH78" s="113"/>
      <c r="AI78" s="113"/>
      <c r="AJ78" s="113"/>
      <c r="AK78" s="113"/>
      <c r="AL78" s="113"/>
      <c r="AM78" s="113"/>
      <c r="AN78" s="113"/>
      <c r="AO78" s="113"/>
    </row>
    <row r="79" spans="2:41" x14ac:dyDescent="0.2">
      <c r="B79" s="119" t="s">
        <v>1864</v>
      </c>
      <c r="C79" s="113"/>
      <c r="D79" s="113"/>
      <c r="E79" s="113"/>
      <c r="F79" s="113"/>
      <c r="G79" s="113"/>
      <c r="H79" s="113"/>
      <c r="I79" s="113"/>
      <c r="J79" s="113"/>
      <c r="K79" s="113"/>
      <c r="L79" s="113"/>
      <c r="M79" s="113"/>
      <c r="N79" s="113"/>
      <c r="O79" s="113"/>
      <c r="P79" s="113"/>
      <c r="Q79" s="113"/>
      <c r="R79" s="113"/>
      <c r="S79" s="113"/>
      <c r="T79" s="113"/>
      <c r="U79" s="119" t="s">
        <v>1865</v>
      </c>
      <c r="V79" s="113"/>
      <c r="W79" s="113"/>
      <c r="X79" s="113"/>
      <c r="Y79" s="113"/>
      <c r="Z79" s="113"/>
      <c r="AA79" s="113"/>
      <c r="AB79" s="113"/>
      <c r="AC79" s="113"/>
      <c r="AD79" s="113"/>
      <c r="AE79" s="113"/>
      <c r="AF79" s="113"/>
      <c r="AG79" s="113"/>
      <c r="AH79" s="113"/>
      <c r="AI79" s="113"/>
      <c r="AJ79" s="113"/>
      <c r="AK79" s="113"/>
      <c r="AL79" s="113"/>
      <c r="AM79" s="113"/>
      <c r="AN79" s="113"/>
      <c r="AO79" s="113"/>
    </row>
    <row r="80" spans="2:41" x14ac:dyDescent="0.2">
      <c r="B80" s="119" t="s">
        <v>1866</v>
      </c>
      <c r="C80" s="113"/>
      <c r="D80" s="113"/>
      <c r="E80" s="113"/>
      <c r="F80" s="113"/>
      <c r="G80" s="113"/>
      <c r="H80" s="113"/>
      <c r="I80" s="113"/>
      <c r="J80" s="113"/>
      <c r="K80" s="113"/>
      <c r="L80" s="113"/>
      <c r="M80" s="113"/>
      <c r="N80" s="113"/>
      <c r="O80" s="113"/>
      <c r="P80" s="113"/>
      <c r="Q80" s="113"/>
      <c r="R80" s="113"/>
      <c r="S80" s="113"/>
      <c r="T80" s="113"/>
      <c r="U80" s="119" t="s">
        <v>1867</v>
      </c>
      <c r="V80" s="113"/>
      <c r="W80" s="113"/>
      <c r="X80" s="113"/>
      <c r="Y80" s="113"/>
      <c r="Z80" s="113"/>
      <c r="AA80" s="113"/>
      <c r="AB80" s="113"/>
      <c r="AC80" s="113"/>
      <c r="AD80" s="113"/>
      <c r="AE80" s="113"/>
      <c r="AF80" s="113"/>
      <c r="AG80" s="113"/>
      <c r="AH80" s="113"/>
      <c r="AI80" s="113"/>
      <c r="AJ80" s="113"/>
      <c r="AK80" s="113"/>
      <c r="AL80" s="113"/>
      <c r="AM80" s="113"/>
      <c r="AN80" s="113"/>
      <c r="AO80" s="113"/>
    </row>
    <row r="81" spans="2:21" x14ac:dyDescent="0.2">
      <c r="B81" s="119" t="s">
        <v>1868</v>
      </c>
      <c r="C81" s="113"/>
      <c r="D81" s="113"/>
      <c r="E81" s="113"/>
      <c r="F81" s="113"/>
      <c r="G81" s="113"/>
      <c r="H81" s="113"/>
      <c r="I81" s="113"/>
      <c r="J81" s="113"/>
      <c r="K81" s="113"/>
      <c r="L81" s="113"/>
      <c r="M81" s="113"/>
      <c r="N81" s="113"/>
      <c r="O81" s="113"/>
      <c r="P81" s="113"/>
      <c r="Q81" s="113"/>
      <c r="R81" s="113"/>
      <c r="S81" s="113"/>
      <c r="T81" s="113"/>
      <c r="U81" s="119" t="s">
        <v>1869</v>
      </c>
    </row>
    <row r="82" spans="2:21" x14ac:dyDescent="0.2">
      <c r="B82" s="119" t="s">
        <v>1870</v>
      </c>
      <c r="C82" s="113"/>
      <c r="D82" s="113"/>
      <c r="E82" s="113"/>
      <c r="F82" s="113"/>
      <c r="G82" s="113"/>
      <c r="H82" s="113"/>
      <c r="I82" s="113"/>
      <c r="J82" s="113"/>
      <c r="K82" s="113"/>
      <c r="L82" s="113"/>
      <c r="M82" s="113"/>
      <c r="N82" s="113"/>
      <c r="O82" s="113"/>
      <c r="P82" s="113"/>
      <c r="Q82" s="113"/>
      <c r="R82" s="113"/>
      <c r="S82" s="113"/>
      <c r="T82" s="113"/>
      <c r="U82" s="119" t="s">
        <v>1871</v>
      </c>
    </row>
    <row r="83" spans="2:21" x14ac:dyDescent="0.2">
      <c r="B83" s="119" t="s">
        <v>1872</v>
      </c>
      <c r="C83" s="113"/>
      <c r="D83" s="113"/>
      <c r="E83" s="113"/>
      <c r="F83" s="113"/>
      <c r="G83" s="113"/>
      <c r="H83" s="113"/>
      <c r="I83" s="113"/>
      <c r="J83" s="113"/>
      <c r="K83" s="113"/>
      <c r="L83" s="113"/>
      <c r="M83" s="113"/>
      <c r="N83" s="113"/>
      <c r="O83" s="113"/>
      <c r="P83" s="113"/>
      <c r="Q83" s="113"/>
      <c r="R83" s="113"/>
      <c r="S83" s="113"/>
      <c r="T83" s="113"/>
      <c r="U83" s="119" t="s">
        <v>1873</v>
      </c>
    </row>
    <row r="84" spans="2:21" x14ac:dyDescent="0.2">
      <c r="B84" s="119" t="s">
        <v>1874</v>
      </c>
      <c r="C84" s="113"/>
      <c r="D84" s="113"/>
      <c r="E84" s="113"/>
      <c r="F84" s="113"/>
      <c r="G84" s="113"/>
      <c r="H84" s="113"/>
      <c r="I84" s="113"/>
      <c r="J84" s="113"/>
      <c r="K84" s="113"/>
      <c r="L84" s="113"/>
      <c r="M84" s="113"/>
      <c r="N84" s="113"/>
      <c r="O84" s="113"/>
      <c r="P84" s="113"/>
      <c r="Q84" s="113"/>
      <c r="R84" s="113"/>
      <c r="S84" s="113"/>
      <c r="T84" s="113"/>
      <c r="U84" s="119"/>
    </row>
    <row r="85" spans="2:21" x14ac:dyDescent="0.2">
      <c r="B85" s="119" t="s">
        <v>1875</v>
      </c>
      <c r="C85" s="113"/>
      <c r="D85" s="113"/>
      <c r="E85" s="113"/>
      <c r="F85" s="113"/>
      <c r="G85" s="113"/>
      <c r="H85" s="113"/>
      <c r="I85" s="113"/>
      <c r="J85" s="113"/>
      <c r="K85" s="113"/>
      <c r="L85" s="113"/>
      <c r="M85" s="113"/>
      <c r="N85" s="113"/>
      <c r="O85" s="113"/>
      <c r="P85" s="113"/>
      <c r="Q85" s="113"/>
      <c r="R85" s="113"/>
      <c r="S85" s="113"/>
      <c r="T85" s="113"/>
      <c r="U85" s="120" t="s">
        <v>1876</v>
      </c>
    </row>
    <row r="86" spans="2:21" x14ac:dyDescent="0.2">
      <c r="B86" s="119" t="s">
        <v>1877</v>
      </c>
      <c r="C86" s="113"/>
      <c r="D86" s="113"/>
      <c r="E86" s="113"/>
      <c r="F86" s="113"/>
      <c r="G86" s="113"/>
      <c r="H86" s="113"/>
      <c r="I86" s="113"/>
      <c r="J86" s="113"/>
      <c r="K86" s="113"/>
      <c r="L86" s="113"/>
      <c r="M86" s="113"/>
      <c r="N86" s="113"/>
      <c r="O86" s="113"/>
      <c r="P86" s="113"/>
      <c r="Q86" s="113"/>
      <c r="R86" s="113"/>
      <c r="S86" s="113"/>
      <c r="T86" s="113"/>
      <c r="U86" s="120" t="s">
        <v>1878</v>
      </c>
    </row>
    <row r="87" spans="2:21" x14ac:dyDescent="0.2">
      <c r="B87" s="119" t="s">
        <v>1879</v>
      </c>
      <c r="C87" s="113"/>
      <c r="D87" s="113"/>
      <c r="E87" s="113"/>
      <c r="F87" s="113"/>
      <c r="G87" s="113"/>
      <c r="H87" s="113"/>
      <c r="I87" s="113"/>
      <c r="J87" s="113"/>
      <c r="K87" s="113"/>
      <c r="L87" s="113"/>
      <c r="M87" s="113"/>
      <c r="N87" s="113"/>
      <c r="O87" s="113"/>
      <c r="P87" s="113"/>
      <c r="Q87" s="113"/>
      <c r="R87" s="113"/>
      <c r="S87" s="113"/>
      <c r="T87" s="113"/>
      <c r="U87" s="120" t="s">
        <v>1880</v>
      </c>
    </row>
    <row r="88" spans="2:21" x14ac:dyDescent="0.2">
      <c r="B88" s="119" t="s">
        <v>1881</v>
      </c>
      <c r="C88" s="113"/>
      <c r="D88" s="113"/>
      <c r="E88" s="113"/>
      <c r="F88" s="113"/>
      <c r="G88" s="113"/>
      <c r="H88" s="113"/>
      <c r="I88" s="113"/>
      <c r="J88" s="113"/>
      <c r="K88" s="113"/>
      <c r="L88" s="113"/>
      <c r="M88" s="113"/>
      <c r="N88" s="113"/>
      <c r="O88" s="113"/>
      <c r="P88" s="113"/>
      <c r="Q88" s="113"/>
      <c r="R88" s="113"/>
      <c r="S88" s="113"/>
      <c r="T88" s="113"/>
      <c r="U88" s="113"/>
    </row>
    <row r="89" spans="2:21" x14ac:dyDescent="0.2">
      <c r="B89" s="119" t="s">
        <v>1882</v>
      </c>
      <c r="C89" s="113"/>
      <c r="D89" s="113"/>
      <c r="E89" s="113"/>
      <c r="F89" s="113"/>
      <c r="G89" s="113"/>
      <c r="H89" s="113"/>
      <c r="I89" s="113"/>
      <c r="J89" s="113"/>
      <c r="K89" s="113"/>
      <c r="L89" s="113"/>
      <c r="M89" s="113"/>
      <c r="N89" s="113"/>
      <c r="O89" s="113"/>
      <c r="P89" s="113"/>
      <c r="Q89" s="113"/>
      <c r="R89" s="113"/>
      <c r="S89" s="113"/>
      <c r="T89" s="113"/>
      <c r="U89" s="113"/>
    </row>
    <row r="90" spans="2:21" x14ac:dyDescent="0.2">
      <c r="B90" s="119" t="s">
        <v>1883</v>
      </c>
      <c r="C90" s="113"/>
      <c r="D90" s="113"/>
      <c r="E90" s="113"/>
      <c r="F90" s="113"/>
      <c r="G90" s="113"/>
      <c r="H90" s="113"/>
      <c r="I90" s="113"/>
      <c r="J90" s="113"/>
      <c r="K90" s="113"/>
      <c r="L90" s="113"/>
      <c r="M90" s="113"/>
      <c r="N90" s="113"/>
      <c r="O90" s="113"/>
      <c r="P90" s="113"/>
      <c r="Q90" s="113"/>
      <c r="R90" s="113"/>
      <c r="S90" s="113"/>
      <c r="T90" s="113"/>
      <c r="U90" s="113"/>
    </row>
    <row r="91" spans="2:21" x14ac:dyDescent="0.2">
      <c r="B91" s="119" t="s">
        <v>1884</v>
      </c>
      <c r="C91" s="113"/>
      <c r="D91" s="113"/>
      <c r="E91" s="113"/>
      <c r="F91" s="113"/>
      <c r="G91" s="113"/>
      <c r="H91" s="113"/>
      <c r="I91" s="113"/>
      <c r="J91" s="113"/>
      <c r="K91" s="113"/>
      <c r="L91" s="113"/>
      <c r="M91" s="113"/>
      <c r="N91" s="113"/>
      <c r="O91" s="113"/>
      <c r="P91" s="113"/>
      <c r="Q91" s="113"/>
      <c r="R91" s="113"/>
      <c r="S91" s="113"/>
      <c r="T91" s="113"/>
      <c r="U91" s="113"/>
    </row>
    <row r="92" spans="2:21" x14ac:dyDescent="0.2">
      <c r="B92" s="119" t="s">
        <v>1885</v>
      </c>
      <c r="C92" s="113"/>
      <c r="D92" s="113"/>
      <c r="E92" s="113"/>
      <c r="F92" s="113"/>
      <c r="G92" s="113"/>
      <c r="H92" s="113"/>
      <c r="I92" s="113"/>
      <c r="J92" s="113"/>
      <c r="K92" s="113"/>
      <c r="L92" s="113"/>
      <c r="M92" s="113"/>
      <c r="N92" s="113"/>
      <c r="O92" s="113"/>
      <c r="P92" s="113"/>
      <c r="Q92" s="113"/>
      <c r="R92" s="113"/>
      <c r="S92" s="113"/>
      <c r="T92" s="113"/>
      <c r="U92" s="113"/>
    </row>
    <row r="93" spans="2:21" x14ac:dyDescent="0.2">
      <c r="B93" s="119" t="s">
        <v>1886</v>
      </c>
      <c r="C93" s="113"/>
      <c r="D93" s="113"/>
      <c r="E93" s="113"/>
      <c r="F93" s="113"/>
      <c r="G93" s="113"/>
      <c r="H93" s="113"/>
      <c r="I93" s="113"/>
      <c r="J93" s="113"/>
      <c r="K93" s="113"/>
      <c r="L93" s="113"/>
      <c r="M93" s="113"/>
      <c r="N93" s="113"/>
      <c r="O93" s="113"/>
      <c r="P93" s="113"/>
      <c r="Q93" s="113"/>
      <c r="R93" s="113"/>
      <c r="S93" s="113"/>
      <c r="T93" s="113"/>
      <c r="U93" s="113"/>
    </row>
    <row r="94" spans="2:21" x14ac:dyDescent="0.2">
      <c r="B94" s="119" t="s">
        <v>1887</v>
      </c>
      <c r="C94" s="113"/>
      <c r="D94" s="113"/>
      <c r="E94" s="113"/>
      <c r="F94" s="113"/>
      <c r="G94" s="113"/>
      <c r="H94" s="113"/>
      <c r="I94" s="113"/>
      <c r="J94" s="113"/>
      <c r="K94" s="113"/>
      <c r="L94" s="113"/>
      <c r="M94" s="113"/>
      <c r="N94" s="113"/>
      <c r="O94" s="113"/>
      <c r="P94" s="113"/>
      <c r="Q94" s="113"/>
      <c r="R94" s="113"/>
      <c r="S94" s="113"/>
      <c r="T94" s="113"/>
      <c r="U94" s="113"/>
    </row>
    <row r="95" spans="2:21" x14ac:dyDescent="0.2">
      <c r="B95" s="119" t="s">
        <v>1888</v>
      </c>
      <c r="C95" s="113"/>
      <c r="D95" s="113"/>
      <c r="E95" s="113"/>
      <c r="F95" s="113"/>
      <c r="G95" s="113"/>
      <c r="H95" s="113"/>
      <c r="I95" s="113"/>
      <c r="J95" s="113"/>
      <c r="K95" s="113"/>
      <c r="L95" s="113"/>
      <c r="M95" s="113"/>
      <c r="N95" s="113"/>
      <c r="O95" s="113"/>
      <c r="P95" s="113"/>
      <c r="Q95" s="113"/>
      <c r="R95" s="113"/>
      <c r="S95" s="113"/>
      <c r="T95" s="113"/>
      <c r="U95" s="113"/>
    </row>
    <row r="96" spans="2:21" x14ac:dyDescent="0.2">
      <c r="B96" s="119" t="s">
        <v>1889</v>
      </c>
      <c r="C96" s="113"/>
      <c r="D96" s="113"/>
      <c r="E96" s="113"/>
      <c r="F96" s="113"/>
      <c r="G96" s="113"/>
      <c r="H96" s="113"/>
      <c r="I96" s="113"/>
      <c r="J96" s="113"/>
      <c r="K96" s="113"/>
      <c r="L96" s="113"/>
      <c r="M96" s="113"/>
      <c r="N96" s="113"/>
      <c r="O96" s="113"/>
      <c r="P96" s="113"/>
      <c r="Q96" s="113"/>
      <c r="R96" s="113"/>
      <c r="S96" s="113"/>
      <c r="T96" s="113"/>
      <c r="U96" s="113"/>
    </row>
    <row r="97" spans="2:3" x14ac:dyDescent="0.2">
      <c r="B97" s="119" t="s">
        <v>1890</v>
      </c>
      <c r="C97" s="113"/>
    </row>
    <row r="98" spans="2:3" x14ac:dyDescent="0.2">
      <c r="B98" s="119" t="s">
        <v>1891</v>
      </c>
      <c r="C98" s="113"/>
    </row>
    <row r="99" spans="2:3" x14ac:dyDescent="0.2">
      <c r="B99" s="119" t="s">
        <v>1892</v>
      </c>
      <c r="C99" s="113"/>
    </row>
    <row r="100" spans="2:3" x14ac:dyDescent="0.2">
      <c r="B100" s="119" t="s">
        <v>1893</v>
      </c>
      <c r="C100" s="119"/>
    </row>
    <row r="101" spans="2:3" x14ac:dyDescent="0.2">
      <c r="B101" s="119" t="s">
        <v>1894</v>
      </c>
      <c r="C101" s="113"/>
    </row>
    <row r="102" spans="2:3" x14ac:dyDescent="0.2">
      <c r="B102" s="119" t="s">
        <v>1895</v>
      </c>
      <c r="C102" s="113"/>
    </row>
    <row r="103" spans="2:3" x14ac:dyDescent="0.2">
      <c r="B103" s="119" t="s">
        <v>1896</v>
      </c>
      <c r="C103" s="113"/>
    </row>
    <row r="104" spans="2:3" x14ac:dyDescent="0.2">
      <c r="B104" s="119" t="s">
        <v>1897</v>
      </c>
      <c r="C104" s="113"/>
    </row>
    <row r="105" spans="2:3" x14ac:dyDescent="0.2">
      <c r="B105" s="119" t="s">
        <v>1898</v>
      </c>
      <c r="C105" s="113"/>
    </row>
    <row r="106" spans="2:3" x14ac:dyDescent="0.2">
      <c r="B106" s="119" t="s">
        <v>1899</v>
      </c>
      <c r="C106" s="113"/>
    </row>
    <row r="107" spans="2:3" x14ac:dyDescent="0.2">
      <c r="B107" s="119" t="s">
        <v>1900</v>
      </c>
      <c r="C107" s="113"/>
    </row>
    <row r="108" spans="2:3" x14ac:dyDescent="0.2">
      <c r="B108" s="119" t="s">
        <v>1901</v>
      </c>
      <c r="C108" s="113"/>
    </row>
    <row r="109" spans="2:3" x14ac:dyDescent="0.2">
      <c r="B109" s="119" t="s">
        <v>1902</v>
      </c>
      <c r="C109" s="113"/>
    </row>
    <row r="110" spans="2:3" x14ac:dyDescent="0.2">
      <c r="B110" s="119" t="s">
        <v>1903</v>
      </c>
      <c r="C110" s="113"/>
    </row>
    <row r="111" spans="2:3" x14ac:dyDescent="0.2">
      <c r="B111" s="119" t="s">
        <v>1904</v>
      </c>
      <c r="C111" s="113"/>
    </row>
    <row r="112" spans="2:3" x14ac:dyDescent="0.2">
      <c r="B112" s="119" t="s">
        <v>1905</v>
      </c>
      <c r="C112" s="113"/>
    </row>
    <row r="113" spans="2:2" x14ac:dyDescent="0.2">
      <c r="B113" s="119" t="s">
        <v>1906</v>
      </c>
    </row>
    <row r="114" spans="2:2" x14ac:dyDescent="0.2">
      <c r="B114" s="119" t="s">
        <v>1907</v>
      </c>
    </row>
    <row r="115" spans="2:2" x14ac:dyDescent="0.2">
      <c r="B115" s="119" t="s">
        <v>1908</v>
      </c>
    </row>
    <row r="116" spans="2:2" x14ac:dyDescent="0.2">
      <c r="B116" s="119" t="s">
        <v>1909</v>
      </c>
    </row>
    <row r="117" spans="2:2" x14ac:dyDescent="0.2">
      <c r="B117" s="119" t="s">
        <v>1910</v>
      </c>
    </row>
    <row r="118" spans="2:2" x14ac:dyDescent="0.2">
      <c r="B118" s="119" t="s">
        <v>1911</v>
      </c>
    </row>
    <row r="119" spans="2:2" x14ac:dyDescent="0.2">
      <c r="B119" s="119" t="s">
        <v>1912</v>
      </c>
    </row>
    <row r="120" spans="2:2" x14ac:dyDescent="0.2">
      <c r="B120" s="119" t="s">
        <v>1913</v>
      </c>
    </row>
    <row r="121" spans="2:2" x14ac:dyDescent="0.2">
      <c r="B121" s="119" t="s">
        <v>1914</v>
      </c>
    </row>
    <row r="122" spans="2:2" x14ac:dyDescent="0.2">
      <c r="B122" s="119" t="s">
        <v>1915</v>
      </c>
    </row>
    <row r="123" spans="2:2" x14ac:dyDescent="0.2">
      <c r="B123" s="119" t="s">
        <v>1916</v>
      </c>
    </row>
    <row r="124" spans="2:2" x14ac:dyDescent="0.2">
      <c r="B124" s="119" t="s">
        <v>1917</v>
      </c>
    </row>
    <row r="125" spans="2:2" x14ac:dyDescent="0.2">
      <c r="B125" s="119" t="s">
        <v>1918</v>
      </c>
    </row>
    <row r="126" spans="2:2" x14ac:dyDescent="0.2">
      <c r="B126" s="119" t="s">
        <v>1919</v>
      </c>
    </row>
    <row r="127" spans="2:2" x14ac:dyDescent="0.2">
      <c r="B127" s="119" t="s">
        <v>1920</v>
      </c>
    </row>
    <row r="128" spans="2:2" x14ac:dyDescent="0.2">
      <c r="B128" s="119" t="s">
        <v>1921</v>
      </c>
    </row>
    <row r="129" spans="2:2" x14ac:dyDescent="0.2">
      <c r="B129" s="119" t="s">
        <v>1922</v>
      </c>
    </row>
    <row r="130" spans="2:2" x14ac:dyDescent="0.2">
      <c r="B130" s="119" t="s">
        <v>1923</v>
      </c>
    </row>
    <row r="131" spans="2:2" x14ac:dyDescent="0.2">
      <c r="B131" s="119" t="s">
        <v>1924</v>
      </c>
    </row>
    <row r="132" spans="2:2" x14ac:dyDescent="0.2">
      <c r="B132" s="119" t="s">
        <v>1925</v>
      </c>
    </row>
    <row r="133" spans="2:2" x14ac:dyDescent="0.2">
      <c r="B133" s="119" t="s">
        <v>1926</v>
      </c>
    </row>
    <row r="134" spans="2:2" x14ac:dyDescent="0.2">
      <c r="B134" s="119" t="s">
        <v>1927</v>
      </c>
    </row>
    <row r="135" spans="2:2" x14ac:dyDescent="0.2">
      <c r="B135" s="119" t="s">
        <v>1928</v>
      </c>
    </row>
    <row r="136" spans="2:2" x14ac:dyDescent="0.2">
      <c r="B136" s="119" t="s">
        <v>1929</v>
      </c>
    </row>
    <row r="137" spans="2:2" x14ac:dyDescent="0.2">
      <c r="B137" s="119" t="s">
        <v>1930</v>
      </c>
    </row>
    <row r="138" spans="2:2" x14ac:dyDescent="0.2">
      <c r="B138" s="119" t="s">
        <v>1931</v>
      </c>
    </row>
    <row r="139" spans="2:2" x14ac:dyDescent="0.2">
      <c r="B139" s="119" t="s">
        <v>1932</v>
      </c>
    </row>
    <row r="140" spans="2:2" x14ac:dyDescent="0.2">
      <c r="B140" s="119" t="s">
        <v>1933</v>
      </c>
    </row>
    <row r="141" spans="2:2" x14ac:dyDescent="0.2">
      <c r="B141" s="119" t="s">
        <v>1934</v>
      </c>
    </row>
    <row r="142" spans="2:2" x14ac:dyDescent="0.2">
      <c r="B142" s="119" t="s">
        <v>1935</v>
      </c>
    </row>
    <row r="143" spans="2:2" x14ac:dyDescent="0.2">
      <c r="B143" s="119" t="s">
        <v>1936</v>
      </c>
    </row>
    <row r="144" spans="2:2" x14ac:dyDescent="0.2">
      <c r="B144" s="119" t="s">
        <v>1937</v>
      </c>
    </row>
    <row r="145" spans="2:2" x14ac:dyDescent="0.2">
      <c r="B145" s="119" t="s">
        <v>1938</v>
      </c>
    </row>
    <row r="146" spans="2:2" x14ac:dyDescent="0.2">
      <c r="B146" s="119" t="s">
        <v>1939</v>
      </c>
    </row>
    <row r="147" spans="2:2" x14ac:dyDescent="0.2">
      <c r="B147" s="119" t="s">
        <v>1940</v>
      </c>
    </row>
    <row r="148" spans="2:2" x14ac:dyDescent="0.2">
      <c r="B148" s="119" t="s">
        <v>1941</v>
      </c>
    </row>
    <row r="149" spans="2:2" x14ac:dyDescent="0.2">
      <c r="B149" s="119" t="s">
        <v>1942</v>
      </c>
    </row>
    <row r="150" spans="2:2" x14ac:dyDescent="0.2">
      <c r="B150" s="119" t="s">
        <v>1943</v>
      </c>
    </row>
    <row r="151" spans="2:2" x14ac:dyDescent="0.2">
      <c r="B151" s="119" t="s">
        <v>1944</v>
      </c>
    </row>
    <row r="152" spans="2:2" x14ac:dyDescent="0.2">
      <c r="B152" s="119" t="s">
        <v>1945</v>
      </c>
    </row>
    <row r="153" spans="2:2" x14ac:dyDescent="0.2">
      <c r="B153" s="119" t="s">
        <v>1946</v>
      </c>
    </row>
    <row r="154" spans="2:2" x14ac:dyDescent="0.2">
      <c r="B154" s="119" t="s">
        <v>1947</v>
      </c>
    </row>
    <row r="155" spans="2:2" x14ac:dyDescent="0.2">
      <c r="B155" s="119" t="s">
        <v>1948</v>
      </c>
    </row>
    <row r="156" spans="2:2" x14ac:dyDescent="0.2">
      <c r="B156" s="119" t="s">
        <v>1949</v>
      </c>
    </row>
    <row r="157" spans="2:2" x14ac:dyDescent="0.2">
      <c r="B157" s="119" t="s">
        <v>1950</v>
      </c>
    </row>
    <row r="158" spans="2:2" x14ac:dyDescent="0.2">
      <c r="B158" s="119" t="s">
        <v>1951</v>
      </c>
    </row>
    <row r="159" spans="2:2" x14ac:dyDescent="0.2">
      <c r="B159" s="119" t="s">
        <v>1952</v>
      </c>
    </row>
    <row r="160" spans="2:2" x14ac:dyDescent="0.2">
      <c r="B160" s="119" t="s">
        <v>1953</v>
      </c>
    </row>
    <row r="161" spans="2:2" x14ac:dyDescent="0.2">
      <c r="B161" s="119" t="s">
        <v>1954</v>
      </c>
    </row>
    <row r="162" spans="2:2" x14ac:dyDescent="0.2">
      <c r="B162" s="119" t="s">
        <v>1955</v>
      </c>
    </row>
    <row r="163" spans="2:2" x14ac:dyDescent="0.2">
      <c r="B163" s="119" t="s">
        <v>1956</v>
      </c>
    </row>
    <row r="164" spans="2:2" x14ac:dyDescent="0.2">
      <c r="B164" s="119" t="s">
        <v>1957</v>
      </c>
    </row>
    <row r="165" spans="2:2" x14ac:dyDescent="0.2">
      <c r="B165" s="119" t="s">
        <v>1958</v>
      </c>
    </row>
    <row r="166" spans="2:2" x14ac:dyDescent="0.2">
      <c r="B166" s="119" t="s">
        <v>1959</v>
      </c>
    </row>
    <row r="167" spans="2:2" x14ac:dyDescent="0.2">
      <c r="B167" s="119" t="s">
        <v>1960</v>
      </c>
    </row>
    <row r="168" spans="2:2" x14ac:dyDescent="0.2">
      <c r="B168" s="119" t="s">
        <v>1961</v>
      </c>
    </row>
    <row r="169" spans="2:2" x14ac:dyDescent="0.2">
      <c r="B169" s="119" t="s">
        <v>1962</v>
      </c>
    </row>
    <row r="170" spans="2:2" x14ac:dyDescent="0.2">
      <c r="B170" s="119" t="s">
        <v>1963</v>
      </c>
    </row>
    <row r="171" spans="2:2" x14ac:dyDescent="0.2">
      <c r="B171" s="119" t="s">
        <v>1964</v>
      </c>
    </row>
    <row r="172" spans="2:2" x14ac:dyDescent="0.2">
      <c r="B172" s="119" t="s">
        <v>1965</v>
      </c>
    </row>
    <row r="173" spans="2:2" x14ac:dyDescent="0.2">
      <c r="B173" s="119" t="s">
        <v>1966</v>
      </c>
    </row>
    <row r="174" spans="2:2" x14ac:dyDescent="0.2">
      <c r="B174" s="119" t="s">
        <v>1967</v>
      </c>
    </row>
    <row r="175" spans="2:2" x14ac:dyDescent="0.2">
      <c r="B175" s="119" t="s">
        <v>1968</v>
      </c>
    </row>
    <row r="176" spans="2:2" x14ac:dyDescent="0.2">
      <c r="B176" s="119" t="s">
        <v>1969</v>
      </c>
    </row>
    <row r="177" spans="2:2" x14ac:dyDescent="0.2">
      <c r="B177" s="119" t="s">
        <v>1970</v>
      </c>
    </row>
    <row r="178" spans="2:2" x14ac:dyDescent="0.2">
      <c r="B178" s="119" t="s">
        <v>1971</v>
      </c>
    </row>
    <row r="179" spans="2:2" x14ac:dyDescent="0.2">
      <c r="B179" s="119" t="s">
        <v>1972</v>
      </c>
    </row>
    <row r="180" spans="2:2" x14ac:dyDescent="0.2">
      <c r="B180" s="119" t="s">
        <v>1973</v>
      </c>
    </row>
    <row r="181" spans="2:2" x14ac:dyDescent="0.2">
      <c r="B181" s="119" t="s">
        <v>1974</v>
      </c>
    </row>
    <row r="182" spans="2:2" x14ac:dyDescent="0.2">
      <c r="B182" s="119" t="s">
        <v>1975</v>
      </c>
    </row>
    <row r="183" spans="2:2" x14ac:dyDescent="0.2">
      <c r="B183" s="119" t="s">
        <v>1976</v>
      </c>
    </row>
    <row r="184" spans="2:2" x14ac:dyDescent="0.2">
      <c r="B184" s="119" t="s">
        <v>1977</v>
      </c>
    </row>
    <row r="185" spans="2:2" x14ac:dyDescent="0.2">
      <c r="B185" s="119" t="s">
        <v>1978</v>
      </c>
    </row>
    <row r="187" spans="2:2" x14ac:dyDescent="0.2">
      <c r="B187" s="115" t="s">
        <v>1780</v>
      </c>
    </row>
    <row r="188" spans="2:2" x14ac:dyDescent="0.2">
      <c r="B188" s="114" t="s">
        <v>1979</v>
      </c>
    </row>
    <row r="189" spans="2:2" x14ac:dyDescent="0.2">
      <c r="B189" s="114" t="s">
        <v>1980</v>
      </c>
    </row>
    <row r="190" spans="2:2" x14ac:dyDescent="0.2">
      <c r="B190" s="114" t="s">
        <v>1981</v>
      </c>
    </row>
    <row r="191" spans="2:2" x14ac:dyDescent="0.2">
      <c r="B191" s="114" t="s">
        <v>1982</v>
      </c>
    </row>
    <row r="192" spans="2:2" x14ac:dyDescent="0.2">
      <c r="B192" s="114" t="s">
        <v>1983</v>
      </c>
    </row>
    <row r="193" spans="2:2" x14ac:dyDescent="0.2">
      <c r="B193" s="114" t="s">
        <v>1984</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B112"/>
  <sheetViews>
    <sheetView zoomScale="70" zoomScaleNormal="70" workbookViewId="0">
      <pane xSplit="2" ySplit="5" topLeftCell="C6" activePane="bottomRight" state="frozen"/>
      <selection pane="topRight"/>
      <selection pane="bottomLeft"/>
      <selection pane="bottomRight" activeCell="S21" sqref="S21"/>
    </sheetView>
  </sheetViews>
  <sheetFormatPr defaultColWidth="9" defaultRowHeight="13" x14ac:dyDescent="0.2"/>
  <cols>
    <col min="1" max="1" width="10.6328125" style="144" customWidth="1"/>
    <col min="2" max="2" width="4.453125" style="145" bestFit="1" customWidth="1"/>
    <col min="3" max="3" width="6.6328125" style="146" customWidth="1"/>
    <col min="4" max="4" width="10.6328125" style="147" customWidth="1"/>
    <col min="5" max="5" width="6.6328125" style="146" customWidth="1"/>
    <col min="6" max="6" width="10.6328125" style="146" customWidth="1"/>
    <col min="7" max="7" width="6.6328125" style="146" customWidth="1"/>
    <col min="8" max="8" width="10.6328125" style="146" customWidth="1"/>
    <col min="9" max="9" width="6.6328125" style="146" customWidth="1"/>
    <col min="10" max="10" width="10.6328125" style="146" customWidth="1"/>
    <col min="11" max="11" width="6.6328125" style="146" customWidth="1"/>
    <col min="12" max="12" width="10.6328125" style="146" customWidth="1"/>
    <col min="13" max="13" width="6.6328125" style="146" customWidth="1"/>
    <col min="14" max="14" width="10.6328125" style="146" customWidth="1"/>
    <col min="15" max="15" width="4.6328125" style="148" customWidth="1"/>
    <col min="16" max="16" width="3.26953125" style="148" customWidth="1"/>
    <col min="17" max="17" width="6.26953125" style="148" bestFit="1" customWidth="1"/>
    <col min="18" max="18" width="4.453125" style="148" bestFit="1" customWidth="1"/>
    <col min="19" max="19" width="32.6328125" style="148" customWidth="1"/>
    <col min="20" max="20" width="4.6328125" style="148" customWidth="1"/>
    <col min="21" max="21" width="8.6328125" style="148" customWidth="1"/>
    <col min="22" max="22" width="5.6328125" style="148" customWidth="1"/>
    <col min="23" max="23" width="5.453125" style="148" bestFit="1" customWidth="1"/>
    <col min="24" max="24" width="3.6328125" style="148" customWidth="1"/>
    <col min="25" max="25" width="4.6328125" style="148" customWidth="1"/>
    <col min="26" max="26" width="10.6328125" style="149" customWidth="1"/>
    <col min="27" max="31" width="3.6328125" style="148" customWidth="1"/>
    <col min="32" max="32" width="4.90625" style="148" customWidth="1"/>
    <col min="33" max="33" width="3.6328125" style="148" customWidth="1"/>
    <col min="34" max="34" width="3.6328125" style="150" customWidth="1"/>
    <col min="35" max="35" width="10.6328125" style="149" customWidth="1"/>
    <col min="36" max="36" width="3.6328125" style="148" customWidth="1"/>
    <col min="37" max="37" width="4.90625" style="148" customWidth="1"/>
    <col min="38" max="79" width="3.6328125" style="148" customWidth="1"/>
    <col min="80" max="16384" width="9" style="151"/>
  </cols>
  <sheetData>
    <row r="1" spans="1:80" s="128" customFormat="1" ht="13.5" customHeight="1" x14ac:dyDescent="0.2">
      <c r="A1" s="152" t="s">
        <v>2066</v>
      </c>
      <c r="B1" s="126"/>
      <c r="C1" s="126"/>
      <c r="D1" s="126"/>
      <c r="E1" s="126"/>
      <c r="F1" s="126"/>
      <c r="G1" s="126"/>
      <c r="H1" s="126"/>
      <c r="I1" s="126"/>
      <c r="J1" s="126"/>
      <c r="K1" s="126"/>
      <c r="L1" s="126"/>
      <c r="M1" s="126"/>
      <c r="N1" s="126"/>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127"/>
    </row>
    <row r="2" spans="1:80" s="128" customFormat="1" ht="27" customHeight="1" x14ac:dyDescent="0.2">
      <c r="A2" s="572" t="s">
        <v>1994</v>
      </c>
      <c r="B2" s="572" t="s">
        <v>1995</v>
      </c>
      <c r="C2" s="570" t="s">
        <v>1996</v>
      </c>
      <c r="D2" s="570" t="s">
        <v>1997</v>
      </c>
      <c r="E2" s="570" t="s">
        <v>1998</v>
      </c>
      <c r="F2" s="570" t="s">
        <v>1999</v>
      </c>
      <c r="G2" s="570" t="s">
        <v>2157</v>
      </c>
      <c r="H2" s="570" t="s">
        <v>2158</v>
      </c>
      <c r="I2" s="570" t="s">
        <v>2000</v>
      </c>
      <c r="J2" s="570" t="s">
        <v>2001</v>
      </c>
      <c r="K2" s="573" t="s">
        <v>2002</v>
      </c>
      <c r="L2" s="573" t="s">
        <v>2003</v>
      </c>
      <c r="M2" s="570" t="s">
        <v>2004</v>
      </c>
      <c r="N2" s="570" t="s">
        <v>2005</v>
      </c>
      <c r="O2" s="570" t="s">
        <v>2178</v>
      </c>
      <c r="P2" s="571" t="s">
        <v>2067</v>
      </c>
      <c r="Q2" s="572" t="s">
        <v>2006</v>
      </c>
      <c r="R2" s="572" t="s">
        <v>2007</v>
      </c>
      <c r="S2" s="570" t="s">
        <v>2008</v>
      </c>
      <c r="T2" s="570" t="s">
        <v>2009</v>
      </c>
      <c r="U2" s="570" t="s">
        <v>2010</v>
      </c>
      <c r="V2" s="571" t="s">
        <v>2011</v>
      </c>
      <c r="W2" s="570" t="s">
        <v>2012</v>
      </c>
      <c r="X2" s="570" t="s">
        <v>2013</v>
      </c>
      <c r="Y2" s="570" t="s">
        <v>2014</v>
      </c>
      <c r="Z2" s="570" t="s">
        <v>2015</v>
      </c>
      <c r="AA2" s="570" t="s">
        <v>2016</v>
      </c>
      <c r="AB2" s="570" t="s">
        <v>2018</v>
      </c>
      <c r="AC2" s="570" t="s">
        <v>2017</v>
      </c>
      <c r="AD2" s="570" t="s">
        <v>2019</v>
      </c>
      <c r="AE2" s="570" t="s">
        <v>2020</v>
      </c>
      <c r="AF2" s="573" t="s">
        <v>2021</v>
      </c>
      <c r="AG2" s="570" t="s">
        <v>2022</v>
      </c>
      <c r="AH2" s="570" t="s">
        <v>2023</v>
      </c>
      <c r="AI2" s="570" t="s">
        <v>2024</v>
      </c>
      <c r="AJ2" s="570" t="s">
        <v>2025</v>
      </c>
      <c r="AK2" s="573" t="s">
        <v>2026</v>
      </c>
      <c r="AL2" s="574" t="s">
        <v>2080</v>
      </c>
      <c r="AM2" s="574"/>
      <c r="AN2" s="574"/>
      <c r="AO2" s="574"/>
      <c r="AP2" s="574"/>
      <c r="AQ2" s="574"/>
      <c r="AR2" s="574"/>
      <c r="AS2" s="574"/>
      <c r="AT2" s="574"/>
      <c r="AU2" s="574"/>
      <c r="AV2" s="574"/>
      <c r="AW2" s="574"/>
      <c r="AX2" s="574"/>
      <c r="AY2" s="574"/>
      <c r="AZ2" s="574"/>
      <c r="BA2" s="574"/>
      <c r="BB2" s="574"/>
      <c r="BC2" s="580" t="s">
        <v>2078</v>
      </c>
      <c r="BD2" s="581"/>
      <c r="BE2" s="581"/>
      <c r="BF2" s="581"/>
      <c r="BG2" s="581"/>
      <c r="BH2" s="581"/>
      <c r="BI2" s="581"/>
      <c r="BJ2" s="581"/>
      <c r="BK2" s="581"/>
      <c r="BL2" s="582"/>
      <c r="BM2" s="574" t="s">
        <v>2079</v>
      </c>
      <c r="BN2" s="574"/>
      <c r="BO2" s="574"/>
      <c r="BP2" s="574"/>
      <c r="BQ2" s="574"/>
      <c r="BR2" s="574"/>
      <c r="BS2" s="574"/>
      <c r="BT2" s="574"/>
      <c r="BU2" s="574"/>
      <c r="BV2" s="574"/>
      <c r="BW2" s="574"/>
      <c r="BX2" s="574"/>
      <c r="BY2" s="574"/>
      <c r="BZ2" s="574"/>
      <c r="CA2" s="574"/>
      <c r="CB2" s="129"/>
    </row>
    <row r="3" spans="1:80" s="128" customFormat="1" ht="13.5" customHeight="1" x14ac:dyDescent="0.2">
      <c r="A3" s="572"/>
      <c r="B3" s="572"/>
      <c r="C3" s="570"/>
      <c r="D3" s="570"/>
      <c r="E3" s="570"/>
      <c r="F3" s="570"/>
      <c r="G3" s="570"/>
      <c r="H3" s="570"/>
      <c r="I3" s="570"/>
      <c r="J3" s="570"/>
      <c r="K3" s="573"/>
      <c r="L3" s="573"/>
      <c r="M3" s="570"/>
      <c r="N3" s="570"/>
      <c r="O3" s="570"/>
      <c r="P3" s="571"/>
      <c r="Q3" s="572"/>
      <c r="R3" s="572"/>
      <c r="S3" s="570"/>
      <c r="T3" s="570"/>
      <c r="U3" s="570"/>
      <c r="V3" s="571"/>
      <c r="W3" s="570"/>
      <c r="X3" s="570"/>
      <c r="Y3" s="570"/>
      <c r="Z3" s="570"/>
      <c r="AA3" s="570"/>
      <c r="AB3" s="570"/>
      <c r="AC3" s="570"/>
      <c r="AD3" s="570"/>
      <c r="AE3" s="570"/>
      <c r="AF3" s="573"/>
      <c r="AG3" s="570"/>
      <c r="AH3" s="570"/>
      <c r="AI3" s="570"/>
      <c r="AJ3" s="570"/>
      <c r="AK3" s="573"/>
      <c r="AL3" s="575" t="s">
        <v>2027</v>
      </c>
      <c r="AM3" s="576"/>
      <c r="AN3" s="576"/>
      <c r="AO3" s="576"/>
      <c r="AP3" s="576"/>
      <c r="AQ3" s="576"/>
      <c r="AR3" s="576" t="s">
        <v>2028</v>
      </c>
      <c r="AS3" s="576"/>
      <c r="AT3" s="576"/>
      <c r="AU3" s="576"/>
      <c r="AV3" s="576"/>
      <c r="AW3" s="576"/>
      <c r="AX3" s="576"/>
      <c r="AY3" s="576"/>
      <c r="AZ3" s="576"/>
      <c r="BA3" s="577" t="s">
        <v>2029</v>
      </c>
      <c r="BB3" s="578"/>
      <c r="BC3" s="580"/>
      <c r="BD3" s="581"/>
      <c r="BE3" s="581"/>
      <c r="BF3" s="581"/>
      <c r="BG3" s="581"/>
      <c r="BH3" s="581"/>
      <c r="BI3" s="581"/>
      <c r="BJ3" s="581"/>
      <c r="BK3" s="581"/>
      <c r="BL3" s="582"/>
      <c r="BM3" s="575" t="s">
        <v>2027</v>
      </c>
      <c r="BN3" s="576"/>
      <c r="BO3" s="576"/>
      <c r="BP3" s="576"/>
      <c r="BQ3" s="576"/>
      <c r="BR3" s="579" t="s">
        <v>2028</v>
      </c>
      <c r="BS3" s="574"/>
      <c r="BT3" s="574"/>
      <c r="BU3" s="574"/>
      <c r="BV3" s="574"/>
      <c r="BW3" s="574"/>
      <c r="BX3" s="574"/>
      <c r="BY3" s="574"/>
      <c r="BZ3" s="574"/>
      <c r="CA3" s="574"/>
      <c r="CB3" s="129"/>
    </row>
    <row r="4" spans="1:80" s="135" customFormat="1" ht="189" customHeight="1" x14ac:dyDescent="0.2">
      <c r="A4" s="572"/>
      <c r="B4" s="572"/>
      <c r="C4" s="570"/>
      <c r="D4" s="570"/>
      <c r="E4" s="570"/>
      <c r="F4" s="570"/>
      <c r="G4" s="570"/>
      <c r="H4" s="570"/>
      <c r="I4" s="570"/>
      <c r="J4" s="570"/>
      <c r="K4" s="573"/>
      <c r="L4" s="573"/>
      <c r="M4" s="570"/>
      <c r="N4" s="570"/>
      <c r="O4" s="570"/>
      <c r="P4" s="571"/>
      <c r="Q4" s="572"/>
      <c r="R4" s="572"/>
      <c r="S4" s="570"/>
      <c r="T4" s="570"/>
      <c r="U4" s="570"/>
      <c r="V4" s="571"/>
      <c r="W4" s="570"/>
      <c r="X4" s="570"/>
      <c r="Y4" s="570"/>
      <c r="Z4" s="570"/>
      <c r="AA4" s="570"/>
      <c r="AB4" s="570"/>
      <c r="AC4" s="570"/>
      <c r="AD4" s="570"/>
      <c r="AE4" s="570"/>
      <c r="AF4" s="573"/>
      <c r="AG4" s="570"/>
      <c r="AH4" s="570"/>
      <c r="AI4" s="570"/>
      <c r="AJ4" s="570"/>
      <c r="AK4" s="573"/>
      <c r="AL4" s="130" t="s">
        <v>2030</v>
      </c>
      <c r="AM4" s="131" t="s">
        <v>2031</v>
      </c>
      <c r="AN4" s="131" t="s">
        <v>2032</v>
      </c>
      <c r="AO4" s="131" t="s">
        <v>2033</v>
      </c>
      <c r="AP4" s="131" t="s">
        <v>2034</v>
      </c>
      <c r="AQ4" s="131" t="s">
        <v>2035</v>
      </c>
      <c r="AR4" s="131" t="s">
        <v>2036</v>
      </c>
      <c r="AS4" s="131" t="s">
        <v>2037</v>
      </c>
      <c r="AT4" s="131" t="s">
        <v>2038</v>
      </c>
      <c r="AU4" s="131" t="s">
        <v>2039</v>
      </c>
      <c r="AV4" s="131" t="s">
        <v>2040</v>
      </c>
      <c r="AW4" s="131" t="s">
        <v>2041</v>
      </c>
      <c r="AX4" s="131" t="s">
        <v>2042</v>
      </c>
      <c r="AY4" s="131" t="s">
        <v>2043</v>
      </c>
      <c r="AZ4" s="131" t="s">
        <v>2044</v>
      </c>
      <c r="BA4" s="131" t="s">
        <v>2045</v>
      </c>
      <c r="BB4" s="132" t="s">
        <v>2046</v>
      </c>
      <c r="BC4" s="130" t="s">
        <v>2047</v>
      </c>
      <c r="BD4" s="133" t="s">
        <v>2048</v>
      </c>
      <c r="BE4" s="133" t="s">
        <v>2049</v>
      </c>
      <c r="BF4" s="131" t="s">
        <v>2050</v>
      </c>
      <c r="BG4" s="131" t="s">
        <v>2051</v>
      </c>
      <c r="BH4" s="131" t="s">
        <v>2052</v>
      </c>
      <c r="BI4" s="131" t="s">
        <v>2053</v>
      </c>
      <c r="BJ4" s="131" t="s">
        <v>2054</v>
      </c>
      <c r="BK4" s="131" t="s">
        <v>2055</v>
      </c>
      <c r="BL4" s="131" t="s">
        <v>2029</v>
      </c>
      <c r="BM4" s="130" t="s">
        <v>2056</v>
      </c>
      <c r="BN4" s="133" t="s">
        <v>2032</v>
      </c>
      <c r="BO4" s="133" t="s">
        <v>2057</v>
      </c>
      <c r="BP4" s="131" t="s">
        <v>2058</v>
      </c>
      <c r="BQ4" s="131" t="s">
        <v>2035</v>
      </c>
      <c r="BR4" s="131" t="s">
        <v>2059</v>
      </c>
      <c r="BS4" s="131" t="s">
        <v>2060</v>
      </c>
      <c r="BT4" s="131" t="s">
        <v>2061</v>
      </c>
      <c r="BU4" s="131" t="s">
        <v>2062</v>
      </c>
      <c r="BV4" s="131" t="s">
        <v>2063</v>
      </c>
      <c r="BW4" s="131" t="s">
        <v>2039</v>
      </c>
      <c r="BX4" s="131" t="s">
        <v>2043</v>
      </c>
      <c r="BY4" s="131" t="s">
        <v>2064</v>
      </c>
      <c r="BZ4" s="131" t="s">
        <v>2065</v>
      </c>
      <c r="CA4" s="132" t="s">
        <v>2044</v>
      </c>
      <c r="CB4" s="134"/>
    </row>
    <row r="5" spans="1:80" s="135" customFormat="1" ht="10.5" x14ac:dyDescent="0.2">
      <c r="A5" s="572"/>
      <c r="B5" s="572"/>
      <c r="C5" s="570"/>
      <c r="D5" s="570"/>
      <c r="E5" s="570"/>
      <c r="F5" s="570"/>
      <c r="G5" s="570"/>
      <c r="H5" s="570"/>
      <c r="I5" s="570"/>
      <c r="J5" s="570"/>
      <c r="K5" s="573"/>
      <c r="L5" s="573"/>
      <c r="M5" s="570"/>
      <c r="N5" s="570"/>
      <c r="O5" s="570"/>
      <c r="P5" s="571"/>
      <c r="Q5" s="572"/>
      <c r="R5" s="572"/>
      <c r="S5" s="570"/>
      <c r="T5" s="570"/>
      <c r="U5" s="570"/>
      <c r="V5" s="571"/>
      <c r="W5" s="570"/>
      <c r="X5" s="570"/>
      <c r="Y5" s="570"/>
      <c r="Z5" s="570"/>
      <c r="AA5" s="570"/>
      <c r="AB5" s="570"/>
      <c r="AC5" s="570"/>
      <c r="AD5" s="570"/>
      <c r="AE5" s="570"/>
      <c r="AF5" s="573"/>
      <c r="AG5" s="570"/>
      <c r="AH5" s="570"/>
      <c r="AI5" s="570"/>
      <c r="AJ5" s="570"/>
      <c r="AK5" s="573"/>
      <c r="AL5" s="130" t="s">
        <v>2179</v>
      </c>
      <c r="AM5" s="131" t="s">
        <v>2180</v>
      </c>
      <c r="AN5" s="131" t="s">
        <v>2181</v>
      </c>
      <c r="AO5" s="131" t="s">
        <v>2182</v>
      </c>
      <c r="AP5" s="131" t="s">
        <v>2183</v>
      </c>
      <c r="AQ5" s="131" t="s">
        <v>2184</v>
      </c>
      <c r="AR5" s="131" t="s">
        <v>2185</v>
      </c>
      <c r="AS5" s="131" t="s">
        <v>2186</v>
      </c>
      <c r="AT5" s="131" t="s">
        <v>2187</v>
      </c>
      <c r="AU5" s="131" t="s">
        <v>2188</v>
      </c>
      <c r="AV5" s="131" t="s">
        <v>2189</v>
      </c>
      <c r="AW5" s="131" t="s">
        <v>2190</v>
      </c>
      <c r="AX5" s="131" t="s">
        <v>2191</v>
      </c>
      <c r="AY5" s="131" t="s">
        <v>2192</v>
      </c>
      <c r="AZ5" s="131" t="s">
        <v>2193</v>
      </c>
      <c r="BA5" s="131" t="s">
        <v>2194</v>
      </c>
      <c r="BB5" s="132" t="s">
        <v>2195</v>
      </c>
      <c r="BC5" s="130" t="s">
        <v>2179</v>
      </c>
      <c r="BD5" s="131" t="s">
        <v>2180</v>
      </c>
      <c r="BE5" s="131" t="s">
        <v>2181</v>
      </c>
      <c r="BF5" s="131" t="s">
        <v>2182</v>
      </c>
      <c r="BG5" s="131" t="s">
        <v>2183</v>
      </c>
      <c r="BH5" s="131" t="s">
        <v>2184</v>
      </c>
      <c r="BI5" s="131" t="s">
        <v>2185</v>
      </c>
      <c r="BJ5" s="131" t="s">
        <v>2186</v>
      </c>
      <c r="BK5" s="131" t="s">
        <v>2187</v>
      </c>
      <c r="BL5" s="132" t="s">
        <v>2188</v>
      </c>
      <c r="BM5" s="130" t="s">
        <v>2179</v>
      </c>
      <c r="BN5" s="131" t="s">
        <v>2180</v>
      </c>
      <c r="BO5" s="131" t="s">
        <v>2181</v>
      </c>
      <c r="BP5" s="131" t="s">
        <v>2182</v>
      </c>
      <c r="BQ5" s="131" t="s">
        <v>2183</v>
      </c>
      <c r="BR5" s="131" t="s">
        <v>2184</v>
      </c>
      <c r="BS5" s="131" t="s">
        <v>2185</v>
      </c>
      <c r="BT5" s="131" t="s">
        <v>2186</v>
      </c>
      <c r="BU5" s="131" t="s">
        <v>2187</v>
      </c>
      <c r="BV5" s="131" t="s">
        <v>2188</v>
      </c>
      <c r="BW5" s="131" t="s">
        <v>2189</v>
      </c>
      <c r="BX5" s="131" t="s">
        <v>2190</v>
      </c>
      <c r="BY5" s="131" t="s">
        <v>2191</v>
      </c>
      <c r="BZ5" s="131" t="s">
        <v>2192</v>
      </c>
      <c r="CA5" s="132" t="s">
        <v>2193</v>
      </c>
      <c r="CB5" s="140"/>
    </row>
    <row r="6" spans="1:80" s="140" customFormat="1" ht="13.5" customHeight="1" x14ac:dyDescent="0.2">
      <c r="A6" s="136">
        <f>住宅1!F29</f>
        <v>0</v>
      </c>
      <c r="B6" s="137">
        <v>0</v>
      </c>
      <c r="C6" s="137">
        <f>IF(住宅1!F45="","",住宅1!F45)</f>
        <v>0</v>
      </c>
      <c r="D6" s="161">
        <f>IF(住宅1!K45="","",住宅1!K45)</f>
        <v>0</v>
      </c>
      <c r="E6" s="161">
        <f>IF(住宅1!F46="","",住宅1!F46)</f>
        <v>0</v>
      </c>
      <c r="F6" s="161">
        <f>IF(住宅1!K46="","",住宅1!K46)</f>
        <v>0</v>
      </c>
      <c r="G6" s="161">
        <f>IF(住宅1!F47="","",住宅1!F47)</f>
        <v>0</v>
      </c>
      <c r="H6" s="161">
        <f>IF(住宅1!K47="","",住宅1!K47)</f>
        <v>0</v>
      </c>
      <c r="I6" s="161">
        <f>IF(住宅1!F48="","",住宅1!F48)</f>
        <v>0</v>
      </c>
      <c r="J6" s="161">
        <f>IF(住宅1!K48="","",住宅1!K48)</f>
        <v>0</v>
      </c>
      <c r="K6" s="160">
        <f>IF(住宅1!F49="","",住宅1!F49)</f>
        <v>0</v>
      </c>
      <c r="L6" s="160">
        <f>IF(住宅1!K49="","",住宅1!K49)</f>
        <v>0</v>
      </c>
      <c r="M6" s="160">
        <f>IF(住宅1!F51="","",住宅1!F51)</f>
        <v>0</v>
      </c>
      <c r="N6" s="160">
        <f>IF(住宅1!K51="","",住宅1!K51)</f>
        <v>0</v>
      </c>
      <c r="O6" s="137">
        <f>IF(住宅1!X43=TRUE,1,0)</f>
        <v>0</v>
      </c>
      <c r="P6" s="138"/>
      <c r="Q6" s="138"/>
      <c r="R6" s="138"/>
      <c r="S6" s="138"/>
      <c r="T6" s="138"/>
      <c r="U6" s="138"/>
      <c r="V6" s="138"/>
      <c r="W6" s="138"/>
      <c r="X6" s="138"/>
      <c r="Y6" s="138"/>
      <c r="Z6" s="138"/>
      <c r="AA6" s="138"/>
      <c r="AB6" s="138"/>
      <c r="AC6" s="138"/>
      <c r="AD6" s="138"/>
      <c r="AE6" s="138"/>
      <c r="AF6" s="138"/>
      <c r="AG6" s="138"/>
      <c r="AH6" s="139"/>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row>
    <row r="7" spans="1:80" s="142" customFormat="1" x14ac:dyDescent="0.2">
      <c r="A7" s="141">
        <f>A6</f>
        <v>0</v>
      </c>
      <c r="B7" s="142">
        <v>1</v>
      </c>
      <c r="C7" s="143"/>
      <c r="D7" s="143"/>
      <c r="E7" s="143"/>
      <c r="F7" s="143"/>
      <c r="G7" s="143"/>
      <c r="H7" s="143"/>
      <c r="I7" s="143"/>
      <c r="J7" s="143"/>
      <c r="K7" s="143"/>
      <c r="L7" s="143"/>
      <c r="M7" s="143"/>
      <c r="N7" s="143"/>
      <c r="O7" s="143"/>
      <c r="P7" s="142">
        <v>3</v>
      </c>
      <c r="Q7" s="142">
        <f>kikan!K11</f>
        <v>7</v>
      </c>
      <c r="R7" s="142">
        <v>1</v>
      </c>
      <c r="S7" s="142" t="str">
        <f>IF(住宅2!R6&lt;&gt;"",住宅2!R6,"")</f>
        <v/>
      </c>
      <c r="T7" s="142" t="str">
        <f>IF(住宅2!R7="選択してください","",MID(住宅2!R7,1,2))</f>
        <v/>
      </c>
      <c r="U7" s="142" t="str">
        <f>IF(住宅2!R8="選択してください","",MID(住宅2!R8,LEN(住宅2!R8)-3,3))</f>
        <v/>
      </c>
      <c r="W7" s="142" t="str">
        <f>IF(住宅2!R9="","",住宅2!R9)</f>
        <v/>
      </c>
      <c r="X7" s="142" t="str">
        <f>IF(住宅2!R10="","",住宅2!R10)</f>
        <v/>
      </c>
      <c r="Y7" s="142" t="str">
        <f>IF(住宅2!R11="","",住宅2!R11)</f>
        <v/>
      </c>
      <c r="Z7" s="142" t="str">
        <f>IF(住宅2!R12="","",住宅2!R12)</f>
        <v/>
      </c>
      <c r="AA7" s="142" t="str">
        <f>IF(住宅2!R14="選択してください","",MID(住宅2!R14,1,2)*1)</f>
        <v/>
      </c>
      <c r="AB7" s="142" t="str">
        <f>IF(住宅2!R17="選択してください","",MID(住宅2!R17,1,2)*1)</f>
        <v/>
      </c>
      <c r="AC7" s="142" t="str">
        <f>IF(住宅2!R19="選択してください","",MID(住宅2!R19,1,2)*1)</f>
        <v/>
      </c>
      <c r="AD7" s="142" t="str">
        <f>IF(住宅2!R21="選択してください","",MID(住宅2!R21,1,2)*1)</f>
        <v/>
      </c>
      <c r="AE7" s="142" t="str">
        <f>IF(住宅2!R23="選択してください","",MID(住宅2!R23,1,2)*1)</f>
        <v/>
      </c>
      <c r="AF7" s="142" t="str">
        <f>IF(住宅2!R25="選択してください","",MID(住宅2!R25,1,2)*1)</f>
        <v/>
      </c>
      <c r="AG7" s="142" t="str">
        <f>IF(住宅2!R30="選択してください","",MID(住宅2!R30,1,2)*1)</f>
        <v/>
      </c>
      <c r="AH7" s="153" t="str">
        <f>IF(住宅2!R33="選択してください","",MID(住宅2!R33,1,2)*1)</f>
        <v/>
      </c>
      <c r="AI7" s="142" t="str">
        <f>IF(住宅2!R36="","",住宅2!R36)</f>
        <v/>
      </c>
      <c r="AJ7" s="142" t="str">
        <f>IF(住宅2!R38="選択してください","",MID(住宅2!R38,1,2)*1)</f>
        <v/>
      </c>
      <c r="AK7" s="142" t="str">
        <f>IF(住宅2!R43="選択してください","",MID(住宅2!R43,1,2)*1)</f>
        <v/>
      </c>
      <c r="AL7" s="142" t="str">
        <f>IF(住宅2!R46="○",1,IF(住宅2!R46="◎",2,""))</f>
        <v/>
      </c>
      <c r="AM7" s="142" t="str">
        <f>IF(住宅2!R47="○",1,IF(住宅2!R47="◎",2,""))</f>
        <v/>
      </c>
      <c r="AN7" s="142" t="str">
        <f>IF(住宅2!R48="○",1,IF(住宅2!R48="◎",2,""))</f>
        <v/>
      </c>
      <c r="AO7" s="142" t="str">
        <f>IF(住宅2!R49="○",1,IF(住宅2!R49="◎",2,""))</f>
        <v/>
      </c>
      <c r="AP7" s="142" t="str">
        <f>IF(住宅2!R50="○",1,IF(住宅2!R50="◎",2,""))</f>
        <v/>
      </c>
      <c r="AQ7" s="142" t="str">
        <f>IF(住宅2!R51="○",1,IF(住宅2!R51="◎",2,""))</f>
        <v/>
      </c>
      <c r="AR7" s="142" t="str">
        <f>IF(住宅2!R52="○",1,IF(住宅2!R52="◎",2,""))</f>
        <v/>
      </c>
      <c r="AS7" s="142" t="str">
        <f>IF(住宅2!R53="○",1,IF(住宅2!R53="◎",2,""))</f>
        <v/>
      </c>
      <c r="AT7" s="142" t="str">
        <f>IF(住宅2!R54="○",1,IF(住宅2!R54="◎",2,""))</f>
        <v/>
      </c>
      <c r="AU7" s="142" t="str">
        <f>IF(住宅2!R55="○",1,IF(住宅2!R55="◎",2,""))</f>
        <v/>
      </c>
      <c r="AV7" s="142" t="str">
        <f>IF(住宅2!R56="○",1,IF(住宅2!R56="◎",2,""))</f>
        <v/>
      </c>
      <c r="AW7" s="142" t="str">
        <f>IF(住宅2!R57="○",1,IF(住宅2!R57="◎",2,""))</f>
        <v/>
      </c>
      <c r="AX7" s="142" t="str">
        <f>IF(住宅2!R58="○",1,IF(住宅2!R58="◎",2,""))</f>
        <v/>
      </c>
      <c r="AY7" s="142" t="str">
        <f>IF(住宅2!R59="○",1,IF(住宅2!R59="◎",2,""))</f>
        <v/>
      </c>
      <c r="AZ7" s="142" t="str">
        <f>IF(住宅2!R60="○",1,IF(住宅2!R60="◎",2,""))</f>
        <v/>
      </c>
      <c r="BA7" s="142" t="str">
        <f>IF(住宅2!R61="○",1,IF(住宅2!R61="◎",2,""))</f>
        <v/>
      </c>
      <c r="BB7" s="142" t="str">
        <f>IF(住宅2!R62="○",1,IF(住宅2!R62="◎",2,""))</f>
        <v/>
      </c>
      <c r="BC7" s="142" t="str">
        <f>IF(住宅2!R65="○",1,IF(住宅2!R65="◎",2,""))</f>
        <v/>
      </c>
      <c r="BD7" s="142" t="str">
        <f>IF(住宅2!R66="○",1,IF(住宅2!R66="◎",2,""))</f>
        <v/>
      </c>
      <c r="BE7" s="142" t="str">
        <f>IF(住宅2!R67="○",1,IF(住宅2!R67="◎",2,""))</f>
        <v/>
      </c>
      <c r="BF7" s="142" t="str">
        <f>IF(住宅2!R68="○",1,IF(住宅2!R68="◎",2,""))</f>
        <v/>
      </c>
      <c r="BG7" s="142" t="str">
        <f>IF(住宅2!R69="○",1,IF(住宅2!R69="◎",2,""))</f>
        <v/>
      </c>
      <c r="BH7" s="142" t="str">
        <f>IF(住宅2!R70="○",1,IF(住宅2!R70="◎",2,""))</f>
        <v/>
      </c>
      <c r="BI7" s="142" t="str">
        <f>IF(住宅2!R71="○",1,IF(住宅2!R71="◎",2,""))</f>
        <v/>
      </c>
      <c r="BJ7" s="142" t="str">
        <f>IF(住宅2!R72="○",1,IF(住宅2!R72="◎",2,""))</f>
        <v/>
      </c>
      <c r="BK7" s="142" t="str">
        <f>IF(住宅2!R73="○",1,IF(住宅2!R73="◎",2,""))</f>
        <v/>
      </c>
      <c r="BL7" s="142" t="str">
        <f>IF(住宅2!R74="○",1,IF(住宅2!R74="◎",2,""))</f>
        <v/>
      </c>
      <c r="BM7" s="142" t="str">
        <f>IF(住宅2!R77="○",1,IF(住宅2!R77="◎",2,""))</f>
        <v/>
      </c>
      <c r="BN7" s="142" t="str">
        <f>IF(住宅2!R78="○",1,IF(住宅2!R78="◎",2,""))</f>
        <v/>
      </c>
      <c r="BO7" s="142" t="str">
        <f>IF(住宅2!R79="○",1,IF(住宅2!R79="◎",2,""))</f>
        <v/>
      </c>
      <c r="BP7" s="142" t="str">
        <f>IF(住宅2!R80="○",1,IF(住宅2!R80="◎",2,""))</f>
        <v/>
      </c>
      <c r="BQ7" s="142" t="str">
        <f>IF(住宅2!R81="○",1,IF(住宅2!R81="◎",2,""))</f>
        <v/>
      </c>
      <c r="BR7" s="142" t="str">
        <f>IF(住宅2!R82="○",1,IF(住宅2!R82="◎",2,""))</f>
        <v/>
      </c>
      <c r="BS7" s="142" t="str">
        <f>IF(住宅2!R83="○",1,IF(住宅2!R83="◎",2,""))</f>
        <v/>
      </c>
      <c r="BT7" s="142" t="str">
        <f>IF(住宅2!R84="○",1,IF(住宅2!R84="◎",2,""))</f>
        <v/>
      </c>
      <c r="BU7" s="142" t="str">
        <f>IF(住宅2!R85="○",1,IF(住宅2!R85="◎",2,""))</f>
        <v/>
      </c>
      <c r="BV7" s="142" t="str">
        <f>IF(住宅2!R86="○",1,IF(住宅2!R86="◎",2,""))</f>
        <v/>
      </c>
      <c r="BW7" s="142" t="str">
        <f>IF(住宅2!R87="○",1,IF(住宅2!R87="◎",2,""))</f>
        <v/>
      </c>
      <c r="BX7" s="142" t="str">
        <f>IF(住宅2!R88="○",1,IF(住宅2!R88="◎",2,""))</f>
        <v/>
      </c>
      <c r="BY7" s="142" t="str">
        <f>IF(住宅2!R89="○",1,IF(住宅2!R89="◎",2,""))</f>
        <v/>
      </c>
      <c r="BZ7" s="142" t="str">
        <f>IF(住宅2!R90="○",1,IF(住宅2!R90="◎",2,""))</f>
        <v/>
      </c>
      <c r="CA7" s="142" t="str">
        <f>IF(住宅2!R91="○",1,IF(住宅2!R91="◎",2,""))</f>
        <v/>
      </c>
    </row>
    <row r="8" spans="1:80" s="142" customFormat="1" x14ac:dyDescent="0.2">
      <c r="A8" s="141">
        <f t="shared" ref="A8:A71" si="0">A7</f>
        <v>0</v>
      </c>
      <c r="B8" s="142">
        <v>2</v>
      </c>
      <c r="C8" s="143"/>
      <c r="D8" s="143"/>
      <c r="E8" s="143"/>
      <c r="F8" s="143"/>
      <c r="G8" s="143"/>
      <c r="H8" s="143"/>
      <c r="I8" s="143"/>
      <c r="J8" s="143"/>
      <c r="K8" s="143"/>
      <c r="L8" s="143"/>
      <c r="M8" s="143"/>
      <c r="N8" s="143"/>
      <c r="O8" s="143"/>
      <c r="P8" s="142">
        <v>3</v>
      </c>
      <c r="Q8" s="142">
        <f>kikan!K11</f>
        <v>7</v>
      </c>
      <c r="R8" s="142">
        <v>2</v>
      </c>
      <c r="S8" s="142" t="str">
        <f>IF(住宅2!T6&lt;&gt;"",住宅2!T6,"")</f>
        <v/>
      </c>
      <c r="T8" s="142" t="str">
        <f>IF(住宅2!T7="選択してください","",MID(住宅2!T7,1,2))</f>
        <v/>
      </c>
      <c r="U8" s="142" t="str">
        <f>IF(住宅2!T8="選択してください","",MID(住宅2!T8,LEN(住宅2!T8)-3,3))</f>
        <v/>
      </c>
      <c r="W8" s="142" t="str">
        <f>IF(住宅2!T9="","",住宅2!T9)</f>
        <v/>
      </c>
      <c r="X8" s="142" t="str">
        <f>IF(住宅2!T10="","",住宅2!T10)</f>
        <v/>
      </c>
      <c r="Y8" s="142" t="str">
        <f>IF(住宅2!T11="","",住宅2!T11)</f>
        <v/>
      </c>
      <c r="Z8" s="142" t="str">
        <f>IF(住宅2!T12="","",住宅2!T12)</f>
        <v/>
      </c>
      <c r="AA8" s="142" t="str">
        <f>IF(住宅2!T14="選択してください","",MID(住宅2!T14,1,2)*1)</f>
        <v/>
      </c>
      <c r="AB8" s="142" t="str">
        <f>IF(住宅2!T17="選択してください","",MID(住宅2!T17,1,2)*1)</f>
        <v/>
      </c>
      <c r="AC8" s="142" t="str">
        <f>IF(住宅2!T19="選択してください","",MID(住宅2!T19,1,2)*1)</f>
        <v/>
      </c>
      <c r="AD8" s="142" t="str">
        <f>IF(住宅2!T21="選択してください","",MID(住宅2!T21,1,2)*1)</f>
        <v/>
      </c>
      <c r="AE8" s="142" t="str">
        <f>IF(住宅2!T23="選択してください","",MID(住宅2!T23,1,2)*1)</f>
        <v/>
      </c>
      <c r="AF8" s="142" t="str">
        <f>IF(住宅2!T25="選択してください","",MID(住宅2!T25,1,2)*1)</f>
        <v/>
      </c>
      <c r="AG8" s="142" t="str">
        <f>IF(住宅2!T30="選択してください","",MID(住宅2!T30,1,2)*1)</f>
        <v/>
      </c>
      <c r="AH8" s="153" t="str">
        <f>IF(住宅2!T33="選択してください","",MID(住宅2!T33,1,2)*1)</f>
        <v/>
      </c>
      <c r="AI8" s="142" t="str">
        <f>IF(住宅2!T36="","",住宅2!T36)</f>
        <v/>
      </c>
      <c r="AJ8" s="142" t="str">
        <f>IF(住宅2!T38="選択してください","",MID(住宅2!T38,1,2)*1)</f>
        <v/>
      </c>
      <c r="AK8" s="142" t="str">
        <f>IF(住宅2!T43="選択してください","",MID(住宅2!T43,1,2)*1)</f>
        <v/>
      </c>
      <c r="AL8" s="142" t="str">
        <f>IF(住宅2!T46="○",1,IF(住宅2!T46="◎",2,""))</f>
        <v/>
      </c>
      <c r="AM8" s="142" t="str">
        <f>IF(住宅2!T47="○",1,IF(住宅2!T47="◎",2,""))</f>
        <v/>
      </c>
      <c r="AN8" s="142" t="str">
        <f>IF(住宅2!T48="○",1,IF(住宅2!T48="◎",2,""))</f>
        <v/>
      </c>
      <c r="AO8" s="142" t="str">
        <f>IF(住宅2!T49="○",1,IF(住宅2!T49="◎",2,""))</f>
        <v/>
      </c>
      <c r="AP8" s="142" t="str">
        <f>IF(住宅2!T50="○",1,IF(住宅2!T50="◎",2,""))</f>
        <v/>
      </c>
      <c r="AQ8" s="142" t="str">
        <f>IF(住宅2!T51="○",1,IF(住宅2!T51="◎",2,""))</f>
        <v/>
      </c>
      <c r="AR8" s="142" t="str">
        <f>IF(住宅2!T52="○",1,IF(住宅2!T52="◎",2,""))</f>
        <v/>
      </c>
      <c r="AS8" s="142" t="str">
        <f>IF(住宅2!T53="○",1,IF(住宅2!T53="◎",2,""))</f>
        <v/>
      </c>
      <c r="AT8" s="142" t="str">
        <f>IF(住宅2!T54="○",1,IF(住宅2!T54="◎",2,""))</f>
        <v/>
      </c>
      <c r="AU8" s="142" t="str">
        <f>IF(住宅2!T55="○",1,IF(住宅2!T55="◎",2,""))</f>
        <v/>
      </c>
      <c r="AV8" s="142" t="str">
        <f>IF(住宅2!T56="○",1,IF(住宅2!T56="◎",2,""))</f>
        <v/>
      </c>
      <c r="AW8" s="142" t="str">
        <f>IF(住宅2!T57="○",1,IF(住宅2!T57="◎",2,""))</f>
        <v/>
      </c>
      <c r="AX8" s="142" t="str">
        <f>IF(住宅2!T58="○",1,IF(住宅2!T58="◎",2,""))</f>
        <v/>
      </c>
      <c r="AY8" s="142" t="str">
        <f>IF(住宅2!T59="○",1,IF(住宅2!T59="◎",2,""))</f>
        <v/>
      </c>
      <c r="AZ8" s="142" t="str">
        <f>IF(住宅2!T60="○",1,IF(住宅2!T60="◎",2,""))</f>
        <v/>
      </c>
      <c r="BA8" s="142" t="str">
        <f>IF(住宅2!T61="○",1,IF(住宅2!T61="◎",2,""))</f>
        <v/>
      </c>
      <c r="BB8" s="142" t="str">
        <f>IF(住宅2!T62="○",1,IF(住宅2!T62="◎",2,""))</f>
        <v/>
      </c>
      <c r="BC8" s="142" t="str">
        <f>IF(住宅2!T65="○",1,IF(住宅2!T65="◎",2,""))</f>
        <v/>
      </c>
      <c r="BD8" s="142" t="str">
        <f>IF(住宅2!T66="○",1,IF(住宅2!T66="◎",2,""))</f>
        <v/>
      </c>
      <c r="BE8" s="142" t="str">
        <f>IF(住宅2!T67="○",1,IF(住宅2!T67="◎",2,""))</f>
        <v/>
      </c>
      <c r="BF8" s="142" t="str">
        <f>IF(住宅2!T68="○",1,IF(住宅2!T68="◎",2,""))</f>
        <v/>
      </c>
      <c r="BG8" s="142" t="str">
        <f>IF(住宅2!T69="○",1,IF(住宅2!T69="◎",2,""))</f>
        <v/>
      </c>
      <c r="BH8" s="142" t="str">
        <f>IF(住宅2!T70="○",1,IF(住宅2!T70="◎",2,""))</f>
        <v/>
      </c>
      <c r="BI8" s="142" t="str">
        <f>IF(住宅2!T71="○",1,IF(住宅2!T71="◎",2,""))</f>
        <v/>
      </c>
      <c r="BJ8" s="142" t="str">
        <f>IF(住宅2!T72="○",1,IF(住宅2!T72="◎",2,""))</f>
        <v/>
      </c>
      <c r="BK8" s="142" t="str">
        <f>IF(住宅2!T73="○",1,IF(住宅2!T73="◎",2,""))</f>
        <v/>
      </c>
      <c r="BL8" s="142" t="str">
        <f>IF(住宅2!T74="○",1,IF(住宅2!T74="◎",2,""))</f>
        <v/>
      </c>
      <c r="BM8" s="142" t="str">
        <f>IF(住宅2!T77="○",1,IF(住宅2!T77="◎",2,""))</f>
        <v/>
      </c>
      <c r="BN8" s="142" t="str">
        <f>IF(住宅2!T78="○",1,IF(住宅2!T78="◎",2,""))</f>
        <v/>
      </c>
      <c r="BO8" s="142" t="str">
        <f>IF(住宅2!T79="○",1,IF(住宅2!T79="◎",2,""))</f>
        <v/>
      </c>
      <c r="BP8" s="142" t="str">
        <f>IF(住宅2!T80="○",1,IF(住宅2!T80="◎",2,""))</f>
        <v/>
      </c>
      <c r="BQ8" s="142" t="str">
        <f>IF(住宅2!T81="○",1,IF(住宅2!T81="◎",2,""))</f>
        <v/>
      </c>
      <c r="BR8" s="142" t="str">
        <f>IF(住宅2!T82="○",1,IF(住宅2!T82="◎",2,""))</f>
        <v/>
      </c>
      <c r="BS8" s="142" t="str">
        <f>IF(住宅2!T83="○",1,IF(住宅2!T83="◎",2,""))</f>
        <v/>
      </c>
      <c r="BT8" s="142" t="str">
        <f>IF(住宅2!T84="○",1,IF(住宅2!T84="◎",2,""))</f>
        <v/>
      </c>
      <c r="BU8" s="142" t="str">
        <f>IF(住宅2!T85="○",1,IF(住宅2!T85="◎",2,""))</f>
        <v/>
      </c>
      <c r="BV8" s="142" t="str">
        <f>IF(住宅2!T86="○",1,IF(住宅2!T86="◎",2,""))</f>
        <v/>
      </c>
      <c r="BW8" s="142" t="str">
        <f>IF(住宅2!T87="○",1,IF(住宅2!T87="◎",2,""))</f>
        <v/>
      </c>
      <c r="BX8" s="142" t="str">
        <f>IF(住宅2!T88="○",1,IF(住宅2!T88="◎",2,""))</f>
        <v/>
      </c>
      <c r="BY8" s="142" t="str">
        <f>IF(住宅2!T89="○",1,IF(住宅2!T89="◎",2,""))</f>
        <v/>
      </c>
      <c r="BZ8" s="142" t="str">
        <f>IF(住宅2!T90="○",1,IF(住宅2!T90="◎",2,""))</f>
        <v/>
      </c>
      <c r="CA8" s="142" t="str">
        <f>IF(住宅2!T91="○",1,IF(住宅2!T91="◎",2,""))</f>
        <v/>
      </c>
    </row>
    <row r="9" spans="1:80" s="142" customFormat="1" x14ac:dyDescent="0.2">
      <c r="A9" s="141">
        <f t="shared" si="0"/>
        <v>0</v>
      </c>
      <c r="B9" s="142">
        <v>3</v>
      </c>
      <c r="C9" s="143"/>
      <c r="D9" s="143"/>
      <c r="E9" s="143"/>
      <c r="F9" s="143"/>
      <c r="G9" s="143"/>
      <c r="H9" s="143"/>
      <c r="I9" s="143"/>
      <c r="J9" s="143"/>
      <c r="K9" s="143"/>
      <c r="L9" s="143"/>
      <c r="M9" s="143"/>
      <c r="N9" s="143"/>
      <c r="O9" s="143"/>
      <c r="P9" s="142">
        <v>3</v>
      </c>
      <c r="Q9" s="142">
        <f>kikan!K11+1</f>
        <v>8</v>
      </c>
      <c r="R9" s="142">
        <v>1</v>
      </c>
      <c r="S9" s="142" t="str">
        <f>IF(住宅2!V6&lt;&gt;"",住宅2!V6,"")</f>
        <v/>
      </c>
      <c r="T9" s="142" t="str">
        <f>IF(住宅2!V7="選択してください","",MID(住宅2!V7,1,2))</f>
        <v/>
      </c>
      <c r="U9" s="142" t="str">
        <f>IF(住宅2!V8="選択してください","",MID(住宅2!V8,LEN(住宅2!V8)-3,3))</f>
        <v/>
      </c>
      <c r="W9" s="142" t="str">
        <f>IF(住宅2!V9="","",住宅2!V9)</f>
        <v/>
      </c>
      <c r="X9" s="142" t="str">
        <f>IF(住宅2!V10="","",住宅2!V10)</f>
        <v/>
      </c>
      <c r="Y9" s="142" t="str">
        <f>IF(住宅2!V11="","",住宅2!V11)</f>
        <v/>
      </c>
      <c r="Z9" s="142" t="str">
        <f>IF(住宅2!V12="","",住宅2!V12)</f>
        <v/>
      </c>
      <c r="AA9" s="142" t="str">
        <f>IF(住宅2!V14="選択してください","",MID(住宅2!V14,1,2)*1)</f>
        <v/>
      </c>
      <c r="AB9" s="142" t="str">
        <f>IF(住宅2!V17="選択してください","",MID(住宅2!V17,1,2)*1)</f>
        <v/>
      </c>
      <c r="AC9" s="142" t="str">
        <f>IF(住宅2!V19="選択してください","",MID(住宅2!V19,1,2)*1)</f>
        <v/>
      </c>
      <c r="AD9" s="142" t="str">
        <f>IF(住宅2!V21="選択してください","",MID(住宅2!V21,1,2)*1)</f>
        <v/>
      </c>
      <c r="AE9" s="142" t="str">
        <f>IF(住宅2!V23="選択してください","",MID(住宅2!V23,1,2)*1)</f>
        <v/>
      </c>
      <c r="AF9" s="142" t="str">
        <f>IF(住宅2!V25="選択してください","",MID(住宅2!V25,1,2)*1)</f>
        <v/>
      </c>
      <c r="AG9" s="142" t="str">
        <f>IF(住宅2!V30="選択してください","",MID(住宅2!V30,1,2)*1)</f>
        <v/>
      </c>
      <c r="AH9" s="153" t="str">
        <f>IF(住宅2!V33="選択してください","",MID(住宅2!V33,1,2)*1)</f>
        <v/>
      </c>
      <c r="AI9" s="142" t="str">
        <f>IF(住宅2!V36="","",住宅2!V36)</f>
        <v/>
      </c>
      <c r="AJ9" s="142" t="str">
        <f>IF(住宅2!V38="選択してください","",MID(住宅2!V38,1,2)*1)</f>
        <v/>
      </c>
      <c r="AK9" s="142" t="str">
        <f>IF(住宅2!V43="選択してください","",MID(住宅2!V43,1,2)*1)</f>
        <v/>
      </c>
      <c r="AL9" s="142" t="str">
        <f>IF(住宅2!V46="○",1,IF(住宅2!V46="◎",2,""))</f>
        <v/>
      </c>
      <c r="AM9" s="142" t="str">
        <f>IF(住宅2!V47="○",1,IF(住宅2!V47="◎",2,""))</f>
        <v/>
      </c>
      <c r="AN9" s="142" t="str">
        <f>IF(住宅2!V48="○",1,IF(住宅2!V48="◎",2,""))</f>
        <v/>
      </c>
      <c r="AO9" s="142" t="str">
        <f>IF(住宅2!V49="○",1,IF(住宅2!V49="◎",2,""))</f>
        <v/>
      </c>
      <c r="AP9" s="142" t="str">
        <f>IF(住宅2!V50="○",1,IF(住宅2!V50="◎",2,""))</f>
        <v/>
      </c>
      <c r="AQ9" s="142" t="str">
        <f>IF(住宅2!V51="○",1,IF(住宅2!V51="◎",2,""))</f>
        <v/>
      </c>
      <c r="AR9" s="142" t="str">
        <f>IF(住宅2!V52="○",1,IF(住宅2!V52="◎",2,""))</f>
        <v/>
      </c>
      <c r="AS9" s="142" t="str">
        <f>IF(住宅2!V53="○",1,IF(住宅2!V53="◎",2,""))</f>
        <v/>
      </c>
      <c r="AT9" s="142" t="str">
        <f>IF(住宅2!V54="○",1,IF(住宅2!V54="◎",2,""))</f>
        <v/>
      </c>
      <c r="AU9" s="142" t="str">
        <f>IF(住宅2!V55="○",1,IF(住宅2!V55="◎",2,""))</f>
        <v/>
      </c>
      <c r="AV9" s="142" t="str">
        <f>IF(住宅2!V56="○",1,IF(住宅2!V56="◎",2,""))</f>
        <v/>
      </c>
      <c r="AW9" s="142" t="str">
        <f>IF(住宅2!V57="○",1,IF(住宅2!V57="◎",2,""))</f>
        <v/>
      </c>
      <c r="AX9" s="142" t="str">
        <f>IF(住宅2!V58="○",1,IF(住宅2!V58="◎",2,""))</f>
        <v/>
      </c>
      <c r="AY9" s="142" t="str">
        <f>IF(住宅2!V59="○",1,IF(住宅2!V59="◎",2,""))</f>
        <v/>
      </c>
      <c r="AZ9" s="142" t="str">
        <f>IF(住宅2!V60="○",1,IF(住宅2!V60="◎",2,""))</f>
        <v/>
      </c>
      <c r="BA9" s="142" t="str">
        <f>IF(住宅2!V61="○",1,IF(住宅2!V61="◎",2,""))</f>
        <v/>
      </c>
      <c r="BB9" s="142" t="str">
        <f>IF(住宅2!V62="○",1,IF(住宅2!V62="◎",2,""))</f>
        <v/>
      </c>
      <c r="BC9" s="142" t="str">
        <f>IF(住宅2!V65="○",1,IF(住宅2!V65="◎",2,""))</f>
        <v/>
      </c>
      <c r="BD9" s="142" t="str">
        <f>IF(住宅2!V66="○",1,IF(住宅2!V66="◎",2,""))</f>
        <v/>
      </c>
      <c r="BE9" s="142" t="str">
        <f>IF(住宅2!V67="○",1,IF(住宅2!V67="◎",2,""))</f>
        <v/>
      </c>
      <c r="BF9" s="142" t="str">
        <f>IF(住宅2!V68="○",1,IF(住宅2!V68="◎",2,""))</f>
        <v/>
      </c>
      <c r="BG9" s="142" t="str">
        <f>IF(住宅2!V69="○",1,IF(住宅2!V69="◎",2,""))</f>
        <v/>
      </c>
      <c r="BH9" s="142" t="str">
        <f>IF(住宅2!V70="○",1,IF(住宅2!V70="◎",2,""))</f>
        <v/>
      </c>
      <c r="BI9" s="142" t="str">
        <f>IF(住宅2!V71="○",1,IF(住宅2!V71="◎",2,""))</f>
        <v/>
      </c>
      <c r="BJ9" s="142" t="str">
        <f>IF(住宅2!V72="○",1,IF(住宅2!V72="◎",2,""))</f>
        <v/>
      </c>
      <c r="BK9" s="142" t="str">
        <f>IF(住宅2!V73="○",1,IF(住宅2!V73="◎",2,""))</f>
        <v/>
      </c>
      <c r="BL9" s="142" t="str">
        <f>IF(住宅2!V74="○",1,IF(住宅2!V74="◎",2,""))</f>
        <v/>
      </c>
      <c r="BM9" s="142" t="str">
        <f>IF(住宅2!V77="○",1,IF(住宅2!V77="◎",2,""))</f>
        <v/>
      </c>
      <c r="BN9" s="142" t="str">
        <f>IF(住宅2!V78="○",1,IF(住宅2!V78="◎",2,""))</f>
        <v/>
      </c>
      <c r="BO9" s="142" t="str">
        <f>IF(住宅2!V79="○",1,IF(住宅2!V79="◎",2,""))</f>
        <v/>
      </c>
      <c r="BP9" s="142" t="str">
        <f>IF(住宅2!V80="○",1,IF(住宅2!V80="◎",2,""))</f>
        <v/>
      </c>
      <c r="BQ9" s="142" t="str">
        <f>IF(住宅2!V81="○",1,IF(住宅2!V81="◎",2,""))</f>
        <v/>
      </c>
      <c r="BR9" s="142" t="str">
        <f>IF(住宅2!V82="○",1,IF(住宅2!V82="◎",2,""))</f>
        <v/>
      </c>
      <c r="BS9" s="142" t="str">
        <f>IF(住宅2!V83="○",1,IF(住宅2!V83="◎",2,""))</f>
        <v/>
      </c>
      <c r="BT9" s="142" t="str">
        <f>IF(住宅2!V84="○",1,IF(住宅2!V84="◎",2,""))</f>
        <v/>
      </c>
      <c r="BU9" s="142" t="str">
        <f>IF(住宅2!V85="○",1,IF(住宅2!V85="◎",2,""))</f>
        <v/>
      </c>
      <c r="BV9" s="142" t="str">
        <f>IF(住宅2!V86="○",1,IF(住宅2!V86="◎",2,""))</f>
        <v/>
      </c>
      <c r="BW9" s="142" t="str">
        <f>IF(住宅2!V87="○",1,IF(住宅2!V87="◎",2,""))</f>
        <v/>
      </c>
      <c r="BX9" s="142" t="str">
        <f>IF(住宅2!V88="○",1,IF(住宅2!V88="◎",2,""))</f>
        <v/>
      </c>
      <c r="BY9" s="142" t="str">
        <f>IF(住宅2!V89="○",1,IF(住宅2!V89="◎",2,""))</f>
        <v/>
      </c>
      <c r="BZ9" s="142" t="str">
        <f>IF(住宅2!V90="○",1,IF(住宅2!V90="◎",2,""))</f>
        <v/>
      </c>
      <c r="CA9" s="142" t="str">
        <f>IF(住宅2!V91="○",1,IF(住宅2!V91="◎",2,""))</f>
        <v/>
      </c>
    </row>
    <row r="10" spans="1:80" s="142" customFormat="1" x14ac:dyDescent="0.2">
      <c r="A10" s="141">
        <f t="shared" si="0"/>
        <v>0</v>
      </c>
      <c r="B10" s="142">
        <v>4</v>
      </c>
      <c r="C10" s="143"/>
      <c r="D10" s="143"/>
      <c r="E10" s="143"/>
      <c r="F10" s="143"/>
      <c r="G10" s="143"/>
      <c r="H10" s="143"/>
      <c r="I10" s="143"/>
      <c r="J10" s="143"/>
      <c r="K10" s="143"/>
      <c r="L10" s="143"/>
      <c r="M10" s="143"/>
      <c r="N10" s="143"/>
      <c r="O10" s="143"/>
      <c r="P10" s="142">
        <v>3</v>
      </c>
      <c r="Q10" s="142">
        <f>kikan!K11+1</f>
        <v>8</v>
      </c>
      <c r="R10" s="142">
        <v>2</v>
      </c>
      <c r="S10" s="142" t="str">
        <f>IF(住宅2!X6&lt;&gt;"",住宅2!X6,"")</f>
        <v/>
      </c>
      <c r="T10" s="142" t="str">
        <f>IF(住宅2!X7="選択してください","",MID(住宅2!X7,1,2))</f>
        <v/>
      </c>
      <c r="U10" s="142" t="str">
        <f>IF(住宅2!X8="選択してください","",MID(住宅2!X8,LEN(住宅2!X8)-3,3))</f>
        <v/>
      </c>
      <c r="W10" s="142" t="str">
        <f>IF(住宅2!X9="","",住宅2!X9)</f>
        <v/>
      </c>
      <c r="X10" s="142" t="str">
        <f>IF(住宅2!X10="","",住宅2!X10)</f>
        <v/>
      </c>
      <c r="Y10" s="142" t="str">
        <f>IF(住宅2!X11="","",住宅2!X11)</f>
        <v/>
      </c>
      <c r="Z10" s="142" t="str">
        <f>IF(住宅2!X12="","",住宅2!X12)</f>
        <v/>
      </c>
      <c r="AA10" s="142" t="str">
        <f>IF(住宅2!X14="選択してください","",MID(住宅2!X14,1,2)*1)</f>
        <v/>
      </c>
      <c r="AB10" s="142" t="str">
        <f>IF(住宅2!X17="選択してください","",MID(住宅2!X17,1,2)*1)</f>
        <v/>
      </c>
      <c r="AC10" s="142" t="str">
        <f>IF(住宅2!X19="選択してください","",MID(住宅2!X19,1,2)*1)</f>
        <v/>
      </c>
      <c r="AD10" s="142" t="str">
        <f>IF(住宅2!X21="選択してください","",MID(住宅2!X21,1,2)*1)</f>
        <v/>
      </c>
      <c r="AE10" s="142" t="str">
        <f>IF(住宅2!X23="選択してください","",MID(住宅2!X23,1,2)*1)</f>
        <v/>
      </c>
      <c r="AF10" s="142" t="str">
        <f>IF(住宅2!X25="選択してください","",MID(住宅2!X25,1,2)*1)</f>
        <v/>
      </c>
      <c r="AG10" s="142" t="str">
        <f>IF(住宅2!X30="選択してください","",MID(住宅2!X30,1,2)*1)</f>
        <v/>
      </c>
      <c r="AH10" s="153" t="str">
        <f>IF(住宅2!X33="選択してください","",MID(住宅2!X33,1,2)*1)</f>
        <v/>
      </c>
      <c r="AI10" s="142" t="str">
        <f>IF(住宅2!X36="","",住宅2!X36)</f>
        <v/>
      </c>
      <c r="AJ10" s="142" t="str">
        <f>IF(住宅2!X38="選択してください","",MID(住宅2!X38,1,2)*1)</f>
        <v/>
      </c>
      <c r="AK10" s="142" t="str">
        <f>IF(住宅2!X43="選択してください","",MID(住宅2!X43,1,2)*1)</f>
        <v/>
      </c>
      <c r="AL10" s="142" t="str">
        <f>IF(住宅2!X46="○",1,IF(住宅2!X46="◎",2,""))</f>
        <v/>
      </c>
      <c r="AM10" s="142" t="str">
        <f>IF(住宅2!X47="○",1,IF(住宅2!X47="◎",2,""))</f>
        <v/>
      </c>
      <c r="AN10" s="142" t="str">
        <f>IF(住宅2!X48="○",1,IF(住宅2!X48="◎",2,""))</f>
        <v/>
      </c>
      <c r="AO10" s="142" t="str">
        <f>IF(住宅2!X49="○",1,IF(住宅2!X49="◎",2,""))</f>
        <v/>
      </c>
      <c r="AP10" s="142" t="str">
        <f>IF(住宅2!X50="○",1,IF(住宅2!X50="◎",2,""))</f>
        <v/>
      </c>
      <c r="AQ10" s="142" t="str">
        <f>IF(住宅2!X51="○",1,IF(住宅2!X51="◎",2,""))</f>
        <v/>
      </c>
      <c r="AR10" s="142" t="str">
        <f>IF(住宅2!X52="○",1,IF(住宅2!X52="◎",2,""))</f>
        <v/>
      </c>
      <c r="AS10" s="142" t="str">
        <f>IF(住宅2!X53="○",1,IF(住宅2!X53="◎",2,""))</f>
        <v/>
      </c>
      <c r="AT10" s="142" t="str">
        <f>IF(住宅2!X54="○",1,IF(住宅2!X54="◎",2,""))</f>
        <v/>
      </c>
      <c r="AU10" s="142" t="str">
        <f>IF(住宅2!X55="○",1,IF(住宅2!X55="◎",2,""))</f>
        <v/>
      </c>
      <c r="AV10" s="142" t="str">
        <f>IF(住宅2!X56="○",1,IF(住宅2!X56="◎",2,""))</f>
        <v/>
      </c>
      <c r="AW10" s="142" t="str">
        <f>IF(住宅2!X57="○",1,IF(住宅2!X57="◎",2,""))</f>
        <v/>
      </c>
      <c r="AX10" s="142" t="str">
        <f>IF(住宅2!X58="○",1,IF(住宅2!X58="◎",2,""))</f>
        <v/>
      </c>
      <c r="AY10" s="142" t="str">
        <f>IF(住宅2!X59="○",1,IF(住宅2!X59="◎",2,""))</f>
        <v/>
      </c>
      <c r="AZ10" s="142" t="str">
        <f>IF(住宅2!X60="○",1,IF(住宅2!X60="◎",2,""))</f>
        <v/>
      </c>
      <c r="BA10" s="142" t="str">
        <f>IF(住宅2!X61="○",1,IF(住宅2!X61="◎",2,""))</f>
        <v/>
      </c>
      <c r="BB10" s="142" t="str">
        <f>IF(住宅2!X62="○",1,IF(住宅2!X62="◎",2,""))</f>
        <v/>
      </c>
      <c r="BC10" s="142" t="str">
        <f>IF(住宅2!X65="○",1,IF(住宅2!X65="◎",2,""))</f>
        <v/>
      </c>
      <c r="BD10" s="142" t="str">
        <f>IF(住宅2!X66="○",1,IF(住宅2!X66="◎",2,""))</f>
        <v/>
      </c>
      <c r="BE10" s="142" t="str">
        <f>IF(住宅2!X67="○",1,IF(住宅2!X67="◎",2,""))</f>
        <v/>
      </c>
      <c r="BF10" s="142" t="str">
        <f>IF(住宅2!X68="○",1,IF(住宅2!X68="◎",2,""))</f>
        <v/>
      </c>
      <c r="BG10" s="142" t="str">
        <f>IF(住宅2!X69="○",1,IF(住宅2!X69="◎",2,""))</f>
        <v/>
      </c>
      <c r="BH10" s="142" t="str">
        <f>IF(住宅2!X70="○",1,IF(住宅2!X70="◎",2,""))</f>
        <v/>
      </c>
      <c r="BI10" s="142" t="str">
        <f>IF(住宅2!X71="○",1,IF(住宅2!X71="◎",2,""))</f>
        <v/>
      </c>
      <c r="BJ10" s="142" t="str">
        <f>IF(住宅2!X72="○",1,IF(住宅2!X72="◎",2,""))</f>
        <v/>
      </c>
      <c r="BK10" s="142" t="str">
        <f>IF(住宅2!X73="○",1,IF(住宅2!X73="◎",2,""))</f>
        <v/>
      </c>
      <c r="BL10" s="142" t="str">
        <f>IF(住宅2!X74="○",1,IF(住宅2!X74="◎",2,""))</f>
        <v/>
      </c>
      <c r="BM10" s="142" t="str">
        <f>IF(住宅2!X77="○",1,IF(住宅2!X77="◎",2,""))</f>
        <v/>
      </c>
      <c r="BN10" s="142" t="str">
        <f>IF(住宅2!X78="○",1,IF(住宅2!X78="◎",2,""))</f>
        <v/>
      </c>
      <c r="BO10" s="142" t="str">
        <f>IF(住宅2!X79="○",1,IF(住宅2!X79="◎",2,""))</f>
        <v/>
      </c>
      <c r="BP10" s="142" t="str">
        <f>IF(住宅2!X80="○",1,IF(住宅2!X80="◎",2,""))</f>
        <v/>
      </c>
      <c r="BQ10" s="142" t="str">
        <f>IF(住宅2!X81="○",1,IF(住宅2!X81="◎",2,""))</f>
        <v/>
      </c>
      <c r="BR10" s="142" t="str">
        <f>IF(住宅2!X82="○",1,IF(住宅2!X82="◎",2,""))</f>
        <v/>
      </c>
      <c r="BS10" s="142" t="str">
        <f>IF(住宅2!X83="○",1,IF(住宅2!X83="◎",2,""))</f>
        <v/>
      </c>
      <c r="BT10" s="142" t="str">
        <f>IF(住宅2!X84="○",1,IF(住宅2!X84="◎",2,""))</f>
        <v/>
      </c>
      <c r="BU10" s="142" t="str">
        <f>IF(住宅2!X85="○",1,IF(住宅2!X85="◎",2,""))</f>
        <v/>
      </c>
      <c r="BV10" s="142" t="str">
        <f>IF(住宅2!X86="○",1,IF(住宅2!X86="◎",2,""))</f>
        <v/>
      </c>
      <c r="BW10" s="142" t="str">
        <f>IF(住宅2!X87="○",1,IF(住宅2!X87="◎",2,""))</f>
        <v/>
      </c>
      <c r="BX10" s="142" t="str">
        <f>IF(住宅2!X88="○",1,IF(住宅2!X88="◎",2,""))</f>
        <v/>
      </c>
      <c r="BY10" s="142" t="str">
        <f>IF(住宅2!X89="○",1,IF(住宅2!X89="◎",2,""))</f>
        <v/>
      </c>
      <c r="BZ10" s="142" t="str">
        <f>IF(住宅2!X90="○",1,IF(住宅2!X90="◎",2,""))</f>
        <v/>
      </c>
      <c r="CA10" s="142" t="str">
        <f>IF(住宅2!X91="○",1,IF(住宅2!X91="◎",2,""))</f>
        <v/>
      </c>
    </row>
    <row r="11" spans="1:80" s="142" customFormat="1" x14ac:dyDescent="0.2">
      <c r="A11" s="141">
        <f t="shared" si="0"/>
        <v>0</v>
      </c>
      <c r="B11" s="142">
        <v>5</v>
      </c>
      <c r="C11" s="143"/>
      <c r="D11" s="143"/>
      <c r="E11" s="143"/>
      <c r="F11" s="143"/>
      <c r="G11" s="143"/>
      <c r="H11" s="143"/>
      <c r="I11" s="143"/>
      <c r="J11" s="143"/>
      <c r="K11" s="143"/>
      <c r="L11" s="143"/>
      <c r="M11" s="143"/>
      <c r="N11" s="143"/>
      <c r="O11" s="143"/>
      <c r="P11" s="142">
        <v>3</v>
      </c>
      <c r="Q11" s="142">
        <f>kikan!K11+2</f>
        <v>9</v>
      </c>
      <c r="R11" s="142">
        <v>1</v>
      </c>
      <c r="S11" s="142" t="str">
        <f>IF(住宅2!Z6&lt;&gt;"",住宅2!Z6,"")</f>
        <v/>
      </c>
      <c r="T11" s="142" t="str">
        <f>IF(住宅2!Z7="選択してください","",MID(住宅2!Z7,1,2))</f>
        <v/>
      </c>
      <c r="U11" s="142" t="str">
        <f>IF(住宅2!Z8="選択してください","",MID(住宅2!Z8,LEN(住宅2!Z8)-3,3))</f>
        <v/>
      </c>
      <c r="W11" s="142" t="str">
        <f>IF(住宅2!Z9="","",住宅2!Z9)</f>
        <v/>
      </c>
      <c r="X11" s="142" t="str">
        <f>IF(住宅2!Z10="","",住宅2!Z10)</f>
        <v/>
      </c>
      <c r="Y11" s="142" t="str">
        <f>IF(住宅2!Z11="","",住宅2!Z11)</f>
        <v/>
      </c>
      <c r="Z11" s="142" t="str">
        <f>IF(住宅2!Z12="","",住宅2!Z12)</f>
        <v/>
      </c>
      <c r="AA11" s="142" t="str">
        <f>IF(住宅2!Z14="選択してください","",MID(住宅2!Z14,1,2)*1)</f>
        <v/>
      </c>
      <c r="AB11" s="142" t="str">
        <f>IF(住宅2!Z17="選択してください","",MID(住宅2!Z17,1,2)*1)</f>
        <v/>
      </c>
      <c r="AC11" s="142" t="str">
        <f>IF(住宅2!Z19="選択してください","",MID(住宅2!Z19,1,2)*1)</f>
        <v/>
      </c>
      <c r="AD11" s="142" t="str">
        <f>IF(住宅2!Z21="選択してください","",MID(住宅2!Z21,1,2)*1)</f>
        <v/>
      </c>
      <c r="AE11" s="142" t="str">
        <f>IF(住宅2!Z23="選択してください","",MID(住宅2!Z23,1,2)*1)</f>
        <v/>
      </c>
      <c r="AF11" s="142" t="str">
        <f>IF(住宅2!Z25="選択してください","",MID(住宅2!Z25,1,2)*1)</f>
        <v/>
      </c>
      <c r="AG11" s="142" t="str">
        <f>IF(住宅2!Z30="選択してください","",MID(住宅2!Z30,1,2)*1)</f>
        <v/>
      </c>
      <c r="AH11" s="153" t="str">
        <f>IF(住宅2!Z33="選択してください","",MID(住宅2!Z33,1,2)*1)</f>
        <v/>
      </c>
      <c r="AI11" s="142" t="str">
        <f>IF(住宅2!Z36="","",住宅2!Z36)</f>
        <v/>
      </c>
      <c r="AJ11" s="142" t="str">
        <f>IF(住宅2!Z38="選択してください","",MID(住宅2!Z38,1,2)*1)</f>
        <v/>
      </c>
      <c r="AK11" s="142" t="str">
        <f>IF(住宅2!Z43="選択してください","",MID(住宅2!Z43,1,2)*1)</f>
        <v/>
      </c>
      <c r="AL11" s="142" t="str">
        <f>IF(住宅2!Z46="○",1,IF(住宅2!Z46="◎",2,""))</f>
        <v/>
      </c>
      <c r="AM11" s="142" t="str">
        <f>IF(住宅2!Z47="○",1,IF(住宅2!Z47="◎",2,""))</f>
        <v/>
      </c>
      <c r="AN11" s="142" t="str">
        <f>IF(住宅2!Z48="○",1,IF(住宅2!Z48="◎",2,""))</f>
        <v/>
      </c>
      <c r="AO11" s="142" t="str">
        <f>IF(住宅2!Z49="○",1,IF(住宅2!Z49="◎",2,""))</f>
        <v/>
      </c>
      <c r="AP11" s="142" t="str">
        <f>IF(住宅2!Z50="○",1,IF(住宅2!Z50="◎",2,""))</f>
        <v/>
      </c>
      <c r="AQ11" s="142" t="str">
        <f>IF(住宅2!Z51="○",1,IF(住宅2!Z51="◎",2,""))</f>
        <v/>
      </c>
      <c r="AR11" s="142" t="str">
        <f>IF(住宅2!Z52="○",1,IF(住宅2!Z52="◎",2,""))</f>
        <v/>
      </c>
      <c r="AS11" s="142" t="str">
        <f>IF(住宅2!Z53="○",1,IF(住宅2!Z53="◎",2,""))</f>
        <v/>
      </c>
      <c r="AT11" s="142" t="str">
        <f>IF(住宅2!Z54="○",1,IF(住宅2!Z54="◎",2,""))</f>
        <v/>
      </c>
      <c r="AU11" s="142" t="str">
        <f>IF(住宅2!Z55="○",1,IF(住宅2!Z55="◎",2,""))</f>
        <v/>
      </c>
      <c r="AV11" s="142" t="str">
        <f>IF(住宅2!Z56="○",1,IF(住宅2!Z56="◎",2,""))</f>
        <v/>
      </c>
      <c r="AW11" s="142" t="str">
        <f>IF(住宅2!Z57="○",1,IF(住宅2!Z57="◎",2,""))</f>
        <v/>
      </c>
      <c r="AX11" s="142" t="str">
        <f>IF(住宅2!Z58="○",1,IF(住宅2!Z58="◎",2,""))</f>
        <v/>
      </c>
      <c r="AY11" s="142" t="str">
        <f>IF(住宅2!Z59="○",1,IF(住宅2!Z59="◎",2,""))</f>
        <v/>
      </c>
      <c r="AZ11" s="142" t="str">
        <f>IF(住宅2!Z60="○",1,IF(住宅2!Z60="◎",2,""))</f>
        <v/>
      </c>
      <c r="BA11" s="142" t="str">
        <f>IF(住宅2!Z61="○",1,IF(住宅2!Z61="◎",2,""))</f>
        <v/>
      </c>
      <c r="BB11" s="142" t="str">
        <f>IF(住宅2!Z62="○",1,IF(住宅2!Z62="◎",2,""))</f>
        <v/>
      </c>
      <c r="BC11" s="142" t="str">
        <f>IF(住宅2!Z65="○",1,IF(住宅2!Z65="◎",2,""))</f>
        <v/>
      </c>
      <c r="BD11" s="142" t="str">
        <f>IF(住宅2!Z66="○",1,IF(住宅2!Z66="◎",2,""))</f>
        <v/>
      </c>
      <c r="BE11" s="142" t="str">
        <f>IF(住宅2!Z67="○",1,IF(住宅2!Z67="◎",2,""))</f>
        <v/>
      </c>
      <c r="BF11" s="142" t="str">
        <f>IF(住宅2!Z68="○",1,IF(住宅2!Z68="◎",2,""))</f>
        <v/>
      </c>
      <c r="BG11" s="142" t="str">
        <f>IF(住宅2!Z69="○",1,IF(住宅2!Z69="◎",2,""))</f>
        <v/>
      </c>
      <c r="BH11" s="142" t="str">
        <f>IF(住宅2!Z70="○",1,IF(住宅2!Z70="◎",2,""))</f>
        <v/>
      </c>
      <c r="BI11" s="142" t="str">
        <f>IF(住宅2!Z71="○",1,IF(住宅2!Z71="◎",2,""))</f>
        <v/>
      </c>
      <c r="BJ11" s="142" t="str">
        <f>IF(住宅2!Z72="○",1,IF(住宅2!Z72="◎",2,""))</f>
        <v/>
      </c>
      <c r="BK11" s="142" t="str">
        <f>IF(住宅2!Z73="○",1,IF(住宅2!Z73="◎",2,""))</f>
        <v/>
      </c>
      <c r="BL11" s="142" t="str">
        <f>IF(住宅2!Z74="○",1,IF(住宅2!Z74="◎",2,""))</f>
        <v/>
      </c>
      <c r="BM11" s="142" t="str">
        <f>IF(住宅2!Z77="○",1,IF(住宅2!Z77="◎",2,""))</f>
        <v/>
      </c>
      <c r="BN11" s="142" t="str">
        <f>IF(住宅2!Z78="○",1,IF(住宅2!Z78="◎",2,""))</f>
        <v/>
      </c>
      <c r="BO11" s="142" t="str">
        <f>IF(住宅2!Z79="○",1,IF(住宅2!Z79="◎",2,""))</f>
        <v/>
      </c>
      <c r="BP11" s="142" t="str">
        <f>IF(住宅2!Z80="○",1,IF(住宅2!Z80="◎",2,""))</f>
        <v/>
      </c>
      <c r="BQ11" s="142" t="str">
        <f>IF(住宅2!Z81="○",1,IF(住宅2!Z81="◎",2,""))</f>
        <v/>
      </c>
      <c r="BR11" s="142" t="str">
        <f>IF(住宅2!Z82="○",1,IF(住宅2!Z82="◎",2,""))</f>
        <v/>
      </c>
      <c r="BS11" s="142" t="str">
        <f>IF(住宅2!Z83="○",1,IF(住宅2!Z83="◎",2,""))</f>
        <v/>
      </c>
      <c r="BT11" s="142" t="str">
        <f>IF(住宅2!Z84="○",1,IF(住宅2!Z84="◎",2,""))</f>
        <v/>
      </c>
      <c r="BU11" s="142" t="str">
        <f>IF(住宅2!Z85="○",1,IF(住宅2!Z85="◎",2,""))</f>
        <v/>
      </c>
      <c r="BV11" s="142" t="str">
        <f>IF(住宅2!Z86="○",1,IF(住宅2!Z86="◎",2,""))</f>
        <v/>
      </c>
      <c r="BW11" s="142" t="str">
        <f>IF(住宅2!Z87="○",1,IF(住宅2!Z87="◎",2,""))</f>
        <v/>
      </c>
      <c r="BX11" s="142" t="str">
        <f>IF(住宅2!Z88="○",1,IF(住宅2!Z88="◎",2,""))</f>
        <v/>
      </c>
      <c r="BY11" s="142" t="str">
        <f>IF(住宅2!Z89="○",1,IF(住宅2!Z89="◎",2,""))</f>
        <v/>
      </c>
      <c r="BZ11" s="142" t="str">
        <f>IF(住宅2!Z90="○",1,IF(住宅2!Z90="◎",2,""))</f>
        <v/>
      </c>
      <c r="CA11" s="142" t="str">
        <f>IF(住宅2!Z91="○",1,IF(住宅2!Z91="◎",2,""))</f>
        <v/>
      </c>
    </row>
    <row r="12" spans="1:80" s="142" customFormat="1" x14ac:dyDescent="0.2">
      <c r="A12" s="141">
        <f t="shared" si="0"/>
        <v>0</v>
      </c>
      <c r="B12" s="142">
        <v>6</v>
      </c>
      <c r="C12" s="143"/>
      <c r="D12" s="143"/>
      <c r="E12" s="143"/>
      <c r="F12" s="143"/>
      <c r="G12" s="143"/>
      <c r="H12" s="143"/>
      <c r="I12" s="143"/>
      <c r="J12" s="143"/>
      <c r="K12" s="143"/>
      <c r="L12" s="143"/>
      <c r="M12" s="143"/>
      <c r="N12" s="143"/>
      <c r="O12" s="143"/>
      <c r="P12" s="142">
        <v>3</v>
      </c>
      <c r="Q12" s="142">
        <f>kikan!K11+2</f>
        <v>9</v>
      </c>
      <c r="R12" s="142">
        <v>2</v>
      </c>
      <c r="S12" s="142" t="str">
        <f>IF(住宅2!AB6&lt;&gt;"",住宅2!AB6,"")</f>
        <v/>
      </c>
      <c r="T12" s="142" t="str">
        <f>IF(住宅2!AB7="選択してください","",MID(住宅2!AB7,1,2))</f>
        <v/>
      </c>
      <c r="U12" s="142" t="str">
        <f>IF(住宅2!AB8="選択してください","",MID(住宅2!AB8,LEN(住宅2!AB8)-3,3))</f>
        <v/>
      </c>
      <c r="W12" s="142" t="str">
        <f>IF(住宅2!AB9="","",住宅2!AB9)</f>
        <v/>
      </c>
      <c r="X12" s="142" t="str">
        <f>IF(住宅2!AB10="","",住宅2!AB10)</f>
        <v/>
      </c>
      <c r="Y12" s="142" t="str">
        <f>IF(住宅2!AB11="","",住宅2!AB11)</f>
        <v/>
      </c>
      <c r="Z12" s="142" t="str">
        <f>IF(住宅2!AB12="","",住宅2!AB12)</f>
        <v/>
      </c>
      <c r="AA12" s="142" t="str">
        <f>IF(住宅2!AB14="選択してください","",MID(住宅2!AB14,1,2)*1)</f>
        <v/>
      </c>
      <c r="AB12" s="142" t="str">
        <f>IF(住宅2!AB17="選択してください","",MID(住宅2!AB17,1,2)*1)</f>
        <v/>
      </c>
      <c r="AC12" s="142" t="str">
        <f>IF(住宅2!AB19="選択してください","",MID(住宅2!AB19,1,2)*1)</f>
        <v/>
      </c>
      <c r="AD12" s="142" t="str">
        <f>IF(住宅2!AB21="選択してください","",MID(住宅2!AB21,1,2)*1)</f>
        <v/>
      </c>
      <c r="AE12" s="142" t="str">
        <f>IF(住宅2!AB23="選択してください","",MID(住宅2!AB23,1,2)*1)</f>
        <v/>
      </c>
      <c r="AF12" s="142" t="str">
        <f>IF(住宅2!AB25="選択してください","",MID(住宅2!AB25,1,2)*1)</f>
        <v/>
      </c>
      <c r="AG12" s="142" t="str">
        <f>IF(住宅2!AB30="選択してください","",MID(住宅2!AB30,1,2)*1)</f>
        <v/>
      </c>
      <c r="AH12" s="153" t="str">
        <f>IF(住宅2!AB33="選択してください","",MID(住宅2!AB33,1,2)*1)</f>
        <v/>
      </c>
      <c r="AI12" s="142" t="str">
        <f>IF(住宅2!AB36="","",住宅2!AB36)</f>
        <v/>
      </c>
      <c r="AJ12" s="142" t="str">
        <f>IF(住宅2!AB38="選択してください","",MID(住宅2!AB38,1,2)*1)</f>
        <v/>
      </c>
      <c r="AK12" s="142" t="str">
        <f>IF(住宅2!AB43="選択してください","",MID(住宅2!AB43,1,2)*1)</f>
        <v/>
      </c>
      <c r="AL12" s="142" t="str">
        <f>IF(住宅2!AB46="○",1,IF(住宅2!AB46="◎",2,""))</f>
        <v/>
      </c>
      <c r="AM12" s="142" t="str">
        <f>IF(住宅2!AB47="○",1,IF(住宅2!AB47="◎",2,""))</f>
        <v/>
      </c>
      <c r="AN12" s="142" t="str">
        <f>IF(住宅2!AB48="○",1,IF(住宅2!AB48="◎",2,""))</f>
        <v/>
      </c>
      <c r="AO12" s="142" t="str">
        <f>IF(住宅2!AB49="○",1,IF(住宅2!AB49="◎",2,""))</f>
        <v/>
      </c>
      <c r="AP12" s="142" t="str">
        <f>IF(住宅2!AB50="○",1,IF(住宅2!AB50="◎",2,""))</f>
        <v/>
      </c>
      <c r="AQ12" s="142" t="str">
        <f>IF(住宅2!AB51="○",1,IF(住宅2!AB51="◎",2,""))</f>
        <v/>
      </c>
      <c r="AR12" s="142" t="str">
        <f>IF(住宅2!AB52="○",1,IF(住宅2!AB52="◎",2,""))</f>
        <v/>
      </c>
      <c r="AS12" s="142" t="str">
        <f>IF(住宅2!AB53="○",1,IF(住宅2!AB53="◎",2,""))</f>
        <v/>
      </c>
      <c r="AT12" s="142" t="str">
        <f>IF(住宅2!AB54="○",1,IF(住宅2!AB54="◎",2,""))</f>
        <v/>
      </c>
      <c r="AU12" s="142" t="str">
        <f>IF(住宅2!AB55="○",1,IF(住宅2!AB55="◎",2,""))</f>
        <v/>
      </c>
      <c r="AV12" s="142" t="str">
        <f>IF(住宅2!AB56="○",1,IF(住宅2!AB56="◎",2,""))</f>
        <v/>
      </c>
      <c r="AW12" s="142" t="str">
        <f>IF(住宅2!AB57="○",1,IF(住宅2!AB57="◎",2,""))</f>
        <v/>
      </c>
      <c r="AX12" s="142" t="str">
        <f>IF(住宅2!AB58="○",1,IF(住宅2!AB58="◎",2,""))</f>
        <v/>
      </c>
      <c r="AY12" s="142" t="str">
        <f>IF(住宅2!AB59="○",1,IF(住宅2!AB59="◎",2,""))</f>
        <v/>
      </c>
      <c r="AZ12" s="142" t="str">
        <f>IF(住宅2!AB60="○",1,IF(住宅2!AB60="◎",2,""))</f>
        <v/>
      </c>
      <c r="BA12" s="142" t="str">
        <f>IF(住宅2!AB61="○",1,IF(住宅2!AB61="◎",2,""))</f>
        <v/>
      </c>
      <c r="BB12" s="142" t="str">
        <f>IF(住宅2!AB62="○",1,IF(住宅2!AB62="◎",2,""))</f>
        <v/>
      </c>
      <c r="BC12" s="142" t="str">
        <f>IF(住宅2!AB65="○",1,IF(住宅2!AB65="◎",2,""))</f>
        <v/>
      </c>
      <c r="BD12" s="142" t="str">
        <f>IF(住宅2!AB66="○",1,IF(住宅2!AB66="◎",2,""))</f>
        <v/>
      </c>
      <c r="BE12" s="142" t="str">
        <f>IF(住宅2!AB67="○",1,IF(住宅2!AB67="◎",2,""))</f>
        <v/>
      </c>
      <c r="BF12" s="142" t="str">
        <f>IF(住宅2!AB68="○",1,IF(住宅2!AB68="◎",2,""))</f>
        <v/>
      </c>
      <c r="BG12" s="142" t="str">
        <f>IF(住宅2!AB69="○",1,IF(住宅2!AB69="◎",2,""))</f>
        <v/>
      </c>
      <c r="BH12" s="142" t="str">
        <f>IF(住宅2!AB70="○",1,IF(住宅2!AB70="◎",2,""))</f>
        <v/>
      </c>
      <c r="BI12" s="142" t="str">
        <f>IF(住宅2!AB71="○",1,IF(住宅2!AB71="◎",2,""))</f>
        <v/>
      </c>
      <c r="BJ12" s="142" t="str">
        <f>IF(住宅2!AB72="○",1,IF(住宅2!AB72="◎",2,""))</f>
        <v/>
      </c>
      <c r="BK12" s="142" t="str">
        <f>IF(住宅2!AB73="○",1,IF(住宅2!AB73="◎",2,""))</f>
        <v/>
      </c>
      <c r="BL12" s="142" t="str">
        <f>IF(住宅2!AB74="○",1,IF(住宅2!AB74="◎",2,""))</f>
        <v/>
      </c>
      <c r="BM12" s="142" t="str">
        <f>IF(住宅2!AB77="○",1,IF(住宅2!AB77="◎",2,""))</f>
        <v/>
      </c>
      <c r="BN12" s="142" t="str">
        <f>IF(住宅2!AB78="○",1,IF(住宅2!AB78="◎",2,""))</f>
        <v/>
      </c>
      <c r="BO12" s="142" t="str">
        <f>IF(住宅2!AB79="○",1,IF(住宅2!AB79="◎",2,""))</f>
        <v/>
      </c>
      <c r="BP12" s="142" t="str">
        <f>IF(住宅2!AB80="○",1,IF(住宅2!AB80="◎",2,""))</f>
        <v/>
      </c>
      <c r="BQ12" s="142" t="str">
        <f>IF(住宅2!AB81="○",1,IF(住宅2!AB81="◎",2,""))</f>
        <v/>
      </c>
      <c r="BR12" s="142" t="str">
        <f>IF(住宅2!AB82="○",1,IF(住宅2!AB82="◎",2,""))</f>
        <v/>
      </c>
      <c r="BS12" s="142" t="str">
        <f>IF(住宅2!AB83="○",1,IF(住宅2!AB83="◎",2,""))</f>
        <v/>
      </c>
      <c r="BT12" s="142" t="str">
        <f>IF(住宅2!AB84="○",1,IF(住宅2!AB84="◎",2,""))</f>
        <v/>
      </c>
      <c r="BU12" s="142" t="str">
        <f>IF(住宅2!AB85="○",1,IF(住宅2!AB85="◎",2,""))</f>
        <v/>
      </c>
      <c r="BV12" s="142" t="str">
        <f>IF(住宅2!AB86="○",1,IF(住宅2!AB86="◎",2,""))</f>
        <v/>
      </c>
      <c r="BW12" s="142" t="str">
        <f>IF(住宅2!AB87="○",1,IF(住宅2!AB87="◎",2,""))</f>
        <v/>
      </c>
      <c r="BX12" s="142" t="str">
        <f>IF(住宅2!AB88="○",1,IF(住宅2!AB88="◎",2,""))</f>
        <v/>
      </c>
      <c r="BY12" s="142" t="str">
        <f>IF(住宅2!AB89="○",1,IF(住宅2!AB89="◎",2,""))</f>
        <v/>
      </c>
      <c r="BZ12" s="142" t="str">
        <f>IF(住宅2!AB90="○",1,IF(住宅2!AB90="◎",2,""))</f>
        <v/>
      </c>
      <c r="CA12" s="142" t="str">
        <f>IF(住宅2!AB91="○",1,IF(住宅2!AB91="◎",2,""))</f>
        <v/>
      </c>
    </row>
    <row r="13" spans="1:80" s="142" customFormat="1" x14ac:dyDescent="0.2">
      <c r="A13" s="141">
        <f t="shared" si="0"/>
        <v>0</v>
      </c>
      <c r="B13" s="142">
        <v>7</v>
      </c>
      <c r="C13" s="143"/>
      <c r="D13" s="143"/>
      <c r="E13" s="143"/>
      <c r="F13" s="143"/>
      <c r="G13" s="143"/>
      <c r="H13" s="143"/>
      <c r="I13" s="143"/>
      <c r="J13" s="143"/>
      <c r="K13" s="143"/>
      <c r="L13" s="143"/>
      <c r="M13" s="143"/>
      <c r="N13" s="143"/>
      <c r="O13" s="143"/>
      <c r="P13" s="142">
        <v>4</v>
      </c>
      <c r="Q13" s="142">
        <f>住宅3!R6</f>
        <v>0</v>
      </c>
      <c r="R13" s="142">
        <v>1</v>
      </c>
      <c r="S13" s="142" t="str">
        <f>IF(住宅3!R7&lt;&gt;"",住宅3!R7,"")</f>
        <v/>
      </c>
      <c r="T13" s="142" t="str">
        <f>IF(住宅3!R8="選択してください","",MID(住宅3!R8,1,2))</f>
        <v/>
      </c>
      <c r="U13" s="142" t="str">
        <f>IF(住宅3!R9="選択してください","",MID(住宅3!R9,LEN(住宅3!R9)-3,3))</f>
        <v/>
      </c>
      <c r="W13" s="142" t="str">
        <f>IF(住宅3!R10="","",住宅3!R10)</f>
        <v/>
      </c>
      <c r="X13" s="142" t="str">
        <f>IF(住宅3!R11="","",住宅3!R11)</f>
        <v/>
      </c>
      <c r="Y13" s="142" t="str">
        <f>IF(住宅3!R12="","",住宅3!R12)</f>
        <v/>
      </c>
      <c r="Z13" s="142" t="str">
        <f>IF(住宅3!R13="","",住宅3!R13)</f>
        <v/>
      </c>
      <c r="AA13" s="142" t="str">
        <f>IF(住宅3!R15="選択してください","",MID(住宅3!R15,1,2)*1)</f>
        <v/>
      </c>
      <c r="AB13" s="142" t="str">
        <f>IF(住宅3!R18="選択してください","",MID(住宅3!R18,1,2)*1)</f>
        <v/>
      </c>
      <c r="AC13" s="142" t="str">
        <f>IF(住宅3!R20="選択してください","",MID(住宅3!R20,1,2)*1)</f>
        <v/>
      </c>
      <c r="AD13" s="142" t="str">
        <f>IF(住宅3!R22="選択してください","",MID(住宅3!R22,1,2)*1)</f>
        <v/>
      </c>
      <c r="AE13" s="142" t="str">
        <f>IF(住宅3!R24="選択してください","",MID(住宅3!R24,1,2)*1)</f>
        <v/>
      </c>
      <c r="AF13" s="142" t="str">
        <f>IF(住宅3!R26="選択してください","",MID(住宅3!R26,1,2)*1)</f>
        <v/>
      </c>
      <c r="AG13" s="142" t="str">
        <f>IF(住宅3!R31="選択してください","",MID(住宅3!R31,1,2)*1)</f>
        <v/>
      </c>
      <c r="AH13" s="153" t="str">
        <f>IF(住宅3!R34="選択してください","",MID(住宅3!R34,1,2)*1)</f>
        <v/>
      </c>
      <c r="AI13" s="142" t="str">
        <f>IF(住宅3!R37="","",住宅3!R37)</f>
        <v/>
      </c>
      <c r="AJ13" s="142" t="str">
        <f>IF(住宅3!R39="選択してください","",MID(住宅3!R39,1,2)*1)</f>
        <v/>
      </c>
      <c r="AK13" s="142" t="str">
        <f>IF(住宅3!R44="選択してください","",MID(住宅3!R44,1,2)*1)</f>
        <v/>
      </c>
      <c r="AL13" s="142" t="str">
        <f>IF(住宅3!R47="○",1,IF(住宅3!R47="◎",2,""))</f>
        <v/>
      </c>
      <c r="AM13" s="142" t="str">
        <f>IF(住宅3!R48="○",1,IF(住宅3!R48="◎",2,""))</f>
        <v/>
      </c>
      <c r="AN13" s="142" t="str">
        <f>IF(住宅3!R49="○",1,IF(住宅3!R49="◎",2,""))</f>
        <v/>
      </c>
      <c r="AO13" s="142" t="str">
        <f>IF(住宅3!R50="○",1,IF(住宅3!R50="◎",2,""))</f>
        <v/>
      </c>
      <c r="AP13" s="142" t="str">
        <f>IF(住宅3!R51="○",1,IF(住宅3!R51="◎",2,""))</f>
        <v/>
      </c>
      <c r="AQ13" s="142" t="str">
        <f>IF(住宅3!R52="○",1,IF(住宅3!R52="◎",2,""))</f>
        <v/>
      </c>
      <c r="AR13" s="142" t="str">
        <f>IF(住宅3!R53="○",1,IF(住宅3!R53="◎",2,""))</f>
        <v/>
      </c>
      <c r="AS13" s="142" t="str">
        <f>IF(住宅3!R54="○",1,IF(住宅3!R54="◎",2,""))</f>
        <v/>
      </c>
      <c r="AT13" s="142" t="str">
        <f>IF(住宅3!R55="○",1,IF(住宅3!R55="◎",2,""))</f>
        <v/>
      </c>
      <c r="AU13" s="142" t="str">
        <f>IF(住宅3!R56="○",1,IF(住宅3!R56="◎",2,""))</f>
        <v/>
      </c>
      <c r="AV13" s="142" t="str">
        <f>IF(住宅3!R57="○",1,IF(住宅3!R57="◎",2,""))</f>
        <v/>
      </c>
      <c r="AW13" s="142" t="str">
        <f>IF(住宅3!R58="○",1,IF(住宅3!R58="◎",2,""))</f>
        <v/>
      </c>
      <c r="AX13" s="142" t="str">
        <f>IF(住宅3!R59="○",1,IF(住宅3!R59="◎",2,""))</f>
        <v/>
      </c>
      <c r="AY13" s="142" t="str">
        <f>IF(住宅3!R60="○",1,IF(住宅3!R60="◎",2,""))</f>
        <v/>
      </c>
      <c r="AZ13" s="142" t="str">
        <f>IF(住宅3!R61="○",1,IF(住宅3!R61="◎",2,""))</f>
        <v/>
      </c>
      <c r="BA13" s="142" t="str">
        <f>IF(住宅3!R62="○",1,IF(住宅3!R62="◎",2,""))</f>
        <v/>
      </c>
      <c r="BB13" s="142" t="str">
        <f>IF(住宅3!R63="○",1,IF(住宅3!R63="◎",2,""))</f>
        <v/>
      </c>
      <c r="BC13" s="142" t="str">
        <f>IF(住宅3!R66="○",1,IF(住宅3!R66="◎",2,""))</f>
        <v/>
      </c>
      <c r="BD13" s="142" t="str">
        <f>IF(住宅3!R67="○",1,IF(住宅3!R67="◎",2,""))</f>
        <v/>
      </c>
      <c r="BE13" s="142" t="str">
        <f>IF(住宅3!R68="○",1,IF(住宅3!R68="◎",2,""))</f>
        <v/>
      </c>
      <c r="BF13" s="142" t="str">
        <f>IF(住宅3!R69="○",1,IF(住宅3!R69="◎",2,""))</f>
        <v/>
      </c>
      <c r="BG13" s="142" t="str">
        <f>IF(住宅3!R70="○",1,IF(住宅3!R70="◎",2,""))</f>
        <v/>
      </c>
      <c r="BH13" s="142" t="str">
        <f>IF(住宅3!R71="○",1,IF(住宅3!R71="◎",2,""))</f>
        <v/>
      </c>
      <c r="BI13" s="142" t="str">
        <f>IF(住宅3!R72="○",1,IF(住宅3!R72="◎",2,""))</f>
        <v/>
      </c>
      <c r="BJ13" s="142" t="str">
        <f>IF(住宅3!R73="○",1,IF(住宅3!R73="◎",2,""))</f>
        <v/>
      </c>
      <c r="BK13" s="142" t="str">
        <f>IF(住宅3!R74="○",1,IF(住宅3!R74="◎",2,""))</f>
        <v/>
      </c>
      <c r="BL13" s="142" t="str">
        <f>IF(住宅3!R75="○",1,IF(住宅3!R75="◎",2,""))</f>
        <v/>
      </c>
      <c r="BM13" s="142" t="str">
        <f>IF(住宅3!R78="○",1,IF(住宅3!R78="◎",2,""))</f>
        <v/>
      </c>
      <c r="BN13" s="142" t="str">
        <f>IF(住宅3!R79="○",1,IF(住宅3!R79="◎",2,""))</f>
        <v/>
      </c>
      <c r="BO13" s="142" t="str">
        <f>IF(住宅3!R80="○",1,IF(住宅3!R80="◎",2,""))</f>
        <v/>
      </c>
      <c r="BP13" s="142" t="str">
        <f>IF(住宅3!R81="○",1,IF(住宅3!R81="◎",2,""))</f>
        <v/>
      </c>
      <c r="BQ13" s="142" t="str">
        <f>IF(住宅3!R82="○",1,IF(住宅3!R82="◎",2,""))</f>
        <v/>
      </c>
      <c r="BR13" s="142" t="str">
        <f>IF(住宅3!R83="○",1,IF(住宅3!R83="◎",2,""))</f>
        <v/>
      </c>
      <c r="BS13" s="142" t="str">
        <f>IF(住宅3!R84="○",1,IF(住宅3!R84="◎",2,""))</f>
        <v/>
      </c>
      <c r="BT13" s="142" t="str">
        <f>IF(住宅3!R85="○",1,IF(住宅3!R85="◎",2,""))</f>
        <v/>
      </c>
      <c r="BU13" s="142" t="str">
        <f>IF(住宅3!R86="○",1,IF(住宅3!R86="◎",2,""))</f>
        <v/>
      </c>
      <c r="BV13" s="142" t="str">
        <f>IF(住宅3!R87="○",1,IF(住宅3!R87="◎",2,""))</f>
        <v/>
      </c>
      <c r="BW13" s="142" t="str">
        <f>IF(住宅3!R88="○",1,IF(住宅3!R88="◎",2,""))</f>
        <v/>
      </c>
      <c r="BX13" s="142" t="str">
        <f>IF(住宅3!R89="○",1,IF(住宅3!R89="◎",2,""))</f>
        <v/>
      </c>
      <c r="BY13" s="142" t="str">
        <f>IF(住宅3!R90="○",1,IF(住宅3!R90="◎",2,""))</f>
        <v/>
      </c>
      <c r="BZ13" s="142" t="str">
        <f>IF(住宅3!R91="○",1,IF(住宅3!R91="◎",2,""))</f>
        <v/>
      </c>
      <c r="CA13" s="142" t="str">
        <f>IF(住宅3!R92="○",1,IF(住宅3!R92="◎",2,""))</f>
        <v/>
      </c>
    </row>
    <row r="14" spans="1:80" s="142" customFormat="1" x14ac:dyDescent="0.2">
      <c r="A14" s="141">
        <f t="shared" si="0"/>
        <v>0</v>
      </c>
      <c r="B14" s="142">
        <v>8</v>
      </c>
      <c r="C14" s="143"/>
      <c r="D14" s="143"/>
      <c r="E14" s="143"/>
      <c r="F14" s="143"/>
      <c r="G14" s="143"/>
      <c r="H14" s="143"/>
      <c r="I14" s="143"/>
      <c r="J14" s="143"/>
      <c r="K14" s="143"/>
      <c r="L14" s="143"/>
      <c r="M14" s="143"/>
      <c r="N14" s="143"/>
      <c r="O14" s="143"/>
      <c r="P14" s="142">
        <v>4</v>
      </c>
      <c r="Q14" s="142">
        <f>住宅3!T6</f>
        <v>0</v>
      </c>
      <c r="R14" s="142">
        <v>2</v>
      </c>
      <c r="S14" s="142" t="str">
        <f>IF(住宅3!T7&lt;&gt;"",住宅3!T7,"")</f>
        <v/>
      </c>
      <c r="T14" s="142" t="str">
        <f>IF(住宅3!T8="選択してください","",MID(住宅3!T8,1,2))</f>
        <v/>
      </c>
      <c r="U14" s="142" t="str">
        <f>IF(住宅3!T9="選択してください","",MID(住宅3!T9,LEN(住宅3!T9)-3,3))</f>
        <v/>
      </c>
      <c r="W14" s="142" t="str">
        <f>IF(住宅3!T10="","",住宅3!T10)</f>
        <v/>
      </c>
      <c r="X14" s="142" t="str">
        <f>IF(住宅3!T11="","",住宅3!T11)</f>
        <v/>
      </c>
      <c r="Y14" s="142" t="str">
        <f>IF(住宅3!T12="","",住宅3!T12)</f>
        <v/>
      </c>
      <c r="Z14" s="142" t="str">
        <f>IF(住宅3!T13="","",住宅3!T13)</f>
        <v/>
      </c>
      <c r="AA14" s="142" t="str">
        <f>IF(住宅3!T15="選択してください","",MID(住宅3!T15,1,2)*1)</f>
        <v/>
      </c>
      <c r="AB14" s="142" t="str">
        <f>IF(住宅3!T18="選択してください","",MID(住宅3!T18,1,2)*1)</f>
        <v/>
      </c>
      <c r="AC14" s="142" t="str">
        <f>IF(住宅3!T20="選択してください","",MID(住宅3!T20,1,2)*1)</f>
        <v/>
      </c>
      <c r="AD14" s="142" t="str">
        <f>IF(住宅3!T22="選択してください","",MID(住宅3!T22,1,2)*1)</f>
        <v/>
      </c>
      <c r="AE14" s="142" t="str">
        <f>IF(住宅3!T24="選択してください","",MID(住宅3!T24,1,2)*1)</f>
        <v/>
      </c>
      <c r="AF14" s="142" t="str">
        <f>IF(住宅3!T26="選択してください","",MID(住宅3!T26,1,2)*1)</f>
        <v/>
      </c>
      <c r="AG14" s="142" t="str">
        <f>IF(住宅3!T31="選択してください","",MID(住宅3!T31,1,2)*1)</f>
        <v/>
      </c>
      <c r="AH14" s="153" t="str">
        <f>IF(住宅3!T34="選択してください","",MID(住宅3!T34,1,2)*1)</f>
        <v/>
      </c>
      <c r="AI14" s="142" t="str">
        <f>IF(住宅3!T37="","",住宅3!T37)</f>
        <v/>
      </c>
      <c r="AJ14" s="142" t="str">
        <f>IF(住宅3!T39="選択してください","",MID(住宅3!T39,1,2)*1)</f>
        <v/>
      </c>
      <c r="AK14" s="142" t="str">
        <f>IF(住宅3!T44="選択してください","",MID(住宅3!T44,1,2)*1)</f>
        <v/>
      </c>
      <c r="AL14" s="142" t="str">
        <f>IF(住宅3!T47="○",1,IF(住宅3!T47="◎",2,""))</f>
        <v/>
      </c>
      <c r="AM14" s="142" t="str">
        <f>IF(住宅3!T48="○",1,IF(住宅3!T48="◎",2,""))</f>
        <v/>
      </c>
      <c r="AN14" s="142" t="str">
        <f>IF(住宅3!T49="○",1,IF(住宅3!T49="◎",2,""))</f>
        <v/>
      </c>
      <c r="AO14" s="142" t="str">
        <f>IF(住宅3!T50="○",1,IF(住宅3!T50="◎",2,""))</f>
        <v/>
      </c>
      <c r="AP14" s="142" t="str">
        <f>IF(住宅3!T51="○",1,IF(住宅3!T51="◎",2,""))</f>
        <v/>
      </c>
      <c r="AQ14" s="142" t="str">
        <f>IF(住宅3!T52="○",1,IF(住宅3!T52="◎",2,""))</f>
        <v/>
      </c>
      <c r="AR14" s="142" t="str">
        <f>IF(住宅3!T53="○",1,IF(住宅3!T53="◎",2,""))</f>
        <v/>
      </c>
      <c r="AS14" s="142" t="str">
        <f>IF(住宅3!T54="○",1,IF(住宅3!T54="◎",2,""))</f>
        <v/>
      </c>
      <c r="AT14" s="142" t="str">
        <f>IF(住宅3!T55="○",1,IF(住宅3!T55="◎",2,""))</f>
        <v/>
      </c>
      <c r="AU14" s="142" t="str">
        <f>IF(住宅3!T56="○",1,IF(住宅3!T56="◎",2,""))</f>
        <v/>
      </c>
      <c r="AV14" s="142" t="str">
        <f>IF(住宅3!T57="○",1,IF(住宅3!T57="◎",2,""))</f>
        <v/>
      </c>
      <c r="AW14" s="142" t="str">
        <f>IF(住宅3!T58="○",1,IF(住宅3!T58="◎",2,""))</f>
        <v/>
      </c>
      <c r="AX14" s="142" t="str">
        <f>IF(住宅3!T59="○",1,IF(住宅3!T59="◎",2,""))</f>
        <v/>
      </c>
      <c r="AY14" s="142" t="str">
        <f>IF(住宅3!T60="○",1,IF(住宅3!T60="◎",2,""))</f>
        <v/>
      </c>
      <c r="AZ14" s="142" t="str">
        <f>IF(住宅3!T61="○",1,IF(住宅3!T61="◎",2,""))</f>
        <v/>
      </c>
      <c r="BA14" s="142" t="str">
        <f>IF(住宅3!T62="○",1,IF(住宅3!T62="◎",2,""))</f>
        <v/>
      </c>
      <c r="BB14" s="142" t="str">
        <f>IF(住宅3!T63="○",1,IF(住宅3!T63="◎",2,""))</f>
        <v/>
      </c>
      <c r="BC14" s="142" t="str">
        <f>IF(住宅3!T66="○",1,IF(住宅3!T66="◎",2,""))</f>
        <v/>
      </c>
      <c r="BD14" s="142" t="str">
        <f>IF(住宅3!T67="○",1,IF(住宅3!T67="◎",2,""))</f>
        <v/>
      </c>
      <c r="BE14" s="142" t="str">
        <f>IF(住宅3!T68="○",1,IF(住宅3!T68="◎",2,""))</f>
        <v/>
      </c>
      <c r="BF14" s="142" t="str">
        <f>IF(住宅3!T69="○",1,IF(住宅3!T69="◎",2,""))</f>
        <v/>
      </c>
      <c r="BG14" s="142" t="str">
        <f>IF(住宅3!T70="○",1,IF(住宅3!T70="◎",2,""))</f>
        <v/>
      </c>
      <c r="BH14" s="142" t="str">
        <f>IF(住宅3!T71="○",1,IF(住宅3!T71="◎",2,""))</f>
        <v/>
      </c>
      <c r="BI14" s="142" t="str">
        <f>IF(住宅3!T72="○",1,IF(住宅3!T72="◎",2,""))</f>
        <v/>
      </c>
      <c r="BJ14" s="142" t="str">
        <f>IF(住宅3!T73="○",1,IF(住宅3!T73="◎",2,""))</f>
        <v/>
      </c>
      <c r="BK14" s="142" t="str">
        <f>IF(住宅3!T74="○",1,IF(住宅3!T74="◎",2,""))</f>
        <v/>
      </c>
      <c r="BL14" s="142" t="str">
        <f>IF(住宅3!T75="○",1,IF(住宅3!T75="◎",2,""))</f>
        <v/>
      </c>
      <c r="BM14" s="142" t="str">
        <f>IF(住宅3!T78="○",1,IF(住宅3!T78="◎",2,""))</f>
        <v/>
      </c>
      <c r="BN14" s="142" t="str">
        <f>IF(住宅3!T79="○",1,IF(住宅3!T79="◎",2,""))</f>
        <v/>
      </c>
      <c r="BO14" s="142" t="str">
        <f>IF(住宅3!T80="○",1,IF(住宅3!T80="◎",2,""))</f>
        <v/>
      </c>
      <c r="BP14" s="142" t="str">
        <f>IF(住宅3!T81="○",1,IF(住宅3!T81="◎",2,""))</f>
        <v/>
      </c>
      <c r="BQ14" s="142" t="str">
        <f>IF(住宅3!T82="○",1,IF(住宅3!T82="◎",2,""))</f>
        <v/>
      </c>
      <c r="BR14" s="142" t="str">
        <f>IF(住宅3!T83="○",1,IF(住宅3!T83="◎",2,""))</f>
        <v/>
      </c>
      <c r="BS14" s="142" t="str">
        <f>IF(住宅3!T84="○",1,IF(住宅3!T84="◎",2,""))</f>
        <v/>
      </c>
      <c r="BT14" s="142" t="str">
        <f>IF(住宅3!T85="○",1,IF(住宅3!T85="◎",2,""))</f>
        <v/>
      </c>
      <c r="BU14" s="142" t="str">
        <f>IF(住宅3!T86="○",1,IF(住宅3!T86="◎",2,""))</f>
        <v/>
      </c>
      <c r="BV14" s="142" t="str">
        <f>IF(住宅3!T87="○",1,IF(住宅3!T87="◎",2,""))</f>
        <v/>
      </c>
      <c r="BW14" s="142" t="str">
        <f>IF(住宅3!T88="○",1,IF(住宅3!T88="◎",2,""))</f>
        <v/>
      </c>
      <c r="BX14" s="142" t="str">
        <f>IF(住宅3!T89="○",1,IF(住宅3!T89="◎",2,""))</f>
        <v/>
      </c>
      <c r="BY14" s="142" t="str">
        <f>IF(住宅3!T90="○",1,IF(住宅3!T90="◎",2,""))</f>
        <v/>
      </c>
      <c r="BZ14" s="142" t="str">
        <f>IF(住宅3!T91="○",1,IF(住宅3!T91="◎",2,""))</f>
        <v/>
      </c>
      <c r="CA14" s="142" t="str">
        <f>IF(住宅3!T92="○",1,IF(住宅3!T92="◎",2,""))</f>
        <v/>
      </c>
    </row>
    <row r="15" spans="1:80" s="142" customFormat="1" x14ac:dyDescent="0.2">
      <c r="A15" s="141">
        <f t="shared" si="0"/>
        <v>0</v>
      </c>
      <c r="B15" s="142">
        <v>9</v>
      </c>
      <c r="C15" s="143"/>
      <c r="D15" s="143"/>
      <c r="E15" s="143"/>
      <c r="F15" s="143"/>
      <c r="G15" s="143"/>
      <c r="H15" s="143"/>
      <c r="I15" s="143"/>
      <c r="J15" s="143"/>
      <c r="K15" s="143"/>
      <c r="L15" s="143"/>
      <c r="M15" s="143"/>
      <c r="N15" s="143"/>
      <c r="O15" s="143"/>
      <c r="P15" s="142">
        <v>4</v>
      </c>
      <c r="Q15" s="142">
        <f>住宅3!V6</f>
        <v>0</v>
      </c>
      <c r="R15" s="142">
        <v>3</v>
      </c>
      <c r="S15" s="142" t="str">
        <f>IF(住宅3!V7&lt;&gt;"",住宅3!V7,"")</f>
        <v/>
      </c>
      <c r="T15" s="142" t="str">
        <f>IF(住宅3!V8="選択してください","",MID(住宅3!V8,1,2))</f>
        <v/>
      </c>
      <c r="U15" s="142" t="str">
        <f>IF(住宅3!V9="選択してください","",MID(住宅3!V9,LEN(住宅3!V9)-3,3))</f>
        <v/>
      </c>
      <c r="W15" s="142" t="str">
        <f>IF(住宅3!V10="","",住宅3!V10)</f>
        <v/>
      </c>
      <c r="X15" s="142" t="str">
        <f>IF(住宅3!V11="","",住宅3!V11)</f>
        <v/>
      </c>
      <c r="Y15" s="142" t="str">
        <f>IF(住宅3!V12="","",住宅3!V12)</f>
        <v/>
      </c>
      <c r="Z15" s="142" t="str">
        <f>IF(住宅3!V13="","",住宅3!V13)</f>
        <v/>
      </c>
      <c r="AA15" s="142" t="str">
        <f>IF(住宅3!V15="選択してください","",MID(住宅3!V15,1,2)*1)</f>
        <v/>
      </c>
      <c r="AB15" s="142" t="str">
        <f>IF(住宅3!V18="選択してください","",MID(住宅3!V18,1,2)*1)</f>
        <v/>
      </c>
      <c r="AC15" s="142" t="str">
        <f>IF(住宅3!V20="選択してください","",MID(住宅3!V20,1,2)*1)</f>
        <v/>
      </c>
      <c r="AD15" s="142" t="str">
        <f>IF(住宅3!V22="選択してください","",MID(住宅3!V22,1,2)*1)</f>
        <v/>
      </c>
      <c r="AE15" s="142" t="str">
        <f>IF(住宅3!V24="選択してください","",MID(住宅3!V24,1,2)*1)</f>
        <v/>
      </c>
      <c r="AF15" s="142" t="str">
        <f>IF(住宅3!V26="選択してください","",MID(住宅3!V26,1,2)*1)</f>
        <v/>
      </c>
      <c r="AG15" s="142" t="str">
        <f>IF(住宅3!V31="選択してください","",MID(住宅3!V31,1,2)*1)</f>
        <v/>
      </c>
      <c r="AH15" s="153" t="str">
        <f>IF(住宅3!V34="選択してください","",MID(住宅3!V34,1,2)*1)</f>
        <v/>
      </c>
      <c r="AI15" s="142" t="str">
        <f>IF(住宅3!V37="","",住宅3!V37)</f>
        <v/>
      </c>
      <c r="AJ15" s="142" t="str">
        <f>IF(住宅3!V39="選択してください","",MID(住宅3!V39,1,2)*1)</f>
        <v/>
      </c>
      <c r="AK15" s="142" t="str">
        <f>IF(住宅3!V44="選択してください","",MID(住宅3!V44,1,2)*1)</f>
        <v/>
      </c>
      <c r="AL15" s="142" t="str">
        <f>IF(住宅3!V47="○",1,IF(住宅3!V47="◎",2,""))</f>
        <v/>
      </c>
      <c r="AM15" s="142" t="str">
        <f>IF(住宅3!V48="○",1,IF(住宅3!V48="◎",2,""))</f>
        <v/>
      </c>
      <c r="AN15" s="142" t="str">
        <f>IF(住宅3!V49="○",1,IF(住宅3!V49="◎",2,""))</f>
        <v/>
      </c>
      <c r="AO15" s="142" t="str">
        <f>IF(住宅3!V50="○",1,IF(住宅3!V50="◎",2,""))</f>
        <v/>
      </c>
      <c r="AP15" s="142" t="str">
        <f>IF(住宅3!V51="○",1,IF(住宅3!V51="◎",2,""))</f>
        <v/>
      </c>
      <c r="AQ15" s="142" t="str">
        <f>IF(住宅3!V52="○",1,IF(住宅3!V52="◎",2,""))</f>
        <v/>
      </c>
      <c r="AR15" s="142" t="str">
        <f>IF(住宅3!V53="○",1,IF(住宅3!V53="◎",2,""))</f>
        <v/>
      </c>
      <c r="AS15" s="142" t="str">
        <f>IF(住宅3!V54="○",1,IF(住宅3!V54="◎",2,""))</f>
        <v/>
      </c>
      <c r="AT15" s="142" t="str">
        <f>IF(住宅3!V55="○",1,IF(住宅3!V55="◎",2,""))</f>
        <v/>
      </c>
      <c r="AU15" s="142" t="str">
        <f>IF(住宅3!V56="○",1,IF(住宅3!V56="◎",2,""))</f>
        <v/>
      </c>
      <c r="AV15" s="142" t="str">
        <f>IF(住宅3!V57="○",1,IF(住宅3!V57="◎",2,""))</f>
        <v/>
      </c>
      <c r="AW15" s="142" t="str">
        <f>IF(住宅3!V58="○",1,IF(住宅3!V58="◎",2,""))</f>
        <v/>
      </c>
      <c r="AX15" s="142" t="str">
        <f>IF(住宅3!V59="○",1,IF(住宅3!V59="◎",2,""))</f>
        <v/>
      </c>
      <c r="AY15" s="142" t="str">
        <f>IF(住宅3!V60="○",1,IF(住宅3!V60="◎",2,""))</f>
        <v/>
      </c>
      <c r="AZ15" s="142" t="str">
        <f>IF(住宅3!V61="○",1,IF(住宅3!V61="◎",2,""))</f>
        <v/>
      </c>
      <c r="BA15" s="142" t="str">
        <f>IF(住宅3!V62="○",1,IF(住宅3!V62="◎",2,""))</f>
        <v/>
      </c>
      <c r="BB15" s="142" t="str">
        <f>IF(住宅3!V63="○",1,IF(住宅3!V63="◎",2,""))</f>
        <v/>
      </c>
      <c r="BC15" s="142" t="str">
        <f>IF(住宅3!V66="○",1,IF(住宅3!V66="◎",2,""))</f>
        <v/>
      </c>
      <c r="BD15" s="142" t="str">
        <f>IF(住宅3!V67="○",1,IF(住宅3!V67="◎",2,""))</f>
        <v/>
      </c>
      <c r="BE15" s="142" t="str">
        <f>IF(住宅3!V68="○",1,IF(住宅3!V68="◎",2,""))</f>
        <v/>
      </c>
      <c r="BF15" s="142" t="str">
        <f>IF(住宅3!V69="○",1,IF(住宅3!V69="◎",2,""))</f>
        <v/>
      </c>
      <c r="BG15" s="142" t="str">
        <f>IF(住宅3!V70="○",1,IF(住宅3!V70="◎",2,""))</f>
        <v/>
      </c>
      <c r="BH15" s="142" t="str">
        <f>IF(住宅3!V71="○",1,IF(住宅3!V71="◎",2,""))</f>
        <v/>
      </c>
      <c r="BI15" s="142" t="str">
        <f>IF(住宅3!V72="○",1,IF(住宅3!V72="◎",2,""))</f>
        <v/>
      </c>
      <c r="BJ15" s="142" t="str">
        <f>IF(住宅3!V73="○",1,IF(住宅3!V73="◎",2,""))</f>
        <v/>
      </c>
      <c r="BK15" s="142" t="str">
        <f>IF(住宅3!V74="○",1,IF(住宅3!V74="◎",2,""))</f>
        <v/>
      </c>
      <c r="BL15" s="142" t="str">
        <f>IF(住宅3!V75="○",1,IF(住宅3!V75="◎",2,""))</f>
        <v/>
      </c>
      <c r="BM15" s="142" t="str">
        <f>IF(住宅3!V78="○",1,IF(住宅3!V78="◎",2,""))</f>
        <v/>
      </c>
      <c r="BN15" s="142" t="str">
        <f>IF(住宅3!V79="○",1,IF(住宅3!V79="◎",2,""))</f>
        <v/>
      </c>
      <c r="BO15" s="142" t="str">
        <f>IF(住宅3!V80="○",1,IF(住宅3!V80="◎",2,""))</f>
        <v/>
      </c>
      <c r="BP15" s="142" t="str">
        <f>IF(住宅3!V81="○",1,IF(住宅3!V81="◎",2,""))</f>
        <v/>
      </c>
      <c r="BQ15" s="142" t="str">
        <f>IF(住宅3!V82="○",1,IF(住宅3!V82="◎",2,""))</f>
        <v/>
      </c>
      <c r="BR15" s="142" t="str">
        <f>IF(住宅3!V83="○",1,IF(住宅3!V83="◎",2,""))</f>
        <v/>
      </c>
      <c r="BS15" s="142" t="str">
        <f>IF(住宅3!V84="○",1,IF(住宅3!V84="◎",2,""))</f>
        <v/>
      </c>
      <c r="BT15" s="142" t="str">
        <f>IF(住宅3!V85="○",1,IF(住宅3!V85="◎",2,""))</f>
        <v/>
      </c>
      <c r="BU15" s="142" t="str">
        <f>IF(住宅3!V86="○",1,IF(住宅3!V86="◎",2,""))</f>
        <v/>
      </c>
      <c r="BV15" s="142" t="str">
        <f>IF(住宅3!V87="○",1,IF(住宅3!V87="◎",2,""))</f>
        <v/>
      </c>
      <c r="BW15" s="142" t="str">
        <f>IF(住宅3!V88="○",1,IF(住宅3!V88="◎",2,""))</f>
        <v/>
      </c>
      <c r="BX15" s="142" t="str">
        <f>IF(住宅3!V89="○",1,IF(住宅3!V89="◎",2,""))</f>
        <v/>
      </c>
      <c r="BY15" s="142" t="str">
        <f>IF(住宅3!V90="○",1,IF(住宅3!V90="◎",2,""))</f>
        <v/>
      </c>
      <c r="BZ15" s="142" t="str">
        <f>IF(住宅3!V91="○",1,IF(住宅3!V91="◎",2,""))</f>
        <v/>
      </c>
      <c r="CA15" s="142" t="str">
        <f>IF(住宅3!V92="○",1,IF(住宅3!V92="◎",2,""))</f>
        <v/>
      </c>
    </row>
    <row r="16" spans="1:80" s="142" customFormat="1" x14ac:dyDescent="0.2">
      <c r="A16" s="141">
        <f t="shared" si="0"/>
        <v>0</v>
      </c>
      <c r="B16" s="142">
        <v>10</v>
      </c>
      <c r="C16" s="143"/>
      <c r="D16" s="143"/>
      <c r="E16" s="143"/>
      <c r="F16" s="143"/>
      <c r="G16" s="143"/>
      <c r="H16" s="143"/>
      <c r="I16" s="143"/>
      <c r="J16" s="143"/>
      <c r="K16" s="143"/>
      <c r="L16" s="143"/>
      <c r="M16" s="143"/>
      <c r="N16" s="143"/>
      <c r="O16" s="143"/>
      <c r="P16" s="142">
        <v>4</v>
      </c>
      <c r="Q16" s="142">
        <f>住宅3!X6</f>
        <v>0</v>
      </c>
      <c r="R16" s="142">
        <v>4</v>
      </c>
      <c r="S16" s="142" t="str">
        <f>IF(住宅3!X7&lt;&gt;"",住宅3!X7,"")</f>
        <v/>
      </c>
      <c r="T16" s="142" t="str">
        <f>IF(住宅3!X8="選択してください","",MID(住宅3!X8,1,2))</f>
        <v/>
      </c>
      <c r="U16" s="142" t="str">
        <f>IF(住宅3!X9="選択してください","",MID(住宅3!X9,LEN(住宅3!X9)-3,3))</f>
        <v/>
      </c>
      <c r="W16" s="142" t="str">
        <f>IF(住宅3!X10="","",住宅3!X10)</f>
        <v/>
      </c>
      <c r="X16" s="142" t="str">
        <f>IF(住宅3!X11="","",住宅3!X11)</f>
        <v/>
      </c>
      <c r="Y16" s="142" t="str">
        <f>IF(住宅3!X12="","",住宅3!X12)</f>
        <v/>
      </c>
      <c r="Z16" s="142" t="str">
        <f>IF(住宅3!X13="","",住宅3!X13)</f>
        <v/>
      </c>
      <c r="AA16" s="142" t="str">
        <f>IF(住宅3!X15="選択してください","",MID(住宅3!X15,1,2)*1)</f>
        <v/>
      </c>
      <c r="AB16" s="142" t="str">
        <f>IF(住宅3!X18="選択してください","",MID(住宅3!X18,1,2)*1)</f>
        <v/>
      </c>
      <c r="AC16" s="142" t="str">
        <f>IF(住宅3!X20="選択してください","",MID(住宅3!X20,1,2)*1)</f>
        <v/>
      </c>
      <c r="AD16" s="142" t="str">
        <f>IF(住宅3!X22="選択してください","",MID(住宅3!X22,1,2)*1)</f>
        <v/>
      </c>
      <c r="AE16" s="142" t="str">
        <f>IF(住宅3!X24="選択してください","",MID(住宅3!X24,1,2)*1)</f>
        <v/>
      </c>
      <c r="AF16" s="142" t="str">
        <f>IF(住宅3!X26="選択してください","",MID(住宅3!X26,1,2)*1)</f>
        <v/>
      </c>
      <c r="AG16" s="142" t="str">
        <f>IF(住宅3!X31="選択してください","",MID(住宅3!X31,1,2)*1)</f>
        <v/>
      </c>
      <c r="AH16" s="153" t="str">
        <f>IF(住宅3!X34="選択してください","",MID(住宅3!X34,1,2)*1)</f>
        <v/>
      </c>
      <c r="AI16" s="142" t="str">
        <f>IF(住宅3!X37="","",住宅3!X37)</f>
        <v/>
      </c>
      <c r="AJ16" s="142" t="str">
        <f>IF(住宅3!X39="選択してください","",MID(住宅3!X39,1,2)*1)</f>
        <v/>
      </c>
      <c r="AK16" s="142" t="str">
        <f>IF(住宅3!X44="選択してください","",MID(住宅3!X44,1,2)*1)</f>
        <v/>
      </c>
      <c r="AL16" s="142" t="str">
        <f>IF(住宅3!X47="○",1,IF(住宅3!X47="◎",2,""))</f>
        <v/>
      </c>
      <c r="AM16" s="142" t="str">
        <f>IF(住宅3!X48="○",1,IF(住宅3!X48="◎",2,""))</f>
        <v/>
      </c>
      <c r="AN16" s="142" t="str">
        <f>IF(住宅3!X49="○",1,IF(住宅3!X49="◎",2,""))</f>
        <v/>
      </c>
      <c r="AO16" s="142" t="str">
        <f>IF(住宅3!X50="○",1,IF(住宅3!X50="◎",2,""))</f>
        <v/>
      </c>
      <c r="AP16" s="142" t="str">
        <f>IF(住宅3!X51="○",1,IF(住宅3!X51="◎",2,""))</f>
        <v/>
      </c>
      <c r="AQ16" s="142" t="str">
        <f>IF(住宅3!X52="○",1,IF(住宅3!X52="◎",2,""))</f>
        <v/>
      </c>
      <c r="AR16" s="142" t="str">
        <f>IF(住宅3!X53="○",1,IF(住宅3!X53="◎",2,""))</f>
        <v/>
      </c>
      <c r="AS16" s="142" t="str">
        <f>IF(住宅3!X54="○",1,IF(住宅3!X54="◎",2,""))</f>
        <v/>
      </c>
      <c r="AT16" s="142" t="str">
        <f>IF(住宅3!X55="○",1,IF(住宅3!X55="◎",2,""))</f>
        <v/>
      </c>
      <c r="AU16" s="142" t="str">
        <f>IF(住宅3!X56="○",1,IF(住宅3!X56="◎",2,""))</f>
        <v/>
      </c>
      <c r="AV16" s="142" t="str">
        <f>IF(住宅3!X57="○",1,IF(住宅3!X57="◎",2,""))</f>
        <v/>
      </c>
      <c r="AW16" s="142" t="str">
        <f>IF(住宅3!X58="○",1,IF(住宅3!X58="◎",2,""))</f>
        <v/>
      </c>
      <c r="AX16" s="142" t="str">
        <f>IF(住宅3!X59="○",1,IF(住宅3!X59="◎",2,""))</f>
        <v/>
      </c>
      <c r="AY16" s="142" t="str">
        <f>IF(住宅3!X60="○",1,IF(住宅3!X60="◎",2,""))</f>
        <v/>
      </c>
      <c r="AZ16" s="142" t="str">
        <f>IF(住宅3!X61="○",1,IF(住宅3!X61="◎",2,""))</f>
        <v/>
      </c>
      <c r="BA16" s="142" t="str">
        <f>IF(住宅3!X62="○",1,IF(住宅3!X62="◎",2,""))</f>
        <v/>
      </c>
      <c r="BB16" s="142" t="str">
        <f>IF(住宅3!X63="○",1,IF(住宅3!X63="◎",2,""))</f>
        <v/>
      </c>
      <c r="BC16" s="142" t="str">
        <f>IF(住宅3!X66="○",1,IF(住宅3!X66="◎",2,""))</f>
        <v/>
      </c>
      <c r="BD16" s="142" t="str">
        <f>IF(住宅3!X67="○",1,IF(住宅3!X67="◎",2,""))</f>
        <v/>
      </c>
      <c r="BE16" s="142" t="str">
        <f>IF(住宅3!X68="○",1,IF(住宅3!X68="◎",2,""))</f>
        <v/>
      </c>
      <c r="BF16" s="142" t="str">
        <f>IF(住宅3!X69="○",1,IF(住宅3!X69="◎",2,""))</f>
        <v/>
      </c>
      <c r="BG16" s="142" t="str">
        <f>IF(住宅3!X70="○",1,IF(住宅3!X70="◎",2,""))</f>
        <v/>
      </c>
      <c r="BH16" s="142" t="str">
        <f>IF(住宅3!X71="○",1,IF(住宅3!X71="◎",2,""))</f>
        <v/>
      </c>
      <c r="BI16" s="142" t="str">
        <f>IF(住宅3!X72="○",1,IF(住宅3!X72="◎",2,""))</f>
        <v/>
      </c>
      <c r="BJ16" s="142" t="str">
        <f>IF(住宅3!X73="○",1,IF(住宅3!X73="◎",2,""))</f>
        <v/>
      </c>
      <c r="BK16" s="142" t="str">
        <f>IF(住宅3!X74="○",1,IF(住宅3!X74="◎",2,""))</f>
        <v/>
      </c>
      <c r="BL16" s="142" t="str">
        <f>IF(住宅3!X75="○",1,IF(住宅3!X75="◎",2,""))</f>
        <v/>
      </c>
      <c r="BM16" s="142" t="str">
        <f>IF(住宅3!X78="○",1,IF(住宅3!X78="◎",2,""))</f>
        <v/>
      </c>
      <c r="BN16" s="142" t="str">
        <f>IF(住宅3!X79="○",1,IF(住宅3!X79="◎",2,""))</f>
        <v/>
      </c>
      <c r="BO16" s="142" t="str">
        <f>IF(住宅3!X80="○",1,IF(住宅3!X80="◎",2,""))</f>
        <v/>
      </c>
      <c r="BP16" s="142" t="str">
        <f>IF(住宅3!X81="○",1,IF(住宅3!X81="◎",2,""))</f>
        <v/>
      </c>
      <c r="BQ16" s="142" t="str">
        <f>IF(住宅3!X82="○",1,IF(住宅3!X82="◎",2,""))</f>
        <v/>
      </c>
      <c r="BR16" s="142" t="str">
        <f>IF(住宅3!X83="○",1,IF(住宅3!X83="◎",2,""))</f>
        <v/>
      </c>
      <c r="BS16" s="142" t="str">
        <f>IF(住宅3!X84="○",1,IF(住宅3!X84="◎",2,""))</f>
        <v/>
      </c>
      <c r="BT16" s="142" t="str">
        <f>IF(住宅3!X85="○",1,IF(住宅3!X85="◎",2,""))</f>
        <v/>
      </c>
      <c r="BU16" s="142" t="str">
        <f>IF(住宅3!X86="○",1,IF(住宅3!X86="◎",2,""))</f>
        <v/>
      </c>
      <c r="BV16" s="142" t="str">
        <f>IF(住宅3!X87="○",1,IF(住宅3!X87="◎",2,""))</f>
        <v/>
      </c>
      <c r="BW16" s="142" t="str">
        <f>IF(住宅3!X88="○",1,IF(住宅3!X88="◎",2,""))</f>
        <v/>
      </c>
      <c r="BX16" s="142" t="str">
        <f>IF(住宅3!X89="○",1,IF(住宅3!X89="◎",2,""))</f>
        <v/>
      </c>
      <c r="BY16" s="142" t="str">
        <f>IF(住宅3!X90="○",1,IF(住宅3!X90="◎",2,""))</f>
        <v/>
      </c>
      <c r="BZ16" s="142" t="str">
        <f>IF(住宅3!X91="○",1,IF(住宅3!X91="◎",2,""))</f>
        <v/>
      </c>
      <c r="CA16" s="142" t="str">
        <f>IF(住宅3!X92="○",1,IF(住宅3!X92="◎",2,""))</f>
        <v/>
      </c>
    </row>
    <row r="17" spans="1:79" s="142" customFormat="1" x14ac:dyDescent="0.2">
      <c r="A17" s="141">
        <f t="shared" si="0"/>
        <v>0</v>
      </c>
      <c r="B17" s="142">
        <v>11</v>
      </c>
      <c r="C17" s="143"/>
      <c r="D17" s="143"/>
      <c r="E17" s="143"/>
      <c r="F17" s="143"/>
      <c r="G17" s="143"/>
      <c r="H17" s="143"/>
      <c r="I17" s="143"/>
      <c r="J17" s="143"/>
      <c r="K17" s="143"/>
      <c r="L17" s="143"/>
      <c r="M17" s="143"/>
      <c r="N17" s="143"/>
      <c r="O17" s="143"/>
      <c r="P17" s="142">
        <v>4</v>
      </c>
      <c r="Q17" s="142">
        <f>住宅3!Z6</f>
        <v>0</v>
      </c>
      <c r="R17" s="142">
        <v>5</v>
      </c>
      <c r="S17" s="142" t="str">
        <f>IF(住宅3!Z7&lt;&gt;"",住宅3!Z7,"")</f>
        <v/>
      </c>
      <c r="T17" s="142" t="str">
        <f>IF(住宅3!Z8="選択してください","",MID(住宅3!Z8,1,2))</f>
        <v/>
      </c>
      <c r="U17" s="142" t="str">
        <f>IF(住宅3!Z9="選択してください","",MID(住宅3!Z9,LEN(住宅3!Z9)-3,3))</f>
        <v/>
      </c>
      <c r="W17" s="142" t="str">
        <f>IF(住宅3!Z10="","",住宅3!Z10)</f>
        <v/>
      </c>
      <c r="X17" s="142" t="str">
        <f>IF(住宅3!Z11="","",住宅3!Z11)</f>
        <v/>
      </c>
      <c r="Y17" s="142" t="str">
        <f>IF(住宅3!Z12="","",住宅3!Z12)</f>
        <v/>
      </c>
      <c r="Z17" s="142" t="str">
        <f>IF(住宅3!Z13="","",住宅3!Z13)</f>
        <v/>
      </c>
      <c r="AA17" s="142" t="str">
        <f>IF(住宅3!Z15="選択してください","",MID(住宅3!Z15,1,2)*1)</f>
        <v/>
      </c>
      <c r="AB17" s="142" t="str">
        <f>IF(住宅3!Z18="選択してください","",MID(住宅3!Z18,1,2)*1)</f>
        <v/>
      </c>
      <c r="AC17" s="142" t="str">
        <f>IF(住宅3!Z20="選択してください","",MID(住宅3!Z20,1,2)*1)</f>
        <v/>
      </c>
      <c r="AD17" s="142" t="str">
        <f>IF(住宅3!Z22="選択してください","",MID(住宅3!Z22,1,2)*1)</f>
        <v/>
      </c>
      <c r="AE17" s="142" t="str">
        <f>IF(住宅3!Z24="選択してください","",MID(住宅3!Z24,1,2)*1)</f>
        <v/>
      </c>
      <c r="AF17" s="142" t="str">
        <f>IF(住宅3!Z26="選択してください","",MID(住宅3!Z26,1,2)*1)</f>
        <v/>
      </c>
      <c r="AG17" s="142" t="str">
        <f>IF(住宅3!Z31="選択してください","",MID(住宅3!Z31,1,2)*1)</f>
        <v/>
      </c>
      <c r="AH17" s="153" t="str">
        <f>IF(住宅3!Z34="選択してください","",MID(住宅3!Z34,1,2)*1)</f>
        <v/>
      </c>
      <c r="AI17" s="142" t="str">
        <f>IF(住宅3!Z37="","",住宅3!Z37)</f>
        <v/>
      </c>
      <c r="AJ17" s="142" t="str">
        <f>IF(住宅3!Z39="選択してください","",MID(住宅3!Z39,1,2)*1)</f>
        <v/>
      </c>
      <c r="AK17" s="142" t="str">
        <f>IF(住宅3!Z44="選択してください","",MID(住宅3!Z44,1,2)*1)</f>
        <v/>
      </c>
      <c r="AL17" s="142" t="str">
        <f>IF(住宅3!Z47="○",1,IF(住宅3!Z47="◎",2,""))</f>
        <v/>
      </c>
      <c r="AM17" s="142" t="str">
        <f>IF(住宅3!Z48="○",1,IF(住宅3!Z48="◎",2,""))</f>
        <v/>
      </c>
      <c r="AN17" s="142" t="str">
        <f>IF(住宅3!Z49="○",1,IF(住宅3!Z49="◎",2,""))</f>
        <v/>
      </c>
      <c r="AO17" s="142" t="str">
        <f>IF(住宅3!Z50="○",1,IF(住宅3!Z50="◎",2,""))</f>
        <v/>
      </c>
      <c r="AP17" s="142" t="str">
        <f>IF(住宅3!Z51="○",1,IF(住宅3!Z51="◎",2,""))</f>
        <v/>
      </c>
      <c r="AQ17" s="142" t="str">
        <f>IF(住宅3!Z52="○",1,IF(住宅3!Z52="◎",2,""))</f>
        <v/>
      </c>
      <c r="AR17" s="142" t="str">
        <f>IF(住宅3!Z53="○",1,IF(住宅3!Z53="◎",2,""))</f>
        <v/>
      </c>
      <c r="AS17" s="142" t="str">
        <f>IF(住宅3!Z54="○",1,IF(住宅3!Z54="◎",2,""))</f>
        <v/>
      </c>
      <c r="AT17" s="142" t="str">
        <f>IF(住宅3!Z55="○",1,IF(住宅3!Z55="◎",2,""))</f>
        <v/>
      </c>
      <c r="AU17" s="142" t="str">
        <f>IF(住宅3!Z56="○",1,IF(住宅3!Z56="◎",2,""))</f>
        <v/>
      </c>
      <c r="AV17" s="142" t="str">
        <f>IF(住宅3!Z57="○",1,IF(住宅3!Z57="◎",2,""))</f>
        <v/>
      </c>
      <c r="AW17" s="142" t="str">
        <f>IF(住宅3!Z58="○",1,IF(住宅3!Z58="◎",2,""))</f>
        <v/>
      </c>
      <c r="AX17" s="142" t="str">
        <f>IF(住宅3!Z59="○",1,IF(住宅3!Z59="◎",2,""))</f>
        <v/>
      </c>
      <c r="AY17" s="142" t="str">
        <f>IF(住宅3!Z60="○",1,IF(住宅3!Z60="◎",2,""))</f>
        <v/>
      </c>
      <c r="AZ17" s="142" t="str">
        <f>IF(住宅3!Z61="○",1,IF(住宅3!Z61="◎",2,""))</f>
        <v/>
      </c>
      <c r="BA17" s="142" t="str">
        <f>IF(住宅3!Z62="○",1,IF(住宅3!Z62="◎",2,""))</f>
        <v/>
      </c>
      <c r="BB17" s="142" t="str">
        <f>IF(住宅3!Z63="○",1,IF(住宅3!Z63="◎",2,""))</f>
        <v/>
      </c>
      <c r="BC17" s="142" t="str">
        <f>IF(住宅3!Z66="○",1,IF(住宅3!Z66="◎",2,""))</f>
        <v/>
      </c>
      <c r="BD17" s="142" t="str">
        <f>IF(住宅3!Z67="○",1,IF(住宅3!Z67="◎",2,""))</f>
        <v/>
      </c>
      <c r="BE17" s="142" t="str">
        <f>IF(住宅3!Z68="○",1,IF(住宅3!Z68="◎",2,""))</f>
        <v/>
      </c>
      <c r="BF17" s="142" t="str">
        <f>IF(住宅3!Z69="○",1,IF(住宅3!Z69="◎",2,""))</f>
        <v/>
      </c>
      <c r="BG17" s="142" t="str">
        <f>IF(住宅3!Z70="○",1,IF(住宅3!Z70="◎",2,""))</f>
        <v/>
      </c>
      <c r="BH17" s="142" t="str">
        <f>IF(住宅3!Z71="○",1,IF(住宅3!Z71="◎",2,""))</f>
        <v/>
      </c>
      <c r="BI17" s="142" t="str">
        <f>IF(住宅3!Z72="○",1,IF(住宅3!Z72="◎",2,""))</f>
        <v/>
      </c>
      <c r="BJ17" s="142" t="str">
        <f>IF(住宅3!Z73="○",1,IF(住宅3!Z73="◎",2,""))</f>
        <v/>
      </c>
      <c r="BK17" s="142" t="str">
        <f>IF(住宅3!Z74="○",1,IF(住宅3!Z74="◎",2,""))</f>
        <v/>
      </c>
      <c r="BL17" s="142" t="str">
        <f>IF(住宅3!Z75="○",1,IF(住宅3!Z75="◎",2,""))</f>
        <v/>
      </c>
      <c r="BM17" s="142" t="str">
        <f>IF(住宅3!Z78="○",1,IF(住宅3!Z78="◎",2,""))</f>
        <v/>
      </c>
      <c r="BN17" s="142" t="str">
        <f>IF(住宅3!Z79="○",1,IF(住宅3!Z79="◎",2,""))</f>
        <v/>
      </c>
      <c r="BO17" s="142" t="str">
        <f>IF(住宅3!Z80="○",1,IF(住宅3!Z80="◎",2,""))</f>
        <v/>
      </c>
      <c r="BP17" s="142" t="str">
        <f>IF(住宅3!Z81="○",1,IF(住宅3!Z81="◎",2,""))</f>
        <v/>
      </c>
      <c r="BQ17" s="142" t="str">
        <f>IF(住宅3!Z82="○",1,IF(住宅3!Z82="◎",2,""))</f>
        <v/>
      </c>
      <c r="BR17" s="142" t="str">
        <f>IF(住宅3!Z83="○",1,IF(住宅3!Z83="◎",2,""))</f>
        <v/>
      </c>
      <c r="BS17" s="142" t="str">
        <f>IF(住宅3!Z84="○",1,IF(住宅3!Z84="◎",2,""))</f>
        <v/>
      </c>
      <c r="BT17" s="142" t="str">
        <f>IF(住宅3!Z85="○",1,IF(住宅3!Z85="◎",2,""))</f>
        <v/>
      </c>
      <c r="BU17" s="142" t="str">
        <f>IF(住宅3!Z86="○",1,IF(住宅3!Z86="◎",2,""))</f>
        <v/>
      </c>
      <c r="BV17" s="142" t="str">
        <f>IF(住宅3!Z87="○",1,IF(住宅3!Z87="◎",2,""))</f>
        <v/>
      </c>
      <c r="BW17" s="142" t="str">
        <f>IF(住宅3!Z88="○",1,IF(住宅3!Z88="◎",2,""))</f>
        <v/>
      </c>
      <c r="BX17" s="142" t="str">
        <f>IF(住宅3!Z89="○",1,IF(住宅3!Z89="◎",2,""))</f>
        <v/>
      </c>
      <c r="BY17" s="142" t="str">
        <f>IF(住宅3!Z90="○",1,IF(住宅3!Z90="◎",2,""))</f>
        <v/>
      </c>
      <c r="BZ17" s="142" t="str">
        <f>IF(住宅3!Z91="○",1,IF(住宅3!Z91="◎",2,""))</f>
        <v/>
      </c>
      <c r="CA17" s="142" t="str">
        <f>IF(住宅3!Z92="○",1,IF(住宅3!Z92="◎",2,""))</f>
        <v/>
      </c>
    </row>
    <row r="18" spans="1:79" s="142" customFormat="1" x14ac:dyDescent="0.2">
      <c r="A18" s="141">
        <f t="shared" si="0"/>
        <v>0</v>
      </c>
      <c r="B18" s="142">
        <v>12</v>
      </c>
      <c r="C18" s="143"/>
      <c r="D18" s="143"/>
      <c r="E18" s="143"/>
      <c r="F18" s="143"/>
      <c r="G18" s="143"/>
      <c r="H18" s="143"/>
      <c r="I18" s="143"/>
      <c r="J18" s="143"/>
      <c r="K18" s="143"/>
      <c r="L18" s="143"/>
      <c r="M18" s="143"/>
      <c r="N18" s="143"/>
      <c r="O18" s="143"/>
      <c r="P18" s="142">
        <v>4</v>
      </c>
      <c r="Q18" s="142">
        <f>住宅3!AB6</f>
        <v>0</v>
      </c>
      <c r="R18" s="142">
        <v>6</v>
      </c>
      <c r="S18" s="142" t="str">
        <f>IF(住宅3!AB7&lt;&gt;"",住宅3!AB7,"")</f>
        <v/>
      </c>
      <c r="T18" s="142" t="str">
        <f>IF(住宅3!AB8="選択してください","",MID(住宅3!AB8,1,2))</f>
        <v/>
      </c>
      <c r="U18" s="142" t="str">
        <f>IF(住宅3!AB9="選択してください","",MID(住宅3!AB9,LEN(住宅3!AB9)-3,3))</f>
        <v/>
      </c>
      <c r="W18" s="142" t="str">
        <f>IF(住宅3!AB10="","",住宅3!AB10)</f>
        <v/>
      </c>
      <c r="X18" s="142" t="str">
        <f>IF(住宅3!AB11="","",住宅3!AB11)</f>
        <v/>
      </c>
      <c r="Y18" s="142" t="str">
        <f>IF(住宅3!AB12="","",住宅3!AB12)</f>
        <v/>
      </c>
      <c r="Z18" s="142" t="str">
        <f>IF(住宅3!AB13="","",住宅3!AB13)</f>
        <v/>
      </c>
      <c r="AA18" s="142" t="str">
        <f>IF(住宅3!AB15="選択してください","",MID(住宅3!AB15,1,2)*1)</f>
        <v/>
      </c>
      <c r="AB18" s="142" t="str">
        <f>IF(住宅3!AB18="選択してください","",MID(住宅3!AB18,1,2)*1)</f>
        <v/>
      </c>
      <c r="AC18" s="142" t="str">
        <f>IF(住宅3!AB20="選択してください","",MID(住宅3!AB20,1,2)*1)</f>
        <v/>
      </c>
      <c r="AD18" s="142" t="str">
        <f>IF(住宅3!AB22="選択してください","",MID(住宅3!AB22,1,2)*1)</f>
        <v/>
      </c>
      <c r="AE18" s="142" t="str">
        <f>IF(住宅3!AB24="選択してください","",MID(住宅3!AB24,1,2)*1)</f>
        <v/>
      </c>
      <c r="AF18" s="142" t="str">
        <f>IF(住宅3!AB26="選択してください","",MID(住宅3!AB26,1,2)*1)</f>
        <v/>
      </c>
      <c r="AG18" s="142" t="str">
        <f>IF(住宅3!AB31="選択してください","",MID(住宅3!AB31,1,2)*1)</f>
        <v/>
      </c>
      <c r="AH18" s="153" t="str">
        <f>IF(住宅3!AB34="選択してください","",MID(住宅3!AB34,1,2)*1)</f>
        <v/>
      </c>
      <c r="AI18" s="142" t="str">
        <f>IF(住宅3!AB37="","",住宅3!AB37)</f>
        <v/>
      </c>
      <c r="AJ18" s="142" t="str">
        <f>IF(住宅3!AB39="選択してください","",MID(住宅3!AB39,1,2)*1)</f>
        <v/>
      </c>
      <c r="AK18" s="142" t="str">
        <f>IF(住宅3!AB44="選択してください","",MID(住宅3!AB44,1,2)*1)</f>
        <v/>
      </c>
      <c r="AL18" s="142" t="str">
        <f>IF(住宅3!AB47="○",1,IF(住宅3!AB47="◎",2,""))</f>
        <v/>
      </c>
      <c r="AM18" s="142" t="str">
        <f>IF(住宅3!AB48="○",1,IF(住宅3!AB48="◎",2,""))</f>
        <v/>
      </c>
      <c r="AN18" s="142" t="str">
        <f>IF(住宅3!AB49="○",1,IF(住宅3!AB49="◎",2,""))</f>
        <v/>
      </c>
      <c r="AO18" s="142" t="str">
        <f>IF(住宅3!AB50="○",1,IF(住宅3!AB50="◎",2,""))</f>
        <v/>
      </c>
      <c r="AP18" s="142" t="str">
        <f>IF(住宅3!AB51="○",1,IF(住宅3!AB51="◎",2,""))</f>
        <v/>
      </c>
      <c r="AQ18" s="142" t="str">
        <f>IF(住宅3!AB52="○",1,IF(住宅3!AB52="◎",2,""))</f>
        <v/>
      </c>
      <c r="AR18" s="142" t="str">
        <f>IF(住宅3!AB53="○",1,IF(住宅3!AB53="◎",2,""))</f>
        <v/>
      </c>
      <c r="AS18" s="142" t="str">
        <f>IF(住宅3!AB54="○",1,IF(住宅3!AB54="◎",2,""))</f>
        <v/>
      </c>
      <c r="AT18" s="142" t="str">
        <f>IF(住宅3!AB55="○",1,IF(住宅3!AB55="◎",2,""))</f>
        <v/>
      </c>
      <c r="AU18" s="142" t="str">
        <f>IF(住宅3!AB56="○",1,IF(住宅3!AB56="◎",2,""))</f>
        <v/>
      </c>
      <c r="AV18" s="142" t="str">
        <f>IF(住宅3!AB57="○",1,IF(住宅3!AB57="◎",2,""))</f>
        <v/>
      </c>
      <c r="AW18" s="142" t="str">
        <f>IF(住宅3!AB58="○",1,IF(住宅3!AB58="◎",2,""))</f>
        <v/>
      </c>
      <c r="AX18" s="142" t="str">
        <f>IF(住宅3!AB59="○",1,IF(住宅3!AB59="◎",2,""))</f>
        <v/>
      </c>
      <c r="AY18" s="142" t="str">
        <f>IF(住宅3!AB60="○",1,IF(住宅3!AB60="◎",2,""))</f>
        <v/>
      </c>
      <c r="AZ18" s="142" t="str">
        <f>IF(住宅3!AB61="○",1,IF(住宅3!AB61="◎",2,""))</f>
        <v/>
      </c>
      <c r="BA18" s="142" t="str">
        <f>IF(住宅3!AB62="○",1,IF(住宅3!AB62="◎",2,""))</f>
        <v/>
      </c>
      <c r="BB18" s="142" t="str">
        <f>IF(住宅3!AB63="○",1,IF(住宅3!AB63="◎",2,""))</f>
        <v/>
      </c>
      <c r="BC18" s="142" t="str">
        <f>IF(住宅3!AB66="○",1,IF(住宅3!AB66="◎",2,""))</f>
        <v/>
      </c>
      <c r="BD18" s="142" t="str">
        <f>IF(住宅3!AB67="○",1,IF(住宅3!AB67="◎",2,""))</f>
        <v/>
      </c>
      <c r="BE18" s="142" t="str">
        <f>IF(住宅3!AB68="○",1,IF(住宅3!AB68="◎",2,""))</f>
        <v/>
      </c>
      <c r="BF18" s="142" t="str">
        <f>IF(住宅3!AB69="○",1,IF(住宅3!AB69="◎",2,""))</f>
        <v/>
      </c>
      <c r="BG18" s="142" t="str">
        <f>IF(住宅3!AB70="○",1,IF(住宅3!AB70="◎",2,""))</f>
        <v/>
      </c>
      <c r="BH18" s="142" t="str">
        <f>IF(住宅3!AB71="○",1,IF(住宅3!AB71="◎",2,""))</f>
        <v/>
      </c>
      <c r="BI18" s="142" t="str">
        <f>IF(住宅3!AB72="○",1,IF(住宅3!AB72="◎",2,""))</f>
        <v/>
      </c>
      <c r="BJ18" s="142" t="str">
        <f>IF(住宅3!AB73="○",1,IF(住宅3!AB73="◎",2,""))</f>
        <v/>
      </c>
      <c r="BK18" s="142" t="str">
        <f>IF(住宅3!AB74="○",1,IF(住宅3!AB74="◎",2,""))</f>
        <v/>
      </c>
      <c r="BL18" s="142" t="str">
        <f>IF(住宅3!AB75="○",1,IF(住宅3!AB75="◎",2,""))</f>
        <v/>
      </c>
      <c r="BM18" s="142" t="str">
        <f>IF(住宅3!AB78="○",1,IF(住宅3!AB78="◎",2,""))</f>
        <v/>
      </c>
      <c r="BN18" s="142" t="str">
        <f>IF(住宅3!AB79="○",1,IF(住宅3!AB79="◎",2,""))</f>
        <v/>
      </c>
      <c r="BO18" s="142" t="str">
        <f>IF(住宅3!AB80="○",1,IF(住宅3!AB80="◎",2,""))</f>
        <v/>
      </c>
      <c r="BP18" s="142" t="str">
        <f>IF(住宅3!AB81="○",1,IF(住宅3!AB81="◎",2,""))</f>
        <v/>
      </c>
      <c r="BQ18" s="142" t="str">
        <f>IF(住宅3!AB82="○",1,IF(住宅3!AB82="◎",2,""))</f>
        <v/>
      </c>
      <c r="BR18" s="142" t="str">
        <f>IF(住宅3!AB83="○",1,IF(住宅3!AB83="◎",2,""))</f>
        <v/>
      </c>
      <c r="BS18" s="142" t="str">
        <f>IF(住宅3!AB84="○",1,IF(住宅3!AB84="◎",2,""))</f>
        <v/>
      </c>
      <c r="BT18" s="142" t="str">
        <f>IF(住宅3!AB85="○",1,IF(住宅3!AB85="◎",2,""))</f>
        <v/>
      </c>
      <c r="BU18" s="142" t="str">
        <f>IF(住宅3!AB86="○",1,IF(住宅3!AB86="◎",2,""))</f>
        <v/>
      </c>
      <c r="BV18" s="142" t="str">
        <f>IF(住宅3!AB87="○",1,IF(住宅3!AB87="◎",2,""))</f>
        <v/>
      </c>
      <c r="BW18" s="142" t="str">
        <f>IF(住宅3!AB88="○",1,IF(住宅3!AB88="◎",2,""))</f>
        <v/>
      </c>
      <c r="BX18" s="142" t="str">
        <f>IF(住宅3!AB89="○",1,IF(住宅3!AB89="◎",2,""))</f>
        <v/>
      </c>
      <c r="BY18" s="142" t="str">
        <f>IF(住宅3!AB90="○",1,IF(住宅3!AB90="◎",2,""))</f>
        <v/>
      </c>
      <c r="BZ18" s="142" t="str">
        <f>IF(住宅3!AB91="○",1,IF(住宅3!AB91="◎",2,""))</f>
        <v/>
      </c>
      <c r="CA18" s="142" t="str">
        <f>IF(住宅3!AB92="○",1,IF(住宅3!AB92="◎",2,""))</f>
        <v/>
      </c>
    </row>
    <row r="19" spans="1:79" s="142" customFormat="1" x14ac:dyDescent="0.2">
      <c r="A19" s="141">
        <f t="shared" si="0"/>
        <v>0</v>
      </c>
      <c r="B19" s="142">
        <v>13</v>
      </c>
      <c r="C19" s="143"/>
      <c r="D19" s="143"/>
      <c r="E19" s="143"/>
      <c r="F19" s="143"/>
      <c r="G19" s="143"/>
      <c r="H19" s="143"/>
      <c r="I19" s="143"/>
      <c r="J19" s="143"/>
      <c r="K19" s="143"/>
      <c r="L19" s="143"/>
      <c r="M19" s="143"/>
      <c r="N19" s="143"/>
      <c r="O19" s="143"/>
      <c r="P19" s="142">
        <v>4</v>
      </c>
      <c r="Q19" s="142">
        <f>住宅3!AD6</f>
        <v>0</v>
      </c>
      <c r="R19" s="142">
        <v>7</v>
      </c>
      <c r="S19" s="142" t="str">
        <f>IF(住宅3!AD7&lt;&gt;"",住宅3!AD7,"")</f>
        <v/>
      </c>
      <c r="T19" s="142" t="str">
        <f>IF(住宅3!AD8="選択してください","",MID(住宅3!AD8,1,2))</f>
        <v/>
      </c>
      <c r="U19" s="142" t="str">
        <f>IF(住宅3!AD9="選択してください","",MID(住宅3!AD9,LEN(住宅3!AD9)-3,3))</f>
        <v/>
      </c>
      <c r="W19" s="142" t="str">
        <f>IF(住宅3!AD10="","",住宅3!AD10)</f>
        <v/>
      </c>
      <c r="X19" s="142" t="str">
        <f>IF(住宅3!AD11="","",住宅3!AD11)</f>
        <v/>
      </c>
      <c r="Y19" s="142" t="str">
        <f>IF(住宅3!AD12="","",住宅3!AD12)</f>
        <v/>
      </c>
      <c r="Z19" s="142" t="str">
        <f>IF(住宅3!AD13="","",住宅3!AD13)</f>
        <v/>
      </c>
      <c r="AA19" s="142" t="str">
        <f>IF(住宅3!AD15="選択してください","",MID(住宅3!AD15,1,2)*1)</f>
        <v/>
      </c>
      <c r="AB19" s="142" t="str">
        <f>IF(住宅3!AD18="選択してください","",MID(住宅3!AD18,1,2)*1)</f>
        <v/>
      </c>
      <c r="AC19" s="142" t="str">
        <f>IF(住宅3!AD20="選択してください","",MID(住宅3!AD20,1,2)*1)</f>
        <v/>
      </c>
      <c r="AD19" s="142" t="str">
        <f>IF(住宅3!AD22="選択してください","",MID(住宅3!AD22,1,2)*1)</f>
        <v/>
      </c>
      <c r="AE19" s="142" t="str">
        <f>IF(住宅3!AD24="選択してください","",MID(住宅3!AD24,1,2)*1)</f>
        <v/>
      </c>
      <c r="AF19" s="142" t="str">
        <f>IF(住宅3!AD26="選択してください","",MID(住宅3!AD26,1,2)*1)</f>
        <v/>
      </c>
      <c r="AG19" s="142" t="str">
        <f>IF(住宅3!AD31="選択してください","",MID(住宅3!AD31,1,2)*1)</f>
        <v/>
      </c>
      <c r="AH19" s="153" t="str">
        <f>IF(住宅3!AD34="選択してください","",MID(住宅3!AD34,1,2)*1)</f>
        <v/>
      </c>
      <c r="AI19" s="142" t="str">
        <f>IF(住宅3!AD37="","",住宅3!AD37)</f>
        <v/>
      </c>
      <c r="AJ19" s="142" t="str">
        <f>IF(住宅3!AD39="選択してください","",MID(住宅3!AD39,1,2)*1)</f>
        <v/>
      </c>
      <c r="AK19" s="142" t="str">
        <f>IF(住宅3!AD44="選択してください","",MID(住宅3!AD44,1,2)*1)</f>
        <v/>
      </c>
      <c r="AL19" s="142" t="str">
        <f>IF(住宅3!AD47="○",1,IF(住宅3!AD47="◎",2,""))</f>
        <v/>
      </c>
      <c r="AM19" s="142" t="str">
        <f>IF(住宅3!AD48="○",1,IF(住宅3!AD48="◎",2,""))</f>
        <v/>
      </c>
      <c r="AN19" s="142" t="str">
        <f>IF(住宅3!AD49="○",1,IF(住宅3!AD49="◎",2,""))</f>
        <v/>
      </c>
      <c r="AO19" s="142" t="str">
        <f>IF(住宅3!AD50="○",1,IF(住宅3!AD50="◎",2,""))</f>
        <v/>
      </c>
      <c r="AP19" s="142" t="str">
        <f>IF(住宅3!AD51="○",1,IF(住宅3!AD51="◎",2,""))</f>
        <v/>
      </c>
      <c r="AQ19" s="142" t="str">
        <f>IF(住宅3!AD52="○",1,IF(住宅3!AD52="◎",2,""))</f>
        <v/>
      </c>
      <c r="AR19" s="142" t="str">
        <f>IF(住宅3!AD53="○",1,IF(住宅3!AD53="◎",2,""))</f>
        <v/>
      </c>
      <c r="AS19" s="142" t="str">
        <f>IF(住宅3!AD54="○",1,IF(住宅3!AD54="◎",2,""))</f>
        <v/>
      </c>
      <c r="AT19" s="142" t="str">
        <f>IF(住宅3!AD55="○",1,IF(住宅3!AD55="◎",2,""))</f>
        <v/>
      </c>
      <c r="AU19" s="142" t="str">
        <f>IF(住宅3!AD56="○",1,IF(住宅3!AD56="◎",2,""))</f>
        <v/>
      </c>
      <c r="AV19" s="142" t="str">
        <f>IF(住宅3!AD57="○",1,IF(住宅3!AD57="◎",2,""))</f>
        <v/>
      </c>
      <c r="AW19" s="142" t="str">
        <f>IF(住宅3!AD58="○",1,IF(住宅3!AD58="◎",2,""))</f>
        <v/>
      </c>
      <c r="AX19" s="142" t="str">
        <f>IF(住宅3!AD59="○",1,IF(住宅3!AD59="◎",2,""))</f>
        <v/>
      </c>
      <c r="AY19" s="142" t="str">
        <f>IF(住宅3!AD60="○",1,IF(住宅3!AD60="◎",2,""))</f>
        <v/>
      </c>
      <c r="AZ19" s="142" t="str">
        <f>IF(住宅3!AD61="○",1,IF(住宅3!AD61="◎",2,""))</f>
        <v/>
      </c>
      <c r="BA19" s="142" t="str">
        <f>IF(住宅3!AD62="○",1,IF(住宅3!AD62="◎",2,""))</f>
        <v/>
      </c>
      <c r="BB19" s="142" t="str">
        <f>IF(住宅3!AD63="○",1,IF(住宅3!AD63="◎",2,""))</f>
        <v/>
      </c>
      <c r="BC19" s="142" t="str">
        <f>IF(住宅3!AD66="○",1,IF(住宅3!AD66="◎",2,""))</f>
        <v/>
      </c>
      <c r="BD19" s="142" t="str">
        <f>IF(住宅3!AD67="○",1,IF(住宅3!AD67="◎",2,""))</f>
        <v/>
      </c>
      <c r="BE19" s="142" t="str">
        <f>IF(住宅3!AD68="○",1,IF(住宅3!AD68="◎",2,""))</f>
        <v/>
      </c>
      <c r="BF19" s="142" t="str">
        <f>IF(住宅3!AD69="○",1,IF(住宅3!AD69="◎",2,""))</f>
        <v/>
      </c>
      <c r="BG19" s="142" t="str">
        <f>IF(住宅3!AD70="○",1,IF(住宅3!AD70="◎",2,""))</f>
        <v/>
      </c>
      <c r="BH19" s="142" t="str">
        <f>IF(住宅3!AD71="○",1,IF(住宅3!AD71="◎",2,""))</f>
        <v/>
      </c>
      <c r="BI19" s="142" t="str">
        <f>IF(住宅3!AD72="○",1,IF(住宅3!AD72="◎",2,""))</f>
        <v/>
      </c>
      <c r="BJ19" s="142" t="str">
        <f>IF(住宅3!AD73="○",1,IF(住宅3!AD73="◎",2,""))</f>
        <v/>
      </c>
      <c r="BK19" s="142" t="str">
        <f>IF(住宅3!AD74="○",1,IF(住宅3!AD74="◎",2,""))</f>
        <v/>
      </c>
      <c r="BL19" s="142" t="str">
        <f>IF(住宅3!AD75="○",1,IF(住宅3!AD75="◎",2,""))</f>
        <v/>
      </c>
      <c r="BM19" s="142" t="str">
        <f>IF(住宅3!AD78="○",1,IF(住宅3!AD78="◎",2,""))</f>
        <v/>
      </c>
      <c r="BN19" s="142" t="str">
        <f>IF(住宅3!AD79="○",1,IF(住宅3!AD79="◎",2,""))</f>
        <v/>
      </c>
      <c r="BO19" s="142" t="str">
        <f>IF(住宅3!AD80="○",1,IF(住宅3!AD80="◎",2,""))</f>
        <v/>
      </c>
      <c r="BP19" s="142" t="str">
        <f>IF(住宅3!AD81="○",1,IF(住宅3!AD81="◎",2,""))</f>
        <v/>
      </c>
      <c r="BQ19" s="142" t="str">
        <f>IF(住宅3!AD82="○",1,IF(住宅3!AD82="◎",2,""))</f>
        <v/>
      </c>
      <c r="BR19" s="142" t="str">
        <f>IF(住宅3!AD83="○",1,IF(住宅3!AD83="◎",2,""))</f>
        <v/>
      </c>
      <c r="BS19" s="142" t="str">
        <f>IF(住宅3!AD84="○",1,IF(住宅3!AD84="◎",2,""))</f>
        <v/>
      </c>
      <c r="BT19" s="142" t="str">
        <f>IF(住宅3!AD85="○",1,IF(住宅3!AD85="◎",2,""))</f>
        <v/>
      </c>
      <c r="BU19" s="142" t="str">
        <f>IF(住宅3!AD86="○",1,IF(住宅3!AD86="◎",2,""))</f>
        <v/>
      </c>
      <c r="BV19" s="142" t="str">
        <f>IF(住宅3!AD87="○",1,IF(住宅3!AD87="◎",2,""))</f>
        <v/>
      </c>
      <c r="BW19" s="142" t="str">
        <f>IF(住宅3!AD88="○",1,IF(住宅3!AD88="◎",2,""))</f>
        <v/>
      </c>
      <c r="BX19" s="142" t="str">
        <f>IF(住宅3!AD89="○",1,IF(住宅3!AD89="◎",2,""))</f>
        <v/>
      </c>
      <c r="BY19" s="142" t="str">
        <f>IF(住宅3!AD90="○",1,IF(住宅3!AD90="◎",2,""))</f>
        <v/>
      </c>
      <c r="BZ19" s="142" t="str">
        <f>IF(住宅3!AD91="○",1,IF(住宅3!AD91="◎",2,""))</f>
        <v/>
      </c>
      <c r="CA19" s="142" t="str">
        <f>IF(住宅3!AD92="○",1,IF(住宅3!AD92="◎",2,""))</f>
        <v/>
      </c>
    </row>
    <row r="20" spans="1:79" s="142" customFormat="1" x14ac:dyDescent="0.2">
      <c r="A20" s="141">
        <f t="shared" si="0"/>
        <v>0</v>
      </c>
      <c r="B20" s="142">
        <v>14</v>
      </c>
      <c r="C20" s="143"/>
      <c r="D20" s="143"/>
      <c r="E20" s="143"/>
      <c r="F20" s="143"/>
      <c r="G20" s="143"/>
      <c r="H20" s="143"/>
      <c r="I20" s="143"/>
      <c r="J20" s="143"/>
      <c r="K20" s="143"/>
      <c r="L20" s="143"/>
      <c r="M20" s="143"/>
      <c r="N20" s="143"/>
      <c r="O20" s="143"/>
      <c r="P20" s="142">
        <v>4</v>
      </c>
      <c r="Q20" s="142">
        <f>住宅3!AF6</f>
        <v>0</v>
      </c>
      <c r="R20" s="142">
        <v>8</v>
      </c>
      <c r="S20" s="142" t="str">
        <f>IF(住宅3!AF7&lt;&gt;"",住宅3!AF7,"")</f>
        <v/>
      </c>
      <c r="T20" s="142" t="str">
        <f>IF(住宅3!AF8="選択してください","",MID(住宅3!AF8,1,2))</f>
        <v/>
      </c>
      <c r="U20" s="142" t="str">
        <f>IF(住宅3!AF9="選択してください","",MID(住宅3!AF9,LEN(住宅3!AF9)-3,3))</f>
        <v/>
      </c>
      <c r="W20" s="142" t="str">
        <f>IF(住宅3!AF10="","",住宅3!AF10)</f>
        <v/>
      </c>
      <c r="X20" s="142" t="str">
        <f>IF(住宅3!AF11="","",住宅3!AF11)</f>
        <v/>
      </c>
      <c r="Y20" s="142" t="str">
        <f>IF(住宅3!AF12="","",住宅3!AF12)</f>
        <v/>
      </c>
      <c r="Z20" s="142" t="str">
        <f>IF(住宅3!AF13="","",住宅3!AF13)</f>
        <v/>
      </c>
      <c r="AA20" s="142" t="str">
        <f>IF(住宅3!AF15="選択してください","",MID(住宅3!AF15,1,2)*1)</f>
        <v/>
      </c>
      <c r="AB20" s="142" t="str">
        <f>IF(住宅3!AF18="選択してください","",MID(住宅3!AF18,1,2)*1)</f>
        <v/>
      </c>
      <c r="AC20" s="142" t="str">
        <f>IF(住宅3!AF20="選択してください","",MID(住宅3!AF20,1,2)*1)</f>
        <v/>
      </c>
      <c r="AD20" s="142" t="str">
        <f>IF(住宅3!AF22="選択してください","",MID(住宅3!AF22,1,2)*1)</f>
        <v/>
      </c>
      <c r="AE20" s="142" t="str">
        <f>IF(住宅3!AF24="選択してください","",MID(住宅3!AF24,1,2)*1)</f>
        <v/>
      </c>
      <c r="AF20" s="142" t="str">
        <f>IF(住宅3!AF26="選択してください","",MID(住宅3!AF26,1,2)*1)</f>
        <v/>
      </c>
      <c r="AG20" s="142" t="str">
        <f>IF(住宅3!AF31="選択してください","",MID(住宅3!AF31,1,2)*1)</f>
        <v/>
      </c>
      <c r="AH20" s="153" t="str">
        <f>IF(住宅3!AF34="選択してください","",MID(住宅3!AF34,1,2)*1)</f>
        <v/>
      </c>
      <c r="AI20" s="142" t="str">
        <f>IF(住宅3!AF37="","",住宅3!AF37)</f>
        <v/>
      </c>
      <c r="AJ20" s="142" t="str">
        <f>IF(住宅3!AF39="選択してください","",MID(住宅3!AF39,1,2)*1)</f>
        <v/>
      </c>
      <c r="AK20" s="142" t="str">
        <f>IF(住宅3!AF44="選択してください","",MID(住宅3!AF44,1,2)*1)</f>
        <v/>
      </c>
      <c r="AL20" s="142" t="str">
        <f>IF(住宅3!AF47="○",1,IF(住宅3!AF47="◎",2,""))</f>
        <v/>
      </c>
      <c r="AM20" s="142" t="str">
        <f>IF(住宅3!AF48="○",1,IF(住宅3!AF48="◎",2,""))</f>
        <v/>
      </c>
      <c r="AN20" s="142" t="str">
        <f>IF(住宅3!AF49="○",1,IF(住宅3!AF49="◎",2,""))</f>
        <v/>
      </c>
      <c r="AO20" s="142" t="str">
        <f>IF(住宅3!AF50="○",1,IF(住宅3!AF50="◎",2,""))</f>
        <v/>
      </c>
      <c r="AP20" s="142" t="str">
        <f>IF(住宅3!AF51="○",1,IF(住宅3!AF51="◎",2,""))</f>
        <v/>
      </c>
      <c r="AQ20" s="142" t="str">
        <f>IF(住宅3!AF52="○",1,IF(住宅3!AF52="◎",2,""))</f>
        <v/>
      </c>
      <c r="AR20" s="142" t="str">
        <f>IF(住宅3!AF53="○",1,IF(住宅3!AF53="◎",2,""))</f>
        <v/>
      </c>
      <c r="AS20" s="142" t="str">
        <f>IF(住宅3!AF54="○",1,IF(住宅3!AF54="◎",2,""))</f>
        <v/>
      </c>
      <c r="AT20" s="142" t="str">
        <f>IF(住宅3!AF55="○",1,IF(住宅3!AF55="◎",2,""))</f>
        <v/>
      </c>
      <c r="AU20" s="142" t="str">
        <f>IF(住宅3!AF56="○",1,IF(住宅3!AF56="◎",2,""))</f>
        <v/>
      </c>
      <c r="AV20" s="142" t="str">
        <f>IF(住宅3!AF57="○",1,IF(住宅3!AF57="◎",2,""))</f>
        <v/>
      </c>
      <c r="AW20" s="142" t="str">
        <f>IF(住宅3!AF58="○",1,IF(住宅3!AF58="◎",2,""))</f>
        <v/>
      </c>
      <c r="AX20" s="142" t="str">
        <f>IF(住宅3!AF59="○",1,IF(住宅3!AF59="◎",2,""))</f>
        <v/>
      </c>
      <c r="AY20" s="142" t="str">
        <f>IF(住宅3!AF60="○",1,IF(住宅3!AF60="◎",2,""))</f>
        <v/>
      </c>
      <c r="AZ20" s="142" t="str">
        <f>IF(住宅3!AF61="○",1,IF(住宅3!AF61="◎",2,""))</f>
        <v/>
      </c>
      <c r="BA20" s="142" t="str">
        <f>IF(住宅3!AF62="○",1,IF(住宅3!AF62="◎",2,""))</f>
        <v/>
      </c>
      <c r="BB20" s="142" t="str">
        <f>IF(住宅3!AF63="○",1,IF(住宅3!AF63="◎",2,""))</f>
        <v/>
      </c>
      <c r="BC20" s="142" t="str">
        <f>IF(住宅3!AF66="○",1,IF(住宅3!AF66="◎",2,""))</f>
        <v/>
      </c>
      <c r="BD20" s="142" t="str">
        <f>IF(住宅3!AF67="○",1,IF(住宅3!AF67="◎",2,""))</f>
        <v/>
      </c>
      <c r="BE20" s="142" t="str">
        <f>IF(住宅3!AF68="○",1,IF(住宅3!AF68="◎",2,""))</f>
        <v/>
      </c>
      <c r="BF20" s="142" t="str">
        <f>IF(住宅3!AF69="○",1,IF(住宅3!AF69="◎",2,""))</f>
        <v/>
      </c>
      <c r="BG20" s="142" t="str">
        <f>IF(住宅3!AF70="○",1,IF(住宅3!AF70="◎",2,""))</f>
        <v/>
      </c>
      <c r="BH20" s="142" t="str">
        <f>IF(住宅3!AF71="○",1,IF(住宅3!AF71="◎",2,""))</f>
        <v/>
      </c>
      <c r="BI20" s="142" t="str">
        <f>IF(住宅3!AF72="○",1,IF(住宅3!AF72="◎",2,""))</f>
        <v/>
      </c>
      <c r="BJ20" s="142" t="str">
        <f>IF(住宅3!AF73="○",1,IF(住宅3!AF73="◎",2,""))</f>
        <v/>
      </c>
      <c r="BK20" s="142" t="str">
        <f>IF(住宅3!AF74="○",1,IF(住宅3!AF74="◎",2,""))</f>
        <v/>
      </c>
      <c r="BL20" s="142" t="str">
        <f>IF(住宅3!AF75="○",1,IF(住宅3!AF75="◎",2,""))</f>
        <v/>
      </c>
      <c r="BM20" s="142" t="str">
        <f>IF(住宅3!AF78="○",1,IF(住宅3!AF78="◎",2,""))</f>
        <v/>
      </c>
      <c r="BN20" s="142" t="str">
        <f>IF(住宅3!AF79="○",1,IF(住宅3!AF79="◎",2,""))</f>
        <v/>
      </c>
      <c r="BO20" s="142" t="str">
        <f>IF(住宅3!AF80="○",1,IF(住宅3!AF80="◎",2,""))</f>
        <v/>
      </c>
      <c r="BP20" s="142" t="str">
        <f>IF(住宅3!AF81="○",1,IF(住宅3!AF81="◎",2,""))</f>
        <v/>
      </c>
      <c r="BQ20" s="142" t="str">
        <f>IF(住宅3!AF82="○",1,IF(住宅3!AF82="◎",2,""))</f>
        <v/>
      </c>
      <c r="BR20" s="142" t="str">
        <f>IF(住宅3!AF83="○",1,IF(住宅3!AF83="◎",2,""))</f>
        <v/>
      </c>
      <c r="BS20" s="142" t="str">
        <f>IF(住宅3!AF84="○",1,IF(住宅3!AF84="◎",2,""))</f>
        <v/>
      </c>
      <c r="BT20" s="142" t="str">
        <f>IF(住宅3!AF85="○",1,IF(住宅3!AF85="◎",2,""))</f>
        <v/>
      </c>
      <c r="BU20" s="142" t="str">
        <f>IF(住宅3!AF86="○",1,IF(住宅3!AF86="◎",2,""))</f>
        <v/>
      </c>
      <c r="BV20" s="142" t="str">
        <f>IF(住宅3!AF87="○",1,IF(住宅3!AF87="◎",2,""))</f>
        <v/>
      </c>
      <c r="BW20" s="142" t="str">
        <f>IF(住宅3!AF88="○",1,IF(住宅3!AF88="◎",2,""))</f>
        <v/>
      </c>
      <c r="BX20" s="142" t="str">
        <f>IF(住宅3!AF89="○",1,IF(住宅3!AF89="◎",2,""))</f>
        <v/>
      </c>
      <c r="BY20" s="142" t="str">
        <f>IF(住宅3!AF90="○",1,IF(住宅3!AF90="◎",2,""))</f>
        <v/>
      </c>
      <c r="BZ20" s="142" t="str">
        <f>IF(住宅3!AF91="○",1,IF(住宅3!AF91="◎",2,""))</f>
        <v/>
      </c>
      <c r="CA20" s="142" t="str">
        <f>IF(住宅3!AF92="○",1,IF(住宅3!AF92="◎",2,""))</f>
        <v/>
      </c>
    </row>
    <row r="21" spans="1:79" s="142" customFormat="1" x14ac:dyDescent="0.2">
      <c r="A21" s="141">
        <f t="shared" si="0"/>
        <v>0</v>
      </c>
      <c r="B21" s="142">
        <v>15</v>
      </c>
      <c r="C21" s="143"/>
      <c r="D21" s="143"/>
      <c r="E21" s="143"/>
      <c r="F21" s="143"/>
      <c r="G21" s="143"/>
      <c r="H21" s="143"/>
      <c r="I21" s="143"/>
      <c r="J21" s="143"/>
      <c r="K21" s="143"/>
      <c r="L21" s="143"/>
      <c r="M21" s="143"/>
      <c r="N21" s="143"/>
      <c r="O21" s="143"/>
      <c r="P21" s="142">
        <v>4</v>
      </c>
      <c r="Q21" s="142">
        <f>住宅3!AH6</f>
        <v>0</v>
      </c>
      <c r="R21" s="142">
        <v>9</v>
      </c>
      <c r="S21" s="142" t="str">
        <f>IF(住宅3!AH7&lt;&gt;"",住宅3!AH7,"")</f>
        <v/>
      </c>
      <c r="T21" s="142" t="str">
        <f>IF(住宅3!AH8="選択してください","",MID(住宅3!AH8,1,2))</f>
        <v/>
      </c>
      <c r="U21" s="142" t="str">
        <f>IF(住宅3!AH9="選択してください","",MID(住宅3!AH9,LEN(住宅3!AH9)-3,3))</f>
        <v/>
      </c>
      <c r="W21" s="142" t="str">
        <f>IF(住宅3!AH10="","",住宅3!AH10)</f>
        <v/>
      </c>
      <c r="X21" s="142" t="str">
        <f>IF(住宅3!AH11="","",住宅3!AH11)</f>
        <v/>
      </c>
      <c r="Y21" s="142" t="str">
        <f>IF(住宅3!AH12="","",住宅3!AH12)</f>
        <v/>
      </c>
      <c r="Z21" s="142" t="str">
        <f>IF(住宅3!AH13="","",住宅3!AH13)</f>
        <v/>
      </c>
      <c r="AA21" s="142" t="str">
        <f>IF(住宅3!AH15="選択してください","",MID(住宅3!AH15,1,2)*1)</f>
        <v/>
      </c>
      <c r="AB21" s="142" t="str">
        <f>IF(住宅3!AH18="選択してください","",MID(住宅3!AH18,1,2)*1)</f>
        <v/>
      </c>
      <c r="AC21" s="142" t="str">
        <f>IF(住宅3!AH20="選択してください","",MID(住宅3!AH20,1,2)*1)</f>
        <v/>
      </c>
      <c r="AD21" s="142" t="str">
        <f>IF(住宅3!AH22="選択してください","",MID(住宅3!AH22,1,2)*1)</f>
        <v/>
      </c>
      <c r="AE21" s="142" t="str">
        <f>IF(住宅3!AH24="選択してください","",MID(住宅3!AH24,1,2)*1)</f>
        <v/>
      </c>
      <c r="AF21" s="142" t="str">
        <f>IF(住宅3!AH26="選択してください","",MID(住宅3!AH26,1,2)*1)</f>
        <v/>
      </c>
      <c r="AG21" s="142" t="str">
        <f>IF(住宅3!AH31="選択してください","",MID(住宅3!AH31,1,2)*1)</f>
        <v/>
      </c>
      <c r="AH21" s="153" t="str">
        <f>IF(住宅3!AH34="選択してください","",MID(住宅3!AH34,1,2)*1)</f>
        <v/>
      </c>
      <c r="AI21" s="142" t="str">
        <f>IF(住宅3!AH37="","",住宅3!AH37)</f>
        <v/>
      </c>
      <c r="AJ21" s="142" t="str">
        <f>IF(住宅3!AH39="選択してください","",MID(住宅3!AH39,1,2)*1)</f>
        <v/>
      </c>
      <c r="AK21" s="142" t="str">
        <f>IF(住宅3!AH44="選択してください","",MID(住宅3!AH44,1,2)*1)</f>
        <v/>
      </c>
      <c r="AL21" s="142" t="str">
        <f>IF(住宅3!AH47="○",1,IF(住宅3!AH47="◎",2,""))</f>
        <v/>
      </c>
      <c r="AM21" s="142" t="str">
        <f>IF(住宅3!AH48="○",1,IF(住宅3!AH48="◎",2,""))</f>
        <v/>
      </c>
      <c r="AN21" s="142" t="str">
        <f>IF(住宅3!AH49="○",1,IF(住宅3!AH49="◎",2,""))</f>
        <v/>
      </c>
      <c r="AO21" s="142" t="str">
        <f>IF(住宅3!AH50="○",1,IF(住宅3!AH50="◎",2,""))</f>
        <v/>
      </c>
      <c r="AP21" s="142" t="str">
        <f>IF(住宅3!AH51="○",1,IF(住宅3!AH51="◎",2,""))</f>
        <v/>
      </c>
      <c r="AQ21" s="142" t="str">
        <f>IF(住宅3!AH52="○",1,IF(住宅3!AH52="◎",2,""))</f>
        <v/>
      </c>
      <c r="AR21" s="142" t="str">
        <f>IF(住宅3!AH53="○",1,IF(住宅3!AH53="◎",2,""))</f>
        <v/>
      </c>
      <c r="AS21" s="142" t="str">
        <f>IF(住宅3!AH54="○",1,IF(住宅3!AH54="◎",2,""))</f>
        <v/>
      </c>
      <c r="AT21" s="142" t="str">
        <f>IF(住宅3!AH55="○",1,IF(住宅3!AH55="◎",2,""))</f>
        <v/>
      </c>
      <c r="AU21" s="142" t="str">
        <f>IF(住宅3!AH56="○",1,IF(住宅3!AH56="◎",2,""))</f>
        <v/>
      </c>
      <c r="AV21" s="142" t="str">
        <f>IF(住宅3!AH57="○",1,IF(住宅3!AH57="◎",2,""))</f>
        <v/>
      </c>
      <c r="AW21" s="142" t="str">
        <f>IF(住宅3!AH58="○",1,IF(住宅3!AH58="◎",2,""))</f>
        <v/>
      </c>
      <c r="AX21" s="142" t="str">
        <f>IF(住宅3!AH59="○",1,IF(住宅3!AH59="◎",2,""))</f>
        <v/>
      </c>
      <c r="AY21" s="142" t="str">
        <f>IF(住宅3!AH60="○",1,IF(住宅3!AH60="◎",2,""))</f>
        <v/>
      </c>
      <c r="AZ21" s="142" t="str">
        <f>IF(住宅3!AH61="○",1,IF(住宅3!AH61="◎",2,""))</f>
        <v/>
      </c>
      <c r="BA21" s="142" t="str">
        <f>IF(住宅3!AH62="○",1,IF(住宅3!AH62="◎",2,""))</f>
        <v/>
      </c>
      <c r="BB21" s="142" t="str">
        <f>IF(住宅3!AH63="○",1,IF(住宅3!AH63="◎",2,""))</f>
        <v/>
      </c>
      <c r="BC21" s="142" t="str">
        <f>IF(住宅3!AH66="○",1,IF(住宅3!AH66="◎",2,""))</f>
        <v/>
      </c>
      <c r="BD21" s="142" t="str">
        <f>IF(住宅3!AH67="○",1,IF(住宅3!AH67="◎",2,""))</f>
        <v/>
      </c>
      <c r="BE21" s="142" t="str">
        <f>IF(住宅3!AH68="○",1,IF(住宅3!AH68="◎",2,""))</f>
        <v/>
      </c>
      <c r="BF21" s="142" t="str">
        <f>IF(住宅3!AH69="○",1,IF(住宅3!AH69="◎",2,""))</f>
        <v/>
      </c>
      <c r="BG21" s="142" t="str">
        <f>IF(住宅3!AH70="○",1,IF(住宅3!AH70="◎",2,""))</f>
        <v/>
      </c>
      <c r="BH21" s="142" t="str">
        <f>IF(住宅3!AH71="○",1,IF(住宅3!AH71="◎",2,""))</f>
        <v/>
      </c>
      <c r="BI21" s="142" t="str">
        <f>IF(住宅3!AH72="○",1,IF(住宅3!AH72="◎",2,""))</f>
        <v/>
      </c>
      <c r="BJ21" s="142" t="str">
        <f>IF(住宅3!AH73="○",1,IF(住宅3!AH73="◎",2,""))</f>
        <v/>
      </c>
      <c r="BK21" s="142" t="str">
        <f>IF(住宅3!AH74="○",1,IF(住宅3!AH74="◎",2,""))</f>
        <v/>
      </c>
      <c r="BL21" s="142" t="str">
        <f>IF(住宅3!AH75="○",1,IF(住宅3!AH75="◎",2,""))</f>
        <v/>
      </c>
      <c r="BM21" s="142" t="str">
        <f>IF(住宅3!AH78="○",1,IF(住宅3!AH78="◎",2,""))</f>
        <v/>
      </c>
      <c r="BN21" s="142" t="str">
        <f>IF(住宅3!AH79="○",1,IF(住宅3!AH79="◎",2,""))</f>
        <v/>
      </c>
      <c r="BO21" s="142" t="str">
        <f>IF(住宅3!AH80="○",1,IF(住宅3!AH80="◎",2,""))</f>
        <v/>
      </c>
      <c r="BP21" s="142" t="str">
        <f>IF(住宅3!AH81="○",1,IF(住宅3!AH81="◎",2,""))</f>
        <v/>
      </c>
      <c r="BQ21" s="142" t="str">
        <f>IF(住宅3!AH82="○",1,IF(住宅3!AH82="◎",2,""))</f>
        <v/>
      </c>
      <c r="BR21" s="142" t="str">
        <f>IF(住宅3!AH83="○",1,IF(住宅3!AH83="◎",2,""))</f>
        <v/>
      </c>
      <c r="BS21" s="142" t="str">
        <f>IF(住宅3!AH84="○",1,IF(住宅3!AH84="◎",2,""))</f>
        <v/>
      </c>
      <c r="BT21" s="142" t="str">
        <f>IF(住宅3!AH85="○",1,IF(住宅3!AH85="◎",2,""))</f>
        <v/>
      </c>
      <c r="BU21" s="142" t="str">
        <f>IF(住宅3!AH86="○",1,IF(住宅3!AH86="◎",2,""))</f>
        <v/>
      </c>
      <c r="BV21" s="142" t="str">
        <f>IF(住宅3!AH87="○",1,IF(住宅3!AH87="◎",2,""))</f>
        <v/>
      </c>
      <c r="BW21" s="142" t="str">
        <f>IF(住宅3!AH88="○",1,IF(住宅3!AH88="◎",2,""))</f>
        <v/>
      </c>
      <c r="BX21" s="142" t="str">
        <f>IF(住宅3!AH89="○",1,IF(住宅3!AH89="◎",2,""))</f>
        <v/>
      </c>
      <c r="BY21" s="142" t="str">
        <f>IF(住宅3!AH90="○",1,IF(住宅3!AH90="◎",2,""))</f>
        <v/>
      </c>
      <c r="BZ21" s="142" t="str">
        <f>IF(住宅3!AH91="○",1,IF(住宅3!AH91="◎",2,""))</f>
        <v/>
      </c>
      <c r="CA21" s="142" t="str">
        <f>IF(住宅3!AH92="○",1,IF(住宅3!AH92="◎",2,""))</f>
        <v/>
      </c>
    </row>
    <row r="22" spans="1:79" s="142" customFormat="1" x14ac:dyDescent="0.2">
      <c r="A22" s="141">
        <f t="shared" si="0"/>
        <v>0</v>
      </c>
      <c r="B22" s="142">
        <v>16</v>
      </c>
      <c r="C22" s="143"/>
      <c r="D22" s="143"/>
      <c r="E22" s="143"/>
      <c r="F22" s="143"/>
      <c r="G22" s="143"/>
      <c r="H22" s="143"/>
      <c r="I22" s="143"/>
      <c r="J22" s="143"/>
      <c r="K22" s="143"/>
      <c r="L22" s="143"/>
      <c r="M22" s="143"/>
      <c r="N22" s="143"/>
      <c r="O22" s="143"/>
      <c r="P22" s="142">
        <v>4</v>
      </c>
      <c r="Q22" s="142">
        <f>住宅3!AJ6</f>
        <v>0</v>
      </c>
      <c r="R22" s="142">
        <v>10</v>
      </c>
      <c r="S22" s="142" t="str">
        <f>IF(住宅3!AJ7&lt;&gt;"",住宅3!AJ7,"")</f>
        <v/>
      </c>
      <c r="T22" s="142" t="str">
        <f>IF(住宅3!AJ8="選択してください","",MID(住宅3!AJ8,1,2))</f>
        <v/>
      </c>
      <c r="U22" s="142" t="str">
        <f>IF(住宅3!AJ9="選択してください","",MID(住宅3!AJ9,LEN(住宅3!AJ9)-3,3))</f>
        <v/>
      </c>
      <c r="W22" s="142" t="str">
        <f>IF(住宅3!AJ10="","",住宅3!AJ10)</f>
        <v/>
      </c>
      <c r="X22" s="142" t="str">
        <f>IF(住宅3!AJ11="","",住宅3!AJ11)</f>
        <v/>
      </c>
      <c r="Y22" s="142" t="str">
        <f>IF(住宅3!AJ12="","",住宅3!AJ12)</f>
        <v/>
      </c>
      <c r="Z22" s="142" t="str">
        <f>IF(住宅3!AJ13="","",住宅3!AJ13)</f>
        <v/>
      </c>
      <c r="AA22" s="142" t="str">
        <f>IF(住宅3!AJ15="選択してください","",MID(住宅3!AJ15,1,2)*1)</f>
        <v/>
      </c>
      <c r="AB22" s="142" t="str">
        <f>IF(住宅3!AJ18="選択してください","",MID(住宅3!AJ18,1,2)*1)</f>
        <v/>
      </c>
      <c r="AC22" s="142" t="str">
        <f>IF(住宅3!AJ20="選択してください","",MID(住宅3!AJ20,1,2)*1)</f>
        <v/>
      </c>
      <c r="AD22" s="142" t="str">
        <f>IF(住宅3!AJ22="選択してください","",MID(住宅3!AJ22,1,2)*1)</f>
        <v/>
      </c>
      <c r="AE22" s="142" t="str">
        <f>IF(住宅3!AJ24="選択してください","",MID(住宅3!AJ24,1,2)*1)</f>
        <v/>
      </c>
      <c r="AF22" s="142" t="str">
        <f>IF(住宅3!AJ26="選択してください","",MID(住宅3!AJ26,1,2)*1)</f>
        <v/>
      </c>
      <c r="AG22" s="142" t="str">
        <f>IF(住宅3!AJ31="選択してください","",MID(住宅3!AJ31,1,2)*1)</f>
        <v/>
      </c>
      <c r="AH22" s="153" t="str">
        <f>IF(住宅3!AJ34="選択してください","",MID(住宅3!AJ34,1,2)*1)</f>
        <v/>
      </c>
      <c r="AI22" s="142" t="str">
        <f>IF(住宅3!AJ37="","",住宅3!AJ37)</f>
        <v/>
      </c>
      <c r="AJ22" s="142" t="str">
        <f>IF(住宅3!AJ39="選択してください","",MID(住宅3!AJ39,1,2)*1)</f>
        <v/>
      </c>
      <c r="AK22" s="142" t="str">
        <f>IF(住宅3!AJ44="選択してください","",MID(住宅3!AJ44,1,2)*1)</f>
        <v/>
      </c>
      <c r="AL22" s="142" t="str">
        <f>IF(住宅3!AJ47="○",1,IF(住宅3!AJ47="◎",2,""))</f>
        <v/>
      </c>
      <c r="AM22" s="142" t="str">
        <f>IF(住宅3!AJ48="○",1,IF(住宅3!AJ48="◎",2,""))</f>
        <v/>
      </c>
      <c r="AN22" s="142" t="str">
        <f>IF(住宅3!AJ49="○",1,IF(住宅3!AJ49="◎",2,""))</f>
        <v/>
      </c>
      <c r="AO22" s="142" t="str">
        <f>IF(住宅3!AJ50="○",1,IF(住宅3!AJ50="◎",2,""))</f>
        <v/>
      </c>
      <c r="AP22" s="142" t="str">
        <f>IF(住宅3!AJ51="○",1,IF(住宅3!AJ51="◎",2,""))</f>
        <v/>
      </c>
      <c r="AQ22" s="142" t="str">
        <f>IF(住宅3!AJ52="○",1,IF(住宅3!AJ52="◎",2,""))</f>
        <v/>
      </c>
      <c r="AR22" s="142" t="str">
        <f>IF(住宅3!AJ53="○",1,IF(住宅3!AJ53="◎",2,""))</f>
        <v/>
      </c>
      <c r="AS22" s="142" t="str">
        <f>IF(住宅3!AJ54="○",1,IF(住宅3!AJ54="◎",2,""))</f>
        <v/>
      </c>
      <c r="AT22" s="142" t="str">
        <f>IF(住宅3!AJ55="○",1,IF(住宅3!AJ55="◎",2,""))</f>
        <v/>
      </c>
      <c r="AU22" s="142" t="str">
        <f>IF(住宅3!AJ56="○",1,IF(住宅3!AJ56="◎",2,""))</f>
        <v/>
      </c>
      <c r="AV22" s="142" t="str">
        <f>IF(住宅3!AJ57="○",1,IF(住宅3!AJ57="◎",2,""))</f>
        <v/>
      </c>
      <c r="AW22" s="142" t="str">
        <f>IF(住宅3!AJ58="○",1,IF(住宅3!AJ58="◎",2,""))</f>
        <v/>
      </c>
      <c r="AX22" s="142" t="str">
        <f>IF(住宅3!AJ59="○",1,IF(住宅3!AJ59="◎",2,""))</f>
        <v/>
      </c>
      <c r="AY22" s="142" t="str">
        <f>IF(住宅3!AJ60="○",1,IF(住宅3!AJ60="◎",2,""))</f>
        <v/>
      </c>
      <c r="AZ22" s="142" t="str">
        <f>IF(住宅3!AJ61="○",1,IF(住宅3!AJ61="◎",2,""))</f>
        <v/>
      </c>
      <c r="BA22" s="142" t="str">
        <f>IF(住宅3!AJ62="○",1,IF(住宅3!AJ62="◎",2,""))</f>
        <v/>
      </c>
      <c r="BB22" s="142" t="str">
        <f>IF(住宅3!AJ63="○",1,IF(住宅3!AJ63="◎",2,""))</f>
        <v/>
      </c>
      <c r="BC22" s="142" t="str">
        <f>IF(住宅3!AJ66="○",1,IF(住宅3!AJ66="◎",2,""))</f>
        <v/>
      </c>
      <c r="BD22" s="142" t="str">
        <f>IF(住宅3!AJ67="○",1,IF(住宅3!AJ67="◎",2,""))</f>
        <v/>
      </c>
      <c r="BE22" s="142" t="str">
        <f>IF(住宅3!AJ68="○",1,IF(住宅3!AJ68="◎",2,""))</f>
        <v/>
      </c>
      <c r="BF22" s="142" t="str">
        <f>IF(住宅3!AJ69="○",1,IF(住宅3!AJ69="◎",2,""))</f>
        <v/>
      </c>
      <c r="BG22" s="142" t="str">
        <f>IF(住宅3!AJ70="○",1,IF(住宅3!AJ70="◎",2,""))</f>
        <v/>
      </c>
      <c r="BH22" s="142" t="str">
        <f>IF(住宅3!AJ71="○",1,IF(住宅3!AJ71="◎",2,""))</f>
        <v/>
      </c>
      <c r="BI22" s="142" t="str">
        <f>IF(住宅3!AJ72="○",1,IF(住宅3!AJ72="◎",2,""))</f>
        <v/>
      </c>
      <c r="BJ22" s="142" t="str">
        <f>IF(住宅3!AJ73="○",1,IF(住宅3!AJ73="◎",2,""))</f>
        <v/>
      </c>
      <c r="BK22" s="142" t="str">
        <f>IF(住宅3!AJ74="○",1,IF(住宅3!AJ74="◎",2,""))</f>
        <v/>
      </c>
      <c r="BL22" s="142" t="str">
        <f>IF(住宅3!AJ75="○",1,IF(住宅3!AJ75="◎",2,""))</f>
        <v/>
      </c>
      <c r="BM22" s="142" t="str">
        <f>IF(住宅3!AJ78="○",1,IF(住宅3!AJ78="◎",2,""))</f>
        <v/>
      </c>
      <c r="BN22" s="142" t="str">
        <f>IF(住宅3!AJ79="○",1,IF(住宅3!AJ79="◎",2,""))</f>
        <v/>
      </c>
      <c r="BO22" s="142" t="str">
        <f>IF(住宅3!AJ80="○",1,IF(住宅3!AJ80="◎",2,""))</f>
        <v/>
      </c>
      <c r="BP22" s="142" t="str">
        <f>IF(住宅3!AJ81="○",1,IF(住宅3!AJ81="◎",2,""))</f>
        <v/>
      </c>
      <c r="BQ22" s="142" t="str">
        <f>IF(住宅3!AJ82="○",1,IF(住宅3!AJ82="◎",2,""))</f>
        <v/>
      </c>
      <c r="BR22" s="142" t="str">
        <f>IF(住宅3!AJ83="○",1,IF(住宅3!AJ83="◎",2,""))</f>
        <v/>
      </c>
      <c r="BS22" s="142" t="str">
        <f>IF(住宅3!AJ84="○",1,IF(住宅3!AJ84="◎",2,""))</f>
        <v/>
      </c>
      <c r="BT22" s="142" t="str">
        <f>IF(住宅3!AJ85="○",1,IF(住宅3!AJ85="◎",2,""))</f>
        <v/>
      </c>
      <c r="BU22" s="142" t="str">
        <f>IF(住宅3!AJ86="○",1,IF(住宅3!AJ86="◎",2,""))</f>
        <v/>
      </c>
      <c r="BV22" s="142" t="str">
        <f>IF(住宅3!AJ87="○",1,IF(住宅3!AJ87="◎",2,""))</f>
        <v/>
      </c>
      <c r="BW22" s="142" t="str">
        <f>IF(住宅3!AJ88="○",1,IF(住宅3!AJ88="◎",2,""))</f>
        <v/>
      </c>
      <c r="BX22" s="142" t="str">
        <f>IF(住宅3!AJ89="○",1,IF(住宅3!AJ89="◎",2,""))</f>
        <v/>
      </c>
      <c r="BY22" s="142" t="str">
        <f>IF(住宅3!AJ90="○",1,IF(住宅3!AJ90="◎",2,""))</f>
        <v/>
      </c>
      <c r="BZ22" s="142" t="str">
        <f>IF(住宅3!AJ91="○",1,IF(住宅3!AJ91="◎",2,""))</f>
        <v/>
      </c>
      <c r="CA22" s="142" t="str">
        <f>IF(住宅3!AJ92="○",1,IF(住宅3!AJ92="◎",2,""))</f>
        <v/>
      </c>
    </row>
    <row r="23" spans="1:79" s="142" customFormat="1" x14ac:dyDescent="0.2">
      <c r="A23" s="141">
        <f t="shared" si="0"/>
        <v>0</v>
      </c>
      <c r="B23" s="142">
        <v>17</v>
      </c>
      <c r="C23" s="143"/>
      <c r="D23" s="143"/>
      <c r="E23" s="143"/>
      <c r="F23" s="143"/>
      <c r="G23" s="143"/>
      <c r="H23" s="143"/>
      <c r="I23" s="143"/>
      <c r="J23" s="143"/>
      <c r="K23" s="143"/>
      <c r="L23" s="143"/>
      <c r="M23" s="143"/>
      <c r="N23" s="143"/>
      <c r="O23" s="143"/>
      <c r="P23" s="142">
        <v>4</v>
      </c>
      <c r="Q23" s="142">
        <f>住宅3!AL6</f>
        <v>0</v>
      </c>
      <c r="R23" s="142">
        <v>11</v>
      </c>
      <c r="S23" s="142" t="str">
        <f>IF(住宅3!AL7&lt;&gt;"",住宅3!AL7,"")</f>
        <v/>
      </c>
      <c r="T23" s="142" t="str">
        <f>IF(住宅3!AL8="選択してください","",MID(住宅3!AL8,1,2))</f>
        <v/>
      </c>
      <c r="U23" s="142" t="str">
        <f>IF(住宅3!AL9="選択してください","",MID(住宅3!AL9,LEN(住宅3!AL9)-3,3))</f>
        <v/>
      </c>
      <c r="W23" s="142" t="str">
        <f>IF(住宅3!AL10="","",住宅3!AL10)</f>
        <v/>
      </c>
      <c r="X23" s="142" t="str">
        <f>IF(住宅3!AL11="","",住宅3!AL11)</f>
        <v/>
      </c>
      <c r="Y23" s="142" t="str">
        <f>IF(住宅3!AL12="","",住宅3!AL12)</f>
        <v/>
      </c>
      <c r="Z23" s="142" t="str">
        <f>IF(住宅3!AL13="","",住宅3!AL13)</f>
        <v/>
      </c>
      <c r="AA23" s="142" t="str">
        <f>IF(住宅3!AL15="選択してください","",MID(住宅3!AL15,1,2)*1)</f>
        <v/>
      </c>
      <c r="AB23" s="142" t="str">
        <f>IF(住宅3!AL18="選択してください","",MID(住宅3!AL18,1,2)*1)</f>
        <v/>
      </c>
      <c r="AC23" s="142" t="str">
        <f>IF(住宅3!AL20="選択してください","",MID(住宅3!AL20,1,2)*1)</f>
        <v/>
      </c>
      <c r="AD23" s="142" t="str">
        <f>IF(住宅3!AL22="選択してください","",MID(住宅3!AL22,1,2)*1)</f>
        <v/>
      </c>
      <c r="AE23" s="142" t="str">
        <f>IF(住宅3!AL24="選択してください","",MID(住宅3!AL24,1,2)*1)</f>
        <v/>
      </c>
      <c r="AF23" s="142" t="str">
        <f>IF(住宅3!AL26="選択してください","",MID(住宅3!AL26,1,2)*1)</f>
        <v/>
      </c>
      <c r="AG23" s="142" t="str">
        <f>IF(住宅3!AL31="選択してください","",MID(住宅3!AL31,1,2)*1)</f>
        <v/>
      </c>
      <c r="AH23" s="153" t="str">
        <f>IF(住宅3!AL34="選択してください","",MID(住宅3!AL34,1,2)*1)</f>
        <v/>
      </c>
      <c r="AI23" s="142" t="str">
        <f>IF(住宅3!AL37="","",住宅3!AL37)</f>
        <v/>
      </c>
      <c r="AJ23" s="142" t="str">
        <f>IF(住宅3!AL39="選択してください","",MID(住宅3!AL39,1,2)*1)</f>
        <v/>
      </c>
      <c r="AK23" s="142" t="str">
        <f>IF(住宅3!AL44="選択してください","",MID(住宅3!AL44,1,2)*1)</f>
        <v/>
      </c>
      <c r="AL23" s="142" t="str">
        <f>IF(住宅3!AL47="○",1,IF(住宅3!AL47="◎",2,""))</f>
        <v/>
      </c>
      <c r="AM23" s="142" t="str">
        <f>IF(住宅3!AL48="○",1,IF(住宅3!AL48="◎",2,""))</f>
        <v/>
      </c>
      <c r="AN23" s="142" t="str">
        <f>IF(住宅3!AL49="○",1,IF(住宅3!AL49="◎",2,""))</f>
        <v/>
      </c>
      <c r="AO23" s="142" t="str">
        <f>IF(住宅3!AL50="○",1,IF(住宅3!AL50="◎",2,""))</f>
        <v/>
      </c>
      <c r="AP23" s="142" t="str">
        <f>IF(住宅3!AL51="○",1,IF(住宅3!AL51="◎",2,""))</f>
        <v/>
      </c>
      <c r="AQ23" s="142" t="str">
        <f>IF(住宅3!AL52="○",1,IF(住宅3!AL52="◎",2,""))</f>
        <v/>
      </c>
      <c r="AR23" s="142" t="str">
        <f>IF(住宅3!AL53="○",1,IF(住宅3!AL53="◎",2,""))</f>
        <v/>
      </c>
      <c r="AS23" s="142" t="str">
        <f>IF(住宅3!AL54="○",1,IF(住宅3!AL54="◎",2,""))</f>
        <v/>
      </c>
      <c r="AT23" s="142" t="str">
        <f>IF(住宅3!AL55="○",1,IF(住宅3!AL55="◎",2,""))</f>
        <v/>
      </c>
      <c r="AU23" s="142" t="str">
        <f>IF(住宅3!AL56="○",1,IF(住宅3!AL56="◎",2,""))</f>
        <v/>
      </c>
      <c r="AV23" s="142" t="str">
        <f>IF(住宅3!AL57="○",1,IF(住宅3!AL57="◎",2,""))</f>
        <v/>
      </c>
      <c r="AW23" s="142" t="str">
        <f>IF(住宅3!AL58="○",1,IF(住宅3!AL58="◎",2,""))</f>
        <v/>
      </c>
      <c r="AX23" s="142" t="str">
        <f>IF(住宅3!AL59="○",1,IF(住宅3!AL59="◎",2,""))</f>
        <v/>
      </c>
      <c r="AY23" s="142" t="str">
        <f>IF(住宅3!AL60="○",1,IF(住宅3!AL60="◎",2,""))</f>
        <v/>
      </c>
      <c r="AZ23" s="142" t="str">
        <f>IF(住宅3!AL61="○",1,IF(住宅3!AL61="◎",2,""))</f>
        <v/>
      </c>
      <c r="BA23" s="142" t="str">
        <f>IF(住宅3!AL62="○",1,IF(住宅3!AL62="◎",2,""))</f>
        <v/>
      </c>
      <c r="BB23" s="142" t="str">
        <f>IF(住宅3!AL63="○",1,IF(住宅3!AL63="◎",2,""))</f>
        <v/>
      </c>
      <c r="BC23" s="142" t="str">
        <f>IF(住宅3!AL66="○",1,IF(住宅3!AL66="◎",2,""))</f>
        <v/>
      </c>
      <c r="BD23" s="142" t="str">
        <f>IF(住宅3!AL67="○",1,IF(住宅3!AL67="◎",2,""))</f>
        <v/>
      </c>
      <c r="BE23" s="142" t="str">
        <f>IF(住宅3!AL68="○",1,IF(住宅3!AL68="◎",2,""))</f>
        <v/>
      </c>
      <c r="BF23" s="142" t="str">
        <f>IF(住宅3!AL69="○",1,IF(住宅3!AL69="◎",2,""))</f>
        <v/>
      </c>
      <c r="BG23" s="142" t="str">
        <f>IF(住宅3!AL70="○",1,IF(住宅3!AL70="◎",2,""))</f>
        <v/>
      </c>
      <c r="BH23" s="142" t="str">
        <f>IF(住宅3!AL71="○",1,IF(住宅3!AL71="◎",2,""))</f>
        <v/>
      </c>
      <c r="BI23" s="142" t="str">
        <f>IF(住宅3!AL72="○",1,IF(住宅3!AL72="◎",2,""))</f>
        <v/>
      </c>
      <c r="BJ23" s="142" t="str">
        <f>IF(住宅3!AL73="○",1,IF(住宅3!AL73="◎",2,""))</f>
        <v/>
      </c>
      <c r="BK23" s="142" t="str">
        <f>IF(住宅3!AL74="○",1,IF(住宅3!AL74="◎",2,""))</f>
        <v/>
      </c>
      <c r="BL23" s="142" t="str">
        <f>IF(住宅3!AL75="○",1,IF(住宅3!AL75="◎",2,""))</f>
        <v/>
      </c>
      <c r="BM23" s="142" t="str">
        <f>IF(住宅3!AL78="○",1,IF(住宅3!AL78="◎",2,""))</f>
        <v/>
      </c>
      <c r="BN23" s="142" t="str">
        <f>IF(住宅3!AL79="○",1,IF(住宅3!AL79="◎",2,""))</f>
        <v/>
      </c>
      <c r="BO23" s="142" t="str">
        <f>IF(住宅3!AL80="○",1,IF(住宅3!AL80="◎",2,""))</f>
        <v/>
      </c>
      <c r="BP23" s="142" t="str">
        <f>IF(住宅3!AL81="○",1,IF(住宅3!AL81="◎",2,""))</f>
        <v/>
      </c>
      <c r="BQ23" s="142" t="str">
        <f>IF(住宅3!AL82="○",1,IF(住宅3!AL82="◎",2,""))</f>
        <v/>
      </c>
      <c r="BR23" s="142" t="str">
        <f>IF(住宅3!AL83="○",1,IF(住宅3!AL83="◎",2,""))</f>
        <v/>
      </c>
      <c r="BS23" s="142" t="str">
        <f>IF(住宅3!AL84="○",1,IF(住宅3!AL84="◎",2,""))</f>
        <v/>
      </c>
      <c r="BT23" s="142" t="str">
        <f>IF(住宅3!AL85="○",1,IF(住宅3!AL85="◎",2,""))</f>
        <v/>
      </c>
      <c r="BU23" s="142" t="str">
        <f>IF(住宅3!AL86="○",1,IF(住宅3!AL86="◎",2,""))</f>
        <v/>
      </c>
      <c r="BV23" s="142" t="str">
        <f>IF(住宅3!AL87="○",1,IF(住宅3!AL87="◎",2,""))</f>
        <v/>
      </c>
      <c r="BW23" s="142" t="str">
        <f>IF(住宅3!AL88="○",1,IF(住宅3!AL88="◎",2,""))</f>
        <v/>
      </c>
      <c r="BX23" s="142" t="str">
        <f>IF(住宅3!AL89="○",1,IF(住宅3!AL89="◎",2,""))</f>
        <v/>
      </c>
      <c r="BY23" s="142" t="str">
        <f>IF(住宅3!AL90="○",1,IF(住宅3!AL90="◎",2,""))</f>
        <v/>
      </c>
      <c r="BZ23" s="142" t="str">
        <f>IF(住宅3!AL91="○",1,IF(住宅3!AL91="◎",2,""))</f>
        <v/>
      </c>
      <c r="CA23" s="142" t="str">
        <f>IF(住宅3!AL92="○",1,IF(住宅3!AL92="◎",2,""))</f>
        <v/>
      </c>
    </row>
    <row r="24" spans="1:79" s="142" customFormat="1" x14ac:dyDescent="0.2">
      <c r="A24" s="141">
        <f t="shared" si="0"/>
        <v>0</v>
      </c>
      <c r="B24" s="142">
        <v>18</v>
      </c>
      <c r="C24" s="143"/>
      <c r="D24" s="143"/>
      <c r="E24" s="143"/>
      <c r="F24" s="143"/>
      <c r="G24" s="143"/>
      <c r="H24" s="143"/>
      <c r="I24" s="143"/>
      <c r="J24" s="143"/>
      <c r="K24" s="143"/>
      <c r="L24" s="143"/>
      <c r="M24" s="143"/>
      <c r="N24" s="143"/>
      <c r="O24" s="143"/>
      <c r="P24" s="142">
        <v>4</v>
      </c>
      <c r="Q24" s="142">
        <f>住宅3!AN6</f>
        <v>0</v>
      </c>
      <c r="R24" s="142">
        <v>12</v>
      </c>
      <c r="S24" s="142" t="str">
        <f>IF(住宅3!AN7&lt;&gt;"",住宅3!AN7,"")</f>
        <v/>
      </c>
      <c r="T24" s="142" t="str">
        <f>IF(住宅3!AN8="選択してください","",MID(住宅3!AN8,1,2))</f>
        <v/>
      </c>
      <c r="U24" s="142" t="str">
        <f>IF(住宅3!AN9="選択してください","",MID(住宅3!AN9,LEN(住宅3!AN9)-3,3))</f>
        <v/>
      </c>
      <c r="W24" s="142" t="str">
        <f>IF(住宅3!AN10="","",住宅3!AN10)</f>
        <v/>
      </c>
      <c r="X24" s="142" t="str">
        <f>IF(住宅3!AN11="","",住宅3!AN11)</f>
        <v/>
      </c>
      <c r="Y24" s="142" t="str">
        <f>IF(住宅3!AN12="","",住宅3!AN12)</f>
        <v/>
      </c>
      <c r="Z24" s="142" t="str">
        <f>IF(住宅3!AN13="","",住宅3!AN13)</f>
        <v/>
      </c>
      <c r="AA24" s="142" t="str">
        <f>IF(住宅3!AN15="選択してください","",MID(住宅3!AN15,1,2)*1)</f>
        <v/>
      </c>
      <c r="AB24" s="142" t="str">
        <f>IF(住宅3!AN18="選択してください","",MID(住宅3!AN18,1,2)*1)</f>
        <v/>
      </c>
      <c r="AC24" s="142" t="str">
        <f>IF(住宅3!AN20="選択してください","",MID(住宅3!AN20,1,2)*1)</f>
        <v/>
      </c>
      <c r="AD24" s="142" t="str">
        <f>IF(住宅3!AN22="選択してください","",MID(住宅3!AN22,1,2)*1)</f>
        <v/>
      </c>
      <c r="AE24" s="142" t="str">
        <f>IF(住宅3!AN24="選択してください","",MID(住宅3!AN24,1,2)*1)</f>
        <v/>
      </c>
      <c r="AF24" s="142" t="str">
        <f>IF(住宅3!AN26="選択してください","",MID(住宅3!AN26,1,2)*1)</f>
        <v/>
      </c>
      <c r="AG24" s="142" t="str">
        <f>IF(住宅3!AN31="選択してください","",MID(住宅3!AN31,1,2)*1)</f>
        <v/>
      </c>
      <c r="AH24" s="153" t="str">
        <f>IF(住宅3!AN34="選択してください","",MID(住宅3!AN34,1,2)*1)</f>
        <v/>
      </c>
      <c r="AI24" s="142" t="str">
        <f>IF(住宅3!AN37="","",住宅3!AN37)</f>
        <v/>
      </c>
      <c r="AJ24" s="142" t="str">
        <f>IF(住宅3!AN39="選択してください","",MID(住宅3!AN39,1,2)*1)</f>
        <v/>
      </c>
      <c r="AK24" s="142" t="str">
        <f>IF(住宅3!AN44="選択してください","",MID(住宅3!AN44,1,2)*1)</f>
        <v/>
      </c>
      <c r="AL24" s="142" t="str">
        <f>IF(住宅3!AN47="○",1,IF(住宅3!AN47="◎",2,""))</f>
        <v/>
      </c>
      <c r="AM24" s="142" t="str">
        <f>IF(住宅3!AN48="○",1,IF(住宅3!AN48="◎",2,""))</f>
        <v/>
      </c>
      <c r="AN24" s="142" t="str">
        <f>IF(住宅3!AN49="○",1,IF(住宅3!AN49="◎",2,""))</f>
        <v/>
      </c>
      <c r="AO24" s="142" t="str">
        <f>IF(住宅3!AN50="○",1,IF(住宅3!AN50="◎",2,""))</f>
        <v/>
      </c>
      <c r="AP24" s="142" t="str">
        <f>IF(住宅3!AN51="○",1,IF(住宅3!AN51="◎",2,""))</f>
        <v/>
      </c>
      <c r="AQ24" s="142" t="str">
        <f>IF(住宅3!AN52="○",1,IF(住宅3!AN52="◎",2,""))</f>
        <v/>
      </c>
      <c r="AR24" s="142" t="str">
        <f>IF(住宅3!AN53="○",1,IF(住宅3!AN53="◎",2,""))</f>
        <v/>
      </c>
      <c r="AS24" s="142" t="str">
        <f>IF(住宅3!AN54="○",1,IF(住宅3!AN54="◎",2,""))</f>
        <v/>
      </c>
      <c r="AT24" s="142" t="str">
        <f>IF(住宅3!AN55="○",1,IF(住宅3!AN55="◎",2,""))</f>
        <v/>
      </c>
      <c r="AU24" s="142" t="str">
        <f>IF(住宅3!AN56="○",1,IF(住宅3!AN56="◎",2,""))</f>
        <v/>
      </c>
      <c r="AV24" s="142" t="str">
        <f>IF(住宅3!AN57="○",1,IF(住宅3!AN57="◎",2,""))</f>
        <v/>
      </c>
      <c r="AW24" s="142" t="str">
        <f>IF(住宅3!AN58="○",1,IF(住宅3!AN58="◎",2,""))</f>
        <v/>
      </c>
      <c r="AX24" s="142" t="str">
        <f>IF(住宅3!AN59="○",1,IF(住宅3!AN59="◎",2,""))</f>
        <v/>
      </c>
      <c r="AY24" s="142" t="str">
        <f>IF(住宅3!AN60="○",1,IF(住宅3!AN60="◎",2,""))</f>
        <v/>
      </c>
      <c r="AZ24" s="142" t="str">
        <f>IF(住宅3!AN61="○",1,IF(住宅3!AN61="◎",2,""))</f>
        <v/>
      </c>
      <c r="BA24" s="142" t="str">
        <f>IF(住宅3!AN62="○",1,IF(住宅3!AN62="◎",2,""))</f>
        <v/>
      </c>
      <c r="BB24" s="142" t="str">
        <f>IF(住宅3!AN63="○",1,IF(住宅3!AN63="◎",2,""))</f>
        <v/>
      </c>
      <c r="BC24" s="142" t="str">
        <f>IF(住宅3!AN66="○",1,IF(住宅3!AN66="◎",2,""))</f>
        <v/>
      </c>
      <c r="BD24" s="142" t="str">
        <f>IF(住宅3!AN67="○",1,IF(住宅3!AN67="◎",2,""))</f>
        <v/>
      </c>
      <c r="BE24" s="142" t="str">
        <f>IF(住宅3!AN68="○",1,IF(住宅3!AN68="◎",2,""))</f>
        <v/>
      </c>
      <c r="BF24" s="142" t="str">
        <f>IF(住宅3!AN69="○",1,IF(住宅3!AN69="◎",2,""))</f>
        <v/>
      </c>
      <c r="BG24" s="142" t="str">
        <f>IF(住宅3!AN70="○",1,IF(住宅3!AN70="◎",2,""))</f>
        <v/>
      </c>
      <c r="BH24" s="142" t="str">
        <f>IF(住宅3!AN71="○",1,IF(住宅3!AN71="◎",2,""))</f>
        <v/>
      </c>
      <c r="BI24" s="142" t="str">
        <f>IF(住宅3!AN72="○",1,IF(住宅3!AN72="◎",2,""))</f>
        <v/>
      </c>
      <c r="BJ24" s="142" t="str">
        <f>IF(住宅3!AN73="○",1,IF(住宅3!AN73="◎",2,""))</f>
        <v/>
      </c>
      <c r="BK24" s="142" t="str">
        <f>IF(住宅3!AN74="○",1,IF(住宅3!AN74="◎",2,""))</f>
        <v/>
      </c>
      <c r="BL24" s="142" t="str">
        <f>IF(住宅3!AN75="○",1,IF(住宅3!AN75="◎",2,""))</f>
        <v/>
      </c>
      <c r="BM24" s="142" t="str">
        <f>IF(住宅3!AN78="○",1,IF(住宅3!AN78="◎",2,""))</f>
        <v/>
      </c>
      <c r="BN24" s="142" t="str">
        <f>IF(住宅3!AN79="○",1,IF(住宅3!AN79="◎",2,""))</f>
        <v/>
      </c>
      <c r="BO24" s="142" t="str">
        <f>IF(住宅3!AN80="○",1,IF(住宅3!AN80="◎",2,""))</f>
        <v/>
      </c>
      <c r="BP24" s="142" t="str">
        <f>IF(住宅3!AN81="○",1,IF(住宅3!AN81="◎",2,""))</f>
        <v/>
      </c>
      <c r="BQ24" s="142" t="str">
        <f>IF(住宅3!AN82="○",1,IF(住宅3!AN82="◎",2,""))</f>
        <v/>
      </c>
      <c r="BR24" s="142" t="str">
        <f>IF(住宅3!AN83="○",1,IF(住宅3!AN83="◎",2,""))</f>
        <v/>
      </c>
      <c r="BS24" s="142" t="str">
        <f>IF(住宅3!AN84="○",1,IF(住宅3!AN84="◎",2,""))</f>
        <v/>
      </c>
      <c r="BT24" s="142" t="str">
        <f>IF(住宅3!AN85="○",1,IF(住宅3!AN85="◎",2,""))</f>
        <v/>
      </c>
      <c r="BU24" s="142" t="str">
        <f>IF(住宅3!AN86="○",1,IF(住宅3!AN86="◎",2,""))</f>
        <v/>
      </c>
      <c r="BV24" s="142" t="str">
        <f>IF(住宅3!AN87="○",1,IF(住宅3!AN87="◎",2,""))</f>
        <v/>
      </c>
      <c r="BW24" s="142" t="str">
        <f>IF(住宅3!AN88="○",1,IF(住宅3!AN88="◎",2,""))</f>
        <v/>
      </c>
      <c r="BX24" s="142" t="str">
        <f>IF(住宅3!AN89="○",1,IF(住宅3!AN89="◎",2,""))</f>
        <v/>
      </c>
      <c r="BY24" s="142" t="str">
        <f>IF(住宅3!AN90="○",1,IF(住宅3!AN90="◎",2,""))</f>
        <v/>
      </c>
      <c r="BZ24" s="142" t="str">
        <f>IF(住宅3!AN91="○",1,IF(住宅3!AN91="◎",2,""))</f>
        <v/>
      </c>
      <c r="CA24" s="142" t="str">
        <f>IF(住宅3!AN92="○",1,IF(住宅3!AN92="◎",2,""))</f>
        <v/>
      </c>
    </row>
    <row r="25" spans="1:79" s="142" customFormat="1" x14ac:dyDescent="0.2">
      <c r="A25" s="141">
        <f t="shared" si="0"/>
        <v>0</v>
      </c>
      <c r="B25" s="142">
        <v>19</v>
      </c>
      <c r="C25" s="143"/>
      <c r="D25" s="143"/>
      <c r="E25" s="143"/>
      <c r="F25" s="143"/>
      <c r="G25" s="143"/>
      <c r="H25" s="143"/>
      <c r="I25" s="143"/>
      <c r="J25" s="143"/>
      <c r="K25" s="143"/>
      <c r="L25" s="143"/>
      <c r="M25" s="143"/>
      <c r="N25" s="143"/>
      <c r="O25" s="143"/>
      <c r="P25" s="142">
        <v>4</v>
      </c>
      <c r="Q25" s="142">
        <f>住宅3!AP6</f>
        <v>0</v>
      </c>
      <c r="R25" s="142">
        <v>13</v>
      </c>
      <c r="S25" s="142" t="str">
        <f>IF(住宅3!AP7&lt;&gt;"",住宅3!AP7,"")</f>
        <v/>
      </c>
      <c r="T25" s="142" t="str">
        <f>IF(住宅3!AP8="選択してください","",MID(住宅3!AP8,1,2))</f>
        <v/>
      </c>
      <c r="U25" s="142" t="str">
        <f>IF(住宅3!AP9="選択してください","",MID(住宅3!AP9,LEN(住宅3!AP9)-3,3))</f>
        <v/>
      </c>
      <c r="W25" s="142" t="str">
        <f>IF(住宅3!AP10="","",住宅3!AP10)</f>
        <v/>
      </c>
      <c r="X25" s="142" t="str">
        <f>IF(住宅3!AP11="","",住宅3!AP11)</f>
        <v/>
      </c>
      <c r="Y25" s="142" t="str">
        <f>IF(住宅3!AP12="","",住宅3!AP12)</f>
        <v/>
      </c>
      <c r="Z25" s="142" t="str">
        <f>IF(住宅3!AP13="","",住宅3!AP13)</f>
        <v/>
      </c>
      <c r="AA25" s="142" t="str">
        <f>IF(住宅3!AP15="選択してください","",MID(住宅3!AP15,1,2)*1)</f>
        <v/>
      </c>
      <c r="AB25" s="142" t="str">
        <f>IF(住宅3!AP18="選択してください","",MID(住宅3!AP18,1,2)*1)</f>
        <v/>
      </c>
      <c r="AC25" s="142" t="str">
        <f>IF(住宅3!AP20="選択してください","",MID(住宅3!AP20,1,2)*1)</f>
        <v/>
      </c>
      <c r="AD25" s="142" t="str">
        <f>IF(住宅3!AP22="選択してください","",MID(住宅3!AP22,1,2)*1)</f>
        <v/>
      </c>
      <c r="AE25" s="142" t="str">
        <f>IF(住宅3!AP24="選択してください","",MID(住宅3!AP24,1,2)*1)</f>
        <v/>
      </c>
      <c r="AF25" s="142" t="str">
        <f>IF(住宅3!AP26="選択してください","",MID(住宅3!AP26,1,2)*1)</f>
        <v/>
      </c>
      <c r="AG25" s="142" t="str">
        <f>IF(住宅3!AP31="選択してください","",MID(住宅3!AP31,1,2)*1)</f>
        <v/>
      </c>
      <c r="AH25" s="153" t="str">
        <f>IF(住宅3!AP34="選択してください","",MID(住宅3!AP34,1,2)*1)</f>
        <v/>
      </c>
      <c r="AI25" s="142" t="str">
        <f>IF(住宅3!AP37="","",住宅3!AP37)</f>
        <v/>
      </c>
      <c r="AJ25" s="142" t="str">
        <f>IF(住宅3!AP39="選択してください","",MID(住宅3!AP39,1,2)*1)</f>
        <v/>
      </c>
      <c r="AK25" s="142" t="str">
        <f>IF(住宅3!AP44="選択してください","",MID(住宅3!AP44,1,2)*1)</f>
        <v/>
      </c>
      <c r="AL25" s="142" t="str">
        <f>IF(住宅3!AP47="○",1,IF(住宅3!AP47="◎",2,""))</f>
        <v/>
      </c>
      <c r="AM25" s="142" t="str">
        <f>IF(住宅3!AP48="○",1,IF(住宅3!AP48="◎",2,""))</f>
        <v/>
      </c>
      <c r="AN25" s="142" t="str">
        <f>IF(住宅3!AP49="○",1,IF(住宅3!AP49="◎",2,""))</f>
        <v/>
      </c>
      <c r="AO25" s="142" t="str">
        <f>IF(住宅3!AP50="○",1,IF(住宅3!AP50="◎",2,""))</f>
        <v/>
      </c>
      <c r="AP25" s="142" t="str">
        <f>IF(住宅3!AP51="○",1,IF(住宅3!AP51="◎",2,""))</f>
        <v/>
      </c>
      <c r="AQ25" s="142" t="str">
        <f>IF(住宅3!AP52="○",1,IF(住宅3!AP52="◎",2,""))</f>
        <v/>
      </c>
      <c r="AR25" s="142" t="str">
        <f>IF(住宅3!AP53="○",1,IF(住宅3!AP53="◎",2,""))</f>
        <v/>
      </c>
      <c r="AS25" s="142" t="str">
        <f>IF(住宅3!AP54="○",1,IF(住宅3!AP54="◎",2,""))</f>
        <v/>
      </c>
      <c r="AT25" s="142" t="str">
        <f>IF(住宅3!AP55="○",1,IF(住宅3!AP55="◎",2,""))</f>
        <v/>
      </c>
      <c r="AU25" s="142" t="str">
        <f>IF(住宅3!AP56="○",1,IF(住宅3!AP56="◎",2,""))</f>
        <v/>
      </c>
      <c r="AV25" s="142" t="str">
        <f>IF(住宅3!AP57="○",1,IF(住宅3!AP57="◎",2,""))</f>
        <v/>
      </c>
      <c r="AW25" s="142" t="str">
        <f>IF(住宅3!AP58="○",1,IF(住宅3!AP58="◎",2,""))</f>
        <v/>
      </c>
      <c r="AX25" s="142" t="str">
        <f>IF(住宅3!AP59="○",1,IF(住宅3!AP59="◎",2,""))</f>
        <v/>
      </c>
      <c r="AY25" s="142" t="str">
        <f>IF(住宅3!AP60="○",1,IF(住宅3!AP60="◎",2,""))</f>
        <v/>
      </c>
      <c r="AZ25" s="142" t="str">
        <f>IF(住宅3!AP61="○",1,IF(住宅3!AP61="◎",2,""))</f>
        <v/>
      </c>
      <c r="BA25" s="142" t="str">
        <f>IF(住宅3!AP62="○",1,IF(住宅3!AP62="◎",2,""))</f>
        <v/>
      </c>
      <c r="BB25" s="142" t="str">
        <f>IF(住宅3!AP63="○",1,IF(住宅3!AP63="◎",2,""))</f>
        <v/>
      </c>
      <c r="BC25" s="142" t="str">
        <f>IF(住宅3!AP66="○",1,IF(住宅3!AP66="◎",2,""))</f>
        <v/>
      </c>
      <c r="BD25" s="142" t="str">
        <f>IF(住宅3!AP67="○",1,IF(住宅3!AP67="◎",2,""))</f>
        <v/>
      </c>
      <c r="BE25" s="142" t="str">
        <f>IF(住宅3!AP68="○",1,IF(住宅3!AP68="◎",2,""))</f>
        <v/>
      </c>
      <c r="BF25" s="142" t="str">
        <f>IF(住宅3!AP69="○",1,IF(住宅3!AP69="◎",2,""))</f>
        <v/>
      </c>
      <c r="BG25" s="142" t="str">
        <f>IF(住宅3!AP70="○",1,IF(住宅3!AP70="◎",2,""))</f>
        <v/>
      </c>
      <c r="BH25" s="142" t="str">
        <f>IF(住宅3!AP71="○",1,IF(住宅3!AP71="◎",2,""))</f>
        <v/>
      </c>
      <c r="BI25" s="142" t="str">
        <f>IF(住宅3!AP72="○",1,IF(住宅3!AP72="◎",2,""))</f>
        <v/>
      </c>
      <c r="BJ25" s="142" t="str">
        <f>IF(住宅3!AP73="○",1,IF(住宅3!AP73="◎",2,""))</f>
        <v/>
      </c>
      <c r="BK25" s="142" t="str">
        <f>IF(住宅3!AP74="○",1,IF(住宅3!AP74="◎",2,""))</f>
        <v/>
      </c>
      <c r="BL25" s="142" t="str">
        <f>IF(住宅3!AP75="○",1,IF(住宅3!AP75="◎",2,""))</f>
        <v/>
      </c>
      <c r="BM25" s="142" t="str">
        <f>IF(住宅3!AP78="○",1,IF(住宅3!AP78="◎",2,""))</f>
        <v/>
      </c>
      <c r="BN25" s="142" t="str">
        <f>IF(住宅3!AP79="○",1,IF(住宅3!AP79="◎",2,""))</f>
        <v/>
      </c>
      <c r="BO25" s="142" t="str">
        <f>IF(住宅3!AP80="○",1,IF(住宅3!AP80="◎",2,""))</f>
        <v/>
      </c>
      <c r="BP25" s="142" t="str">
        <f>IF(住宅3!AP81="○",1,IF(住宅3!AP81="◎",2,""))</f>
        <v/>
      </c>
      <c r="BQ25" s="142" t="str">
        <f>IF(住宅3!AP82="○",1,IF(住宅3!AP82="◎",2,""))</f>
        <v/>
      </c>
      <c r="BR25" s="142" t="str">
        <f>IF(住宅3!AP83="○",1,IF(住宅3!AP83="◎",2,""))</f>
        <v/>
      </c>
      <c r="BS25" s="142" t="str">
        <f>IF(住宅3!AP84="○",1,IF(住宅3!AP84="◎",2,""))</f>
        <v/>
      </c>
      <c r="BT25" s="142" t="str">
        <f>IF(住宅3!AP85="○",1,IF(住宅3!AP85="◎",2,""))</f>
        <v/>
      </c>
      <c r="BU25" s="142" t="str">
        <f>IF(住宅3!AP86="○",1,IF(住宅3!AP86="◎",2,""))</f>
        <v/>
      </c>
      <c r="BV25" s="142" t="str">
        <f>IF(住宅3!AP87="○",1,IF(住宅3!AP87="◎",2,""))</f>
        <v/>
      </c>
      <c r="BW25" s="142" t="str">
        <f>IF(住宅3!AP88="○",1,IF(住宅3!AP88="◎",2,""))</f>
        <v/>
      </c>
      <c r="BX25" s="142" t="str">
        <f>IF(住宅3!AP89="○",1,IF(住宅3!AP89="◎",2,""))</f>
        <v/>
      </c>
      <c r="BY25" s="142" t="str">
        <f>IF(住宅3!AP90="○",1,IF(住宅3!AP90="◎",2,""))</f>
        <v/>
      </c>
      <c r="BZ25" s="142" t="str">
        <f>IF(住宅3!AP91="○",1,IF(住宅3!AP91="◎",2,""))</f>
        <v/>
      </c>
      <c r="CA25" s="142" t="str">
        <f>IF(住宅3!AP92="○",1,IF(住宅3!AP92="◎",2,""))</f>
        <v/>
      </c>
    </row>
    <row r="26" spans="1:79" s="142" customFormat="1" x14ac:dyDescent="0.2">
      <c r="A26" s="141">
        <f t="shared" si="0"/>
        <v>0</v>
      </c>
      <c r="B26" s="142">
        <v>20</v>
      </c>
      <c r="C26" s="143"/>
      <c r="D26" s="143"/>
      <c r="E26" s="143"/>
      <c r="F26" s="143"/>
      <c r="G26" s="143"/>
      <c r="H26" s="143"/>
      <c r="I26" s="143"/>
      <c r="J26" s="143"/>
      <c r="K26" s="143"/>
      <c r="L26" s="143"/>
      <c r="M26" s="143"/>
      <c r="N26" s="143"/>
      <c r="O26" s="143"/>
      <c r="P26" s="142">
        <v>4</v>
      </c>
      <c r="Q26" s="142">
        <f>住宅3!AR6</f>
        <v>0</v>
      </c>
      <c r="R26" s="142">
        <v>14</v>
      </c>
      <c r="S26" s="142" t="str">
        <f>IF(住宅3!AR7&lt;&gt;"",住宅3!AR7,"")</f>
        <v/>
      </c>
      <c r="T26" s="142" t="str">
        <f>IF(住宅3!AR8="選択してください","",MID(住宅3!AR8,1,2))</f>
        <v/>
      </c>
      <c r="U26" s="142" t="str">
        <f>IF(住宅3!AR9="選択してください","",MID(住宅3!AR9,LEN(住宅3!AR9)-3,3))</f>
        <v/>
      </c>
      <c r="W26" s="142" t="str">
        <f>IF(住宅3!AR10="","",住宅3!AR10)</f>
        <v/>
      </c>
      <c r="X26" s="142" t="str">
        <f>IF(住宅3!AR11="","",住宅3!AR11)</f>
        <v/>
      </c>
      <c r="Y26" s="142" t="str">
        <f>IF(住宅3!AR12="","",住宅3!AR12)</f>
        <v/>
      </c>
      <c r="Z26" s="142" t="str">
        <f>IF(住宅3!AR13="","",住宅3!AR13)</f>
        <v/>
      </c>
      <c r="AA26" s="142" t="str">
        <f>IF(住宅3!AR15="選択してください","",MID(住宅3!AR15,1,2)*1)</f>
        <v/>
      </c>
      <c r="AB26" s="142" t="str">
        <f>IF(住宅3!AR18="選択してください","",MID(住宅3!AR18,1,2)*1)</f>
        <v/>
      </c>
      <c r="AC26" s="142" t="str">
        <f>IF(住宅3!AR20="選択してください","",MID(住宅3!AR20,1,2)*1)</f>
        <v/>
      </c>
      <c r="AD26" s="142" t="str">
        <f>IF(住宅3!AR22="選択してください","",MID(住宅3!AR22,1,2)*1)</f>
        <v/>
      </c>
      <c r="AE26" s="142" t="str">
        <f>IF(住宅3!AR24="選択してください","",MID(住宅3!AR24,1,2)*1)</f>
        <v/>
      </c>
      <c r="AF26" s="142" t="str">
        <f>IF(住宅3!AR26="選択してください","",MID(住宅3!AR26,1,2)*1)</f>
        <v/>
      </c>
      <c r="AG26" s="142" t="str">
        <f>IF(住宅3!AR31="選択してください","",MID(住宅3!AR31,1,2)*1)</f>
        <v/>
      </c>
      <c r="AH26" s="153" t="str">
        <f>IF(住宅3!AR34="選択してください","",MID(住宅3!AR34,1,2)*1)</f>
        <v/>
      </c>
      <c r="AI26" s="142" t="str">
        <f>IF(住宅3!AR37="","",住宅3!AR37)</f>
        <v/>
      </c>
      <c r="AJ26" s="142" t="str">
        <f>IF(住宅3!AR39="選択してください","",MID(住宅3!AR39,1,2)*1)</f>
        <v/>
      </c>
      <c r="AK26" s="142" t="str">
        <f>IF(住宅3!AR44="選択してください","",MID(住宅3!AR44,1,2)*1)</f>
        <v/>
      </c>
      <c r="AL26" s="142" t="str">
        <f>IF(住宅3!AR47="○",1,IF(住宅3!AR47="◎",2,""))</f>
        <v/>
      </c>
      <c r="AM26" s="142" t="str">
        <f>IF(住宅3!AR48="○",1,IF(住宅3!AR48="◎",2,""))</f>
        <v/>
      </c>
      <c r="AN26" s="142" t="str">
        <f>IF(住宅3!AR49="○",1,IF(住宅3!AR49="◎",2,""))</f>
        <v/>
      </c>
      <c r="AO26" s="142" t="str">
        <f>IF(住宅3!AR50="○",1,IF(住宅3!AR50="◎",2,""))</f>
        <v/>
      </c>
      <c r="AP26" s="142" t="str">
        <f>IF(住宅3!AR51="○",1,IF(住宅3!AR51="◎",2,""))</f>
        <v/>
      </c>
      <c r="AQ26" s="142" t="str">
        <f>IF(住宅3!AR52="○",1,IF(住宅3!AR52="◎",2,""))</f>
        <v/>
      </c>
      <c r="AR26" s="142" t="str">
        <f>IF(住宅3!AR53="○",1,IF(住宅3!AR53="◎",2,""))</f>
        <v/>
      </c>
      <c r="AS26" s="142" t="str">
        <f>IF(住宅3!AR54="○",1,IF(住宅3!AR54="◎",2,""))</f>
        <v/>
      </c>
      <c r="AT26" s="142" t="str">
        <f>IF(住宅3!AR55="○",1,IF(住宅3!AR55="◎",2,""))</f>
        <v/>
      </c>
      <c r="AU26" s="142" t="str">
        <f>IF(住宅3!AR56="○",1,IF(住宅3!AR56="◎",2,""))</f>
        <v/>
      </c>
      <c r="AV26" s="142" t="str">
        <f>IF(住宅3!AR57="○",1,IF(住宅3!AR57="◎",2,""))</f>
        <v/>
      </c>
      <c r="AW26" s="142" t="str">
        <f>IF(住宅3!AR58="○",1,IF(住宅3!AR58="◎",2,""))</f>
        <v/>
      </c>
      <c r="AX26" s="142" t="str">
        <f>IF(住宅3!AR59="○",1,IF(住宅3!AR59="◎",2,""))</f>
        <v/>
      </c>
      <c r="AY26" s="142" t="str">
        <f>IF(住宅3!AR60="○",1,IF(住宅3!AR60="◎",2,""))</f>
        <v/>
      </c>
      <c r="AZ26" s="142" t="str">
        <f>IF(住宅3!AR61="○",1,IF(住宅3!AR61="◎",2,""))</f>
        <v/>
      </c>
      <c r="BA26" s="142" t="str">
        <f>IF(住宅3!AR62="○",1,IF(住宅3!AR62="◎",2,""))</f>
        <v/>
      </c>
      <c r="BB26" s="142" t="str">
        <f>IF(住宅3!AR63="○",1,IF(住宅3!AR63="◎",2,""))</f>
        <v/>
      </c>
      <c r="BC26" s="142" t="str">
        <f>IF(住宅3!AR66="○",1,IF(住宅3!AR66="◎",2,""))</f>
        <v/>
      </c>
      <c r="BD26" s="142" t="str">
        <f>IF(住宅3!AR67="○",1,IF(住宅3!AR67="◎",2,""))</f>
        <v/>
      </c>
      <c r="BE26" s="142" t="str">
        <f>IF(住宅3!AR68="○",1,IF(住宅3!AR68="◎",2,""))</f>
        <v/>
      </c>
      <c r="BF26" s="142" t="str">
        <f>IF(住宅3!AR69="○",1,IF(住宅3!AR69="◎",2,""))</f>
        <v/>
      </c>
      <c r="BG26" s="142" t="str">
        <f>IF(住宅3!AR70="○",1,IF(住宅3!AR70="◎",2,""))</f>
        <v/>
      </c>
      <c r="BH26" s="142" t="str">
        <f>IF(住宅3!AR71="○",1,IF(住宅3!AR71="◎",2,""))</f>
        <v/>
      </c>
      <c r="BI26" s="142" t="str">
        <f>IF(住宅3!AR72="○",1,IF(住宅3!AR72="◎",2,""))</f>
        <v/>
      </c>
      <c r="BJ26" s="142" t="str">
        <f>IF(住宅3!AR73="○",1,IF(住宅3!AR73="◎",2,""))</f>
        <v/>
      </c>
      <c r="BK26" s="142" t="str">
        <f>IF(住宅3!AR74="○",1,IF(住宅3!AR74="◎",2,""))</f>
        <v/>
      </c>
      <c r="BL26" s="142" t="str">
        <f>IF(住宅3!AR75="○",1,IF(住宅3!AR75="◎",2,""))</f>
        <v/>
      </c>
      <c r="BM26" s="142" t="str">
        <f>IF(住宅3!AR78="○",1,IF(住宅3!AR78="◎",2,""))</f>
        <v/>
      </c>
      <c r="BN26" s="142" t="str">
        <f>IF(住宅3!AR79="○",1,IF(住宅3!AR79="◎",2,""))</f>
        <v/>
      </c>
      <c r="BO26" s="142" t="str">
        <f>IF(住宅3!AR80="○",1,IF(住宅3!AR80="◎",2,""))</f>
        <v/>
      </c>
      <c r="BP26" s="142" t="str">
        <f>IF(住宅3!AR81="○",1,IF(住宅3!AR81="◎",2,""))</f>
        <v/>
      </c>
      <c r="BQ26" s="142" t="str">
        <f>IF(住宅3!AR82="○",1,IF(住宅3!AR82="◎",2,""))</f>
        <v/>
      </c>
      <c r="BR26" s="142" t="str">
        <f>IF(住宅3!AR83="○",1,IF(住宅3!AR83="◎",2,""))</f>
        <v/>
      </c>
      <c r="BS26" s="142" t="str">
        <f>IF(住宅3!AR84="○",1,IF(住宅3!AR84="◎",2,""))</f>
        <v/>
      </c>
      <c r="BT26" s="142" t="str">
        <f>IF(住宅3!AR85="○",1,IF(住宅3!AR85="◎",2,""))</f>
        <v/>
      </c>
      <c r="BU26" s="142" t="str">
        <f>IF(住宅3!AR86="○",1,IF(住宅3!AR86="◎",2,""))</f>
        <v/>
      </c>
      <c r="BV26" s="142" t="str">
        <f>IF(住宅3!AR87="○",1,IF(住宅3!AR87="◎",2,""))</f>
        <v/>
      </c>
      <c r="BW26" s="142" t="str">
        <f>IF(住宅3!AR88="○",1,IF(住宅3!AR88="◎",2,""))</f>
        <v/>
      </c>
      <c r="BX26" s="142" t="str">
        <f>IF(住宅3!AR89="○",1,IF(住宅3!AR89="◎",2,""))</f>
        <v/>
      </c>
      <c r="BY26" s="142" t="str">
        <f>IF(住宅3!AR90="○",1,IF(住宅3!AR90="◎",2,""))</f>
        <v/>
      </c>
      <c r="BZ26" s="142" t="str">
        <f>IF(住宅3!AR91="○",1,IF(住宅3!AR91="◎",2,""))</f>
        <v/>
      </c>
      <c r="CA26" s="142" t="str">
        <f>IF(住宅3!AR92="○",1,IF(住宅3!AR92="◎",2,""))</f>
        <v/>
      </c>
    </row>
    <row r="27" spans="1:79" s="142" customFormat="1" x14ac:dyDescent="0.2">
      <c r="A27" s="141">
        <f t="shared" si="0"/>
        <v>0</v>
      </c>
      <c r="B27" s="142">
        <v>21</v>
      </c>
      <c r="C27" s="143"/>
      <c r="D27" s="143"/>
      <c r="E27" s="143"/>
      <c r="F27" s="143"/>
      <c r="G27" s="143"/>
      <c r="H27" s="143"/>
      <c r="I27" s="143"/>
      <c r="J27" s="143"/>
      <c r="K27" s="143"/>
      <c r="L27" s="143"/>
      <c r="M27" s="143"/>
      <c r="N27" s="143"/>
      <c r="O27" s="143"/>
      <c r="P27" s="142">
        <v>4</v>
      </c>
      <c r="Q27" s="142">
        <f>住宅3!AT6</f>
        <v>0</v>
      </c>
      <c r="R27" s="142">
        <v>15</v>
      </c>
      <c r="S27" s="142" t="str">
        <f>IF(住宅3!AT7&lt;&gt;"",住宅3!AT7,"")</f>
        <v/>
      </c>
      <c r="T27" s="142" t="str">
        <f>IF(住宅3!AT8="選択してください","",MID(住宅3!AT8,1,2))</f>
        <v/>
      </c>
      <c r="U27" s="142" t="str">
        <f>IF(住宅3!AT9="選択してください","",MID(住宅3!AT9,LEN(住宅3!AT9)-3,3))</f>
        <v/>
      </c>
      <c r="W27" s="142" t="str">
        <f>IF(住宅3!AT10="","",住宅3!AT10)</f>
        <v/>
      </c>
      <c r="X27" s="142" t="str">
        <f>IF(住宅3!AT11="","",住宅3!AT11)</f>
        <v/>
      </c>
      <c r="Y27" s="142" t="str">
        <f>IF(住宅3!AT12="","",住宅3!AT12)</f>
        <v/>
      </c>
      <c r="Z27" s="142" t="str">
        <f>IF(住宅3!AT13="","",住宅3!AT13)</f>
        <v/>
      </c>
      <c r="AA27" s="142" t="str">
        <f>IF(住宅3!AT15="選択してください","",MID(住宅3!AT15,1,2)*1)</f>
        <v/>
      </c>
      <c r="AB27" s="142" t="str">
        <f>IF(住宅3!AT18="選択してください","",MID(住宅3!AT18,1,2)*1)</f>
        <v/>
      </c>
      <c r="AC27" s="142" t="str">
        <f>IF(住宅3!AT20="選択してください","",MID(住宅3!AT20,1,2)*1)</f>
        <v/>
      </c>
      <c r="AD27" s="142" t="str">
        <f>IF(住宅3!AT22="選択してください","",MID(住宅3!AT22,1,2)*1)</f>
        <v/>
      </c>
      <c r="AE27" s="142" t="str">
        <f>IF(住宅3!AT24="選択してください","",MID(住宅3!AT24,1,2)*1)</f>
        <v/>
      </c>
      <c r="AF27" s="142" t="str">
        <f>IF(住宅3!AT26="選択してください","",MID(住宅3!AT26,1,2)*1)</f>
        <v/>
      </c>
      <c r="AG27" s="142" t="str">
        <f>IF(住宅3!AT31="選択してください","",MID(住宅3!AT31,1,2)*1)</f>
        <v/>
      </c>
      <c r="AH27" s="153" t="str">
        <f>IF(住宅3!AT34="選択してください","",MID(住宅3!AT34,1,2)*1)</f>
        <v/>
      </c>
      <c r="AI27" s="142" t="str">
        <f>IF(住宅3!AT37="","",住宅3!AT37)</f>
        <v/>
      </c>
      <c r="AJ27" s="142" t="str">
        <f>IF(住宅3!AT39="選択してください","",MID(住宅3!AT39,1,2)*1)</f>
        <v/>
      </c>
      <c r="AK27" s="142" t="str">
        <f>IF(住宅3!AT44="選択してください","",MID(住宅3!AT44,1,2)*1)</f>
        <v/>
      </c>
      <c r="AL27" s="142" t="str">
        <f>IF(住宅3!AT47="○",1,IF(住宅3!AT47="◎",2,""))</f>
        <v/>
      </c>
      <c r="AM27" s="142" t="str">
        <f>IF(住宅3!AT48="○",1,IF(住宅3!AT48="◎",2,""))</f>
        <v/>
      </c>
      <c r="AN27" s="142" t="str">
        <f>IF(住宅3!AT49="○",1,IF(住宅3!AT49="◎",2,""))</f>
        <v/>
      </c>
      <c r="AO27" s="142" t="str">
        <f>IF(住宅3!AT50="○",1,IF(住宅3!AT50="◎",2,""))</f>
        <v/>
      </c>
      <c r="AP27" s="142" t="str">
        <f>IF(住宅3!AT51="○",1,IF(住宅3!AT51="◎",2,""))</f>
        <v/>
      </c>
      <c r="AQ27" s="142" t="str">
        <f>IF(住宅3!AT52="○",1,IF(住宅3!AT52="◎",2,""))</f>
        <v/>
      </c>
      <c r="AR27" s="142" t="str">
        <f>IF(住宅3!AT53="○",1,IF(住宅3!AT53="◎",2,""))</f>
        <v/>
      </c>
      <c r="AS27" s="142" t="str">
        <f>IF(住宅3!AT54="○",1,IF(住宅3!AT54="◎",2,""))</f>
        <v/>
      </c>
      <c r="AT27" s="142" t="str">
        <f>IF(住宅3!AT55="○",1,IF(住宅3!AT55="◎",2,""))</f>
        <v/>
      </c>
      <c r="AU27" s="142" t="str">
        <f>IF(住宅3!AT56="○",1,IF(住宅3!AT56="◎",2,""))</f>
        <v/>
      </c>
      <c r="AV27" s="142" t="str">
        <f>IF(住宅3!AT57="○",1,IF(住宅3!AT57="◎",2,""))</f>
        <v/>
      </c>
      <c r="AW27" s="142" t="str">
        <f>IF(住宅3!AT58="○",1,IF(住宅3!AT58="◎",2,""))</f>
        <v/>
      </c>
      <c r="AX27" s="142" t="str">
        <f>IF(住宅3!AT59="○",1,IF(住宅3!AT59="◎",2,""))</f>
        <v/>
      </c>
      <c r="AY27" s="142" t="str">
        <f>IF(住宅3!AT60="○",1,IF(住宅3!AT60="◎",2,""))</f>
        <v/>
      </c>
      <c r="AZ27" s="142" t="str">
        <f>IF(住宅3!AT61="○",1,IF(住宅3!AT61="◎",2,""))</f>
        <v/>
      </c>
      <c r="BA27" s="142" t="str">
        <f>IF(住宅3!AT62="○",1,IF(住宅3!AT62="◎",2,""))</f>
        <v/>
      </c>
      <c r="BB27" s="142" t="str">
        <f>IF(住宅3!AT63="○",1,IF(住宅3!AT63="◎",2,""))</f>
        <v/>
      </c>
      <c r="BC27" s="142" t="str">
        <f>IF(住宅3!AT66="○",1,IF(住宅3!AT66="◎",2,""))</f>
        <v/>
      </c>
      <c r="BD27" s="142" t="str">
        <f>IF(住宅3!AT67="○",1,IF(住宅3!AT67="◎",2,""))</f>
        <v/>
      </c>
      <c r="BE27" s="142" t="str">
        <f>IF(住宅3!AT68="○",1,IF(住宅3!AT68="◎",2,""))</f>
        <v/>
      </c>
      <c r="BF27" s="142" t="str">
        <f>IF(住宅3!AT69="○",1,IF(住宅3!AT69="◎",2,""))</f>
        <v/>
      </c>
      <c r="BG27" s="142" t="str">
        <f>IF(住宅3!AT70="○",1,IF(住宅3!AT70="◎",2,""))</f>
        <v/>
      </c>
      <c r="BH27" s="142" t="str">
        <f>IF(住宅3!AT71="○",1,IF(住宅3!AT71="◎",2,""))</f>
        <v/>
      </c>
      <c r="BI27" s="142" t="str">
        <f>IF(住宅3!AT72="○",1,IF(住宅3!AT72="◎",2,""))</f>
        <v/>
      </c>
      <c r="BJ27" s="142" t="str">
        <f>IF(住宅3!AT73="○",1,IF(住宅3!AT73="◎",2,""))</f>
        <v/>
      </c>
      <c r="BK27" s="142" t="str">
        <f>IF(住宅3!AT74="○",1,IF(住宅3!AT74="◎",2,""))</f>
        <v/>
      </c>
      <c r="BL27" s="142" t="str">
        <f>IF(住宅3!AT75="○",1,IF(住宅3!AT75="◎",2,""))</f>
        <v/>
      </c>
      <c r="BM27" s="142" t="str">
        <f>IF(住宅3!AT78="○",1,IF(住宅3!AT78="◎",2,""))</f>
        <v/>
      </c>
      <c r="BN27" s="142" t="str">
        <f>IF(住宅3!AT79="○",1,IF(住宅3!AT79="◎",2,""))</f>
        <v/>
      </c>
      <c r="BO27" s="142" t="str">
        <f>IF(住宅3!AT80="○",1,IF(住宅3!AT80="◎",2,""))</f>
        <v/>
      </c>
      <c r="BP27" s="142" t="str">
        <f>IF(住宅3!AT81="○",1,IF(住宅3!AT81="◎",2,""))</f>
        <v/>
      </c>
      <c r="BQ27" s="142" t="str">
        <f>IF(住宅3!AT82="○",1,IF(住宅3!AT82="◎",2,""))</f>
        <v/>
      </c>
      <c r="BR27" s="142" t="str">
        <f>IF(住宅3!AT83="○",1,IF(住宅3!AT83="◎",2,""))</f>
        <v/>
      </c>
      <c r="BS27" s="142" t="str">
        <f>IF(住宅3!AT84="○",1,IF(住宅3!AT84="◎",2,""))</f>
        <v/>
      </c>
      <c r="BT27" s="142" t="str">
        <f>IF(住宅3!AT85="○",1,IF(住宅3!AT85="◎",2,""))</f>
        <v/>
      </c>
      <c r="BU27" s="142" t="str">
        <f>IF(住宅3!AT86="○",1,IF(住宅3!AT86="◎",2,""))</f>
        <v/>
      </c>
      <c r="BV27" s="142" t="str">
        <f>IF(住宅3!AT87="○",1,IF(住宅3!AT87="◎",2,""))</f>
        <v/>
      </c>
      <c r="BW27" s="142" t="str">
        <f>IF(住宅3!AT88="○",1,IF(住宅3!AT88="◎",2,""))</f>
        <v/>
      </c>
      <c r="BX27" s="142" t="str">
        <f>IF(住宅3!AT89="○",1,IF(住宅3!AT89="◎",2,""))</f>
        <v/>
      </c>
      <c r="BY27" s="142" t="str">
        <f>IF(住宅3!AT90="○",1,IF(住宅3!AT90="◎",2,""))</f>
        <v/>
      </c>
      <c r="BZ27" s="142" t="str">
        <f>IF(住宅3!AT91="○",1,IF(住宅3!AT91="◎",2,""))</f>
        <v/>
      </c>
      <c r="CA27" s="142" t="str">
        <f>IF(住宅3!AT92="○",1,IF(住宅3!AT92="◎",2,""))</f>
        <v/>
      </c>
    </row>
    <row r="28" spans="1:79" s="142" customFormat="1" x14ac:dyDescent="0.2">
      <c r="A28" s="141">
        <f t="shared" si="0"/>
        <v>0</v>
      </c>
      <c r="B28" s="142">
        <v>22</v>
      </c>
      <c r="C28" s="143"/>
      <c r="D28" s="143"/>
      <c r="E28" s="143"/>
      <c r="F28" s="143"/>
      <c r="G28" s="143"/>
      <c r="H28" s="143"/>
      <c r="I28" s="143"/>
      <c r="J28" s="143"/>
      <c r="K28" s="143"/>
      <c r="L28" s="143"/>
      <c r="M28" s="143"/>
      <c r="N28" s="143"/>
      <c r="O28" s="143"/>
      <c r="P28" s="142">
        <v>4</v>
      </c>
      <c r="Q28" s="142">
        <f>住宅3!AV6</f>
        <v>0</v>
      </c>
      <c r="R28" s="142">
        <v>16</v>
      </c>
      <c r="S28" s="142" t="str">
        <f>IF(住宅3!AV7&lt;&gt;"",住宅3!AV7,"")</f>
        <v/>
      </c>
      <c r="T28" s="142" t="str">
        <f>IF(住宅3!AV8="選択してください","",MID(住宅3!AV8,1,2))</f>
        <v/>
      </c>
      <c r="U28" s="142" t="str">
        <f>IF(住宅3!AV9="選択してください","",MID(住宅3!AV9,LEN(住宅3!AV9)-3,3))</f>
        <v/>
      </c>
      <c r="W28" s="142" t="str">
        <f>IF(住宅3!AV10="","",住宅3!AV10)</f>
        <v/>
      </c>
      <c r="X28" s="142" t="str">
        <f>IF(住宅3!AV11="","",住宅3!AV11)</f>
        <v/>
      </c>
      <c r="Y28" s="142" t="str">
        <f>IF(住宅3!AV12="","",住宅3!AV12)</f>
        <v/>
      </c>
      <c r="Z28" s="142" t="str">
        <f>IF(住宅3!AV13="","",住宅3!AV13)</f>
        <v/>
      </c>
      <c r="AA28" s="142" t="str">
        <f>IF(住宅3!AV15="選択してください","",MID(住宅3!AV15,1,2)*1)</f>
        <v/>
      </c>
      <c r="AB28" s="142" t="str">
        <f>IF(住宅3!AV18="選択してください","",MID(住宅3!AV18,1,2)*1)</f>
        <v/>
      </c>
      <c r="AC28" s="142" t="str">
        <f>IF(住宅3!AV20="選択してください","",MID(住宅3!AV20,1,2)*1)</f>
        <v/>
      </c>
      <c r="AD28" s="142" t="str">
        <f>IF(住宅3!AV22="選択してください","",MID(住宅3!AV22,1,2)*1)</f>
        <v/>
      </c>
      <c r="AE28" s="142" t="str">
        <f>IF(住宅3!AV24="選択してください","",MID(住宅3!AV24,1,2)*1)</f>
        <v/>
      </c>
      <c r="AF28" s="142" t="str">
        <f>IF(住宅3!AV26="選択してください","",MID(住宅3!AV26,1,2)*1)</f>
        <v/>
      </c>
      <c r="AG28" s="142" t="str">
        <f>IF(住宅3!AV31="選択してください","",MID(住宅3!AV31,1,2)*1)</f>
        <v/>
      </c>
      <c r="AH28" s="153" t="str">
        <f>IF(住宅3!AV34="選択してください","",MID(住宅3!AV34,1,2)*1)</f>
        <v/>
      </c>
      <c r="AI28" s="142" t="str">
        <f>IF(住宅3!AV37="","",住宅3!AV37)</f>
        <v/>
      </c>
      <c r="AJ28" s="142" t="str">
        <f>IF(住宅3!AV39="選択してください","",MID(住宅3!AV39,1,2)*1)</f>
        <v/>
      </c>
      <c r="AK28" s="142" t="str">
        <f>IF(住宅3!AV44="選択してください","",MID(住宅3!AV44,1,2)*1)</f>
        <v/>
      </c>
      <c r="AL28" s="142" t="str">
        <f>IF(住宅3!AV47="○",1,IF(住宅3!AV47="◎",2,""))</f>
        <v/>
      </c>
      <c r="AM28" s="142" t="str">
        <f>IF(住宅3!AV48="○",1,IF(住宅3!AV48="◎",2,""))</f>
        <v/>
      </c>
      <c r="AN28" s="142" t="str">
        <f>IF(住宅3!AV49="○",1,IF(住宅3!AV49="◎",2,""))</f>
        <v/>
      </c>
      <c r="AO28" s="142" t="str">
        <f>IF(住宅3!AV50="○",1,IF(住宅3!AV50="◎",2,""))</f>
        <v/>
      </c>
      <c r="AP28" s="142" t="str">
        <f>IF(住宅3!AV51="○",1,IF(住宅3!AV51="◎",2,""))</f>
        <v/>
      </c>
      <c r="AQ28" s="142" t="str">
        <f>IF(住宅3!AV52="○",1,IF(住宅3!AV52="◎",2,""))</f>
        <v/>
      </c>
      <c r="AR28" s="142" t="str">
        <f>IF(住宅3!AV53="○",1,IF(住宅3!AV53="◎",2,""))</f>
        <v/>
      </c>
      <c r="AS28" s="142" t="str">
        <f>IF(住宅3!AV54="○",1,IF(住宅3!AV54="◎",2,""))</f>
        <v/>
      </c>
      <c r="AT28" s="142" t="str">
        <f>IF(住宅3!AV55="○",1,IF(住宅3!AV55="◎",2,""))</f>
        <v/>
      </c>
      <c r="AU28" s="142" t="str">
        <f>IF(住宅3!AV56="○",1,IF(住宅3!AV56="◎",2,""))</f>
        <v/>
      </c>
      <c r="AV28" s="142" t="str">
        <f>IF(住宅3!AV57="○",1,IF(住宅3!AV57="◎",2,""))</f>
        <v/>
      </c>
      <c r="AW28" s="142" t="str">
        <f>IF(住宅3!AV58="○",1,IF(住宅3!AV58="◎",2,""))</f>
        <v/>
      </c>
      <c r="AX28" s="142" t="str">
        <f>IF(住宅3!AV59="○",1,IF(住宅3!AV59="◎",2,""))</f>
        <v/>
      </c>
      <c r="AY28" s="142" t="str">
        <f>IF(住宅3!AV60="○",1,IF(住宅3!AV60="◎",2,""))</f>
        <v/>
      </c>
      <c r="AZ28" s="142" t="str">
        <f>IF(住宅3!AV61="○",1,IF(住宅3!AV61="◎",2,""))</f>
        <v/>
      </c>
      <c r="BA28" s="142" t="str">
        <f>IF(住宅3!AV62="○",1,IF(住宅3!AV62="◎",2,""))</f>
        <v/>
      </c>
      <c r="BB28" s="142" t="str">
        <f>IF(住宅3!AV63="○",1,IF(住宅3!AV63="◎",2,""))</f>
        <v/>
      </c>
      <c r="BC28" s="142" t="str">
        <f>IF(住宅3!AV66="○",1,IF(住宅3!AV66="◎",2,""))</f>
        <v/>
      </c>
      <c r="BD28" s="142" t="str">
        <f>IF(住宅3!AV67="○",1,IF(住宅3!AV67="◎",2,""))</f>
        <v/>
      </c>
      <c r="BE28" s="142" t="str">
        <f>IF(住宅3!AV68="○",1,IF(住宅3!AV68="◎",2,""))</f>
        <v/>
      </c>
      <c r="BF28" s="142" t="str">
        <f>IF(住宅3!AV69="○",1,IF(住宅3!AV69="◎",2,""))</f>
        <v/>
      </c>
      <c r="BG28" s="142" t="str">
        <f>IF(住宅3!AV70="○",1,IF(住宅3!AV70="◎",2,""))</f>
        <v/>
      </c>
      <c r="BH28" s="142" t="str">
        <f>IF(住宅3!AV71="○",1,IF(住宅3!AV71="◎",2,""))</f>
        <v/>
      </c>
      <c r="BI28" s="142" t="str">
        <f>IF(住宅3!AV72="○",1,IF(住宅3!AV72="◎",2,""))</f>
        <v/>
      </c>
      <c r="BJ28" s="142" t="str">
        <f>IF(住宅3!AV73="○",1,IF(住宅3!AV73="◎",2,""))</f>
        <v/>
      </c>
      <c r="BK28" s="142" t="str">
        <f>IF(住宅3!AV74="○",1,IF(住宅3!AV74="◎",2,""))</f>
        <v/>
      </c>
      <c r="BL28" s="142" t="str">
        <f>IF(住宅3!AV75="○",1,IF(住宅3!AV75="◎",2,""))</f>
        <v/>
      </c>
      <c r="BM28" s="142" t="str">
        <f>IF(住宅3!AV78="○",1,IF(住宅3!AV78="◎",2,""))</f>
        <v/>
      </c>
      <c r="BN28" s="142" t="str">
        <f>IF(住宅3!AV79="○",1,IF(住宅3!AV79="◎",2,""))</f>
        <v/>
      </c>
      <c r="BO28" s="142" t="str">
        <f>IF(住宅3!AV80="○",1,IF(住宅3!AV80="◎",2,""))</f>
        <v/>
      </c>
      <c r="BP28" s="142" t="str">
        <f>IF(住宅3!AV81="○",1,IF(住宅3!AV81="◎",2,""))</f>
        <v/>
      </c>
      <c r="BQ28" s="142" t="str">
        <f>IF(住宅3!AV82="○",1,IF(住宅3!AV82="◎",2,""))</f>
        <v/>
      </c>
      <c r="BR28" s="142" t="str">
        <f>IF(住宅3!AV83="○",1,IF(住宅3!AV83="◎",2,""))</f>
        <v/>
      </c>
      <c r="BS28" s="142" t="str">
        <f>IF(住宅3!AV84="○",1,IF(住宅3!AV84="◎",2,""))</f>
        <v/>
      </c>
      <c r="BT28" s="142" t="str">
        <f>IF(住宅3!AV85="○",1,IF(住宅3!AV85="◎",2,""))</f>
        <v/>
      </c>
      <c r="BU28" s="142" t="str">
        <f>IF(住宅3!AV86="○",1,IF(住宅3!AV86="◎",2,""))</f>
        <v/>
      </c>
      <c r="BV28" s="142" t="str">
        <f>IF(住宅3!AV87="○",1,IF(住宅3!AV87="◎",2,""))</f>
        <v/>
      </c>
      <c r="BW28" s="142" t="str">
        <f>IF(住宅3!AV88="○",1,IF(住宅3!AV88="◎",2,""))</f>
        <v/>
      </c>
      <c r="BX28" s="142" t="str">
        <f>IF(住宅3!AV89="○",1,IF(住宅3!AV89="◎",2,""))</f>
        <v/>
      </c>
      <c r="BY28" s="142" t="str">
        <f>IF(住宅3!AV90="○",1,IF(住宅3!AV90="◎",2,""))</f>
        <v/>
      </c>
      <c r="BZ28" s="142" t="str">
        <f>IF(住宅3!AV91="○",1,IF(住宅3!AV91="◎",2,""))</f>
        <v/>
      </c>
      <c r="CA28" s="142" t="str">
        <f>IF(住宅3!AV92="○",1,IF(住宅3!AV92="◎",2,""))</f>
        <v/>
      </c>
    </row>
    <row r="29" spans="1:79" s="142" customFormat="1" x14ac:dyDescent="0.2">
      <c r="A29" s="141">
        <f t="shared" si="0"/>
        <v>0</v>
      </c>
      <c r="B29" s="142">
        <v>23</v>
      </c>
      <c r="C29" s="143"/>
      <c r="D29" s="143"/>
      <c r="E29" s="143"/>
      <c r="F29" s="143"/>
      <c r="G29" s="143"/>
      <c r="H29" s="143"/>
      <c r="I29" s="143"/>
      <c r="J29" s="143"/>
      <c r="K29" s="143"/>
      <c r="L29" s="143"/>
      <c r="M29" s="143"/>
      <c r="N29" s="143"/>
      <c r="O29" s="143"/>
      <c r="P29" s="142">
        <v>4</v>
      </c>
      <c r="Q29" s="142">
        <f>住宅3!AX6</f>
        <v>0</v>
      </c>
      <c r="R29" s="142">
        <v>17</v>
      </c>
      <c r="S29" s="142" t="str">
        <f>IF(住宅3!AX7&lt;&gt;"",住宅3!AX7,"")</f>
        <v/>
      </c>
      <c r="T29" s="142" t="str">
        <f>IF(住宅3!AX8="選択してください","",MID(住宅3!AX8,1,2))</f>
        <v/>
      </c>
      <c r="U29" s="142" t="str">
        <f>IF(住宅3!AX9="選択してください","",MID(住宅3!AX9,LEN(住宅3!AX9)-3,3))</f>
        <v/>
      </c>
      <c r="W29" s="142" t="str">
        <f>IF(住宅3!AX10="","",住宅3!AX10)</f>
        <v/>
      </c>
      <c r="X29" s="142" t="str">
        <f>IF(住宅3!AX11="","",住宅3!AX11)</f>
        <v/>
      </c>
      <c r="Y29" s="142" t="str">
        <f>IF(住宅3!AX12="","",住宅3!AX12)</f>
        <v/>
      </c>
      <c r="Z29" s="142" t="str">
        <f>IF(住宅3!AX13="","",住宅3!AX13)</f>
        <v/>
      </c>
      <c r="AA29" s="142" t="str">
        <f>IF(住宅3!AX15="選択してください","",MID(住宅3!AX15,1,2)*1)</f>
        <v/>
      </c>
      <c r="AB29" s="142" t="str">
        <f>IF(住宅3!AX18="選択してください","",MID(住宅3!AX18,1,2)*1)</f>
        <v/>
      </c>
      <c r="AC29" s="142" t="str">
        <f>IF(住宅3!AX20="選択してください","",MID(住宅3!AX20,1,2)*1)</f>
        <v/>
      </c>
      <c r="AD29" s="142" t="str">
        <f>IF(住宅3!AX22="選択してください","",MID(住宅3!AX22,1,2)*1)</f>
        <v/>
      </c>
      <c r="AE29" s="142" t="str">
        <f>IF(住宅3!AX24="選択してください","",MID(住宅3!AX24,1,2)*1)</f>
        <v/>
      </c>
      <c r="AF29" s="142" t="str">
        <f>IF(住宅3!AX26="選択してください","",MID(住宅3!AX26,1,2)*1)</f>
        <v/>
      </c>
      <c r="AG29" s="142" t="str">
        <f>IF(住宅3!AX31="選択してください","",MID(住宅3!AX31,1,2)*1)</f>
        <v/>
      </c>
      <c r="AH29" s="153" t="str">
        <f>IF(住宅3!AX34="選択してください","",MID(住宅3!AX34,1,2)*1)</f>
        <v/>
      </c>
      <c r="AI29" s="142" t="str">
        <f>IF(住宅3!AX37="","",住宅3!AX37)</f>
        <v/>
      </c>
      <c r="AJ29" s="142" t="str">
        <f>IF(住宅3!AX39="選択してください","",MID(住宅3!AX39,1,2)*1)</f>
        <v/>
      </c>
      <c r="AK29" s="142" t="str">
        <f>IF(住宅3!AX44="選択してください","",MID(住宅3!AX44,1,2)*1)</f>
        <v/>
      </c>
      <c r="AL29" s="142" t="str">
        <f>IF(住宅3!AX47="○",1,IF(住宅3!AX47="◎",2,""))</f>
        <v/>
      </c>
      <c r="AM29" s="142" t="str">
        <f>IF(住宅3!AX48="○",1,IF(住宅3!AX48="◎",2,""))</f>
        <v/>
      </c>
      <c r="AN29" s="142" t="str">
        <f>IF(住宅3!AX49="○",1,IF(住宅3!AX49="◎",2,""))</f>
        <v/>
      </c>
      <c r="AO29" s="142" t="str">
        <f>IF(住宅3!AX50="○",1,IF(住宅3!AX50="◎",2,""))</f>
        <v/>
      </c>
      <c r="AP29" s="142" t="str">
        <f>IF(住宅3!AX51="○",1,IF(住宅3!AX51="◎",2,""))</f>
        <v/>
      </c>
      <c r="AQ29" s="142" t="str">
        <f>IF(住宅3!AX52="○",1,IF(住宅3!AX52="◎",2,""))</f>
        <v/>
      </c>
      <c r="AR29" s="142" t="str">
        <f>IF(住宅3!AX53="○",1,IF(住宅3!AX53="◎",2,""))</f>
        <v/>
      </c>
      <c r="AS29" s="142" t="str">
        <f>IF(住宅3!AX54="○",1,IF(住宅3!AX54="◎",2,""))</f>
        <v/>
      </c>
      <c r="AT29" s="142" t="str">
        <f>IF(住宅3!AX55="○",1,IF(住宅3!AX55="◎",2,""))</f>
        <v/>
      </c>
      <c r="AU29" s="142" t="str">
        <f>IF(住宅3!AX56="○",1,IF(住宅3!AX56="◎",2,""))</f>
        <v/>
      </c>
      <c r="AV29" s="142" t="str">
        <f>IF(住宅3!AX57="○",1,IF(住宅3!AX57="◎",2,""))</f>
        <v/>
      </c>
      <c r="AW29" s="142" t="str">
        <f>IF(住宅3!AX58="○",1,IF(住宅3!AX58="◎",2,""))</f>
        <v/>
      </c>
      <c r="AX29" s="142" t="str">
        <f>IF(住宅3!AX59="○",1,IF(住宅3!AX59="◎",2,""))</f>
        <v/>
      </c>
      <c r="AY29" s="142" t="str">
        <f>IF(住宅3!AX60="○",1,IF(住宅3!AX60="◎",2,""))</f>
        <v/>
      </c>
      <c r="AZ29" s="142" t="str">
        <f>IF(住宅3!AX61="○",1,IF(住宅3!AX61="◎",2,""))</f>
        <v/>
      </c>
      <c r="BA29" s="142" t="str">
        <f>IF(住宅3!AX62="○",1,IF(住宅3!AX62="◎",2,""))</f>
        <v/>
      </c>
      <c r="BB29" s="142" t="str">
        <f>IF(住宅3!AX63="○",1,IF(住宅3!AX63="◎",2,""))</f>
        <v/>
      </c>
      <c r="BC29" s="142" t="str">
        <f>IF(住宅3!AX66="○",1,IF(住宅3!AX66="◎",2,""))</f>
        <v/>
      </c>
      <c r="BD29" s="142" t="str">
        <f>IF(住宅3!AX67="○",1,IF(住宅3!AX67="◎",2,""))</f>
        <v/>
      </c>
      <c r="BE29" s="142" t="str">
        <f>IF(住宅3!AX68="○",1,IF(住宅3!AX68="◎",2,""))</f>
        <v/>
      </c>
      <c r="BF29" s="142" t="str">
        <f>IF(住宅3!AX69="○",1,IF(住宅3!AX69="◎",2,""))</f>
        <v/>
      </c>
      <c r="BG29" s="142" t="str">
        <f>IF(住宅3!AX70="○",1,IF(住宅3!AX70="◎",2,""))</f>
        <v/>
      </c>
      <c r="BH29" s="142" t="str">
        <f>IF(住宅3!AX71="○",1,IF(住宅3!AX71="◎",2,""))</f>
        <v/>
      </c>
      <c r="BI29" s="142" t="str">
        <f>IF(住宅3!AX72="○",1,IF(住宅3!AX72="◎",2,""))</f>
        <v/>
      </c>
      <c r="BJ29" s="142" t="str">
        <f>IF(住宅3!AX73="○",1,IF(住宅3!AX73="◎",2,""))</f>
        <v/>
      </c>
      <c r="BK29" s="142" t="str">
        <f>IF(住宅3!AX74="○",1,IF(住宅3!AX74="◎",2,""))</f>
        <v/>
      </c>
      <c r="BL29" s="142" t="str">
        <f>IF(住宅3!AX75="○",1,IF(住宅3!AX75="◎",2,""))</f>
        <v/>
      </c>
      <c r="BM29" s="142" t="str">
        <f>IF(住宅3!AX78="○",1,IF(住宅3!AX78="◎",2,""))</f>
        <v/>
      </c>
      <c r="BN29" s="142" t="str">
        <f>IF(住宅3!AX79="○",1,IF(住宅3!AX79="◎",2,""))</f>
        <v/>
      </c>
      <c r="BO29" s="142" t="str">
        <f>IF(住宅3!AX80="○",1,IF(住宅3!AX80="◎",2,""))</f>
        <v/>
      </c>
      <c r="BP29" s="142" t="str">
        <f>IF(住宅3!AX81="○",1,IF(住宅3!AX81="◎",2,""))</f>
        <v/>
      </c>
      <c r="BQ29" s="142" t="str">
        <f>IF(住宅3!AX82="○",1,IF(住宅3!AX82="◎",2,""))</f>
        <v/>
      </c>
      <c r="BR29" s="142" t="str">
        <f>IF(住宅3!AX83="○",1,IF(住宅3!AX83="◎",2,""))</f>
        <v/>
      </c>
      <c r="BS29" s="142" t="str">
        <f>IF(住宅3!AX84="○",1,IF(住宅3!AX84="◎",2,""))</f>
        <v/>
      </c>
      <c r="BT29" s="142" t="str">
        <f>IF(住宅3!AX85="○",1,IF(住宅3!AX85="◎",2,""))</f>
        <v/>
      </c>
      <c r="BU29" s="142" t="str">
        <f>IF(住宅3!AX86="○",1,IF(住宅3!AX86="◎",2,""))</f>
        <v/>
      </c>
      <c r="BV29" s="142" t="str">
        <f>IF(住宅3!AX87="○",1,IF(住宅3!AX87="◎",2,""))</f>
        <v/>
      </c>
      <c r="BW29" s="142" t="str">
        <f>IF(住宅3!AX88="○",1,IF(住宅3!AX88="◎",2,""))</f>
        <v/>
      </c>
      <c r="BX29" s="142" t="str">
        <f>IF(住宅3!AX89="○",1,IF(住宅3!AX89="◎",2,""))</f>
        <v/>
      </c>
      <c r="BY29" s="142" t="str">
        <f>IF(住宅3!AX90="○",1,IF(住宅3!AX90="◎",2,""))</f>
        <v/>
      </c>
      <c r="BZ29" s="142" t="str">
        <f>IF(住宅3!AX91="○",1,IF(住宅3!AX91="◎",2,""))</f>
        <v/>
      </c>
      <c r="CA29" s="142" t="str">
        <f>IF(住宅3!AX92="○",1,IF(住宅3!AX92="◎",2,""))</f>
        <v/>
      </c>
    </row>
    <row r="30" spans="1:79" s="142" customFormat="1" x14ac:dyDescent="0.2">
      <c r="A30" s="141">
        <f t="shared" si="0"/>
        <v>0</v>
      </c>
      <c r="B30" s="142">
        <v>24</v>
      </c>
      <c r="C30" s="143"/>
      <c r="D30" s="143"/>
      <c r="E30" s="143"/>
      <c r="F30" s="143"/>
      <c r="G30" s="143"/>
      <c r="H30" s="143"/>
      <c r="I30" s="143"/>
      <c r="J30" s="143"/>
      <c r="K30" s="143"/>
      <c r="L30" s="143"/>
      <c r="M30" s="143"/>
      <c r="N30" s="143"/>
      <c r="O30" s="143"/>
      <c r="P30" s="142">
        <v>4</v>
      </c>
      <c r="Q30" s="142">
        <f>住宅3!AZ6</f>
        <v>0</v>
      </c>
      <c r="R30" s="142">
        <v>18</v>
      </c>
      <c r="S30" s="142" t="str">
        <f>IF(住宅3!AZ7&lt;&gt;"",住宅3!AZ7,"")</f>
        <v/>
      </c>
      <c r="T30" s="142" t="str">
        <f>IF(住宅3!AZ8="選択してください","",MID(住宅3!AZ8,1,2))</f>
        <v/>
      </c>
      <c r="U30" s="142" t="str">
        <f>IF(住宅3!AZ9="選択してください","",MID(住宅3!AZ9,LEN(住宅3!AZ9)-3,3))</f>
        <v/>
      </c>
      <c r="W30" s="142" t="str">
        <f>IF(住宅3!AZ10="","",住宅3!AZ10)</f>
        <v/>
      </c>
      <c r="X30" s="142" t="str">
        <f>IF(住宅3!AZ11="","",住宅3!AZ11)</f>
        <v/>
      </c>
      <c r="Y30" s="142" t="str">
        <f>IF(住宅3!AZ12="","",住宅3!AZ12)</f>
        <v/>
      </c>
      <c r="Z30" s="142" t="str">
        <f>IF(住宅3!AZ13="","",住宅3!AZ13)</f>
        <v/>
      </c>
      <c r="AA30" s="142" t="str">
        <f>IF(住宅3!AZ15="選択してください","",MID(住宅3!AZ15,1,2)*1)</f>
        <v/>
      </c>
      <c r="AB30" s="142" t="str">
        <f>IF(住宅3!AZ18="選択してください","",MID(住宅3!AZ18,1,2)*1)</f>
        <v/>
      </c>
      <c r="AC30" s="142" t="str">
        <f>IF(住宅3!AZ20="選択してください","",MID(住宅3!AZ20,1,2)*1)</f>
        <v/>
      </c>
      <c r="AD30" s="142" t="str">
        <f>IF(住宅3!AZ22="選択してください","",MID(住宅3!AZ22,1,2)*1)</f>
        <v/>
      </c>
      <c r="AE30" s="142" t="str">
        <f>IF(住宅3!AZ24="選択してください","",MID(住宅3!AZ24,1,2)*1)</f>
        <v/>
      </c>
      <c r="AF30" s="142" t="str">
        <f>IF(住宅3!AZ26="選択してください","",MID(住宅3!AZ26,1,2)*1)</f>
        <v/>
      </c>
      <c r="AG30" s="142" t="str">
        <f>IF(住宅3!AZ31="選択してください","",MID(住宅3!AZ31,1,2)*1)</f>
        <v/>
      </c>
      <c r="AH30" s="153" t="str">
        <f>IF(住宅3!AZ34="選択してください","",MID(住宅3!AZ34,1,2)*1)</f>
        <v/>
      </c>
      <c r="AI30" s="142" t="str">
        <f>IF(住宅3!AZ37="","",住宅3!AZ37)</f>
        <v/>
      </c>
      <c r="AJ30" s="142" t="str">
        <f>IF(住宅3!AZ39="選択してください","",MID(住宅3!AZ39,1,2)*1)</f>
        <v/>
      </c>
      <c r="AK30" s="142" t="str">
        <f>IF(住宅3!AZ44="選択してください","",MID(住宅3!AZ44,1,2)*1)</f>
        <v/>
      </c>
      <c r="AL30" s="142" t="str">
        <f>IF(住宅3!AZ47="○",1,IF(住宅3!AZ47="◎",2,""))</f>
        <v/>
      </c>
      <c r="AM30" s="142" t="str">
        <f>IF(住宅3!AZ48="○",1,IF(住宅3!AZ48="◎",2,""))</f>
        <v/>
      </c>
      <c r="AN30" s="142" t="str">
        <f>IF(住宅3!AZ49="○",1,IF(住宅3!AZ49="◎",2,""))</f>
        <v/>
      </c>
      <c r="AO30" s="142" t="str">
        <f>IF(住宅3!AZ50="○",1,IF(住宅3!AZ50="◎",2,""))</f>
        <v/>
      </c>
      <c r="AP30" s="142" t="str">
        <f>IF(住宅3!AZ51="○",1,IF(住宅3!AZ51="◎",2,""))</f>
        <v/>
      </c>
      <c r="AQ30" s="142" t="str">
        <f>IF(住宅3!AZ52="○",1,IF(住宅3!AZ52="◎",2,""))</f>
        <v/>
      </c>
      <c r="AR30" s="142" t="str">
        <f>IF(住宅3!AZ53="○",1,IF(住宅3!AZ53="◎",2,""))</f>
        <v/>
      </c>
      <c r="AS30" s="142" t="str">
        <f>IF(住宅3!AZ54="○",1,IF(住宅3!AZ54="◎",2,""))</f>
        <v/>
      </c>
      <c r="AT30" s="142" t="str">
        <f>IF(住宅3!AZ55="○",1,IF(住宅3!AZ55="◎",2,""))</f>
        <v/>
      </c>
      <c r="AU30" s="142" t="str">
        <f>IF(住宅3!AZ56="○",1,IF(住宅3!AZ56="◎",2,""))</f>
        <v/>
      </c>
      <c r="AV30" s="142" t="str">
        <f>IF(住宅3!AZ57="○",1,IF(住宅3!AZ57="◎",2,""))</f>
        <v/>
      </c>
      <c r="AW30" s="142" t="str">
        <f>IF(住宅3!AZ58="○",1,IF(住宅3!AZ58="◎",2,""))</f>
        <v/>
      </c>
      <c r="AX30" s="142" t="str">
        <f>IF(住宅3!AZ59="○",1,IF(住宅3!AZ59="◎",2,""))</f>
        <v/>
      </c>
      <c r="AY30" s="142" t="str">
        <f>IF(住宅3!AZ60="○",1,IF(住宅3!AZ60="◎",2,""))</f>
        <v/>
      </c>
      <c r="AZ30" s="142" t="str">
        <f>IF(住宅3!AZ61="○",1,IF(住宅3!AZ61="◎",2,""))</f>
        <v/>
      </c>
      <c r="BA30" s="142" t="str">
        <f>IF(住宅3!AZ62="○",1,IF(住宅3!AZ62="◎",2,""))</f>
        <v/>
      </c>
      <c r="BB30" s="142" t="str">
        <f>IF(住宅3!AZ63="○",1,IF(住宅3!AZ63="◎",2,""))</f>
        <v/>
      </c>
      <c r="BC30" s="142" t="str">
        <f>IF(住宅3!AZ66="○",1,IF(住宅3!AZ66="◎",2,""))</f>
        <v/>
      </c>
      <c r="BD30" s="142" t="str">
        <f>IF(住宅3!AZ67="○",1,IF(住宅3!AZ67="◎",2,""))</f>
        <v/>
      </c>
      <c r="BE30" s="142" t="str">
        <f>IF(住宅3!AZ68="○",1,IF(住宅3!AZ68="◎",2,""))</f>
        <v/>
      </c>
      <c r="BF30" s="142" t="str">
        <f>IF(住宅3!AZ69="○",1,IF(住宅3!AZ69="◎",2,""))</f>
        <v/>
      </c>
      <c r="BG30" s="142" t="str">
        <f>IF(住宅3!AZ70="○",1,IF(住宅3!AZ70="◎",2,""))</f>
        <v/>
      </c>
      <c r="BH30" s="142" t="str">
        <f>IF(住宅3!AZ71="○",1,IF(住宅3!AZ71="◎",2,""))</f>
        <v/>
      </c>
      <c r="BI30" s="142" t="str">
        <f>IF(住宅3!AZ72="○",1,IF(住宅3!AZ72="◎",2,""))</f>
        <v/>
      </c>
      <c r="BJ30" s="142" t="str">
        <f>IF(住宅3!AZ73="○",1,IF(住宅3!AZ73="◎",2,""))</f>
        <v/>
      </c>
      <c r="BK30" s="142" t="str">
        <f>IF(住宅3!AZ74="○",1,IF(住宅3!AZ74="◎",2,""))</f>
        <v/>
      </c>
      <c r="BL30" s="142" t="str">
        <f>IF(住宅3!AZ75="○",1,IF(住宅3!AZ75="◎",2,""))</f>
        <v/>
      </c>
      <c r="BM30" s="142" t="str">
        <f>IF(住宅3!AZ78="○",1,IF(住宅3!AZ78="◎",2,""))</f>
        <v/>
      </c>
      <c r="BN30" s="142" t="str">
        <f>IF(住宅3!AZ79="○",1,IF(住宅3!AZ79="◎",2,""))</f>
        <v/>
      </c>
      <c r="BO30" s="142" t="str">
        <f>IF(住宅3!AZ80="○",1,IF(住宅3!AZ80="◎",2,""))</f>
        <v/>
      </c>
      <c r="BP30" s="142" t="str">
        <f>IF(住宅3!AZ81="○",1,IF(住宅3!AZ81="◎",2,""))</f>
        <v/>
      </c>
      <c r="BQ30" s="142" t="str">
        <f>IF(住宅3!AZ82="○",1,IF(住宅3!AZ82="◎",2,""))</f>
        <v/>
      </c>
      <c r="BR30" s="142" t="str">
        <f>IF(住宅3!AZ83="○",1,IF(住宅3!AZ83="◎",2,""))</f>
        <v/>
      </c>
      <c r="BS30" s="142" t="str">
        <f>IF(住宅3!AZ84="○",1,IF(住宅3!AZ84="◎",2,""))</f>
        <v/>
      </c>
      <c r="BT30" s="142" t="str">
        <f>IF(住宅3!AZ85="○",1,IF(住宅3!AZ85="◎",2,""))</f>
        <v/>
      </c>
      <c r="BU30" s="142" t="str">
        <f>IF(住宅3!AZ86="○",1,IF(住宅3!AZ86="◎",2,""))</f>
        <v/>
      </c>
      <c r="BV30" s="142" t="str">
        <f>IF(住宅3!AZ87="○",1,IF(住宅3!AZ87="◎",2,""))</f>
        <v/>
      </c>
      <c r="BW30" s="142" t="str">
        <f>IF(住宅3!AZ88="○",1,IF(住宅3!AZ88="◎",2,""))</f>
        <v/>
      </c>
      <c r="BX30" s="142" t="str">
        <f>IF(住宅3!AZ89="○",1,IF(住宅3!AZ89="◎",2,""))</f>
        <v/>
      </c>
      <c r="BY30" s="142" t="str">
        <f>IF(住宅3!AZ90="○",1,IF(住宅3!AZ90="◎",2,""))</f>
        <v/>
      </c>
      <c r="BZ30" s="142" t="str">
        <f>IF(住宅3!AZ91="○",1,IF(住宅3!AZ91="◎",2,""))</f>
        <v/>
      </c>
      <c r="CA30" s="142" t="str">
        <f>IF(住宅3!AZ92="○",1,IF(住宅3!AZ92="◎",2,""))</f>
        <v/>
      </c>
    </row>
    <row r="31" spans="1:79" s="142" customFormat="1" x14ac:dyDescent="0.2">
      <c r="A31" s="141">
        <f t="shared" si="0"/>
        <v>0</v>
      </c>
      <c r="B31" s="142">
        <v>25</v>
      </c>
      <c r="C31" s="143"/>
      <c r="D31" s="143"/>
      <c r="E31" s="143"/>
      <c r="F31" s="143"/>
      <c r="G31" s="143"/>
      <c r="H31" s="143"/>
      <c r="I31" s="143"/>
      <c r="J31" s="143"/>
      <c r="K31" s="143"/>
      <c r="L31" s="143"/>
      <c r="M31" s="143"/>
      <c r="N31" s="143"/>
      <c r="O31" s="143"/>
      <c r="P31" s="142">
        <v>4</v>
      </c>
      <c r="Q31" s="142">
        <f>住宅3!BB6</f>
        <v>0</v>
      </c>
      <c r="R31" s="142">
        <v>19</v>
      </c>
      <c r="S31" s="142" t="str">
        <f>IF(住宅3!BB7&lt;&gt;"",住宅3!BB7,"")</f>
        <v/>
      </c>
      <c r="T31" s="142" t="str">
        <f>IF(住宅3!BB8="選択してください","",MID(住宅3!BB8,1,2))</f>
        <v/>
      </c>
      <c r="U31" s="142" t="str">
        <f>IF(住宅3!BB9="選択してください","",MID(住宅3!BB9,LEN(住宅3!BB9)-3,3))</f>
        <v/>
      </c>
      <c r="W31" s="142" t="str">
        <f>IF(住宅3!BB10="","",住宅3!BB10)</f>
        <v/>
      </c>
      <c r="X31" s="142" t="str">
        <f>IF(住宅3!BB11="","",住宅3!BB11)</f>
        <v/>
      </c>
      <c r="Y31" s="142" t="str">
        <f>IF(住宅3!BB12="","",住宅3!BB12)</f>
        <v/>
      </c>
      <c r="Z31" s="142" t="str">
        <f>IF(住宅3!BB13="","",住宅3!BB13)</f>
        <v/>
      </c>
      <c r="AA31" s="142" t="str">
        <f>IF(住宅3!BB15="選択してください","",MID(住宅3!BB15,1,2)*1)</f>
        <v/>
      </c>
      <c r="AB31" s="142" t="str">
        <f>IF(住宅3!BB18="選択してください","",MID(住宅3!BB18,1,2)*1)</f>
        <v/>
      </c>
      <c r="AC31" s="142" t="str">
        <f>IF(住宅3!BB20="選択してください","",MID(住宅3!BB20,1,2)*1)</f>
        <v/>
      </c>
      <c r="AD31" s="142" t="str">
        <f>IF(住宅3!BB22="選択してください","",MID(住宅3!BB22,1,2)*1)</f>
        <v/>
      </c>
      <c r="AE31" s="142" t="str">
        <f>IF(住宅3!BB24="選択してください","",MID(住宅3!BB24,1,2)*1)</f>
        <v/>
      </c>
      <c r="AF31" s="142" t="str">
        <f>IF(住宅3!BB26="選択してください","",MID(住宅3!BB26,1,2)*1)</f>
        <v/>
      </c>
      <c r="AG31" s="142" t="str">
        <f>IF(住宅3!BB31="選択してください","",MID(住宅3!BB31,1,2)*1)</f>
        <v/>
      </c>
      <c r="AH31" s="153" t="str">
        <f>IF(住宅3!BB34="選択してください","",MID(住宅3!BB34,1,2)*1)</f>
        <v/>
      </c>
      <c r="AI31" s="142" t="str">
        <f>IF(住宅3!BB37="","",住宅3!BB37)</f>
        <v/>
      </c>
      <c r="AJ31" s="142" t="str">
        <f>IF(住宅3!BB39="選択してください","",MID(住宅3!BB39,1,2)*1)</f>
        <v/>
      </c>
      <c r="AK31" s="142" t="str">
        <f>IF(住宅3!BB44="選択してください","",MID(住宅3!BB44,1,2)*1)</f>
        <v/>
      </c>
      <c r="AL31" s="142" t="str">
        <f>IF(住宅3!BB47="○",1,IF(住宅3!BB47="◎",2,""))</f>
        <v/>
      </c>
      <c r="AM31" s="142" t="str">
        <f>IF(住宅3!BB48="○",1,IF(住宅3!BB48="◎",2,""))</f>
        <v/>
      </c>
      <c r="AN31" s="142" t="str">
        <f>IF(住宅3!BB49="○",1,IF(住宅3!BB49="◎",2,""))</f>
        <v/>
      </c>
      <c r="AO31" s="142" t="str">
        <f>IF(住宅3!BB50="○",1,IF(住宅3!BB50="◎",2,""))</f>
        <v/>
      </c>
      <c r="AP31" s="142" t="str">
        <f>IF(住宅3!BB51="○",1,IF(住宅3!BB51="◎",2,""))</f>
        <v/>
      </c>
      <c r="AQ31" s="142" t="str">
        <f>IF(住宅3!BB52="○",1,IF(住宅3!BB52="◎",2,""))</f>
        <v/>
      </c>
      <c r="AR31" s="142" t="str">
        <f>IF(住宅3!BB53="○",1,IF(住宅3!BB53="◎",2,""))</f>
        <v/>
      </c>
      <c r="AS31" s="142" t="str">
        <f>IF(住宅3!BB54="○",1,IF(住宅3!BB54="◎",2,""))</f>
        <v/>
      </c>
      <c r="AT31" s="142" t="str">
        <f>IF(住宅3!BB55="○",1,IF(住宅3!BB55="◎",2,""))</f>
        <v/>
      </c>
      <c r="AU31" s="142" t="str">
        <f>IF(住宅3!BB56="○",1,IF(住宅3!BB56="◎",2,""))</f>
        <v/>
      </c>
      <c r="AV31" s="142" t="str">
        <f>IF(住宅3!BB57="○",1,IF(住宅3!BB57="◎",2,""))</f>
        <v/>
      </c>
      <c r="AW31" s="142" t="str">
        <f>IF(住宅3!BB58="○",1,IF(住宅3!BB58="◎",2,""))</f>
        <v/>
      </c>
      <c r="AX31" s="142" t="str">
        <f>IF(住宅3!BB59="○",1,IF(住宅3!BB59="◎",2,""))</f>
        <v/>
      </c>
      <c r="AY31" s="142" t="str">
        <f>IF(住宅3!BB60="○",1,IF(住宅3!BB60="◎",2,""))</f>
        <v/>
      </c>
      <c r="AZ31" s="142" t="str">
        <f>IF(住宅3!BB61="○",1,IF(住宅3!BB61="◎",2,""))</f>
        <v/>
      </c>
      <c r="BA31" s="142" t="str">
        <f>IF(住宅3!BB62="○",1,IF(住宅3!BB62="◎",2,""))</f>
        <v/>
      </c>
      <c r="BB31" s="142" t="str">
        <f>IF(住宅3!BB63="○",1,IF(住宅3!BB63="◎",2,""))</f>
        <v/>
      </c>
      <c r="BC31" s="142" t="str">
        <f>IF(住宅3!BB66="○",1,IF(住宅3!BB66="◎",2,""))</f>
        <v/>
      </c>
      <c r="BD31" s="142" t="str">
        <f>IF(住宅3!BB67="○",1,IF(住宅3!BB67="◎",2,""))</f>
        <v/>
      </c>
      <c r="BE31" s="142" t="str">
        <f>IF(住宅3!BB68="○",1,IF(住宅3!BB68="◎",2,""))</f>
        <v/>
      </c>
      <c r="BF31" s="142" t="str">
        <f>IF(住宅3!BB69="○",1,IF(住宅3!BB69="◎",2,""))</f>
        <v/>
      </c>
      <c r="BG31" s="142" t="str">
        <f>IF(住宅3!BB70="○",1,IF(住宅3!BB70="◎",2,""))</f>
        <v/>
      </c>
      <c r="BH31" s="142" t="str">
        <f>IF(住宅3!BB71="○",1,IF(住宅3!BB71="◎",2,""))</f>
        <v/>
      </c>
      <c r="BI31" s="142" t="str">
        <f>IF(住宅3!BB72="○",1,IF(住宅3!BB72="◎",2,""))</f>
        <v/>
      </c>
      <c r="BJ31" s="142" t="str">
        <f>IF(住宅3!BB73="○",1,IF(住宅3!BB73="◎",2,""))</f>
        <v/>
      </c>
      <c r="BK31" s="142" t="str">
        <f>IF(住宅3!BB74="○",1,IF(住宅3!BB74="◎",2,""))</f>
        <v/>
      </c>
      <c r="BL31" s="142" t="str">
        <f>IF(住宅3!BB75="○",1,IF(住宅3!BB75="◎",2,""))</f>
        <v/>
      </c>
      <c r="BM31" s="142" t="str">
        <f>IF(住宅3!BB78="○",1,IF(住宅3!BB78="◎",2,""))</f>
        <v/>
      </c>
      <c r="BN31" s="142" t="str">
        <f>IF(住宅3!BB79="○",1,IF(住宅3!BB79="◎",2,""))</f>
        <v/>
      </c>
      <c r="BO31" s="142" t="str">
        <f>IF(住宅3!BB80="○",1,IF(住宅3!BB80="◎",2,""))</f>
        <v/>
      </c>
      <c r="BP31" s="142" t="str">
        <f>IF(住宅3!BB81="○",1,IF(住宅3!BB81="◎",2,""))</f>
        <v/>
      </c>
      <c r="BQ31" s="142" t="str">
        <f>IF(住宅3!BB82="○",1,IF(住宅3!BB82="◎",2,""))</f>
        <v/>
      </c>
      <c r="BR31" s="142" t="str">
        <f>IF(住宅3!BB83="○",1,IF(住宅3!BB83="◎",2,""))</f>
        <v/>
      </c>
      <c r="BS31" s="142" t="str">
        <f>IF(住宅3!BB84="○",1,IF(住宅3!BB84="◎",2,""))</f>
        <v/>
      </c>
      <c r="BT31" s="142" t="str">
        <f>IF(住宅3!BB85="○",1,IF(住宅3!BB85="◎",2,""))</f>
        <v/>
      </c>
      <c r="BU31" s="142" t="str">
        <f>IF(住宅3!BB86="○",1,IF(住宅3!BB86="◎",2,""))</f>
        <v/>
      </c>
      <c r="BV31" s="142" t="str">
        <f>IF(住宅3!BB87="○",1,IF(住宅3!BB87="◎",2,""))</f>
        <v/>
      </c>
      <c r="BW31" s="142" t="str">
        <f>IF(住宅3!BB88="○",1,IF(住宅3!BB88="◎",2,""))</f>
        <v/>
      </c>
      <c r="BX31" s="142" t="str">
        <f>IF(住宅3!BB89="○",1,IF(住宅3!BB89="◎",2,""))</f>
        <v/>
      </c>
      <c r="BY31" s="142" t="str">
        <f>IF(住宅3!BB90="○",1,IF(住宅3!BB90="◎",2,""))</f>
        <v/>
      </c>
      <c r="BZ31" s="142" t="str">
        <f>IF(住宅3!BB91="○",1,IF(住宅3!BB91="◎",2,""))</f>
        <v/>
      </c>
      <c r="CA31" s="142" t="str">
        <f>IF(住宅3!BB92="○",1,IF(住宅3!BB92="◎",2,""))</f>
        <v/>
      </c>
    </row>
    <row r="32" spans="1:79" s="142" customFormat="1" x14ac:dyDescent="0.2">
      <c r="A32" s="141">
        <f t="shared" si="0"/>
        <v>0</v>
      </c>
      <c r="B32" s="142">
        <v>26</v>
      </c>
      <c r="C32" s="143"/>
      <c r="D32" s="143"/>
      <c r="E32" s="143"/>
      <c r="F32" s="143"/>
      <c r="G32" s="143"/>
      <c r="H32" s="143"/>
      <c r="I32" s="143"/>
      <c r="J32" s="143"/>
      <c r="K32" s="143"/>
      <c r="L32" s="143"/>
      <c r="M32" s="143"/>
      <c r="N32" s="143"/>
      <c r="O32" s="143"/>
      <c r="P32" s="142">
        <v>4</v>
      </c>
      <c r="Q32" s="142">
        <f>住宅3!BD6</f>
        <v>0</v>
      </c>
      <c r="R32" s="142">
        <v>20</v>
      </c>
      <c r="S32" s="142" t="str">
        <f>IF(住宅3!BD7&lt;&gt;"",住宅3!BD7,"")</f>
        <v/>
      </c>
      <c r="T32" s="142" t="str">
        <f>IF(住宅3!BD8="選択してください","",MID(住宅3!BD8,1,2))</f>
        <v/>
      </c>
      <c r="U32" s="142" t="str">
        <f>IF(住宅3!BD9="選択してください","",MID(住宅3!BD9,LEN(住宅3!BD9)-3,3))</f>
        <v/>
      </c>
      <c r="W32" s="142" t="str">
        <f>IF(住宅3!BD10="","",住宅3!BD10)</f>
        <v/>
      </c>
      <c r="X32" s="142" t="str">
        <f>IF(住宅3!BD11="","",住宅3!BD11)</f>
        <v/>
      </c>
      <c r="Y32" s="142" t="str">
        <f>IF(住宅3!BD12="","",住宅3!BD12)</f>
        <v/>
      </c>
      <c r="Z32" s="142" t="str">
        <f>IF(住宅3!BD13="","",住宅3!BD13)</f>
        <v/>
      </c>
      <c r="AA32" s="142" t="str">
        <f>IF(住宅3!BD15="選択してください","",MID(住宅3!BD15,1,2)*1)</f>
        <v/>
      </c>
      <c r="AB32" s="142" t="str">
        <f>IF(住宅3!BD18="選択してください","",MID(住宅3!BD18,1,2)*1)</f>
        <v/>
      </c>
      <c r="AC32" s="142" t="str">
        <f>IF(住宅3!BD20="選択してください","",MID(住宅3!BD20,1,2)*1)</f>
        <v/>
      </c>
      <c r="AD32" s="142" t="str">
        <f>IF(住宅3!BD22="選択してください","",MID(住宅3!BD22,1,2)*1)</f>
        <v/>
      </c>
      <c r="AE32" s="142" t="str">
        <f>IF(住宅3!BD24="選択してください","",MID(住宅3!BD24,1,2)*1)</f>
        <v/>
      </c>
      <c r="AF32" s="142" t="str">
        <f>IF(住宅3!BD26="選択してください","",MID(住宅3!BD26,1,2)*1)</f>
        <v/>
      </c>
      <c r="AG32" s="142" t="str">
        <f>IF(住宅3!BD31="選択してください","",MID(住宅3!BD31,1,2)*1)</f>
        <v/>
      </c>
      <c r="AH32" s="153" t="str">
        <f>IF(住宅3!BD34="選択してください","",MID(住宅3!BD34,1,2)*1)</f>
        <v/>
      </c>
      <c r="AI32" s="142" t="str">
        <f>IF(住宅3!BD37="","",住宅3!BD37)</f>
        <v/>
      </c>
      <c r="AJ32" s="142" t="str">
        <f>IF(住宅3!BD39="選択してください","",MID(住宅3!BD39,1,2)*1)</f>
        <v/>
      </c>
      <c r="AK32" s="142" t="str">
        <f>IF(住宅3!BD44="選択してください","",MID(住宅3!BD44,1,2)*1)</f>
        <v/>
      </c>
      <c r="AL32" s="142" t="str">
        <f>IF(住宅3!BD47="○",1,IF(住宅3!BD47="◎",2,""))</f>
        <v/>
      </c>
      <c r="AM32" s="142" t="str">
        <f>IF(住宅3!BD48="○",1,IF(住宅3!BD48="◎",2,""))</f>
        <v/>
      </c>
      <c r="AN32" s="142" t="str">
        <f>IF(住宅3!BD49="○",1,IF(住宅3!BD49="◎",2,""))</f>
        <v/>
      </c>
      <c r="AO32" s="142" t="str">
        <f>IF(住宅3!BD50="○",1,IF(住宅3!BD50="◎",2,""))</f>
        <v/>
      </c>
      <c r="AP32" s="142" t="str">
        <f>IF(住宅3!BD51="○",1,IF(住宅3!BD51="◎",2,""))</f>
        <v/>
      </c>
      <c r="AQ32" s="142" t="str">
        <f>IF(住宅3!BD52="○",1,IF(住宅3!BD52="◎",2,""))</f>
        <v/>
      </c>
      <c r="AR32" s="142" t="str">
        <f>IF(住宅3!BD53="○",1,IF(住宅3!BD53="◎",2,""))</f>
        <v/>
      </c>
      <c r="AS32" s="142" t="str">
        <f>IF(住宅3!BD54="○",1,IF(住宅3!BD54="◎",2,""))</f>
        <v/>
      </c>
      <c r="AT32" s="142" t="str">
        <f>IF(住宅3!BD55="○",1,IF(住宅3!BD55="◎",2,""))</f>
        <v/>
      </c>
      <c r="AU32" s="142" t="str">
        <f>IF(住宅3!BD56="○",1,IF(住宅3!BD56="◎",2,""))</f>
        <v/>
      </c>
      <c r="AV32" s="142" t="str">
        <f>IF(住宅3!BD57="○",1,IF(住宅3!BD57="◎",2,""))</f>
        <v/>
      </c>
      <c r="AW32" s="142" t="str">
        <f>IF(住宅3!BD58="○",1,IF(住宅3!BD58="◎",2,""))</f>
        <v/>
      </c>
      <c r="AX32" s="142" t="str">
        <f>IF(住宅3!BD59="○",1,IF(住宅3!BD59="◎",2,""))</f>
        <v/>
      </c>
      <c r="AY32" s="142" t="str">
        <f>IF(住宅3!BD60="○",1,IF(住宅3!BD60="◎",2,""))</f>
        <v/>
      </c>
      <c r="AZ32" s="142" t="str">
        <f>IF(住宅3!BD61="○",1,IF(住宅3!BD61="◎",2,""))</f>
        <v/>
      </c>
      <c r="BA32" s="142" t="str">
        <f>IF(住宅3!BD62="○",1,IF(住宅3!BD62="◎",2,""))</f>
        <v/>
      </c>
      <c r="BB32" s="142" t="str">
        <f>IF(住宅3!BD63="○",1,IF(住宅3!BD63="◎",2,""))</f>
        <v/>
      </c>
      <c r="BC32" s="142" t="str">
        <f>IF(住宅3!BD66="○",1,IF(住宅3!BD66="◎",2,""))</f>
        <v/>
      </c>
      <c r="BD32" s="142" t="str">
        <f>IF(住宅3!BD67="○",1,IF(住宅3!BD67="◎",2,""))</f>
        <v/>
      </c>
      <c r="BE32" s="142" t="str">
        <f>IF(住宅3!BD68="○",1,IF(住宅3!BD68="◎",2,""))</f>
        <v/>
      </c>
      <c r="BF32" s="142" t="str">
        <f>IF(住宅3!BD69="○",1,IF(住宅3!BD69="◎",2,""))</f>
        <v/>
      </c>
      <c r="BG32" s="142" t="str">
        <f>IF(住宅3!BD70="○",1,IF(住宅3!BD70="◎",2,""))</f>
        <v/>
      </c>
      <c r="BH32" s="142" t="str">
        <f>IF(住宅3!BD71="○",1,IF(住宅3!BD71="◎",2,""))</f>
        <v/>
      </c>
      <c r="BI32" s="142" t="str">
        <f>IF(住宅3!BD72="○",1,IF(住宅3!BD72="◎",2,""))</f>
        <v/>
      </c>
      <c r="BJ32" s="142" t="str">
        <f>IF(住宅3!BD73="○",1,IF(住宅3!BD73="◎",2,""))</f>
        <v/>
      </c>
      <c r="BK32" s="142" t="str">
        <f>IF(住宅3!BD74="○",1,IF(住宅3!BD74="◎",2,""))</f>
        <v/>
      </c>
      <c r="BL32" s="142" t="str">
        <f>IF(住宅3!BD75="○",1,IF(住宅3!BD75="◎",2,""))</f>
        <v/>
      </c>
      <c r="BM32" s="142" t="str">
        <f>IF(住宅3!BD78="○",1,IF(住宅3!BD78="◎",2,""))</f>
        <v/>
      </c>
      <c r="BN32" s="142" t="str">
        <f>IF(住宅3!BD79="○",1,IF(住宅3!BD79="◎",2,""))</f>
        <v/>
      </c>
      <c r="BO32" s="142" t="str">
        <f>IF(住宅3!BD80="○",1,IF(住宅3!BD80="◎",2,""))</f>
        <v/>
      </c>
      <c r="BP32" s="142" t="str">
        <f>IF(住宅3!BD81="○",1,IF(住宅3!BD81="◎",2,""))</f>
        <v/>
      </c>
      <c r="BQ32" s="142" t="str">
        <f>IF(住宅3!BD82="○",1,IF(住宅3!BD82="◎",2,""))</f>
        <v/>
      </c>
      <c r="BR32" s="142" t="str">
        <f>IF(住宅3!BD83="○",1,IF(住宅3!BD83="◎",2,""))</f>
        <v/>
      </c>
      <c r="BS32" s="142" t="str">
        <f>IF(住宅3!BD84="○",1,IF(住宅3!BD84="◎",2,""))</f>
        <v/>
      </c>
      <c r="BT32" s="142" t="str">
        <f>IF(住宅3!BD85="○",1,IF(住宅3!BD85="◎",2,""))</f>
        <v/>
      </c>
      <c r="BU32" s="142" t="str">
        <f>IF(住宅3!BD86="○",1,IF(住宅3!BD86="◎",2,""))</f>
        <v/>
      </c>
      <c r="BV32" s="142" t="str">
        <f>IF(住宅3!BD87="○",1,IF(住宅3!BD87="◎",2,""))</f>
        <v/>
      </c>
      <c r="BW32" s="142" t="str">
        <f>IF(住宅3!BD88="○",1,IF(住宅3!BD88="◎",2,""))</f>
        <v/>
      </c>
      <c r="BX32" s="142" t="str">
        <f>IF(住宅3!BD89="○",1,IF(住宅3!BD89="◎",2,""))</f>
        <v/>
      </c>
      <c r="BY32" s="142" t="str">
        <f>IF(住宅3!BD90="○",1,IF(住宅3!BD90="◎",2,""))</f>
        <v/>
      </c>
      <c r="BZ32" s="142" t="str">
        <f>IF(住宅3!BD91="○",1,IF(住宅3!BD91="◎",2,""))</f>
        <v/>
      </c>
      <c r="CA32" s="142" t="str">
        <f>IF(住宅3!BD92="○",1,IF(住宅3!BD92="◎",2,""))</f>
        <v/>
      </c>
    </row>
    <row r="33" spans="1:79" s="142" customFormat="1" x14ac:dyDescent="0.2">
      <c r="A33" s="141">
        <f t="shared" si="0"/>
        <v>0</v>
      </c>
      <c r="B33" s="142">
        <v>27</v>
      </c>
      <c r="C33" s="143"/>
      <c r="D33" s="143"/>
      <c r="E33" s="143"/>
      <c r="F33" s="143"/>
      <c r="G33" s="143"/>
      <c r="H33" s="143"/>
      <c r="I33" s="143"/>
      <c r="J33" s="143"/>
      <c r="K33" s="143"/>
      <c r="L33" s="143"/>
      <c r="M33" s="143"/>
      <c r="N33" s="143"/>
      <c r="O33" s="143"/>
      <c r="P33" s="142">
        <v>4</v>
      </c>
      <c r="Q33" s="142">
        <f>住宅3!BF6</f>
        <v>0</v>
      </c>
      <c r="R33" s="142">
        <v>21</v>
      </c>
      <c r="S33" s="142" t="str">
        <f>IF(住宅3!BF7&lt;&gt;"",住宅3!BF7,"")</f>
        <v/>
      </c>
      <c r="T33" s="142" t="str">
        <f>IF(住宅3!BF8="選択してください","",MID(住宅3!BF8,1,2))</f>
        <v/>
      </c>
      <c r="U33" s="142" t="str">
        <f>IF(住宅3!BF9="選択してください","",MID(住宅3!BF9,LEN(住宅3!BF9)-3,3))</f>
        <v/>
      </c>
      <c r="W33" s="142" t="str">
        <f>IF(住宅3!BF10="","",住宅3!BF10)</f>
        <v/>
      </c>
      <c r="X33" s="142" t="str">
        <f>IF(住宅3!BF11="","",住宅3!BF11)</f>
        <v/>
      </c>
      <c r="Y33" s="142" t="str">
        <f>IF(住宅3!BF12="","",住宅3!BF12)</f>
        <v/>
      </c>
      <c r="Z33" s="142" t="str">
        <f>IF(住宅3!BF13="","",住宅3!BF13)</f>
        <v/>
      </c>
      <c r="AA33" s="142" t="str">
        <f>IF(住宅3!BF15="選択してください","",MID(住宅3!BF15,1,2)*1)</f>
        <v/>
      </c>
      <c r="AB33" s="142" t="str">
        <f>IF(住宅3!BF18="選択してください","",MID(住宅3!BF18,1,2)*1)</f>
        <v/>
      </c>
      <c r="AC33" s="142" t="str">
        <f>IF(住宅3!BF20="選択してください","",MID(住宅3!BF20,1,2)*1)</f>
        <v/>
      </c>
      <c r="AD33" s="142" t="str">
        <f>IF(住宅3!BF22="選択してください","",MID(住宅3!BF22,1,2)*1)</f>
        <v/>
      </c>
      <c r="AE33" s="142" t="str">
        <f>IF(住宅3!BF24="選択してください","",MID(住宅3!BF24,1,2)*1)</f>
        <v/>
      </c>
      <c r="AF33" s="142" t="str">
        <f>IF(住宅3!BF26="選択してください","",MID(住宅3!BF26,1,2)*1)</f>
        <v/>
      </c>
      <c r="AG33" s="142" t="str">
        <f>IF(住宅3!BF31="選択してください","",MID(住宅3!BF31,1,2)*1)</f>
        <v/>
      </c>
      <c r="AH33" s="153" t="str">
        <f>IF(住宅3!BF34="選択してください","",MID(住宅3!BF34,1,2)*1)</f>
        <v/>
      </c>
      <c r="AI33" s="142" t="str">
        <f>IF(住宅3!BF37="","",住宅3!BF37)</f>
        <v/>
      </c>
      <c r="AJ33" s="142" t="str">
        <f>IF(住宅3!BF39="選択してください","",MID(住宅3!BF39,1,2)*1)</f>
        <v/>
      </c>
      <c r="AK33" s="142" t="str">
        <f>IF(住宅3!BF44="選択してください","",MID(住宅3!BF44,1,2)*1)</f>
        <v/>
      </c>
      <c r="AL33" s="142" t="str">
        <f>IF(住宅3!BF47="○",1,IF(住宅3!BF47="◎",2,""))</f>
        <v/>
      </c>
      <c r="AM33" s="142" t="str">
        <f>IF(住宅3!BF48="○",1,IF(住宅3!BF48="◎",2,""))</f>
        <v/>
      </c>
      <c r="AN33" s="142" t="str">
        <f>IF(住宅3!BF49="○",1,IF(住宅3!BF49="◎",2,""))</f>
        <v/>
      </c>
      <c r="AO33" s="142" t="str">
        <f>IF(住宅3!BF50="○",1,IF(住宅3!BF50="◎",2,""))</f>
        <v/>
      </c>
      <c r="AP33" s="142" t="str">
        <f>IF(住宅3!BF51="○",1,IF(住宅3!BF51="◎",2,""))</f>
        <v/>
      </c>
      <c r="AQ33" s="142" t="str">
        <f>IF(住宅3!BF52="○",1,IF(住宅3!BF52="◎",2,""))</f>
        <v/>
      </c>
      <c r="AR33" s="142" t="str">
        <f>IF(住宅3!BF53="○",1,IF(住宅3!BF53="◎",2,""))</f>
        <v/>
      </c>
      <c r="AS33" s="142" t="str">
        <f>IF(住宅3!BF54="○",1,IF(住宅3!BF54="◎",2,""))</f>
        <v/>
      </c>
      <c r="AT33" s="142" t="str">
        <f>IF(住宅3!BF55="○",1,IF(住宅3!BF55="◎",2,""))</f>
        <v/>
      </c>
      <c r="AU33" s="142" t="str">
        <f>IF(住宅3!BF56="○",1,IF(住宅3!BF56="◎",2,""))</f>
        <v/>
      </c>
      <c r="AV33" s="142" t="str">
        <f>IF(住宅3!BF57="○",1,IF(住宅3!BF57="◎",2,""))</f>
        <v/>
      </c>
      <c r="AW33" s="142" t="str">
        <f>IF(住宅3!BF58="○",1,IF(住宅3!BF58="◎",2,""))</f>
        <v/>
      </c>
      <c r="AX33" s="142" t="str">
        <f>IF(住宅3!BF59="○",1,IF(住宅3!BF59="◎",2,""))</f>
        <v/>
      </c>
      <c r="AY33" s="142" t="str">
        <f>IF(住宅3!BF60="○",1,IF(住宅3!BF60="◎",2,""))</f>
        <v/>
      </c>
      <c r="AZ33" s="142" t="str">
        <f>IF(住宅3!BF61="○",1,IF(住宅3!BF61="◎",2,""))</f>
        <v/>
      </c>
      <c r="BA33" s="142" t="str">
        <f>IF(住宅3!BF62="○",1,IF(住宅3!BF62="◎",2,""))</f>
        <v/>
      </c>
      <c r="BB33" s="142" t="str">
        <f>IF(住宅3!BF63="○",1,IF(住宅3!BF63="◎",2,""))</f>
        <v/>
      </c>
      <c r="BC33" s="142" t="str">
        <f>IF(住宅3!BF66="○",1,IF(住宅3!BF66="◎",2,""))</f>
        <v/>
      </c>
      <c r="BD33" s="142" t="str">
        <f>IF(住宅3!BF67="○",1,IF(住宅3!BF67="◎",2,""))</f>
        <v/>
      </c>
      <c r="BE33" s="142" t="str">
        <f>IF(住宅3!BF68="○",1,IF(住宅3!BF68="◎",2,""))</f>
        <v/>
      </c>
      <c r="BF33" s="142" t="str">
        <f>IF(住宅3!BF69="○",1,IF(住宅3!BF69="◎",2,""))</f>
        <v/>
      </c>
      <c r="BG33" s="142" t="str">
        <f>IF(住宅3!BF70="○",1,IF(住宅3!BF70="◎",2,""))</f>
        <v/>
      </c>
      <c r="BH33" s="142" t="str">
        <f>IF(住宅3!BF71="○",1,IF(住宅3!BF71="◎",2,""))</f>
        <v/>
      </c>
      <c r="BI33" s="142" t="str">
        <f>IF(住宅3!BF72="○",1,IF(住宅3!BF72="◎",2,""))</f>
        <v/>
      </c>
      <c r="BJ33" s="142" t="str">
        <f>IF(住宅3!BF73="○",1,IF(住宅3!BF73="◎",2,""))</f>
        <v/>
      </c>
      <c r="BK33" s="142" t="str">
        <f>IF(住宅3!BF74="○",1,IF(住宅3!BF74="◎",2,""))</f>
        <v/>
      </c>
      <c r="BL33" s="142" t="str">
        <f>IF(住宅3!BF75="○",1,IF(住宅3!BF75="◎",2,""))</f>
        <v/>
      </c>
      <c r="BM33" s="142" t="str">
        <f>IF(住宅3!BF78="○",1,IF(住宅3!BF78="◎",2,""))</f>
        <v/>
      </c>
      <c r="BN33" s="142" t="str">
        <f>IF(住宅3!BF79="○",1,IF(住宅3!BF79="◎",2,""))</f>
        <v/>
      </c>
      <c r="BO33" s="142" t="str">
        <f>IF(住宅3!BF80="○",1,IF(住宅3!BF80="◎",2,""))</f>
        <v/>
      </c>
      <c r="BP33" s="142" t="str">
        <f>IF(住宅3!BF81="○",1,IF(住宅3!BF81="◎",2,""))</f>
        <v/>
      </c>
      <c r="BQ33" s="142" t="str">
        <f>IF(住宅3!BF82="○",1,IF(住宅3!BF82="◎",2,""))</f>
        <v/>
      </c>
      <c r="BR33" s="142" t="str">
        <f>IF(住宅3!BF83="○",1,IF(住宅3!BF83="◎",2,""))</f>
        <v/>
      </c>
      <c r="BS33" s="142" t="str">
        <f>IF(住宅3!BF84="○",1,IF(住宅3!BF84="◎",2,""))</f>
        <v/>
      </c>
      <c r="BT33" s="142" t="str">
        <f>IF(住宅3!BF85="○",1,IF(住宅3!BF85="◎",2,""))</f>
        <v/>
      </c>
      <c r="BU33" s="142" t="str">
        <f>IF(住宅3!BF86="○",1,IF(住宅3!BF86="◎",2,""))</f>
        <v/>
      </c>
      <c r="BV33" s="142" t="str">
        <f>IF(住宅3!BF87="○",1,IF(住宅3!BF87="◎",2,""))</f>
        <v/>
      </c>
      <c r="BW33" s="142" t="str">
        <f>IF(住宅3!BF88="○",1,IF(住宅3!BF88="◎",2,""))</f>
        <v/>
      </c>
      <c r="BX33" s="142" t="str">
        <f>IF(住宅3!BF89="○",1,IF(住宅3!BF89="◎",2,""))</f>
        <v/>
      </c>
      <c r="BY33" s="142" t="str">
        <f>IF(住宅3!BF90="○",1,IF(住宅3!BF90="◎",2,""))</f>
        <v/>
      </c>
      <c r="BZ33" s="142" t="str">
        <f>IF(住宅3!BF91="○",1,IF(住宅3!BF91="◎",2,""))</f>
        <v/>
      </c>
      <c r="CA33" s="142" t="str">
        <f>IF(住宅3!BF92="○",1,IF(住宅3!BF92="◎",2,""))</f>
        <v/>
      </c>
    </row>
    <row r="34" spans="1:79" s="142" customFormat="1" x14ac:dyDescent="0.2">
      <c r="A34" s="141">
        <f t="shared" si="0"/>
        <v>0</v>
      </c>
      <c r="B34" s="142">
        <v>28</v>
      </c>
      <c r="C34" s="143"/>
      <c r="D34" s="143"/>
      <c r="E34" s="143"/>
      <c r="F34" s="143"/>
      <c r="G34" s="143"/>
      <c r="H34" s="143"/>
      <c r="I34" s="143"/>
      <c r="J34" s="143"/>
      <c r="K34" s="143"/>
      <c r="L34" s="143"/>
      <c r="M34" s="143"/>
      <c r="N34" s="143"/>
      <c r="O34" s="143"/>
      <c r="P34" s="142">
        <v>4</v>
      </c>
      <c r="Q34" s="142">
        <f>住宅3!BH6</f>
        <v>0</v>
      </c>
      <c r="R34" s="142">
        <v>22</v>
      </c>
      <c r="S34" s="142" t="str">
        <f>IF(住宅3!BH7&lt;&gt;"",住宅3!BH7,"")</f>
        <v/>
      </c>
      <c r="T34" s="142" t="str">
        <f>IF(住宅3!BH8="選択してください","",MID(住宅3!BH8,1,2))</f>
        <v/>
      </c>
      <c r="U34" s="142" t="str">
        <f>IF(住宅3!BH9="選択してください","",MID(住宅3!BH9,LEN(住宅3!BH9)-3,3))</f>
        <v/>
      </c>
      <c r="W34" s="142" t="str">
        <f>IF(住宅3!BH10="","",住宅3!BH10)</f>
        <v/>
      </c>
      <c r="X34" s="142" t="str">
        <f>IF(住宅3!BH11="","",住宅3!BH11)</f>
        <v/>
      </c>
      <c r="Y34" s="142" t="str">
        <f>IF(住宅3!BH12="","",住宅3!BH12)</f>
        <v/>
      </c>
      <c r="Z34" s="142" t="str">
        <f>IF(住宅3!BH13="","",住宅3!BH13)</f>
        <v/>
      </c>
      <c r="AA34" s="142" t="str">
        <f>IF(住宅3!BH15="選択してください","",MID(住宅3!BH15,1,2)*1)</f>
        <v/>
      </c>
      <c r="AB34" s="142" t="str">
        <f>IF(住宅3!BH18="選択してください","",MID(住宅3!BH18,1,2)*1)</f>
        <v/>
      </c>
      <c r="AC34" s="142" t="str">
        <f>IF(住宅3!BH20="選択してください","",MID(住宅3!BH20,1,2)*1)</f>
        <v/>
      </c>
      <c r="AD34" s="142" t="str">
        <f>IF(住宅3!BH22="選択してください","",MID(住宅3!BH22,1,2)*1)</f>
        <v/>
      </c>
      <c r="AE34" s="142" t="str">
        <f>IF(住宅3!BH24="選択してください","",MID(住宅3!BH24,1,2)*1)</f>
        <v/>
      </c>
      <c r="AF34" s="142" t="str">
        <f>IF(住宅3!BH26="選択してください","",MID(住宅3!BH26,1,2)*1)</f>
        <v/>
      </c>
      <c r="AG34" s="142" t="str">
        <f>IF(住宅3!BH31="選択してください","",MID(住宅3!BH31,1,2)*1)</f>
        <v/>
      </c>
      <c r="AH34" s="153" t="str">
        <f>IF(住宅3!BH34="選択してください","",MID(住宅3!BH34,1,2)*1)</f>
        <v/>
      </c>
      <c r="AI34" s="142" t="str">
        <f>IF(住宅3!BH37="","",住宅3!BH37)</f>
        <v/>
      </c>
      <c r="AJ34" s="142" t="str">
        <f>IF(住宅3!BH39="選択してください","",MID(住宅3!BH39,1,2)*1)</f>
        <v/>
      </c>
      <c r="AK34" s="142" t="str">
        <f>IF(住宅3!BH44="選択してください","",MID(住宅3!BH44,1,2)*1)</f>
        <v/>
      </c>
      <c r="AL34" s="142" t="str">
        <f>IF(住宅3!BH47="○",1,IF(住宅3!BH47="◎",2,""))</f>
        <v/>
      </c>
      <c r="AM34" s="142" t="str">
        <f>IF(住宅3!BH48="○",1,IF(住宅3!BH48="◎",2,""))</f>
        <v/>
      </c>
      <c r="AN34" s="142" t="str">
        <f>IF(住宅3!BH49="○",1,IF(住宅3!BH49="◎",2,""))</f>
        <v/>
      </c>
      <c r="AO34" s="142" t="str">
        <f>IF(住宅3!BH50="○",1,IF(住宅3!BH50="◎",2,""))</f>
        <v/>
      </c>
      <c r="AP34" s="142" t="str">
        <f>IF(住宅3!BH51="○",1,IF(住宅3!BH51="◎",2,""))</f>
        <v/>
      </c>
      <c r="AQ34" s="142" t="str">
        <f>IF(住宅3!BH52="○",1,IF(住宅3!BH52="◎",2,""))</f>
        <v/>
      </c>
      <c r="AR34" s="142" t="str">
        <f>IF(住宅3!BH53="○",1,IF(住宅3!BH53="◎",2,""))</f>
        <v/>
      </c>
      <c r="AS34" s="142" t="str">
        <f>IF(住宅3!BH54="○",1,IF(住宅3!BH54="◎",2,""))</f>
        <v/>
      </c>
      <c r="AT34" s="142" t="str">
        <f>IF(住宅3!BH55="○",1,IF(住宅3!BH55="◎",2,""))</f>
        <v/>
      </c>
      <c r="AU34" s="142" t="str">
        <f>IF(住宅3!BH56="○",1,IF(住宅3!BH56="◎",2,""))</f>
        <v/>
      </c>
      <c r="AV34" s="142" t="str">
        <f>IF(住宅3!BH57="○",1,IF(住宅3!BH57="◎",2,""))</f>
        <v/>
      </c>
      <c r="AW34" s="142" t="str">
        <f>IF(住宅3!BH58="○",1,IF(住宅3!BH58="◎",2,""))</f>
        <v/>
      </c>
      <c r="AX34" s="142" t="str">
        <f>IF(住宅3!BH59="○",1,IF(住宅3!BH59="◎",2,""))</f>
        <v/>
      </c>
      <c r="AY34" s="142" t="str">
        <f>IF(住宅3!BH60="○",1,IF(住宅3!BH60="◎",2,""))</f>
        <v/>
      </c>
      <c r="AZ34" s="142" t="str">
        <f>IF(住宅3!BH61="○",1,IF(住宅3!BH61="◎",2,""))</f>
        <v/>
      </c>
      <c r="BA34" s="142" t="str">
        <f>IF(住宅3!BH62="○",1,IF(住宅3!BH62="◎",2,""))</f>
        <v/>
      </c>
      <c r="BB34" s="142" t="str">
        <f>IF(住宅3!BH63="○",1,IF(住宅3!BH63="◎",2,""))</f>
        <v/>
      </c>
      <c r="BC34" s="142" t="str">
        <f>IF(住宅3!BH66="○",1,IF(住宅3!BH66="◎",2,""))</f>
        <v/>
      </c>
      <c r="BD34" s="142" t="str">
        <f>IF(住宅3!BH67="○",1,IF(住宅3!BH67="◎",2,""))</f>
        <v/>
      </c>
      <c r="BE34" s="142" t="str">
        <f>IF(住宅3!BH68="○",1,IF(住宅3!BH68="◎",2,""))</f>
        <v/>
      </c>
      <c r="BF34" s="142" t="str">
        <f>IF(住宅3!BH69="○",1,IF(住宅3!BH69="◎",2,""))</f>
        <v/>
      </c>
      <c r="BG34" s="142" t="str">
        <f>IF(住宅3!BH70="○",1,IF(住宅3!BH70="◎",2,""))</f>
        <v/>
      </c>
      <c r="BH34" s="142" t="str">
        <f>IF(住宅3!BH71="○",1,IF(住宅3!BH71="◎",2,""))</f>
        <v/>
      </c>
      <c r="BI34" s="142" t="str">
        <f>IF(住宅3!BH72="○",1,IF(住宅3!BH72="◎",2,""))</f>
        <v/>
      </c>
      <c r="BJ34" s="142" t="str">
        <f>IF(住宅3!BH73="○",1,IF(住宅3!BH73="◎",2,""))</f>
        <v/>
      </c>
      <c r="BK34" s="142" t="str">
        <f>IF(住宅3!BH74="○",1,IF(住宅3!BH74="◎",2,""))</f>
        <v/>
      </c>
      <c r="BL34" s="142" t="str">
        <f>IF(住宅3!BH75="○",1,IF(住宅3!BH75="◎",2,""))</f>
        <v/>
      </c>
      <c r="BM34" s="142" t="str">
        <f>IF(住宅3!BH78="○",1,IF(住宅3!BH78="◎",2,""))</f>
        <v/>
      </c>
      <c r="BN34" s="142" t="str">
        <f>IF(住宅3!BH79="○",1,IF(住宅3!BH79="◎",2,""))</f>
        <v/>
      </c>
      <c r="BO34" s="142" t="str">
        <f>IF(住宅3!BH80="○",1,IF(住宅3!BH80="◎",2,""))</f>
        <v/>
      </c>
      <c r="BP34" s="142" t="str">
        <f>IF(住宅3!BH81="○",1,IF(住宅3!BH81="◎",2,""))</f>
        <v/>
      </c>
      <c r="BQ34" s="142" t="str">
        <f>IF(住宅3!BH82="○",1,IF(住宅3!BH82="◎",2,""))</f>
        <v/>
      </c>
      <c r="BR34" s="142" t="str">
        <f>IF(住宅3!BH83="○",1,IF(住宅3!BH83="◎",2,""))</f>
        <v/>
      </c>
      <c r="BS34" s="142" t="str">
        <f>IF(住宅3!BH84="○",1,IF(住宅3!BH84="◎",2,""))</f>
        <v/>
      </c>
      <c r="BT34" s="142" t="str">
        <f>IF(住宅3!BH85="○",1,IF(住宅3!BH85="◎",2,""))</f>
        <v/>
      </c>
      <c r="BU34" s="142" t="str">
        <f>IF(住宅3!BH86="○",1,IF(住宅3!BH86="◎",2,""))</f>
        <v/>
      </c>
      <c r="BV34" s="142" t="str">
        <f>IF(住宅3!BH87="○",1,IF(住宅3!BH87="◎",2,""))</f>
        <v/>
      </c>
      <c r="BW34" s="142" t="str">
        <f>IF(住宅3!BH88="○",1,IF(住宅3!BH88="◎",2,""))</f>
        <v/>
      </c>
      <c r="BX34" s="142" t="str">
        <f>IF(住宅3!BH89="○",1,IF(住宅3!BH89="◎",2,""))</f>
        <v/>
      </c>
      <c r="BY34" s="142" t="str">
        <f>IF(住宅3!BH90="○",1,IF(住宅3!BH90="◎",2,""))</f>
        <v/>
      </c>
      <c r="BZ34" s="142" t="str">
        <f>IF(住宅3!BH91="○",1,IF(住宅3!BH91="◎",2,""))</f>
        <v/>
      </c>
      <c r="CA34" s="142" t="str">
        <f>IF(住宅3!BH92="○",1,IF(住宅3!BH92="◎",2,""))</f>
        <v/>
      </c>
    </row>
    <row r="35" spans="1:79" s="142" customFormat="1" x14ac:dyDescent="0.2">
      <c r="A35" s="141">
        <f t="shared" si="0"/>
        <v>0</v>
      </c>
      <c r="B35" s="142">
        <v>29</v>
      </c>
      <c r="C35" s="143"/>
      <c r="D35" s="143"/>
      <c r="E35" s="143"/>
      <c r="F35" s="143"/>
      <c r="G35" s="143"/>
      <c r="H35" s="143"/>
      <c r="I35" s="143"/>
      <c r="J35" s="143"/>
      <c r="K35" s="143"/>
      <c r="L35" s="143"/>
      <c r="M35" s="143"/>
      <c r="N35" s="143"/>
      <c r="O35" s="143"/>
      <c r="P35" s="142">
        <v>4</v>
      </c>
      <c r="Q35" s="142">
        <f>住宅3!BJ6</f>
        <v>0</v>
      </c>
      <c r="R35" s="142">
        <v>23</v>
      </c>
      <c r="S35" s="142" t="str">
        <f>IF(住宅3!BJ7&lt;&gt;"",住宅3!BJ7,"")</f>
        <v/>
      </c>
      <c r="T35" s="142" t="str">
        <f>IF(住宅3!BJ8="選択してください","",MID(住宅3!BJ8,1,2))</f>
        <v/>
      </c>
      <c r="U35" s="142" t="str">
        <f>IF(住宅3!BJ9="選択してください","",MID(住宅3!BJ9,LEN(住宅3!BJ9)-3,3))</f>
        <v/>
      </c>
      <c r="W35" s="142" t="str">
        <f>IF(住宅3!BJ10="","",住宅3!BJ10)</f>
        <v/>
      </c>
      <c r="X35" s="142" t="str">
        <f>IF(住宅3!BJ11="","",住宅3!BJ11)</f>
        <v/>
      </c>
      <c r="Y35" s="142" t="str">
        <f>IF(住宅3!BJ12="","",住宅3!BJ12)</f>
        <v/>
      </c>
      <c r="Z35" s="142" t="str">
        <f>IF(住宅3!BJ13="","",住宅3!BJ13)</f>
        <v/>
      </c>
      <c r="AA35" s="142" t="str">
        <f>IF(住宅3!BJ15="選択してください","",MID(住宅3!BJ15,1,2)*1)</f>
        <v/>
      </c>
      <c r="AB35" s="142" t="str">
        <f>IF(住宅3!BJ18="選択してください","",MID(住宅3!BJ18,1,2)*1)</f>
        <v/>
      </c>
      <c r="AC35" s="142" t="str">
        <f>IF(住宅3!BJ20="選択してください","",MID(住宅3!BJ20,1,2)*1)</f>
        <v/>
      </c>
      <c r="AD35" s="142" t="str">
        <f>IF(住宅3!BJ22="選択してください","",MID(住宅3!BJ22,1,2)*1)</f>
        <v/>
      </c>
      <c r="AE35" s="142" t="str">
        <f>IF(住宅3!BJ24="選択してください","",MID(住宅3!BJ24,1,2)*1)</f>
        <v/>
      </c>
      <c r="AF35" s="142" t="str">
        <f>IF(住宅3!BJ26="選択してください","",MID(住宅3!BJ26,1,2)*1)</f>
        <v/>
      </c>
      <c r="AG35" s="142" t="str">
        <f>IF(住宅3!BJ31="選択してください","",MID(住宅3!BJ31,1,2)*1)</f>
        <v/>
      </c>
      <c r="AH35" s="153" t="str">
        <f>IF(住宅3!BJ34="選択してください","",MID(住宅3!BJ34,1,2)*1)</f>
        <v/>
      </c>
      <c r="AI35" s="142" t="str">
        <f>IF(住宅3!BJ37="","",住宅3!BJ37)</f>
        <v/>
      </c>
      <c r="AJ35" s="142" t="str">
        <f>IF(住宅3!BJ39="選択してください","",MID(住宅3!BJ39,1,2)*1)</f>
        <v/>
      </c>
      <c r="AK35" s="142" t="str">
        <f>IF(住宅3!BJ44="選択してください","",MID(住宅3!BJ44,1,2)*1)</f>
        <v/>
      </c>
      <c r="AL35" s="142" t="str">
        <f>IF(住宅3!BJ47="○",1,IF(住宅3!BJ47="◎",2,""))</f>
        <v/>
      </c>
      <c r="AM35" s="142" t="str">
        <f>IF(住宅3!BJ48="○",1,IF(住宅3!BJ48="◎",2,""))</f>
        <v/>
      </c>
      <c r="AN35" s="142" t="str">
        <f>IF(住宅3!BJ49="○",1,IF(住宅3!BJ49="◎",2,""))</f>
        <v/>
      </c>
      <c r="AO35" s="142" t="str">
        <f>IF(住宅3!BJ50="○",1,IF(住宅3!BJ50="◎",2,""))</f>
        <v/>
      </c>
      <c r="AP35" s="142" t="str">
        <f>IF(住宅3!BJ51="○",1,IF(住宅3!BJ51="◎",2,""))</f>
        <v/>
      </c>
      <c r="AQ35" s="142" t="str">
        <f>IF(住宅3!BJ52="○",1,IF(住宅3!BJ52="◎",2,""))</f>
        <v/>
      </c>
      <c r="AR35" s="142" t="str">
        <f>IF(住宅3!BJ53="○",1,IF(住宅3!BJ53="◎",2,""))</f>
        <v/>
      </c>
      <c r="AS35" s="142" t="str">
        <f>IF(住宅3!BJ54="○",1,IF(住宅3!BJ54="◎",2,""))</f>
        <v/>
      </c>
      <c r="AT35" s="142" t="str">
        <f>IF(住宅3!BJ55="○",1,IF(住宅3!BJ55="◎",2,""))</f>
        <v/>
      </c>
      <c r="AU35" s="142" t="str">
        <f>IF(住宅3!BJ56="○",1,IF(住宅3!BJ56="◎",2,""))</f>
        <v/>
      </c>
      <c r="AV35" s="142" t="str">
        <f>IF(住宅3!BJ57="○",1,IF(住宅3!BJ57="◎",2,""))</f>
        <v/>
      </c>
      <c r="AW35" s="142" t="str">
        <f>IF(住宅3!BJ58="○",1,IF(住宅3!BJ58="◎",2,""))</f>
        <v/>
      </c>
      <c r="AX35" s="142" t="str">
        <f>IF(住宅3!BJ59="○",1,IF(住宅3!BJ59="◎",2,""))</f>
        <v/>
      </c>
      <c r="AY35" s="142" t="str">
        <f>IF(住宅3!BJ60="○",1,IF(住宅3!BJ60="◎",2,""))</f>
        <v/>
      </c>
      <c r="AZ35" s="142" t="str">
        <f>IF(住宅3!BJ61="○",1,IF(住宅3!BJ61="◎",2,""))</f>
        <v/>
      </c>
      <c r="BA35" s="142" t="str">
        <f>IF(住宅3!BJ62="○",1,IF(住宅3!BJ62="◎",2,""))</f>
        <v/>
      </c>
      <c r="BB35" s="142" t="str">
        <f>IF(住宅3!BJ63="○",1,IF(住宅3!BJ63="◎",2,""))</f>
        <v/>
      </c>
      <c r="BC35" s="142" t="str">
        <f>IF(住宅3!BJ66="○",1,IF(住宅3!BJ66="◎",2,""))</f>
        <v/>
      </c>
      <c r="BD35" s="142" t="str">
        <f>IF(住宅3!BJ67="○",1,IF(住宅3!BJ67="◎",2,""))</f>
        <v/>
      </c>
      <c r="BE35" s="142" t="str">
        <f>IF(住宅3!BJ68="○",1,IF(住宅3!BJ68="◎",2,""))</f>
        <v/>
      </c>
      <c r="BF35" s="142" t="str">
        <f>IF(住宅3!BJ69="○",1,IF(住宅3!BJ69="◎",2,""))</f>
        <v/>
      </c>
      <c r="BG35" s="142" t="str">
        <f>IF(住宅3!BJ70="○",1,IF(住宅3!BJ70="◎",2,""))</f>
        <v/>
      </c>
      <c r="BH35" s="142" t="str">
        <f>IF(住宅3!BJ71="○",1,IF(住宅3!BJ71="◎",2,""))</f>
        <v/>
      </c>
      <c r="BI35" s="142" t="str">
        <f>IF(住宅3!BJ72="○",1,IF(住宅3!BJ72="◎",2,""))</f>
        <v/>
      </c>
      <c r="BJ35" s="142" t="str">
        <f>IF(住宅3!BJ73="○",1,IF(住宅3!BJ73="◎",2,""))</f>
        <v/>
      </c>
      <c r="BK35" s="142" t="str">
        <f>IF(住宅3!BJ74="○",1,IF(住宅3!BJ74="◎",2,""))</f>
        <v/>
      </c>
      <c r="BL35" s="142" t="str">
        <f>IF(住宅3!BJ75="○",1,IF(住宅3!BJ75="◎",2,""))</f>
        <v/>
      </c>
      <c r="BM35" s="142" t="str">
        <f>IF(住宅3!BJ78="○",1,IF(住宅3!BJ78="◎",2,""))</f>
        <v/>
      </c>
      <c r="BN35" s="142" t="str">
        <f>IF(住宅3!BJ79="○",1,IF(住宅3!BJ79="◎",2,""))</f>
        <v/>
      </c>
      <c r="BO35" s="142" t="str">
        <f>IF(住宅3!BJ80="○",1,IF(住宅3!BJ80="◎",2,""))</f>
        <v/>
      </c>
      <c r="BP35" s="142" t="str">
        <f>IF(住宅3!BJ81="○",1,IF(住宅3!BJ81="◎",2,""))</f>
        <v/>
      </c>
      <c r="BQ35" s="142" t="str">
        <f>IF(住宅3!BJ82="○",1,IF(住宅3!BJ82="◎",2,""))</f>
        <v/>
      </c>
      <c r="BR35" s="142" t="str">
        <f>IF(住宅3!BJ83="○",1,IF(住宅3!BJ83="◎",2,""))</f>
        <v/>
      </c>
      <c r="BS35" s="142" t="str">
        <f>IF(住宅3!BJ84="○",1,IF(住宅3!BJ84="◎",2,""))</f>
        <v/>
      </c>
      <c r="BT35" s="142" t="str">
        <f>IF(住宅3!BJ85="○",1,IF(住宅3!BJ85="◎",2,""))</f>
        <v/>
      </c>
      <c r="BU35" s="142" t="str">
        <f>IF(住宅3!BJ86="○",1,IF(住宅3!BJ86="◎",2,""))</f>
        <v/>
      </c>
      <c r="BV35" s="142" t="str">
        <f>IF(住宅3!BJ87="○",1,IF(住宅3!BJ87="◎",2,""))</f>
        <v/>
      </c>
      <c r="BW35" s="142" t="str">
        <f>IF(住宅3!BJ88="○",1,IF(住宅3!BJ88="◎",2,""))</f>
        <v/>
      </c>
      <c r="BX35" s="142" t="str">
        <f>IF(住宅3!BJ89="○",1,IF(住宅3!BJ89="◎",2,""))</f>
        <v/>
      </c>
      <c r="BY35" s="142" t="str">
        <f>IF(住宅3!BJ90="○",1,IF(住宅3!BJ90="◎",2,""))</f>
        <v/>
      </c>
      <c r="BZ35" s="142" t="str">
        <f>IF(住宅3!BJ91="○",1,IF(住宅3!BJ91="◎",2,""))</f>
        <v/>
      </c>
      <c r="CA35" s="142" t="str">
        <f>IF(住宅3!BJ92="○",1,IF(住宅3!BJ92="◎",2,""))</f>
        <v/>
      </c>
    </row>
    <row r="36" spans="1:79" s="142" customFormat="1" x14ac:dyDescent="0.2">
      <c r="A36" s="141">
        <f t="shared" si="0"/>
        <v>0</v>
      </c>
      <c r="B36" s="142">
        <v>30</v>
      </c>
      <c r="C36" s="143"/>
      <c r="D36" s="143"/>
      <c r="E36" s="143"/>
      <c r="F36" s="143"/>
      <c r="G36" s="143"/>
      <c r="H36" s="143"/>
      <c r="I36" s="143"/>
      <c r="J36" s="143"/>
      <c r="K36" s="143"/>
      <c r="L36" s="143"/>
      <c r="M36" s="143"/>
      <c r="N36" s="143"/>
      <c r="O36" s="143"/>
      <c r="P36" s="142">
        <v>4</v>
      </c>
      <c r="Q36" s="142">
        <f>住宅3!BL6</f>
        <v>0</v>
      </c>
      <c r="R36" s="142">
        <v>24</v>
      </c>
      <c r="S36" s="142" t="str">
        <f>IF(住宅3!BL7&lt;&gt;"",住宅3!BL7,"")</f>
        <v/>
      </c>
      <c r="T36" s="142" t="str">
        <f>IF(住宅3!BL8="選択してください","",MID(住宅3!BL8,1,2))</f>
        <v/>
      </c>
      <c r="U36" s="142" t="str">
        <f>IF(住宅3!BL9="選択してください","",MID(住宅3!BL9,LEN(住宅3!BL9)-3,3))</f>
        <v/>
      </c>
      <c r="W36" s="142" t="str">
        <f>IF(住宅3!BL10="","",住宅3!BL10)</f>
        <v/>
      </c>
      <c r="X36" s="142" t="str">
        <f>IF(住宅3!BL11="","",住宅3!BL11)</f>
        <v/>
      </c>
      <c r="Y36" s="142" t="str">
        <f>IF(住宅3!BL12="","",住宅3!BL12)</f>
        <v/>
      </c>
      <c r="Z36" s="142" t="str">
        <f>IF(住宅3!BL13="","",住宅3!BL13)</f>
        <v/>
      </c>
      <c r="AA36" s="142" t="str">
        <f>IF(住宅3!BL15="選択してください","",MID(住宅3!BL15,1,2)*1)</f>
        <v/>
      </c>
      <c r="AB36" s="142" t="str">
        <f>IF(住宅3!BL18="選択してください","",MID(住宅3!BL18,1,2)*1)</f>
        <v/>
      </c>
      <c r="AC36" s="142" t="str">
        <f>IF(住宅3!BL20="選択してください","",MID(住宅3!BL20,1,2)*1)</f>
        <v/>
      </c>
      <c r="AD36" s="142" t="str">
        <f>IF(住宅3!BL22="選択してください","",MID(住宅3!BL22,1,2)*1)</f>
        <v/>
      </c>
      <c r="AE36" s="142" t="str">
        <f>IF(住宅3!BL24="選択してください","",MID(住宅3!BL24,1,2)*1)</f>
        <v/>
      </c>
      <c r="AF36" s="142" t="str">
        <f>IF(住宅3!BL26="選択してください","",MID(住宅3!BL26,1,2)*1)</f>
        <v/>
      </c>
      <c r="AG36" s="142" t="str">
        <f>IF(住宅3!BL31="選択してください","",MID(住宅3!BL31,1,2)*1)</f>
        <v/>
      </c>
      <c r="AH36" s="153" t="str">
        <f>IF(住宅3!BL34="選択してください","",MID(住宅3!BL34,1,2)*1)</f>
        <v/>
      </c>
      <c r="AI36" s="142" t="str">
        <f>IF(住宅3!BL37="","",住宅3!BL37)</f>
        <v/>
      </c>
      <c r="AJ36" s="142" t="str">
        <f>IF(住宅3!BL39="選択してください","",MID(住宅3!BL39,1,2)*1)</f>
        <v/>
      </c>
      <c r="AK36" s="142" t="str">
        <f>IF(住宅3!BL44="選択してください","",MID(住宅3!BL44,1,2)*1)</f>
        <v/>
      </c>
      <c r="AL36" s="142" t="str">
        <f>IF(住宅3!BL47="○",1,IF(住宅3!BL47="◎",2,""))</f>
        <v/>
      </c>
      <c r="AM36" s="142" t="str">
        <f>IF(住宅3!BL48="○",1,IF(住宅3!BL48="◎",2,""))</f>
        <v/>
      </c>
      <c r="AN36" s="142" t="str">
        <f>IF(住宅3!BL49="○",1,IF(住宅3!BL49="◎",2,""))</f>
        <v/>
      </c>
      <c r="AO36" s="142" t="str">
        <f>IF(住宅3!BL50="○",1,IF(住宅3!BL50="◎",2,""))</f>
        <v/>
      </c>
      <c r="AP36" s="142" t="str">
        <f>IF(住宅3!BL51="○",1,IF(住宅3!BL51="◎",2,""))</f>
        <v/>
      </c>
      <c r="AQ36" s="142" t="str">
        <f>IF(住宅3!BL52="○",1,IF(住宅3!BL52="◎",2,""))</f>
        <v/>
      </c>
      <c r="AR36" s="142" t="str">
        <f>IF(住宅3!BL53="○",1,IF(住宅3!BL53="◎",2,""))</f>
        <v/>
      </c>
      <c r="AS36" s="142" t="str">
        <f>IF(住宅3!BL54="○",1,IF(住宅3!BL54="◎",2,""))</f>
        <v/>
      </c>
      <c r="AT36" s="142" t="str">
        <f>IF(住宅3!BL55="○",1,IF(住宅3!BL55="◎",2,""))</f>
        <v/>
      </c>
      <c r="AU36" s="142" t="str">
        <f>IF(住宅3!BL56="○",1,IF(住宅3!BL56="◎",2,""))</f>
        <v/>
      </c>
      <c r="AV36" s="142" t="str">
        <f>IF(住宅3!BL57="○",1,IF(住宅3!BL57="◎",2,""))</f>
        <v/>
      </c>
      <c r="AW36" s="142" t="str">
        <f>IF(住宅3!BL58="○",1,IF(住宅3!BL58="◎",2,""))</f>
        <v/>
      </c>
      <c r="AX36" s="142" t="str">
        <f>IF(住宅3!BL59="○",1,IF(住宅3!BL59="◎",2,""))</f>
        <v/>
      </c>
      <c r="AY36" s="142" t="str">
        <f>IF(住宅3!BL60="○",1,IF(住宅3!BL60="◎",2,""))</f>
        <v/>
      </c>
      <c r="AZ36" s="142" t="str">
        <f>IF(住宅3!BL61="○",1,IF(住宅3!BL61="◎",2,""))</f>
        <v/>
      </c>
      <c r="BA36" s="142" t="str">
        <f>IF(住宅3!BL62="○",1,IF(住宅3!BL62="◎",2,""))</f>
        <v/>
      </c>
      <c r="BB36" s="142" t="str">
        <f>IF(住宅3!BL63="○",1,IF(住宅3!BL63="◎",2,""))</f>
        <v/>
      </c>
      <c r="BC36" s="142" t="str">
        <f>IF(住宅3!BL66="○",1,IF(住宅3!BL66="◎",2,""))</f>
        <v/>
      </c>
      <c r="BD36" s="142" t="str">
        <f>IF(住宅3!BL67="○",1,IF(住宅3!BL67="◎",2,""))</f>
        <v/>
      </c>
      <c r="BE36" s="142" t="str">
        <f>IF(住宅3!BL68="○",1,IF(住宅3!BL68="◎",2,""))</f>
        <v/>
      </c>
      <c r="BF36" s="142" t="str">
        <f>IF(住宅3!BL69="○",1,IF(住宅3!BL69="◎",2,""))</f>
        <v/>
      </c>
      <c r="BG36" s="142" t="str">
        <f>IF(住宅3!BL70="○",1,IF(住宅3!BL70="◎",2,""))</f>
        <v/>
      </c>
      <c r="BH36" s="142" t="str">
        <f>IF(住宅3!BL71="○",1,IF(住宅3!BL71="◎",2,""))</f>
        <v/>
      </c>
      <c r="BI36" s="142" t="str">
        <f>IF(住宅3!BL72="○",1,IF(住宅3!BL72="◎",2,""))</f>
        <v/>
      </c>
      <c r="BJ36" s="142" t="str">
        <f>IF(住宅3!BL73="○",1,IF(住宅3!BL73="◎",2,""))</f>
        <v/>
      </c>
      <c r="BK36" s="142" t="str">
        <f>IF(住宅3!BL74="○",1,IF(住宅3!BL74="◎",2,""))</f>
        <v/>
      </c>
      <c r="BL36" s="142" t="str">
        <f>IF(住宅3!BL75="○",1,IF(住宅3!BL75="◎",2,""))</f>
        <v/>
      </c>
      <c r="BM36" s="142" t="str">
        <f>IF(住宅3!BL78="○",1,IF(住宅3!BL78="◎",2,""))</f>
        <v/>
      </c>
      <c r="BN36" s="142" t="str">
        <f>IF(住宅3!BL79="○",1,IF(住宅3!BL79="◎",2,""))</f>
        <v/>
      </c>
      <c r="BO36" s="142" t="str">
        <f>IF(住宅3!BL80="○",1,IF(住宅3!BL80="◎",2,""))</f>
        <v/>
      </c>
      <c r="BP36" s="142" t="str">
        <f>IF(住宅3!BL81="○",1,IF(住宅3!BL81="◎",2,""))</f>
        <v/>
      </c>
      <c r="BQ36" s="142" t="str">
        <f>IF(住宅3!BL82="○",1,IF(住宅3!BL82="◎",2,""))</f>
        <v/>
      </c>
      <c r="BR36" s="142" t="str">
        <f>IF(住宅3!BL83="○",1,IF(住宅3!BL83="◎",2,""))</f>
        <v/>
      </c>
      <c r="BS36" s="142" t="str">
        <f>IF(住宅3!BL84="○",1,IF(住宅3!BL84="◎",2,""))</f>
        <v/>
      </c>
      <c r="BT36" s="142" t="str">
        <f>IF(住宅3!BL85="○",1,IF(住宅3!BL85="◎",2,""))</f>
        <v/>
      </c>
      <c r="BU36" s="142" t="str">
        <f>IF(住宅3!BL86="○",1,IF(住宅3!BL86="◎",2,""))</f>
        <v/>
      </c>
      <c r="BV36" s="142" t="str">
        <f>IF(住宅3!BL87="○",1,IF(住宅3!BL87="◎",2,""))</f>
        <v/>
      </c>
      <c r="BW36" s="142" t="str">
        <f>IF(住宅3!BL88="○",1,IF(住宅3!BL88="◎",2,""))</f>
        <v/>
      </c>
      <c r="BX36" s="142" t="str">
        <f>IF(住宅3!BL89="○",1,IF(住宅3!BL89="◎",2,""))</f>
        <v/>
      </c>
      <c r="BY36" s="142" t="str">
        <f>IF(住宅3!BL90="○",1,IF(住宅3!BL90="◎",2,""))</f>
        <v/>
      </c>
      <c r="BZ36" s="142" t="str">
        <f>IF(住宅3!BL91="○",1,IF(住宅3!BL91="◎",2,""))</f>
        <v/>
      </c>
      <c r="CA36" s="142" t="str">
        <f>IF(住宅3!BL92="○",1,IF(住宅3!BL92="◎",2,""))</f>
        <v/>
      </c>
    </row>
    <row r="37" spans="1:79" s="142" customFormat="1" x14ac:dyDescent="0.2">
      <c r="A37" s="141">
        <f t="shared" si="0"/>
        <v>0</v>
      </c>
      <c r="B37" s="142">
        <v>31</v>
      </c>
      <c r="C37" s="143"/>
      <c r="D37" s="143"/>
      <c r="E37" s="143"/>
      <c r="F37" s="143"/>
      <c r="G37" s="143"/>
      <c r="H37" s="143"/>
      <c r="I37" s="143"/>
      <c r="J37" s="143"/>
      <c r="K37" s="143"/>
      <c r="L37" s="143"/>
      <c r="M37" s="143"/>
      <c r="N37" s="143"/>
      <c r="O37" s="143"/>
      <c r="P37" s="142">
        <v>4</v>
      </c>
      <c r="Q37" s="142">
        <f>住宅3!BN6</f>
        <v>0</v>
      </c>
      <c r="R37" s="142">
        <v>25</v>
      </c>
      <c r="S37" s="142" t="str">
        <f>IF(住宅3!BN7&lt;&gt;"",住宅3!BN7,"")</f>
        <v/>
      </c>
      <c r="T37" s="142" t="str">
        <f>IF(住宅3!BN8="選択してください","",MID(住宅3!BN8,1,2))</f>
        <v/>
      </c>
      <c r="U37" s="142" t="str">
        <f>IF(住宅3!BN9="選択してください","",MID(住宅3!BN9,LEN(住宅3!BN9)-3,3))</f>
        <v/>
      </c>
      <c r="W37" s="142" t="str">
        <f>IF(住宅3!BN10="","",住宅3!BN10)</f>
        <v/>
      </c>
      <c r="X37" s="142" t="str">
        <f>IF(住宅3!BN11="","",住宅3!BN11)</f>
        <v/>
      </c>
      <c r="Y37" s="142" t="str">
        <f>IF(住宅3!BN12="","",住宅3!BN12)</f>
        <v/>
      </c>
      <c r="Z37" s="142" t="str">
        <f>IF(住宅3!BN13="","",住宅3!BN13)</f>
        <v/>
      </c>
      <c r="AA37" s="142" t="str">
        <f>IF(住宅3!BN15="選択してください","",MID(住宅3!BN15,1,2)*1)</f>
        <v/>
      </c>
      <c r="AB37" s="142" t="str">
        <f>IF(住宅3!BN18="選択してください","",MID(住宅3!BN18,1,2)*1)</f>
        <v/>
      </c>
      <c r="AC37" s="142" t="str">
        <f>IF(住宅3!BN20="選択してください","",MID(住宅3!BN20,1,2)*1)</f>
        <v/>
      </c>
      <c r="AD37" s="142" t="str">
        <f>IF(住宅3!BN22="選択してください","",MID(住宅3!BN22,1,2)*1)</f>
        <v/>
      </c>
      <c r="AE37" s="142" t="str">
        <f>IF(住宅3!BN24="選択してください","",MID(住宅3!BN24,1,2)*1)</f>
        <v/>
      </c>
      <c r="AF37" s="142" t="str">
        <f>IF(住宅3!BN26="選択してください","",MID(住宅3!BN26,1,2)*1)</f>
        <v/>
      </c>
      <c r="AG37" s="142" t="str">
        <f>IF(住宅3!BN31="選択してください","",MID(住宅3!BN31,1,2)*1)</f>
        <v/>
      </c>
      <c r="AH37" s="153" t="str">
        <f>IF(住宅3!BN34="選択してください","",MID(住宅3!BN34,1,2)*1)</f>
        <v/>
      </c>
      <c r="AI37" s="142" t="str">
        <f>IF(住宅3!BN37="","",住宅3!BN37)</f>
        <v/>
      </c>
      <c r="AJ37" s="142" t="str">
        <f>IF(住宅3!BN39="選択してください","",MID(住宅3!BN39,1,2)*1)</f>
        <v/>
      </c>
      <c r="AK37" s="142" t="str">
        <f>IF(住宅3!BN44="選択してください","",MID(住宅3!BN44,1,2)*1)</f>
        <v/>
      </c>
      <c r="AL37" s="142" t="str">
        <f>IF(住宅3!BN47="○",1,IF(住宅3!BN47="◎",2,""))</f>
        <v/>
      </c>
      <c r="AM37" s="142" t="str">
        <f>IF(住宅3!BN48="○",1,IF(住宅3!BN48="◎",2,""))</f>
        <v/>
      </c>
      <c r="AN37" s="142" t="str">
        <f>IF(住宅3!BN49="○",1,IF(住宅3!BN49="◎",2,""))</f>
        <v/>
      </c>
      <c r="AO37" s="142" t="str">
        <f>IF(住宅3!BN50="○",1,IF(住宅3!BN50="◎",2,""))</f>
        <v/>
      </c>
      <c r="AP37" s="142" t="str">
        <f>IF(住宅3!BN51="○",1,IF(住宅3!BN51="◎",2,""))</f>
        <v/>
      </c>
      <c r="AQ37" s="142" t="str">
        <f>IF(住宅3!BN52="○",1,IF(住宅3!BN52="◎",2,""))</f>
        <v/>
      </c>
      <c r="AR37" s="142" t="str">
        <f>IF(住宅3!BN53="○",1,IF(住宅3!BN53="◎",2,""))</f>
        <v/>
      </c>
      <c r="AS37" s="142" t="str">
        <f>IF(住宅3!BN54="○",1,IF(住宅3!BN54="◎",2,""))</f>
        <v/>
      </c>
      <c r="AT37" s="142" t="str">
        <f>IF(住宅3!BN55="○",1,IF(住宅3!BN55="◎",2,""))</f>
        <v/>
      </c>
      <c r="AU37" s="142" t="str">
        <f>IF(住宅3!BN56="○",1,IF(住宅3!BN56="◎",2,""))</f>
        <v/>
      </c>
      <c r="AV37" s="142" t="str">
        <f>IF(住宅3!BN57="○",1,IF(住宅3!BN57="◎",2,""))</f>
        <v/>
      </c>
      <c r="AW37" s="142" t="str">
        <f>IF(住宅3!BN58="○",1,IF(住宅3!BN58="◎",2,""))</f>
        <v/>
      </c>
      <c r="AX37" s="142" t="str">
        <f>IF(住宅3!BN59="○",1,IF(住宅3!BN59="◎",2,""))</f>
        <v/>
      </c>
      <c r="AY37" s="142" t="str">
        <f>IF(住宅3!BN60="○",1,IF(住宅3!BN60="◎",2,""))</f>
        <v/>
      </c>
      <c r="AZ37" s="142" t="str">
        <f>IF(住宅3!BN61="○",1,IF(住宅3!BN61="◎",2,""))</f>
        <v/>
      </c>
      <c r="BA37" s="142" t="str">
        <f>IF(住宅3!BN62="○",1,IF(住宅3!BN62="◎",2,""))</f>
        <v/>
      </c>
      <c r="BB37" s="142" t="str">
        <f>IF(住宅3!BN63="○",1,IF(住宅3!BN63="◎",2,""))</f>
        <v/>
      </c>
      <c r="BC37" s="142" t="str">
        <f>IF(住宅3!BN66="○",1,IF(住宅3!BN66="◎",2,""))</f>
        <v/>
      </c>
      <c r="BD37" s="142" t="str">
        <f>IF(住宅3!BN67="○",1,IF(住宅3!BN67="◎",2,""))</f>
        <v/>
      </c>
      <c r="BE37" s="142" t="str">
        <f>IF(住宅3!BN68="○",1,IF(住宅3!BN68="◎",2,""))</f>
        <v/>
      </c>
      <c r="BF37" s="142" t="str">
        <f>IF(住宅3!BN69="○",1,IF(住宅3!BN69="◎",2,""))</f>
        <v/>
      </c>
      <c r="BG37" s="142" t="str">
        <f>IF(住宅3!BN70="○",1,IF(住宅3!BN70="◎",2,""))</f>
        <v/>
      </c>
      <c r="BH37" s="142" t="str">
        <f>IF(住宅3!BN71="○",1,IF(住宅3!BN71="◎",2,""))</f>
        <v/>
      </c>
      <c r="BI37" s="142" t="str">
        <f>IF(住宅3!BN72="○",1,IF(住宅3!BN72="◎",2,""))</f>
        <v/>
      </c>
      <c r="BJ37" s="142" t="str">
        <f>IF(住宅3!BN73="○",1,IF(住宅3!BN73="◎",2,""))</f>
        <v/>
      </c>
      <c r="BK37" s="142" t="str">
        <f>IF(住宅3!BN74="○",1,IF(住宅3!BN74="◎",2,""))</f>
        <v/>
      </c>
      <c r="BL37" s="142" t="str">
        <f>IF(住宅3!BN75="○",1,IF(住宅3!BN75="◎",2,""))</f>
        <v/>
      </c>
      <c r="BM37" s="142" t="str">
        <f>IF(住宅3!BN78="○",1,IF(住宅3!BN78="◎",2,""))</f>
        <v/>
      </c>
      <c r="BN37" s="142" t="str">
        <f>IF(住宅3!BN79="○",1,IF(住宅3!BN79="◎",2,""))</f>
        <v/>
      </c>
      <c r="BO37" s="142" t="str">
        <f>IF(住宅3!BN80="○",1,IF(住宅3!BN80="◎",2,""))</f>
        <v/>
      </c>
      <c r="BP37" s="142" t="str">
        <f>IF(住宅3!BN81="○",1,IF(住宅3!BN81="◎",2,""))</f>
        <v/>
      </c>
      <c r="BQ37" s="142" t="str">
        <f>IF(住宅3!BN82="○",1,IF(住宅3!BN82="◎",2,""))</f>
        <v/>
      </c>
      <c r="BR37" s="142" t="str">
        <f>IF(住宅3!BN83="○",1,IF(住宅3!BN83="◎",2,""))</f>
        <v/>
      </c>
      <c r="BS37" s="142" t="str">
        <f>IF(住宅3!BN84="○",1,IF(住宅3!BN84="◎",2,""))</f>
        <v/>
      </c>
      <c r="BT37" s="142" t="str">
        <f>IF(住宅3!BN85="○",1,IF(住宅3!BN85="◎",2,""))</f>
        <v/>
      </c>
      <c r="BU37" s="142" t="str">
        <f>IF(住宅3!BN86="○",1,IF(住宅3!BN86="◎",2,""))</f>
        <v/>
      </c>
      <c r="BV37" s="142" t="str">
        <f>IF(住宅3!BN87="○",1,IF(住宅3!BN87="◎",2,""))</f>
        <v/>
      </c>
      <c r="BW37" s="142" t="str">
        <f>IF(住宅3!BN88="○",1,IF(住宅3!BN88="◎",2,""))</f>
        <v/>
      </c>
      <c r="BX37" s="142" t="str">
        <f>IF(住宅3!BN89="○",1,IF(住宅3!BN89="◎",2,""))</f>
        <v/>
      </c>
      <c r="BY37" s="142" t="str">
        <f>IF(住宅3!BN90="○",1,IF(住宅3!BN90="◎",2,""))</f>
        <v/>
      </c>
      <c r="BZ37" s="142" t="str">
        <f>IF(住宅3!BN91="○",1,IF(住宅3!BN91="◎",2,""))</f>
        <v/>
      </c>
      <c r="CA37" s="142" t="str">
        <f>IF(住宅3!BN92="○",1,IF(住宅3!BN92="◎",2,""))</f>
        <v/>
      </c>
    </row>
    <row r="38" spans="1:79" s="142" customFormat="1" x14ac:dyDescent="0.2">
      <c r="A38" s="141">
        <f t="shared" si="0"/>
        <v>0</v>
      </c>
      <c r="B38" s="142">
        <v>32</v>
      </c>
      <c r="C38" s="143"/>
      <c r="D38" s="143"/>
      <c r="E38" s="143"/>
      <c r="F38" s="143"/>
      <c r="G38" s="143"/>
      <c r="H38" s="143"/>
      <c r="I38" s="143"/>
      <c r="J38" s="143"/>
      <c r="K38" s="143"/>
      <c r="L38" s="143"/>
      <c r="M38" s="143"/>
      <c r="N38" s="143"/>
      <c r="O38" s="143"/>
      <c r="P38" s="142">
        <v>4</v>
      </c>
      <c r="Q38" s="142">
        <f>住宅3!BP6</f>
        <v>0</v>
      </c>
      <c r="R38" s="142">
        <v>26</v>
      </c>
      <c r="S38" s="142" t="str">
        <f>IF(住宅3!BP7&lt;&gt;"",住宅3!BP7,"")</f>
        <v/>
      </c>
      <c r="T38" s="142" t="str">
        <f>IF(住宅3!BP8="選択してください","",MID(住宅3!BP8,1,2))</f>
        <v/>
      </c>
      <c r="U38" s="142" t="str">
        <f>IF(住宅3!BP9="選択してください","",MID(住宅3!BP9,LEN(住宅3!BP9)-3,3))</f>
        <v/>
      </c>
      <c r="W38" s="142" t="str">
        <f>IF(住宅3!BP10="","",住宅3!BP10)</f>
        <v/>
      </c>
      <c r="X38" s="142" t="str">
        <f>IF(住宅3!BP11="","",住宅3!BP11)</f>
        <v/>
      </c>
      <c r="Y38" s="142" t="str">
        <f>IF(住宅3!BP12="","",住宅3!BP12)</f>
        <v/>
      </c>
      <c r="Z38" s="142" t="str">
        <f>IF(住宅3!BP13="","",住宅3!BP13)</f>
        <v/>
      </c>
      <c r="AA38" s="142" t="str">
        <f>IF(住宅3!BP15="選択してください","",MID(住宅3!BP15,1,2)*1)</f>
        <v/>
      </c>
      <c r="AB38" s="142" t="str">
        <f>IF(住宅3!BP18="選択してください","",MID(住宅3!BP18,1,2)*1)</f>
        <v/>
      </c>
      <c r="AC38" s="142" t="str">
        <f>IF(住宅3!BP20="選択してください","",MID(住宅3!BP20,1,2)*1)</f>
        <v/>
      </c>
      <c r="AD38" s="142" t="str">
        <f>IF(住宅3!BP22="選択してください","",MID(住宅3!BP22,1,2)*1)</f>
        <v/>
      </c>
      <c r="AE38" s="142" t="str">
        <f>IF(住宅3!BP24="選択してください","",MID(住宅3!BP24,1,2)*1)</f>
        <v/>
      </c>
      <c r="AF38" s="142" t="str">
        <f>IF(住宅3!BP26="選択してください","",MID(住宅3!BP26,1,2)*1)</f>
        <v/>
      </c>
      <c r="AG38" s="142" t="str">
        <f>IF(住宅3!BP31="選択してください","",MID(住宅3!BP31,1,2)*1)</f>
        <v/>
      </c>
      <c r="AH38" s="153" t="str">
        <f>IF(住宅3!BP34="選択してください","",MID(住宅3!BP34,1,2)*1)</f>
        <v/>
      </c>
      <c r="AI38" s="142" t="str">
        <f>IF(住宅3!BP37="","",住宅3!BP37)</f>
        <v/>
      </c>
      <c r="AJ38" s="142" t="str">
        <f>IF(住宅3!BP39="選択してください","",MID(住宅3!BP39,1,2)*1)</f>
        <v/>
      </c>
      <c r="AK38" s="142" t="str">
        <f>IF(住宅3!BP44="選択してください","",MID(住宅3!BP44,1,2)*1)</f>
        <v/>
      </c>
      <c r="AL38" s="142" t="str">
        <f>IF(住宅3!BP47="○",1,IF(住宅3!BP47="◎",2,""))</f>
        <v/>
      </c>
      <c r="AM38" s="142" t="str">
        <f>IF(住宅3!BP48="○",1,IF(住宅3!BP48="◎",2,""))</f>
        <v/>
      </c>
      <c r="AN38" s="142" t="str">
        <f>IF(住宅3!BP49="○",1,IF(住宅3!BP49="◎",2,""))</f>
        <v/>
      </c>
      <c r="AO38" s="142" t="str">
        <f>IF(住宅3!BP50="○",1,IF(住宅3!BP50="◎",2,""))</f>
        <v/>
      </c>
      <c r="AP38" s="142" t="str">
        <f>IF(住宅3!BP51="○",1,IF(住宅3!BP51="◎",2,""))</f>
        <v/>
      </c>
      <c r="AQ38" s="142" t="str">
        <f>IF(住宅3!BP52="○",1,IF(住宅3!BP52="◎",2,""))</f>
        <v/>
      </c>
      <c r="AR38" s="142" t="str">
        <f>IF(住宅3!BP53="○",1,IF(住宅3!BP53="◎",2,""))</f>
        <v/>
      </c>
      <c r="AS38" s="142" t="str">
        <f>IF(住宅3!BP54="○",1,IF(住宅3!BP54="◎",2,""))</f>
        <v/>
      </c>
      <c r="AT38" s="142" t="str">
        <f>IF(住宅3!BP55="○",1,IF(住宅3!BP55="◎",2,""))</f>
        <v/>
      </c>
      <c r="AU38" s="142" t="str">
        <f>IF(住宅3!BP56="○",1,IF(住宅3!BP56="◎",2,""))</f>
        <v/>
      </c>
      <c r="AV38" s="142" t="str">
        <f>IF(住宅3!BP57="○",1,IF(住宅3!BP57="◎",2,""))</f>
        <v/>
      </c>
      <c r="AW38" s="142" t="str">
        <f>IF(住宅3!BP58="○",1,IF(住宅3!BP58="◎",2,""))</f>
        <v/>
      </c>
      <c r="AX38" s="142" t="str">
        <f>IF(住宅3!BP59="○",1,IF(住宅3!BP59="◎",2,""))</f>
        <v/>
      </c>
      <c r="AY38" s="142" t="str">
        <f>IF(住宅3!BP60="○",1,IF(住宅3!BP60="◎",2,""))</f>
        <v/>
      </c>
      <c r="AZ38" s="142" t="str">
        <f>IF(住宅3!BP61="○",1,IF(住宅3!BP61="◎",2,""))</f>
        <v/>
      </c>
      <c r="BA38" s="142" t="str">
        <f>IF(住宅3!BP62="○",1,IF(住宅3!BP62="◎",2,""))</f>
        <v/>
      </c>
      <c r="BB38" s="142" t="str">
        <f>IF(住宅3!BP63="○",1,IF(住宅3!BP63="◎",2,""))</f>
        <v/>
      </c>
      <c r="BC38" s="142" t="str">
        <f>IF(住宅3!BP66="○",1,IF(住宅3!BP66="◎",2,""))</f>
        <v/>
      </c>
      <c r="BD38" s="142" t="str">
        <f>IF(住宅3!BP67="○",1,IF(住宅3!BP67="◎",2,""))</f>
        <v/>
      </c>
      <c r="BE38" s="142" t="str">
        <f>IF(住宅3!BP68="○",1,IF(住宅3!BP68="◎",2,""))</f>
        <v/>
      </c>
      <c r="BF38" s="142" t="str">
        <f>IF(住宅3!BP69="○",1,IF(住宅3!BP69="◎",2,""))</f>
        <v/>
      </c>
      <c r="BG38" s="142" t="str">
        <f>IF(住宅3!BP70="○",1,IF(住宅3!BP70="◎",2,""))</f>
        <v/>
      </c>
      <c r="BH38" s="142" t="str">
        <f>IF(住宅3!BP71="○",1,IF(住宅3!BP71="◎",2,""))</f>
        <v/>
      </c>
      <c r="BI38" s="142" t="str">
        <f>IF(住宅3!BP72="○",1,IF(住宅3!BP72="◎",2,""))</f>
        <v/>
      </c>
      <c r="BJ38" s="142" t="str">
        <f>IF(住宅3!BP73="○",1,IF(住宅3!BP73="◎",2,""))</f>
        <v/>
      </c>
      <c r="BK38" s="142" t="str">
        <f>IF(住宅3!BP74="○",1,IF(住宅3!BP74="◎",2,""))</f>
        <v/>
      </c>
      <c r="BL38" s="142" t="str">
        <f>IF(住宅3!BP75="○",1,IF(住宅3!BP75="◎",2,""))</f>
        <v/>
      </c>
      <c r="BM38" s="142" t="str">
        <f>IF(住宅3!BP78="○",1,IF(住宅3!BP78="◎",2,""))</f>
        <v/>
      </c>
      <c r="BN38" s="142" t="str">
        <f>IF(住宅3!BP79="○",1,IF(住宅3!BP79="◎",2,""))</f>
        <v/>
      </c>
      <c r="BO38" s="142" t="str">
        <f>IF(住宅3!BP80="○",1,IF(住宅3!BP80="◎",2,""))</f>
        <v/>
      </c>
      <c r="BP38" s="142" t="str">
        <f>IF(住宅3!BP81="○",1,IF(住宅3!BP81="◎",2,""))</f>
        <v/>
      </c>
      <c r="BQ38" s="142" t="str">
        <f>IF(住宅3!BP82="○",1,IF(住宅3!BP82="◎",2,""))</f>
        <v/>
      </c>
      <c r="BR38" s="142" t="str">
        <f>IF(住宅3!BP83="○",1,IF(住宅3!BP83="◎",2,""))</f>
        <v/>
      </c>
      <c r="BS38" s="142" t="str">
        <f>IF(住宅3!BP84="○",1,IF(住宅3!BP84="◎",2,""))</f>
        <v/>
      </c>
      <c r="BT38" s="142" t="str">
        <f>IF(住宅3!BP85="○",1,IF(住宅3!BP85="◎",2,""))</f>
        <v/>
      </c>
      <c r="BU38" s="142" t="str">
        <f>IF(住宅3!BP86="○",1,IF(住宅3!BP86="◎",2,""))</f>
        <v/>
      </c>
      <c r="BV38" s="142" t="str">
        <f>IF(住宅3!BP87="○",1,IF(住宅3!BP87="◎",2,""))</f>
        <v/>
      </c>
      <c r="BW38" s="142" t="str">
        <f>IF(住宅3!BP88="○",1,IF(住宅3!BP88="◎",2,""))</f>
        <v/>
      </c>
      <c r="BX38" s="142" t="str">
        <f>IF(住宅3!BP89="○",1,IF(住宅3!BP89="◎",2,""))</f>
        <v/>
      </c>
      <c r="BY38" s="142" t="str">
        <f>IF(住宅3!BP90="○",1,IF(住宅3!BP90="◎",2,""))</f>
        <v/>
      </c>
      <c r="BZ38" s="142" t="str">
        <f>IF(住宅3!BP91="○",1,IF(住宅3!BP91="◎",2,""))</f>
        <v/>
      </c>
      <c r="CA38" s="142" t="str">
        <f>IF(住宅3!BP92="○",1,IF(住宅3!BP92="◎",2,""))</f>
        <v/>
      </c>
    </row>
    <row r="39" spans="1:79" s="142" customFormat="1" x14ac:dyDescent="0.2">
      <c r="A39" s="141">
        <f t="shared" si="0"/>
        <v>0</v>
      </c>
      <c r="B39" s="142">
        <v>33</v>
      </c>
      <c r="C39" s="143"/>
      <c r="D39" s="143"/>
      <c r="E39" s="143"/>
      <c r="F39" s="143"/>
      <c r="G39" s="143"/>
      <c r="H39" s="143"/>
      <c r="I39" s="143"/>
      <c r="J39" s="143"/>
      <c r="K39" s="143"/>
      <c r="L39" s="143"/>
      <c r="M39" s="143"/>
      <c r="N39" s="143"/>
      <c r="O39" s="143"/>
      <c r="P39" s="142">
        <v>4</v>
      </c>
      <c r="Q39" s="142">
        <f>住宅3!BR6</f>
        <v>0</v>
      </c>
      <c r="R39" s="142">
        <v>27</v>
      </c>
      <c r="S39" s="142" t="str">
        <f>IF(住宅3!BR7&lt;&gt;"",住宅3!BR7,"")</f>
        <v/>
      </c>
      <c r="T39" s="142" t="str">
        <f>IF(住宅3!BR8="選択してください","",MID(住宅3!BR8,1,2))</f>
        <v/>
      </c>
      <c r="U39" s="142" t="str">
        <f>IF(住宅3!BR9="選択してください","",MID(住宅3!BR9,LEN(住宅3!BR9)-3,3))</f>
        <v/>
      </c>
      <c r="W39" s="142" t="str">
        <f>IF(住宅3!BR10="","",住宅3!BR10)</f>
        <v/>
      </c>
      <c r="X39" s="142" t="str">
        <f>IF(住宅3!BR11="","",住宅3!BR11)</f>
        <v/>
      </c>
      <c r="Y39" s="142" t="str">
        <f>IF(住宅3!BR12="","",住宅3!BR12)</f>
        <v/>
      </c>
      <c r="Z39" s="142" t="str">
        <f>IF(住宅3!BR13="","",住宅3!BR13)</f>
        <v/>
      </c>
      <c r="AA39" s="142" t="str">
        <f>IF(住宅3!BR15="選択してください","",MID(住宅3!BR15,1,2)*1)</f>
        <v/>
      </c>
      <c r="AB39" s="142" t="str">
        <f>IF(住宅3!BR18="選択してください","",MID(住宅3!BR18,1,2)*1)</f>
        <v/>
      </c>
      <c r="AC39" s="142" t="str">
        <f>IF(住宅3!BR20="選択してください","",MID(住宅3!BR20,1,2)*1)</f>
        <v/>
      </c>
      <c r="AD39" s="142" t="str">
        <f>IF(住宅3!BR22="選択してください","",MID(住宅3!BR22,1,2)*1)</f>
        <v/>
      </c>
      <c r="AE39" s="142" t="str">
        <f>IF(住宅3!BR24="選択してください","",MID(住宅3!BR24,1,2)*1)</f>
        <v/>
      </c>
      <c r="AF39" s="142" t="str">
        <f>IF(住宅3!BR26="選択してください","",MID(住宅3!BR26,1,2)*1)</f>
        <v/>
      </c>
      <c r="AG39" s="142" t="str">
        <f>IF(住宅3!BR31="選択してください","",MID(住宅3!BR31,1,2)*1)</f>
        <v/>
      </c>
      <c r="AH39" s="153" t="str">
        <f>IF(住宅3!BR34="選択してください","",MID(住宅3!BR34,1,2)*1)</f>
        <v/>
      </c>
      <c r="AI39" s="142" t="str">
        <f>IF(住宅3!BR37="","",住宅3!BR37)</f>
        <v/>
      </c>
      <c r="AJ39" s="142" t="str">
        <f>IF(住宅3!BR39="選択してください","",MID(住宅3!BR39,1,2)*1)</f>
        <v/>
      </c>
      <c r="AK39" s="142" t="str">
        <f>IF(住宅3!BR44="選択してください","",MID(住宅3!BR44,1,2)*1)</f>
        <v/>
      </c>
      <c r="AL39" s="142" t="str">
        <f>IF(住宅3!BR47="○",1,IF(住宅3!BR47="◎",2,""))</f>
        <v/>
      </c>
      <c r="AM39" s="142" t="str">
        <f>IF(住宅3!BR48="○",1,IF(住宅3!BR48="◎",2,""))</f>
        <v/>
      </c>
      <c r="AN39" s="142" t="str">
        <f>IF(住宅3!BR49="○",1,IF(住宅3!BR49="◎",2,""))</f>
        <v/>
      </c>
      <c r="AO39" s="142" t="str">
        <f>IF(住宅3!BR50="○",1,IF(住宅3!BR50="◎",2,""))</f>
        <v/>
      </c>
      <c r="AP39" s="142" t="str">
        <f>IF(住宅3!BR51="○",1,IF(住宅3!BR51="◎",2,""))</f>
        <v/>
      </c>
      <c r="AQ39" s="142" t="str">
        <f>IF(住宅3!BR52="○",1,IF(住宅3!BR52="◎",2,""))</f>
        <v/>
      </c>
      <c r="AR39" s="142" t="str">
        <f>IF(住宅3!BR53="○",1,IF(住宅3!BR53="◎",2,""))</f>
        <v/>
      </c>
      <c r="AS39" s="142" t="str">
        <f>IF(住宅3!BR54="○",1,IF(住宅3!BR54="◎",2,""))</f>
        <v/>
      </c>
      <c r="AT39" s="142" t="str">
        <f>IF(住宅3!BR55="○",1,IF(住宅3!BR55="◎",2,""))</f>
        <v/>
      </c>
      <c r="AU39" s="142" t="str">
        <f>IF(住宅3!BR56="○",1,IF(住宅3!BR56="◎",2,""))</f>
        <v/>
      </c>
      <c r="AV39" s="142" t="str">
        <f>IF(住宅3!BR57="○",1,IF(住宅3!BR57="◎",2,""))</f>
        <v/>
      </c>
      <c r="AW39" s="142" t="str">
        <f>IF(住宅3!BR58="○",1,IF(住宅3!BR58="◎",2,""))</f>
        <v/>
      </c>
      <c r="AX39" s="142" t="str">
        <f>IF(住宅3!BR59="○",1,IF(住宅3!BR59="◎",2,""))</f>
        <v/>
      </c>
      <c r="AY39" s="142" t="str">
        <f>IF(住宅3!BR60="○",1,IF(住宅3!BR60="◎",2,""))</f>
        <v/>
      </c>
      <c r="AZ39" s="142" t="str">
        <f>IF(住宅3!BR61="○",1,IF(住宅3!BR61="◎",2,""))</f>
        <v/>
      </c>
      <c r="BA39" s="142" t="str">
        <f>IF(住宅3!BR62="○",1,IF(住宅3!BR62="◎",2,""))</f>
        <v/>
      </c>
      <c r="BB39" s="142" t="str">
        <f>IF(住宅3!BR63="○",1,IF(住宅3!BR63="◎",2,""))</f>
        <v/>
      </c>
      <c r="BC39" s="142" t="str">
        <f>IF(住宅3!BR66="○",1,IF(住宅3!BR66="◎",2,""))</f>
        <v/>
      </c>
      <c r="BD39" s="142" t="str">
        <f>IF(住宅3!BR67="○",1,IF(住宅3!BR67="◎",2,""))</f>
        <v/>
      </c>
      <c r="BE39" s="142" t="str">
        <f>IF(住宅3!BR68="○",1,IF(住宅3!BR68="◎",2,""))</f>
        <v/>
      </c>
      <c r="BF39" s="142" t="str">
        <f>IF(住宅3!BR69="○",1,IF(住宅3!BR69="◎",2,""))</f>
        <v/>
      </c>
      <c r="BG39" s="142" t="str">
        <f>IF(住宅3!BR70="○",1,IF(住宅3!BR70="◎",2,""))</f>
        <v/>
      </c>
      <c r="BH39" s="142" t="str">
        <f>IF(住宅3!BR71="○",1,IF(住宅3!BR71="◎",2,""))</f>
        <v/>
      </c>
      <c r="BI39" s="142" t="str">
        <f>IF(住宅3!BR72="○",1,IF(住宅3!BR72="◎",2,""))</f>
        <v/>
      </c>
      <c r="BJ39" s="142" t="str">
        <f>IF(住宅3!BR73="○",1,IF(住宅3!BR73="◎",2,""))</f>
        <v/>
      </c>
      <c r="BK39" s="142" t="str">
        <f>IF(住宅3!BR74="○",1,IF(住宅3!BR74="◎",2,""))</f>
        <v/>
      </c>
      <c r="BL39" s="142" t="str">
        <f>IF(住宅3!BR75="○",1,IF(住宅3!BR75="◎",2,""))</f>
        <v/>
      </c>
      <c r="BM39" s="142" t="str">
        <f>IF(住宅3!BR78="○",1,IF(住宅3!BR78="◎",2,""))</f>
        <v/>
      </c>
      <c r="BN39" s="142" t="str">
        <f>IF(住宅3!BR79="○",1,IF(住宅3!BR79="◎",2,""))</f>
        <v/>
      </c>
      <c r="BO39" s="142" t="str">
        <f>IF(住宅3!BR80="○",1,IF(住宅3!BR80="◎",2,""))</f>
        <v/>
      </c>
      <c r="BP39" s="142" t="str">
        <f>IF(住宅3!BR81="○",1,IF(住宅3!BR81="◎",2,""))</f>
        <v/>
      </c>
      <c r="BQ39" s="142" t="str">
        <f>IF(住宅3!BR82="○",1,IF(住宅3!BR82="◎",2,""))</f>
        <v/>
      </c>
      <c r="BR39" s="142" t="str">
        <f>IF(住宅3!BR83="○",1,IF(住宅3!BR83="◎",2,""))</f>
        <v/>
      </c>
      <c r="BS39" s="142" t="str">
        <f>IF(住宅3!BR84="○",1,IF(住宅3!BR84="◎",2,""))</f>
        <v/>
      </c>
      <c r="BT39" s="142" t="str">
        <f>IF(住宅3!BR85="○",1,IF(住宅3!BR85="◎",2,""))</f>
        <v/>
      </c>
      <c r="BU39" s="142" t="str">
        <f>IF(住宅3!BR86="○",1,IF(住宅3!BR86="◎",2,""))</f>
        <v/>
      </c>
      <c r="BV39" s="142" t="str">
        <f>IF(住宅3!BR87="○",1,IF(住宅3!BR87="◎",2,""))</f>
        <v/>
      </c>
      <c r="BW39" s="142" t="str">
        <f>IF(住宅3!BR88="○",1,IF(住宅3!BR88="◎",2,""))</f>
        <v/>
      </c>
      <c r="BX39" s="142" t="str">
        <f>IF(住宅3!BR89="○",1,IF(住宅3!BR89="◎",2,""))</f>
        <v/>
      </c>
      <c r="BY39" s="142" t="str">
        <f>IF(住宅3!BR90="○",1,IF(住宅3!BR90="◎",2,""))</f>
        <v/>
      </c>
      <c r="BZ39" s="142" t="str">
        <f>IF(住宅3!BR91="○",1,IF(住宅3!BR91="◎",2,""))</f>
        <v/>
      </c>
      <c r="CA39" s="142" t="str">
        <f>IF(住宅3!BR92="○",1,IF(住宅3!BR92="◎",2,""))</f>
        <v/>
      </c>
    </row>
    <row r="40" spans="1:79" s="142" customFormat="1" x14ac:dyDescent="0.2">
      <c r="A40" s="141">
        <f t="shared" si="0"/>
        <v>0</v>
      </c>
      <c r="B40" s="142">
        <v>34</v>
      </c>
      <c r="C40" s="143"/>
      <c r="D40" s="143"/>
      <c r="E40" s="143"/>
      <c r="F40" s="143"/>
      <c r="G40" s="143"/>
      <c r="H40" s="143"/>
      <c r="I40" s="143"/>
      <c r="J40" s="143"/>
      <c r="K40" s="143"/>
      <c r="L40" s="143"/>
      <c r="M40" s="143"/>
      <c r="N40" s="143"/>
      <c r="O40" s="143"/>
      <c r="P40" s="142">
        <v>4</v>
      </c>
      <c r="Q40" s="142">
        <f>住宅3!BT6</f>
        <v>0</v>
      </c>
      <c r="R40" s="142">
        <v>28</v>
      </c>
      <c r="S40" s="142" t="str">
        <f>IF(住宅3!BT7&lt;&gt;"",住宅3!BT7,"")</f>
        <v/>
      </c>
      <c r="T40" s="142" t="str">
        <f>IF(住宅3!BT8="選択してください","",MID(住宅3!BT8,1,2))</f>
        <v/>
      </c>
      <c r="U40" s="142" t="str">
        <f>IF(住宅3!BT9="選択してください","",MID(住宅3!BT9,LEN(住宅3!BT9)-3,3))</f>
        <v/>
      </c>
      <c r="W40" s="142" t="str">
        <f>IF(住宅3!BT10="","",住宅3!BT10)</f>
        <v/>
      </c>
      <c r="X40" s="142" t="str">
        <f>IF(住宅3!BT11="","",住宅3!BT11)</f>
        <v/>
      </c>
      <c r="Y40" s="142" t="str">
        <f>IF(住宅3!BT12="","",住宅3!BT12)</f>
        <v/>
      </c>
      <c r="Z40" s="142" t="str">
        <f>IF(住宅3!BT13="","",住宅3!BT13)</f>
        <v/>
      </c>
      <c r="AA40" s="142" t="str">
        <f>IF(住宅3!BT15="選択してください","",MID(住宅3!BT15,1,2)*1)</f>
        <v/>
      </c>
      <c r="AB40" s="142" t="str">
        <f>IF(住宅3!BT18="選択してください","",MID(住宅3!BT18,1,2)*1)</f>
        <v/>
      </c>
      <c r="AC40" s="142" t="str">
        <f>IF(住宅3!BT20="選択してください","",MID(住宅3!BT20,1,2)*1)</f>
        <v/>
      </c>
      <c r="AD40" s="142" t="str">
        <f>IF(住宅3!BT22="選択してください","",MID(住宅3!BT22,1,2)*1)</f>
        <v/>
      </c>
      <c r="AE40" s="142" t="str">
        <f>IF(住宅3!BT24="選択してください","",MID(住宅3!BT24,1,2)*1)</f>
        <v/>
      </c>
      <c r="AF40" s="142" t="str">
        <f>IF(住宅3!BT26="選択してください","",MID(住宅3!BT26,1,2)*1)</f>
        <v/>
      </c>
      <c r="AG40" s="142" t="str">
        <f>IF(住宅3!BT31="選択してください","",MID(住宅3!BT31,1,2)*1)</f>
        <v/>
      </c>
      <c r="AH40" s="153" t="str">
        <f>IF(住宅3!BT34="選択してください","",MID(住宅3!BT34,1,2)*1)</f>
        <v/>
      </c>
      <c r="AI40" s="142" t="str">
        <f>IF(住宅3!BT37="","",住宅3!BT37)</f>
        <v/>
      </c>
      <c r="AJ40" s="142" t="str">
        <f>IF(住宅3!BT39="選択してください","",MID(住宅3!BT39,1,2)*1)</f>
        <v/>
      </c>
      <c r="AK40" s="142" t="str">
        <f>IF(住宅3!BT44="選択してください","",MID(住宅3!BT44,1,2)*1)</f>
        <v/>
      </c>
      <c r="AL40" s="142" t="str">
        <f>IF(住宅3!BT47="○",1,IF(住宅3!BT47="◎",2,""))</f>
        <v/>
      </c>
      <c r="AM40" s="142" t="str">
        <f>IF(住宅3!BT48="○",1,IF(住宅3!BT48="◎",2,""))</f>
        <v/>
      </c>
      <c r="AN40" s="142" t="str">
        <f>IF(住宅3!BT49="○",1,IF(住宅3!BT49="◎",2,""))</f>
        <v/>
      </c>
      <c r="AO40" s="142" t="str">
        <f>IF(住宅3!BT50="○",1,IF(住宅3!BT50="◎",2,""))</f>
        <v/>
      </c>
      <c r="AP40" s="142" t="str">
        <f>IF(住宅3!BT51="○",1,IF(住宅3!BT51="◎",2,""))</f>
        <v/>
      </c>
      <c r="AQ40" s="142" t="str">
        <f>IF(住宅3!BT52="○",1,IF(住宅3!BT52="◎",2,""))</f>
        <v/>
      </c>
      <c r="AR40" s="142" t="str">
        <f>IF(住宅3!BT53="○",1,IF(住宅3!BT53="◎",2,""))</f>
        <v/>
      </c>
      <c r="AS40" s="142" t="str">
        <f>IF(住宅3!BT54="○",1,IF(住宅3!BT54="◎",2,""))</f>
        <v/>
      </c>
      <c r="AT40" s="142" t="str">
        <f>IF(住宅3!BT55="○",1,IF(住宅3!BT55="◎",2,""))</f>
        <v/>
      </c>
      <c r="AU40" s="142" t="str">
        <f>IF(住宅3!BT56="○",1,IF(住宅3!BT56="◎",2,""))</f>
        <v/>
      </c>
      <c r="AV40" s="142" t="str">
        <f>IF(住宅3!BT57="○",1,IF(住宅3!BT57="◎",2,""))</f>
        <v/>
      </c>
      <c r="AW40" s="142" t="str">
        <f>IF(住宅3!BT58="○",1,IF(住宅3!BT58="◎",2,""))</f>
        <v/>
      </c>
      <c r="AX40" s="142" t="str">
        <f>IF(住宅3!BT59="○",1,IF(住宅3!BT59="◎",2,""))</f>
        <v/>
      </c>
      <c r="AY40" s="142" t="str">
        <f>IF(住宅3!BT60="○",1,IF(住宅3!BT60="◎",2,""))</f>
        <v/>
      </c>
      <c r="AZ40" s="142" t="str">
        <f>IF(住宅3!BT61="○",1,IF(住宅3!BT61="◎",2,""))</f>
        <v/>
      </c>
      <c r="BA40" s="142" t="str">
        <f>IF(住宅3!BT62="○",1,IF(住宅3!BT62="◎",2,""))</f>
        <v/>
      </c>
      <c r="BB40" s="142" t="str">
        <f>IF(住宅3!BT63="○",1,IF(住宅3!BT63="◎",2,""))</f>
        <v/>
      </c>
      <c r="BC40" s="142" t="str">
        <f>IF(住宅3!BT66="○",1,IF(住宅3!BT66="◎",2,""))</f>
        <v/>
      </c>
      <c r="BD40" s="142" t="str">
        <f>IF(住宅3!BT67="○",1,IF(住宅3!BT67="◎",2,""))</f>
        <v/>
      </c>
      <c r="BE40" s="142" t="str">
        <f>IF(住宅3!BT68="○",1,IF(住宅3!BT68="◎",2,""))</f>
        <v/>
      </c>
      <c r="BF40" s="142" t="str">
        <f>IF(住宅3!BT69="○",1,IF(住宅3!BT69="◎",2,""))</f>
        <v/>
      </c>
      <c r="BG40" s="142" t="str">
        <f>IF(住宅3!BT70="○",1,IF(住宅3!BT70="◎",2,""))</f>
        <v/>
      </c>
      <c r="BH40" s="142" t="str">
        <f>IF(住宅3!BT71="○",1,IF(住宅3!BT71="◎",2,""))</f>
        <v/>
      </c>
      <c r="BI40" s="142" t="str">
        <f>IF(住宅3!BT72="○",1,IF(住宅3!BT72="◎",2,""))</f>
        <v/>
      </c>
      <c r="BJ40" s="142" t="str">
        <f>IF(住宅3!BT73="○",1,IF(住宅3!BT73="◎",2,""))</f>
        <v/>
      </c>
      <c r="BK40" s="142" t="str">
        <f>IF(住宅3!BT74="○",1,IF(住宅3!BT74="◎",2,""))</f>
        <v/>
      </c>
      <c r="BL40" s="142" t="str">
        <f>IF(住宅3!BT75="○",1,IF(住宅3!BT75="◎",2,""))</f>
        <v/>
      </c>
      <c r="BM40" s="142" t="str">
        <f>IF(住宅3!BT78="○",1,IF(住宅3!BT78="◎",2,""))</f>
        <v/>
      </c>
      <c r="BN40" s="142" t="str">
        <f>IF(住宅3!BT79="○",1,IF(住宅3!BT79="◎",2,""))</f>
        <v/>
      </c>
      <c r="BO40" s="142" t="str">
        <f>IF(住宅3!BT80="○",1,IF(住宅3!BT80="◎",2,""))</f>
        <v/>
      </c>
      <c r="BP40" s="142" t="str">
        <f>IF(住宅3!BT81="○",1,IF(住宅3!BT81="◎",2,""))</f>
        <v/>
      </c>
      <c r="BQ40" s="142" t="str">
        <f>IF(住宅3!BT82="○",1,IF(住宅3!BT82="◎",2,""))</f>
        <v/>
      </c>
      <c r="BR40" s="142" t="str">
        <f>IF(住宅3!BT83="○",1,IF(住宅3!BT83="◎",2,""))</f>
        <v/>
      </c>
      <c r="BS40" s="142" t="str">
        <f>IF(住宅3!BT84="○",1,IF(住宅3!BT84="◎",2,""))</f>
        <v/>
      </c>
      <c r="BT40" s="142" t="str">
        <f>IF(住宅3!BT85="○",1,IF(住宅3!BT85="◎",2,""))</f>
        <v/>
      </c>
      <c r="BU40" s="142" t="str">
        <f>IF(住宅3!BT86="○",1,IF(住宅3!BT86="◎",2,""))</f>
        <v/>
      </c>
      <c r="BV40" s="142" t="str">
        <f>IF(住宅3!BT87="○",1,IF(住宅3!BT87="◎",2,""))</f>
        <v/>
      </c>
      <c r="BW40" s="142" t="str">
        <f>IF(住宅3!BT88="○",1,IF(住宅3!BT88="◎",2,""))</f>
        <v/>
      </c>
      <c r="BX40" s="142" t="str">
        <f>IF(住宅3!BT89="○",1,IF(住宅3!BT89="◎",2,""))</f>
        <v/>
      </c>
      <c r="BY40" s="142" t="str">
        <f>IF(住宅3!BT90="○",1,IF(住宅3!BT90="◎",2,""))</f>
        <v/>
      </c>
      <c r="BZ40" s="142" t="str">
        <f>IF(住宅3!BT91="○",1,IF(住宅3!BT91="◎",2,""))</f>
        <v/>
      </c>
      <c r="CA40" s="142" t="str">
        <f>IF(住宅3!BT92="○",1,IF(住宅3!BT92="◎",2,""))</f>
        <v/>
      </c>
    </row>
    <row r="41" spans="1:79" s="142" customFormat="1" x14ac:dyDescent="0.2">
      <c r="A41" s="141">
        <f t="shared" si="0"/>
        <v>0</v>
      </c>
      <c r="B41" s="142">
        <v>35</v>
      </c>
      <c r="C41" s="143"/>
      <c r="D41" s="143"/>
      <c r="E41" s="143"/>
      <c r="F41" s="143"/>
      <c r="G41" s="143"/>
      <c r="H41" s="143"/>
      <c r="I41" s="143"/>
      <c r="J41" s="143"/>
      <c r="K41" s="143"/>
      <c r="L41" s="143"/>
      <c r="M41" s="143"/>
      <c r="N41" s="143"/>
      <c r="O41" s="143"/>
      <c r="P41" s="142">
        <v>4</v>
      </c>
      <c r="Q41" s="142">
        <f>住宅3!BV6</f>
        <v>0</v>
      </c>
      <c r="R41" s="142">
        <v>29</v>
      </c>
      <c r="S41" s="142" t="str">
        <f>IF(住宅3!BV7&lt;&gt;"",住宅3!BV7,"")</f>
        <v/>
      </c>
      <c r="T41" s="142" t="str">
        <f>IF(住宅3!BV8="選択してください","",MID(住宅3!BV8,1,2))</f>
        <v/>
      </c>
      <c r="U41" s="142" t="str">
        <f>IF(住宅3!BV9="選択してください","",MID(住宅3!BV9,LEN(住宅3!BV9)-3,3))</f>
        <v/>
      </c>
      <c r="W41" s="142" t="str">
        <f>IF(住宅3!BV10="","",住宅3!BV10)</f>
        <v/>
      </c>
      <c r="X41" s="142" t="str">
        <f>IF(住宅3!BV11="","",住宅3!BV11)</f>
        <v/>
      </c>
      <c r="Y41" s="142" t="str">
        <f>IF(住宅3!BV12="","",住宅3!BV12)</f>
        <v/>
      </c>
      <c r="Z41" s="142" t="str">
        <f>IF(住宅3!BV13="","",住宅3!BV13)</f>
        <v/>
      </c>
      <c r="AA41" s="142" t="str">
        <f>IF(住宅3!BV15="選択してください","",MID(住宅3!BV15,1,2)*1)</f>
        <v/>
      </c>
      <c r="AB41" s="142" t="str">
        <f>IF(住宅3!BV18="選択してください","",MID(住宅3!BV18,1,2)*1)</f>
        <v/>
      </c>
      <c r="AC41" s="142" t="str">
        <f>IF(住宅3!BV20="選択してください","",MID(住宅3!BV20,1,2)*1)</f>
        <v/>
      </c>
      <c r="AD41" s="142" t="str">
        <f>IF(住宅3!BV22="選択してください","",MID(住宅3!BV22,1,2)*1)</f>
        <v/>
      </c>
      <c r="AE41" s="142" t="str">
        <f>IF(住宅3!BV24="選択してください","",MID(住宅3!BV24,1,2)*1)</f>
        <v/>
      </c>
      <c r="AF41" s="142" t="str">
        <f>IF(住宅3!BV26="選択してください","",MID(住宅3!BV26,1,2)*1)</f>
        <v/>
      </c>
      <c r="AG41" s="142" t="str">
        <f>IF(住宅3!BV31="選択してください","",MID(住宅3!BV31,1,2)*1)</f>
        <v/>
      </c>
      <c r="AH41" s="153" t="str">
        <f>IF(住宅3!BV34="選択してください","",MID(住宅3!BV34,1,2)*1)</f>
        <v/>
      </c>
      <c r="AI41" s="142" t="str">
        <f>IF(住宅3!BV37="","",住宅3!BV37)</f>
        <v/>
      </c>
      <c r="AJ41" s="142" t="str">
        <f>IF(住宅3!BV39="選択してください","",MID(住宅3!BV39,1,2)*1)</f>
        <v/>
      </c>
      <c r="AK41" s="142" t="str">
        <f>IF(住宅3!BV44="選択してください","",MID(住宅3!BV44,1,2)*1)</f>
        <v/>
      </c>
      <c r="AL41" s="142" t="str">
        <f>IF(住宅3!BV47="○",1,IF(住宅3!BV47="◎",2,""))</f>
        <v/>
      </c>
      <c r="AM41" s="142" t="str">
        <f>IF(住宅3!BV48="○",1,IF(住宅3!BV48="◎",2,""))</f>
        <v/>
      </c>
      <c r="AN41" s="142" t="str">
        <f>IF(住宅3!BV49="○",1,IF(住宅3!BV49="◎",2,""))</f>
        <v/>
      </c>
      <c r="AO41" s="142" t="str">
        <f>IF(住宅3!BV50="○",1,IF(住宅3!BV50="◎",2,""))</f>
        <v/>
      </c>
      <c r="AP41" s="142" t="str">
        <f>IF(住宅3!BV51="○",1,IF(住宅3!BV51="◎",2,""))</f>
        <v/>
      </c>
      <c r="AQ41" s="142" t="str">
        <f>IF(住宅3!BV52="○",1,IF(住宅3!BV52="◎",2,""))</f>
        <v/>
      </c>
      <c r="AR41" s="142" t="str">
        <f>IF(住宅3!BV53="○",1,IF(住宅3!BV53="◎",2,""))</f>
        <v/>
      </c>
      <c r="AS41" s="142" t="str">
        <f>IF(住宅3!BV54="○",1,IF(住宅3!BV54="◎",2,""))</f>
        <v/>
      </c>
      <c r="AT41" s="142" t="str">
        <f>IF(住宅3!BV55="○",1,IF(住宅3!BV55="◎",2,""))</f>
        <v/>
      </c>
      <c r="AU41" s="142" t="str">
        <f>IF(住宅3!BV56="○",1,IF(住宅3!BV56="◎",2,""))</f>
        <v/>
      </c>
      <c r="AV41" s="142" t="str">
        <f>IF(住宅3!BV57="○",1,IF(住宅3!BV57="◎",2,""))</f>
        <v/>
      </c>
      <c r="AW41" s="142" t="str">
        <f>IF(住宅3!BV58="○",1,IF(住宅3!BV58="◎",2,""))</f>
        <v/>
      </c>
      <c r="AX41" s="142" t="str">
        <f>IF(住宅3!BV59="○",1,IF(住宅3!BV59="◎",2,""))</f>
        <v/>
      </c>
      <c r="AY41" s="142" t="str">
        <f>IF(住宅3!BV60="○",1,IF(住宅3!BV60="◎",2,""))</f>
        <v/>
      </c>
      <c r="AZ41" s="142" t="str">
        <f>IF(住宅3!BV61="○",1,IF(住宅3!BV61="◎",2,""))</f>
        <v/>
      </c>
      <c r="BA41" s="142" t="str">
        <f>IF(住宅3!BV62="○",1,IF(住宅3!BV62="◎",2,""))</f>
        <v/>
      </c>
      <c r="BB41" s="142" t="str">
        <f>IF(住宅3!BV63="○",1,IF(住宅3!BV63="◎",2,""))</f>
        <v/>
      </c>
      <c r="BC41" s="142" t="str">
        <f>IF(住宅3!BV66="○",1,IF(住宅3!BV66="◎",2,""))</f>
        <v/>
      </c>
      <c r="BD41" s="142" t="str">
        <f>IF(住宅3!BV67="○",1,IF(住宅3!BV67="◎",2,""))</f>
        <v/>
      </c>
      <c r="BE41" s="142" t="str">
        <f>IF(住宅3!BV68="○",1,IF(住宅3!BV68="◎",2,""))</f>
        <v/>
      </c>
      <c r="BF41" s="142" t="str">
        <f>IF(住宅3!BV69="○",1,IF(住宅3!BV69="◎",2,""))</f>
        <v/>
      </c>
      <c r="BG41" s="142" t="str">
        <f>IF(住宅3!BV70="○",1,IF(住宅3!BV70="◎",2,""))</f>
        <v/>
      </c>
      <c r="BH41" s="142" t="str">
        <f>IF(住宅3!BV71="○",1,IF(住宅3!BV71="◎",2,""))</f>
        <v/>
      </c>
      <c r="BI41" s="142" t="str">
        <f>IF(住宅3!BV72="○",1,IF(住宅3!BV72="◎",2,""))</f>
        <v/>
      </c>
      <c r="BJ41" s="142" t="str">
        <f>IF(住宅3!BV73="○",1,IF(住宅3!BV73="◎",2,""))</f>
        <v/>
      </c>
      <c r="BK41" s="142" t="str">
        <f>IF(住宅3!BV74="○",1,IF(住宅3!BV74="◎",2,""))</f>
        <v/>
      </c>
      <c r="BL41" s="142" t="str">
        <f>IF(住宅3!BV75="○",1,IF(住宅3!BV75="◎",2,""))</f>
        <v/>
      </c>
      <c r="BM41" s="142" t="str">
        <f>IF(住宅3!BV78="○",1,IF(住宅3!BV78="◎",2,""))</f>
        <v/>
      </c>
      <c r="BN41" s="142" t="str">
        <f>IF(住宅3!BV79="○",1,IF(住宅3!BV79="◎",2,""))</f>
        <v/>
      </c>
      <c r="BO41" s="142" t="str">
        <f>IF(住宅3!BV80="○",1,IF(住宅3!BV80="◎",2,""))</f>
        <v/>
      </c>
      <c r="BP41" s="142" t="str">
        <f>IF(住宅3!BV81="○",1,IF(住宅3!BV81="◎",2,""))</f>
        <v/>
      </c>
      <c r="BQ41" s="142" t="str">
        <f>IF(住宅3!BV82="○",1,IF(住宅3!BV82="◎",2,""))</f>
        <v/>
      </c>
      <c r="BR41" s="142" t="str">
        <f>IF(住宅3!BV83="○",1,IF(住宅3!BV83="◎",2,""))</f>
        <v/>
      </c>
      <c r="BS41" s="142" t="str">
        <f>IF(住宅3!BV84="○",1,IF(住宅3!BV84="◎",2,""))</f>
        <v/>
      </c>
      <c r="BT41" s="142" t="str">
        <f>IF(住宅3!BV85="○",1,IF(住宅3!BV85="◎",2,""))</f>
        <v/>
      </c>
      <c r="BU41" s="142" t="str">
        <f>IF(住宅3!BV86="○",1,IF(住宅3!BV86="◎",2,""))</f>
        <v/>
      </c>
      <c r="BV41" s="142" t="str">
        <f>IF(住宅3!BV87="○",1,IF(住宅3!BV87="◎",2,""))</f>
        <v/>
      </c>
      <c r="BW41" s="142" t="str">
        <f>IF(住宅3!BV88="○",1,IF(住宅3!BV88="◎",2,""))</f>
        <v/>
      </c>
      <c r="BX41" s="142" t="str">
        <f>IF(住宅3!BV89="○",1,IF(住宅3!BV89="◎",2,""))</f>
        <v/>
      </c>
      <c r="BY41" s="142" t="str">
        <f>IF(住宅3!BV90="○",1,IF(住宅3!BV90="◎",2,""))</f>
        <v/>
      </c>
      <c r="BZ41" s="142" t="str">
        <f>IF(住宅3!BV91="○",1,IF(住宅3!BV91="◎",2,""))</f>
        <v/>
      </c>
      <c r="CA41" s="142" t="str">
        <f>IF(住宅3!BV92="○",1,IF(住宅3!BV92="◎",2,""))</f>
        <v/>
      </c>
    </row>
    <row r="42" spans="1:79" s="142" customFormat="1" x14ac:dyDescent="0.2">
      <c r="A42" s="141">
        <f t="shared" si="0"/>
        <v>0</v>
      </c>
      <c r="B42" s="142">
        <v>36</v>
      </c>
      <c r="C42" s="143"/>
      <c r="D42" s="143"/>
      <c r="E42" s="143"/>
      <c r="F42" s="143"/>
      <c r="G42" s="143"/>
      <c r="H42" s="143"/>
      <c r="I42" s="143"/>
      <c r="J42" s="143"/>
      <c r="K42" s="143"/>
      <c r="L42" s="143"/>
      <c r="M42" s="143"/>
      <c r="N42" s="143"/>
      <c r="O42" s="143"/>
      <c r="P42" s="142">
        <v>4</v>
      </c>
      <c r="Q42" s="142">
        <f>住宅3!BX6</f>
        <v>0</v>
      </c>
      <c r="R42" s="142">
        <v>30</v>
      </c>
      <c r="S42" s="142" t="str">
        <f>IF(住宅3!BX7&lt;&gt;"",住宅3!BX7,"")</f>
        <v/>
      </c>
      <c r="T42" s="142" t="str">
        <f>IF(住宅3!BX8="選択してください","",MID(住宅3!BX8,1,2))</f>
        <v/>
      </c>
      <c r="U42" s="142" t="str">
        <f>IF(住宅3!BX9="選択してください","",MID(住宅3!BX9,LEN(住宅3!BX9)-3,3))</f>
        <v/>
      </c>
      <c r="W42" s="142" t="str">
        <f>IF(住宅3!BX10="","",住宅3!BX10)</f>
        <v/>
      </c>
      <c r="X42" s="142" t="str">
        <f>IF(住宅3!BX11="","",住宅3!BX11)</f>
        <v/>
      </c>
      <c r="Y42" s="142" t="str">
        <f>IF(住宅3!BX12="","",住宅3!BX12)</f>
        <v/>
      </c>
      <c r="Z42" s="142" t="str">
        <f>IF(住宅3!BX13="","",住宅3!BX13)</f>
        <v/>
      </c>
      <c r="AA42" s="142" t="str">
        <f>IF(住宅3!BX15="選択してください","",MID(住宅3!BX15,1,2)*1)</f>
        <v/>
      </c>
      <c r="AB42" s="142" t="str">
        <f>IF(住宅3!BX18="選択してください","",MID(住宅3!BX18,1,2)*1)</f>
        <v/>
      </c>
      <c r="AC42" s="142" t="str">
        <f>IF(住宅3!BX20="選択してください","",MID(住宅3!BX20,1,2)*1)</f>
        <v/>
      </c>
      <c r="AD42" s="142" t="str">
        <f>IF(住宅3!BX22="選択してください","",MID(住宅3!BX22,1,2)*1)</f>
        <v/>
      </c>
      <c r="AE42" s="142" t="str">
        <f>IF(住宅3!BX24="選択してください","",MID(住宅3!BX24,1,2)*1)</f>
        <v/>
      </c>
      <c r="AF42" s="142" t="str">
        <f>IF(住宅3!BX26="選択してください","",MID(住宅3!BX26,1,2)*1)</f>
        <v/>
      </c>
      <c r="AG42" s="142" t="str">
        <f>IF(住宅3!BX31="選択してください","",MID(住宅3!BX31,1,2)*1)</f>
        <v/>
      </c>
      <c r="AH42" s="153" t="str">
        <f>IF(住宅3!BX34="選択してください","",MID(住宅3!BX34,1,2)*1)</f>
        <v/>
      </c>
      <c r="AI42" s="142" t="str">
        <f>IF(住宅3!BX37="","",住宅3!BX37)</f>
        <v/>
      </c>
      <c r="AJ42" s="142" t="str">
        <f>IF(住宅3!BX39="選択してください","",MID(住宅3!BX39,1,2)*1)</f>
        <v/>
      </c>
      <c r="AK42" s="142" t="str">
        <f>IF(住宅3!BX44="選択してください","",MID(住宅3!BX44,1,2)*1)</f>
        <v/>
      </c>
      <c r="AL42" s="142" t="str">
        <f>IF(住宅3!BX47="○",1,IF(住宅3!BX47="◎",2,""))</f>
        <v/>
      </c>
      <c r="AM42" s="142" t="str">
        <f>IF(住宅3!BX48="○",1,IF(住宅3!BX48="◎",2,""))</f>
        <v/>
      </c>
      <c r="AN42" s="142" t="str">
        <f>IF(住宅3!BX49="○",1,IF(住宅3!BX49="◎",2,""))</f>
        <v/>
      </c>
      <c r="AO42" s="142" t="str">
        <f>IF(住宅3!BX50="○",1,IF(住宅3!BX50="◎",2,""))</f>
        <v/>
      </c>
      <c r="AP42" s="142" t="str">
        <f>IF(住宅3!BX51="○",1,IF(住宅3!BX51="◎",2,""))</f>
        <v/>
      </c>
      <c r="AQ42" s="142" t="str">
        <f>IF(住宅3!BX52="○",1,IF(住宅3!BX52="◎",2,""))</f>
        <v/>
      </c>
      <c r="AR42" s="142" t="str">
        <f>IF(住宅3!BX53="○",1,IF(住宅3!BX53="◎",2,""))</f>
        <v/>
      </c>
      <c r="AS42" s="142" t="str">
        <f>IF(住宅3!BX54="○",1,IF(住宅3!BX54="◎",2,""))</f>
        <v/>
      </c>
      <c r="AT42" s="142" t="str">
        <f>IF(住宅3!BX55="○",1,IF(住宅3!BX55="◎",2,""))</f>
        <v/>
      </c>
      <c r="AU42" s="142" t="str">
        <f>IF(住宅3!BX56="○",1,IF(住宅3!BX56="◎",2,""))</f>
        <v/>
      </c>
      <c r="AV42" s="142" t="str">
        <f>IF(住宅3!BX57="○",1,IF(住宅3!BX57="◎",2,""))</f>
        <v/>
      </c>
      <c r="AW42" s="142" t="str">
        <f>IF(住宅3!BX58="○",1,IF(住宅3!BX58="◎",2,""))</f>
        <v/>
      </c>
      <c r="AX42" s="142" t="str">
        <f>IF(住宅3!BX59="○",1,IF(住宅3!BX59="◎",2,""))</f>
        <v/>
      </c>
      <c r="AY42" s="142" t="str">
        <f>IF(住宅3!BX60="○",1,IF(住宅3!BX60="◎",2,""))</f>
        <v/>
      </c>
      <c r="AZ42" s="142" t="str">
        <f>IF(住宅3!BX61="○",1,IF(住宅3!BX61="◎",2,""))</f>
        <v/>
      </c>
      <c r="BA42" s="142" t="str">
        <f>IF(住宅3!BX62="○",1,IF(住宅3!BX62="◎",2,""))</f>
        <v/>
      </c>
      <c r="BB42" s="142" t="str">
        <f>IF(住宅3!BX63="○",1,IF(住宅3!BX63="◎",2,""))</f>
        <v/>
      </c>
      <c r="BC42" s="142" t="str">
        <f>IF(住宅3!BX66="○",1,IF(住宅3!BX66="◎",2,""))</f>
        <v/>
      </c>
      <c r="BD42" s="142" t="str">
        <f>IF(住宅3!BX67="○",1,IF(住宅3!BX67="◎",2,""))</f>
        <v/>
      </c>
      <c r="BE42" s="142" t="str">
        <f>IF(住宅3!BX68="○",1,IF(住宅3!BX68="◎",2,""))</f>
        <v/>
      </c>
      <c r="BF42" s="142" t="str">
        <f>IF(住宅3!BX69="○",1,IF(住宅3!BX69="◎",2,""))</f>
        <v/>
      </c>
      <c r="BG42" s="142" t="str">
        <f>IF(住宅3!BX70="○",1,IF(住宅3!BX70="◎",2,""))</f>
        <v/>
      </c>
      <c r="BH42" s="142" t="str">
        <f>IF(住宅3!BX71="○",1,IF(住宅3!BX71="◎",2,""))</f>
        <v/>
      </c>
      <c r="BI42" s="142" t="str">
        <f>IF(住宅3!BX72="○",1,IF(住宅3!BX72="◎",2,""))</f>
        <v/>
      </c>
      <c r="BJ42" s="142" t="str">
        <f>IF(住宅3!BX73="○",1,IF(住宅3!BX73="◎",2,""))</f>
        <v/>
      </c>
      <c r="BK42" s="142" t="str">
        <f>IF(住宅3!BX74="○",1,IF(住宅3!BX74="◎",2,""))</f>
        <v/>
      </c>
      <c r="BL42" s="142" t="str">
        <f>IF(住宅3!BX75="○",1,IF(住宅3!BX75="◎",2,""))</f>
        <v/>
      </c>
      <c r="BM42" s="142" t="str">
        <f>IF(住宅3!BX78="○",1,IF(住宅3!BX78="◎",2,""))</f>
        <v/>
      </c>
      <c r="BN42" s="142" t="str">
        <f>IF(住宅3!BX79="○",1,IF(住宅3!BX79="◎",2,""))</f>
        <v/>
      </c>
      <c r="BO42" s="142" t="str">
        <f>IF(住宅3!BX80="○",1,IF(住宅3!BX80="◎",2,""))</f>
        <v/>
      </c>
      <c r="BP42" s="142" t="str">
        <f>IF(住宅3!BX81="○",1,IF(住宅3!BX81="◎",2,""))</f>
        <v/>
      </c>
      <c r="BQ42" s="142" t="str">
        <f>IF(住宅3!BX82="○",1,IF(住宅3!BX82="◎",2,""))</f>
        <v/>
      </c>
      <c r="BR42" s="142" t="str">
        <f>IF(住宅3!BX83="○",1,IF(住宅3!BX83="◎",2,""))</f>
        <v/>
      </c>
      <c r="BS42" s="142" t="str">
        <f>IF(住宅3!BX84="○",1,IF(住宅3!BX84="◎",2,""))</f>
        <v/>
      </c>
      <c r="BT42" s="142" t="str">
        <f>IF(住宅3!BX85="○",1,IF(住宅3!BX85="◎",2,""))</f>
        <v/>
      </c>
      <c r="BU42" s="142" t="str">
        <f>IF(住宅3!BX86="○",1,IF(住宅3!BX86="◎",2,""))</f>
        <v/>
      </c>
      <c r="BV42" s="142" t="str">
        <f>IF(住宅3!BX87="○",1,IF(住宅3!BX87="◎",2,""))</f>
        <v/>
      </c>
      <c r="BW42" s="142" t="str">
        <f>IF(住宅3!BX88="○",1,IF(住宅3!BX88="◎",2,""))</f>
        <v/>
      </c>
      <c r="BX42" s="142" t="str">
        <f>IF(住宅3!BX89="○",1,IF(住宅3!BX89="◎",2,""))</f>
        <v/>
      </c>
      <c r="BY42" s="142" t="str">
        <f>IF(住宅3!BX90="○",1,IF(住宅3!BX90="◎",2,""))</f>
        <v/>
      </c>
      <c r="BZ42" s="142" t="str">
        <f>IF(住宅3!BX91="○",1,IF(住宅3!BX91="◎",2,""))</f>
        <v/>
      </c>
      <c r="CA42" s="142" t="str">
        <f>IF(住宅3!BX92="○",1,IF(住宅3!BX92="◎",2,""))</f>
        <v/>
      </c>
    </row>
    <row r="43" spans="1:79" s="142" customFormat="1" x14ac:dyDescent="0.2">
      <c r="A43" s="141">
        <f t="shared" si="0"/>
        <v>0</v>
      </c>
      <c r="B43" s="142">
        <v>37</v>
      </c>
      <c r="C43" s="143"/>
      <c r="D43" s="143"/>
      <c r="E43" s="143"/>
      <c r="F43" s="143"/>
      <c r="G43" s="143"/>
      <c r="H43" s="143"/>
      <c r="I43" s="143"/>
      <c r="J43" s="143"/>
      <c r="K43" s="143"/>
      <c r="L43" s="143"/>
      <c r="M43" s="143"/>
      <c r="N43" s="143"/>
      <c r="O43" s="143"/>
      <c r="P43" s="142">
        <v>4</v>
      </c>
      <c r="Q43" s="142">
        <f>住宅3!BZ6</f>
        <v>0</v>
      </c>
      <c r="R43" s="142">
        <v>31</v>
      </c>
      <c r="S43" s="142" t="str">
        <f>IF(住宅3!BZ7&lt;&gt;"",住宅3!BZ7,"")</f>
        <v/>
      </c>
      <c r="T43" s="142" t="str">
        <f>IF(住宅3!BZ8="選択してください","",MID(住宅3!BZ8,1,2))</f>
        <v/>
      </c>
      <c r="U43" s="142" t="str">
        <f>IF(住宅3!BZ9="選択してください","",MID(住宅3!BZ9,LEN(住宅3!BZ9)-3,3))</f>
        <v/>
      </c>
      <c r="W43" s="142" t="str">
        <f>IF(住宅3!BZ10="","",住宅3!BZ10)</f>
        <v/>
      </c>
      <c r="X43" s="142" t="str">
        <f>IF(住宅3!BZ11="","",住宅3!BZ11)</f>
        <v/>
      </c>
      <c r="Y43" s="142" t="str">
        <f>IF(住宅3!BZ12="","",住宅3!BZ12)</f>
        <v/>
      </c>
      <c r="Z43" s="142" t="str">
        <f>IF(住宅3!BZ13="","",住宅3!BZ13)</f>
        <v/>
      </c>
      <c r="AA43" s="142" t="str">
        <f>IF(住宅3!BZ15="選択してください","",MID(住宅3!BZ15,1,2)*1)</f>
        <v/>
      </c>
      <c r="AB43" s="142" t="str">
        <f>IF(住宅3!BZ18="選択してください","",MID(住宅3!BZ18,1,2)*1)</f>
        <v/>
      </c>
      <c r="AC43" s="142" t="str">
        <f>IF(住宅3!BZ20="選択してください","",MID(住宅3!BZ20,1,2)*1)</f>
        <v/>
      </c>
      <c r="AD43" s="142" t="str">
        <f>IF(住宅3!BZ22="選択してください","",MID(住宅3!BZ22,1,2)*1)</f>
        <v/>
      </c>
      <c r="AE43" s="142" t="str">
        <f>IF(住宅3!BZ24="選択してください","",MID(住宅3!BZ24,1,2)*1)</f>
        <v/>
      </c>
      <c r="AF43" s="142" t="str">
        <f>IF(住宅3!BZ26="選択してください","",MID(住宅3!BZ26,1,2)*1)</f>
        <v/>
      </c>
      <c r="AG43" s="142" t="str">
        <f>IF(住宅3!BZ31="選択してください","",MID(住宅3!BZ31,1,2)*1)</f>
        <v/>
      </c>
      <c r="AH43" s="153" t="str">
        <f>IF(住宅3!BZ34="選択してください","",MID(住宅3!BZ34,1,2)*1)</f>
        <v/>
      </c>
      <c r="AI43" s="142" t="str">
        <f>IF(住宅3!BZ37="","",住宅3!BZ37)</f>
        <v/>
      </c>
      <c r="AJ43" s="142" t="str">
        <f>IF(住宅3!BZ39="選択してください","",MID(住宅3!BZ39,1,2)*1)</f>
        <v/>
      </c>
      <c r="AK43" s="142" t="str">
        <f>IF(住宅3!BZ44="選択してください","",MID(住宅3!BZ44,1,2)*1)</f>
        <v/>
      </c>
      <c r="AL43" s="142" t="str">
        <f>IF(住宅3!BZ47="○",1,IF(住宅3!BZ47="◎",2,""))</f>
        <v/>
      </c>
      <c r="AM43" s="142" t="str">
        <f>IF(住宅3!BZ48="○",1,IF(住宅3!BZ48="◎",2,""))</f>
        <v/>
      </c>
      <c r="AN43" s="142" t="str">
        <f>IF(住宅3!BZ49="○",1,IF(住宅3!BZ49="◎",2,""))</f>
        <v/>
      </c>
      <c r="AO43" s="142" t="str">
        <f>IF(住宅3!BZ50="○",1,IF(住宅3!BZ50="◎",2,""))</f>
        <v/>
      </c>
      <c r="AP43" s="142" t="str">
        <f>IF(住宅3!BZ51="○",1,IF(住宅3!BZ51="◎",2,""))</f>
        <v/>
      </c>
      <c r="AQ43" s="142" t="str">
        <f>IF(住宅3!BZ52="○",1,IF(住宅3!BZ52="◎",2,""))</f>
        <v/>
      </c>
      <c r="AR43" s="142" t="str">
        <f>IF(住宅3!BZ53="○",1,IF(住宅3!BZ53="◎",2,""))</f>
        <v/>
      </c>
      <c r="AS43" s="142" t="str">
        <f>IF(住宅3!BZ54="○",1,IF(住宅3!BZ54="◎",2,""))</f>
        <v/>
      </c>
      <c r="AT43" s="142" t="str">
        <f>IF(住宅3!BZ55="○",1,IF(住宅3!BZ55="◎",2,""))</f>
        <v/>
      </c>
      <c r="AU43" s="142" t="str">
        <f>IF(住宅3!BZ56="○",1,IF(住宅3!BZ56="◎",2,""))</f>
        <v/>
      </c>
      <c r="AV43" s="142" t="str">
        <f>IF(住宅3!BZ57="○",1,IF(住宅3!BZ57="◎",2,""))</f>
        <v/>
      </c>
      <c r="AW43" s="142" t="str">
        <f>IF(住宅3!BZ58="○",1,IF(住宅3!BZ58="◎",2,""))</f>
        <v/>
      </c>
      <c r="AX43" s="142" t="str">
        <f>IF(住宅3!BZ59="○",1,IF(住宅3!BZ59="◎",2,""))</f>
        <v/>
      </c>
      <c r="AY43" s="142" t="str">
        <f>IF(住宅3!BZ60="○",1,IF(住宅3!BZ60="◎",2,""))</f>
        <v/>
      </c>
      <c r="AZ43" s="142" t="str">
        <f>IF(住宅3!BZ61="○",1,IF(住宅3!BZ61="◎",2,""))</f>
        <v/>
      </c>
      <c r="BA43" s="142" t="str">
        <f>IF(住宅3!BZ62="○",1,IF(住宅3!BZ62="◎",2,""))</f>
        <v/>
      </c>
      <c r="BB43" s="142" t="str">
        <f>IF(住宅3!BZ63="○",1,IF(住宅3!BZ63="◎",2,""))</f>
        <v/>
      </c>
      <c r="BC43" s="142" t="str">
        <f>IF(住宅3!BZ66="○",1,IF(住宅3!BZ66="◎",2,""))</f>
        <v/>
      </c>
      <c r="BD43" s="142" t="str">
        <f>IF(住宅3!BZ67="○",1,IF(住宅3!BZ67="◎",2,""))</f>
        <v/>
      </c>
      <c r="BE43" s="142" t="str">
        <f>IF(住宅3!BZ68="○",1,IF(住宅3!BZ68="◎",2,""))</f>
        <v/>
      </c>
      <c r="BF43" s="142" t="str">
        <f>IF(住宅3!BZ69="○",1,IF(住宅3!BZ69="◎",2,""))</f>
        <v/>
      </c>
      <c r="BG43" s="142" t="str">
        <f>IF(住宅3!BZ70="○",1,IF(住宅3!BZ70="◎",2,""))</f>
        <v/>
      </c>
      <c r="BH43" s="142" t="str">
        <f>IF(住宅3!BZ71="○",1,IF(住宅3!BZ71="◎",2,""))</f>
        <v/>
      </c>
      <c r="BI43" s="142" t="str">
        <f>IF(住宅3!BZ72="○",1,IF(住宅3!BZ72="◎",2,""))</f>
        <v/>
      </c>
      <c r="BJ43" s="142" t="str">
        <f>IF(住宅3!BZ73="○",1,IF(住宅3!BZ73="◎",2,""))</f>
        <v/>
      </c>
      <c r="BK43" s="142" t="str">
        <f>IF(住宅3!BZ74="○",1,IF(住宅3!BZ74="◎",2,""))</f>
        <v/>
      </c>
      <c r="BL43" s="142" t="str">
        <f>IF(住宅3!BZ75="○",1,IF(住宅3!BZ75="◎",2,""))</f>
        <v/>
      </c>
      <c r="BM43" s="142" t="str">
        <f>IF(住宅3!BZ78="○",1,IF(住宅3!BZ78="◎",2,""))</f>
        <v/>
      </c>
      <c r="BN43" s="142" t="str">
        <f>IF(住宅3!BZ79="○",1,IF(住宅3!BZ79="◎",2,""))</f>
        <v/>
      </c>
      <c r="BO43" s="142" t="str">
        <f>IF(住宅3!BZ80="○",1,IF(住宅3!BZ80="◎",2,""))</f>
        <v/>
      </c>
      <c r="BP43" s="142" t="str">
        <f>IF(住宅3!BZ81="○",1,IF(住宅3!BZ81="◎",2,""))</f>
        <v/>
      </c>
      <c r="BQ43" s="142" t="str">
        <f>IF(住宅3!BZ82="○",1,IF(住宅3!BZ82="◎",2,""))</f>
        <v/>
      </c>
      <c r="BR43" s="142" t="str">
        <f>IF(住宅3!BZ83="○",1,IF(住宅3!BZ83="◎",2,""))</f>
        <v/>
      </c>
      <c r="BS43" s="142" t="str">
        <f>IF(住宅3!BZ84="○",1,IF(住宅3!BZ84="◎",2,""))</f>
        <v/>
      </c>
      <c r="BT43" s="142" t="str">
        <f>IF(住宅3!BZ85="○",1,IF(住宅3!BZ85="◎",2,""))</f>
        <v/>
      </c>
      <c r="BU43" s="142" t="str">
        <f>IF(住宅3!BZ86="○",1,IF(住宅3!BZ86="◎",2,""))</f>
        <v/>
      </c>
      <c r="BV43" s="142" t="str">
        <f>IF(住宅3!BZ87="○",1,IF(住宅3!BZ87="◎",2,""))</f>
        <v/>
      </c>
      <c r="BW43" s="142" t="str">
        <f>IF(住宅3!BZ88="○",1,IF(住宅3!BZ88="◎",2,""))</f>
        <v/>
      </c>
      <c r="BX43" s="142" t="str">
        <f>IF(住宅3!BZ89="○",1,IF(住宅3!BZ89="◎",2,""))</f>
        <v/>
      </c>
      <c r="BY43" s="142" t="str">
        <f>IF(住宅3!BZ90="○",1,IF(住宅3!BZ90="◎",2,""))</f>
        <v/>
      </c>
      <c r="BZ43" s="142" t="str">
        <f>IF(住宅3!BZ91="○",1,IF(住宅3!BZ91="◎",2,""))</f>
        <v/>
      </c>
      <c r="CA43" s="142" t="str">
        <f>IF(住宅3!BZ92="○",1,IF(住宅3!BZ92="◎",2,""))</f>
        <v/>
      </c>
    </row>
    <row r="44" spans="1:79" s="142" customFormat="1" x14ac:dyDescent="0.2">
      <c r="A44" s="141">
        <f t="shared" si="0"/>
        <v>0</v>
      </c>
      <c r="B44" s="142">
        <v>38</v>
      </c>
      <c r="C44" s="143"/>
      <c r="D44" s="143"/>
      <c r="E44" s="143"/>
      <c r="F44" s="143"/>
      <c r="G44" s="143"/>
      <c r="H44" s="143"/>
      <c r="I44" s="143"/>
      <c r="J44" s="143"/>
      <c r="K44" s="143"/>
      <c r="L44" s="143"/>
      <c r="M44" s="143"/>
      <c r="N44" s="143"/>
      <c r="O44" s="143"/>
      <c r="P44" s="142">
        <v>4</v>
      </c>
      <c r="Q44" s="142">
        <f>住宅3!CB6</f>
        <v>0</v>
      </c>
      <c r="R44" s="142">
        <v>32</v>
      </c>
      <c r="S44" s="142" t="str">
        <f>IF(住宅3!CB7&lt;&gt;"",住宅3!CB7,"")</f>
        <v/>
      </c>
      <c r="T44" s="142" t="str">
        <f>IF(住宅3!CB8="選択してください","",MID(住宅3!CB8,1,2))</f>
        <v/>
      </c>
      <c r="U44" s="142" t="str">
        <f>IF(住宅3!CB9="選択してください","",MID(住宅3!CB9,LEN(住宅3!CB9)-3,3))</f>
        <v/>
      </c>
      <c r="W44" s="142" t="str">
        <f>IF(住宅3!CB10="","",住宅3!CB10)</f>
        <v/>
      </c>
      <c r="X44" s="142" t="str">
        <f>IF(住宅3!CB11="","",住宅3!CB11)</f>
        <v/>
      </c>
      <c r="Y44" s="142" t="str">
        <f>IF(住宅3!CB12="","",住宅3!CB12)</f>
        <v/>
      </c>
      <c r="Z44" s="142" t="str">
        <f>IF(住宅3!CB13="","",住宅3!CB13)</f>
        <v/>
      </c>
      <c r="AA44" s="142" t="str">
        <f>IF(住宅3!CB15="選択してください","",MID(住宅3!CB15,1,2)*1)</f>
        <v/>
      </c>
      <c r="AB44" s="142" t="str">
        <f>IF(住宅3!CB18="選択してください","",MID(住宅3!CB18,1,2)*1)</f>
        <v/>
      </c>
      <c r="AC44" s="142" t="str">
        <f>IF(住宅3!CB20="選択してください","",MID(住宅3!CB20,1,2)*1)</f>
        <v/>
      </c>
      <c r="AD44" s="142" t="str">
        <f>IF(住宅3!CB22="選択してください","",MID(住宅3!CB22,1,2)*1)</f>
        <v/>
      </c>
      <c r="AE44" s="142" t="str">
        <f>IF(住宅3!CB24="選択してください","",MID(住宅3!CB24,1,2)*1)</f>
        <v/>
      </c>
      <c r="AF44" s="142" t="str">
        <f>IF(住宅3!CB26="選択してください","",MID(住宅3!CB26,1,2)*1)</f>
        <v/>
      </c>
      <c r="AG44" s="142" t="str">
        <f>IF(住宅3!CB31="選択してください","",MID(住宅3!CB31,1,2)*1)</f>
        <v/>
      </c>
      <c r="AH44" s="153" t="str">
        <f>IF(住宅3!CB34="選択してください","",MID(住宅3!CB34,1,2)*1)</f>
        <v/>
      </c>
      <c r="AI44" s="142" t="str">
        <f>IF(住宅3!CB37="","",住宅3!CB37)</f>
        <v/>
      </c>
      <c r="AJ44" s="142" t="str">
        <f>IF(住宅3!CB39="選択してください","",MID(住宅3!CB39,1,2)*1)</f>
        <v/>
      </c>
      <c r="AK44" s="142" t="str">
        <f>IF(住宅3!CB44="選択してください","",MID(住宅3!CB44,1,2)*1)</f>
        <v/>
      </c>
      <c r="AL44" s="142" t="str">
        <f>IF(住宅3!CB47="○",1,IF(住宅3!CB47="◎",2,""))</f>
        <v/>
      </c>
      <c r="AM44" s="142" t="str">
        <f>IF(住宅3!CB48="○",1,IF(住宅3!CB48="◎",2,""))</f>
        <v/>
      </c>
      <c r="AN44" s="142" t="str">
        <f>IF(住宅3!CB49="○",1,IF(住宅3!CB49="◎",2,""))</f>
        <v/>
      </c>
      <c r="AO44" s="142" t="str">
        <f>IF(住宅3!CB50="○",1,IF(住宅3!CB50="◎",2,""))</f>
        <v/>
      </c>
      <c r="AP44" s="142" t="str">
        <f>IF(住宅3!CB51="○",1,IF(住宅3!CB51="◎",2,""))</f>
        <v/>
      </c>
      <c r="AQ44" s="142" t="str">
        <f>IF(住宅3!CB52="○",1,IF(住宅3!CB52="◎",2,""))</f>
        <v/>
      </c>
      <c r="AR44" s="142" t="str">
        <f>IF(住宅3!CB53="○",1,IF(住宅3!CB53="◎",2,""))</f>
        <v/>
      </c>
      <c r="AS44" s="142" t="str">
        <f>IF(住宅3!CB54="○",1,IF(住宅3!CB54="◎",2,""))</f>
        <v/>
      </c>
      <c r="AT44" s="142" t="str">
        <f>IF(住宅3!CB55="○",1,IF(住宅3!CB55="◎",2,""))</f>
        <v/>
      </c>
      <c r="AU44" s="142" t="str">
        <f>IF(住宅3!CB56="○",1,IF(住宅3!CB56="◎",2,""))</f>
        <v/>
      </c>
      <c r="AV44" s="142" t="str">
        <f>IF(住宅3!CB57="○",1,IF(住宅3!CB57="◎",2,""))</f>
        <v/>
      </c>
      <c r="AW44" s="142" t="str">
        <f>IF(住宅3!CB58="○",1,IF(住宅3!CB58="◎",2,""))</f>
        <v/>
      </c>
      <c r="AX44" s="142" t="str">
        <f>IF(住宅3!CB59="○",1,IF(住宅3!CB59="◎",2,""))</f>
        <v/>
      </c>
      <c r="AY44" s="142" t="str">
        <f>IF(住宅3!CB60="○",1,IF(住宅3!CB60="◎",2,""))</f>
        <v/>
      </c>
      <c r="AZ44" s="142" t="str">
        <f>IF(住宅3!CB61="○",1,IF(住宅3!CB61="◎",2,""))</f>
        <v/>
      </c>
      <c r="BA44" s="142" t="str">
        <f>IF(住宅3!CB62="○",1,IF(住宅3!CB62="◎",2,""))</f>
        <v/>
      </c>
      <c r="BB44" s="142" t="str">
        <f>IF(住宅3!CB63="○",1,IF(住宅3!CB63="◎",2,""))</f>
        <v/>
      </c>
      <c r="BC44" s="142" t="str">
        <f>IF(住宅3!CB66="○",1,IF(住宅3!CB66="◎",2,""))</f>
        <v/>
      </c>
      <c r="BD44" s="142" t="str">
        <f>IF(住宅3!CB67="○",1,IF(住宅3!CB67="◎",2,""))</f>
        <v/>
      </c>
      <c r="BE44" s="142" t="str">
        <f>IF(住宅3!CB68="○",1,IF(住宅3!CB68="◎",2,""))</f>
        <v/>
      </c>
      <c r="BF44" s="142" t="str">
        <f>IF(住宅3!CB69="○",1,IF(住宅3!CB69="◎",2,""))</f>
        <v/>
      </c>
      <c r="BG44" s="142" t="str">
        <f>IF(住宅3!CB70="○",1,IF(住宅3!CB70="◎",2,""))</f>
        <v/>
      </c>
      <c r="BH44" s="142" t="str">
        <f>IF(住宅3!CB71="○",1,IF(住宅3!CB71="◎",2,""))</f>
        <v/>
      </c>
      <c r="BI44" s="142" t="str">
        <f>IF(住宅3!CB72="○",1,IF(住宅3!CB72="◎",2,""))</f>
        <v/>
      </c>
      <c r="BJ44" s="142" t="str">
        <f>IF(住宅3!CB73="○",1,IF(住宅3!CB73="◎",2,""))</f>
        <v/>
      </c>
      <c r="BK44" s="142" t="str">
        <f>IF(住宅3!CB74="○",1,IF(住宅3!CB74="◎",2,""))</f>
        <v/>
      </c>
      <c r="BL44" s="142" t="str">
        <f>IF(住宅3!CB75="○",1,IF(住宅3!CB75="◎",2,""))</f>
        <v/>
      </c>
      <c r="BM44" s="142" t="str">
        <f>IF(住宅3!CB78="○",1,IF(住宅3!CB78="◎",2,""))</f>
        <v/>
      </c>
      <c r="BN44" s="142" t="str">
        <f>IF(住宅3!CB79="○",1,IF(住宅3!CB79="◎",2,""))</f>
        <v/>
      </c>
      <c r="BO44" s="142" t="str">
        <f>IF(住宅3!CB80="○",1,IF(住宅3!CB80="◎",2,""))</f>
        <v/>
      </c>
      <c r="BP44" s="142" t="str">
        <f>IF(住宅3!CB81="○",1,IF(住宅3!CB81="◎",2,""))</f>
        <v/>
      </c>
      <c r="BQ44" s="142" t="str">
        <f>IF(住宅3!CB82="○",1,IF(住宅3!CB82="◎",2,""))</f>
        <v/>
      </c>
      <c r="BR44" s="142" t="str">
        <f>IF(住宅3!CB83="○",1,IF(住宅3!CB83="◎",2,""))</f>
        <v/>
      </c>
      <c r="BS44" s="142" t="str">
        <f>IF(住宅3!CB84="○",1,IF(住宅3!CB84="◎",2,""))</f>
        <v/>
      </c>
      <c r="BT44" s="142" t="str">
        <f>IF(住宅3!CB85="○",1,IF(住宅3!CB85="◎",2,""))</f>
        <v/>
      </c>
      <c r="BU44" s="142" t="str">
        <f>IF(住宅3!CB86="○",1,IF(住宅3!CB86="◎",2,""))</f>
        <v/>
      </c>
      <c r="BV44" s="142" t="str">
        <f>IF(住宅3!CB87="○",1,IF(住宅3!CB87="◎",2,""))</f>
        <v/>
      </c>
      <c r="BW44" s="142" t="str">
        <f>IF(住宅3!CB88="○",1,IF(住宅3!CB88="◎",2,""))</f>
        <v/>
      </c>
      <c r="BX44" s="142" t="str">
        <f>IF(住宅3!CB89="○",1,IF(住宅3!CB89="◎",2,""))</f>
        <v/>
      </c>
      <c r="BY44" s="142" t="str">
        <f>IF(住宅3!CB90="○",1,IF(住宅3!CB90="◎",2,""))</f>
        <v/>
      </c>
      <c r="BZ44" s="142" t="str">
        <f>IF(住宅3!CB91="○",1,IF(住宅3!CB91="◎",2,""))</f>
        <v/>
      </c>
      <c r="CA44" s="142" t="str">
        <f>IF(住宅3!CB92="○",1,IF(住宅3!CB92="◎",2,""))</f>
        <v/>
      </c>
    </row>
    <row r="45" spans="1:79" s="142" customFormat="1" x14ac:dyDescent="0.2">
      <c r="A45" s="141">
        <f t="shared" si="0"/>
        <v>0</v>
      </c>
      <c r="B45" s="142">
        <v>39</v>
      </c>
      <c r="C45" s="143"/>
      <c r="D45" s="143"/>
      <c r="E45" s="143"/>
      <c r="F45" s="143"/>
      <c r="G45" s="143"/>
      <c r="H45" s="143"/>
      <c r="I45" s="143"/>
      <c r="J45" s="143"/>
      <c r="K45" s="143"/>
      <c r="L45" s="143"/>
      <c r="M45" s="143"/>
      <c r="N45" s="143"/>
      <c r="O45" s="143"/>
      <c r="P45" s="142">
        <v>4</v>
      </c>
      <c r="Q45" s="142">
        <f>住宅3!CD6</f>
        <v>0</v>
      </c>
      <c r="R45" s="142">
        <v>33</v>
      </c>
      <c r="S45" s="142" t="str">
        <f>IF(住宅3!CD7&lt;&gt;"",住宅3!CD7,"")</f>
        <v/>
      </c>
      <c r="T45" s="142" t="str">
        <f>IF(住宅3!CD8="選択してください","",MID(住宅3!CD8,1,2))</f>
        <v/>
      </c>
      <c r="U45" s="142" t="str">
        <f>IF(住宅3!CD9="選択してください","",MID(住宅3!CD9,LEN(住宅3!CD9)-3,3))</f>
        <v/>
      </c>
      <c r="W45" s="142" t="str">
        <f>IF(住宅3!CD10="","",住宅3!CD10)</f>
        <v/>
      </c>
      <c r="X45" s="142" t="str">
        <f>IF(住宅3!CD11="","",住宅3!CD11)</f>
        <v/>
      </c>
      <c r="Y45" s="142" t="str">
        <f>IF(住宅3!CD12="","",住宅3!CD12)</f>
        <v/>
      </c>
      <c r="Z45" s="142" t="str">
        <f>IF(住宅3!CD13="","",住宅3!CD13)</f>
        <v/>
      </c>
      <c r="AA45" s="142" t="str">
        <f>IF(住宅3!CD15="選択してください","",MID(住宅3!CD15,1,2)*1)</f>
        <v/>
      </c>
      <c r="AB45" s="142" t="str">
        <f>IF(住宅3!CD18="選択してください","",MID(住宅3!CD18,1,2)*1)</f>
        <v/>
      </c>
      <c r="AC45" s="142" t="str">
        <f>IF(住宅3!CD20="選択してください","",MID(住宅3!CD20,1,2)*1)</f>
        <v/>
      </c>
      <c r="AD45" s="142" t="str">
        <f>IF(住宅3!CD22="選択してください","",MID(住宅3!CD22,1,2)*1)</f>
        <v/>
      </c>
      <c r="AE45" s="142" t="str">
        <f>IF(住宅3!CD24="選択してください","",MID(住宅3!CD24,1,2)*1)</f>
        <v/>
      </c>
      <c r="AF45" s="142" t="str">
        <f>IF(住宅3!CD26="選択してください","",MID(住宅3!CD26,1,2)*1)</f>
        <v/>
      </c>
      <c r="AG45" s="142" t="str">
        <f>IF(住宅3!CD31="選択してください","",MID(住宅3!CD31,1,2)*1)</f>
        <v/>
      </c>
      <c r="AH45" s="153" t="str">
        <f>IF(住宅3!CD34="選択してください","",MID(住宅3!CD34,1,2)*1)</f>
        <v/>
      </c>
      <c r="AI45" s="142" t="str">
        <f>IF(住宅3!CD37="","",住宅3!CD37)</f>
        <v/>
      </c>
      <c r="AJ45" s="142" t="str">
        <f>IF(住宅3!CD39="選択してください","",MID(住宅3!CD39,1,2)*1)</f>
        <v/>
      </c>
      <c r="AK45" s="142" t="str">
        <f>IF(住宅3!CD44="選択してください","",MID(住宅3!CD44,1,2)*1)</f>
        <v/>
      </c>
      <c r="AL45" s="142" t="str">
        <f>IF(住宅3!CD47="○",1,IF(住宅3!CD47="◎",2,""))</f>
        <v/>
      </c>
      <c r="AM45" s="142" t="str">
        <f>IF(住宅3!CD48="○",1,IF(住宅3!CD48="◎",2,""))</f>
        <v/>
      </c>
      <c r="AN45" s="142" t="str">
        <f>IF(住宅3!CD49="○",1,IF(住宅3!CD49="◎",2,""))</f>
        <v/>
      </c>
      <c r="AO45" s="142" t="str">
        <f>IF(住宅3!CD50="○",1,IF(住宅3!CD50="◎",2,""))</f>
        <v/>
      </c>
      <c r="AP45" s="142" t="str">
        <f>IF(住宅3!CD51="○",1,IF(住宅3!CD51="◎",2,""))</f>
        <v/>
      </c>
      <c r="AQ45" s="142" t="str">
        <f>IF(住宅3!CD52="○",1,IF(住宅3!CD52="◎",2,""))</f>
        <v/>
      </c>
      <c r="AR45" s="142" t="str">
        <f>IF(住宅3!CD53="○",1,IF(住宅3!CD53="◎",2,""))</f>
        <v/>
      </c>
      <c r="AS45" s="142" t="str">
        <f>IF(住宅3!CD54="○",1,IF(住宅3!CD54="◎",2,""))</f>
        <v/>
      </c>
      <c r="AT45" s="142" t="str">
        <f>IF(住宅3!CD55="○",1,IF(住宅3!CD55="◎",2,""))</f>
        <v/>
      </c>
      <c r="AU45" s="142" t="str">
        <f>IF(住宅3!CD56="○",1,IF(住宅3!CD56="◎",2,""))</f>
        <v/>
      </c>
      <c r="AV45" s="142" t="str">
        <f>IF(住宅3!CD57="○",1,IF(住宅3!CD57="◎",2,""))</f>
        <v/>
      </c>
      <c r="AW45" s="142" t="str">
        <f>IF(住宅3!CD58="○",1,IF(住宅3!CD58="◎",2,""))</f>
        <v/>
      </c>
      <c r="AX45" s="142" t="str">
        <f>IF(住宅3!CD59="○",1,IF(住宅3!CD59="◎",2,""))</f>
        <v/>
      </c>
      <c r="AY45" s="142" t="str">
        <f>IF(住宅3!CD60="○",1,IF(住宅3!CD60="◎",2,""))</f>
        <v/>
      </c>
      <c r="AZ45" s="142" t="str">
        <f>IF(住宅3!CD61="○",1,IF(住宅3!CD61="◎",2,""))</f>
        <v/>
      </c>
      <c r="BA45" s="142" t="str">
        <f>IF(住宅3!CD62="○",1,IF(住宅3!CD62="◎",2,""))</f>
        <v/>
      </c>
      <c r="BB45" s="142" t="str">
        <f>IF(住宅3!CD63="○",1,IF(住宅3!CD63="◎",2,""))</f>
        <v/>
      </c>
      <c r="BC45" s="142" t="str">
        <f>IF(住宅3!CD66="○",1,IF(住宅3!CD66="◎",2,""))</f>
        <v/>
      </c>
      <c r="BD45" s="142" t="str">
        <f>IF(住宅3!CD67="○",1,IF(住宅3!CD67="◎",2,""))</f>
        <v/>
      </c>
      <c r="BE45" s="142" t="str">
        <f>IF(住宅3!CD68="○",1,IF(住宅3!CD68="◎",2,""))</f>
        <v/>
      </c>
      <c r="BF45" s="142" t="str">
        <f>IF(住宅3!CD69="○",1,IF(住宅3!CD69="◎",2,""))</f>
        <v/>
      </c>
      <c r="BG45" s="142" t="str">
        <f>IF(住宅3!CD70="○",1,IF(住宅3!CD70="◎",2,""))</f>
        <v/>
      </c>
      <c r="BH45" s="142" t="str">
        <f>IF(住宅3!CD71="○",1,IF(住宅3!CD71="◎",2,""))</f>
        <v/>
      </c>
      <c r="BI45" s="142" t="str">
        <f>IF(住宅3!CD72="○",1,IF(住宅3!CD72="◎",2,""))</f>
        <v/>
      </c>
      <c r="BJ45" s="142" t="str">
        <f>IF(住宅3!CD73="○",1,IF(住宅3!CD73="◎",2,""))</f>
        <v/>
      </c>
      <c r="BK45" s="142" t="str">
        <f>IF(住宅3!CD74="○",1,IF(住宅3!CD74="◎",2,""))</f>
        <v/>
      </c>
      <c r="BL45" s="142" t="str">
        <f>IF(住宅3!CD75="○",1,IF(住宅3!CD75="◎",2,""))</f>
        <v/>
      </c>
      <c r="BM45" s="142" t="str">
        <f>IF(住宅3!CD78="○",1,IF(住宅3!CD78="◎",2,""))</f>
        <v/>
      </c>
      <c r="BN45" s="142" t="str">
        <f>IF(住宅3!CD79="○",1,IF(住宅3!CD79="◎",2,""))</f>
        <v/>
      </c>
      <c r="BO45" s="142" t="str">
        <f>IF(住宅3!CD80="○",1,IF(住宅3!CD80="◎",2,""))</f>
        <v/>
      </c>
      <c r="BP45" s="142" t="str">
        <f>IF(住宅3!CD81="○",1,IF(住宅3!CD81="◎",2,""))</f>
        <v/>
      </c>
      <c r="BQ45" s="142" t="str">
        <f>IF(住宅3!CD82="○",1,IF(住宅3!CD82="◎",2,""))</f>
        <v/>
      </c>
      <c r="BR45" s="142" t="str">
        <f>IF(住宅3!CD83="○",1,IF(住宅3!CD83="◎",2,""))</f>
        <v/>
      </c>
      <c r="BS45" s="142" t="str">
        <f>IF(住宅3!CD84="○",1,IF(住宅3!CD84="◎",2,""))</f>
        <v/>
      </c>
      <c r="BT45" s="142" t="str">
        <f>IF(住宅3!CD85="○",1,IF(住宅3!CD85="◎",2,""))</f>
        <v/>
      </c>
      <c r="BU45" s="142" t="str">
        <f>IF(住宅3!CD86="○",1,IF(住宅3!CD86="◎",2,""))</f>
        <v/>
      </c>
      <c r="BV45" s="142" t="str">
        <f>IF(住宅3!CD87="○",1,IF(住宅3!CD87="◎",2,""))</f>
        <v/>
      </c>
      <c r="BW45" s="142" t="str">
        <f>IF(住宅3!CD88="○",1,IF(住宅3!CD88="◎",2,""))</f>
        <v/>
      </c>
      <c r="BX45" s="142" t="str">
        <f>IF(住宅3!CD89="○",1,IF(住宅3!CD89="◎",2,""))</f>
        <v/>
      </c>
      <c r="BY45" s="142" t="str">
        <f>IF(住宅3!CD90="○",1,IF(住宅3!CD90="◎",2,""))</f>
        <v/>
      </c>
      <c r="BZ45" s="142" t="str">
        <f>IF(住宅3!CD91="○",1,IF(住宅3!CD91="◎",2,""))</f>
        <v/>
      </c>
      <c r="CA45" s="142" t="str">
        <f>IF(住宅3!CD92="○",1,IF(住宅3!CD92="◎",2,""))</f>
        <v/>
      </c>
    </row>
    <row r="46" spans="1:79" s="142" customFormat="1" x14ac:dyDescent="0.2">
      <c r="A46" s="141">
        <f t="shared" si="0"/>
        <v>0</v>
      </c>
      <c r="B46" s="142">
        <v>40</v>
      </c>
      <c r="C46" s="143"/>
      <c r="D46" s="143"/>
      <c r="E46" s="143"/>
      <c r="F46" s="143"/>
      <c r="G46" s="143"/>
      <c r="H46" s="143"/>
      <c r="I46" s="143"/>
      <c r="J46" s="143"/>
      <c r="K46" s="143"/>
      <c r="L46" s="143"/>
      <c r="M46" s="143"/>
      <c r="N46" s="143"/>
      <c r="O46" s="143"/>
      <c r="P46" s="142">
        <v>4</v>
      </c>
      <c r="Q46" s="142">
        <f>住宅3!CF6</f>
        <v>0</v>
      </c>
      <c r="R46" s="142">
        <v>34</v>
      </c>
      <c r="S46" s="142" t="str">
        <f>IF(住宅3!CF7&lt;&gt;"",住宅3!CF7,"")</f>
        <v/>
      </c>
      <c r="T46" s="142" t="str">
        <f>IF(住宅3!CF8="選択してください","",MID(住宅3!CF8,1,2))</f>
        <v/>
      </c>
      <c r="U46" s="142" t="str">
        <f>IF(住宅3!CF9="選択してください","",MID(住宅3!CF9,LEN(住宅3!CF9)-3,3))</f>
        <v/>
      </c>
      <c r="W46" s="142" t="str">
        <f>IF(住宅3!CF10="","",住宅3!CF10)</f>
        <v/>
      </c>
      <c r="X46" s="142" t="str">
        <f>IF(住宅3!CF11="","",住宅3!CF11)</f>
        <v/>
      </c>
      <c r="Y46" s="142" t="str">
        <f>IF(住宅3!CF12="","",住宅3!CF12)</f>
        <v/>
      </c>
      <c r="Z46" s="142" t="str">
        <f>IF(住宅3!CF13="","",住宅3!CF13)</f>
        <v/>
      </c>
      <c r="AA46" s="142" t="str">
        <f>IF(住宅3!CF15="選択してください","",MID(住宅3!CF15,1,2)*1)</f>
        <v/>
      </c>
      <c r="AB46" s="142" t="str">
        <f>IF(住宅3!CF18="選択してください","",MID(住宅3!CF18,1,2)*1)</f>
        <v/>
      </c>
      <c r="AC46" s="142" t="str">
        <f>IF(住宅3!CF20="選択してください","",MID(住宅3!CF20,1,2)*1)</f>
        <v/>
      </c>
      <c r="AD46" s="142" t="str">
        <f>IF(住宅3!CF22="選択してください","",MID(住宅3!CF22,1,2)*1)</f>
        <v/>
      </c>
      <c r="AE46" s="142" t="str">
        <f>IF(住宅3!CF24="選択してください","",MID(住宅3!CF24,1,2)*1)</f>
        <v/>
      </c>
      <c r="AF46" s="142" t="str">
        <f>IF(住宅3!CF26="選択してください","",MID(住宅3!CF26,1,2)*1)</f>
        <v/>
      </c>
      <c r="AG46" s="142" t="str">
        <f>IF(住宅3!CF31="選択してください","",MID(住宅3!CF31,1,2)*1)</f>
        <v/>
      </c>
      <c r="AH46" s="153" t="str">
        <f>IF(住宅3!CF34="選択してください","",MID(住宅3!CF34,1,2)*1)</f>
        <v/>
      </c>
      <c r="AI46" s="142" t="str">
        <f>IF(住宅3!CF37="","",住宅3!CF37)</f>
        <v/>
      </c>
      <c r="AJ46" s="142" t="str">
        <f>IF(住宅3!CF39="選択してください","",MID(住宅3!CF39,1,2)*1)</f>
        <v/>
      </c>
      <c r="AK46" s="142" t="str">
        <f>IF(住宅3!CF44="選択してください","",MID(住宅3!CF44,1,2)*1)</f>
        <v/>
      </c>
      <c r="AL46" s="142" t="str">
        <f>IF(住宅3!CF47="○",1,IF(住宅3!CF47="◎",2,""))</f>
        <v/>
      </c>
      <c r="AM46" s="142" t="str">
        <f>IF(住宅3!CF48="○",1,IF(住宅3!CF48="◎",2,""))</f>
        <v/>
      </c>
      <c r="AN46" s="142" t="str">
        <f>IF(住宅3!CF49="○",1,IF(住宅3!CF49="◎",2,""))</f>
        <v/>
      </c>
      <c r="AO46" s="142" t="str">
        <f>IF(住宅3!CF50="○",1,IF(住宅3!CF50="◎",2,""))</f>
        <v/>
      </c>
      <c r="AP46" s="142" t="str">
        <f>IF(住宅3!CF51="○",1,IF(住宅3!CF51="◎",2,""))</f>
        <v/>
      </c>
      <c r="AQ46" s="142" t="str">
        <f>IF(住宅3!CF52="○",1,IF(住宅3!CF52="◎",2,""))</f>
        <v/>
      </c>
      <c r="AR46" s="142" t="str">
        <f>IF(住宅3!CF53="○",1,IF(住宅3!CF53="◎",2,""))</f>
        <v/>
      </c>
      <c r="AS46" s="142" t="str">
        <f>IF(住宅3!CF54="○",1,IF(住宅3!CF54="◎",2,""))</f>
        <v/>
      </c>
      <c r="AT46" s="142" t="str">
        <f>IF(住宅3!CF55="○",1,IF(住宅3!CF55="◎",2,""))</f>
        <v/>
      </c>
      <c r="AU46" s="142" t="str">
        <f>IF(住宅3!CF56="○",1,IF(住宅3!CF56="◎",2,""))</f>
        <v/>
      </c>
      <c r="AV46" s="142" t="str">
        <f>IF(住宅3!CF57="○",1,IF(住宅3!CF57="◎",2,""))</f>
        <v/>
      </c>
      <c r="AW46" s="142" t="str">
        <f>IF(住宅3!CF58="○",1,IF(住宅3!CF58="◎",2,""))</f>
        <v/>
      </c>
      <c r="AX46" s="142" t="str">
        <f>IF(住宅3!CF59="○",1,IF(住宅3!CF59="◎",2,""))</f>
        <v/>
      </c>
      <c r="AY46" s="142" t="str">
        <f>IF(住宅3!CF60="○",1,IF(住宅3!CF60="◎",2,""))</f>
        <v/>
      </c>
      <c r="AZ46" s="142" t="str">
        <f>IF(住宅3!CF61="○",1,IF(住宅3!CF61="◎",2,""))</f>
        <v/>
      </c>
      <c r="BA46" s="142" t="str">
        <f>IF(住宅3!CF62="○",1,IF(住宅3!CF62="◎",2,""))</f>
        <v/>
      </c>
      <c r="BB46" s="142" t="str">
        <f>IF(住宅3!CF63="○",1,IF(住宅3!CF63="◎",2,""))</f>
        <v/>
      </c>
      <c r="BC46" s="142" t="str">
        <f>IF(住宅3!CF66="○",1,IF(住宅3!CF66="◎",2,""))</f>
        <v/>
      </c>
      <c r="BD46" s="142" t="str">
        <f>IF(住宅3!CF67="○",1,IF(住宅3!CF67="◎",2,""))</f>
        <v/>
      </c>
      <c r="BE46" s="142" t="str">
        <f>IF(住宅3!CF68="○",1,IF(住宅3!CF68="◎",2,""))</f>
        <v/>
      </c>
      <c r="BF46" s="142" t="str">
        <f>IF(住宅3!CF69="○",1,IF(住宅3!CF69="◎",2,""))</f>
        <v/>
      </c>
      <c r="BG46" s="142" t="str">
        <f>IF(住宅3!CF70="○",1,IF(住宅3!CF70="◎",2,""))</f>
        <v/>
      </c>
      <c r="BH46" s="142" t="str">
        <f>IF(住宅3!CF71="○",1,IF(住宅3!CF71="◎",2,""))</f>
        <v/>
      </c>
      <c r="BI46" s="142" t="str">
        <f>IF(住宅3!CF72="○",1,IF(住宅3!CF72="◎",2,""))</f>
        <v/>
      </c>
      <c r="BJ46" s="142" t="str">
        <f>IF(住宅3!CF73="○",1,IF(住宅3!CF73="◎",2,""))</f>
        <v/>
      </c>
      <c r="BK46" s="142" t="str">
        <f>IF(住宅3!CF74="○",1,IF(住宅3!CF74="◎",2,""))</f>
        <v/>
      </c>
      <c r="BL46" s="142" t="str">
        <f>IF(住宅3!CF75="○",1,IF(住宅3!CF75="◎",2,""))</f>
        <v/>
      </c>
      <c r="BM46" s="142" t="str">
        <f>IF(住宅3!CF78="○",1,IF(住宅3!CF78="◎",2,""))</f>
        <v/>
      </c>
      <c r="BN46" s="142" t="str">
        <f>IF(住宅3!CF79="○",1,IF(住宅3!CF79="◎",2,""))</f>
        <v/>
      </c>
      <c r="BO46" s="142" t="str">
        <f>IF(住宅3!CF80="○",1,IF(住宅3!CF80="◎",2,""))</f>
        <v/>
      </c>
      <c r="BP46" s="142" t="str">
        <f>IF(住宅3!CF81="○",1,IF(住宅3!CF81="◎",2,""))</f>
        <v/>
      </c>
      <c r="BQ46" s="142" t="str">
        <f>IF(住宅3!CF82="○",1,IF(住宅3!CF82="◎",2,""))</f>
        <v/>
      </c>
      <c r="BR46" s="142" t="str">
        <f>IF(住宅3!CF83="○",1,IF(住宅3!CF83="◎",2,""))</f>
        <v/>
      </c>
      <c r="BS46" s="142" t="str">
        <f>IF(住宅3!CF84="○",1,IF(住宅3!CF84="◎",2,""))</f>
        <v/>
      </c>
      <c r="BT46" s="142" t="str">
        <f>IF(住宅3!CF85="○",1,IF(住宅3!CF85="◎",2,""))</f>
        <v/>
      </c>
      <c r="BU46" s="142" t="str">
        <f>IF(住宅3!CF86="○",1,IF(住宅3!CF86="◎",2,""))</f>
        <v/>
      </c>
      <c r="BV46" s="142" t="str">
        <f>IF(住宅3!CF87="○",1,IF(住宅3!CF87="◎",2,""))</f>
        <v/>
      </c>
      <c r="BW46" s="142" t="str">
        <f>IF(住宅3!CF88="○",1,IF(住宅3!CF88="◎",2,""))</f>
        <v/>
      </c>
      <c r="BX46" s="142" t="str">
        <f>IF(住宅3!CF89="○",1,IF(住宅3!CF89="◎",2,""))</f>
        <v/>
      </c>
      <c r="BY46" s="142" t="str">
        <f>IF(住宅3!CF90="○",1,IF(住宅3!CF90="◎",2,""))</f>
        <v/>
      </c>
      <c r="BZ46" s="142" t="str">
        <f>IF(住宅3!CF91="○",1,IF(住宅3!CF91="◎",2,""))</f>
        <v/>
      </c>
      <c r="CA46" s="142" t="str">
        <f>IF(住宅3!CF92="○",1,IF(住宅3!CF92="◎",2,""))</f>
        <v/>
      </c>
    </row>
    <row r="47" spans="1:79" s="142" customFormat="1" x14ac:dyDescent="0.2">
      <c r="A47" s="141">
        <f t="shared" si="0"/>
        <v>0</v>
      </c>
      <c r="B47" s="142">
        <v>41</v>
      </c>
      <c r="C47" s="143"/>
      <c r="D47" s="143"/>
      <c r="E47" s="143"/>
      <c r="F47" s="143"/>
      <c r="G47" s="143"/>
      <c r="H47" s="143"/>
      <c r="I47" s="143"/>
      <c r="J47" s="143"/>
      <c r="K47" s="143"/>
      <c r="L47" s="143"/>
      <c r="M47" s="143"/>
      <c r="N47" s="143"/>
      <c r="O47" s="143"/>
      <c r="P47" s="142">
        <v>4</v>
      </c>
      <c r="Q47" s="142">
        <f>住宅3!CH6</f>
        <v>0</v>
      </c>
      <c r="R47" s="142">
        <v>35</v>
      </c>
      <c r="S47" s="142" t="str">
        <f>IF(住宅3!CH7&lt;&gt;"",住宅3!CH7,"")</f>
        <v/>
      </c>
      <c r="T47" s="142" t="str">
        <f>IF(住宅3!CH8="選択してください","",MID(住宅3!CH8,1,2))</f>
        <v/>
      </c>
      <c r="U47" s="142" t="str">
        <f>IF(住宅3!CH9="選択してください","",MID(住宅3!CH9,LEN(住宅3!CH9)-3,3))</f>
        <v/>
      </c>
      <c r="W47" s="142" t="str">
        <f>IF(住宅3!CH10="","",住宅3!CH10)</f>
        <v/>
      </c>
      <c r="X47" s="142" t="str">
        <f>IF(住宅3!CH11="","",住宅3!CH11)</f>
        <v/>
      </c>
      <c r="Y47" s="142" t="str">
        <f>IF(住宅3!CH12="","",住宅3!CH12)</f>
        <v/>
      </c>
      <c r="Z47" s="142" t="str">
        <f>IF(住宅3!CH13="","",住宅3!CH13)</f>
        <v/>
      </c>
      <c r="AA47" s="142" t="str">
        <f>IF(住宅3!CH15="選択してください","",MID(住宅3!CH15,1,2)*1)</f>
        <v/>
      </c>
      <c r="AB47" s="142" t="str">
        <f>IF(住宅3!CH18="選択してください","",MID(住宅3!CH18,1,2)*1)</f>
        <v/>
      </c>
      <c r="AC47" s="142" t="str">
        <f>IF(住宅3!CH20="選択してください","",MID(住宅3!CH20,1,2)*1)</f>
        <v/>
      </c>
      <c r="AD47" s="142" t="str">
        <f>IF(住宅3!CH22="選択してください","",MID(住宅3!CH22,1,2)*1)</f>
        <v/>
      </c>
      <c r="AE47" s="142" t="str">
        <f>IF(住宅3!CH24="選択してください","",MID(住宅3!CH24,1,2)*1)</f>
        <v/>
      </c>
      <c r="AF47" s="142" t="str">
        <f>IF(住宅3!CH26="選択してください","",MID(住宅3!CH26,1,2)*1)</f>
        <v/>
      </c>
      <c r="AG47" s="142" t="str">
        <f>IF(住宅3!CH31="選択してください","",MID(住宅3!CH31,1,2)*1)</f>
        <v/>
      </c>
      <c r="AH47" s="153" t="str">
        <f>IF(住宅3!CH34="選択してください","",MID(住宅3!CH34,1,2)*1)</f>
        <v/>
      </c>
      <c r="AI47" s="142" t="str">
        <f>IF(住宅3!CH37="","",住宅3!CH37)</f>
        <v/>
      </c>
      <c r="AJ47" s="142" t="str">
        <f>IF(住宅3!CH39="選択してください","",MID(住宅3!CH39,1,2)*1)</f>
        <v/>
      </c>
      <c r="AK47" s="142" t="str">
        <f>IF(住宅3!CH44="選択してください","",MID(住宅3!CH44,1,2)*1)</f>
        <v/>
      </c>
      <c r="AL47" s="142" t="str">
        <f>IF(住宅3!CH47="○",1,IF(住宅3!CH47="◎",2,""))</f>
        <v/>
      </c>
      <c r="AM47" s="142" t="str">
        <f>IF(住宅3!CH48="○",1,IF(住宅3!CH48="◎",2,""))</f>
        <v/>
      </c>
      <c r="AN47" s="142" t="str">
        <f>IF(住宅3!CH49="○",1,IF(住宅3!CH49="◎",2,""))</f>
        <v/>
      </c>
      <c r="AO47" s="142" t="str">
        <f>IF(住宅3!CH50="○",1,IF(住宅3!CH50="◎",2,""))</f>
        <v/>
      </c>
      <c r="AP47" s="142" t="str">
        <f>IF(住宅3!CH51="○",1,IF(住宅3!CH51="◎",2,""))</f>
        <v/>
      </c>
      <c r="AQ47" s="142" t="str">
        <f>IF(住宅3!CH52="○",1,IF(住宅3!CH52="◎",2,""))</f>
        <v/>
      </c>
      <c r="AR47" s="142" t="str">
        <f>IF(住宅3!CH53="○",1,IF(住宅3!CH53="◎",2,""))</f>
        <v/>
      </c>
      <c r="AS47" s="142" t="str">
        <f>IF(住宅3!CH54="○",1,IF(住宅3!CH54="◎",2,""))</f>
        <v/>
      </c>
      <c r="AT47" s="142" t="str">
        <f>IF(住宅3!CH55="○",1,IF(住宅3!CH55="◎",2,""))</f>
        <v/>
      </c>
      <c r="AU47" s="142" t="str">
        <f>IF(住宅3!CH56="○",1,IF(住宅3!CH56="◎",2,""))</f>
        <v/>
      </c>
      <c r="AV47" s="142" t="str">
        <f>IF(住宅3!CH57="○",1,IF(住宅3!CH57="◎",2,""))</f>
        <v/>
      </c>
      <c r="AW47" s="142" t="str">
        <f>IF(住宅3!CH58="○",1,IF(住宅3!CH58="◎",2,""))</f>
        <v/>
      </c>
      <c r="AX47" s="142" t="str">
        <f>IF(住宅3!CH59="○",1,IF(住宅3!CH59="◎",2,""))</f>
        <v/>
      </c>
      <c r="AY47" s="142" t="str">
        <f>IF(住宅3!CH60="○",1,IF(住宅3!CH60="◎",2,""))</f>
        <v/>
      </c>
      <c r="AZ47" s="142" t="str">
        <f>IF(住宅3!CH61="○",1,IF(住宅3!CH61="◎",2,""))</f>
        <v/>
      </c>
      <c r="BA47" s="142" t="str">
        <f>IF(住宅3!CH62="○",1,IF(住宅3!CH62="◎",2,""))</f>
        <v/>
      </c>
      <c r="BB47" s="142" t="str">
        <f>IF(住宅3!CH63="○",1,IF(住宅3!CH63="◎",2,""))</f>
        <v/>
      </c>
      <c r="BC47" s="142" t="str">
        <f>IF(住宅3!CH66="○",1,IF(住宅3!CH66="◎",2,""))</f>
        <v/>
      </c>
      <c r="BD47" s="142" t="str">
        <f>IF(住宅3!CH67="○",1,IF(住宅3!CH67="◎",2,""))</f>
        <v/>
      </c>
      <c r="BE47" s="142" t="str">
        <f>IF(住宅3!CH68="○",1,IF(住宅3!CH68="◎",2,""))</f>
        <v/>
      </c>
      <c r="BF47" s="142" t="str">
        <f>IF(住宅3!CH69="○",1,IF(住宅3!CH69="◎",2,""))</f>
        <v/>
      </c>
      <c r="BG47" s="142" t="str">
        <f>IF(住宅3!CH70="○",1,IF(住宅3!CH70="◎",2,""))</f>
        <v/>
      </c>
      <c r="BH47" s="142" t="str">
        <f>IF(住宅3!CH71="○",1,IF(住宅3!CH71="◎",2,""))</f>
        <v/>
      </c>
      <c r="BI47" s="142" t="str">
        <f>IF(住宅3!CH72="○",1,IF(住宅3!CH72="◎",2,""))</f>
        <v/>
      </c>
      <c r="BJ47" s="142" t="str">
        <f>IF(住宅3!CH73="○",1,IF(住宅3!CH73="◎",2,""))</f>
        <v/>
      </c>
      <c r="BK47" s="142" t="str">
        <f>IF(住宅3!CH74="○",1,IF(住宅3!CH74="◎",2,""))</f>
        <v/>
      </c>
      <c r="BL47" s="142" t="str">
        <f>IF(住宅3!CH75="○",1,IF(住宅3!CH75="◎",2,""))</f>
        <v/>
      </c>
      <c r="BM47" s="142" t="str">
        <f>IF(住宅3!CH78="○",1,IF(住宅3!CH78="◎",2,""))</f>
        <v/>
      </c>
      <c r="BN47" s="142" t="str">
        <f>IF(住宅3!CH79="○",1,IF(住宅3!CH79="◎",2,""))</f>
        <v/>
      </c>
      <c r="BO47" s="142" t="str">
        <f>IF(住宅3!CH80="○",1,IF(住宅3!CH80="◎",2,""))</f>
        <v/>
      </c>
      <c r="BP47" s="142" t="str">
        <f>IF(住宅3!CH81="○",1,IF(住宅3!CH81="◎",2,""))</f>
        <v/>
      </c>
      <c r="BQ47" s="142" t="str">
        <f>IF(住宅3!CH82="○",1,IF(住宅3!CH82="◎",2,""))</f>
        <v/>
      </c>
      <c r="BR47" s="142" t="str">
        <f>IF(住宅3!CH83="○",1,IF(住宅3!CH83="◎",2,""))</f>
        <v/>
      </c>
      <c r="BS47" s="142" t="str">
        <f>IF(住宅3!CH84="○",1,IF(住宅3!CH84="◎",2,""))</f>
        <v/>
      </c>
      <c r="BT47" s="142" t="str">
        <f>IF(住宅3!CH85="○",1,IF(住宅3!CH85="◎",2,""))</f>
        <v/>
      </c>
      <c r="BU47" s="142" t="str">
        <f>IF(住宅3!CH86="○",1,IF(住宅3!CH86="◎",2,""))</f>
        <v/>
      </c>
      <c r="BV47" s="142" t="str">
        <f>IF(住宅3!CH87="○",1,IF(住宅3!CH87="◎",2,""))</f>
        <v/>
      </c>
      <c r="BW47" s="142" t="str">
        <f>IF(住宅3!CH88="○",1,IF(住宅3!CH88="◎",2,""))</f>
        <v/>
      </c>
      <c r="BX47" s="142" t="str">
        <f>IF(住宅3!CH89="○",1,IF(住宅3!CH89="◎",2,""))</f>
        <v/>
      </c>
      <c r="BY47" s="142" t="str">
        <f>IF(住宅3!CH90="○",1,IF(住宅3!CH90="◎",2,""))</f>
        <v/>
      </c>
      <c r="BZ47" s="142" t="str">
        <f>IF(住宅3!CH91="○",1,IF(住宅3!CH91="◎",2,""))</f>
        <v/>
      </c>
      <c r="CA47" s="142" t="str">
        <f>IF(住宅3!CH92="○",1,IF(住宅3!CH92="◎",2,""))</f>
        <v/>
      </c>
    </row>
    <row r="48" spans="1:79" s="142" customFormat="1" x14ac:dyDescent="0.2">
      <c r="A48" s="141">
        <f t="shared" si="0"/>
        <v>0</v>
      </c>
      <c r="B48" s="142">
        <v>42</v>
      </c>
      <c r="C48" s="143"/>
      <c r="D48" s="143"/>
      <c r="E48" s="143"/>
      <c r="F48" s="143"/>
      <c r="G48" s="143"/>
      <c r="H48" s="143"/>
      <c r="I48" s="143"/>
      <c r="J48" s="143"/>
      <c r="K48" s="143"/>
      <c r="L48" s="143"/>
      <c r="M48" s="143"/>
      <c r="N48" s="143"/>
      <c r="O48" s="143"/>
      <c r="P48" s="142">
        <v>4</v>
      </c>
      <c r="Q48" s="142">
        <f>住宅3!CJ6</f>
        <v>0</v>
      </c>
      <c r="R48" s="142">
        <v>36</v>
      </c>
      <c r="S48" s="142" t="str">
        <f>IF(住宅3!CJ7&lt;&gt;"",住宅3!CJ7,"")</f>
        <v/>
      </c>
      <c r="T48" s="142" t="str">
        <f>IF(住宅3!CJ8="選択してください","",MID(住宅3!CJ8,1,2))</f>
        <v/>
      </c>
      <c r="U48" s="142" t="str">
        <f>IF(住宅3!CJ9="選択してください","",MID(住宅3!CJ9,LEN(住宅3!CJ9)-3,3))</f>
        <v/>
      </c>
      <c r="W48" s="142" t="str">
        <f>IF(住宅3!CJ10="","",住宅3!CJ10)</f>
        <v/>
      </c>
      <c r="X48" s="142" t="str">
        <f>IF(住宅3!CJ11="","",住宅3!CJ11)</f>
        <v/>
      </c>
      <c r="Y48" s="142" t="str">
        <f>IF(住宅3!CJ12="","",住宅3!CJ12)</f>
        <v/>
      </c>
      <c r="Z48" s="142" t="str">
        <f>IF(住宅3!CJ13="","",住宅3!CJ13)</f>
        <v/>
      </c>
      <c r="AA48" s="142" t="str">
        <f>IF(住宅3!CJ15="選択してください","",MID(住宅3!CJ15,1,2)*1)</f>
        <v/>
      </c>
      <c r="AB48" s="142" t="str">
        <f>IF(住宅3!CJ18="選択してください","",MID(住宅3!CJ18,1,2)*1)</f>
        <v/>
      </c>
      <c r="AC48" s="142" t="str">
        <f>IF(住宅3!CJ20="選択してください","",MID(住宅3!CJ20,1,2)*1)</f>
        <v/>
      </c>
      <c r="AD48" s="142" t="str">
        <f>IF(住宅3!CJ22="選択してください","",MID(住宅3!CJ22,1,2)*1)</f>
        <v/>
      </c>
      <c r="AE48" s="142" t="str">
        <f>IF(住宅3!CJ24="選択してください","",MID(住宅3!CJ24,1,2)*1)</f>
        <v/>
      </c>
      <c r="AF48" s="142" t="str">
        <f>IF(住宅3!CJ26="選択してください","",MID(住宅3!CJ26,1,2)*1)</f>
        <v/>
      </c>
      <c r="AG48" s="142" t="str">
        <f>IF(住宅3!CJ31="選択してください","",MID(住宅3!CJ31,1,2)*1)</f>
        <v/>
      </c>
      <c r="AH48" s="153" t="str">
        <f>IF(住宅3!CJ34="選択してください","",MID(住宅3!CJ34,1,2)*1)</f>
        <v/>
      </c>
      <c r="AI48" s="142" t="str">
        <f>IF(住宅3!CJ37="","",住宅3!CJ37)</f>
        <v/>
      </c>
      <c r="AJ48" s="142" t="str">
        <f>IF(住宅3!CJ39="選択してください","",MID(住宅3!CJ39,1,2)*1)</f>
        <v/>
      </c>
      <c r="AK48" s="142" t="str">
        <f>IF(住宅3!CJ44="選択してください","",MID(住宅3!CJ44,1,2)*1)</f>
        <v/>
      </c>
      <c r="AL48" s="142" t="str">
        <f>IF(住宅3!CJ47="○",1,IF(住宅3!CJ47="◎",2,""))</f>
        <v/>
      </c>
      <c r="AM48" s="142" t="str">
        <f>IF(住宅3!CJ48="○",1,IF(住宅3!CJ48="◎",2,""))</f>
        <v/>
      </c>
      <c r="AN48" s="142" t="str">
        <f>IF(住宅3!CJ49="○",1,IF(住宅3!CJ49="◎",2,""))</f>
        <v/>
      </c>
      <c r="AO48" s="142" t="str">
        <f>IF(住宅3!CJ50="○",1,IF(住宅3!CJ50="◎",2,""))</f>
        <v/>
      </c>
      <c r="AP48" s="142" t="str">
        <f>IF(住宅3!CJ51="○",1,IF(住宅3!CJ51="◎",2,""))</f>
        <v/>
      </c>
      <c r="AQ48" s="142" t="str">
        <f>IF(住宅3!CJ52="○",1,IF(住宅3!CJ52="◎",2,""))</f>
        <v/>
      </c>
      <c r="AR48" s="142" t="str">
        <f>IF(住宅3!CJ53="○",1,IF(住宅3!CJ53="◎",2,""))</f>
        <v/>
      </c>
      <c r="AS48" s="142" t="str">
        <f>IF(住宅3!CJ54="○",1,IF(住宅3!CJ54="◎",2,""))</f>
        <v/>
      </c>
      <c r="AT48" s="142" t="str">
        <f>IF(住宅3!CJ55="○",1,IF(住宅3!CJ55="◎",2,""))</f>
        <v/>
      </c>
      <c r="AU48" s="142" t="str">
        <f>IF(住宅3!CJ56="○",1,IF(住宅3!CJ56="◎",2,""))</f>
        <v/>
      </c>
      <c r="AV48" s="142" t="str">
        <f>IF(住宅3!CJ57="○",1,IF(住宅3!CJ57="◎",2,""))</f>
        <v/>
      </c>
      <c r="AW48" s="142" t="str">
        <f>IF(住宅3!CJ58="○",1,IF(住宅3!CJ58="◎",2,""))</f>
        <v/>
      </c>
      <c r="AX48" s="142" t="str">
        <f>IF(住宅3!CJ59="○",1,IF(住宅3!CJ59="◎",2,""))</f>
        <v/>
      </c>
      <c r="AY48" s="142" t="str">
        <f>IF(住宅3!CJ60="○",1,IF(住宅3!CJ60="◎",2,""))</f>
        <v/>
      </c>
      <c r="AZ48" s="142" t="str">
        <f>IF(住宅3!CJ61="○",1,IF(住宅3!CJ61="◎",2,""))</f>
        <v/>
      </c>
      <c r="BA48" s="142" t="str">
        <f>IF(住宅3!CJ62="○",1,IF(住宅3!CJ62="◎",2,""))</f>
        <v/>
      </c>
      <c r="BB48" s="142" t="str">
        <f>IF(住宅3!CJ63="○",1,IF(住宅3!CJ63="◎",2,""))</f>
        <v/>
      </c>
      <c r="BC48" s="142" t="str">
        <f>IF(住宅3!CJ66="○",1,IF(住宅3!CJ66="◎",2,""))</f>
        <v/>
      </c>
      <c r="BD48" s="142" t="str">
        <f>IF(住宅3!CJ67="○",1,IF(住宅3!CJ67="◎",2,""))</f>
        <v/>
      </c>
      <c r="BE48" s="142" t="str">
        <f>IF(住宅3!CJ68="○",1,IF(住宅3!CJ68="◎",2,""))</f>
        <v/>
      </c>
      <c r="BF48" s="142" t="str">
        <f>IF(住宅3!CJ69="○",1,IF(住宅3!CJ69="◎",2,""))</f>
        <v/>
      </c>
      <c r="BG48" s="142" t="str">
        <f>IF(住宅3!CJ70="○",1,IF(住宅3!CJ70="◎",2,""))</f>
        <v/>
      </c>
      <c r="BH48" s="142" t="str">
        <f>IF(住宅3!CJ71="○",1,IF(住宅3!CJ71="◎",2,""))</f>
        <v/>
      </c>
      <c r="BI48" s="142" t="str">
        <f>IF(住宅3!CJ72="○",1,IF(住宅3!CJ72="◎",2,""))</f>
        <v/>
      </c>
      <c r="BJ48" s="142" t="str">
        <f>IF(住宅3!CJ73="○",1,IF(住宅3!CJ73="◎",2,""))</f>
        <v/>
      </c>
      <c r="BK48" s="142" t="str">
        <f>IF(住宅3!CJ74="○",1,IF(住宅3!CJ74="◎",2,""))</f>
        <v/>
      </c>
      <c r="BL48" s="142" t="str">
        <f>IF(住宅3!CJ75="○",1,IF(住宅3!CJ75="◎",2,""))</f>
        <v/>
      </c>
      <c r="BM48" s="142" t="str">
        <f>IF(住宅3!CJ78="○",1,IF(住宅3!CJ78="◎",2,""))</f>
        <v/>
      </c>
      <c r="BN48" s="142" t="str">
        <f>IF(住宅3!CJ79="○",1,IF(住宅3!CJ79="◎",2,""))</f>
        <v/>
      </c>
      <c r="BO48" s="142" t="str">
        <f>IF(住宅3!CJ80="○",1,IF(住宅3!CJ80="◎",2,""))</f>
        <v/>
      </c>
      <c r="BP48" s="142" t="str">
        <f>IF(住宅3!CJ81="○",1,IF(住宅3!CJ81="◎",2,""))</f>
        <v/>
      </c>
      <c r="BQ48" s="142" t="str">
        <f>IF(住宅3!CJ82="○",1,IF(住宅3!CJ82="◎",2,""))</f>
        <v/>
      </c>
      <c r="BR48" s="142" t="str">
        <f>IF(住宅3!CJ83="○",1,IF(住宅3!CJ83="◎",2,""))</f>
        <v/>
      </c>
      <c r="BS48" s="142" t="str">
        <f>IF(住宅3!CJ84="○",1,IF(住宅3!CJ84="◎",2,""))</f>
        <v/>
      </c>
      <c r="BT48" s="142" t="str">
        <f>IF(住宅3!CJ85="○",1,IF(住宅3!CJ85="◎",2,""))</f>
        <v/>
      </c>
      <c r="BU48" s="142" t="str">
        <f>IF(住宅3!CJ86="○",1,IF(住宅3!CJ86="◎",2,""))</f>
        <v/>
      </c>
      <c r="BV48" s="142" t="str">
        <f>IF(住宅3!CJ87="○",1,IF(住宅3!CJ87="◎",2,""))</f>
        <v/>
      </c>
      <c r="BW48" s="142" t="str">
        <f>IF(住宅3!CJ88="○",1,IF(住宅3!CJ88="◎",2,""))</f>
        <v/>
      </c>
      <c r="BX48" s="142" t="str">
        <f>IF(住宅3!CJ89="○",1,IF(住宅3!CJ89="◎",2,""))</f>
        <v/>
      </c>
      <c r="BY48" s="142" t="str">
        <f>IF(住宅3!CJ90="○",1,IF(住宅3!CJ90="◎",2,""))</f>
        <v/>
      </c>
      <c r="BZ48" s="142" t="str">
        <f>IF(住宅3!CJ91="○",1,IF(住宅3!CJ91="◎",2,""))</f>
        <v/>
      </c>
      <c r="CA48" s="142" t="str">
        <f>IF(住宅3!CJ92="○",1,IF(住宅3!CJ92="◎",2,""))</f>
        <v/>
      </c>
    </row>
    <row r="49" spans="1:79" s="142" customFormat="1" x14ac:dyDescent="0.2">
      <c r="A49" s="141">
        <f t="shared" si="0"/>
        <v>0</v>
      </c>
      <c r="B49" s="142">
        <v>43</v>
      </c>
      <c r="C49" s="143"/>
      <c r="D49" s="143"/>
      <c r="E49" s="143"/>
      <c r="F49" s="143"/>
      <c r="G49" s="143"/>
      <c r="H49" s="143"/>
      <c r="I49" s="143"/>
      <c r="J49" s="143"/>
      <c r="K49" s="143"/>
      <c r="L49" s="143"/>
      <c r="M49" s="143"/>
      <c r="N49" s="143"/>
      <c r="O49" s="143"/>
      <c r="P49" s="142">
        <v>4</v>
      </c>
      <c r="Q49" s="142">
        <f>住宅3!CL6</f>
        <v>0</v>
      </c>
      <c r="R49" s="142">
        <v>37</v>
      </c>
      <c r="S49" s="142" t="str">
        <f>IF(住宅3!CL7&lt;&gt;"",住宅3!CL7,"")</f>
        <v/>
      </c>
      <c r="T49" s="142" t="str">
        <f>IF(住宅3!CL8="選択してください","",MID(住宅3!CL8,1,2))</f>
        <v/>
      </c>
      <c r="U49" s="142" t="str">
        <f>IF(住宅3!CL9="選択してください","",MID(住宅3!CL9,LEN(住宅3!CL9)-3,3))</f>
        <v/>
      </c>
      <c r="W49" s="142" t="str">
        <f>IF(住宅3!CL10="","",住宅3!CL10)</f>
        <v/>
      </c>
      <c r="X49" s="142" t="str">
        <f>IF(住宅3!CL11="","",住宅3!CL11)</f>
        <v/>
      </c>
      <c r="Y49" s="142" t="str">
        <f>IF(住宅3!CL12="","",住宅3!CL12)</f>
        <v/>
      </c>
      <c r="Z49" s="142" t="str">
        <f>IF(住宅3!CL13="","",住宅3!CL13)</f>
        <v/>
      </c>
      <c r="AA49" s="142" t="str">
        <f>IF(住宅3!CL15="選択してください","",MID(住宅3!CL15,1,2)*1)</f>
        <v/>
      </c>
      <c r="AB49" s="142" t="str">
        <f>IF(住宅3!CL18="選択してください","",MID(住宅3!CL18,1,2)*1)</f>
        <v/>
      </c>
      <c r="AC49" s="142" t="str">
        <f>IF(住宅3!CL20="選択してください","",MID(住宅3!CL20,1,2)*1)</f>
        <v/>
      </c>
      <c r="AD49" s="142" t="str">
        <f>IF(住宅3!CL22="選択してください","",MID(住宅3!CL22,1,2)*1)</f>
        <v/>
      </c>
      <c r="AE49" s="142" t="str">
        <f>IF(住宅3!CL24="選択してください","",MID(住宅3!CL24,1,2)*1)</f>
        <v/>
      </c>
      <c r="AF49" s="142" t="str">
        <f>IF(住宅3!CL26="選択してください","",MID(住宅3!CL26,1,2)*1)</f>
        <v/>
      </c>
      <c r="AG49" s="142" t="str">
        <f>IF(住宅3!CL31="選択してください","",MID(住宅3!CL31,1,2)*1)</f>
        <v/>
      </c>
      <c r="AH49" s="153" t="str">
        <f>IF(住宅3!CL34="選択してください","",MID(住宅3!CL34,1,2)*1)</f>
        <v/>
      </c>
      <c r="AI49" s="142" t="str">
        <f>IF(住宅3!CL37="","",住宅3!CL37)</f>
        <v/>
      </c>
      <c r="AJ49" s="142" t="str">
        <f>IF(住宅3!CL39="選択してください","",MID(住宅3!CL39,1,2)*1)</f>
        <v/>
      </c>
      <c r="AK49" s="142" t="str">
        <f>IF(住宅3!CL44="選択してください","",MID(住宅3!CL44,1,2)*1)</f>
        <v/>
      </c>
      <c r="AL49" s="142" t="str">
        <f>IF(住宅3!CL47="○",1,IF(住宅3!CL47="◎",2,""))</f>
        <v/>
      </c>
      <c r="AM49" s="142" t="str">
        <f>IF(住宅3!CL48="○",1,IF(住宅3!CL48="◎",2,""))</f>
        <v/>
      </c>
      <c r="AN49" s="142" t="str">
        <f>IF(住宅3!CL49="○",1,IF(住宅3!CL49="◎",2,""))</f>
        <v/>
      </c>
      <c r="AO49" s="142" t="str">
        <f>IF(住宅3!CL50="○",1,IF(住宅3!CL50="◎",2,""))</f>
        <v/>
      </c>
      <c r="AP49" s="142" t="str">
        <f>IF(住宅3!CL51="○",1,IF(住宅3!CL51="◎",2,""))</f>
        <v/>
      </c>
      <c r="AQ49" s="142" t="str">
        <f>IF(住宅3!CL52="○",1,IF(住宅3!CL52="◎",2,""))</f>
        <v/>
      </c>
      <c r="AR49" s="142" t="str">
        <f>IF(住宅3!CL53="○",1,IF(住宅3!CL53="◎",2,""))</f>
        <v/>
      </c>
      <c r="AS49" s="142" t="str">
        <f>IF(住宅3!CL54="○",1,IF(住宅3!CL54="◎",2,""))</f>
        <v/>
      </c>
      <c r="AT49" s="142" t="str">
        <f>IF(住宅3!CL55="○",1,IF(住宅3!CL55="◎",2,""))</f>
        <v/>
      </c>
      <c r="AU49" s="142" t="str">
        <f>IF(住宅3!CL56="○",1,IF(住宅3!CL56="◎",2,""))</f>
        <v/>
      </c>
      <c r="AV49" s="142" t="str">
        <f>IF(住宅3!CL57="○",1,IF(住宅3!CL57="◎",2,""))</f>
        <v/>
      </c>
      <c r="AW49" s="142" t="str">
        <f>IF(住宅3!CL58="○",1,IF(住宅3!CL58="◎",2,""))</f>
        <v/>
      </c>
      <c r="AX49" s="142" t="str">
        <f>IF(住宅3!CL59="○",1,IF(住宅3!CL59="◎",2,""))</f>
        <v/>
      </c>
      <c r="AY49" s="142" t="str">
        <f>IF(住宅3!CL60="○",1,IF(住宅3!CL60="◎",2,""))</f>
        <v/>
      </c>
      <c r="AZ49" s="142" t="str">
        <f>IF(住宅3!CL61="○",1,IF(住宅3!CL61="◎",2,""))</f>
        <v/>
      </c>
      <c r="BA49" s="142" t="str">
        <f>IF(住宅3!CL62="○",1,IF(住宅3!CL62="◎",2,""))</f>
        <v/>
      </c>
      <c r="BB49" s="142" t="str">
        <f>IF(住宅3!CL63="○",1,IF(住宅3!CL63="◎",2,""))</f>
        <v/>
      </c>
      <c r="BC49" s="142" t="str">
        <f>IF(住宅3!CL66="○",1,IF(住宅3!CL66="◎",2,""))</f>
        <v/>
      </c>
      <c r="BD49" s="142" t="str">
        <f>IF(住宅3!CL67="○",1,IF(住宅3!CL67="◎",2,""))</f>
        <v/>
      </c>
      <c r="BE49" s="142" t="str">
        <f>IF(住宅3!CL68="○",1,IF(住宅3!CL68="◎",2,""))</f>
        <v/>
      </c>
      <c r="BF49" s="142" t="str">
        <f>IF(住宅3!CL69="○",1,IF(住宅3!CL69="◎",2,""))</f>
        <v/>
      </c>
      <c r="BG49" s="142" t="str">
        <f>IF(住宅3!CL70="○",1,IF(住宅3!CL70="◎",2,""))</f>
        <v/>
      </c>
      <c r="BH49" s="142" t="str">
        <f>IF(住宅3!CL71="○",1,IF(住宅3!CL71="◎",2,""))</f>
        <v/>
      </c>
      <c r="BI49" s="142" t="str">
        <f>IF(住宅3!CL72="○",1,IF(住宅3!CL72="◎",2,""))</f>
        <v/>
      </c>
      <c r="BJ49" s="142" t="str">
        <f>IF(住宅3!CL73="○",1,IF(住宅3!CL73="◎",2,""))</f>
        <v/>
      </c>
      <c r="BK49" s="142" t="str">
        <f>IF(住宅3!CL74="○",1,IF(住宅3!CL74="◎",2,""))</f>
        <v/>
      </c>
      <c r="BL49" s="142" t="str">
        <f>IF(住宅3!CL75="○",1,IF(住宅3!CL75="◎",2,""))</f>
        <v/>
      </c>
      <c r="BM49" s="142" t="str">
        <f>IF(住宅3!CL78="○",1,IF(住宅3!CL78="◎",2,""))</f>
        <v/>
      </c>
      <c r="BN49" s="142" t="str">
        <f>IF(住宅3!CL79="○",1,IF(住宅3!CL79="◎",2,""))</f>
        <v/>
      </c>
      <c r="BO49" s="142" t="str">
        <f>IF(住宅3!CL80="○",1,IF(住宅3!CL80="◎",2,""))</f>
        <v/>
      </c>
      <c r="BP49" s="142" t="str">
        <f>IF(住宅3!CL81="○",1,IF(住宅3!CL81="◎",2,""))</f>
        <v/>
      </c>
      <c r="BQ49" s="142" t="str">
        <f>IF(住宅3!CL82="○",1,IF(住宅3!CL82="◎",2,""))</f>
        <v/>
      </c>
      <c r="BR49" s="142" t="str">
        <f>IF(住宅3!CL83="○",1,IF(住宅3!CL83="◎",2,""))</f>
        <v/>
      </c>
      <c r="BS49" s="142" t="str">
        <f>IF(住宅3!CL84="○",1,IF(住宅3!CL84="◎",2,""))</f>
        <v/>
      </c>
      <c r="BT49" s="142" t="str">
        <f>IF(住宅3!CL85="○",1,IF(住宅3!CL85="◎",2,""))</f>
        <v/>
      </c>
      <c r="BU49" s="142" t="str">
        <f>IF(住宅3!CL86="○",1,IF(住宅3!CL86="◎",2,""))</f>
        <v/>
      </c>
      <c r="BV49" s="142" t="str">
        <f>IF(住宅3!CL87="○",1,IF(住宅3!CL87="◎",2,""))</f>
        <v/>
      </c>
      <c r="BW49" s="142" t="str">
        <f>IF(住宅3!CL88="○",1,IF(住宅3!CL88="◎",2,""))</f>
        <v/>
      </c>
      <c r="BX49" s="142" t="str">
        <f>IF(住宅3!CL89="○",1,IF(住宅3!CL89="◎",2,""))</f>
        <v/>
      </c>
      <c r="BY49" s="142" t="str">
        <f>IF(住宅3!CL90="○",1,IF(住宅3!CL90="◎",2,""))</f>
        <v/>
      </c>
      <c r="BZ49" s="142" t="str">
        <f>IF(住宅3!CL91="○",1,IF(住宅3!CL91="◎",2,""))</f>
        <v/>
      </c>
      <c r="CA49" s="142" t="str">
        <f>IF(住宅3!CL92="○",1,IF(住宅3!CL92="◎",2,""))</f>
        <v/>
      </c>
    </row>
    <row r="50" spans="1:79" s="142" customFormat="1" x14ac:dyDescent="0.2">
      <c r="A50" s="141">
        <f t="shared" si="0"/>
        <v>0</v>
      </c>
      <c r="B50" s="142">
        <v>44</v>
      </c>
      <c r="C50" s="143"/>
      <c r="D50" s="143"/>
      <c r="E50" s="143"/>
      <c r="F50" s="143"/>
      <c r="G50" s="143"/>
      <c r="H50" s="143"/>
      <c r="I50" s="143"/>
      <c r="J50" s="143"/>
      <c r="K50" s="143"/>
      <c r="L50" s="143"/>
      <c r="M50" s="143"/>
      <c r="N50" s="143"/>
      <c r="O50" s="143"/>
      <c r="P50" s="142">
        <v>4</v>
      </c>
      <c r="Q50" s="142">
        <f>住宅3!CN6</f>
        <v>0</v>
      </c>
      <c r="R50" s="142">
        <v>38</v>
      </c>
      <c r="S50" s="142" t="str">
        <f>IF(住宅3!CN7&lt;&gt;"",住宅3!CN7,"")</f>
        <v/>
      </c>
      <c r="T50" s="142" t="str">
        <f>IF(住宅3!CN8="選択してください","",MID(住宅3!CN8,1,2))</f>
        <v/>
      </c>
      <c r="U50" s="142" t="str">
        <f>IF(住宅3!CN9="選択してください","",MID(住宅3!CN9,LEN(住宅3!CN9)-3,3))</f>
        <v/>
      </c>
      <c r="W50" s="142" t="str">
        <f>IF(住宅3!CN10="","",住宅3!CN10)</f>
        <v/>
      </c>
      <c r="X50" s="142" t="str">
        <f>IF(住宅3!CN11="","",住宅3!CN11)</f>
        <v/>
      </c>
      <c r="Y50" s="142" t="str">
        <f>IF(住宅3!CN12="","",住宅3!CN12)</f>
        <v/>
      </c>
      <c r="Z50" s="142" t="str">
        <f>IF(住宅3!CN13="","",住宅3!CN13)</f>
        <v/>
      </c>
      <c r="AA50" s="142" t="str">
        <f>IF(住宅3!CN15="選択してください","",MID(住宅3!CN15,1,2)*1)</f>
        <v/>
      </c>
      <c r="AB50" s="142" t="str">
        <f>IF(住宅3!CN18="選択してください","",MID(住宅3!CN18,1,2)*1)</f>
        <v/>
      </c>
      <c r="AC50" s="142" t="str">
        <f>IF(住宅3!CN20="選択してください","",MID(住宅3!CN20,1,2)*1)</f>
        <v/>
      </c>
      <c r="AD50" s="142" t="str">
        <f>IF(住宅3!CN22="選択してください","",MID(住宅3!CN22,1,2)*1)</f>
        <v/>
      </c>
      <c r="AE50" s="142" t="str">
        <f>IF(住宅3!CN24="選択してください","",MID(住宅3!CN24,1,2)*1)</f>
        <v/>
      </c>
      <c r="AF50" s="142" t="str">
        <f>IF(住宅3!CN26="選択してください","",MID(住宅3!CN26,1,2)*1)</f>
        <v/>
      </c>
      <c r="AG50" s="142" t="str">
        <f>IF(住宅3!CN31="選択してください","",MID(住宅3!CN31,1,2)*1)</f>
        <v/>
      </c>
      <c r="AH50" s="153" t="str">
        <f>IF(住宅3!CN34="選択してください","",MID(住宅3!CN34,1,2)*1)</f>
        <v/>
      </c>
      <c r="AI50" s="142" t="str">
        <f>IF(住宅3!CN37="","",住宅3!CN37)</f>
        <v/>
      </c>
      <c r="AJ50" s="142" t="str">
        <f>IF(住宅3!CN39="選択してください","",MID(住宅3!CN39,1,2)*1)</f>
        <v/>
      </c>
      <c r="AK50" s="142" t="str">
        <f>IF(住宅3!CN44="選択してください","",MID(住宅3!CN44,1,2)*1)</f>
        <v/>
      </c>
      <c r="AL50" s="142" t="str">
        <f>IF(住宅3!CN47="○",1,IF(住宅3!CN47="◎",2,""))</f>
        <v/>
      </c>
      <c r="AM50" s="142" t="str">
        <f>IF(住宅3!CN48="○",1,IF(住宅3!CN48="◎",2,""))</f>
        <v/>
      </c>
      <c r="AN50" s="142" t="str">
        <f>IF(住宅3!CN49="○",1,IF(住宅3!CN49="◎",2,""))</f>
        <v/>
      </c>
      <c r="AO50" s="142" t="str">
        <f>IF(住宅3!CN50="○",1,IF(住宅3!CN50="◎",2,""))</f>
        <v/>
      </c>
      <c r="AP50" s="142" t="str">
        <f>IF(住宅3!CN51="○",1,IF(住宅3!CN51="◎",2,""))</f>
        <v/>
      </c>
      <c r="AQ50" s="142" t="str">
        <f>IF(住宅3!CN52="○",1,IF(住宅3!CN52="◎",2,""))</f>
        <v/>
      </c>
      <c r="AR50" s="142" t="str">
        <f>IF(住宅3!CN53="○",1,IF(住宅3!CN53="◎",2,""))</f>
        <v/>
      </c>
      <c r="AS50" s="142" t="str">
        <f>IF(住宅3!CN54="○",1,IF(住宅3!CN54="◎",2,""))</f>
        <v/>
      </c>
      <c r="AT50" s="142" t="str">
        <f>IF(住宅3!CN55="○",1,IF(住宅3!CN55="◎",2,""))</f>
        <v/>
      </c>
      <c r="AU50" s="142" t="str">
        <f>IF(住宅3!CN56="○",1,IF(住宅3!CN56="◎",2,""))</f>
        <v/>
      </c>
      <c r="AV50" s="142" t="str">
        <f>IF(住宅3!CN57="○",1,IF(住宅3!CN57="◎",2,""))</f>
        <v/>
      </c>
      <c r="AW50" s="142" t="str">
        <f>IF(住宅3!CN58="○",1,IF(住宅3!CN58="◎",2,""))</f>
        <v/>
      </c>
      <c r="AX50" s="142" t="str">
        <f>IF(住宅3!CN59="○",1,IF(住宅3!CN59="◎",2,""))</f>
        <v/>
      </c>
      <c r="AY50" s="142" t="str">
        <f>IF(住宅3!CN60="○",1,IF(住宅3!CN60="◎",2,""))</f>
        <v/>
      </c>
      <c r="AZ50" s="142" t="str">
        <f>IF(住宅3!CN61="○",1,IF(住宅3!CN61="◎",2,""))</f>
        <v/>
      </c>
      <c r="BA50" s="142" t="str">
        <f>IF(住宅3!CN62="○",1,IF(住宅3!CN62="◎",2,""))</f>
        <v/>
      </c>
      <c r="BB50" s="142" t="str">
        <f>IF(住宅3!CN63="○",1,IF(住宅3!CN63="◎",2,""))</f>
        <v/>
      </c>
      <c r="BC50" s="142" t="str">
        <f>IF(住宅3!CN66="○",1,IF(住宅3!CN66="◎",2,""))</f>
        <v/>
      </c>
      <c r="BD50" s="142" t="str">
        <f>IF(住宅3!CN67="○",1,IF(住宅3!CN67="◎",2,""))</f>
        <v/>
      </c>
      <c r="BE50" s="142" t="str">
        <f>IF(住宅3!CN68="○",1,IF(住宅3!CN68="◎",2,""))</f>
        <v/>
      </c>
      <c r="BF50" s="142" t="str">
        <f>IF(住宅3!CN69="○",1,IF(住宅3!CN69="◎",2,""))</f>
        <v/>
      </c>
      <c r="BG50" s="142" t="str">
        <f>IF(住宅3!CN70="○",1,IF(住宅3!CN70="◎",2,""))</f>
        <v/>
      </c>
      <c r="BH50" s="142" t="str">
        <f>IF(住宅3!CN71="○",1,IF(住宅3!CN71="◎",2,""))</f>
        <v/>
      </c>
      <c r="BI50" s="142" t="str">
        <f>IF(住宅3!CN72="○",1,IF(住宅3!CN72="◎",2,""))</f>
        <v/>
      </c>
      <c r="BJ50" s="142" t="str">
        <f>IF(住宅3!CN73="○",1,IF(住宅3!CN73="◎",2,""))</f>
        <v/>
      </c>
      <c r="BK50" s="142" t="str">
        <f>IF(住宅3!CN74="○",1,IF(住宅3!CN74="◎",2,""))</f>
        <v/>
      </c>
      <c r="BL50" s="142" t="str">
        <f>IF(住宅3!CN75="○",1,IF(住宅3!CN75="◎",2,""))</f>
        <v/>
      </c>
      <c r="BM50" s="142" t="str">
        <f>IF(住宅3!CN78="○",1,IF(住宅3!CN78="◎",2,""))</f>
        <v/>
      </c>
      <c r="BN50" s="142" t="str">
        <f>IF(住宅3!CN79="○",1,IF(住宅3!CN79="◎",2,""))</f>
        <v/>
      </c>
      <c r="BO50" s="142" t="str">
        <f>IF(住宅3!CN80="○",1,IF(住宅3!CN80="◎",2,""))</f>
        <v/>
      </c>
      <c r="BP50" s="142" t="str">
        <f>IF(住宅3!CN81="○",1,IF(住宅3!CN81="◎",2,""))</f>
        <v/>
      </c>
      <c r="BQ50" s="142" t="str">
        <f>IF(住宅3!CN82="○",1,IF(住宅3!CN82="◎",2,""))</f>
        <v/>
      </c>
      <c r="BR50" s="142" t="str">
        <f>IF(住宅3!CN83="○",1,IF(住宅3!CN83="◎",2,""))</f>
        <v/>
      </c>
      <c r="BS50" s="142" t="str">
        <f>IF(住宅3!CN84="○",1,IF(住宅3!CN84="◎",2,""))</f>
        <v/>
      </c>
      <c r="BT50" s="142" t="str">
        <f>IF(住宅3!CN85="○",1,IF(住宅3!CN85="◎",2,""))</f>
        <v/>
      </c>
      <c r="BU50" s="142" t="str">
        <f>IF(住宅3!CN86="○",1,IF(住宅3!CN86="◎",2,""))</f>
        <v/>
      </c>
      <c r="BV50" s="142" t="str">
        <f>IF(住宅3!CN87="○",1,IF(住宅3!CN87="◎",2,""))</f>
        <v/>
      </c>
      <c r="BW50" s="142" t="str">
        <f>IF(住宅3!CN88="○",1,IF(住宅3!CN88="◎",2,""))</f>
        <v/>
      </c>
      <c r="BX50" s="142" t="str">
        <f>IF(住宅3!CN89="○",1,IF(住宅3!CN89="◎",2,""))</f>
        <v/>
      </c>
      <c r="BY50" s="142" t="str">
        <f>IF(住宅3!CN90="○",1,IF(住宅3!CN90="◎",2,""))</f>
        <v/>
      </c>
      <c r="BZ50" s="142" t="str">
        <f>IF(住宅3!CN91="○",1,IF(住宅3!CN91="◎",2,""))</f>
        <v/>
      </c>
      <c r="CA50" s="142" t="str">
        <f>IF(住宅3!CN92="○",1,IF(住宅3!CN92="◎",2,""))</f>
        <v/>
      </c>
    </row>
    <row r="51" spans="1:79" s="142" customFormat="1" x14ac:dyDescent="0.2">
      <c r="A51" s="141">
        <f t="shared" si="0"/>
        <v>0</v>
      </c>
      <c r="B51" s="142">
        <v>45</v>
      </c>
      <c r="C51" s="143"/>
      <c r="D51" s="143"/>
      <c r="E51" s="143"/>
      <c r="F51" s="143"/>
      <c r="G51" s="143"/>
      <c r="H51" s="143"/>
      <c r="I51" s="143"/>
      <c r="J51" s="143"/>
      <c r="K51" s="143"/>
      <c r="L51" s="143"/>
      <c r="M51" s="143"/>
      <c r="N51" s="143"/>
      <c r="O51" s="143"/>
      <c r="P51" s="142">
        <v>4</v>
      </c>
      <c r="Q51" s="142">
        <f>住宅3!CP6</f>
        <v>0</v>
      </c>
      <c r="R51" s="142">
        <v>39</v>
      </c>
      <c r="S51" s="142" t="str">
        <f>IF(住宅3!CP7&lt;&gt;"",住宅3!CP7,"")</f>
        <v/>
      </c>
      <c r="T51" s="142" t="str">
        <f>IF(住宅3!CP8="選択してください","",MID(住宅3!CP8,1,2))</f>
        <v/>
      </c>
      <c r="U51" s="142" t="str">
        <f>IF(住宅3!CP9="選択してください","",MID(住宅3!CP9,LEN(住宅3!CP9)-3,3))</f>
        <v/>
      </c>
      <c r="W51" s="142" t="str">
        <f>IF(住宅3!CP10="","",住宅3!CP10)</f>
        <v/>
      </c>
      <c r="X51" s="142" t="str">
        <f>IF(住宅3!CP11="","",住宅3!CP11)</f>
        <v/>
      </c>
      <c r="Y51" s="142" t="str">
        <f>IF(住宅3!CP12="","",住宅3!CP12)</f>
        <v/>
      </c>
      <c r="Z51" s="142" t="str">
        <f>IF(住宅3!CP13="","",住宅3!CP13)</f>
        <v/>
      </c>
      <c r="AA51" s="142" t="str">
        <f>IF(住宅3!CP15="選択してください","",MID(住宅3!CP15,1,2)*1)</f>
        <v/>
      </c>
      <c r="AB51" s="142" t="str">
        <f>IF(住宅3!CP18="選択してください","",MID(住宅3!CP18,1,2)*1)</f>
        <v/>
      </c>
      <c r="AC51" s="142" t="str">
        <f>IF(住宅3!CP20="選択してください","",MID(住宅3!CP20,1,2)*1)</f>
        <v/>
      </c>
      <c r="AD51" s="142" t="str">
        <f>IF(住宅3!CP22="選択してください","",MID(住宅3!CP22,1,2)*1)</f>
        <v/>
      </c>
      <c r="AE51" s="142" t="str">
        <f>IF(住宅3!CP24="選択してください","",MID(住宅3!CP24,1,2)*1)</f>
        <v/>
      </c>
      <c r="AF51" s="142" t="str">
        <f>IF(住宅3!CP26="選択してください","",MID(住宅3!CP26,1,2)*1)</f>
        <v/>
      </c>
      <c r="AG51" s="142" t="str">
        <f>IF(住宅3!CP31="選択してください","",MID(住宅3!CP31,1,2)*1)</f>
        <v/>
      </c>
      <c r="AH51" s="153" t="str">
        <f>IF(住宅3!CP34="選択してください","",MID(住宅3!CP34,1,2)*1)</f>
        <v/>
      </c>
      <c r="AI51" s="142" t="str">
        <f>IF(住宅3!CP37="","",住宅3!CP37)</f>
        <v/>
      </c>
      <c r="AJ51" s="142" t="str">
        <f>IF(住宅3!CP39="選択してください","",MID(住宅3!CP39,1,2)*1)</f>
        <v/>
      </c>
      <c r="AK51" s="142" t="str">
        <f>IF(住宅3!CP44="選択してください","",MID(住宅3!CP44,1,2)*1)</f>
        <v/>
      </c>
      <c r="AL51" s="142" t="str">
        <f>IF(住宅3!CP47="○",1,IF(住宅3!CP47="◎",2,""))</f>
        <v/>
      </c>
      <c r="AM51" s="142" t="str">
        <f>IF(住宅3!CP48="○",1,IF(住宅3!CP48="◎",2,""))</f>
        <v/>
      </c>
      <c r="AN51" s="142" t="str">
        <f>IF(住宅3!CP49="○",1,IF(住宅3!CP49="◎",2,""))</f>
        <v/>
      </c>
      <c r="AO51" s="142" t="str">
        <f>IF(住宅3!CP50="○",1,IF(住宅3!CP50="◎",2,""))</f>
        <v/>
      </c>
      <c r="AP51" s="142" t="str">
        <f>IF(住宅3!CP51="○",1,IF(住宅3!CP51="◎",2,""))</f>
        <v/>
      </c>
      <c r="AQ51" s="142" t="str">
        <f>IF(住宅3!CP52="○",1,IF(住宅3!CP52="◎",2,""))</f>
        <v/>
      </c>
      <c r="AR51" s="142" t="str">
        <f>IF(住宅3!CP53="○",1,IF(住宅3!CP53="◎",2,""))</f>
        <v/>
      </c>
      <c r="AS51" s="142" t="str">
        <f>IF(住宅3!CP54="○",1,IF(住宅3!CP54="◎",2,""))</f>
        <v/>
      </c>
      <c r="AT51" s="142" t="str">
        <f>IF(住宅3!CP55="○",1,IF(住宅3!CP55="◎",2,""))</f>
        <v/>
      </c>
      <c r="AU51" s="142" t="str">
        <f>IF(住宅3!CP56="○",1,IF(住宅3!CP56="◎",2,""))</f>
        <v/>
      </c>
      <c r="AV51" s="142" t="str">
        <f>IF(住宅3!CP57="○",1,IF(住宅3!CP57="◎",2,""))</f>
        <v/>
      </c>
      <c r="AW51" s="142" t="str">
        <f>IF(住宅3!CP58="○",1,IF(住宅3!CP58="◎",2,""))</f>
        <v/>
      </c>
      <c r="AX51" s="142" t="str">
        <f>IF(住宅3!CP59="○",1,IF(住宅3!CP59="◎",2,""))</f>
        <v/>
      </c>
      <c r="AY51" s="142" t="str">
        <f>IF(住宅3!CP60="○",1,IF(住宅3!CP60="◎",2,""))</f>
        <v/>
      </c>
      <c r="AZ51" s="142" t="str">
        <f>IF(住宅3!CP61="○",1,IF(住宅3!CP61="◎",2,""))</f>
        <v/>
      </c>
      <c r="BA51" s="142" t="str">
        <f>IF(住宅3!CP62="○",1,IF(住宅3!CP62="◎",2,""))</f>
        <v/>
      </c>
      <c r="BB51" s="142" t="str">
        <f>IF(住宅3!CP63="○",1,IF(住宅3!CP63="◎",2,""))</f>
        <v/>
      </c>
      <c r="BC51" s="142" t="str">
        <f>IF(住宅3!CP66="○",1,IF(住宅3!CP66="◎",2,""))</f>
        <v/>
      </c>
      <c r="BD51" s="142" t="str">
        <f>IF(住宅3!CP67="○",1,IF(住宅3!CP67="◎",2,""))</f>
        <v/>
      </c>
      <c r="BE51" s="142" t="str">
        <f>IF(住宅3!CP68="○",1,IF(住宅3!CP68="◎",2,""))</f>
        <v/>
      </c>
      <c r="BF51" s="142" t="str">
        <f>IF(住宅3!CP69="○",1,IF(住宅3!CP69="◎",2,""))</f>
        <v/>
      </c>
      <c r="BG51" s="142" t="str">
        <f>IF(住宅3!CP70="○",1,IF(住宅3!CP70="◎",2,""))</f>
        <v/>
      </c>
      <c r="BH51" s="142" t="str">
        <f>IF(住宅3!CP71="○",1,IF(住宅3!CP71="◎",2,""))</f>
        <v/>
      </c>
      <c r="BI51" s="142" t="str">
        <f>IF(住宅3!CP72="○",1,IF(住宅3!CP72="◎",2,""))</f>
        <v/>
      </c>
      <c r="BJ51" s="142" t="str">
        <f>IF(住宅3!CP73="○",1,IF(住宅3!CP73="◎",2,""))</f>
        <v/>
      </c>
      <c r="BK51" s="142" t="str">
        <f>IF(住宅3!CP74="○",1,IF(住宅3!CP74="◎",2,""))</f>
        <v/>
      </c>
      <c r="BL51" s="142" t="str">
        <f>IF(住宅3!CP75="○",1,IF(住宅3!CP75="◎",2,""))</f>
        <v/>
      </c>
      <c r="BM51" s="142" t="str">
        <f>IF(住宅3!CP78="○",1,IF(住宅3!CP78="◎",2,""))</f>
        <v/>
      </c>
      <c r="BN51" s="142" t="str">
        <f>IF(住宅3!CP79="○",1,IF(住宅3!CP79="◎",2,""))</f>
        <v/>
      </c>
      <c r="BO51" s="142" t="str">
        <f>IF(住宅3!CP80="○",1,IF(住宅3!CP80="◎",2,""))</f>
        <v/>
      </c>
      <c r="BP51" s="142" t="str">
        <f>IF(住宅3!CP81="○",1,IF(住宅3!CP81="◎",2,""))</f>
        <v/>
      </c>
      <c r="BQ51" s="142" t="str">
        <f>IF(住宅3!CP82="○",1,IF(住宅3!CP82="◎",2,""))</f>
        <v/>
      </c>
      <c r="BR51" s="142" t="str">
        <f>IF(住宅3!CP83="○",1,IF(住宅3!CP83="◎",2,""))</f>
        <v/>
      </c>
      <c r="BS51" s="142" t="str">
        <f>IF(住宅3!CP84="○",1,IF(住宅3!CP84="◎",2,""))</f>
        <v/>
      </c>
      <c r="BT51" s="142" t="str">
        <f>IF(住宅3!CP85="○",1,IF(住宅3!CP85="◎",2,""))</f>
        <v/>
      </c>
      <c r="BU51" s="142" t="str">
        <f>IF(住宅3!CP86="○",1,IF(住宅3!CP86="◎",2,""))</f>
        <v/>
      </c>
      <c r="BV51" s="142" t="str">
        <f>IF(住宅3!CP87="○",1,IF(住宅3!CP87="◎",2,""))</f>
        <v/>
      </c>
      <c r="BW51" s="142" t="str">
        <f>IF(住宅3!CP88="○",1,IF(住宅3!CP88="◎",2,""))</f>
        <v/>
      </c>
      <c r="BX51" s="142" t="str">
        <f>IF(住宅3!CP89="○",1,IF(住宅3!CP89="◎",2,""))</f>
        <v/>
      </c>
      <c r="BY51" s="142" t="str">
        <f>IF(住宅3!CP90="○",1,IF(住宅3!CP90="◎",2,""))</f>
        <v/>
      </c>
      <c r="BZ51" s="142" t="str">
        <f>IF(住宅3!CP91="○",1,IF(住宅3!CP91="◎",2,""))</f>
        <v/>
      </c>
      <c r="CA51" s="142" t="str">
        <f>IF(住宅3!CP92="○",1,IF(住宅3!CP92="◎",2,""))</f>
        <v/>
      </c>
    </row>
    <row r="52" spans="1:79" s="142" customFormat="1" x14ac:dyDescent="0.2">
      <c r="A52" s="141">
        <f t="shared" si="0"/>
        <v>0</v>
      </c>
      <c r="B52" s="142">
        <v>46</v>
      </c>
      <c r="C52" s="143"/>
      <c r="D52" s="143"/>
      <c r="E52" s="143"/>
      <c r="F52" s="143"/>
      <c r="G52" s="143"/>
      <c r="H52" s="143"/>
      <c r="I52" s="143"/>
      <c r="J52" s="143"/>
      <c r="K52" s="143"/>
      <c r="L52" s="143"/>
      <c r="M52" s="143"/>
      <c r="N52" s="143"/>
      <c r="O52" s="143"/>
      <c r="P52" s="142">
        <v>4</v>
      </c>
      <c r="Q52" s="142">
        <f>住宅3!CR6</f>
        <v>0</v>
      </c>
      <c r="R52" s="142">
        <v>40</v>
      </c>
      <c r="S52" s="142" t="str">
        <f>IF(住宅3!CR7&lt;&gt;"",住宅3!CR7,"")</f>
        <v/>
      </c>
      <c r="T52" s="142" t="str">
        <f>IF(住宅3!CR8="選択してください","",MID(住宅3!CR8,1,2))</f>
        <v/>
      </c>
      <c r="U52" s="142" t="str">
        <f>IF(住宅3!CR9="選択してください","",MID(住宅3!CR9,LEN(住宅3!CR9)-3,3))</f>
        <v/>
      </c>
      <c r="W52" s="142" t="str">
        <f>IF(住宅3!CR10="","",住宅3!CR10)</f>
        <v/>
      </c>
      <c r="X52" s="142" t="str">
        <f>IF(住宅3!CR11="","",住宅3!CR11)</f>
        <v/>
      </c>
      <c r="Y52" s="142" t="str">
        <f>IF(住宅3!CR12="","",住宅3!CR12)</f>
        <v/>
      </c>
      <c r="Z52" s="142" t="str">
        <f>IF(住宅3!CR13="","",住宅3!CR13)</f>
        <v/>
      </c>
      <c r="AA52" s="142" t="str">
        <f>IF(住宅3!CR15="選択してください","",MID(住宅3!CR15,1,2)*1)</f>
        <v/>
      </c>
      <c r="AB52" s="142" t="str">
        <f>IF(住宅3!CR18="選択してください","",MID(住宅3!CR18,1,2)*1)</f>
        <v/>
      </c>
      <c r="AC52" s="142" t="str">
        <f>IF(住宅3!CR20="選択してください","",MID(住宅3!CR20,1,2)*1)</f>
        <v/>
      </c>
      <c r="AD52" s="142" t="str">
        <f>IF(住宅3!CR22="選択してください","",MID(住宅3!CR22,1,2)*1)</f>
        <v/>
      </c>
      <c r="AE52" s="142" t="str">
        <f>IF(住宅3!CR24="選択してください","",MID(住宅3!CR24,1,2)*1)</f>
        <v/>
      </c>
      <c r="AF52" s="142" t="str">
        <f>IF(住宅3!CR26="選択してください","",MID(住宅3!CR26,1,2)*1)</f>
        <v/>
      </c>
      <c r="AG52" s="142" t="str">
        <f>IF(住宅3!CR31="選択してください","",MID(住宅3!CR31,1,2)*1)</f>
        <v/>
      </c>
      <c r="AH52" s="153" t="str">
        <f>IF(住宅3!CR34="選択してください","",MID(住宅3!CR34,1,2)*1)</f>
        <v/>
      </c>
      <c r="AI52" s="142" t="str">
        <f>IF(住宅3!CR37="","",住宅3!CR37)</f>
        <v/>
      </c>
      <c r="AJ52" s="142" t="str">
        <f>IF(住宅3!CR39="選択してください","",MID(住宅3!CR39,1,2)*1)</f>
        <v/>
      </c>
      <c r="AK52" s="142" t="str">
        <f>IF(住宅3!CR44="選択してください","",MID(住宅3!CR44,1,2)*1)</f>
        <v/>
      </c>
      <c r="AL52" s="142" t="str">
        <f>IF(住宅3!CR47="○",1,IF(住宅3!CR47="◎",2,""))</f>
        <v/>
      </c>
      <c r="AM52" s="142" t="str">
        <f>IF(住宅3!CR48="○",1,IF(住宅3!CR48="◎",2,""))</f>
        <v/>
      </c>
      <c r="AN52" s="142" t="str">
        <f>IF(住宅3!CR49="○",1,IF(住宅3!CR49="◎",2,""))</f>
        <v/>
      </c>
      <c r="AO52" s="142" t="str">
        <f>IF(住宅3!CR50="○",1,IF(住宅3!CR50="◎",2,""))</f>
        <v/>
      </c>
      <c r="AP52" s="142" t="str">
        <f>IF(住宅3!CR51="○",1,IF(住宅3!CR51="◎",2,""))</f>
        <v/>
      </c>
      <c r="AQ52" s="142" t="str">
        <f>IF(住宅3!CR52="○",1,IF(住宅3!CR52="◎",2,""))</f>
        <v/>
      </c>
      <c r="AR52" s="142" t="str">
        <f>IF(住宅3!CR53="○",1,IF(住宅3!CR53="◎",2,""))</f>
        <v/>
      </c>
      <c r="AS52" s="142" t="str">
        <f>IF(住宅3!CR54="○",1,IF(住宅3!CR54="◎",2,""))</f>
        <v/>
      </c>
      <c r="AT52" s="142" t="str">
        <f>IF(住宅3!CR55="○",1,IF(住宅3!CR55="◎",2,""))</f>
        <v/>
      </c>
      <c r="AU52" s="142" t="str">
        <f>IF(住宅3!CR56="○",1,IF(住宅3!CR56="◎",2,""))</f>
        <v/>
      </c>
      <c r="AV52" s="142" t="str">
        <f>IF(住宅3!CR57="○",1,IF(住宅3!CR57="◎",2,""))</f>
        <v/>
      </c>
      <c r="AW52" s="142" t="str">
        <f>IF(住宅3!CR58="○",1,IF(住宅3!CR58="◎",2,""))</f>
        <v/>
      </c>
      <c r="AX52" s="142" t="str">
        <f>IF(住宅3!CR59="○",1,IF(住宅3!CR59="◎",2,""))</f>
        <v/>
      </c>
      <c r="AY52" s="142" t="str">
        <f>IF(住宅3!CR60="○",1,IF(住宅3!CR60="◎",2,""))</f>
        <v/>
      </c>
      <c r="AZ52" s="142" t="str">
        <f>IF(住宅3!CR61="○",1,IF(住宅3!CR61="◎",2,""))</f>
        <v/>
      </c>
      <c r="BA52" s="142" t="str">
        <f>IF(住宅3!CR62="○",1,IF(住宅3!CR62="◎",2,""))</f>
        <v/>
      </c>
      <c r="BB52" s="142" t="str">
        <f>IF(住宅3!CR63="○",1,IF(住宅3!CR63="◎",2,""))</f>
        <v/>
      </c>
      <c r="BC52" s="142" t="str">
        <f>IF(住宅3!CR66="○",1,IF(住宅3!CR66="◎",2,""))</f>
        <v/>
      </c>
      <c r="BD52" s="142" t="str">
        <f>IF(住宅3!CR67="○",1,IF(住宅3!CR67="◎",2,""))</f>
        <v/>
      </c>
      <c r="BE52" s="142" t="str">
        <f>IF(住宅3!CR68="○",1,IF(住宅3!CR68="◎",2,""))</f>
        <v/>
      </c>
      <c r="BF52" s="142" t="str">
        <f>IF(住宅3!CR69="○",1,IF(住宅3!CR69="◎",2,""))</f>
        <v/>
      </c>
      <c r="BG52" s="142" t="str">
        <f>IF(住宅3!CR70="○",1,IF(住宅3!CR70="◎",2,""))</f>
        <v/>
      </c>
      <c r="BH52" s="142" t="str">
        <f>IF(住宅3!CR71="○",1,IF(住宅3!CR71="◎",2,""))</f>
        <v/>
      </c>
      <c r="BI52" s="142" t="str">
        <f>IF(住宅3!CR72="○",1,IF(住宅3!CR72="◎",2,""))</f>
        <v/>
      </c>
      <c r="BJ52" s="142" t="str">
        <f>IF(住宅3!CR73="○",1,IF(住宅3!CR73="◎",2,""))</f>
        <v/>
      </c>
      <c r="BK52" s="142" t="str">
        <f>IF(住宅3!CR74="○",1,IF(住宅3!CR74="◎",2,""))</f>
        <v/>
      </c>
      <c r="BL52" s="142" t="str">
        <f>IF(住宅3!CR75="○",1,IF(住宅3!CR75="◎",2,""))</f>
        <v/>
      </c>
      <c r="BM52" s="142" t="str">
        <f>IF(住宅3!CR78="○",1,IF(住宅3!CR78="◎",2,""))</f>
        <v/>
      </c>
      <c r="BN52" s="142" t="str">
        <f>IF(住宅3!CR79="○",1,IF(住宅3!CR79="◎",2,""))</f>
        <v/>
      </c>
      <c r="BO52" s="142" t="str">
        <f>IF(住宅3!CR80="○",1,IF(住宅3!CR80="◎",2,""))</f>
        <v/>
      </c>
      <c r="BP52" s="142" t="str">
        <f>IF(住宅3!CR81="○",1,IF(住宅3!CR81="◎",2,""))</f>
        <v/>
      </c>
      <c r="BQ52" s="142" t="str">
        <f>IF(住宅3!CR82="○",1,IF(住宅3!CR82="◎",2,""))</f>
        <v/>
      </c>
      <c r="BR52" s="142" t="str">
        <f>IF(住宅3!CR83="○",1,IF(住宅3!CR83="◎",2,""))</f>
        <v/>
      </c>
      <c r="BS52" s="142" t="str">
        <f>IF(住宅3!CR84="○",1,IF(住宅3!CR84="◎",2,""))</f>
        <v/>
      </c>
      <c r="BT52" s="142" t="str">
        <f>IF(住宅3!CR85="○",1,IF(住宅3!CR85="◎",2,""))</f>
        <v/>
      </c>
      <c r="BU52" s="142" t="str">
        <f>IF(住宅3!CR86="○",1,IF(住宅3!CR86="◎",2,""))</f>
        <v/>
      </c>
      <c r="BV52" s="142" t="str">
        <f>IF(住宅3!CR87="○",1,IF(住宅3!CR87="◎",2,""))</f>
        <v/>
      </c>
      <c r="BW52" s="142" t="str">
        <f>IF(住宅3!CR88="○",1,IF(住宅3!CR88="◎",2,""))</f>
        <v/>
      </c>
      <c r="BX52" s="142" t="str">
        <f>IF(住宅3!CR89="○",1,IF(住宅3!CR89="◎",2,""))</f>
        <v/>
      </c>
      <c r="BY52" s="142" t="str">
        <f>IF(住宅3!CR90="○",1,IF(住宅3!CR90="◎",2,""))</f>
        <v/>
      </c>
      <c r="BZ52" s="142" t="str">
        <f>IF(住宅3!CR91="○",1,IF(住宅3!CR91="◎",2,""))</f>
        <v/>
      </c>
      <c r="CA52" s="142" t="str">
        <f>IF(住宅3!CR92="○",1,IF(住宅3!CR92="◎",2,""))</f>
        <v/>
      </c>
    </row>
    <row r="53" spans="1:79" s="142" customFormat="1" x14ac:dyDescent="0.2">
      <c r="A53" s="141">
        <f t="shared" si="0"/>
        <v>0</v>
      </c>
      <c r="B53" s="142">
        <v>47</v>
      </c>
      <c r="C53" s="143"/>
      <c r="D53" s="143"/>
      <c r="E53" s="143"/>
      <c r="F53" s="143"/>
      <c r="G53" s="143"/>
      <c r="H53" s="143"/>
      <c r="I53" s="143"/>
      <c r="J53" s="143"/>
      <c r="K53" s="143"/>
      <c r="L53" s="143"/>
      <c r="M53" s="143"/>
      <c r="N53" s="143"/>
      <c r="O53" s="143"/>
      <c r="P53" s="142">
        <v>4</v>
      </c>
      <c r="Q53" s="142">
        <f>住宅3!CT6</f>
        <v>0</v>
      </c>
      <c r="R53" s="142">
        <v>41</v>
      </c>
      <c r="S53" s="142" t="str">
        <f>IF(住宅3!CT7&lt;&gt;"",住宅3!CT7,"")</f>
        <v/>
      </c>
      <c r="T53" s="142" t="str">
        <f>IF(住宅3!CT8="選択してください","",MID(住宅3!CT8,1,2))</f>
        <v/>
      </c>
      <c r="U53" s="142" t="str">
        <f>IF(住宅3!CT9="選択してください","",MID(住宅3!CT9,LEN(住宅3!CT9)-3,3))</f>
        <v/>
      </c>
      <c r="W53" s="142" t="str">
        <f>IF(住宅3!CT10="","",住宅3!CT10)</f>
        <v/>
      </c>
      <c r="X53" s="142" t="str">
        <f>IF(住宅3!CT11="","",住宅3!CT11)</f>
        <v/>
      </c>
      <c r="Y53" s="142" t="str">
        <f>IF(住宅3!CT12="","",住宅3!CT12)</f>
        <v/>
      </c>
      <c r="Z53" s="142" t="str">
        <f>IF(住宅3!CT13="","",住宅3!CT13)</f>
        <v/>
      </c>
      <c r="AA53" s="142" t="str">
        <f>IF(住宅3!CT15="選択してください","",MID(住宅3!CT15,1,2)*1)</f>
        <v/>
      </c>
      <c r="AB53" s="142" t="str">
        <f>IF(住宅3!CT18="選択してください","",MID(住宅3!CT18,1,2)*1)</f>
        <v/>
      </c>
      <c r="AC53" s="142" t="str">
        <f>IF(住宅3!CT20="選択してください","",MID(住宅3!CT20,1,2)*1)</f>
        <v/>
      </c>
      <c r="AD53" s="142" t="str">
        <f>IF(住宅3!CT22="選択してください","",MID(住宅3!CT22,1,2)*1)</f>
        <v/>
      </c>
      <c r="AE53" s="142" t="str">
        <f>IF(住宅3!CT24="選択してください","",MID(住宅3!CT24,1,2)*1)</f>
        <v/>
      </c>
      <c r="AF53" s="142" t="str">
        <f>IF(住宅3!CT26="選択してください","",MID(住宅3!CT26,1,2)*1)</f>
        <v/>
      </c>
      <c r="AG53" s="142" t="str">
        <f>IF(住宅3!CT31="選択してください","",MID(住宅3!CT31,1,2)*1)</f>
        <v/>
      </c>
      <c r="AH53" s="153" t="str">
        <f>IF(住宅3!CT34="選択してください","",MID(住宅3!CT34,1,2)*1)</f>
        <v/>
      </c>
      <c r="AI53" s="142" t="str">
        <f>IF(住宅3!CT37="","",住宅3!CT37)</f>
        <v/>
      </c>
      <c r="AJ53" s="142" t="str">
        <f>IF(住宅3!CT39="選択してください","",MID(住宅3!CT39,1,2)*1)</f>
        <v/>
      </c>
      <c r="AK53" s="142" t="str">
        <f>IF(住宅3!CT44="選択してください","",MID(住宅3!CT44,1,2)*1)</f>
        <v/>
      </c>
      <c r="AL53" s="142" t="str">
        <f>IF(住宅3!CT47="○",1,IF(住宅3!CT47="◎",2,""))</f>
        <v/>
      </c>
      <c r="AM53" s="142" t="str">
        <f>IF(住宅3!CT48="○",1,IF(住宅3!CT48="◎",2,""))</f>
        <v/>
      </c>
      <c r="AN53" s="142" t="str">
        <f>IF(住宅3!CT49="○",1,IF(住宅3!CT49="◎",2,""))</f>
        <v/>
      </c>
      <c r="AO53" s="142" t="str">
        <f>IF(住宅3!CT50="○",1,IF(住宅3!CT50="◎",2,""))</f>
        <v/>
      </c>
      <c r="AP53" s="142" t="str">
        <f>IF(住宅3!CT51="○",1,IF(住宅3!CT51="◎",2,""))</f>
        <v/>
      </c>
      <c r="AQ53" s="142" t="str">
        <f>IF(住宅3!CT52="○",1,IF(住宅3!CT52="◎",2,""))</f>
        <v/>
      </c>
      <c r="AR53" s="142" t="str">
        <f>IF(住宅3!CT53="○",1,IF(住宅3!CT53="◎",2,""))</f>
        <v/>
      </c>
      <c r="AS53" s="142" t="str">
        <f>IF(住宅3!CT54="○",1,IF(住宅3!CT54="◎",2,""))</f>
        <v/>
      </c>
      <c r="AT53" s="142" t="str">
        <f>IF(住宅3!CT55="○",1,IF(住宅3!CT55="◎",2,""))</f>
        <v/>
      </c>
      <c r="AU53" s="142" t="str">
        <f>IF(住宅3!CT56="○",1,IF(住宅3!CT56="◎",2,""))</f>
        <v/>
      </c>
      <c r="AV53" s="142" t="str">
        <f>IF(住宅3!CT57="○",1,IF(住宅3!CT57="◎",2,""))</f>
        <v/>
      </c>
      <c r="AW53" s="142" t="str">
        <f>IF(住宅3!CT58="○",1,IF(住宅3!CT58="◎",2,""))</f>
        <v/>
      </c>
      <c r="AX53" s="142" t="str">
        <f>IF(住宅3!CT59="○",1,IF(住宅3!CT59="◎",2,""))</f>
        <v/>
      </c>
      <c r="AY53" s="142" t="str">
        <f>IF(住宅3!CT60="○",1,IF(住宅3!CT60="◎",2,""))</f>
        <v/>
      </c>
      <c r="AZ53" s="142" t="str">
        <f>IF(住宅3!CT61="○",1,IF(住宅3!CT61="◎",2,""))</f>
        <v/>
      </c>
      <c r="BA53" s="142" t="str">
        <f>IF(住宅3!CT62="○",1,IF(住宅3!CT62="◎",2,""))</f>
        <v/>
      </c>
      <c r="BB53" s="142" t="str">
        <f>IF(住宅3!CT63="○",1,IF(住宅3!CT63="◎",2,""))</f>
        <v/>
      </c>
      <c r="BC53" s="142" t="str">
        <f>IF(住宅3!CT66="○",1,IF(住宅3!CT66="◎",2,""))</f>
        <v/>
      </c>
      <c r="BD53" s="142" t="str">
        <f>IF(住宅3!CT67="○",1,IF(住宅3!CT67="◎",2,""))</f>
        <v/>
      </c>
      <c r="BE53" s="142" t="str">
        <f>IF(住宅3!CT68="○",1,IF(住宅3!CT68="◎",2,""))</f>
        <v/>
      </c>
      <c r="BF53" s="142" t="str">
        <f>IF(住宅3!CT69="○",1,IF(住宅3!CT69="◎",2,""))</f>
        <v/>
      </c>
      <c r="BG53" s="142" t="str">
        <f>IF(住宅3!CT70="○",1,IF(住宅3!CT70="◎",2,""))</f>
        <v/>
      </c>
      <c r="BH53" s="142" t="str">
        <f>IF(住宅3!CT71="○",1,IF(住宅3!CT71="◎",2,""))</f>
        <v/>
      </c>
      <c r="BI53" s="142" t="str">
        <f>IF(住宅3!CT72="○",1,IF(住宅3!CT72="◎",2,""))</f>
        <v/>
      </c>
      <c r="BJ53" s="142" t="str">
        <f>IF(住宅3!CT73="○",1,IF(住宅3!CT73="◎",2,""))</f>
        <v/>
      </c>
      <c r="BK53" s="142" t="str">
        <f>IF(住宅3!CT74="○",1,IF(住宅3!CT74="◎",2,""))</f>
        <v/>
      </c>
      <c r="BL53" s="142" t="str">
        <f>IF(住宅3!CT75="○",1,IF(住宅3!CT75="◎",2,""))</f>
        <v/>
      </c>
      <c r="BM53" s="142" t="str">
        <f>IF(住宅3!CT78="○",1,IF(住宅3!CT78="◎",2,""))</f>
        <v/>
      </c>
      <c r="BN53" s="142" t="str">
        <f>IF(住宅3!CT79="○",1,IF(住宅3!CT79="◎",2,""))</f>
        <v/>
      </c>
      <c r="BO53" s="142" t="str">
        <f>IF(住宅3!CT80="○",1,IF(住宅3!CT80="◎",2,""))</f>
        <v/>
      </c>
      <c r="BP53" s="142" t="str">
        <f>IF(住宅3!CT81="○",1,IF(住宅3!CT81="◎",2,""))</f>
        <v/>
      </c>
      <c r="BQ53" s="142" t="str">
        <f>IF(住宅3!CT82="○",1,IF(住宅3!CT82="◎",2,""))</f>
        <v/>
      </c>
      <c r="BR53" s="142" t="str">
        <f>IF(住宅3!CT83="○",1,IF(住宅3!CT83="◎",2,""))</f>
        <v/>
      </c>
      <c r="BS53" s="142" t="str">
        <f>IF(住宅3!CT84="○",1,IF(住宅3!CT84="◎",2,""))</f>
        <v/>
      </c>
      <c r="BT53" s="142" t="str">
        <f>IF(住宅3!CT85="○",1,IF(住宅3!CT85="◎",2,""))</f>
        <v/>
      </c>
      <c r="BU53" s="142" t="str">
        <f>IF(住宅3!CT86="○",1,IF(住宅3!CT86="◎",2,""))</f>
        <v/>
      </c>
      <c r="BV53" s="142" t="str">
        <f>IF(住宅3!CT87="○",1,IF(住宅3!CT87="◎",2,""))</f>
        <v/>
      </c>
      <c r="BW53" s="142" t="str">
        <f>IF(住宅3!CT88="○",1,IF(住宅3!CT88="◎",2,""))</f>
        <v/>
      </c>
      <c r="BX53" s="142" t="str">
        <f>IF(住宅3!CT89="○",1,IF(住宅3!CT89="◎",2,""))</f>
        <v/>
      </c>
      <c r="BY53" s="142" t="str">
        <f>IF(住宅3!CT90="○",1,IF(住宅3!CT90="◎",2,""))</f>
        <v/>
      </c>
      <c r="BZ53" s="142" t="str">
        <f>IF(住宅3!CT91="○",1,IF(住宅3!CT91="◎",2,""))</f>
        <v/>
      </c>
      <c r="CA53" s="142" t="str">
        <f>IF(住宅3!CT92="○",1,IF(住宅3!CT92="◎",2,""))</f>
        <v/>
      </c>
    </row>
    <row r="54" spans="1:79" s="142" customFormat="1" x14ac:dyDescent="0.2">
      <c r="A54" s="141">
        <f t="shared" si="0"/>
        <v>0</v>
      </c>
      <c r="B54" s="142">
        <v>48</v>
      </c>
      <c r="C54" s="143"/>
      <c r="D54" s="143"/>
      <c r="E54" s="143"/>
      <c r="F54" s="143"/>
      <c r="G54" s="143"/>
      <c r="H54" s="143"/>
      <c r="I54" s="143"/>
      <c r="J54" s="143"/>
      <c r="K54" s="143"/>
      <c r="L54" s="143"/>
      <c r="M54" s="143"/>
      <c r="N54" s="143"/>
      <c r="O54" s="143"/>
      <c r="P54" s="142">
        <v>4</v>
      </c>
      <c r="Q54" s="142">
        <f>住宅3!CV6</f>
        <v>0</v>
      </c>
      <c r="R54" s="142">
        <v>42</v>
      </c>
      <c r="S54" s="142" t="str">
        <f>IF(住宅3!CV7&lt;&gt;"",住宅3!CV7,"")</f>
        <v/>
      </c>
      <c r="T54" s="142" t="str">
        <f>IF(住宅3!CV8="選択してください","",MID(住宅3!CV8,1,2))</f>
        <v/>
      </c>
      <c r="U54" s="142" t="str">
        <f>IF(住宅3!CV9="選択してください","",MID(住宅3!CV9,LEN(住宅3!CV9)-3,3))</f>
        <v/>
      </c>
      <c r="W54" s="142" t="str">
        <f>IF(住宅3!CV10="","",住宅3!CV10)</f>
        <v/>
      </c>
      <c r="X54" s="142" t="str">
        <f>IF(住宅3!CV11="","",住宅3!CV11)</f>
        <v/>
      </c>
      <c r="Y54" s="142" t="str">
        <f>IF(住宅3!CV12="","",住宅3!CV12)</f>
        <v/>
      </c>
      <c r="Z54" s="142" t="str">
        <f>IF(住宅3!CV13="","",住宅3!CV13)</f>
        <v/>
      </c>
      <c r="AA54" s="142" t="str">
        <f>IF(住宅3!CV15="選択してください","",MID(住宅3!CV15,1,2)*1)</f>
        <v/>
      </c>
      <c r="AB54" s="142" t="str">
        <f>IF(住宅3!CV18="選択してください","",MID(住宅3!CV18,1,2)*1)</f>
        <v/>
      </c>
      <c r="AC54" s="142" t="str">
        <f>IF(住宅3!CV20="選択してください","",MID(住宅3!CV20,1,2)*1)</f>
        <v/>
      </c>
      <c r="AD54" s="142" t="str">
        <f>IF(住宅3!CV22="選択してください","",MID(住宅3!CV22,1,2)*1)</f>
        <v/>
      </c>
      <c r="AE54" s="142" t="str">
        <f>IF(住宅3!CV24="選択してください","",MID(住宅3!CV24,1,2)*1)</f>
        <v/>
      </c>
      <c r="AF54" s="142" t="str">
        <f>IF(住宅3!CV26="選択してください","",MID(住宅3!CV26,1,2)*1)</f>
        <v/>
      </c>
      <c r="AG54" s="142" t="str">
        <f>IF(住宅3!CV31="選択してください","",MID(住宅3!CV31,1,2)*1)</f>
        <v/>
      </c>
      <c r="AH54" s="153" t="str">
        <f>IF(住宅3!CV34="選択してください","",MID(住宅3!CV34,1,2)*1)</f>
        <v/>
      </c>
      <c r="AI54" s="142" t="str">
        <f>IF(住宅3!CV37="","",住宅3!CV37)</f>
        <v/>
      </c>
      <c r="AJ54" s="142" t="str">
        <f>IF(住宅3!CV39="選択してください","",MID(住宅3!CV39,1,2)*1)</f>
        <v/>
      </c>
      <c r="AK54" s="142" t="str">
        <f>IF(住宅3!CV44="選択してください","",MID(住宅3!CV44,1,2)*1)</f>
        <v/>
      </c>
      <c r="AL54" s="142" t="str">
        <f>IF(住宅3!CV47="○",1,IF(住宅3!CV47="◎",2,""))</f>
        <v/>
      </c>
      <c r="AM54" s="142" t="str">
        <f>IF(住宅3!CV48="○",1,IF(住宅3!CV48="◎",2,""))</f>
        <v/>
      </c>
      <c r="AN54" s="142" t="str">
        <f>IF(住宅3!CV49="○",1,IF(住宅3!CV49="◎",2,""))</f>
        <v/>
      </c>
      <c r="AO54" s="142" t="str">
        <f>IF(住宅3!CV50="○",1,IF(住宅3!CV50="◎",2,""))</f>
        <v/>
      </c>
      <c r="AP54" s="142" t="str">
        <f>IF(住宅3!CV51="○",1,IF(住宅3!CV51="◎",2,""))</f>
        <v/>
      </c>
      <c r="AQ54" s="142" t="str">
        <f>IF(住宅3!CV52="○",1,IF(住宅3!CV52="◎",2,""))</f>
        <v/>
      </c>
      <c r="AR54" s="142" t="str">
        <f>IF(住宅3!CV53="○",1,IF(住宅3!CV53="◎",2,""))</f>
        <v/>
      </c>
      <c r="AS54" s="142" t="str">
        <f>IF(住宅3!CV54="○",1,IF(住宅3!CV54="◎",2,""))</f>
        <v/>
      </c>
      <c r="AT54" s="142" t="str">
        <f>IF(住宅3!CV55="○",1,IF(住宅3!CV55="◎",2,""))</f>
        <v/>
      </c>
      <c r="AU54" s="142" t="str">
        <f>IF(住宅3!CV56="○",1,IF(住宅3!CV56="◎",2,""))</f>
        <v/>
      </c>
      <c r="AV54" s="142" t="str">
        <f>IF(住宅3!CV57="○",1,IF(住宅3!CV57="◎",2,""))</f>
        <v/>
      </c>
      <c r="AW54" s="142" t="str">
        <f>IF(住宅3!CV58="○",1,IF(住宅3!CV58="◎",2,""))</f>
        <v/>
      </c>
      <c r="AX54" s="142" t="str">
        <f>IF(住宅3!CV59="○",1,IF(住宅3!CV59="◎",2,""))</f>
        <v/>
      </c>
      <c r="AY54" s="142" t="str">
        <f>IF(住宅3!CV60="○",1,IF(住宅3!CV60="◎",2,""))</f>
        <v/>
      </c>
      <c r="AZ54" s="142" t="str">
        <f>IF(住宅3!CV61="○",1,IF(住宅3!CV61="◎",2,""))</f>
        <v/>
      </c>
      <c r="BA54" s="142" t="str">
        <f>IF(住宅3!CV62="○",1,IF(住宅3!CV62="◎",2,""))</f>
        <v/>
      </c>
      <c r="BB54" s="142" t="str">
        <f>IF(住宅3!CV63="○",1,IF(住宅3!CV63="◎",2,""))</f>
        <v/>
      </c>
      <c r="BC54" s="142" t="str">
        <f>IF(住宅3!CV66="○",1,IF(住宅3!CV66="◎",2,""))</f>
        <v/>
      </c>
      <c r="BD54" s="142" t="str">
        <f>IF(住宅3!CV67="○",1,IF(住宅3!CV67="◎",2,""))</f>
        <v/>
      </c>
      <c r="BE54" s="142" t="str">
        <f>IF(住宅3!CV68="○",1,IF(住宅3!CV68="◎",2,""))</f>
        <v/>
      </c>
      <c r="BF54" s="142" t="str">
        <f>IF(住宅3!CV69="○",1,IF(住宅3!CV69="◎",2,""))</f>
        <v/>
      </c>
      <c r="BG54" s="142" t="str">
        <f>IF(住宅3!CV70="○",1,IF(住宅3!CV70="◎",2,""))</f>
        <v/>
      </c>
      <c r="BH54" s="142" t="str">
        <f>IF(住宅3!CV71="○",1,IF(住宅3!CV71="◎",2,""))</f>
        <v/>
      </c>
      <c r="BI54" s="142" t="str">
        <f>IF(住宅3!CV72="○",1,IF(住宅3!CV72="◎",2,""))</f>
        <v/>
      </c>
      <c r="BJ54" s="142" t="str">
        <f>IF(住宅3!CV73="○",1,IF(住宅3!CV73="◎",2,""))</f>
        <v/>
      </c>
      <c r="BK54" s="142" t="str">
        <f>IF(住宅3!CV74="○",1,IF(住宅3!CV74="◎",2,""))</f>
        <v/>
      </c>
      <c r="BL54" s="142" t="str">
        <f>IF(住宅3!CV75="○",1,IF(住宅3!CV75="◎",2,""))</f>
        <v/>
      </c>
      <c r="BM54" s="142" t="str">
        <f>IF(住宅3!CV78="○",1,IF(住宅3!CV78="◎",2,""))</f>
        <v/>
      </c>
      <c r="BN54" s="142" t="str">
        <f>IF(住宅3!CV79="○",1,IF(住宅3!CV79="◎",2,""))</f>
        <v/>
      </c>
      <c r="BO54" s="142" t="str">
        <f>IF(住宅3!CV80="○",1,IF(住宅3!CV80="◎",2,""))</f>
        <v/>
      </c>
      <c r="BP54" s="142" t="str">
        <f>IF(住宅3!CV81="○",1,IF(住宅3!CV81="◎",2,""))</f>
        <v/>
      </c>
      <c r="BQ54" s="142" t="str">
        <f>IF(住宅3!CV82="○",1,IF(住宅3!CV82="◎",2,""))</f>
        <v/>
      </c>
      <c r="BR54" s="142" t="str">
        <f>IF(住宅3!CV83="○",1,IF(住宅3!CV83="◎",2,""))</f>
        <v/>
      </c>
      <c r="BS54" s="142" t="str">
        <f>IF(住宅3!CV84="○",1,IF(住宅3!CV84="◎",2,""))</f>
        <v/>
      </c>
      <c r="BT54" s="142" t="str">
        <f>IF(住宅3!CV85="○",1,IF(住宅3!CV85="◎",2,""))</f>
        <v/>
      </c>
      <c r="BU54" s="142" t="str">
        <f>IF(住宅3!CV86="○",1,IF(住宅3!CV86="◎",2,""))</f>
        <v/>
      </c>
      <c r="BV54" s="142" t="str">
        <f>IF(住宅3!CV87="○",1,IF(住宅3!CV87="◎",2,""))</f>
        <v/>
      </c>
      <c r="BW54" s="142" t="str">
        <f>IF(住宅3!CV88="○",1,IF(住宅3!CV88="◎",2,""))</f>
        <v/>
      </c>
      <c r="BX54" s="142" t="str">
        <f>IF(住宅3!CV89="○",1,IF(住宅3!CV89="◎",2,""))</f>
        <v/>
      </c>
      <c r="BY54" s="142" t="str">
        <f>IF(住宅3!CV90="○",1,IF(住宅3!CV90="◎",2,""))</f>
        <v/>
      </c>
      <c r="BZ54" s="142" t="str">
        <f>IF(住宅3!CV91="○",1,IF(住宅3!CV91="◎",2,""))</f>
        <v/>
      </c>
      <c r="CA54" s="142" t="str">
        <f>IF(住宅3!CV92="○",1,IF(住宅3!CV92="◎",2,""))</f>
        <v/>
      </c>
    </row>
    <row r="55" spans="1:79" s="142" customFormat="1" x14ac:dyDescent="0.2">
      <c r="A55" s="141">
        <f t="shared" si="0"/>
        <v>0</v>
      </c>
      <c r="B55" s="142">
        <v>49</v>
      </c>
      <c r="C55" s="143"/>
      <c r="D55" s="143"/>
      <c r="E55" s="143"/>
      <c r="F55" s="143"/>
      <c r="G55" s="143"/>
      <c r="H55" s="143"/>
      <c r="I55" s="143"/>
      <c r="J55" s="143"/>
      <c r="K55" s="143"/>
      <c r="L55" s="143"/>
      <c r="M55" s="143"/>
      <c r="N55" s="143"/>
      <c r="O55" s="143"/>
      <c r="P55" s="142">
        <v>4</v>
      </c>
      <c r="Q55" s="142">
        <f>住宅3!CX6</f>
        <v>0</v>
      </c>
      <c r="R55" s="142">
        <v>43</v>
      </c>
      <c r="S55" s="142" t="str">
        <f>IF(住宅3!CX7&lt;&gt;"",住宅3!CX7,"")</f>
        <v/>
      </c>
      <c r="T55" s="142" t="str">
        <f>IF(住宅3!CX8="選択してください","",MID(住宅3!CX8,1,2))</f>
        <v/>
      </c>
      <c r="U55" s="142" t="str">
        <f>IF(住宅3!CX9="選択してください","",MID(住宅3!CX9,LEN(住宅3!CX9)-3,3))</f>
        <v/>
      </c>
      <c r="W55" s="142" t="str">
        <f>IF(住宅3!CX10="","",住宅3!CX10)</f>
        <v/>
      </c>
      <c r="X55" s="142" t="str">
        <f>IF(住宅3!CX11="","",住宅3!CX11)</f>
        <v/>
      </c>
      <c r="Y55" s="142" t="str">
        <f>IF(住宅3!CX12="","",住宅3!CX12)</f>
        <v/>
      </c>
      <c r="Z55" s="142" t="str">
        <f>IF(住宅3!CX13="","",住宅3!CX13)</f>
        <v/>
      </c>
      <c r="AA55" s="142" t="str">
        <f>IF(住宅3!CX15="選択してください","",MID(住宅3!CX15,1,2)*1)</f>
        <v/>
      </c>
      <c r="AB55" s="142" t="str">
        <f>IF(住宅3!CX18="選択してください","",MID(住宅3!CX18,1,2)*1)</f>
        <v/>
      </c>
      <c r="AC55" s="142" t="str">
        <f>IF(住宅3!CX20="選択してください","",MID(住宅3!CX20,1,2)*1)</f>
        <v/>
      </c>
      <c r="AD55" s="142" t="str">
        <f>IF(住宅3!CX22="選択してください","",MID(住宅3!CX22,1,2)*1)</f>
        <v/>
      </c>
      <c r="AE55" s="142" t="str">
        <f>IF(住宅3!CX24="選択してください","",MID(住宅3!CX24,1,2)*1)</f>
        <v/>
      </c>
      <c r="AF55" s="142" t="str">
        <f>IF(住宅3!CX26="選択してください","",MID(住宅3!CX26,1,2)*1)</f>
        <v/>
      </c>
      <c r="AG55" s="142" t="str">
        <f>IF(住宅3!CX31="選択してください","",MID(住宅3!CX31,1,2)*1)</f>
        <v/>
      </c>
      <c r="AH55" s="153" t="str">
        <f>IF(住宅3!CX34="選択してください","",MID(住宅3!CX34,1,2)*1)</f>
        <v/>
      </c>
      <c r="AI55" s="142" t="str">
        <f>IF(住宅3!CX37="","",住宅3!CX37)</f>
        <v/>
      </c>
      <c r="AJ55" s="142" t="str">
        <f>IF(住宅3!CX39="選択してください","",MID(住宅3!CX39,1,2)*1)</f>
        <v/>
      </c>
      <c r="AK55" s="142" t="str">
        <f>IF(住宅3!CX44="選択してください","",MID(住宅3!CX44,1,2)*1)</f>
        <v/>
      </c>
      <c r="AL55" s="142" t="str">
        <f>IF(住宅3!CX47="○",1,IF(住宅3!CX47="◎",2,""))</f>
        <v/>
      </c>
      <c r="AM55" s="142" t="str">
        <f>IF(住宅3!CX48="○",1,IF(住宅3!CX48="◎",2,""))</f>
        <v/>
      </c>
      <c r="AN55" s="142" t="str">
        <f>IF(住宅3!CX49="○",1,IF(住宅3!CX49="◎",2,""))</f>
        <v/>
      </c>
      <c r="AO55" s="142" t="str">
        <f>IF(住宅3!CX50="○",1,IF(住宅3!CX50="◎",2,""))</f>
        <v/>
      </c>
      <c r="AP55" s="142" t="str">
        <f>IF(住宅3!CX51="○",1,IF(住宅3!CX51="◎",2,""))</f>
        <v/>
      </c>
      <c r="AQ55" s="142" t="str">
        <f>IF(住宅3!CX52="○",1,IF(住宅3!CX52="◎",2,""))</f>
        <v/>
      </c>
      <c r="AR55" s="142" t="str">
        <f>IF(住宅3!CX53="○",1,IF(住宅3!CX53="◎",2,""))</f>
        <v/>
      </c>
      <c r="AS55" s="142" t="str">
        <f>IF(住宅3!CX54="○",1,IF(住宅3!CX54="◎",2,""))</f>
        <v/>
      </c>
      <c r="AT55" s="142" t="str">
        <f>IF(住宅3!CX55="○",1,IF(住宅3!CX55="◎",2,""))</f>
        <v/>
      </c>
      <c r="AU55" s="142" t="str">
        <f>IF(住宅3!CX56="○",1,IF(住宅3!CX56="◎",2,""))</f>
        <v/>
      </c>
      <c r="AV55" s="142" t="str">
        <f>IF(住宅3!CX57="○",1,IF(住宅3!CX57="◎",2,""))</f>
        <v/>
      </c>
      <c r="AW55" s="142" t="str">
        <f>IF(住宅3!CX58="○",1,IF(住宅3!CX58="◎",2,""))</f>
        <v/>
      </c>
      <c r="AX55" s="142" t="str">
        <f>IF(住宅3!CX59="○",1,IF(住宅3!CX59="◎",2,""))</f>
        <v/>
      </c>
      <c r="AY55" s="142" t="str">
        <f>IF(住宅3!CX60="○",1,IF(住宅3!CX60="◎",2,""))</f>
        <v/>
      </c>
      <c r="AZ55" s="142" t="str">
        <f>IF(住宅3!CX61="○",1,IF(住宅3!CX61="◎",2,""))</f>
        <v/>
      </c>
      <c r="BA55" s="142" t="str">
        <f>IF(住宅3!CX62="○",1,IF(住宅3!CX62="◎",2,""))</f>
        <v/>
      </c>
      <c r="BB55" s="142" t="str">
        <f>IF(住宅3!CX63="○",1,IF(住宅3!CX63="◎",2,""))</f>
        <v/>
      </c>
      <c r="BC55" s="142" t="str">
        <f>IF(住宅3!CX66="○",1,IF(住宅3!CX66="◎",2,""))</f>
        <v/>
      </c>
      <c r="BD55" s="142" t="str">
        <f>IF(住宅3!CX67="○",1,IF(住宅3!CX67="◎",2,""))</f>
        <v/>
      </c>
      <c r="BE55" s="142" t="str">
        <f>IF(住宅3!CX68="○",1,IF(住宅3!CX68="◎",2,""))</f>
        <v/>
      </c>
      <c r="BF55" s="142" t="str">
        <f>IF(住宅3!CX69="○",1,IF(住宅3!CX69="◎",2,""))</f>
        <v/>
      </c>
      <c r="BG55" s="142" t="str">
        <f>IF(住宅3!CX70="○",1,IF(住宅3!CX70="◎",2,""))</f>
        <v/>
      </c>
      <c r="BH55" s="142" t="str">
        <f>IF(住宅3!CX71="○",1,IF(住宅3!CX71="◎",2,""))</f>
        <v/>
      </c>
      <c r="BI55" s="142" t="str">
        <f>IF(住宅3!CX72="○",1,IF(住宅3!CX72="◎",2,""))</f>
        <v/>
      </c>
      <c r="BJ55" s="142" t="str">
        <f>IF(住宅3!CX73="○",1,IF(住宅3!CX73="◎",2,""))</f>
        <v/>
      </c>
      <c r="BK55" s="142" t="str">
        <f>IF(住宅3!CX74="○",1,IF(住宅3!CX74="◎",2,""))</f>
        <v/>
      </c>
      <c r="BL55" s="142" t="str">
        <f>IF(住宅3!CX75="○",1,IF(住宅3!CX75="◎",2,""))</f>
        <v/>
      </c>
      <c r="BM55" s="142" t="str">
        <f>IF(住宅3!CX78="○",1,IF(住宅3!CX78="◎",2,""))</f>
        <v/>
      </c>
      <c r="BN55" s="142" t="str">
        <f>IF(住宅3!CX79="○",1,IF(住宅3!CX79="◎",2,""))</f>
        <v/>
      </c>
      <c r="BO55" s="142" t="str">
        <f>IF(住宅3!CX80="○",1,IF(住宅3!CX80="◎",2,""))</f>
        <v/>
      </c>
      <c r="BP55" s="142" t="str">
        <f>IF(住宅3!CX81="○",1,IF(住宅3!CX81="◎",2,""))</f>
        <v/>
      </c>
      <c r="BQ55" s="142" t="str">
        <f>IF(住宅3!CX82="○",1,IF(住宅3!CX82="◎",2,""))</f>
        <v/>
      </c>
      <c r="BR55" s="142" t="str">
        <f>IF(住宅3!CX83="○",1,IF(住宅3!CX83="◎",2,""))</f>
        <v/>
      </c>
      <c r="BS55" s="142" t="str">
        <f>IF(住宅3!CX84="○",1,IF(住宅3!CX84="◎",2,""))</f>
        <v/>
      </c>
      <c r="BT55" s="142" t="str">
        <f>IF(住宅3!CX85="○",1,IF(住宅3!CX85="◎",2,""))</f>
        <v/>
      </c>
      <c r="BU55" s="142" t="str">
        <f>IF(住宅3!CX86="○",1,IF(住宅3!CX86="◎",2,""))</f>
        <v/>
      </c>
      <c r="BV55" s="142" t="str">
        <f>IF(住宅3!CX87="○",1,IF(住宅3!CX87="◎",2,""))</f>
        <v/>
      </c>
      <c r="BW55" s="142" t="str">
        <f>IF(住宅3!CX88="○",1,IF(住宅3!CX88="◎",2,""))</f>
        <v/>
      </c>
      <c r="BX55" s="142" t="str">
        <f>IF(住宅3!CX89="○",1,IF(住宅3!CX89="◎",2,""))</f>
        <v/>
      </c>
      <c r="BY55" s="142" t="str">
        <f>IF(住宅3!CX90="○",1,IF(住宅3!CX90="◎",2,""))</f>
        <v/>
      </c>
      <c r="BZ55" s="142" t="str">
        <f>IF(住宅3!CX91="○",1,IF(住宅3!CX91="◎",2,""))</f>
        <v/>
      </c>
      <c r="CA55" s="142" t="str">
        <f>IF(住宅3!CX92="○",1,IF(住宅3!CX92="◎",2,""))</f>
        <v/>
      </c>
    </row>
    <row r="56" spans="1:79" s="142" customFormat="1" x14ac:dyDescent="0.2">
      <c r="A56" s="141">
        <f t="shared" si="0"/>
        <v>0</v>
      </c>
      <c r="B56" s="142">
        <v>50</v>
      </c>
      <c r="C56" s="143"/>
      <c r="D56" s="143"/>
      <c r="E56" s="143"/>
      <c r="F56" s="143"/>
      <c r="G56" s="143"/>
      <c r="H56" s="143"/>
      <c r="I56" s="143"/>
      <c r="J56" s="143"/>
      <c r="K56" s="143"/>
      <c r="L56" s="143"/>
      <c r="M56" s="143"/>
      <c r="N56" s="143"/>
      <c r="O56" s="143"/>
      <c r="P56" s="142">
        <v>4</v>
      </c>
      <c r="Q56" s="142">
        <f>住宅3!CZ6</f>
        <v>0</v>
      </c>
      <c r="R56" s="142">
        <v>44</v>
      </c>
      <c r="S56" s="142" t="str">
        <f>IF(住宅3!CZ7&lt;&gt;"",住宅3!CZ7,"")</f>
        <v/>
      </c>
      <c r="T56" s="142" t="str">
        <f>IF(住宅3!CZ8="選択してください","",MID(住宅3!CZ8,1,2))</f>
        <v/>
      </c>
      <c r="U56" s="142" t="str">
        <f>IF(住宅3!CZ9="選択してください","",MID(住宅3!CZ9,LEN(住宅3!CZ9)-3,3))</f>
        <v/>
      </c>
      <c r="W56" s="142" t="str">
        <f>IF(住宅3!CZ10="","",住宅3!CZ10)</f>
        <v/>
      </c>
      <c r="X56" s="142" t="str">
        <f>IF(住宅3!CZ11="","",住宅3!CZ11)</f>
        <v/>
      </c>
      <c r="Y56" s="142" t="str">
        <f>IF(住宅3!CZ12="","",住宅3!CZ12)</f>
        <v/>
      </c>
      <c r="Z56" s="142" t="str">
        <f>IF(住宅3!CZ13="","",住宅3!CZ13)</f>
        <v/>
      </c>
      <c r="AA56" s="142" t="str">
        <f>IF(住宅3!CZ15="選択してください","",MID(住宅3!CZ15,1,2)*1)</f>
        <v/>
      </c>
      <c r="AB56" s="142" t="str">
        <f>IF(住宅3!CZ18="選択してください","",MID(住宅3!CZ18,1,2)*1)</f>
        <v/>
      </c>
      <c r="AC56" s="142" t="str">
        <f>IF(住宅3!CZ20="選択してください","",MID(住宅3!CZ20,1,2)*1)</f>
        <v/>
      </c>
      <c r="AD56" s="142" t="str">
        <f>IF(住宅3!CZ22="選択してください","",MID(住宅3!CZ22,1,2)*1)</f>
        <v/>
      </c>
      <c r="AE56" s="142" t="str">
        <f>IF(住宅3!CZ24="選択してください","",MID(住宅3!CZ24,1,2)*1)</f>
        <v/>
      </c>
      <c r="AF56" s="142" t="str">
        <f>IF(住宅3!CZ26="選択してください","",MID(住宅3!CZ26,1,2)*1)</f>
        <v/>
      </c>
      <c r="AG56" s="142" t="str">
        <f>IF(住宅3!CZ31="選択してください","",MID(住宅3!CZ31,1,2)*1)</f>
        <v/>
      </c>
      <c r="AH56" s="153" t="str">
        <f>IF(住宅3!CZ34="選択してください","",MID(住宅3!CZ34,1,2)*1)</f>
        <v/>
      </c>
      <c r="AI56" s="142" t="str">
        <f>IF(住宅3!CZ37="","",住宅3!CZ37)</f>
        <v/>
      </c>
      <c r="AJ56" s="142" t="str">
        <f>IF(住宅3!CZ39="選択してください","",MID(住宅3!CZ39,1,2)*1)</f>
        <v/>
      </c>
      <c r="AK56" s="142" t="str">
        <f>IF(住宅3!CZ44="選択してください","",MID(住宅3!CZ44,1,2)*1)</f>
        <v/>
      </c>
      <c r="AL56" s="142" t="str">
        <f>IF(住宅3!CZ47="○",1,IF(住宅3!CZ47="◎",2,""))</f>
        <v/>
      </c>
      <c r="AM56" s="142" t="str">
        <f>IF(住宅3!CZ48="○",1,IF(住宅3!CZ48="◎",2,""))</f>
        <v/>
      </c>
      <c r="AN56" s="142" t="str">
        <f>IF(住宅3!CZ49="○",1,IF(住宅3!CZ49="◎",2,""))</f>
        <v/>
      </c>
      <c r="AO56" s="142" t="str">
        <f>IF(住宅3!CZ50="○",1,IF(住宅3!CZ50="◎",2,""))</f>
        <v/>
      </c>
      <c r="AP56" s="142" t="str">
        <f>IF(住宅3!CZ51="○",1,IF(住宅3!CZ51="◎",2,""))</f>
        <v/>
      </c>
      <c r="AQ56" s="142" t="str">
        <f>IF(住宅3!CZ52="○",1,IF(住宅3!CZ52="◎",2,""))</f>
        <v/>
      </c>
      <c r="AR56" s="142" t="str">
        <f>IF(住宅3!CZ53="○",1,IF(住宅3!CZ53="◎",2,""))</f>
        <v/>
      </c>
      <c r="AS56" s="142" t="str">
        <f>IF(住宅3!CZ54="○",1,IF(住宅3!CZ54="◎",2,""))</f>
        <v/>
      </c>
      <c r="AT56" s="142" t="str">
        <f>IF(住宅3!CZ55="○",1,IF(住宅3!CZ55="◎",2,""))</f>
        <v/>
      </c>
      <c r="AU56" s="142" t="str">
        <f>IF(住宅3!CZ56="○",1,IF(住宅3!CZ56="◎",2,""))</f>
        <v/>
      </c>
      <c r="AV56" s="142" t="str">
        <f>IF(住宅3!CZ57="○",1,IF(住宅3!CZ57="◎",2,""))</f>
        <v/>
      </c>
      <c r="AW56" s="142" t="str">
        <f>IF(住宅3!CZ58="○",1,IF(住宅3!CZ58="◎",2,""))</f>
        <v/>
      </c>
      <c r="AX56" s="142" t="str">
        <f>IF(住宅3!CZ59="○",1,IF(住宅3!CZ59="◎",2,""))</f>
        <v/>
      </c>
      <c r="AY56" s="142" t="str">
        <f>IF(住宅3!CZ60="○",1,IF(住宅3!CZ60="◎",2,""))</f>
        <v/>
      </c>
      <c r="AZ56" s="142" t="str">
        <f>IF(住宅3!CZ61="○",1,IF(住宅3!CZ61="◎",2,""))</f>
        <v/>
      </c>
      <c r="BA56" s="142" t="str">
        <f>IF(住宅3!CZ62="○",1,IF(住宅3!CZ62="◎",2,""))</f>
        <v/>
      </c>
      <c r="BB56" s="142" t="str">
        <f>IF(住宅3!CZ63="○",1,IF(住宅3!CZ63="◎",2,""))</f>
        <v/>
      </c>
      <c r="BC56" s="142" t="str">
        <f>IF(住宅3!CZ66="○",1,IF(住宅3!CZ66="◎",2,""))</f>
        <v/>
      </c>
      <c r="BD56" s="142" t="str">
        <f>IF(住宅3!CZ67="○",1,IF(住宅3!CZ67="◎",2,""))</f>
        <v/>
      </c>
      <c r="BE56" s="142" t="str">
        <f>IF(住宅3!CZ68="○",1,IF(住宅3!CZ68="◎",2,""))</f>
        <v/>
      </c>
      <c r="BF56" s="142" t="str">
        <f>IF(住宅3!CZ69="○",1,IF(住宅3!CZ69="◎",2,""))</f>
        <v/>
      </c>
      <c r="BG56" s="142" t="str">
        <f>IF(住宅3!CZ70="○",1,IF(住宅3!CZ70="◎",2,""))</f>
        <v/>
      </c>
      <c r="BH56" s="142" t="str">
        <f>IF(住宅3!CZ71="○",1,IF(住宅3!CZ71="◎",2,""))</f>
        <v/>
      </c>
      <c r="BI56" s="142" t="str">
        <f>IF(住宅3!CZ72="○",1,IF(住宅3!CZ72="◎",2,""))</f>
        <v/>
      </c>
      <c r="BJ56" s="142" t="str">
        <f>IF(住宅3!CZ73="○",1,IF(住宅3!CZ73="◎",2,""))</f>
        <v/>
      </c>
      <c r="BK56" s="142" t="str">
        <f>IF(住宅3!CZ74="○",1,IF(住宅3!CZ74="◎",2,""))</f>
        <v/>
      </c>
      <c r="BL56" s="142" t="str">
        <f>IF(住宅3!CZ75="○",1,IF(住宅3!CZ75="◎",2,""))</f>
        <v/>
      </c>
      <c r="BM56" s="142" t="str">
        <f>IF(住宅3!CZ78="○",1,IF(住宅3!CZ78="◎",2,""))</f>
        <v/>
      </c>
      <c r="BN56" s="142" t="str">
        <f>IF(住宅3!CZ79="○",1,IF(住宅3!CZ79="◎",2,""))</f>
        <v/>
      </c>
      <c r="BO56" s="142" t="str">
        <f>IF(住宅3!CZ80="○",1,IF(住宅3!CZ80="◎",2,""))</f>
        <v/>
      </c>
      <c r="BP56" s="142" t="str">
        <f>IF(住宅3!CZ81="○",1,IF(住宅3!CZ81="◎",2,""))</f>
        <v/>
      </c>
      <c r="BQ56" s="142" t="str">
        <f>IF(住宅3!CZ82="○",1,IF(住宅3!CZ82="◎",2,""))</f>
        <v/>
      </c>
      <c r="BR56" s="142" t="str">
        <f>IF(住宅3!CZ83="○",1,IF(住宅3!CZ83="◎",2,""))</f>
        <v/>
      </c>
      <c r="BS56" s="142" t="str">
        <f>IF(住宅3!CZ84="○",1,IF(住宅3!CZ84="◎",2,""))</f>
        <v/>
      </c>
      <c r="BT56" s="142" t="str">
        <f>IF(住宅3!CZ85="○",1,IF(住宅3!CZ85="◎",2,""))</f>
        <v/>
      </c>
      <c r="BU56" s="142" t="str">
        <f>IF(住宅3!CZ86="○",1,IF(住宅3!CZ86="◎",2,""))</f>
        <v/>
      </c>
      <c r="BV56" s="142" t="str">
        <f>IF(住宅3!CZ87="○",1,IF(住宅3!CZ87="◎",2,""))</f>
        <v/>
      </c>
      <c r="BW56" s="142" t="str">
        <f>IF(住宅3!CZ88="○",1,IF(住宅3!CZ88="◎",2,""))</f>
        <v/>
      </c>
      <c r="BX56" s="142" t="str">
        <f>IF(住宅3!CZ89="○",1,IF(住宅3!CZ89="◎",2,""))</f>
        <v/>
      </c>
      <c r="BY56" s="142" t="str">
        <f>IF(住宅3!CZ90="○",1,IF(住宅3!CZ90="◎",2,""))</f>
        <v/>
      </c>
      <c r="BZ56" s="142" t="str">
        <f>IF(住宅3!CZ91="○",1,IF(住宅3!CZ91="◎",2,""))</f>
        <v/>
      </c>
      <c r="CA56" s="142" t="str">
        <f>IF(住宅3!CZ92="○",1,IF(住宅3!CZ92="◎",2,""))</f>
        <v/>
      </c>
    </row>
    <row r="57" spans="1:79" s="142" customFormat="1" x14ac:dyDescent="0.2">
      <c r="A57" s="141">
        <f t="shared" si="0"/>
        <v>0</v>
      </c>
      <c r="B57" s="142">
        <v>51</v>
      </c>
      <c r="C57" s="143"/>
      <c r="D57" s="143"/>
      <c r="E57" s="143"/>
      <c r="F57" s="143"/>
      <c r="G57" s="143"/>
      <c r="H57" s="143"/>
      <c r="I57" s="143"/>
      <c r="J57" s="143"/>
      <c r="K57" s="143"/>
      <c r="L57" s="143"/>
      <c r="M57" s="143"/>
      <c r="N57" s="143"/>
      <c r="O57" s="143"/>
      <c r="P57" s="142">
        <v>4</v>
      </c>
      <c r="Q57" s="142">
        <f>住宅3!DB6</f>
        <v>0</v>
      </c>
      <c r="R57" s="142">
        <v>45</v>
      </c>
      <c r="S57" s="142" t="str">
        <f>IF(住宅3!DB7&lt;&gt;"",住宅3!DB7,"")</f>
        <v/>
      </c>
      <c r="T57" s="142" t="str">
        <f>IF(住宅3!DB8="選択してください","",MID(住宅3!DB8,1,2))</f>
        <v/>
      </c>
      <c r="U57" s="142" t="str">
        <f>IF(住宅3!DB9="選択してください","",MID(住宅3!DB9,LEN(住宅3!DB9)-3,3))</f>
        <v/>
      </c>
      <c r="W57" s="142" t="str">
        <f>IF(住宅3!DB10="","",住宅3!DB10)</f>
        <v/>
      </c>
      <c r="X57" s="142" t="str">
        <f>IF(住宅3!DB11="","",住宅3!DB11)</f>
        <v/>
      </c>
      <c r="Y57" s="142" t="str">
        <f>IF(住宅3!DB12="","",住宅3!DB12)</f>
        <v/>
      </c>
      <c r="Z57" s="142" t="str">
        <f>IF(住宅3!DB13="","",住宅3!DB13)</f>
        <v/>
      </c>
      <c r="AA57" s="142" t="str">
        <f>IF(住宅3!DB15="選択してください","",MID(住宅3!DB15,1,2)*1)</f>
        <v/>
      </c>
      <c r="AB57" s="142" t="str">
        <f>IF(住宅3!DB18="選択してください","",MID(住宅3!DB18,1,2)*1)</f>
        <v/>
      </c>
      <c r="AC57" s="142" t="str">
        <f>IF(住宅3!DB20="選択してください","",MID(住宅3!DB20,1,2)*1)</f>
        <v/>
      </c>
      <c r="AD57" s="142" t="str">
        <f>IF(住宅3!DB22="選択してください","",MID(住宅3!DB22,1,2)*1)</f>
        <v/>
      </c>
      <c r="AE57" s="142" t="str">
        <f>IF(住宅3!DB24="選択してください","",MID(住宅3!DB24,1,2)*1)</f>
        <v/>
      </c>
      <c r="AF57" s="142" t="str">
        <f>IF(住宅3!DB26="選択してください","",MID(住宅3!DB26,1,2)*1)</f>
        <v/>
      </c>
      <c r="AG57" s="142" t="str">
        <f>IF(住宅3!DB31="選択してください","",MID(住宅3!DB31,1,2)*1)</f>
        <v/>
      </c>
      <c r="AH57" s="153" t="str">
        <f>IF(住宅3!DB34="選択してください","",MID(住宅3!DB34,1,2)*1)</f>
        <v/>
      </c>
      <c r="AI57" s="142" t="str">
        <f>IF(住宅3!DB37="","",住宅3!DB37)</f>
        <v/>
      </c>
      <c r="AJ57" s="142" t="str">
        <f>IF(住宅3!DB39="選択してください","",MID(住宅3!DB39,1,2)*1)</f>
        <v/>
      </c>
      <c r="AK57" s="142" t="str">
        <f>IF(住宅3!DB44="選択してください","",MID(住宅3!DB44,1,2)*1)</f>
        <v/>
      </c>
      <c r="AL57" s="142" t="str">
        <f>IF(住宅3!DB47="○",1,IF(住宅3!DB47="◎",2,""))</f>
        <v/>
      </c>
      <c r="AM57" s="142" t="str">
        <f>IF(住宅3!DB48="○",1,IF(住宅3!DB48="◎",2,""))</f>
        <v/>
      </c>
      <c r="AN57" s="142" t="str">
        <f>IF(住宅3!DB49="○",1,IF(住宅3!DB49="◎",2,""))</f>
        <v/>
      </c>
      <c r="AO57" s="142" t="str">
        <f>IF(住宅3!DB50="○",1,IF(住宅3!DB50="◎",2,""))</f>
        <v/>
      </c>
      <c r="AP57" s="142" t="str">
        <f>IF(住宅3!DB51="○",1,IF(住宅3!DB51="◎",2,""))</f>
        <v/>
      </c>
      <c r="AQ57" s="142" t="str">
        <f>IF(住宅3!DB52="○",1,IF(住宅3!DB52="◎",2,""))</f>
        <v/>
      </c>
      <c r="AR57" s="142" t="str">
        <f>IF(住宅3!DB53="○",1,IF(住宅3!DB53="◎",2,""))</f>
        <v/>
      </c>
      <c r="AS57" s="142" t="str">
        <f>IF(住宅3!DB54="○",1,IF(住宅3!DB54="◎",2,""))</f>
        <v/>
      </c>
      <c r="AT57" s="142" t="str">
        <f>IF(住宅3!DB55="○",1,IF(住宅3!DB55="◎",2,""))</f>
        <v/>
      </c>
      <c r="AU57" s="142" t="str">
        <f>IF(住宅3!DB56="○",1,IF(住宅3!DB56="◎",2,""))</f>
        <v/>
      </c>
      <c r="AV57" s="142" t="str">
        <f>IF(住宅3!DB57="○",1,IF(住宅3!DB57="◎",2,""))</f>
        <v/>
      </c>
      <c r="AW57" s="142" t="str">
        <f>IF(住宅3!DB58="○",1,IF(住宅3!DB58="◎",2,""))</f>
        <v/>
      </c>
      <c r="AX57" s="142" t="str">
        <f>IF(住宅3!DB59="○",1,IF(住宅3!DB59="◎",2,""))</f>
        <v/>
      </c>
      <c r="AY57" s="142" t="str">
        <f>IF(住宅3!DB60="○",1,IF(住宅3!DB60="◎",2,""))</f>
        <v/>
      </c>
      <c r="AZ57" s="142" t="str">
        <f>IF(住宅3!DB61="○",1,IF(住宅3!DB61="◎",2,""))</f>
        <v/>
      </c>
      <c r="BA57" s="142" t="str">
        <f>IF(住宅3!DB62="○",1,IF(住宅3!DB62="◎",2,""))</f>
        <v/>
      </c>
      <c r="BB57" s="142" t="str">
        <f>IF(住宅3!DB63="○",1,IF(住宅3!DB63="◎",2,""))</f>
        <v/>
      </c>
      <c r="BC57" s="142" t="str">
        <f>IF(住宅3!DB66="○",1,IF(住宅3!DB66="◎",2,""))</f>
        <v/>
      </c>
      <c r="BD57" s="142" t="str">
        <f>IF(住宅3!DB67="○",1,IF(住宅3!DB67="◎",2,""))</f>
        <v/>
      </c>
      <c r="BE57" s="142" t="str">
        <f>IF(住宅3!DB68="○",1,IF(住宅3!DB68="◎",2,""))</f>
        <v/>
      </c>
      <c r="BF57" s="142" t="str">
        <f>IF(住宅3!DB69="○",1,IF(住宅3!DB69="◎",2,""))</f>
        <v/>
      </c>
      <c r="BG57" s="142" t="str">
        <f>IF(住宅3!DB70="○",1,IF(住宅3!DB70="◎",2,""))</f>
        <v/>
      </c>
      <c r="BH57" s="142" t="str">
        <f>IF(住宅3!DB71="○",1,IF(住宅3!DB71="◎",2,""))</f>
        <v/>
      </c>
      <c r="BI57" s="142" t="str">
        <f>IF(住宅3!DB72="○",1,IF(住宅3!DB72="◎",2,""))</f>
        <v/>
      </c>
      <c r="BJ57" s="142" t="str">
        <f>IF(住宅3!DB73="○",1,IF(住宅3!DB73="◎",2,""))</f>
        <v/>
      </c>
      <c r="BK57" s="142" t="str">
        <f>IF(住宅3!DB74="○",1,IF(住宅3!DB74="◎",2,""))</f>
        <v/>
      </c>
      <c r="BL57" s="142" t="str">
        <f>IF(住宅3!DB75="○",1,IF(住宅3!DB75="◎",2,""))</f>
        <v/>
      </c>
      <c r="BM57" s="142" t="str">
        <f>IF(住宅3!DB78="○",1,IF(住宅3!DB78="◎",2,""))</f>
        <v/>
      </c>
      <c r="BN57" s="142" t="str">
        <f>IF(住宅3!DB79="○",1,IF(住宅3!DB79="◎",2,""))</f>
        <v/>
      </c>
      <c r="BO57" s="142" t="str">
        <f>IF(住宅3!DB80="○",1,IF(住宅3!DB80="◎",2,""))</f>
        <v/>
      </c>
      <c r="BP57" s="142" t="str">
        <f>IF(住宅3!DB81="○",1,IF(住宅3!DB81="◎",2,""))</f>
        <v/>
      </c>
      <c r="BQ57" s="142" t="str">
        <f>IF(住宅3!DB82="○",1,IF(住宅3!DB82="◎",2,""))</f>
        <v/>
      </c>
      <c r="BR57" s="142" t="str">
        <f>IF(住宅3!DB83="○",1,IF(住宅3!DB83="◎",2,""))</f>
        <v/>
      </c>
      <c r="BS57" s="142" t="str">
        <f>IF(住宅3!DB84="○",1,IF(住宅3!DB84="◎",2,""))</f>
        <v/>
      </c>
      <c r="BT57" s="142" t="str">
        <f>IF(住宅3!DB85="○",1,IF(住宅3!DB85="◎",2,""))</f>
        <v/>
      </c>
      <c r="BU57" s="142" t="str">
        <f>IF(住宅3!DB86="○",1,IF(住宅3!DB86="◎",2,""))</f>
        <v/>
      </c>
      <c r="BV57" s="142" t="str">
        <f>IF(住宅3!DB87="○",1,IF(住宅3!DB87="◎",2,""))</f>
        <v/>
      </c>
      <c r="BW57" s="142" t="str">
        <f>IF(住宅3!DB88="○",1,IF(住宅3!DB88="◎",2,""))</f>
        <v/>
      </c>
      <c r="BX57" s="142" t="str">
        <f>IF(住宅3!DB89="○",1,IF(住宅3!DB89="◎",2,""))</f>
        <v/>
      </c>
      <c r="BY57" s="142" t="str">
        <f>IF(住宅3!DB90="○",1,IF(住宅3!DB90="◎",2,""))</f>
        <v/>
      </c>
      <c r="BZ57" s="142" t="str">
        <f>IF(住宅3!DB91="○",1,IF(住宅3!DB91="◎",2,""))</f>
        <v/>
      </c>
      <c r="CA57" s="142" t="str">
        <f>IF(住宅3!DB92="○",1,IF(住宅3!DB92="◎",2,""))</f>
        <v/>
      </c>
    </row>
    <row r="58" spans="1:79" s="142" customFormat="1" x14ac:dyDescent="0.2">
      <c r="A58" s="141">
        <f t="shared" si="0"/>
        <v>0</v>
      </c>
      <c r="B58" s="142">
        <v>52</v>
      </c>
      <c r="C58" s="143"/>
      <c r="D58" s="143"/>
      <c r="E58" s="143"/>
      <c r="F58" s="143"/>
      <c r="G58" s="143"/>
      <c r="H58" s="143"/>
      <c r="I58" s="143"/>
      <c r="J58" s="143"/>
      <c r="K58" s="143"/>
      <c r="L58" s="143"/>
      <c r="M58" s="143"/>
      <c r="N58" s="143"/>
      <c r="O58" s="143"/>
      <c r="P58" s="142">
        <v>4</v>
      </c>
      <c r="Q58" s="142">
        <f>住宅3!DD6</f>
        <v>0</v>
      </c>
      <c r="R58" s="142">
        <v>46</v>
      </c>
      <c r="S58" s="142" t="str">
        <f>IF(住宅3!DD7&lt;&gt;"",住宅3!DD7,"")</f>
        <v/>
      </c>
      <c r="T58" s="142" t="str">
        <f>IF(住宅3!DD8="選択してください","",MID(住宅3!DD8,1,2))</f>
        <v/>
      </c>
      <c r="U58" s="142" t="str">
        <f>IF(住宅3!DD9="選択してください","",MID(住宅3!DD9,LEN(住宅3!DD9)-3,3))</f>
        <v/>
      </c>
      <c r="W58" s="142" t="str">
        <f>IF(住宅3!DD10="","",住宅3!DD10)</f>
        <v/>
      </c>
      <c r="X58" s="142" t="str">
        <f>IF(住宅3!DD11="","",住宅3!DD11)</f>
        <v/>
      </c>
      <c r="Y58" s="142" t="str">
        <f>IF(住宅3!DD12="","",住宅3!DD12)</f>
        <v/>
      </c>
      <c r="Z58" s="142" t="str">
        <f>IF(住宅3!DD13="","",住宅3!DD13)</f>
        <v/>
      </c>
      <c r="AA58" s="142" t="str">
        <f>IF(住宅3!DD15="選択してください","",MID(住宅3!DD15,1,2)*1)</f>
        <v/>
      </c>
      <c r="AB58" s="142" t="str">
        <f>IF(住宅3!DD18="選択してください","",MID(住宅3!DD18,1,2)*1)</f>
        <v/>
      </c>
      <c r="AC58" s="142" t="str">
        <f>IF(住宅3!DD20="選択してください","",MID(住宅3!DD20,1,2)*1)</f>
        <v/>
      </c>
      <c r="AD58" s="142" t="str">
        <f>IF(住宅3!DD22="選択してください","",MID(住宅3!DD22,1,2)*1)</f>
        <v/>
      </c>
      <c r="AE58" s="142" t="str">
        <f>IF(住宅3!DD24="選択してください","",MID(住宅3!DD24,1,2)*1)</f>
        <v/>
      </c>
      <c r="AF58" s="142" t="str">
        <f>IF(住宅3!DD26="選択してください","",MID(住宅3!DD26,1,2)*1)</f>
        <v/>
      </c>
      <c r="AG58" s="142" t="str">
        <f>IF(住宅3!DD31="選択してください","",MID(住宅3!DD31,1,2)*1)</f>
        <v/>
      </c>
      <c r="AH58" s="153" t="str">
        <f>IF(住宅3!DD34="選択してください","",MID(住宅3!DD34,1,2)*1)</f>
        <v/>
      </c>
      <c r="AI58" s="142" t="str">
        <f>IF(住宅3!DD37="","",住宅3!DD37)</f>
        <v/>
      </c>
      <c r="AJ58" s="142" t="str">
        <f>IF(住宅3!DD39="選択してください","",MID(住宅3!DD39,1,2)*1)</f>
        <v/>
      </c>
      <c r="AK58" s="142" t="str">
        <f>IF(住宅3!DD44="選択してください","",MID(住宅3!DD44,1,2)*1)</f>
        <v/>
      </c>
      <c r="AL58" s="142" t="str">
        <f>IF(住宅3!DD47="○",1,IF(住宅3!DD47="◎",2,""))</f>
        <v/>
      </c>
      <c r="AM58" s="142" t="str">
        <f>IF(住宅3!DD48="○",1,IF(住宅3!DD48="◎",2,""))</f>
        <v/>
      </c>
      <c r="AN58" s="142" t="str">
        <f>IF(住宅3!DD49="○",1,IF(住宅3!DD49="◎",2,""))</f>
        <v/>
      </c>
      <c r="AO58" s="142" t="str">
        <f>IF(住宅3!DD50="○",1,IF(住宅3!DD50="◎",2,""))</f>
        <v/>
      </c>
      <c r="AP58" s="142" t="str">
        <f>IF(住宅3!DD51="○",1,IF(住宅3!DD51="◎",2,""))</f>
        <v/>
      </c>
      <c r="AQ58" s="142" t="str">
        <f>IF(住宅3!DD52="○",1,IF(住宅3!DD52="◎",2,""))</f>
        <v/>
      </c>
      <c r="AR58" s="142" t="str">
        <f>IF(住宅3!DD53="○",1,IF(住宅3!DD53="◎",2,""))</f>
        <v/>
      </c>
      <c r="AS58" s="142" t="str">
        <f>IF(住宅3!DD54="○",1,IF(住宅3!DD54="◎",2,""))</f>
        <v/>
      </c>
      <c r="AT58" s="142" t="str">
        <f>IF(住宅3!DD55="○",1,IF(住宅3!DD55="◎",2,""))</f>
        <v/>
      </c>
      <c r="AU58" s="142" t="str">
        <f>IF(住宅3!DD56="○",1,IF(住宅3!DD56="◎",2,""))</f>
        <v/>
      </c>
      <c r="AV58" s="142" t="str">
        <f>IF(住宅3!DD57="○",1,IF(住宅3!DD57="◎",2,""))</f>
        <v/>
      </c>
      <c r="AW58" s="142" t="str">
        <f>IF(住宅3!DD58="○",1,IF(住宅3!DD58="◎",2,""))</f>
        <v/>
      </c>
      <c r="AX58" s="142" t="str">
        <f>IF(住宅3!DD59="○",1,IF(住宅3!DD59="◎",2,""))</f>
        <v/>
      </c>
      <c r="AY58" s="142" t="str">
        <f>IF(住宅3!DD60="○",1,IF(住宅3!DD60="◎",2,""))</f>
        <v/>
      </c>
      <c r="AZ58" s="142" t="str">
        <f>IF(住宅3!DD61="○",1,IF(住宅3!DD61="◎",2,""))</f>
        <v/>
      </c>
      <c r="BA58" s="142" t="str">
        <f>IF(住宅3!DD62="○",1,IF(住宅3!DD62="◎",2,""))</f>
        <v/>
      </c>
      <c r="BB58" s="142" t="str">
        <f>IF(住宅3!DD63="○",1,IF(住宅3!DD63="◎",2,""))</f>
        <v/>
      </c>
      <c r="BC58" s="142" t="str">
        <f>IF(住宅3!DD66="○",1,IF(住宅3!DD66="◎",2,""))</f>
        <v/>
      </c>
      <c r="BD58" s="142" t="str">
        <f>IF(住宅3!DD67="○",1,IF(住宅3!DD67="◎",2,""))</f>
        <v/>
      </c>
      <c r="BE58" s="142" t="str">
        <f>IF(住宅3!DD68="○",1,IF(住宅3!DD68="◎",2,""))</f>
        <v/>
      </c>
      <c r="BF58" s="142" t="str">
        <f>IF(住宅3!DD69="○",1,IF(住宅3!DD69="◎",2,""))</f>
        <v/>
      </c>
      <c r="BG58" s="142" t="str">
        <f>IF(住宅3!DD70="○",1,IF(住宅3!DD70="◎",2,""))</f>
        <v/>
      </c>
      <c r="BH58" s="142" t="str">
        <f>IF(住宅3!DD71="○",1,IF(住宅3!DD71="◎",2,""))</f>
        <v/>
      </c>
      <c r="BI58" s="142" t="str">
        <f>IF(住宅3!DD72="○",1,IF(住宅3!DD72="◎",2,""))</f>
        <v/>
      </c>
      <c r="BJ58" s="142" t="str">
        <f>IF(住宅3!DD73="○",1,IF(住宅3!DD73="◎",2,""))</f>
        <v/>
      </c>
      <c r="BK58" s="142" t="str">
        <f>IF(住宅3!DD74="○",1,IF(住宅3!DD74="◎",2,""))</f>
        <v/>
      </c>
      <c r="BL58" s="142" t="str">
        <f>IF(住宅3!DD75="○",1,IF(住宅3!DD75="◎",2,""))</f>
        <v/>
      </c>
      <c r="BM58" s="142" t="str">
        <f>IF(住宅3!DD78="○",1,IF(住宅3!DD78="◎",2,""))</f>
        <v/>
      </c>
      <c r="BN58" s="142" t="str">
        <f>IF(住宅3!DD79="○",1,IF(住宅3!DD79="◎",2,""))</f>
        <v/>
      </c>
      <c r="BO58" s="142" t="str">
        <f>IF(住宅3!DD80="○",1,IF(住宅3!DD80="◎",2,""))</f>
        <v/>
      </c>
      <c r="BP58" s="142" t="str">
        <f>IF(住宅3!DD81="○",1,IF(住宅3!DD81="◎",2,""))</f>
        <v/>
      </c>
      <c r="BQ58" s="142" t="str">
        <f>IF(住宅3!DD82="○",1,IF(住宅3!DD82="◎",2,""))</f>
        <v/>
      </c>
      <c r="BR58" s="142" t="str">
        <f>IF(住宅3!DD83="○",1,IF(住宅3!DD83="◎",2,""))</f>
        <v/>
      </c>
      <c r="BS58" s="142" t="str">
        <f>IF(住宅3!DD84="○",1,IF(住宅3!DD84="◎",2,""))</f>
        <v/>
      </c>
      <c r="BT58" s="142" t="str">
        <f>IF(住宅3!DD85="○",1,IF(住宅3!DD85="◎",2,""))</f>
        <v/>
      </c>
      <c r="BU58" s="142" t="str">
        <f>IF(住宅3!DD86="○",1,IF(住宅3!DD86="◎",2,""))</f>
        <v/>
      </c>
      <c r="BV58" s="142" t="str">
        <f>IF(住宅3!DD87="○",1,IF(住宅3!DD87="◎",2,""))</f>
        <v/>
      </c>
      <c r="BW58" s="142" t="str">
        <f>IF(住宅3!DD88="○",1,IF(住宅3!DD88="◎",2,""))</f>
        <v/>
      </c>
      <c r="BX58" s="142" t="str">
        <f>IF(住宅3!DD89="○",1,IF(住宅3!DD89="◎",2,""))</f>
        <v/>
      </c>
      <c r="BY58" s="142" t="str">
        <f>IF(住宅3!DD90="○",1,IF(住宅3!DD90="◎",2,""))</f>
        <v/>
      </c>
      <c r="BZ58" s="142" t="str">
        <f>IF(住宅3!DD91="○",1,IF(住宅3!DD91="◎",2,""))</f>
        <v/>
      </c>
      <c r="CA58" s="142" t="str">
        <f>IF(住宅3!DD92="○",1,IF(住宅3!DD92="◎",2,""))</f>
        <v/>
      </c>
    </row>
    <row r="59" spans="1:79" s="142" customFormat="1" x14ac:dyDescent="0.2">
      <c r="A59" s="141">
        <f t="shared" si="0"/>
        <v>0</v>
      </c>
      <c r="B59" s="142">
        <v>53</v>
      </c>
      <c r="C59" s="143"/>
      <c r="D59" s="143"/>
      <c r="E59" s="143"/>
      <c r="F59" s="143"/>
      <c r="G59" s="143"/>
      <c r="H59" s="143"/>
      <c r="I59" s="143"/>
      <c r="J59" s="143"/>
      <c r="K59" s="143"/>
      <c r="L59" s="143"/>
      <c r="M59" s="143"/>
      <c r="N59" s="143"/>
      <c r="O59" s="143"/>
      <c r="P59" s="142">
        <v>4</v>
      </c>
      <c r="Q59" s="142">
        <f>住宅3!DF6</f>
        <v>0</v>
      </c>
      <c r="R59" s="142">
        <v>47</v>
      </c>
      <c r="S59" s="142" t="str">
        <f>IF(住宅3!DF7&lt;&gt;"",住宅3!DF7,"")</f>
        <v/>
      </c>
      <c r="T59" s="142" t="str">
        <f>IF(住宅3!DF8="選択してください","",MID(住宅3!DF8,1,2))</f>
        <v/>
      </c>
      <c r="U59" s="142" t="str">
        <f>IF(住宅3!DF9="選択してください","",MID(住宅3!DF9,LEN(住宅3!DF9)-3,3))</f>
        <v/>
      </c>
      <c r="W59" s="142" t="str">
        <f>IF(住宅3!DF10="","",住宅3!DF10)</f>
        <v/>
      </c>
      <c r="X59" s="142" t="str">
        <f>IF(住宅3!DF11="","",住宅3!DF11)</f>
        <v/>
      </c>
      <c r="Y59" s="142" t="str">
        <f>IF(住宅3!DF12="","",住宅3!DF12)</f>
        <v/>
      </c>
      <c r="Z59" s="142" t="str">
        <f>IF(住宅3!DF13="","",住宅3!DF13)</f>
        <v/>
      </c>
      <c r="AA59" s="142" t="str">
        <f>IF(住宅3!DF15="選択してください","",MID(住宅3!DF15,1,2)*1)</f>
        <v/>
      </c>
      <c r="AB59" s="142" t="str">
        <f>IF(住宅3!DF18="選択してください","",MID(住宅3!DF18,1,2)*1)</f>
        <v/>
      </c>
      <c r="AC59" s="142" t="str">
        <f>IF(住宅3!DF20="選択してください","",MID(住宅3!DF20,1,2)*1)</f>
        <v/>
      </c>
      <c r="AD59" s="142" t="str">
        <f>IF(住宅3!DF22="選択してください","",MID(住宅3!DF22,1,2)*1)</f>
        <v/>
      </c>
      <c r="AE59" s="142" t="str">
        <f>IF(住宅3!DF24="選択してください","",MID(住宅3!DF24,1,2)*1)</f>
        <v/>
      </c>
      <c r="AF59" s="142" t="str">
        <f>IF(住宅3!DF26="選択してください","",MID(住宅3!DF26,1,2)*1)</f>
        <v/>
      </c>
      <c r="AG59" s="142" t="str">
        <f>IF(住宅3!DF31="選択してください","",MID(住宅3!DF31,1,2)*1)</f>
        <v/>
      </c>
      <c r="AH59" s="153" t="str">
        <f>IF(住宅3!DF34="選択してください","",MID(住宅3!DF34,1,2)*1)</f>
        <v/>
      </c>
      <c r="AI59" s="142" t="str">
        <f>IF(住宅3!DF37="","",住宅3!DF37)</f>
        <v/>
      </c>
      <c r="AJ59" s="142" t="str">
        <f>IF(住宅3!DF39="選択してください","",MID(住宅3!DF39,1,2)*1)</f>
        <v/>
      </c>
      <c r="AK59" s="142" t="str">
        <f>IF(住宅3!DF44="選択してください","",MID(住宅3!DF44,1,2)*1)</f>
        <v/>
      </c>
      <c r="AL59" s="142" t="str">
        <f>IF(住宅3!DF47="○",1,IF(住宅3!DF47="◎",2,""))</f>
        <v/>
      </c>
      <c r="AM59" s="142" t="str">
        <f>IF(住宅3!DF48="○",1,IF(住宅3!DF48="◎",2,""))</f>
        <v/>
      </c>
      <c r="AN59" s="142" t="str">
        <f>IF(住宅3!DF49="○",1,IF(住宅3!DF49="◎",2,""))</f>
        <v/>
      </c>
      <c r="AO59" s="142" t="str">
        <f>IF(住宅3!DF50="○",1,IF(住宅3!DF50="◎",2,""))</f>
        <v/>
      </c>
      <c r="AP59" s="142" t="str">
        <f>IF(住宅3!DF51="○",1,IF(住宅3!DF51="◎",2,""))</f>
        <v/>
      </c>
      <c r="AQ59" s="142" t="str">
        <f>IF(住宅3!DF52="○",1,IF(住宅3!DF52="◎",2,""))</f>
        <v/>
      </c>
      <c r="AR59" s="142" t="str">
        <f>IF(住宅3!DF53="○",1,IF(住宅3!DF53="◎",2,""))</f>
        <v/>
      </c>
      <c r="AS59" s="142" t="str">
        <f>IF(住宅3!DF54="○",1,IF(住宅3!DF54="◎",2,""))</f>
        <v/>
      </c>
      <c r="AT59" s="142" t="str">
        <f>IF(住宅3!DF55="○",1,IF(住宅3!DF55="◎",2,""))</f>
        <v/>
      </c>
      <c r="AU59" s="142" t="str">
        <f>IF(住宅3!DF56="○",1,IF(住宅3!DF56="◎",2,""))</f>
        <v/>
      </c>
      <c r="AV59" s="142" t="str">
        <f>IF(住宅3!DF57="○",1,IF(住宅3!DF57="◎",2,""))</f>
        <v/>
      </c>
      <c r="AW59" s="142" t="str">
        <f>IF(住宅3!DF58="○",1,IF(住宅3!DF58="◎",2,""))</f>
        <v/>
      </c>
      <c r="AX59" s="142" t="str">
        <f>IF(住宅3!DF59="○",1,IF(住宅3!DF59="◎",2,""))</f>
        <v/>
      </c>
      <c r="AY59" s="142" t="str">
        <f>IF(住宅3!DF60="○",1,IF(住宅3!DF60="◎",2,""))</f>
        <v/>
      </c>
      <c r="AZ59" s="142" t="str">
        <f>IF(住宅3!DF61="○",1,IF(住宅3!DF61="◎",2,""))</f>
        <v/>
      </c>
      <c r="BA59" s="142" t="str">
        <f>IF(住宅3!DF62="○",1,IF(住宅3!DF62="◎",2,""))</f>
        <v/>
      </c>
      <c r="BB59" s="142" t="str">
        <f>IF(住宅3!DF63="○",1,IF(住宅3!DF63="◎",2,""))</f>
        <v/>
      </c>
      <c r="BC59" s="142" t="str">
        <f>IF(住宅3!DF66="○",1,IF(住宅3!DF66="◎",2,""))</f>
        <v/>
      </c>
      <c r="BD59" s="142" t="str">
        <f>IF(住宅3!DF67="○",1,IF(住宅3!DF67="◎",2,""))</f>
        <v/>
      </c>
      <c r="BE59" s="142" t="str">
        <f>IF(住宅3!DF68="○",1,IF(住宅3!DF68="◎",2,""))</f>
        <v/>
      </c>
      <c r="BF59" s="142" t="str">
        <f>IF(住宅3!DF69="○",1,IF(住宅3!DF69="◎",2,""))</f>
        <v/>
      </c>
      <c r="BG59" s="142" t="str">
        <f>IF(住宅3!DF70="○",1,IF(住宅3!DF70="◎",2,""))</f>
        <v/>
      </c>
      <c r="BH59" s="142" t="str">
        <f>IF(住宅3!DF71="○",1,IF(住宅3!DF71="◎",2,""))</f>
        <v/>
      </c>
      <c r="BI59" s="142" t="str">
        <f>IF(住宅3!DF72="○",1,IF(住宅3!DF72="◎",2,""))</f>
        <v/>
      </c>
      <c r="BJ59" s="142" t="str">
        <f>IF(住宅3!DF73="○",1,IF(住宅3!DF73="◎",2,""))</f>
        <v/>
      </c>
      <c r="BK59" s="142" t="str">
        <f>IF(住宅3!DF74="○",1,IF(住宅3!DF74="◎",2,""))</f>
        <v/>
      </c>
      <c r="BL59" s="142" t="str">
        <f>IF(住宅3!DF75="○",1,IF(住宅3!DF75="◎",2,""))</f>
        <v/>
      </c>
      <c r="BM59" s="142" t="str">
        <f>IF(住宅3!DF78="○",1,IF(住宅3!DF78="◎",2,""))</f>
        <v/>
      </c>
      <c r="BN59" s="142" t="str">
        <f>IF(住宅3!DF79="○",1,IF(住宅3!DF79="◎",2,""))</f>
        <v/>
      </c>
      <c r="BO59" s="142" t="str">
        <f>IF(住宅3!DF80="○",1,IF(住宅3!DF80="◎",2,""))</f>
        <v/>
      </c>
      <c r="BP59" s="142" t="str">
        <f>IF(住宅3!DF81="○",1,IF(住宅3!DF81="◎",2,""))</f>
        <v/>
      </c>
      <c r="BQ59" s="142" t="str">
        <f>IF(住宅3!DF82="○",1,IF(住宅3!DF82="◎",2,""))</f>
        <v/>
      </c>
      <c r="BR59" s="142" t="str">
        <f>IF(住宅3!DF83="○",1,IF(住宅3!DF83="◎",2,""))</f>
        <v/>
      </c>
      <c r="BS59" s="142" t="str">
        <f>IF(住宅3!DF84="○",1,IF(住宅3!DF84="◎",2,""))</f>
        <v/>
      </c>
      <c r="BT59" s="142" t="str">
        <f>IF(住宅3!DF85="○",1,IF(住宅3!DF85="◎",2,""))</f>
        <v/>
      </c>
      <c r="BU59" s="142" t="str">
        <f>IF(住宅3!DF86="○",1,IF(住宅3!DF86="◎",2,""))</f>
        <v/>
      </c>
      <c r="BV59" s="142" t="str">
        <f>IF(住宅3!DF87="○",1,IF(住宅3!DF87="◎",2,""))</f>
        <v/>
      </c>
      <c r="BW59" s="142" t="str">
        <f>IF(住宅3!DF88="○",1,IF(住宅3!DF88="◎",2,""))</f>
        <v/>
      </c>
      <c r="BX59" s="142" t="str">
        <f>IF(住宅3!DF89="○",1,IF(住宅3!DF89="◎",2,""))</f>
        <v/>
      </c>
      <c r="BY59" s="142" t="str">
        <f>IF(住宅3!DF90="○",1,IF(住宅3!DF90="◎",2,""))</f>
        <v/>
      </c>
      <c r="BZ59" s="142" t="str">
        <f>IF(住宅3!DF91="○",1,IF(住宅3!DF91="◎",2,""))</f>
        <v/>
      </c>
      <c r="CA59" s="142" t="str">
        <f>IF(住宅3!DF92="○",1,IF(住宅3!DF92="◎",2,""))</f>
        <v/>
      </c>
    </row>
    <row r="60" spans="1:79" s="142" customFormat="1" x14ac:dyDescent="0.2">
      <c r="A60" s="141">
        <f t="shared" si="0"/>
        <v>0</v>
      </c>
      <c r="B60" s="142">
        <v>54</v>
      </c>
      <c r="C60" s="143"/>
      <c r="D60" s="143"/>
      <c r="E60" s="143"/>
      <c r="F60" s="143"/>
      <c r="G60" s="143"/>
      <c r="H60" s="143"/>
      <c r="I60" s="143"/>
      <c r="J60" s="143"/>
      <c r="K60" s="143"/>
      <c r="L60" s="143"/>
      <c r="M60" s="143"/>
      <c r="N60" s="143"/>
      <c r="O60" s="143"/>
      <c r="P60" s="142">
        <v>4</v>
      </c>
      <c r="Q60" s="142">
        <f>住宅3!DH6</f>
        <v>0</v>
      </c>
      <c r="R60" s="142">
        <v>48</v>
      </c>
      <c r="S60" s="142" t="str">
        <f>IF(住宅3!DH7&lt;&gt;"",住宅3!DH7,"")</f>
        <v/>
      </c>
      <c r="T60" s="142" t="str">
        <f>IF(住宅3!DH8="選択してください","",MID(住宅3!DH8,1,2))</f>
        <v/>
      </c>
      <c r="U60" s="142" t="str">
        <f>IF(住宅3!DH9="選択してください","",MID(住宅3!DH9,LEN(住宅3!DH9)-3,3))</f>
        <v/>
      </c>
      <c r="W60" s="142" t="str">
        <f>IF(住宅3!DH10="","",住宅3!DH10)</f>
        <v/>
      </c>
      <c r="X60" s="142" t="str">
        <f>IF(住宅3!DH11="","",住宅3!DH11)</f>
        <v/>
      </c>
      <c r="Y60" s="142" t="str">
        <f>IF(住宅3!DH12="","",住宅3!DH12)</f>
        <v/>
      </c>
      <c r="Z60" s="142" t="str">
        <f>IF(住宅3!DH13="","",住宅3!DH13)</f>
        <v/>
      </c>
      <c r="AA60" s="142" t="str">
        <f>IF(住宅3!DH15="選択してください","",MID(住宅3!DH15,1,2)*1)</f>
        <v/>
      </c>
      <c r="AB60" s="142" t="str">
        <f>IF(住宅3!DH18="選択してください","",MID(住宅3!DH18,1,2)*1)</f>
        <v/>
      </c>
      <c r="AC60" s="142" t="str">
        <f>IF(住宅3!DH20="選択してください","",MID(住宅3!DH20,1,2)*1)</f>
        <v/>
      </c>
      <c r="AD60" s="142" t="str">
        <f>IF(住宅3!DH22="選択してください","",MID(住宅3!DH22,1,2)*1)</f>
        <v/>
      </c>
      <c r="AE60" s="142" t="str">
        <f>IF(住宅3!DH24="選択してください","",MID(住宅3!DH24,1,2)*1)</f>
        <v/>
      </c>
      <c r="AF60" s="142" t="str">
        <f>IF(住宅3!DH26="選択してください","",MID(住宅3!DH26,1,2)*1)</f>
        <v/>
      </c>
      <c r="AG60" s="142" t="str">
        <f>IF(住宅3!DH31="選択してください","",MID(住宅3!DH31,1,2)*1)</f>
        <v/>
      </c>
      <c r="AH60" s="153" t="str">
        <f>IF(住宅3!DH34="選択してください","",MID(住宅3!DH34,1,2)*1)</f>
        <v/>
      </c>
      <c r="AI60" s="142" t="str">
        <f>IF(住宅3!DH37="","",住宅3!DH37)</f>
        <v/>
      </c>
      <c r="AJ60" s="142" t="str">
        <f>IF(住宅3!DH39="選択してください","",MID(住宅3!DH39,1,2)*1)</f>
        <v/>
      </c>
      <c r="AK60" s="142" t="str">
        <f>IF(住宅3!DH44="選択してください","",MID(住宅3!DH44,1,2)*1)</f>
        <v/>
      </c>
      <c r="AL60" s="142" t="str">
        <f>IF(住宅3!DH47="○",1,IF(住宅3!DH47="◎",2,""))</f>
        <v/>
      </c>
      <c r="AM60" s="142" t="str">
        <f>IF(住宅3!DH48="○",1,IF(住宅3!DH48="◎",2,""))</f>
        <v/>
      </c>
      <c r="AN60" s="142" t="str">
        <f>IF(住宅3!DH49="○",1,IF(住宅3!DH49="◎",2,""))</f>
        <v/>
      </c>
      <c r="AO60" s="142" t="str">
        <f>IF(住宅3!DH50="○",1,IF(住宅3!DH50="◎",2,""))</f>
        <v/>
      </c>
      <c r="AP60" s="142" t="str">
        <f>IF(住宅3!DH51="○",1,IF(住宅3!DH51="◎",2,""))</f>
        <v/>
      </c>
      <c r="AQ60" s="142" t="str">
        <f>IF(住宅3!DH52="○",1,IF(住宅3!DH52="◎",2,""))</f>
        <v/>
      </c>
      <c r="AR60" s="142" t="str">
        <f>IF(住宅3!DH53="○",1,IF(住宅3!DH53="◎",2,""))</f>
        <v/>
      </c>
      <c r="AS60" s="142" t="str">
        <f>IF(住宅3!DH54="○",1,IF(住宅3!DH54="◎",2,""))</f>
        <v/>
      </c>
      <c r="AT60" s="142" t="str">
        <f>IF(住宅3!DH55="○",1,IF(住宅3!DH55="◎",2,""))</f>
        <v/>
      </c>
      <c r="AU60" s="142" t="str">
        <f>IF(住宅3!DH56="○",1,IF(住宅3!DH56="◎",2,""))</f>
        <v/>
      </c>
      <c r="AV60" s="142" t="str">
        <f>IF(住宅3!DH57="○",1,IF(住宅3!DH57="◎",2,""))</f>
        <v/>
      </c>
      <c r="AW60" s="142" t="str">
        <f>IF(住宅3!DH58="○",1,IF(住宅3!DH58="◎",2,""))</f>
        <v/>
      </c>
      <c r="AX60" s="142" t="str">
        <f>IF(住宅3!DH59="○",1,IF(住宅3!DH59="◎",2,""))</f>
        <v/>
      </c>
      <c r="AY60" s="142" t="str">
        <f>IF(住宅3!DH60="○",1,IF(住宅3!DH60="◎",2,""))</f>
        <v/>
      </c>
      <c r="AZ60" s="142" t="str">
        <f>IF(住宅3!DH61="○",1,IF(住宅3!DH61="◎",2,""))</f>
        <v/>
      </c>
      <c r="BA60" s="142" t="str">
        <f>IF(住宅3!DH62="○",1,IF(住宅3!DH62="◎",2,""))</f>
        <v/>
      </c>
      <c r="BB60" s="142" t="str">
        <f>IF(住宅3!DH63="○",1,IF(住宅3!DH63="◎",2,""))</f>
        <v/>
      </c>
      <c r="BC60" s="142" t="str">
        <f>IF(住宅3!DH66="○",1,IF(住宅3!DH66="◎",2,""))</f>
        <v/>
      </c>
      <c r="BD60" s="142" t="str">
        <f>IF(住宅3!DH67="○",1,IF(住宅3!DH67="◎",2,""))</f>
        <v/>
      </c>
      <c r="BE60" s="142" t="str">
        <f>IF(住宅3!DH68="○",1,IF(住宅3!DH68="◎",2,""))</f>
        <v/>
      </c>
      <c r="BF60" s="142" t="str">
        <f>IF(住宅3!DH69="○",1,IF(住宅3!DH69="◎",2,""))</f>
        <v/>
      </c>
      <c r="BG60" s="142" t="str">
        <f>IF(住宅3!DH70="○",1,IF(住宅3!DH70="◎",2,""))</f>
        <v/>
      </c>
      <c r="BH60" s="142" t="str">
        <f>IF(住宅3!DH71="○",1,IF(住宅3!DH71="◎",2,""))</f>
        <v/>
      </c>
      <c r="BI60" s="142" t="str">
        <f>IF(住宅3!DH72="○",1,IF(住宅3!DH72="◎",2,""))</f>
        <v/>
      </c>
      <c r="BJ60" s="142" t="str">
        <f>IF(住宅3!DH73="○",1,IF(住宅3!DH73="◎",2,""))</f>
        <v/>
      </c>
      <c r="BK60" s="142" t="str">
        <f>IF(住宅3!DH74="○",1,IF(住宅3!DH74="◎",2,""))</f>
        <v/>
      </c>
      <c r="BL60" s="142" t="str">
        <f>IF(住宅3!DH75="○",1,IF(住宅3!DH75="◎",2,""))</f>
        <v/>
      </c>
      <c r="BM60" s="142" t="str">
        <f>IF(住宅3!DH78="○",1,IF(住宅3!DH78="◎",2,""))</f>
        <v/>
      </c>
      <c r="BN60" s="142" t="str">
        <f>IF(住宅3!DH79="○",1,IF(住宅3!DH79="◎",2,""))</f>
        <v/>
      </c>
      <c r="BO60" s="142" t="str">
        <f>IF(住宅3!DH80="○",1,IF(住宅3!DH80="◎",2,""))</f>
        <v/>
      </c>
      <c r="BP60" s="142" t="str">
        <f>IF(住宅3!DH81="○",1,IF(住宅3!DH81="◎",2,""))</f>
        <v/>
      </c>
      <c r="BQ60" s="142" t="str">
        <f>IF(住宅3!DH82="○",1,IF(住宅3!DH82="◎",2,""))</f>
        <v/>
      </c>
      <c r="BR60" s="142" t="str">
        <f>IF(住宅3!DH83="○",1,IF(住宅3!DH83="◎",2,""))</f>
        <v/>
      </c>
      <c r="BS60" s="142" t="str">
        <f>IF(住宅3!DH84="○",1,IF(住宅3!DH84="◎",2,""))</f>
        <v/>
      </c>
      <c r="BT60" s="142" t="str">
        <f>IF(住宅3!DH85="○",1,IF(住宅3!DH85="◎",2,""))</f>
        <v/>
      </c>
      <c r="BU60" s="142" t="str">
        <f>IF(住宅3!DH86="○",1,IF(住宅3!DH86="◎",2,""))</f>
        <v/>
      </c>
      <c r="BV60" s="142" t="str">
        <f>IF(住宅3!DH87="○",1,IF(住宅3!DH87="◎",2,""))</f>
        <v/>
      </c>
      <c r="BW60" s="142" t="str">
        <f>IF(住宅3!DH88="○",1,IF(住宅3!DH88="◎",2,""))</f>
        <v/>
      </c>
      <c r="BX60" s="142" t="str">
        <f>IF(住宅3!DH89="○",1,IF(住宅3!DH89="◎",2,""))</f>
        <v/>
      </c>
      <c r="BY60" s="142" t="str">
        <f>IF(住宅3!DH90="○",1,IF(住宅3!DH90="◎",2,""))</f>
        <v/>
      </c>
      <c r="BZ60" s="142" t="str">
        <f>IF(住宅3!DH91="○",1,IF(住宅3!DH91="◎",2,""))</f>
        <v/>
      </c>
      <c r="CA60" s="142" t="str">
        <f>IF(住宅3!DH92="○",1,IF(住宅3!DH92="◎",2,""))</f>
        <v/>
      </c>
    </row>
    <row r="61" spans="1:79" s="142" customFormat="1" x14ac:dyDescent="0.2">
      <c r="A61" s="141">
        <f t="shared" si="0"/>
        <v>0</v>
      </c>
      <c r="B61" s="142">
        <v>55</v>
      </c>
      <c r="C61" s="143"/>
      <c r="D61" s="143"/>
      <c r="E61" s="143"/>
      <c r="F61" s="143"/>
      <c r="G61" s="143"/>
      <c r="H61" s="143"/>
      <c r="I61" s="143"/>
      <c r="J61" s="143"/>
      <c r="K61" s="143"/>
      <c r="L61" s="143"/>
      <c r="M61" s="143"/>
      <c r="N61" s="143"/>
      <c r="O61" s="143"/>
      <c r="P61" s="142">
        <v>4</v>
      </c>
      <c r="Q61" s="142">
        <f>住宅3!DJ6</f>
        <v>0</v>
      </c>
      <c r="R61" s="142">
        <v>49</v>
      </c>
      <c r="S61" s="142" t="str">
        <f>IF(住宅3!DJ7&lt;&gt;"",住宅3!DJ7,"")</f>
        <v/>
      </c>
      <c r="T61" s="142" t="str">
        <f>IF(住宅3!DJ8="選択してください","",MID(住宅3!DJ8,1,2))</f>
        <v/>
      </c>
      <c r="U61" s="142" t="str">
        <f>IF(住宅3!DJ9="選択してください","",MID(住宅3!DJ9,LEN(住宅3!DJ9)-3,3))</f>
        <v/>
      </c>
      <c r="W61" s="142" t="str">
        <f>IF(住宅3!DJ10="","",住宅3!DJ10)</f>
        <v/>
      </c>
      <c r="X61" s="142" t="str">
        <f>IF(住宅3!DJ11="","",住宅3!DJ11)</f>
        <v/>
      </c>
      <c r="Y61" s="142" t="str">
        <f>IF(住宅3!DJ12="","",住宅3!DJ12)</f>
        <v/>
      </c>
      <c r="Z61" s="142" t="str">
        <f>IF(住宅3!DJ13="","",住宅3!DJ13)</f>
        <v/>
      </c>
      <c r="AA61" s="142" t="str">
        <f>IF(住宅3!DJ15="選択してください","",MID(住宅3!DJ15,1,2)*1)</f>
        <v/>
      </c>
      <c r="AB61" s="142" t="str">
        <f>IF(住宅3!DJ18="選択してください","",MID(住宅3!DJ18,1,2)*1)</f>
        <v/>
      </c>
      <c r="AC61" s="142" t="str">
        <f>IF(住宅3!DJ20="選択してください","",MID(住宅3!DJ20,1,2)*1)</f>
        <v/>
      </c>
      <c r="AD61" s="142" t="str">
        <f>IF(住宅3!DJ22="選択してください","",MID(住宅3!DJ22,1,2)*1)</f>
        <v/>
      </c>
      <c r="AE61" s="142" t="str">
        <f>IF(住宅3!DJ24="選択してください","",MID(住宅3!DJ24,1,2)*1)</f>
        <v/>
      </c>
      <c r="AF61" s="142" t="str">
        <f>IF(住宅3!DJ26="選択してください","",MID(住宅3!DJ26,1,2)*1)</f>
        <v/>
      </c>
      <c r="AG61" s="142" t="str">
        <f>IF(住宅3!DJ31="選択してください","",MID(住宅3!DJ31,1,2)*1)</f>
        <v/>
      </c>
      <c r="AH61" s="153" t="str">
        <f>IF(住宅3!DJ34="選択してください","",MID(住宅3!DJ34,1,2)*1)</f>
        <v/>
      </c>
      <c r="AI61" s="142" t="str">
        <f>IF(住宅3!DJ37="","",住宅3!DJ37)</f>
        <v/>
      </c>
      <c r="AJ61" s="142" t="str">
        <f>IF(住宅3!DJ39="選択してください","",MID(住宅3!DJ39,1,2)*1)</f>
        <v/>
      </c>
      <c r="AK61" s="142" t="str">
        <f>IF(住宅3!DJ44="選択してください","",MID(住宅3!DJ44,1,2)*1)</f>
        <v/>
      </c>
      <c r="AL61" s="142" t="str">
        <f>IF(住宅3!DJ47="○",1,IF(住宅3!DJ47="◎",2,""))</f>
        <v/>
      </c>
      <c r="AM61" s="142" t="str">
        <f>IF(住宅3!DJ48="○",1,IF(住宅3!DJ48="◎",2,""))</f>
        <v/>
      </c>
      <c r="AN61" s="142" t="str">
        <f>IF(住宅3!DJ49="○",1,IF(住宅3!DJ49="◎",2,""))</f>
        <v/>
      </c>
      <c r="AO61" s="142" t="str">
        <f>IF(住宅3!DJ50="○",1,IF(住宅3!DJ50="◎",2,""))</f>
        <v/>
      </c>
      <c r="AP61" s="142" t="str">
        <f>IF(住宅3!DJ51="○",1,IF(住宅3!DJ51="◎",2,""))</f>
        <v/>
      </c>
      <c r="AQ61" s="142" t="str">
        <f>IF(住宅3!DJ52="○",1,IF(住宅3!DJ52="◎",2,""))</f>
        <v/>
      </c>
      <c r="AR61" s="142" t="str">
        <f>IF(住宅3!DJ53="○",1,IF(住宅3!DJ53="◎",2,""))</f>
        <v/>
      </c>
      <c r="AS61" s="142" t="str">
        <f>IF(住宅3!DJ54="○",1,IF(住宅3!DJ54="◎",2,""))</f>
        <v/>
      </c>
      <c r="AT61" s="142" t="str">
        <f>IF(住宅3!DJ55="○",1,IF(住宅3!DJ55="◎",2,""))</f>
        <v/>
      </c>
      <c r="AU61" s="142" t="str">
        <f>IF(住宅3!DJ56="○",1,IF(住宅3!DJ56="◎",2,""))</f>
        <v/>
      </c>
      <c r="AV61" s="142" t="str">
        <f>IF(住宅3!DJ57="○",1,IF(住宅3!DJ57="◎",2,""))</f>
        <v/>
      </c>
      <c r="AW61" s="142" t="str">
        <f>IF(住宅3!DJ58="○",1,IF(住宅3!DJ58="◎",2,""))</f>
        <v/>
      </c>
      <c r="AX61" s="142" t="str">
        <f>IF(住宅3!DJ59="○",1,IF(住宅3!DJ59="◎",2,""))</f>
        <v/>
      </c>
      <c r="AY61" s="142" t="str">
        <f>IF(住宅3!DJ60="○",1,IF(住宅3!DJ60="◎",2,""))</f>
        <v/>
      </c>
      <c r="AZ61" s="142" t="str">
        <f>IF(住宅3!DJ61="○",1,IF(住宅3!DJ61="◎",2,""))</f>
        <v/>
      </c>
      <c r="BA61" s="142" t="str">
        <f>IF(住宅3!DJ62="○",1,IF(住宅3!DJ62="◎",2,""))</f>
        <v/>
      </c>
      <c r="BB61" s="142" t="str">
        <f>IF(住宅3!DJ63="○",1,IF(住宅3!DJ63="◎",2,""))</f>
        <v/>
      </c>
      <c r="BC61" s="142" t="str">
        <f>IF(住宅3!DJ66="○",1,IF(住宅3!DJ66="◎",2,""))</f>
        <v/>
      </c>
      <c r="BD61" s="142" t="str">
        <f>IF(住宅3!DJ67="○",1,IF(住宅3!DJ67="◎",2,""))</f>
        <v/>
      </c>
      <c r="BE61" s="142" t="str">
        <f>IF(住宅3!DJ68="○",1,IF(住宅3!DJ68="◎",2,""))</f>
        <v/>
      </c>
      <c r="BF61" s="142" t="str">
        <f>IF(住宅3!DJ69="○",1,IF(住宅3!DJ69="◎",2,""))</f>
        <v/>
      </c>
      <c r="BG61" s="142" t="str">
        <f>IF(住宅3!DJ70="○",1,IF(住宅3!DJ70="◎",2,""))</f>
        <v/>
      </c>
      <c r="BH61" s="142" t="str">
        <f>IF(住宅3!DJ71="○",1,IF(住宅3!DJ71="◎",2,""))</f>
        <v/>
      </c>
      <c r="BI61" s="142" t="str">
        <f>IF(住宅3!DJ72="○",1,IF(住宅3!DJ72="◎",2,""))</f>
        <v/>
      </c>
      <c r="BJ61" s="142" t="str">
        <f>IF(住宅3!DJ73="○",1,IF(住宅3!DJ73="◎",2,""))</f>
        <v/>
      </c>
      <c r="BK61" s="142" t="str">
        <f>IF(住宅3!DJ74="○",1,IF(住宅3!DJ74="◎",2,""))</f>
        <v/>
      </c>
      <c r="BL61" s="142" t="str">
        <f>IF(住宅3!DJ75="○",1,IF(住宅3!DJ75="◎",2,""))</f>
        <v/>
      </c>
      <c r="BM61" s="142" t="str">
        <f>IF(住宅3!DJ78="○",1,IF(住宅3!DJ78="◎",2,""))</f>
        <v/>
      </c>
      <c r="BN61" s="142" t="str">
        <f>IF(住宅3!DJ79="○",1,IF(住宅3!DJ79="◎",2,""))</f>
        <v/>
      </c>
      <c r="BO61" s="142" t="str">
        <f>IF(住宅3!DJ80="○",1,IF(住宅3!DJ80="◎",2,""))</f>
        <v/>
      </c>
      <c r="BP61" s="142" t="str">
        <f>IF(住宅3!DJ81="○",1,IF(住宅3!DJ81="◎",2,""))</f>
        <v/>
      </c>
      <c r="BQ61" s="142" t="str">
        <f>IF(住宅3!DJ82="○",1,IF(住宅3!DJ82="◎",2,""))</f>
        <v/>
      </c>
      <c r="BR61" s="142" t="str">
        <f>IF(住宅3!DJ83="○",1,IF(住宅3!DJ83="◎",2,""))</f>
        <v/>
      </c>
      <c r="BS61" s="142" t="str">
        <f>IF(住宅3!DJ84="○",1,IF(住宅3!DJ84="◎",2,""))</f>
        <v/>
      </c>
      <c r="BT61" s="142" t="str">
        <f>IF(住宅3!DJ85="○",1,IF(住宅3!DJ85="◎",2,""))</f>
        <v/>
      </c>
      <c r="BU61" s="142" t="str">
        <f>IF(住宅3!DJ86="○",1,IF(住宅3!DJ86="◎",2,""))</f>
        <v/>
      </c>
      <c r="BV61" s="142" t="str">
        <f>IF(住宅3!DJ87="○",1,IF(住宅3!DJ87="◎",2,""))</f>
        <v/>
      </c>
      <c r="BW61" s="142" t="str">
        <f>IF(住宅3!DJ88="○",1,IF(住宅3!DJ88="◎",2,""))</f>
        <v/>
      </c>
      <c r="BX61" s="142" t="str">
        <f>IF(住宅3!DJ89="○",1,IF(住宅3!DJ89="◎",2,""))</f>
        <v/>
      </c>
      <c r="BY61" s="142" t="str">
        <f>IF(住宅3!DJ90="○",1,IF(住宅3!DJ90="◎",2,""))</f>
        <v/>
      </c>
      <c r="BZ61" s="142" t="str">
        <f>IF(住宅3!DJ91="○",1,IF(住宅3!DJ91="◎",2,""))</f>
        <v/>
      </c>
      <c r="CA61" s="142" t="str">
        <f>IF(住宅3!DJ92="○",1,IF(住宅3!DJ92="◎",2,""))</f>
        <v/>
      </c>
    </row>
    <row r="62" spans="1:79" s="142" customFormat="1" x14ac:dyDescent="0.2">
      <c r="A62" s="141">
        <f t="shared" si="0"/>
        <v>0</v>
      </c>
      <c r="B62" s="142">
        <v>56</v>
      </c>
      <c r="C62" s="143"/>
      <c r="D62" s="143"/>
      <c r="E62" s="143"/>
      <c r="F62" s="143"/>
      <c r="G62" s="143"/>
      <c r="H62" s="143"/>
      <c r="I62" s="143"/>
      <c r="J62" s="143"/>
      <c r="K62" s="143"/>
      <c r="L62" s="143"/>
      <c r="M62" s="143"/>
      <c r="N62" s="143"/>
      <c r="O62" s="143"/>
      <c r="P62" s="142">
        <v>4</v>
      </c>
      <c r="Q62" s="142">
        <f>住宅3!DL6</f>
        <v>0</v>
      </c>
      <c r="R62" s="142">
        <v>50</v>
      </c>
      <c r="S62" s="142" t="str">
        <f>IF(住宅3!DL7&lt;&gt;"",住宅3!DL7,"")</f>
        <v/>
      </c>
      <c r="T62" s="142" t="str">
        <f>IF(住宅3!DL8="選択してください","",MID(住宅3!DL8,1,2))</f>
        <v/>
      </c>
      <c r="U62" s="142" t="str">
        <f>IF(住宅3!DL9="選択してください","",MID(住宅3!DL9,LEN(住宅3!DL9)-3,3))</f>
        <v/>
      </c>
      <c r="W62" s="142" t="str">
        <f>IF(住宅3!DL10="","",住宅3!DL10)</f>
        <v/>
      </c>
      <c r="X62" s="142" t="str">
        <f>IF(住宅3!DL11="","",住宅3!DL11)</f>
        <v/>
      </c>
      <c r="Y62" s="142" t="str">
        <f>IF(住宅3!DL12="","",住宅3!DL12)</f>
        <v/>
      </c>
      <c r="Z62" s="142" t="str">
        <f>IF(住宅3!DL13="","",住宅3!DL13)</f>
        <v/>
      </c>
      <c r="AA62" s="142" t="str">
        <f>IF(住宅3!DL15="選択してください","",MID(住宅3!DL15,1,2)*1)</f>
        <v/>
      </c>
      <c r="AB62" s="142" t="str">
        <f>IF(住宅3!DL18="選択してください","",MID(住宅3!DL18,1,2)*1)</f>
        <v/>
      </c>
      <c r="AC62" s="142" t="str">
        <f>IF(住宅3!DL20="選択してください","",MID(住宅3!DL20,1,2)*1)</f>
        <v/>
      </c>
      <c r="AD62" s="142" t="str">
        <f>IF(住宅3!DL22="選択してください","",MID(住宅3!DL22,1,2)*1)</f>
        <v/>
      </c>
      <c r="AE62" s="142" t="str">
        <f>IF(住宅3!DL24="選択してください","",MID(住宅3!DL24,1,2)*1)</f>
        <v/>
      </c>
      <c r="AF62" s="142" t="str">
        <f>IF(住宅3!DL26="選択してください","",MID(住宅3!DL26,1,2)*1)</f>
        <v/>
      </c>
      <c r="AG62" s="142" t="str">
        <f>IF(住宅3!DL31="選択してください","",MID(住宅3!DL31,1,2)*1)</f>
        <v/>
      </c>
      <c r="AH62" s="153" t="str">
        <f>IF(住宅3!DL34="選択してください","",MID(住宅3!DL34,1,2)*1)</f>
        <v/>
      </c>
      <c r="AI62" s="142" t="str">
        <f>IF(住宅3!DL37="","",住宅3!DL37)</f>
        <v/>
      </c>
      <c r="AJ62" s="142" t="str">
        <f>IF(住宅3!DL39="選択してください","",MID(住宅3!DL39,1,2)*1)</f>
        <v/>
      </c>
      <c r="AK62" s="142" t="str">
        <f>IF(住宅3!DL44="選択してください","",MID(住宅3!DL44,1,2)*1)</f>
        <v/>
      </c>
      <c r="AL62" s="142" t="str">
        <f>IF(住宅3!DL47="○",1,IF(住宅3!DL47="◎",2,""))</f>
        <v/>
      </c>
      <c r="AM62" s="142" t="str">
        <f>IF(住宅3!DL48="○",1,IF(住宅3!DL48="◎",2,""))</f>
        <v/>
      </c>
      <c r="AN62" s="142" t="str">
        <f>IF(住宅3!DL49="○",1,IF(住宅3!DL49="◎",2,""))</f>
        <v/>
      </c>
      <c r="AO62" s="142" t="str">
        <f>IF(住宅3!DL50="○",1,IF(住宅3!DL50="◎",2,""))</f>
        <v/>
      </c>
      <c r="AP62" s="142" t="str">
        <f>IF(住宅3!DL51="○",1,IF(住宅3!DL51="◎",2,""))</f>
        <v/>
      </c>
      <c r="AQ62" s="142" t="str">
        <f>IF(住宅3!DL52="○",1,IF(住宅3!DL52="◎",2,""))</f>
        <v/>
      </c>
      <c r="AR62" s="142" t="str">
        <f>IF(住宅3!DL53="○",1,IF(住宅3!DL53="◎",2,""))</f>
        <v/>
      </c>
      <c r="AS62" s="142" t="str">
        <f>IF(住宅3!DL54="○",1,IF(住宅3!DL54="◎",2,""))</f>
        <v/>
      </c>
      <c r="AT62" s="142" t="str">
        <f>IF(住宅3!DL55="○",1,IF(住宅3!DL55="◎",2,""))</f>
        <v/>
      </c>
      <c r="AU62" s="142" t="str">
        <f>IF(住宅3!DL56="○",1,IF(住宅3!DL56="◎",2,""))</f>
        <v/>
      </c>
      <c r="AV62" s="142" t="str">
        <f>IF(住宅3!DL57="○",1,IF(住宅3!DL57="◎",2,""))</f>
        <v/>
      </c>
      <c r="AW62" s="142" t="str">
        <f>IF(住宅3!DL58="○",1,IF(住宅3!DL58="◎",2,""))</f>
        <v/>
      </c>
      <c r="AX62" s="142" t="str">
        <f>IF(住宅3!DL59="○",1,IF(住宅3!DL59="◎",2,""))</f>
        <v/>
      </c>
      <c r="AY62" s="142" t="str">
        <f>IF(住宅3!DL60="○",1,IF(住宅3!DL60="◎",2,""))</f>
        <v/>
      </c>
      <c r="AZ62" s="142" t="str">
        <f>IF(住宅3!DL61="○",1,IF(住宅3!DL61="◎",2,""))</f>
        <v/>
      </c>
      <c r="BA62" s="142" t="str">
        <f>IF(住宅3!DL62="○",1,IF(住宅3!DL62="◎",2,""))</f>
        <v/>
      </c>
      <c r="BB62" s="142" t="str">
        <f>IF(住宅3!DL63="○",1,IF(住宅3!DL63="◎",2,""))</f>
        <v/>
      </c>
      <c r="BC62" s="142" t="str">
        <f>IF(住宅3!DL66="○",1,IF(住宅3!DL66="◎",2,""))</f>
        <v/>
      </c>
      <c r="BD62" s="142" t="str">
        <f>IF(住宅3!DL67="○",1,IF(住宅3!DL67="◎",2,""))</f>
        <v/>
      </c>
      <c r="BE62" s="142" t="str">
        <f>IF(住宅3!DL68="○",1,IF(住宅3!DL68="◎",2,""))</f>
        <v/>
      </c>
      <c r="BF62" s="142" t="str">
        <f>IF(住宅3!DL69="○",1,IF(住宅3!DL69="◎",2,""))</f>
        <v/>
      </c>
      <c r="BG62" s="142" t="str">
        <f>IF(住宅3!DL70="○",1,IF(住宅3!DL70="◎",2,""))</f>
        <v/>
      </c>
      <c r="BH62" s="142" t="str">
        <f>IF(住宅3!DL71="○",1,IF(住宅3!DL71="◎",2,""))</f>
        <v/>
      </c>
      <c r="BI62" s="142" t="str">
        <f>IF(住宅3!DL72="○",1,IF(住宅3!DL72="◎",2,""))</f>
        <v/>
      </c>
      <c r="BJ62" s="142" t="str">
        <f>IF(住宅3!DL73="○",1,IF(住宅3!DL73="◎",2,""))</f>
        <v/>
      </c>
      <c r="BK62" s="142" t="str">
        <f>IF(住宅3!DL74="○",1,IF(住宅3!DL74="◎",2,""))</f>
        <v/>
      </c>
      <c r="BL62" s="142" t="str">
        <f>IF(住宅3!DL75="○",1,IF(住宅3!DL75="◎",2,""))</f>
        <v/>
      </c>
      <c r="BM62" s="142" t="str">
        <f>IF(住宅3!DL78="○",1,IF(住宅3!DL78="◎",2,""))</f>
        <v/>
      </c>
      <c r="BN62" s="142" t="str">
        <f>IF(住宅3!DL79="○",1,IF(住宅3!DL79="◎",2,""))</f>
        <v/>
      </c>
      <c r="BO62" s="142" t="str">
        <f>IF(住宅3!DL80="○",1,IF(住宅3!DL80="◎",2,""))</f>
        <v/>
      </c>
      <c r="BP62" s="142" t="str">
        <f>IF(住宅3!DL81="○",1,IF(住宅3!DL81="◎",2,""))</f>
        <v/>
      </c>
      <c r="BQ62" s="142" t="str">
        <f>IF(住宅3!DL82="○",1,IF(住宅3!DL82="◎",2,""))</f>
        <v/>
      </c>
      <c r="BR62" s="142" t="str">
        <f>IF(住宅3!DL83="○",1,IF(住宅3!DL83="◎",2,""))</f>
        <v/>
      </c>
      <c r="BS62" s="142" t="str">
        <f>IF(住宅3!DL84="○",1,IF(住宅3!DL84="◎",2,""))</f>
        <v/>
      </c>
      <c r="BT62" s="142" t="str">
        <f>IF(住宅3!DL85="○",1,IF(住宅3!DL85="◎",2,""))</f>
        <v/>
      </c>
      <c r="BU62" s="142" t="str">
        <f>IF(住宅3!DL86="○",1,IF(住宅3!DL86="◎",2,""))</f>
        <v/>
      </c>
      <c r="BV62" s="142" t="str">
        <f>IF(住宅3!DL87="○",1,IF(住宅3!DL87="◎",2,""))</f>
        <v/>
      </c>
      <c r="BW62" s="142" t="str">
        <f>IF(住宅3!DL88="○",1,IF(住宅3!DL88="◎",2,""))</f>
        <v/>
      </c>
      <c r="BX62" s="142" t="str">
        <f>IF(住宅3!DL89="○",1,IF(住宅3!DL89="◎",2,""))</f>
        <v/>
      </c>
      <c r="BY62" s="142" t="str">
        <f>IF(住宅3!DL90="○",1,IF(住宅3!DL90="◎",2,""))</f>
        <v/>
      </c>
      <c r="BZ62" s="142" t="str">
        <f>IF(住宅3!DL91="○",1,IF(住宅3!DL91="◎",2,""))</f>
        <v/>
      </c>
      <c r="CA62" s="142" t="str">
        <f>IF(住宅3!DL92="○",1,IF(住宅3!DL92="◎",2,""))</f>
        <v/>
      </c>
    </row>
    <row r="63" spans="1:79" s="142" customFormat="1" x14ac:dyDescent="0.2">
      <c r="A63" s="141">
        <f t="shared" si="0"/>
        <v>0</v>
      </c>
      <c r="B63" s="142">
        <v>57</v>
      </c>
      <c r="C63" s="143"/>
      <c r="D63" s="143"/>
      <c r="E63" s="143"/>
      <c r="F63" s="143"/>
      <c r="G63" s="143"/>
      <c r="H63" s="143"/>
      <c r="I63" s="143"/>
      <c r="J63" s="143"/>
      <c r="K63" s="143"/>
      <c r="L63" s="143"/>
      <c r="M63" s="143"/>
      <c r="N63" s="143"/>
      <c r="O63" s="143"/>
      <c r="P63" s="142">
        <v>4</v>
      </c>
      <c r="Q63" s="142">
        <f>住宅3!DN6</f>
        <v>0</v>
      </c>
      <c r="R63" s="142">
        <v>51</v>
      </c>
      <c r="S63" s="142" t="str">
        <f>IF(住宅3!DN7&lt;&gt;"",住宅3!DN7,"")</f>
        <v/>
      </c>
      <c r="T63" s="142" t="str">
        <f>IF(住宅3!DN8="選択してください","",MID(住宅3!DN8,1,2))</f>
        <v/>
      </c>
      <c r="U63" s="142" t="str">
        <f>IF(住宅3!DN9="選択してください","",MID(住宅3!DN9,LEN(住宅3!DN9)-3,3))</f>
        <v/>
      </c>
      <c r="W63" s="142" t="str">
        <f>IF(住宅3!DN10="","",住宅3!DN10)</f>
        <v/>
      </c>
      <c r="X63" s="142" t="str">
        <f>IF(住宅3!DN11="","",住宅3!DN11)</f>
        <v/>
      </c>
      <c r="Y63" s="142" t="str">
        <f>IF(住宅3!DN12="","",住宅3!DN12)</f>
        <v/>
      </c>
      <c r="Z63" s="142" t="str">
        <f>IF(住宅3!DN13="","",住宅3!DN13)</f>
        <v/>
      </c>
      <c r="AA63" s="142" t="str">
        <f>IF(住宅3!DN15="選択してください","",MID(住宅3!DN15,1,2)*1)</f>
        <v/>
      </c>
      <c r="AB63" s="142" t="str">
        <f>IF(住宅3!DN18="選択してください","",MID(住宅3!DN18,1,2)*1)</f>
        <v/>
      </c>
      <c r="AC63" s="142" t="str">
        <f>IF(住宅3!DN20="選択してください","",MID(住宅3!DN20,1,2)*1)</f>
        <v/>
      </c>
      <c r="AD63" s="142" t="str">
        <f>IF(住宅3!DN22="選択してください","",MID(住宅3!DN22,1,2)*1)</f>
        <v/>
      </c>
      <c r="AE63" s="142" t="str">
        <f>IF(住宅3!DN24="選択してください","",MID(住宅3!DN24,1,2)*1)</f>
        <v/>
      </c>
      <c r="AF63" s="142" t="str">
        <f>IF(住宅3!DN26="選択してください","",MID(住宅3!DN26,1,2)*1)</f>
        <v/>
      </c>
      <c r="AG63" s="142" t="str">
        <f>IF(住宅3!DN31="選択してください","",MID(住宅3!DN31,1,2)*1)</f>
        <v/>
      </c>
      <c r="AH63" s="153" t="str">
        <f>IF(住宅3!DN34="選択してください","",MID(住宅3!DN34,1,2)*1)</f>
        <v/>
      </c>
      <c r="AI63" s="142" t="str">
        <f>IF(住宅3!DN37="","",住宅3!DN37)</f>
        <v/>
      </c>
      <c r="AJ63" s="142" t="str">
        <f>IF(住宅3!DN39="選択してください","",MID(住宅3!DN39,1,2)*1)</f>
        <v/>
      </c>
      <c r="AK63" s="142" t="str">
        <f>IF(住宅3!DN44="選択してください","",MID(住宅3!DN44,1,2)*1)</f>
        <v/>
      </c>
      <c r="AL63" s="142" t="str">
        <f>IF(住宅3!DN47="○",1,IF(住宅3!DN47="◎",2,""))</f>
        <v/>
      </c>
      <c r="AM63" s="142" t="str">
        <f>IF(住宅3!DN48="○",1,IF(住宅3!DN48="◎",2,""))</f>
        <v/>
      </c>
      <c r="AN63" s="142" t="str">
        <f>IF(住宅3!DN49="○",1,IF(住宅3!DN49="◎",2,""))</f>
        <v/>
      </c>
      <c r="AO63" s="142" t="str">
        <f>IF(住宅3!DN50="○",1,IF(住宅3!DN50="◎",2,""))</f>
        <v/>
      </c>
      <c r="AP63" s="142" t="str">
        <f>IF(住宅3!DN51="○",1,IF(住宅3!DN51="◎",2,""))</f>
        <v/>
      </c>
      <c r="AQ63" s="142" t="str">
        <f>IF(住宅3!DN52="○",1,IF(住宅3!DN52="◎",2,""))</f>
        <v/>
      </c>
      <c r="AR63" s="142" t="str">
        <f>IF(住宅3!DN53="○",1,IF(住宅3!DN53="◎",2,""))</f>
        <v/>
      </c>
      <c r="AS63" s="142" t="str">
        <f>IF(住宅3!DN54="○",1,IF(住宅3!DN54="◎",2,""))</f>
        <v/>
      </c>
      <c r="AT63" s="142" t="str">
        <f>IF(住宅3!DN55="○",1,IF(住宅3!DN55="◎",2,""))</f>
        <v/>
      </c>
      <c r="AU63" s="142" t="str">
        <f>IF(住宅3!DN56="○",1,IF(住宅3!DN56="◎",2,""))</f>
        <v/>
      </c>
      <c r="AV63" s="142" t="str">
        <f>IF(住宅3!DN57="○",1,IF(住宅3!DN57="◎",2,""))</f>
        <v/>
      </c>
      <c r="AW63" s="142" t="str">
        <f>IF(住宅3!DN58="○",1,IF(住宅3!DN58="◎",2,""))</f>
        <v/>
      </c>
      <c r="AX63" s="142" t="str">
        <f>IF(住宅3!DN59="○",1,IF(住宅3!DN59="◎",2,""))</f>
        <v/>
      </c>
      <c r="AY63" s="142" t="str">
        <f>IF(住宅3!DN60="○",1,IF(住宅3!DN60="◎",2,""))</f>
        <v/>
      </c>
      <c r="AZ63" s="142" t="str">
        <f>IF(住宅3!DN61="○",1,IF(住宅3!DN61="◎",2,""))</f>
        <v/>
      </c>
      <c r="BA63" s="142" t="str">
        <f>IF(住宅3!DN62="○",1,IF(住宅3!DN62="◎",2,""))</f>
        <v/>
      </c>
      <c r="BB63" s="142" t="str">
        <f>IF(住宅3!DN63="○",1,IF(住宅3!DN63="◎",2,""))</f>
        <v/>
      </c>
      <c r="BC63" s="142" t="str">
        <f>IF(住宅3!DN66="○",1,IF(住宅3!DN66="◎",2,""))</f>
        <v/>
      </c>
      <c r="BD63" s="142" t="str">
        <f>IF(住宅3!DN67="○",1,IF(住宅3!DN67="◎",2,""))</f>
        <v/>
      </c>
      <c r="BE63" s="142" t="str">
        <f>IF(住宅3!DN68="○",1,IF(住宅3!DN68="◎",2,""))</f>
        <v/>
      </c>
      <c r="BF63" s="142" t="str">
        <f>IF(住宅3!DN69="○",1,IF(住宅3!DN69="◎",2,""))</f>
        <v/>
      </c>
      <c r="BG63" s="142" t="str">
        <f>IF(住宅3!DN70="○",1,IF(住宅3!DN70="◎",2,""))</f>
        <v/>
      </c>
      <c r="BH63" s="142" t="str">
        <f>IF(住宅3!DN71="○",1,IF(住宅3!DN71="◎",2,""))</f>
        <v/>
      </c>
      <c r="BI63" s="142" t="str">
        <f>IF(住宅3!DN72="○",1,IF(住宅3!DN72="◎",2,""))</f>
        <v/>
      </c>
      <c r="BJ63" s="142" t="str">
        <f>IF(住宅3!DN73="○",1,IF(住宅3!DN73="◎",2,""))</f>
        <v/>
      </c>
      <c r="BK63" s="142" t="str">
        <f>IF(住宅3!DN74="○",1,IF(住宅3!DN74="◎",2,""))</f>
        <v/>
      </c>
      <c r="BL63" s="142" t="str">
        <f>IF(住宅3!DN75="○",1,IF(住宅3!DN75="◎",2,""))</f>
        <v/>
      </c>
      <c r="BM63" s="142" t="str">
        <f>IF(住宅3!DN78="○",1,IF(住宅3!DN78="◎",2,""))</f>
        <v/>
      </c>
      <c r="BN63" s="142" t="str">
        <f>IF(住宅3!DN79="○",1,IF(住宅3!DN79="◎",2,""))</f>
        <v/>
      </c>
      <c r="BO63" s="142" t="str">
        <f>IF(住宅3!DN80="○",1,IF(住宅3!DN80="◎",2,""))</f>
        <v/>
      </c>
      <c r="BP63" s="142" t="str">
        <f>IF(住宅3!DN81="○",1,IF(住宅3!DN81="◎",2,""))</f>
        <v/>
      </c>
      <c r="BQ63" s="142" t="str">
        <f>IF(住宅3!DN82="○",1,IF(住宅3!DN82="◎",2,""))</f>
        <v/>
      </c>
      <c r="BR63" s="142" t="str">
        <f>IF(住宅3!DN83="○",1,IF(住宅3!DN83="◎",2,""))</f>
        <v/>
      </c>
      <c r="BS63" s="142" t="str">
        <f>IF(住宅3!DN84="○",1,IF(住宅3!DN84="◎",2,""))</f>
        <v/>
      </c>
      <c r="BT63" s="142" t="str">
        <f>IF(住宅3!DN85="○",1,IF(住宅3!DN85="◎",2,""))</f>
        <v/>
      </c>
      <c r="BU63" s="142" t="str">
        <f>IF(住宅3!DN86="○",1,IF(住宅3!DN86="◎",2,""))</f>
        <v/>
      </c>
      <c r="BV63" s="142" t="str">
        <f>IF(住宅3!DN87="○",1,IF(住宅3!DN87="◎",2,""))</f>
        <v/>
      </c>
      <c r="BW63" s="142" t="str">
        <f>IF(住宅3!DN88="○",1,IF(住宅3!DN88="◎",2,""))</f>
        <v/>
      </c>
      <c r="BX63" s="142" t="str">
        <f>IF(住宅3!DN89="○",1,IF(住宅3!DN89="◎",2,""))</f>
        <v/>
      </c>
      <c r="BY63" s="142" t="str">
        <f>IF(住宅3!DN90="○",1,IF(住宅3!DN90="◎",2,""))</f>
        <v/>
      </c>
      <c r="BZ63" s="142" t="str">
        <f>IF(住宅3!DN91="○",1,IF(住宅3!DN91="◎",2,""))</f>
        <v/>
      </c>
      <c r="CA63" s="142" t="str">
        <f>IF(住宅3!DN92="○",1,IF(住宅3!DN92="◎",2,""))</f>
        <v/>
      </c>
    </row>
    <row r="64" spans="1:79" s="142" customFormat="1" x14ac:dyDescent="0.2">
      <c r="A64" s="141">
        <f t="shared" si="0"/>
        <v>0</v>
      </c>
      <c r="B64" s="142">
        <v>58</v>
      </c>
      <c r="C64" s="143"/>
      <c r="D64" s="143"/>
      <c r="E64" s="143"/>
      <c r="F64" s="143"/>
      <c r="G64" s="143"/>
      <c r="H64" s="143"/>
      <c r="I64" s="143"/>
      <c r="J64" s="143"/>
      <c r="K64" s="143"/>
      <c r="L64" s="143"/>
      <c r="M64" s="143"/>
      <c r="N64" s="143"/>
      <c r="O64" s="143"/>
      <c r="P64" s="142">
        <v>4</v>
      </c>
      <c r="Q64" s="142">
        <f>住宅3!DP6</f>
        <v>0</v>
      </c>
      <c r="R64" s="142">
        <v>52</v>
      </c>
      <c r="S64" s="142" t="str">
        <f>IF(住宅3!DP7&lt;&gt;"",住宅3!DP7,"")</f>
        <v/>
      </c>
      <c r="T64" s="142" t="str">
        <f>IF(住宅3!DP8="選択してください","",MID(住宅3!DP8,1,2))</f>
        <v/>
      </c>
      <c r="U64" s="142" t="str">
        <f>IF(住宅3!DP9="選択してください","",MID(住宅3!DP9,LEN(住宅3!DP9)-3,3))</f>
        <v/>
      </c>
      <c r="W64" s="142" t="str">
        <f>IF(住宅3!DP10="","",住宅3!DP10)</f>
        <v/>
      </c>
      <c r="X64" s="142" t="str">
        <f>IF(住宅3!DP11="","",住宅3!DP11)</f>
        <v/>
      </c>
      <c r="Y64" s="142" t="str">
        <f>IF(住宅3!DP12="","",住宅3!DP12)</f>
        <v/>
      </c>
      <c r="Z64" s="142" t="str">
        <f>IF(住宅3!DP13="","",住宅3!DP13)</f>
        <v/>
      </c>
      <c r="AA64" s="142" t="str">
        <f>IF(住宅3!DP15="選択してください","",MID(住宅3!DP15,1,2)*1)</f>
        <v/>
      </c>
      <c r="AB64" s="142" t="str">
        <f>IF(住宅3!DP18="選択してください","",MID(住宅3!DP18,1,2)*1)</f>
        <v/>
      </c>
      <c r="AC64" s="142" t="str">
        <f>IF(住宅3!DP20="選択してください","",MID(住宅3!DP20,1,2)*1)</f>
        <v/>
      </c>
      <c r="AD64" s="142" t="str">
        <f>IF(住宅3!DP22="選択してください","",MID(住宅3!DP22,1,2)*1)</f>
        <v/>
      </c>
      <c r="AE64" s="142" t="str">
        <f>IF(住宅3!DP24="選択してください","",MID(住宅3!DP24,1,2)*1)</f>
        <v/>
      </c>
      <c r="AF64" s="142" t="str">
        <f>IF(住宅3!DP26="選択してください","",MID(住宅3!DP26,1,2)*1)</f>
        <v/>
      </c>
      <c r="AG64" s="142" t="str">
        <f>IF(住宅3!DP31="選択してください","",MID(住宅3!DP31,1,2)*1)</f>
        <v/>
      </c>
      <c r="AH64" s="153" t="str">
        <f>IF(住宅3!DP34="選択してください","",MID(住宅3!DP34,1,2)*1)</f>
        <v/>
      </c>
      <c r="AI64" s="142" t="str">
        <f>IF(住宅3!DP37="","",住宅3!DP37)</f>
        <v/>
      </c>
      <c r="AJ64" s="142" t="str">
        <f>IF(住宅3!DP39="選択してください","",MID(住宅3!DP39,1,2)*1)</f>
        <v/>
      </c>
      <c r="AK64" s="142" t="str">
        <f>IF(住宅3!DP44="選択してください","",MID(住宅3!DP44,1,2)*1)</f>
        <v/>
      </c>
      <c r="AL64" s="142" t="str">
        <f>IF(住宅3!DP47="○",1,IF(住宅3!DP47="◎",2,""))</f>
        <v/>
      </c>
      <c r="AM64" s="142" t="str">
        <f>IF(住宅3!DP48="○",1,IF(住宅3!DP48="◎",2,""))</f>
        <v/>
      </c>
      <c r="AN64" s="142" t="str">
        <f>IF(住宅3!DP49="○",1,IF(住宅3!DP49="◎",2,""))</f>
        <v/>
      </c>
      <c r="AO64" s="142" t="str">
        <f>IF(住宅3!DP50="○",1,IF(住宅3!DP50="◎",2,""))</f>
        <v/>
      </c>
      <c r="AP64" s="142" t="str">
        <f>IF(住宅3!DP51="○",1,IF(住宅3!DP51="◎",2,""))</f>
        <v/>
      </c>
      <c r="AQ64" s="142" t="str">
        <f>IF(住宅3!DP52="○",1,IF(住宅3!DP52="◎",2,""))</f>
        <v/>
      </c>
      <c r="AR64" s="142" t="str">
        <f>IF(住宅3!DP53="○",1,IF(住宅3!DP53="◎",2,""))</f>
        <v/>
      </c>
      <c r="AS64" s="142" t="str">
        <f>IF(住宅3!DP54="○",1,IF(住宅3!DP54="◎",2,""))</f>
        <v/>
      </c>
      <c r="AT64" s="142" t="str">
        <f>IF(住宅3!DP55="○",1,IF(住宅3!DP55="◎",2,""))</f>
        <v/>
      </c>
      <c r="AU64" s="142" t="str">
        <f>IF(住宅3!DP56="○",1,IF(住宅3!DP56="◎",2,""))</f>
        <v/>
      </c>
      <c r="AV64" s="142" t="str">
        <f>IF(住宅3!DP57="○",1,IF(住宅3!DP57="◎",2,""))</f>
        <v/>
      </c>
      <c r="AW64" s="142" t="str">
        <f>IF(住宅3!DP58="○",1,IF(住宅3!DP58="◎",2,""))</f>
        <v/>
      </c>
      <c r="AX64" s="142" t="str">
        <f>IF(住宅3!DP59="○",1,IF(住宅3!DP59="◎",2,""))</f>
        <v/>
      </c>
      <c r="AY64" s="142" t="str">
        <f>IF(住宅3!DP60="○",1,IF(住宅3!DP60="◎",2,""))</f>
        <v/>
      </c>
      <c r="AZ64" s="142" t="str">
        <f>IF(住宅3!DP61="○",1,IF(住宅3!DP61="◎",2,""))</f>
        <v/>
      </c>
      <c r="BA64" s="142" t="str">
        <f>IF(住宅3!DP62="○",1,IF(住宅3!DP62="◎",2,""))</f>
        <v/>
      </c>
      <c r="BB64" s="142" t="str">
        <f>IF(住宅3!DP63="○",1,IF(住宅3!DP63="◎",2,""))</f>
        <v/>
      </c>
      <c r="BC64" s="142" t="str">
        <f>IF(住宅3!DP66="○",1,IF(住宅3!DP66="◎",2,""))</f>
        <v/>
      </c>
      <c r="BD64" s="142" t="str">
        <f>IF(住宅3!DP67="○",1,IF(住宅3!DP67="◎",2,""))</f>
        <v/>
      </c>
      <c r="BE64" s="142" t="str">
        <f>IF(住宅3!DP68="○",1,IF(住宅3!DP68="◎",2,""))</f>
        <v/>
      </c>
      <c r="BF64" s="142" t="str">
        <f>IF(住宅3!DP69="○",1,IF(住宅3!DP69="◎",2,""))</f>
        <v/>
      </c>
      <c r="BG64" s="142" t="str">
        <f>IF(住宅3!DP70="○",1,IF(住宅3!DP70="◎",2,""))</f>
        <v/>
      </c>
      <c r="BH64" s="142" t="str">
        <f>IF(住宅3!DP71="○",1,IF(住宅3!DP71="◎",2,""))</f>
        <v/>
      </c>
      <c r="BI64" s="142" t="str">
        <f>IF(住宅3!DP72="○",1,IF(住宅3!DP72="◎",2,""))</f>
        <v/>
      </c>
      <c r="BJ64" s="142" t="str">
        <f>IF(住宅3!DP73="○",1,IF(住宅3!DP73="◎",2,""))</f>
        <v/>
      </c>
      <c r="BK64" s="142" t="str">
        <f>IF(住宅3!DP74="○",1,IF(住宅3!DP74="◎",2,""))</f>
        <v/>
      </c>
      <c r="BL64" s="142" t="str">
        <f>IF(住宅3!DP75="○",1,IF(住宅3!DP75="◎",2,""))</f>
        <v/>
      </c>
      <c r="BM64" s="142" t="str">
        <f>IF(住宅3!DP78="○",1,IF(住宅3!DP78="◎",2,""))</f>
        <v/>
      </c>
      <c r="BN64" s="142" t="str">
        <f>IF(住宅3!DP79="○",1,IF(住宅3!DP79="◎",2,""))</f>
        <v/>
      </c>
      <c r="BO64" s="142" t="str">
        <f>IF(住宅3!DP80="○",1,IF(住宅3!DP80="◎",2,""))</f>
        <v/>
      </c>
      <c r="BP64" s="142" t="str">
        <f>IF(住宅3!DP81="○",1,IF(住宅3!DP81="◎",2,""))</f>
        <v/>
      </c>
      <c r="BQ64" s="142" t="str">
        <f>IF(住宅3!DP82="○",1,IF(住宅3!DP82="◎",2,""))</f>
        <v/>
      </c>
      <c r="BR64" s="142" t="str">
        <f>IF(住宅3!DP83="○",1,IF(住宅3!DP83="◎",2,""))</f>
        <v/>
      </c>
      <c r="BS64" s="142" t="str">
        <f>IF(住宅3!DP84="○",1,IF(住宅3!DP84="◎",2,""))</f>
        <v/>
      </c>
      <c r="BT64" s="142" t="str">
        <f>IF(住宅3!DP85="○",1,IF(住宅3!DP85="◎",2,""))</f>
        <v/>
      </c>
      <c r="BU64" s="142" t="str">
        <f>IF(住宅3!DP86="○",1,IF(住宅3!DP86="◎",2,""))</f>
        <v/>
      </c>
      <c r="BV64" s="142" t="str">
        <f>IF(住宅3!DP87="○",1,IF(住宅3!DP87="◎",2,""))</f>
        <v/>
      </c>
      <c r="BW64" s="142" t="str">
        <f>IF(住宅3!DP88="○",1,IF(住宅3!DP88="◎",2,""))</f>
        <v/>
      </c>
      <c r="BX64" s="142" t="str">
        <f>IF(住宅3!DP89="○",1,IF(住宅3!DP89="◎",2,""))</f>
        <v/>
      </c>
      <c r="BY64" s="142" t="str">
        <f>IF(住宅3!DP90="○",1,IF(住宅3!DP90="◎",2,""))</f>
        <v/>
      </c>
      <c r="BZ64" s="142" t="str">
        <f>IF(住宅3!DP91="○",1,IF(住宅3!DP91="◎",2,""))</f>
        <v/>
      </c>
      <c r="CA64" s="142" t="str">
        <f>IF(住宅3!DP92="○",1,IF(住宅3!DP92="◎",2,""))</f>
        <v/>
      </c>
    </row>
    <row r="65" spans="1:79" s="142" customFormat="1" x14ac:dyDescent="0.2">
      <c r="A65" s="141">
        <f t="shared" si="0"/>
        <v>0</v>
      </c>
      <c r="B65" s="142">
        <v>59</v>
      </c>
      <c r="C65" s="143"/>
      <c r="D65" s="143"/>
      <c r="E65" s="143"/>
      <c r="F65" s="143"/>
      <c r="G65" s="143"/>
      <c r="H65" s="143"/>
      <c r="I65" s="143"/>
      <c r="J65" s="143"/>
      <c r="K65" s="143"/>
      <c r="L65" s="143"/>
      <c r="M65" s="143"/>
      <c r="N65" s="143"/>
      <c r="O65" s="143"/>
      <c r="P65" s="142">
        <v>4</v>
      </c>
      <c r="Q65" s="142">
        <f>住宅3!DR6</f>
        <v>0</v>
      </c>
      <c r="R65" s="142">
        <v>53</v>
      </c>
      <c r="S65" s="142" t="str">
        <f>IF(住宅3!DR7&lt;&gt;"",住宅3!DR7,"")</f>
        <v/>
      </c>
      <c r="T65" s="142" t="str">
        <f>IF(住宅3!DR8="選択してください","",MID(住宅3!DR8,1,2))</f>
        <v/>
      </c>
      <c r="U65" s="142" t="str">
        <f>IF(住宅3!DR9="選択してください","",MID(住宅3!DR9,LEN(住宅3!DR9)-3,3))</f>
        <v/>
      </c>
      <c r="W65" s="142" t="str">
        <f>IF(住宅3!DR10="","",住宅3!DR10)</f>
        <v/>
      </c>
      <c r="X65" s="142" t="str">
        <f>IF(住宅3!DR11="","",住宅3!DR11)</f>
        <v/>
      </c>
      <c r="Y65" s="142" t="str">
        <f>IF(住宅3!DR12="","",住宅3!DR12)</f>
        <v/>
      </c>
      <c r="Z65" s="142" t="str">
        <f>IF(住宅3!DR13="","",住宅3!DR13)</f>
        <v/>
      </c>
      <c r="AA65" s="142" t="str">
        <f>IF(住宅3!DR15="選択してください","",MID(住宅3!DR15,1,2)*1)</f>
        <v/>
      </c>
      <c r="AB65" s="142" t="str">
        <f>IF(住宅3!DR18="選択してください","",MID(住宅3!DR18,1,2)*1)</f>
        <v/>
      </c>
      <c r="AC65" s="142" t="str">
        <f>IF(住宅3!DR20="選択してください","",MID(住宅3!DR20,1,2)*1)</f>
        <v/>
      </c>
      <c r="AD65" s="142" t="str">
        <f>IF(住宅3!DR22="選択してください","",MID(住宅3!DR22,1,2)*1)</f>
        <v/>
      </c>
      <c r="AE65" s="142" t="str">
        <f>IF(住宅3!DR24="選択してください","",MID(住宅3!DR24,1,2)*1)</f>
        <v/>
      </c>
      <c r="AF65" s="142" t="str">
        <f>IF(住宅3!DR26="選択してください","",MID(住宅3!DR26,1,2)*1)</f>
        <v/>
      </c>
      <c r="AG65" s="142" t="str">
        <f>IF(住宅3!DR31="選択してください","",MID(住宅3!DR31,1,2)*1)</f>
        <v/>
      </c>
      <c r="AH65" s="153" t="str">
        <f>IF(住宅3!DR34="選択してください","",MID(住宅3!DR34,1,2)*1)</f>
        <v/>
      </c>
      <c r="AI65" s="142" t="str">
        <f>IF(住宅3!DR37="","",住宅3!DR37)</f>
        <v/>
      </c>
      <c r="AJ65" s="142" t="str">
        <f>IF(住宅3!DR39="選択してください","",MID(住宅3!DR39,1,2)*1)</f>
        <v/>
      </c>
      <c r="AK65" s="142" t="str">
        <f>IF(住宅3!DR44="選択してください","",MID(住宅3!DR44,1,2)*1)</f>
        <v/>
      </c>
      <c r="AL65" s="142" t="str">
        <f>IF(住宅3!DR47="○",1,IF(住宅3!DR47="◎",2,""))</f>
        <v/>
      </c>
      <c r="AM65" s="142" t="str">
        <f>IF(住宅3!DR48="○",1,IF(住宅3!DR48="◎",2,""))</f>
        <v/>
      </c>
      <c r="AN65" s="142" t="str">
        <f>IF(住宅3!DR49="○",1,IF(住宅3!DR49="◎",2,""))</f>
        <v/>
      </c>
      <c r="AO65" s="142" t="str">
        <f>IF(住宅3!DR50="○",1,IF(住宅3!DR50="◎",2,""))</f>
        <v/>
      </c>
      <c r="AP65" s="142" t="str">
        <f>IF(住宅3!DR51="○",1,IF(住宅3!DR51="◎",2,""))</f>
        <v/>
      </c>
      <c r="AQ65" s="142" t="str">
        <f>IF(住宅3!DR52="○",1,IF(住宅3!DR52="◎",2,""))</f>
        <v/>
      </c>
      <c r="AR65" s="142" t="str">
        <f>IF(住宅3!DR53="○",1,IF(住宅3!DR53="◎",2,""))</f>
        <v/>
      </c>
      <c r="AS65" s="142" t="str">
        <f>IF(住宅3!DR54="○",1,IF(住宅3!DR54="◎",2,""))</f>
        <v/>
      </c>
      <c r="AT65" s="142" t="str">
        <f>IF(住宅3!DR55="○",1,IF(住宅3!DR55="◎",2,""))</f>
        <v/>
      </c>
      <c r="AU65" s="142" t="str">
        <f>IF(住宅3!DR56="○",1,IF(住宅3!DR56="◎",2,""))</f>
        <v/>
      </c>
      <c r="AV65" s="142" t="str">
        <f>IF(住宅3!DR57="○",1,IF(住宅3!DR57="◎",2,""))</f>
        <v/>
      </c>
      <c r="AW65" s="142" t="str">
        <f>IF(住宅3!DR58="○",1,IF(住宅3!DR58="◎",2,""))</f>
        <v/>
      </c>
      <c r="AX65" s="142" t="str">
        <f>IF(住宅3!DR59="○",1,IF(住宅3!DR59="◎",2,""))</f>
        <v/>
      </c>
      <c r="AY65" s="142" t="str">
        <f>IF(住宅3!DR60="○",1,IF(住宅3!DR60="◎",2,""))</f>
        <v/>
      </c>
      <c r="AZ65" s="142" t="str">
        <f>IF(住宅3!DR61="○",1,IF(住宅3!DR61="◎",2,""))</f>
        <v/>
      </c>
      <c r="BA65" s="142" t="str">
        <f>IF(住宅3!DR62="○",1,IF(住宅3!DR62="◎",2,""))</f>
        <v/>
      </c>
      <c r="BB65" s="142" t="str">
        <f>IF(住宅3!DR63="○",1,IF(住宅3!DR63="◎",2,""))</f>
        <v/>
      </c>
      <c r="BC65" s="142" t="str">
        <f>IF(住宅3!DR66="○",1,IF(住宅3!DR66="◎",2,""))</f>
        <v/>
      </c>
      <c r="BD65" s="142" t="str">
        <f>IF(住宅3!DR67="○",1,IF(住宅3!DR67="◎",2,""))</f>
        <v/>
      </c>
      <c r="BE65" s="142" t="str">
        <f>IF(住宅3!DR68="○",1,IF(住宅3!DR68="◎",2,""))</f>
        <v/>
      </c>
      <c r="BF65" s="142" t="str">
        <f>IF(住宅3!DR69="○",1,IF(住宅3!DR69="◎",2,""))</f>
        <v/>
      </c>
      <c r="BG65" s="142" t="str">
        <f>IF(住宅3!DR70="○",1,IF(住宅3!DR70="◎",2,""))</f>
        <v/>
      </c>
      <c r="BH65" s="142" t="str">
        <f>IF(住宅3!DR71="○",1,IF(住宅3!DR71="◎",2,""))</f>
        <v/>
      </c>
      <c r="BI65" s="142" t="str">
        <f>IF(住宅3!DR72="○",1,IF(住宅3!DR72="◎",2,""))</f>
        <v/>
      </c>
      <c r="BJ65" s="142" t="str">
        <f>IF(住宅3!DR73="○",1,IF(住宅3!DR73="◎",2,""))</f>
        <v/>
      </c>
      <c r="BK65" s="142" t="str">
        <f>IF(住宅3!DR74="○",1,IF(住宅3!DR74="◎",2,""))</f>
        <v/>
      </c>
      <c r="BL65" s="142" t="str">
        <f>IF(住宅3!DR75="○",1,IF(住宅3!DR75="◎",2,""))</f>
        <v/>
      </c>
      <c r="BM65" s="142" t="str">
        <f>IF(住宅3!DR78="○",1,IF(住宅3!DR78="◎",2,""))</f>
        <v/>
      </c>
      <c r="BN65" s="142" t="str">
        <f>IF(住宅3!DR79="○",1,IF(住宅3!DR79="◎",2,""))</f>
        <v/>
      </c>
      <c r="BO65" s="142" t="str">
        <f>IF(住宅3!DR80="○",1,IF(住宅3!DR80="◎",2,""))</f>
        <v/>
      </c>
      <c r="BP65" s="142" t="str">
        <f>IF(住宅3!DR81="○",1,IF(住宅3!DR81="◎",2,""))</f>
        <v/>
      </c>
      <c r="BQ65" s="142" t="str">
        <f>IF(住宅3!DR82="○",1,IF(住宅3!DR82="◎",2,""))</f>
        <v/>
      </c>
      <c r="BR65" s="142" t="str">
        <f>IF(住宅3!DR83="○",1,IF(住宅3!DR83="◎",2,""))</f>
        <v/>
      </c>
      <c r="BS65" s="142" t="str">
        <f>IF(住宅3!DR84="○",1,IF(住宅3!DR84="◎",2,""))</f>
        <v/>
      </c>
      <c r="BT65" s="142" t="str">
        <f>IF(住宅3!DR85="○",1,IF(住宅3!DR85="◎",2,""))</f>
        <v/>
      </c>
      <c r="BU65" s="142" t="str">
        <f>IF(住宅3!DR86="○",1,IF(住宅3!DR86="◎",2,""))</f>
        <v/>
      </c>
      <c r="BV65" s="142" t="str">
        <f>IF(住宅3!DR87="○",1,IF(住宅3!DR87="◎",2,""))</f>
        <v/>
      </c>
      <c r="BW65" s="142" t="str">
        <f>IF(住宅3!DR88="○",1,IF(住宅3!DR88="◎",2,""))</f>
        <v/>
      </c>
      <c r="BX65" s="142" t="str">
        <f>IF(住宅3!DR89="○",1,IF(住宅3!DR89="◎",2,""))</f>
        <v/>
      </c>
      <c r="BY65" s="142" t="str">
        <f>IF(住宅3!DR90="○",1,IF(住宅3!DR90="◎",2,""))</f>
        <v/>
      </c>
      <c r="BZ65" s="142" t="str">
        <f>IF(住宅3!DR91="○",1,IF(住宅3!DR91="◎",2,""))</f>
        <v/>
      </c>
      <c r="CA65" s="142" t="str">
        <f>IF(住宅3!DR92="○",1,IF(住宅3!DR92="◎",2,""))</f>
        <v/>
      </c>
    </row>
    <row r="66" spans="1:79" s="142" customFormat="1" x14ac:dyDescent="0.2">
      <c r="A66" s="141">
        <f t="shared" si="0"/>
        <v>0</v>
      </c>
      <c r="B66" s="142">
        <v>60</v>
      </c>
      <c r="C66" s="143"/>
      <c r="D66" s="143"/>
      <c r="E66" s="143"/>
      <c r="F66" s="143"/>
      <c r="G66" s="143"/>
      <c r="H66" s="143"/>
      <c r="I66" s="143"/>
      <c r="J66" s="143"/>
      <c r="K66" s="143"/>
      <c r="L66" s="143"/>
      <c r="M66" s="143"/>
      <c r="N66" s="143"/>
      <c r="O66" s="143"/>
      <c r="P66" s="142">
        <v>4</v>
      </c>
      <c r="Q66" s="142">
        <f>住宅3!DT6</f>
        <v>0</v>
      </c>
      <c r="R66" s="142">
        <v>54</v>
      </c>
      <c r="S66" s="142" t="str">
        <f>IF(住宅3!DT7&lt;&gt;"",住宅3!DT7,"")</f>
        <v/>
      </c>
      <c r="T66" s="142" t="str">
        <f>IF(住宅3!DT8="選択してください","",MID(住宅3!DT8,1,2))</f>
        <v/>
      </c>
      <c r="U66" s="142" t="str">
        <f>IF(住宅3!DT9="選択してください","",MID(住宅3!DT9,LEN(住宅3!DT9)-3,3))</f>
        <v/>
      </c>
      <c r="W66" s="142" t="str">
        <f>IF(住宅3!DT10="","",住宅3!DT10)</f>
        <v/>
      </c>
      <c r="X66" s="142" t="str">
        <f>IF(住宅3!DT11="","",住宅3!DT11)</f>
        <v/>
      </c>
      <c r="Y66" s="142" t="str">
        <f>IF(住宅3!DT12="","",住宅3!DT12)</f>
        <v/>
      </c>
      <c r="Z66" s="142" t="str">
        <f>IF(住宅3!DT13="","",住宅3!DT13)</f>
        <v/>
      </c>
      <c r="AA66" s="142" t="str">
        <f>IF(住宅3!DT15="選択してください","",MID(住宅3!DT15,1,2)*1)</f>
        <v/>
      </c>
      <c r="AB66" s="142" t="str">
        <f>IF(住宅3!DT18="選択してください","",MID(住宅3!DT18,1,2)*1)</f>
        <v/>
      </c>
      <c r="AC66" s="142" t="str">
        <f>IF(住宅3!DT20="選択してください","",MID(住宅3!DT20,1,2)*1)</f>
        <v/>
      </c>
      <c r="AD66" s="142" t="str">
        <f>IF(住宅3!DT22="選択してください","",MID(住宅3!DT22,1,2)*1)</f>
        <v/>
      </c>
      <c r="AE66" s="142" t="str">
        <f>IF(住宅3!DT24="選択してください","",MID(住宅3!DT24,1,2)*1)</f>
        <v/>
      </c>
      <c r="AF66" s="142" t="str">
        <f>IF(住宅3!DT26="選択してください","",MID(住宅3!DT26,1,2)*1)</f>
        <v/>
      </c>
      <c r="AG66" s="142" t="str">
        <f>IF(住宅3!DT31="選択してください","",MID(住宅3!DT31,1,2)*1)</f>
        <v/>
      </c>
      <c r="AH66" s="153" t="str">
        <f>IF(住宅3!DT34="選択してください","",MID(住宅3!DT34,1,2)*1)</f>
        <v/>
      </c>
      <c r="AI66" s="142" t="str">
        <f>IF(住宅3!DT37="","",住宅3!DT37)</f>
        <v/>
      </c>
      <c r="AJ66" s="142" t="str">
        <f>IF(住宅3!DT39="選択してください","",MID(住宅3!DT39,1,2)*1)</f>
        <v/>
      </c>
      <c r="AK66" s="142" t="str">
        <f>IF(住宅3!DT44="選択してください","",MID(住宅3!DT44,1,2)*1)</f>
        <v/>
      </c>
      <c r="AL66" s="142" t="str">
        <f>IF(住宅3!DT47="○",1,IF(住宅3!DT47="◎",2,""))</f>
        <v/>
      </c>
      <c r="AM66" s="142" t="str">
        <f>IF(住宅3!DT48="○",1,IF(住宅3!DT48="◎",2,""))</f>
        <v/>
      </c>
      <c r="AN66" s="142" t="str">
        <f>IF(住宅3!DT49="○",1,IF(住宅3!DT49="◎",2,""))</f>
        <v/>
      </c>
      <c r="AO66" s="142" t="str">
        <f>IF(住宅3!DT50="○",1,IF(住宅3!DT50="◎",2,""))</f>
        <v/>
      </c>
      <c r="AP66" s="142" t="str">
        <f>IF(住宅3!DT51="○",1,IF(住宅3!DT51="◎",2,""))</f>
        <v/>
      </c>
      <c r="AQ66" s="142" t="str">
        <f>IF(住宅3!DT52="○",1,IF(住宅3!DT52="◎",2,""))</f>
        <v/>
      </c>
      <c r="AR66" s="142" t="str">
        <f>IF(住宅3!DT53="○",1,IF(住宅3!DT53="◎",2,""))</f>
        <v/>
      </c>
      <c r="AS66" s="142" t="str">
        <f>IF(住宅3!DT54="○",1,IF(住宅3!DT54="◎",2,""))</f>
        <v/>
      </c>
      <c r="AT66" s="142" t="str">
        <f>IF(住宅3!DT55="○",1,IF(住宅3!DT55="◎",2,""))</f>
        <v/>
      </c>
      <c r="AU66" s="142" t="str">
        <f>IF(住宅3!DT56="○",1,IF(住宅3!DT56="◎",2,""))</f>
        <v/>
      </c>
      <c r="AV66" s="142" t="str">
        <f>IF(住宅3!DT57="○",1,IF(住宅3!DT57="◎",2,""))</f>
        <v/>
      </c>
      <c r="AW66" s="142" t="str">
        <f>IF(住宅3!DT58="○",1,IF(住宅3!DT58="◎",2,""))</f>
        <v/>
      </c>
      <c r="AX66" s="142" t="str">
        <f>IF(住宅3!DT59="○",1,IF(住宅3!DT59="◎",2,""))</f>
        <v/>
      </c>
      <c r="AY66" s="142" t="str">
        <f>IF(住宅3!DT60="○",1,IF(住宅3!DT60="◎",2,""))</f>
        <v/>
      </c>
      <c r="AZ66" s="142" t="str">
        <f>IF(住宅3!DT61="○",1,IF(住宅3!DT61="◎",2,""))</f>
        <v/>
      </c>
      <c r="BA66" s="142" t="str">
        <f>IF(住宅3!DT62="○",1,IF(住宅3!DT62="◎",2,""))</f>
        <v/>
      </c>
      <c r="BB66" s="142" t="str">
        <f>IF(住宅3!DT63="○",1,IF(住宅3!DT63="◎",2,""))</f>
        <v/>
      </c>
      <c r="BC66" s="142" t="str">
        <f>IF(住宅3!DT66="○",1,IF(住宅3!DT66="◎",2,""))</f>
        <v/>
      </c>
      <c r="BD66" s="142" t="str">
        <f>IF(住宅3!DT67="○",1,IF(住宅3!DT67="◎",2,""))</f>
        <v/>
      </c>
      <c r="BE66" s="142" t="str">
        <f>IF(住宅3!DT68="○",1,IF(住宅3!DT68="◎",2,""))</f>
        <v/>
      </c>
      <c r="BF66" s="142" t="str">
        <f>IF(住宅3!DT69="○",1,IF(住宅3!DT69="◎",2,""))</f>
        <v/>
      </c>
      <c r="BG66" s="142" t="str">
        <f>IF(住宅3!DT70="○",1,IF(住宅3!DT70="◎",2,""))</f>
        <v/>
      </c>
      <c r="BH66" s="142" t="str">
        <f>IF(住宅3!DT71="○",1,IF(住宅3!DT71="◎",2,""))</f>
        <v/>
      </c>
      <c r="BI66" s="142" t="str">
        <f>IF(住宅3!DT72="○",1,IF(住宅3!DT72="◎",2,""))</f>
        <v/>
      </c>
      <c r="BJ66" s="142" t="str">
        <f>IF(住宅3!DT73="○",1,IF(住宅3!DT73="◎",2,""))</f>
        <v/>
      </c>
      <c r="BK66" s="142" t="str">
        <f>IF(住宅3!DT74="○",1,IF(住宅3!DT74="◎",2,""))</f>
        <v/>
      </c>
      <c r="BL66" s="142" t="str">
        <f>IF(住宅3!DT75="○",1,IF(住宅3!DT75="◎",2,""))</f>
        <v/>
      </c>
      <c r="BM66" s="142" t="str">
        <f>IF(住宅3!DT78="○",1,IF(住宅3!DT78="◎",2,""))</f>
        <v/>
      </c>
      <c r="BN66" s="142" t="str">
        <f>IF(住宅3!DT79="○",1,IF(住宅3!DT79="◎",2,""))</f>
        <v/>
      </c>
      <c r="BO66" s="142" t="str">
        <f>IF(住宅3!DT80="○",1,IF(住宅3!DT80="◎",2,""))</f>
        <v/>
      </c>
      <c r="BP66" s="142" t="str">
        <f>IF(住宅3!DT81="○",1,IF(住宅3!DT81="◎",2,""))</f>
        <v/>
      </c>
      <c r="BQ66" s="142" t="str">
        <f>IF(住宅3!DT82="○",1,IF(住宅3!DT82="◎",2,""))</f>
        <v/>
      </c>
      <c r="BR66" s="142" t="str">
        <f>IF(住宅3!DT83="○",1,IF(住宅3!DT83="◎",2,""))</f>
        <v/>
      </c>
      <c r="BS66" s="142" t="str">
        <f>IF(住宅3!DT84="○",1,IF(住宅3!DT84="◎",2,""))</f>
        <v/>
      </c>
      <c r="BT66" s="142" t="str">
        <f>IF(住宅3!DT85="○",1,IF(住宅3!DT85="◎",2,""))</f>
        <v/>
      </c>
      <c r="BU66" s="142" t="str">
        <f>IF(住宅3!DT86="○",1,IF(住宅3!DT86="◎",2,""))</f>
        <v/>
      </c>
      <c r="BV66" s="142" t="str">
        <f>IF(住宅3!DT87="○",1,IF(住宅3!DT87="◎",2,""))</f>
        <v/>
      </c>
      <c r="BW66" s="142" t="str">
        <f>IF(住宅3!DT88="○",1,IF(住宅3!DT88="◎",2,""))</f>
        <v/>
      </c>
      <c r="BX66" s="142" t="str">
        <f>IF(住宅3!DT89="○",1,IF(住宅3!DT89="◎",2,""))</f>
        <v/>
      </c>
      <c r="BY66" s="142" t="str">
        <f>IF(住宅3!DT90="○",1,IF(住宅3!DT90="◎",2,""))</f>
        <v/>
      </c>
      <c r="BZ66" s="142" t="str">
        <f>IF(住宅3!DT91="○",1,IF(住宅3!DT91="◎",2,""))</f>
        <v/>
      </c>
      <c r="CA66" s="142" t="str">
        <f>IF(住宅3!DT92="○",1,IF(住宅3!DT92="◎",2,""))</f>
        <v/>
      </c>
    </row>
    <row r="67" spans="1:79" s="142" customFormat="1" x14ac:dyDescent="0.2">
      <c r="A67" s="141">
        <f t="shared" si="0"/>
        <v>0</v>
      </c>
      <c r="B67" s="142">
        <v>61</v>
      </c>
      <c r="C67" s="143"/>
      <c r="D67" s="143"/>
      <c r="E67" s="143"/>
      <c r="F67" s="143"/>
      <c r="G67" s="143"/>
      <c r="H67" s="143"/>
      <c r="I67" s="143"/>
      <c r="J67" s="143"/>
      <c r="K67" s="143"/>
      <c r="L67" s="143"/>
      <c r="M67" s="143"/>
      <c r="N67" s="143"/>
      <c r="O67" s="143"/>
      <c r="P67" s="142">
        <v>4</v>
      </c>
      <c r="Q67" s="142">
        <f>住宅3!DV6</f>
        <v>0</v>
      </c>
      <c r="R67" s="142">
        <v>55</v>
      </c>
      <c r="S67" s="142" t="str">
        <f>IF(住宅3!DV7&lt;&gt;"",住宅3!DV7,"")</f>
        <v/>
      </c>
      <c r="T67" s="142" t="str">
        <f>IF(住宅3!DV8="選択してください","",MID(住宅3!DV8,1,2))</f>
        <v/>
      </c>
      <c r="U67" s="142" t="str">
        <f>IF(住宅3!DV9="選択してください","",MID(住宅3!DV9,LEN(住宅3!DV9)-3,3))</f>
        <v/>
      </c>
      <c r="W67" s="142" t="str">
        <f>IF(住宅3!DV10="","",住宅3!DV10)</f>
        <v/>
      </c>
      <c r="X67" s="142" t="str">
        <f>IF(住宅3!DV11="","",住宅3!DV11)</f>
        <v/>
      </c>
      <c r="Y67" s="142" t="str">
        <f>IF(住宅3!DV12="","",住宅3!DV12)</f>
        <v/>
      </c>
      <c r="Z67" s="142" t="str">
        <f>IF(住宅3!DV13="","",住宅3!DV13)</f>
        <v/>
      </c>
      <c r="AA67" s="142" t="str">
        <f>IF(住宅3!DV15="選択してください","",MID(住宅3!DV15,1,2)*1)</f>
        <v/>
      </c>
      <c r="AB67" s="142" t="str">
        <f>IF(住宅3!DV18="選択してください","",MID(住宅3!DV18,1,2)*1)</f>
        <v/>
      </c>
      <c r="AC67" s="142" t="str">
        <f>IF(住宅3!DV20="選択してください","",MID(住宅3!DV20,1,2)*1)</f>
        <v/>
      </c>
      <c r="AD67" s="142" t="str">
        <f>IF(住宅3!DV22="選択してください","",MID(住宅3!DV22,1,2)*1)</f>
        <v/>
      </c>
      <c r="AE67" s="142" t="str">
        <f>IF(住宅3!DV24="選択してください","",MID(住宅3!DV24,1,2)*1)</f>
        <v/>
      </c>
      <c r="AF67" s="142" t="str">
        <f>IF(住宅3!DV26="選択してください","",MID(住宅3!DV26,1,2)*1)</f>
        <v/>
      </c>
      <c r="AG67" s="142" t="str">
        <f>IF(住宅3!DV31="選択してください","",MID(住宅3!DV31,1,2)*1)</f>
        <v/>
      </c>
      <c r="AH67" s="153" t="str">
        <f>IF(住宅3!DV34="選択してください","",MID(住宅3!DV34,1,2)*1)</f>
        <v/>
      </c>
      <c r="AI67" s="142" t="str">
        <f>IF(住宅3!DV37="","",住宅3!DV37)</f>
        <v/>
      </c>
      <c r="AJ67" s="142" t="str">
        <f>IF(住宅3!DV39="選択してください","",MID(住宅3!DV39,1,2)*1)</f>
        <v/>
      </c>
      <c r="AK67" s="142" t="str">
        <f>IF(住宅3!DV44="選択してください","",MID(住宅3!DV44,1,2)*1)</f>
        <v/>
      </c>
      <c r="AL67" s="142" t="str">
        <f>IF(住宅3!DV47="○",1,IF(住宅3!DV47="◎",2,""))</f>
        <v/>
      </c>
      <c r="AM67" s="142" t="str">
        <f>IF(住宅3!DV48="○",1,IF(住宅3!DV48="◎",2,""))</f>
        <v/>
      </c>
      <c r="AN67" s="142" t="str">
        <f>IF(住宅3!DV49="○",1,IF(住宅3!DV49="◎",2,""))</f>
        <v/>
      </c>
      <c r="AO67" s="142" t="str">
        <f>IF(住宅3!DV50="○",1,IF(住宅3!DV50="◎",2,""))</f>
        <v/>
      </c>
      <c r="AP67" s="142" t="str">
        <f>IF(住宅3!DV51="○",1,IF(住宅3!DV51="◎",2,""))</f>
        <v/>
      </c>
      <c r="AQ67" s="142" t="str">
        <f>IF(住宅3!DV52="○",1,IF(住宅3!DV52="◎",2,""))</f>
        <v/>
      </c>
      <c r="AR67" s="142" t="str">
        <f>IF(住宅3!DV53="○",1,IF(住宅3!DV53="◎",2,""))</f>
        <v/>
      </c>
      <c r="AS67" s="142" t="str">
        <f>IF(住宅3!DV54="○",1,IF(住宅3!DV54="◎",2,""))</f>
        <v/>
      </c>
      <c r="AT67" s="142" t="str">
        <f>IF(住宅3!DV55="○",1,IF(住宅3!DV55="◎",2,""))</f>
        <v/>
      </c>
      <c r="AU67" s="142" t="str">
        <f>IF(住宅3!DV56="○",1,IF(住宅3!DV56="◎",2,""))</f>
        <v/>
      </c>
      <c r="AV67" s="142" t="str">
        <f>IF(住宅3!DV57="○",1,IF(住宅3!DV57="◎",2,""))</f>
        <v/>
      </c>
      <c r="AW67" s="142" t="str">
        <f>IF(住宅3!DV58="○",1,IF(住宅3!DV58="◎",2,""))</f>
        <v/>
      </c>
      <c r="AX67" s="142" t="str">
        <f>IF(住宅3!DV59="○",1,IF(住宅3!DV59="◎",2,""))</f>
        <v/>
      </c>
      <c r="AY67" s="142" t="str">
        <f>IF(住宅3!DV60="○",1,IF(住宅3!DV60="◎",2,""))</f>
        <v/>
      </c>
      <c r="AZ67" s="142" t="str">
        <f>IF(住宅3!DV61="○",1,IF(住宅3!DV61="◎",2,""))</f>
        <v/>
      </c>
      <c r="BA67" s="142" t="str">
        <f>IF(住宅3!DV62="○",1,IF(住宅3!DV62="◎",2,""))</f>
        <v/>
      </c>
      <c r="BB67" s="142" t="str">
        <f>IF(住宅3!DV63="○",1,IF(住宅3!DV63="◎",2,""))</f>
        <v/>
      </c>
      <c r="BC67" s="142" t="str">
        <f>IF(住宅3!DV66="○",1,IF(住宅3!DV66="◎",2,""))</f>
        <v/>
      </c>
      <c r="BD67" s="142" t="str">
        <f>IF(住宅3!DV67="○",1,IF(住宅3!DV67="◎",2,""))</f>
        <v/>
      </c>
      <c r="BE67" s="142" t="str">
        <f>IF(住宅3!DV68="○",1,IF(住宅3!DV68="◎",2,""))</f>
        <v/>
      </c>
      <c r="BF67" s="142" t="str">
        <f>IF(住宅3!DV69="○",1,IF(住宅3!DV69="◎",2,""))</f>
        <v/>
      </c>
      <c r="BG67" s="142" t="str">
        <f>IF(住宅3!DV70="○",1,IF(住宅3!DV70="◎",2,""))</f>
        <v/>
      </c>
      <c r="BH67" s="142" t="str">
        <f>IF(住宅3!DV71="○",1,IF(住宅3!DV71="◎",2,""))</f>
        <v/>
      </c>
      <c r="BI67" s="142" t="str">
        <f>IF(住宅3!DV72="○",1,IF(住宅3!DV72="◎",2,""))</f>
        <v/>
      </c>
      <c r="BJ67" s="142" t="str">
        <f>IF(住宅3!DV73="○",1,IF(住宅3!DV73="◎",2,""))</f>
        <v/>
      </c>
      <c r="BK67" s="142" t="str">
        <f>IF(住宅3!DV74="○",1,IF(住宅3!DV74="◎",2,""))</f>
        <v/>
      </c>
      <c r="BL67" s="142" t="str">
        <f>IF(住宅3!DV75="○",1,IF(住宅3!DV75="◎",2,""))</f>
        <v/>
      </c>
      <c r="BM67" s="142" t="str">
        <f>IF(住宅3!DV78="○",1,IF(住宅3!DV78="◎",2,""))</f>
        <v/>
      </c>
      <c r="BN67" s="142" t="str">
        <f>IF(住宅3!DV79="○",1,IF(住宅3!DV79="◎",2,""))</f>
        <v/>
      </c>
      <c r="BO67" s="142" t="str">
        <f>IF(住宅3!DV80="○",1,IF(住宅3!DV80="◎",2,""))</f>
        <v/>
      </c>
      <c r="BP67" s="142" t="str">
        <f>IF(住宅3!DV81="○",1,IF(住宅3!DV81="◎",2,""))</f>
        <v/>
      </c>
      <c r="BQ67" s="142" t="str">
        <f>IF(住宅3!DV82="○",1,IF(住宅3!DV82="◎",2,""))</f>
        <v/>
      </c>
      <c r="BR67" s="142" t="str">
        <f>IF(住宅3!DV83="○",1,IF(住宅3!DV83="◎",2,""))</f>
        <v/>
      </c>
      <c r="BS67" s="142" t="str">
        <f>IF(住宅3!DV84="○",1,IF(住宅3!DV84="◎",2,""))</f>
        <v/>
      </c>
      <c r="BT67" s="142" t="str">
        <f>IF(住宅3!DV85="○",1,IF(住宅3!DV85="◎",2,""))</f>
        <v/>
      </c>
      <c r="BU67" s="142" t="str">
        <f>IF(住宅3!DV86="○",1,IF(住宅3!DV86="◎",2,""))</f>
        <v/>
      </c>
      <c r="BV67" s="142" t="str">
        <f>IF(住宅3!DV87="○",1,IF(住宅3!DV87="◎",2,""))</f>
        <v/>
      </c>
      <c r="BW67" s="142" t="str">
        <f>IF(住宅3!DV88="○",1,IF(住宅3!DV88="◎",2,""))</f>
        <v/>
      </c>
      <c r="BX67" s="142" t="str">
        <f>IF(住宅3!DV89="○",1,IF(住宅3!DV89="◎",2,""))</f>
        <v/>
      </c>
      <c r="BY67" s="142" t="str">
        <f>IF(住宅3!DV90="○",1,IF(住宅3!DV90="◎",2,""))</f>
        <v/>
      </c>
      <c r="BZ67" s="142" t="str">
        <f>IF(住宅3!DV91="○",1,IF(住宅3!DV91="◎",2,""))</f>
        <v/>
      </c>
      <c r="CA67" s="142" t="str">
        <f>IF(住宅3!DV92="○",1,IF(住宅3!DV92="◎",2,""))</f>
        <v/>
      </c>
    </row>
    <row r="68" spans="1:79" s="142" customFormat="1" x14ac:dyDescent="0.2">
      <c r="A68" s="141">
        <f t="shared" si="0"/>
        <v>0</v>
      </c>
      <c r="B68" s="142">
        <v>62</v>
      </c>
      <c r="C68" s="143"/>
      <c r="D68" s="143"/>
      <c r="E68" s="143"/>
      <c r="F68" s="143"/>
      <c r="G68" s="143"/>
      <c r="H68" s="143"/>
      <c r="I68" s="143"/>
      <c r="J68" s="143"/>
      <c r="K68" s="143"/>
      <c r="L68" s="143"/>
      <c r="M68" s="143"/>
      <c r="N68" s="143"/>
      <c r="O68" s="143"/>
      <c r="P68" s="142">
        <v>4</v>
      </c>
      <c r="Q68" s="142">
        <f>住宅3!DX6</f>
        <v>0</v>
      </c>
      <c r="R68" s="142">
        <v>56</v>
      </c>
      <c r="S68" s="142" t="str">
        <f>IF(住宅3!DX7&lt;&gt;"",住宅3!DX7,"")</f>
        <v/>
      </c>
      <c r="T68" s="142" t="str">
        <f>IF(住宅3!DX8="選択してください","",MID(住宅3!DX8,1,2))</f>
        <v/>
      </c>
      <c r="U68" s="142" t="str">
        <f>IF(住宅3!DX9="選択してください","",MID(住宅3!DX9,LEN(住宅3!DX9)-3,3))</f>
        <v/>
      </c>
      <c r="W68" s="142" t="str">
        <f>IF(住宅3!DX10="","",住宅3!DX10)</f>
        <v/>
      </c>
      <c r="X68" s="142" t="str">
        <f>IF(住宅3!DX11="","",住宅3!DX11)</f>
        <v/>
      </c>
      <c r="Y68" s="142" t="str">
        <f>IF(住宅3!DX12="","",住宅3!DX12)</f>
        <v/>
      </c>
      <c r="Z68" s="142" t="str">
        <f>IF(住宅3!DX13="","",住宅3!DX13)</f>
        <v/>
      </c>
      <c r="AA68" s="142" t="str">
        <f>IF(住宅3!DX15="選択してください","",MID(住宅3!DX15,1,2)*1)</f>
        <v/>
      </c>
      <c r="AB68" s="142" t="str">
        <f>IF(住宅3!DX18="選択してください","",MID(住宅3!DX18,1,2)*1)</f>
        <v/>
      </c>
      <c r="AC68" s="142" t="str">
        <f>IF(住宅3!DX20="選択してください","",MID(住宅3!DX20,1,2)*1)</f>
        <v/>
      </c>
      <c r="AD68" s="142" t="str">
        <f>IF(住宅3!DX22="選択してください","",MID(住宅3!DX22,1,2)*1)</f>
        <v/>
      </c>
      <c r="AE68" s="142" t="str">
        <f>IF(住宅3!DX24="選択してください","",MID(住宅3!DX24,1,2)*1)</f>
        <v/>
      </c>
      <c r="AF68" s="142" t="str">
        <f>IF(住宅3!DX26="選択してください","",MID(住宅3!DX26,1,2)*1)</f>
        <v/>
      </c>
      <c r="AG68" s="142" t="str">
        <f>IF(住宅3!DX31="選択してください","",MID(住宅3!DX31,1,2)*1)</f>
        <v/>
      </c>
      <c r="AH68" s="153" t="str">
        <f>IF(住宅3!DX34="選択してください","",MID(住宅3!DX34,1,2)*1)</f>
        <v/>
      </c>
      <c r="AI68" s="142" t="str">
        <f>IF(住宅3!DX37="","",住宅3!DX37)</f>
        <v/>
      </c>
      <c r="AJ68" s="142" t="str">
        <f>IF(住宅3!DX39="選択してください","",MID(住宅3!DX39,1,2)*1)</f>
        <v/>
      </c>
      <c r="AK68" s="142" t="str">
        <f>IF(住宅3!DX44="選択してください","",MID(住宅3!DX44,1,2)*1)</f>
        <v/>
      </c>
      <c r="AL68" s="142" t="str">
        <f>IF(住宅3!DX47="○",1,IF(住宅3!DX47="◎",2,""))</f>
        <v/>
      </c>
      <c r="AM68" s="142" t="str">
        <f>IF(住宅3!DX48="○",1,IF(住宅3!DX48="◎",2,""))</f>
        <v/>
      </c>
      <c r="AN68" s="142" t="str">
        <f>IF(住宅3!DX49="○",1,IF(住宅3!DX49="◎",2,""))</f>
        <v/>
      </c>
      <c r="AO68" s="142" t="str">
        <f>IF(住宅3!DX50="○",1,IF(住宅3!DX50="◎",2,""))</f>
        <v/>
      </c>
      <c r="AP68" s="142" t="str">
        <f>IF(住宅3!DX51="○",1,IF(住宅3!DX51="◎",2,""))</f>
        <v/>
      </c>
      <c r="AQ68" s="142" t="str">
        <f>IF(住宅3!DX52="○",1,IF(住宅3!DX52="◎",2,""))</f>
        <v/>
      </c>
      <c r="AR68" s="142" t="str">
        <f>IF(住宅3!DX53="○",1,IF(住宅3!DX53="◎",2,""))</f>
        <v/>
      </c>
      <c r="AS68" s="142" t="str">
        <f>IF(住宅3!DX54="○",1,IF(住宅3!DX54="◎",2,""))</f>
        <v/>
      </c>
      <c r="AT68" s="142" t="str">
        <f>IF(住宅3!DX55="○",1,IF(住宅3!DX55="◎",2,""))</f>
        <v/>
      </c>
      <c r="AU68" s="142" t="str">
        <f>IF(住宅3!DX56="○",1,IF(住宅3!DX56="◎",2,""))</f>
        <v/>
      </c>
      <c r="AV68" s="142" t="str">
        <f>IF(住宅3!DX57="○",1,IF(住宅3!DX57="◎",2,""))</f>
        <v/>
      </c>
      <c r="AW68" s="142" t="str">
        <f>IF(住宅3!DX58="○",1,IF(住宅3!DX58="◎",2,""))</f>
        <v/>
      </c>
      <c r="AX68" s="142" t="str">
        <f>IF(住宅3!DX59="○",1,IF(住宅3!DX59="◎",2,""))</f>
        <v/>
      </c>
      <c r="AY68" s="142" t="str">
        <f>IF(住宅3!DX60="○",1,IF(住宅3!DX60="◎",2,""))</f>
        <v/>
      </c>
      <c r="AZ68" s="142" t="str">
        <f>IF(住宅3!DX61="○",1,IF(住宅3!DX61="◎",2,""))</f>
        <v/>
      </c>
      <c r="BA68" s="142" t="str">
        <f>IF(住宅3!DX62="○",1,IF(住宅3!DX62="◎",2,""))</f>
        <v/>
      </c>
      <c r="BB68" s="142" t="str">
        <f>IF(住宅3!DX63="○",1,IF(住宅3!DX63="◎",2,""))</f>
        <v/>
      </c>
      <c r="BC68" s="142" t="str">
        <f>IF(住宅3!DX66="○",1,IF(住宅3!DX66="◎",2,""))</f>
        <v/>
      </c>
      <c r="BD68" s="142" t="str">
        <f>IF(住宅3!DX67="○",1,IF(住宅3!DX67="◎",2,""))</f>
        <v/>
      </c>
      <c r="BE68" s="142" t="str">
        <f>IF(住宅3!DX68="○",1,IF(住宅3!DX68="◎",2,""))</f>
        <v/>
      </c>
      <c r="BF68" s="142" t="str">
        <f>IF(住宅3!DX69="○",1,IF(住宅3!DX69="◎",2,""))</f>
        <v/>
      </c>
      <c r="BG68" s="142" t="str">
        <f>IF(住宅3!DX70="○",1,IF(住宅3!DX70="◎",2,""))</f>
        <v/>
      </c>
      <c r="BH68" s="142" t="str">
        <f>IF(住宅3!DX71="○",1,IF(住宅3!DX71="◎",2,""))</f>
        <v/>
      </c>
      <c r="BI68" s="142" t="str">
        <f>IF(住宅3!DX72="○",1,IF(住宅3!DX72="◎",2,""))</f>
        <v/>
      </c>
      <c r="BJ68" s="142" t="str">
        <f>IF(住宅3!DX73="○",1,IF(住宅3!DX73="◎",2,""))</f>
        <v/>
      </c>
      <c r="BK68" s="142" t="str">
        <f>IF(住宅3!DX74="○",1,IF(住宅3!DX74="◎",2,""))</f>
        <v/>
      </c>
      <c r="BL68" s="142" t="str">
        <f>IF(住宅3!DX75="○",1,IF(住宅3!DX75="◎",2,""))</f>
        <v/>
      </c>
      <c r="BM68" s="142" t="str">
        <f>IF(住宅3!DX78="○",1,IF(住宅3!DX78="◎",2,""))</f>
        <v/>
      </c>
      <c r="BN68" s="142" t="str">
        <f>IF(住宅3!DX79="○",1,IF(住宅3!DX79="◎",2,""))</f>
        <v/>
      </c>
      <c r="BO68" s="142" t="str">
        <f>IF(住宅3!DX80="○",1,IF(住宅3!DX80="◎",2,""))</f>
        <v/>
      </c>
      <c r="BP68" s="142" t="str">
        <f>IF(住宅3!DX81="○",1,IF(住宅3!DX81="◎",2,""))</f>
        <v/>
      </c>
      <c r="BQ68" s="142" t="str">
        <f>IF(住宅3!DX82="○",1,IF(住宅3!DX82="◎",2,""))</f>
        <v/>
      </c>
      <c r="BR68" s="142" t="str">
        <f>IF(住宅3!DX83="○",1,IF(住宅3!DX83="◎",2,""))</f>
        <v/>
      </c>
      <c r="BS68" s="142" t="str">
        <f>IF(住宅3!DX84="○",1,IF(住宅3!DX84="◎",2,""))</f>
        <v/>
      </c>
      <c r="BT68" s="142" t="str">
        <f>IF(住宅3!DX85="○",1,IF(住宅3!DX85="◎",2,""))</f>
        <v/>
      </c>
      <c r="BU68" s="142" t="str">
        <f>IF(住宅3!DX86="○",1,IF(住宅3!DX86="◎",2,""))</f>
        <v/>
      </c>
      <c r="BV68" s="142" t="str">
        <f>IF(住宅3!DX87="○",1,IF(住宅3!DX87="◎",2,""))</f>
        <v/>
      </c>
      <c r="BW68" s="142" t="str">
        <f>IF(住宅3!DX88="○",1,IF(住宅3!DX88="◎",2,""))</f>
        <v/>
      </c>
      <c r="BX68" s="142" t="str">
        <f>IF(住宅3!DX89="○",1,IF(住宅3!DX89="◎",2,""))</f>
        <v/>
      </c>
      <c r="BY68" s="142" t="str">
        <f>IF(住宅3!DX90="○",1,IF(住宅3!DX90="◎",2,""))</f>
        <v/>
      </c>
      <c r="BZ68" s="142" t="str">
        <f>IF(住宅3!DX91="○",1,IF(住宅3!DX91="◎",2,""))</f>
        <v/>
      </c>
      <c r="CA68" s="142" t="str">
        <f>IF(住宅3!DX92="○",1,IF(住宅3!DX92="◎",2,""))</f>
        <v/>
      </c>
    </row>
    <row r="69" spans="1:79" s="142" customFormat="1" x14ac:dyDescent="0.2">
      <c r="A69" s="141">
        <f t="shared" si="0"/>
        <v>0</v>
      </c>
      <c r="B69" s="142">
        <v>63</v>
      </c>
      <c r="C69" s="143"/>
      <c r="D69" s="143"/>
      <c r="E69" s="143"/>
      <c r="F69" s="143"/>
      <c r="G69" s="143"/>
      <c r="H69" s="143"/>
      <c r="I69" s="143"/>
      <c r="J69" s="143"/>
      <c r="K69" s="143"/>
      <c r="L69" s="143"/>
      <c r="M69" s="143"/>
      <c r="N69" s="143"/>
      <c r="O69" s="143"/>
      <c r="P69" s="142">
        <v>4</v>
      </c>
      <c r="Q69" s="142">
        <f>住宅3!DZ6</f>
        <v>0</v>
      </c>
      <c r="R69" s="142">
        <v>57</v>
      </c>
      <c r="S69" s="142" t="str">
        <f>IF(住宅3!DZ7&lt;&gt;"",住宅3!DZ7,"")</f>
        <v/>
      </c>
      <c r="T69" s="142" t="str">
        <f>IF(住宅3!DZ8="選択してください","",MID(住宅3!DZ8,1,2))</f>
        <v/>
      </c>
      <c r="U69" s="142" t="str">
        <f>IF(住宅3!DZ9="選択してください","",MID(住宅3!DZ9,LEN(住宅3!DZ9)-3,3))</f>
        <v/>
      </c>
      <c r="W69" s="142" t="str">
        <f>IF(住宅3!DZ10="","",住宅3!DZ10)</f>
        <v/>
      </c>
      <c r="X69" s="142" t="str">
        <f>IF(住宅3!DZ11="","",住宅3!DZ11)</f>
        <v/>
      </c>
      <c r="Y69" s="142" t="str">
        <f>IF(住宅3!DZ12="","",住宅3!DZ12)</f>
        <v/>
      </c>
      <c r="Z69" s="142" t="str">
        <f>IF(住宅3!DZ13="","",住宅3!DZ13)</f>
        <v/>
      </c>
      <c r="AA69" s="142" t="str">
        <f>IF(住宅3!DZ15="選択してください","",MID(住宅3!DZ15,1,2)*1)</f>
        <v/>
      </c>
      <c r="AB69" s="142" t="str">
        <f>IF(住宅3!DZ18="選択してください","",MID(住宅3!DZ18,1,2)*1)</f>
        <v/>
      </c>
      <c r="AC69" s="142" t="str">
        <f>IF(住宅3!DZ20="選択してください","",MID(住宅3!DZ20,1,2)*1)</f>
        <v/>
      </c>
      <c r="AD69" s="142" t="str">
        <f>IF(住宅3!DZ22="選択してください","",MID(住宅3!DZ22,1,2)*1)</f>
        <v/>
      </c>
      <c r="AE69" s="142" t="str">
        <f>IF(住宅3!DZ24="選択してください","",MID(住宅3!DZ24,1,2)*1)</f>
        <v/>
      </c>
      <c r="AF69" s="142" t="str">
        <f>IF(住宅3!DZ26="選択してください","",MID(住宅3!DZ26,1,2)*1)</f>
        <v/>
      </c>
      <c r="AG69" s="142" t="str">
        <f>IF(住宅3!DZ31="選択してください","",MID(住宅3!DZ31,1,2)*1)</f>
        <v/>
      </c>
      <c r="AH69" s="153" t="str">
        <f>IF(住宅3!DZ34="選択してください","",MID(住宅3!DZ34,1,2)*1)</f>
        <v/>
      </c>
      <c r="AI69" s="142" t="str">
        <f>IF(住宅3!DZ37="","",住宅3!DZ37)</f>
        <v/>
      </c>
      <c r="AJ69" s="142" t="str">
        <f>IF(住宅3!DZ39="選択してください","",MID(住宅3!DZ39,1,2)*1)</f>
        <v/>
      </c>
      <c r="AK69" s="142" t="str">
        <f>IF(住宅3!DZ44="選択してください","",MID(住宅3!DZ44,1,2)*1)</f>
        <v/>
      </c>
      <c r="AL69" s="142" t="str">
        <f>IF(住宅3!DZ47="○",1,IF(住宅3!DZ47="◎",2,""))</f>
        <v/>
      </c>
      <c r="AM69" s="142" t="str">
        <f>IF(住宅3!DZ48="○",1,IF(住宅3!DZ48="◎",2,""))</f>
        <v/>
      </c>
      <c r="AN69" s="142" t="str">
        <f>IF(住宅3!DZ49="○",1,IF(住宅3!DZ49="◎",2,""))</f>
        <v/>
      </c>
      <c r="AO69" s="142" t="str">
        <f>IF(住宅3!DZ50="○",1,IF(住宅3!DZ50="◎",2,""))</f>
        <v/>
      </c>
      <c r="AP69" s="142" t="str">
        <f>IF(住宅3!DZ51="○",1,IF(住宅3!DZ51="◎",2,""))</f>
        <v/>
      </c>
      <c r="AQ69" s="142" t="str">
        <f>IF(住宅3!DZ52="○",1,IF(住宅3!DZ52="◎",2,""))</f>
        <v/>
      </c>
      <c r="AR69" s="142" t="str">
        <f>IF(住宅3!DZ53="○",1,IF(住宅3!DZ53="◎",2,""))</f>
        <v/>
      </c>
      <c r="AS69" s="142" t="str">
        <f>IF(住宅3!DZ54="○",1,IF(住宅3!DZ54="◎",2,""))</f>
        <v/>
      </c>
      <c r="AT69" s="142" t="str">
        <f>IF(住宅3!DZ55="○",1,IF(住宅3!DZ55="◎",2,""))</f>
        <v/>
      </c>
      <c r="AU69" s="142" t="str">
        <f>IF(住宅3!DZ56="○",1,IF(住宅3!DZ56="◎",2,""))</f>
        <v/>
      </c>
      <c r="AV69" s="142" t="str">
        <f>IF(住宅3!DZ57="○",1,IF(住宅3!DZ57="◎",2,""))</f>
        <v/>
      </c>
      <c r="AW69" s="142" t="str">
        <f>IF(住宅3!DZ58="○",1,IF(住宅3!DZ58="◎",2,""))</f>
        <v/>
      </c>
      <c r="AX69" s="142" t="str">
        <f>IF(住宅3!DZ59="○",1,IF(住宅3!DZ59="◎",2,""))</f>
        <v/>
      </c>
      <c r="AY69" s="142" t="str">
        <f>IF(住宅3!DZ60="○",1,IF(住宅3!DZ60="◎",2,""))</f>
        <v/>
      </c>
      <c r="AZ69" s="142" t="str">
        <f>IF(住宅3!DZ61="○",1,IF(住宅3!DZ61="◎",2,""))</f>
        <v/>
      </c>
      <c r="BA69" s="142" t="str">
        <f>IF(住宅3!DZ62="○",1,IF(住宅3!DZ62="◎",2,""))</f>
        <v/>
      </c>
      <c r="BB69" s="142" t="str">
        <f>IF(住宅3!DZ63="○",1,IF(住宅3!DZ63="◎",2,""))</f>
        <v/>
      </c>
      <c r="BC69" s="142" t="str">
        <f>IF(住宅3!DZ66="○",1,IF(住宅3!DZ66="◎",2,""))</f>
        <v/>
      </c>
      <c r="BD69" s="142" t="str">
        <f>IF(住宅3!DZ67="○",1,IF(住宅3!DZ67="◎",2,""))</f>
        <v/>
      </c>
      <c r="BE69" s="142" t="str">
        <f>IF(住宅3!DZ68="○",1,IF(住宅3!DZ68="◎",2,""))</f>
        <v/>
      </c>
      <c r="BF69" s="142" t="str">
        <f>IF(住宅3!DZ69="○",1,IF(住宅3!DZ69="◎",2,""))</f>
        <v/>
      </c>
      <c r="BG69" s="142" t="str">
        <f>IF(住宅3!DZ70="○",1,IF(住宅3!DZ70="◎",2,""))</f>
        <v/>
      </c>
      <c r="BH69" s="142" t="str">
        <f>IF(住宅3!DZ71="○",1,IF(住宅3!DZ71="◎",2,""))</f>
        <v/>
      </c>
      <c r="BI69" s="142" t="str">
        <f>IF(住宅3!DZ72="○",1,IF(住宅3!DZ72="◎",2,""))</f>
        <v/>
      </c>
      <c r="BJ69" s="142" t="str">
        <f>IF(住宅3!DZ73="○",1,IF(住宅3!DZ73="◎",2,""))</f>
        <v/>
      </c>
      <c r="BK69" s="142" t="str">
        <f>IF(住宅3!DZ74="○",1,IF(住宅3!DZ74="◎",2,""))</f>
        <v/>
      </c>
      <c r="BL69" s="142" t="str">
        <f>IF(住宅3!DZ75="○",1,IF(住宅3!DZ75="◎",2,""))</f>
        <v/>
      </c>
      <c r="BM69" s="142" t="str">
        <f>IF(住宅3!DZ78="○",1,IF(住宅3!DZ78="◎",2,""))</f>
        <v/>
      </c>
      <c r="BN69" s="142" t="str">
        <f>IF(住宅3!DZ79="○",1,IF(住宅3!DZ79="◎",2,""))</f>
        <v/>
      </c>
      <c r="BO69" s="142" t="str">
        <f>IF(住宅3!DZ80="○",1,IF(住宅3!DZ80="◎",2,""))</f>
        <v/>
      </c>
      <c r="BP69" s="142" t="str">
        <f>IF(住宅3!DZ81="○",1,IF(住宅3!DZ81="◎",2,""))</f>
        <v/>
      </c>
      <c r="BQ69" s="142" t="str">
        <f>IF(住宅3!DZ82="○",1,IF(住宅3!DZ82="◎",2,""))</f>
        <v/>
      </c>
      <c r="BR69" s="142" t="str">
        <f>IF(住宅3!DZ83="○",1,IF(住宅3!DZ83="◎",2,""))</f>
        <v/>
      </c>
      <c r="BS69" s="142" t="str">
        <f>IF(住宅3!DZ84="○",1,IF(住宅3!DZ84="◎",2,""))</f>
        <v/>
      </c>
      <c r="BT69" s="142" t="str">
        <f>IF(住宅3!DZ85="○",1,IF(住宅3!DZ85="◎",2,""))</f>
        <v/>
      </c>
      <c r="BU69" s="142" t="str">
        <f>IF(住宅3!DZ86="○",1,IF(住宅3!DZ86="◎",2,""))</f>
        <v/>
      </c>
      <c r="BV69" s="142" t="str">
        <f>IF(住宅3!DZ87="○",1,IF(住宅3!DZ87="◎",2,""))</f>
        <v/>
      </c>
      <c r="BW69" s="142" t="str">
        <f>IF(住宅3!DZ88="○",1,IF(住宅3!DZ88="◎",2,""))</f>
        <v/>
      </c>
      <c r="BX69" s="142" t="str">
        <f>IF(住宅3!DZ89="○",1,IF(住宅3!DZ89="◎",2,""))</f>
        <v/>
      </c>
      <c r="BY69" s="142" t="str">
        <f>IF(住宅3!DZ90="○",1,IF(住宅3!DZ90="◎",2,""))</f>
        <v/>
      </c>
      <c r="BZ69" s="142" t="str">
        <f>IF(住宅3!DZ91="○",1,IF(住宅3!DZ91="◎",2,""))</f>
        <v/>
      </c>
      <c r="CA69" s="142" t="str">
        <f>IF(住宅3!DZ92="○",1,IF(住宅3!DZ92="◎",2,""))</f>
        <v/>
      </c>
    </row>
    <row r="70" spans="1:79" s="142" customFormat="1" x14ac:dyDescent="0.2">
      <c r="A70" s="141">
        <f t="shared" si="0"/>
        <v>0</v>
      </c>
      <c r="B70" s="142">
        <v>64</v>
      </c>
      <c r="C70" s="143"/>
      <c r="D70" s="143"/>
      <c r="E70" s="143"/>
      <c r="F70" s="143"/>
      <c r="G70" s="143"/>
      <c r="H70" s="143"/>
      <c r="I70" s="143"/>
      <c r="J70" s="143"/>
      <c r="K70" s="143"/>
      <c r="L70" s="143"/>
      <c r="M70" s="143"/>
      <c r="N70" s="143"/>
      <c r="O70" s="143"/>
      <c r="P70" s="142">
        <v>4</v>
      </c>
      <c r="Q70" s="142">
        <f>住宅3!EB6</f>
        <v>0</v>
      </c>
      <c r="R70" s="142">
        <v>58</v>
      </c>
      <c r="S70" s="142" t="str">
        <f>IF(住宅3!EB7&lt;&gt;"",住宅3!EB7,"")</f>
        <v/>
      </c>
      <c r="T70" s="142" t="str">
        <f>IF(住宅3!EB8="選択してください","",MID(住宅3!EB8,1,2))</f>
        <v/>
      </c>
      <c r="U70" s="142" t="str">
        <f>IF(住宅3!EB9="選択してください","",MID(住宅3!EB9,LEN(住宅3!EB9)-3,3))</f>
        <v/>
      </c>
      <c r="W70" s="142" t="str">
        <f>IF(住宅3!EB10="","",住宅3!EB10)</f>
        <v/>
      </c>
      <c r="X70" s="142" t="str">
        <f>IF(住宅3!EB11="","",住宅3!EB11)</f>
        <v/>
      </c>
      <c r="Y70" s="142" t="str">
        <f>IF(住宅3!EB12="","",住宅3!EB12)</f>
        <v/>
      </c>
      <c r="Z70" s="142" t="str">
        <f>IF(住宅3!EB13="","",住宅3!EB13)</f>
        <v/>
      </c>
      <c r="AA70" s="142" t="str">
        <f>IF(住宅3!EB15="選択してください","",MID(住宅3!EB15,1,2)*1)</f>
        <v/>
      </c>
      <c r="AB70" s="142" t="str">
        <f>IF(住宅3!EB18="選択してください","",MID(住宅3!EB18,1,2)*1)</f>
        <v/>
      </c>
      <c r="AC70" s="142" t="str">
        <f>IF(住宅3!EB20="選択してください","",MID(住宅3!EB20,1,2)*1)</f>
        <v/>
      </c>
      <c r="AD70" s="142" t="str">
        <f>IF(住宅3!EB22="選択してください","",MID(住宅3!EB22,1,2)*1)</f>
        <v/>
      </c>
      <c r="AE70" s="142" t="str">
        <f>IF(住宅3!EB24="選択してください","",MID(住宅3!EB24,1,2)*1)</f>
        <v/>
      </c>
      <c r="AF70" s="142" t="str">
        <f>IF(住宅3!EB26="選択してください","",MID(住宅3!EB26,1,2)*1)</f>
        <v/>
      </c>
      <c r="AG70" s="142" t="str">
        <f>IF(住宅3!EB31="選択してください","",MID(住宅3!EB31,1,2)*1)</f>
        <v/>
      </c>
      <c r="AH70" s="153" t="str">
        <f>IF(住宅3!EB34="選択してください","",MID(住宅3!EB34,1,2)*1)</f>
        <v/>
      </c>
      <c r="AI70" s="142" t="str">
        <f>IF(住宅3!EB37="","",住宅3!EB37)</f>
        <v/>
      </c>
      <c r="AJ70" s="142" t="str">
        <f>IF(住宅3!EB39="選択してください","",MID(住宅3!EB39,1,2)*1)</f>
        <v/>
      </c>
      <c r="AK70" s="142" t="str">
        <f>IF(住宅3!EB44="選択してください","",MID(住宅3!EB44,1,2)*1)</f>
        <v/>
      </c>
      <c r="AL70" s="142" t="str">
        <f>IF(住宅3!EB47="○",1,IF(住宅3!EB47="◎",2,""))</f>
        <v/>
      </c>
      <c r="AM70" s="142" t="str">
        <f>IF(住宅3!EB48="○",1,IF(住宅3!EB48="◎",2,""))</f>
        <v/>
      </c>
      <c r="AN70" s="142" t="str">
        <f>IF(住宅3!EB49="○",1,IF(住宅3!EB49="◎",2,""))</f>
        <v/>
      </c>
      <c r="AO70" s="142" t="str">
        <f>IF(住宅3!EB50="○",1,IF(住宅3!EB50="◎",2,""))</f>
        <v/>
      </c>
      <c r="AP70" s="142" t="str">
        <f>IF(住宅3!EB51="○",1,IF(住宅3!EB51="◎",2,""))</f>
        <v/>
      </c>
      <c r="AQ70" s="142" t="str">
        <f>IF(住宅3!EB52="○",1,IF(住宅3!EB52="◎",2,""))</f>
        <v/>
      </c>
      <c r="AR70" s="142" t="str">
        <f>IF(住宅3!EB53="○",1,IF(住宅3!EB53="◎",2,""))</f>
        <v/>
      </c>
      <c r="AS70" s="142" t="str">
        <f>IF(住宅3!EB54="○",1,IF(住宅3!EB54="◎",2,""))</f>
        <v/>
      </c>
      <c r="AT70" s="142" t="str">
        <f>IF(住宅3!EB55="○",1,IF(住宅3!EB55="◎",2,""))</f>
        <v/>
      </c>
      <c r="AU70" s="142" t="str">
        <f>IF(住宅3!EB56="○",1,IF(住宅3!EB56="◎",2,""))</f>
        <v/>
      </c>
      <c r="AV70" s="142" t="str">
        <f>IF(住宅3!EB57="○",1,IF(住宅3!EB57="◎",2,""))</f>
        <v/>
      </c>
      <c r="AW70" s="142" t="str">
        <f>IF(住宅3!EB58="○",1,IF(住宅3!EB58="◎",2,""))</f>
        <v/>
      </c>
      <c r="AX70" s="142" t="str">
        <f>IF(住宅3!EB59="○",1,IF(住宅3!EB59="◎",2,""))</f>
        <v/>
      </c>
      <c r="AY70" s="142" t="str">
        <f>IF(住宅3!EB60="○",1,IF(住宅3!EB60="◎",2,""))</f>
        <v/>
      </c>
      <c r="AZ70" s="142" t="str">
        <f>IF(住宅3!EB61="○",1,IF(住宅3!EB61="◎",2,""))</f>
        <v/>
      </c>
      <c r="BA70" s="142" t="str">
        <f>IF(住宅3!EB62="○",1,IF(住宅3!EB62="◎",2,""))</f>
        <v/>
      </c>
      <c r="BB70" s="142" t="str">
        <f>IF(住宅3!EB63="○",1,IF(住宅3!EB63="◎",2,""))</f>
        <v/>
      </c>
      <c r="BC70" s="142" t="str">
        <f>IF(住宅3!EB66="○",1,IF(住宅3!EB66="◎",2,""))</f>
        <v/>
      </c>
      <c r="BD70" s="142" t="str">
        <f>IF(住宅3!EB67="○",1,IF(住宅3!EB67="◎",2,""))</f>
        <v/>
      </c>
      <c r="BE70" s="142" t="str">
        <f>IF(住宅3!EB68="○",1,IF(住宅3!EB68="◎",2,""))</f>
        <v/>
      </c>
      <c r="BF70" s="142" t="str">
        <f>IF(住宅3!EB69="○",1,IF(住宅3!EB69="◎",2,""))</f>
        <v/>
      </c>
      <c r="BG70" s="142" t="str">
        <f>IF(住宅3!EB70="○",1,IF(住宅3!EB70="◎",2,""))</f>
        <v/>
      </c>
      <c r="BH70" s="142" t="str">
        <f>IF(住宅3!EB71="○",1,IF(住宅3!EB71="◎",2,""))</f>
        <v/>
      </c>
      <c r="BI70" s="142" t="str">
        <f>IF(住宅3!EB72="○",1,IF(住宅3!EB72="◎",2,""))</f>
        <v/>
      </c>
      <c r="BJ70" s="142" t="str">
        <f>IF(住宅3!EB73="○",1,IF(住宅3!EB73="◎",2,""))</f>
        <v/>
      </c>
      <c r="BK70" s="142" t="str">
        <f>IF(住宅3!EB74="○",1,IF(住宅3!EB74="◎",2,""))</f>
        <v/>
      </c>
      <c r="BL70" s="142" t="str">
        <f>IF(住宅3!EB75="○",1,IF(住宅3!EB75="◎",2,""))</f>
        <v/>
      </c>
      <c r="BM70" s="142" t="str">
        <f>IF(住宅3!EB78="○",1,IF(住宅3!EB78="◎",2,""))</f>
        <v/>
      </c>
      <c r="BN70" s="142" t="str">
        <f>IF(住宅3!EB79="○",1,IF(住宅3!EB79="◎",2,""))</f>
        <v/>
      </c>
      <c r="BO70" s="142" t="str">
        <f>IF(住宅3!EB80="○",1,IF(住宅3!EB80="◎",2,""))</f>
        <v/>
      </c>
      <c r="BP70" s="142" t="str">
        <f>IF(住宅3!EB81="○",1,IF(住宅3!EB81="◎",2,""))</f>
        <v/>
      </c>
      <c r="BQ70" s="142" t="str">
        <f>IF(住宅3!EB82="○",1,IF(住宅3!EB82="◎",2,""))</f>
        <v/>
      </c>
      <c r="BR70" s="142" t="str">
        <f>IF(住宅3!EB83="○",1,IF(住宅3!EB83="◎",2,""))</f>
        <v/>
      </c>
      <c r="BS70" s="142" t="str">
        <f>IF(住宅3!EB84="○",1,IF(住宅3!EB84="◎",2,""))</f>
        <v/>
      </c>
      <c r="BT70" s="142" t="str">
        <f>IF(住宅3!EB85="○",1,IF(住宅3!EB85="◎",2,""))</f>
        <v/>
      </c>
      <c r="BU70" s="142" t="str">
        <f>IF(住宅3!EB86="○",1,IF(住宅3!EB86="◎",2,""))</f>
        <v/>
      </c>
      <c r="BV70" s="142" t="str">
        <f>IF(住宅3!EB87="○",1,IF(住宅3!EB87="◎",2,""))</f>
        <v/>
      </c>
      <c r="BW70" s="142" t="str">
        <f>IF(住宅3!EB88="○",1,IF(住宅3!EB88="◎",2,""))</f>
        <v/>
      </c>
      <c r="BX70" s="142" t="str">
        <f>IF(住宅3!EB89="○",1,IF(住宅3!EB89="◎",2,""))</f>
        <v/>
      </c>
      <c r="BY70" s="142" t="str">
        <f>IF(住宅3!EB90="○",1,IF(住宅3!EB90="◎",2,""))</f>
        <v/>
      </c>
      <c r="BZ70" s="142" t="str">
        <f>IF(住宅3!EB91="○",1,IF(住宅3!EB91="◎",2,""))</f>
        <v/>
      </c>
      <c r="CA70" s="142" t="str">
        <f>IF(住宅3!EB92="○",1,IF(住宅3!EB92="◎",2,""))</f>
        <v/>
      </c>
    </row>
    <row r="71" spans="1:79" s="142" customFormat="1" x14ac:dyDescent="0.2">
      <c r="A71" s="141">
        <f t="shared" si="0"/>
        <v>0</v>
      </c>
      <c r="B71" s="142">
        <v>65</v>
      </c>
      <c r="C71" s="143"/>
      <c r="D71" s="143"/>
      <c r="E71" s="143"/>
      <c r="F71" s="143"/>
      <c r="G71" s="143"/>
      <c r="H71" s="143"/>
      <c r="I71" s="143"/>
      <c r="J71" s="143"/>
      <c r="K71" s="143"/>
      <c r="L71" s="143"/>
      <c r="M71" s="143"/>
      <c r="N71" s="143"/>
      <c r="O71" s="143"/>
      <c r="P71" s="142">
        <v>4</v>
      </c>
      <c r="Q71" s="142">
        <f>住宅3!ED6</f>
        <v>0</v>
      </c>
      <c r="R71" s="142">
        <v>59</v>
      </c>
      <c r="S71" s="142" t="str">
        <f>IF(住宅3!ED7&lt;&gt;"",住宅3!ED7,"")</f>
        <v/>
      </c>
      <c r="T71" s="142" t="str">
        <f>IF(住宅3!ED8="選択してください","",MID(住宅3!ED8,1,2))</f>
        <v/>
      </c>
      <c r="U71" s="142" t="str">
        <f>IF(住宅3!ED9="選択してください","",MID(住宅3!ED9,LEN(住宅3!ED9)-3,3))</f>
        <v/>
      </c>
      <c r="W71" s="142" t="str">
        <f>IF(住宅3!ED10="","",住宅3!ED10)</f>
        <v/>
      </c>
      <c r="X71" s="142" t="str">
        <f>IF(住宅3!ED11="","",住宅3!ED11)</f>
        <v/>
      </c>
      <c r="Y71" s="142" t="str">
        <f>IF(住宅3!ED12="","",住宅3!ED12)</f>
        <v/>
      </c>
      <c r="Z71" s="142" t="str">
        <f>IF(住宅3!ED13="","",住宅3!ED13)</f>
        <v/>
      </c>
      <c r="AA71" s="142" t="str">
        <f>IF(住宅3!ED15="選択してください","",MID(住宅3!ED15,1,2)*1)</f>
        <v/>
      </c>
      <c r="AB71" s="142" t="str">
        <f>IF(住宅3!ED18="選択してください","",MID(住宅3!ED18,1,2)*1)</f>
        <v/>
      </c>
      <c r="AC71" s="142" t="str">
        <f>IF(住宅3!ED20="選択してください","",MID(住宅3!ED20,1,2)*1)</f>
        <v/>
      </c>
      <c r="AD71" s="142" t="str">
        <f>IF(住宅3!ED22="選択してください","",MID(住宅3!ED22,1,2)*1)</f>
        <v/>
      </c>
      <c r="AE71" s="142" t="str">
        <f>IF(住宅3!ED24="選択してください","",MID(住宅3!ED24,1,2)*1)</f>
        <v/>
      </c>
      <c r="AF71" s="142" t="str">
        <f>IF(住宅3!ED26="選択してください","",MID(住宅3!ED26,1,2)*1)</f>
        <v/>
      </c>
      <c r="AG71" s="142" t="str">
        <f>IF(住宅3!ED31="選択してください","",MID(住宅3!ED31,1,2)*1)</f>
        <v/>
      </c>
      <c r="AH71" s="153" t="str">
        <f>IF(住宅3!ED34="選択してください","",MID(住宅3!ED34,1,2)*1)</f>
        <v/>
      </c>
      <c r="AI71" s="142" t="str">
        <f>IF(住宅3!ED37="","",住宅3!ED37)</f>
        <v/>
      </c>
      <c r="AJ71" s="142" t="str">
        <f>IF(住宅3!ED39="選択してください","",MID(住宅3!ED39,1,2)*1)</f>
        <v/>
      </c>
      <c r="AK71" s="142" t="str">
        <f>IF(住宅3!ED44="選択してください","",MID(住宅3!ED44,1,2)*1)</f>
        <v/>
      </c>
      <c r="AL71" s="142" t="str">
        <f>IF(住宅3!ED47="○",1,IF(住宅3!ED47="◎",2,""))</f>
        <v/>
      </c>
      <c r="AM71" s="142" t="str">
        <f>IF(住宅3!ED48="○",1,IF(住宅3!ED48="◎",2,""))</f>
        <v/>
      </c>
      <c r="AN71" s="142" t="str">
        <f>IF(住宅3!ED49="○",1,IF(住宅3!ED49="◎",2,""))</f>
        <v/>
      </c>
      <c r="AO71" s="142" t="str">
        <f>IF(住宅3!ED50="○",1,IF(住宅3!ED50="◎",2,""))</f>
        <v/>
      </c>
      <c r="AP71" s="142" t="str">
        <f>IF(住宅3!ED51="○",1,IF(住宅3!ED51="◎",2,""))</f>
        <v/>
      </c>
      <c r="AQ71" s="142" t="str">
        <f>IF(住宅3!ED52="○",1,IF(住宅3!ED52="◎",2,""))</f>
        <v/>
      </c>
      <c r="AR71" s="142" t="str">
        <f>IF(住宅3!ED53="○",1,IF(住宅3!ED53="◎",2,""))</f>
        <v/>
      </c>
      <c r="AS71" s="142" t="str">
        <f>IF(住宅3!ED54="○",1,IF(住宅3!ED54="◎",2,""))</f>
        <v/>
      </c>
      <c r="AT71" s="142" t="str">
        <f>IF(住宅3!ED55="○",1,IF(住宅3!ED55="◎",2,""))</f>
        <v/>
      </c>
      <c r="AU71" s="142" t="str">
        <f>IF(住宅3!ED56="○",1,IF(住宅3!ED56="◎",2,""))</f>
        <v/>
      </c>
      <c r="AV71" s="142" t="str">
        <f>IF(住宅3!ED57="○",1,IF(住宅3!ED57="◎",2,""))</f>
        <v/>
      </c>
      <c r="AW71" s="142" t="str">
        <f>IF(住宅3!ED58="○",1,IF(住宅3!ED58="◎",2,""))</f>
        <v/>
      </c>
      <c r="AX71" s="142" t="str">
        <f>IF(住宅3!ED59="○",1,IF(住宅3!ED59="◎",2,""))</f>
        <v/>
      </c>
      <c r="AY71" s="142" t="str">
        <f>IF(住宅3!ED60="○",1,IF(住宅3!ED60="◎",2,""))</f>
        <v/>
      </c>
      <c r="AZ71" s="142" t="str">
        <f>IF(住宅3!ED61="○",1,IF(住宅3!ED61="◎",2,""))</f>
        <v/>
      </c>
      <c r="BA71" s="142" t="str">
        <f>IF(住宅3!ED62="○",1,IF(住宅3!ED62="◎",2,""))</f>
        <v/>
      </c>
      <c r="BB71" s="142" t="str">
        <f>IF(住宅3!ED63="○",1,IF(住宅3!ED63="◎",2,""))</f>
        <v/>
      </c>
      <c r="BC71" s="142" t="str">
        <f>IF(住宅3!ED66="○",1,IF(住宅3!ED66="◎",2,""))</f>
        <v/>
      </c>
      <c r="BD71" s="142" t="str">
        <f>IF(住宅3!ED67="○",1,IF(住宅3!ED67="◎",2,""))</f>
        <v/>
      </c>
      <c r="BE71" s="142" t="str">
        <f>IF(住宅3!ED68="○",1,IF(住宅3!ED68="◎",2,""))</f>
        <v/>
      </c>
      <c r="BF71" s="142" t="str">
        <f>IF(住宅3!ED69="○",1,IF(住宅3!ED69="◎",2,""))</f>
        <v/>
      </c>
      <c r="BG71" s="142" t="str">
        <f>IF(住宅3!ED70="○",1,IF(住宅3!ED70="◎",2,""))</f>
        <v/>
      </c>
      <c r="BH71" s="142" t="str">
        <f>IF(住宅3!ED71="○",1,IF(住宅3!ED71="◎",2,""))</f>
        <v/>
      </c>
      <c r="BI71" s="142" t="str">
        <f>IF(住宅3!ED72="○",1,IF(住宅3!ED72="◎",2,""))</f>
        <v/>
      </c>
      <c r="BJ71" s="142" t="str">
        <f>IF(住宅3!ED73="○",1,IF(住宅3!ED73="◎",2,""))</f>
        <v/>
      </c>
      <c r="BK71" s="142" t="str">
        <f>IF(住宅3!ED74="○",1,IF(住宅3!ED74="◎",2,""))</f>
        <v/>
      </c>
      <c r="BL71" s="142" t="str">
        <f>IF(住宅3!ED75="○",1,IF(住宅3!ED75="◎",2,""))</f>
        <v/>
      </c>
      <c r="BM71" s="142" t="str">
        <f>IF(住宅3!ED78="○",1,IF(住宅3!ED78="◎",2,""))</f>
        <v/>
      </c>
      <c r="BN71" s="142" t="str">
        <f>IF(住宅3!ED79="○",1,IF(住宅3!ED79="◎",2,""))</f>
        <v/>
      </c>
      <c r="BO71" s="142" t="str">
        <f>IF(住宅3!ED80="○",1,IF(住宅3!ED80="◎",2,""))</f>
        <v/>
      </c>
      <c r="BP71" s="142" t="str">
        <f>IF(住宅3!ED81="○",1,IF(住宅3!ED81="◎",2,""))</f>
        <v/>
      </c>
      <c r="BQ71" s="142" t="str">
        <f>IF(住宅3!ED82="○",1,IF(住宅3!ED82="◎",2,""))</f>
        <v/>
      </c>
      <c r="BR71" s="142" t="str">
        <f>IF(住宅3!ED83="○",1,IF(住宅3!ED83="◎",2,""))</f>
        <v/>
      </c>
      <c r="BS71" s="142" t="str">
        <f>IF(住宅3!ED84="○",1,IF(住宅3!ED84="◎",2,""))</f>
        <v/>
      </c>
      <c r="BT71" s="142" t="str">
        <f>IF(住宅3!ED85="○",1,IF(住宅3!ED85="◎",2,""))</f>
        <v/>
      </c>
      <c r="BU71" s="142" t="str">
        <f>IF(住宅3!ED86="○",1,IF(住宅3!ED86="◎",2,""))</f>
        <v/>
      </c>
      <c r="BV71" s="142" t="str">
        <f>IF(住宅3!ED87="○",1,IF(住宅3!ED87="◎",2,""))</f>
        <v/>
      </c>
      <c r="BW71" s="142" t="str">
        <f>IF(住宅3!ED88="○",1,IF(住宅3!ED88="◎",2,""))</f>
        <v/>
      </c>
      <c r="BX71" s="142" t="str">
        <f>IF(住宅3!ED89="○",1,IF(住宅3!ED89="◎",2,""))</f>
        <v/>
      </c>
      <c r="BY71" s="142" t="str">
        <f>IF(住宅3!ED90="○",1,IF(住宅3!ED90="◎",2,""))</f>
        <v/>
      </c>
      <c r="BZ71" s="142" t="str">
        <f>IF(住宅3!ED91="○",1,IF(住宅3!ED91="◎",2,""))</f>
        <v/>
      </c>
      <c r="CA71" s="142" t="str">
        <f>IF(住宅3!ED92="○",1,IF(住宅3!ED92="◎",2,""))</f>
        <v/>
      </c>
    </row>
    <row r="72" spans="1:79" s="142" customFormat="1" x14ac:dyDescent="0.2">
      <c r="A72" s="141">
        <f t="shared" ref="A72:A112" si="1">A71</f>
        <v>0</v>
      </c>
      <c r="B72" s="142">
        <v>66</v>
      </c>
      <c r="C72" s="143"/>
      <c r="D72" s="143"/>
      <c r="E72" s="143"/>
      <c r="F72" s="143"/>
      <c r="G72" s="143"/>
      <c r="H72" s="143"/>
      <c r="I72" s="143"/>
      <c r="J72" s="143"/>
      <c r="K72" s="143"/>
      <c r="L72" s="143"/>
      <c r="M72" s="143"/>
      <c r="N72" s="143"/>
      <c r="O72" s="143"/>
      <c r="P72" s="142">
        <v>4</v>
      </c>
      <c r="Q72" s="142">
        <f>住宅3!EF6</f>
        <v>0</v>
      </c>
      <c r="R72" s="142">
        <v>60</v>
      </c>
      <c r="S72" s="142" t="str">
        <f>IF(住宅3!EF7&lt;&gt;"",住宅3!EF7,"")</f>
        <v/>
      </c>
      <c r="T72" s="142" t="str">
        <f>IF(住宅3!EF8="選択してください","",MID(住宅3!EF8,1,2))</f>
        <v/>
      </c>
      <c r="U72" s="142" t="str">
        <f>IF(住宅3!EF9="選択してください","",MID(住宅3!EF9,LEN(住宅3!EF9)-3,3))</f>
        <v/>
      </c>
      <c r="W72" s="142" t="str">
        <f>IF(住宅3!EF10="","",住宅3!EF10)</f>
        <v/>
      </c>
      <c r="X72" s="142" t="str">
        <f>IF(住宅3!EF11="","",住宅3!EF11)</f>
        <v/>
      </c>
      <c r="Y72" s="142" t="str">
        <f>IF(住宅3!EF12="","",住宅3!EF12)</f>
        <v/>
      </c>
      <c r="Z72" s="142" t="str">
        <f>IF(住宅3!EF13="","",住宅3!EF13)</f>
        <v/>
      </c>
      <c r="AA72" s="142" t="str">
        <f>IF(住宅3!EF15="選択してください","",MID(住宅3!EF15,1,2)*1)</f>
        <v/>
      </c>
      <c r="AB72" s="142" t="str">
        <f>IF(住宅3!EF18="選択してください","",MID(住宅3!EF18,1,2)*1)</f>
        <v/>
      </c>
      <c r="AC72" s="142" t="str">
        <f>IF(住宅3!EF20="選択してください","",MID(住宅3!EF20,1,2)*1)</f>
        <v/>
      </c>
      <c r="AD72" s="142" t="str">
        <f>IF(住宅3!EF22="選択してください","",MID(住宅3!EF22,1,2)*1)</f>
        <v/>
      </c>
      <c r="AE72" s="142" t="str">
        <f>IF(住宅3!EF24="選択してください","",MID(住宅3!EF24,1,2)*1)</f>
        <v/>
      </c>
      <c r="AF72" s="142" t="str">
        <f>IF(住宅3!EF26="選択してください","",MID(住宅3!EF26,1,2)*1)</f>
        <v/>
      </c>
      <c r="AG72" s="142" t="str">
        <f>IF(住宅3!EF31="選択してください","",MID(住宅3!EF31,1,2)*1)</f>
        <v/>
      </c>
      <c r="AH72" s="153" t="str">
        <f>IF(住宅3!EF34="選択してください","",MID(住宅3!EF34,1,2)*1)</f>
        <v/>
      </c>
      <c r="AI72" s="142" t="str">
        <f>IF(住宅3!EF37="","",住宅3!EF37)</f>
        <v/>
      </c>
      <c r="AJ72" s="142" t="str">
        <f>IF(住宅3!EF39="選択してください","",MID(住宅3!EF39,1,2)*1)</f>
        <v/>
      </c>
      <c r="AK72" s="142" t="str">
        <f>IF(住宅3!EF44="選択してください","",MID(住宅3!EF44,1,2)*1)</f>
        <v/>
      </c>
      <c r="AL72" s="142" t="str">
        <f>IF(住宅3!EF47="○",1,IF(住宅3!EF47="◎",2,""))</f>
        <v/>
      </c>
      <c r="AM72" s="142" t="str">
        <f>IF(住宅3!EF48="○",1,IF(住宅3!EF48="◎",2,""))</f>
        <v/>
      </c>
      <c r="AN72" s="142" t="str">
        <f>IF(住宅3!EF49="○",1,IF(住宅3!EF49="◎",2,""))</f>
        <v/>
      </c>
      <c r="AO72" s="142" t="str">
        <f>IF(住宅3!EF50="○",1,IF(住宅3!EF50="◎",2,""))</f>
        <v/>
      </c>
      <c r="AP72" s="142" t="str">
        <f>IF(住宅3!EF51="○",1,IF(住宅3!EF51="◎",2,""))</f>
        <v/>
      </c>
      <c r="AQ72" s="142" t="str">
        <f>IF(住宅3!EF52="○",1,IF(住宅3!EF52="◎",2,""))</f>
        <v/>
      </c>
      <c r="AR72" s="142" t="str">
        <f>IF(住宅3!EF53="○",1,IF(住宅3!EF53="◎",2,""))</f>
        <v/>
      </c>
      <c r="AS72" s="142" t="str">
        <f>IF(住宅3!EF54="○",1,IF(住宅3!EF54="◎",2,""))</f>
        <v/>
      </c>
      <c r="AT72" s="142" t="str">
        <f>IF(住宅3!EF55="○",1,IF(住宅3!EF55="◎",2,""))</f>
        <v/>
      </c>
      <c r="AU72" s="142" t="str">
        <f>IF(住宅3!EF56="○",1,IF(住宅3!EF56="◎",2,""))</f>
        <v/>
      </c>
      <c r="AV72" s="142" t="str">
        <f>IF(住宅3!EF57="○",1,IF(住宅3!EF57="◎",2,""))</f>
        <v/>
      </c>
      <c r="AW72" s="142" t="str">
        <f>IF(住宅3!EF58="○",1,IF(住宅3!EF58="◎",2,""))</f>
        <v/>
      </c>
      <c r="AX72" s="142" t="str">
        <f>IF(住宅3!EF59="○",1,IF(住宅3!EF59="◎",2,""))</f>
        <v/>
      </c>
      <c r="AY72" s="142" t="str">
        <f>IF(住宅3!EF60="○",1,IF(住宅3!EF60="◎",2,""))</f>
        <v/>
      </c>
      <c r="AZ72" s="142" t="str">
        <f>IF(住宅3!EF61="○",1,IF(住宅3!EF61="◎",2,""))</f>
        <v/>
      </c>
      <c r="BA72" s="142" t="str">
        <f>IF(住宅3!EF62="○",1,IF(住宅3!EF62="◎",2,""))</f>
        <v/>
      </c>
      <c r="BB72" s="142" t="str">
        <f>IF(住宅3!EF63="○",1,IF(住宅3!EF63="◎",2,""))</f>
        <v/>
      </c>
      <c r="BC72" s="142" t="str">
        <f>IF(住宅3!EF66="○",1,IF(住宅3!EF66="◎",2,""))</f>
        <v/>
      </c>
      <c r="BD72" s="142" t="str">
        <f>IF(住宅3!EF67="○",1,IF(住宅3!EF67="◎",2,""))</f>
        <v/>
      </c>
      <c r="BE72" s="142" t="str">
        <f>IF(住宅3!EF68="○",1,IF(住宅3!EF68="◎",2,""))</f>
        <v/>
      </c>
      <c r="BF72" s="142" t="str">
        <f>IF(住宅3!EF69="○",1,IF(住宅3!EF69="◎",2,""))</f>
        <v/>
      </c>
      <c r="BG72" s="142" t="str">
        <f>IF(住宅3!EF70="○",1,IF(住宅3!EF70="◎",2,""))</f>
        <v/>
      </c>
      <c r="BH72" s="142" t="str">
        <f>IF(住宅3!EF71="○",1,IF(住宅3!EF71="◎",2,""))</f>
        <v/>
      </c>
      <c r="BI72" s="142" t="str">
        <f>IF(住宅3!EF72="○",1,IF(住宅3!EF72="◎",2,""))</f>
        <v/>
      </c>
      <c r="BJ72" s="142" t="str">
        <f>IF(住宅3!EF73="○",1,IF(住宅3!EF73="◎",2,""))</f>
        <v/>
      </c>
      <c r="BK72" s="142" t="str">
        <f>IF(住宅3!EF74="○",1,IF(住宅3!EF74="◎",2,""))</f>
        <v/>
      </c>
      <c r="BL72" s="142" t="str">
        <f>IF(住宅3!EF75="○",1,IF(住宅3!EF75="◎",2,""))</f>
        <v/>
      </c>
      <c r="BM72" s="142" t="str">
        <f>IF(住宅3!EF78="○",1,IF(住宅3!EF78="◎",2,""))</f>
        <v/>
      </c>
      <c r="BN72" s="142" t="str">
        <f>IF(住宅3!EF79="○",1,IF(住宅3!EF79="◎",2,""))</f>
        <v/>
      </c>
      <c r="BO72" s="142" t="str">
        <f>IF(住宅3!EF80="○",1,IF(住宅3!EF80="◎",2,""))</f>
        <v/>
      </c>
      <c r="BP72" s="142" t="str">
        <f>IF(住宅3!EF81="○",1,IF(住宅3!EF81="◎",2,""))</f>
        <v/>
      </c>
      <c r="BQ72" s="142" t="str">
        <f>IF(住宅3!EF82="○",1,IF(住宅3!EF82="◎",2,""))</f>
        <v/>
      </c>
      <c r="BR72" s="142" t="str">
        <f>IF(住宅3!EF83="○",1,IF(住宅3!EF83="◎",2,""))</f>
        <v/>
      </c>
      <c r="BS72" s="142" t="str">
        <f>IF(住宅3!EF84="○",1,IF(住宅3!EF84="◎",2,""))</f>
        <v/>
      </c>
      <c r="BT72" s="142" t="str">
        <f>IF(住宅3!EF85="○",1,IF(住宅3!EF85="◎",2,""))</f>
        <v/>
      </c>
      <c r="BU72" s="142" t="str">
        <f>IF(住宅3!EF86="○",1,IF(住宅3!EF86="◎",2,""))</f>
        <v/>
      </c>
      <c r="BV72" s="142" t="str">
        <f>IF(住宅3!EF87="○",1,IF(住宅3!EF87="◎",2,""))</f>
        <v/>
      </c>
      <c r="BW72" s="142" t="str">
        <f>IF(住宅3!EF88="○",1,IF(住宅3!EF88="◎",2,""))</f>
        <v/>
      </c>
      <c r="BX72" s="142" t="str">
        <f>IF(住宅3!EF89="○",1,IF(住宅3!EF89="◎",2,""))</f>
        <v/>
      </c>
      <c r="BY72" s="142" t="str">
        <f>IF(住宅3!EF90="○",1,IF(住宅3!EF90="◎",2,""))</f>
        <v/>
      </c>
      <c r="BZ72" s="142" t="str">
        <f>IF(住宅3!EF91="○",1,IF(住宅3!EF91="◎",2,""))</f>
        <v/>
      </c>
      <c r="CA72" s="142" t="str">
        <f>IF(住宅3!EF92="○",1,IF(住宅3!EF92="◎",2,""))</f>
        <v/>
      </c>
    </row>
    <row r="73" spans="1:79" s="142" customFormat="1" x14ac:dyDescent="0.2">
      <c r="A73" s="141">
        <f t="shared" si="1"/>
        <v>0</v>
      </c>
      <c r="B73" s="142">
        <v>67</v>
      </c>
      <c r="C73" s="143"/>
      <c r="D73" s="143"/>
      <c r="E73" s="143"/>
      <c r="F73" s="143"/>
      <c r="G73" s="143"/>
      <c r="H73" s="143"/>
      <c r="I73" s="143"/>
      <c r="J73" s="143"/>
      <c r="K73" s="143"/>
      <c r="L73" s="143"/>
      <c r="M73" s="143"/>
      <c r="N73" s="143"/>
      <c r="O73" s="143"/>
      <c r="P73" s="142">
        <v>4</v>
      </c>
      <c r="Q73" s="142">
        <f>住宅3!EH6</f>
        <v>0</v>
      </c>
      <c r="R73" s="142">
        <v>61</v>
      </c>
      <c r="S73" s="142" t="str">
        <f>IF(住宅3!EH7&lt;&gt;"",住宅3!EH7,"")</f>
        <v/>
      </c>
      <c r="T73" s="142" t="str">
        <f>IF(住宅3!EH8="選択してください","",MID(住宅3!EH8,1,2))</f>
        <v/>
      </c>
      <c r="U73" s="142" t="str">
        <f>IF(住宅3!EH9="選択してください","",MID(住宅3!EH9,LEN(住宅3!EH9)-3,3))</f>
        <v/>
      </c>
      <c r="W73" s="142" t="str">
        <f>IF(住宅3!EH10="","",住宅3!EH10)</f>
        <v/>
      </c>
      <c r="X73" s="142" t="str">
        <f>IF(住宅3!EH11="","",住宅3!EH11)</f>
        <v/>
      </c>
      <c r="Y73" s="142" t="str">
        <f>IF(住宅3!EH12="","",住宅3!EH12)</f>
        <v/>
      </c>
      <c r="Z73" s="142" t="str">
        <f>IF(住宅3!EH13="","",住宅3!EH13)</f>
        <v/>
      </c>
      <c r="AA73" s="142" t="str">
        <f>IF(住宅3!EH15="選択してください","",MID(住宅3!EH15,1,2)*1)</f>
        <v/>
      </c>
      <c r="AB73" s="142" t="str">
        <f>IF(住宅3!EH18="選択してください","",MID(住宅3!EH18,1,2)*1)</f>
        <v/>
      </c>
      <c r="AC73" s="142" t="str">
        <f>IF(住宅3!EH20="選択してください","",MID(住宅3!EH20,1,2)*1)</f>
        <v/>
      </c>
      <c r="AD73" s="142" t="str">
        <f>IF(住宅3!EH22="選択してください","",MID(住宅3!EH22,1,2)*1)</f>
        <v/>
      </c>
      <c r="AE73" s="142" t="str">
        <f>IF(住宅3!EH24="選択してください","",MID(住宅3!EH24,1,2)*1)</f>
        <v/>
      </c>
      <c r="AF73" s="142" t="str">
        <f>IF(住宅3!EH26="選択してください","",MID(住宅3!EH26,1,2)*1)</f>
        <v/>
      </c>
      <c r="AG73" s="142" t="str">
        <f>IF(住宅3!EH31="選択してください","",MID(住宅3!EH31,1,2)*1)</f>
        <v/>
      </c>
      <c r="AH73" s="153" t="str">
        <f>IF(住宅3!EH34="選択してください","",MID(住宅3!EH34,1,2)*1)</f>
        <v/>
      </c>
      <c r="AI73" s="142" t="str">
        <f>IF(住宅3!EH37="","",住宅3!EH37)</f>
        <v/>
      </c>
      <c r="AJ73" s="142" t="str">
        <f>IF(住宅3!EH39="選択してください","",MID(住宅3!EH39,1,2)*1)</f>
        <v/>
      </c>
      <c r="AK73" s="142" t="str">
        <f>IF(住宅3!EH44="選択してください","",MID(住宅3!EH44,1,2)*1)</f>
        <v/>
      </c>
      <c r="AL73" s="142" t="str">
        <f>IF(住宅3!EH47="○",1,IF(住宅3!EH47="◎",2,""))</f>
        <v/>
      </c>
      <c r="AM73" s="142" t="str">
        <f>IF(住宅3!EH48="○",1,IF(住宅3!EH48="◎",2,""))</f>
        <v/>
      </c>
      <c r="AN73" s="142" t="str">
        <f>IF(住宅3!EH49="○",1,IF(住宅3!EH49="◎",2,""))</f>
        <v/>
      </c>
      <c r="AO73" s="142" t="str">
        <f>IF(住宅3!EH50="○",1,IF(住宅3!EH50="◎",2,""))</f>
        <v/>
      </c>
      <c r="AP73" s="142" t="str">
        <f>IF(住宅3!EH51="○",1,IF(住宅3!EH51="◎",2,""))</f>
        <v/>
      </c>
      <c r="AQ73" s="142" t="str">
        <f>IF(住宅3!EH52="○",1,IF(住宅3!EH52="◎",2,""))</f>
        <v/>
      </c>
      <c r="AR73" s="142" t="str">
        <f>IF(住宅3!EH53="○",1,IF(住宅3!EH53="◎",2,""))</f>
        <v/>
      </c>
      <c r="AS73" s="142" t="str">
        <f>IF(住宅3!EH54="○",1,IF(住宅3!EH54="◎",2,""))</f>
        <v/>
      </c>
      <c r="AT73" s="142" t="str">
        <f>IF(住宅3!EH55="○",1,IF(住宅3!EH55="◎",2,""))</f>
        <v/>
      </c>
      <c r="AU73" s="142" t="str">
        <f>IF(住宅3!EH56="○",1,IF(住宅3!EH56="◎",2,""))</f>
        <v/>
      </c>
      <c r="AV73" s="142" t="str">
        <f>IF(住宅3!EH57="○",1,IF(住宅3!EH57="◎",2,""))</f>
        <v/>
      </c>
      <c r="AW73" s="142" t="str">
        <f>IF(住宅3!EH58="○",1,IF(住宅3!EH58="◎",2,""))</f>
        <v/>
      </c>
      <c r="AX73" s="142" t="str">
        <f>IF(住宅3!EH59="○",1,IF(住宅3!EH59="◎",2,""))</f>
        <v/>
      </c>
      <c r="AY73" s="142" t="str">
        <f>IF(住宅3!EH60="○",1,IF(住宅3!EH60="◎",2,""))</f>
        <v/>
      </c>
      <c r="AZ73" s="142" t="str">
        <f>IF(住宅3!EH61="○",1,IF(住宅3!EH61="◎",2,""))</f>
        <v/>
      </c>
      <c r="BA73" s="142" t="str">
        <f>IF(住宅3!EH62="○",1,IF(住宅3!EH62="◎",2,""))</f>
        <v/>
      </c>
      <c r="BB73" s="142" t="str">
        <f>IF(住宅3!EH63="○",1,IF(住宅3!EH63="◎",2,""))</f>
        <v/>
      </c>
      <c r="BC73" s="142" t="str">
        <f>IF(住宅3!EH66="○",1,IF(住宅3!EH66="◎",2,""))</f>
        <v/>
      </c>
      <c r="BD73" s="142" t="str">
        <f>IF(住宅3!EH67="○",1,IF(住宅3!EH67="◎",2,""))</f>
        <v/>
      </c>
      <c r="BE73" s="142" t="str">
        <f>IF(住宅3!EH68="○",1,IF(住宅3!EH68="◎",2,""))</f>
        <v/>
      </c>
      <c r="BF73" s="142" t="str">
        <f>IF(住宅3!EH69="○",1,IF(住宅3!EH69="◎",2,""))</f>
        <v/>
      </c>
      <c r="BG73" s="142" t="str">
        <f>IF(住宅3!EH70="○",1,IF(住宅3!EH70="◎",2,""))</f>
        <v/>
      </c>
      <c r="BH73" s="142" t="str">
        <f>IF(住宅3!EH71="○",1,IF(住宅3!EH71="◎",2,""))</f>
        <v/>
      </c>
      <c r="BI73" s="142" t="str">
        <f>IF(住宅3!EH72="○",1,IF(住宅3!EH72="◎",2,""))</f>
        <v/>
      </c>
      <c r="BJ73" s="142" t="str">
        <f>IF(住宅3!EH73="○",1,IF(住宅3!EH73="◎",2,""))</f>
        <v/>
      </c>
      <c r="BK73" s="142" t="str">
        <f>IF(住宅3!EH74="○",1,IF(住宅3!EH74="◎",2,""))</f>
        <v/>
      </c>
      <c r="BL73" s="142" t="str">
        <f>IF(住宅3!EH75="○",1,IF(住宅3!EH75="◎",2,""))</f>
        <v/>
      </c>
      <c r="BM73" s="142" t="str">
        <f>IF(住宅3!EH78="○",1,IF(住宅3!EH78="◎",2,""))</f>
        <v/>
      </c>
      <c r="BN73" s="142" t="str">
        <f>IF(住宅3!EH79="○",1,IF(住宅3!EH79="◎",2,""))</f>
        <v/>
      </c>
      <c r="BO73" s="142" t="str">
        <f>IF(住宅3!EH80="○",1,IF(住宅3!EH80="◎",2,""))</f>
        <v/>
      </c>
      <c r="BP73" s="142" t="str">
        <f>IF(住宅3!EH81="○",1,IF(住宅3!EH81="◎",2,""))</f>
        <v/>
      </c>
      <c r="BQ73" s="142" t="str">
        <f>IF(住宅3!EH82="○",1,IF(住宅3!EH82="◎",2,""))</f>
        <v/>
      </c>
      <c r="BR73" s="142" t="str">
        <f>IF(住宅3!EH83="○",1,IF(住宅3!EH83="◎",2,""))</f>
        <v/>
      </c>
      <c r="BS73" s="142" t="str">
        <f>IF(住宅3!EH84="○",1,IF(住宅3!EH84="◎",2,""))</f>
        <v/>
      </c>
      <c r="BT73" s="142" t="str">
        <f>IF(住宅3!EH85="○",1,IF(住宅3!EH85="◎",2,""))</f>
        <v/>
      </c>
      <c r="BU73" s="142" t="str">
        <f>IF(住宅3!EH86="○",1,IF(住宅3!EH86="◎",2,""))</f>
        <v/>
      </c>
      <c r="BV73" s="142" t="str">
        <f>IF(住宅3!EH87="○",1,IF(住宅3!EH87="◎",2,""))</f>
        <v/>
      </c>
      <c r="BW73" s="142" t="str">
        <f>IF(住宅3!EH88="○",1,IF(住宅3!EH88="◎",2,""))</f>
        <v/>
      </c>
      <c r="BX73" s="142" t="str">
        <f>IF(住宅3!EH89="○",1,IF(住宅3!EH89="◎",2,""))</f>
        <v/>
      </c>
      <c r="BY73" s="142" t="str">
        <f>IF(住宅3!EH90="○",1,IF(住宅3!EH90="◎",2,""))</f>
        <v/>
      </c>
      <c r="BZ73" s="142" t="str">
        <f>IF(住宅3!EH91="○",1,IF(住宅3!EH91="◎",2,""))</f>
        <v/>
      </c>
      <c r="CA73" s="142" t="str">
        <f>IF(住宅3!EH92="○",1,IF(住宅3!EH92="◎",2,""))</f>
        <v/>
      </c>
    </row>
    <row r="74" spans="1:79" s="142" customFormat="1" x14ac:dyDescent="0.2">
      <c r="A74" s="141">
        <f t="shared" si="1"/>
        <v>0</v>
      </c>
      <c r="B74" s="142">
        <v>68</v>
      </c>
      <c r="C74" s="143"/>
      <c r="D74" s="143"/>
      <c r="E74" s="143"/>
      <c r="F74" s="143"/>
      <c r="G74" s="143"/>
      <c r="H74" s="143"/>
      <c r="I74" s="143"/>
      <c r="J74" s="143"/>
      <c r="K74" s="143"/>
      <c r="L74" s="143"/>
      <c r="M74" s="143"/>
      <c r="N74" s="143"/>
      <c r="O74" s="143"/>
      <c r="P74" s="142">
        <v>4</v>
      </c>
      <c r="Q74" s="142">
        <f>住宅3!EJ6</f>
        <v>0</v>
      </c>
      <c r="R74" s="142">
        <v>62</v>
      </c>
      <c r="S74" s="142" t="str">
        <f>IF(住宅3!EJ7&lt;&gt;"",住宅3!EJ7,"")</f>
        <v/>
      </c>
      <c r="T74" s="142" t="str">
        <f>IF(住宅3!EJ8="選択してください","",MID(住宅3!EJ8,1,2))</f>
        <v/>
      </c>
      <c r="U74" s="142" t="str">
        <f>IF(住宅3!EJ9="選択してください","",MID(住宅3!EJ9,LEN(住宅3!EJ9)-3,3))</f>
        <v/>
      </c>
      <c r="W74" s="142" t="str">
        <f>IF(住宅3!EJ10="","",住宅3!EJ10)</f>
        <v/>
      </c>
      <c r="X74" s="142" t="str">
        <f>IF(住宅3!EJ11="","",住宅3!EJ11)</f>
        <v/>
      </c>
      <c r="Y74" s="142" t="str">
        <f>IF(住宅3!EJ12="","",住宅3!EJ12)</f>
        <v/>
      </c>
      <c r="Z74" s="142" t="str">
        <f>IF(住宅3!EJ13="","",住宅3!EJ13)</f>
        <v/>
      </c>
      <c r="AA74" s="142" t="str">
        <f>IF(住宅3!EJ15="選択してください","",MID(住宅3!EJ15,1,2)*1)</f>
        <v/>
      </c>
      <c r="AB74" s="142" t="str">
        <f>IF(住宅3!EJ18="選択してください","",MID(住宅3!EJ18,1,2)*1)</f>
        <v/>
      </c>
      <c r="AC74" s="142" t="str">
        <f>IF(住宅3!EJ20="選択してください","",MID(住宅3!EJ20,1,2)*1)</f>
        <v/>
      </c>
      <c r="AD74" s="142" t="str">
        <f>IF(住宅3!EJ22="選択してください","",MID(住宅3!EJ22,1,2)*1)</f>
        <v/>
      </c>
      <c r="AE74" s="142" t="str">
        <f>IF(住宅3!EJ24="選択してください","",MID(住宅3!EJ24,1,2)*1)</f>
        <v/>
      </c>
      <c r="AF74" s="142" t="str">
        <f>IF(住宅3!EJ26="選択してください","",MID(住宅3!EJ26,1,2)*1)</f>
        <v/>
      </c>
      <c r="AG74" s="142" t="str">
        <f>IF(住宅3!EJ31="選択してください","",MID(住宅3!EJ31,1,2)*1)</f>
        <v/>
      </c>
      <c r="AH74" s="153" t="str">
        <f>IF(住宅3!EJ34="選択してください","",MID(住宅3!EJ34,1,2)*1)</f>
        <v/>
      </c>
      <c r="AI74" s="142" t="str">
        <f>IF(住宅3!EJ37="","",住宅3!EJ37)</f>
        <v/>
      </c>
      <c r="AJ74" s="142" t="str">
        <f>IF(住宅3!EJ39="選択してください","",MID(住宅3!EJ39,1,2)*1)</f>
        <v/>
      </c>
      <c r="AK74" s="142" t="str">
        <f>IF(住宅3!EJ44="選択してください","",MID(住宅3!EJ44,1,2)*1)</f>
        <v/>
      </c>
      <c r="AL74" s="142" t="str">
        <f>IF(住宅3!EJ47="○",1,IF(住宅3!EJ47="◎",2,""))</f>
        <v/>
      </c>
      <c r="AM74" s="142" t="str">
        <f>IF(住宅3!EJ48="○",1,IF(住宅3!EJ48="◎",2,""))</f>
        <v/>
      </c>
      <c r="AN74" s="142" t="str">
        <f>IF(住宅3!EJ49="○",1,IF(住宅3!EJ49="◎",2,""))</f>
        <v/>
      </c>
      <c r="AO74" s="142" t="str">
        <f>IF(住宅3!EJ50="○",1,IF(住宅3!EJ50="◎",2,""))</f>
        <v/>
      </c>
      <c r="AP74" s="142" t="str">
        <f>IF(住宅3!EJ51="○",1,IF(住宅3!EJ51="◎",2,""))</f>
        <v/>
      </c>
      <c r="AQ74" s="142" t="str">
        <f>IF(住宅3!EJ52="○",1,IF(住宅3!EJ52="◎",2,""))</f>
        <v/>
      </c>
      <c r="AR74" s="142" t="str">
        <f>IF(住宅3!EJ53="○",1,IF(住宅3!EJ53="◎",2,""))</f>
        <v/>
      </c>
      <c r="AS74" s="142" t="str">
        <f>IF(住宅3!EJ54="○",1,IF(住宅3!EJ54="◎",2,""))</f>
        <v/>
      </c>
      <c r="AT74" s="142" t="str">
        <f>IF(住宅3!EJ55="○",1,IF(住宅3!EJ55="◎",2,""))</f>
        <v/>
      </c>
      <c r="AU74" s="142" t="str">
        <f>IF(住宅3!EJ56="○",1,IF(住宅3!EJ56="◎",2,""))</f>
        <v/>
      </c>
      <c r="AV74" s="142" t="str">
        <f>IF(住宅3!EJ57="○",1,IF(住宅3!EJ57="◎",2,""))</f>
        <v/>
      </c>
      <c r="AW74" s="142" t="str">
        <f>IF(住宅3!EJ58="○",1,IF(住宅3!EJ58="◎",2,""))</f>
        <v/>
      </c>
      <c r="AX74" s="142" t="str">
        <f>IF(住宅3!EJ59="○",1,IF(住宅3!EJ59="◎",2,""))</f>
        <v/>
      </c>
      <c r="AY74" s="142" t="str">
        <f>IF(住宅3!EJ60="○",1,IF(住宅3!EJ60="◎",2,""))</f>
        <v/>
      </c>
      <c r="AZ74" s="142" t="str">
        <f>IF(住宅3!EJ61="○",1,IF(住宅3!EJ61="◎",2,""))</f>
        <v/>
      </c>
      <c r="BA74" s="142" t="str">
        <f>IF(住宅3!EJ62="○",1,IF(住宅3!EJ62="◎",2,""))</f>
        <v/>
      </c>
      <c r="BB74" s="142" t="str">
        <f>IF(住宅3!EJ63="○",1,IF(住宅3!EJ63="◎",2,""))</f>
        <v/>
      </c>
      <c r="BC74" s="142" t="str">
        <f>IF(住宅3!EJ66="○",1,IF(住宅3!EJ66="◎",2,""))</f>
        <v/>
      </c>
      <c r="BD74" s="142" t="str">
        <f>IF(住宅3!EJ67="○",1,IF(住宅3!EJ67="◎",2,""))</f>
        <v/>
      </c>
      <c r="BE74" s="142" t="str">
        <f>IF(住宅3!EJ68="○",1,IF(住宅3!EJ68="◎",2,""))</f>
        <v/>
      </c>
      <c r="BF74" s="142" t="str">
        <f>IF(住宅3!EJ69="○",1,IF(住宅3!EJ69="◎",2,""))</f>
        <v/>
      </c>
      <c r="BG74" s="142" t="str">
        <f>IF(住宅3!EJ70="○",1,IF(住宅3!EJ70="◎",2,""))</f>
        <v/>
      </c>
      <c r="BH74" s="142" t="str">
        <f>IF(住宅3!EJ71="○",1,IF(住宅3!EJ71="◎",2,""))</f>
        <v/>
      </c>
      <c r="BI74" s="142" t="str">
        <f>IF(住宅3!EJ72="○",1,IF(住宅3!EJ72="◎",2,""))</f>
        <v/>
      </c>
      <c r="BJ74" s="142" t="str">
        <f>IF(住宅3!EJ73="○",1,IF(住宅3!EJ73="◎",2,""))</f>
        <v/>
      </c>
      <c r="BK74" s="142" t="str">
        <f>IF(住宅3!EJ74="○",1,IF(住宅3!EJ74="◎",2,""))</f>
        <v/>
      </c>
      <c r="BL74" s="142" t="str">
        <f>IF(住宅3!EJ75="○",1,IF(住宅3!EJ75="◎",2,""))</f>
        <v/>
      </c>
      <c r="BM74" s="142" t="str">
        <f>IF(住宅3!EJ78="○",1,IF(住宅3!EJ78="◎",2,""))</f>
        <v/>
      </c>
      <c r="BN74" s="142" t="str">
        <f>IF(住宅3!EJ79="○",1,IF(住宅3!EJ79="◎",2,""))</f>
        <v/>
      </c>
      <c r="BO74" s="142" t="str">
        <f>IF(住宅3!EJ80="○",1,IF(住宅3!EJ80="◎",2,""))</f>
        <v/>
      </c>
      <c r="BP74" s="142" t="str">
        <f>IF(住宅3!EJ81="○",1,IF(住宅3!EJ81="◎",2,""))</f>
        <v/>
      </c>
      <c r="BQ74" s="142" t="str">
        <f>IF(住宅3!EJ82="○",1,IF(住宅3!EJ82="◎",2,""))</f>
        <v/>
      </c>
      <c r="BR74" s="142" t="str">
        <f>IF(住宅3!EJ83="○",1,IF(住宅3!EJ83="◎",2,""))</f>
        <v/>
      </c>
      <c r="BS74" s="142" t="str">
        <f>IF(住宅3!EJ84="○",1,IF(住宅3!EJ84="◎",2,""))</f>
        <v/>
      </c>
      <c r="BT74" s="142" t="str">
        <f>IF(住宅3!EJ85="○",1,IF(住宅3!EJ85="◎",2,""))</f>
        <v/>
      </c>
      <c r="BU74" s="142" t="str">
        <f>IF(住宅3!EJ86="○",1,IF(住宅3!EJ86="◎",2,""))</f>
        <v/>
      </c>
      <c r="BV74" s="142" t="str">
        <f>IF(住宅3!EJ87="○",1,IF(住宅3!EJ87="◎",2,""))</f>
        <v/>
      </c>
      <c r="BW74" s="142" t="str">
        <f>IF(住宅3!EJ88="○",1,IF(住宅3!EJ88="◎",2,""))</f>
        <v/>
      </c>
      <c r="BX74" s="142" t="str">
        <f>IF(住宅3!EJ89="○",1,IF(住宅3!EJ89="◎",2,""))</f>
        <v/>
      </c>
      <c r="BY74" s="142" t="str">
        <f>IF(住宅3!EJ90="○",1,IF(住宅3!EJ90="◎",2,""))</f>
        <v/>
      </c>
      <c r="BZ74" s="142" t="str">
        <f>IF(住宅3!EJ91="○",1,IF(住宅3!EJ91="◎",2,""))</f>
        <v/>
      </c>
      <c r="CA74" s="142" t="str">
        <f>IF(住宅3!EJ92="○",1,IF(住宅3!EJ92="◎",2,""))</f>
        <v/>
      </c>
    </row>
    <row r="75" spans="1:79" s="142" customFormat="1" x14ac:dyDescent="0.2">
      <c r="A75" s="141">
        <f t="shared" si="1"/>
        <v>0</v>
      </c>
      <c r="B75" s="142">
        <v>69</v>
      </c>
      <c r="C75" s="143"/>
      <c r="D75" s="143"/>
      <c r="E75" s="143"/>
      <c r="F75" s="143"/>
      <c r="G75" s="143"/>
      <c r="H75" s="143"/>
      <c r="I75" s="143"/>
      <c r="J75" s="143"/>
      <c r="K75" s="143"/>
      <c r="L75" s="143"/>
      <c r="M75" s="143"/>
      <c r="N75" s="143"/>
      <c r="O75" s="143"/>
      <c r="P75" s="142">
        <v>4</v>
      </c>
      <c r="Q75" s="142">
        <f>住宅3!EL6</f>
        <v>0</v>
      </c>
      <c r="R75" s="142">
        <v>63</v>
      </c>
      <c r="S75" s="142" t="str">
        <f>IF(住宅3!EL7&lt;&gt;"",住宅3!EL7,"")</f>
        <v/>
      </c>
      <c r="T75" s="142" t="str">
        <f>IF(住宅3!EL8="選択してください","",MID(住宅3!EL8,1,2))</f>
        <v/>
      </c>
      <c r="U75" s="142" t="str">
        <f>IF(住宅3!EL9="選択してください","",MID(住宅3!EL9,LEN(住宅3!EL9)-3,3))</f>
        <v/>
      </c>
      <c r="W75" s="142" t="str">
        <f>IF(住宅3!EL10="","",住宅3!EL10)</f>
        <v/>
      </c>
      <c r="X75" s="142" t="str">
        <f>IF(住宅3!EL11="","",住宅3!EL11)</f>
        <v/>
      </c>
      <c r="Y75" s="142" t="str">
        <f>IF(住宅3!EL12="","",住宅3!EL12)</f>
        <v/>
      </c>
      <c r="Z75" s="142" t="str">
        <f>IF(住宅3!EL13="","",住宅3!EL13)</f>
        <v/>
      </c>
      <c r="AA75" s="142" t="str">
        <f>IF(住宅3!EL15="選択してください","",MID(住宅3!EL15,1,2)*1)</f>
        <v/>
      </c>
      <c r="AB75" s="142" t="str">
        <f>IF(住宅3!EL18="選択してください","",MID(住宅3!EL18,1,2)*1)</f>
        <v/>
      </c>
      <c r="AC75" s="142" t="str">
        <f>IF(住宅3!EL20="選択してください","",MID(住宅3!EL20,1,2)*1)</f>
        <v/>
      </c>
      <c r="AD75" s="142" t="str">
        <f>IF(住宅3!EL22="選択してください","",MID(住宅3!EL22,1,2)*1)</f>
        <v/>
      </c>
      <c r="AE75" s="142" t="str">
        <f>IF(住宅3!EL24="選択してください","",MID(住宅3!EL24,1,2)*1)</f>
        <v/>
      </c>
      <c r="AF75" s="142" t="str">
        <f>IF(住宅3!EL26="選択してください","",MID(住宅3!EL26,1,2)*1)</f>
        <v/>
      </c>
      <c r="AG75" s="142" t="str">
        <f>IF(住宅3!EL31="選択してください","",MID(住宅3!EL31,1,2)*1)</f>
        <v/>
      </c>
      <c r="AH75" s="153" t="str">
        <f>IF(住宅3!EL34="選択してください","",MID(住宅3!EL34,1,2)*1)</f>
        <v/>
      </c>
      <c r="AI75" s="142" t="str">
        <f>IF(住宅3!EL37="","",住宅3!EL37)</f>
        <v/>
      </c>
      <c r="AJ75" s="142" t="str">
        <f>IF(住宅3!EL39="選択してください","",MID(住宅3!EL39,1,2)*1)</f>
        <v/>
      </c>
      <c r="AK75" s="142" t="str">
        <f>IF(住宅3!EL44="選択してください","",MID(住宅3!EL44,1,2)*1)</f>
        <v/>
      </c>
      <c r="AL75" s="142" t="str">
        <f>IF(住宅3!EL47="○",1,IF(住宅3!EL47="◎",2,""))</f>
        <v/>
      </c>
      <c r="AM75" s="142" t="str">
        <f>IF(住宅3!EL48="○",1,IF(住宅3!EL48="◎",2,""))</f>
        <v/>
      </c>
      <c r="AN75" s="142" t="str">
        <f>IF(住宅3!EL49="○",1,IF(住宅3!EL49="◎",2,""))</f>
        <v/>
      </c>
      <c r="AO75" s="142" t="str">
        <f>IF(住宅3!EL50="○",1,IF(住宅3!EL50="◎",2,""))</f>
        <v/>
      </c>
      <c r="AP75" s="142" t="str">
        <f>IF(住宅3!EL51="○",1,IF(住宅3!EL51="◎",2,""))</f>
        <v/>
      </c>
      <c r="AQ75" s="142" t="str">
        <f>IF(住宅3!EL52="○",1,IF(住宅3!EL52="◎",2,""))</f>
        <v/>
      </c>
      <c r="AR75" s="142" t="str">
        <f>IF(住宅3!EL53="○",1,IF(住宅3!EL53="◎",2,""))</f>
        <v/>
      </c>
      <c r="AS75" s="142" t="str">
        <f>IF(住宅3!EL54="○",1,IF(住宅3!EL54="◎",2,""))</f>
        <v/>
      </c>
      <c r="AT75" s="142" t="str">
        <f>IF(住宅3!EL55="○",1,IF(住宅3!EL55="◎",2,""))</f>
        <v/>
      </c>
      <c r="AU75" s="142" t="str">
        <f>IF(住宅3!EL56="○",1,IF(住宅3!EL56="◎",2,""))</f>
        <v/>
      </c>
      <c r="AV75" s="142" t="str">
        <f>IF(住宅3!EL57="○",1,IF(住宅3!EL57="◎",2,""))</f>
        <v/>
      </c>
      <c r="AW75" s="142" t="str">
        <f>IF(住宅3!EL58="○",1,IF(住宅3!EL58="◎",2,""))</f>
        <v/>
      </c>
      <c r="AX75" s="142" t="str">
        <f>IF(住宅3!EL59="○",1,IF(住宅3!EL59="◎",2,""))</f>
        <v/>
      </c>
      <c r="AY75" s="142" t="str">
        <f>IF(住宅3!EL60="○",1,IF(住宅3!EL60="◎",2,""))</f>
        <v/>
      </c>
      <c r="AZ75" s="142" t="str">
        <f>IF(住宅3!EL61="○",1,IF(住宅3!EL61="◎",2,""))</f>
        <v/>
      </c>
      <c r="BA75" s="142" t="str">
        <f>IF(住宅3!EL62="○",1,IF(住宅3!EL62="◎",2,""))</f>
        <v/>
      </c>
      <c r="BB75" s="142" t="str">
        <f>IF(住宅3!EL63="○",1,IF(住宅3!EL63="◎",2,""))</f>
        <v/>
      </c>
      <c r="BC75" s="142" t="str">
        <f>IF(住宅3!EL66="○",1,IF(住宅3!EL66="◎",2,""))</f>
        <v/>
      </c>
      <c r="BD75" s="142" t="str">
        <f>IF(住宅3!EL67="○",1,IF(住宅3!EL67="◎",2,""))</f>
        <v/>
      </c>
      <c r="BE75" s="142" t="str">
        <f>IF(住宅3!EL68="○",1,IF(住宅3!EL68="◎",2,""))</f>
        <v/>
      </c>
      <c r="BF75" s="142" t="str">
        <f>IF(住宅3!EL69="○",1,IF(住宅3!EL69="◎",2,""))</f>
        <v/>
      </c>
      <c r="BG75" s="142" t="str">
        <f>IF(住宅3!EL70="○",1,IF(住宅3!EL70="◎",2,""))</f>
        <v/>
      </c>
      <c r="BH75" s="142" t="str">
        <f>IF(住宅3!EL71="○",1,IF(住宅3!EL71="◎",2,""))</f>
        <v/>
      </c>
      <c r="BI75" s="142" t="str">
        <f>IF(住宅3!EL72="○",1,IF(住宅3!EL72="◎",2,""))</f>
        <v/>
      </c>
      <c r="BJ75" s="142" t="str">
        <f>IF(住宅3!EL73="○",1,IF(住宅3!EL73="◎",2,""))</f>
        <v/>
      </c>
      <c r="BK75" s="142" t="str">
        <f>IF(住宅3!EL74="○",1,IF(住宅3!EL74="◎",2,""))</f>
        <v/>
      </c>
      <c r="BL75" s="142" t="str">
        <f>IF(住宅3!EL75="○",1,IF(住宅3!EL75="◎",2,""))</f>
        <v/>
      </c>
      <c r="BM75" s="142" t="str">
        <f>IF(住宅3!EL78="○",1,IF(住宅3!EL78="◎",2,""))</f>
        <v/>
      </c>
      <c r="BN75" s="142" t="str">
        <f>IF(住宅3!EL79="○",1,IF(住宅3!EL79="◎",2,""))</f>
        <v/>
      </c>
      <c r="BO75" s="142" t="str">
        <f>IF(住宅3!EL80="○",1,IF(住宅3!EL80="◎",2,""))</f>
        <v/>
      </c>
      <c r="BP75" s="142" t="str">
        <f>IF(住宅3!EL81="○",1,IF(住宅3!EL81="◎",2,""))</f>
        <v/>
      </c>
      <c r="BQ75" s="142" t="str">
        <f>IF(住宅3!EL82="○",1,IF(住宅3!EL82="◎",2,""))</f>
        <v/>
      </c>
      <c r="BR75" s="142" t="str">
        <f>IF(住宅3!EL83="○",1,IF(住宅3!EL83="◎",2,""))</f>
        <v/>
      </c>
      <c r="BS75" s="142" t="str">
        <f>IF(住宅3!EL84="○",1,IF(住宅3!EL84="◎",2,""))</f>
        <v/>
      </c>
      <c r="BT75" s="142" t="str">
        <f>IF(住宅3!EL85="○",1,IF(住宅3!EL85="◎",2,""))</f>
        <v/>
      </c>
      <c r="BU75" s="142" t="str">
        <f>IF(住宅3!EL86="○",1,IF(住宅3!EL86="◎",2,""))</f>
        <v/>
      </c>
      <c r="BV75" s="142" t="str">
        <f>IF(住宅3!EL87="○",1,IF(住宅3!EL87="◎",2,""))</f>
        <v/>
      </c>
      <c r="BW75" s="142" t="str">
        <f>IF(住宅3!EL88="○",1,IF(住宅3!EL88="◎",2,""))</f>
        <v/>
      </c>
      <c r="BX75" s="142" t="str">
        <f>IF(住宅3!EL89="○",1,IF(住宅3!EL89="◎",2,""))</f>
        <v/>
      </c>
      <c r="BY75" s="142" t="str">
        <f>IF(住宅3!EL90="○",1,IF(住宅3!EL90="◎",2,""))</f>
        <v/>
      </c>
      <c r="BZ75" s="142" t="str">
        <f>IF(住宅3!EL91="○",1,IF(住宅3!EL91="◎",2,""))</f>
        <v/>
      </c>
      <c r="CA75" s="142" t="str">
        <f>IF(住宅3!EL92="○",1,IF(住宅3!EL92="◎",2,""))</f>
        <v/>
      </c>
    </row>
    <row r="76" spans="1:79" s="142" customFormat="1" x14ac:dyDescent="0.2">
      <c r="A76" s="141">
        <f t="shared" si="1"/>
        <v>0</v>
      </c>
      <c r="B76" s="142">
        <v>70</v>
      </c>
      <c r="C76" s="143"/>
      <c r="D76" s="143"/>
      <c r="E76" s="143"/>
      <c r="F76" s="143"/>
      <c r="G76" s="143"/>
      <c r="H76" s="143"/>
      <c r="I76" s="143"/>
      <c r="J76" s="143"/>
      <c r="K76" s="143"/>
      <c r="L76" s="143"/>
      <c r="M76" s="143"/>
      <c r="N76" s="143"/>
      <c r="O76" s="143"/>
      <c r="P76" s="142">
        <v>4</v>
      </c>
      <c r="Q76" s="142">
        <f>住宅3!EN6</f>
        <v>0</v>
      </c>
      <c r="R76" s="142">
        <v>64</v>
      </c>
      <c r="S76" s="142" t="str">
        <f>IF(住宅3!EN7&lt;&gt;"",住宅3!EN7,"")</f>
        <v/>
      </c>
      <c r="T76" s="142" t="str">
        <f>IF(住宅3!EN8="選択してください","",MID(住宅3!EN8,1,2))</f>
        <v/>
      </c>
      <c r="U76" s="142" t="str">
        <f>IF(住宅3!EN9="選択してください","",MID(住宅3!EN9,LEN(住宅3!EN9)-3,3))</f>
        <v/>
      </c>
      <c r="W76" s="142" t="str">
        <f>IF(住宅3!EN10="","",住宅3!EN10)</f>
        <v/>
      </c>
      <c r="X76" s="142" t="str">
        <f>IF(住宅3!EN11="","",住宅3!EN11)</f>
        <v/>
      </c>
      <c r="Y76" s="142" t="str">
        <f>IF(住宅3!EN12="","",住宅3!EN12)</f>
        <v/>
      </c>
      <c r="Z76" s="142" t="str">
        <f>IF(住宅3!EN13="","",住宅3!EN13)</f>
        <v/>
      </c>
      <c r="AA76" s="142" t="str">
        <f>IF(住宅3!EN15="選択してください","",MID(住宅3!EN15,1,2)*1)</f>
        <v/>
      </c>
      <c r="AB76" s="142" t="str">
        <f>IF(住宅3!EN18="選択してください","",MID(住宅3!EN18,1,2)*1)</f>
        <v/>
      </c>
      <c r="AC76" s="142" t="str">
        <f>IF(住宅3!EN20="選択してください","",MID(住宅3!EN20,1,2)*1)</f>
        <v/>
      </c>
      <c r="AD76" s="142" t="str">
        <f>IF(住宅3!EN22="選択してください","",MID(住宅3!EN22,1,2)*1)</f>
        <v/>
      </c>
      <c r="AE76" s="142" t="str">
        <f>IF(住宅3!EN24="選択してください","",MID(住宅3!EN24,1,2)*1)</f>
        <v/>
      </c>
      <c r="AF76" s="142" t="str">
        <f>IF(住宅3!EN26="選択してください","",MID(住宅3!EN26,1,2)*1)</f>
        <v/>
      </c>
      <c r="AG76" s="142" t="str">
        <f>IF(住宅3!EN31="選択してください","",MID(住宅3!EN31,1,2)*1)</f>
        <v/>
      </c>
      <c r="AH76" s="153" t="str">
        <f>IF(住宅3!EN34="選択してください","",MID(住宅3!EN34,1,2)*1)</f>
        <v/>
      </c>
      <c r="AI76" s="142" t="str">
        <f>IF(住宅3!EN37="","",住宅3!EN37)</f>
        <v/>
      </c>
      <c r="AJ76" s="142" t="str">
        <f>IF(住宅3!EN39="選択してください","",MID(住宅3!EN39,1,2)*1)</f>
        <v/>
      </c>
      <c r="AK76" s="142" t="str">
        <f>IF(住宅3!EN44="選択してください","",MID(住宅3!EN44,1,2)*1)</f>
        <v/>
      </c>
      <c r="AL76" s="142" t="str">
        <f>IF(住宅3!EN47="○",1,IF(住宅3!EN47="◎",2,""))</f>
        <v/>
      </c>
      <c r="AM76" s="142" t="str">
        <f>IF(住宅3!EN48="○",1,IF(住宅3!EN48="◎",2,""))</f>
        <v/>
      </c>
      <c r="AN76" s="142" t="str">
        <f>IF(住宅3!EN49="○",1,IF(住宅3!EN49="◎",2,""))</f>
        <v/>
      </c>
      <c r="AO76" s="142" t="str">
        <f>IF(住宅3!EN50="○",1,IF(住宅3!EN50="◎",2,""))</f>
        <v/>
      </c>
      <c r="AP76" s="142" t="str">
        <f>IF(住宅3!EN51="○",1,IF(住宅3!EN51="◎",2,""))</f>
        <v/>
      </c>
      <c r="AQ76" s="142" t="str">
        <f>IF(住宅3!EN52="○",1,IF(住宅3!EN52="◎",2,""))</f>
        <v/>
      </c>
      <c r="AR76" s="142" t="str">
        <f>IF(住宅3!EN53="○",1,IF(住宅3!EN53="◎",2,""))</f>
        <v/>
      </c>
      <c r="AS76" s="142" t="str">
        <f>IF(住宅3!EN54="○",1,IF(住宅3!EN54="◎",2,""))</f>
        <v/>
      </c>
      <c r="AT76" s="142" t="str">
        <f>IF(住宅3!EN55="○",1,IF(住宅3!EN55="◎",2,""))</f>
        <v/>
      </c>
      <c r="AU76" s="142" t="str">
        <f>IF(住宅3!EN56="○",1,IF(住宅3!EN56="◎",2,""))</f>
        <v/>
      </c>
      <c r="AV76" s="142" t="str">
        <f>IF(住宅3!EN57="○",1,IF(住宅3!EN57="◎",2,""))</f>
        <v/>
      </c>
      <c r="AW76" s="142" t="str">
        <f>IF(住宅3!EN58="○",1,IF(住宅3!EN58="◎",2,""))</f>
        <v/>
      </c>
      <c r="AX76" s="142" t="str">
        <f>IF(住宅3!EN59="○",1,IF(住宅3!EN59="◎",2,""))</f>
        <v/>
      </c>
      <c r="AY76" s="142" t="str">
        <f>IF(住宅3!EN60="○",1,IF(住宅3!EN60="◎",2,""))</f>
        <v/>
      </c>
      <c r="AZ76" s="142" t="str">
        <f>IF(住宅3!EN61="○",1,IF(住宅3!EN61="◎",2,""))</f>
        <v/>
      </c>
      <c r="BA76" s="142" t="str">
        <f>IF(住宅3!EN62="○",1,IF(住宅3!EN62="◎",2,""))</f>
        <v/>
      </c>
      <c r="BB76" s="142" t="str">
        <f>IF(住宅3!EN63="○",1,IF(住宅3!EN63="◎",2,""))</f>
        <v/>
      </c>
      <c r="BC76" s="142" t="str">
        <f>IF(住宅3!EN66="○",1,IF(住宅3!EN66="◎",2,""))</f>
        <v/>
      </c>
      <c r="BD76" s="142" t="str">
        <f>IF(住宅3!EN67="○",1,IF(住宅3!EN67="◎",2,""))</f>
        <v/>
      </c>
      <c r="BE76" s="142" t="str">
        <f>IF(住宅3!EN68="○",1,IF(住宅3!EN68="◎",2,""))</f>
        <v/>
      </c>
      <c r="BF76" s="142" t="str">
        <f>IF(住宅3!EN69="○",1,IF(住宅3!EN69="◎",2,""))</f>
        <v/>
      </c>
      <c r="BG76" s="142" t="str">
        <f>IF(住宅3!EN70="○",1,IF(住宅3!EN70="◎",2,""))</f>
        <v/>
      </c>
      <c r="BH76" s="142" t="str">
        <f>IF(住宅3!EN71="○",1,IF(住宅3!EN71="◎",2,""))</f>
        <v/>
      </c>
      <c r="BI76" s="142" t="str">
        <f>IF(住宅3!EN72="○",1,IF(住宅3!EN72="◎",2,""))</f>
        <v/>
      </c>
      <c r="BJ76" s="142" t="str">
        <f>IF(住宅3!EN73="○",1,IF(住宅3!EN73="◎",2,""))</f>
        <v/>
      </c>
      <c r="BK76" s="142" t="str">
        <f>IF(住宅3!EN74="○",1,IF(住宅3!EN74="◎",2,""))</f>
        <v/>
      </c>
      <c r="BL76" s="142" t="str">
        <f>IF(住宅3!EN75="○",1,IF(住宅3!EN75="◎",2,""))</f>
        <v/>
      </c>
      <c r="BM76" s="142" t="str">
        <f>IF(住宅3!EN78="○",1,IF(住宅3!EN78="◎",2,""))</f>
        <v/>
      </c>
      <c r="BN76" s="142" t="str">
        <f>IF(住宅3!EN79="○",1,IF(住宅3!EN79="◎",2,""))</f>
        <v/>
      </c>
      <c r="BO76" s="142" t="str">
        <f>IF(住宅3!EN80="○",1,IF(住宅3!EN80="◎",2,""))</f>
        <v/>
      </c>
      <c r="BP76" s="142" t="str">
        <f>IF(住宅3!EN81="○",1,IF(住宅3!EN81="◎",2,""))</f>
        <v/>
      </c>
      <c r="BQ76" s="142" t="str">
        <f>IF(住宅3!EN82="○",1,IF(住宅3!EN82="◎",2,""))</f>
        <v/>
      </c>
      <c r="BR76" s="142" t="str">
        <f>IF(住宅3!EN83="○",1,IF(住宅3!EN83="◎",2,""))</f>
        <v/>
      </c>
      <c r="BS76" s="142" t="str">
        <f>IF(住宅3!EN84="○",1,IF(住宅3!EN84="◎",2,""))</f>
        <v/>
      </c>
      <c r="BT76" s="142" t="str">
        <f>IF(住宅3!EN85="○",1,IF(住宅3!EN85="◎",2,""))</f>
        <v/>
      </c>
      <c r="BU76" s="142" t="str">
        <f>IF(住宅3!EN86="○",1,IF(住宅3!EN86="◎",2,""))</f>
        <v/>
      </c>
      <c r="BV76" s="142" t="str">
        <f>IF(住宅3!EN87="○",1,IF(住宅3!EN87="◎",2,""))</f>
        <v/>
      </c>
      <c r="BW76" s="142" t="str">
        <f>IF(住宅3!EN88="○",1,IF(住宅3!EN88="◎",2,""))</f>
        <v/>
      </c>
      <c r="BX76" s="142" t="str">
        <f>IF(住宅3!EN89="○",1,IF(住宅3!EN89="◎",2,""))</f>
        <v/>
      </c>
      <c r="BY76" s="142" t="str">
        <f>IF(住宅3!EN90="○",1,IF(住宅3!EN90="◎",2,""))</f>
        <v/>
      </c>
      <c r="BZ76" s="142" t="str">
        <f>IF(住宅3!EN91="○",1,IF(住宅3!EN91="◎",2,""))</f>
        <v/>
      </c>
      <c r="CA76" s="142" t="str">
        <f>IF(住宅3!EN92="○",1,IF(住宅3!EN92="◎",2,""))</f>
        <v/>
      </c>
    </row>
    <row r="77" spans="1:79" s="142" customFormat="1" x14ac:dyDescent="0.2">
      <c r="A77" s="141">
        <f t="shared" si="1"/>
        <v>0</v>
      </c>
      <c r="B77" s="142">
        <v>71</v>
      </c>
      <c r="C77" s="143"/>
      <c r="D77" s="143"/>
      <c r="E77" s="143"/>
      <c r="F77" s="143"/>
      <c r="G77" s="143"/>
      <c r="H77" s="143"/>
      <c r="I77" s="143"/>
      <c r="J77" s="143"/>
      <c r="K77" s="143"/>
      <c r="L77" s="143"/>
      <c r="M77" s="143"/>
      <c r="N77" s="143"/>
      <c r="O77" s="143"/>
      <c r="P77" s="142">
        <v>4</v>
      </c>
      <c r="Q77" s="142">
        <f>住宅3!EP6</f>
        <v>0</v>
      </c>
      <c r="R77" s="142">
        <v>65</v>
      </c>
      <c r="S77" s="142" t="str">
        <f>IF(住宅3!EP7&lt;&gt;"",住宅3!EP7,"")</f>
        <v/>
      </c>
      <c r="T77" s="142" t="str">
        <f>IF(住宅3!EP8="選択してください","",MID(住宅3!EP8,1,2))</f>
        <v/>
      </c>
      <c r="U77" s="142" t="str">
        <f>IF(住宅3!EP9="選択してください","",MID(住宅3!EP9,LEN(住宅3!EP9)-3,3))</f>
        <v/>
      </c>
      <c r="W77" s="142" t="str">
        <f>IF(住宅3!EP10="","",住宅3!EP10)</f>
        <v/>
      </c>
      <c r="X77" s="142" t="str">
        <f>IF(住宅3!EP11="","",住宅3!EP11)</f>
        <v/>
      </c>
      <c r="Y77" s="142" t="str">
        <f>IF(住宅3!EP12="","",住宅3!EP12)</f>
        <v/>
      </c>
      <c r="Z77" s="142" t="str">
        <f>IF(住宅3!EP13="","",住宅3!EP13)</f>
        <v/>
      </c>
      <c r="AA77" s="142" t="str">
        <f>IF(住宅3!EP15="選択してください","",MID(住宅3!EP15,1,2)*1)</f>
        <v/>
      </c>
      <c r="AB77" s="142" t="str">
        <f>IF(住宅3!EP18="選択してください","",MID(住宅3!EP18,1,2)*1)</f>
        <v/>
      </c>
      <c r="AC77" s="142" t="str">
        <f>IF(住宅3!EP20="選択してください","",MID(住宅3!EP20,1,2)*1)</f>
        <v/>
      </c>
      <c r="AD77" s="142" t="str">
        <f>IF(住宅3!EP22="選択してください","",MID(住宅3!EP22,1,2)*1)</f>
        <v/>
      </c>
      <c r="AE77" s="142" t="str">
        <f>IF(住宅3!EP24="選択してください","",MID(住宅3!EP24,1,2)*1)</f>
        <v/>
      </c>
      <c r="AF77" s="142" t="str">
        <f>IF(住宅3!EP26="選択してください","",MID(住宅3!EP26,1,2)*1)</f>
        <v/>
      </c>
      <c r="AG77" s="142" t="str">
        <f>IF(住宅3!EP31="選択してください","",MID(住宅3!EP31,1,2)*1)</f>
        <v/>
      </c>
      <c r="AH77" s="153" t="str">
        <f>IF(住宅3!EP34="選択してください","",MID(住宅3!EP34,1,2)*1)</f>
        <v/>
      </c>
      <c r="AI77" s="142" t="str">
        <f>IF(住宅3!EP37="","",住宅3!EP37)</f>
        <v/>
      </c>
      <c r="AJ77" s="142" t="str">
        <f>IF(住宅3!EP39="選択してください","",MID(住宅3!EP39,1,2)*1)</f>
        <v/>
      </c>
      <c r="AK77" s="142" t="str">
        <f>IF(住宅3!EP44="選択してください","",MID(住宅3!EP44,1,2)*1)</f>
        <v/>
      </c>
      <c r="AL77" s="142" t="str">
        <f>IF(住宅3!EP47="○",1,IF(住宅3!EP47="◎",2,""))</f>
        <v/>
      </c>
      <c r="AM77" s="142" t="str">
        <f>IF(住宅3!EP48="○",1,IF(住宅3!EP48="◎",2,""))</f>
        <v/>
      </c>
      <c r="AN77" s="142" t="str">
        <f>IF(住宅3!EP49="○",1,IF(住宅3!EP49="◎",2,""))</f>
        <v/>
      </c>
      <c r="AO77" s="142" t="str">
        <f>IF(住宅3!EP50="○",1,IF(住宅3!EP50="◎",2,""))</f>
        <v/>
      </c>
      <c r="AP77" s="142" t="str">
        <f>IF(住宅3!EP51="○",1,IF(住宅3!EP51="◎",2,""))</f>
        <v/>
      </c>
      <c r="AQ77" s="142" t="str">
        <f>IF(住宅3!EP52="○",1,IF(住宅3!EP52="◎",2,""))</f>
        <v/>
      </c>
      <c r="AR77" s="142" t="str">
        <f>IF(住宅3!EP53="○",1,IF(住宅3!EP53="◎",2,""))</f>
        <v/>
      </c>
      <c r="AS77" s="142" t="str">
        <f>IF(住宅3!EP54="○",1,IF(住宅3!EP54="◎",2,""))</f>
        <v/>
      </c>
      <c r="AT77" s="142" t="str">
        <f>IF(住宅3!EP55="○",1,IF(住宅3!EP55="◎",2,""))</f>
        <v/>
      </c>
      <c r="AU77" s="142" t="str">
        <f>IF(住宅3!EP56="○",1,IF(住宅3!EP56="◎",2,""))</f>
        <v/>
      </c>
      <c r="AV77" s="142" t="str">
        <f>IF(住宅3!EP57="○",1,IF(住宅3!EP57="◎",2,""))</f>
        <v/>
      </c>
      <c r="AW77" s="142" t="str">
        <f>IF(住宅3!EP58="○",1,IF(住宅3!EP58="◎",2,""))</f>
        <v/>
      </c>
      <c r="AX77" s="142" t="str">
        <f>IF(住宅3!EP59="○",1,IF(住宅3!EP59="◎",2,""))</f>
        <v/>
      </c>
      <c r="AY77" s="142" t="str">
        <f>IF(住宅3!EP60="○",1,IF(住宅3!EP60="◎",2,""))</f>
        <v/>
      </c>
      <c r="AZ77" s="142" t="str">
        <f>IF(住宅3!EP61="○",1,IF(住宅3!EP61="◎",2,""))</f>
        <v/>
      </c>
      <c r="BA77" s="142" t="str">
        <f>IF(住宅3!EP62="○",1,IF(住宅3!EP62="◎",2,""))</f>
        <v/>
      </c>
      <c r="BB77" s="142" t="str">
        <f>IF(住宅3!EP63="○",1,IF(住宅3!EP63="◎",2,""))</f>
        <v/>
      </c>
      <c r="BC77" s="142" t="str">
        <f>IF(住宅3!EP66="○",1,IF(住宅3!EP66="◎",2,""))</f>
        <v/>
      </c>
      <c r="BD77" s="142" t="str">
        <f>IF(住宅3!EP67="○",1,IF(住宅3!EP67="◎",2,""))</f>
        <v/>
      </c>
      <c r="BE77" s="142" t="str">
        <f>IF(住宅3!EP68="○",1,IF(住宅3!EP68="◎",2,""))</f>
        <v/>
      </c>
      <c r="BF77" s="142" t="str">
        <f>IF(住宅3!EP69="○",1,IF(住宅3!EP69="◎",2,""))</f>
        <v/>
      </c>
      <c r="BG77" s="142" t="str">
        <f>IF(住宅3!EP70="○",1,IF(住宅3!EP70="◎",2,""))</f>
        <v/>
      </c>
      <c r="BH77" s="142" t="str">
        <f>IF(住宅3!EP71="○",1,IF(住宅3!EP71="◎",2,""))</f>
        <v/>
      </c>
      <c r="BI77" s="142" t="str">
        <f>IF(住宅3!EP72="○",1,IF(住宅3!EP72="◎",2,""))</f>
        <v/>
      </c>
      <c r="BJ77" s="142" t="str">
        <f>IF(住宅3!EP73="○",1,IF(住宅3!EP73="◎",2,""))</f>
        <v/>
      </c>
      <c r="BK77" s="142" t="str">
        <f>IF(住宅3!EP74="○",1,IF(住宅3!EP74="◎",2,""))</f>
        <v/>
      </c>
      <c r="BL77" s="142" t="str">
        <f>IF(住宅3!EP75="○",1,IF(住宅3!EP75="◎",2,""))</f>
        <v/>
      </c>
      <c r="BM77" s="142" t="str">
        <f>IF(住宅3!EP78="○",1,IF(住宅3!EP78="◎",2,""))</f>
        <v/>
      </c>
      <c r="BN77" s="142" t="str">
        <f>IF(住宅3!EP79="○",1,IF(住宅3!EP79="◎",2,""))</f>
        <v/>
      </c>
      <c r="BO77" s="142" t="str">
        <f>IF(住宅3!EP80="○",1,IF(住宅3!EP80="◎",2,""))</f>
        <v/>
      </c>
      <c r="BP77" s="142" t="str">
        <f>IF(住宅3!EP81="○",1,IF(住宅3!EP81="◎",2,""))</f>
        <v/>
      </c>
      <c r="BQ77" s="142" t="str">
        <f>IF(住宅3!EP82="○",1,IF(住宅3!EP82="◎",2,""))</f>
        <v/>
      </c>
      <c r="BR77" s="142" t="str">
        <f>IF(住宅3!EP83="○",1,IF(住宅3!EP83="◎",2,""))</f>
        <v/>
      </c>
      <c r="BS77" s="142" t="str">
        <f>IF(住宅3!EP84="○",1,IF(住宅3!EP84="◎",2,""))</f>
        <v/>
      </c>
      <c r="BT77" s="142" t="str">
        <f>IF(住宅3!EP85="○",1,IF(住宅3!EP85="◎",2,""))</f>
        <v/>
      </c>
      <c r="BU77" s="142" t="str">
        <f>IF(住宅3!EP86="○",1,IF(住宅3!EP86="◎",2,""))</f>
        <v/>
      </c>
      <c r="BV77" s="142" t="str">
        <f>IF(住宅3!EP87="○",1,IF(住宅3!EP87="◎",2,""))</f>
        <v/>
      </c>
      <c r="BW77" s="142" t="str">
        <f>IF(住宅3!EP88="○",1,IF(住宅3!EP88="◎",2,""))</f>
        <v/>
      </c>
      <c r="BX77" s="142" t="str">
        <f>IF(住宅3!EP89="○",1,IF(住宅3!EP89="◎",2,""))</f>
        <v/>
      </c>
      <c r="BY77" s="142" t="str">
        <f>IF(住宅3!EP90="○",1,IF(住宅3!EP90="◎",2,""))</f>
        <v/>
      </c>
      <c r="BZ77" s="142" t="str">
        <f>IF(住宅3!EP91="○",1,IF(住宅3!EP91="◎",2,""))</f>
        <v/>
      </c>
      <c r="CA77" s="142" t="str">
        <f>IF(住宅3!EP92="○",1,IF(住宅3!EP92="◎",2,""))</f>
        <v/>
      </c>
    </row>
    <row r="78" spans="1:79" s="142" customFormat="1" x14ac:dyDescent="0.2">
      <c r="A78" s="141">
        <f t="shared" si="1"/>
        <v>0</v>
      </c>
      <c r="B78" s="142">
        <v>72</v>
      </c>
      <c r="C78" s="143"/>
      <c r="D78" s="143"/>
      <c r="E78" s="143"/>
      <c r="F78" s="143"/>
      <c r="G78" s="143"/>
      <c r="H78" s="143"/>
      <c r="I78" s="143"/>
      <c r="J78" s="143"/>
      <c r="K78" s="143"/>
      <c r="L78" s="143"/>
      <c r="M78" s="143"/>
      <c r="N78" s="143"/>
      <c r="O78" s="143"/>
      <c r="P78" s="142">
        <v>4</v>
      </c>
      <c r="Q78" s="142">
        <f>住宅3!ER6</f>
        <v>0</v>
      </c>
      <c r="R78" s="142">
        <v>66</v>
      </c>
      <c r="S78" s="142" t="str">
        <f>IF(住宅3!ER7&lt;&gt;"",住宅3!ER7,"")</f>
        <v/>
      </c>
      <c r="T78" s="142" t="str">
        <f>IF(住宅3!ER8="選択してください","",MID(住宅3!ER8,1,2))</f>
        <v/>
      </c>
      <c r="U78" s="142" t="str">
        <f>IF(住宅3!ER9="選択してください","",MID(住宅3!ER9,LEN(住宅3!ER9)-3,3))</f>
        <v/>
      </c>
      <c r="W78" s="142" t="str">
        <f>IF(住宅3!ER10="","",住宅3!ER10)</f>
        <v/>
      </c>
      <c r="X78" s="142" t="str">
        <f>IF(住宅3!ER11="","",住宅3!ER11)</f>
        <v/>
      </c>
      <c r="Y78" s="142" t="str">
        <f>IF(住宅3!ER12="","",住宅3!ER12)</f>
        <v/>
      </c>
      <c r="Z78" s="142" t="str">
        <f>IF(住宅3!ER13="","",住宅3!ER13)</f>
        <v/>
      </c>
      <c r="AA78" s="142" t="str">
        <f>IF(住宅3!ER15="選択してください","",MID(住宅3!ER15,1,2)*1)</f>
        <v/>
      </c>
      <c r="AB78" s="142" t="str">
        <f>IF(住宅3!ER18="選択してください","",MID(住宅3!ER18,1,2)*1)</f>
        <v/>
      </c>
      <c r="AC78" s="142" t="str">
        <f>IF(住宅3!ER20="選択してください","",MID(住宅3!ER20,1,2)*1)</f>
        <v/>
      </c>
      <c r="AD78" s="142" t="str">
        <f>IF(住宅3!ER22="選択してください","",MID(住宅3!ER22,1,2)*1)</f>
        <v/>
      </c>
      <c r="AE78" s="142" t="str">
        <f>IF(住宅3!ER24="選択してください","",MID(住宅3!ER24,1,2)*1)</f>
        <v/>
      </c>
      <c r="AF78" s="142" t="str">
        <f>IF(住宅3!ER26="選択してください","",MID(住宅3!ER26,1,2)*1)</f>
        <v/>
      </c>
      <c r="AG78" s="142" t="str">
        <f>IF(住宅3!ER31="選択してください","",MID(住宅3!ER31,1,2)*1)</f>
        <v/>
      </c>
      <c r="AH78" s="153" t="str">
        <f>IF(住宅3!ER34="選択してください","",MID(住宅3!ER34,1,2)*1)</f>
        <v/>
      </c>
      <c r="AI78" s="142" t="str">
        <f>IF(住宅3!ER37="","",住宅3!ER37)</f>
        <v/>
      </c>
      <c r="AJ78" s="142" t="str">
        <f>IF(住宅3!ER39="選択してください","",MID(住宅3!ER39,1,2)*1)</f>
        <v/>
      </c>
      <c r="AK78" s="142" t="str">
        <f>IF(住宅3!ER44="選択してください","",MID(住宅3!ER44,1,2)*1)</f>
        <v/>
      </c>
      <c r="AL78" s="142" t="str">
        <f>IF(住宅3!ER47="○",1,IF(住宅3!ER47="◎",2,""))</f>
        <v/>
      </c>
      <c r="AM78" s="142" t="str">
        <f>IF(住宅3!ER48="○",1,IF(住宅3!ER48="◎",2,""))</f>
        <v/>
      </c>
      <c r="AN78" s="142" t="str">
        <f>IF(住宅3!ER49="○",1,IF(住宅3!ER49="◎",2,""))</f>
        <v/>
      </c>
      <c r="AO78" s="142" t="str">
        <f>IF(住宅3!ER50="○",1,IF(住宅3!ER50="◎",2,""))</f>
        <v/>
      </c>
      <c r="AP78" s="142" t="str">
        <f>IF(住宅3!ER51="○",1,IF(住宅3!ER51="◎",2,""))</f>
        <v/>
      </c>
      <c r="AQ78" s="142" t="str">
        <f>IF(住宅3!ER52="○",1,IF(住宅3!ER52="◎",2,""))</f>
        <v/>
      </c>
      <c r="AR78" s="142" t="str">
        <f>IF(住宅3!ER53="○",1,IF(住宅3!ER53="◎",2,""))</f>
        <v/>
      </c>
      <c r="AS78" s="142" t="str">
        <f>IF(住宅3!ER54="○",1,IF(住宅3!ER54="◎",2,""))</f>
        <v/>
      </c>
      <c r="AT78" s="142" t="str">
        <f>IF(住宅3!ER55="○",1,IF(住宅3!ER55="◎",2,""))</f>
        <v/>
      </c>
      <c r="AU78" s="142" t="str">
        <f>IF(住宅3!ER56="○",1,IF(住宅3!ER56="◎",2,""))</f>
        <v/>
      </c>
      <c r="AV78" s="142" t="str">
        <f>IF(住宅3!ER57="○",1,IF(住宅3!ER57="◎",2,""))</f>
        <v/>
      </c>
      <c r="AW78" s="142" t="str">
        <f>IF(住宅3!ER58="○",1,IF(住宅3!ER58="◎",2,""))</f>
        <v/>
      </c>
      <c r="AX78" s="142" t="str">
        <f>IF(住宅3!ER59="○",1,IF(住宅3!ER59="◎",2,""))</f>
        <v/>
      </c>
      <c r="AY78" s="142" t="str">
        <f>IF(住宅3!ER60="○",1,IF(住宅3!ER60="◎",2,""))</f>
        <v/>
      </c>
      <c r="AZ78" s="142" t="str">
        <f>IF(住宅3!ER61="○",1,IF(住宅3!ER61="◎",2,""))</f>
        <v/>
      </c>
      <c r="BA78" s="142" t="str">
        <f>IF(住宅3!ER62="○",1,IF(住宅3!ER62="◎",2,""))</f>
        <v/>
      </c>
      <c r="BB78" s="142" t="str">
        <f>IF(住宅3!ER63="○",1,IF(住宅3!ER63="◎",2,""))</f>
        <v/>
      </c>
      <c r="BC78" s="142" t="str">
        <f>IF(住宅3!ER66="○",1,IF(住宅3!ER66="◎",2,""))</f>
        <v/>
      </c>
      <c r="BD78" s="142" t="str">
        <f>IF(住宅3!ER67="○",1,IF(住宅3!ER67="◎",2,""))</f>
        <v/>
      </c>
      <c r="BE78" s="142" t="str">
        <f>IF(住宅3!ER68="○",1,IF(住宅3!ER68="◎",2,""))</f>
        <v/>
      </c>
      <c r="BF78" s="142" t="str">
        <f>IF(住宅3!ER69="○",1,IF(住宅3!ER69="◎",2,""))</f>
        <v/>
      </c>
      <c r="BG78" s="142" t="str">
        <f>IF(住宅3!ER70="○",1,IF(住宅3!ER70="◎",2,""))</f>
        <v/>
      </c>
      <c r="BH78" s="142" t="str">
        <f>IF(住宅3!ER71="○",1,IF(住宅3!ER71="◎",2,""))</f>
        <v/>
      </c>
      <c r="BI78" s="142" t="str">
        <f>IF(住宅3!ER72="○",1,IF(住宅3!ER72="◎",2,""))</f>
        <v/>
      </c>
      <c r="BJ78" s="142" t="str">
        <f>IF(住宅3!ER73="○",1,IF(住宅3!ER73="◎",2,""))</f>
        <v/>
      </c>
      <c r="BK78" s="142" t="str">
        <f>IF(住宅3!ER74="○",1,IF(住宅3!ER74="◎",2,""))</f>
        <v/>
      </c>
      <c r="BL78" s="142" t="str">
        <f>IF(住宅3!ER75="○",1,IF(住宅3!ER75="◎",2,""))</f>
        <v/>
      </c>
      <c r="BM78" s="142" t="str">
        <f>IF(住宅3!ER78="○",1,IF(住宅3!ER78="◎",2,""))</f>
        <v/>
      </c>
      <c r="BN78" s="142" t="str">
        <f>IF(住宅3!ER79="○",1,IF(住宅3!ER79="◎",2,""))</f>
        <v/>
      </c>
      <c r="BO78" s="142" t="str">
        <f>IF(住宅3!ER80="○",1,IF(住宅3!ER80="◎",2,""))</f>
        <v/>
      </c>
      <c r="BP78" s="142" t="str">
        <f>IF(住宅3!ER81="○",1,IF(住宅3!ER81="◎",2,""))</f>
        <v/>
      </c>
      <c r="BQ78" s="142" t="str">
        <f>IF(住宅3!ER82="○",1,IF(住宅3!ER82="◎",2,""))</f>
        <v/>
      </c>
      <c r="BR78" s="142" t="str">
        <f>IF(住宅3!ER83="○",1,IF(住宅3!ER83="◎",2,""))</f>
        <v/>
      </c>
      <c r="BS78" s="142" t="str">
        <f>IF(住宅3!ER84="○",1,IF(住宅3!ER84="◎",2,""))</f>
        <v/>
      </c>
      <c r="BT78" s="142" t="str">
        <f>IF(住宅3!ER85="○",1,IF(住宅3!ER85="◎",2,""))</f>
        <v/>
      </c>
      <c r="BU78" s="142" t="str">
        <f>IF(住宅3!ER86="○",1,IF(住宅3!ER86="◎",2,""))</f>
        <v/>
      </c>
      <c r="BV78" s="142" t="str">
        <f>IF(住宅3!ER87="○",1,IF(住宅3!ER87="◎",2,""))</f>
        <v/>
      </c>
      <c r="BW78" s="142" t="str">
        <f>IF(住宅3!ER88="○",1,IF(住宅3!ER88="◎",2,""))</f>
        <v/>
      </c>
      <c r="BX78" s="142" t="str">
        <f>IF(住宅3!ER89="○",1,IF(住宅3!ER89="◎",2,""))</f>
        <v/>
      </c>
      <c r="BY78" s="142" t="str">
        <f>IF(住宅3!ER90="○",1,IF(住宅3!ER90="◎",2,""))</f>
        <v/>
      </c>
      <c r="BZ78" s="142" t="str">
        <f>IF(住宅3!ER91="○",1,IF(住宅3!ER91="◎",2,""))</f>
        <v/>
      </c>
      <c r="CA78" s="142" t="str">
        <f>IF(住宅3!ER92="○",1,IF(住宅3!ER92="◎",2,""))</f>
        <v/>
      </c>
    </row>
    <row r="79" spans="1:79" s="142" customFormat="1" x14ac:dyDescent="0.2">
      <c r="A79" s="141">
        <f t="shared" si="1"/>
        <v>0</v>
      </c>
      <c r="B79" s="142">
        <v>73</v>
      </c>
      <c r="C79" s="143"/>
      <c r="D79" s="143"/>
      <c r="E79" s="143"/>
      <c r="F79" s="143"/>
      <c r="G79" s="143"/>
      <c r="H79" s="143"/>
      <c r="I79" s="143"/>
      <c r="J79" s="143"/>
      <c r="K79" s="143"/>
      <c r="L79" s="143"/>
      <c r="M79" s="143"/>
      <c r="N79" s="143"/>
      <c r="O79" s="143"/>
      <c r="P79" s="142">
        <v>4</v>
      </c>
      <c r="Q79" s="142">
        <f>住宅3!ET6</f>
        <v>0</v>
      </c>
      <c r="R79" s="142">
        <v>67</v>
      </c>
      <c r="S79" s="142" t="str">
        <f>IF(住宅3!ET7&lt;&gt;"",住宅3!ET7,"")</f>
        <v/>
      </c>
      <c r="T79" s="142" t="str">
        <f>IF(住宅3!ET8="選択してください","",MID(住宅3!ET8,1,2))</f>
        <v/>
      </c>
      <c r="U79" s="142" t="str">
        <f>IF(住宅3!ET9="選択してください","",MID(住宅3!ET9,LEN(住宅3!ET9)-3,3))</f>
        <v/>
      </c>
      <c r="W79" s="142" t="str">
        <f>IF(住宅3!ET10="","",住宅3!ET10)</f>
        <v/>
      </c>
      <c r="X79" s="142" t="str">
        <f>IF(住宅3!ET11="","",住宅3!ET11)</f>
        <v/>
      </c>
      <c r="Y79" s="142" t="str">
        <f>IF(住宅3!ET12="","",住宅3!ET12)</f>
        <v/>
      </c>
      <c r="Z79" s="142" t="str">
        <f>IF(住宅3!ET13="","",住宅3!ET13)</f>
        <v/>
      </c>
      <c r="AA79" s="142" t="str">
        <f>IF(住宅3!ET15="選択してください","",MID(住宅3!ET15,1,2)*1)</f>
        <v/>
      </c>
      <c r="AB79" s="142" t="str">
        <f>IF(住宅3!ET18="選択してください","",MID(住宅3!ET18,1,2)*1)</f>
        <v/>
      </c>
      <c r="AC79" s="142" t="str">
        <f>IF(住宅3!ET20="選択してください","",MID(住宅3!ET20,1,2)*1)</f>
        <v/>
      </c>
      <c r="AD79" s="142" t="str">
        <f>IF(住宅3!ET22="選択してください","",MID(住宅3!ET22,1,2)*1)</f>
        <v/>
      </c>
      <c r="AE79" s="142" t="str">
        <f>IF(住宅3!ET24="選択してください","",MID(住宅3!ET24,1,2)*1)</f>
        <v/>
      </c>
      <c r="AF79" s="142" t="str">
        <f>IF(住宅3!ET26="選択してください","",MID(住宅3!ET26,1,2)*1)</f>
        <v/>
      </c>
      <c r="AG79" s="142" t="str">
        <f>IF(住宅3!ET31="選択してください","",MID(住宅3!ET31,1,2)*1)</f>
        <v/>
      </c>
      <c r="AH79" s="153" t="str">
        <f>IF(住宅3!ET34="選択してください","",MID(住宅3!ET34,1,2)*1)</f>
        <v/>
      </c>
      <c r="AI79" s="142" t="str">
        <f>IF(住宅3!ET37="","",住宅3!ET37)</f>
        <v/>
      </c>
      <c r="AJ79" s="142" t="str">
        <f>IF(住宅3!ET39="選択してください","",MID(住宅3!ET39,1,2)*1)</f>
        <v/>
      </c>
      <c r="AK79" s="142" t="str">
        <f>IF(住宅3!ET44="選択してください","",MID(住宅3!ET44,1,2)*1)</f>
        <v/>
      </c>
      <c r="AL79" s="142" t="str">
        <f>IF(住宅3!ET47="○",1,IF(住宅3!ET47="◎",2,""))</f>
        <v/>
      </c>
      <c r="AM79" s="142" t="str">
        <f>IF(住宅3!ET48="○",1,IF(住宅3!ET48="◎",2,""))</f>
        <v/>
      </c>
      <c r="AN79" s="142" t="str">
        <f>IF(住宅3!ET49="○",1,IF(住宅3!ET49="◎",2,""))</f>
        <v/>
      </c>
      <c r="AO79" s="142" t="str">
        <f>IF(住宅3!ET50="○",1,IF(住宅3!ET50="◎",2,""))</f>
        <v/>
      </c>
      <c r="AP79" s="142" t="str">
        <f>IF(住宅3!ET51="○",1,IF(住宅3!ET51="◎",2,""))</f>
        <v/>
      </c>
      <c r="AQ79" s="142" t="str">
        <f>IF(住宅3!ET52="○",1,IF(住宅3!ET52="◎",2,""))</f>
        <v/>
      </c>
      <c r="AR79" s="142" t="str">
        <f>IF(住宅3!ET53="○",1,IF(住宅3!ET53="◎",2,""))</f>
        <v/>
      </c>
      <c r="AS79" s="142" t="str">
        <f>IF(住宅3!ET54="○",1,IF(住宅3!ET54="◎",2,""))</f>
        <v/>
      </c>
      <c r="AT79" s="142" t="str">
        <f>IF(住宅3!ET55="○",1,IF(住宅3!ET55="◎",2,""))</f>
        <v/>
      </c>
      <c r="AU79" s="142" t="str">
        <f>IF(住宅3!ET56="○",1,IF(住宅3!ET56="◎",2,""))</f>
        <v/>
      </c>
      <c r="AV79" s="142" t="str">
        <f>IF(住宅3!ET57="○",1,IF(住宅3!ET57="◎",2,""))</f>
        <v/>
      </c>
      <c r="AW79" s="142" t="str">
        <f>IF(住宅3!ET58="○",1,IF(住宅3!ET58="◎",2,""))</f>
        <v/>
      </c>
      <c r="AX79" s="142" t="str">
        <f>IF(住宅3!ET59="○",1,IF(住宅3!ET59="◎",2,""))</f>
        <v/>
      </c>
      <c r="AY79" s="142" t="str">
        <f>IF(住宅3!ET60="○",1,IF(住宅3!ET60="◎",2,""))</f>
        <v/>
      </c>
      <c r="AZ79" s="142" t="str">
        <f>IF(住宅3!ET61="○",1,IF(住宅3!ET61="◎",2,""))</f>
        <v/>
      </c>
      <c r="BA79" s="142" t="str">
        <f>IF(住宅3!ET62="○",1,IF(住宅3!ET62="◎",2,""))</f>
        <v/>
      </c>
      <c r="BB79" s="142" t="str">
        <f>IF(住宅3!ET63="○",1,IF(住宅3!ET63="◎",2,""))</f>
        <v/>
      </c>
      <c r="BC79" s="142" t="str">
        <f>IF(住宅3!ET66="○",1,IF(住宅3!ET66="◎",2,""))</f>
        <v/>
      </c>
      <c r="BD79" s="142" t="str">
        <f>IF(住宅3!ET67="○",1,IF(住宅3!ET67="◎",2,""))</f>
        <v/>
      </c>
      <c r="BE79" s="142" t="str">
        <f>IF(住宅3!ET68="○",1,IF(住宅3!ET68="◎",2,""))</f>
        <v/>
      </c>
      <c r="BF79" s="142" t="str">
        <f>IF(住宅3!ET69="○",1,IF(住宅3!ET69="◎",2,""))</f>
        <v/>
      </c>
      <c r="BG79" s="142" t="str">
        <f>IF(住宅3!ET70="○",1,IF(住宅3!ET70="◎",2,""))</f>
        <v/>
      </c>
      <c r="BH79" s="142" t="str">
        <f>IF(住宅3!ET71="○",1,IF(住宅3!ET71="◎",2,""))</f>
        <v/>
      </c>
      <c r="BI79" s="142" t="str">
        <f>IF(住宅3!ET72="○",1,IF(住宅3!ET72="◎",2,""))</f>
        <v/>
      </c>
      <c r="BJ79" s="142" t="str">
        <f>IF(住宅3!ET73="○",1,IF(住宅3!ET73="◎",2,""))</f>
        <v/>
      </c>
      <c r="BK79" s="142" t="str">
        <f>IF(住宅3!ET74="○",1,IF(住宅3!ET74="◎",2,""))</f>
        <v/>
      </c>
      <c r="BL79" s="142" t="str">
        <f>IF(住宅3!ET75="○",1,IF(住宅3!ET75="◎",2,""))</f>
        <v/>
      </c>
      <c r="BM79" s="142" t="str">
        <f>IF(住宅3!ET78="○",1,IF(住宅3!ET78="◎",2,""))</f>
        <v/>
      </c>
      <c r="BN79" s="142" t="str">
        <f>IF(住宅3!ET79="○",1,IF(住宅3!ET79="◎",2,""))</f>
        <v/>
      </c>
      <c r="BO79" s="142" t="str">
        <f>IF(住宅3!ET80="○",1,IF(住宅3!ET80="◎",2,""))</f>
        <v/>
      </c>
      <c r="BP79" s="142" t="str">
        <f>IF(住宅3!ET81="○",1,IF(住宅3!ET81="◎",2,""))</f>
        <v/>
      </c>
      <c r="BQ79" s="142" t="str">
        <f>IF(住宅3!ET82="○",1,IF(住宅3!ET82="◎",2,""))</f>
        <v/>
      </c>
      <c r="BR79" s="142" t="str">
        <f>IF(住宅3!ET83="○",1,IF(住宅3!ET83="◎",2,""))</f>
        <v/>
      </c>
      <c r="BS79" s="142" t="str">
        <f>IF(住宅3!ET84="○",1,IF(住宅3!ET84="◎",2,""))</f>
        <v/>
      </c>
      <c r="BT79" s="142" t="str">
        <f>IF(住宅3!ET85="○",1,IF(住宅3!ET85="◎",2,""))</f>
        <v/>
      </c>
      <c r="BU79" s="142" t="str">
        <f>IF(住宅3!ET86="○",1,IF(住宅3!ET86="◎",2,""))</f>
        <v/>
      </c>
      <c r="BV79" s="142" t="str">
        <f>IF(住宅3!ET87="○",1,IF(住宅3!ET87="◎",2,""))</f>
        <v/>
      </c>
      <c r="BW79" s="142" t="str">
        <f>IF(住宅3!ET88="○",1,IF(住宅3!ET88="◎",2,""))</f>
        <v/>
      </c>
      <c r="BX79" s="142" t="str">
        <f>IF(住宅3!ET89="○",1,IF(住宅3!ET89="◎",2,""))</f>
        <v/>
      </c>
      <c r="BY79" s="142" t="str">
        <f>IF(住宅3!ET90="○",1,IF(住宅3!ET90="◎",2,""))</f>
        <v/>
      </c>
      <c r="BZ79" s="142" t="str">
        <f>IF(住宅3!ET91="○",1,IF(住宅3!ET91="◎",2,""))</f>
        <v/>
      </c>
      <c r="CA79" s="142" t="str">
        <f>IF(住宅3!ET92="○",1,IF(住宅3!ET92="◎",2,""))</f>
        <v/>
      </c>
    </row>
    <row r="80" spans="1:79" s="142" customFormat="1" x14ac:dyDescent="0.2">
      <c r="A80" s="141">
        <f t="shared" si="1"/>
        <v>0</v>
      </c>
      <c r="B80" s="142">
        <v>74</v>
      </c>
      <c r="C80" s="143"/>
      <c r="D80" s="143"/>
      <c r="E80" s="143"/>
      <c r="F80" s="143"/>
      <c r="G80" s="143"/>
      <c r="H80" s="143"/>
      <c r="I80" s="143"/>
      <c r="J80" s="143"/>
      <c r="K80" s="143"/>
      <c r="L80" s="143"/>
      <c r="M80" s="143"/>
      <c r="N80" s="143"/>
      <c r="O80" s="143"/>
      <c r="P80" s="142">
        <v>4</v>
      </c>
      <c r="Q80" s="142">
        <f>住宅3!EV6</f>
        <v>0</v>
      </c>
      <c r="R80" s="142">
        <v>68</v>
      </c>
      <c r="S80" s="142" t="str">
        <f>IF(住宅3!EV7&lt;&gt;"",住宅3!EV7,"")</f>
        <v/>
      </c>
      <c r="T80" s="142" t="str">
        <f>IF(住宅3!EV8="選択してください","",MID(住宅3!EV8,1,2))</f>
        <v/>
      </c>
      <c r="U80" s="142" t="str">
        <f>IF(住宅3!EV9="選択してください","",MID(住宅3!EV9,LEN(住宅3!EV9)-3,3))</f>
        <v/>
      </c>
      <c r="W80" s="142" t="str">
        <f>IF(住宅3!EV10="","",住宅3!EV10)</f>
        <v/>
      </c>
      <c r="X80" s="142" t="str">
        <f>IF(住宅3!EV11="","",住宅3!EV11)</f>
        <v/>
      </c>
      <c r="Y80" s="142" t="str">
        <f>IF(住宅3!EV12="","",住宅3!EV12)</f>
        <v/>
      </c>
      <c r="Z80" s="142" t="str">
        <f>IF(住宅3!EV13="","",住宅3!EV13)</f>
        <v/>
      </c>
      <c r="AA80" s="142" t="str">
        <f>IF(住宅3!EV15="選択してください","",MID(住宅3!EV15,1,2)*1)</f>
        <v/>
      </c>
      <c r="AB80" s="142" t="str">
        <f>IF(住宅3!EV18="選択してください","",MID(住宅3!EV18,1,2)*1)</f>
        <v/>
      </c>
      <c r="AC80" s="142" t="str">
        <f>IF(住宅3!EV20="選択してください","",MID(住宅3!EV20,1,2)*1)</f>
        <v/>
      </c>
      <c r="AD80" s="142" t="str">
        <f>IF(住宅3!EV22="選択してください","",MID(住宅3!EV22,1,2)*1)</f>
        <v/>
      </c>
      <c r="AE80" s="142" t="str">
        <f>IF(住宅3!EV24="選択してください","",MID(住宅3!EV24,1,2)*1)</f>
        <v/>
      </c>
      <c r="AF80" s="142" t="str">
        <f>IF(住宅3!EV26="選択してください","",MID(住宅3!EV26,1,2)*1)</f>
        <v/>
      </c>
      <c r="AG80" s="142" t="str">
        <f>IF(住宅3!EV31="選択してください","",MID(住宅3!EV31,1,2)*1)</f>
        <v/>
      </c>
      <c r="AH80" s="153" t="str">
        <f>IF(住宅3!EV34="選択してください","",MID(住宅3!EV34,1,2)*1)</f>
        <v/>
      </c>
      <c r="AI80" s="142" t="str">
        <f>IF(住宅3!EV37="","",住宅3!EV37)</f>
        <v/>
      </c>
      <c r="AJ80" s="142" t="str">
        <f>IF(住宅3!EV39="選択してください","",MID(住宅3!EV39,1,2)*1)</f>
        <v/>
      </c>
      <c r="AK80" s="142" t="str">
        <f>IF(住宅3!EV44="選択してください","",MID(住宅3!EV44,1,2)*1)</f>
        <v/>
      </c>
      <c r="AL80" s="142" t="str">
        <f>IF(住宅3!EV47="○",1,IF(住宅3!EV47="◎",2,""))</f>
        <v/>
      </c>
      <c r="AM80" s="142" t="str">
        <f>IF(住宅3!EV48="○",1,IF(住宅3!EV48="◎",2,""))</f>
        <v/>
      </c>
      <c r="AN80" s="142" t="str">
        <f>IF(住宅3!EV49="○",1,IF(住宅3!EV49="◎",2,""))</f>
        <v/>
      </c>
      <c r="AO80" s="142" t="str">
        <f>IF(住宅3!EV50="○",1,IF(住宅3!EV50="◎",2,""))</f>
        <v/>
      </c>
      <c r="AP80" s="142" t="str">
        <f>IF(住宅3!EV51="○",1,IF(住宅3!EV51="◎",2,""))</f>
        <v/>
      </c>
      <c r="AQ80" s="142" t="str">
        <f>IF(住宅3!EV52="○",1,IF(住宅3!EV52="◎",2,""))</f>
        <v/>
      </c>
      <c r="AR80" s="142" t="str">
        <f>IF(住宅3!EV53="○",1,IF(住宅3!EV53="◎",2,""))</f>
        <v/>
      </c>
      <c r="AS80" s="142" t="str">
        <f>IF(住宅3!EV54="○",1,IF(住宅3!EV54="◎",2,""))</f>
        <v/>
      </c>
      <c r="AT80" s="142" t="str">
        <f>IF(住宅3!EV55="○",1,IF(住宅3!EV55="◎",2,""))</f>
        <v/>
      </c>
      <c r="AU80" s="142" t="str">
        <f>IF(住宅3!EV56="○",1,IF(住宅3!EV56="◎",2,""))</f>
        <v/>
      </c>
      <c r="AV80" s="142" t="str">
        <f>IF(住宅3!EV57="○",1,IF(住宅3!EV57="◎",2,""))</f>
        <v/>
      </c>
      <c r="AW80" s="142" t="str">
        <f>IF(住宅3!EV58="○",1,IF(住宅3!EV58="◎",2,""))</f>
        <v/>
      </c>
      <c r="AX80" s="142" t="str">
        <f>IF(住宅3!EV59="○",1,IF(住宅3!EV59="◎",2,""))</f>
        <v/>
      </c>
      <c r="AY80" s="142" t="str">
        <f>IF(住宅3!EV60="○",1,IF(住宅3!EV60="◎",2,""))</f>
        <v/>
      </c>
      <c r="AZ80" s="142" t="str">
        <f>IF(住宅3!EV61="○",1,IF(住宅3!EV61="◎",2,""))</f>
        <v/>
      </c>
      <c r="BA80" s="142" t="str">
        <f>IF(住宅3!EV62="○",1,IF(住宅3!EV62="◎",2,""))</f>
        <v/>
      </c>
      <c r="BB80" s="142" t="str">
        <f>IF(住宅3!EV63="○",1,IF(住宅3!EV63="◎",2,""))</f>
        <v/>
      </c>
      <c r="BC80" s="142" t="str">
        <f>IF(住宅3!EV66="○",1,IF(住宅3!EV66="◎",2,""))</f>
        <v/>
      </c>
      <c r="BD80" s="142" t="str">
        <f>IF(住宅3!EV67="○",1,IF(住宅3!EV67="◎",2,""))</f>
        <v/>
      </c>
      <c r="BE80" s="142" t="str">
        <f>IF(住宅3!EV68="○",1,IF(住宅3!EV68="◎",2,""))</f>
        <v/>
      </c>
      <c r="BF80" s="142" t="str">
        <f>IF(住宅3!EV69="○",1,IF(住宅3!EV69="◎",2,""))</f>
        <v/>
      </c>
      <c r="BG80" s="142" t="str">
        <f>IF(住宅3!EV70="○",1,IF(住宅3!EV70="◎",2,""))</f>
        <v/>
      </c>
      <c r="BH80" s="142" t="str">
        <f>IF(住宅3!EV71="○",1,IF(住宅3!EV71="◎",2,""))</f>
        <v/>
      </c>
      <c r="BI80" s="142" t="str">
        <f>IF(住宅3!EV72="○",1,IF(住宅3!EV72="◎",2,""))</f>
        <v/>
      </c>
      <c r="BJ80" s="142" t="str">
        <f>IF(住宅3!EV73="○",1,IF(住宅3!EV73="◎",2,""))</f>
        <v/>
      </c>
      <c r="BK80" s="142" t="str">
        <f>IF(住宅3!EV74="○",1,IF(住宅3!EV74="◎",2,""))</f>
        <v/>
      </c>
      <c r="BL80" s="142" t="str">
        <f>IF(住宅3!EV75="○",1,IF(住宅3!EV75="◎",2,""))</f>
        <v/>
      </c>
      <c r="BM80" s="142" t="str">
        <f>IF(住宅3!EV78="○",1,IF(住宅3!EV78="◎",2,""))</f>
        <v/>
      </c>
      <c r="BN80" s="142" t="str">
        <f>IF(住宅3!EV79="○",1,IF(住宅3!EV79="◎",2,""))</f>
        <v/>
      </c>
      <c r="BO80" s="142" t="str">
        <f>IF(住宅3!EV80="○",1,IF(住宅3!EV80="◎",2,""))</f>
        <v/>
      </c>
      <c r="BP80" s="142" t="str">
        <f>IF(住宅3!EV81="○",1,IF(住宅3!EV81="◎",2,""))</f>
        <v/>
      </c>
      <c r="BQ80" s="142" t="str">
        <f>IF(住宅3!EV82="○",1,IF(住宅3!EV82="◎",2,""))</f>
        <v/>
      </c>
      <c r="BR80" s="142" t="str">
        <f>IF(住宅3!EV83="○",1,IF(住宅3!EV83="◎",2,""))</f>
        <v/>
      </c>
      <c r="BS80" s="142" t="str">
        <f>IF(住宅3!EV84="○",1,IF(住宅3!EV84="◎",2,""))</f>
        <v/>
      </c>
      <c r="BT80" s="142" t="str">
        <f>IF(住宅3!EV85="○",1,IF(住宅3!EV85="◎",2,""))</f>
        <v/>
      </c>
      <c r="BU80" s="142" t="str">
        <f>IF(住宅3!EV86="○",1,IF(住宅3!EV86="◎",2,""))</f>
        <v/>
      </c>
      <c r="BV80" s="142" t="str">
        <f>IF(住宅3!EV87="○",1,IF(住宅3!EV87="◎",2,""))</f>
        <v/>
      </c>
      <c r="BW80" s="142" t="str">
        <f>IF(住宅3!EV88="○",1,IF(住宅3!EV88="◎",2,""))</f>
        <v/>
      </c>
      <c r="BX80" s="142" t="str">
        <f>IF(住宅3!EV89="○",1,IF(住宅3!EV89="◎",2,""))</f>
        <v/>
      </c>
      <c r="BY80" s="142" t="str">
        <f>IF(住宅3!EV90="○",1,IF(住宅3!EV90="◎",2,""))</f>
        <v/>
      </c>
      <c r="BZ80" s="142" t="str">
        <f>IF(住宅3!EV91="○",1,IF(住宅3!EV91="◎",2,""))</f>
        <v/>
      </c>
      <c r="CA80" s="142" t="str">
        <f>IF(住宅3!EV92="○",1,IF(住宅3!EV92="◎",2,""))</f>
        <v/>
      </c>
    </row>
    <row r="81" spans="1:79" s="142" customFormat="1" x14ac:dyDescent="0.2">
      <c r="A81" s="141">
        <f t="shared" si="1"/>
        <v>0</v>
      </c>
      <c r="B81" s="142">
        <v>75</v>
      </c>
      <c r="C81" s="143"/>
      <c r="D81" s="143"/>
      <c r="E81" s="143"/>
      <c r="F81" s="143"/>
      <c r="G81" s="143"/>
      <c r="H81" s="143"/>
      <c r="I81" s="143"/>
      <c r="J81" s="143"/>
      <c r="K81" s="143"/>
      <c r="L81" s="143"/>
      <c r="M81" s="143"/>
      <c r="N81" s="143"/>
      <c r="O81" s="143"/>
      <c r="P81" s="142">
        <v>4</v>
      </c>
      <c r="Q81" s="142">
        <f>住宅3!EX6</f>
        <v>0</v>
      </c>
      <c r="R81" s="142">
        <v>69</v>
      </c>
      <c r="S81" s="142" t="str">
        <f>IF(住宅3!EX7&lt;&gt;"",住宅3!EX7,"")</f>
        <v/>
      </c>
      <c r="T81" s="142" t="str">
        <f>IF(住宅3!EX8="選択してください","",MID(住宅3!EX8,1,2))</f>
        <v/>
      </c>
      <c r="U81" s="142" t="str">
        <f>IF(住宅3!EX9="選択してください","",MID(住宅3!EX9,LEN(住宅3!EX9)-3,3))</f>
        <v/>
      </c>
      <c r="W81" s="142" t="str">
        <f>IF(住宅3!EX10="","",住宅3!EX10)</f>
        <v/>
      </c>
      <c r="X81" s="142" t="str">
        <f>IF(住宅3!EX11="","",住宅3!EX11)</f>
        <v/>
      </c>
      <c r="Y81" s="142" t="str">
        <f>IF(住宅3!EX12="","",住宅3!EX12)</f>
        <v/>
      </c>
      <c r="Z81" s="142" t="str">
        <f>IF(住宅3!EX13="","",住宅3!EX13)</f>
        <v/>
      </c>
      <c r="AA81" s="142" t="str">
        <f>IF(住宅3!EX15="選択してください","",MID(住宅3!EX15,1,2)*1)</f>
        <v/>
      </c>
      <c r="AB81" s="142" t="str">
        <f>IF(住宅3!EX18="選択してください","",MID(住宅3!EX18,1,2)*1)</f>
        <v/>
      </c>
      <c r="AC81" s="142" t="str">
        <f>IF(住宅3!EX20="選択してください","",MID(住宅3!EX20,1,2)*1)</f>
        <v/>
      </c>
      <c r="AD81" s="142" t="str">
        <f>IF(住宅3!EX22="選択してください","",MID(住宅3!EX22,1,2)*1)</f>
        <v/>
      </c>
      <c r="AE81" s="142" t="str">
        <f>IF(住宅3!EX24="選択してください","",MID(住宅3!EX24,1,2)*1)</f>
        <v/>
      </c>
      <c r="AF81" s="142" t="str">
        <f>IF(住宅3!EX26="選択してください","",MID(住宅3!EX26,1,2)*1)</f>
        <v/>
      </c>
      <c r="AG81" s="142" t="str">
        <f>IF(住宅3!EX31="選択してください","",MID(住宅3!EX31,1,2)*1)</f>
        <v/>
      </c>
      <c r="AH81" s="153" t="str">
        <f>IF(住宅3!EX34="選択してください","",MID(住宅3!EX34,1,2)*1)</f>
        <v/>
      </c>
      <c r="AI81" s="142" t="str">
        <f>IF(住宅3!EX37="","",住宅3!EX37)</f>
        <v/>
      </c>
      <c r="AJ81" s="142" t="str">
        <f>IF(住宅3!EX39="選択してください","",MID(住宅3!EX39,1,2)*1)</f>
        <v/>
      </c>
      <c r="AK81" s="142" t="str">
        <f>IF(住宅3!EX44="選択してください","",MID(住宅3!EX44,1,2)*1)</f>
        <v/>
      </c>
      <c r="AL81" s="142" t="str">
        <f>IF(住宅3!EX47="○",1,IF(住宅3!EX47="◎",2,""))</f>
        <v/>
      </c>
      <c r="AM81" s="142" t="str">
        <f>IF(住宅3!EX48="○",1,IF(住宅3!EX48="◎",2,""))</f>
        <v/>
      </c>
      <c r="AN81" s="142" t="str">
        <f>IF(住宅3!EX49="○",1,IF(住宅3!EX49="◎",2,""))</f>
        <v/>
      </c>
      <c r="AO81" s="142" t="str">
        <f>IF(住宅3!EX50="○",1,IF(住宅3!EX50="◎",2,""))</f>
        <v/>
      </c>
      <c r="AP81" s="142" t="str">
        <f>IF(住宅3!EX51="○",1,IF(住宅3!EX51="◎",2,""))</f>
        <v/>
      </c>
      <c r="AQ81" s="142" t="str">
        <f>IF(住宅3!EX52="○",1,IF(住宅3!EX52="◎",2,""))</f>
        <v/>
      </c>
      <c r="AR81" s="142" t="str">
        <f>IF(住宅3!EX53="○",1,IF(住宅3!EX53="◎",2,""))</f>
        <v/>
      </c>
      <c r="AS81" s="142" t="str">
        <f>IF(住宅3!EX54="○",1,IF(住宅3!EX54="◎",2,""))</f>
        <v/>
      </c>
      <c r="AT81" s="142" t="str">
        <f>IF(住宅3!EX55="○",1,IF(住宅3!EX55="◎",2,""))</f>
        <v/>
      </c>
      <c r="AU81" s="142" t="str">
        <f>IF(住宅3!EX56="○",1,IF(住宅3!EX56="◎",2,""))</f>
        <v/>
      </c>
      <c r="AV81" s="142" t="str">
        <f>IF(住宅3!EX57="○",1,IF(住宅3!EX57="◎",2,""))</f>
        <v/>
      </c>
      <c r="AW81" s="142" t="str">
        <f>IF(住宅3!EX58="○",1,IF(住宅3!EX58="◎",2,""))</f>
        <v/>
      </c>
      <c r="AX81" s="142" t="str">
        <f>IF(住宅3!EX59="○",1,IF(住宅3!EX59="◎",2,""))</f>
        <v/>
      </c>
      <c r="AY81" s="142" t="str">
        <f>IF(住宅3!EX60="○",1,IF(住宅3!EX60="◎",2,""))</f>
        <v/>
      </c>
      <c r="AZ81" s="142" t="str">
        <f>IF(住宅3!EX61="○",1,IF(住宅3!EX61="◎",2,""))</f>
        <v/>
      </c>
      <c r="BA81" s="142" t="str">
        <f>IF(住宅3!EX62="○",1,IF(住宅3!EX62="◎",2,""))</f>
        <v/>
      </c>
      <c r="BB81" s="142" t="str">
        <f>IF(住宅3!EX63="○",1,IF(住宅3!EX63="◎",2,""))</f>
        <v/>
      </c>
      <c r="BC81" s="142" t="str">
        <f>IF(住宅3!EX66="○",1,IF(住宅3!EX66="◎",2,""))</f>
        <v/>
      </c>
      <c r="BD81" s="142" t="str">
        <f>IF(住宅3!EX67="○",1,IF(住宅3!EX67="◎",2,""))</f>
        <v/>
      </c>
      <c r="BE81" s="142" t="str">
        <f>IF(住宅3!EX68="○",1,IF(住宅3!EX68="◎",2,""))</f>
        <v/>
      </c>
      <c r="BF81" s="142" t="str">
        <f>IF(住宅3!EX69="○",1,IF(住宅3!EX69="◎",2,""))</f>
        <v/>
      </c>
      <c r="BG81" s="142" t="str">
        <f>IF(住宅3!EX70="○",1,IF(住宅3!EX70="◎",2,""))</f>
        <v/>
      </c>
      <c r="BH81" s="142" t="str">
        <f>IF(住宅3!EX71="○",1,IF(住宅3!EX71="◎",2,""))</f>
        <v/>
      </c>
      <c r="BI81" s="142" t="str">
        <f>IF(住宅3!EX72="○",1,IF(住宅3!EX72="◎",2,""))</f>
        <v/>
      </c>
      <c r="BJ81" s="142" t="str">
        <f>IF(住宅3!EX73="○",1,IF(住宅3!EX73="◎",2,""))</f>
        <v/>
      </c>
      <c r="BK81" s="142" t="str">
        <f>IF(住宅3!EX74="○",1,IF(住宅3!EX74="◎",2,""))</f>
        <v/>
      </c>
      <c r="BL81" s="142" t="str">
        <f>IF(住宅3!EX75="○",1,IF(住宅3!EX75="◎",2,""))</f>
        <v/>
      </c>
      <c r="BM81" s="142" t="str">
        <f>IF(住宅3!EX78="○",1,IF(住宅3!EX78="◎",2,""))</f>
        <v/>
      </c>
      <c r="BN81" s="142" t="str">
        <f>IF(住宅3!EX79="○",1,IF(住宅3!EX79="◎",2,""))</f>
        <v/>
      </c>
      <c r="BO81" s="142" t="str">
        <f>IF(住宅3!EX80="○",1,IF(住宅3!EX80="◎",2,""))</f>
        <v/>
      </c>
      <c r="BP81" s="142" t="str">
        <f>IF(住宅3!EX81="○",1,IF(住宅3!EX81="◎",2,""))</f>
        <v/>
      </c>
      <c r="BQ81" s="142" t="str">
        <f>IF(住宅3!EX82="○",1,IF(住宅3!EX82="◎",2,""))</f>
        <v/>
      </c>
      <c r="BR81" s="142" t="str">
        <f>IF(住宅3!EX83="○",1,IF(住宅3!EX83="◎",2,""))</f>
        <v/>
      </c>
      <c r="BS81" s="142" t="str">
        <f>IF(住宅3!EX84="○",1,IF(住宅3!EX84="◎",2,""))</f>
        <v/>
      </c>
      <c r="BT81" s="142" t="str">
        <f>IF(住宅3!EX85="○",1,IF(住宅3!EX85="◎",2,""))</f>
        <v/>
      </c>
      <c r="BU81" s="142" t="str">
        <f>IF(住宅3!EX86="○",1,IF(住宅3!EX86="◎",2,""))</f>
        <v/>
      </c>
      <c r="BV81" s="142" t="str">
        <f>IF(住宅3!EX87="○",1,IF(住宅3!EX87="◎",2,""))</f>
        <v/>
      </c>
      <c r="BW81" s="142" t="str">
        <f>IF(住宅3!EX88="○",1,IF(住宅3!EX88="◎",2,""))</f>
        <v/>
      </c>
      <c r="BX81" s="142" t="str">
        <f>IF(住宅3!EX89="○",1,IF(住宅3!EX89="◎",2,""))</f>
        <v/>
      </c>
      <c r="BY81" s="142" t="str">
        <f>IF(住宅3!EX90="○",1,IF(住宅3!EX90="◎",2,""))</f>
        <v/>
      </c>
      <c r="BZ81" s="142" t="str">
        <f>IF(住宅3!EX91="○",1,IF(住宅3!EX91="◎",2,""))</f>
        <v/>
      </c>
      <c r="CA81" s="142" t="str">
        <f>IF(住宅3!EX92="○",1,IF(住宅3!EX92="◎",2,""))</f>
        <v/>
      </c>
    </row>
    <row r="82" spans="1:79" s="142" customFormat="1" x14ac:dyDescent="0.2">
      <c r="A82" s="141">
        <f t="shared" si="1"/>
        <v>0</v>
      </c>
      <c r="B82" s="142">
        <v>76</v>
      </c>
      <c r="C82" s="143"/>
      <c r="D82" s="143"/>
      <c r="E82" s="143"/>
      <c r="F82" s="143"/>
      <c r="G82" s="143"/>
      <c r="H82" s="143"/>
      <c r="I82" s="143"/>
      <c r="J82" s="143"/>
      <c r="K82" s="143"/>
      <c r="L82" s="143"/>
      <c r="M82" s="143"/>
      <c r="N82" s="143"/>
      <c r="O82" s="143"/>
      <c r="P82" s="142">
        <v>4</v>
      </c>
      <c r="Q82" s="142">
        <f>住宅3!EZ6</f>
        <v>0</v>
      </c>
      <c r="R82" s="142">
        <v>70</v>
      </c>
      <c r="S82" s="142" t="str">
        <f>IF(住宅3!EZ7&lt;&gt;"",住宅3!EZ7,"")</f>
        <v/>
      </c>
      <c r="T82" s="142" t="str">
        <f>IF(住宅3!EZ8="選択してください","",MID(住宅3!EZ8,1,2))</f>
        <v/>
      </c>
      <c r="U82" s="142" t="str">
        <f>IF(住宅3!EZ9="選択してください","",MID(住宅3!EZ9,LEN(住宅3!EZ9)-3,3))</f>
        <v/>
      </c>
      <c r="W82" s="142" t="str">
        <f>IF(住宅3!EZ10="","",住宅3!EZ10)</f>
        <v/>
      </c>
      <c r="X82" s="142" t="str">
        <f>IF(住宅3!EZ11="","",住宅3!EZ11)</f>
        <v/>
      </c>
      <c r="Y82" s="142" t="str">
        <f>IF(住宅3!EZ12="","",住宅3!EZ12)</f>
        <v/>
      </c>
      <c r="Z82" s="142" t="str">
        <f>IF(住宅3!EZ13="","",住宅3!EZ13)</f>
        <v/>
      </c>
      <c r="AA82" s="142" t="str">
        <f>IF(住宅3!EZ15="選択してください","",MID(住宅3!EZ15,1,2)*1)</f>
        <v/>
      </c>
      <c r="AB82" s="142" t="str">
        <f>IF(住宅3!EZ18="選択してください","",MID(住宅3!EZ18,1,2)*1)</f>
        <v/>
      </c>
      <c r="AC82" s="142" t="str">
        <f>IF(住宅3!EZ20="選択してください","",MID(住宅3!EZ20,1,2)*1)</f>
        <v/>
      </c>
      <c r="AD82" s="142" t="str">
        <f>IF(住宅3!EZ22="選択してください","",MID(住宅3!EZ22,1,2)*1)</f>
        <v/>
      </c>
      <c r="AE82" s="142" t="str">
        <f>IF(住宅3!EZ24="選択してください","",MID(住宅3!EZ24,1,2)*1)</f>
        <v/>
      </c>
      <c r="AF82" s="142" t="str">
        <f>IF(住宅3!EZ26="選択してください","",MID(住宅3!EZ26,1,2)*1)</f>
        <v/>
      </c>
      <c r="AG82" s="142" t="str">
        <f>IF(住宅3!EZ31="選択してください","",MID(住宅3!EZ31,1,2)*1)</f>
        <v/>
      </c>
      <c r="AH82" s="153" t="str">
        <f>IF(住宅3!EZ34="選択してください","",MID(住宅3!EZ34,1,2)*1)</f>
        <v/>
      </c>
      <c r="AI82" s="142" t="str">
        <f>IF(住宅3!EZ37="","",住宅3!EZ37)</f>
        <v/>
      </c>
      <c r="AJ82" s="142" t="str">
        <f>IF(住宅3!EZ39="選択してください","",MID(住宅3!EZ39,1,2)*1)</f>
        <v/>
      </c>
      <c r="AK82" s="142" t="str">
        <f>IF(住宅3!EZ44="選択してください","",MID(住宅3!EZ44,1,2)*1)</f>
        <v/>
      </c>
      <c r="AL82" s="142" t="str">
        <f>IF(住宅3!EZ47="○",1,IF(住宅3!EZ47="◎",2,""))</f>
        <v/>
      </c>
      <c r="AM82" s="142" t="str">
        <f>IF(住宅3!EZ48="○",1,IF(住宅3!EZ48="◎",2,""))</f>
        <v/>
      </c>
      <c r="AN82" s="142" t="str">
        <f>IF(住宅3!EZ49="○",1,IF(住宅3!EZ49="◎",2,""))</f>
        <v/>
      </c>
      <c r="AO82" s="142" t="str">
        <f>IF(住宅3!EZ50="○",1,IF(住宅3!EZ50="◎",2,""))</f>
        <v/>
      </c>
      <c r="AP82" s="142" t="str">
        <f>IF(住宅3!EZ51="○",1,IF(住宅3!EZ51="◎",2,""))</f>
        <v/>
      </c>
      <c r="AQ82" s="142" t="str">
        <f>IF(住宅3!EZ52="○",1,IF(住宅3!EZ52="◎",2,""))</f>
        <v/>
      </c>
      <c r="AR82" s="142" t="str">
        <f>IF(住宅3!EZ53="○",1,IF(住宅3!EZ53="◎",2,""))</f>
        <v/>
      </c>
      <c r="AS82" s="142" t="str">
        <f>IF(住宅3!EZ54="○",1,IF(住宅3!EZ54="◎",2,""))</f>
        <v/>
      </c>
      <c r="AT82" s="142" t="str">
        <f>IF(住宅3!EZ55="○",1,IF(住宅3!EZ55="◎",2,""))</f>
        <v/>
      </c>
      <c r="AU82" s="142" t="str">
        <f>IF(住宅3!EZ56="○",1,IF(住宅3!EZ56="◎",2,""))</f>
        <v/>
      </c>
      <c r="AV82" s="142" t="str">
        <f>IF(住宅3!EZ57="○",1,IF(住宅3!EZ57="◎",2,""))</f>
        <v/>
      </c>
      <c r="AW82" s="142" t="str">
        <f>IF(住宅3!EZ58="○",1,IF(住宅3!EZ58="◎",2,""))</f>
        <v/>
      </c>
      <c r="AX82" s="142" t="str">
        <f>IF(住宅3!EZ59="○",1,IF(住宅3!EZ59="◎",2,""))</f>
        <v/>
      </c>
      <c r="AY82" s="142" t="str">
        <f>IF(住宅3!EZ60="○",1,IF(住宅3!EZ60="◎",2,""))</f>
        <v/>
      </c>
      <c r="AZ82" s="142" t="str">
        <f>IF(住宅3!EZ61="○",1,IF(住宅3!EZ61="◎",2,""))</f>
        <v/>
      </c>
      <c r="BA82" s="142" t="str">
        <f>IF(住宅3!EZ62="○",1,IF(住宅3!EZ62="◎",2,""))</f>
        <v/>
      </c>
      <c r="BB82" s="142" t="str">
        <f>IF(住宅3!EZ63="○",1,IF(住宅3!EZ63="◎",2,""))</f>
        <v/>
      </c>
      <c r="BC82" s="142" t="str">
        <f>IF(住宅3!EZ66="○",1,IF(住宅3!EZ66="◎",2,""))</f>
        <v/>
      </c>
      <c r="BD82" s="142" t="str">
        <f>IF(住宅3!EZ67="○",1,IF(住宅3!EZ67="◎",2,""))</f>
        <v/>
      </c>
      <c r="BE82" s="142" t="str">
        <f>IF(住宅3!EZ68="○",1,IF(住宅3!EZ68="◎",2,""))</f>
        <v/>
      </c>
      <c r="BF82" s="142" t="str">
        <f>IF(住宅3!EZ69="○",1,IF(住宅3!EZ69="◎",2,""))</f>
        <v/>
      </c>
      <c r="BG82" s="142" t="str">
        <f>IF(住宅3!EZ70="○",1,IF(住宅3!EZ70="◎",2,""))</f>
        <v/>
      </c>
      <c r="BH82" s="142" t="str">
        <f>IF(住宅3!EZ71="○",1,IF(住宅3!EZ71="◎",2,""))</f>
        <v/>
      </c>
      <c r="BI82" s="142" t="str">
        <f>IF(住宅3!EZ72="○",1,IF(住宅3!EZ72="◎",2,""))</f>
        <v/>
      </c>
      <c r="BJ82" s="142" t="str">
        <f>IF(住宅3!EZ73="○",1,IF(住宅3!EZ73="◎",2,""))</f>
        <v/>
      </c>
      <c r="BK82" s="142" t="str">
        <f>IF(住宅3!EZ74="○",1,IF(住宅3!EZ74="◎",2,""))</f>
        <v/>
      </c>
      <c r="BL82" s="142" t="str">
        <f>IF(住宅3!EZ75="○",1,IF(住宅3!EZ75="◎",2,""))</f>
        <v/>
      </c>
      <c r="BM82" s="142" t="str">
        <f>IF(住宅3!EZ78="○",1,IF(住宅3!EZ78="◎",2,""))</f>
        <v/>
      </c>
      <c r="BN82" s="142" t="str">
        <f>IF(住宅3!EZ79="○",1,IF(住宅3!EZ79="◎",2,""))</f>
        <v/>
      </c>
      <c r="BO82" s="142" t="str">
        <f>IF(住宅3!EZ80="○",1,IF(住宅3!EZ80="◎",2,""))</f>
        <v/>
      </c>
      <c r="BP82" s="142" t="str">
        <f>IF(住宅3!EZ81="○",1,IF(住宅3!EZ81="◎",2,""))</f>
        <v/>
      </c>
      <c r="BQ82" s="142" t="str">
        <f>IF(住宅3!EZ82="○",1,IF(住宅3!EZ82="◎",2,""))</f>
        <v/>
      </c>
      <c r="BR82" s="142" t="str">
        <f>IF(住宅3!EZ83="○",1,IF(住宅3!EZ83="◎",2,""))</f>
        <v/>
      </c>
      <c r="BS82" s="142" t="str">
        <f>IF(住宅3!EZ84="○",1,IF(住宅3!EZ84="◎",2,""))</f>
        <v/>
      </c>
      <c r="BT82" s="142" t="str">
        <f>IF(住宅3!EZ85="○",1,IF(住宅3!EZ85="◎",2,""))</f>
        <v/>
      </c>
      <c r="BU82" s="142" t="str">
        <f>IF(住宅3!EZ86="○",1,IF(住宅3!EZ86="◎",2,""))</f>
        <v/>
      </c>
      <c r="BV82" s="142" t="str">
        <f>IF(住宅3!EZ87="○",1,IF(住宅3!EZ87="◎",2,""))</f>
        <v/>
      </c>
      <c r="BW82" s="142" t="str">
        <f>IF(住宅3!EZ88="○",1,IF(住宅3!EZ88="◎",2,""))</f>
        <v/>
      </c>
      <c r="BX82" s="142" t="str">
        <f>IF(住宅3!EZ89="○",1,IF(住宅3!EZ89="◎",2,""))</f>
        <v/>
      </c>
      <c r="BY82" s="142" t="str">
        <f>IF(住宅3!EZ90="○",1,IF(住宅3!EZ90="◎",2,""))</f>
        <v/>
      </c>
      <c r="BZ82" s="142" t="str">
        <f>IF(住宅3!EZ91="○",1,IF(住宅3!EZ91="◎",2,""))</f>
        <v/>
      </c>
      <c r="CA82" s="142" t="str">
        <f>IF(住宅3!EZ92="○",1,IF(住宅3!EZ92="◎",2,""))</f>
        <v/>
      </c>
    </row>
    <row r="83" spans="1:79" s="142" customFormat="1" x14ac:dyDescent="0.2">
      <c r="A83" s="141">
        <f t="shared" si="1"/>
        <v>0</v>
      </c>
      <c r="B83" s="142">
        <v>77</v>
      </c>
      <c r="C83" s="143"/>
      <c r="D83" s="143"/>
      <c r="E83" s="143"/>
      <c r="F83" s="143"/>
      <c r="G83" s="143"/>
      <c r="H83" s="143"/>
      <c r="I83" s="143"/>
      <c r="J83" s="143"/>
      <c r="K83" s="143"/>
      <c r="L83" s="143"/>
      <c r="M83" s="143"/>
      <c r="N83" s="143"/>
      <c r="O83" s="143"/>
      <c r="P83" s="142">
        <v>4</v>
      </c>
      <c r="Q83" s="142">
        <f>住宅3!FB6</f>
        <v>0</v>
      </c>
      <c r="R83" s="142">
        <v>71</v>
      </c>
      <c r="S83" s="142" t="str">
        <f>IF(住宅3!FB7&lt;&gt;"",住宅3!FB7,"")</f>
        <v/>
      </c>
      <c r="T83" s="142" t="str">
        <f>IF(住宅3!FB8="選択してください","",MID(住宅3!FB8,1,2))</f>
        <v/>
      </c>
      <c r="U83" s="142" t="str">
        <f>IF(住宅3!FB9="選択してください","",MID(住宅3!FB9,LEN(住宅3!FB9)-3,3))</f>
        <v/>
      </c>
      <c r="W83" s="142" t="str">
        <f>IF(住宅3!FB10="","",住宅3!FB10)</f>
        <v/>
      </c>
      <c r="X83" s="142" t="str">
        <f>IF(住宅3!FB11="","",住宅3!FB11)</f>
        <v/>
      </c>
      <c r="Y83" s="142" t="str">
        <f>IF(住宅3!FB12="","",住宅3!FB12)</f>
        <v/>
      </c>
      <c r="Z83" s="142" t="str">
        <f>IF(住宅3!FB13="","",住宅3!FB13)</f>
        <v/>
      </c>
      <c r="AA83" s="142" t="str">
        <f>IF(住宅3!FB15="選択してください","",MID(住宅3!FB15,1,2)*1)</f>
        <v/>
      </c>
      <c r="AB83" s="142" t="str">
        <f>IF(住宅3!FB18="選択してください","",MID(住宅3!FB18,1,2)*1)</f>
        <v/>
      </c>
      <c r="AC83" s="142" t="str">
        <f>IF(住宅3!FB20="選択してください","",MID(住宅3!FB20,1,2)*1)</f>
        <v/>
      </c>
      <c r="AD83" s="142" t="str">
        <f>IF(住宅3!FB22="選択してください","",MID(住宅3!FB22,1,2)*1)</f>
        <v/>
      </c>
      <c r="AE83" s="142" t="str">
        <f>IF(住宅3!FB24="選択してください","",MID(住宅3!FB24,1,2)*1)</f>
        <v/>
      </c>
      <c r="AF83" s="142" t="str">
        <f>IF(住宅3!FB26="選択してください","",MID(住宅3!FB26,1,2)*1)</f>
        <v/>
      </c>
      <c r="AG83" s="142" t="str">
        <f>IF(住宅3!FB31="選択してください","",MID(住宅3!FB31,1,2)*1)</f>
        <v/>
      </c>
      <c r="AH83" s="153" t="str">
        <f>IF(住宅3!FB34="選択してください","",MID(住宅3!FB34,1,2)*1)</f>
        <v/>
      </c>
      <c r="AI83" s="142" t="str">
        <f>IF(住宅3!FB37="","",住宅3!FB37)</f>
        <v/>
      </c>
      <c r="AJ83" s="142" t="str">
        <f>IF(住宅3!FB39="選択してください","",MID(住宅3!FB39,1,2)*1)</f>
        <v/>
      </c>
      <c r="AK83" s="142" t="str">
        <f>IF(住宅3!FB44="選択してください","",MID(住宅3!FB44,1,2)*1)</f>
        <v/>
      </c>
      <c r="AL83" s="142" t="str">
        <f>IF(住宅3!FB47="○",1,IF(住宅3!FB47="◎",2,""))</f>
        <v/>
      </c>
      <c r="AM83" s="142" t="str">
        <f>IF(住宅3!FB48="○",1,IF(住宅3!FB48="◎",2,""))</f>
        <v/>
      </c>
      <c r="AN83" s="142" t="str">
        <f>IF(住宅3!FB49="○",1,IF(住宅3!FB49="◎",2,""))</f>
        <v/>
      </c>
      <c r="AO83" s="142" t="str">
        <f>IF(住宅3!FB50="○",1,IF(住宅3!FB50="◎",2,""))</f>
        <v/>
      </c>
      <c r="AP83" s="142" t="str">
        <f>IF(住宅3!FB51="○",1,IF(住宅3!FB51="◎",2,""))</f>
        <v/>
      </c>
      <c r="AQ83" s="142" t="str">
        <f>IF(住宅3!FB52="○",1,IF(住宅3!FB52="◎",2,""))</f>
        <v/>
      </c>
      <c r="AR83" s="142" t="str">
        <f>IF(住宅3!FB53="○",1,IF(住宅3!FB53="◎",2,""))</f>
        <v/>
      </c>
      <c r="AS83" s="142" t="str">
        <f>IF(住宅3!FB54="○",1,IF(住宅3!FB54="◎",2,""))</f>
        <v/>
      </c>
      <c r="AT83" s="142" t="str">
        <f>IF(住宅3!FB55="○",1,IF(住宅3!FB55="◎",2,""))</f>
        <v/>
      </c>
      <c r="AU83" s="142" t="str">
        <f>IF(住宅3!FB56="○",1,IF(住宅3!FB56="◎",2,""))</f>
        <v/>
      </c>
      <c r="AV83" s="142" t="str">
        <f>IF(住宅3!FB57="○",1,IF(住宅3!FB57="◎",2,""))</f>
        <v/>
      </c>
      <c r="AW83" s="142" t="str">
        <f>IF(住宅3!FB58="○",1,IF(住宅3!FB58="◎",2,""))</f>
        <v/>
      </c>
      <c r="AX83" s="142" t="str">
        <f>IF(住宅3!FB59="○",1,IF(住宅3!FB59="◎",2,""))</f>
        <v/>
      </c>
      <c r="AY83" s="142" t="str">
        <f>IF(住宅3!FB60="○",1,IF(住宅3!FB60="◎",2,""))</f>
        <v/>
      </c>
      <c r="AZ83" s="142" t="str">
        <f>IF(住宅3!FB61="○",1,IF(住宅3!FB61="◎",2,""))</f>
        <v/>
      </c>
      <c r="BA83" s="142" t="str">
        <f>IF(住宅3!FB62="○",1,IF(住宅3!FB62="◎",2,""))</f>
        <v/>
      </c>
      <c r="BB83" s="142" t="str">
        <f>IF(住宅3!FB63="○",1,IF(住宅3!FB63="◎",2,""))</f>
        <v/>
      </c>
      <c r="BC83" s="142" t="str">
        <f>IF(住宅3!FB66="○",1,IF(住宅3!FB66="◎",2,""))</f>
        <v/>
      </c>
      <c r="BD83" s="142" t="str">
        <f>IF(住宅3!FB67="○",1,IF(住宅3!FB67="◎",2,""))</f>
        <v/>
      </c>
      <c r="BE83" s="142" t="str">
        <f>IF(住宅3!FB68="○",1,IF(住宅3!FB68="◎",2,""))</f>
        <v/>
      </c>
      <c r="BF83" s="142" t="str">
        <f>IF(住宅3!FB69="○",1,IF(住宅3!FB69="◎",2,""))</f>
        <v/>
      </c>
      <c r="BG83" s="142" t="str">
        <f>IF(住宅3!FB70="○",1,IF(住宅3!FB70="◎",2,""))</f>
        <v/>
      </c>
      <c r="BH83" s="142" t="str">
        <f>IF(住宅3!FB71="○",1,IF(住宅3!FB71="◎",2,""))</f>
        <v/>
      </c>
      <c r="BI83" s="142" t="str">
        <f>IF(住宅3!FB72="○",1,IF(住宅3!FB72="◎",2,""))</f>
        <v/>
      </c>
      <c r="BJ83" s="142" t="str">
        <f>IF(住宅3!FB73="○",1,IF(住宅3!FB73="◎",2,""))</f>
        <v/>
      </c>
      <c r="BK83" s="142" t="str">
        <f>IF(住宅3!FB74="○",1,IF(住宅3!FB74="◎",2,""))</f>
        <v/>
      </c>
      <c r="BL83" s="142" t="str">
        <f>IF(住宅3!FB75="○",1,IF(住宅3!FB75="◎",2,""))</f>
        <v/>
      </c>
      <c r="BM83" s="142" t="str">
        <f>IF(住宅3!FB78="○",1,IF(住宅3!FB78="◎",2,""))</f>
        <v/>
      </c>
      <c r="BN83" s="142" t="str">
        <f>IF(住宅3!FB79="○",1,IF(住宅3!FB79="◎",2,""))</f>
        <v/>
      </c>
      <c r="BO83" s="142" t="str">
        <f>IF(住宅3!FB80="○",1,IF(住宅3!FB80="◎",2,""))</f>
        <v/>
      </c>
      <c r="BP83" s="142" t="str">
        <f>IF(住宅3!FB81="○",1,IF(住宅3!FB81="◎",2,""))</f>
        <v/>
      </c>
      <c r="BQ83" s="142" t="str">
        <f>IF(住宅3!FB82="○",1,IF(住宅3!FB82="◎",2,""))</f>
        <v/>
      </c>
      <c r="BR83" s="142" t="str">
        <f>IF(住宅3!FB83="○",1,IF(住宅3!FB83="◎",2,""))</f>
        <v/>
      </c>
      <c r="BS83" s="142" t="str">
        <f>IF(住宅3!FB84="○",1,IF(住宅3!FB84="◎",2,""))</f>
        <v/>
      </c>
      <c r="BT83" s="142" t="str">
        <f>IF(住宅3!FB85="○",1,IF(住宅3!FB85="◎",2,""))</f>
        <v/>
      </c>
      <c r="BU83" s="142" t="str">
        <f>IF(住宅3!FB86="○",1,IF(住宅3!FB86="◎",2,""))</f>
        <v/>
      </c>
      <c r="BV83" s="142" t="str">
        <f>IF(住宅3!FB87="○",1,IF(住宅3!FB87="◎",2,""))</f>
        <v/>
      </c>
      <c r="BW83" s="142" t="str">
        <f>IF(住宅3!FB88="○",1,IF(住宅3!FB88="◎",2,""))</f>
        <v/>
      </c>
      <c r="BX83" s="142" t="str">
        <f>IF(住宅3!FB89="○",1,IF(住宅3!FB89="◎",2,""))</f>
        <v/>
      </c>
      <c r="BY83" s="142" t="str">
        <f>IF(住宅3!FB90="○",1,IF(住宅3!FB90="◎",2,""))</f>
        <v/>
      </c>
      <c r="BZ83" s="142" t="str">
        <f>IF(住宅3!FB91="○",1,IF(住宅3!FB91="◎",2,""))</f>
        <v/>
      </c>
      <c r="CA83" s="142" t="str">
        <f>IF(住宅3!FB92="○",1,IF(住宅3!FB92="◎",2,""))</f>
        <v/>
      </c>
    </row>
    <row r="84" spans="1:79" s="142" customFormat="1" x14ac:dyDescent="0.2">
      <c r="A84" s="141">
        <f t="shared" si="1"/>
        <v>0</v>
      </c>
      <c r="B84" s="142">
        <v>78</v>
      </c>
      <c r="C84" s="143"/>
      <c r="D84" s="143"/>
      <c r="E84" s="143"/>
      <c r="F84" s="143"/>
      <c r="G84" s="143"/>
      <c r="H84" s="143"/>
      <c r="I84" s="143"/>
      <c r="J84" s="143"/>
      <c r="K84" s="143"/>
      <c r="L84" s="143"/>
      <c r="M84" s="143"/>
      <c r="N84" s="143"/>
      <c r="O84" s="143"/>
      <c r="P84" s="142">
        <v>4</v>
      </c>
      <c r="Q84" s="142">
        <f>住宅3!FD6</f>
        <v>0</v>
      </c>
      <c r="R84" s="142">
        <v>72</v>
      </c>
      <c r="S84" s="142" t="str">
        <f>IF(住宅3!FD7&lt;&gt;"",住宅3!FD7,"")</f>
        <v/>
      </c>
      <c r="T84" s="142" t="str">
        <f>IF(住宅3!FD8="選択してください","",MID(住宅3!FD8,1,2))</f>
        <v/>
      </c>
      <c r="U84" s="142" t="str">
        <f>IF(住宅3!FD9="選択してください","",MID(住宅3!FD9,LEN(住宅3!FD9)-3,3))</f>
        <v/>
      </c>
      <c r="W84" s="142" t="str">
        <f>IF(住宅3!FD10="","",住宅3!FD10)</f>
        <v/>
      </c>
      <c r="X84" s="142" t="str">
        <f>IF(住宅3!FD11="","",住宅3!FD11)</f>
        <v/>
      </c>
      <c r="Y84" s="142" t="str">
        <f>IF(住宅3!FD12="","",住宅3!FD12)</f>
        <v/>
      </c>
      <c r="Z84" s="142" t="str">
        <f>IF(住宅3!FD13="","",住宅3!FD13)</f>
        <v/>
      </c>
      <c r="AA84" s="142" t="str">
        <f>IF(住宅3!FD15="選択してください","",MID(住宅3!FD15,1,2)*1)</f>
        <v/>
      </c>
      <c r="AB84" s="142" t="str">
        <f>IF(住宅3!FD18="選択してください","",MID(住宅3!FD18,1,2)*1)</f>
        <v/>
      </c>
      <c r="AC84" s="142" t="str">
        <f>IF(住宅3!FD20="選択してください","",MID(住宅3!FD20,1,2)*1)</f>
        <v/>
      </c>
      <c r="AD84" s="142" t="str">
        <f>IF(住宅3!FD22="選択してください","",MID(住宅3!FD22,1,2)*1)</f>
        <v/>
      </c>
      <c r="AE84" s="142" t="str">
        <f>IF(住宅3!FD24="選択してください","",MID(住宅3!FD24,1,2)*1)</f>
        <v/>
      </c>
      <c r="AF84" s="142" t="str">
        <f>IF(住宅3!FD26="選択してください","",MID(住宅3!FD26,1,2)*1)</f>
        <v/>
      </c>
      <c r="AG84" s="142" t="str">
        <f>IF(住宅3!FD31="選択してください","",MID(住宅3!FD31,1,2)*1)</f>
        <v/>
      </c>
      <c r="AH84" s="153" t="str">
        <f>IF(住宅3!FD34="選択してください","",MID(住宅3!FD34,1,2)*1)</f>
        <v/>
      </c>
      <c r="AI84" s="142" t="str">
        <f>IF(住宅3!FD37="","",住宅3!FD37)</f>
        <v/>
      </c>
      <c r="AJ84" s="142" t="str">
        <f>IF(住宅3!FD39="選択してください","",MID(住宅3!FD39,1,2)*1)</f>
        <v/>
      </c>
      <c r="AK84" s="142" t="str">
        <f>IF(住宅3!FD44="選択してください","",MID(住宅3!FD44,1,2)*1)</f>
        <v/>
      </c>
      <c r="AL84" s="142" t="str">
        <f>IF(住宅3!FD47="○",1,IF(住宅3!FD47="◎",2,""))</f>
        <v/>
      </c>
      <c r="AM84" s="142" t="str">
        <f>IF(住宅3!FD48="○",1,IF(住宅3!FD48="◎",2,""))</f>
        <v/>
      </c>
      <c r="AN84" s="142" t="str">
        <f>IF(住宅3!FD49="○",1,IF(住宅3!FD49="◎",2,""))</f>
        <v/>
      </c>
      <c r="AO84" s="142" t="str">
        <f>IF(住宅3!FD50="○",1,IF(住宅3!FD50="◎",2,""))</f>
        <v/>
      </c>
      <c r="AP84" s="142" t="str">
        <f>IF(住宅3!FD51="○",1,IF(住宅3!FD51="◎",2,""))</f>
        <v/>
      </c>
      <c r="AQ84" s="142" t="str">
        <f>IF(住宅3!FD52="○",1,IF(住宅3!FD52="◎",2,""))</f>
        <v/>
      </c>
      <c r="AR84" s="142" t="str">
        <f>IF(住宅3!FD53="○",1,IF(住宅3!FD53="◎",2,""))</f>
        <v/>
      </c>
      <c r="AS84" s="142" t="str">
        <f>IF(住宅3!FD54="○",1,IF(住宅3!FD54="◎",2,""))</f>
        <v/>
      </c>
      <c r="AT84" s="142" t="str">
        <f>IF(住宅3!FD55="○",1,IF(住宅3!FD55="◎",2,""))</f>
        <v/>
      </c>
      <c r="AU84" s="142" t="str">
        <f>IF(住宅3!FD56="○",1,IF(住宅3!FD56="◎",2,""))</f>
        <v/>
      </c>
      <c r="AV84" s="142" t="str">
        <f>IF(住宅3!FD57="○",1,IF(住宅3!FD57="◎",2,""))</f>
        <v/>
      </c>
      <c r="AW84" s="142" t="str">
        <f>IF(住宅3!FD58="○",1,IF(住宅3!FD58="◎",2,""))</f>
        <v/>
      </c>
      <c r="AX84" s="142" t="str">
        <f>IF(住宅3!FD59="○",1,IF(住宅3!FD59="◎",2,""))</f>
        <v/>
      </c>
      <c r="AY84" s="142" t="str">
        <f>IF(住宅3!FD60="○",1,IF(住宅3!FD60="◎",2,""))</f>
        <v/>
      </c>
      <c r="AZ84" s="142" t="str">
        <f>IF(住宅3!FD61="○",1,IF(住宅3!FD61="◎",2,""))</f>
        <v/>
      </c>
      <c r="BA84" s="142" t="str">
        <f>IF(住宅3!FD62="○",1,IF(住宅3!FD62="◎",2,""))</f>
        <v/>
      </c>
      <c r="BB84" s="142" t="str">
        <f>IF(住宅3!FD63="○",1,IF(住宅3!FD63="◎",2,""))</f>
        <v/>
      </c>
      <c r="BC84" s="142" t="str">
        <f>IF(住宅3!FD66="○",1,IF(住宅3!FD66="◎",2,""))</f>
        <v/>
      </c>
      <c r="BD84" s="142" t="str">
        <f>IF(住宅3!FD67="○",1,IF(住宅3!FD67="◎",2,""))</f>
        <v/>
      </c>
      <c r="BE84" s="142" t="str">
        <f>IF(住宅3!FD68="○",1,IF(住宅3!FD68="◎",2,""))</f>
        <v/>
      </c>
      <c r="BF84" s="142" t="str">
        <f>IF(住宅3!FD69="○",1,IF(住宅3!FD69="◎",2,""))</f>
        <v/>
      </c>
      <c r="BG84" s="142" t="str">
        <f>IF(住宅3!FD70="○",1,IF(住宅3!FD70="◎",2,""))</f>
        <v/>
      </c>
      <c r="BH84" s="142" t="str">
        <f>IF(住宅3!FD71="○",1,IF(住宅3!FD71="◎",2,""))</f>
        <v/>
      </c>
      <c r="BI84" s="142" t="str">
        <f>IF(住宅3!FD72="○",1,IF(住宅3!FD72="◎",2,""))</f>
        <v/>
      </c>
      <c r="BJ84" s="142" t="str">
        <f>IF(住宅3!FD73="○",1,IF(住宅3!FD73="◎",2,""))</f>
        <v/>
      </c>
      <c r="BK84" s="142" t="str">
        <f>IF(住宅3!FD74="○",1,IF(住宅3!FD74="◎",2,""))</f>
        <v/>
      </c>
      <c r="BL84" s="142" t="str">
        <f>IF(住宅3!FD75="○",1,IF(住宅3!FD75="◎",2,""))</f>
        <v/>
      </c>
      <c r="BM84" s="142" t="str">
        <f>IF(住宅3!FD78="○",1,IF(住宅3!FD78="◎",2,""))</f>
        <v/>
      </c>
      <c r="BN84" s="142" t="str">
        <f>IF(住宅3!FD79="○",1,IF(住宅3!FD79="◎",2,""))</f>
        <v/>
      </c>
      <c r="BO84" s="142" t="str">
        <f>IF(住宅3!FD80="○",1,IF(住宅3!FD80="◎",2,""))</f>
        <v/>
      </c>
      <c r="BP84" s="142" t="str">
        <f>IF(住宅3!FD81="○",1,IF(住宅3!FD81="◎",2,""))</f>
        <v/>
      </c>
      <c r="BQ84" s="142" t="str">
        <f>IF(住宅3!FD82="○",1,IF(住宅3!FD82="◎",2,""))</f>
        <v/>
      </c>
      <c r="BR84" s="142" t="str">
        <f>IF(住宅3!FD83="○",1,IF(住宅3!FD83="◎",2,""))</f>
        <v/>
      </c>
      <c r="BS84" s="142" t="str">
        <f>IF(住宅3!FD84="○",1,IF(住宅3!FD84="◎",2,""))</f>
        <v/>
      </c>
      <c r="BT84" s="142" t="str">
        <f>IF(住宅3!FD85="○",1,IF(住宅3!FD85="◎",2,""))</f>
        <v/>
      </c>
      <c r="BU84" s="142" t="str">
        <f>IF(住宅3!FD86="○",1,IF(住宅3!FD86="◎",2,""))</f>
        <v/>
      </c>
      <c r="BV84" s="142" t="str">
        <f>IF(住宅3!FD87="○",1,IF(住宅3!FD87="◎",2,""))</f>
        <v/>
      </c>
      <c r="BW84" s="142" t="str">
        <f>IF(住宅3!FD88="○",1,IF(住宅3!FD88="◎",2,""))</f>
        <v/>
      </c>
      <c r="BX84" s="142" t="str">
        <f>IF(住宅3!FD89="○",1,IF(住宅3!FD89="◎",2,""))</f>
        <v/>
      </c>
      <c r="BY84" s="142" t="str">
        <f>IF(住宅3!FD90="○",1,IF(住宅3!FD90="◎",2,""))</f>
        <v/>
      </c>
      <c r="BZ84" s="142" t="str">
        <f>IF(住宅3!FD91="○",1,IF(住宅3!FD91="◎",2,""))</f>
        <v/>
      </c>
      <c r="CA84" s="142" t="str">
        <f>IF(住宅3!FD92="○",1,IF(住宅3!FD92="◎",2,""))</f>
        <v/>
      </c>
    </row>
    <row r="85" spans="1:79" s="142" customFormat="1" x14ac:dyDescent="0.2">
      <c r="A85" s="141">
        <f t="shared" si="1"/>
        <v>0</v>
      </c>
      <c r="B85" s="142">
        <v>79</v>
      </c>
      <c r="C85" s="143"/>
      <c r="D85" s="143"/>
      <c r="E85" s="143"/>
      <c r="F85" s="143"/>
      <c r="G85" s="143"/>
      <c r="H85" s="143"/>
      <c r="I85" s="143"/>
      <c r="J85" s="143"/>
      <c r="K85" s="143"/>
      <c r="L85" s="143"/>
      <c r="M85" s="143"/>
      <c r="N85" s="143"/>
      <c r="O85" s="143"/>
      <c r="P85" s="142">
        <v>4</v>
      </c>
      <c r="Q85" s="142">
        <f>住宅3!FF6</f>
        <v>0</v>
      </c>
      <c r="R85" s="142">
        <v>73</v>
      </c>
      <c r="S85" s="142" t="str">
        <f>IF(住宅3!FF7&lt;&gt;"",住宅3!FF7,"")</f>
        <v/>
      </c>
      <c r="T85" s="142" t="str">
        <f>IF(住宅3!FF8="選択してください","",MID(住宅3!FF8,1,2))</f>
        <v/>
      </c>
      <c r="U85" s="142" t="str">
        <f>IF(住宅3!FF9="選択してください","",MID(住宅3!FF9,LEN(住宅3!FF9)-3,3))</f>
        <v/>
      </c>
      <c r="W85" s="142" t="str">
        <f>IF(住宅3!FF10="","",住宅3!FF10)</f>
        <v/>
      </c>
      <c r="X85" s="142" t="str">
        <f>IF(住宅3!FF11="","",住宅3!FF11)</f>
        <v/>
      </c>
      <c r="Y85" s="142" t="str">
        <f>IF(住宅3!FF12="","",住宅3!FF12)</f>
        <v/>
      </c>
      <c r="Z85" s="142" t="str">
        <f>IF(住宅3!FF13="","",住宅3!FF13)</f>
        <v/>
      </c>
      <c r="AA85" s="142" t="str">
        <f>IF(住宅3!FF15="選択してください","",MID(住宅3!FF15,1,2)*1)</f>
        <v/>
      </c>
      <c r="AB85" s="142" t="str">
        <f>IF(住宅3!FF18="選択してください","",MID(住宅3!FF18,1,2)*1)</f>
        <v/>
      </c>
      <c r="AC85" s="142" t="str">
        <f>IF(住宅3!FF20="選択してください","",MID(住宅3!FF20,1,2)*1)</f>
        <v/>
      </c>
      <c r="AD85" s="142" t="str">
        <f>IF(住宅3!FF22="選択してください","",MID(住宅3!FF22,1,2)*1)</f>
        <v/>
      </c>
      <c r="AE85" s="142" t="str">
        <f>IF(住宅3!FF24="選択してください","",MID(住宅3!FF24,1,2)*1)</f>
        <v/>
      </c>
      <c r="AF85" s="142" t="str">
        <f>IF(住宅3!FF26="選択してください","",MID(住宅3!FF26,1,2)*1)</f>
        <v/>
      </c>
      <c r="AG85" s="142" t="str">
        <f>IF(住宅3!FF31="選択してください","",MID(住宅3!FF31,1,2)*1)</f>
        <v/>
      </c>
      <c r="AH85" s="153" t="str">
        <f>IF(住宅3!FF34="選択してください","",MID(住宅3!FF34,1,2)*1)</f>
        <v/>
      </c>
      <c r="AI85" s="142" t="str">
        <f>IF(住宅3!FF37="","",住宅3!FF37)</f>
        <v/>
      </c>
      <c r="AJ85" s="142" t="str">
        <f>IF(住宅3!FF39="選択してください","",MID(住宅3!FF39,1,2)*1)</f>
        <v/>
      </c>
      <c r="AK85" s="142" t="str">
        <f>IF(住宅3!FF44="選択してください","",MID(住宅3!FF44,1,2)*1)</f>
        <v/>
      </c>
      <c r="AL85" s="142" t="str">
        <f>IF(住宅3!FF47="○",1,IF(住宅3!FF47="◎",2,""))</f>
        <v/>
      </c>
      <c r="AM85" s="142" t="str">
        <f>IF(住宅3!FF48="○",1,IF(住宅3!FF48="◎",2,""))</f>
        <v/>
      </c>
      <c r="AN85" s="142" t="str">
        <f>IF(住宅3!FF49="○",1,IF(住宅3!FF49="◎",2,""))</f>
        <v/>
      </c>
      <c r="AO85" s="142" t="str">
        <f>IF(住宅3!FF50="○",1,IF(住宅3!FF50="◎",2,""))</f>
        <v/>
      </c>
      <c r="AP85" s="142" t="str">
        <f>IF(住宅3!FF51="○",1,IF(住宅3!FF51="◎",2,""))</f>
        <v/>
      </c>
      <c r="AQ85" s="142" t="str">
        <f>IF(住宅3!FF52="○",1,IF(住宅3!FF52="◎",2,""))</f>
        <v/>
      </c>
      <c r="AR85" s="142" t="str">
        <f>IF(住宅3!FF53="○",1,IF(住宅3!FF53="◎",2,""))</f>
        <v/>
      </c>
      <c r="AS85" s="142" t="str">
        <f>IF(住宅3!FF54="○",1,IF(住宅3!FF54="◎",2,""))</f>
        <v/>
      </c>
      <c r="AT85" s="142" t="str">
        <f>IF(住宅3!FF55="○",1,IF(住宅3!FF55="◎",2,""))</f>
        <v/>
      </c>
      <c r="AU85" s="142" t="str">
        <f>IF(住宅3!FF56="○",1,IF(住宅3!FF56="◎",2,""))</f>
        <v/>
      </c>
      <c r="AV85" s="142" t="str">
        <f>IF(住宅3!FF57="○",1,IF(住宅3!FF57="◎",2,""))</f>
        <v/>
      </c>
      <c r="AW85" s="142" t="str">
        <f>IF(住宅3!FF58="○",1,IF(住宅3!FF58="◎",2,""))</f>
        <v/>
      </c>
      <c r="AX85" s="142" t="str">
        <f>IF(住宅3!FF59="○",1,IF(住宅3!FF59="◎",2,""))</f>
        <v/>
      </c>
      <c r="AY85" s="142" t="str">
        <f>IF(住宅3!FF60="○",1,IF(住宅3!FF60="◎",2,""))</f>
        <v/>
      </c>
      <c r="AZ85" s="142" t="str">
        <f>IF(住宅3!FF61="○",1,IF(住宅3!FF61="◎",2,""))</f>
        <v/>
      </c>
      <c r="BA85" s="142" t="str">
        <f>IF(住宅3!FF62="○",1,IF(住宅3!FF62="◎",2,""))</f>
        <v/>
      </c>
      <c r="BB85" s="142" t="str">
        <f>IF(住宅3!FF63="○",1,IF(住宅3!FF63="◎",2,""))</f>
        <v/>
      </c>
      <c r="BC85" s="142" t="str">
        <f>IF(住宅3!FF66="○",1,IF(住宅3!FF66="◎",2,""))</f>
        <v/>
      </c>
      <c r="BD85" s="142" t="str">
        <f>IF(住宅3!FF67="○",1,IF(住宅3!FF67="◎",2,""))</f>
        <v/>
      </c>
      <c r="BE85" s="142" t="str">
        <f>IF(住宅3!FF68="○",1,IF(住宅3!FF68="◎",2,""))</f>
        <v/>
      </c>
      <c r="BF85" s="142" t="str">
        <f>IF(住宅3!FF69="○",1,IF(住宅3!FF69="◎",2,""))</f>
        <v/>
      </c>
      <c r="BG85" s="142" t="str">
        <f>IF(住宅3!FF70="○",1,IF(住宅3!FF70="◎",2,""))</f>
        <v/>
      </c>
      <c r="BH85" s="142" t="str">
        <f>IF(住宅3!FF71="○",1,IF(住宅3!FF71="◎",2,""))</f>
        <v/>
      </c>
      <c r="BI85" s="142" t="str">
        <f>IF(住宅3!FF72="○",1,IF(住宅3!FF72="◎",2,""))</f>
        <v/>
      </c>
      <c r="BJ85" s="142" t="str">
        <f>IF(住宅3!FF73="○",1,IF(住宅3!FF73="◎",2,""))</f>
        <v/>
      </c>
      <c r="BK85" s="142" t="str">
        <f>IF(住宅3!FF74="○",1,IF(住宅3!FF74="◎",2,""))</f>
        <v/>
      </c>
      <c r="BL85" s="142" t="str">
        <f>IF(住宅3!FF75="○",1,IF(住宅3!FF75="◎",2,""))</f>
        <v/>
      </c>
      <c r="BM85" s="142" t="str">
        <f>IF(住宅3!FF78="○",1,IF(住宅3!FF78="◎",2,""))</f>
        <v/>
      </c>
      <c r="BN85" s="142" t="str">
        <f>IF(住宅3!FF79="○",1,IF(住宅3!FF79="◎",2,""))</f>
        <v/>
      </c>
      <c r="BO85" s="142" t="str">
        <f>IF(住宅3!FF80="○",1,IF(住宅3!FF80="◎",2,""))</f>
        <v/>
      </c>
      <c r="BP85" s="142" t="str">
        <f>IF(住宅3!FF81="○",1,IF(住宅3!FF81="◎",2,""))</f>
        <v/>
      </c>
      <c r="BQ85" s="142" t="str">
        <f>IF(住宅3!FF82="○",1,IF(住宅3!FF82="◎",2,""))</f>
        <v/>
      </c>
      <c r="BR85" s="142" t="str">
        <f>IF(住宅3!FF83="○",1,IF(住宅3!FF83="◎",2,""))</f>
        <v/>
      </c>
      <c r="BS85" s="142" t="str">
        <f>IF(住宅3!FF84="○",1,IF(住宅3!FF84="◎",2,""))</f>
        <v/>
      </c>
      <c r="BT85" s="142" t="str">
        <f>IF(住宅3!FF85="○",1,IF(住宅3!FF85="◎",2,""))</f>
        <v/>
      </c>
      <c r="BU85" s="142" t="str">
        <f>IF(住宅3!FF86="○",1,IF(住宅3!FF86="◎",2,""))</f>
        <v/>
      </c>
      <c r="BV85" s="142" t="str">
        <f>IF(住宅3!FF87="○",1,IF(住宅3!FF87="◎",2,""))</f>
        <v/>
      </c>
      <c r="BW85" s="142" t="str">
        <f>IF(住宅3!FF88="○",1,IF(住宅3!FF88="◎",2,""))</f>
        <v/>
      </c>
      <c r="BX85" s="142" t="str">
        <f>IF(住宅3!FF89="○",1,IF(住宅3!FF89="◎",2,""))</f>
        <v/>
      </c>
      <c r="BY85" s="142" t="str">
        <f>IF(住宅3!FF90="○",1,IF(住宅3!FF90="◎",2,""))</f>
        <v/>
      </c>
      <c r="BZ85" s="142" t="str">
        <f>IF(住宅3!FF91="○",1,IF(住宅3!FF91="◎",2,""))</f>
        <v/>
      </c>
      <c r="CA85" s="142" t="str">
        <f>IF(住宅3!FF92="○",1,IF(住宅3!FF92="◎",2,""))</f>
        <v/>
      </c>
    </row>
    <row r="86" spans="1:79" s="142" customFormat="1" x14ac:dyDescent="0.2">
      <c r="A86" s="141">
        <f t="shared" si="1"/>
        <v>0</v>
      </c>
      <c r="B86" s="142">
        <v>80</v>
      </c>
      <c r="C86" s="143"/>
      <c r="D86" s="143"/>
      <c r="E86" s="143"/>
      <c r="F86" s="143"/>
      <c r="G86" s="143"/>
      <c r="H86" s="143"/>
      <c r="I86" s="143"/>
      <c r="J86" s="143"/>
      <c r="K86" s="143"/>
      <c r="L86" s="143"/>
      <c r="M86" s="143"/>
      <c r="N86" s="143"/>
      <c r="O86" s="143"/>
      <c r="P86" s="142">
        <v>4</v>
      </c>
      <c r="Q86" s="142">
        <f>住宅3!FH6</f>
        <v>0</v>
      </c>
      <c r="R86" s="142">
        <v>74</v>
      </c>
      <c r="S86" s="142" t="str">
        <f>IF(住宅3!FH7&lt;&gt;"",住宅3!FH7,"")</f>
        <v/>
      </c>
      <c r="T86" s="142" t="str">
        <f>IF(住宅3!FH8="選択してください","",MID(住宅3!FH8,1,2))</f>
        <v/>
      </c>
      <c r="U86" s="142" t="str">
        <f>IF(住宅3!FH9="選択してください","",MID(住宅3!FH9,LEN(住宅3!FH9)-3,3))</f>
        <v/>
      </c>
      <c r="W86" s="142" t="str">
        <f>IF(住宅3!FH10="","",住宅3!FH10)</f>
        <v/>
      </c>
      <c r="X86" s="142" t="str">
        <f>IF(住宅3!FH11="","",住宅3!FH11)</f>
        <v/>
      </c>
      <c r="Y86" s="142" t="str">
        <f>IF(住宅3!FH12="","",住宅3!FH12)</f>
        <v/>
      </c>
      <c r="Z86" s="142" t="str">
        <f>IF(住宅3!FH13="","",住宅3!FH13)</f>
        <v/>
      </c>
      <c r="AA86" s="142" t="str">
        <f>IF(住宅3!FH15="選択してください","",MID(住宅3!FH15,1,2)*1)</f>
        <v/>
      </c>
      <c r="AB86" s="142" t="str">
        <f>IF(住宅3!FH18="選択してください","",MID(住宅3!FH18,1,2)*1)</f>
        <v/>
      </c>
      <c r="AC86" s="142" t="str">
        <f>IF(住宅3!FH20="選択してください","",MID(住宅3!FH20,1,2)*1)</f>
        <v/>
      </c>
      <c r="AD86" s="142" t="str">
        <f>IF(住宅3!FH22="選択してください","",MID(住宅3!FH22,1,2)*1)</f>
        <v/>
      </c>
      <c r="AE86" s="142" t="str">
        <f>IF(住宅3!FH24="選択してください","",MID(住宅3!FH24,1,2)*1)</f>
        <v/>
      </c>
      <c r="AF86" s="142" t="str">
        <f>IF(住宅3!FH26="選択してください","",MID(住宅3!FH26,1,2)*1)</f>
        <v/>
      </c>
      <c r="AG86" s="142" t="str">
        <f>IF(住宅3!FH31="選択してください","",MID(住宅3!FH31,1,2)*1)</f>
        <v/>
      </c>
      <c r="AH86" s="153" t="str">
        <f>IF(住宅3!FH34="選択してください","",MID(住宅3!FH34,1,2)*1)</f>
        <v/>
      </c>
      <c r="AI86" s="142" t="str">
        <f>IF(住宅3!FH37="","",住宅3!FH37)</f>
        <v/>
      </c>
      <c r="AJ86" s="142" t="str">
        <f>IF(住宅3!FH39="選択してください","",MID(住宅3!FH39,1,2)*1)</f>
        <v/>
      </c>
      <c r="AK86" s="142" t="str">
        <f>IF(住宅3!FH44="選択してください","",MID(住宅3!FH44,1,2)*1)</f>
        <v/>
      </c>
      <c r="AL86" s="142" t="str">
        <f>IF(住宅3!FH47="○",1,IF(住宅3!FH47="◎",2,""))</f>
        <v/>
      </c>
      <c r="AM86" s="142" t="str">
        <f>IF(住宅3!FH48="○",1,IF(住宅3!FH48="◎",2,""))</f>
        <v/>
      </c>
      <c r="AN86" s="142" t="str">
        <f>IF(住宅3!FH49="○",1,IF(住宅3!FH49="◎",2,""))</f>
        <v/>
      </c>
      <c r="AO86" s="142" t="str">
        <f>IF(住宅3!FH50="○",1,IF(住宅3!FH50="◎",2,""))</f>
        <v/>
      </c>
      <c r="AP86" s="142" t="str">
        <f>IF(住宅3!FH51="○",1,IF(住宅3!FH51="◎",2,""))</f>
        <v/>
      </c>
      <c r="AQ86" s="142" t="str">
        <f>IF(住宅3!FH52="○",1,IF(住宅3!FH52="◎",2,""))</f>
        <v/>
      </c>
      <c r="AR86" s="142" t="str">
        <f>IF(住宅3!FH53="○",1,IF(住宅3!FH53="◎",2,""))</f>
        <v/>
      </c>
      <c r="AS86" s="142" t="str">
        <f>IF(住宅3!FH54="○",1,IF(住宅3!FH54="◎",2,""))</f>
        <v/>
      </c>
      <c r="AT86" s="142" t="str">
        <f>IF(住宅3!FH55="○",1,IF(住宅3!FH55="◎",2,""))</f>
        <v/>
      </c>
      <c r="AU86" s="142" t="str">
        <f>IF(住宅3!FH56="○",1,IF(住宅3!FH56="◎",2,""))</f>
        <v/>
      </c>
      <c r="AV86" s="142" t="str">
        <f>IF(住宅3!FH57="○",1,IF(住宅3!FH57="◎",2,""))</f>
        <v/>
      </c>
      <c r="AW86" s="142" t="str">
        <f>IF(住宅3!FH58="○",1,IF(住宅3!FH58="◎",2,""))</f>
        <v/>
      </c>
      <c r="AX86" s="142" t="str">
        <f>IF(住宅3!FH59="○",1,IF(住宅3!FH59="◎",2,""))</f>
        <v/>
      </c>
      <c r="AY86" s="142" t="str">
        <f>IF(住宅3!FH60="○",1,IF(住宅3!FH60="◎",2,""))</f>
        <v/>
      </c>
      <c r="AZ86" s="142" t="str">
        <f>IF(住宅3!FH61="○",1,IF(住宅3!FH61="◎",2,""))</f>
        <v/>
      </c>
      <c r="BA86" s="142" t="str">
        <f>IF(住宅3!FH62="○",1,IF(住宅3!FH62="◎",2,""))</f>
        <v/>
      </c>
      <c r="BB86" s="142" t="str">
        <f>IF(住宅3!FH63="○",1,IF(住宅3!FH63="◎",2,""))</f>
        <v/>
      </c>
      <c r="BC86" s="142" t="str">
        <f>IF(住宅3!FH66="○",1,IF(住宅3!FH66="◎",2,""))</f>
        <v/>
      </c>
      <c r="BD86" s="142" t="str">
        <f>IF(住宅3!FH67="○",1,IF(住宅3!FH67="◎",2,""))</f>
        <v/>
      </c>
      <c r="BE86" s="142" t="str">
        <f>IF(住宅3!FH68="○",1,IF(住宅3!FH68="◎",2,""))</f>
        <v/>
      </c>
      <c r="BF86" s="142" t="str">
        <f>IF(住宅3!FH69="○",1,IF(住宅3!FH69="◎",2,""))</f>
        <v/>
      </c>
      <c r="BG86" s="142" t="str">
        <f>IF(住宅3!FH70="○",1,IF(住宅3!FH70="◎",2,""))</f>
        <v/>
      </c>
      <c r="BH86" s="142" t="str">
        <f>IF(住宅3!FH71="○",1,IF(住宅3!FH71="◎",2,""))</f>
        <v/>
      </c>
      <c r="BI86" s="142" t="str">
        <f>IF(住宅3!FH72="○",1,IF(住宅3!FH72="◎",2,""))</f>
        <v/>
      </c>
      <c r="BJ86" s="142" t="str">
        <f>IF(住宅3!FH73="○",1,IF(住宅3!FH73="◎",2,""))</f>
        <v/>
      </c>
      <c r="BK86" s="142" t="str">
        <f>IF(住宅3!FH74="○",1,IF(住宅3!FH74="◎",2,""))</f>
        <v/>
      </c>
      <c r="BL86" s="142" t="str">
        <f>IF(住宅3!FH75="○",1,IF(住宅3!FH75="◎",2,""))</f>
        <v/>
      </c>
      <c r="BM86" s="142" t="str">
        <f>IF(住宅3!FH78="○",1,IF(住宅3!FH78="◎",2,""))</f>
        <v/>
      </c>
      <c r="BN86" s="142" t="str">
        <f>IF(住宅3!FH79="○",1,IF(住宅3!FH79="◎",2,""))</f>
        <v/>
      </c>
      <c r="BO86" s="142" t="str">
        <f>IF(住宅3!FH80="○",1,IF(住宅3!FH80="◎",2,""))</f>
        <v/>
      </c>
      <c r="BP86" s="142" t="str">
        <f>IF(住宅3!FH81="○",1,IF(住宅3!FH81="◎",2,""))</f>
        <v/>
      </c>
      <c r="BQ86" s="142" t="str">
        <f>IF(住宅3!FH82="○",1,IF(住宅3!FH82="◎",2,""))</f>
        <v/>
      </c>
      <c r="BR86" s="142" t="str">
        <f>IF(住宅3!FH83="○",1,IF(住宅3!FH83="◎",2,""))</f>
        <v/>
      </c>
      <c r="BS86" s="142" t="str">
        <f>IF(住宅3!FH84="○",1,IF(住宅3!FH84="◎",2,""))</f>
        <v/>
      </c>
      <c r="BT86" s="142" t="str">
        <f>IF(住宅3!FH85="○",1,IF(住宅3!FH85="◎",2,""))</f>
        <v/>
      </c>
      <c r="BU86" s="142" t="str">
        <f>IF(住宅3!FH86="○",1,IF(住宅3!FH86="◎",2,""))</f>
        <v/>
      </c>
      <c r="BV86" s="142" t="str">
        <f>IF(住宅3!FH87="○",1,IF(住宅3!FH87="◎",2,""))</f>
        <v/>
      </c>
      <c r="BW86" s="142" t="str">
        <f>IF(住宅3!FH88="○",1,IF(住宅3!FH88="◎",2,""))</f>
        <v/>
      </c>
      <c r="BX86" s="142" t="str">
        <f>IF(住宅3!FH89="○",1,IF(住宅3!FH89="◎",2,""))</f>
        <v/>
      </c>
      <c r="BY86" s="142" t="str">
        <f>IF(住宅3!FH90="○",1,IF(住宅3!FH90="◎",2,""))</f>
        <v/>
      </c>
      <c r="BZ86" s="142" t="str">
        <f>IF(住宅3!FH91="○",1,IF(住宅3!FH91="◎",2,""))</f>
        <v/>
      </c>
      <c r="CA86" s="142" t="str">
        <f>IF(住宅3!FH92="○",1,IF(住宅3!FH92="◎",2,""))</f>
        <v/>
      </c>
    </row>
    <row r="87" spans="1:79" s="142" customFormat="1" x14ac:dyDescent="0.2">
      <c r="A87" s="141">
        <f t="shared" si="1"/>
        <v>0</v>
      </c>
      <c r="B87" s="142">
        <v>81</v>
      </c>
      <c r="C87" s="143"/>
      <c r="D87" s="143"/>
      <c r="E87" s="143"/>
      <c r="F87" s="143"/>
      <c r="G87" s="143"/>
      <c r="H87" s="143"/>
      <c r="I87" s="143"/>
      <c r="J87" s="143"/>
      <c r="K87" s="143"/>
      <c r="L87" s="143"/>
      <c r="M87" s="143"/>
      <c r="N87" s="143"/>
      <c r="O87" s="143"/>
      <c r="P87" s="142">
        <v>4</v>
      </c>
      <c r="Q87" s="142">
        <f>住宅3!FJ6</f>
        <v>0</v>
      </c>
      <c r="R87" s="142">
        <v>75</v>
      </c>
      <c r="S87" s="142" t="str">
        <f>IF(住宅3!FJ7&lt;&gt;"",住宅3!FJ7,"")</f>
        <v/>
      </c>
      <c r="T87" s="142" t="str">
        <f>IF(住宅3!FJ8="選択してください","",MID(住宅3!FJ8,1,2))</f>
        <v/>
      </c>
      <c r="U87" s="142" t="str">
        <f>IF(住宅3!FJ9="選択してください","",MID(住宅3!FJ9,LEN(住宅3!FJ9)-3,3))</f>
        <v/>
      </c>
      <c r="W87" s="142" t="str">
        <f>IF(住宅3!FJ10="","",住宅3!FJ10)</f>
        <v/>
      </c>
      <c r="X87" s="142" t="str">
        <f>IF(住宅3!FJ11="","",住宅3!FJ11)</f>
        <v/>
      </c>
      <c r="Y87" s="142" t="str">
        <f>IF(住宅3!FJ12="","",住宅3!FJ12)</f>
        <v/>
      </c>
      <c r="Z87" s="142" t="str">
        <f>IF(住宅3!FJ13="","",住宅3!FJ13)</f>
        <v/>
      </c>
      <c r="AA87" s="142" t="str">
        <f>IF(住宅3!FJ15="選択してください","",MID(住宅3!FJ15,1,2)*1)</f>
        <v/>
      </c>
      <c r="AB87" s="142" t="str">
        <f>IF(住宅3!FJ18="選択してください","",MID(住宅3!FJ18,1,2)*1)</f>
        <v/>
      </c>
      <c r="AC87" s="142" t="str">
        <f>IF(住宅3!FJ20="選択してください","",MID(住宅3!FJ20,1,2)*1)</f>
        <v/>
      </c>
      <c r="AD87" s="142" t="str">
        <f>IF(住宅3!FJ22="選択してください","",MID(住宅3!FJ22,1,2)*1)</f>
        <v/>
      </c>
      <c r="AE87" s="142" t="str">
        <f>IF(住宅3!FJ24="選択してください","",MID(住宅3!FJ24,1,2)*1)</f>
        <v/>
      </c>
      <c r="AF87" s="142" t="str">
        <f>IF(住宅3!FJ26="選択してください","",MID(住宅3!FJ26,1,2)*1)</f>
        <v/>
      </c>
      <c r="AG87" s="142" t="str">
        <f>IF(住宅3!FJ31="選択してください","",MID(住宅3!FJ31,1,2)*1)</f>
        <v/>
      </c>
      <c r="AH87" s="153" t="str">
        <f>IF(住宅3!FJ34="選択してください","",MID(住宅3!FJ34,1,2)*1)</f>
        <v/>
      </c>
      <c r="AI87" s="142" t="str">
        <f>IF(住宅3!FJ37="","",住宅3!FJ37)</f>
        <v/>
      </c>
      <c r="AJ87" s="142" t="str">
        <f>IF(住宅3!FJ39="選択してください","",MID(住宅3!FJ39,1,2)*1)</f>
        <v/>
      </c>
      <c r="AK87" s="142" t="str">
        <f>IF(住宅3!FJ44="選択してください","",MID(住宅3!FJ44,1,2)*1)</f>
        <v/>
      </c>
      <c r="AL87" s="142" t="str">
        <f>IF(住宅3!FJ47="○",1,IF(住宅3!FJ47="◎",2,""))</f>
        <v/>
      </c>
      <c r="AM87" s="142" t="str">
        <f>IF(住宅3!FJ48="○",1,IF(住宅3!FJ48="◎",2,""))</f>
        <v/>
      </c>
      <c r="AN87" s="142" t="str">
        <f>IF(住宅3!FJ49="○",1,IF(住宅3!FJ49="◎",2,""))</f>
        <v/>
      </c>
      <c r="AO87" s="142" t="str">
        <f>IF(住宅3!FJ50="○",1,IF(住宅3!FJ50="◎",2,""))</f>
        <v/>
      </c>
      <c r="AP87" s="142" t="str">
        <f>IF(住宅3!FJ51="○",1,IF(住宅3!FJ51="◎",2,""))</f>
        <v/>
      </c>
      <c r="AQ87" s="142" t="str">
        <f>IF(住宅3!FJ52="○",1,IF(住宅3!FJ52="◎",2,""))</f>
        <v/>
      </c>
      <c r="AR87" s="142" t="str">
        <f>IF(住宅3!FJ53="○",1,IF(住宅3!FJ53="◎",2,""))</f>
        <v/>
      </c>
      <c r="AS87" s="142" t="str">
        <f>IF(住宅3!FJ54="○",1,IF(住宅3!FJ54="◎",2,""))</f>
        <v/>
      </c>
      <c r="AT87" s="142" t="str">
        <f>IF(住宅3!FJ55="○",1,IF(住宅3!FJ55="◎",2,""))</f>
        <v/>
      </c>
      <c r="AU87" s="142" t="str">
        <f>IF(住宅3!FJ56="○",1,IF(住宅3!FJ56="◎",2,""))</f>
        <v/>
      </c>
      <c r="AV87" s="142" t="str">
        <f>IF(住宅3!FJ57="○",1,IF(住宅3!FJ57="◎",2,""))</f>
        <v/>
      </c>
      <c r="AW87" s="142" t="str">
        <f>IF(住宅3!FJ58="○",1,IF(住宅3!FJ58="◎",2,""))</f>
        <v/>
      </c>
      <c r="AX87" s="142" t="str">
        <f>IF(住宅3!FJ59="○",1,IF(住宅3!FJ59="◎",2,""))</f>
        <v/>
      </c>
      <c r="AY87" s="142" t="str">
        <f>IF(住宅3!FJ60="○",1,IF(住宅3!FJ60="◎",2,""))</f>
        <v/>
      </c>
      <c r="AZ87" s="142" t="str">
        <f>IF(住宅3!FJ61="○",1,IF(住宅3!FJ61="◎",2,""))</f>
        <v/>
      </c>
      <c r="BA87" s="142" t="str">
        <f>IF(住宅3!FJ62="○",1,IF(住宅3!FJ62="◎",2,""))</f>
        <v/>
      </c>
      <c r="BB87" s="142" t="str">
        <f>IF(住宅3!FJ63="○",1,IF(住宅3!FJ63="◎",2,""))</f>
        <v/>
      </c>
      <c r="BC87" s="142" t="str">
        <f>IF(住宅3!FJ66="○",1,IF(住宅3!FJ66="◎",2,""))</f>
        <v/>
      </c>
      <c r="BD87" s="142" t="str">
        <f>IF(住宅3!FJ67="○",1,IF(住宅3!FJ67="◎",2,""))</f>
        <v/>
      </c>
      <c r="BE87" s="142" t="str">
        <f>IF(住宅3!FJ68="○",1,IF(住宅3!FJ68="◎",2,""))</f>
        <v/>
      </c>
      <c r="BF87" s="142" t="str">
        <f>IF(住宅3!FJ69="○",1,IF(住宅3!FJ69="◎",2,""))</f>
        <v/>
      </c>
      <c r="BG87" s="142" t="str">
        <f>IF(住宅3!FJ70="○",1,IF(住宅3!FJ70="◎",2,""))</f>
        <v/>
      </c>
      <c r="BH87" s="142" t="str">
        <f>IF(住宅3!FJ71="○",1,IF(住宅3!FJ71="◎",2,""))</f>
        <v/>
      </c>
      <c r="BI87" s="142" t="str">
        <f>IF(住宅3!FJ72="○",1,IF(住宅3!FJ72="◎",2,""))</f>
        <v/>
      </c>
      <c r="BJ87" s="142" t="str">
        <f>IF(住宅3!FJ73="○",1,IF(住宅3!FJ73="◎",2,""))</f>
        <v/>
      </c>
      <c r="BK87" s="142" t="str">
        <f>IF(住宅3!FJ74="○",1,IF(住宅3!FJ74="◎",2,""))</f>
        <v/>
      </c>
      <c r="BL87" s="142" t="str">
        <f>IF(住宅3!FJ75="○",1,IF(住宅3!FJ75="◎",2,""))</f>
        <v/>
      </c>
      <c r="BM87" s="142" t="str">
        <f>IF(住宅3!FJ78="○",1,IF(住宅3!FJ78="◎",2,""))</f>
        <v/>
      </c>
      <c r="BN87" s="142" t="str">
        <f>IF(住宅3!FJ79="○",1,IF(住宅3!FJ79="◎",2,""))</f>
        <v/>
      </c>
      <c r="BO87" s="142" t="str">
        <f>IF(住宅3!FJ80="○",1,IF(住宅3!FJ80="◎",2,""))</f>
        <v/>
      </c>
      <c r="BP87" s="142" t="str">
        <f>IF(住宅3!FJ81="○",1,IF(住宅3!FJ81="◎",2,""))</f>
        <v/>
      </c>
      <c r="BQ87" s="142" t="str">
        <f>IF(住宅3!FJ82="○",1,IF(住宅3!FJ82="◎",2,""))</f>
        <v/>
      </c>
      <c r="BR87" s="142" t="str">
        <f>IF(住宅3!FJ83="○",1,IF(住宅3!FJ83="◎",2,""))</f>
        <v/>
      </c>
      <c r="BS87" s="142" t="str">
        <f>IF(住宅3!FJ84="○",1,IF(住宅3!FJ84="◎",2,""))</f>
        <v/>
      </c>
      <c r="BT87" s="142" t="str">
        <f>IF(住宅3!FJ85="○",1,IF(住宅3!FJ85="◎",2,""))</f>
        <v/>
      </c>
      <c r="BU87" s="142" t="str">
        <f>IF(住宅3!FJ86="○",1,IF(住宅3!FJ86="◎",2,""))</f>
        <v/>
      </c>
      <c r="BV87" s="142" t="str">
        <f>IF(住宅3!FJ87="○",1,IF(住宅3!FJ87="◎",2,""))</f>
        <v/>
      </c>
      <c r="BW87" s="142" t="str">
        <f>IF(住宅3!FJ88="○",1,IF(住宅3!FJ88="◎",2,""))</f>
        <v/>
      </c>
      <c r="BX87" s="142" t="str">
        <f>IF(住宅3!FJ89="○",1,IF(住宅3!FJ89="◎",2,""))</f>
        <v/>
      </c>
      <c r="BY87" s="142" t="str">
        <f>IF(住宅3!FJ90="○",1,IF(住宅3!FJ90="◎",2,""))</f>
        <v/>
      </c>
      <c r="BZ87" s="142" t="str">
        <f>IF(住宅3!FJ91="○",1,IF(住宅3!FJ91="◎",2,""))</f>
        <v/>
      </c>
      <c r="CA87" s="142" t="str">
        <f>IF(住宅3!FJ92="○",1,IF(住宅3!FJ92="◎",2,""))</f>
        <v/>
      </c>
    </row>
    <row r="88" spans="1:79" s="142" customFormat="1" x14ac:dyDescent="0.2">
      <c r="A88" s="141">
        <f t="shared" si="1"/>
        <v>0</v>
      </c>
      <c r="B88" s="142">
        <v>82</v>
      </c>
      <c r="C88" s="143"/>
      <c r="D88" s="143"/>
      <c r="E88" s="143"/>
      <c r="F88" s="143"/>
      <c r="G88" s="143"/>
      <c r="H88" s="143"/>
      <c r="I88" s="143"/>
      <c r="J88" s="143"/>
      <c r="K88" s="143"/>
      <c r="L88" s="143"/>
      <c r="M88" s="143"/>
      <c r="N88" s="143"/>
      <c r="O88" s="143"/>
      <c r="P88" s="142">
        <v>4</v>
      </c>
      <c r="Q88" s="142">
        <f>住宅3!FL6</f>
        <v>0</v>
      </c>
      <c r="R88" s="142">
        <v>76</v>
      </c>
      <c r="S88" s="142" t="str">
        <f>IF(住宅3!FL7&lt;&gt;"",住宅3!FL7,"")</f>
        <v/>
      </c>
      <c r="T88" s="142" t="str">
        <f>IF(住宅3!FL8="選択してください","",MID(住宅3!FL8,1,2))</f>
        <v/>
      </c>
      <c r="U88" s="142" t="str">
        <f>IF(住宅3!FL9="選択してください","",MID(住宅3!FL9,LEN(住宅3!FL9)-3,3))</f>
        <v/>
      </c>
      <c r="W88" s="142" t="str">
        <f>IF(住宅3!FL10="","",住宅3!FL10)</f>
        <v/>
      </c>
      <c r="X88" s="142" t="str">
        <f>IF(住宅3!FL11="","",住宅3!FL11)</f>
        <v/>
      </c>
      <c r="Y88" s="142" t="str">
        <f>IF(住宅3!FL12="","",住宅3!FL12)</f>
        <v/>
      </c>
      <c r="Z88" s="142" t="str">
        <f>IF(住宅3!FL13="","",住宅3!FL13)</f>
        <v/>
      </c>
      <c r="AA88" s="142" t="str">
        <f>IF(住宅3!FL15="選択してください","",MID(住宅3!FL15,1,2)*1)</f>
        <v/>
      </c>
      <c r="AB88" s="142" t="str">
        <f>IF(住宅3!FL18="選択してください","",MID(住宅3!FL18,1,2)*1)</f>
        <v/>
      </c>
      <c r="AC88" s="142" t="str">
        <f>IF(住宅3!FL20="選択してください","",MID(住宅3!FL20,1,2)*1)</f>
        <v/>
      </c>
      <c r="AD88" s="142" t="str">
        <f>IF(住宅3!FL22="選択してください","",MID(住宅3!FL22,1,2)*1)</f>
        <v/>
      </c>
      <c r="AE88" s="142" t="str">
        <f>IF(住宅3!FL24="選択してください","",MID(住宅3!FL24,1,2)*1)</f>
        <v/>
      </c>
      <c r="AF88" s="142" t="str">
        <f>IF(住宅3!FL26="選択してください","",MID(住宅3!FL26,1,2)*1)</f>
        <v/>
      </c>
      <c r="AG88" s="142" t="str">
        <f>IF(住宅3!FL31="選択してください","",MID(住宅3!FL31,1,2)*1)</f>
        <v/>
      </c>
      <c r="AH88" s="153" t="str">
        <f>IF(住宅3!FL34="選択してください","",MID(住宅3!FL34,1,2)*1)</f>
        <v/>
      </c>
      <c r="AI88" s="142" t="str">
        <f>IF(住宅3!FL37="","",住宅3!FL37)</f>
        <v/>
      </c>
      <c r="AJ88" s="142" t="str">
        <f>IF(住宅3!FL39="選択してください","",MID(住宅3!FL39,1,2)*1)</f>
        <v/>
      </c>
      <c r="AK88" s="142" t="str">
        <f>IF(住宅3!FL44="選択してください","",MID(住宅3!FL44,1,2)*1)</f>
        <v/>
      </c>
      <c r="AL88" s="142" t="str">
        <f>IF(住宅3!FL47="○",1,IF(住宅3!FL47="◎",2,""))</f>
        <v/>
      </c>
      <c r="AM88" s="142" t="str">
        <f>IF(住宅3!FL48="○",1,IF(住宅3!FL48="◎",2,""))</f>
        <v/>
      </c>
      <c r="AN88" s="142" t="str">
        <f>IF(住宅3!FL49="○",1,IF(住宅3!FL49="◎",2,""))</f>
        <v/>
      </c>
      <c r="AO88" s="142" t="str">
        <f>IF(住宅3!FL50="○",1,IF(住宅3!FL50="◎",2,""))</f>
        <v/>
      </c>
      <c r="AP88" s="142" t="str">
        <f>IF(住宅3!FL51="○",1,IF(住宅3!FL51="◎",2,""))</f>
        <v/>
      </c>
      <c r="AQ88" s="142" t="str">
        <f>IF(住宅3!FL52="○",1,IF(住宅3!FL52="◎",2,""))</f>
        <v/>
      </c>
      <c r="AR88" s="142" t="str">
        <f>IF(住宅3!FL53="○",1,IF(住宅3!FL53="◎",2,""))</f>
        <v/>
      </c>
      <c r="AS88" s="142" t="str">
        <f>IF(住宅3!FL54="○",1,IF(住宅3!FL54="◎",2,""))</f>
        <v/>
      </c>
      <c r="AT88" s="142" t="str">
        <f>IF(住宅3!FL55="○",1,IF(住宅3!FL55="◎",2,""))</f>
        <v/>
      </c>
      <c r="AU88" s="142" t="str">
        <f>IF(住宅3!FL56="○",1,IF(住宅3!FL56="◎",2,""))</f>
        <v/>
      </c>
      <c r="AV88" s="142" t="str">
        <f>IF(住宅3!FL57="○",1,IF(住宅3!FL57="◎",2,""))</f>
        <v/>
      </c>
      <c r="AW88" s="142" t="str">
        <f>IF(住宅3!FL58="○",1,IF(住宅3!FL58="◎",2,""))</f>
        <v/>
      </c>
      <c r="AX88" s="142" t="str">
        <f>IF(住宅3!FL59="○",1,IF(住宅3!FL59="◎",2,""))</f>
        <v/>
      </c>
      <c r="AY88" s="142" t="str">
        <f>IF(住宅3!FL60="○",1,IF(住宅3!FL60="◎",2,""))</f>
        <v/>
      </c>
      <c r="AZ88" s="142" t="str">
        <f>IF(住宅3!FL61="○",1,IF(住宅3!FL61="◎",2,""))</f>
        <v/>
      </c>
      <c r="BA88" s="142" t="str">
        <f>IF(住宅3!FL62="○",1,IF(住宅3!FL62="◎",2,""))</f>
        <v/>
      </c>
      <c r="BB88" s="142" t="str">
        <f>IF(住宅3!FL63="○",1,IF(住宅3!FL63="◎",2,""))</f>
        <v/>
      </c>
      <c r="BC88" s="142" t="str">
        <f>IF(住宅3!FL66="○",1,IF(住宅3!FL66="◎",2,""))</f>
        <v/>
      </c>
      <c r="BD88" s="142" t="str">
        <f>IF(住宅3!FL67="○",1,IF(住宅3!FL67="◎",2,""))</f>
        <v/>
      </c>
      <c r="BE88" s="142" t="str">
        <f>IF(住宅3!FL68="○",1,IF(住宅3!FL68="◎",2,""))</f>
        <v/>
      </c>
      <c r="BF88" s="142" t="str">
        <f>IF(住宅3!FL69="○",1,IF(住宅3!FL69="◎",2,""))</f>
        <v/>
      </c>
      <c r="BG88" s="142" t="str">
        <f>IF(住宅3!FL70="○",1,IF(住宅3!FL70="◎",2,""))</f>
        <v/>
      </c>
      <c r="BH88" s="142" t="str">
        <f>IF(住宅3!FL71="○",1,IF(住宅3!FL71="◎",2,""))</f>
        <v/>
      </c>
      <c r="BI88" s="142" t="str">
        <f>IF(住宅3!FL72="○",1,IF(住宅3!FL72="◎",2,""))</f>
        <v/>
      </c>
      <c r="BJ88" s="142" t="str">
        <f>IF(住宅3!FL73="○",1,IF(住宅3!FL73="◎",2,""))</f>
        <v/>
      </c>
      <c r="BK88" s="142" t="str">
        <f>IF(住宅3!FL74="○",1,IF(住宅3!FL74="◎",2,""))</f>
        <v/>
      </c>
      <c r="BL88" s="142" t="str">
        <f>IF(住宅3!FL75="○",1,IF(住宅3!FL75="◎",2,""))</f>
        <v/>
      </c>
      <c r="BM88" s="142" t="str">
        <f>IF(住宅3!FL78="○",1,IF(住宅3!FL78="◎",2,""))</f>
        <v/>
      </c>
      <c r="BN88" s="142" t="str">
        <f>IF(住宅3!FL79="○",1,IF(住宅3!FL79="◎",2,""))</f>
        <v/>
      </c>
      <c r="BO88" s="142" t="str">
        <f>IF(住宅3!FL80="○",1,IF(住宅3!FL80="◎",2,""))</f>
        <v/>
      </c>
      <c r="BP88" s="142" t="str">
        <f>IF(住宅3!FL81="○",1,IF(住宅3!FL81="◎",2,""))</f>
        <v/>
      </c>
      <c r="BQ88" s="142" t="str">
        <f>IF(住宅3!FL82="○",1,IF(住宅3!FL82="◎",2,""))</f>
        <v/>
      </c>
      <c r="BR88" s="142" t="str">
        <f>IF(住宅3!FL83="○",1,IF(住宅3!FL83="◎",2,""))</f>
        <v/>
      </c>
      <c r="BS88" s="142" t="str">
        <f>IF(住宅3!FL84="○",1,IF(住宅3!FL84="◎",2,""))</f>
        <v/>
      </c>
      <c r="BT88" s="142" t="str">
        <f>IF(住宅3!FL85="○",1,IF(住宅3!FL85="◎",2,""))</f>
        <v/>
      </c>
      <c r="BU88" s="142" t="str">
        <f>IF(住宅3!FL86="○",1,IF(住宅3!FL86="◎",2,""))</f>
        <v/>
      </c>
      <c r="BV88" s="142" t="str">
        <f>IF(住宅3!FL87="○",1,IF(住宅3!FL87="◎",2,""))</f>
        <v/>
      </c>
      <c r="BW88" s="142" t="str">
        <f>IF(住宅3!FL88="○",1,IF(住宅3!FL88="◎",2,""))</f>
        <v/>
      </c>
      <c r="BX88" s="142" t="str">
        <f>IF(住宅3!FL89="○",1,IF(住宅3!FL89="◎",2,""))</f>
        <v/>
      </c>
      <c r="BY88" s="142" t="str">
        <f>IF(住宅3!FL90="○",1,IF(住宅3!FL90="◎",2,""))</f>
        <v/>
      </c>
      <c r="BZ88" s="142" t="str">
        <f>IF(住宅3!FL91="○",1,IF(住宅3!FL91="◎",2,""))</f>
        <v/>
      </c>
      <c r="CA88" s="142" t="str">
        <f>IF(住宅3!FL92="○",1,IF(住宅3!FL92="◎",2,""))</f>
        <v/>
      </c>
    </row>
    <row r="89" spans="1:79" s="142" customFormat="1" x14ac:dyDescent="0.2">
      <c r="A89" s="141">
        <f t="shared" si="1"/>
        <v>0</v>
      </c>
      <c r="B89" s="142">
        <v>83</v>
      </c>
      <c r="C89" s="143"/>
      <c r="D89" s="143"/>
      <c r="E89" s="143"/>
      <c r="F89" s="143"/>
      <c r="G89" s="143"/>
      <c r="H89" s="143"/>
      <c r="I89" s="143"/>
      <c r="J89" s="143"/>
      <c r="K89" s="143"/>
      <c r="L89" s="143"/>
      <c r="M89" s="143"/>
      <c r="N89" s="143"/>
      <c r="O89" s="143"/>
      <c r="P89" s="142">
        <v>4</v>
      </c>
      <c r="Q89" s="142">
        <f>住宅3!FN6</f>
        <v>0</v>
      </c>
      <c r="R89" s="142">
        <v>77</v>
      </c>
      <c r="S89" s="142" t="str">
        <f>IF(住宅3!FN7&lt;&gt;"",住宅3!FN7,"")</f>
        <v/>
      </c>
      <c r="T89" s="142" t="str">
        <f>IF(住宅3!FN8="選択してください","",MID(住宅3!FN8,1,2))</f>
        <v/>
      </c>
      <c r="U89" s="142" t="str">
        <f>IF(住宅3!FN9="選択してください","",MID(住宅3!FN9,LEN(住宅3!FN9)-3,3))</f>
        <v/>
      </c>
      <c r="W89" s="142" t="str">
        <f>IF(住宅3!FN10="","",住宅3!FN10)</f>
        <v/>
      </c>
      <c r="X89" s="142" t="str">
        <f>IF(住宅3!FN11="","",住宅3!FN11)</f>
        <v/>
      </c>
      <c r="Y89" s="142" t="str">
        <f>IF(住宅3!FN12="","",住宅3!FN12)</f>
        <v/>
      </c>
      <c r="Z89" s="142" t="str">
        <f>IF(住宅3!FN13="","",住宅3!FN13)</f>
        <v/>
      </c>
      <c r="AA89" s="142" t="str">
        <f>IF(住宅3!FN15="選択してください","",MID(住宅3!FN15,1,2)*1)</f>
        <v/>
      </c>
      <c r="AB89" s="142" t="str">
        <f>IF(住宅3!FN18="選択してください","",MID(住宅3!FN18,1,2)*1)</f>
        <v/>
      </c>
      <c r="AC89" s="142" t="str">
        <f>IF(住宅3!FN20="選択してください","",MID(住宅3!FN20,1,2)*1)</f>
        <v/>
      </c>
      <c r="AD89" s="142" t="str">
        <f>IF(住宅3!FN22="選択してください","",MID(住宅3!FN22,1,2)*1)</f>
        <v/>
      </c>
      <c r="AE89" s="142" t="str">
        <f>IF(住宅3!FN24="選択してください","",MID(住宅3!FN24,1,2)*1)</f>
        <v/>
      </c>
      <c r="AF89" s="142" t="str">
        <f>IF(住宅3!FN26="選択してください","",MID(住宅3!FN26,1,2)*1)</f>
        <v/>
      </c>
      <c r="AG89" s="142" t="str">
        <f>IF(住宅3!FN31="選択してください","",MID(住宅3!FN31,1,2)*1)</f>
        <v/>
      </c>
      <c r="AH89" s="153" t="str">
        <f>IF(住宅3!FN34="選択してください","",MID(住宅3!FN34,1,2)*1)</f>
        <v/>
      </c>
      <c r="AI89" s="142" t="str">
        <f>IF(住宅3!FN37="","",住宅3!FN37)</f>
        <v/>
      </c>
      <c r="AJ89" s="142" t="str">
        <f>IF(住宅3!FN39="選択してください","",MID(住宅3!FN39,1,2)*1)</f>
        <v/>
      </c>
      <c r="AK89" s="142" t="str">
        <f>IF(住宅3!FN44="選択してください","",MID(住宅3!FN44,1,2)*1)</f>
        <v/>
      </c>
      <c r="AL89" s="142" t="str">
        <f>IF(住宅3!FN47="○",1,IF(住宅3!FN47="◎",2,""))</f>
        <v/>
      </c>
      <c r="AM89" s="142" t="str">
        <f>IF(住宅3!FN48="○",1,IF(住宅3!FN48="◎",2,""))</f>
        <v/>
      </c>
      <c r="AN89" s="142" t="str">
        <f>IF(住宅3!FN49="○",1,IF(住宅3!FN49="◎",2,""))</f>
        <v/>
      </c>
      <c r="AO89" s="142" t="str">
        <f>IF(住宅3!FN50="○",1,IF(住宅3!FN50="◎",2,""))</f>
        <v/>
      </c>
      <c r="AP89" s="142" t="str">
        <f>IF(住宅3!FN51="○",1,IF(住宅3!FN51="◎",2,""))</f>
        <v/>
      </c>
      <c r="AQ89" s="142" t="str">
        <f>IF(住宅3!FN52="○",1,IF(住宅3!FN52="◎",2,""))</f>
        <v/>
      </c>
      <c r="AR89" s="142" t="str">
        <f>IF(住宅3!FN53="○",1,IF(住宅3!FN53="◎",2,""))</f>
        <v/>
      </c>
      <c r="AS89" s="142" t="str">
        <f>IF(住宅3!FN54="○",1,IF(住宅3!FN54="◎",2,""))</f>
        <v/>
      </c>
      <c r="AT89" s="142" t="str">
        <f>IF(住宅3!FN55="○",1,IF(住宅3!FN55="◎",2,""))</f>
        <v/>
      </c>
      <c r="AU89" s="142" t="str">
        <f>IF(住宅3!FN56="○",1,IF(住宅3!FN56="◎",2,""))</f>
        <v/>
      </c>
      <c r="AV89" s="142" t="str">
        <f>IF(住宅3!FN57="○",1,IF(住宅3!FN57="◎",2,""))</f>
        <v/>
      </c>
      <c r="AW89" s="142" t="str">
        <f>IF(住宅3!FN58="○",1,IF(住宅3!FN58="◎",2,""))</f>
        <v/>
      </c>
      <c r="AX89" s="142" t="str">
        <f>IF(住宅3!FN59="○",1,IF(住宅3!FN59="◎",2,""))</f>
        <v/>
      </c>
      <c r="AY89" s="142" t="str">
        <f>IF(住宅3!FN60="○",1,IF(住宅3!FN60="◎",2,""))</f>
        <v/>
      </c>
      <c r="AZ89" s="142" t="str">
        <f>IF(住宅3!FN61="○",1,IF(住宅3!FN61="◎",2,""))</f>
        <v/>
      </c>
      <c r="BA89" s="142" t="str">
        <f>IF(住宅3!FN62="○",1,IF(住宅3!FN62="◎",2,""))</f>
        <v/>
      </c>
      <c r="BB89" s="142" t="str">
        <f>IF(住宅3!FN63="○",1,IF(住宅3!FN63="◎",2,""))</f>
        <v/>
      </c>
      <c r="BC89" s="142" t="str">
        <f>IF(住宅3!FN66="○",1,IF(住宅3!FN66="◎",2,""))</f>
        <v/>
      </c>
      <c r="BD89" s="142" t="str">
        <f>IF(住宅3!FN67="○",1,IF(住宅3!FN67="◎",2,""))</f>
        <v/>
      </c>
      <c r="BE89" s="142" t="str">
        <f>IF(住宅3!FN68="○",1,IF(住宅3!FN68="◎",2,""))</f>
        <v/>
      </c>
      <c r="BF89" s="142" t="str">
        <f>IF(住宅3!FN69="○",1,IF(住宅3!FN69="◎",2,""))</f>
        <v/>
      </c>
      <c r="BG89" s="142" t="str">
        <f>IF(住宅3!FN70="○",1,IF(住宅3!FN70="◎",2,""))</f>
        <v/>
      </c>
      <c r="BH89" s="142" t="str">
        <f>IF(住宅3!FN71="○",1,IF(住宅3!FN71="◎",2,""))</f>
        <v/>
      </c>
      <c r="BI89" s="142" t="str">
        <f>IF(住宅3!FN72="○",1,IF(住宅3!FN72="◎",2,""))</f>
        <v/>
      </c>
      <c r="BJ89" s="142" t="str">
        <f>IF(住宅3!FN73="○",1,IF(住宅3!FN73="◎",2,""))</f>
        <v/>
      </c>
      <c r="BK89" s="142" t="str">
        <f>IF(住宅3!FN74="○",1,IF(住宅3!FN74="◎",2,""))</f>
        <v/>
      </c>
      <c r="BL89" s="142" t="str">
        <f>IF(住宅3!FN75="○",1,IF(住宅3!FN75="◎",2,""))</f>
        <v/>
      </c>
      <c r="BM89" s="142" t="str">
        <f>IF(住宅3!FN78="○",1,IF(住宅3!FN78="◎",2,""))</f>
        <v/>
      </c>
      <c r="BN89" s="142" t="str">
        <f>IF(住宅3!FN79="○",1,IF(住宅3!FN79="◎",2,""))</f>
        <v/>
      </c>
      <c r="BO89" s="142" t="str">
        <f>IF(住宅3!FN80="○",1,IF(住宅3!FN80="◎",2,""))</f>
        <v/>
      </c>
      <c r="BP89" s="142" t="str">
        <f>IF(住宅3!FN81="○",1,IF(住宅3!FN81="◎",2,""))</f>
        <v/>
      </c>
      <c r="BQ89" s="142" t="str">
        <f>IF(住宅3!FN82="○",1,IF(住宅3!FN82="◎",2,""))</f>
        <v/>
      </c>
      <c r="BR89" s="142" t="str">
        <f>IF(住宅3!FN83="○",1,IF(住宅3!FN83="◎",2,""))</f>
        <v/>
      </c>
      <c r="BS89" s="142" t="str">
        <f>IF(住宅3!FN84="○",1,IF(住宅3!FN84="◎",2,""))</f>
        <v/>
      </c>
      <c r="BT89" s="142" t="str">
        <f>IF(住宅3!FN85="○",1,IF(住宅3!FN85="◎",2,""))</f>
        <v/>
      </c>
      <c r="BU89" s="142" t="str">
        <f>IF(住宅3!FN86="○",1,IF(住宅3!FN86="◎",2,""))</f>
        <v/>
      </c>
      <c r="BV89" s="142" t="str">
        <f>IF(住宅3!FN87="○",1,IF(住宅3!FN87="◎",2,""))</f>
        <v/>
      </c>
      <c r="BW89" s="142" t="str">
        <f>IF(住宅3!FN88="○",1,IF(住宅3!FN88="◎",2,""))</f>
        <v/>
      </c>
      <c r="BX89" s="142" t="str">
        <f>IF(住宅3!FN89="○",1,IF(住宅3!FN89="◎",2,""))</f>
        <v/>
      </c>
      <c r="BY89" s="142" t="str">
        <f>IF(住宅3!FN90="○",1,IF(住宅3!FN90="◎",2,""))</f>
        <v/>
      </c>
      <c r="BZ89" s="142" t="str">
        <f>IF(住宅3!FN91="○",1,IF(住宅3!FN91="◎",2,""))</f>
        <v/>
      </c>
      <c r="CA89" s="142" t="str">
        <f>IF(住宅3!FN92="○",1,IF(住宅3!FN92="◎",2,""))</f>
        <v/>
      </c>
    </row>
    <row r="90" spans="1:79" s="142" customFormat="1" x14ac:dyDescent="0.2">
      <c r="A90" s="141">
        <f t="shared" si="1"/>
        <v>0</v>
      </c>
      <c r="B90" s="142">
        <v>84</v>
      </c>
      <c r="C90" s="143"/>
      <c r="D90" s="143"/>
      <c r="E90" s="143"/>
      <c r="F90" s="143"/>
      <c r="G90" s="143"/>
      <c r="H90" s="143"/>
      <c r="I90" s="143"/>
      <c r="J90" s="143"/>
      <c r="K90" s="143"/>
      <c r="L90" s="143"/>
      <c r="M90" s="143"/>
      <c r="N90" s="143"/>
      <c r="O90" s="143"/>
      <c r="P90" s="142">
        <v>4</v>
      </c>
      <c r="Q90" s="142">
        <f>住宅3!FP6</f>
        <v>0</v>
      </c>
      <c r="R90" s="142">
        <v>78</v>
      </c>
      <c r="S90" s="142" t="str">
        <f>IF(住宅3!FP7&lt;&gt;"",住宅3!FP7,"")</f>
        <v/>
      </c>
      <c r="T90" s="142" t="str">
        <f>IF(住宅3!FP8="選択してください","",MID(住宅3!FP8,1,2))</f>
        <v/>
      </c>
      <c r="U90" s="142" t="str">
        <f>IF(住宅3!FP9="選択してください","",MID(住宅3!FP9,LEN(住宅3!FP9)-3,3))</f>
        <v/>
      </c>
      <c r="W90" s="142" t="str">
        <f>IF(住宅3!FP10="","",住宅3!FP10)</f>
        <v/>
      </c>
      <c r="X90" s="142" t="str">
        <f>IF(住宅3!FP11="","",住宅3!FP11)</f>
        <v/>
      </c>
      <c r="Y90" s="142" t="str">
        <f>IF(住宅3!FP12="","",住宅3!FP12)</f>
        <v/>
      </c>
      <c r="Z90" s="142" t="str">
        <f>IF(住宅3!FP13="","",住宅3!FP13)</f>
        <v/>
      </c>
      <c r="AA90" s="142" t="str">
        <f>IF(住宅3!FP15="選択してください","",MID(住宅3!FP15,1,2)*1)</f>
        <v/>
      </c>
      <c r="AB90" s="142" t="str">
        <f>IF(住宅3!FP18="選択してください","",MID(住宅3!FP18,1,2)*1)</f>
        <v/>
      </c>
      <c r="AC90" s="142" t="str">
        <f>IF(住宅3!FP20="選択してください","",MID(住宅3!FP20,1,2)*1)</f>
        <v/>
      </c>
      <c r="AD90" s="142" t="str">
        <f>IF(住宅3!FP22="選択してください","",MID(住宅3!FP22,1,2)*1)</f>
        <v/>
      </c>
      <c r="AE90" s="142" t="str">
        <f>IF(住宅3!FP24="選択してください","",MID(住宅3!FP24,1,2)*1)</f>
        <v/>
      </c>
      <c r="AF90" s="142" t="str">
        <f>IF(住宅3!FP26="選択してください","",MID(住宅3!FP26,1,2)*1)</f>
        <v/>
      </c>
      <c r="AG90" s="142" t="str">
        <f>IF(住宅3!FP31="選択してください","",MID(住宅3!FP31,1,2)*1)</f>
        <v/>
      </c>
      <c r="AH90" s="153" t="str">
        <f>IF(住宅3!FP34="選択してください","",MID(住宅3!FP34,1,2)*1)</f>
        <v/>
      </c>
      <c r="AI90" s="142" t="str">
        <f>IF(住宅3!FP37="","",住宅3!FP37)</f>
        <v/>
      </c>
      <c r="AJ90" s="142" t="str">
        <f>IF(住宅3!FP39="選択してください","",MID(住宅3!FP39,1,2)*1)</f>
        <v/>
      </c>
      <c r="AK90" s="142" t="str">
        <f>IF(住宅3!FP44="選択してください","",MID(住宅3!FP44,1,2)*1)</f>
        <v/>
      </c>
      <c r="AL90" s="142" t="str">
        <f>IF(住宅3!FP47="○",1,IF(住宅3!FP47="◎",2,""))</f>
        <v/>
      </c>
      <c r="AM90" s="142" t="str">
        <f>IF(住宅3!FP48="○",1,IF(住宅3!FP48="◎",2,""))</f>
        <v/>
      </c>
      <c r="AN90" s="142" t="str">
        <f>IF(住宅3!FP49="○",1,IF(住宅3!FP49="◎",2,""))</f>
        <v/>
      </c>
      <c r="AO90" s="142" t="str">
        <f>IF(住宅3!FP50="○",1,IF(住宅3!FP50="◎",2,""))</f>
        <v/>
      </c>
      <c r="AP90" s="142" t="str">
        <f>IF(住宅3!FP51="○",1,IF(住宅3!FP51="◎",2,""))</f>
        <v/>
      </c>
      <c r="AQ90" s="142" t="str">
        <f>IF(住宅3!FP52="○",1,IF(住宅3!FP52="◎",2,""))</f>
        <v/>
      </c>
      <c r="AR90" s="142" t="str">
        <f>IF(住宅3!FP53="○",1,IF(住宅3!FP53="◎",2,""))</f>
        <v/>
      </c>
      <c r="AS90" s="142" t="str">
        <f>IF(住宅3!FP54="○",1,IF(住宅3!FP54="◎",2,""))</f>
        <v/>
      </c>
      <c r="AT90" s="142" t="str">
        <f>IF(住宅3!FP55="○",1,IF(住宅3!FP55="◎",2,""))</f>
        <v/>
      </c>
      <c r="AU90" s="142" t="str">
        <f>IF(住宅3!FP56="○",1,IF(住宅3!FP56="◎",2,""))</f>
        <v/>
      </c>
      <c r="AV90" s="142" t="str">
        <f>IF(住宅3!FP57="○",1,IF(住宅3!FP57="◎",2,""))</f>
        <v/>
      </c>
      <c r="AW90" s="142" t="str">
        <f>IF(住宅3!FP58="○",1,IF(住宅3!FP58="◎",2,""))</f>
        <v/>
      </c>
      <c r="AX90" s="142" t="str">
        <f>IF(住宅3!FP59="○",1,IF(住宅3!FP59="◎",2,""))</f>
        <v/>
      </c>
      <c r="AY90" s="142" t="str">
        <f>IF(住宅3!FP60="○",1,IF(住宅3!FP60="◎",2,""))</f>
        <v/>
      </c>
      <c r="AZ90" s="142" t="str">
        <f>IF(住宅3!FP61="○",1,IF(住宅3!FP61="◎",2,""))</f>
        <v/>
      </c>
      <c r="BA90" s="142" t="str">
        <f>IF(住宅3!FP62="○",1,IF(住宅3!FP62="◎",2,""))</f>
        <v/>
      </c>
      <c r="BB90" s="142" t="str">
        <f>IF(住宅3!FP63="○",1,IF(住宅3!FP63="◎",2,""))</f>
        <v/>
      </c>
      <c r="BC90" s="142" t="str">
        <f>IF(住宅3!FP66="○",1,IF(住宅3!FP66="◎",2,""))</f>
        <v/>
      </c>
      <c r="BD90" s="142" t="str">
        <f>IF(住宅3!FP67="○",1,IF(住宅3!FP67="◎",2,""))</f>
        <v/>
      </c>
      <c r="BE90" s="142" t="str">
        <f>IF(住宅3!FP68="○",1,IF(住宅3!FP68="◎",2,""))</f>
        <v/>
      </c>
      <c r="BF90" s="142" t="str">
        <f>IF(住宅3!FP69="○",1,IF(住宅3!FP69="◎",2,""))</f>
        <v/>
      </c>
      <c r="BG90" s="142" t="str">
        <f>IF(住宅3!FP70="○",1,IF(住宅3!FP70="◎",2,""))</f>
        <v/>
      </c>
      <c r="BH90" s="142" t="str">
        <f>IF(住宅3!FP71="○",1,IF(住宅3!FP71="◎",2,""))</f>
        <v/>
      </c>
      <c r="BI90" s="142" t="str">
        <f>IF(住宅3!FP72="○",1,IF(住宅3!FP72="◎",2,""))</f>
        <v/>
      </c>
      <c r="BJ90" s="142" t="str">
        <f>IF(住宅3!FP73="○",1,IF(住宅3!FP73="◎",2,""))</f>
        <v/>
      </c>
      <c r="BK90" s="142" t="str">
        <f>IF(住宅3!FP74="○",1,IF(住宅3!FP74="◎",2,""))</f>
        <v/>
      </c>
      <c r="BL90" s="142" t="str">
        <f>IF(住宅3!FP75="○",1,IF(住宅3!FP75="◎",2,""))</f>
        <v/>
      </c>
      <c r="BM90" s="142" t="str">
        <f>IF(住宅3!FP78="○",1,IF(住宅3!FP78="◎",2,""))</f>
        <v/>
      </c>
      <c r="BN90" s="142" t="str">
        <f>IF(住宅3!FP79="○",1,IF(住宅3!FP79="◎",2,""))</f>
        <v/>
      </c>
      <c r="BO90" s="142" t="str">
        <f>IF(住宅3!FP80="○",1,IF(住宅3!FP80="◎",2,""))</f>
        <v/>
      </c>
      <c r="BP90" s="142" t="str">
        <f>IF(住宅3!FP81="○",1,IF(住宅3!FP81="◎",2,""))</f>
        <v/>
      </c>
      <c r="BQ90" s="142" t="str">
        <f>IF(住宅3!FP82="○",1,IF(住宅3!FP82="◎",2,""))</f>
        <v/>
      </c>
      <c r="BR90" s="142" t="str">
        <f>IF(住宅3!FP83="○",1,IF(住宅3!FP83="◎",2,""))</f>
        <v/>
      </c>
      <c r="BS90" s="142" t="str">
        <f>IF(住宅3!FP84="○",1,IF(住宅3!FP84="◎",2,""))</f>
        <v/>
      </c>
      <c r="BT90" s="142" t="str">
        <f>IF(住宅3!FP85="○",1,IF(住宅3!FP85="◎",2,""))</f>
        <v/>
      </c>
      <c r="BU90" s="142" t="str">
        <f>IF(住宅3!FP86="○",1,IF(住宅3!FP86="◎",2,""))</f>
        <v/>
      </c>
      <c r="BV90" s="142" t="str">
        <f>IF(住宅3!FP87="○",1,IF(住宅3!FP87="◎",2,""))</f>
        <v/>
      </c>
      <c r="BW90" s="142" t="str">
        <f>IF(住宅3!FP88="○",1,IF(住宅3!FP88="◎",2,""))</f>
        <v/>
      </c>
      <c r="BX90" s="142" t="str">
        <f>IF(住宅3!FP89="○",1,IF(住宅3!FP89="◎",2,""))</f>
        <v/>
      </c>
      <c r="BY90" s="142" t="str">
        <f>IF(住宅3!FP90="○",1,IF(住宅3!FP90="◎",2,""))</f>
        <v/>
      </c>
      <c r="BZ90" s="142" t="str">
        <f>IF(住宅3!FP91="○",1,IF(住宅3!FP91="◎",2,""))</f>
        <v/>
      </c>
      <c r="CA90" s="142" t="str">
        <f>IF(住宅3!FP92="○",1,IF(住宅3!FP92="◎",2,""))</f>
        <v/>
      </c>
    </row>
    <row r="91" spans="1:79" s="142" customFormat="1" x14ac:dyDescent="0.2">
      <c r="A91" s="141">
        <f t="shared" si="1"/>
        <v>0</v>
      </c>
      <c r="B91" s="142">
        <v>85</v>
      </c>
      <c r="C91" s="143"/>
      <c r="D91" s="143"/>
      <c r="E91" s="143"/>
      <c r="F91" s="143"/>
      <c r="G91" s="143"/>
      <c r="H91" s="143"/>
      <c r="I91" s="143"/>
      <c r="J91" s="143"/>
      <c r="K91" s="143"/>
      <c r="L91" s="143"/>
      <c r="M91" s="143"/>
      <c r="N91" s="143"/>
      <c r="O91" s="143"/>
      <c r="P91" s="142">
        <v>4</v>
      </c>
      <c r="Q91" s="142">
        <f>住宅3!FR6</f>
        <v>0</v>
      </c>
      <c r="R91" s="142">
        <v>79</v>
      </c>
      <c r="S91" s="142" t="str">
        <f>IF(住宅3!FR7&lt;&gt;"",住宅3!FR7,"")</f>
        <v/>
      </c>
      <c r="T91" s="142" t="str">
        <f>IF(住宅3!FR8="選択してください","",MID(住宅3!FR8,1,2))</f>
        <v/>
      </c>
      <c r="U91" s="142" t="str">
        <f>IF(住宅3!FR9="選択してください","",MID(住宅3!FR9,LEN(住宅3!FR9)-3,3))</f>
        <v/>
      </c>
      <c r="W91" s="142" t="str">
        <f>IF(住宅3!FR10="","",住宅3!FR10)</f>
        <v/>
      </c>
      <c r="X91" s="142" t="str">
        <f>IF(住宅3!FR11="","",住宅3!FR11)</f>
        <v/>
      </c>
      <c r="Y91" s="142" t="str">
        <f>IF(住宅3!FR12="","",住宅3!FR12)</f>
        <v/>
      </c>
      <c r="Z91" s="142" t="str">
        <f>IF(住宅3!FR13="","",住宅3!FR13)</f>
        <v/>
      </c>
      <c r="AA91" s="142" t="str">
        <f>IF(住宅3!FR15="選択してください","",MID(住宅3!FR15,1,2)*1)</f>
        <v/>
      </c>
      <c r="AB91" s="142" t="str">
        <f>IF(住宅3!FR18="選択してください","",MID(住宅3!FR18,1,2)*1)</f>
        <v/>
      </c>
      <c r="AC91" s="142" t="str">
        <f>IF(住宅3!FR20="選択してください","",MID(住宅3!FR20,1,2)*1)</f>
        <v/>
      </c>
      <c r="AD91" s="142" t="str">
        <f>IF(住宅3!FR22="選択してください","",MID(住宅3!FR22,1,2)*1)</f>
        <v/>
      </c>
      <c r="AE91" s="142" t="str">
        <f>IF(住宅3!FR24="選択してください","",MID(住宅3!FR24,1,2)*1)</f>
        <v/>
      </c>
      <c r="AF91" s="142" t="str">
        <f>IF(住宅3!FR26="選択してください","",MID(住宅3!FR26,1,2)*1)</f>
        <v/>
      </c>
      <c r="AG91" s="142" t="str">
        <f>IF(住宅3!FR31="選択してください","",MID(住宅3!FR31,1,2)*1)</f>
        <v/>
      </c>
      <c r="AH91" s="153" t="str">
        <f>IF(住宅3!FR34="選択してください","",MID(住宅3!FR34,1,2)*1)</f>
        <v/>
      </c>
      <c r="AI91" s="142" t="str">
        <f>IF(住宅3!FR37="","",住宅3!FR37)</f>
        <v/>
      </c>
      <c r="AJ91" s="142" t="str">
        <f>IF(住宅3!FR39="選択してください","",MID(住宅3!FR39,1,2)*1)</f>
        <v/>
      </c>
      <c r="AK91" s="142" t="str">
        <f>IF(住宅3!FR44="選択してください","",MID(住宅3!FR44,1,2)*1)</f>
        <v/>
      </c>
      <c r="AL91" s="142" t="str">
        <f>IF(住宅3!FR47="○",1,IF(住宅3!FR47="◎",2,""))</f>
        <v/>
      </c>
      <c r="AM91" s="142" t="str">
        <f>IF(住宅3!FR48="○",1,IF(住宅3!FR48="◎",2,""))</f>
        <v/>
      </c>
      <c r="AN91" s="142" t="str">
        <f>IF(住宅3!FR49="○",1,IF(住宅3!FR49="◎",2,""))</f>
        <v/>
      </c>
      <c r="AO91" s="142" t="str">
        <f>IF(住宅3!FR50="○",1,IF(住宅3!FR50="◎",2,""))</f>
        <v/>
      </c>
      <c r="AP91" s="142" t="str">
        <f>IF(住宅3!FR51="○",1,IF(住宅3!FR51="◎",2,""))</f>
        <v/>
      </c>
      <c r="AQ91" s="142" t="str">
        <f>IF(住宅3!FR52="○",1,IF(住宅3!FR52="◎",2,""))</f>
        <v/>
      </c>
      <c r="AR91" s="142" t="str">
        <f>IF(住宅3!FR53="○",1,IF(住宅3!FR53="◎",2,""))</f>
        <v/>
      </c>
      <c r="AS91" s="142" t="str">
        <f>IF(住宅3!FR54="○",1,IF(住宅3!FR54="◎",2,""))</f>
        <v/>
      </c>
      <c r="AT91" s="142" t="str">
        <f>IF(住宅3!FR55="○",1,IF(住宅3!FR55="◎",2,""))</f>
        <v/>
      </c>
      <c r="AU91" s="142" t="str">
        <f>IF(住宅3!FR56="○",1,IF(住宅3!FR56="◎",2,""))</f>
        <v/>
      </c>
      <c r="AV91" s="142" t="str">
        <f>IF(住宅3!FR57="○",1,IF(住宅3!FR57="◎",2,""))</f>
        <v/>
      </c>
      <c r="AW91" s="142" t="str">
        <f>IF(住宅3!FR58="○",1,IF(住宅3!FR58="◎",2,""))</f>
        <v/>
      </c>
      <c r="AX91" s="142" t="str">
        <f>IF(住宅3!FR59="○",1,IF(住宅3!FR59="◎",2,""))</f>
        <v/>
      </c>
      <c r="AY91" s="142" t="str">
        <f>IF(住宅3!FR60="○",1,IF(住宅3!FR60="◎",2,""))</f>
        <v/>
      </c>
      <c r="AZ91" s="142" t="str">
        <f>IF(住宅3!FR61="○",1,IF(住宅3!FR61="◎",2,""))</f>
        <v/>
      </c>
      <c r="BA91" s="142" t="str">
        <f>IF(住宅3!FR62="○",1,IF(住宅3!FR62="◎",2,""))</f>
        <v/>
      </c>
      <c r="BB91" s="142" t="str">
        <f>IF(住宅3!FR63="○",1,IF(住宅3!FR63="◎",2,""))</f>
        <v/>
      </c>
      <c r="BC91" s="142" t="str">
        <f>IF(住宅3!FR66="○",1,IF(住宅3!FR66="◎",2,""))</f>
        <v/>
      </c>
      <c r="BD91" s="142" t="str">
        <f>IF(住宅3!FR67="○",1,IF(住宅3!FR67="◎",2,""))</f>
        <v/>
      </c>
      <c r="BE91" s="142" t="str">
        <f>IF(住宅3!FR68="○",1,IF(住宅3!FR68="◎",2,""))</f>
        <v/>
      </c>
      <c r="BF91" s="142" t="str">
        <f>IF(住宅3!FR69="○",1,IF(住宅3!FR69="◎",2,""))</f>
        <v/>
      </c>
      <c r="BG91" s="142" t="str">
        <f>IF(住宅3!FR70="○",1,IF(住宅3!FR70="◎",2,""))</f>
        <v/>
      </c>
      <c r="BH91" s="142" t="str">
        <f>IF(住宅3!FR71="○",1,IF(住宅3!FR71="◎",2,""))</f>
        <v/>
      </c>
      <c r="BI91" s="142" t="str">
        <f>IF(住宅3!FR72="○",1,IF(住宅3!FR72="◎",2,""))</f>
        <v/>
      </c>
      <c r="BJ91" s="142" t="str">
        <f>IF(住宅3!FR73="○",1,IF(住宅3!FR73="◎",2,""))</f>
        <v/>
      </c>
      <c r="BK91" s="142" t="str">
        <f>IF(住宅3!FR74="○",1,IF(住宅3!FR74="◎",2,""))</f>
        <v/>
      </c>
      <c r="BL91" s="142" t="str">
        <f>IF(住宅3!FR75="○",1,IF(住宅3!FR75="◎",2,""))</f>
        <v/>
      </c>
      <c r="BM91" s="142" t="str">
        <f>IF(住宅3!FR78="○",1,IF(住宅3!FR78="◎",2,""))</f>
        <v/>
      </c>
      <c r="BN91" s="142" t="str">
        <f>IF(住宅3!FR79="○",1,IF(住宅3!FR79="◎",2,""))</f>
        <v/>
      </c>
      <c r="BO91" s="142" t="str">
        <f>IF(住宅3!FR80="○",1,IF(住宅3!FR80="◎",2,""))</f>
        <v/>
      </c>
      <c r="BP91" s="142" t="str">
        <f>IF(住宅3!FR81="○",1,IF(住宅3!FR81="◎",2,""))</f>
        <v/>
      </c>
      <c r="BQ91" s="142" t="str">
        <f>IF(住宅3!FR82="○",1,IF(住宅3!FR82="◎",2,""))</f>
        <v/>
      </c>
      <c r="BR91" s="142" t="str">
        <f>IF(住宅3!FR83="○",1,IF(住宅3!FR83="◎",2,""))</f>
        <v/>
      </c>
      <c r="BS91" s="142" t="str">
        <f>IF(住宅3!FR84="○",1,IF(住宅3!FR84="◎",2,""))</f>
        <v/>
      </c>
      <c r="BT91" s="142" t="str">
        <f>IF(住宅3!FR85="○",1,IF(住宅3!FR85="◎",2,""))</f>
        <v/>
      </c>
      <c r="BU91" s="142" t="str">
        <f>IF(住宅3!FR86="○",1,IF(住宅3!FR86="◎",2,""))</f>
        <v/>
      </c>
      <c r="BV91" s="142" t="str">
        <f>IF(住宅3!FR87="○",1,IF(住宅3!FR87="◎",2,""))</f>
        <v/>
      </c>
      <c r="BW91" s="142" t="str">
        <f>IF(住宅3!FR88="○",1,IF(住宅3!FR88="◎",2,""))</f>
        <v/>
      </c>
      <c r="BX91" s="142" t="str">
        <f>IF(住宅3!FR89="○",1,IF(住宅3!FR89="◎",2,""))</f>
        <v/>
      </c>
      <c r="BY91" s="142" t="str">
        <f>IF(住宅3!FR90="○",1,IF(住宅3!FR90="◎",2,""))</f>
        <v/>
      </c>
      <c r="BZ91" s="142" t="str">
        <f>IF(住宅3!FR91="○",1,IF(住宅3!FR91="◎",2,""))</f>
        <v/>
      </c>
      <c r="CA91" s="142" t="str">
        <f>IF(住宅3!FR92="○",1,IF(住宅3!FR92="◎",2,""))</f>
        <v/>
      </c>
    </row>
    <row r="92" spans="1:79" s="142" customFormat="1" x14ac:dyDescent="0.2">
      <c r="A92" s="141">
        <f t="shared" si="1"/>
        <v>0</v>
      </c>
      <c r="B92" s="142">
        <v>86</v>
      </c>
      <c r="C92" s="143"/>
      <c r="D92" s="143"/>
      <c r="E92" s="143"/>
      <c r="F92" s="143"/>
      <c r="G92" s="143"/>
      <c r="H92" s="143"/>
      <c r="I92" s="143"/>
      <c r="J92" s="143"/>
      <c r="K92" s="143"/>
      <c r="L92" s="143"/>
      <c r="M92" s="143"/>
      <c r="N92" s="143"/>
      <c r="O92" s="143"/>
      <c r="P92" s="142">
        <v>4</v>
      </c>
      <c r="Q92" s="142">
        <f>住宅3!FT6</f>
        <v>0</v>
      </c>
      <c r="R92" s="142">
        <v>80</v>
      </c>
      <c r="S92" s="142" t="str">
        <f>IF(住宅3!FT7&lt;&gt;"",住宅3!FT7,"")</f>
        <v/>
      </c>
      <c r="T92" s="142" t="str">
        <f>IF(住宅3!FT8="選択してください","",MID(住宅3!FT8,1,2))</f>
        <v/>
      </c>
      <c r="U92" s="142" t="str">
        <f>IF(住宅3!FT9="選択してください","",MID(住宅3!FT9,LEN(住宅3!FT9)-3,3))</f>
        <v/>
      </c>
      <c r="W92" s="142" t="str">
        <f>IF(住宅3!FT10="","",住宅3!FT10)</f>
        <v/>
      </c>
      <c r="X92" s="142" t="str">
        <f>IF(住宅3!FT11="","",住宅3!FT11)</f>
        <v/>
      </c>
      <c r="Y92" s="142" t="str">
        <f>IF(住宅3!FT12="","",住宅3!FT12)</f>
        <v/>
      </c>
      <c r="Z92" s="142" t="str">
        <f>IF(住宅3!FT13="","",住宅3!FT13)</f>
        <v/>
      </c>
      <c r="AA92" s="142" t="str">
        <f>IF(住宅3!FT15="選択してください","",MID(住宅3!FT15,1,2)*1)</f>
        <v/>
      </c>
      <c r="AB92" s="142" t="str">
        <f>IF(住宅3!FT18="選択してください","",MID(住宅3!FT18,1,2)*1)</f>
        <v/>
      </c>
      <c r="AC92" s="142" t="str">
        <f>IF(住宅3!FT20="選択してください","",MID(住宅3!FT20,1,2)*1)</f>
        <v/>
      </c>
      <c r="AD92" s="142" t="str">
        <f>IF(住宅3!FT22="選択してください","",MID(住宅3!FT22,1,2)*1)</f>
        <v/>
      </c>
      <c r="AE92" s="142" t="str">
        <f>IF(住宅3!FT24="選択してください","",MID(住宅3!FT24,1,2)*1)</f>
        <v/>
      </c>
      <c r="AF92" s="142" t="str">
        <f>IF(住宅3!FT26="選択してください","",MID(住宅3!FT26,1,2)*1)</f>
        <v/>
      </c>
      <c r="AG92" s="142" t="str">
        <f>IF(住宅3!FT31="選択してください","",MID(住宅3!FT31,1,2)*1)</f>
        <v/>
      </c>
      <c r="AH92" s="153" t="str">
        <f>IF(住宅3!FT34="選択してください","",MID(住宅3!FT34,1,2)*1)</f>
        <v/>
      </c>
      <c r="AI92" s="142" t="str">
        <f>IF(住宅3!FT37="","",住宅3!FT37)</f>
        <v/>
      </c>
      <c r="AJ92" s="142" t="str">
        <f>IF(住宅3!FT39="選択してください","",MID(住宅3!FT39,1,2)*1)</f>
        <v/>
      </c>
      <c r="AK92" s="142" t="str">
        <f>IF(住宅3!FT44="選択してください","",MID(住宅3!FT44,1,2)*1)</f>
        <v/>
      </c>
      <c r="AL92" s="142" t="str">
        <f>IF(住宅3!FT47="○",1,IF(住宅3!FT47="◎",2,""))</f>
        <v/>
      </c>
      <c r="AM92" s="142" t="str">
        <f>IF(住宅3!FT48="○",1,IF(住宅3!FT48="◎",2,""))</f>
        <v/>
      </c>
      <c r="AN92" s="142" t="str">
        <f>IF(住宅3!FT49="○",1,IF(住宅3!FT49="◎",2,""))</f>
        <v/>
      </c>
      <c r="AO92" s="142" t="str">
        <f>IF(住宅3!FT50="○",1,IF(住宅3!FT50="◎",2,""))</f>
        <v/>
      </c>
      <c r="AP92" s="142" t="str">
        <f>IF(住宅3!FT51="○",1,IF(住宅3!FT51="◎",2,""))</f>
        <v/>
      </c>
      <c r="AQ92" s="142" t="str">
        <f>IF(住宅3!FT52="○",1,IF(住宅3!FT52="◎",2,""))</f>
        <v/>
      </c>
      <c r="AR92" s="142" t="str">
        <f>IF(住宅3!FT53="○",1,IF(住宅3!FT53="◎",2,""))</f>
        <v/>
      </c>
      <c r="AS92" s="142" t="str">
        <f>IF(住宅3!FT54="○",1,IF(住宅3!FT54="◎",2,""))</f>
        <v/>
      </c>
      <c r="AT92" s="142" t="str">
        <f>IF(住宅3!FT55="○",1,IF(住宅3!FT55="◎",2,""))</f>
        <v/>
      </c>
      <c r="AU92" s="142" t="str">
        <f>IF(住宅3!FT56="○",1,IF(住宅3!FT56="◎",2,""))</f>
        <v/>
      </c>
      <c r="AV92" s="142" t="str">
        <f>IF(住宅3!FT57="○",1,IF(住宅3!FT57="◎",2,""))</f>
        <v/>
      </c>
      <c r="AW92" s="142" t="str">
        <f>IF(住宅3!FT58="○",1,IF(住宅3!FT58="◎",2,""))</f>
        <v/>
      </c>
      <c r="AX92" s="142" t="str">
        <f>IF(住宅3!FT59="○",1,IF(住宅3!FT59="◎",2,""))</f>
        <v/>
      </c>
      <c r="AY92" s="142" t="str">
        <f>IF(住宅3!FT60="○",1,IF(住宅3!FT60="◎",2,""))</f>
        <v/>
      </c>
      <c r="AZ92" s="142" t="str">
        <f>IF(住宅3!FT61="○",1,IF(住宅3!FT61="◎",2,""))</f>
        <v/>
      </c>
      <c r="BA92" s="142" t="str">
        <f>IF(住宅3!FT62="○",1,IF(住宅3!FT62="◎",2,""))</f>
        <v/>
      </c>
      <c r="BB92" s="142" t="str">
        <f>IF(住宅3!FT63="○",1,IF(住宅3!FT63="◎",2,""))</f>
        <v/>
      </c>
      <c r="BC92" s="142" t="str">
        <f>IF(住宅3!FT66="○",1,IF(住宅3!FT66="◎",2,""))</f>
        <v/>
      </c>
      <c r="BD92" s="142" t="str">
        <f>IF(住宅3!FT67="○",1,IF(住宅3!FT67="◎",2,""))</f>
        <v/>
      </c>
      <c r="BE92" s="142" t="str">
        <f>IF(住宅3!FT68="○",1,IF(住宅3!FT68="◎",2,""))</f>
        <v/>
      </c>
      <c r="BF92" s="142" t="str">
        <f>IF(住宅3!FT69="○",1,IF(住宅3!FT69="◎",2,""))</f>
        <v/>
      </c>
      <c r="BG92" s="142" t="str">
        <f>IF(住宅3!FT70="○",1,IF(住宅3!FT70="◎",2,""))</f>
        <v/>
      </c>
      <c r="BH92" s="142" t="str">
        <f>IF(住宅3!FT71="○",1,IF(住宅3!FT71="◎",2,""))</f>
        <v/>
      </c>
      <c r="BI92" s="142" t="str">
        <f>IF(住宅3!FT72="○",1,IF(住宅3!FT72="◎",2,""))</f>
        <v/>
      </c>
      <c r="BJ92" s="142" t="str">
        <f>IF(住宅3!FT73="○",1,IF(住宅3!FT73="◎",2,""))</f>
        <v/>
      </c>
      <c r="BK92" s="142" t="str">
        <f>IF(住宅3!FT74="○",1,IF(住宅3!FT74="◎",2,""))</f>
        <v/>
      </c>
      <c r="BL92" s="142" t="str">
        <f>IF(住宅3!FT75="○",1,IF(住宅3!FT75="◎",2,""))</f>
        <v/>
      </c>
      <c r="BM92" s="142" t="str">
        <f>IF(住宅3!FT78="○",1,IF(住宅3!FT78="◎",2,""))</f>
        <v/>
      </c>
      <c r="BN92" s="142" t="str">
        <f>IF(住宅3!FT79="○",1,IF(住宅3!FT79="◎",2,""))</f>
        <v/>
      </c>
      <c r="BO92" s="142" t="str">
        <f>IF(住宅3!FT80="○",1,IF(住宅3!FT80="◎",2,""))</f>
        <v/>
      </c>
      <c r="BP92" s="142" t="str">
        <f>IF(住宅3!FT81="○",1,IF(住宅3!FT81="◎",2,""))</f>
        <v/>
      </c>
      <c r="BQ92" s="142" t="str">
        <f>IF(住宅3!FT82="○",1,IF(住宅3!FT82="◎",2,""))</f>
        <v/>
      </c>
      <c r="BR92" s="142" t="str">
        <f>IF(住宅3!FT83="○",1,IF(住宅3!FT83="◎",2,""))</f>
        <v/>
      </c>
      <c r="BS92" s="142" t="str">
        <f>IF(住宅3!FT84="○",1,IF(住宅3!FT84="◎",2,""))</f>
        <v/>
      </c>
      <c r="BT92" s="142" t="str">
        <f>IF(住宅3!FT85="○",1,IF(住宅3!FT85="◎",2,""))</f>
        <v/>
      </c>
      <c r="BU92" s="142" t="str">
        <f>IF(住宅3!FT86="○",1,IF(住宅3!FT86="◎",2,""))</f>
        <v/>
      </c>
      <c r="BV92" s="142" t="str">
        <f>IF(住宅3!FT87="○",1,IF(住宅3!FT87="◎",2,""))</f>
        <v/>
      </c>
      <c r="BW92" s="142" t="str">
        <f>IF(住宅3!FT88="○",1,IF(住宅3!FT88="◎",2,""))</f>
        <v/>
      </c>
      <c r="BX92" s="142" t="str">
        <f>IF(住宅3!FT89="○",1,IF(住宅3!FT89="◎",2,""))</f>
        <v/>
      </c>
      <c r="BY92" s="142" t="str">
        <f>IF(住宅3!FT90="○",1,IF(住宅3!FT90="◎",2,""))</f>
        <v/>
      </c>
      <c r="BZ92" s="142" t="str">
        <f>IF(住宅3!FT91="○",1,IF(住宅3!FT91="◎",2,""))</f>
        <v/>
      </c>
      <c r="CA92" s="142" t="str">
        <f>IF(住宅3!FT92="○",1,IF(住宅3!FT92="◎",2,""))</f>
        <v/>
      </c>
    </row>
    <row r="93" spans="1:79" s="142" customFormat="1" x14ac:dyDescent="0.2">
      <c r="A93" s="141">
        <f t="shared" si="1"/>
        <v>0</v>
      </c>
      <c r="B93" s="142">
        <v>87</v>
      </c>
      <c r="C93" s="143"/>
      <c r="D93" s="143"/>
      <c r="E93" s="143"/>
      <c r="F93" s="143"/>
      <c r="G93" s="143"/>
      <c r="H93" s="143"/>
      <c r="I93" s="143"/>
      <c r="J93" s="143"/>
      <c r="K93" s="143"/>
      <c r="L93" s="143"/>
      <c r="M93" s="143"/>
      <c r="N93" s="143"/>
      <c r="O93" s="143"/>
      <c r="P93" s="142">
        <v>4</v>
      </c>
      <c r="Q93" s="142">
        <f>住宅3!FV6</f>
        <v>0</v>
      </c>
      <c r="R93" s="142">
        <v>81</v>
      </c>
      <c r="S93" s="142" t="str">
        <f>IF(住宅3!FV7&lt;&gt;"",住宅3!FV7,"")</f>
        <v/>
      </c>
      <c r="T93" s="142" t="str">
        <f>IF(住宅3!FV8="選択してください","",MID(住宅3!FV8,1,2))</f>
        <v/>
      </c>
      <c r="U93" s="142" t="str">
        <f>IF(住宅3!FV9="選択してください","",MID(住宅3!FV9,LEN(住宅3!FV9)-3,3))</f>
        <v/>
      </c>
      <c r="W93" s="142" t="str">
        <f>IF(住宅3!FV10="","",住宅3!FV10)</f>
        <v/>
      </c>
      <c r="X93" s="142" t="str">
        <f>IF(住宅3!FV11="","",住宅3!FV11)</f>
        <v/>
      </c>
      <c r="Y93" s="142" t="str">
        <f>IF(住宅3!FV12="","",住宅3!FV12)</f>
        <v/>
      </c>
      <c r="Z93" s="142" t="str">
        <f>IF(住宅3!FV13="","",住宅3!FV13)</f>
        <v/>
      </c>
      <c r="AA93" s="142" t="str">
        <f>IF(住宅3!FV15="選択してください","",MID(住宅3!FV15,1,2)*1)</f>
        <v/>
      </c>
      <c r="AB93" s="142" t="str">
        <f>IF(住宅3!FV18="選択してください","",MID(住宅3!FV18,1,2)*1)</f>
        <v/>
      </c>
      <c r="AC93" s="142" t="str">
        <f>IF(住宅3!FV20="選択してください","",MID(住宅3!FV20,1,2)*1)</f>
        <v/>
      </c>
      <c r="AD93" s="142" t="str">
        <f>IF(住宅3!FV22="選択してください","",MID(住宅3!FV22,1,2)*1)</f>
        <v/>
      </c>
      <c r="AE93" s="142" t="str">
        <f>IF(住宅3!FV24="選択してください","",MID(住宅3!FV24,1,2)*1)</f>
        <v/>
      </c>
      <c r="AF93" s="142" t="str">
        <f>IF(住宅3!FV26="選択してください","",MID(住宅3!FV26,1,2)*1)</f>
        <v/>
      </c>
      <c r="AG93" s="142" t="str">
        <f>IF(住宅3!FV31="選択してください","",MID(住宅3!FV31,1,2)*1)</f>
        <v/>
      </c>
      <c r="AH93" s="153" t="str">
        <f>IF(住宅3!FV34="選択してください","",MID(住宅3!FV34,1,2)*1)</f>
        <v/>
      </c>
      <c r="AI93" s="142" t="str">
        <f>IF(住宅3!FV37="","",住宅3!FV37)</f>
        <v/>
      </c>
      <c r="AJ93" s="142" t="str">
        <f>IF(住宅3!FV39="選択してください","",MID(住宅3!FV39,1,2)*1)</f>
        <v/>
      </c>
      <c r="AK93" s="142" t="str">
        <f>IF(住宅3!FV44="選択してください","",MID(住宅3!FV44,1,2)*1)</f>
        <v/>
      </c>
      <c r="AL93" s="142" t="str">
        <f>IF(住宅3!FV47="○",1,IF(住宅3!FV47="◎",2,""))</f>
        <v/>
      </c>
      <c r="AM93" s="142" t="str">
        <f>IF(住宅3!FV48="○",1,IF(住宅3!FV48="◎",2,""))</f>
        <v/>
      </c>
      <c r="AN93" s="142" t="str">
        <f>IF(住宅3!FV49="○",1,IF(住宅3!FV49="◎",2,""))</f>
        <v/>
      </c>
      <c r="AO93" s="142" t="str">
        <f>IF(住宅3!FV50="○",1,IF(住宅3!FV50="◎",2,""))</f>
        <v/>
      </c>
      <c r="AP93" s="142" t="str">
        <f>IF(住宅3!FV51="○",1,IF(住宅3!FV51="◎",2,""))</f>
        <v/>
      </c>
      <c r="AQ93" s="142" t="str">
        <f>IF(住宅3!FV52="○",1,IF(住宅3!FV52="◎",2,""))</f>
        <v/>
      </c>
      <c r="AR93" s="142" t="str">
        <f>IF(住宅3!FV53="○",1,IF(住宅3!FV53="◎",2,""))</f>
        <v/>
      </c>
      <c r="AS93" s="142" t="str">
        <f>IF(住宅3!FV54="○",1,IF(住宅3!FV54="◎",2,""))</f>
        <v/>
      </c>
      <c r="AT93" s="142" t="str">
        <f>IF(住宅3!FV55="○",1,IF(住宅3!FV55="◎",2,""))</f>
        <v/>
      </c>
      <c r="AU93" s="142" t="str">
        <f>IF(住宅3!FV56="○",1,IF(住宅3!FV56="◎",2,""))</f>
        <v/>
      </c>
      <c r="AV93" s="142" t="str">
        <f>IF(住宅3!FV57="○",1,IF(住宅3!FV57="◎",2,""))</f>
        <v/>
      </c>
      <c r="AW93" s="142" t="str">
        <f>IF(住宅3!FV58="○",1,IF(住宅3!FV58="◎",2,""))</f>
        <v/>
      </c>
      <c r="AX93" s="142" t="str">
        <f>IF(住宅3!FV59="○",1,IF(住宅3!FV59="◎",2,""))</f>
        <v/>
      </c>
      <c r="AY93" s="142" t="str">
        <f>IF(住宅3!FV60="○",1,IF(住宅3!FV60="◎",2,""))</f>
        <v/>
      </c>
      <c r="AZ93" s="142" t="str">
        <f>IF(住宅3!FV61="○",1,IF(住宅3!FV61="◎",2,""))</f>
        <v/>
      </c>
      <c r="BA93" s="142" t="str">
        <f>IF(住宅3!FV62="○",1,IF(住宅3!FV62="◎",2,""))</f>
        <v/>
      </c>
      <c r="BB93" s="142" t="str">
        <f>IF(住宅3!FV63="○",1,IF(住宅3!FV63="◎",2,""))</f>
        <v/>
      </c>
      <c r="BC93" s="142" t="str">
        <f>IF(住宅3!FV66="○",1,IF(住宅3!FV66="◎",2,""))</f>
        <v/>
      </c>
      <c r="BD93" s="142" t="str">
        <f>IF(住宅3!FV67="○",1,IF(住宅3!FV67="◎",2,""))</f>
        <v/>
      </c>
      <c r="BE93" s="142" t="str">
        <f>IF(住宅3!FV68="○",1,IF(住宅3!FV68="◎",2,""))</f>
        <v/>
      </c>
      <c r="BF93" s="142" t="str">
        <f>IF(住宅3!FV69="○",1,IF(住宅3!FV69="◎",2,""))</f>
        <v/>
      </c>
      <c r="BG93" s="142" t="str">
        <f>IF(住宅3!FV70="○",1,IF(住宅3!FV70="◎",2,""))</f>
        <v/>
      </c>
      <c r="BH93" s="142" t="str">
        <f>IF(住宅3!FV71="○",1,IF(住宅3!FV71="◎",2,""))</f>
        <v/>
      </c>
      <c r="BI93" s="142" t="str">
        <f>IF(住宅3!FV72="○",1,IF(住宅3!FV72="◎",2,""))</f>
        <v/>
      </c>
      <c r="BJ93" s="142" t="str">
        <f>IF(住宅3!FV73="○",1,IF(住宅3!FV73="◎",2,""))</f>
        <v/>
      </c>
      <c r="BK93" s="142" t="str">
        <f>IF(住宅3!FV74="○",1,IF(住宅3!FV74="◎",2,""))</f>
        <v/>
      </c>
      <c r="BL93" s="142" t="str">
        <f>IF(住宅3!FV75="○",1,IF(住宅3!FV75="◎",2,""))</f>
        <v/>
      </c>
      <c r="BM93" s="142" t="str">
        <f>IF(住宅3!FV78="○",1,IF(住宅3!FV78="◎",2,""))</f>
        <v/>
      </c>
      <c r="BN93" s="142" t="str">
        <f>IF(住宅3!FV79="○",1,IF(住宅3!FV79="◎",2,""))</f>
        <v/>
      </c>
      <c r="BO93" s="142" t="str">
        <f>IF(住宅3!FV80="○",1,IF(住宅3!FV80="◎",2,""))</f>
        <v/>
      </c>
      <c r="BP93" s="142" t="str">
        <f>IF(住宅3!FV81="○",1,IF(住宅3!FV81="◎",2,""))</f>
        <v/>
      </c>
      <c r="BQ93" s="142" t="str">
        <f>IF(住宅3!FV82="○",1,IF(住宅3!FV82="◎",2,""))</f>
        <v/>
      </c>
      <c r="BR93" s="142" t="str">
        <f>IF(住宅3!FV83="○",1,IF(住宅3!FV83="◎",2,""))</f>
        <v/>
      </c>
      <c r="BS93" s="142" t="str">
        <f>IF(住宅3!FV84="○",1,IF(住宅3!FV84="◎",2,""))</f>
        <v/>
      </c>
      <c r="BT93" s="142" t="str">
        <f>IF(住宅3!FV85="○",1,IF(住宅3!FV85="◎",2,""))</f>
        <v/>
      </c>
      <c r="BU93" s="142" t="str">
        <f>IF(住宅3!FV86="○",1,IF(住宅3!FV86="◎",2,""))</f>
        <v/>
      </c>
      <c r="BV93" s="142" t="str">
        <f>IF(住宅3!FV87="○",1,IF(住宅3!FV87="◎",2,""))</f>
        <v/>
      </c>
      <c r="BW93" s="142" t="str">
        <f>IF(住宅3!FV88="○",1,IF(住宅3!FV88="◎",2,""))</f>
        <v/>
      </c>
      <c r="BX93" s="142" t="str">
        <f>IF(住宅3!FV89="○",1,IF(住宅3!FV89="◎",2,""))</f>
        <v/>
      </c>
      <c r="BY93" s="142" t="str">
        <f>IF(住宅3!FV90="○",1,IF(住宅3!FV90="◎",2,""))</f>
        <v/>
      </c>
      <c r="BZ93" s="142" t="str">
        <f>IF(住宅3!FV91="○",1,IF(住宅3!FV91="◎",2,""))</f>
        <v/>
      </c>
      <c r="CA93" s="142" t="str">
        <f>IF(住宅3!FV92="○",1,IF(住宅3!FV92="◎",2,""))</f>
        <v/>
      </c>
    </row>
    <row r="94" spans="1:79" s="142" customFormat="1" x14ac:dyDescent="0.2">
      <c r="A94" s="141">
        <f t="shared" si="1"/>
        <v>0</v>
      </c>
      <c r="B94" s="142">
        <v>88</v>
      </c>
      <c r="C94" s="143"/>
      <c r="D94" s="143"/>
      <c r="E94" s="143"/>
      <c r="F94" s="143"/>
      <c r="G94" s="143"/>
      <c r="H94" s="143"/>
      <c r="I94" s="143"/>
      <c r="J94" s="143"/>
      <c r="K94" s="143"/>
      <c r="L94" s="143"/>
      <c r="M94" s="143"/>
      <c r="N94" s="143"/>
      <c r="O94" s="143"/>
      <c r="P94" s="142">
        <v>4</v>
      </c>
      <c r="Q94" s="142">
        <f>住宅3!FX6</f>
        <v>0</v>
      </c>
      <c r="R94" s="142">
        <v>82</v>
      </c>
      <c r="S94" s="142" t="str">
        <f>IF(住宅3!FX7&lt;&gt;"",住宅3!FX7,"")</f>
        <v/>
      </c>
      <c r="T94" s="142" t="str">
        <f>IF(住宅3!FX8="選択してください","",MID(住宅3!FX8,1,2))</f>
        <v/>
      </c>
      <c r="U94" s="142" t="str">
        <f>IF(住宅3!FX9="選択してください","",MID(住宅3!FX9,LEN(住宅3!FX9)-3,3))</f>
        <v/>
      </c>
      <c r="W94" s="142" t="str">
        <f>IF(住宅3!FX10="","",住宅3!FX10)</f>
        <v/>
      </c>
      <c r="X94" s="142" t="str">
        <f>IF(住宅3!FX11="","",住宅3!FX11)</f>
        <v/>
      </c>
      <c r="Y94" s="142" t="str">
        <f>IF(住宅3!FX12="","",住宅3!FX12)</f>
        <v/>
      </c>
      <c r="Z94" s="142" t="str">
        <f>IF(住宅3!FX13="","",住宅3!FX13)</f>
        <v/>
      </c>
      <c r="AA94" s="142" t="str">
        <f>IF(住宅3!FX15="選択してください","",MID(住宅3!FX15,1,2)*1)</f>
        <v/>
      </c>
      <c r="AB94" s="142" t="str">
        <f>IF(住宅3!FX18="選択してください","",MID(住宅3!FX18,1,2)*1)</f>
        <v/>
      </c>
      <c r="AC94" s="142" t="str">
        <f>IF(住宅3!FX20="選択してください","",MID(住宅3!FX20,1,2)*1)</f>
        <v/>
      </c>
      <c r="AD94" s="142" t="str">
        <f>IF(住宅3!FX22="選択してください","",MID(住宅3!FX22,1,2)*1)</f>
        <v/>
      </c>
      <c r="AE94" s="142" t="str">
        <f>IF(住宅3!FX24="選択してください","",MID(住宅3!FX24,1,2)*1)</f>
        <v/>
      </c>
      <c r="AF94" s="142" t="str">
        <f>IF(住宅3!FX26="選択してください","",MID(住宅3!FX26,1,2)*1)</f>
        <v/>
      </c>
      <c r="AG94" s="142" t="str">
        <f>IF(住宅3!FX31="選択してください","",MID(住宅3!FX31,1,2)*1)</f>
        <v/>
      </c>
      <c r="AH94" s="153" t="str">
        <f>IF(住宅3!FX34="選択してください","",MID(住宅3!FX34,1,2)*1)</f>
        <v/>
      </c>
      <c r="AI94" s="142" t="str">
        <f>IF(住宅3!FX37="","",住宅3!FX37)</f>
        <v/>
      </c>
      <c r="AJ94" s="142" t="str">
        <f>IF(住宅3!FX39="選択してください","",MID(住宅3!FX39,1,2)*1)</f>
        <v/>
      </c>
      <c r="AK94" s="142" t="str">
        <f>IF(住宅3!FX44="選択してください","",MID(住宅3!FX44,1,2)*1)</f>
        <v/>
      </c>
      <c r="AL94" s="142" t="str">
        <f>IF(住宅3!FX47="○",1,IF(住宅3!FX47="◎",2,""))</f>
        <v/>
      </c>
      <c r="AM94" s="142" t="str">
        <f>IF(住宅3!FX48="○",1,IF(住宅3!FX48="◎",2,""))</f>
        <v/>
      </c>
      <c r="AN94" s="142" t="str">
        <f>IF(住宅3!FX49="○",1,IF(住宅3!FX49="◎",2,""))</f>
        <v/>
      </c>
      <c r="AO94" s="142" t="str">
        <f>IF(住宅3!FX50="○",1,IF(住宅3!FX50="◎",2,""))</f>
        <v/>
      </c>
      <c r="AP94" s="142" t="str">
        <f>IF(住宅3!FX51="○",1,IF(住宅3!FX51="◎",2,""))</f>
        <v/>
      </c>
      <c r="AQ94" s="142" t="str">
        <f>IF(住宅3!FX52="○",1,IF(住宅3!FX52="◎",2,""))</f>
        <v/>
      </c>
      <c r="AR94" s="142" t="str">
        <f>IF(住宅3!FX53="○",1,IF(住宅3!FX53="◎",2,""))</f>
        <v/>
      </c>
      <c r="AS94" s="142" t="str">
        <f>IF(住宅3!FX54="○",1,IF(住宅3!FX54="◎",2,""))</f>
        <v/>
      </c>
      <c r="AT94" s="142" t="str">
        <f>IF(住宅3!FX55="○",1,IF(住宅3!FX55="◎",2,""))</f>
        <v/>
      </c>
      <c r="AU94" s="142" t="str">
        <f>IF(住宅3!FX56="○",1,IF(住宅3!FX56="◎",2,""))</f>
        <v/>
      </c>
      <c r="AV94" s="142" t="str">
        <f>IF(住宅3!FX57="○",1,IF(住宅3!FX57="◎",2,""))</f>
        <v/>
      </c>
      <c r="AW94" s="142" t="str">
        <f>IF(住宅3!FX58="○",1,IF(住宅3!FX58="◎",2,""))</f>
        <v/>
      </c>
      <c r="AX94" s="142" t="str">
        <f>IF(住宅3!FX59="○",1,IF(住宅3!FX59="◎",2,""))</f>
        <v/>
      </c>
      <c r="AY94" s="142" t="str">
        <f>IF(住宅3!FX60="○",1,IF(住宅3!FX60="◎",2,""))</f>
        <v/>
      </c>
      <c r="AZ94" s="142" t="str">
        <f>IF(住宅3!FX61="○",1,IF(住宅3!FX61="◎",2,""))</f>
        <v/>
      </c>
      <c r="BA94" s="142" t="str">
        <f>IF(住宅3!FX62="○",1,IF(住宅3!FX62="◎",2,""))</f>
        <v/>
      </c>
      <c r="BB94" s="142" t="str">
        <f>IF(住宅3!FX63="○",1,IF(住宅3!FX63="◎",2,""))</f>
        <v/>
      </c>
      <c r="BC94" s="142" t="str">
        <f>IF(住宅3!FX66="○",1,IF(住宅3!FX66="◎",2,""))</f>
        <v/>
      </c>
      <c r="BD94" s="142" t="str">
        <f>IF(住宅3!FX67="○",1,IF(住宅3!FX67="◎",2,""))</f>
        <v/>
      </c>
      <c r="BE94" s="142" t="str">
        <f>IF(住宅3!FX68="○",1,IF(住宅3!FX68="◎",2,""))</f>
        <v/>
      </c>
      <c r="BF94" s="142" t="str">
        <f>IF(住宅3!FX69="○",1,IF(住宅3!FX69="◎",2,""))</f>
        <v/>
      </c>
      <c r="BG94" s="142" t="str">
        <f>IF(住宅3!FX70="○",1,IF(住宅3!FX70="◎",2,""))</f>
        <v/>
      </c>
      <c r="BH94" s="142" t="str">
        <f>IF(住宅3!FX71="○",1,IF(住宅3!FX71="◎",2,""))</f>
        <v/>
      </c>
      <c r="BI94" s="142" t="str">
        <f>IF(住宅3!FX72="○",1,IF(住宅3!FX72="◎",2,""))</f>
        <v/>
      </c>
      <c r="BJ94" s="142" t="str">
        <f>IF(住宅3!FX73="○",1,IF(住宅3!FX73="◎",2,""))</f>
        <v/>
      </c>
      <c r="BK94" s="142" t="str">
        <f>IF(住宅3!FX74="○",1,IF(住宅3!FX74="◎",2,""))</f>
        <v/>
      </c>
      <c r="BL94" s="142" t="str">
        <f>IF(住宅3!FX75="○",1,IF(住宅3!FX75="◎",2,""))</f>
        <v/>
      </c>
      <c r="BM94" s="142" t="str">
        <f>IF(住宅3!FX78="○",1,IF(住宅3!FX78="◎",2,""))</f>
        <v/>
      </c>
      <c r="BN94" s="142" t="str">
        <f>IF(住宅3!FX79="○",1,IF(住宅3!FX79="◎",2,""))</f>
        <v/>
      </c>
      <c r="BO94" s="142" t="str">
        <f>IF(住宅3!FX80="○",1,IF(住宅3!FX80="◎",2,""))</f>
        <v/>
      </c>
      <c r="BP94" s="142" t="str">
        <f>IF(住宅3!FX81="○",1,IF(住宅3!FX81="◎",2,""))</f>
        <v/>
      </c>
      <c r="BQ94" s="142" t="str">
        <f>IF(住宅3!FX82="○",1,IF(住宅3!FX82="◎",2,""))</f>
        <v/>
      </c>
      <c r="BR94" s="142" t="str">
        <f>IF(住宅3!FX83="○",1,IF(住宅3!FX83="◎",2,""))</f>
        <v/>
      </c>
      <c r="BS94" s="142" t="str">
        <f>IF(住宅3!FX84="○",1,IF(住宅3!FX84="◎",2,""))</f>
        <v/>
      </c>
      <c r="BT94" s="142" t="str">
        <f>IF(住宅3!FX85="○",1,IF(住宅3!FX85="◎",2,""))</f>
        <v/>
      </c>
      <c r="BU94" s="142" t="str">
        <f>IF(住宅3!FX86="○",1,IF(住宅3!FX86="◎",2,""))</f>
        <v/>
      </c>
      <c r="BV94" s="142" t="str">
        <f>IF(住宅3!FX87="○",1,IF(住宅3!FX87="◎",2,""))</f>
        <v/>
      </c>
      <c r="BW94" s="142" t="str">
        <f>IF(住宅3!FX88="○",1,IF(住宅3!FX88="◎",2,""))</f>
        <v/>
      </c>
      <c r="BX94" s="142" t="str">
        <f>IF(住宅3!FX89="○",1,IF(住宅3!FX89="◎",2,""))</f>
        <v/>
      </c>
      <c r="BY94" s="142" t="str">
        <f>IF(住宅3!FX90="○",1,IF(住宅3!FX90="◎",2,""))</f>
        <v/>
      </c>
      <c r="BZ94" s="142" t="str">
        <f>IF(住宅3!FX91="○",1,IF(住宅3!FX91="◎",2,""))</f>
        <v/>
      </c>
      <c r="CA94" s="142" t="str">
        <f>IF(住宅3!FX92="○",1,IF(住宅3!FX92="◎",2,""))</f>
        <v/>
      </c>
    </row>
    <row r="95" spans="1:79" s="142" customFormat="1" x14ac:dyDescent="0.2">
      <c r="A95" s="141">
        <f t="shared" si="1"/>
        <v>0</v>
      </c>
      <c r="B95" s="142">
        <v>89</v>
      </c>
      <c r="C95" s="143"/>
      <c r="D95" s="143"/>
      <c r="E95" s="143"/>
      <c r="F95" s="143"/>
      <c r="G95" s="143"/>
      <c r="H95" s="143"/>
      <c r="I95" s="143"/>
      <c r="J95" s="143"/>
      <c r="K95" s="143"/>
      <c r="L95" s="143"/>
      <c r="M95" s="143"/>
      <c r="N95" s="143"/>
      <c r="O95" s="143"/>
      <c r="P95" s="142">
        <v>4</v>
      </c>
      <c r="Q95" s="142">
        <f>住宅3!FZ6</f>
        <v>0</v>
      </c>
      <c r="R95" s="142">
        <v>83</v>
      </c>
      <c r="S95" s="142" t="str">
        <f>IF(住宅3!FZ7&lt;&gt;"",住宅3!FZ7,"")</f>
        <v/>
      </c>
      <c r="T95" s="142" t="str">
        <f>IF(住宅3!FZ8="選択してください","",MID(住宅3!FZ8,1,2))</f>
        <v/>
      </c>
      <c r="U95" s="142" t="str">
        <f>IF(住宅3!FZ9="選択してください","",MID(住宅3!FZ9,LEN(住宅3!FZ9)-3,3))</f>
        <v/>
      </c>
      <c r="W95" s="142" t="str">
        <f>IF(住宅3!FZ10="","",住宅3!FZ10)</f>
        <v/>
      </c>
      <c r="X95" s="142" t="str">
        <f>IF(住宅3!FZ11="","",住宅3!FZ11)</f>
        <v/>
      </c>
      <c r="Y95" s="142" t="str">
        <f>IF(住宅3!FZ12="","",住宅3!FZ12)</f>
        <v/>
      </c>
      <c r="Z95" s="142" t="str">
        <f>IF(住宅3!FZ13="","",住宅3!FZ13)</f>
        <v/>
      </c>
      <c r="AA95" s="142" t="str">
        <f>IF(住宅3!FZ15="選択してください","",MID(住宅3!FZ15,1,2)*1)</f>
        <v/>
      </c>
      <c r="AB95" s="142" t="str">
        <f>IF(住宅3!FZ18="選択してください","",MID(住宅3!FZ18,1,2)*1)</f>
        <v/>
      </c>
      <c r="AC95" s="142" t="str">
        <f>IF(住宅3!FZ20="選択してください","",MID(住宅3!FZ20,1,2)*1)</f>
        <v/>
      </c>
      <c r="AD95" s="142" t="str">
        <f>IF(住宅3!FZ22="選択してください","",MID(住宅3!FZ22,1,2)*1)</f>
        <v/>
      </c>
      <c r="AE95" s="142" t="str">
        <f>IF(住宅3!FZ24="選択してください","",MID(住宅3!FZ24,1,2)*1)</f>
        <v/>
      </c>
      <c r="AF95" s="142" t="str">
        <f>IF(住宅3!FZ26="選択してください","",MID(住宅3!FZ26,1,2)*1)</f>
        <v/>
      </c>
      <c r="AG95" s="142" t="str">
        <f>IF(住宅3!FZ31="選択してください","",MID(住宅3!FZ31,1,2)*1)</f>
        <v/>
      </c>
      <c r="AH95" s="153" t="str">
        <f>IF(住宅3!FZ34="選択してください","",MID(住宅3!FZ34,1,2)*1)</f>
        <v/>
      </c>
      <c r="AI95" s="142" t="str">
        <f>IF(住宅3!FZ37="","",住宅3!FZ37)</f>
        <v/>
      </c>
      <c r="AJ95" s="142" t="str">
        <f>IF(住宅3!FZ39="選択してください","",MID(住宅3!FZ39,1,2)*1)</f>
        <v/>
      </c>
      <c r="AK95" s="142" t="str">
        <f>IF(住宅3!FZ44="選択してください","",MID(住宅3!FZ44,1,2)*1)</f>
        <v/>
      </c>
      <c r="AL95" s="142" t="str">
        <f>IF(住宅3!FZ47="○",1,IF(住宅3!FZ47="◎",2,""))</f>
        <v/>
      </c>
      <c r="AM95" s="142" t="str">
        <f>IF(住宅3!FZ48="○",1,IF(住宅3!FZ48="◎",2,""))</f>
        <v/>
      </c>
      <c r="AN95" s="142" t="str">
        <f>IF(住宅3!FZ49="○",1,IF(住宅3!FZ49="◎",2,""))</f>
        <v/>
      </c>
      <c r="AO95" s="142" t="str">
        <f>IF(住宅3!FZ50="○",1,IF(住宅3!FZ50="◎",2,""))</f>
        <v/>
      </c>
      <c r="AP95" s="142" t="str">
        <f>IF(住宅3!FZ51="○",1,IF(住宅3!FZ51="◎",2,""))</f>
        <v/>
      </c>
      <c r="AQ95" s="142" t="str">
        <f>IF(住宅3!FZ52="○",1,IF(住宅3!FZ52="◎",2,""))</f>
        <v/>
      </c>
      <c r="AR95" s="142" t="str">
        <f>IF(住宅3!FZ53="○",1,IF(住宅3!FZ53="◎",2,""))</f>
        <v/>
      </c>
      <c r="AS95" s="142" t="str">
        <f>IF(住宅3!FZ54="○",1,IF(住宅3!FZ54="◎",2,""))</f>
        <v/>
      </c>
      <c r="AT95" s="142" t="str">
        <f>IF(住宅3!FZ55="○",1,IF(住宅3!FZ55="◎",2,""))</f>
        <v/>
      </c>
      <c r="AU95" s="142" t="str">
        <f>IF(住宅3!FZ56="○",1,IF(住宅3!FZ56="◎",2,""))</f>
        <v/>
      </c>
      <c r="AV95" s="142" t="str">
        <f>IF(住宅3!FZ57="○",1,IF(住宅3!FZ57="◎",2,""))</f>
        <v/>
      </c>
      <c r="AW95" s="142" t="str">
        <f>IF(住宅3!FZ58="○",1,IF(住宅3!FZ58="◎",2,""))</f>
        <v/>
      </c>
      <c r="AX95" s="142" t="str">
        <f>IF(住宅3!FZ59="○",1,IF(住宅3!FZ59="◎",2,""))</f>
        <v/>
      </c>
      <c r="AY95" s="142" t="str">
        <f>IF(住宅3!FZ60="○",1,IF(住宅3!FZ60="◎",2,""))</f>
        <v/>
      </c>
      <c r="AZ95" s="142" t="str">
        <f>IF(住宅3!FZ61="○",1,IF(住宅3!FZ61="◎",2,""))</f>
        <v/>
      </c>
      <c r="BA95" s="142" t="str">
        <f>IF(住宅3!FZ62="○",1,IF(住宅3!FZ62="◎",2,""))</f>
        <v/>
      </c>
      <c r="BB95" s="142" t="str">
        <f>IF(住宅3!FZ63="○",1,IF(住宅3!FZ63="◎",2,""))</f>
        <v/>
      </c>
      <c r="BC95" s="142" t="str">
        <f>IF(住宅3!FZ66="○",1,IF(住宅3!FZ66="◎",2,""))</f>
        <v/>
      </c>
      <c r="BD95" s="142" t="str">
        <f>IF(住宅3!FZ67="○",1,IF(住宅3!FZ67="◎",2,""))</f>
        <v/>
      </c>
      <c r="BE95" s="142" t="str">
        <f>IF(住宅3!FZ68="○",1,IF(住宅3!FZ68="◎",2,""))</f>
        <v/>
      </c>
      <c r="BF95" s="142" t="str">
        <f>IF(住宅3!FZ69="○",1,IF(住宅3!FZ69="◎",2,""))</f>
        <v/>
      </c>
      <c r="BG95" s="142" t="str">
        <f>IF(住宅3!FZ70="○",1,IF(住宅3!FZ70="◎",2,""))</f>
        <v/>
      </c>
      <c r="BH95" s="142" t="str">
        <f>IF(住宅3!FZ71="○",1,IF(住宅3!FZ71="◎",2,""))</f>
        <v/>
      </c>
      <c r="BI95" s="142" t="str">
        <f>IF(住宅3!FZ72="○",1,IF(住宅3!FZ72="◎",2,""))</f>
        <v/>
      </c>
      <c r="BJ95" s="142" t="str">
        <f>IF(住宅3!FZ73="○",1,IF(住宅3!FZ73="◎",2,""))</f>
        <v/>
      </c>
      <c r="BK95" s="142" t="str">
        <f>IF(住宅3!FZ74="○",1,IF(住宅3!FZ74="◎",2,""))</f>
        <v/>
      </c>
      <c r="BL95" s="142" t="str">
        <f>IF(住宅3!FZ75="○",1,IF(住宅3!FZ75="◎",2,""))</f>
        <v/>
      </c>
      <c r="BM95" s="142" t="str">
        <f>IF(住宅3!FZ78="○",1,IF(住宅3!FZ78="◎",2,""))</f>
        <v/>
      </c>
      <c r="BN95" s="142" t="str">
        <f>IF(住宅3!FZ79="○",1,IF(住宅3!FZ79="◎",2,""))</f>
        <v/>
      </c>
      <c r="BO95" s="142" t="str">
        <f>IF(住宅3!FZ80="○",1,IF(住宅3!FZ80="◎",2,""))</f>
        <v/>
      </c>
      <c r="BP95" s="142" t="str">
        <f>IF(住宅3!FZ81="○",1,IF(住宅3!FZ81="◎",2,""))</f>
        <v/>
      </c>
      <c r="BQ95" s="142" t="str">
        <f>IF(住宅3!FZ82="○",1,IF(住宅3!FZ82="◎",2,""))</f>
        <v/>
      </c>
      <c r="BR95" s="142" t="str">
        <f>IF(住宅3!FZ83="○",1,IF(住宅3!FZ83="◎",2,""))</f>
        <v/>
      </c>
      <c r="BS95" s="142" t="str">
        <f>IF(住宅3!FZ84="○",1,IF(住宅3!FZ84="◎",2,""))</f>
        <v/>
      </c>
      <c r="BT95" s="142" t="str">
        <f>IF(住宅3!FZ85="○",1,IF(住宅3!FZ85="◎",2,""))</f>
        <v/>
      </c>
      <c r="BU95" s="142" t="str">
        <f>IF(住宅3!FZ86="○",1,IF(住宅3!FZ86="◎",2,""))</f>
        <v/>
      </c>
      <c r="BV95" s="142" t="str">
        <f>IF(住宅3!FZ87="○",1,IF(住宅3!FZ87="◎",2,""))</f>
        <v/>
      </c>
      <c r="BW95" s="142" t="str">
        <f>IF(住宅3!FZ88="○",1,IF(住宅3!FZ88="◎",2,""))</f>
        <v/>
      </c>
      <c r="BX95" s="142" t="str">
        <f>IF(住宅3!FZ89="○",1,IF(住宅3!FZ89="◎",2,""))</f>
        <v/>
      </c>
      <c r="BY95" s="142" t="str">
        <f>IF(住宅3!FZ90="○",1,IF(住宅3!FZ90="◎",2,""))</f>
        <v/>
      </c>
      <c r="BZ95" s="142" t="str">
        <f>IF(住宅3!FZ91="○",1,IF(住宅3!FZ91="◎",2,""))</f>
        <v/>
      </c>
      <c r="CA95" s="142" t="str">
        <f>IF(住宅3!FZ92="○",1,IF(住宅3!FZ92="◎",2,""))</f>
        <v/>
      </c>
    </row>
    <row r="96" spans="1:79" s="142" customFormat="1" x14ac:dyDescent="0.2">
      <c r="A96" s="141">
        <f t="shared" si="1"/>
        <v>0</v>
      </c>
      <c r="B96" s="142">
        <v>90</v>
      </c>
      <c r="C96" s="143"/>
      <c r="D96" s="143"/>
      <c r="E96" s="143"/>
      <c r="F96" s="143"/>
      <c r="G96" s="143"/>
      <c r="H96" s="143"/>
      <c r="I96" s="143"/>
      <c r="J96" s="143"/>
      <c r="K96" s="143"/>
      <c r="L96" s="143"/>
      <c r="M96" s="143"/>
      <c r="N96" s="143"/>
      <c r="O96" s="143"/>
      <c r="P96" s="142">
        <v>4</v>
      </c>
      <c r="Q96" s="142">
        <f>住宅3!GB6</f>
        <v>0</v>
      </c>
      <c r="R96" s="142">
        <v>84</v>
      </c>
      <c r="S96" s="142" t="str">
        <f>IF(住宅3!GB7&lt;&gt;"",住宅3!GB7,"")</f>
        <v/>
      </c>
      <c r="T96" s="142" t="str">
        <f>IF(住宅3!GB8="選択してください","",MID(住宅3!GB8,1,2))</f>
        <v/>
      </c>
      <c r="U96" s="142" t="str">
        <f>IF(住宅3!GB9="選択してください","",MID(住宅3!GB9,LEN(住宅3!GB9)-3,3))</f>
        <v/>
      </c>
      <c r="W96" s="142" t="str">
        <f>IF(住宅3!GB10="","",住宅3!GB10)</f>
        <v/>
      </c>
      <c r="X96" s="142" t="str">
        <f>IF(住宅3!GB11="","",住宅3!GB11)</f>
        <v/>
      </c>
      <c r="Y96" s="142" t="str">
        <f>IF(住宅3!GB12="","",住宅3!GB12)</f>
        <v/>
      </c>
      <c r="Z96" s="142" t="str">
        <f>IF(住宅3!GB13="","",住宅3!GB13)</f>
        <v/>
      </c>
      <c r="AA96" s="142" t="str">
        <f>IF(住宅3!GB15="選択してください","",MID(住宅3!GB15,1,2)*1)</f>
        <v/>
      </c>
      <c r="AB96" s="142" t="str">
        <f>IF(住宅3!GB18="選択してください","",MID(住宅3!GB18,1,2)*1)</f>
        <v/>
      </c>
      <c r="AC96" s="142" t="str">
        <f>IF(住宅3!GB20="選択してください","",MID(住宅3!GB20,1,2)*1)</f>
        <v/>
      </c>
      <c r="AD96" s="142" t="str">
        <f>IF(住宅3!GB22="選択してください","",MID(住宅3!GB22,1,2)*1)</f>
        <v/>
      </c>
      <c r="AE96" s="142" t="str">
        <f>IF(住宅3!GB24="選択してください","",MID(住宅3!GB24,1,2)*1)</f>
        <v/>
      </c>
      <c r="AF96" s="142" t="str">
        <f>IF(住宅3!GB26="選択してください","",MID(住宅3!GB26,1,2)*1)</f>
        <v/>
      </c>
      <c r="AG96" s="142" t="str">
        <f>IF(住宅3!GB31="選択してください","",MID(住宅3!GB31,1,2)*1)</f>
        <v/>
      </c>
      <c r="AH96" s="153" t="str">
        <f>IF(住宅3!GB34="選択してください","",MID(住宅3!GB34,1,2)*1)</f>
        <v/>
      </c>
      <c r="AI96" s="142" t="str">
        <f>IF(住宅3!GB37="","",住宅3!GB37)</f>
        <v/>
      </c>
      <c r="AJ96" s="142" t="str">
        <f>IF(住宅3!GB39="選択してください","",MID(住宅3!GB39,1,2)*1)</f>
        <v/>
      </c>
      <c r="AK96" s="142" t="str">
        <f>IF(住宅3!GB44="選択してください","",MID(住宅3!GB44,1,2)*1)</f>
        <v/>
      </c>
      <c r="AL96" s="142" t="str">
        <f>IF(住宅3!GB47="○",1,IF(住宅3!GB47="◎",2,""))</f>
        <v/>
      </c>
      <c r="AM96" s="142" t="str">
        <f>IF(住宅3!GB48="○",1,IF(住宅3!GB48="◎",2,""))</f>
        <v/>
      </c>
      <c r="AN96" s="142" t="str">
        <f>IF(住宅3!GB49="○",1,IF(住宅3!GB49="◎",2,""))</f>
        <v/>
      </c>
      <c r="AO96" s="142" t="str">
        <f>IF(住宅3!GB50="○",1,IF(住宅3!GB50="◎",2,""))</f>
        <v/>
      </c>
      <c r="AP96" s="142" t="str">
        <f>IF(住宅3!GB51="○",1,IF(住宅3!GB51="◎",2,""))</f>
        <v/>
      </c>
      <c r="AQ96" s="142" t="str">
        <f>IF(住宅3!GB52="○",1,IF(住宅3!GB52="◎",2,""))</f>
        <v/>
      </c>
      <c r="AR96" s="142" t="str">
        <f>IF(住宅3!GB53="○",1,IF(住宅3!GB53="◎",2,""))</f>
        <v/>
      </c>
      <c r="AS96" s="142" t="str">
        <f>IF(住宅3!GB54="○",1,IF(住宅3!GB54="◎",2,""))</f>
        <v/>
      </c>
      <c r="AT96" s="142" t="str">
        <f>IF(住宅3!GB55="○",1,IF(住宅3!GB55="◎",2,""))</f>
        <v/>
      </c>
      <c r="AU96" s="142" t="str">
        <f>IF(住宅3!GB56="○",1,IF(住宅3!GB56="◎",2,""))</f>
        <v/>
      </c>
      <c r="AV96" s="142" t="str">
        <f>IF(住宅3!GB57="○",1,IF(住宅3!GB57="◎",2,""))</f>
        <v/>
      </c>
      <c r="AW96" s="142" t="str">
        <f>IF(住宅3!GB58="○",1,IF(住宅3!GB58="◎",2,""))</f>
        <v/>
      </c>
      <c r="AX96" s="142" t="str">
        <f>IF(住宅3!GB59="○",1,IF(住宅3!GB59="◎",2,""))</f>
        <v/>
      </c>
      <c r="AY96" s="142" t="str">
        <f>IF(住宅3!GB60="○",1,IF(住宅3!GB60="◎",2,""))</f>
        <v/>
      </c>
      <c r="AZ96" s="142" t="str">
        <f>IF(住宅3!GB61="○",1,IF(住宅3!GB61="◎",2,""))</f>
        <v/>
      </c>
      <c r="BA96" s="142" t="str">
        <f>IF(住宅3!GB62="○",1,IF(住宅3!GB62="◎",2,""))</f>
        <v/>
      </c>
      <c r="BB96" s="142" t="str">
        <f>IF(住宅3!GB63="○",1,IF(住宅3!GB63="◎",2,""))</f>
        <v/>
      </c>
      <c r="BC96" s="142" t="str">
        <f>IF(住宅3!GB66="○",1,IF(住宅3!GB66="◎",2,""))</f>
        <v/>
      </c>
      <c r="BD96" s="142" t="str">
        <f>IF(住宅3!GB67="○",1,IF(住宅3!GB67="◎",2,""))</f>
        <v/>
      </c>
      <c r="BE96" s="142" t="str">
        <f>IF(住宅3!GB68="○",1,IF(住宅3!GB68="◎",2,""))</f>
        <v/>
      </c>
      <c r="BF96" s="142" t="str">
        <f>IF(住宅3!GB69="○",1,IF(住宅3!GB69="◎",2,""))</f>
        <v/>
      </c>
      <c r="BG96" s="142" t="str">
        <f>IF(住宅3!GB70="○",1,IF(住宅3!GB70="◎",2,""))</f>
        <v/>
      </c>
      <c r="BH96" s="142" t="str">
        <f>IF(住宅3!GB71="○",1,IF(住宅3!GB71="◎",2,""))</f>
        <v/>
      </c>
      <c r="BI96" s="142" t="str">
        <f>IF(住宅3!GB72="○",1,IF(住宅3!GB72="◎",2,""))</f>
        <v/>
      </c>
      <c r="BJ96" s="142" t="str">
        <f>IF(住宅3!GB73="○",1,IF(住宅3!GB73="◎",2,""))</f>
        <v/>
      </c>
      <c r="BK96" s="142" t="str">
        <f>IF(住宅3!GB74="○",1,IF(住宅3!GB74="◎",2,""))</f>
        <v/>
      </c>
      <c r="BL96" s="142" t="str">
        <f>IF(住宅3!GB75="○",1,IF(住宅3!GB75="◎",2,""))</f>
        <v/>
      </c>
      <c r="BM96" s="142" t="str">
        <f>IF(住宅3!GB78="○",1,IF(住宅3!GB78="◎",2,""))</f>
        <v/>
      </c>
      <c r="BN96" s="142" t="str">
        <f>IF(住宅3!GB79="○",1,IF(住宅3!GB79="◎",2,""))</f>
        <v/>
      </c>
      <c r="BO96" s="142" t="str">
        <f>IF(住宅3!GB80="○",1,IF(住宅3!GB80="◎",2,""))</f>
        <v/>
      </c>
      <c r="BP96" s="142" t="str">
        <f>IF(住宅3!GB81="○",1,IF(住宅3!GB81="◎",2,""))</f>
        <v/>
      </c>
      <c r="BQ96" s="142" t="str">
        <f>IF(住宅3!GB82="○",1,IF(住宅3!GB82="◎",2,""))</f>
        <v/>
      </c>
      <c r="BR96" s="142" t="str">
        <f>IF(住宅3!GB83="○",1,IF(住宅3!GB83="◎",2,""))</f>
        <v/>
      </c>
      <c r="BS96" s="142" t="str">
        <f>IF(住宅3!GB84="○",1,IF(住宅3!GB84="◎",2,""))</f>
        <v/>
      </c>
      <c r="BT96" s="142" t="str">
        <f>IF(住宅3!GB85="○",1,IF(住宅3!GB85="◎",2,""))</f>
        <v/>
      </c>
      <c r="BU96" s="142" t="str">
        <f>IF(住宅3!GB86="○",1,IF(住宅3!GB86="◎",2,""))</f>
        <v/>
      </c>
      <c r="BV96" s="142" t="str">
        <f>IF(住宅3!GB87="○",1,IF(住宅3!GB87="◎",2,""))</f>
        <v/>
      </c>
      <c r="BW96" s="142" t="str">
        <f>IF(住宅3!GB88="○",1,IF(住宅3!GB88="◎",2,""))</f>
        <v/>
      </c>
      <c r="BX96" s="142" t="str">
        <f>IF(住宅3!GB89="○",1,IF(住宅3!GB89="◎",2,""))</f>
        <v/>
      </c>
      <c r="BY96" s="142" t="str">
        <f>IF(住宅3!GB90="○",1,IF(住宅3!GB90="◎",2,""))</f>
        <v/>
      </c>
      <c r="BZ96" s="142" t="str">
        <f>IF(住宅3!GB91="○",1,IF(住宅3!GB91="◎",2,""))</f>
        <v/>
      </c>
      <c r="CA96" s="142" t="str">
        <f>IF(住宅3!GB92="○",1,IF(住宅3!GB92="◎",2,""))</f>
        <v/>
      </c>
    </row>
    <row r="97" spans="1:79" s="142" customFormat="1" x14ac:dyDescent="0.2">
      <c r="A97" s="141">
        <f t="shared" si="1"/>
        <v>0</v>
      </c>
      <c r="B97" s="142">
        <v>91</v>
      </c>
      <c r="C97" s="143"/>
      <c r="D97" s="143"/>
      <c r="E97" s="143"/>
      <c r="F97" s="143"/>
      <c r="G97" s="143"/>
      <c r="H97" s="143"/>
      <c r="I97" s="143"/>
      <c r="J97" s="143"/>
      <c r="K97" s="143"/>
      <c r="L97" s="143"/>
      <c r="M97" s="143"/>
      <c r="N97" s="143"/>
      <c r="O97" s="143"/>
      <c r="P97" s="142">
        <v>4</v>
      </c>
      <c r="Q97" s="142">
        <f>住宅3!GD6</f>
        <v>0</v>
      </c>
      <c r="R97" s="142">
        <v>85</v>
      </c>
      <c r="S97" s="142" t="str">
        <f>IF(住宅3!GD7&lt;&gt;"",住宅3!GD7,"")</f>
        <v/>
      </c>
      <c r="T97" s="142" t="str">
        <f>IF(住宅3!GD8="選択してください","",MID(住宅3!GD8,1,2))</f>
        <v/>
      </c>
      <c r="U97" s="142" t="str">
        <f>IF(住宅3!GD9="選択してください","",MID(住宅3!GD9,LEN(住宅3!GD9)-3,3))</f>
        <v/>
      </c>
      <c r="W97" s="142" t="str">
        <f>IF(住宅3!GD10="","",住宅3!GD10)</f>
        <v/>
      </c>
      <c r="X97" s="142" t="str">
        <f>IF(住宅3!GD11="","",住宅3!GD11)</f>
        <v/>
      </c>
      <c r="Y97" s="142" t="str">
        <f>IF(住宅3!GD12="","",住宅3!GD12)</f>
        <v/>
      </c>
      <c r="Z97" s="142" t="str">
        <f>IF(住宅3!GD13="","",住宅3!GD13)</f>
        <v/>
      </c>
      <c r="AA97" s="142" t="str">
        <f>IF(住宅3!GD15="選択してください","",MID(住宅3!GD15,1,2)*1)</f>
        <v/>
      </c>
      <c r="AB97" s="142" t="str">
        <f>IF(住宅3!GD18="選択してください","",MID(住宅3!GD18,1,2)*1)</f>
        <v/>
      </c>
      <c r="AC97" s="142" t="str">
        <f>IF(住宅3!GD20="選択してください","",MID(住宅3!GD20,1,2)*1)</f>
        <v/>
      </c>
      <c r="AD97" s="142" t="str">
        <f>IF(住宅3!GD22="選択してください","",MID(住宅3!GD22,1,2)*1)</f>
        <v/>
      </c>
      <c r="AE97" s="142" t="str">
        <f>IF(住宅3!GD24="選択してください","",MID(住宅3!GD24,1,2)*1)</f>
        <v/>
      </c>
      <c r="AF97" s="142" t="str">
        <f>IF(住宅3!GD26="選択してください","",MID(住宅3!GD26,1,2)*1)</f>
        <v/>
      </c>
      <c r="AG97" s="142" t="str">
        <f>IF(住宅3!GD31="選択してください","",MID(住宅3!GD31,1,2)*1)</f>
        <v/>
      </c>
      <c r="AH97" s="153" t="str">
        <f>IF(住宅3!GD34="選択してください","",MID(住宅3!GD34,1,2)*1)</f>
        <v/>
      </c>
      <c r="AI97" s="142" t="str">
        <f>IF(住宅3!GD37="","",住宅3!GD37)</f>
        <v/>
      </c>
      <c r="AJ97" s="142" t="str">
        <f>IF(住宅3!GD39="選択してください","",MID(住宅3!GD39,1,2)*1)</f>
        <v/>
      </c>
      <c r="AK97" s="142" t="str">
        <f>IF(住宅3!GD44="選択してください","",MID(住宅3!GD44,1,2)*1)</f>
        <v/>
      </c>
      <c r="AL97" s="142" t="str">
        <f>IF(住宅3!GD47="○",1,IF(住宅3!GD47="◎",2,""))</f>
        <v/>
      </c>
      <c r="AM97" s="142" t="str">
        <f>IF(住宅3!GD48="○",1,IF(住宅3!GD48="◎",2,""))</f>
        <v/>
      </c>
      <c r="AN97" s="142" t="str">
        <f>IF(住宅3!GD49="○",1,IF(住宅3!GD49="◎",2,""))</f>
        <v/>
      </c>
      <c r="AO97" s="142" t="str">
        <f>IF(住宅3!GD50="○",1,IF(住宅3!GD50="◎",2,""))</f>
        <v/>
      </c>
      <c r="AP97" s="142" t="str">
        <f>IF(住宅3!GD51="○",1,IF(住宅3!GD51="◎",2,""))</f>
        <v/>
      </c>
      <c r="AQ97" s="142" t="str">
        <f>IF(住宅3!GD52="○",1,IF(住宅3!GD52="◎",2,""))</f>
        <v/>
      </c>
      <c r="AR97" s="142" t="str">
        <f>IF(住宅3!GD53="○",1,IF(住宅3!GD53="◎",2,""))</f>
        <v/>
      </c>
      <c r="AS97" s="142" t="str">
        <f>IF(住宅3!GD54="○",1,IF(住宅3!GD54="◎",2,""))</f>
        <v/>
      </c>
      <c r="AT97" s="142" t="str">
        <f>IF(住宅3!GD55="○",1,IF(住宅3!GD55="◎",2,""))</f>
        <v/>
      </c>
      <c r="AU97" s="142" t="str">
        <f>IF(住宅3!GD56="○",1,IF(住宅3!GD56="◎",2,""))</f>
        <v/>
      </c>
      <c r="AV97" s="142" t="str">
        <f>IF(住宅3!GD57="○",1,IF(住宅3!GD57="◎",2,""))</f>
        <v/>
      </c>
      <c r="AW97" s="142" t="str">
        <f>IF(住宅3!GD58="○",1,IF(住宅3!GD58="◎",2,""))</f>
        <v/>
      </c>
      <c r="AX97" s="142" t="str">
        <f>IF(住宅3!GD59="○",1,IF(住宅3!GD59="◎",2,""))</f>
        <v/>
      </c>
      <c r="AY97" s="142" t="str">
        <f>IF(住宅3!GD60="○",1,IF(住宅3!GD60="◎",2,""))</f>
        <v/>
      </c>
      <c r="AZ97" s="142" t="str">
        <f>IF(住宅3!GD61="○",1,IF(住宅3!GD61="◎",2,""))</f>
        <v/>
      </c>
      <c r="BA97" s="142" t="str">
        <f>IF(住宅3!GD62="○",1,IF(住宅3!GD62="◎",2,""))</f>
        <v/>
      </c>
      <c r="BB97" s="142" t="str">
        <f>IF(住宅3!GD63="○",1,IF(住宅3!GD63="◎",2,""))</f>
        <v/>
      </c>
      <c r="BC97" s="142" t="str">
        <f>IF(住宅3!GD66="○",1,IF(住宅3!GD66="◎",2,""))</f>
        <v/>
      </c>
      <c r="BD97" s="142" t="str">
        <f>IF(住宅3!GD67="○",1,IF(住宅3!GD67="◎",2,""))</f>
        <v/>
      </c>
      <c r="BE97" s="142" t="str">
        <f>IF(住宅3!GD68="○",1,IF(住宅3!GD68="◎",2,""))</f>
        <v/>
      </c>
      <c r="BF97" s="142" t="str">
        <f>IF(住宅3!GD69="○",1,IF(住宅3!GD69="◎",2,""))</f>
        <v/>
      </c>
      <c r="BG97" s="142" t="str">
        <f>IF(住宅3!GD70="○",1,IF(住宅3!GD70="◎",2,""))</f>
        <v/>
      </c>
      <c r="BH97" s="142" t="str">
        <f>IF(住宅3!GD71="○",1,IF(住宅3!GD71="◎",2,""))</f>
        <v/>
      </c>
      <c r="BI97" s="142" t="str">
        <f>IF(住宅3!GD72="○",1,IF(住宅3!GD72="◎",2,""))</f>
        <v/>
      </c>
      <c r="BJ97" s="142" t="str">
        <f>IF(住宅3!GD73="○",1,IF(住宅3!GD73="◎",2,""))</f>
        <v/>
      </c>
      <c r="BK97" s="142" t="str">
        <f>IF(住宅3!GD74="○",1,IF(住宅3!GD74="◎",2,""))</f>
        <v/>
      </c>
      <c r="BL97" s="142" t="str">
        <f>IF(住宅3!GD75="○",1,IF(住宅3!GD75="◎",2,""))</f>
        <v/>
      </c>
      <c r="BM97" s="142" t="str">
        <f>IF(住宅3!GD78="○",1,IF(住宅3!GD78="◎",2,""))</f>
        <v/>
      </c>
      <c r="BN97" s="142" t="str">
        <f>IF(住宅3!GD79="○",1,IF(住宅3!GD79="◎",2,""))</f>
        <v/>
      </c>
      <c r="BO97" s="142" t="str">
        <f>IF(住宅3!GD80="○",1,IF(住宅3!GD80="◎",2,""))</f>
        <v/>
      </c>
      <c r="BP97" s="142" t="str">
        <f>IF(住宅3!GD81="○",1,IF(住宅3!GD81="◎",2,""))</f>
        <v/>
      </c>
      <c r="BQ97" s="142" t="str">
        <f>IF(住宅3!GD82="○",1,IF(住宅3!GD82="◎",2,""))</f>
        <v/>
      </c>
      <c r="BR97" s="142" t="str">
        <f>IF(住宅3!GD83="○",1,IF(住宅3!GD83="◎",2,""))</f>
        <v/>
      </c>
      <c r="BS97" s="142" t="str">
        <f>IF(住宅3!GD84="○",1,IF(住宅3!GD84="◎",2,""))</f>
        <v/>
      </c>
      <c r="BT97" s="142" t="str">
        <f>IF(住宅3!GD85="○",1,IF(住宅3!GD85="◎",2,""))</f>
        <v/>
      </c>
      <c r="BU97" s="142" t="str">
        <f>IF(住宅3!GD86="○",1,IF(住宅3!GD86="◎",2,""))</f>
        <v/>
      </c>
      <c r="BV97" s="142" t="str">
        <f>IF(住宅3!GD87="○",1,IF(住宅3!GD87="◎",2,""))</f>
        <v/>
      </c>
      <c r="BW97" s="142" t="str">
        <f>IF(住宅3!GD88="○",1,IF(住宅3!GD88="◎",2,""))</f>
        <v/>
      </c>
      <c r="BX97" s="142" t="str">
        <f>IF(住宅3!GD89="○",1,IF(住宅3!GD89="◎",2,""))</f>
        <v/>
      </c>
      <c r="BY97" s="142" t="str">
        <f>IF(住宅3!GD90="○",1,IF(住宅3!GD90="◎",2,""))</f>
        <v/>
      </c>
      <c r="BZ97" s="142" t="str">
        <f>IF(住宅3!GD91="○",1,IF(住宅3!GD91="◎",2,""))</f>
        <v/>
      </c>
      <c r="CA97" s="142" t="str">
        <f>IF(住宅3!GD92="○",1,IF(住宅3!GD92="◎",2,""))</f>
        <v/>
      </c>
    </row>
    <row r="98" spans="1:79" s="142" customFormat="1" x14ac:dyDescent="0.2">
      <c r="A98" s="141">
        <f t="shared" si="1"/>
        <v>0</v>
      </c>
      <c r="B98" s="142">
        <v>92</v>
      </c>
      <c r="C98" s="143"/>
      <c r="D98" s="143"/>
      <c r="E98" s="143"/>
      <c r="F98" s="143"/>
      <c r="G98" s="143"/>
      <c r="H98" s="143"/>
      <c r="I98" s="143"/>
      <c r="J98" s="143"/>
      <c r="K98" s="143"/>
      <c r="L98" s="143"/>
      <c r="M98" s="143"/>
      <c r="N98" s="143"/>
      <c r="O98" s="143"/>
      <c r="P98" s="142">
        <v>4</v>
      </c>
      <c r="Q98" s="142">
        <f>住宅3!GF6</f>
        <v>0</v>
      </c>
      <c r="R98" s="142">
        <v>86</v>
      </c>
      <c r="S98" s="142" t="str">
        <f>IF(住宅3!GF7&lt;&gt;"",住宅3!GF7,"")</f>
        <v/>
      </c>
      <c r="T98" s="142" t="str">
        <f>IF(住宅3!GF8="選択してください","",MID(住宅3!GF8,1,2))</f>
        <v/>
      </c>
      <c r="U98" s="142" t="str">
        <f>IF(住宅3!GF9="選択してください","",MID(住宅3!GF9,LEN(住宅3!GF9)-3,3))</f>
        <v/>
      </c>
      <c r="W98" s="142" t="str">
        <f>IF(住宅3!GF10="","",住宅3!GF10)</f>
        <v/>
      </c>
      <c r="X98" s="142" t="str">
        <f>IF(住宅3!GF11="","",住宅3!GF11)</f>
        <v/>
      </c>
      <c r="Y98" s="142" t="str">
        <f>IF(住宅3!GF12="","",住宅3!GF12)</f>
        <v/>
      </c>
      <c r="Z98" s="142" t="str">
        <f>IF(住宅3!GF13="","",住宅3!GF13)</f>
        <v/>
      </c>
      <c r="AA98" s="142" t="str">
        <f>IF(住宅3!GF15="選択してください","",MID(住宅3!GF15,1,2)*1)</f>
        <v/>
      </c>
      <c r="AB98" s="142" t="str">
        <f>IF(住宅3!GF18="選択してください","",MID(住宅3!GF18,1,2)*1)</f>
        <v/>
      </c>
      <c r="AC98" s="142" t="str">
        <f>IF(住宅3!GF20="選択してください","",MID(住宅3!GF20,1,2)*1)</f>
        <v/>
      </c>
      <c r="AD98" s="142" t="str">
        <f>IF(住宅3!GF22="選択してください","",MID(住宅3!GF22,1,2)*1)</f>
        <v/>
      </c>
      <c r="AE98" s="142" t="str">
        <f>IF(住宅3!GF24="選択してください","",MID(住宅3!GF24,1,2)*1)</f>
        <v/>
      </c>
      <c r="AF98" s="142" t="str">
        <f>IF(住宅3!GF26="選択してください","",MID(住宅3!GF26,1,2)*1)</f>
        <v/>
      </c>
      <c r="AG98" s="142" t="str">
        <f>IF(住宅3!GF31="選択してください","",MID(住宅3!GF31,1,2)*1)</f>
        <v/>
      </c>
      <c r="AH98" s="153" t="str">
        <f>IF(住宅3!GF34="選択してください","",MID(住宅3!GF34,1,2)*1)</f>
        <v/>
      </c>
      <c r="AI98" s="142" t="str">
        <f>IF(住宅3!GF37="","",住宅3!GF37)</f>
        <v/>
      </c>
      <c r="AJ98" s="142" t="str">
        <f>IF(住宅3!GF39="選択してください","",MID(住宅3!GF39,1,2)*1)</f>
        <v/>
      </c>
      <c r="AK98" s="142" t="str">
        <f>IF(住宅3!GF44="選択してください","",MID(住宅3!GF44,1,2)*1)</f>
        <v/>
      </c>
      <c r="AL98" s="142" t="str">
        <f>IF(住宅3!GF47="○",1,IF(住宅3!GF47="◎",2,""))</f>
        <v/>
      </c>
      <c r="AM98" s="142" t="str">
        <f>IF(住宅3!GF48="○",1,IF(住宅3!GF48="◎",2,""))</f>
        <v/>
      </c>
      <c r="AN98" s="142" t="str">
        <f>IF(住宅3!GF49="○",1,IF(住宅3!GF49="◎",2,""))</f>
        <v/>
      </c>
      <c r="AO98" s="142" t="str">
        <f>IF(住宅3!GF50="○",1,IF(住宅3!GF50="◎",2,""))</f>
        <v/>
      </c>
      <c r="AP98" s="142" t="str">
        <f>IF(住宅3!GF51="○",1,IF(住宅3!GF51="◎",2,""))</f>
        <v/>
      </c>
      <c r="AQ98" s="142" t="str">
        <f>IF(住宅3!GF52="○",1,IF(住宅3!GF52="◎",2,""))</f>
        <v/>
      </c>
      <c r="AR98" s="142" t="str">
        <f>IF(住宅3!GF53="○",1,IF(住宅3!GF53="◎",2,""))</f>
        <v/>
      </c>
      <c r="AS98" s="142" t="str">
        <f>IF(住宅3!GF54="○",1,IF(住宅3!GF54="◎",2,""))</f>
        <v/>
      </c>
      <c r="AT98" s="142" t="str">
        <f>IF(住宅3!GF55="○",1,IF(住宅3!GF55="◎",2,""))</f>
        <v/>
      </c>
      <c r="AU98" s="142" t="str">
        <f>IF(住宅3!GF56="○",1,IF(住宅3!GF56="◎",2,""))</f>
        <v/>
      </c>
      <c r="AV98" s="142" t="str">
        <f>IF(住宅3!GF57="○",1,IF(住宅3!GF57="◎",2,""))</f>
        <v/>
      </c>
      <c r="AW98" s="142" t="str">
        <f>IF(住宅3!GF58="○",1,IF(住宅3!GF58="◎",2,""))</f>
        <v/>
      </c>
      <c r="AX98" s="142" t="str">
        <f>IF(住宅3!GF59="○",1,IF(住宅3!GF59="◎",2,""))</f>
        <v/>
      </c>
      <c r="AY98" s="142" t="str">
        <f>IF(住宅3!GF60="○",1,IF(住宅3!GF60="◎",2,""))</f>
        <v/>
      </c>
      <c r="AZ98" s="142" t="str">
        <f>IF(住宅3!GF61="○",1,IF(住宅3!GF61="◎",2,""))</f>
        <v/>
      </c>
      <c r="BA98" s="142" t="str">
        <f>IF(住宅3!GF62="○",1,IF(住宅3!GF62="◎",2,""))</f>
        <v/>
      </c>
      <c r="BB98" s="142" t="str">
        <f>IF(住宅3!GF63="○",1,IF(住宅3!GF63="◎",2,""))</f>
        <v/>
      </c>
      <c r="BC98" s="142" t="str">
        <f>IF(住宅3!GF66="○",1,IF(住宅3!GF66="◎",2,""))</f>
        <v/>
      </c>
      <c r="BD98" s="142" t="str">
        <f>IF(住宅3!GF67="○",1,IF(住宅3!GF67="◎",2,""))</f>
        <v/>
      </c>
      <c r="BE98" s="142" t="str">
        <f>IF(住宅3!GF68="○",1,IF(住宅3!GF68="◎",2,""))</f>
        <v/>
      </c>
      <c r="BF98" s="142" t="str">
        <f>IF(住宅3!GF69="○",1,IF(住宅3!GF69="◎",2,""))</f>
        <v/>
      </c>
      <c r="BG98" s="142" t="str">
        <f>IF(住宅3!GF70="○",1,IF(住宅3!GF70="◎",2,""))</f>
        <v/>
      </c>
      <c r="BH98" s="142" t="str">
        <f>IF(住宅3!GF71="○",1,IF(住宅3!GF71="◎",2,""))</f>
        <v/>
      </c>
      <c r="BI98" s="142" t="str">
        <f>IF(住宅3!GF72="○",1,IF(住宅3!GF72="◎",2,""))</f>
        <v/>
      </c>
      <c r="BJ98" s="142" t="str">
        <f>IF(住宅3!GF73="○",1,IF(住宅3!GF73="◎",2,""))</f>
        <v/>
      </c>
      <c r="BK98" s="142" t="str">
        <f>IF(住宅3!GF74="○",1,IF(住宅3!GF74="◎",2,""))</f>
        <v/>
      </c>
      <c r="BL98" s="142" t="str">
        <f>IF(住宅3!GF75="○",1,IF(住宅3!GF75="◎",2,""))</f>
        <v/>
      </c>
      <c r="BM98" s="142" t="str">
        <f>IF(住宅3!GF78="○",1,IF(住宅3!GF78="◎",2,""))</f>
        <v/>
      </c>
      <c r="BN98" s="142" t="str">
        <f>IF(住宅3!GF79="○",1,IF(住宅3!GF79="◎",2,""))</f>
        <v/>
      </c>
      <c r="BO98" s="142" t="str">
        <f>IF(住宅3!GF80="○",1,IF(住宅3!GF80="◎",2,""))</f>
        <v/>
      </c>
      <c r="BP98" s="142" t="str">
        <f>IF(住宅3!GF81="○",1,IF(住宅3!GF81="◎",2,""))</f>
        <v/>
      </c>
      <c r="BQ98" s="142" t="str">
        <f>IF(住宅3!GF82="○",1,IF(住宅3!GF82="◎",2,""))</f>
        <v/>
      </c>
      <c r="BR98" s="142" t="str">
        <f>IF(住宅3!GF83="○",1,IF(住宅3!GF83="◎",2,""))</f>
        <v/>
      </c>
      <c r="BS98" s="142" t="str">
        <f>IF(住宅3!GF84="○",1,IF(住宅3!GF84="◎",2,""))</f>
        <v/>
      </c>
      <c r="BT98" s="142" t="str">
        <f>IF(住宅3!GF85="○",1,IF(住宅3!GF85="◎",2,""))</f>
        <v/>
      </c>
      <c r="BU98" s="142" t="str">
        <f>IF(住宅3!GF86="○",1,IF(住宅3!GF86="◎",2,""))</f>
        <v/>
      </c>
      <c r="BV98" s="142" t="str">
        <f>IF(住宅3!GF87="○",1,IF(住宅3!GF87="◎",2,""))</f>
        <v/>
      </c>
      <c r="BW98" s="142" t="str">
        <f>IF(住宅3!GF88="○",1,IF(住宅3!GF88="◎",2,""))</f>
        <v/>
      </c>
      <c r="BX98" s="142" t="str">
        <f>IF(住宅3!GF89="○",1,IF(住宅3!GF89="◎",2,""))</f>
        <v/>
      </c>
      <c r="BY98" s="142" t="str">
        <f>IF(住宅3!GF90="○",1,IF(住宅3!GF90="◎",2,""))</f>
        <v/>
      </c>
      <c r="BZ98" s="142" t="str">
        <f>IF(住宅3!GF91="○",1,IF(住宅3!GF91="◎",2,""))</f>
        <v/>
      </c>
      <c r="CA98" s="142" t="str">
        <f>IF(住宅3!GF92="○",1,IF(住宅3!GF92="◎",2,""))</f>
        <v/>
      </c>
    </row>
    <row r="99" spans="1:79" s="142" customFormat="1" x14ac:dyDescent="0.2">
      <c r="A99" s="141">
        <f t="shared" si="1"/>
        <v>0</v>
      </c>
      <c r="B99" s="142">
        <v>93</v>
      </c>
      <c r="C99" s="143"/>
      <c r="D99" s="143"/>
      <c r="E99" s="143"/>
      <c r="F99" s="143"/>
      <c r="G99" s="143"/>
      <c r="H99" s="143"/>
      <c r="I99" s="143"/>
      <c r="J99" s="143"/>
      <c r="K99" s="143"/>
      <c r="L99" s="143"/>
      <c r="M99" s="143"/>
      <c r="N99" s="143"/>
      <c r="O99" s="143"/>
      <c r="P99" s="142">
        <v>4</v>
      </c>
      <c r="Q99" s="142">
        <f>住宅3!GH6</f>
        <v>0</v>
      </c>
      <c r="R99" s="142">
        <v>87</v>
      </c>
      <c r="S99" s="142" t="str">
        <f>IF(住宅3!GH7&lt;&gt;"",住宅3!GH7,"")</f>
        <v/>
      </c>
      <c r="T99" s="142" t="str">
        <f>IF(住宅3!GH8="選択してください","",MID(住宅3!GH8,1,2))</f>
        <v/>
      </c>
      <c r="U99" s="142" t="str">
        <f>IF(住宅3!GH9="選択してください","",MID(住宅3!GH9,LEN(住宅3!GH9)-3,3))</f>
        <v/>
      </c>
      <c r="W99" s="142" t="str">
        <f>IF(住宅3!GH10="","",住宅3!GH10)</f>
        <v/>
      </c>
      <c r="X99" s="142" t="str">
        <f>IF(住宅3!GH11="","",住宅3!GH11)</f>
        <v/>
      </c>
      <c r="Y99" s="142" t="str">
        <f>IF(住宅3!GH12="","",住宅3!GH12)</f>
        <v/>
      </c>
      <c r="Z99" s="142" t="str">
        <f>IF(住宅3!GH13="","",住宅3!GH13)</f>
        <v/>
      </c>
      <c r="AA99" s="142" t="str">
        <f>IF(住宅3!GH15="選択してください","",MID(住宅3!GH15,1,2)*1)</f>
        <v/>
      </c>
      <c r="AB99" s="142" t="str">
        <f>IF(住宅3!GH18="選択してください","",MID(住宅3!GH18,1,2)*1)</f>
        <v/>
      </c>
      <c r="AC99" s="142" t="str">
        <f>IF(住宅3!GH20="選択してください","",MID(住宅3!GH20,1,2)*1)</f>
        <v/>
      </c>
      <c r="AD99" s="142" t="str">
        <f>IF(住宅3!GH22="選択してください","",MID(住宅3!GH22,1,2)*1)</f>
        <v/>
      </c>
      <c r="AE99" s="142" t="str">
        <f>IF(住宅3!GH24="選択してください","",MID(住宅3!GH24,1,2)*1)</f>
        <v/>
      </c>
      <c r="AF99" s="142" t="str">
        <f>IF(住宅3!GH26="選択してください","",MID(住宅3!GH26,1,2)*1)</f>
        <v/>
      </c>
      <c r="AG99" s="142" t="str">
        <f>IF(住宅3!GH31="選択してください","",MID(住宅3!GH31,1,2)*1)</f>
        <v/>
      </c>
      <c r="AH99" s="153" t="str">
        <f>IF(住宅3!GH34="選択してください","",MID(住宅3!GH34,1,2)*1)</f>
        <v/>
      </c>
      <c r="AI99" s="142" t="str">
        <f>IF(住宅3!GH37="","",住宅3!GH37)</f>
        <v/>
      </c>
      <c r="AJ99" s="142" t="str">
        <f>IF(住宅3!GH39="選択してください","",MID(住宅3!GH39,1,2)*1)</f>
        <v/>
      </c>
      <c r="AK99" s="142" t="str">
        <f>IF(住宅3!GH44="選択してください","",MID(住宅3!GH44,1,2)*1)</f>
        <v/>
      </c>
      <c r="AL99" s="142" t="str">
        <f>IF(住宅3!GH47="○",1,IF(住宅3!GH47="◎",2,""))</f>
        <v/>
      </c>
      <c r="AM99" s="142" t="str">
        <f>IF(住宅3!GH48="○",1,IF(住宅3!GH48="◎",2,""))</f>
        <v/>
      </c>
      <c r="AN99" s="142" t="str">
        <f>IF(住宅3!GH49="○",1,IF(住宅3!GH49="◎",2,""))</f>
        <v/>
      </c>
      <c r="AO99" s="142" t="str">
        <f>IF(住宅3!GH50="○",1,IF(住宅3!GH50="◎",2,""))</f>
        <v/>
      </c>
      <c r="AP99" s="142" t="str">
        <f>IF(住宅3!GH51="○",1,IF(住宅3!GH51="◎",2,""))</f>
        <v/>
      </c>
      <c r="AQ99" s="142" t="str">
        <f>IF(住宅3!GH52="○",1,IF(住宅3!GH52="◎",2,""))</f>
        <v/>
      </c>
      <c r="AR99" s="142" t="str">
        <f>IF(住宅3!GH53="○",1,IF(住宅3!GH53="◎",2,""))</f>
        <v/>
      </c>
      <c r="AS99" s="142" t="str">
        <f>IF(住宅3!GH54="○",1,IF(住宅3!GH54="◎",2,""))</f>
        <v/>
      </c>
      <c r="AT99" s="142" t="str">
        <f>IF(住宅3!GH55="○",1,IF(住宅3!GH55="◎",2,""))</f>
        <v/>
      </c>
      <c r="AU99" s="142" t="str">
        <f>IF(住宅3!GH56="○",1,IF(住宅3!GH56="◎",2,""))</f>
        <v/>
      </c>
      <c r="AV99" s="142" t="str">
        <f>IF(住宅3!GH57="○",1,IF(住宅3!GH57="◎",2,""))</f>
        <v/>
      </c>
      <c r="AW99" s="142" t="str">
        <f>IF(住宅3!GH58="○",1,IF(住宅3!GH58="◎",2,""))</f>
        <v/>
      </c>
      <c r="AX99" s="142" t="str">
        <f>IF(住宅3!GH59="○",1,IF(住宅3!GH59="◎",2,""))</f>
        <v/>
      </c>
      <c r="AY99" s="142" t="str">
        <f>IF(住宅3!GH60="○",1,IF(住宅3!GH60="◎",2,""))</f>
        <v/>
      </c>
      <c r="AZ99" s="142" t="str">
        <f>IF(住宅3!GH61="○",1,IF(住宅3!GH61="◎",2,""))</f>
        <v/>
      </c>
      <c r="BA99" s="142" t="str">
        <f>IF(住宅3!GH62="○",1,IF(住宅3!GH62="◎",2,""))</f>
        <v/>
      </c>
      <c r="BB99" s="142" t="str">
        <f>IF(住宅3!GH63="○",1,IF(住宅3!GH63="◎",2,""))</f>
        <v/>
      </c>
      <c r="BC99" s="142" t="str">
        <f>IF(住宅3!GH66="○",1,IF(住宅3!GH66="◎",2,""))</f>
        <v/>
      </c>
      <c r="BD99" s="142" t="str">
        <f>IF(住宅3!GH67="○",1,IF(住宅3!GH67="◎",2,""))</f>
        <v/>
      </c>
      <c r="BE99" s="142" t="str">
        <f>IF(住宅3!GH68="○",1,IF(住宅3!GH68="◎",2,""))</f>
        <v/>
      </c>
      <c r="BF99" s="142" t="str">
        <f>IF(住宅3!GH69="○",1,IF(住宅3!GH69="◎",2,""))</f>
        <v/>
      </c>
      <c r="BG99" s="142" t="str">
        <f>IF(住宅3!GH70="○",1,IF(住宅3!GH70="◎",2,""))</f>
        <v/>
      </c>
      <c r="BH99" s="142" t="str">
        <f>IF(住宅3!GH71="○",1,IF(住宅3!GH71="◎",2,""))</f>
        <v/>
      </c>
      <c r="BI99" s="142" t="str">
        <f>IF(住宅3!GH72="○",1,IF(住宅3!GH72="◎",2,""))</f>
        <v/>
      </c>
      <c r="BJ99" s="142" t="str">
        <f>IF(住宅3!GH73="○",1,IF(住宅3!GH73="◎",2,""))</f>
        <v/>
      </c>
      <c r="BK99" s="142" t="str">
        <f>IF(住宅3!GH74="○",1,IF(住宅3!GH74="◎",2,""))</f>
        <v/>
      </c>
      <c r="BL99" s="142" t="str">
        <f>IF(住宅3!GH75="○",1,IF(住宅3!GH75="◎",2,""))</f>
        <v/>
      </c>
      <c r="BM99" s="142" t="str">
        <f>IF(住宅3!GH78="○",1,IF(住宅3!GH78="◎",2,""))</f>
        <v/>
      </c>
      <c r="BN99" s="142" t="str">
        <f>IF(住宅3!GH79="○",1,IF(住宅3!GH79="◎",2,""))</f>
        <v/>
      </c>
      <c r="BO99" s="142" t="str">
        <f>IF(住宅3!GH80="○",1,IF(住宅3!GH80="◎",2,""))</f>
        <v/>
      </c>
      <c r="BP99" s="142" t="str">
        <f>IF(住宅3!GH81="○",1,IF(住宅3!GH81="◎",2,""))</f>
        <v/>
      </c>
      <c r="BQ99" s="142" t="str">
        <f>IF(住宅3!GH82="○",1,IF(住宅3!GH82="◎",2,""))</f>
        <v/>
      </c>
      <c r="BR99" s="142" t="str">
        <f>IF(住宅3!GH83="○",1,IF(住宅3!GH83="◎",2,""))</f>
        <v/>
      </c>
      <c r="BS99" s="142" t="str">
        <f>IF(住宅3!GH84="○",1,IF(住宅3!GH84="◎",2,""))</f>
        <v/>
      </c>
      <c r="BT99" s="142" t="str">
        <f>IF(住宅3!GH85="○",1,IF(住宅3!GH85="◎",2,""))</f>
        <v/>
      </c>
      <c r="BU99" s="142" t="str">
        <f>IF(住宅3!GH86="○",1,IF(住宅3!GH86="◎",2,""))</f>
        <v/>
      </c>
      <c r="BV99" s="142" t="str">
        <f>IF(住宅3!GH87="○",1,IF(住宅3!GH87="◎",2,""))</f>
        <v/>
      </c>
      <c r="BW99" s="142" t="str">
        <f>IF(住宅3!GH88="○",1,IF(住宅3!GH88="◎",2,""))</f>
        <v/>
      </c>
      <c r="BX99" s="142" t="str">
        <f>IF(住宅3!GH89="○",1,IF(住宅3!GH89="◎",2,""))</f>
        <v/>
      </c>
      <c r="BY99" s="142" t="str">
        <f>IF(住宅3!GH90="○",1,IF(住宅3!GH90="◎",2,""))</f>
        <v/>
      </c>
      <c r="BZ99" s="142" t="str">
        <f>IF(住宅3!GH91="○",1,IF(住宅3!GH91="◎",2,""))</f>
        <v/>
      </c>
      <c r="CA99" s="142" t="str">
        <f>IF(住宅3!GH92="○",1,IF(住宅3!GH92="◎",2,""))</f>
        <v/>
      </c>
    </row>
    <row r="100" spans="1:79" s="142" customFormat="1" x14ac:dyDescent="0.2">
      <c r="A100" s="141">
        <f t="shared" si="1"/>
        <v>0</v>
      </c>
      <c r="B100" s="142">
        <v>94</v>
      </c>
      <c r="C100" s="143"/>
      <c r="D100" s="143"/>
      <c r="E100" s="143"/>
      <c r="F100" s="143"/>
      <c r="G100" s="143"/>
      <c r="H100" s="143"/>
      <c r="I100" s="143"/>
      <c r="J100" s="143"/>
      <c r="K100" s="143"/>
      <c r="L100" s="143"/>
      <c r="M100" s="143"/>
      <c r="N100" s="143"/>
      <c r="O100" s="143"/>
      <c r="P100" s="142">
        <v>4</v>
      </c>
      <c r="Q100" s="142">
        <f>住宅3!GJ6</f>
        <v>0</v>
      </c>
      <c r="R100" s="142">
        <v>88</v>
      </c>
      <c r="S100" s="142" t="str">
        <f>IF(住宅3!GJ7&lt;&gt;"",住宅3!GJ7,"")</f>
        <v/>
      </c>
      <c r="T100" s="142" t="str">
        <f>IF(住宅3!GJ8="選択してください","",MID(住宅3!GJ8,1,2))</f>
        <v/>
      </c>
      <c r="U100" s="142" t="str">
        <f>IF(住宅3!GJ9="選択してください","",MID(住宅3!GJ9,LEN(住宅3!GJ9)-3,3))</f>
        <v/>
      </c>
      <c r="W100" s="142" t="str">
        <f>IF(住宅3!GJ10="","",住宅3!GJ10)</f>
        <v/>
      </c>
      <c r="X100" s="142" t="str">
        <f>IF(住宅3!GJ11="","",住宅3!GJ11)</f>
        <v/>
      </c>
      <c r="Y100" s="142" t="str">
        <f>IF(住宅3!GJ12="","",住宅3!GJ12)</f>
        <v/>
      </c>
      <c r="Z100" s="142" t="str">
        <f>IF(住宅3!GJ13="","",住宅3!GJ13)</f>
        <v/>
      </c>
      <c r="AA100" s="142" t="str">
        <f>IF(住宅3!GJ15="選択してください","",MID(住宅3!GJ15,1,2)*1)</f>
        <v/>
      </c>
      <c r="AB100" s="142" t="str">
        <f>IF(住宅3!GJ18="選択してください","",MID(住宅3!GJ18,1,2)*1)</f>
        <v/>
      </c>
      <c r="AC100" s="142" t="str">
        <f>IF(住宅3!GJ20="選択してください","",MID(住宅3!GJ20,1,2)*1)</f>
        <v/>
      </c>
      <c r="AD100" s="142" t="str">
        <f>IF(住宅3!GJ22="選択してください","",MID(住宅3!GJ22,1,2)*1)</f>
        <v/>
      </c>
      <c r="AE100" s="142" t="str">
        <f>IF(住宅3!GJ24="選択してください","",MID(住宅3!GJ24,1,2)*1)</f>
        <v/>
      </c>
      <c r="AF100" s="142" t="str">
        <f>IF(住宅3!GJ26="選択してください","",MID(住宅3!GJ26,1,2)*1)</f>
        <v/>
      </c>
      <c r="AG100" s="142" t="str">
        <f>IF(住宅3!GJ31="選択してください","",MID(住宅3!GJ31,1,2)*1)</f>
        <v/>
      </c>
      <c r="AH100" s="153" t="str">
        <f>IF(住宅3!GJ34="選択してください","",MID(住宅3!GJ34,1,2)*1)</f>
        <v/>
      </c>
      <c r="AI100" s="142" t="str">
        <f>IF(住宅3!GJ37="","",住宅3!GJ37)</f>
        <v/>
      </c>
      <c r="AJ100" s="142" t="str">
        <f>IF(住宅3!GJ39="選択してください","",MID(住宅3!GJ39,1,2)*1)</f>
        <v/>
      </c>
      <c r="AK100" s="142" t="str">
        <f>IF(住宅3!GJ44="選択してください","",MID(住宅3!GJ44,1,2)*1)</f>
        <v/>
      </c>
      <c r="AL100" s="142" t="str">
        <f>IF(住宅3!GJ47="○",1,IF(住宅3!GJ47="◎",2,""))</f>
        <v/>
      </c>
      <c r="AM100" s="142" t="str">
        <f>IF(住宅3!GJ48="○",1,IF(住宅3!GJ48="◎",2,""))</f>
        <v/>
      </c>
      <c r="AN100" s="142" t="str">
        <f>IF(住宅3!GJ49="○",1,IF(住宅3!GJ49="◎",2,""))</f>
        <v/>
      </c>
      <c r="AO100" s="142" t="str">
        <f>IF(住宅3!GJ50="○",1,IF(住宅3!GJ50="◎",2,""))</f>
        <v/>
      </c>
      <c r="AP100" s="142" t="str">
        <f>IF(住宅3!GJ51="○",1,IF(住宅3!GJ51="◎",2,""))</f>
        <v/>
      </c>
      <c r="AQ100" s="142" t="str">
        <f>IF(住宅3!GJ52="○",1,IF(住宅3!GJ52="◎",2,""))</f>
        <v/>
      </c>
      <c r="AR100" s="142" t="str">
        <f>IF(住宅3!GJ53="○",1,IF(住宅3!GJ53="◎",2,""))</f>
        <v/>
      </c>
      <c r="AS100" s="142" t="str">
        <f>IF(住宅3!GJ54="○",1,IF(住宅3!GJ54="◎",2,""))</f>
        <v/>
      </c>
      <c r="AT100" s="142" t="str">
        <f>IF(住宅3!GJ55="○",1,IF(住宅3!GJ55="◎",2,""))</f>
        <v/>
      </c>
      <c r="AU100" s="142" t="str">
        <f>IF(住宅3!GJ56="○",1,IF(住宅3!GJ56="◎",2,""))</f>
        <v/>
      </c>
      <c r="AV100" s="142" t="str">
        <f>IF(住宅3!GJ57="○",1,IF(住宅3!GJ57="◎",2,""))</f>
        <v/>
      </c>
      <c r="AW100" s="142" t="str">
        <f>IF(住宅3!GJ58="○",1,IF(住宅3!GJ58="◎",2,""))</f>
        <v/>
      </c>
      <c r="AX100" s="142" t="str">
        <f>IF(住宅3!GJ59="○",1,IF(住宅3!GJ59="◎",2,""))</f>
        <v/>
      </c>
      <c r="AY100" s="142" t="str">
        <f>IF(住宅3!GJ60="○",1,IF(住宅3!GJ60="◎",2,""))</f>
        <v/>
      </c>
      <c r="AZ100" s="142" t="str">
        <f>IF(住宅3!GJ61="○",1,IF(住宅3!GJ61="◎",2,""))</f>
        <v/>
      </c>
      <c r="BA100" s="142" t="str">
        <f>IF(住宅3!GJ62="○",1,IF(住宅3!GJ62="◎",2,""))</f>
        <v/>
      </c>
      <c r="BB100" s="142" t="str">
        <f>IF(住宅3!GJ63="○",1,IF(住宅3!GJ63="◎",2,""))</f>
        <v/>
      </c>
      <c r="BC100" s="142" t="str">
        <f>IF(住宅3!GJ66="○",1,IF(住宅3!GJ66="◎",2,""))</f>
        <v/>
      </c>
      <c r="BD100" s="142" t="str">
        <f>IF(住宅3!GJ67="○",1,IF(住宅3!GJ67="◎",2,""))</f>
        <v/>
      </c>
      <c r="BE100" s="142" t="str">
        <f>IF(住宅3!GJ68="○",1,IF(住宅3!GJ68="◎",2,""))</f>
        <v/>
      </c>
      <c r="BF100" s="142" t="str">
        <f>IF(住宅3!GJ69="○",1,IF(住宅3!GJ69="◎",2,""))</f>
        <v/>
      </c>
      <c r="BG100" s="142" t="str">
        <f>IF(住宅3!GJ70="○",1,IF(住宅3!GJ70="◎",2,""))</f>
        <v/>
      </c>
      <c r="BH100" s="142" t="str">
        <f>IF(住宅3!GJ71="○",1,IF(住宅3!GJ71="◎",2,""))</f>
        <v/>
      </c>
      <c r="BI100" s="142" t="str">
        <f>IF(住宅3!GJ72="○",1,IF(住宅3!GJ72="◎",2,""))</f>
        <v/>
      </c>
      <c r="BJ100" s="142" t="str">
        <f>IF(住宅3!GJ73="○",1,IF(住宅3!GJ73="◎",2,""))</f>
        <v/>
      </c>
      <c r="BK100" s="142" t="str">
        <f>IF(住宅3!GJ74="○",1,IF(住宅3!GJ74="◎",2,""))</f>
        <v/>
      </c>
      <c r="BL100" s="142" t="str">
        <f>IF(住宅3!GJ75="○",1,IF(住宅3!GJ75="◎",2,""))</f>
        <v/>
      </c>
      <c r="BM100" s="142" t="str">
        <f>IF(住宅3!GJ78="○",1,IF(住宅3!GJ78="◎",2,""))</f>
        <v/>
      </c>
      <c r="BN100" s="142" t="str">
        <f>IF(住宅3!GJ79="○",1,IF(住宅3!GJ79="◎",2,""))</f>
        <v/>
      </c>
      <c r="BO100" s="142" t="str">
        <f>IF(住宅3!GJ80="○",1,IF(住宅3!GJ80="◎",2,""))</f>
        <v/>
      </c>
      <c r="BP100" s="142" t="str">
        <f>IF(住宅3!GJ81="○",1,IF(住宅3!GJ81="◎",2,""))</f>
        <v/>
      </c>
      <c r="BQ100" s="142" t="str">
        <f>IF(住宅3!GJ82="○",1,IF(住宅3!GJ82="◎",2,""))</f>
        <v/>
      </c>
      <c r="BR100" s="142" t="str">
        <f>IF(住宅3!GJ83="○",1,IF(住宅3!GJ83="◎",2,""))</f>
        <v/>
      </c>
      <c r="BS100" s="142" t="str">
        <f>IF(住宅3!GJ84="○",1,IF(住宅3!GJ84="◎",2,""))</f>
        <v/>
      </c>
      <c r="BT100" s="142" t="str">
        <f>IF(住宅3!GJ85="○",1,IF(住宅3!GJ85="◎",2,""))</f>
        <v/>
      </c>
      <c r="BU100" s="142" t="str">
        <f>IF(住宅3!GJ86="○",1,IF(住宅3!GJ86="◎",2,""))</f>
        <v/>
      </c>
      <c r="BV100" s="142" t="str">
        <f>IF(住宅3!GJ87="○",1,IF(住宅3!GJ87="◎",2,""))</f>
        <v/>
      </c>
      <c r="BW100" s="142" t="str">
        <f>IF(住宅3!GJ88="○",1,IF(住宅3!GJ88="◎",2,""))</f>
        <v/>
      </c>
      <c r="BX100" s="142" t="str">
        <f>IF(住宅3!GJ89="○",1,IF(住宅3!GJ89="◎",2,""))</f>
        <v/>
      </c>
      <c r="BY100" s="142" t="str">
        <f>IF(住宅3!GJ90="○",1,IF(住宅3!GJ90="◎",2,""))</f>
        <v/>
      </c>
      <c r="BZ100" s="142" t="str">
        <f>IF(住宅3!GJ91="○",1,IF(住宅3!GJ91="◎",2,""))</f>
        <v/>
      </c>
      <c r="CA100" s="142" t="str">
        <f>IF(住宅3!GJ92="○",1,IF(住宅3!GJ92="◎",2,""))</f>
        <v/>
      </c>
    </row>
    <row r="101" spans="1:79" s="142" customFormat="1" x14ac:dyDescent="0.2">
      <c r="A101" s="141">
        <f t="shared" si="1"/>
        <v>0</v>
      </c>
      <c r="B101" s="142">
        <v>95</v>
      </c>
      <c r="C101" s="143"/>
      <c r="D101" s="143"/>
      <c r="E101" s="143"/>
      <c r="F101" s="143"/>
      <c r="G101" s="143"/>
      <c r="H101" s="143"/>
      <c r="I101" s="143"/>
      <c r="J101" s="143"/>
      <c r="K101" s="143"/>
      <c r="L101" s="143"/>
      <c r="M101" s="143"/>
      <c r="N101" s="143"/>
      <c r="O101" s="143"/>
      <c r="P101" s="142">
        <v>4</v>
      </c>
      <c r="Q101" s="142">
        <f>住宅3!GL6</f>
        <v>0</v>
      </c>
      <c r="R101" s="142">
        <v>89</v>
      </c>
      <c r="S101" s="142" t="str">
        <f>IF(住宅3!GL7&lt;&gt;"",住宅3!GL7,"")</f>
        <v/>
      </c>
      <c r="T101" s="142" t="str">
        <f>IF(住宅3!GL8="選択してください","",MID(住宅3!GL8,1,2))</f>
        <v/>
      </c>
      <c r="U101" s="142" t="str">
        <f>IF(住宅3!GL9="選択してください","",MID(住宅3!GL9,LEN(住宅3!GL9)-3,3))</f>
        <v/>
      </c>
      <c r="W101" s="142" t="str">
        <f>IF(住宅3!GL10="","",住宅3!GL10)</f>
        <v/>
      </c>
      <c r="X101" s="142" t="str">
        <f>IF(住宅3!GL11="","",住宅3!GL11)</f>
        <v/>
      </c>
      <c r="Y101" s="142" t="str">
        <f>IF(住宅3!GL12="","",住宅3!GL12)</f>
        <v/>
      </c>
      <c r="Z101" s="142" t="str">
        <f>IF(住宅3!GL13="","",住宅3!GL13)</f>
        <v/>
      </c>
      <c r="AA101" s="142" t="str">
        <f>IF(住宅3!GL15="選択してください","",MID(住宅3!GL15,1,2)*1)</f>
        <v/>
      </c>
      <c r="AB101" s="142" t="str">
        <f>IF(住宅3!GL18="選択してください","",MID(住宅3!GL18,1,2)*1)</f>
        <v/>
      </c>
      <c r="AC101" s="142" t="str">
        <f>IF(住宅3!GL20="選択してください","",MID(住宅3!GL20,1,2)*1)</f>
        <v/>
      </c>
      <c r="AD101" s="142" t="str">
        <f>IF(住宅3!GL22="選択してください","",MID(住宅3!GL22,1,2)*1)</f>
        <v/>
      </c>
      <c r="AE101" s="142" t="str">
        <f>IF(住宅3!GL24="選択してください","",MID(住宅3!GL24,1,2)*1)</f>
        <v/>
      </c>
      <c r="AF101" s="142" t="str">
        <f>IF(住宅3!GL26="選択してください","",MID(住宅3!GL26,1,2)*1)</f>
        <v/>
      </c>
      <c r="AG101" s="142" t="str">
        <f>IF(住宅3!GL31="選択してください","",MID(住宅3!GL31,1,2)*1)</f>
        <v/>
      </c>
      <c r="AH101" s="153" t="str">
        <f>IF(住宅3!GL34="選択してください","",MID(住宅3!GL34,1,2)*1)</f>
        <v/>
      </c>
      <c r="AI101" s="142" t="str">
        <f>IF(住宅3!GL37="","",住宅3!GL37)</f>
        <v/>
      </c>
      <c r="AJ101" s="142" t="str">
        <f>IF(住宅3!GL39="選択してください","",MID(住宅3!GL39,1,2)*1)</f>
        <v/>
      </c>
      <c r="AK101" s="142" t="str">
        <f>IF(住宅3!GL44="選択してください","",MID(住宅3!GL44,1,2)*1)</f>
        <v/>
      </c>
      <c r="AL101" s="142" t="str">
        <f>IF(住宅3!GL47="○",1,IF(住宅3!GL47="◎",2,""))</f>
        <v/>
      </c>
      <c r="AM101" s="142" t="str">
        <f>IF(住宅3!GL48="○",1,IF(住宅3!GL48="◎",2,""))</f>
        <v/>
      </c>
      <c r="AN101" s="142" t="str">
        <f>IF(住宅3!GL49="○",1,IF(住宅3!GL49="◎",2,""))</f>
        <v/>
      </c>
      <c r="AO101" s="142" t="str">
        <f>IF(住宅3!GL50="○",1,IF(住宅3!GL50="◎",2,""))</f>
        <v/>
      </c>
      <c r="AP101" s="142" t="str">
        <f>IF(住宅3!GL51="○",1,IF(住宅3!GL51="◎",2,""))</f>
        <v/>
      </c>
      <c r="AQ101" s="142" t="str">
        <f>IF(住宅3!GL52="○",1,IF(住宅3!GL52="◎",2,""))</f>
        <v/>
      </c>
      <c r="AR101" s="142" t="str">
        <f>IF(住宅3!GL53="○",1,IF(住宅3!GL53="◎",2,""))</f>
        <v/>
      </c>
      <c r="AS101" s="142" t="str">
        <f>IF(住宅3!GL54="○",1,IF(住宅3!GL54="◎",2,""))</f>
        <v/>
      </c>
      <c r="AT101" s="142" t="str">
        <f>IF(住宅3!GL55="○",1,IF(住宅3!GL55="◎",2,""))</f>
        <v/>
      </c>
      <c r="AU101" s="142" t="str">
        <f>IF(住宅3!GL56="○",1,IF(住宅3!GL56="◎",2,""))</f>
        <v/>
      </c>
      <c r="AV101" s="142" t="str">
        <f>IF(住宅3!GL57="○",1,IF(住宅3!GL57="◎",2,""))</f>
        <v/>
      </c>
      <c r="AW101" s="142" t="str">
        <f>IF(住宅3!GL58="○",1,IF(住宅3!GL58="◎",2,""))</f>
        <v/>
      </c>
      <c r="AX101" s="142" t="str">
        <f>IF(住宅3!GL59="○",1,IF(住宅3!GL59="◎",2,""))</f>
        <v/>
      </c>
      <c r="AY101" s="142" t="str">
        <f>IF(住宅3!GL60="○",1,IF(住宅3!GL60="◎",2,""))</f>
        <v/>
      </c>
      <c r="AZ101" s="142" t="str">
        <f>IF(住宅3!GL61="○",1,IF(住宅3!GL61="◎",2,""))</f>
        <v/>
      </c>
      <c r="BA101" s="142" t="str">
        <f>IF(住宅3!GL62="○",1,IF(住宅3!GL62="◎",2,""))</f>
        <v/>
      </c>
      <c r="BB101" s="142" t="str">
        <f>IF(住宅3!GL63="○",1,IF(住宅3!GL63="◎",2,""))</f>
        <v/>
      </c>
      <c r="BC101" s="142" t="str">
        <f>IF(住宅3!GL66="○",1,IF(住宅3!GL66="◎",2,""))</f>
        <v/>
      </c>
      <c r="BD101" s="142" t="str">
        <f>IF(住宅3!GL67="○",1,IF(住宅3!GL67="◎",2,""))</f>
        <v/>
      </c>
      <c r="BE101" s="142" t="str">
        <f>IF(住宅3!GL68="○",1,IF(住宅3!GL68="◎",2,""))</f>
        <v/>
      </c>
      <c r="BF101" s="142" t="str">
        <f>IF(住宅3!GL69="○",1,IF(住宅3!GL69="◎",2,""))</f>
        <v/>
      </c>
      <c r="BG101" s="142" t="str">
        <f>IF(住宅3!GL70="○",1,IF(住宅3!GL70="◎",2,""))</f>
        <v/>
      </c>
      <c r="BH101" s="142" t="str">
        <f>IF(住宅3!GL71="○",1,IF(住宅3!GL71="◎",2,""))</f>
        <v/>
      </c>
      <c r="BI101" s="142" t="str">
        <f>IF(住宅3!GL72="○",1,IF(住宅3!GL72="◎",2,""))</f>
        <v/>
      </c>
      <c r="BJ101" s="142" t="str">
        <f>IF(住宅3!GL73="○",1,IF(住宅3!GL73="◎",2,""))</f>
        <v/>
      </c>
      <c r="BK101" s="142" t="str">
        <f>IF(住宅3!GL74="○",1,IF(住宅3!GL74="◎",2,""))</f>
        <v/>
      </c>
      <c r="BL101" s="142" t="str">
        <f>IF(住宅3!GL75="○",1,IF(住宅3!GL75="◎",2,""))</f>
        <v/>
      </c>
      <c r="BM101" s="142" t="str">
        <f>IF(住宅3!GL78="○",1,IF(住宅3!GL78="◎",2,""))</f>
        <v/>
      </c>
      <c r="BN101" s="142" t="str">
        <f>IF(住宅3!GL79="○",1,IF(住宅3!GL79="◎",2,""))</f>
        <v/>
      </c>
      <c r="BO101" s="142" t="str">
        <f>IF(住宅3!GL80="○",1,IF(住宅3!GL80="◎",2,""))</f>
        <v/>
      </c>
      <c r="BP101" s="142" t="str">
        <f>IF(住宅3!GL81="○",1,IF(住宅3!GL81="◎",2,""))</f>
        <v/>
      </c>
      <c r="BQ101" s="142" t="str">
        <f>IF(住宅3!GL82="○",1,IF(住宅3!GL82="◎",2,""))</f>
        <v/>
      </c>
      <c r="BR101" s="142" t="str">
        <f>IF(住宅3!GL83="○",1,IF(住宅3!GL83="◎",2,""))</f>
        <v/>
      </c>
      <c r="BS101" s="142" t="str">
        <f>IF(住宅3!GL84="○",1,IF(住宅3!GL84="◎",2,""))</f>
        <v/>
      </c>
      <c r="BT101" s="142" t="str">
        <f>IF(住宅3!GL85="○",1,IF(住宅3!GL85="◎",2,""))</f>
        <v/>
      </c>
      <c r="BU101" s="142" t="str">
        <f>IF(住宅3!GL86="○",1,IF(住宅3!GL86="◎",2,""))</f>
        <v/>
      </c>
      <c r="BV101" s="142" t="str">
        <f>IF(住宅3!GL87="○",1,IF(住宅3!GL87="◎",2,""))</f>
        <v/>
      </c>
      <c r="BW101" s="142" t="str">
        <f>IF(住宅3!GL88="○",1,IF(住宅3!GL88="◎",2,""))</f>
        <v/>
      </c>
      <c r="BX101" s="142" t="str">
        <f>IF(住宅3!GL89="○",1,IF(住宅3!GL89="◎",2,""))</f>
        <v/>
      </c>
      <c r="BY101" s="142" t="str">
        <f>IF(住宅3!GL90="○",1,IF(住宅3!GL90="◎",2,""))</f>
        <v/>
      </c>
      <c r="BZ101" s="142" t="str">
        <f>IF(住宅3!GL91="○",1,IF(住宅3!GL91="◎",2,""))</f>
        <v/>
      </c>
      <c r="CA101" s="142" t="str">
        <f>IF(住宅3!GL92="○",1,IF(住宅3!GL92="◎",2,""))</f>
        <v/>
      </c>
    </row>
    <row r="102" spans="1:79" s="142" customFormat="1" x14ac:dyDescent="0.2">
      <c r="A102" s="141">
        <f t="shared" si="1"/>
        <v>0</v>
      </c>
      <c r="B102" s="142">
        <v>96</v>
      </c>
      <c r="C102" s="143"/>
      <c r="D102" s="143"/>
      <c r="E102" s="143"/>
      <c r="F102" s="143"/>
      <c r="G102" s="143"/>
      <c r="H102" s="143"/>
      <c r="I102" s="143"/>
      <c r="J102" s="143"/>
      <c r="K102" s="143"/>
      <c r="L102" s="143"/>
      <c r="M102" s="143"/>
      <c r="N102" s="143"/>
      <c r="O102" s="143"/>
      <c r="P102" s="142">
        <v>4</v>
      </c>
      <c r="Q102" s="142">
        <f>住宅3!GN6</f>
        <v>0</v>
      </c>
      <c r="R102" s="142">
        <v>90</v>
      </c>
      <c r="S102" s="142" t="str">
        <f>IF(住宅3!GN7&lt;&gt;"",住宅3!GN7,"")</f>
        <v/>
      </c>
      <c r="T102" s="142" t="str">
        <f>IF(住宅3!GN8="選択してください","",MID(住宅3!GN8,1,2))</f>
        <v/>
      </c>
      <c r="U102" s="142" t="str">
        <f>IF(住宅3!GN9="選択してください","",MID(住宅3!GN9,LEN(住宅3!GN9)-3,3))</f>
        <v/>
      </c>
      <c r="W102" s="142" t="str">
        <f>IF(住宅3!GN10="","",住宅3!GN10)</f>
        <v/>
      </c>
      <c r="X102" s="142" t="str">
        <f>IF(住宅3!GN11="","",住宅3!GN11)</f>
        <v/>
      </c>
      <c r="Y102" s="142" t="str">
        <f>IF(住宅3!GN12="","",住宅3!GN12)</f>
        <v/>
      </c>
      <c r="Z102" s="142" t="str">
        <f>IF(住宅3!GN13="","",住宅3!GN13)</f>
        <v/>
      </c>
      <c r="AA102" s="142" t="str">
        <f>IF(住宅3!GN15="選択してください","",MID(住宅3!GN15,1,2)*1)</f>
        <v/>
      </c>
      <c r="AB102" s="142" t="str">
        <f>IF(住宅3!GN18="選択してください","",MID(住宅3!GN18,1,2)*1)</f>
        <v/>
      </c>
      <c r="AC102" s="142" t="str">
        <f>IF(住宅3!GN20="選択してください","",MID(住宅3!GN20,1,2)*1)</f>
        <v/>
      </c>
      <c r="AD102" s="142" t="str">
        <f>IF(住宅3!GN22="選択してください","",MID(住宅3!GN22,1,2)*1)</f>
        <v/>
      </c>
      <c r="AE102" s="142" t="str">
        <f>IF(住宅3!GN24="選択してください","",MID(住宅3!GN24,1,2)*1)</f>
        <v/>
      </c>
      <c r="AF102" s="142" t="str">
        <f>IF(住宅3!GN26="選択してください","",MID(住宅3!GN26,1,2)*1)</f>
        <v/>
      </c>
      <c r="AG102" s="142" t="str">
        <f>IF(住宅3!GN31="選択してください","",MID(住宅3!GN31,1,2)*1)</f>
        <v/>
      </c>
      <c r="AH102" s="153" t="str">
        <f>IF(住宅3!GN34="選択してください","",MID(住宅3!GN34,1,2)*1)</f>
        <v/>
      </c>
      <c r="AI102" s="142" t="str">
        <f>IF(住宅3!GN37="","",住宅3!GN37)</f>
        <v/>
      </c>
      <c r="AJ102" s="142" t="str">
        <f>IF(住宅3!GN39="選択してください","",MID(住宅3!GN39,1,2)*1)</f>
        <v/>
      </c>
      <c r="AK102" s="142" t="str">
        <f>IF(住宅3!GN44="選択してください","",MID(住宅3!GN44,1,2)*1)</f>
        <v/>
      </c>
      <c r="AL102" s="142" t="str">
        <f>IF(住宅3!GN47="○",1,IF(住宅3!GN47="◎",2,""))</f>
        <v/>
      </c>
      <c r="AM102" s="142" t="str">
        <f>IF(住宅3!GN48="○",1,IF(住宅3!GN48="◎",2,""))</f>
        <v/>
      </c>
      <c r="AN102" s="142" t="str">
        <f>IF(住宅3!GN49="○",1,IF(住宅3!GN49="◎",2,""))</f>
        <v/>
      </c>
      <c r="AO102" s="142" t="str">
        <f>IF(住宅3!GN50="○",1,IF(住宅3!GN50="◎",2,""))</f>
        <v/>
      </c>
      <c r="AP102" s="142" t="str">
        <f>IF(住宅3!GN51="○",1,IF(住宅3!GN51="◎",2,""))</f>
        <v/>
      </c>
      <c r="AQ102" s="142" t="str">
        <f>IF(住宅3!GN52="○",1,IF(住宅3!GN52="◎",2,""))</f>
        <v/>
      </c>
      <c r="AR102" s="142" t="str">
        <f>IF(住宅3!GN53="○",1,IF(住宅3!GN53="◎",2,""))</f>
        <v/>
      </c>
      <c r="AS102" s="142" t="str">
        <f>IF(住宅3!GN54="○",1,IF(住宅3!GN54="◎",2,""))</f>
        <v/>
      </c>
      <c r="AT102" s="142" t="str">
        <f>IF(住宅3!GN55="○",1,IF(住宅3!GN55="◎",2,""))</f>
        <v/>
      </c>
      <c r="AU102" s="142" t="str">
        <f>IF(住宅3!GN56="○",1,IF(住宅3!GN56="◎",2,""))</f>
        <v/>
      </c>
      <c r="AV102" s="142" t="str">
        <f>IF(住宅3!GN57="○",1,IF(住宅3!GN57="◎",2,""))</f>
        <v/>
      </c>
      <c r="AW102" s="142" t="str">
        <f>IF(住宅3!GN58="○",1,IF(住宅3!GN58="◎",2,""))</f>
        <v/>
      </c>
      <c r="AX102" s="142" t="str">
        <f>IF(住宅3!GN59="○",1,IF(住宅3!GN59="◎",2,""))</f>
        <v/>
      </c>
      <c r="AY102" s="142" t="str">
        <f>IF(住宅3!GN60="○",1,IF(住宅3!GN60="◎",2,""))</f>
        <v/>
      </c>
      <c r="AZ102" s="142" t="str">
        <f>IF(住宅3!GN61="○",1,IF(住宅3!GN61="◎",2,""))</f>
        <v/>
      </c>
      <c r="BA102" s="142" t="str">
        <f>IF(住宅3!GN62="○",1,IF(住宅3!GN62="◎",2,""))</f>
        <v/>
      </c>
      <c r="BB102" s="142" t="str">
        <f>IF(住宅3!GN63="○",1,IF(住宅3!GN63="◎",2,""))</f>
        <v/>
      </c>
      <c r="BC102" s="142" t="str">
        <f>IF(住宅3!GN66="○",1,IF(住宅3!GN66="◎",2,""))</f>
        <v/>
      </c>
      <c r="BD102" s="142" t="str">
        <f>IF(住宅3!GN67="○",1,IF(住宅3!GN67="◎",2,""))</f>
        <v/>
      </c>
      <c r="BE102" s="142" t="str">
        <f>IF(住宅3!GN68="○",1,IF(住宅3!GN68="◎",2,""))</f>
        <v/>
      </c>
      <c r="BF102" s="142" t="str">
        <f>IF(住宅3!GN69="○",1,IF(住宅3!GN69="◎",2,""))</f>
        <v/>
      </c>
      <c r="BG102" s="142" t="str">
        <f>IF(住宅3!GN70="○",1,IF(住宅3!GN70="◎",2,""))</f>
        <v/>
      </c>
      <c r="BH102" s="142" t="str">
        <f>IF(住宅3!GN71="○",1,IF(住宅3!GN71="◎",2,""))</f>
        <v/>
      </c>
      <c r="BI102" s="142" t="str">
        <f>IF(住宅3!GN72="○",1,IF(住宅3!GN72="◎",2,""))</f>
        <v/>
      </c>
      <c r="BJ102" s="142" t="str">
        <f>IF(住宅3!GN73="○",1,IF(住宅3!GN73="◎",2,""))</f>
        <v/>
      </c>
      <c r="BK102" s="142" t="str">
        <f>IF(住宅3!GN74="○",1,IF(住宅3!GN74="◎",2,""))</f>
        <v/>
      </c>
      <c r="BL102" s="142" t="str">
        <f>IF(住宅3!GN75="○",1,IF(住宅3!GN75="◎",2,""))</f>
        <v/>
      </c>
      <c r="BM102" s="142" t="str">
        <f>IF(住宅3!GN78="○",1,IF(住宅3!GN78="◎",2,""))</f>
        <v/>
      </c>
      <c r="BN102" s="142" t="str">
        <f>IF(住宅3!GN79="○",1,IF(住宅3!GN79="◎",2,""))</f>
        <v/>
      </c>
      <c r="BO102" s="142" t="str">
        <f>IF(住宅3!GN80="○",1,IF(住宅3!GN80="◎",2,""))</f>
        <v/>
      </c>
      <c r="BP102" s="142" t="str">
        <f>IF(住宅3!GN81="○",1,IF(住宅3!GN81="◎",2,""))</f>
        <v/>
      </c>
      <c r="BQ102" s="142" t="str">
        <f>IF(住宅3!GN82="○",1,IF(住宅3!GN82="◎",2,""))</f>
        <v/>
      </c>
      <c r="BR102" s="142" t="str">
        <f>IF(住宅3!GN83="○",1,IF(住宅3!GN83="◎",2,""))</f>
        <v/>
      </c>
      <c r="BS102" s="142" t="str">
        <f>IF(住宅3!GN84="○",1,IF(住宅3!GN84="◎",2,""))</f>
        <v/>
      </c>
      <c r="BT102" s="142" t="str">
        <f>IF(住宅3!GN85="○",1,IF(住宅3!GN85="◎",2,""))</f>
        <v/>
      </c>
      <c r="BU102" s="142" t="str">
        <f>IF(住宅3!GN86="○",1,IF(住宅3!GN86="◎",2,""))</f>
        <v/>
      </c>
      <c r="BV102" s="142" t="str">
        <f>IF(住宅3!GN87="○",1,IF(住宅3!GN87="◎",2,""))</f>
        <v/>
      </c>
      <c r="BW102" s="142" t="str">
        <f>IF(住宅3!GN88="○",1,IF(住宅3!GN88="◎",2,""))</f>
        <v/>
      </c>
      <c r="BX102" s="142" t="str">
        <f>IF(住宅3!GN89="○",1,IF(住宅3!GN89="◎",2,""))</f>
        <v/>
      </c>
      <c r="BY102" s="142" t="str">
        <f>IF(住宅3!GN90="○",1,IF(住宅3!GN90="◎",2,""))</f>
        <v/>
      </c>
      <c r="BZ102" s="142" t="str">
        <f>IF(住宅3!GN91="○",1,IF(住宅3!GN91="◎",2,""))</f>
        <v/>
      </c>
      <c r="CA102" s="142" t="str">
        <f>IF(住宅3!GN92="○",1,IF(住宅3!GN92="◎",2,""))</f>
        <v/>
      </c>
    </row>
    <row r="103" spans="1:79" s="142" customFormat="1" x14ac:dyDescent="0.2">
      <c r="A103" s="141">
        <f t="shared" si="1"/>
        <v>0</v>
      </c>
      <c r="B103" s="142">
        <v>97</v>
      </c>
      <c r="C103" s="143"/>
      <c r="D103" s="143"/>
      <c r="E103" s="143"/>
      <c r="F103" s="143"/>
      <c r="G103" s="143"/>
      <c r="H103" s="143"/>
      <c r="I103" s="143"/>
      <c r="J103" s="143"/>
      <c r="K103" s="143"/>
      <c r="L103" s="143"/>
      <c r="M103" s="143"/>
      <c r="N103" s="143"/>
      <c r="O103" s="143"/>
      <c r="P103" s="142">
        <v>4</v>
      </c>
      <c r="Q103" s="142">
        <f>住宅3!GP6</f>
        <v>0</v>
      </c>
      <c r="R103" s="142">
        <v>91</v>
      </c>
      <c r="S103" s="142" t="str">
        <f>IF(住宅3!GP7&lt;&gt;"",住宅3!GP7,"")</f>
        <v/>
      </c>
      <c r="T103" s="142" t="str">
        <f>IF(住宅3!GP8="選択してください","",MID(住宅3!GP8,1,2))</f>
        <v/>
      </c>
      <c r="U103" s="142" t="str">
        <f>IF(住宅3!GP9="選択してください","",MID(住宅3!GP9,LEN(住宅3!GP9)-3,3))</f>
        <v/>
      </c>
      <c r="W103" s="142" t="str">
        <f>IF(住宅3!GP10="","",住宅3!GP10)</f>
        <v/>
      </c>
      <c r="X103" s="142" t="str">
        <f>IF(住宅3!GP11="","",住宅3!GP11)</f>
        <v/>
      </c>
      <c r="Y103" s="142" t="str">
        <f>IF(住宅3!GP12="","",住宅3!GP12)</f>
        <v/>
      </c>
      <c r="Z103" s="142" t="str">
        <f>IF(住宅3!GP13="","",住宅3!GP13)</f>
        <v/>
      </c>
      <c r="AA103" s="142" t="str">
        <f>IF(住宅3!GP15="選択してください","",MID(住宅3!GP15,1,2)*1)</f>
        <v/>
      </c>
      <c r="AB103" s="142" t="str">
        <f>IF(住宅3!GP18="選択してください","",MID(住宅3!GP18,1,2)*1)</f>
        <v/>
      </c>
      <c r="AC103" s="142" t="str">
        <f>IF(住宅3!GP20="選択してください","",MID(住宅3!GP20,1,2)*1)</f>
        <v/>
      </c>
      <c r="AD103" s="142" t="str">
        <f>IF(住宅3!GP22="選択してください","",MID(住宅3!GP22,1,2)*1)</f>
        <v/>
      </c>
      <c r="AE103" s="142" t="str">
        <f>IF(住宅3!GP24="選択してください","",MID(住宅3!GP24,1,2)*1)</f>
        <v/>
      </c>
      <c r="AF103" s="142" t="str">
        <f>IF(住宅3!GP26="選択してください","",MID(住宅3!GP26,1,2)*1)</f>
        <v/>
      </c>
      <c r="AG103" s="142" t="str">
        <f>IF(住宅3!GP31="選択してください","",MID(住宅3!GP31,1,2)*1)</f>
        <v/>
      </c>
      <c r="AH103" s="153" t="str">
        <f>IF(住宅3!GP34="選択してください","",MID(住宅3!GP34,1,2)*1)</f>
        <v/>
      </c>
      <c r="AI103" s="142" t="str">
        <f>IF(住宅3!GP37="","",住宅3!GP37)</f>
        <v/>
      </c>
      <c r="AJ103" s="142" t="str">
        <f>IF(住宅3!GP39="選択してください","",MID(住宅3!GP39,1,2)*1)</f>
        <v/>
      </c>
      <c r="AK103" s="142" t="str">
        <f>IF(住宅3!GP44="選択してください","",MID(住宅3!GP44,1,2)*1)</f>
        <v/>
      </c>
      <c r="AL103" s="142" t="str">
        <f>IF(住宅3!GP47="○",1,IF(住宅3!GP47="◎",2,""))</f>
        <v/>
      </c>
      <c r="AM103" s="142" t="str">
        <f>IF(住宅3!GP48="○",1,IF(住宅3!GP48="◎",2,""))</f>
        <v/>
      </c>
      <c r="AN103" s="142" t="str">
        <f>IF(住宅3!GP49="○",1,IF(住宅3!GP49="◎",2,""))</f>
        <v/>
      </c>
      <c r="AO103" s="142" t="str">
        <f>IF(住宅3!GP50="○",1,IF(住宅3!GP50="◎",2,""))</f>
        <v/>
      </c>
      <c r="AP103" s="142" t="str">
        <f>IF(住宅3!GP51="○",1,IF(住宅3!GP51="◎",2,""))</f>
        <v/>
      </c>
      <c r="AQ103" s="142" t="str">
        <f>IF(住宅3!GP52="○",1,IF(住宅3!GP52="◎",2,""))</f>
        <v/>
      </c>
      <c r="AR103" s="142" t="str">
        <f>IF(住宅3!GP53="○",1,IF(住宅3!GP53="◎",2,""))</f>
        <v/>
      </c>
      <c r="AS103" s="142" t="str">
        <f>IF(住宅3!GP54="○",1,IF(住宅3!GP54="◎",2,""))</f>
        <v/>
      </c>
      <c r="AT103" s="142" t="str">
        <f>IF(住宅3!GP55="○",1,IF(住宅3!GP55="◎",2,""))</f>
        <v/>
      </c>
      <c r="AU103" s="142" t="str">
        <f>IF(住宅3!GP56="○",1,IF(住宅3!GP56="◎",2,""))</f>
        <v/>
      </c>
      <c r="AV103" s="142" t="str">
        <f>IF(住宅3!GP57="○",1,IF(住宅3!GP57="◎",2,""))</f>
        <v/>
      </c>
      <c r="AW103" s="142" t="str">
        <f>IF(住宅3!GP58="○",1,IF(住宅3!GP58="◎",2,""))</f>
        <v/>
      </c>
      <c r="AX103" s="142" t="str">
        <f>IF(住宅3!GP59="○",1,IF(住宅3!GP59="◎",2,""))</f>
        <v/>
      </c>
      <c r="AY103" s="142" t="str">
        <f>IF(住宅3!GP60="○",1,IF(住宅3!GP60="◎",2,""))</f>
        <v/>
      </c>
      <c r="AZ103" s="142" t="str">
        <f>IF(住宅3!GP61="○",1,IF(住宅3!GP61="◎",2,""))</f>
        <v/>
      </c>
      <c r="BA103" s="142" t="str">
        <f>IF(住宅3!GP62="○",1,IF(住宅3!GP62="◎",2,""))</f>
        <v/>
      </c>
      <c r="BB103" s="142" t="str">
        <f>IF(住宅3!GP63="○",1,IF(住宅3!GP63="◎",2,""))</f>
        <v/>
      </c>
      <c r="BC103" s="142" t="str">
        <f>IF(住宅3!GP66="○",1,IF(住宅3!GP66="◎",2,""))</f>
        <v/>
      </c>
      <c r="BD103" s="142" t="str">
        <f>IF(住宅3!GP67="○",1,IF(住宅3!GP67="◎",2,""))</f>
        <v/>
      </c>
      <c r="BE103" s="142" t="str">
        <f>IF(住宅3!GP68="○",1,IF(住宅3!GP68="◎",2,""))</f>
        <v/>
      </c>
      <c r="BF103" s="142" t="str">
        <f>IF(住宅3!GP69="○",1,IF(住宅3!GP69="◎",2,""))</f>
        <v/>
      </c>
      <c r="BG103" s="142" t="str">
        <f>IF(住宅3!GP70="○",1,IF(住宅3!GP70="◎",2,""))</f>
        <v/>
      </c>
      <c r="BH103" s="142" t="str">
        <f>IF(住宅3!GP71="○",1,IF(住宅3!GP71="◎",2,""))</f>
        <v/>
      </c>
      <c r="BI103" s="142" t="str">
        <f>IF(住宅3!GP72="○",1,IF(住宅3!GP72="◎",2,""))</f>
        <v/>
      </c>
      <c r="BJ103" s="142" t="str">
        <f>IF(住宅3!GP73="○",1,IF(住宅3!GP73="◎",2,""))</f>
        <v/>
      </c>
      <c r="BK103" s="142" t="str">
        <f>IF(住宅3!GP74="○",1,IF(住宅3!GP74="◎",2,""))</f>
        <v/>
      </c>
      <c r="BL103" s="142" t="str">
        <f>IF(住宅3!GP75="○",1,IF(住宅3!GP75="◎",2,""))</f>
        <v/>
      </c>
      <c r="BM103" s="142" t="str">
        <f>IF(住宅3!GP78="○",1,IF(住宅3!GP78="◎",2,""))</f>
        <v/>
      </c>
      <c r="BN103" s="142" t="str">
        <f>IF(住宅3!GP79="○",1,IF(住宅3!GP79="◎",2,""))</f>
        <v/>
      </c>
      <c r="BO103" s="142" t="str">
        <f>IF(住宅3!GP80="○",1,IF(住宅3!GP80="◎",2,""))</f>
        <v/>
      </c>
      <c r="BP103" s="142" t="str">
        <f>IF(住宅3!GP81="○",1,IF(住宅3!GP81="◎",2,""))</f>
        <v/>
      </c>
      <c r="BQ103" s="142" t="str">
        <f>IF(住宅3!GP82="○",1,IF(住宅3!GP82="◎",2,""))</f>
        <v/>
      </c>
      <c r="BR103" s="142" t="str">
        <f>IF(住宅3!GP83="○",1,IF(住宅3!GP83="◎",2,""))</f>
        <v/>
      </c>
      <c r="BS103" s="142" t="str">
        <f>IF(住宅3!GP84="○",1,IF(住宅3!GP84="◎",2,""))</f>
        <v/>
      </c>
      <c r="BT103" s="142" t="str">
        <f>IF(住宅3!GP85="○",1,IF(住宅3!GP85="◎",2,""))</f>
        <v/>
      </c>
      <c r="BU103" s="142" t="str">
        <f>IF(住宅3!GP86="○",1,IF(住宅3!GP86="◎",2,""))</f>
        <v/>
      </c>
      <c r="BV103" s="142" t="str">
        <f>IF(住宅3!GP87="○",1,IF(住宅3!GP87="◎",2,""))</f>
        <v/>
      </c>
      <c r="BW103" s="142" t="str">
        <f>IF(住宅3!GP88="○",1,IF(住宅3!GP88="◎",2,""))</f>
        <v/>
      </c>
      <c r="BX103" s="142" t="str">
        <f>IF(住宅3!GP89="○",1,IF(住宅3!GP89="◎",2,""))</f>
        <v/>
      </c>
      <c r="BY103" s="142" t="str">
        <f>IF(住宅3!GP90="○",1,IF(住宅3!GP90="◎",2,""))</f>
        <v/>
      </c>
      <c r="BZ103" s="142" t="str">
        <f>IF(住宅3!GP91="○",1,IF(住宅3!GP91="◎",2,""))</f>
        <v/>
      </c>
      <c r="CA103" s="142" t="str">
        <f>IF(住宅3!GP92="○",1,IF(住宅3!GP92="◎",2,""))</f>
        <v/>
      </c>
    </row>
    <row r="104" spans="1:79" s="142" customFormat="1" x14ac:dyDescent="0.2">
      <c r="A104" s="141">
        <f t="shared" si="1"/>
        <v>0</v>
      </c>
      <c r="B104" s="142">
        <v>98</v>
      </c>
      <c r="C104" s="143"/>
      <c r="D104" s="143"/>
      <c r="E104" s="143"/>
      <c r="F104" s="143"/>
      <c r="G104" s="143"/>
      <c r="H104" s="143"/>
      <c r="I104" s="143"/>
      <c r="J104" s="143"/>
      <c r="K104" s="143"/>
      <c r="L104" s="143"/>
      <c r="M104" s="143"/>
      <c r="N104" s="143"/>
      <c r="O104" s="143"/>
      <c r="P104" s="142">
        <v>4</v>
      </c>
      <c r="Q104" s="142">
        <f>住宅3!GR6</f>
        <v>0</v>
      </c>
      <c r="R104" s="142">
        <v>92</v>
      </c>
      <c r="S104" s="142" t="str">
        <f>IF(住宅3!GR7&lt;&gt;"",住宅3!GR7,"")</f>
        <v/>
      </c>
      <c r="T104" s="142" t="str">
        <f>IF(住宅3!GR8="選択してください","",MID(住宅3!GR8,1,2))</f>
        <v/>
      </c>
      <c r="U104" s="142" t="str">
        <f>IF(住宅3!GR9="選択してください","",MID(住宅3!GR9,LEN(住宅3!GR9)-3,3))</f>
        <v/>
      </c>
      <c r="W104" s="142" t="str">
        <f>IF(住宅3!GR10="","",住宅3!GR10)</f>
        <v/>
      </c>
      <c r="X104" s="142" t="str">
        <f>IF(住宅3!GR11="","",住宅3!GR11)</f>
        <v/>
      </c>
      <c r="Y104" s="142" t="str">
        <f>IF(住宅3!GR12="","",住宅3!GR12)</f>
        <v/>
      </c>
      <c r="Z104" s="142" t="str">
        <f>IF(住宅3!GR13="","",住宅3!GR13)</f>
        <v/>
      </c>
      <c r="AA104" s="142" t="str">
        <f>IF(住宅3!GR15="選択してください","",MID(住宅3!GR15,1,2)*1)</f>
        <v/>
      </c>
      <c r="AB104" s="142" t="str">
        <f>IF(住宅3!GR18="選択してください","",MID(住宅3!GR18,1,2)*1)</f>
        <v/>
      </c>
      <c r="AC104" s="142" t="str">
        <f>IF(住宅3!GR20="選択してください","",MID(住宅3!GR20,1,2)*1)</f>
        <v/>
      </c>
      <c r="AD104" s="142" t="str">
        <f>IF(住宅3!GR22="選択してください","",MID(住宅3!GR22,1,2)*1)</f>
        <v/>
      </c>
      <c r="AE104" s="142" t="str">
        <f>IF(住宅3!GR24="選択してください","",MID(住宅3!GR24,1,2)*1)</f>
        <v/>
      </c>
      <c r="AF104" s="142" t="str">
        <f>IF(住宅3!GR26="選択してください","",MID(住宅3!GR26,1,2)*1)</f>
        <v/>
      </c>
      <c r="AG104" s="142" t="str">
        <f>IF(住宅3!GR31="選択してください","",MID(住宅3!GR31,1,2)*1)</f>
        <v/>
      </c>
      <c r="AH104" s="153" t="str">
        <f>IF(住宅3!GR34="選択してください","",MID(住宅3!GR34,1,2)*1)</f>
        <v/>
      </c>
      <c r="AI104" s="142" t="str">
        <f>IF(住宅3!GR37="","",住宅3!GR37)</f>
        <v/>
      </c>
      <c r="AJ104" s="142" t="str">
        <f>IF(住宅3!GR39="選択してください","",MID(住宅3!GR39,1,2)*1)</f>
        <v/>
      </c>
      <c r="AK104" s="142" t="str">
        <f>IF(住宅3!GR44="選択してください","",MID(住宅3!GR44,1,2)*1)</f>
        <v/>
      </c>
      <c r="AL104" s="142" t="str">
        <f>IF(住宅3!GR47="○",1,IF(住宅3!GR47="◎",2,""))</f>
        <v/>
      </c>
      <c r="AM104" s="142" t="str">
        <f>IF(住宅3!GR48="○",1,IF(住宅3!GR48="◎",2,""))</f>
        <v/>
      </c>
      <c r="AN104" s="142" t="str">
        <f>IF(住宅3!GR49="○",1,IF(住宅3!GR49="◎",2,""))</f>
        <v/>
      </c>
      <c r="AO104" s="142" t="str">
        <f>IF(住宅3!GR50="○",1,IF(住宅3!GR50="◎",2,""))</f>
        <v/>
      </c>
      <c r="AP104" s="142" t="str">
        <f>IF(住宅3!GR51="○",1,IF(住宅3!GR51="◎",2,""))</f>
        <v/>
      </c>
      <c r="AQ104" s="142" t="str">
        <f>IF(住宅3!GR52="○",1,IF(住宅3!GR52="◎",2,""))</f>
        <v/>
      </c>
      <c r="AR104" s="142" t="str">
        <f>IF(住宅3!GR53="○",1,IF(住宅3!GR53="◎",2,""))</f>
        <v/>
      </c>
      <c r="AS104" s="142" t="str">
        <f>IF(住宅3!GR54="○",1,IF(住宅3!GR54="◎",2,""))</f>
        <v/>
      </c>
      <c r="AT104" s="142" t="str">
        <f>IF(住宅3!GR55="○",1,IF(住宅3!GR55="◎",2,""))</f>
        <v/>
      </c>
      <c r="AU104" s="142" t="str">
        <f>IF(住宅3!GR56="○",1,IF(住宅3!GR56="◎",2,""))</f>
        <v/>
      </c>
      <c r="AV104" s="142" t="str">
        <f>IF(住宅3!GR57="○",1,IF(住宅3!GR57="◎",2,""))</f>
        <v/>
      </c>
      <c r="AW104" s="142" t="str">
        <f>IF(住宅3!GR58="○",1,IF(住宅3!GR58="◎",2,""))</f>
        <v/>
      </c>
      <c r="AX104" s="142" t="str">
        <f>IF(住宅3!GR59="○",1,IF(住宅3!GR59="◎",2,""))</f>
        <v/>
      </c>
      <c r="AY104" s="142" t="str">
        <f>IF(住宅3!GR60="○",1,IF(住宅3!GR60="◎",2,""))</f>
        <v/>
      </c>
      <c r="AZ104" s="142" t="str">
        <f>IF(住宅3!GR61="○",1,IF(住宅3!GR61="◎",2,""))</f>
        <v/>
      </c>
      <c r="BA104" s="142" t="str">
        <f>IF(住宅3!GR62="○",1,IF(住宅3!GR62="◎",2,""))</f>
        <v/>
      </c>
      <c r="BB104" s="142" t="str">
        <f>IF(住宅3!GR63="○",1,IF(住宅3!GR63="◎",2,""))</f>
        <v/>
      </c>
      <c r="BC104" s="142" t="str">
        <f>IF(住宅3!GR66="○",1,IF(住宅3!GR66="◎",2,""))</f>
        <v/>
      </c>
      <c r="BD104" s="142" t="str">
        <f>IF(住宅3!GR67="○",1,IF(住宅3!GR67="◎",2,""))</f>
        <v/>
      </c>
      <c r="BE104" s="142" t="str">
        <f>IF(住宅3!GR68="○",1,IF(住宅3!GR68="◎",2,""))</f>
        <v/>
      </c>
      <c r="BF104" s="142" t="str">
        <f>IF(住宅3!GR69="○",1,IF(住宅3!GR69="◎",2,""))</f>
        <v/>
      </c>
      <c r="BG104" s="142" t="str">
        <f>IF(住宅3!GR70="○",1,IF(住宅3!GR70="◎",2,""))</f>
        <v/>
      </c>
      <c r="BH104" s="142" t="str">
        <f>IF(住宅3!GR71="○",1,IF(住宅3!GR71="◎",2,""))</f>
        <v/>
      </c>
      <c r="BI104" s="142" t="str">
        <f>IF(住宅3!GR72="○",1,IF(住宅3!GR72="◎",2,""))</f>
        <v/>
      </c>
      <c r="BJ104" s="142" t="str">
        <f>IF(住宅3!GR73="○",1,IF(住宅3!GR73="◎",2,""))</f>
        <v/>
      </c>
      <c r="BK104" s="142" t="str">
        <f>IF(住宅3!GR74="○",1,IF(住宅3!GR74="◎",2,""))</f>
        <v/>
      </c>
      <c r="BL104" s="142" t="str">
        <f>IF(住宅3!GR75="○",1,IF(住宅3!GR75="◎",2,""))</f>
        <v/>
      </c>
      <c r="BM104" s="142" t="str">
        <f>IF(住宅3!GR78="○",1,IF(住宅3!GR78="◎",2,""))</f>
        <v/>
      </c>
      <c r="BN104" s="142" t="str">
        <f>IF(住宅3!GR79="○",1,IF(住宅3!GR79="◎",2,""))</f>
        <v/>
      </c>
      <c r="BO104" s="142" t="str">
        <f>IF(住宅3!GR80="○",1,IF(住宅3!GR80="◎",2,""))</f>
        <v/>
      </c>
      <c r="BP104" s="142" t="str">
        <f>IF(住宅3!GR81="○",1,IF(住宅3!GR81="◎",2,""))</f>
        <v/>
      </c>
      <c r="BQ104" s="142" t="str">
        <f>IF(住宅3!GR82="○",1,IF(住宅3!GR82="◎",2,""))</f>
        <v/>
      </c>
      <c r="BR104" s="142" t="str">
        <f>IF(住宅3!GR83="○",1,IF(住宅3!GR83="◎",2,""))</f>
        <v/>
      </c>
      <c r="BS104" s="142" t="str">
        <f>IF(住宅3!GR84="○",1,IF(住宅3!GR84="◎",2,""))</f>
        <v/>
      </c>
      <c r="BT104" s="142" t="str">
        <f>IF(住宅3!GR85="○",1,IF(住宅3!GR85="◎",2,""))</f>
        <v/>
      </c>
      <c r="BU104" s="142" t="str">
        <f>IF(住宅3!GR86="○",1,IF(住宅3!GR86="◎",2,""))</f>
        <v/>
      </c>
      <c r="BV104" s="142" t="str">
        <f>IF(住宅3!GR87="○",1,IF(住宅3!GR87="◎",2,""))</f>
        <v/>
      </c>
      <c r="BW104" s="142" t="str">
        <f>IF(住宅3!GR88="○",1,IF(住宅3!GR88="◎",2,""))</f>
        <v/>
      </c>
      <c r="BX104" s="142" t="str">
        <f>IF(住宅3!GR89="○",1,IF(住宅3!GR89="◎",2,""))</f>
        <v/>
      </c>
      <c r="BY104" s="142" t="str">
        <f>IF(住宅3!GR90="○",1,IF(住宅3!GR90="◎",2,""))</f>
        <v/>
      </c>
      <c r="BZ104" s="142" t="str">
        <f>IF(住宅3!GR91="○",1,IF(住宅3!GR91="◎",2,""))</f>
        <v/>
      </c>
      <c r="CA104" s="142" t="str">
        <f>IF(住宅3!GR92="○",1,IF(住宅3!GR92="◎",2,""))</f>
        <v/>
      </c>
    </row>
    <row r="105" spans="1:79" s="142" customFormat="1" x14ac:dyDescent="0.2">
      <c r="A105" s="141">
        <f t="shared" si="1"/>
        <v>0</v>
      </c>
      <c r="B105" s="142">
        <v>99</v>
      </c>
      <c r="C105" s="143"/>
      <c r="D105" s="143"/>
      <c r="E105" s="143"/>
      <c r="F105" s="143"/>
      <c r="G105" s="143"/>
      <c r="H105" s="143"/>
      <c r="I105" s="143"/>
      <c r="J105" s="143"/>
      <c r="K105" s="143"/>
      <c r="L105" s="143"/>
      <c r="M105" s="143"/>
      <c r="N105" s="143"/>
      <c r="O105" s="143"/>
      <c r="P105" s="142">
        <v>4</v>
      </c>
      <c r="Q105" s="142">
        <f>住宅3!GT6</f>
        <v>0</v>
      </c>
      <c r="R105" s="142">
        <v>93</v>
      </c>
      <c r="S105" s="142" t="str">
        <f>IF(住宅3!GT7&lt;&gt;"",住宅3!GT7,"")</f>
        <v/>
      </c>
      <c r="T105" s="142" t="str">
        <f>IF(住宅3!GT8="選択してください","",MID(住宅3!GT8,1,2))</f>
        <v/>
      </c>
      <c r="U105" s="142" t="str">
        <f>IF(住宅3!GT9="選択してください","",MID(住宅3!GT9,LEN(住宅3!GT9)-3,3))</f>
        <v/>
      </c>
      <c r="W105" s="142" t="str">
        <f>IF(住宅3!GT10="","",住宅3!GT10)</f>
        <v/>
      </c>
      <c r="X105" s="142" t="str">
        <f>IF(住宅3!GT11="","",住宅3!GT11)</f>
        <v/>
      </c>
      <c r="Y105" s="142" t="str">
        <f>IF(住宅3!GT12="","",住宅3!GT12)</f>
        <v/>
      </c>
      <c r="Z105" s="142" t="str">
        <f>IF(住宅3!GT13="","",住宅3!GT13)</f>
        <v/>
      </c>
      <c r="AA105" s="142" t="str">
        <f>IF(住宅3!GT15="選択してください","",MID(住宅3!GT15,1,2)*1)</f>
        <v/>
      </c>
      <c r="AB105" s="142" t="str">
        <f>IF(住宅3!GT18="選択してください","",MID(住宅3!GT18,1,2)*1)</f>
        <v/>
      </c>
      <c r="AC105" s="142" t="str">
        <f>IF(住宅3!GT20="選択してください","",MID(住宅3!GT20,1,2)*1)</f>
        <v/>
      </c>
      <c r="AD105" s="142" t="str">
        <f>IF(住宅3!GT22="選択してください","",MID(住宅3!GT22,1,2)*1)</f>
        <v/>
      </c>
      <c r="AE105" s="142" t="str">
        <f>IF(住宅3!GT24="選択してください","",MID(住宅3!GT24,1,2)*1)</f>
        <v/>
      </c>
      <c r="AF105" s="142" t="str">
        <f>IF(住宅3!GT26="選択してください","",MID(住宅3!GT26,1,2)*1)</f>
        <v/>
      </c>
      <c r="AG105" s="142" t="str">
        <f>IF(住宅3!GT31="選択してください","",MID(住宅3!GT31,1,2)*1)</f>
        <v/>
      </c>
      <c r="AH105" s="153" t="str">
        <f>IF(住宅3!GT34="選択してください","",MID(住宅3!GT34,1,2)*1)</f>
        <v/>
      </c>
      <c r="AI105" s="142" t="str">
        <f>IF(住宅3!GT37="","",住宅3!GT37)</f>
        <v/>
      </c>
      <c r="AJ105" s="142" t="str">
        <f>IF(住宅3!GT39="選択してください","",MID(住宅3!GT39,1,2)*1)</f>
        <v/>
      </c>
      <c r="AK105" s="142" t="str">
        <f>IF(住宅3!GT44="選択してください","",MID(住宅3!GT44,1,2)*1)</f>
        <v/>
      </c>
      <c r="AL105" s="142" t="str">
        <f>IF(住宅3!GT47="○",1,IF(住宅3!GT47="◎",2,""))</f>
        <v/>
      </c>
      <c r="AM105" s="142" t="str">
        <f>IF(住宅3!GT48="○",1,IF(住宅3!GT48="◎",2,""))</f>
        <v/>
      </c>
      <c r="AN105" s="142" t="str">
        <f>IF(住宅3!GT49="○",1,IF(住宅3!GT49="◎",2,""))</f>
        <v/>
      </c>
      <c r="AO105" s="142" t="str">
        <f>IF(住宅3!GT50="○",1,IF(住宅3!GT50="◎",2,""))</f>
        <v/>
      </c>
      <c r="AP105" s="142" t="str">
        <f>IF(住宅3!GT51="○",1,IF(住宅3!GT51="◎",2,""))</f>
        <v/>
      </c>
      <c r="AQ105" s="142" t="str">
        <f>IF(住宅3!GT52="○",1,IF(住宅3!GT52="◎",2,""))</f>
        <v/>
      </c>
      <c r="AR105" s="142" t="str">
        <f>IF(住宅3!GT53="○",1,IF(住宅3!GT53="◎",2,""))</f>
        <v/>
      </c>
      <c r="AS105" s="142" t="str">
        <f>IF(住宅3!GT54="○",1,IF(住宅3!GT54="◎",2,""))</f>
        <v/>
      </c>
      <c r="AT105" s="142" t="str">
        <f>IF(住宅3!GT55="○",1,IF(住宅3!GT55="◎",2,""))</f>
        <v/>
      </c>
      <c r="AU105" s="142" t="str">
        <f>IF(住宅3!GT56="○",1,IF(住宅3!GT56="◎",2,""))</f>
        <v/>
      </c>
      <c r="AV105" s="142" t="str">
        <f>IF(住宅3!GT57="○",1,IF(住宅3!GT57="◎",2,""))</f>
        <v/>
      </c>
      <c r="AW105" s="142" t="str">
        <f>IF(住宅3!GT58="○",1,IF(住宅3!GT58="◎",2,""))</f>
        <v/>
      </c>
      <c r="AX105" s="142" t="str">
        <f>IF(住宅3!GT59="○",1,IF(住宅3!GT59="◎",2,""))</f>
        <v/>
      </c>
      <c r="AY105" s="142" t="str">
        <f>IF(住宅3!GT60="○",1,IF(住宅3!GT60="◎",2,""))</f>
        <v/>
      </c>
      <c r="AZ105" s="142" t="str">
        <f>IF(住宅3!GT61="○",1,IF(住宅3!GT61="◎",2,""))</f>
        <v/>
      </c>
      <c r="BA105" s="142" t="str">
        <f>IF(住宅3!GT62="○",1,IF(住宅3!GT62="◎",2,""))</f>
        <v/>
      </c>
      <c r="BB105" s="142" t="str">
        <f>IF(住宅3!GT63="○",1,IF(住宅3!GT63="◎",2,""))</f>
        <v/>
      </c>
      <c r="BC105" s="142" t="str">
        <f>IF(住宅3!GT66="○",1,IF(住宅3!GT66="◎",2,""))</f>
        <v/>
      </c>
      <c r="BD105" s="142" t="str">
        <f>IF(住宅3!GT67="○",1,IF(住宅3!GT67="◎",2,""))</f>
        <v/>
      </c>
      <c r="BE105" s="142" t="str">
        <f>IF(住宅3!GT68="○",1,IF(住宅3!GT68="◎",2,""))</f>
        <v/>
      </c>
      <c r="BF105" s="142" t="str">
        <f>IF(住宅3!GT69="○",1,IF(住宅3!GT69="◎",2,""))</f>
        <v/>
      </c>
      <c r="BG105" s="142" t="str">
        <f>IF(住宅3!GT70="○",1,IF(住宅3!GT70="◎",2,""))</f>
        <v/>
      </c>
      <c r="BH105" s="142" t="str">
        <f>IF(住宅3!GT71="○",1,IF(住宅3!GT71="◎",2,""))</f>
        <v/>
      </c>
      <c r="BI105" s="142" t="str">
        <f>IF(住宅3!GT72="○",1,IF(住宅3!GT72="◎",2,""))</f>
        <v/>
      </c>
      <c r="BJ105" s="142" t="str">
        <f>IF(住宅3!GT73="○",1,IF(住宅3!GT73="◎",2,""))</f>
        <v/>
      </c>
      <c r="BK105" s="142" t="str">
        <f>IF(住宅3!GT74="○",1,IF(住宅3!GT74="◎",2,""))</f>
        <v/>
      </c>
      <c r="BL105" s="142" t="str">
        <f>IF(住宅3!GT75="○",1,IF(住宅3!GT75="◎",2,""))</f>
        <v/>
      </c>
      <c r="BM105" s="142" t="str">
        <f>IF(住宅3!GT78="○",1,IF(住宅3!GT78="◎",2,""))</f>
        <v/>
      </c>
      <c r="BN105" s="142" t="str">
        <f>IF(住宅3!GT79="○",1,IF(住宅3!GT79="◎",2,""))</f>
        <v/>
      </c>
      <c r="BO105" s="142" t="str">
        <f>IF(住宅3!GT80="○",1,IF(住宅3!GT80="◎",2,""))</f>
        <v/>
      </c>
      <c r="BP105" s="142" t="str">
        <f>IF(住宅3!GT81="○",1,IF(住宅3!GT81="◎",2,""))</f>
        <v/>
      </c>
      <c r="BQ105" s="142" t="str">
        <f>IF(住宅3!GT82="○",1,IF(住宅3!GT82="◎",2,""))</f>
        <v/>
      </c>
      <c r="BR105" s="142" t="str">
        <f>IF(住宅3!GT83="○",1,IF(住宅3!GT83="◎",2,""))</f>
        <v/>
      </c>
      <c r="BS105" s="142" t="str">
        <f>IF(住宅3!GT84="○",1,IF(住宅3!GT84="◎",2,""))</f>
        <v/>
      </c>
      <c r="BT105" s="142" t="str">
        <f>IF(住宅3!GT85="○",1,IF(住宅3!GT85="◎",2,""))</f>
        <v/>
      </c>
      <c r="BU105" s="142" t="str">
        <f>IF(住宅3!GT86="○",1,IF(住宅3!GT86="◎",2,""))</f>
        <v/>
      </c>
      <c r="BV105" s="142" t="str">
        <f>IF(住宅3!GT87="○",1,IF(住宅3!GT87="◎",2,""))</f>
        <v/>
      </c>
      <c r="BW105" s="142" t="str">
        <f>IF(住宅3!GT88="○",1,IF(住宅3!GT88="◎",2,""))</f>
        <v/>
      </c>
      <c r="BX105" s="142" t="str">
        <f>IF(住宅3!GT89="○",1,IF(住宅3!GT89="◎",2,""))</f>
        <v/>
      </c>
      <c r="BY105" s="142" t="str">
        <f>IF(住宅3!GT90="○",1,IF(住宅3!GT90="◎",2,""))</f>
        <v/>
      </c>
      <c r="BZ105" s="142" t="str">
        <f>IF(住宅3!GT91="○",1,IF(住宅3!GT91="◎",2,""))</f>
        <v/>
      </c>
      <c r="CA105" s="142" t="str">
        <f>IF(住宅3!GT92="○",1,IF(住宅3!GT92="◎",2,""))</f>
        <v/>
      </c>
    </row>
    <row r="106" spans="1:79" s="142" customFormat="1" x14ac:dyDescent="0.2">
      <c r="A106" s="141">
        <f t="shared" si="1"/>
        <v>0</v>
      </c>
      <c r="B106" s="142">
        <v>100</v>
      </c>
      <c r="C106" s="143"/>
      <c r="D106" s="143"/>
      <c r="E106" s="143"/>
      <c r="F106" s="143"/>
      <c r="G106" s="143"/>
      <c r="H106" s="143"/>
      <c r="I106" s="143"/>
      <c r="J106" s="143"/>
      <c r="K106" s="143"/>
      <c r="L106" s="143"/>
      <c r="M106" s="143"/>
      <c r="N106" s="143"/>
      <c r="O106" s="143"/>
      <c r="P106" s="142">
        <v>4</v>
      </c>
      <c r="Q106" s="142">
        <f>住宅3!GV6</f>
        <v>0</v>
      </c>
      <c r="R106" s="142">
        <v>94</v>
      </c>
      <c r="S106" s="142" t="str">
        <f>IF(住宅3!GV7&lt;&gt;"",住宅3!GV7,"")</f>
        <v/>
      </c>
      <c r="T106" s="142" t="str">
        <f>IF(住宅3!GV8="選択してください","",MID(住宅3!GV8,1,2))</f>
        <v/>
      </c>
      <c r="U106" s="142" t="str">
        <f>IF(住宅3!GV9="選択してください","",MID(住宅3!GV9,LEN(住宅3!GV9)-3,3))</f>
        <v/>
      </c>
      <c r="W106" s="142" t="str">
        <f>IF(住宅3!GV10="","",住宅3!GV10)</f>
        <v/>
      </c>
      <c r="X106" s="142" t="str">
        <f>IF(住宅3!GV11="","",住宅3!GV11)</f>
        <v/>
      </c>
      <c r="Y106" s="142" t="str">
        <f>IF(住宅3!GV12="","",住宅3!GV12)</f>
        <v/>
      </c>
      <c r="Z106" s="142" t="str">
        <f>IF(住宅3!GV13="","",住宅3!GV13)</f>
        <v/>
      </c>
      <c r="AA106" s="142" t="str">
        <f>IF(住宅3!GV15="選択してください","",MID(住宅3!GV15,1,2)*1)</f>
        <v/>
      </c>
      <c r="AB106" s="142" t="str">
        <f>IF(住宅3!GV18="選択してください","",MID(住宅3!GV18,1,2)*1)</f>
        <v/>
      </c>
      <c r="AC106" s="142" t="str">
        <f>IF(住宅3!GV20="選択してください","",MID(住宅3!GV20,1,2)*1)</f>
        <v/>
      </c>
      <c r="AD106" s="142" t="str">
        <f>IF(住宅3!GV22="選択してください","",MID(住宅3!GV22,1,2)*1)</f>
        <v/>
      </c>
      <c r="AE106" s="142" t="str">
        <f>IF(住宅3!GV24="選択してください","",MID(住宅3!GV24,1,2)*1)</f>
        <v/>
      </c>
      <c r="AF106" s="142" t="str">
        <f>IF(住宅3!GV26="選択してください","",MID(住宅3!GV26,1,2)*1)</f>
        <v/>
      </c>
      <c r="AG106" s="142" t="str">
        <f>IF(住宅3!GV31="選択してください","",MID(住宅3!GV31,1,2)*1)</f>
        <v/>
      </c>
      <c r="AH106" s="153" t="str">
        <f>IF(住宅3!GV34="選択してください","",MID(住宅3!GV34,1,2)*1)</f>
        <v/>
      </c>
      <c r="AI106" s="142" t="str">
        <f>IF(住宅3!GV37="","",住宅3!GV37)</f>
        <v/>
      </c>
      <c r="AJ106" s="142" t="str">
        <f>IF(住宅3!GV39="選択してください","",MID(住宅3!GV39,1,2)*1)</f>
        <v/>
      </c>
      <c r="AK106" s="142" t="str">
        <f>IF(住宅3!GV44="選択してください","",MID(住宅3!GV44,1,2)*1)</f>
        <v/>
      </c>
      <c r="AL106" s="142" t="str">
        <f>IF(住宅3!GV47="○",1,IF(住宅3!GV47="◎",2,""))</f>
        <v/>
      </c>
      <c r="AM106" s="142" t="str">
        <f>IF(住宅3!GV48="○",1,IF(住宅3!GV48="◎",2,""))</f>
        <v/>
      </c>
      <c r="AN106" s="142" t="str">
        <f>IF(住宅3!GV49="○",1,IF(住宅3!GV49="◎",2,""))</f>
        <v/>
      </c>
      <c r="AO106" s="142" t="str">
        <f>IF(住宅3!GV50="○",1,IF(住宅3!GV50="◎",2,""))</f>
        <v/>
      </c>
      <c r="AP106" s="142" t="str">
        <f>IF(住宅3!GV51="○",1,IF(住宅3!GV51="◎",2,""))</f>
        <v/>
      </c>
      <c r="AQ106" s="142" t="str">
        <f>IF(住宅3!GV52="○",1,IF(住宅3!GV52="◎",2,""))</f>
        <v/>
      </c>
      <c r="AR106" s="142" t="str">
        <f>IF(住宅3!GV53="○",1,IF(住宅3!GV53="◎",2,""))</f>
        <v/>
      </c>
      <c r="AS106" s="142" t="str">
        <f>IF(住宅3!GV54="○",1,IF(住宅3!GV54="◎",2,""))</f>
        <v/>
      </c>
      <c r="AT106" s="142" t="str">
        <f>IF(住宅3!GV55="○",1,IF(住宅3!GV55="◎",2,""))</f>
        <v/>
      </c>
      <c r="AU106" s="142" t="str">
        <f>IF(住宅3!GV56="○",1,IF(住宅3!GV56="◎",2,""))</f>
        <v/>
      </c>
      <c r="AV106" s="142" t="str">
        <f>IF(住宅3!GV57="○",1,IF(住宅3!GV57="◎",2,""))</f>
        <v/>
      </c>
      <c r="AW106" s="142" t="str">
        <f>IF(住宅3!GV58="○",1,IF(住宅3!GV58="◎",2,""))</f>
        <v/>
      </c>
      <c r="AX106" s="142" t="str">
        <f>IF(住宅3!GV59="○",1,IF(住宅3!GV59="◎",2,""))</f>
        <v/>
      </c>
      <c r="AY106" s="142" t="str">
        <f>IF(住宅3!GV60="○",1,IF(住宅3!GV60="◎",2,""))</f>
        <v/>
      </c>
      <c r="AZ106" s="142" t="str">
        <f>IF(住宅3!GV61="○",1,IF(住宅3!GV61="◎",2,""))</f>
        <v/>
      </c>
      <c r="BA106" s="142" t="str">
        <f>IF(住宅3!GV62="○",1,IF(住宅3!GV62="◎",2,""))</f>
        <v/>
      </c>
      <c r="BB106" s="142" t="str">
        <f>IF(住宅3!GV63="○",1,IF(住宅3!GV63="◎",2,""))</f>
        <v/>
      </c>
      <c r="BC106" s="142" t="str">
        <f>IF(住宅3!GV66="○",1,IF(住宅3!GV66="◎",2,""))</f>
        <v/>
      </c>
      <c r="BD106" s="142" t="str">
        <f>IF(住宅3!GV67="○",1,IF(住宅3!GV67="◎",2,""))</f>
        <v/>
      </c>
      <c r="BE106" s="142" t="str">
        <f>IF(住宅3!GV68="○",1,IF(住宅3!GV68="◎",2,""))</f>
        <v/>
      </c>
      <c r="BF106" s="142" t="str">
        <f>IF(住宅3!GV69="○",1,IF(住宅3!GV69="◎",2,""))</f>
        <v/>
      </c>
      <c r="BG106" s="142" t="str">
        <f>IF(住宅3!GV70="○",1,IF(住宅3!GV70="◎",2,""))</f>
        <v/>
      </c>
      <c r="BH106" s="142" t="str">
        <f>IF(住宅3!GV71="○",1,IF(住宅3!GV71="◎",2,""))</f>
        <v/>
      </c>
      <c r="BI106" s="142" t="str">
        <f>IF(住宅3!GV72="○",1,IF(住宅3!GV72="◎",2,""))</f>
        <v/>
      </c>
      <c r="BJ106" s="142" t="str">
        <f>IF(住宅3!GV73="○",1,IF(住宅3!GV73="◎",2,""))</f>
        <v/>
      </c>
      <c r="BK106" s="142" t="str">
        <f>IF(住宅3!GV74="○",1,IF(住宅3!GV74="◎",2,""))</f>
        <v/>
      </c>
      <c r="BL106" s="142" t="str">
        <f>IF(住宅3!GV75="○",1,IF(住宅3!GV75="◎",2,""))</f>
        <v/>
      </c>
      <c r="BM106" s="142" t="str">
        <f>IF(住宅3!GV78="○",1,IF(住宅3!GV78="◎",2,""))</f>
        <v/>
      </c>
      <c r="BN106" s="142" t="str">
        <f>IF(住宅3!GV79="○",1,IF(住宅3!GV79="◎",2,""))</f>
        <v/>
      </c>
      <c r="BO106" s="142" t="str">
        <f>IF(住宅3!GV80="○",1,IF(住宅3!GV80="◎",2,""))</f>
        <v/>
      </c>
      <c r="BP106" s="142" t="str">
        <f>IF(住宅3!GV81="○",1,IF(住宅3!GV81="◎",2,""))</f>
        <v/>
      </c>
      <c r="BQ106" s="142" t="str">
        <f>IF(住宅3!GV82="○",1,IF(住宅3!GV82="◎",2,""))</f>
        <v/>
      </c>
      <c r="BR106" s="142" t="str">
        <f>IF(住宅3!GV83="○",1,IF(住宅3!GV83="◎",2,""))</f>
        <v/>
      </c>
      <c r="BS106" s="142" t="str">
        <f>IF(住宅3!GV84="○",1,IF(住宅3!GV84="◎",2,""))</f>
        <v/>
      </c>
      <c r="BT106" s="142" t="str">
        <f>IF(住宅3!GV85="○",1,IF(住宅3!GV85="◎",2,""))</f>
        <v/>
      </c>
      <c r="BU106" s="142" t="str">
        <f>IF(住宅3!GV86="○",1,IF(住宅3!GV86="◎",2,""))</f>
        <v/>
      </c>
      <c r="BV106" s="142" t="str">
        <f>IF(住宅3!GV87="○",1,IF(住宅3!GV87="◎",2,""))</f>
        <v/>
      </c>
      <c r="BW106" s="142" t="str">
        <f>IF(住宅3!GV88="○",1,IF(住宅3!GV88="◎",2,""))</f>
        <v/>
      </c>
      <c r="BX106" s="142" t="str">
        <f>IF(住宅3!GV89="○",1,IF(住宅3!GV89="◎",2,""))</f>
        <v/>
      </c>
      <c r="BY106" s="142" t="str">
        <f>IF(住宅3!GV90="○",1,IF(住宅3!GV90="◎",2,""))</f>
        <v/>
      </c>
      <c r="BZ106" s="142" t="str">
        <f>IF(住宅3!GV91="○",1,IF(住宅3!GV91="◎",2,""))</f>
        <v/>
      </c>
      <c r="CA106" s="142" t="str">
        <f>IF(住宅3!GV92="○",1,IF(住宅3!GV92="◎",2,""))</f>
        <v/>
      </c>
    </row>
    <row r="107" spans="1:79" s="142" customFormat="1" x14ac:dyDescent="0.2">
      <c r="A107" s="141">
        <f t="shared" si="1"/>
        <v>0</v>
      </c>
      <c r="B107" s="142">
        <v>101</v>
      </c>
      <c r="C107" s="143"/>
      <c r="D107" s="143"/>
      <c r="E107" s="143"/>
      <c r="F107" s="143"/>
      <c r="G107" s="143"/>
      <c r="H107" s="143"/>
      <c r="I107" s="143"/>
      <c r="J107" s="143"/>
      <c r="K107" s="143"/>
      <c r="L107" s="143"/>
      <c r="M107" s="143"/>
      <c r="N107" s="143"/>
      <c r="O107" s="143"/>
      <c r="P107" s="142">
        <v>4</v>
      </c>
      <c r="Q107" s="142">
        <f>住宅3!GX6</f>
        <v>0</v>
      </c>
      <c r="R107" s="142">
        <v>95</v>
      </c>
      <c r="S107" s="142" t="str">
        <f>IF(住宅3!GX7&lt;&gt;"",住宅3!GX7,"")</f>
        <v/>
      </c>
      <c r="T107" s="142" t="str">
        <f>IF(住宅3!GX8="選択してください","",MID(住宅3!GX8,1,2))</f>
        <v/>
      </c>
      <c r="U107" s="142" t="str">
        <f>IF(住宅3!GX9="選択してください","",MID(住宅3!GX9,LEN(住宅3!GX9)-3,3))</f>
        <v/>
      </c>
      <c r="W107" s="142" t="str">
        <f>IF(住宅3!GX10="","",住宅3!GX10)</f>
        <v/>
      </c>
      <c r="X107" s="142" t="str">
        <f>IF(住宅3!GX11="","",住宅3!GX11)</f>
        <v/>
      </c>
      <c r="Y107" s="142" t="str">
        <f>IF(住宅3!GX12="","",住宅3!GX12)</f>
        <v/>
      </c>
      <c r="Z107" s="142" t="str">
        <f>IF(住宅3!GX13="","",住宅3!GX13)</f>
        <v/>
      </c>
      <c r="AA107" s="142" t="str">
        <f>IF(住宅3!GX15="選択してください","",MID(住宅3!GX15,1,2)*1)</f>
        <v/>
      </c>
      <c r="AB107" s="142" t="str">
        <f>IF(住宅3!GX18="選択してください","",MID(住宅3!GX18,1,2)*1)</f>
        <v/>
      </c>
      <c r="AC107" s="142" t="str">
        <f>IF(住宅3!GX20="選択してください","",MID(住宅3!GX20,1,2)*1)</f>
        <v/>
      </c>
      <c r="AD107" s="142" t="str">
        <f>IF(住宅3!GX22="選択してください","",MID(住宅3!GX22,1,2)*1)</f>
        <v/>
      </c>
      <c r="AE107" s="142" t="str">
        <f>IF(住宅3!GX24="選択してください","",MID(住宅3!GX24,1,2)*1)</f>
        <v/>
      </c>
      <c r="AF107" s="142" t="str">
        <f>IF(住宅3!GX26="選択してください","",MID(住宅3!GX26,1,2)*1)</f>
        <v/>
      </c>
      <c r="AG107" s="142" t="str">
        <f>IF(住宅3!GX31="選択してください","",MID(住宅3!GX31,1,2)*1)</f>
        <v/>
      </c>
      <c r="AH107" s="153" t="str">
        <f>IF(住宅3!GX34="選択してください","",MID(住宅3!GX34,1,2)*1)</f>
        <v/>
      </c>
      <c r="AI107" s="142" t="str">
        <f>IF(住宅3!GX37="","",住宅3!GX37)</f>
        <v/>
      </c>
      <c r="AJ107" s="142" t="str">
        <f>IF(住宅3!GX39="選択してください","",MID(住宅3!GX39,1,2)*1)</f>
        <v/>
      </c>
      <c r="AK107" s="142" t="str">
        <f>IF(住宅3!GX44="選択してください","",MID(住宅3!GX44,1,2)*1)</f>
        <v/>
      </c>
      <c r="AL107" s="142" t="str">
        <f>IF(住宅3!GX47="○",1,IF(住宅3!GX47="◎",2,""))</f>
        <v/>
      </c>
      <c r="AM107" s="142" t="str">
        <f>IF(住宅3!GX48="○",1,IF(住宅3!GX48="◎",2,""))</f>
        <v/>
      </c>
      <c r="AN107" s="142" t="str">
        <f>IF(住宅3!GX49="○",1,IF(住宅3!GX49="◎",2,""))</f>
        <v/>
      </c>
      <c r="AO107" s="142" t="str">
        <f>IF(住宅3!GX50="○",1,IF(住宅3!GX50="◎",2,""))</f>
        <v/>
      </c>
      <c r="AP107" s="142" t="str">
        <f>IF(住宅3!GX51="○",1,IF(住宅3!GX51="◎",2,""))</f>
        <v/>
      </c>
      <c r="AQ107" s="142" t="str">
        <f>IF(住宅3!GX52="○",1,IF(住宅3!GX52="◎",2,""))</f>
        <v/>
      </c>
      <c r="AR107" s="142" t="str">
        <f>IF(住宅3!GX53="○",1,IF(住宅3!GX53="◎",2,""))</f>
        <v/>
      </c>
      <c r="AS107" s="142" t="str">
        <f>IF(住宅3!GX54="○",1,IF(住宅3!GX54="◎",2,""))</f>
        <v/>
      </c>
      <c r="AT107" s="142" t="str">
        <f>IF(住宅3!GX55="○",1,IF(住宅3!GX55="◎",2,""))</f>
        <v/>
      </c>
      <c r="AU107" s="142" t="str">
        <f>IF(住宅3!GX56="○",1,IF(住宅3!GX56="◎",2,""))</f>
        <v/>
      </c>
      <c r="AV107" s="142" t="str">
        <f>IF(住宅3!GX57="○",1,IF(住宅3!GX57="◎",2,""))</f>
        <v/>
      </c>
      <c r="AW107" s="142" t="str">
        <f>IF(住宅3!GX58="○",1,IF(住宅3!GX58="◎",2,""))</f>
        <v/>
      </c>
      <c r="AX107" s="142" t="str">
        <f>IF(住宅3!GX59="○",1,IF(住宅3!GX59="◎",2,""))</f>
        <v/>
      </c>
      <c r="AY107" s="142" t="str">
        <f>IF(住宅3!GX60="○",1,IF(住宅3!GX60="◎",2,""))</f>
        <v/>
      </c>
      <c r="AZ107" s="142" t="str">
        <f>IF(住宅3!GX61="○",1,IF(住宅3!GX61="◎",2,""))</f>
        <v/>
      </c>
      <c r="BA107" s="142" t="str">
        <f>IF(住宅3!GX62="○",1,IF(住宅3!GX62="◎",2,""))</f>
        <v/>
      </c>
      <c r="BB107" s="142" t="str">
        <f>IF(住宅3!GX63="○",1,IF(住宅3!GX63="◎",2,""))</f>
        <v/>
      </c>
      <c r="BC107" s="142" t="str">
        <f>IF(住宅3!GX66="○",1,IF(住宅3!GX66="◎",2,""))</f>
        <v/>
      </c>
      <c r="BD107" s="142" t="str">
        <f>IF(住宅3!GX67="○",1,IF(住宅3!GX67="◎",2,""))</f>
        <v/>
      </c>
      <c r="BE107" s="142" t="str">
        <f>IF(住宅3!GX68="○",1,IF(住宅3!GX68="◎",2,""))</f>
        <v/>
      </c>
      <c r="BF107" s="142" t="str">
        <f>IF(住宅3!GX69="○",1,IF(住宅3!GX69="◎",2,""))</f>
        <v/>
      </c>
      <c r="BG107" s="142" t="str">
        <f>IF(住宅3!GX70="○",1,IF(住宅3!GX70="◎",2,""))</f>
        <v/>
      </c>
      <c r="BH107" s="142" t="str">
        <f>IF(住宅3!GX71="○",1,IF(住宅3!GX71="◎",2,""))</f>
        <v/>
      </c>
      <c r="BI107" s="142" t="str">
        <f>IF(住宅3!GX72="○",1,IF(住宅3!GX72="◎",2,""))</f>
        <v/>
      </c>
      <c r="BJ107" s="142" t="str">
        <f>IF(住宅3!GX73="○",1,IF(住宅3!GX73="◎",2,""))</f>
        <v/>
      </c>
      <c r="BK107" s="142" t="str">
        <f>IF(住宅3!GX74="○",1,IF(住宅3!GX74="◎",2,""))</f>
        <v/>
      </c>
      <c r="BL107" s="142" t="str">
        <f>IF(住宅3!GX75="○",1,IF(住宅3!GX75="◎",2,""))</f>
        <v/>
      </c>
      <c r="BM107" s="142" t="str">
        <f>IF(住宅3!GX78="○",1,IF(住宅3!GX78="◎",2,""))</f>
        <v/>
      </c>
      <c r="BN107" s="142" t="str">
        <f>IF(住宅3!GX79="○",1,IF(住宅3!GX79="◎",2,""))</f>
        <v/>
      </c>
      <c r="BO107" s="142" t="str">
        <f>IF(住宅3!GX80="○",1,IF(住宅3!GX80="◎",2,""))</f>
        <v/>
      </c>
      <c r="BP107" s="142" t="str">
        <f>IF(住宅3!GX81="○",1,IF(住宅3!GX81="◎",2,""))</f>
        <v/>
      </c>
      <c r="BQ107" s="142" t="str">
        <f>IF(住宅3!GX82="○",1,IF(住宅3!GX82="◎",2,""))</f>
        <v/>
      </c>
      <c r="BR107" s="142" t="str">
        <f>IF(住宅3!GX83="○",1,IF(住宅3!GX83="◎",2,""))</f>
        <v/>
      </c>
      <c r="BS107" s="142" t="str">
        <f>IF(住宅3!GX84="○",1,IF(住宅3!GX84="◎",2,""))</f>
        <v/>
      </c>
      <c r="BT107" s="142" t="str">
        <f>IF(住宅3!GX85="○",1,IF(住宅3!GX85="◎",2,""))</f>
        <v/>
      </c>
      <c r="BU107" s="142" t="str">
        <f>IF(住宅3!GX86="○",1,IF(住宅3!GX86="◎",2,""))</f>
        <v/>
      </c>
      <c r="BV107" s="142" t="str">
        <f>IF(住宅3!GX87="○",1,IF(住宅3!GX87="◎",2,""))</f>
        <v/>
      </c>
      <c r="BW107" s="142" t="str">
        <f>IF(住宅3!GX88="○",1,IF(住宅3!GX88="◎",2,""))</f>
        <v/>
      </c>
      <c r="BX107" s="142" t="str">
        <f>IF(住宅3!GX89="○",1,IF(住宅3!GX89="◎",2,""))</f>
        <v/>
      </c>
      <c r="BY107" s="142" t="str">
        <f>IF(住宅3!GX90="○",1,IF(住宅3!GX90="◎",2,""))</f>
        <v/>
      </c>
      <c r="BZ107" s="142" t="str">
        <f>IF(住宅3!GX91="○",1,IF(住宅3!GX91="◎",2,""))</f>
        <v/>
      </c>
      <c r="CA107" s="142" t="str">
        <f>IF(住宅3!GX92="○",1,IF(住宅3!GX92="◎",2,""))</f>
        <v/>
      </c>
    </row>
    <row r="108" spans="1:79" s="142" customFormat="1" x14ac:dyDescent="0.2">
      <c r="A108" s="141">
        <f t="shared" si="1"/>
        <v>0</v>
      </c>
      <c r="B108" s="142">
        <v>102</v>
      </c>
      <c r="C108" s="143"/>
      <c r="D108" s="143"/>
      <c r="E108" s="143"/>
      <c r="F108" s="143"/>
      <c r="G108" s="143"/>
      <c r="H108" s="143"/>
      <c r="I108" s="143"/>
      <c r="J108" s="143"/>
      <c r="K108" s="143"/>
      <c r="L108" s="143"/>
      <c r="M108" s="143"/>
      <c r="N108" s="143"/>
      <c r="O108" s="143"/>
      <c r="P108" s="142">
        <v>4</v>
      </c>
      <c r="Q108" s="142">
        <f>住宅3!GZ6</f>
        <v>0</v>
      </c>
      <c r="R108" s="142">
        <v>96</v>
      </c>
      <c r="S108" s="142" t="str">
        <f>IF(住宅3!GZ7&lt;&gt;"",住宅3!GZ7,"")</f>
        <v/>
      </c>
      <c r="T108" s="142" t="str">
        <f>IF(住宅3!GZ8="選択してください","",MID(住宅3!GZ8,1,2))</f>
        <v/>
      </c>
      <c r="U108" s="142" t="str">
        <f>IF(住宅3!GZ9="選択してください","",MID(住宅3!GZ9,LEN(住宅3!GZ9)-3,3))</f>
        <v/>
      </c>
      <c r="W108" s="142" t="str">
        <f>IF(住宅3!GZ10="","",住宅3!GZ10)</f>
        <v/>
      </c>
      <c r="X108" s="142" t="str">
        <f>IF(住宅3!GZ11="","",住宅3!GZ11)</f>
        <v/>
      </c>
      <c r="Y108" s="142" t="str">
        <f>IF(住宅3!GZ12="","",住宅3!GZ12)</f>
        <v/>
      </c>
      <c r="Z108" s="142" t="str">
        <f>IF(住宅3!GZ13="","",住宅3!GZ13)</f>
        <v/>
      </c>
      <c r="AA108" s="142" t="str">
        <f>IF(住宅3!GZ15="選択してください","",MID(住宅3!GZ15,1,2)*1)</f>
        <v/>
      </c>
      <c r="AB108" s="142" t="str">
        <f>IF(住宅3!GZ18="選択してください","",MID(住宅3!GZ18,1,2)*1)</f>
        <v/>
      </c>
      <c r="AC108" s="142" t="str">
        <f>IF(住宅3!GZ20="選択してください","",MID(住宅3!GZ20,1,2)*1)</f>
        <v/>
      </c>
      <c r="AD108" s="142" t="str">
        <f>IF(住宅3!GZ22="選択してください","",MID(住宅3!GZ22,1,2)*1)</f>
        <v/>
      </c>
      <c r="AE108" s="142" t="str">
        <f>IF(住宅3!GZ24="選択してください","",MID(住宅3!GZ24,1,2)*1)</f>
        <v/>
      </c>
      <c r="AF108" s="142" t="str">
        <f>IF(住宅3!GZ26="選択してください","",MID(住宅3!GZ26,1,2)*1)</f>
        <v/>
      </c>
      <c r="AG108" s="142" t="str">
        <f>IF(住宅3!GZ31="選択してください","",MID(住宅3!GZ31,1,2)*1)</f>
        <v/>
      </c>
      <c r="AH108" s="153" t="str">
        <f>IF(住宅3!GZ34="選択してください","",MID(住宅3!GZ34,1,2)*1)</f>
        <v/>
      </c>
      <c r="AI108" s="142" t="str">
        <f>IF(住宅3!GZ37="","",住宅3!GZ37)</f>
        <v/>
      </c>
      <c r="AJ108" s="142" t="str">
        <f>IF(住宅3!GZ39="選択してください","",MID(住宅3!GZ39,1,2)*1)</f>
        <v/>
      </c>
      <c r="AK108" s="142" t="str">
        <f>IF(住宅3!GZ44="選択してください","",MID(住宅3!GZ44,1,2)*1)</f>
        <v/>
      </c>
      <c r="AL108" s="142" t="str">
        <f>IF(住宅3!GZ47="○",1,IF(住宅3!GZ47="◎",2,""))</f>
        <v/>
      </c>
      <c r="AM108" s="142" t="str">
        <f>IF(住宅3!GZ48="○",1,IF(住宅3!GZ48="◎",2,""))</f>
        <v/>
      </c>
      <c r="AN108" s="142" t="str">
        <f>IF(住宅3!GZ49="○",1,IF(住宅3!GZ49="◎",2,""))</f>
        <v/>
      </c>
      <c r="AO108" s="142" t="str">
        <f>IF(住宅3!GZ50="○",1,IF(住宅3!GZ50="◎",2,""))</f>
        <v/>
      </c>
      <c r="AP108" s="142" t="str">
        <f>IF(住宅3!GZ51="○",1,IF(住宅3!GZ51="◎",2,""))</f>
        <v/>
      </c>
      <c r="AQ108" s="142" t="str">
        <f>IF(住宅3!GZ52="○",1,IF(住宅3!GZ52="◎",2,""))</f>
        <v/>
      </c>
      <c r="AR108" s="142" t="str">
        <f>IF(住宅3!GZ53="○",1,IF(住宅3!GZ53="◎",2,""))</f>
        <v/>
      </c>
      <c r="AS108" s="142" t="str">
        <f>IF(住宅3!GZ54="○",1,IF(住宅3!GZ54="◎",2,""))</f>
        <v/>
      </c>
      <c r="AT108" s="142" t="str">
        <f>IF(住宅3!GZ55="○",1,IF(住宅3!GZ55="◎",2,""))</f>
        <v/>
      </c>
      <c r="AU108" s="142" t="str">
        <f>IF(住宅3!GZ56="○",1,IF(住宅3!GZ56="◎",2,""))</f>
        <v/>
      </c>
      <c r="AV108" s="142" t="str">
        <f>IF(住宅3!GZ57="○",1,IF(住宅3!GZ57="◎",2,""))</f>
        <v/>
      </c>
      <c r="AW108" s="142" t="str">
        <f>IF(住宅3!GZ58="○",1,IF(住宅3!GZ58="◎",2,""))</f>
        <v/>
      </c>
      <c r="AX108" s="142" t="str">
        <f>IF(住宅3!GZ59="○",1,IF(住宅3!GZ59="◎",2,""))</f>
        <v/>
      </c>
      <c r="AY108" s="142" t="str">
        <f>IF(住宅3!GZ60="○",1,IF(住宅3!GZ60="◎",2,""))</f>
        <v/>
      </c>
      <c r="AZ108" s="142" t="str">
        <f>IF(住宅3!GZ61="○",1,IF(住宅3!GZ61="◎",2,""))</f>
        <v/>
      </c>
      <c r="BA108" s="142" t="str">
        <f>IF(住宅3!GZ62="○",1,IF(住宅3!GZ62="◎",2,""))</f>
        <v/>
      </c>
      <c r="BB108" s="142" t="str">
        <f>IF(住宅3!GZ63="○",1,IF(住宅3!GZ63="◎",2,""))</f>
        <v/>
      </c>
      <c r="BC108" s="142" t="str">
        <f>IF(住宅3!GZ66="○",1,IF(住宅3!GZ66="◎",2,""))</f>
        <v/>
      </c>
      <c r="BD108" s="142" t="str">
        <f>IF(住宅3!GZ67="○",1,IF(住宅3!GZ67="◎",2,""))</f>
        <v/>
      </c>
      <c r="BE108" s="142" t="str">
        <f>IF(住宅3!GZ68="○",1,IF(住宅3!GZ68="◎",2,""))</f>
        <v/>
      </c>
      <c r="BF108" s="142" t="str">
        <f>IF(住宅3!GZ69="○",1,IF(住宅3!GZ69="◎",2,""))</f>
        <v/>
      </c>
      <c r="BG108" s="142" t="str">
        <f>IF(住宅3!GZ70="○",1,IF(住宅3!GZ70="◎",2,""))</f>
        <v/>
      </c>
      <c r="BH108" s="142" t="str">
        <f>IF(住宅3!GZ71="○",1,IF(住宅3!GZ71="◎",2,""))</f>
        <v/>
      </c>
      <c r="BI108" s="142" t="str">
        <f>IF(住宅3!GZ72="○",1,IF(住宅3!GZ72="◎",2,""))</f>
        <v/>
      </c>
      <c r="BJ108" s="142" t="str">
        <f>IF(住宅3!GZ73="○",1,IF(住宅3!GZ73="◎",2,""))</f>
        <v/>
      </c>
      <c r="BK108" s="142" t="str">
        <f>IF(住宅3!GZ74="○",1,IF(住宅3!GZ74="◎",2,""))</f>
        <v/>
      </c>
      <c r="BL108" s="142" t="str">
        <f>IF(住宅3!GZ75="○",1,IF(住宅3!GZ75="◎",2,""))</f>
        <v/>
      </c>
      <c r="BM108" s="142" t="str">
        <f>IF(住宅3!GZ78="○",1,IF(住宅3!GZ78="◎",2,""))</f>
        <v/>
      </c>
      <c r="BN108" s="142" t="str">
        <f>IF(住宅3!GZ79="○",1,IF(住宅3!GZ79="◎",2,""))</f>
        <v/>
      </c>
      <c r="BO108" s="142" t="str">
        <f>IF(住宅3!GZ80="○",1,IF(住宅3!GZ80="◎",2,""))</f>
        <v/>
      </c>
      <c r="BP108" s="142" t="str">
        <f>IF(住宅3!GZ81="○",1,IF(住宅3!GZ81="◎",2,""))</f>
        <v/>
      </c>
      <c r="BQ108" s="142" t="str">
        <f>IF(住宅3!GZ82="○",1,IF(住宅3!GZ82="◎",2,""))</f>
        <v/>
      </c>
      <c r="BR108" s="142" t="str">
        <f>IF(住宅3!GZ83="○",1,IF(住宅3!GZ83="◎",2,""))</f>
        <v/>
      </c>
      <c r="BS108" s="142" t="str">
        <f>IF(住宅3!GZ84="○",1,IF(住宅3!GZ84="◎",2,""))</f>
        <v/>
      </c>
      <c r="BT108" s="142" t="str">
        <f>IF(住宅3!GZ85="○",1,IF(住宅3!GZ85="◎",2,""))</f>
        <v/>
      </c>
      <c r="BU108" s="142" t="str">
        <f>IF(住宅3!GZ86="○",1,IF(住宅3!GZ86="◎",2,""))</f>
        <v/>
      </c>
      <c r="BV108" s="142" t="str">
        <f>IF(住宅3!GZ87="○",1,IF(住宅3!GZ87="◎",2,""))</f>
        <v/>
      </c>
      <c r="BW108" s="142" t="str">
        <f>IF(住宅3!GZ88="○",1,IF(住宅3!GZ88="◎",2,""))</f>
        <v/>
      </c>
      <c r="BX108" s="142" t="str">
        <f>IF(住宅3!GZ89="○",1,IF(住宅3!GZ89="◎",2,""))</f>
        <v/>
      </c>
      <c r="BY108" s="142" t="str">
        <f>IF(住宅3!GZ90="○",1,IF(住宅3!GZ90="◎",2,""))</f>
        <v/>
      </c>
      <c r="BZ108" s="142" t="str">
        <f>IF(住宅3!GZ91="○",1,IF(住宅3!GZ91="◎",2,""))</f>
        <v/>
      </c>
      <c r="CA108" s="142" t="str">
        <f>IF(住宅3!GZ92="○",1,IF(住宅3!GZ92="◎",2,""))</f>
        <v/>
      </c>
    </row>
    <row r="109" spans="1:79" s="142" customFormat="1" x14ac:dyDescent="0.2">
      <c r="A109" s="141">
        <f t="shared" si="1"/>
        <v>0</v>
      </c>
      <c r="B109" s="142">
        <v>103</v>
      </c>
      <c r="C109" s="143"/>
      <c r="D109" s="143"/>
      <c r="E109" s="143"/>
      <c r="F109" s="143"/>
      <c r="G109" s="143"/>
      <c r="H109" s="143"/>
      <c r="I109" s="143"/>
      <c r="J109" s="143"/>
      <c r="K109" s="143"/>
      <c r="L109" s="143"/>
      <c r="M109" s="143"/>
      <c r="N109" s="143"/>
      <c r="O109" s="143"/>
      <c r="P109" s="142">
        <v>4</v>
      </c>
      <c r="Q109" s="142">
        <f>住宅3!HB6</f>
        <v>0</v>
      </c>
      <c r="R109" s="142">
        <v>97</v>
      </c>
      <c r="S109" s="142" t="str">
        <f>IF(住宅3!HB7&lt;&gt;"",住宅3!HB7,"")</f>
        <v/>
      </c>
      <c r="T109" s="142" t="str">
        <f>IF(住宅3!HB8="選択してください","",MID(住宅3!HB8,1,2))</f>
        <v/>
      </c>
      <c r="U109" s="142" t="str">
        <f>IF(住宅3!HB9="選択してください","",MID(住宅3!HB9,LEN(住宅3!HB9)-3,3))</f>
        <v/>
      </c>
      <c r="W109" s="142" t="str">
        <f>IF(住宅3!HB10="","",住宅3!HB10)</f>
        <v/>
      </c>
      <c r="X109" s="142" t="str">
        <f>IF(住宅3!HB11="","",住宅3!HB11)</f>
        <v/>
      </c>
      <c r="Y109" s="142" t="str">
        <f>IF(住宅3!HB12="","",住宅3!HB12)</f>
        <v/>
      </c>
      <c r="Z109" s="142" t="str">
        <f>IF(住宅3!HB13="","",住宅3!HB13)</f>
        <v/>
      </c>
      <c r="AA109" s="142" t="str">
        <f>IF(住宅3!HB15="選択してください","",MID(住宅3!HB15,1,2)*1)</f>
        <v/>
      </c>
      <c r="AB109" s="142" t="str">
        <f>IF(住宅3!HB18="選択してください","",MID(住宅3!HB18,1,2)*1)</f>
        <v/>
      </c>
      <c r="AC109" s="142" t="str">
        <f>IF(住宅3!HB20="選択してください","",MID(住宅3!HB20,1,2)*1)</f>
        <v/>
      </c>
      <c r="AD109" s="142" t="str">
        <f>IF(住宅3!HB22="選択してください","",MID(住宅3!HB22,1,2)*1)</f>
        <v/>
      </c>
      <c r="AE109" s="142" t="str">
        <f>IF(住宅3!HB24="選択してください","",MID(住宅3!HB24,1,2)*1)</f>
        <v/>
      </c>
      <c r="AF109" s="142" t="str">
        <f>IF(住宅3!HB26="選択してください","",MID(住宅3!HB26,1,2)*1)</f>
        <v/>
      </c>
      <c r="AG109" s="142" t="str">
        <f>IF(住宅3!HB31="選択してください","",MID(住宅3!HB31,1,2)*1)</f>
        <v/>
      </c>
      <c r="AH109" s="153" t="str">
        <f>IF(住宅3!HB34="選択してください","",MID(住宅3!HB34,1,2)*1)</f>
        <v/>
      </c>
      <c r="AI109" s="142" t="str">
        <f>IF(住宅3!HB37="","",住宅3!HB37)</f>
        <v/>
      </c>
      <c r="AJ109" s="142" t="str">
        <f>IF(住宅3!HB39="選択してください","",MID(住宅3!HB39,1,2)*1)</f>
        <v/>
      </c>
      <c r="AK109" s="142" t="str">
        <f>IF(住宅3!HB44="選択してください","",MID(住宅3!HB44,1,2)*1)</f>
        <v/>
      </c>
      <c r="AL109" s="142" t="str">
        <f>IF(住宅3!HB47="○",1,IF(住宅3!HB47="◎",2,""))</f>
        <v/>
      </c>
      <c r="AM109" s="142" t="str">
        <f>IF(住宅3!HB48="○",1,IF(住宅3!HB48="◎",2,""))</f>
        <v/>
      </c>
      <c r="AN109" s="142" t="str">
        <f>IF(住宅3!HB49="○",1,IF(住宅3!HB49="◎",2,""))</f>
        <v/>
      </c>
      <c r="AO109" s="142" t="str">
        <f>IF(住宅3!HB50="○",1,IF(住宅3!HB50="◎",2,""))</f>
        <v/>
      </c>
      <c r="AP109" s="142" t="str">
        <f>IF(住宅3!HB51="○",1,IF(住宅3!HB51="◎",2,""))</f>
        <v/>
      </c>
      <c r="AQ109" s="142" t="str">
        <f>IF(住宅3!HB52="○",1,IF(住宅3!HB52="◎",2,""))</f>
        <v/>
      </c>
      <c r="AR109" s="142" t="str">
        <f>IF(住宅3!HB53="○",1,IF(住宅3!HB53="◎",2,""))</f>
        <v/>
      </c>
      <c r="AS109" s="142" t="str">
        <f>IF(住宅3!HB54="○",1,IF(住宅3!HB54="◎",2,""))</f>
        <v/>
      </c>
      <c r="AT109" s="142" t="str">
        <f>IF(住宅3!HB55="○",1,IF(住宅3!HB55="◎",2,""))</f>
        <v/>
      </c>
      <c r="AU109" s="142" t="str">
        <f>IF(住宅3!HB56="○",1,IF(住宅3!HB56="◎",2,""))</f>
        <v/>
      </c>
      <c r="AV109" s="142" t="str">
        <f>IF(住宅3!HB57="○",1,IF(住宅3!HB57="◎",2,""))</f>
        <v/>
      </c>
      <c r="AW109" s="142" t="str">
        <f>IF(住宅3!HB58="○",1,IF(住宅3!HB58="◎",2,""))</f>
        <v/>
      </c>
      <c r="AX109" s="142" t="str">
        <f>IF(住宅3!HB59="○",1,IF(住宅3!HB59="◎",2,""))</f>
        <v/>
      </c>
      <c r="AY109" s="142" t="str">
        <f>IF(住宅3!HB60="○",1,IF(住宅3!HB60="◎",2,""))</f>
        <v/>
      </c>
      <c r="AZ109" s="142" t="str">
        <f>IF(住宅3!HB61="○",1,IF(住宅3!HB61="◎",2,""))</f>
        <v/>
      </c>
      <c r="BA109" s="142" t="str">
        <f>IF(住宅3!HB62="○",1,IF(住宅3!HB62="◎",2,""))</f>
        <v/>
      </c>
      <c r="BB109" s="142" t="str">
        <f>IF(住宅3!HB63="○",1,IF(住宅3!HB63="◎",2,""))</f>
        <v/>
      </c>
      <c r="BC109" s="142" t="str">
        <f>IF(住宅3!HB66="○",1,IF(住宅3!HB66="◎",2,""))</f>
        <v/>
      </c>
      <c r="BD109" s="142" t="str">
        <f>IF(住宅3!HB67="○",1,IF(住宅3!HB67="◎",2,""))</f>
        <v/>
      </c>
      <c r="BE109" s="142" t="str">
        <f>IF(住宅3!HB68="○",1,IF(住宅3!HB68="◎",2,""))</f>
        <v/>
      </c>
      <c r="BF109" s="142" t="str">
        <f>IF(住宅3!HB69="○",1,IF(住宅3!HB69="◎",2,""))</f>
        <v/>
      </c>
      <c r="BG109" s="142" t="str">
        <f>IF(住宅3!HB70="○",1,IF(住宅3!HB70="◎",2,""))</f>
        <v/>
      </c>
      <c r="BH109" s="142" t="str">
        <f>IF(住宅3!HB71="○",1,IF(住宅3!HB71="◎",2,""))</f>
        <v/>
      </c>
      <c r="BI109" s="142" t="str">
        <f>IF(住宅3!HB72="○",1,IF(住宅3!HB72="◎",2,""))</f>
        <v/>
      </c>
      <c r="BJ109" s="142" t="str">
        <f>IF(住宅3!HB73="○",1,IF(住宅3!HB73="◎",2,""))</f>
        <v/>
      </c>
      <c r="BK109" s="142" t="str">
        <f>IF(住宅3!HB74="○",1,IF(住宅3!HB74="◎",2,""))</f>
        <v/>
      </c>
      <c r="BL109" s="142" t="str">
        <f>IF(住宅3!HB75="○",1,IF(住宅3!HB75="◎",2,""))</f>
        <v/>
      </c>
      <c r="BM109" s="142" t="str">
        <f>IF(住宅3!HB78="○",1,IF(住宅3!HB78="◎",2,""))</f>
        <v/>
      </c>
      <c r="BN109" s="142" t="str">
        <f>IF(住宅3!HB79="○",1,IF(住宅3!HB79="◎",2,""))</f>
        <v/>
      </c>
      <c r="BO109" s="142" t="str">
        <f>IF(住宅3!HB80="○",1,IF(住宅3!HB80="◎",2,""))</f>
        <v/>
      </c>
      <c r="BP109" s="142" t="str">
        <f>IF(住宅3!HB81="○",1,IF(住宅3!HB81="◎",2,""))</f>
        <v/>
      </c>
      <c r="BQ109" s="142" t="str">
        <f>IF(住宅3!HB82="○",1,IF(住宅3!HB82="◎",2,""))</f>
        <v/>
      </c>
      <c r="BR109" s="142" t="str">
        <f>IF(住宅3!HB83="○",1,IF(住宅3!HB83="◎",2,""))</f>
        <v/>
      </c>
      <c r="BS109" s="142" t="str">
        <f>IF(住宅3!HB84="○",1,IF(住宅3!HB84="◎",2,""))</f>
        <v/>
      </c>
      <c r="BT109" s="142" t="str">
        <f>IF(住宅3!HB85="○",1,IF(住宅3!HB85="◎",2,""))</f>
        <v/>
      </c>
      <c r="BU109" s="142" t="str">
        <f>IF(住宅3!HB86="○",1,IF(住宅3!HB86="◎",2,""))</f>
        <v/>
      </c>
      <c r="BV109" s="142" t="str">
        <f>IF(住宅3!HB87="○",1,IF(住宅3!HB87="◎",2,""))</f>
        <v/>
      </c>
      <c r="BW109" s="142" t="str">
        <f>IF(住宅3!HB88="○",1,IF(住宅3!HB88="◎",2,""))</f>
        <v/>
      </c>
      <c r="BX109" s="142" t="str">
        <f>IF(住宅3!HB89="○",1,IF(住宅3!HB89="◎",2,""))</f>
        <v/>
      </c>
      <c r="BY109" s="142" t="str">
        <f>IF(住宅3!HB90="○",1,IF(住宅3!HB90="◎",2,""))</f>
        <v/>
      </c>
      <c r="BZ109" s="142" t="str">
        <f>IF(住宅3!HB91="○",1,IF(住宅3!HB91="◎",2,""))</f>
        <v/>
      </c>
      <c r="CA109" s="142" t="str">
        <f>IF(住宅3!HB92="○",1,IF(住宅3!HB92="◎",2,""))</f>
        <v/>
      </c>
    </row>
    <row r="110" spans="1:79" s="142" customFormat="1" x14ac:dyDescent="0.2">
      <c r="A110" s="141">
        <f t="shared" si="1"/>
        <v>0</v>
      </c>
      <c r="B110" s="142">
        <v>104</v>
      </c>
      <c r="C110" s="143"/>
      <c r="D110" s="143"/>
      <c r="E110" s="143"/>
      <c r="F110" s="143"/>
      <c r="G110" s="143"/>
      <c r="H110" s="143"/>
      <c r="I110" s="143"/>
      <c r="J110" s="143"/>
      <c r="K110" s="143"/>
      <c r="L110" s="143"/>
      <c r="M110" s="143"/>
      <c r="N110" s="143"/>
      <c r="O110" s="143"/>
      <c r="P110" s="142">
        <v>4</v>
      </c>
      <c r="Q110" s="142">
        <f>住宅3!HD6</f>
        <v>0</v>
      </c>
      <c r="R110" s="142">
        <v>98</v>
      </c>
      <c r="S110" s="142" t="str">
        <f>IF(住宅3!HD7&lt;&gt;"",住宅3!HD7,"")</f>
        <v/>
      </c>
      <c r="T110" s="142" t="str">
        <f>IF(住宅3!HD8="選択してください","",MID(住宅3!HD8,1,2))</f>
        <v/>
      </c>
      <c r="U110" s="142" t="str">
        <f>IF(住宅3!HD9="選択してください","",MID(住宅3!HD9,LEN(住宅3!HD9)-3,3))</f>
        <v/>
      </c>
      <c r="W110" s="142" t="str">
        <f>IF(住宅3!HD10="","",住宅3!HD10)</f>
        <v/>
      </c>
      <c r="X110" s="142" t="str">
        <f>IF(住宅3!HD11="","",住宅3!HD11)</f>
        <v/>
      </c>
      <c r="Y110" s="142" t="str">
        <f>IF(住宅3!HD12="","",住宅3!HD12)</f>
        <v/>
      </c>
      <c r="Z110" s="142" t="str">
        <f>IF(住宅3!HD13="","",住宅3!HD13)</f>
        <v/>
      </c>
      <c r="AA110" s="142" t="str">
        <f>IF(住宅3!HD15="選択してください","",MID(住宅3!HD15,1,2)*1)</f>
        <v/>
      </c>
      <c r="AB110" s="142" t="str">
        <f>IF(住宅3!HD18="選択してください","",MID(住宅3!HD18,1,2)*1)</f>
        <v/>
      </c>
      <c r="AC110" s="142" t="str">
        <f>IF(住宅3!HD20="選択してください","",MID(住宅3!HD20,1,2)*1)</f>
        <v/>
      </c>
      <c r="AD110" s="142" t="str">
        <f>IF(住宅3!HD22="選択してください","",MID(住宅3!HD22,1,2)*1)</f>
        <v/>
      </c>
      <c r="AE110" s="142" t="str">
        <f>IF(住宅3!HD24="選択してください","",MID(住宅3!HD24,1,2)*1)</f>
        <v/>
      </c>
      <c r="AF110" s="142" t="str">
        <f>IF(住宅3!HD26="選択してください","",MID(住宅3!HD26,1,2)*1)</f>
        <v/>
      </c>
      <c r="AG110" s="142" t="str">
        <f>IF(住宅3!HD31="選択してください","",MID(住宅3!HD31,1,2)*1)</f>
        <v/>
      </c>
      <c r="AH110" s="153" t="str">
        <f>IF(住宅3!HD34="選択してください","",MID(住宅3!HD34,1,2)*1)</f>
        <v/>
      </c>
      <c r="AI110" s="142" t="str">
        <f>IF(住宅3!HD37="","",住宅3!HD37)</f>
        <v/>
      </c>
      <c r="AJ110" s="142" t="str">
        <f>IF(住宅3!HD39="選択してください","",MID(住宅3!HD39,1,2)*1)</f>
        <v/>
      </c>
      <c r="AK110" s="142" t="str">
        <f>IF(住宅3!HD44="選択してください","",MID(住宅3!HD44,1,2)*1)</f>
        <v/>
      </c>
      <c r="AL110" s="142" t="str">
        <f>IF(住宅3!HD47="○",1,IF(住宅3!HD47="◎",2,""))</f>
        <v/>
      </c>
      <c r="AM110" s="142" t="str">
        <f>IF(住宅3!HD48="○",1,IF(住宅3!HD48="◎",2,""))</f>
        <v/>
      </c>
      <c r="AN110" s="142" t="str">
        <f>IF(住宅3!HD49="○",1,IF(住宅3!HD49="◎",2,""))</f>
        <v/>
      </c>
      <c r="AO110" s="142" t="str">
        <f>IF(住宅3!HD50="○",1,IF(住宅3!HD50="◎",2,""))</f>
        <v/>
      </c>
      <c r="AP110" s="142" t="str">
        <f>IF(住宅3!HD51="○",1,IF(住宅3!HD51="◎",2,""))</f>
        <v/>
      </c>
      <c r="AQ110" s="142" t="str">
        <f>IF(住宅3!HD52="○",1,IF(住宅3!HD52="◎",2,""))</f>
        <v/>
      </c>
      <c r="AR110" s="142" t="str">
        <f>IF(住宅3!HD53="○",1,IF(住宅3!HD53="◎",2,""))</f>
        <v/>
      </c>
      <c r="AS110" s="142" t="str">
        <f>IF(住宅3!HD54="○",1,IF(住宅3!HD54="◎",2,""))</f>
        <v/>
      </c>
      <c r="AT110" s="142" t="str">
        <f>IF(住宅3!HD55="○",1,IF(住宅3!HD55="◎",2,""))</f>
        <v/>
      </c>
      <c r="AU110" s="142" t="str">
        <f>IF(住宅3!HD56="○",1,IF(住宅3!HD56="◎",2,""))</f>
        <v/>
      </c>
      <c r="AV110" s="142" t="str">
        <f>IF(住宅3!HD57="○",1,IF(住宅3!HD57="◎",2,""))</f>
        <v/>
      </c>
      <c r="AW110" s="142" t="str">
        <f>IF(住宅3!HD58="○",1,IF(住宅3!HD58="◎",2,""))</f>
        <v/>
      </c>
      <c r="AX110" s="142" t="str">
        <f>IF(住宅3!HD59="○",1,IF(住宅3!HD59="◎",2,""))</f>
        <v/>
      </c>
      <c r="AY110" s="142" t="str">
        <f>IF(住宅3!HD60="○",1,IF(住宅3!HD60="◎",2,""))</f>
        <v/>
      </c>
      <c r="AZ110" s="142" t="str">
        <f>IF(住宅3!HD61="○",1,IF(住宅3!HD61="◎",2,""))</f>
        <v/>
      </c>
      <c r="BA110" s="142" t="str">
        <f>IF(住宅3!HD62="○",1,IF(住宅3!HD62="◎",2,""))</f>
        <v/>
      </c>
      <c r="BB110" s="142" t="str">
        <f>IF(住宅3!HD63="○",1,IF(住宅3!HD63="◎",2,""))</f>
        <v/>
      </c>
      <c r="BC110" s="142" t="str">
        <f>IF(住宅3!HD66="○",1,IF(住宅3!HD66="◎",2,""))</f>
        <v/>
      </c>
      <c r="BD110" s="142" t="str">
        <f>IF(住宅3!HD67="○",1,IF(住宅3!HD67="◎",2,""))</f>
        <v/>
      </c>
      <c r="BE110" s="142" t="str">
        <f>IF(住宅3!HD68="○",1,IF(住宅3!HD68="◎",2,""))</f>
        <v/>
      </c>
      <c r="BF110" s="142" t="str">
        <f>IF(住宅3!HD69="○",1,IF(住宅3!HD69="◎",2,""))</f>
        <v/>
      </c>
      <c r="BG110" s="142" t="str">
        <f>IF(住宅3!HD70="○",1,IF(住宅3!HD70="◎",2,""))</f>
        <v/>
      </c>
      <c r="BH110" s="142" t="str">
        <f>IF(住宅3!HD71="○",1,IF(住宅3!HD71="◎",2,""))</f>
        <v/>
      </c>
      <c r="BI110" s="142" t="str">
        <f>IF(住宅3!HD72="○",1,IF(住宅3!HD72="◎",2,""))</f>
        <v/>
      </c>
      <c r="BJ110" s="142" t="str">
        <f>IF(住宅3!HD73="○",1,IF(住宅3!HD73="◎",2,""))</f>
        <v/>
      </c>
      <c r="BK110" s="142" t="str">
        <f>IF(住宅3!HD74="○",1,IF(住宅3!HD74="◎",2,""))</f>
        <v/>
      </c>
      <c r="BL110" s="142" t="str">
        <f>IF(住宅3!HD75="○",1,IF(住宅3!HD75="◎",2,""))</f>
        <v/>
      </c>
      <c r="BM110" s="142" t="str">
        <f>IF(住宅3!HD78="○",1,IF(住宅3!HD78="◎",2,""))</f>
        <v/>
      </c>
      <c r="BN110" s="142" t="str">
        <f>IF(住宅3!HD79="○",1,IF(住宅3!HD79="◎",2,""))</f>
        <v/>
      </c>
      <c r="BO110" s="142" t="str">
        <f>IF(住宅3!HD80="○",1,IF(住宅3!HD80="◎",2,""))</f>
        <v/>
      </c>
      <c r="BP110" s="142" t="str">
        <f>IF(住宅3!HD81="○",1,IF(住宅3!HD81="◎",2,""))</f>
        <v/>
      </c>
      <c r="BQ110" s="142" t="str">
        <f>IF(住宅3!HD82="○",1,IF(住宅3!HD82="◎",2,""))</f>
        <v/>
      </c>
      <c r="BR110" s="142" t="str">
        <f>IF(住宅3!HD83="○",1,IF(住宅3!HD83="◎",2,""))</f>
        <v/>
      </c>
      <c r="BS110" s="142" t="str">
        <f>IF(住宅3!HD84="○",1,IF(住宅3!HD84="◎",2,""))</f>
        <v/>
      </c>
      <c r="BT110" s="142" t="str">
        <f>IF(住宅3!HD85="○",1,IF(住宅3!HD85="◎",2,""))</f>
        <v/>
      </c>
      <c r="BU110" s="142" t="str">
        <f>IF(住宅3!HD86="○",1,IF(住宅3!HD86="◎",2,""))</f>
        <v/>
      </c>
      <c r="BV110" s="142" t="str">
        <f>IF(住宅3!HD87="○",1,IF(住宅3!HD87="◎",2,""))</f>
        <v/>
      </c>
      <c r="BW110" s="142" t="str">
        <f>IF(住宅3!HD88="○",1,IF(住宅3!HD88="◎",2,""))</f>
        <v/>
      </c>
      <c r="BX110" s="142" t="str">
        <f>IF(住宅3!HD89="○",1,IF(住宅3!HD89="◎",2,""))</f>
        <v/>
      </c>
      <c r="BY110" s="142" t="str">
        <f>IF(住宅3!HD90="○",1,IF(住宅3!HD90="◎",2,""))</f>
        <v/>
      </c>
      <c r="BZ110" s="142" t="str">
        <f>IF(住宅3!HD91="○",1,IF(住宅3!HD91="◎",2,""))</f>
        <v/>
      </c>
      <c r="CA110" s="142" t="str">
        <f>IF(住宅3!HD92="○",1,IF(住宅3!HD92="◎",2,""))</f>
        <v/>
      </c>
    </row>
    <row r="111" spans="1:79" s="142" customFormat="1" x14ac:dyDescent="0.2">
      <c r="A111" s="141">
        <f t="shared" si="1"/>
        <v>0</v>
      </c>
      <c r="B111" s="142">
        <v>105</v>
      </c>
      <c r="C111" s="143"/>
      <c r="D111" s="143"/>
      <c r="E111" s="143"/>
      <c r="F111" s="143"/>
      <c r="G111" s="143"/>
      <c r="H111" s="143"/>
      <c r="I111" s="143"/>
      <c r="J111" s="143"/>
      <c r="K111" s="143"/>
      <c r="L111" s="143"/>
      <c r="M111" s="143"/>
      <c r="N111" s="143"/>
      <c r="O111" s="143"/>
      <c r="P111" s="142">
        <v>4</v>
      </c>
      <c r="Q111" s="142">
        <f>住宅3!HF6</f>
        <v>0</v>
      </c>
      <c r="R111" s="142">
        <v>99</v>
      </c>
      <c r="S111" s="142" t="str">
        <f>IF(住宅3!HF7&lt;&gt;"",住宅3!HF7,"")</f>
        <v/>
      </c>
      <c r="T111" s="142" t="str">
        <f>IF(住宅3!HF8="選択してください","",MID(住宅3!HF8,1,2))</f>
        <v/>
      </c>
      <c r="U111" s="142" t="str">
        <f>IF(住宅3!HF9="選択してください","",MID(住宅3!HF9,LEN(住宅3!HF9)-3,3))</f>
        <v/>
      </c>
      <c r="W111" s="142" t="str">
        <f>IF(住宅3!HF10="","",住宅3!HF10)</f>
        <v/>
      </c>
      <c r="X111" s="142" t="str">
        <f>IF(住宅3!HF11="","",住宅3!HF11)</f>
        <v/>
      </c>
      <c r="Y111" s="142" t="str">
        <f>IF(住宅3!HF12="","",住宅3!HF12)</f>
        <v/>
      </c>
      <c r="Z111" s="142" t="str">
        <f>IF(住宅3!HF13="","",住宅3!HF13)</f>
        <v/>
      </c>
      <c r="AA111" s="142" t="str">
        <f>IF(住宅3!HF15="選択してください","",MID(住宅3!HF15,1,2)*1)</f>
        <v/>
      </c>
      <c r="AB111" s="142" t="str">
        <f>IF(住宅3!HF18="選択してください","",MID(住宅3!HF18,1,2)*1)</f>
        <v/>
      </c>
      <c r="AC111" s="142" t="str">
        <f>IF(住宅3!HF20="選択してください","",MID(住宅3!HF20,1,2)*1)</f>
        <v/>
      </c>
      <c r="AD111" s="142" t="str">
        <f>IF(住宅3!HF22="選択してください","",MID(住宅3!HF22,1,2)*1)</f>
        <v/>
      </c>
      <c r="AE111" s="142" t="str">
        <f>IF(住宅3!HF24="選択してください","",MID(住宅3!HF24,1,2)*1)</f>
        <v/>
      </c>
      <c r="AF111" s="142" t="str">
        <f>IF(住宅3!HF26="選択してください","",MID(住宅3!HF26,1,2)*1)</f>
        <v/>
      </c>
      <c r="AG111" s="142" t="str">
        <f>IF(住宅3!HF31="選択してください","",MID(住宅3!HF31,1,2)*1)</f>
        <v/>
      </c>
      <c r="AH111" s="153" t="str">
        <f>IF(住宅3!HF34="選択してください","",MID(住宅3!HF34,1,2)*1)</f>
        <v/>
      </c>
      <c r="AI111" s="142" t="str">
        <f>IF(住宅3!HF37="","",住宅3!HF37)</f>
        <v/>
      </c>
      <c r="AJ111" s="142" t="str">
        <f>IF(住宅3!HF39="選択してください","",MID(住宅3!HF39,1,2)*1)</f>
        <v/>
      </c>
      <c r="AK111" s="142" t="str">
        <f>IF(住宅3!HF44="選択してください","",MID(住宅3!HF44,1,2)*1)</f>
        <v/>
      </c>
      <c r="AL111" s="142" t="str">
        <f>IF(住宅3!HF47="○",1,IF(住宅3!HF47="◎",2,""))</f>
        <v/>
      </c>
      <c r="AM111" s="142" t="str">
        <f>IF(住宅3!HF48="○",1,IF(住宅3!HF48="◎",2,""))</f>
        <v/>
      </c>
      <c r="AN111" s="142" t="str">
        <f>IF(住宅3!HF49="○",1,IF(住宅3!HF49="◎",2,""))</f>
        <v/>
      </c>
      <c r="AO111" s="142" t="str">
        <f>IF(住宅3!HF50="○",1,IF(住宅3!HF50="◎",2,""))</f>
        <v/>
      </c>
      <c r="AP111" s="142" t="str">
        <f>IF(住宅3!HF51="○",1,IF(住宅3!HF51="◎",2,""))</f>
        <v/>
      </c>
      <c r="AQ111" s="142" t="str">
        <f>IF(住宅3!HF52="○",1,IF(住宅3!HF52="◎",2,""))</f>
        <v/>
      </c>
      <c r="AR111" s="142" t="str">
        <f>IF(住宅3!HF53="○",1,IF(住宅3!HF53="◎",2,""))</f>
        <v/>
      </c>
      <c r="AS111" s="142" t="str">
        <f>IF(住宅3!HF54="○",1,IF(住宅3!HF54="◎",2,""))</f>
        <v/>
      </c>
      <c r="AT111" s="142" t="str">
        <f>IF(住宅3!HF55="○",1,IF(住宅3!HF55="◎",2,""))</f>
        <v/>
      </c>
      <c r="AU111" s="142" t="str">
        <f>IF(住宅3!HF56="○",1,IF(住宅3!HF56="◎",2,""))</f>
        <v/>
      </c>
      <c r="AV111" s="142" t="str">
        <f>IF(住宅3!HF57="○",1,IF(住宅3!HF57="◎",2,""))</f>
        <v/>
      </c>
      <c r="AW111" s="142" t="str">
        <f>IF(住宅3!HF58="○",1,IF(住宅3!HF58="◎",2,""))</f>
        <v/>
      </c>
      <c r="AX111" s="142" t="str">
        <f>IF(住宅3!HF59="○",1,IF(住宅3!HF59="◎",2,""))</f>
        <v/>
      </c>
      <c r="AY111" s="142" t="str">
        <f>IF(住宅3!HF60="○",1,IF(住宅3!HF60="◎",2,""))</f>
        <v/>
      </c>
      <c r="AZ111" s="142" t="str">
        <f>IF(住宅3!HF61="○",1,IF(住宅3!HF61="◎",2,""))</f>
        <v/>
      </c>
      <c r="BA111" s="142" t="str">
        <f>IF(住宅3!HF62="○",1,IF(住宅3!HF62="◎",2,""))</f>
        <v/>
      </c>
      <c r="BB111" s="142" t="str">
        <f>IF(住宅3!HF63="○",1,IF(住宅3!HF63="◎",2,""))</f>
        <v/>
      </c>
      <c r="BC111" s="142" t="str">
        <f>IF(住宅3!HF66="○",1,IF(住宅3!HF66="◎",2,""))</f>
        <v/>
      </c>
      <c r="BD111" s="142" t="str">
        <f>IF(住宅3!HF67="○",1,IF(住宅3!HF67="◎",2,""))</f>
        <v/>
      </c>
      <c r="BE111" s="142" t="str">
        <f>IF(住宅3!HF68="○",1,IF(住宅3!HF68="◎",2,""))</f>
        <v/>
      </c>
      <c r="BF111" s="142" t="str">
        <f>IF(住宅3!HF69="○",1,IF(住宅3!HF69="◎",2,""))</f>
        <v/>
      </c>
      <c r="BG111" s="142" t="str">
        <f>IF(住宅3!HF70="○",1,IF(住宅3!HF70="◎",2,""))</f>
        <v/>
      </c>
      <c r="BH111" s="142" t="str">
        <f>IF(住宅3!HF71="○",1,IF(住宅3!HF71="◎",2,""))</f>
        <v/>
      </c>
      <c r="BI111" s="142" t="str">
        <f>IF(住宅3!HF72="○",1,IF(住宅3!HF72="◎",2,""))</f>
        <v/>
      </c>
      <c r="BJ111" s="142" t="str">
        <f>IF(住宅3!HF73="○",1,IF(住宅3!HF73="◎",2,""))</f>
        <v/>
      </c>
      <c r="BK111" s="142" t="str">
        <f>IF(住宅3!HF74="○",1,IF(住宅3!HF74="◎",2,""))</f>
        <v/>
      </c>
      <c r="BL111" s="142" t="str">
        <f>IF(住宅3!HF75="○",1,IF(住宅3!HF75="◎",2,""))</f>
        <v/>
      </c>
      <c r="BM111" s="142" t="str">
        <f>IF(住宅3!HF78="○",1,IF(住宅3!HF78="◎",2,""))</f>
        <v/>
      </c>
      <c r="BN111" s="142" t="str">
        <f>IF(住宅3!HF79="○",1,IF(住宅3!HF79="◎",2,""))</f>
        <v/>
      </c>
      <c r="BO111" s="142" t="str">
        <f>IF(住宅3!HF80="○",1,IF(住宅3!HF80="◎",2,""))</f>
        <v/>
      </c>
      <c r="BP111" s="142" t="str">
        <f>IF(住宅3!HF81="○",1,IF(住宅3!HF81="◎",2,""))</f>
        <v/>
      </c>
      <c r="BQ111" s="142" t="str">
        <f>IF(住宅3!HF82="○",1,IF(住宅3!HF82="◎",2,""))</f>
        <v/>
      </c>
      <c r="BR111" s="142" t="str">
        <f>IF(住宅3!HF83="○",1,IF(住宅3!HF83="◎",2,""))</f>
        <v/>
      </c>
      <c r="BS111" s="142" t="str">
        <f>IF(住宅3!HF84="○",1,IF(住宅3!HF84="◎",2,""))</f>
        <v/>
      </c>
      <c r="BT111" s="142" t="str">
        <f>IF(住宅3!HF85="○",1,IF(住宅3!HF85="◎",2,""))</f>
        <v/>
      </c>
      <c r="BU111" s="142" t="str">
        <f>IF(住宅3!HF86="○",1,IF(住宅3!HF86="◎",2,""))</f>
        <v/>
      </c>
      <c r="BV111" s="142" t="str">
        <f>IF(住宅3!HF87="○",1,IF(住宅3!HF87="◎",2,""))</f>
        <v/>
      </c>
      <c r="BW111" s="142" t="str">
        <f>IF(住宅3!HF88="○",1,IF(住宅3!HF88="◎",2,""))</f>
        <v/>
      </c>
      <c r="BX111" s="142" t="str">
        <f>IF(住宅3!HF89="○",1,IF(住宅3!HF89="◎",2,""))</f>
        <v/>
      </c>
      <c r="BY111" s="142" t="str">
        <f>IF(住宅3!HF90="○",1,IF(住宅3!HF90="◎",2,""))</f>
        <v/>
      </c>
      <c r="BZ111" s="142" t="str">
        <f>IF(住宅3!HF91="○",1,IF(住宅3!HF91="◎",2,""))</f>
        <v/>
      </c>
      <c r="CA111" s="142" t="str">
        <f>IF(住宅3!HF92="○",1,IF(住宅3!HF92="◎",2,""))</f>
        <v/>
      </c>
    </row>
    <row r="112" spans="1:79" s="142" customFormat="1" x14ac:dyDescent="0.2">
      <c r="A112" s="141">
        <f t="shared" si="1"/>
        <v>0</v>
      </c>
      <c r="B112" s="142">
        <v>106</v>
      </c>
      <c r="C112" s="143"/>
      <c r="D112" s="143"/>
      <c r="E112" s="143"/>
      <c r="F112" s="143"/>
      <c r="G112" s="143"/>
      <c r="H112" s="143"/>
      <c r="I112" s="143"/>
      <c r="J112" s="143"/>
      <c r="K112" s="143"/>
      <c r="L112" s="143"/>
      <c r="M112" s="143"/>
      <c r="N112" s="143"/>
      <c r="O112" s="143"/>
      <c r="P112" s="142">
        <v>4</v>
      </c>
      <c r="Q112" s="142">
        <f>住宅3!HH6</f>
        <v>0</v>
      </c>
      <c r="R112" s="142">
        <v>100</v>
      </c>
      <c r="S112" s="142" t="str">
        <f>IF(住宅3!HH7&lt;&gt;"",住宅3!HH7,"")</f>
        <v/>
      </c>
      <c r="T112" s="142" t="str">
        <f>IF(住宅3!HH8="選択してください","",MID(住宅3!HH8,1,2))</f>
        <v/>
      </c>
      <c r="U112" s="142" t="str">
        <f>IF(住宅3!HH9="選択してください","",MID(住宅3!HH9,LEN(住宅3!HH9)-3,3))</f>
        <v/>
      </c>
      <c r="W112" s="142" t="str">
        <f>IF(住宅3!HH10="","",住宅3!HH10)</f>
        <v/>
      </c>
      <c r="X112" s="142" t="str">
        <f>IF(住宅3!HH11="","",住宅3!HH11)</f>
        <v/>
      </c>
      <c r="Y112" s="142" t="str">
        <f>IF(住宅3!HH12="","",住宅3!HH12)</f>
        <v/>
      </c>
      <c r="Z112" s="142" t="str">
        <f>IF(住宅3!HH13="","",住宅3!HH13)</f>
        <v/>
      </c>
      <c r="AA112" s="142" t="str">
        <f>IF(住宅3!HH15="選択してください","",MID(住宅3!HH15,1,2)*1)</f>
        <v/>
      </c>
      <c r="AB112" s="142" t="str">
        <f>IF(住宅3!HH18="選択してください","",MID(住宅3!HH18,1,2)*1)</f>
        <v/>
      </c>
      <c r="AC112" s="142" t="str">
        <f>IF(住宅3!HH20="選択してください","",MID(住宅3!HH20,1,2)*1)</f>
        <v/>
      </c>
      <c r="AD112" s="142" t="str">
        <f>IF(住宅3!HH22="選択してください","",MID(住宅3!HH22,1,2)*1)</f>
        <v/>
      </c>
      <c r="AE112" s="142" t="str">
        <f>IF(住宅3!HH24="選択してください","",MID(住宅3!HH24,1,2)*1)</f>
        <v/>
      </c>
      <c r="AF112" s="142" t="str">
        <f>IF(住宅3!HH26="選択してください","",MID(住宅3!HH26,1,2)*1)</f>
        <v/>
      </c>
      <c r="AG112" s="142" t="str">
        <f>IF(住宅3!HH31="選択してください","",MID(住宅3!HH31,1,2)*1)</f>
        <v/>
      </c>
      <c r="AH112" s="153" t="str">
        <f>IF(住宅3!HH34="選択してください","",MID(住宅3!HH34,1,2)*1)</f>
        <v/>
      </c>
      <c r="AI112" s="142" t="str">
        <f>IF(住宅3!HH37="","",住宅3!HH37)</f>
        <v/>
      </c>
      <c r="AJ112" s="142" t="str">
        <f>IF(住宅3!HH39="選択してください","",MID(住宅3!HH39,1,2)*1)</f>
        <v/>
      </c>
      <c r="AK112" s="142" t="str">
        <f>IF(住宅3!HH44="選択してください","",MID(住宅3!HH44,1,2)*1)</f>
        <v/>
      </c>
      <c r="AL112" s="142" t="str">
        <f>IF(住宅3!HH47="○",1,IF(住宅3!HH47="◎",2,""))</f>
        <v/>
      </c>
      <c r="AM112" s="142" t="str">
        <f>IF(住宅3!HH48="○",1,IF(住宅3!HH48="◎",2,""))</f>
        <v/>
      </c>
      <c r="AN112" s="142" t="str">
        <f>IF(住宅3!HH49="○",1,IF(住宅3!HH49="◎",2,""))</f>
        <v/>
      </c>
      <c r="AO112" s="142" t="str">
        <f>IF(住宅3!HH50="○",1,IF(住宅3!HH50="◎",2,""))</f>
        <v/>
      </c>
      <c r="AP112" s="142" t="str">
        <f>IF(住宅3!HH51="○",1,IF(住宅3!HH51="◎",2,""))</f>
        <v/>
      </c>
      <c r="AQ112" s="142" t="str">
        <f>IF(住宅3!HH52="○",1,IF(住宅3!HH52="◎",2,""))</f>
        <v/>
      </c>
      <c r="AR112" s="142" t="str">
        <f>IF(住宅3!HH53="○",1,IF(住宅3!HH53="◎",2,""))</f>
        <v/>
      </c>
      <c r="AS112" s="142" t="str">
        <f>IF(住宅3!HH54="○",1,IF(住宅3!HH54="◎",2,""))</f>
        <v/>
      </c>
      <c r="AT112" s="142" t="str">
        <f>IF(住宅3!HH55="○",1,IF(住宅3!HH55="◎",2,""))</f>
        <v/>
      </c>
      <c r="AU112" s="142" t="str">
        <f>IF(住宅3!HH56="○",1,IF(住宅3!HH56="◎",2,""))</f>
        <v/>
      </c>
      <c r="AV112" s="142" t="str">
        <f>IF(住宅3!HH57="○",1,IF(住宅3!HH57="◎",2,""))</f>
        <v/>
      </c>
      <c r="AW112" s="142" t="str">
        <f>IF(住宅3!HH58="○",1,IF(住宅3!HH58="◎",2,""))</f>
        <v/>
      </c>
      <c r="AX112" s="142" t="str">
        <f>IF(住宅3!HH59="○",1,IF(住宅3!HH59="◎",2,""))</f>
        <v/>
      </c>
      <c r="AY112" s="142" t="str">
        <f>IF(住宅3!HH60="○",1,IF(住宅3!HH60="◎",2,""))</f>
        <v/>
      </c>
      <c r="AZ112" s="142" t="str">
        <f>IF(住宅3!HH61="○",1,IF(住宅3!HH61="◎",2,""))</f>
        <v/>
      </c>
      <c r="BA112" s="142" t="str">
        <f>IF(住宅3!HH62="○",1,IF(住宅3!HH62="◎",2,""))</f>
        <v/>
      </c>
      <c r="BB112" s="142" t="str">
        <f>IF(住宅3!HH63="○",1,IF(住宅3!HH63="◎",2,""))</f>
        <v/>
      </c>
      <c r="BC112" s="142" t="str">
        <f>IF(住宅3!HH66="○",1,IF(住宅3!HH66="◎",2,""))</f>
        <v/>
      </c>
      <c r="BD112" s="142" t="str">
        <f>IF(住宅3!HH67="○",1,IF(住宅3!HH67="◎",2,""))</f>
        <v/>
      </c>
      <c r="BE112" s="142" t="str">
        <f>IF(住宅3!HH68="○",1,IF(住宅3!HH68="◎",2,""))</f>
        <v/>
      </c>
      <c r="BF112" s="142" t="str">
        <f>IF(住宅3!HH69="○",1,IF(住宅3!HH69="◎",2,""))</f>
        <v/>
      </c>
      <c r="BG112" s="142" t="str">
        <f>IF(住宅3!HH70="○",1,IF(住宅3!HH70="◎",2,""))</f>
        <v/>
      </c>
      <c r="BH112" s="142" t="str">
        <f>IF(住宅3!HH71="○",1,IF(住宅3!HH71="◎",2,""))</f>
        <v/>
      </c>
      <c r="BI112" s="142" t="str">
        <f>IF(住宅3!HH72="○",1,IF(住宅3!HH72="◎",2,""))</f>
        <v/>
      </c>
      <c r="BJ112" s="142" t="str">
        <f>IF(住宅3!HH73="○",1,IF(住宅3!HH73="◎",2,""))</f>
        <v/>
      </c>
      <c r="BK112" s="142" t="str">
        <f>IF(住宅3!HH74="○",1,IF(住宅3!HH74="◎",2,""))</f>
        <v/>
      </c>
      <c r="BL112" s="142" t="str">
        <f>IF(住宅3!HH75="○",1,IF(住宅3!HH75="◎",2,""))</f>
        <v/>
      </c>
      <c r="BM112" s="142" t="str">
        <f>IF(住宅3!HH78="○",1,IF(住宅3!HH78="◎",2,""))</f>
        <v/>
      </c>
      <c r="BN112" s="142" t="str">
        <f>IF(住宅3!HH79="○",1,IF(住宅3!HH79="◎",2,""))</f>
        <v/>
      </c>
      <c r="BO112" s="142" t="str">
        <f>IF(住宅3!HH80="○",1,IF(住宅3!HH80="◎",2,""))</f>
        <v/>
      </c>
      <c r="BP112" s="142" t="str">
        <f>IF(住宅3!HH81="○",1,IF(住宅3!HH81="◎",2,""))</f>
        <v/>
      </c>
      <c r="BQ112" s="142" t="str">
        <f>IF(住宅3!HH82="○",1,IF(住宅3!HH82="◎",2,""))</f>
        <v/>
      </c>
      <c r="BR112" s="142" t="str">
        <f>IF(住宅3!HH83="○",1,IF(住宅3!HH83="◎",2,""))</f>
        <v/>
      </c>
      <c r="BS112" s="142" t="str">
        <f>IF(住宅3!HH84="○",1,IF(住宅3!HH84="◎",2,""))</f>
        <v/>
      </c>
      <c r="BT112" s="142" t="str">
        <f>IF(住宅3!HH85="○",1,IF(住宅3!HH85="◎",2,""))</f>
        <v/>
      </c>
      <c r="BU112" s="142" t="str">
        <f>IF(住宅3!HH86="○",1,IF(住宅3!HH86="◎",2,""))</f>
        <v/>
      </c>
      <c r="BV112" s="142" t="str">
        <f>IF(住宅3!HH87="○",1,IF(住宅3!HH87="◎",2,""))</f>
        <v/>
      </c>
      <c r="BW112" s="142" t="str">
        <f>IF(住宅3!HH88="○",1,IF(住宅3!HH88="◎",2,""))</f>
        <v/>
      </c>
      <c r="BX112" s="142" t="str">
        <f>IF(住宅3!HH89="○",1,IF(住宅3!HH89="◎",2,""))</f>
        <v/>
      </c>
      <c r="BY112" s="142" t="str">
        <f>IF(住宅3!HH90="○",1,IF(住宅3!HH90="◎",2,""))</f>
        <v/>
      </c>
      <c r="BZ112" s="142" t="str">
        <f>IF(住宅3!HH91="○",1,IF(住宅3!HH91="◎",2,""))</f>
        <v/>
      </c>
      <c r="CA112" s="142" t="str">
        <f>IF(住宅3!HH92="○",1,IF(住宅3!HH92="◎",2,""))</f>
        <v/>
      </c>
    </row>
  </sheetData>
  <sheetProtection sheet="1"/>
  <mergeCells count="45">
    <mergeCell ref="BM2:CA2"/>
    <mergeCell ref="AL3:AQ3"/>
    <mergeCell ref="AR3:AZ3"/>
    <mergeCell ref="BA3:BB3"/>
    <mergeCell ref="BM3:BQ3"/>
    <mergeCell ref="BR3:CA3"/>
    <mergeCell ref="AL2:BB2"/>
    <mergeCell ref="BC2:BL3"/>
    <mergeCell ref="AK2:AK5"/>
    <mergeCell ref="AJ2:AJ5"/>
    <mergeCell ref="AH2:AH5"/>
    <mergeCell ref="AI2:AI5"/>
    <mergeCell ref="V2:V5"/>
    <mergeCell ref="W2:W5"/>
    <mergeCell ref="X2:X5"/>
    <mergeCell ref="Y2:Y5"/>
    <mergeCell ref="AF2:AF5"/>
    <mergeCell ref="AG2:AG5"/>
    <mergeCell ref="AD2:AD5"/>
    <mergeCell ref="N2:N5"/>
    <mergeCell ref="A2:A5"/>
    <mergeCell ref="B2:B5"/>
    <mergeCell ref="C2:C5"/>
    <mergeCell ref="D2:D5"/>
    <mergeCell ref="K2:K5"/>
    <mergeCell ref="E2:E5"/>
    <mergeCell ref="F2:F5"/>
    <mergeCell ref="G2:G5"/>
    <mergeCell ref="H2:H5"/>
    <mergeCell ref="I2:I5"/>
    <mergeCell ref="J2:J5"/>
    <mergeCell ref="L2:L5"/>
    <mergeCell ref="M2:M5"/>
    <mergeCell ref="U2:U5"/>
    <mergeCell ref="O2:O5"/>
    <mergeCell ref="AE2:AE5"/>
    <mergeCell ref="P2:P5"/>
    <mergeCell ref="Q2:Q5"/>
    <mergeCell ref="Z2:Z5"/>
    <mergeCell ref="AA2:AA5"/>
    <mergeCell ref="AB2:AB5"/>
    <mergeCell ref="AC2:AC5"/>
    <mergeCell ref="S2:S5"/>
    <mergeCell ref="R2:R5"/>
    <mergeCell ref="T2:T5"/>
  </mergeCells>
  <phoneticPr fontId="19"/>
  <dataValidations count="4">
    <dataValidation type="whole" operator="lessThan" allowBlank="1" showInputMessage="1" showErrorMessage="1" errorTitle="入力エラー" error="受注件数の最大値は99999です" sqref="M113:M65536 K113:K65536 G113:G65536 E113:E65536 I113:I65536 C113:C65536" xr:uid="{00000000-0002-0000-0600-000000000000}">
      <formula1>100000</formula1>
    </dataValidation>
    <dataValidation type="whole" operator="lessThan" allowBlank="1" showInputMessage="1" showErrorMessage="1" errorTitle="入力エラー" error="元請受注高の最大値は9999999999です" sqref="J113:J65536 L113:L65536 F113:F65536 H113:H65536 D113:D65536 N113:N65536" xr:uid="{00000000-0002-0000-0600-000001000000}">
      <formula1>10000000000</formula1>
    </dataValidation>
    <dataValidation type="whole" operator="lessThanOrEqual" allowBlank="1" showInputMessage="1" showErrorMessage="1" errorTitle="入力エラー" error="工期の最大値は9999です" sqref="Y113:Y65536" xr:uid="{00000000-0002-0000-0600-000002000000}">
      <formula1>9999</formula1>
    </dataValidation>
    <dataValidation type="whole" operator="lessThanOrEqual" allowBlank="1" showInputMessage="1" showErrorMessage="1" errorTitle="入力エラー" error="受注額の最大値は999999999です" sqref="AI113:AI65536 Z113:Z65536" xr:uid="{00000000-0002-0000-0600-000003000000}">
      <formula1>999999999</formula1>
    </dataValidation>
  </dataValidations>
  <printOptions horizontalCentered="1"/>
  <pageMargins left="0.19685039370078741" right="0.19685039370078741" top="0.98425196850393704" bottom="0.59055118110236227" header="0.51181102362204722" footer="0.31496062992125984"/>
  <pageSetup paperSize="9" scale="71" fitToWidth="2"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783A9-6B1A-4A39-A762-D15FFD6444AD}">
  <sheetPr>
    <tabColor rgb="FFFFFF00"/>
    <pageSetUpPr fitToPage="1"/>
  </sheetPr>
  <dimension ref="A1:B21"/>
  <sheetViews>
    <sheetView zoomScaleNormal="100" workbookViewId="0"/>
  </sheetViews>
  <sheetFormatPr defaultRowHeight="13" x14ac:dyDescent="0.2"/>
  <cols>
    <col min="1" max="1" width="8.6328125" style="285" customWidth="1"/>
    <col min="2" max="2" width="200.6328125" style="286" customWidth="1"/>
  </cols>
  <sheetData>
    <row r="1" spans="1:2" x14ac:dyDescent="0.2">
      <c r="A1" s="251" t="s">
        <v>2270</v>
      </c>
      <c r="B1" s="278" t="s">
        <v>2271</v>
      </c>
    </row>
    <row r="2" spans="1:2" ht="78" customHeight="1" x14ac:dyDescent="0.2">
      <c r="A2" s="285" t="str" cm="1">
        <f t="array" aca="1" ref="A2" ca="1">INDEX(_xlfn._xlws.FILTER(エラー表示作成!$A$2:$D$153,エラー表示作成!$A$2:$A$153=1,"ERROR"),,2)</f>
        <v/>
      </c>
      <c r="B2" s="286" t="str" cm="1">
        <f t="array" aca="1" ref="B2" ca="1">INDEX(_xlfn._xlws.FILTER(エラー表示作成!$A$2:$D$153,エラー表示作成!$A$2:$A$153=1,"ERROR"),,4)</f>
        <v xml:space="preserve">
エラーはございません。</v>
      </c>
    </row>
    <row r="3" spans="1:2" ht="78" customHeight="1" x14ac:dyDescent="0.2"/>
    <row r="4" spans="1:2" ht="78" customHeight="1" x14ac:dyDescent="0.2"/>
    <row r="5" spans="1:2" ht="78" customHeight="1" x14ac:dyDescent="0.2"/>
    <row r="6" spans="1:2" ht="78" customHeight="1" x14ac:dyDescent="0.2"/>
    <row r="7" spans="1:2" ht="78" customHeight="1" x14ac:dyDescent="0.2"/>
    <row r="8" spans="1:2" ht="78" customHeight="1" x14ac:dyDescent="0.2"/>
    <row r="9" spans="1:2" ht="78" customHeight="1" x14ac:dyDescent="0.2"/>
    <row r="10" spans="1:2" ht="78" customHeight="1" x14ac:dyDescent="0.2"/>
    <row r="11" spans="1:2" ht="78" customHeight="1" x14ac:dyDescent="0.2"/>
    <row r="12" spans="1:2" ht="78" customHeight="1" x14ac:dyDescent="0.2"/>
    <row r="13" spans="1:2" ht="78" customHeight="1" x14ac:dyDescent="0.2"/>
    <row r="14" spans="1:2" ht="78" customHeight="1" x14ac:dyDescent="0.2"/>
    <row r="15" spans="1:2" ht="78" customHeight="1" x14ac:dyDescent="0.2"/>
    <row r="16" spans="1:2" ht="78" customHeight="1" x14ac:dyDescent="0.2"/>
    <row r="17" ht="78" customHeight="1" x14ac:dyDescent="0.2"/>
    <row r="18" ht="78" customHeight="1" x14ac:dyDescent="0.2"/>
    <row r="19" ht="78" customHeight="1" x14ac:dyDescent="0.2"/>
    <row r="20" ht="78" customHeight="1" x14ac:dyDescent="0.2"/>
    <row r="21" ht="78" customHeight="1" x14ac:dyDescent="0.2"/>
  </sheetData>
  <sheetProtection algorithmName="SHA-512" hashValue="bOrffKWiOgTdTzL9K/lo3HxaaTXYE9KCIxIf64Jvib/BBvZbkDlRa+vXaJ24jPgEnjNgb8BT91iVtjGoMZMCFw==" saltValue="1cKvZF3uYPMKzVq8ql3Wqg==" spinCount="100000" sheet="1" objects="1" scenarios="1"/>
  <phoneticPr fontId="89"/>
  <pageMargins left="0.7" right="0.7" top="0.75" bottom="0.75" header="0.3" footer="0.3"/>
  <pageSetup paperSize="9" scale="6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883EB-2680-4525-8C88-46A39A773157}">
  <dimension ref="A1:CU536"/>
  <sheetViews>
    <sheetView workbookViewId="0">
      <pane ySplit="4" topLeftCell="A5" activePane="bottomLeft" state="frozen"/>
      <selection sqref="A1:A2"/>
      <selection pane="bottomLeft"/>
    </sheetView>
  </sheetViews>
  <sheetFormatPr defaultColWidth="6.08984375" defaultRowHeight="13" x14ac:dyDescent="0.2"/>
  <cols>
    <col min="1" max="1" width="9.1796875" style="80" customWidth="1"/>
    <col min="2" max="84" width="5.6328125" style="80" customWidth="1"/>
    <col min="85" max="85" width="15.6328125" style="80" customWidth="1"/>
    <col min="86" max="99" width="10.6328125" style="80" customWidth="1"/>
    <col min="100" max="16384" width="6.08984375" style="80"/>
  </cols>
  <sheetData>
    <row r="1" spans="1:99" ht="18" customHeight="1" x14ac:dyDescent="0.2">
      <c r="B1" s="572" t="s">
        <v>1995</v>
      </c>
      <c r="D1" s="572" t="s">
        <v>2006</v>
      </c>
      <c r="E1" s="572" t="s">
        <v>2007</v>
      </c>
      <c r="F1" s="570" t="s">
        <v>2008</v>
      </c>
      <c r="G1" s="570" t="s">
        <v>2009</v>
      </c>
      <c r="H1" s="570" t="s">
        <v>2010</v>
      </c>
      <c r="I1" s="570" t="s">
        <v>2012</v>
      </c>
      <c r="J1" s="570" t="s">
        <v>2013</v>
      </c>
      <c r="K1" s="570" t="s">
        <v>2014</v>
      </c>
      <c r="L1" s="570" t="s">
        <v>2015</v>
      </c>
      <c r="M1" s="570" t="s">
        <v>2016</v>
      </c>
      <c r="N1" s="570" t="s">
        <v>2018</v>
      </c>
      <c r="O1" s="570" t="s">
        <v>2017</v>
      </c>
      <c r="P1" s="570" t="s">
        <v>2019</v>
      </c>
      <c r="Q1" s="570" t="s">
        <v>2020</v>
      </c>
      <c r="R1" s="573" t="s">
        <v>2021</v>
      </c>
      <c r="S1" s="570" t="s">
        <v>2022</v>
      </c>
      <c r="T1" s="570" t="s">
        <v>2023</v>
      </c>
      <c r="U1" s="570" t="s">
        <v>2024</v>
      </c>
      <c r="V1" s="570" t="s">
        <v>2025</v>
      </c>
      <c r="W1" s="573" t="s">
        <v>2026</v>
      </c>
      <c r="X1" s="583" t="s">
        <v>2272</v>
      </c>
      <c r="Y1" s="574" t="s">
        <v>2080</v>
      </c>
      <c r="Z1" s="574"/>
      <c r="AA1" s="574"/>
      <c r="AB1" s="574"/>
      <c r="AC1" s="574"/>
      <c r="AD1" s="574"/>
      <c r="AE1" s="574"/>
      <c r="AF1" s="574"/>
      <c r="AG1" s="574"/>
      <c r="AH1" s="574"/>
      <c r="AI1" s="574"/>
      <c r="AJ1" s="574"/>
      <c r="AK1" s="574"/>
      <c r="AL1" s="574"/>
      <c r="AM1" s="574"/>
      <c r="AN1" s="574"/>
      <c r="AO1" s="574"/>
      <c r="AP1" s="583" t="s">
        <v>2273</v>
      </c>
      <c r="AQ1" s="580" t="s">
        <v>2078</v>
      </c>
      <c r="AR1" s="581"/>
      <c r="AS1" s="581"/>
      <c r="AT1" s="581"/>
      <c r="AU1" s="581"/>
      <c r="AV1" s="581"/>
      <c r="AW1" s="581"/>
      <c r="AX1" s="581"/>
      <c r="AY1" s="581"/>
      <c r="AZ1" s="582"/>
      <c r="BA1" s="583" t="s">
        <v>2274</v>
      </c>
      <c r="BB1" s="574" t="s">
        <v>2079</v>
      </c>
      <c r="BC1" s="574"/>
      <c r="BD1" s="574"/>
      <c r="BE1" s="574"/>
      <c r="BF1" s="574"/>
      <c r="BG1" s="574"/>
      <c r="BH1" s="574"/>
      <c r="BI1" s="574"/>
      <c r="BJ1" s="574"/>
      <c r="BK1" s="574"/>
      <c r="BL1" s="574"/>
      <c r="BM1" s="574"/>
      <c r="BN1" s="574"/>
      <c r="BO1" s="574"/>
      <c r="BP1" s="574"/>
      <c r="BQ1" s="583"/>
      <c r="BR1" s="583" t="s">
        <v>2275</v>
      </c>
      <c r="BS1" s="583" t="s">
        <v>2276</v>
      </c>
      <c r="BT1" s="583" t="s">
        <v>2277</v>
      </c>
      <c r="BU1" s="583" t="s">
        <v>2278</v>
      </c>
      <c r="BV1" s="583" t="s">
        <v>2279</v>
      </c>
      <c r="BW1" s="583" t="s">
        <v>2280</v>
      </c>
      <c r="BX1" s="583" t="s">
        <v>2281</v>
      </c>
      <c r="BY1" s="583" t="s">
        <v>2282</v>
      </c>
      <c r="BZ1" s="583" t="s">
        <v>2283</v>
      </c>
      <c r="CA1" s="583" t="s">
        <v>2284</v>
      </c>
      <c r="CB1" s="583" t="s">
        <v>2285</v>
      </c>
      <c r="CC1" s="583" t="s">
        <v>2286</v>
      </c>
      <c r="CD1" s="583" t="s">
        <v>2287</v>
      </c>
      <c r="CE1" s="583" t="s">
        <v>2288</v>
      </c>
      <c r="CF1" s="583"/>
      <c r="CG1" s="583" t="s">
        <v>2289</v>
      </c>
      <c r="CH1" s="583" t="s">
        <v>2290</v>
      </c>
      <c r="CI1" s="583" t="s">
        <v>2291</v>
      </c>
      <c r="CJ1" s="583" t="s">
        <v>2292</v>
      </c>
      <c r="CK1" s="583" t="s">
        <v>2293</v>
      </c>
      <c r="CL1" s="583" t="s">
        <v>2294</v>
      </c>
      <c r="CM1" s="583" t="s">
        <v>2295</v>
      </c>
      <c r="CN1" s="583" t="s">
        <v>2296</v>
      </c>
      <c r="CO1" s="583" t="s">
        <v>2297</v>
      </c>
      <c r="CP1" s="583" t="s">
        <v>2298</v>
      </c>
      <c r="CQ1" s="583" t="s">
        <v>2299</v>
      </c>
      <c r="CR1" s="583" t="s">
        <v>2300</v>
      </c>
      <c r="CS1" s="583" t="s">
        <v>2300</v>
      </c>
      <c r="CT1" s="583" t="s">
        <v>2301</v>
      </c>
      <c r="CU1" s="583" t="s">
        <v>2301</v>
      </c>
    </row>
    <row r="2" spans="1:99" x14ac:dyDescent="0.2">
      <c r="B2" s="572"/>
      <c r="D2" s="572"/>
      <c r="E2" s="572"/>
      <c r="F2" s="570"/>
      <c r="G2" s="570"/>
      <c r="H2" s="570"/>
      <c r="I2" s="570"/>
      <c r="J2" s="570"/>
      <c r="K2" s="570"/>
      <c r="L2" s="570"/>
      <c r="M2" s="570"/>
      <c r="N2" s="570"/>
      <c r="O2" s="570"/>
      <c r="P2" s="570"/>
      <c r="Q2" s="570"/>
      <c r="R2" s="573"/>
      <c r="S2" s="570"/>
      <c r="T2" s="570"/>
      <c r="U2" s="570"/>
      <c r="V2" s="570"/>
      <c r="W2" s="573"/>
      <c r="X2" s="583"/>
      <c r="Y2" s="575" t="s">
        <v>2027</v>
      </c>
      <c r="Z2" s="576"/>
      <c r="AA2" s="576"/>
      <c r="AB2" s="576"/>
      <c r="AC2" s="576"/>
      <c r="AD2" s="576"/>
      <c r="AE2" s="576" t="s">
        <v>2028</v>
      </c>
      <c r="AF2" s="576"/>
      <c r="AG2" s="576"/>
      <c r="AH2" s="576"/>
      <c r="AI2" s="576"/>
      <c r="AJ2" s="576"/>
      <c r="AK2" s="576"/>
      <c r="AL2" s="576"/>
      <c r="AM2" s="576"/>
      <c r="AN2" s="577" t="s">
        <v>2029</v>
      </c>
      <c r="AO2" s="578"/>
      <c r="AP2" s="583"/>
      <c r="AQ2" s="580"/>
      <c r="AR2" s="581"/>
      <c r="AS2" s="581"/>
      <c r="AT2" s="581"/>
      <c r="AU2" s="581"/>
      <c r="AV2" s="581"/>
      <c r="AW2" s="581"/>
      <c r="AX2" s="581"/>
      <c r="AY2" s="581"/>
      <c r="AZ2" s="582"/>
      <c r="BA2" s="583"/>
      <c r="BB2" s="575" t="s">
        <v>2027</v>
      </c>
      <c r="BC2" s="576"/>
      <c r="BD2" s="576"/>
      <c r="BE2" s="576"/>
      <c r="BF2" s="576"/>
      <c r="BG2" s="579" t="s">
        <v>2028</v>
      </c>
      <c r="BH2" s="574"/>
      <c r="BI2" s="574"/>
      <c r="BJ2" s="574"/>
      <c r="BK2" s="574"/>
      <c r="BL2" s="574"/>
      <c r="BM2" s="574"/>
      <c r="BN2" s="574"/>
      <c r="BO2" s="574"/>
      <c r="BP2" s="574"/>
      <c r="BQ2" s="583"/>
      <c r="BR2" s="583"/>
      <c r="BS2" s="583"/>
      <c r="BT2" s="583"/>
      <c r="BU2" s="583"/>
      <c r="BV2" s="583"/>
      <c r="BW2" s="583"/>
      <c r="BX2" s="583"/>
      <c r="BY2" s="583"/>
      <c r="BZ2" s="583"/>
      <c r="CA2" s="583"/>
      <c r="CB2" s="583"/>
      <c r="CC2" s="583"/>
      <c r="CD2" s="583"/>
      <c r="CE2" s="583"/>
      <c r="CF2" s="583"/>
      <c r="CG2" s="583"/>
      <c r="CH2" s="583"/>
      <c r="CI2" s="583"/>
      <c r="CJ2" s="583"/>
      <c r="CK2" s="583"/>
      <c r="CL2" s="583"/>
      <c r="CM2" s="583"/>
      <c r="CN2" s="583"/>
      <c r="CO2" s="583"/>
      <c r="CP2" s="583"/>
      <c r="CQ2" s="583"/>
      <c r="CR2" s="583"/>
      <c r="CS2" s="583"/>
      <c r="CT2" s="583"/>
      <c r="CU2" s="583"/>
    </row>
    <row r="3" spans="1:99" ht="153" x14ac:dyDescent="0.2">
      <c r="B3" s="572"/>
      <c r="D3" s="572"/>
      <c r="E3" s="572"/>
      <c r="F3" s="570"/>
      <c r="G3" s="570"/>
      <c r="H3" s="570"/>
      <c r="I3" s="570"/>
      <c r="J3" s="570"/>
      <c r="K3" s="570"/>
      <c r="L3" s="570"/>
      <c r="M3" s="570"/>
      <c r="N3" s="570"/>
      <c r="O3" s="570"/>
      <c r="P3" s="570"/>
      <c r="Q3" s="570"/>
      <c r="R3" s="573"/>
      <c r="S3" s="570"/>
      <c r="T3" s="570"/>
      <c r="U3" s="570"/>
      <c r="V3" s="570"/>
      <c r="W3" s="573"/>
      <c r="X3" s="583"/>
      <c r="Y3" s="130" t="s">
        <v>2030</v>
      </c>
      <c r="Z3" s="131" t="s">
        <v>2031</v>
      </c>
      <c r="AA3" s="131" t="s">
        <v>2032</v>
      </c>
      <c r="AB3" s="131" t="s">
        <v>2033</v>
      </c>
      <c r="AC3" s="131" t="s">
        <v>2034</v>
      </c>
      <c r="AD3" s="131" t="s">
        <v>2035</v>
      </c>
      <c r="AE3" s="131" t="s">
        <v>2036</v>
      </c>
      <c r="AF3" s="131" t="s">
        <v>2037</v>
      </c>
      <c r="AG3" s="131" t="s">
        <v>2038</v>
      </c>
      <c r="AH3" s="131" t="s">
        <v>2039</v>
      </c>
      <c r="AI3" s="131" t="s">
        <v>2040</v>
      </c>
      <c r="AJ3" s="131" t="s">
        <v>2041</v>
      </c>
      <c r="AK3" s="131" t="s">
        <v>2042</v>
      </c>
      <c r="AL3" s="131" t="s">
        <v>2043</v>
      </c>
      <c r="AM3" s="131" t="s">
        <v>2044</v>
      </c>
      <c r="AN3" s="131" t="s">
        <v>2045</v>
      </c>
      <c r="AO3" s="132" t="s">
        <v>2046</v>
      </c>
      <c r="AP3" s="583"/>
      <c r="AQ3" s="130" t="s">
        <v>2047</v>
      </c>
      <c r="AR3" s="133" t="s">
        <v>2048</v>
      </c>
      <c r="AS3" s="133" t="s">
        <v>2049</v>
      </c>
      <c r="AT3" s="131" t="s">
        <v>2050</v>
      </c>
      <c r="AU3" s="131" t="s">
        <v>2051</v>
      </c>
      <c r="AV3" s="131" t="s">
        <v>2052</v>
      </c>
      <c r="AW3" s="131" t="s">
        <v>2053</v>
      </c>
      <c r="AX3" s="131" t="s">
        <v>2054</v>
      </c>
      <c r="AY3" s="131" t="s">
        <v>2055</v>
      </c>
      <c r="AZ3" s="131" t="s">
        <v>2029</v>
      </c>
      <c r="BA3" s="583"/>
      <c r="BB3" s="130" t="s">
        <v>2056</v>
      </c>
      <c r="BC3" s="133" t="s">
        <v>2032</v>
      </c>
      <c r="BD3" s="133" t="s">
        <v>2057</v>
      </c>
      <c r="BE3" s="131" t="s">
        <v>2058</v>
      </c>
      <c r="BF3" s="131" t="s">
        <v>2035</v>
      </c>
      <c r="BG3" s="131" t="s">
        <v>2059</v>
      </c>
      <c r="BH3" s="131" t="s">
        <v>2060</v>
      </c>
      <c r="BI3" s="131" t="s">
        <v>2061</v>
      </c>
      <c r="BJ3" s="131" t="s">
        <v>2062</v>
      </c>
      <c r="BK3" s="131" t="s">
        <v>2063</v>
      </c>
      <c r="BL3" s="131" t="s">
        <v>2039</v>
      </c>
      <c r="BM3" s="131" t="s">
        <v>2043</v>
      </c>
      <c r="BN3" s="131" t="s">
        <v>2064</v>
      </c>
      <c r="BO3" s="131" t="s">
        <v>2065</v>
      </c>
      <c r="BP3" s="132" t="s">
        <v>2044</v>
      </c>
      <c r="BQ3" s="583"/>
      <c r="BR3" s="583"/>
      <c r="BS3" s="583"/>
      <c r="BT3" s="583"/>
      <c r="BU3" s="583"/>
      <c r="BV3" s="583"/>
      <c r="BW3" s="583"/>
      <c r="BX3" s="583"/>
      <c r="BY3" s="583"/>
      <c r="BZ3" s="583"/>
      <c r="CA3" s="583"/>
      <c r="CB3" s="583"/>
      <c r="CC3" s="583"/>
      <c r="CD3" s="583"/>
      <c r="CE3" s="583"/>
      <c r="CF3" s="583"/>
      <c r="CG3" s="583"/>
      <c r="CH3" s="583"/>
      <c r="CI3" s="583"/>
      <c r="CJ3" s="583"/>
      <c r="CK3" s="583"/>
      <c r="CL3" s="583"/>
      <c r="CM3" s="583"/>
      <c r="CN3" s="583"/>
      <c r="CO3" s="583"/>
      <c r="CP3" s="583"/>
      <c r="CQ3" s="583"/>
      <c r="CR3" s="583"/>
      <c r="CS3" s="583"/>
      <c r="CT3" s="583"/>
      <c r="CU3" s="583"/>
    </row>
    <row r="4" spans="1:99" x14ac:dyDescent="0.2">
      <c r="B4" s="572"/>
      <c r="D4" s="572"/>
      <c r="E4" s="572"/>
      <c r="F4" s="570"/>
      <c r="G4" s="570"/>
      <c r="H4" s="570"/>
      <c r="I4" s="570"/>
      <c r="J4" s="570"/>
      <c r="K4" s="570"/>
      <c r="L4" s="570"/>
      <c r="M4" s="570"/>
      <c r="N4" s="570"/>
      <c r="O4" s="570"/>
      <c r="P4" s="570"/>
      <c r="Q4" s="570"/>
      <c r="R4" s="573"/>
      <c r="S4" s="570"/>
      <c r="T4" s="570"/>
      <c r="U4" s="570"/>
      <c r="V4" s="570"/>
      <c r="W4" s="573"/>
      <c r="X4" s="583"/>
      <c r="Y4" s="130" t="s">
        <v>2179</v>
      </c>
      <c r="Z4" s="131" t="s">
        <v>2302</v>
      </c>
      <c r="AA4" s="131" t="s">
        <v>2303</v>
      </c>
      <c r="AB4" s="131" t="s">
        <v>2304</v>
      </c>
      <c r="AC4" s="131" t="s">
        <v>2305</v>
      </c>
      <c r="AD4" s="131" t="s">
        <v>2306</v>
      </c>
      <c r="AE4" s="131" t="s">
        <v>2307</v>
      </c>
      <c r="AF4" s="131" t="s">
        <v>2308</v>
      </c>
      <c r="AG4" s="131" t="s">
        <v>2309</v>
      </c>
      <c r="AH4" s="131" t="s">
        <v>2310</v>
      </c>
      <c r="AI4" s="131" t="s">
        <v>2311</v>
      </c>
      <c r="AJ4" s="131" t="s">
        <v>2312</v>
      </c>
      <c r="AK4" s="131" t="s">
        <v>2313</v>
      </c>
      <c r="AL4" s="131" t="s">
        <v>2314</v>
      </c>
      <c r="AM4" s="131" t="s">
        <v>2315</v>
      </c>
      <c r="AN4" s="131" t="s">
        <v>2316</v>
      </c>
      <c r="AO4" s="132" t="s">
        <v>2317</v>
      </c>
      <c r="AP4" s="583"/>
      <c r="AQ4" s="130" t="s">
        <v>2179</v>
      </c>
      <c r="AR4" s="131" t="s">
        <v>2302</v>
      </c>
      <c r="AS4" s="131" t="s">
        <v>2303</v>
      </c>
      <c r="AT4" s="131" t="s">
        <v>2304</v>
      </c>
      <c r="AU4" s="131" t="s">
        <v>2305</v>
      </c>
      <c r="AV4" s="131" t="s">
        <v>2306</v>
      </c>
      <c r="AW4" s="131" t="s">
        <v>2307</v>
      </c>
      <c r="AX4" s="131" t="s">
        <v>2308</v>
      </c>
      <c r="AY4" s="131" t="s">
        <v>2309</v>
      </c>
      <c r="AZ4" s="132" t="s">
        <v>2310</v>
      </c>
      <c r="BA4" s="583"/>
      <c r="BB4" s="130" t="s">
        <v>2179</v>
      </c>
      <c r="BC4" s="131" t="s">
        <v>2302</v>
      </c>
      <c r="BD4" s="131" t="s">
        <v>2303</v>
      </c>
      <c r="BE4" s="131" t="s">
        <v>2304</v>
      </c>
      <c r="BF4" s="131" t="s">
        <v>2305</v>
      </c>
      <c r="BG4" s="131" t="s">
        <v>2306</v>
      </c>
      <c r="BH4" s="131" t="s">
        <v>2307</v>
      </c>
      <c r="BI4" s="131" t="s">
        <v>2308</v>
      </c>
      <c r="BJ4" s="131" t="s">
        <v>2309</v>
      </c>
      <c r="BK4" s="131" t="s">
        <v>2310</v>
      </c>
      <c r="BL4" s="131" t="s">
        <v>2311</v>
      </c>
      <c r="BM4" s="131" t="s">
        <v>2312</v>
      </c>
      <c r="BN4" s="131" t="s">
        <v>2313</v>
      </c>
      <c r="BO4" s="131" t="s">
        <v>2314</v>
      </c>
      <c r="BP4" s="132" t="s">
        <v>2315</v>
      </c>
      <c r="BQ4" s="583"/>
      <c r="BR4" s="583"/>
      <c r="BS4" s="583"/>
      <c r="BT4" s="583"/>
      <c r="BU4" s="583"/>
      <c r="BV4" s="583"/>
      <c r="BW4" s="583"/>
      <c r="BX4" s="583"/>
      <c r="BY4" s="583"/>
      <c r="BZ4" s="583"/>
      <c r="CA4" s="583"/>
      <c r="CB4" s="583"/>
      <c r="CC4" s="583"/>
      <c r="CD4" s="583"/>
      <c r="CE4" s="583"/>
      <c r="CF4" s="583"/>
      <c r="CG4" s="583"/>
      <c r="CH4" s="583"/>
      <c r="CI4" s="583"/>
      <c r="CJ4" s="583"/>
      <c r="CK4" s="583"/>
      <c r="CL4" s="583"/>
      <c r="CM4" s="583"/>
      <c r="CN4" s="583"/>
      <c r="CO4" s="583"/>
      <c r="CP4" s="583"/>
      <c r="CQ4" s="583"/>
      <c r="CR4" s="583"/>
      <c r="CS4" s="583"/>
      <c r="CT4" s="583"/>
      <c r="CU4" s="583"/>
    </row>
    <row r="5" spans="1:99" x14ac:dyDescent="0.2">
      <c r="A5" s="80" t="s">
        <v>2318</v>
      </c>
      <c r="B5" s="80">
        <v>7</v>
      </c>
      <c r="C5" s="251">
        <f ca="1">IF(COUNTIF(INDIRECT(F$111&amp;$B5-2),"2")+COUNTIF(INDIRECT(G$111&amp;$B5-2),"2")+COUNTIF(INDIRECT(L$111&amp;$B5-2),"2")+COUNTIF(INDIRECT(V$111&amp;$B5-2),"2")&gt;=3,1,0)</f>
        <v>1</v>
      </c>
      <c r="F5" s="80" t="str" cm="1">
        <f t="array" aca="1" ref="F5" ca="1">IF(INDIRECT(F$111&amp;116+4*($B5-7))=1,BIN2HEX(1),BIN2HEX(INDIRECT(F$111&amp;113+4*($B5-7))&amp;INDIRECT(F$111&amp;114+4*($B5-7))&amp;INDIRECT(F$111&amp;115+4*($B5-7))&amp;INDIRECT(F$111&amp;116+4*($B5-7))))</f>
        <v>2</v>
      </c>
      <c r="G5" s="80" t="str" cm="1">
        <f t="array" aca="1" ref="G5" ca="1">IF(INDIRECT(G$111&amp;116+4*($B5-7))=1,BIN2HEX(1),BIN2HEX(INDIRECT(G$111&amp;113+4*($B5-7))&amp;INDIRECT(G$111&amp;114+4*($B5-7))&amp;INDIRECT(G$111&amp;115+4*($B5-7))&amp;INDIRECT(G$111&amp;116+4*($B5-7))))</f>
        <v>2</v>
      </c>
      <c r="H5" s="80" t="str" cm="1">
        <f t="array" aca="1" ref="H5" ca="1">IF(INDIRECT(H$111&amp;116+4*($B5-7))=1,BIN2HEX(1),BIN2HEX(INDIRECT(H$111&amp;113+4*($B5-7))&amp;INDIRECT(H$111&amp;114+4*($B5-7))&amp;INDIRECT(H$111&amp;115+4*($B5-7))&amp;INDIRECT(H$111&amp;116+4*($B5-7))))</f>
        <v>2</v>
      </c>
      <c r="I5" s="80" t="str" cm="1">
        <f t="array" aca="1" ref="I5" ca="1">IF(INDIRECT(I$111&amp;116+4*($B5-7))=1,BIN2HEX(1),BIN2HEX(INDIRECT(I$111&amp;113+4*($B5-7))&amp;INDIRECT(I$111&amp;114+4*($B5-7))&amp;INDIRECT(I$111&amp;115+4*($B5-7))&amp;INDIRECT(I$111&amp;116+4*($B5-7))))</f>
        <v>2</v>
      </c>
      <c r="J5" s="80" t="str" cm="1">
        <f t="array" aca="1" ref="J5" ca="1">IF(INDIRECT(J$111&amp;116+4*($B5-7))=1,BIN2HEX(1),BIN2HEX(INDIRECT(J$111&amp;113+4*($B5-7))&amp;INDIRECT(J$111&amp;114+4*($B5-7))&amp;INDIRECT(J$111&amp;115+4*($B5-7))&amp;INDIRECT(J$111&amp;116+4*($B5-7))))</f>
        <v>2</v>
      </c>
      <c r="K5" s="80" t="str" cm="1">
        <f t="array" aca="1" ref="K5" ca="1">IF(INDIRECT(K$111&amp;116+4*($B5-7))=1,BIN2HEX(1),BIN2HEX(INDIRECT(K$111&amp;113+4*($B5-7))&amp;INDIRECT(K$111&amp;114+4*($B5-7))&amp;INDIRECT(K$111&amp;115+4*($B5-7))&amp;INDIRECT(K$111&amp;116+4*($B5-7))))</f>
        <v>2</v>
      </c>
      <c r="L5" s="80" t="str" cm="1">
        <f t="array" aca="1" ref="L5" ca="1">IF(INDIRECT(L$111&amp;116+4*($B5-7))=1,BIN2HEX(1),BIN2HEX(INDIRECT(L$111&amp;113+4*($B5-7))&amp;INDIRECT(L$111&amp;114+4*($B5-7))&amp;INDIRECT(L$111&amp;115+4*($B5-7))&amp;INDIRECT(L$111&amp;116+4*($B5-7))))</f>
        <v>2</v>
      </c>
      <c r="M5" s="80" t="str" cm="1">
        <f t="array" aca="1" ref="M5" ca="1">IF(INDIRECT(M$111&amp;116+4*($B5-7))=1,BIN2HEX(1),BIN2HEX(INDIRECT(M$111&amp;113+4*($B5-7))&amp;INDIRECT(M$111&amp;114+4*($B5-7))&amp;INDIRECT(M$111&amp;115+4*($B5-7))&amp;INDIRECT(M$111&amp;116+4*($B5-7))))</f>
        <v>2</v>
      </c>
      <c r="N5" s="80" t="str" cm="1">
        <f t="array" aca="1" ref="N5" ca="1">IF(INDIRECT(N$111&amp;116+4*($B5-7))=1,BIN2HEX(1),BIN2HEX(INDIRECT(N$111&amp;113+4*($B5-7))&amp;INDIRECT(N$111&amp;114+4*($B5-7))&amp;INDIRECT(N$111&amp;115+4*($B5-7))&amp;INDIRECT(N$111&amp;116+4*($B5-7))))</f>
        <v>2</v>
      </c>
      <c r="O5" s="80" t="str" cm="1">
        <f t="array" aca="1" ref="O5" ca="1">IF(INDIRECT(O$111&amp;116+4*($B5-7))=1,BIN2HEX(1),BIN2HEX(INDIRECT(O$111&amp;113+4*($B5-7))&amp;INDIRECT(O$111&amp;114+4*($B5-7))&amp;INDIRECT(O$111&amp;115+4*($B5-7))&amp;INDIRECT(O$111&amp;116+4*($B5-7))))</f>
        <v>2</v>
      </c>
      <c r="P5" s="80" t="str" cm="1">
        <f t="array" aca="1" ref="P5" ca="1">IF(INDIRECT(P$111&amp;116+4*($B5-7))=1,BIN2HEX(1),BIN2HEX(INDIRECT(P$111&amp;113+4*($B5-7))&amp;INDIRECT(P$111&amp;114+4*($B5-7))&amp;INDIRECT(P$111&amp;115+4*($B5-7))&amp;INDIRECT(P$111&amp;116+4*($B5-7))))</f>
        <v>2</v>
      </c>
      <c r="Q5" s="80" t="str" cm="1">
        <f t="array" aca="1" ref="Q5" ca="1">IF(INDIRECT(Q$111&amp;116+4*($B5-7))=1,BIN2HEX(1),BIN2HEX(INDIRECT(Q$111&amp;113+4*($B5-7))&amp;INDIRECT(Q$111&amp;114+4*($B5-7))&amp;INDIRECT(Q$111&amp;115+4*($B5-7))&amp;INDIRECT(Q$111&amp;116+4*($B5-7))))</f>
        <v>2</v>
      </c>
      <c r="R5" s="80" t="str" cm="1">
        <f t="array" aca="1" ref="R5" ca="1">IF(INDIRECT(R$111&amp;116+4*($B5-7))=1,BIN2HEX(1),BIN2HEX(INDIRECT(R$111&amp;113+4*($B5-7))&amp;INDIRECT(R$111&amp;114+4*($B5-7))&amp;INDIRECT(R$111&amp;115+4*($B5-7))&amp;INDIRECT(R$111&amp;116+4*($B5-7))))</f>
        <v>2</v>
      </c>
      <c r="S5" s="80" t="str" cm="1">
        <f t="array" aca="1" ref="S5" ca="1">IF(INDIRECT(S$111&amp;116+4*($B5-7))=1,BIN2HEX(1),BIN2HEX(INDIRECT(S$111&amp;113+4*($B5-7))&amp;INDIRECT(S$111&amp;114+4*($B5-7))&amp;INDIRECT(S$111&amp;115+4*($B5-7))&amp;INDIRECT(S$111&amp;116+4*($B5-7))))</f>
        <v>2</v>
      </c>
      <c r="T5" s="80" t="str" cm="1">
        <f t="array" aca="1" ref="T5" ca="1">IF(INDIRECT(T$111&amp;116+4*($B5-7))=1,BIN2HEX(1),BIN2HEX(INDIRECT(T$111&amp;113+4*($B5-7))&amp;INDIRECT(T$111&amp;114+4*($B5-7))&amp;INDIRECT(T$111&amp;115+4*($B5-7))&amp;INDIRECT(T$111&amp;116+4*($B5-7))))</f>
        <v>2</v>
      </c>
      <c r="U5" s="80" t="str" cm="1">
        <f t="array" aca="1" ref="U5" ca="1">IF(INDIRECT(U$111&amp;116+4*($B5-7))=1,BIN2HEX(1),BIN2HEX(INDIRECT(U$111&amp;113+4*($B5-7))&amp;INDIRECT(U$111&amp;114+4*($B5-7))&amp;INDIRECT(U$111&amp;115+4*($B5-7))&amp;INDIRECT(U$111&amp;116+4*($B5-7))))</f>
        <v>2</v>
      </c>
      <c r="V5" s="80" t="str" cm="1">
        <f t="array" aca="1" ref="V5" ca="1">IF(INDIRECT(V$111&amp;116+4*($B5-7))=1,BIN2HEX(1),BIN2HEX(INDIRECT(V$111&amp;113+4*($B5-7))&amp;INDIRECT(V$111&amp;114+4*($B5-7))&amp;INDIRECT(V$111&amp;115+4*($B5-7))&amp;INDIRECT(V$111&amp;116+4*($B5-7))))</f>
        <v>2</v>
      </c>
      <c r="W5" s="80" t="str" cm="1">
        <f t="array" aca="1" ref="W5" ca="1">IF(INDIRECT(W$111&amp;116+4*($B5-7))=1,BIN2HEX(1),BIN2HEX(INDIRECT(W$111&amp;113+4*($B5-7))&amp;INDIRECT(W$111&amp;114+4*($B5-7))&amp;INDIRECT(W$111&amp;115+4*($B5-7))&amp;INDIRECT(W$111&amp;116+4*($B5-7))))</f>
        <v>2</v>
      </c>
      <c r="X5" s="80" t="str" cm="1">
        <f t="array" aca="1" ref="X5" ca="1">IF(INDIRECT(X$111&amp;116+4*($B5-7))=1,BIN2HEX(1),BIN2HEX(INDIRECT(X$111&amp;113+4*($B5-7))&amp;INDIRECT(X$111&amp;114+4*($B5-7))&amp;INDIRECT(X$111&amp;115+4*($B5-7))&amp;INDIRECT(X$111&amp;116+4*($B5-7))))</f>
        <v>2</v>
      </c>
      <c r="Y5" s="80" t="str" cm="1">
        <f t="array" aca="1" ref="Y5" ca="1">IF(INDIRECT(Y$111&amp;116+4*($B5-7))=1,BIN2HEX(1),BIN2HEX(INDIRECT(Y$111&amp;113+4*($B5-7))&amp;INDIRECT(Y$111&amp;114+4*($B5-7))&amp;INDIRECT(Y$111&amp;115+4*($B5-7))&amp;INDIRECT(Y$111&amp;116+4*($B5-7))))</f>
        <v>2</v>
      </c>
      <c r="Z5" s="80" t="str" cm="1">
        <f t="array" aca="1" ref="Z5" ca="1">IF(INDIRECT(Z$111&amp;116+4*($B5-7))=1,BIN2HEX(1),BIN2HEX(INDIRECT(Z$111&amp;113+4*($B5-7))&amp;INDIRECT(Z$111&amp;114+4*($B5-7))&amp;INDIRECT(Z$111&amp;115+4*($B5-7))&amp;INDIRECT(Z$111&amp;116+4*($B5-7))))</f>
        <v>2</v>
      </c>
      <c r="AA5" s="80" t="str" cm="1">
        <f t="array" aca="1" ref="AA5" ca="1">IF(INDIRECT(AA$111&amp;116+4*($B5-7))=1,BIN2HEX(1),BIN2HEX(INDIRECT(AA$111&amp;113+4*($B5-7))&amp;INDIRECT(AA$111&amp;114+4*($B5-7))&amp;INDIRECT(AA$111&amp;115+4*($B5-7))&amp;INDIRECT(AA$111&amp;116+4*($B5-7))))</f>
        <v>2</v>
      </c>
      <c r="AB5" s="80" t="str" cm="1">
        <f t="array" aca="1" ref="AB5" ca="1">IF(INDIRECT(AB$111&amp;116+4*($B5-7))=1,BIN2HEX(1),BIN2HEX(INDIRECT(AB$111&amp;113+4*($B5-7))&amp;INDIRECT(AB$111&amp;114+4*($B5-7))&amp;INDIRECT(AB$111&amp;115+4*($B5-7))&amp;INDIRECT(AB$111&amp;116+4*($B5-7))))</f>
        <v>2</v>
      </c>
      <c r="AC5" s="80" t="str" cm="1">
        <f t="array" aca="1" ref="AC5" ca="1">IF(INDIRECT(AC$111&amp;116+4*($B5-7))=1,BIN2HEX(1),BIN2HEX(INDIRECT(AC$111&amp;113+4*($B5-7))&amp;INDIRECT(AC$111&amp;114+4*($B5-7))&amp;INDIRECT(AC$111&amp;115+4*($B5-7))&amp;INDIRECT(AC$111&amp;116+4*($B5-7))))</f>
        <v>2</v>
      </c>
      <c r="AD5" s="80" t="str" cm="1">
        <f t="array" aca="1" ref="AD5" ca="1">IF(INDIRECT(AD$111&amp;116+4*($B5-7))=1,BIN2HEX(1),BIN2HEX(INDIRECT(AD$111&amp;113+4*($B5-7))&amp;INDIRECT(AD$111&amp;114+4*($B5-7))&amp;INDIRECT(AD$111&amp;115+4*($B5-7))&amp;INDIRECT(AD$111&amp;116+4*($B5-7))))</f>
        <v>2</v>
      </c>
      <c r="AE5" s="80" t="str" cm="1">
        <f t="array" aca="1" ref="AE5" ca="1">IF(INDIRECT(AE$111&amp;116+4*($B5-7))=1,BIN2HEX(1),BIN2HEX(INDIRECT(AE$111&amp;113+4*($B5-7))&amp;INDIRECT(AE$111&amp;114+4*($B5-7))&amp;INDIRECT(AE$111&amp;115+4*($B5-7))&amp;INDIRECT(AE$111&amp;116+4*($B5-7))))</f>
        <v>2</v>
      </c>
      <c r="AF5" s="80" t="str" cm="1">
        <f t="array" aca="1" ref="AF5" ca="1">IF(INDIRECT(AF$111&amp;116+4*($B5-7))=1,BIN2HEX(1),BIN2HEX(INDIRECT(AF$111&amp;113+4*($B5-7))&amp;INDIRECT(AF$111&amp;114+4*($B5-7))&amp;INDIRECT(AF$111&amp;115+4*($B5-7))&amp;INDIRECT(AF$111&amp;116+4*($B5-7))))</f>
        <v>2</v>
      </c>
      <c r="AG5" s="80" t="str" cm="1">
        <f t="array" aca="1" ref="AG5" ca="1">IF(INDIRECT(AG$111&amp;116+4*($B5-7))=1,BIN2HEX(1),BIN2HEX(INDIRECT(AG$111&amp;113+4*($B5-7))&amp;INDIRECT(AG$111&amp;114+4*($B5-7))&amp;INDIRECT(AG$111&amp;115+4*($B5-7))&amp;INDIRECT(AG$111&amp;116+4*($B5-7))))</f>
        <v>2</v>
      </c>
      <c r="AH5" s="80" t="str" cm="1">
        <f t="array" aca="1" ref="AH5" ca="1">IF(INDIRECT(AH$111&amp;116+4*($B5-7))=1,BIN2HEX(1),BIN2HEX(INDIRECT(AH$111&amp;113+4*($B5-7))&amp;INDIRECT(AH$111&amp;114+4*($B5-7))&amp;INDIRECT(AH$111&amp;115+4*($B5-7))&amp;INDIRECT(AH$111&amp;116+4*($B5-7))))</f>
        <v>2</v>
      </c>
      <c r="AI5" s="80" t="str" cm="1">
        <f t="array" aca="1" ref="AI5" ca="1">IF(INDIRECT(AI$111&amp;116+4*($B5-7))=1,BIN2HEX(1),BIN2HEX(INDIRECT(AI$111&amp;113+4*($B5-7))&amp;INDIRECT(AI$111&amp;114+4*($B5-7))&amp;INDIRECT(AI$111&amp;115+4*($B5-7))&amp;INDIRECT(AI$111&amp;116+4*($B5-7))))</f>
        <v>2</v>
      </c>
      <c r="AJ5" s="80" t="str" cm="1">
        <f t="array" aca="1" ref="AJ5" ca="1">IF(INDIRECT(AJ$111&amp;116+4*($B5-7))=1,BIN2HEX(1),BIN2HEX(INDIRECT(AJ$111&amp;113+4*($B5-7))&amp;INDIRECT(AJ$111&amp;114+4*($B5-7))&amp;INDIRECT(AJ$111&amp;115+4*($B5-7))&amp;INDIRECT(AJ$111&amp;116+4*($B5-7))))</f>
        <v>2</v>
      </c>
      <c r="AK5" s="80" t="str" cm="1">
        <f t="array" aca="1" ref="AK5" ca="1">IF(INDIRECT(AK$111&amp;116+4*($B5-7))=1,BIN2HEX(1),BIN2HEX(INDIRECT(AK$111&amp;113+4*($B5-7))&amp;INDIRECT(AK$111&amp;114+4*($B5-7))&amp;INDIRECT(AK$111&amp;115+4*($B5-7))&amp;INDIRECT(AK$111&amp;116+4*($B5-7))))</f>
        <v>2</v>
      </c>
      <c r="AL5" s="80" t="str" cm="1">
        <f t="array" aca="1" ref="AL5" ca="1">IF(INDIRECT(AL$111&amp;116+4*($B5-7))=1,BIN2HEX(1),BIN2HEX(INDIRECT(AL$111&amp;113+4*($B5-7))&amp;INDIRECT(AL$111&amp;114+4*($B5-7))&amp;INDIRECT(AL$111&amp;115+4*($B5-7))&amp;INDIRECT(AL$111&amp;116+4*($B5-7))))</f>
        <v>2</v>
      </c>
      <c r="AM5" s="80" t="str" cm="1">
        <f t="array" aca="1" ref="AM5" ca="1">IF(INDIRECT(AM$111&amp;116+4*($B5-7))=1,BIN2HEX(1),BIN2HEX(INDIRECT(AM$111&amp;113+4*($B5-7))&amp;INDIRECT(AM$111&amp;114+4*($B5-7))&amp;INDIRECT(AM$111&amp;115+4*($B5-7))&amp;INDIRECT(AM$111&amp;116+4*($B5-7))))</f>
        <v>2</v>
      </c>
      <c r="AN5" s="80" t="str" cm="1">
        <f t="array" aca="1" ref="AN5" ca="1">IF(INDIRECT(AN$111&amp;116+4*($B5-7))=1,BIN2HEX(1),BIN2HEX(INDIRECT(AN$111&amp;113+4*($B5-7))&amp;INDIRECT(AN$111&amp;114+4*($B5-7))&amp;INDIRECT(AN$111&amp;115+4*($B5-7))&amp;INDIRECT(AN$111&amp;116+4*($B5-7))))</f>
        <v>2</v>
      </c>
      <c r="AO5" s="80" t="str" cm="1">
        <f t="array" aca="1" ref="AO5" ca="1">IF(INDIRECT(AO$111&amp;116+4*($B5-7))=1,BIN2HEX(1),BIN2HEX(INDIRECT(AO$111&amp;113+4*($B5-7))&amp;INDIRECT(AO$111&amp;114+4*($B5-7))&amp;INDIRECT(AO$111&amp;115+4*($B5-7))&amp;INDIRECT(AO$111&amp;116+4*($B5-7))))</f>
        <v>2</v>
      </c>
      <c r="AP5" s="80" t="str" cm="1">
        <f t="array" aca="1" ref="AP5" ca="1">IF(INDIRECT(AP$111&amp;116+4*($B5-7))=1,BIN2HEX(1),BIN2HEX(INDIRECT(AP$111&amp;113+4*($B5-7))&amp;INDIRECT(AP$111&amp;114+4*($B5-7))&amp;INDIRECT(AP$111&amp;115+4*($B5-7))&amp;INDIRECT(AP$111&amp;116+4*($B5-7))))</f>
        <v>2</v>
      </c>
      <c r="AQ5" s="80" t="str" cm="1">
        <f t="array" aca="1" ref="AQ5" ca="1">IF(INDIRECT(AQ$111&amp;116+4*($B5-7))=1,BIN2HEX(1),BIN2HEX(INDIRECT(AQ$111&amp;113+4*($B5-7))&amp;INDIRECT(AQ$111&amp;114+4*($B5-7))&amp;INDIRECT(AQ$111&amp;115+4*($B5-7))&amp;INDIRECT(AQ$111&amp;116+4*($B5-7))))</f>
        <v>2</v>
      </c>
      <c r="AR5" s="80" t="str" cm="1">
        <f t="array" aca="1" ref="AR5" ca="1">IF(INDIRECT(AR$111&amp;116+4*($B5-7))=1,BIN2HEX(1),BIN2HEX(INDIRECT(AR$111&amp;113+4*($B5-7))&amp;INDIRECT(AR$111&amp;114+4*($B5-7))&amp;INDIRECT(AR$111&amp;115+4*($B5-7))&amp;INDIRECT(AR$111&amp;116+4*($B5-7))))</f>
        <v>2</v>
      </c>
      <c r="AS5" s="80" t="str" cm="1">
        <f t="array" aca="1" ref="AS5" ca="1">IF(INDIRECT(AS$111&amp;116+4*($B5-7))=1,BIN2HEX(1),BIN2HEX(INDIRECT(AS$111&amp;113+4*($B5-7))&amp;INDIRECT(AS$111&amp;114+4*($B5-7))&amp;INDIRECT(AS$111&amp;115+4*($B5-7))&amp;INDIRECT(AS$111&amp;116+4*($B5-7))))</f>
        <v>2</v>
      </c>
      <c r="AT5" s="80" t="str" cm="1">
        <f t="array" aca="1" ref="AT5" ca="1">IF(INDIRECT(AT$111&amp;116+4*($B5-7))=1,BIN2HEX(1),BIN2HEX(INDIRECT(AT$111&amp;113+4*($B5-7))&amp;INDIRECT(AT$111&amp;114+4*($B5-7))&amp;INDIRECT(AT$111&amp;115+4*($B5-7))&amp;INDIRECT(AT$111&amp;116+4*($B5-7))))</f>
        <v>2</v>
      </c>
      <c r="AU5" s="80" t="str" cm="1">
        <f t="array" aca="1" ref="AU5" ca="1">IF(INDIRECT(AU$111&amp;116+4*($B5-7))=1,BIN2HEX(1),BIN2HEX(INDIRECT(AU$111&amp;113+4*($B5-7))&amp;INDIRECT(AU$111&amp;114+4*($B5-7))&amp;INDIRECT(AU$111&amp;115+4*($B5-7))&amp;INDIRECT(AU$111&amp;116+4*($B5-7))))</f>
        <v>2</v>
      </c>
      <c r="AV5" s="80" t="str" cm="1">
        <f t="array" aca="1" ref="AV5" ca="1">IF(INDIRECT(AV$111&amp;116+4*($B5-7))=1,BIN2HEX(1),BIN2HEX(INDIRECT(AV$111&amp;113+4*($B5-7))&amp;INDIRECT(AV$111&amp;114+4*($B5-7))&amp;INDIRECT(AV$111&amp;115+4*($B5-7))&amp;INDIRECT(AV$111&amp;116+4*($B5-7))))</f>
        <v>2</v>
      </c>
      <c r="AW5" s="80" t="str" cm="1">
        <f t="array" aca="1" ref="AW5" ca="1">IF(INDIRECT(AW$111&amp;116+4*($B5-7))=1,BIN2HEX(1),BIN2HEX(INDIRECT(AW$111&amp;113+4*($B5-7))&amp;INDIRECT(AW$111&amp;114+4*($B5-7))&amp;INDIRECT(AW$111&amp;115+4*($B5-7))&amp;INDIRECT(AW$111&amp;116+4*($B5-7))))</f>
        <v>2</v>
      </c>
      <c r="AX5" s="80" t="str" cm="1">
        <f t="array" aca="1" ref="AX5" ca="1">IF(INDIRECT(AX$111&amp;116+4*($B5-7))=1,BIN2HEX(1),BIN2HEX(INDIRECT(AX$111&amp;113+4*($B5-7))&amp;INDIRECT(AX$111&amp;114+4*($B5-7))&amp;INDIRECT(AX$111&amp;115+4*($B5-7))&amp;INDIRECT(AX$111&amp;116+4*($B5-7))))</f>
        <v>2</v>
      </c>
      <c r="AY5" s="80" t="str" cm="1">
        <f t="array" aca="1" ref="AY5" ca="1">IF(INDIRECT(AY$111&amp;116+4*($B5-7))=1,BIN2HEX(1),BIN2HEX(INDIRECT(AY$111&amp;113+4*($B5-7))&amp;INDIRECT(AY$111&amp;114+4*($B5-7))&amp;INDIRECT(AY$111&amp;115+4*($B5-7))&amp;INDIRECT(AY$111&amp;116+4*($B5-7))))</f>
        <v>2</v>
      </c>
      <c r="AZ5" s="80" t="str" cm="1">
        <f t="array" aca="1" ref="AZ5" ca="1">IF(INDIRECT(AZ$111&amp;116+4*($B5-7))=1,BIN2HEX(1),BIN2HEX(INDIRECT(AZ$111&amp;113+4*($B5-7))&amp;INDIRECT(AZ$111&amp;114+4*($B5-7))&amp;INDIRECT(AZ$111&amp;115+4*($B5-7))&amp;INDIRECT(AZ$111&amp;116+4*($B5-7))))</f>
        <v>2</v>
      </c>
      <c r="BA5" s="80" t="str" cm="1">
        <f t="array" aca="1" ref="BA5" ca="1">IF(INDIRECT(BA$111&amp;116+4*($B5-7))=1,BIN2HEX(1),BIN2HEX(INDIRECT(BA$111&amp;113+4*($B5-7))&amp;INDIRECT(BA$111&amp;114+4*($B5-7))&amp;INDIRECT(BA$111&amp;115+4*($B5-7))&amp;INDIRECT(BA$111&amp;116+4*($B5-7))))</f>
        <v>2</v>
      </c>
      <c r="BB5" s="80" t="str" cm="1">
        <f t="array" aca="1" ref="BB5" ca="1">IF(INDIRECT(BB$111&amp;116+4*($B5-7))=1,BIN2HEX(1),BIN2HEX(INDIRECT(BB$111&amp;113+4*($B5-7))&amp;INDIRECT(BB$111&amp;114+4*($B5-7))&amp;INDIRECT(BB$111&amp;115+4*($B5-7))&amp;INDIRECT(BB$111&amp;116+4*($B5-7))))</f>
        <v>2</v>
      </c>
      <c r="BC5" s="80" t="str" cm="1">
        <f t="array" aca="1" ref="BC5" ca="1">IF(INDIRECT(BC$111&amp;116+4*($B5-7))=1,BIN2HEX(1),BIN2HEX(INDIRECT(BC$111&amp;113+4*($B5-7))&amp;INDIRECT(BC$111&amp;114+4*($B5-7))&amp;INDIRECT(BC$111&amp;115+4*($B5-7))&amp;INDIRECT(BC$111&amp;116+4*($B5-7))))</f>
        <v>2</v>
      </c>
      <c r="BD5" s="80" t="str" cm="1">
        <f t="array" aca="1" ref="BD5" ca="1">IF(INDIRECT(BD$111&amp;116+4*($B5-7))=1,BIN2HEX(1),BIN2HEX(INDIRECT(BD$111&amp;113+4*($B5-7))&amp;INDIRECT(BD$111&amp;114+4*($B5-7))&amp;INDIRECT(BD$111&amp;115+4*($B5-7))&amp;INDIRECT(BD$111&amp;116+4*($B5-7))))</f>
        <v>2</v>
      </c>
      <c r="BE5" s="80" t="str" cm="1">
        <f t="array" aca="1" ref="BE5" ca="1">IF(INDIRECT(BE$111&amp;116+4*($B5-7))=1,BIN2HEX(1),BIN2HEX(INDIRECT(BE$111&amp;113+4*($B5-7))&amp;INDIRECT(BE$111&amp;114+4*($B5-7))&amp;INDIRECT(BE$111&amp;115+4*($B5-7))&amp;INDIRECT(BE$111&amp;116+4*($B5-7))))</f>
        <v>2</v>
      </c>
      <c r="BF5" s="80" t="str" cm="1">
        <f t="array" aca="1" ref="BF5" ca="1">IF(INDIRECT(BF$111&amp;116+4*($B5-7))=1,BIN2HEX(1),BIN2HEX(INDIRECT(BF$111&amp;113+4*($B5-7))&amp;INDIRECT(BF$111&amp;114+4*($B5-7))&amp;INDIRECT(BF$111&amp;115+4*($B5-7))&amp;INDIRECT(BF$111&amp;116+4*($B5-7))))</f>
        <v>2</v>
      </c>
      <c r="BG5" s="80" t="str" cm="1">
        <f t="array" aca="1" ref="BG5" ca="1">IF(INDIRECT(BG$111&amp;116+4*($B5-7))=1,BIN2HEX(1),BIN2HEX(INDIRECT(BG$111&amp;113+4*($B5-7))&amp;INDIRECT(BG$111&amp;114+4*($B5-7))&amp;INDIRECT(BG$111&amp;115+4*($B5-7))&amp;INDIRECT(BG$111&amp;116+4*($B5-7))))</f>
        <v>2</v>
      </c>
      <c r="BH5" s="80" t="str" cm="1">
        <f t="array" aca="1" ref="BH5" ca="1">IF(INDIRECT(BH$111&amp;116+4*($B5-7))=1,BIN2HEX(1),BIN2HEX(INDIRECT(BH$111&amp;113+4*($B5-7))&amp;INDIRECT(BH$111&amp;114+4*($B5-7))&amp;INDIRECT(BH$111&amp;115+4*($B5-7))&amp;INDIRECT(BH$111&amp;116+4*($B5-7))))</f>
        <v>2</v>
      </c>
      <c r="BI5" s="80" t="str" cm="1">
        <f t="array" aca="1" ref="BI5" ca="1">IF(INDIRECT(BI$111&amp;116+4*($B5-7))=1,BIN2HEX(1),BIN2HEX(INDIRECT(BI$111&amp;113+4*($B5-7))&amp;INDIRECT(BI$111&amp;114+4*($B5-7))&amp;INDIRECT(BI$111&amp;115+4*($B5-7))&amp;INDIRECT(BI$111&amp;116+4*($B5-7))))</f>
        <v>2</v>
      </c>
      <c r="BJ5" s="80" t="str" cm="1">
        <f t="array" aca="1" ref="BJ5" ca="1">IF(INDIRECT(BJ$111&amp;116+4*($B5-7))=1,BIN2HEX(1),BIN2HEX(INDIRECT(BJ$111&amp;113+4*($B5-7))&amp;INDIRECT(BJ$111&amp;114+4*($B5-7))&amp;INDIRECT(BJ$111&amp;115+4*($B5-7))&amp;INDIRECT(BJ$111&amp;116+4*($B5-7))))</f>
        <v>2</v>
      </c>
      <c r="BK5" s="80" t="str" cm="1">
        <f t="array" aca="1" ref="BK5" ca="1">IF(INDIRECT(BK$111&amp;116+4*($B5-7))=1,BIN2HEX(1),BIN2HEX(INDIRECT(BK$111&amp;113+4*($B5-7))&amp;INDIRECT(BK$111&amp;114+4*($B5-7))&amp;INDIRECT(BK$111&amp;115+4*($B5-7))&amp;INDIRECT(BK$111&amp;116+4*($B5-7))))</f>
        <v>2</v>
      </c>
      <c r="BL5" s="80" t="str" cm="1">
        <f t="array" aca="1" ref="BL5" ca="1">IF(INDIRECT(BL$111&amp;116+4*($B5-7))=1,BIN2HEX(1),BIN2HEX(INDIRECT(BL$111&amp;113+4*($B5-7))&amp;INDIRECT(BL$111&amp;114+4*($B5-7))&amp;INDIRECT(BL$111&amp;115+4*($B5-7))&amp;INDIRECT(BL$111&amp;116+4*($B5-7))))</f>
        <v>2</v>
      </c>
      <c r="BM5" s="80" t="str" cm="1">
        <f t="array" aca="1" ref="BM5" ca="1">IF(INDIRECT(BM$111&amp;116+4*($B5-7))=1,BIN2HEX(1),BIN2HEX(INDIRECT(BM$111&amp;113+4*($B5-7))&amp;INDIRECT(BM$111&amp;114+4*($B5-7))&amp;INDIRECT(BM$111&amp;115+4*($B5-7))&amp;INDIRECT(BM$111&amp;116+4*($B5-7))))</f>
        <v>2</v>
      </c>
      <c r="BN5" s="80" t="str" cm="1">
        <f t="array" aca="1" ref="BN5" ca="1">IF(INDIRECT(BN$111&amp;116+4*($B5-7))=1,BIN2HEX(1),BIN2HEX(INDIRECT(BN$111&amp;113+4*($B5-7))&amp;INDIRECT(BN$111&amp;114+4*($B5-7))&amp;INDIRECT(BN$111&amp;115+4*($B5-7))&amp;INDIRECT(BN$111&amp;116+4*($B5-7))))</f>
        <v>2</v>
      </c>
      <c r="BO5" s="80" t="str" cm="1">
        <f t="array" aca="1" ref="BO5" ca="1">IF(INDIRECT(BO$111&amp;116+4*($B5-7))=1,BIN2HEX(1),BIN2HEX(INDIRECT(BO$111&amp;113+4*($B5-7))&amp;INDIRECT(BO$111&amp;114+4*($B5-7))&amp;INDIRECT(BO$111&amp;115+4*($B5-7))&amp;INDIRECT(BO$111&amp;116+4*($B5-7))))</f>
        <v>2</v>
      </c>
      <c r="BP5" s="80" t="str" cm="1">
        <f t="array" aca="1" ref="BP5" ca="1">IF(INDIRECT(BP$111&amp;116+4*($B5-7))=1,BIN2HEX(1),BIN2HEX(INDIRECT(BP$111&amp;113+4*($B5-7))&amp;INDIRECT(BP$111&amp;114+4*($B5-7))&amp;INDIRECT(BP$111&amp;115+4*($B5-7))&amp;INDIRECT(BP$111&amp;116+4*($B5-7))))</f>
        <v>2</v>
      </c>
      <c r="BR5" s="80" t="str" cm="1">
        <f t="array" aca="1" ref="BR5" ca="1">IF(INDIRECT(BR$111&amp;116+4*($B5-7))=1,BIN2HEX(1),BIN2HEX(INDIRECT(BR$111&amp;113+4*($B5-7))&amp;INDIRECT(BR$111&amp;114+4*($B5-7))&amp;INDIRECT(BR$111&amp;115+4*($B5-7))&amp;INDIRECT(BR$111&amp;116+4*($B5-7))))</f>
        <v>8</v>
      </c>
      <c r="BS5" s="80" t="str" cm="1">
        <f t="array" aca="1" ref="BS5" ca="1">IF(INDIRECT(BS$111&amp;116+4*($B5-7))=1,BIN2HEX(1),BIN2HEX(INDIRECT(BS$111&amp;113+4*($B5-7))&amp;INDIRECT(BS$111&amp;114+4*($B5-7))&amp;INDIRECT(BS$111&amp;115+4*($B5-7))&amp;INDIRECT(BS$111&amp;116+4*($B5-7))))</f>
        <v>8</v>
      </c>
      <c r="BT5" s="80" t="str" cm="1">
        <f t="array" aca="1" ref="BT5" ca="1">IF(INDIRECT(BT$111&amp;116+4*($B5-7))=1,BIN2HEX(1),BIN2HEX(INDIRECT(BT$111&amp;113+4*($B5-7))&amp;INDIRECT(BT$111&amp;114+4*($B5-7))&amp;INDIRECT(BT$111&amp;115+4*($B5-7))&amp;INDIRECT(BT$111&amp;116+4*($B5-7))))</f>
        <v>8</v>
      </c>
      <c r="BU5" s="80" t="str" cm="1">
        <f t="array" aca="1" ref="BU5" ca="1">IF(INDIRECT(BU$111&amp;116+4*($B5-7))=1,BIN2HEX(1),BIN2HEX(INDIRECT(BU$111&amp;113+4*($B5-7))&amp;INDIRECT(BU$111&amp;114+4*($B5-7))&amp;INDIRECT(BU$111&amp;115+4*($B5-7))&amp;INDIRECT(BU$111&amp;116+4*($B5-7))))</f>
        <v>8</v>
      </c>
      <c r="BV5" s="80" t="str" cm="1">
        <f t="array" aca="1" ref="BV5" ca="1">IF(INDIRECT(BV$111&amp;116+4*($B5-7))=1,BIN2HEX(1),BIN2HEX(INDIRECT(BV$111&amp;113+4*($B5-7))&amp;INDIRECT(BV$111&amp;114+4*($B5-7))&amp;INDIRECT(BV$111&amp;115+4*($B5-7))&amp;INDIRECT(BV$111&amp;116+4*($B5-7))))</f>
        <v>8</v>
      </c>
      <c r="BW5" s="80" t="str" cm="1">
        <f t="array" aca="1" ref="BW5" ca="1">IF(INDIRECT(BW$111&amp;116+4*($B5-7))=1,BIN2HEX(1),BIN2HEX(INDIRECT(BW$111&amp;113+4*($B5-7))&amp;INDIRECT(BW$111&amp;114+4*($B5-7))&amp;INDIRECT(BW$111&amp;115+4*($B5-7))&amp;INDIRECT(BW$111&amp;116+4*($B5-7))))</f>
        <v>8</v>
      </c>
      <c r="BX5" s="80" t="str" cm="1">
        <f t="array" aca="1" ref="BX5" ca="1">IF(INDIRECT(BX$111&amp;116+4*($B5-7))=1,BIN2HEX(1),BIN2HEX(INDIRECT(BX$111&amp;113+4*($B5-7))&amp;INDIRECT(BX$111&amp;114+4*($B5-7))&amp;INDIRECT(BX$111&amp;115+4*($B5-7))&amp;INDIRECT(BX$111&amp;116+4*($B5-7))))</f>
        <v>8</v>
      </c>
      <c r="BY5" s="80" t="str" cm="1">
        <f t="array" aca="1" ref="BY5" ca="1">IF(INDIRECT(BY$111&amp;116+4*($B5-7))=1,BIN2HEX(1),BIN2HEX(INDIRECT(BY$111&amp;113+4*($B5-7))&amp;INDIRECT(BY$111&amp;114+4*($B5-7))&amp;INDIRECT(BY$111&amp;115+4*($B5-7))&amp;INDIRECT(BY$111&amp;116+4*($B5-7))))</f>
        <v>8</v>
      </c>
      <c r="BZ5" s="80" t="str" cm="1">
        <f t="array" aca="1" ref="BZ5" ca="1">IF(INDIRECT(BZ$111&amp;116+4*($B5-7))=1,BIN2HEX(1),BIN2HEX(INDIRECT(BZ$111&amp;113+4*($B5-7))&amp;INDIRECT(BZ$111&amp;114+4*($B5-7))&amp;INDIRECT(BZ$111&amp;115+4*($B5-7))&amp;INDIRECT(BZ$111&amp;116+4*($B5-7))))</f>
        <v>8</v>
      </c>
      <c r="CA5" s="80" t="str" cm="1">
        <f t="array" aca="1" ref="CA5" ca="1">IF(INDIRECT(CA$111&amp;116+4*($B5-7))=1,BIN2HEX(1),BIN2HEX(INDIRECT(CA$111&amp;113+4*($B5-7))&amp;INDIRECT(CA$111&amp;114+4*($B5-7))&amp;INDIRECT(CA$111&amp;115+4*($B5-7))&amp;INDIRECT(CA$111&amp;116+4*($B5-7))))</f>
        <v>8</v>
      </c>
      <c r="CB5" s="80" t="str" cm="1">
        <f t="array" aca="1" ref="CB5" ca="1">_xlfn.IFS(BV116=1,"0",BV115=1,"0",ISERROR(INDIRECT("ｄａｔａ!$K$6")),"0",INDIRECT("ｄａｔａ!$M$6")&lt;INDIRECT("ｄａｔａ!$K$6"),"1",TRUE,"0")</f>
        <v>0</v>
      </c>
      <c r="CC5" s="80" t="str" cm="1">
        <f t="array" aca="1" ref="CC5" ca="1">_xlfn.IFS(CA116=1,"0",CA115=1,"0",ISERROR(INDIRECT("ｄａｔａ!$L$6")),"0",INDIRECT("ｄａｔａ!$N$6")&lt;INDIRECT("ｄａｔａ!$L$6"),"1",TRUE,"0")</f>
        <v>0</v>
      </c>
      <c r="CD5" s="80" cm="1">
        <f t="array" aca="1" ref="CD5" ca="1">IF($V5="0",INDIRECT("ｄａｔａ!$"&amp;V$112&amp;"$"&amp;$B5),0)</f>
        <v>0</v>
      </c>
      <c r="CE5" s="80" cm="1">
        <f t="array" aca="1" ref="CE5" ca="1">IF(OR($AS5="0",$AS5="8"),INDIRECT("ｄａｔａ!$"&amp;AS$112&amp;"$"&amp;$B5),0)</f>
        <v>0</v>
      </c>
      <c r="CG5" s="80" t="str">
        <f ca="1">"1"&amp;_xlfn.CONCAT($BR$5:$CC$5)</f>
        <v>1888888888800</v>
      </c>
      <c r="CH5" s="80" t="str">
        <f ca="1">IF($C5=0,"2"&amp;_xlfn.CONCAT($F5:$H5),"2000")</f>
        <v>2000</v>
      </c>
      <c r="CI5" s="80" t="str">
        <f ca="1">IF($C5=0,"3"&amp;_xlfn.CONCAT($I5:$M5),"300000")</f>
        <v>300000</v>
      </c>
      <c r="CJ5" s="80" t="str">
        <f ca="1">IF($C5=0,"4"&amp;_xlfn.CONCAT($N5:$R5),"400000")</f>
        <v>400000</v>
      </c>
      <c r="CK5" s="80" t="str">
        <f ca="1">IF($C5=0,"5"&amp;_xlfn.CONCAT($S5:$W5,$CD5),"5000000")</f>
        <v>5000000</v>
      </c>
      <c r="CL5" s="80" t="str">
        <f ca="1">IF($C5=0,"6"&amp;_xlfn.CONCAT($X5,$AP5,$CD5,$BA5,$CE5),"600000")</f>
        <v>600000</v>
      </c>
      <c r="CM5" s="80" t="str">
        <f>"70000"</f>
        <v>70000</v>
      </c>
      <c r="CN5" s="80" t="str">
        <f>"800000"</f>
        <v>800000</v>
      </c>
      <c r="CO5" s="80" t="str">
        <f>"900000"</f>
        <v>900000</v>
      </c>
      <c r="CP5" s="80" t="str">
        <f>"A000000"</f>
        <v>A000000</v>
      </c>
      <c r="CQ5" s="80" t="str">
        <f>"B00000"</f>
        <v>B00000</v>
      </c>
      <c r="CR5" s="80" t="str">
        <f ca="1">IF(SUM($C$5:$C$110)&lt;&gt;106,"C"&amp;_xlfn.CONCAT($BR$118,$BS$118,$BT$118,$BU$118,$BW$118,$BX$118,$BY$118,$BZ$118,),"C00000000")</f>
        <v>C00000000</v>
      </c>
      <c r="CS5" s="80" t="str">
        <f ca="1">IF(SUM($C$5:$C$110)&lt;&gt;106,"D"&amp;_xlfn.CONCAT($BW$119,$BX$119,$BY$119,$BZ$119),"D0000")</f>
        <v>D0000</v>
      </c>
    </row>
    <row r="6" spans="1:99" x14ac:dyDescent="0.2">
      <c r="A6" s="80" t="s">
        <v>2319</v>
      </c>
      <c r="B6" s="80">
        <v>8</v>
      </c>
      <c r="C6" s="251">
        <f t="shared" ref="C6:C8" ca="1" si="0">IF(COUNTIF(INDIRECT(F$111&amp;$B6-2),"2")+COUNTIF(INDIRECT(G$111&amp;$B6-2),"2")+COUNTIF(INDIRECT(L$111&amp;$B6-2),"2")+COUNTIF(INDIRECT(V$111&amp;$B6-2),"2")&gt;=3,1,0)</f>
        <v>1</v>
      </c>
      <c r="F6" s="80" t="str" cm="1">
        <f t="array" aca="1" ref="F6" ca="1">IF(INDIRECT(F$111&amp;116+4*($B6-7))=1,BIN2HEX(1),BIN2HEX(INDIRECT(F$111&amp;113+4*($B6-7))&amp;INDIRECT(F$111&amp;114+4*($B6-7))&amp;INDIRECT(F$111&amp;115+4*($B6-7))&amp;INDIRECT(F$111&amp;116+4*($B6-7))))</f>
        <v>2</v>
      </c>
      <c r="G6" s="80" t="str" cm="1">
        <f t="array" aca="1" ref="G6" ca="1">IF(INDIRECT(G$111&amp;116+4*($B6-7))=1,BIN2HEX(1),BIN2HEX(INDIRECT(G$111&amp;113+4*($B6-7))&amp;INDIRECT(G$111&amp;114+4*($B6-7))&amp;INDIRECT(G$111&amp;115+4*($B6-7))&amp;INDIRECT(G$111&amp;116+4*($B6-7))))</f>
        <v>2</v>
      </c>
      <c r="H6" s="80" t="str" cm="1">
        <f t="array" aca="1" ref="H6" ca="1">IF(INDIRECT(H$111&amp;116+4*($B6-7))=1,BIN2HEX(1),BIN2HEX(INDIRECT(H$111&amp;113+4*($B6-7))&amp;INDIRECT(H$111&amp;114+4*($B6-7))&amp;INDIRECT(H$111&amp;115+4*($B6-7))&amp;INDIRECT(H$111&amp;116+4*($B6-7))))</f>
        <v>2</v>
      </c>
      <c r="I6" s="80" t="str" cm="1">
        <f t="array" aca="1" ref="I6" ca="1">IF(INDIRECT(I$111&amp;116+4*($B6-7))=1,BIN2HEX(1),BIN2HEX(INDIRECT(I$111&amp;113+4*($B6-7))&amp;INDIRECT(I$111&amp;114+4*($B6-7))&amp;INDIRECT(I$111&amp;115+4*($B6-7))&amp;INDIRECT(I$111&amp;116+4*($B6-7))))</f>
        <v>2</v>
      </c>
      <c r="J6" s="80" t="str" cm="1">
        <f t="array" aca="1" ref="J6" ca="1">IF(INDIRECT(J$111&amp;116+4*($B6-7))=1,BIN2HEX(1),BIN2HEX(INDIRECT(J$111&amp;113+4*($B6-7))&amp;INDIRECT(J$111&amp;114+4*($B6-7))&amp;INDIRECT(J$111&amp;115+4*($B6-7))&amp;INDIRECT(J$111&amp;116+4*($B6-7))))</f>
        <v>2</v>
      </c>
      <c r="K6" s="80" t="str" cm="1">
        <f t="array" aca="1" ref="K6" ca="1">IF(INDIRECT(K$111&amp;116+4*($B6-7))=1,BIN2HEX(1),BIN2HEX(INDIRECT(K$111&amp;113+4*($B6-7))&amp;INDIRECT(K$111&amp;114+4*($B6-7))&amp;INDIRECT(K$111&amp;115+4*($B6-7))&amp;INDIRECT(K$111&amp;116+4*($B6-7))))</f>
        <v>2</v>
      </c>
      <c r="L6" s="80" t="str" cm="1">
        <f t="array" aca="1" ref="L6" ca="1">IF(INDIRECT(L$111&amp;116+4*($B6-7))=1,BIN2HEX(1),BIN2HEX(INDIRECT(L$111&amp;113+4*($B6-7))&amp;INDIRECT(L$111&amp;114+4*($B6-7))&amp;INDIRECT(L$111&amp;115+4*($B6-7))&amp;INDIRECT(L$111&amp;116+4*($B6-7))))</f>
        <v>2</v>
      </c>
      <c r="M6" s="80" t="str" cm="1">
        <f t="array" aca="1" ref="M6" ca="1">IF(INDIRECT(M$111&amp;116+4*($B6-7))=1,BIN2HEX(1),BIN2HEX(INDIRECT(M$111&amp;113+4*($B6-7))&amp;INDIRECT(M$111&amp;114+4*($B6-7))&amp;INDIRECT(M$111&amp;115+4*($B6-7))&amp;INDIRECT(M$111&amp;116+4*($B6-7))))</f>
        <v>2</v>
      </c>
      <c r="N6" s="80" t="str" cm="1">
        <f t="array" aca="1" ref="N6" ca="1">IF(INDIRECT(N$111&amp;116+4*($B6-7))=1,BIN2HEX(1),BIN2HEX(INDIRECT(N$111&amp;113+4*($B6-7))&amp;INDIRECT(N$111&amp;114+4*($B6-7))&amp;INDIRECT(N$111&amp;115+4*($B6-7))&amp;INDIRECT(N$111&amp;116+4*($B6-7))))</f>
        <v>2</v>
      </c>
      <c r="O6" s="80" t="str" cm="1">
        <f t="array" aca="1" ref="O6" ca="1">IF(INDIRECT(O$111&amp;116+4*($B6-7))=1,BIN2HEX(1),BIN2HEX(INDIRECT(O$111&amp;113+4*($B6-7))&amp;INDIRECT(O$111&amp;114+4*($B6-7))&amp;INDIRECT(O$111&amp;115+4*($B6-7))&amp;INDIRECT(O$111&amp;116+4*($B6-7))))</f>
        <v>2</v>
      </c>
      <c r="P6" s="80" t="str" cm="1">
        <f t="array" aca="1" ref="P6" ca="1">IF(INDIRECT(P$111&amp;116+4*($B6-7))=1,BIN2HEX(1),BIN2HEX(INDIRECT(P$111&amp;113+4*($B6-7))&amp;INDIRECT(P$111&amp;114+4*($B6-7))&amp;INDIRECT(P$111&amp;115+4*($B6-7))&amp;INDIRECT(P$111&amp;116+4*($B6-7))))</f>
        <v>2</v>
      </c>
      <c r="Q6" s="80" t="str" cm="1">
        <f t="array" aca="1" ref="Q6" ca="1">IF(INDIRECT(Q$111&amp;116+4*($B6-7))=1,BIN2HEX(1),BIN2HEX(INDIRECT(Q$111&amp;113+4*($B6-7))&amp;INDIRECT(Q$111&amp;114+4*($B6-7))&amp;INDIRECT(Q$111&amp;115+4*($B6-7))&amp;INDIRECT(Q$111&amp;116+4*($B6-7))))</f>
        <v>2</v>
      </c>
      <c r="R6" s="80" t="str" cm="1">
        <f t="array" aca="1" ref="R6" ca="1">IF(INDIRECT(R$111&amp;116+4*($B6-7))=1,BIN2HEX(1),BIN2HEX(INDIRECT(R$111&amp;113+4*($B6-7))&amp;INDIRECT(R$111&amp;114+4*($B6-7))&amp;INDIRECT(R$111&amp;115+4*($B6-7))&amp;INDIRECT(R$111&amp;116+4*($B6-7))))</f>
        <v>2</v>
      </c>
      <c r="S6" s="80" t="str" cm="1">
        <f t="array" aca="1" ref="S6" ca="1">IF(INDIRECT(S$111&amp;116+4*($B6-7))=1,BIN2HEX(1),BIN2HEX(INDIRECT(S$111&amp;113+4*($B6-7))&amp;INDIRECT(S$111&amp;114+4*($B6-7))&amp;INDIRECT(S$111&amp;115+4*($B6-7))&amp;INDIRECT(S$111&amp;116+4*($B6-7))))</f>
        <v>2</v>
      </c>
      <c r="T6" s="80" t="str" cm="1">
        <f t="array" aca="1" ref="T6" ca="1">IF(INDIRECT(T$111&amp;116+4*($B6-7))=1,BIN2HEX(1),BIN2HEX(INDIRECT(T$111&amp;113+4*($B6-7))&amp;INDIRECT(T$111&amp;114+4*($B6-7))&amp;INDIRECT(T$111&amp;115+4*($B6-7))&amp;INDIRECT(T$111&amp;116+4*($B6-7))))</f>
        <v>2</v>
      </c>
      <c r="U6" s="80" t="str" cm="1">
        <f t="array" aca="1" ref="U6" ca="1">IF(INDIRECT(U$111&amp;116+4*($B6-7))=1,BIN2HEX(1),BIN2HEX(INDIRECT(U$111&amp;113+4*($B6-7))&amp;INDIRECT(U$111&amp;114+4*($B6-7))&amp;INDIRECT(U$111&amp;115+4*($B6-7))&amp;INDIRECT(U$111&amp;116+4*($B6-7))))</f>
        <v>2</v>
      </c>
      <c r="V6" s="80" t="str" cm="1">
        <f t="array" aca="1" ref="V6" ca="1">IF(INDIRECT(V$111&amp;116+4*($B6-7))=1,BIN2HEX(1),BIN2HEX(INDIRECT(V$111&amp;113+4*($B6-7))&amp;INDIRECT(V$111&amp;114+4*($B6-7))&amp;INDIRECT(V$111&amp;115+4*($B6-7))&amp;INDIRECT(V$111&amp;116+4*($B6-7))))</f>
        <v>2</v>
      </c>
      <c r="W6" s="80" t="str" cm="1">
        <f t="array" aca="1" ref="W6" ca="1">IF(INDIRECT(W$111&amp;116+4*($B6-7))=1,BIN2HEX(1),BIN2HEX(INDIRECT(W$111&amp;113+4*($B6-7))&amp;INDIRECT(W$111&amp;114+4*($B6-7))&amp;INDIRECT(W$111&amp;115+4*($B6-7))&amp;INDIRECT(W$111&amp;116+4*($B6-7))))</f>
        <v>2</v>
      </c>
      <c r="X6" s="80" t="str" cm="1">
        <f t="array" aca="1" ref="X6" ca="1">IF(INDIRECT(X$111&amp;116+4*($B6-7))=1,BIN2HEX(1),BIN2HEX(INDIRECT(X$111&amp;113+4*($B6-7))&amp;INDIRECT(X$111&amp;114+4*($B6-7))&amp;INDIRECT(X$111&amp;115+4*($B6-7))&amp;INDIRECT(X$111&amp;116+4*($B6-7))))</f>
        <v>2</v>
      </c>
      <c r="Y6" s="80" t="str" cm="1">
        <f t="array" aca="1" ref="Y6" ca="1">IF(INDIRECT(Y$111&amp;116+4*($B6-7))=1,BIN2HEX(1),BIN2HEX(INDIRECT(Y$111&amp;113+4*($B6-7))&amp;INDIRECT(Y$111&amp;114+4*($B6-7))&amp;INDIRECT(Y$111&amp;115+4*($B6-7))&amp;INDIRECT(Y$111&amp;116+4*($B6-7))))</f>
        <v>2</v>
      </c>
      <c r="Z6" s="80" t="str" cm="1">
        <f t="array" aca="1" ref="Z6" ca="1">IF(INDIRECT(Z$111&amp;116+4*($B6-7))=1,BIN2HEX(1),BIN2HEX(INDIRECT(Z$111&amp;113+4*($B6-7))&amp;INDIRECT(Z$111&amp;114+4*($B6-7))&amp;INDIRECT(Z$111&amp;115+4*($B6-7))&amp;INDIRECT(Z$111&amp;116+4*($B6-7))))</f>
        <v>2</v>
      </c>
      <c r="AA6" s="80" t="str" cm="1">
        <f t="array" aca="1" ref="AA6" ca="1">IF(INDIRECT(AA$111&amp;116+4*($B6-7))=1,BIN2HEX(1),BIN2HEX(INDIRECT(AA$111&amp;113+4*($B6-7))&amp;INDIRECT(AA$111&amp;114+4*($B6-7))&amp;INDIRECT(AA$111&amp;115+4*($B6-7))&amp;INDIRECT(AA$111&amp;116+4*($B6-7))))</f>
        <v>2</v>
      </c>
      <c r="AB6" s="80" t="str" cm="1">
        <f t="array" aca="1" ref="AB6" ca="1">IF(INDIRECT(AB$111&amp;116+4*($B6-7))=1,BIN2HEX(1),BIN2HEX(INDIRECT(AB$111&amp;113+4*($B6-7))&amp;INDIRECT(AB$111&amp;114+4*($B6-7))&amp;INDIRECT(AB$111&amp;115+4*($B6-7))&amp;INDIRECT(AB$111&amp;116+4*($B6-7))))</f>
        <v>2</v>
      </c>
      <c r="AC6" s="80" t="str" cm="1">
        <f t="array" aca="1" ref="AC6" ca="1">IF(INDIRECT(AC$111&amp;116+4*($B6-7))=1,BIN2HEX(1),BIN2HEX(INDIRECT(AC$111&amp;113+4*($B6-7))&amp;INDIRECT(AC$111&amp;114+4*($B6-7))&amp;INDIRECT(AC$111&amp;115+4*($B6-7))&amp;INDIRECT(AC$111&amp;116+4*($B6-7))))</f>
        <v>2</v>
      </c>
      <c r="AD6" s="80" t="str" cm="1">
        <f t="array" aca="1" ref="AD6" ca="1">IF(INDIRECT(AD$111&amp;116+4*($B6-7))=1,BIN2HEX(1),BIN2HEX(INDIRECT(AD$111&amp;113+4*($B6-7))&amp;INDIRECT(AD$111&amp;114+4*($B6-7))&amp;INDIRECT(AD$111&amp;115+4*($B6-7))&amp;INDIRECT(AD$111&amp;116+4*($B6-7))))</f>
        <v>2</v>
      </c>
      <c r="AE6" s="80" t="str" cm="1">
        <f t="array" aca="1" ref="AE6" ca="1">IF(INDIRECT(AE$111&amp;116+4*($B6-7))=1,BIN2HEX(1),BIN2HEX(INDIRECT(AE$111&amp;113+4*($B6-7))&amp;INDIRECT(AE$111&amp;114+4*($B6-7))&amp;INDIRECT(AE$111&amp;115+4*($B6-7))&amp;INDIRECT(AE$111&amp;116+4*($B6-7))))</f>
        <v>2</v>
      </c>
      <c r="AF6" s="80" t="str" cm="1">
        <f t="array" aca="1" ref="AF6" ca="1">IF(INDIRECT(AF$111&amp;116+4*($B6-7))=1,BIN2HEX(1),BIN2HEX(INDIRECT(AF$111&amp;113+4*($B6-7))&amp;INDIRECT(AF$111&amp;114+4*($B6-7))&amp;INDIRECT(AF$111&amp;115+4*($B6-7))&amp;INDIRECT(AF$111&amp;116+4*($B6-7))))</f>
        <v>2</v>
      </c>
      <c r="AG6" s="80" t="str" cm="1">
        <f t="array" aca="1" ref="AG6" ca="1">IF(INDIRECT(AG$111&amp;116+4*($B6-7))=1,BIN2HEX(1),BIN2HEX(INDIRECT(AG$111&amp;113+4*($B6-7))&amp;INDIRECT(AG$111&amp;114+4*($B6-7))&amp;INDIRECT(AG$111&amp;115+4*($B6-7))&amp;INDIRECT(AG$111&amp;116+4*($B6-7))))</f>
        <v>2</v>
      </c>
      <c r="AH6" s="80" t="str" cm="1">
        <f t="array" aca="1" ref="AH6" ca="1">IF(INDIRECT(AH$111&amp;116+4*($B6-7))=1,BIN2HEX(1),BIN2HEX(INDIRECT(AH$111&amp;113+4*($B6-7))&amp;INDIRECT(AH$111&amp;114+4*($B6-7))&amp;INDIRECT(AH$111&amp;115+4*($B6-7))&amp;INDIRECT(AH$111&amp;116+4*($B6-7))))</f>
        <v>2</v>
      </c>
      <c r="AI6" s="80" t="str" cm="1">
        <f t="array" aca="1" ref="AI6" ca="1">IF(INDIRECT(AI$111&amp;116+4*($B6-7))=1,BIN2HEX(1),BIN2HEX(INDIRECT(AI$111&amp;113+4*($B6-7))&amp;INDIRECT(AI$111&amp;114+4*($B6-7))&amp;INDIRECT(AI$111&amp;115+4*($B6-7))&amp;INDIRECT(AI$111&amp;116+4*($B6-7))))</f>
        <v>2</v>
      </c>
      <c r="AJ6" s="80" t="str" cm="1">
        <f t="array" aca="1" ref="AJ6" ca="1">IF(INDIRECT(AJ$111&amp;116+4*($B6-7))=1,BIN2HEX(1),BIN2HEX(INDIRECT(AJ$111&amp;113+4*($B6-7))&amp;INDIRECT(AJ$111&amp;114+4*($B6-7))&amp;INDIRECT(AJ$111&amp;115+4*($B6-7))&amp;INDIRECT(AJ$111&amp;116+4*($B6-7))))</f>
        <v>2</v>
      </c>
      <c r="AK6" s="80" t="str" cm="1">
        <f t="array" aca="1" ref="AK6" ca="1">IF(INDIRECT(AK$111&amp;116+4*($B6-7))=1,BIN2HEX(1),BIN2HEX(INDIRECT(AK$111&amp;113+4*($B6-7))&amp;INDIRECT(AK$111&amp;114+4*($B6-7))&amp;INDIRECT(AK$111&amp;115+4*($B6-7))&amp;INDIRECT(AK$111&amp;116+4*($B6-7))))</f>
        <v>2</v>
      </c>
      <c r="AL6" s="80" t="str" cm="1">
        <f t="array" aca="1" ref="AL6" ca="1">IF(INDIRECT(AL$111&amp;116+4*($B6-7))=1,BIN2HEX(1),BIN2HEX(INDIRECT(AL$111&amp;113+4*($B6-7))&amp;INDIRECT(AL$111&amp;114+4*($B6-7))&amp;INDIRECT(AL$111&amp;115+4*($B6-7))&amp;INDIRECT(AL$111&amp;116+4*($B6-7))))</f>
        <v>2</v>
      </c>
      <c r="AM6" s="80" t="str" cm="1">
        <f t="array" aca="1" ref="AM6" ca="1">IF(INDIRECT(AM$111&amp;116+4*($B6-7))=1,BIN2HEX(1),BIN2HEX(INDIRECT(AM$111&amp;113+4*($B6-7))&amp;INDIRECT(AM$111&amp;114+4*($B6-7))&amp;INDIRECT(AM$111&amp;115+4*($B6-7))&amp;INDIRECT(AM$111&amp;116+4*($B6-7))))</f>
        <v>2</v>
      </c>
      <c r="AN6" s="80" t="str" cm="1">
        <f t="array" aca="1" ref="AN6" ca="1">IF(INDIRECT(AN$111&amp;116+4*($B6-7))=1,BIN2HEX(1),BIN2HEX(INDIRECT(AN$111&amp;113+4*($B6-7))&amp;INDIRECT(AN$111&amp;114+4*($B6-7))&amp;INDIRECT(AN$111&amp;115+4*($B6-7))&amp;INDIRECT(AN$111&amp;116+4*($B6-7))))</f>
        <v>2</v>
      </c>
      <c r="AO6" s="80" t="str" cm="1">
        <f t="array" aca="1" ref="AO6" ca="1">IF(INDIRECT(AO$111&amp;116+4*($B6-7))=1,BIN2HEX(1),BIN2HEX(INDIRECT(AO$111&amp;113+4*($B6-7))&amp;INDIRECT(AO$111&amp;114+4*($B6-7))&amp;INDIRECT(AO$111&amp;115+4*($B6-7))&amp;INDIRECT(AO$111&amp;116+4*($B6-7))))</f>
        <v>2</v>
      </c>
      <c r="AP6" s="80" t="str" cm="1">
        <f t="array" aca="1" ref="AP6" ca="1">IF(INDIRECT(AP$111&amp;116+4*($B6-7))=1,BIN2HEX(1),BIN2HEX(INDIRECT(AP$111&amp;113+4*($B6-7))&amp;INDIRECT(AP$111&amp;114+4*($B6-7))&amp;INDIRECT(AP$111&amp;115+4*($B6-7))&amp;INDIRECT(AP$111&amp;116+4*($B6-7))))</f>
        <v>2</v>
      </c>
      <c r="AQ6" s="80" t="str" cm="1">
        <f t="array" aca="1" ref="AQ6" ca="1">IF(INDIRECT(AQ$111&amp;116+4*($B6-7))=1,BIN2HEX(1),BIN2HEX(INDIRECT(AQ$111&amp;113+4*($B6-7))&amp;INDIRECT(AQ$111&amp;114+4*($B6-7))&amp;INDIRECT(AQ$111&amp;115+4*($B6-7))&amp;INDIRECT(AQ$111&amp;116+4*($B6-7))))</f>
        <v>2</v>
      </c>
      <c r="AR6" s="80" t="str" cm="1">
        <f t="array" aca="1" ref="AR6" ca="1">IF(INDIRECT(AR$111&amp;116+4*($B6-7))=1,BIN2HEX(1),BIN2HEX(INDIRECT(AR$111&amp;113+4*($B6-7))&amp;INDIRECT(AR$111&amp;114+4*($B6-7))&amp;INDIRECT(AR$111&amp;115+4*($B6-7))&amp;INDIRECT(AR$111&amp;116+4*($B6-7))))</f>
        <v>2</v>
      </c>
      <c r="AS6" s="80" t="str" cm="1">
        <f t="array" aca="1" ref="AS6" ca="1">IF(INDIRECT(AS$111&amp;116+4*($B6-7))=1,BIN2HEX(1),BIN2HEX(INDIRECT(AS$111&amp;113+4*($B6-7))&amp;INDIRECT(AS$111&amp;114+4*($B6-7))&amp;INDIRECT(AS$111&amp;115+4*($B6-7))&amp;INDIRECT(AS$111&amp;116+4*($B6-7))))</f>
        <v>2</v>
      </c>
      <c r="AT6" s="80" t="str" cm="1">
        <f t="array" aca="1" ref="AT6" ca="1">IF(INDIRECT(AT$111&amp;116+4*($B6-7))=1,BIN2HEX(1),BIN2HEX(INDIRECT(AT$111&amp;113+4*($B6-7))&amp;INDIRECT(AT$111&amp;114+4*($B6-7))&amp;INDIRECT(AT$111&amp;115+4*($B6-7))&amp;INDIRECT(AT$111&amp;116+4*($B6-7))))</f>
        <v>2</v>
      </c>
      <c r="AU6" s="80" t="str" cm="1">
        <f t="array" aca="1" ref="AU6" ca="1">IF(INDIRECT(AU$111&amp;116+4*($B6-7))=1,BIN2HEX(1),BIN2HEX(INDIRECT(AU$111&amp;113+4*($B6-7))&amp;INDIRECT(AU$111&amp;114+4*($B6-7))&amp;INDIRECT(AU$111&amp;115+4*($B6-7))&amp;INDIRECT(AU$111&amp;116+4*($B6-7))))</f>
        <v>2</v>
      </c>
      <c r="AV6" s="80" t="str" cm="1">
        <f t="array" aca="1" ref="AV6" ca="1">IF(INDIRECT(AV$111&amp;116+4*($B6-7))=1,BIN2HEX(1),BIN2HEX(INDIRECT(AV$111&amp;113+4*($B6-7))&amp;INDIRECT(AV$111&amp;114+4*($B6-7))&amp;INDIRECT(AV$111&amp;115+4*($B6-7))&amp;INDIRECT(AV$111&amp;116+4*($B6-7))))</f>
        <v>2</v>
      </c>
      <c r="AW6" s="80" t="str" cm="1">
        <f t="array" aca="1" ref="AW6" ca="1">IF(INDIRECT(AW$111&amp;116+4*($B6-7))=1,BIN2HEX(1),BIN2HEX(INDIRECT(AW$111&amp;113+4*($B6-7))&amp;INDIRECT(AW$111&amp;114+4*($B6-7))&amp;INDIRECT(AW$111&amp;115+4*($B6-7))&amp;INDIRECT(AW$111&amp;116+4*($B6-7))))</f>
        <v>2</v>
      </c>
      <c r="AX6" s="80" t="str" cm="1">
        <f t="array" aca="1" ref="AX6" ca="1">IF(INDIRECT(AX$111&amp;116+4*($B6-7))=1,BIN2HEX(1),BIN2HEX(INDIRECT(AX$111&amp;113+4*($B6-7))&amp;INDIRECT(AX$111&amp;114+4*($B6-7))&amp;INDIRECT(AX$111&amp;115+4*($B6-7))&amp;INDIRECT(AX$111&amp;116+4*($B6-7))))</f>
        <v>2</v>
      </c>
      <c r="AY6" s="80" t="str" cm="1">
        <f t="array" aca="1" ref="AY6" ca="1">IF(INDIRECT(AY$111&amp;116+4*($B6-7))=1,BIN2HEX(1),BIN2HEX(INDIRECT(AY$111&amp;113+4*($B6-7))&amp;INDIRECT(AY$111&amp;114+4*($B6-7))&amp;INDIRECT(AY$111&amp;115+4*($B6-7))&amp;INDIRECT(AY$111&amp;116+4*($B6-7))))</f>
        <v>2</v>
      </c>
      <c r="AZ6" s="80" t="str" cm="1">
        <f t="array" aca="1" ref="AZ6" ca="1">IF(INDIRECT(AZ$111&amp;116+4*($B6-7))=1,BIN2HEX(1),BIN2HEX(INDIRECT(AZ$111&amp;113+4*($B6-7))&amp;INDIRECT(AZ$111&amp;114+4*($B6-7))&amp;INDIRECT(AZ$111&amp;115+4*($B6-7))&amp;INDIRECT(AZ$111&amp;116+4*($B6-7))))</f>
        <v>2</v>
      </c>
      <c r="BA6" s="80" t="str" cm="1">
        <f t="array" aca="1" ref="BA6" ca="1">IF(INDIRECT(BA$111&amp;116+4*($B6-7))=1,BIN2HEX(1),BIN2HEX(INDIRECT(BA$111&amp;113+4*($B6-7))&amp;INDIRECT(BA$111&amp;114+4*($B6-7))&amp;INDIRECT(BA$111&amp;115+4*($B6-7))&amp;INDIRECT(BA$111&amp;116+4*($B6-7))))</f>
        <v>2</v>
      </c>
      <c r="BB6" s="80" t="str" cm="1">
        <f t="array" aca="1" ref="BB6" ca="1">IF(INDIRECT(BB$111&amp;116+4*($B6-7))=1,BIN2HEX(1),BIN2HEX(INDIRECT(BB$111&amp;113+4*($B6-7))&amp;INDIRECT(BB$111&amp;114+4*($B6-7))&amp;INDIRECT(BB$111&amp;115+4*($B6-7))&amp;INDIRECT(BB$111&amp;116+4*($B6-7))))</f>
        <v>2</v>
      </c>
      <c r="BC6" s="80" t="str" cm="1">
        <f t="array" aca="1" ref="BC6" ca="1">IF(INDIRECT(BC$111&amp;116+4*($B6-7))=1,BIN2HEX(1),BIN2HEX(INDIRECT(BC$111&amp;113+4*($B6-7))&amp;INDIRECT(BC$111&amp;114+4*($B6-7))&amp;INDIRECT(BC$111&amp;115+4*($B6-7))&amp;INDIRECT(BC$111&amp;116+4*($B6-7))))</f>
        <v>2</v>
      </c>
      <c r="BD6" s="80" t="str" cm="1">
        <f t="array" aca="1" ref="BD6" ca="1">IF(INDIRECT(BD$111&amp;116+4*($B6-7))=1,BIN2HEX(1),BIN2HEX(INDIRECT(BD$111&amp;113+4*($B6-7))&amp;INDIRECT(BD$111&amp;114+4*($B6-7))&amp;INDIRECT(BD$111&amp;115+4*($B6-7))&amp;INDIRECT(BD$111&amp;116+4*($B6-7))))</f>
        <v>2</v>
      </c>
      <c r="BE6" s="80" t="str" cm="1">
        <f t="array" aca="1" ref="BE6" ca="1">IF(INDIRECT(BE$111&amp;116+4*($B6-7))=1,BIN2HEX(1),BIN2HEX(INDIRECT(BE$111&amp;113+4*($B6-7))&amp;INDIRECT(BE$111&amp;114+4*($B6-7))&amp;INDIRECT(BE$111&amp;115+4*($B6-7))&amp;INDIRECT(BE$111&amp;116+4*($B6-7))))</f>
        <v>2</v>
      </c>
      <c r="BF6" s="80" t="str" cm="1">
        <f t="array" aca="1" ref="BF6" ca="1">IF(INDIRECT(BF$111&amp;116+4*($B6-7))=1,BIN2HEX(1),BIN2HEX(INDIRECT(BF$111&amp;113+4*($B6-7))&amp;INDIRECT(BF$111&amp;114+4*($B6-7))&amp;INDIRECT(BF$111&amp;115+4*($B6-7))&amp;INDIRECT(BF$111&amp;116+4*($B6-7))))</f>
        <v>2</v>
      </c>
      <c r="BG6" s="80" t="str" cm="1">
        <f t="array" aca="1" ref="BG6" ca="1">IF(INDIRECT(BG$111&amp;116+4*($B6-7))=1,BIN2HEX(1),BIN2HEX(INDIRECT(BG$111&amp;113+4*($B6-7))&amp;INDIRECT(BG$111&amp;114+4*($B6-7))&amp;INDIRECT(BG$111&amp;115+4*($B6-7))&amp;INDIRECT(BG$111&amp;116+4*($B6-7))))</f>
        <v>2</v>
      </c>
      <c r="BH6" s="80" t="str" cm="1">
        <f t="array" aca="1" ref="BH6" ca="1">IF(INDIRECT(BH$111&amp;116+4*($B6-7))=1,BIN2HEX(1),BIN2HEX(INDIRECT(BH$111&amp;113+4*($B6-7))&amp;INDIRECT(BH$111&amp;114+4*($B6-7))&amp;INDIRECT(BH$111&amp;115+4*($B6-7))&amp;INDIRECT(BH$111&amp;116+4*($B6-7))))</f>
        <v>2</v>
      </c>
      <c r="BI6" s="80" t="str" cm="1">
        <f t="array" aca="1" ref="BI6" ca="1">IF(INDIRECT(BI$111&amp;116+4*($B6-7))=1,BIN2HEX(1),BIN2HEX(INDIRECT(BI$111&amp;113+4*($B6-7))&amp;INDIRECT(BI$111&amp;114+4*($B6-7))&amp;INDIRECT(BI$111&amp;115+4*($B6-7))&amp;INDIRECT(BI$111&amp;116+4*($B6-7))))</f>
        <v>2</v>
      </c>
      <c r="BJ6" s="80" t="str" cm="1">
        <f t="array" aca="1" ref="BJ6" ca="1">IF(INDIRECT(BJ$111&amp;116+4*($B6-7))=1,BIN2HEX(1),BIN2HEX(INDIRECT(BJ$111&amp;113+4*($B6-7))&amp;INDIRECT(BJ$111&amp;114+4*($B6-7))&amp;INDIRECT(BJ$111&amp;115+4*($B6-7))&amp;INDIRECT(BJ$111&amp;116+4*($B6-7))))</f>
        <v>2</v>
      </c>
      <c r="BK6" s="80" t="str" cm="1">
        <f t="array" aca="1" ref="BK6" ca="1">IF(INDIRECT(BK$111&amp;116+4*($B6-7))=1,BIN2HEX(1),BIN2HEX(INDIRECT(BK$111&amp;113+4*($B6-7))&amp;INDIRECT(BK$111&amp;114+4*($B6-7))&amp;INDIRECT(BK$111&amp;115+4*($B6-7))&amp;INDIRECT(BK$111&amp;116+4*($B6-7))))</f>
        <v>2</v>
      </c>
      <c r="BL6" s="80" t="str" cm="1">
        <f t="array" aca="1" ref="BL6" ca="1">IF(INDIRECT(BL$111&amp;116+4*($B6-7))=1,BIN2HEX(1),BIN2HEX(INDIRECT(BL$111&amp;113+4*($B6-7))&amp;INDIRECT(BL$111&amp;114+4*($B6-7))&amp;INDIRECT(BL$111&amp;115+4*($B6-7))&amp;INDIRECT(BL$111&amp;116+4*($B6-7))))</f>
        <v>2</v>
      </c>
      <c r="BM6" s="80" t="str" cm="1">
        <f t="array" aca="1" ref="BM6" ca="1">IF(INDIRECT(BM$111&amp;116+4*($B6-7))=1,BIN2HEX(1),BIN2HEX(INDIRECT(BM$111&amp;113+4*($B6-7))&amp;INDIRECT(BM$111&amp;114+4*($B6-7))&amp;INDIRECT(BM$111&amp;115+4*($B6-7))&amp;INDIRECT(BM$111&amp;116+4*($B6-7))))</f>
        <v>2</v>
      </c>
      <c r="BN6" s="80" t="str" cm="1">
        <f t="array" aca="1" ref="BN6" ca="1">IF(INDIRECT(BN$111&amp;116+4*($B6-7))=1,BIN2HEX(1),BIN2HEX(INDIRECT(BN$111&amp;113+4*($B6-7))&amp;INDIRECT(BN$111&amp;114+4*($B6-7))&amp;INDIRECT(BN$111&amp;115+4*($B6-7))&amp;INDIRECT(BN$111&amp;116+4*($B6-7))))</f>
        <v>2</v>
      </c>
      <c r="BO6" s="80" t="str" cm="1">
        <f t="array" aca="1" ref="BO6" ca="1">IF(INDIRECT(BO$111&amp;116+4*($B6-7))=1,BIN2HEX(1),BIN2HEX(INDIRECT(BO$111&amp;113+4*($B6-7))&amp;INDIRECT(BO$111&amp;114+4*($B6-7))&amp;INDIRECT(BO$111&amp;115+4*($B6-7))&amp;INDIRECT(BO$111&amp;116+4*($B6-7))))</f>
        <v>2</v>
      </c>
      <c r="BP6" s="80" t="str" cm="1">
        <f t="array" aca="1" ref="BP6" ca="1">IF(INDIRECT(BP$111&amp;116+4*($B6-7))=1,BIN2HEX(1),BIN2HEX(INDIRECT(BP$111&amp;113+4*($B6-7))&amp;INDIRECT(BP$111&amp;114+4*($B6-7))&amp;INDIRECT(BP$111&amp;115+4*($B6-7))&amp;INDIRECT(BP$111&amp;116+4*($B6-7))))</f>
        <v>2</v>
      </c>
      <c r="CD6" s="80" cm="1">
        <f t="array" aca="1" ref="CD6" ca="1">IF($V6="0",INDIRECT("ｄａｔａ!$"&amp;V$112&amp;"$"&amp;$B6),0)</f>
        <v>0</v>
      </c>
      <c r="CE6" s="80" cm="1">
        <f t="array" aca="1" ref="CE6" ca="1">IF(OR($AS6="0",$AS6="8"),INDIRECT("ｄａｔａ!$"&amp;AS$112&amp;"$"&amp;$B6),0)</f>
        <v>0</v>
      </c>
      <c r="CH6" s="80" t="str">
        <f t="shared" ref="CH6:CH10" ca="1" si="1">IF($C6=0,"2"&amp;_xlfn.CONCAT($F6:$H6),"2000")</f>
        <v>2000</v>
      </c>
      <c r="CI6" s="80" t="str">
        <f t="shared" ref="CI6:CI10" ca="1" si="2">IF($C6=0,"3"&amp;_xlfn.CONCAT($I6:$M6),"300000")</f>
        <v>300000</v>
      </c>
      <c r="CJ6" s="80" t="str">
        <f t="shared" ref="CJ6:CJ10" ca="1" si="3">IF($C6=0,"4"&amp;_xlfn.CONCAT($N6:$R6),"400000")</f>
        <v>400000</v>
      </c>
      <c r="CK6" s="80" t="str">
        <f t="shared" ref="CK6:CK9" ca="1" si="4">IF($C6=0,"5"&amp;_xlfn.CONCAT($S6:$W6,$CD6),"5000000")</f>
        <v>5000000</v>
      </c>
      <c r="CL6" s="80" t="str">
        <f t="shared" ref="CL6:CL9" ca="1" si="5">IF($C6=0,"6"&amp;_xlfn.CONCAT($X6,$AP6,$CD6,$BA6,$CE6),"600000")</f>
        <v>600000</v>
      </c>
      <c r="CM6" s="80" t="str">
        <f t="shared" ref="CM6:CM10" si="6">"70000"</f>
        <v>70000</v>
      </c>
      <c r="CN6" s="80" t="str">
        <f t="shared" ref="CN6:CN10" si="7">"800000"</f>
        <v>800000</v>
      </c>
      <c r="CO6" s="80" t="str">
        <f t="shared" ref="CO6:CO10" si="8">"900000"</f>
        <v>900000</v>
      </c>
      <c r="CP6" s="80" t="str">
        <f t="shared" ref="CP6:CP10" si="9">"A000000"</f>
        <v>A000000</v>
      </c>
      <c r="CQ6" s="80" t="str">
        <f t="shared" ref="CQ6:CQ10" si="10">"B00000"</f>
        <v>B00000</v>
      </c>
    </row>
    <row r="7" spans="1:99" x14ac:dyDescent="0.2">
      <c r="A7" s="80" t="s">
        <v>2320</v>
      </c>
      <c r="B7" s="80">
        <v>9</v>
      </c>
      <c r="C7" s="251">
        <f t="shared" ca="1" si="0"/>
        <v>1</v>
      </c>
      <c r="F7" s="80" t="str" cm="1">
        <f t="array" aca="1" ref="F7" ca="1">IF(INDIRECT(F$111&amp;116+4*($B7-7))=1,BIN2HEX(1),BIN2HEX(INDIRECT(F$111&amp;113+4*($B7-7))&amp;INDIRECT(F$111&amp;114+4*($B7-7))&amp;INDIRECT(F$111&amp;115+4*($B7-7))&amp;INDIRECT(F$111&amp;116+4*($B7-7))))</f>
        <v>2</v>
      </c>
      <c r="G7" s="80" t="str" cm="1">
        <f t="array" aca="1" ref="G7" ca="1">IF(INDIRECT(G$111&amp;116+4*($B7-7))=1,BIN2HEX(1),BIN2HEX(INDIRECT(G$111&amp;113+4*($B7-7))&amp;INDIRECT(G$111&amp;114+4*($B7-7))&amp;INDIRECT(G$111&amp;115+4*($B7-7))&amp;INDIRECT(G$111&amp;116+4*($B7-7))))</f>
        <v>2</v>
      </c>
      <c r="H7" s="80" t="str" cm="1">
        <f t="array" aca="1" ref="H7" ca="1">IF(INDIRECT(H$111&amp;116+4*($B7-7))=1,BIN2HEX(1),BIN2HEX(INDIRECT(H$111&amp;113+4*($B7-7))&amp;INDIRECT(H$111&amp;114+4*($B7-7))&amp;INDIRECT(H$111&amp;115+4*($B7-7))&amp;INDIRECT(H$111&amp;116+4*($B7-7))))</f>
        <v>2</v>
      </c>
      <c r="I7" s="80" t="str" cm="1">
        <f t="array" aca="1" ref="I7" ca="1">IF(INDIRECT(I$111&amp;116+4*($B7-7))=1,BIN2HEX(1),BIN2HEX(INDIRECT(I$111&amp;113+4*($B7-7))&amp;INDIRECT(I$111&amp;114+4*($B7-7))&amp;INDIRECT(I$111&amp;115+4*($B7-7))&amp;INDIRECT(I$111&amp;116+4*($B7-7))))</f>
        <v>2</v>
      </c>
      <c r="J7" s="80" t="str" cm="1">
        <f t="array" aca="1" ref="J7" ca="1">IF(INDIRECT(J$111&amp;116+4*($B7-7))=1,BIN2HEX(1),BIN2HEX(INDIRECT(J$111&amp;113+4*($B7-7))&amp;INDIRECT(J$111&amp;114+4*($B7-7))&amp;INDIRECT(J$111&amp;115+4*($B7-7))&amp;INDIRECT(J$111&amp;116+4*($B7-7))))</f>
        <v>2</v>
      </c>
      <c r="K7" s="80" t="str" cm="1">
        <f t="array" aca="1" ref="K7" ca="1">IF(INDIRECT(K$111&amp;116+4*($B7-7))=1,BIN2HEX(1),BIN2HEX(INDIRECT(K$111&amp;113+4*($B7-7))&amp;INDIRECT(K$111&amp;114+4*($B7-7))&amp;INDIRECT(K$111&amp;115+4*($B7-7))&amp;INDIRECT(K$111&amp;116+4*($B7-7))))</f>
        <v>2</v>
      </c>
      <c r="L7" s="80" t="str" cm="1">
        <f t="array" aca="1" ref="L7" ca="1">IF(INDIRECT(L$111&amp;116+4*($B7-7))=1,BIN2HEX(1),BIN2HEX(INDIRECT(L$111&amp;113+4*($B7-7))&amp;INDIRECT(L$111&amp;114+4*($B7-7))&amp;INDIRECT(L$111&amp;115+4*($B7-7))&amp;INDIRECT(L$111&amp;116+4*($B7-7))))</f>
        <v>2</v>
      </c>
      <c r="M7" s="80" t="str" cm="1">
        <f t="array" aca="1" ref="M7" ca="1">IF(INDIRECT(M$111&amp;116+4*($B7-7))=1,BIN2HEX(1),BIN2HEX(INDIRECT(M$111&amp;113+4*($B7-7))&amp;INDIRECT(M$111&amp;114+4*($B7-7))&amp;INDIRECT(M$111&amp;115+4*($B7-7))&amp;INDIRECT(M$111&amp;116+4*($B7-7))))</f>
        <v>2</v>
      </c>
      <c r="N7" s="80" t="str" cm="1">
        <f t="array" aca="1" ref="N7" ca="1">IF(INDIRECT(N$111&amp;116+4*($B7-7))=1,BIN2HEX(1),BIN2HEX(INDIRECT(N$111&amp;113+4*($B7-7))&amp;INDIRECT(N$111&amp;114+4*($B7-7))&amp;INDIRECT(N$111&amp;115+4*($B7-7))&amp;INDIRECT(N$111&amp;116+4*($B7-7))))</f>
        <v>2</v>
      </c>
      <c r="O7" s="80" t="str" cm="1">
        <f t="array" aca="1" ref="O7" ca="1">IF(INDIRECT(O$111&amp;116+4*($B7-7))=1,BIN2HEX(1),BIN2HEX(INDIRECT(O$111&amp;113+4*($B7-7))&amp;INDIRECT(O$111&amp;114+4*($B7-7))&amp;INDIRECT(O$111&amp;115+4*($B7-7))&amp;INDIRECT(O$111&amp;116+4*($B7-7))))</f>
        <v>2</v>
      </c>
      <c r="P7" s="80" t="str" cm="1">
        <f t="array" aca="1" ref="P7" ca="1">IF(INDIRECT(P$111&amp;116+4*($B7-7))=1,BIN2HEX(1),BIN2HEX(INDIRECT(P$111&amp;113+4*($B7-7))&amp;INDIRECT(P$111&amp;114+4*($B7-7))&amp;INDIRECT(P$111&amp;115+4*($B7-7))&amp;INDIRECT(P$111&amp;116+4*($B7-7))))</f>
        <v>2</v>
      </c>
      <c r="Q7" s="80" t="str" cm="1">
        <f t="array" aca="1" ref="Q7" ca="1">IF(INDIRECT(Q$111&amp;116+4*($B7-7))=1,BIN2HEX(1),BIN2HEX(INDIRECT(Q$111&amp;113+4*($B7-7))&amp;INDIRECT(Q$111&amp;114+4*($B7-7))&amp;INDIRECT(Q$111&amp;115+4*($B7-7))&amp;INDIRECT(Q$111&amp;116+4*($B7-7))))</f>
        <v>2</v>
      </c>
      <c r="R7" s="80" t="str" cm="1">
        <f t="array" aca="1" ref="R7" ca="1">IF(INDIRECT(R$111&amp;116+4*($B7-7))=1,BIN2HEX(1),BIN2HEX(INDIRECT(R$111&amp;113+4*($B7-7))&amp;INDIRECT(R$111&amp;114+4*($B7-7))&amp;INDIRECT(R$111&amp;115+4*($B7-7))&amp;INDIRECT(R$111&amp;116+4*($B7-7))))</f>
        <v>2</v>
      </c>
      <c r="S7" s="80" t="str" cm="1">
        <f t="array" aca="1" ref="S7" ca="1">IF(INDIRECT(S$111&amp;116+4*($B7-7))=1,BIN2HEX(1),BIN2HEX(INDIRECT(S$111&amp;113+4*($B7-7))&amp;INDIRECT(S$111&amp;114+4*($B7-7))&amp;INDIRECT(S$111&amp;115+4*($B7-7))&amp;INDIRECT(S$111&amp;116+4*($B7-7))))</f>
        <v>2</v>
      </c>
      <c r="T7" s="80" t="str" cm="1">
        <f t="array" aca="1" ref="T7" ca="1">IF(INDIRECT(T$111&amp;116+4*($B7-7))=1,BIN2HEX(1),BIN2HEX(INDIRECT(T$111&amp;113+4*($B7-7))&amp;INDIRECT(T$111&amp;114+4*($B7-7))&amp;INDIRECT(T$111&amp;115+4*($B7-7))&amp;INDIRECT(T$111&amp;116+4*($B7-7))))</f>
        <v>2</v>
      </c>
      <c r="U7" s="80" t="str" cm="1">
        <f t="array" aca="1" ref="U7" ca="1">IF(INDIRECT(U$111&amp;116+4*($B7-7))=1,BIN2HEX(1),BIN2HEX(INDIRECT(U$111&amp;113+4*($B7-7))&amp;INDIRECT(U$111&amp;114+4*($B7-7))&amp;INDIRECT(U$111&amp;115+4*($B7-7))&amp;INDIRECT(U$111&amp;116+4*($B7-7))))</f>
        <v>2</v>
      </c>
      <c r="V7" s="80" t="str" cm="1">
        <f t="array" aca="1" ref="V7" ca="1">IF(INDIRECT(V$111&amp;116+4*($B7-7))=1,BIN2HEX(1),BIN2HEX(INDIRECT(V$111&amp;113+4*($B7-7))&amp;INDIRECT(V$111&amp;114+4*($B7-7))&amp;INDIRECT(V$111&amp;115+4*($B7-7))&amp;INDIRECT(V$111&amp;116+4*($B7-7))))</f>
        <v>2</v>
      </c>
      <c r="W7" s="80" t="str" cm="1">
        <f t="array" aca="1" ref="W7" ca="1">IF(INDIRECT(W$111&amp;116+4*($B7-7))=1,BIN2HEX(1),BIN2HEX(INDIRECT(W$111&amp;113+4*($B7-7))&amp;INDIRECT(W$111&amp;114+4*($B7-7))&amp;INDIRECT(W$111&amp;115+4*($B7-7))&amp;INDIRECT(W$111&amp;116+4*($B7-7))))</f>
        <v>2</v>
      </c>
      <c r="X7" s="80" t="str" cm="1">
        <f t="array" aca="1" ref="X7" ca="1">IF(INDIRECT(X$111&amp;116+4*($B7-7))=1,BIN2HEX(1),BIN2HEX(INDIRECT(X$111&amp;113+4*($B7-7))&amp;INDIRECT(X$111&amp;114+4*($B7-7))&amp;INDIRECT(X$111&amp;115+4*($B7-7))&amp;INDIRECT(X$111&amp;116+4*($B7-7))))</f>
        <v>2</v>
      </c>
      <c r="Y7" s="80" t="str" cm="1">
        <f t="array" aca="1" ref="Y7" ca="1">IF(INDIRECT(Y$111&amp;116+4*($B7-7))=1,BIN2HEX(1),BIN2HEX(INDIRECT(Y$111&amp;113+4*($B7-7))&amp;INDIRECT(Y$111&amp;114+4*($B7-7))&amp;INDIRECT(Y$111&amp;115+4*($B7-7))&amp;INDIRECT(Y$111&amp;116+4*($B7-7))))</f>
        <v>2</v>
      </c>
      <c r="Z7" s="80" t="str" cm="1">
        <f t="array" aca="1" ref="Z7" ca="1">IF(INDIRECT(Z$111&amp;116+4*($B7-7))=1,BIN2HEX(1),BIN2HEX(INDIRECT(Z$111&amp;113+4*($B7-7))&amp;INDIRECT(Z$111&amp;114+4*($B7-7))&amp;INDIRECT(Z$111&amp;115+4*($B7-7))&amp;INDIRECT(Z$111&amp;116+4*($B7-7))))</f>
        <v>2</v>
      </c>
      <c r="AA7" s="80" t="str" cm="1">
        <f t="array" aca="1" ref="AA7" ca="1">IF(INDIRECT(AA$111&amp;116+4*($B7-7))=1,BIN2HEX(1),BIN2HEX(INDIRECT(AA$111&amp;113+4*($B7-7))&amp;INDIRECT(AA$111&amp;114+4*($B7-7))&amp;INDIRECT(AA$111&amp;115+4*($B7-7))&amp;INDIRECT(AA$111&amp;116+4*($B7-7))))</f>
        <v>2</v>
      </c>
      <c r="AB7" s="80" t="str" cm="1">
        <f t="array" aca="1" ref="AB7" ca="1">IF(INDIRECT(AB$111&amp;116+4*($B7-7))=1,BIN2HEX(1),BIN2HEX(INDIRECT(AB$111&amp;113+4*($B7-7))&amp;INDIRECT(AB$111&amp;114+4*($B7-7))&amp;INDIRECT(AB$111&amp;115+4*($B7-7))&amp;INDIRECT(AB$111&amp;116+4*($B7-7))))</f>
        <v>2</v>
      </c>
      <c r="AC7" s="80" t="str" cm="1">
        <f t="array" aca="1" ref="AC7" ca="1">IF(INDIRECT(AC$111&amp;116+4*($B7-7))=1,BIN2HEX(1),BIN2HEX(INDIRECT(AC$111&amp;113+4*($B7-7))&amp;INDIRECT(AC$111&amp;114+4*($B7-7))&amp;INDIRECT(AC$111&amp;115+4*($B7-7))&amp;INDIRECT(AC$111&amp;116+4*($B7-7))))</f>
        <v>2</v>
      </c>
      <c r="AD7" s="80" t="str" cm="1">
        <f t="array" aca="1" ref="AD7" ca="1">IF(INDIRECT(AD$111&amp;116+4*($B7-7))=1,BIN2HEX(1),BIN2HEX(INDIRECT(AD$111&amp;113+4*($B7-7))&amp;INDIRECT(AD$111&amp;114+4*($B7-7))&amp;INDIRECT(AD$111&amp;115+4*($B7-7))&amp;INDIRECT(AD$111&amp;116+4*($B7-7))))</f>
        <v>2</v>
      </c>
      <c r="AE7" s="80" t="str" cm="1">
        <f t="array" aca="1" ref="AE7" ca="1">IF(INDIRECT(AE$111&amp;116+4*($B7-7))=1,BIN2HEX(1),BIN2HEX(INDIRECT(AE$111&amp;113+4*($B7-7))&amp;INDIRECT(AE$111&amp;114+4*($B7-7))&amp;INDIRECT(AE$111&amp;115+4*($B7-7))&amp;INDIRECT(AE$111&amp;116+4*($B7-7))))</f>
        <v>2</v>
      </c>
      <c r="AF7" s="80" t="str" cm="1">
        <f t="array" aca="1" ref="AF7" ca="1">IF(INDIRECT(AF$111&amp;116+4*($B7-7))=1,BIN2HEX(1),BIN2HEX(INDIRECT(AF$111&amp;113+4*($B7-7))&amp;INDIRECT(AF$111&amp;114+4*($B7-7))&amp;INDIRECT(AF$111&amp;115+4*($B7-7))&amp;INDIRECT(AF$111&amp;116+4*($B7-7))))</f>
        <v>2</v>
      </c>
      <c r="AG7" s="80" t="str" cm="1">
        <f t="array" aca="1" ref="AG7" ca="1">IF(INDIRECT(AG$111&amp;116+4*($B7-7))=1,BIN2HEX(1),BIN2HEX(INDIRECT(AG$111&amp;113+4*($B7-7))&amp;INDIRECT(AG$111&amp;114+4*($B7-7))&amp;INDIRECT(AG$111&amp;115+4*($B7-7))&amp;INDIRECT(AG$111&amp;116+4*($B7-7))))</f>
        <v>2</v>
      </c>
      <c r="AH7" s="80" t="str" cm="1">
        <f t="array" aca="1" ref="AH7" ca="1">IF(INDIRECT(AH$111&amp;116+4*($B7-7))=1,BIN2HEX(1),BIN2HEX(INDIRECT(AH$111&amp;113+4*($B7-7))&amp;INDIRECT(AH$111&amp;114+4*($B7-7))&amp;INDIRECT(AH$111&amp;115+4*($B7-7))&amp;INDIRECT(AH$111&amp;116+4*($B7-7))))</f>
        <v>2</v>
      </c>
      <c r="AI7" s="80" t="str" cm="1">
        <f t="array" aca="1" ref="AI7" ca="1">IF(INDIRECT(AI$111&amp;116+4*($B7-7))=1,BIN2HEX(1),BIN2HEX(INDIRECT(AI$111&amp;113+4*($B7-7))&amp;INDIRECT(AI$111&amp;114+4*($B7-7))&amp;INDIRECT(AI$111&amp;115+4*($B7-7))&amp;INDIRECT(AI$111&amp;116+4*($B7-7))))</f>
        <v>2</v>
      </c>
      <c r="AJ7" s="80" t="str" cm="1">
        <f t="array" aca="1" ref="AJ7" ca="1">IF(INDIRECT(AJ$111&amp;116+4*($B7-7))=1,BIN2HEX(1),BIN2HEX(INDIRECT(AJ$111&amp;113+4*($B7-7))&amp;INDIRECT(AJ$111&amp;114+4*($B7-7))&amp;INDIRECT(AJ$111&amp;115+4*($B7-7))&amp;INDIRECT(AJ$111&amp;116+4*($B7-7))))</f>
        <v>2</v>
      </c>
      <c r="AK7" s="80" t="str" cm="1">
        <f t="array" aca="1" ref="AK7" ca="1">IF(INDIRECT(AK$111&amp;116+4*($B7-7))=1,BIN2HEX(1),BIN2HEX(INDIRECT(AK$111&amp;113+4*($B7-7))&amp;INDIRECT(AK$111&amp;114+4*($B7-7))&amp;INDIRECT(AK$111&amp;115+4*($B7-7))&amp;INDIRECT(AK$111&amp;116+4*($B7-7))))</f>
        <v>2</v>
      </c>
      <c r="AL7" s="80" t="str" cm="1">
        <f t="array" aca="1" ref="AL7" ca="1">IF(INDIRECT(AL$111&amp;116+4*($B7-7))=1,BIN2HEX(1),BIN2HEX(INDIRECT(AL$111&amp;113+4*($B7-7))&amp;INDIRECT(AL$111&amp;114+4*($B7-7))&amp;INDIRECT(AL$111&amp;115+4*($B7-7))&amp;INDIRECT(AL$111&amp;116+4*($B7-7))))</f>
        <v>2</v>
      </c>
      <c r="AM7" s="80" t="str" cm="1">
        <f t="array" aca="1" ref="AM7" ca="1">IF(INDIRECT(AM$111&amp;116+4*($B7-7))=1,BIN2HEX(1),BIN2HEX(INDIRECT(AM$111&amp;113+4*($B7-7))&amp;INDIRECT(AM$111&amp;114+4*($B7-7))&amp;INDIRECT(AM$111&amp;115+4*($B7-7))&amp;INDIRECT(AM$111&amp;116+4*($B7-7))))</f>
        <v>2</v>
      </c>
      <c r="AN7" s="80" t="str" cm="1">
        <f t="array" aca="1" ref="AN7" ca="1">IF(INDIRECT(AN$111&amp;116+4*($B7-7))=1,BIN2HEX(1),BIN2HEX(INDIRECT(AN$111&amp;113+4*($B7-7))&amp;INDIRECT(AN$111&amp;114+4*($B7-7))&amp;INDIRECT(AN$111&amp;115+4*($B7-7))&amp;INDIRECT(AN$111&amp;116+4*($B7-7))))</f>
        <v>2</v>
      </c>
      <c r="AO7" s="80" t="str" cm="1">
        <f t="array" aca="1" ref="AO7" ca="1">IF(INDIRECT(AO$111&amp;116+4*($B7-7))=1,BIN2HEX(1),BIN2HEX(INDIRECT(AO$111&amp;113+4*($B7-7))&amp;INDIRECT(AO$111&amp;114+4*($B7-7))&amp;INDIRECT(AO$111&amp;115+4*($B7-7))&amp;INDIRECT(AO$111&amp;116+4*($B7-7))))</f>
        <v>2</v>
      </c>
      <c r="AP7" s="80" t="str" cm="1">
        <f t="array" aca="1" ref="AP7" ca="1">IF(INDIRECT(AP$111&amp;116+4*($B7-7))=1,BIN2HEX(1),BIN2HEX(INDIRECT(AP$111&amp;113+4*($B7-7))&amp;INDIRECT(AP$111&amp;114+4*($B7-7))&amp;INDIRECT(AP$111&amp;115+4*($B7-7))&amp;INDIRECT(AP$111&amp;116+4*($B7-7))))</f>
        <v>2</v>
      </c>
      <c r="AQ7" s="80" t="str" cm="1">
        <f t="array" aca="1" ref="AQ7" ca="1">IF(INDIRECT(AQ$111&amp;116+4*($B7-7))=1,BIN2HEX(1),BIN2HEX(INDIRECT(AQ$111&amp;113+4*($B7-7))&amp;INDIRECT(AQ$111&amp;114+4*($B7-7))&amp;INDIRECT(AQ$111&amp;115+4*($B7-7))&amp;INDIRECT(AQ$111&amp;116+4*($B7-7))))</f>
        <v>2</v>
      </c>
      <c r="AR7" s="80" t="str" cm="1">
        <f t="array" aca="1" ref="AR7" ca="1">IF(INDIRECT(AR$111&amp;116+4*($B7-7))=1,BIN2HEX(1),BIN2HEX(INDIRECT(AR$111&amp;113+4*($B7-7))&amp;INDIRECT(AR$111&amp;114+4*($B7-7))&amp;INDIRECT(AR$111&amp;115+4*($B7-7))&amp;INDIRECT(AR$111&amp;116+4*($B7-7))))</f>
        <v>2</v>
      </c>
      <c r="AS7" s="80" t="str" cm="1">
        <f t="array" aca="1" ref="AS7" ca="1">IF(INDIRECT(AS$111&amp;116+4*($B7-7))=1,BIN2HEX(1),BIN2HEX(INDIRECT(AS$111&amp;113+4*($B7-7))&amp;INDIRECT(AS$111&amp;114+4*($B7-7))&amp;INDIRECT(AS$111&amp;115+4*($B7-7))&amp;INDIRECT(AS$111&amp;116+4*($B7-7))))</f>
        <v>2</v>
      </c>
      <c r="AT7" s="80" t="str" cm="1">
        <f t="array" aca="1" ref="AT7" ca="1">IF(INDIRECT(AT$111&amp;116+4*($B7-7))=1,BIN2HEX(1),BIN2HEX(INDIRECT(AT$111&amp;113+4*($B7-7))&amp;INDIRECT(AT$111&amp;114+4*($B7-7))&amp;INDIRECT(AT$111&amp;115+4*($B7-7))&amp;INDIRECT(AT$111&amp;116+4*($B7-7))))</f>
        <v>2</v>
      </c>
      <c r="AU7" s="80" t="str" cm="1">
        <f t="array" aca="1" ref="AU7" ca="1">IF(INDIRECT(AU$111&amp;116+4*($B7-7))=1,BIN2HEX(1),BIN2HEX(INDIRECT(AU$111&amp;113+4*($B7-7))&amp;INDIRECT(AU$111&amp;114+4*($B7-7))&amp;INDIRECT(AU$111&amp;115+4*($B7-7))&amp;INDIRECT(AU$111&amp;116+4*($B7-7))))</f>
        <v>2</v>
      </c>
      <c r="AV7" s="80" t="str" cm="1">
        <f t="array" aca="1" ref="AV7" ca="1">IF(INDIRECT(AV$111&amp;116+4*($B7-7))=1,BIN2HEX(1),BIN2HEX(INDIRECT(AV$111&amp;113+4*($B7-7))&amp;INDIRECT(AV$111&amp;114+4*($B7-7))&amp;INDIRECT(AV$111&amp;115+4*($B7-7))&amp;INDIRECT(AV$111&amp;116+4*($B7-7))))</f>
        <v>2</v>
      </c>
      <c r="AW7" s="80" t="str" cm="1">
        <f t="array" aca="1" ref="AW7" ca="1">IF(INDIRECT(AW$111&amp;116+4*($B7-7))=1,BIN2HEX(1),BIN2HEX(INDIRECT(AW$111&amp;113+4*($B7-7))&amp;INDIRECT(AW$111&amp;114+4*($B7-7))&amp;INDIRECT(AW$111&amp;115+4*($B7-7))&amp;INDIRECT(AW$111&amp;116+4*($B7-7))))</f>
        <v>2</v>
      </c>
      <c r="AX7" s="80" t="str" cm="1">
        <f t="array" aca="1" ref="AX7" ca="1">IF(INDIRECT(AX$111&amp;116+4*($B7-7))=1,BIN2HEX(1),BIN2HEX(INDIRECT(AX$111&amp;113+4*($B7-7))&amp;INDIRECT(AX$111&amp;114+4*($B7-7))&amp;INDIRECT(AX$111&amp;115+4*($B7-7))&amp;INDIRECT(AX$111&amp;116+4*($B7-7))))</f>
        <v>2</v>
      </c>
      <c r="AY7" s="80" t="str" cm="1">
        <f t="array" aca="1" ref="AY7" ca="1">IF(INDIRECT(AY$111&amp;116+4*($B7-7))=1,BIN2HEX(1),BIN2HEX(INDIRECT(AY$111&amp;113+4*($B7-7))&amp;INDIRECT(AY$111&amp;114+4*($B7-7))&amp;INDIRECT(AY$111&amp;115+4*($B7-7))&amp;INDIRECT(AY$111&amp;116+4*($B7-7))))</f>
        <v>2</v>
      </c>
      <c r="AZ7" s="80" t="str" cm="1">
        <f t="array" aca="1" ref="AZ7" ca="1">IF(INDIRECT(AZ$111&amp;116+4*($B7-7))=1,BIN2HEX(1),BIN2HEX(INDIRECT(AZ$111&amp;113+4*($B7-7))&amp;INDIRECT(AZ$111&amp;114+4*($B7-7))&amp;INDIRECT(AZ$111&amp;115+4*($B7-7))&amp;INDIRECT(AZ$111&amp;116+4*($B7-7))))</f>
        <v>2</v>
      </c>
      <c r="BA7" s="80" t="str" cm="1">
        <f t="array" aca="1" ref="BA7" ca="1">IF(INDIRECT(BA$111&amp;116+4*($B7-7))=1,BIN2HEX(1),BIN2HEX(INDIRECT(BA$111&amp;113+4*($B7-7))&amp;INDIRECT(BA$111&amp;114+4*($B7-7))&amp;INDIRECT(BA$111&amp;115+4*($B7-7))&amp;INDIRECT(BA$111&amp;116+4*($B7-7))))</f>
        <v>2</v>
      </c>
      <c r="BB7" s="80" t="str" cm="1">
        <f t="array" aca="1" ref="BB7" ca="1">IF(INDIRECT(BB$111&amp;116+4*($B7-7))=1,BIN2HEX(1),BIN2HEX(INDIRECT(BB$111&amp;113+4*($B7-7))&amp;INDIRECT(BB$111&amp;114+4*($B7-7))&amp;INDIRECT(BB$111&amp;115+4*($B7-7))&amp;INDIRECT(BB$111&amp;116+4*($B7-7))))</f>
        <v>2</v>
      </c>
      <c r="BC7" s="80" t="str" cm="1">
        <f t="array" aca="1" ref="BC7" ca="1">IF(INDIRECT(BC$111&amp;116+4*($B7-7))=1,BIN2HEX(1),BIN2HEX(INDIRECT(BC$111&amp;113+4*($B7-7))&amp;INDIRECT(BC$111&amp;114+4*($B7-7))&amp;INDIRECT(BC$111&amp;115+4*($B7-7))&amp;INDIRECT(BC$111&amp;116+4*($B7-7))))</f>
        <v>2</v>
      </c>
      <c r="BD7" s="80" t="str" cm="1">
        <f t="array" aca="1" ref="BD7" ca="1">IF(INDIRECT(BD$111&amp;116+4*($B7-7))=1,BIN2HEX(1),BIN2HEX(INDIRECT(BD$111&amp;113+4*($B7-7))&amp;INDIRECT(BD$111&amp;114+4*($B7-7))&amp;INDIRECT(BD$111&amp;115+4*($B7-7))&amp;INDIRECT(BD$111&amp;116+4*($B7-7))))</f>
        <v>2</v>
      </c>
      <c r="BE7" s="80" t="str" cm="1">
        <f t="array" aca="1" ref="BE7" ca="1">IF(INDIRECT(BE$111&amp;116+4*($B7-7))=1,BIN2HEX(1),BIN2HEX(INDIRECT(BE$111&amp;113+4*($B7-7))&amp;INDIRECT(BE$111&amp;114+4*($B7-7))&amp;INDIRECT(BE$111&amp;115+4*($B7-7))&amp;INDIRECT(BE$111&amp;116+4*($B7-7))))</f>
        <v>2</v>
      </c>
      <c r="BF7" s="80" t="str" cm="1">
        <f t="array" aca="1" ref="BF7" ca="1">IF(INDIRECT(BF$111&amp;116+4*($B7-7))=1,BIN2HEX(1),BIN2HEX(INDIRECT(BF$111&amp;113+4*($B7-7))&amp;INDIRECT(BF$111&amp;114+4*($B7-7))&amp;INDIRECT(BF$111&amp;115+4*($B7-7))&amp;INDIRECT(BF$111&amp;116+4*($B7-7))))</f>
        <v>2</v>
      </c>
      <c r="BG7" s="80" t="str" cm="1">
        <f t="array" aca="1" ref="BG7" ca="1">IF(INDIRECT(BG$111&amp;116+4*($B7-7))=1,BIN2HEX(1),BIN2HEX(INDIRECT(BG$111&amp;113+4*($B7-7))&amp;INDIRECT(BG$111&amp;114+4*($B7-7))&amp;INDIRECT(BG$111&amp;115+4*($B7-7))&amp;INDIRECT(BG$111&amp;116+4*($B7-7))))</f>
        <v>2</v>
      </c>
      <c r="BH7" s="80" t="str" cm="1">
        <f t="array" aca="1" ref="BH7" ca="1">IF(INDIRECT(BH$111&amp;116+4*($B7-7))=1,BIN2HEX(1),BIN2HEX(INDIRECT(BH$111&amp;113+4*($B7-7))&amp;INDIRECT(BH$111&amp;114+4*($B7-7))&amp;INDIRECT(BH$111&amp;115+4*($B7-7))&amp;INDIRECT(BH$111&amp;116+4*($B7-7))))</f>
        <v>2</v>
      </c>
      <c r="BI7" s="80" t="str" cm="1">
        <f t="array" aca="1" ref="BI7" ca="1">IF(INDIRECT(BI$111&amp;116+4*($B7-7))=1,BIN2HEX(1),BIN2HEX(INDIRECT(BI$111&amp;113+4*($B7-7))&amp;INDIRECT(BI$111&amp;114+4*($B7-7))&amp;INDIRECT(BI$111&amp;115+4*($B7-7))&amp;INDIRECT(BI$111&amp;116+4*($B7-7))))</f>
        <v>2</v>
      </c>
      <c r="BJ7" s="80" t="str" cm="1">
        <f t="array" aca="1" ref="BJ7" ca="1">IF(INDIRECT(BJ$111&amp;116+4*($B7-7))=1,BIN2HEX(1),BIN2HEX(INDIRECT(BJ$111&amp;113+4*($B7-7))&amp;INDIRECT(BJ$111&amp;114+4*($B7-7))&amp;INDIRECT(BJ$111&amp;115+4*($B7-7))&amp;INDIRECT(BJ$111&amp;116+4*($B7-7))))</f>
        <v>2</v>
      </c>
      <c r="BK7" s="80" t="str" cm="1">
        <f t="array" aca="1" ref="BK7" ca="1">IF(INDIRECT(BK$111&amp;116+4*($B7-7))=1,BIN2HEX(1),BIN2HEX(INDIRECT(BK$111&amp;113+4*($B7-7))&amp;INDIRECT(BK$111&amp;114+4*($B7-7))&amp;INDIRECT(BK$111&amp;115+4*($B7-7))&amp;INDIRECT(BK$111&amp;116+4*($B7-7))))</f>
        <v>2</v>
      </c>
      <c r="BL7" s="80" t="str" cm="1">
        <f t="array" aca="1" ref="BL7" ca="1">IF(INDIRECT(BL$111&amp;116+4*($B7-7))=1,BIN2HEX(1),BIN2HEX(INDIRECT(BL$111&amp;113+4*($B7-7))&amp;INDIRECT(BL$111&amp;114+4*($B7-7))&amp;INDIRECT(BL$111&amp;115+4*($B7-7))&amp;INDIRECT(BL$111&amp;116+4*($B7-7))))</f>
        <v>2</v>
      </c>
      <c r="BM7" s="80" t="str" cm="1">
        <f t="array" aca="1" ref="BM7" ca="1">IF(INDIRECT(BM$111&amp;116+4*($B7-7))=1,BIN2HEX(1),BIN2HEX(INDIRECT(BM$111&amp;113+4*($B7-7))&amp;INDIRECT(BM$111&amp;114+4*($B7-7))&amp;INDIRECT(BM$111&amp;115+4*($B7-7))&amp;INDIRECT(BM$111&amp;116+4*($B7-7))))</f>
        <v>2</v>
      </c>
      <c r="BN7" s="80" t="str" cm="1">
        <f t="array" aca="1" ref="BN7" ca="1">IF(INDIRECT(BN$111&amp;116+4*($B7-7))=1,BIN2HEX(1),BIN2HEX(INDIRECT(BN$111&amp;113+4*($B7-7))&amp;INDIRECT(BN$111&amp;114+4*($B7-7))&amp;INDIRECT(BN$111&amp;115+4*($B7-7))&amp;INDIRECT(BN$111&amp;116+4*($B7-7))))</f>
        <v>2</v>
      </c>
      <c r="BO7" s="80" t="str" cm="1">
        <f t="array" aca="1" ref="BO7" ca="1">IF(INDIRECT(BO$111&amp;116+4*($B7-7))=1,BIN2HEX(1),BIN2HEX(INDIRECT(BO$111&amp;113+4*($B7-7))&amp;INDIRECT(BO$111&amp;114+4*($B7-7))&amp;INDIRECT(BO$111&amp;115+4*($B7-7))&amp;INDIRECT(BO$111&amp;116+4*($B7-7))))</f>
        <v>2</v>
      </c>
      <c r="BP7" s="80" t="str" cm="1">
        <f t="array" aca="1" ref="BP7" ca="1">IF(INDIRECT(BP$111&amp;116+4*($B7-7))=1,BIN2HEX(1),BIN2HEX(INDIRECT(BP$111&amp;113+4*($B7-7))&amp;INDIRECT(BP$111&amp;114+4*($B7-7))&amp;INDIRECT(BP$111&amp;115+4*($B7-7))&amp;INDIRECT(BP$111&amp;116+4*($B7-7))))</f>
        <v>2</v>
      </c>
      <c r="CD7" s="80" cm="1">
        <f t="array" aca="1" ref="CD7" ca="1">IF($V7="0",INDIRECT("ｄａｔａ!$"&amp;V$112&amp;"$"&amp;$B7),0)</f>
        <v>0</v>
      </c>
      <c r="CE7" s="80" cm="1">
        <f t="array" aca="1" ref="CE7" ca="1">IF(OR($AS7="0",$AS7="8"),INDIRECT("ｄａｔａ!$"&amp;AS$112&amp;"$"&amp;$B7),0)</f>
        <v>0</v>
      </c>
      <c r="CH7" s="80" t="str">
        <f t="shared" ca="1" si="1"/>
        <v>2000</v>
      </c>
      <c r="CI7" s="80" t="str">
        <f t="shared" ca="1" si="2"/>
        <v>300000</v>
      </c>
      <c r="CJ7" s="80" t="str">
        <f t="shared" ca="1" si="3"/>
        <v>400000</v>
      </c>
      <c r="CK7" s="80" t="str">
        <f t="shared" ca="1" si="4"/>
        <v>5000000</v>
      </c>
      <c r="CL7" s="80" t="str">
        <f t="shared" ca="1" si="5"/>
        <v>600000</v>
      </c>
      <c r="CM7" s="80" t="str">
        <f t="shared" si="6"/>
        <v>70000</v>
      </c>
      <c r="CN7" s="80" t="str">
        <f t="shared" si="7"/>
        <v>800000</v>
      </c>
      <c r="CO7" s="80" t="str">
        <f t="shared" si="8"/>
        <v>900000</v>
      </c>
      <c r="CP7" s="80" t="str">
        <f t="shared" si="9"/>
        <v>A000000</v>
      </c>
      <c r="CQ7" s="80" t="str">
        <f t="shared" si="10"/>
        <v>B00000</v>
      </c>
    </row>
    <row r="8" spans="1:99" x14ac:dyDescent="0.2">
      <c r="A8" s="80" t="s">
        <v>2321</v>
      </c>
      <c r="B8" s="80">
        <v>10</v>
      </c>
      <c r="C8" s="251">
        <f t="shared" ca="1" si="0"/>
        <v>1</v>
      </c>
      <c r="F8" s="80" t="str" cm="1">
        <f t="array" aca="1" ref="F8" ca="1">IF(INDIRECT(F$111&amp;116+4*($B8-7))=1,BIN2HEX(1),BIN2HEX(INDIRECT(F$111&amp;113+4*($B8-7))&amp;INDIRECT(F$111&amp;114+4*($B8-7))&amp;INDIRECT(F$111&amp;115+4*($B8-7))&amp;INDIRECT(F$111&amp;116+4*($B8-7))))</f>
        <v>2</v>
      </c>
      <c r="G8" s="80" t="str" cm="1">
        <f t="array" aca="1" ref="G8" ca="1">IF(INDIRECT(G$111&amp;116+4*($B8-7))=1,BIN2HEX(1),BIN2HEX(INDIRECT(G$111&amp;113+4*($B8-7))&amp;INDIRECT(G$111&amp;114+4*($B8-7))&amp;INDIRECT(G$111&amp;115+4*($B8-7))&amp;INDIRECT(G$111&amp;116+4*($B8-7))))</f>
        <v>2</v>
      </c>
      <c r="H8" s="80" t="str" cm="1">
        <f t="array" aca="1" ref="H8" ca="1">IF(INDIRECT(H$111&amp;116+4*($B8-7))=1,BIN2HEX(1),BIN2HEX(INDIRECT(H$111&amp;113+4*($B8-7))&amp;INDIRECT(H$111&amp;114+4*($B8-7))&amp;INDIRECT(H$111&amp;115+4*($B8-7))&amp;INDIRECT(H$111&amp;116+4*($B8-7))))</f>
        <v>2</v>
      </c>
      <c r="I8" s="80" t="str" cm="1">
        <f t="array" aca="1" ref="I8" ca="1">IF(INDIRECT(I$111&amp;116+4*($B8-7))=1,BIN2HEX(1),BIN2HEX(INDIRECT(I$111&amp;113+4*($B8-7))&amp;INDIRECT(I$111&amp;114+4*($B8-7))&amp;INDIRECT(I$111&amp;115+4*($B8-7))&amp;INDIRECT(I$111&amp;116+4*($B8-7))))</f>
        <v>2</v>
      </c>
      <c r="J8" s="80" t="str" cm="1">
        <f t="array" aca="1" ref="J8" ca="1">IF(INDIRECT(J$111&amp;116+4*($B8-7))=1,BIN2HEX(1),BIN2HEX(INDIRECT(J$111&amp;113+4*($B8-7))&amp;INDIRECT(J$111&amp;114+4*($B8-7))&amp;INDIRECT(J$111&amp;115+4*($B8-7))&amp;INDIRECT(J$111&amp;116+4*($B8-7))))</f>
        <v>2</v>
      </c>
      <c r="K8" s="80" t="str" cm="1">
        <f t="array" aca="1" ref="K8" ca="1">IF(INDIRECT(K$111&amp;116+4*($B8-7))=1,BIN2HEX(1),BIN2HEX(INDIRECT(K$111&amp;113+4*($B8-7))&amp;INDIRECT(K$111&amp;114+4*($B8-7))&amp;INDIRECT(K$111&amp;115+4*($B8-7))&amp;INDIRECT(K$111&amp;116+4*($B8-7))))</f>
        <v>2</v>
      </c>
      <c r="L8" s="80" t="str" cm="1">
        <f t="array" aca="1" ref="L8" ca="1">IF(INDIRECT(L$111&amp;116+4*($B8-7))=1,BIN2HEX(1),BIN2HEX(INDIRECT(L$111&amp;113+4*($B8-7))&amp;INDIRECT(L$111&amp;114+4*($B8-7))&amp;INDIRECT(L$111&amp;115+4*($B8-7))&amp;INDIRECT(L$111&amp;116+4*($B8-7))))</f>
        <v>2</v>
      </c>
      <c r="M8" s="80" t="str" cm="1">
        <f t="array" aca="1" ref="M8" ca="1">IF(INDIRECT(M$111&amp;116+4*($B8-7))=1,BIN2HEX(1),BIN2HEX(INDIRECT(M$111&amp;113+4*($B8-7))&amp;INDIRECT(M$111&amp;114+4*($B8-7))&amp;INDIRECT(M$111&amp;115+4*($B8-7))&amp;INDIRECT(M$111&amp;116+4*($B8-7))))</f>
        <v>2</v>
      </c>
      <c r="N8" s="80" t="str" cm="1">
        <f t="array" aca="1" ref="N8" ca="1">IF(INDIRECT(N$111&amp;116+4*($B8-7))=1,BIN2HEX(1),BIN2HEX(INDIRECT(N$111&amp;113+4*($B8-7))&amp;INDIRECT(N$111&amp;114+4*($B8-7))&amp;INDIRECT(N$111&amp;115+4*($B8-7))&amp;INDIRECT(N$111&amp;116+4*($B8-7))))</f>
        <v>2</v>
      </c>
      <c r="O8" s="80" t="str" cm="1">
        <f t="array" aca="1" ref="O8" ca="1">IF(INDIRECT(O$111&amp;116+4*($B8-7))=1,BIN2HEX(1),BIN2HEX(INDIRECT(O$111&amp;113+4*($B8-7))&amp;INDIRECT(O$111&amp;114+4*($B8-7))&amp;INDIRECT(O$111&amp;115+4*($B8-7))&amp;INDIRECT(O$111&amp;116+4*($B8-7))))</f>
        <v>2</v>
      </c>
      <c r="P8" s="80" t="str" cm="1">
        <f t="array" aca="1" ref="P8" ca="1">IF(INDIRECT(P$111&amp;116+4*($B8-7))=1,BIN2HEX(1),BIN2HEX(INDIRECT(P$111&amp;113+4*($B8-7))&amp;INDIRECT(P$111&amp;114+4*($B8-7))&amp;INDIRECT(P$111&amp;115+4*($B8-7))&amp;INDIRECT(P$111&amp;116+4*($B8-7))))</f>
        <v>2</v>
      </c>
      <c r="Q8" s="80" t="str" cm="1">
        <f t="array" aca="1" ref="Q8" ca="1">IF(INDIRECT(Q$111&amp;116+4*($B8-7))=1,BIN2HEX(1),BIN2HEX(INDIRECT(Q$111&amp;113+4*($B8-7))&amp;INDIRECT(Q$111&amp;114+4*($B8-7))&amp;INDIRECT(Q$111&amp;115+4*($B8-7))&amp;INDIRECT(Q$111&amp;116+4*($B8-7))))</f>
        <v>2</v>
      </c>
      <c r="R8" s="80" t="str" cm="1">
        <f t="array" aca="1" ref="R8" ca="1">IF(INDIRECT(R$111&amp;116+4*($B8-7))=1,BIN2HEX(1),BIN2HEX(INDIRECT(R$111&amp;113+4*($B8-7))&amp;INDIRECT(R$111&amp;114+4*($B8-7))&amp;INDIRECT(R$111&amp;115+4*($B8-7))&amp;INDIRECT(R$111&amp;116+4*($B8-7))))</f>
        <v>2</v>
      </c>
      <c r="S8" s="80" t="str" cm="1">
        <f t="array" aca="1" ref="S8" ca="1">IF(INDIRECT(S$111&amp;116+4*($B8-7))=1,BIN2HEX(1),BIN2HEX(INDIRECT(S$111&amp;113+4*($B8-7))&amp;INDIRECT(S$111&amp;114+4*($B8-7))&amp;INDIRECT(S$111&amp;115+4*($B8-7))&amp;INDIRECT(S$111&amp;116+4*($B8-7))))</f>
        <v>2</v>
      </c>
      <c r="T8" s="80" t="str" cm="1">
        <f t="array" aca="1" ref="T8" ca="1">IF(INDIRECT(T$111&amp;116+4*($B8-7))=1,BIN2HEX(1),BIN2HEX(INDIRECT(T$111&amp;113+4*($B8-7))&amp;INDIRECT(T$111&amp;114+4*($B8-7))&amp;INDIRECT(T$111&amp;115+4*($B8-7))&amp;INDIRECT(T$111&amp;116+4*($B8-7))))</f>
        <v>2</v>
      </c>
      <c r="U8" s="80" t="str" cm="1">
        <f t="array" aca="1" ref="U8" ca="1">IF(INDIRECT(U$111&amp;116+4*($B8-7))=1,BIN2HEX(1),BIN2HEX(INDIRECT(U$111&amp;113+4*($B8-7))&amp;INDIRECT(U$111&amp;114+4*($B8-7))&amp;INDIRECT(U$111&amp;115+4*($B8-7))&amp;INDIRECT(U$111&amp;116+4*($B8-7))))</f>
        <v>2</v>
      </c>
      <c r="V8" s="80" t="str" cm="1">
        <f t="array" aca="1" ref="V8" ca="1">IF(INDIRECT(V$111&amp;116+4*($B8-7))=1,BIN2HEX(1),BIN2HEX(INDIRECT(V$111&amp;113+4*($B8-7))&amp;INDIRECT(V$111&amp;114+4*($B8-7))&amp;INDIRECT(V$111&amp;115+4*($B8-7))&amp;INDIRECT(V$111&amp;116+4*($B8-7))))</f>
        <v>2</v>
      </c>
      <c r="W8" s="80" t="str" cm="1">
        <f t="array" aca="1" ref="W8" ca="1">IF(INDIRECT(W$111&amp;116+4*($B8-7))=1,BIN2HEX(1),BIN2HEX(INDIRECT(W$111&amp;113+4*($B8-7))&amp;INDIRECT(W$111&amp;114+4*($B8-7))&amp;INDIRECT(W$111&amp;115+4*($B8-7))&amp;INDIRECT(W$111&amp;116+4*($B8-7))))</f>
        <v>2</v>
      </c>
      <c r="X8" s="80" t="str" cm="1">
        <f t="array" aca="1" ref="X8" ca="1">IF(INDIRECT(X$111&amp;116+4*($B8-7))=1,BIN2HEX(1),BIN2HEX(INDIRECT(X$111&amp;113+4*($B8-7))&amp;INDIRECT(X$111&amp;114+4*($B8-7))&amp;INDIRECT(X$111&amp;115+4*($B8-7))&amp;INDIRECT(X$111&amp;116+4*($B8-7))))</f>
        <v>2</v>
      </c>
      <c r="Y8" s="80" t="str" cm="1">
        <f t="array" aca="1" ref="Y8" ca="1">IF(INDIRECT(Y$111&amp;116+4*($B8-7))=1,BIN2HEX(1),BIN2HEX(INDIRECT(Y$111&amp;113+4*($B8-7))&amp;INDIRECT(Y$111&amp;114+4*($B8-7))&amp;INDIRECT(Y$111&amp;115+4*($B8-7))&amp;INDIRECT(Y$111&amp;116+4*($B8-7))))</f>
        <v>2</v>
      </c>
      <c r="Z8" s="80" t="str" cm="1">
        <f t="array" aca="1" ref="Z8" ca="1">IF(INDIRECT(Z$111&amp;116+4*($B8-7))=1,BIN2HEX(1),BIN2HEX(INDIRECT(Z$111&amp;113+4*($B8-7))&amp;INDIRECT(Z$111&amp;114+4*($B8-7))&amp;INDIRECT(Z$111&amp;115+4*($B8-7))&amp;INDIRECT(Z$111&amp;116+4*($B8-7))))</f>
        <v>2</v>
      </c>
      <c r="AA8" s="80" t="str" cm="1">
        <f t="array" aca="1" ref="AA8" ca="1">IF(INDIRECT(AA$111&amp;116+4*($B8-7))=1,BIN2HEX(1),BIN2HEX(INDIRECT(AA$111&amp;113+4*($B8-7))&amp;INDIRECT(AA$111&amp;114+4*($B8-7))&amp;INDIRECT(AA$111&amp;115+4*($B8-7))&amp;INDIRECT(AA$111&amp;116+4*($B8-7))))</f>
        <v>2</v>
      </c>
      <c r="AB8" s="80" t="str" cm="1">
        <f t="array" aca="1" ref="AB8" ca="1">IF(INDIRECT(AB$111&amp;116+4*($B8-7))=1,BIN2HEX(1),BIN2HEX(INDIRECT(AB$111&amp;113+4*($B8-7))&amp;INDIRECT(AB$111&amp;114+4*($B8-7))&amp;INDIRECT(AB$111&amp;115+4*($B8-7))&amp;INDIRECT(AB$111&amp;116+4*($B8-7))))</f>
        <v>2</v>
      </c>
      <c r="AC8" s="80" t="str" cm="1">
        <f t="array" aca="1" ref="AC8" ca="1">IF(INDIRECT(AC$111&amp;116+4*($B8-7))=1,BIN2HEX(1),BIN2HEX(INDIRECT(AC$111&amp;113+4*($B8-7))&amp;INDIRECT(AC$111&amp;114+4*($B8-7))&amp;INDIRECT(AC$111&amp;115+4*($B8-7))&amp;INDIRECT(AC$111&amp;116+4*($B8-7))))</f>
        <v>2</v>
      </c>
      <c r="AD8" s="80" t="str" cm="1">
        <f t="array" aca="1" ref="AD8" ca="1">IF(INDIRECT(AD$111&amp;116+4*($B8-7))=1,BIN2HEX(1),BIN2HEX(INDIRECT(AD$111&amp;113+4*($B8-7))&amp;INDIRECT(AD$111&amp;114+4*($B8-7))&amp;INDIRECT(AD$111&amp;115+4*($B8-7))&amp;INDIRECT(AD$111&amp;116+4*($B8-7))))</f>
        <v>2</v>
      </c>
      <c r="AE8" s="80" t="str" cm="1">
        <f t="array" aca="1" ref="AE8" ca="1">IF(INDIRECT(AE$111&amp;116+4*($B8-7))=1,BIN2HEX(1),BIN2HEX(INDIRECT(AE$111&amp;113+4*($B8-7))&amp;INDIRECT(AE$111&amp;114+4*($B8-7))&amp;INDIRECT(AE$111&amp;115+4*($B8-7))&amp;INDIRECT(AE$111&amp;116+4*($B8-7))))</f>
        <v>2</v>
      </c>
      <c r="AF8" s="80" t="str" cm="1">
        <f t="array" aca="1" ref="AF8" ca="1">IF(INDIRECT(AF$111&amp;116+4*($B8-7))=1,BIN2HEX(1),BIN2HEX(INDIRECT(AF$111&amp;113+4*($B8-7))&amp;INDIRECT(AF$111&amp;114+4*($B8-7))&amp;INDIRECT(AF$111&amp;115+4*($B8-7))&amp;INDIRECT(AF$111&amp;116+4*($B8-7))))</f>
        <v>2</v>
      </c>
      <c r="AG8" s="80" t="str" cm="1">
        <f t="array" aca="1" ref="AG8" ca="1">IF(INDIRECT(AG$111&amp;116+4*($B8-7))=1,BIN2HEX(1),BIN2HEX(INDIRECT(AG$111&amp;113+4*($B8-7))&amp;INDIRECT(AG$111&amp;114+4*($B8-7))&amp;INDIRECT(AG$111&amp;115+4*($B8-7))&amp;INDIRECT(AG$111&amp;116+4*($B8-7))))</f>
        <v>2</v>
      </c>
      <c r="AH8" s="80" t="str" cm="1">
        <f t="array" aca="1" ref="AH8" ca="1">IF(INDIRECT(AH$111&amp;116+4*($B8-7))=1,BIN2HEX(1),BIN2HEX(INDIRECT(AH$111&amp;113+4*($B8-7))&amp;INDIRECT(AH$111&amp;114+4*($B8-7))&amp;INDIRECT(AH$111&amp;115+4*($B8-7))&amp;INDIRECT(AH$111&amp;116+4*($B8-7))))</f>
        <v>2</v>
      </c>
      <c r="AI8" s="80" t="str" cm="1">
        <f t="array" aca="1" ref="AI8" ca="1">IF(INDIRECT(AI$111&amp;116+4*($B8-7))=1,BIN2HEX(1),BIN2HEX(INDIRECT(AI$111&amp;113+4*($B8-7))&amp;INDIRECT(AI$111&amp;114+4*($B8-7))&amp;INDIRECT(AI$111&amp;115+4*($B8-7))&amp;INDIRECT(AI$111&amp;116+4*($B8-7))))</f>
        <v>2</v>
      </c>
      <c r="AJ8" s="80" t="str" cm="1">
        <f t="array" aca="1" ref="AJ8" ca="1">IF(INDIRECT(AJ$111&amp;116+4*($B8-7))=1,BIN2HEX(1),BIN2HEX(INDIRECT(AJ$111&amp;113+4*($B8-7))&amp;INDIRECT(AJ$111&amp;114+4*($B8-7))&amp;INDIRECT(AJ$111&amp;115+4*($B8-7))&amp;INDIRECT(AJ$111&amp;116+4*($B8-7))))</f>
        <v>2</v>
      </c>
      <c r="AK8" s="80" t="str" cm="1">
        <f t="array" aca="1" ref="AK8" ca="1">IF(INDIRECT(AK$111&amp;116+4*($B8-7))=1,BIN2HEX(1),BIN2HEX(INDIRECT(AK$111&amp;113+4*($B8-7))&amp;INDIRECT(AK$111&amp;114+4*($B8-7))&amp;INDIRECT(AK$111&amp;115+4*($B8-7))&amp;INDIRECT(AK$111&amp;116+4*($B8-7))))</f>
        <v>2</v>
      </c>
      <c r="AL8" s="80" t="str" cm="1">
        <f t="array" aca="1" ref="AL8" ca="1">IF(INDIRECT(AL$111&amp;116+4*($B8-7))=1,BIN2HEX(1),BIN2HEX(INDIRECT(AL$111&amp;113+4*($B8-7))&amp;INDIRECT(AL$111&amp;114+4*($B8-7))&amp;INDIRECT(AL$111&amp;115+4*($B8-7))&amp;INDIRECT(AL$111&amp;116+4*($B8-7))))</f>
        <v>2</v>
      </c>
      <c r="AM8" s="80" t="str" cm="1">
        <f t="array" aca="1" ref="AM8" ca="1">IF(INDIRECT(AM$111&amp;116+4*($B8-7))=1,BIN2HEX(1),BIN2HEX(INDIRECT(AM$111&amp;113+4*($B8-7))&amp;INDIRECT(AM$111&amp;114+4*($B8-7))&amp;INDIRECT(AM$111&amp;115+4*($B8-7))&amp;INDIRECT(AM$111&amp;116+4*($B8-7))))</f>
        <v>2</v>
      </c>
      <c r="AN8" s="80" t="str" cm="1">
        <f t="array" aca="1" ref="AN8" ca="1">IF(INDIRECT(AN$111&amp;116+4*($B8-7))=1,BIN2HEX(1),BIN2HEX(INDIRECT(AN$111&amp;113+4*($B8-7))&amp;INDIRECT(AN$111&amp;114+4*($B8-7))&amp;INDIRECT(AN$111&amp;115+4*($B8-7))&amp;INDIRECT(AN$111&amp;116+4*($B8-7))))</f>
        <v>2</v>
      </c>
      <c r="AO8" s="80" t="str" cm="1">
        <f t="array" aca="1" ref="AO8" ca="1">IF(INDIRECT(AO$111&amp;116+4*($B8-7))=1,BIN2HEX(1),BIN2HEX(INDIRECT(AO$111&amp;113+4*($B8-7))&amp;INDIRECT(AO$111&amp;114+4*($B8-7))&amp;INDIRECT(AO$111&amp;115+4*($B8-7))&amp;INDIRECT(AO$111&amp;116+4*($B8-7))))</f>
        <v>2</v>
      </c>
      <c r="AP8" s="80" t="str" cm="1">
        <f t="array" aca="1" ref="AP8" ca="1">IF(INDIRECT(AP$111&amp;116+4*($B8-7))=1,BIN2HEX(1),BIN2HEX(INDIRECT(AP$111&amp;113+4*($B8-7))&amp;INDIRECT(AP$111&amp;114+4*($B8-7))&amp;INDIRECT(AP$111&amp;115+4*($B8-7))&amp;INDIRECT(AP$111&amp;116+4*($B8-7))))</f>
        <v>2</v>
      </c>
      <c r="AQ8" s="80" t="str" cm="1">
        <f t="array" aca="1" ref="AQ8" ca="1">IF(INDIRECT(AQ$111&amp;116+4*($B8-7))=1,BIN2HEX(1),BIN2HEX(INDIRECT(AQ$111&amp;113+4*($B8-7))&amp;INDIRECT(AQ$111&amp;114+4*($B8-7))&amp;INDIRECT(AQ$111&amp;115+4*($B8-7))&amp;INDIRECT(AQ$111&amp;116+4*($B8-7))))</f>
        <v>2</v>
      </c>
      <c r="AR8" s="80" t="str" cm="1">
        <f t="array" aca="1" ref="AR8" ca="1">IF(INDIRECT(AR$111&amp;116+4*($B8-7))=1,BIN2HEX(1),BIN2HEX(INDIRECT(AR$111&amp;113+4*($B8-7))&amp;INDIRECT(AR$111&amp;114+4*($B8-7))&amp;INDIRECT(AR$111&amp;115+4*($B8-7))&amp;INDIRECT(AR$111&amp;116+4*($B8-7))))</f>
        <v>2</v>
      </c>
      <c r="AS8" s="80" t="str" cm="1">
        <f t="array" aca="1" ref="AS8" ca="1">IF(INDIRECT(AS$111&amp;116+4*($B8-7))=1,BIN2HEX(1),BIN2HEX(INDIRECT(AS$111&amp;113+4*($B8-7))&amp;INDIRECT(AS$111&amp;114+4*($B8-7))&amp;INDIRECT(AS$111&amp;115+4*($B8-7))&amp;INDIRECT(AS$111&amp;116+4*($B8-7))))</f>
        <v>2</v>
      </c>
      <c r="AT8" s="80" t="str" cm="1">
        <f t="array" aca="1" ref="AT8" ca="1">IF(INDIRECT(AT$111&amp;116+4*($B8-7))=1,BIN2HEX(1),BIN2HEX(INDIRECT(AT$111&amp;113+4*($B8-7))&amp;INDIRECT(AT$111&amp;114+4*($B8-7))&amp;INDIRECT(AT$111&amp;115+4*($B8-7))&amp;INDIRECT(AT$111&amp;116+4*($B8-7))))</f>
        <v>2</v>
      </c>
      <c r="AU8" s="80" t="str" cm="1">
        <f t="array" aca="1" ref="AU8" ca="1">IF(INDIRECT(AU$111&amp;116+4*($B8-7))=1,BIN2HEX(1),BIN2HEX(INDIRECT(AU$111&amp;113+4*($B8-7))&amp;INDIRECT(AU$111&amp;114+4*($B8-7))&amp;INDIRECT(AU$111&amp;115+4*($B8-7))&amp;INDIRECT(AU$111&amp;116+4*($B8-7))))</f>
        <v>2</v>
      </c>
      <c r="AV8" s="80" t="str" cm="1">
        <f t="array" aca="1" ref="AV8" ca="1">IF(INDIRECT(AV$111&amp;116+4*($B8-7))=1,BIN2HEX(1),BIN2HEX(INDIRECT(AV$111&amp;113+4*($B8-7))&amp;INDIRECT(AV$111&amp;114+4*($B8-7))&amp;INDIRECT(AV$111&amp;115+4*($B8-7))&amp;INDIRECT(AV$111&amp;116+4*($B8-7))))</f>
        <v>2</v>
      </c>
      <c r="AW8" s="80" t="str" cm="1">
        <f t="array" aca="1" ref="AW8" ca="1">IF(INDIRECT(AW$111&amp;116+4*($B8-7))=1,BIN2HEX(1),BIN2HEX(INDIRECT(AW$111&amp;113+4*($B8-7))&amp;INDIRECT(AW$111&amp;114+4*($B8-7))&amp;INDIRECT(AW$111&amp;115+4*($B8-7))&amp;INDIRECT(AW$111&amp;116+4*($B8-7))))</f>
        <v>2</v>
      </c>
      <c r="AX8" s="80" t="str" cm="1">
        <f t="array" aca="1" ref="AX8" ca="1">IF(INDIRECT(AX$111&amp;116+4*($B8-7))=1,BIN2HEX(1),BIN2HEX(INDIRECT(AX$111&amp;113+4*($B8-7))&amp;INDIRECT(AX$111&amp;114+4*($B8-7))&amp;INDIRECT(AX$111&amp;115+4*($B8-7))&amp;INDIRECT(AX$111&amp;116+4*($B8-7))))</f>
        <v>2</v>
      </c>
      <c r="AY8" s="80" t="str" cm="1">
        <f t="array" aca="1" ref="AY8" ca="1">IF(INDIRECT(AY$111&amp;116+4*($B8-7))=1,BIN2HEX(1),BIN2HEX(INDIRECT(AY$111&amp;113+4*($B8-7))&amp;INDIRECT(AY$111&amp;114+4*($B8-7))&amp;INDIRECT(AY$111&amp;115+4*($B8-7))&amp;INDIRECT(AY$111&amp;116+4*($B8-7))))</f>
        <v>2</v>
      </c>
      <c r="AZ8" s="80" t="str" cm="1">
        <f t="array" aca="1" ref="AZ8" ca="1">IF(INDIRECT(AZ$111&amp;116+4*($B8-7))=1,BIN2HEX(1),BIN2HEX(INDIRECT(AZ$111&amp;113+4*($B8-7))&amp;INDIRECT(AZ$111&amp;114+4*($B8-7))&amp;INDIRECT(AZ$111&amp;115+4*($B8-7))&amp;INDIRECT(AZ$111&amp;116+4*($B8-7))))</f>
        <v>2</v>
      </c>
      <c r="BA8" s="80" t="str" cm="1">
        <f t="array" aca="1" ref="BA8" ca="1">IF(INDIRECT(BA$111&amp;116+4*($B8-7))=1,BIN2HEX(1),BIN2HEX(INDIRECT(BA$111&amp;113+4*($B8-7))&amp;INDIRECT(BA$111&amp;114+4*($B8-7))&amp;INDIRECT(BA$111&amp;115+4*($B8-7))&amp;INDIRECT(BA$111&amp;116+4*($B8-7))))</f>
        <v>2</v>
      </c>
      <c r="BB8" s="80" t="str" cm="1">
        <f t="array" aca="1" ref="BB8" ca="1">IF(INDIRECT(BB$111&amp;116+4*($B8-7))=1,BIN2HEX(1),BIN2HEX(INDIRECT(BB$111&amp;113+4*($B8-7))&amp;INDIRECT(BB$111&amp;114+4*($B8-7))&amp;INDIRECT(BB$111&amp;115+4*($B8-7))&amp;INDIRECT(BB$111&amp;116+4*($B8-7))))</f>
        <v>2</v>
      </c>
      <c r="BC8" s="80" t="str" cm="1">
        <f t="array" aca="1" ref="BC8" ca="1">IF(INDIRECT(BC$111&amp;116+4*($B8-7))=1,BIN2HEX(1),BIN2HEX(INDIRECT(BC$111&amp;113+4*($B8-7))&amp;INDIRECT(BC$111&amp;114+4*($B8-7))&amp;INDIRECT(BC$111&amp;115+4*($B8-7))&amp;INDIRECT(BC$111&amp;116+4*($B8-7))))</f>
        <v>2</v>
      </c>
      <c r="BD8" s="80" t="str" cm="1">
        <f t="array" aca="1" ref="BD8" ca="1">IF(INDIRECT(BD$111&amp;116+4*($B8-7))=1,BIN2HEX(1),BIN2HEX(INDIRECT(BD$111&amp;113+4*($B8-7))&amp;INDIRECT(BD$111&amp;114+4*($B8-7))&amp;INDIRECT(BD$111&amp;115+4*($B8-7))&amp;INDIRECT(BD$111&amp;116+4*($B8-7))))</f>
        <v>2</v>
      </c>
      <c r="BE8" s="80" t="str" cm="1">
        <f t="array" aca="1" ref="BE8" ca="1">IF(INDIRECT(BE$111&amp;116+4*($B8-7))=1,BIN2HEX(1),BIN2HEX(INDIRECT(BE$111&amp;113+4*($B8-7))&amp;INDIRECT(BE$111&amp;114+4*($B8-7))&amp;INDIRECT(BE$111&amp;115+4*($B8-7))&amp;INDIRECT(BE$111&amp;116+4*($B8-7))))</f>
        <v>2</v>
      </c>
      <c r="BF8" s="80" t="str" cm="1">
        <f t="array" aca="1" ref="BF8" ca="1">IF(INDIRECT(BF$111&amp;116+4*($B8-7))=1,BIN2HEX(1),BIN2HEX(INDIRECT(BF$111&amp;113+4*($B8-7))&amp;INDIRECT(BF$111&amp;114+4*($B8-7))&amp;INDIRECT(BF$111&amp;115+4*($B8-7))&amp;INDIRECT(BF$111&amp;116+4*($B8-7))))</f>
        <v>2</v>
      </c>
      <c r="BG8" s="80" t="str" cm="1">
        <f t="array" aca="1" ref="BG8" ca="1">IF(INDIRECT(BG$111&amp;116+4*($B8-7))=1,BIN2HEX(1),BIN2HEX(INDIRECT(BG$111&amp;113+4*($B8-7))&amp;INDIRECT(BG$111&amp;114+4*($B8-7))&amp;INDIRECT(BG$111&amp;115+4*($B8-7))&amp;INDIRECT(BG$111&amp;116+4*($B8-7))))</f>
        <v>2</v>
      </c>
      <c r="BH8" s="80" t="str" cm="1">
        <f t="array" aca="1" ref="BH8" ca="1">IF(INDIRECT(BH$111&amp;116+4*($B8-7))=1,BIN2HEX(1),BIN2HEX(INDIRECT(BH$111&amp;113+4*($B8-7))&amp;INDIRECT(BH$111&amp;114+4*($B8-7))&amp;INDIRECT(BH$111&amp;115+4*($B8-7))&amp;INDIRECT(BH$111&amp;116+4*($B8-7))))</f>
        <v>2</v>
      </c>
      <c r="BI8" s="80" t="str" cm="1">
        <f t="array" aca="1" ref="BI8" ca="1">IF(INDIRECT(BI$111&amp;116+4*($B8-7))=1,BIN2HEX(1),BIN2HEX(INDIRECT(BI$111&amp;113+4*($B8-7))&amp;INDIRECT(BI$111&amp;114+4*($B8-7))&amp;INDIRECT(BI$111&amp;115+4*($B8-7))&amp;INDIRECT(BI$111&amp;116+4*($B8-7))))</f>
        <v>2</v>
      </c>
      <c r="BJ8" s="80" t="str" cm="1">
        <f t="array" aca="1" ref="BJ8" ca="1">IF(INDIRECT(BJ$111&amp;116+4*($B8-7))=1,BIN2HEX(1),BIN2HEX(INDIRECT(BJ$111&amp;113+4*($B8-7))&amp;INDIRECT(BJ$111&amp;114+4*($B8-7))&amp;INDIRECT(BJ$111&amp;115+4*($B8-7))&amp;INDIRECT(BJ$111&amp;116+4*($B8-7))))</f>
        <v>2</v>
      </c>
      <c r="BK8" s="80" t="str" cm="1">
        <f t="array" aca="1" ref="BK8" ca="1">IF(INDIRECT(BK$111&amp;116+4*($B8-7))=1,BIN2HEX(1),BIN2HEX(INDIRECT(BK$111&amp;113+4*($B8-7))&amp;INDIRECT(BK$111&amp;114+4*($B8-7))&amp;INDIRECT(BK$111&amp;115+4*($B8-7))&amp;INDIRECT(BK$111&amp;116+4*($B8-7))))</f>
        <v>2</v>
      </c>
      <c r="BL8" s="80" t="str" cm="1">
        <f t="array" aca="1" ref="BL8" ca="1">IF(INDIRECT(BL$111&amp;116+4*($B8-7))=1,BIN2HEX(1),BIN2HEX(INDIRECT(BL$111&amp;113+4*($B8-7))&amp;INDIRECT(BL$111&amp;114+4*($B8-7))&amp;INDIRECT(BL$111&amp;115+4*($B8-7))&amp;INDIRECT(BL$111&amp;116+4*($B8-7))))</f>
        <v>2</v>
      </c>
      <c r="BM8" s="80" t="str" cm="1">
        <f t="array" aca="1" ref="BM8" ca="1">IF(INDIRECT(BM$111&amp;116+4*($B8-7))=1,BIN2HEX(1),BIN2HEX(INDIRECT(BM$111&amp;113+4*($B8-7))&amp;INDIRECT(BM$111&amp;114+4*($B8-7))&amp;INDIRECT(BM$111&amp;115+4*($B8-7))&amp;INDIRECT(BM$111&amp;116+4*($B8-7))))</f>
        <v>2</v>
      </c>
      <c r="BN8" s="80" t="str" cm="1">
        <f t="array" aca="1" ref="BN8" ca="1">IF(INDIRECT(BN$111&amp;116+4*($B8-7))=1,BIN2HEX(1),BIN2HEX(INDIRECT(BN$111&amp;113+4*($B8-7))&amp;INDIRECT(BN$111&amp;114+4*($B8-7))&amp;INDIRECT(BN$111&amp;115+4*($B8-7))&amp;INDIRECT(BN$111&amp;116+4*($B8-7))))</f>
        <v>2</v>
      </c>
      <c r="BO8" s="80" t="str" cm="1">
        <f t="array" aca="1" ref="BO8" ca="1">IF(INDIRECT(BO$111&amp;116+4*($B8-7))=1,BIN2HEX(1),BIN2HEX(INDIRECT(BO$111&amp;113+4*($B8-7))&amp;INDIRECT(BO$111&amp;114+4*($B8-7))&amp;INDIRECT(BO$111&amp;115+4*($B8-7))&amp;INDIRECT(BO$111&amp;116+4*($B8-7))))</f>
        <v>2</v>
      </c>
      <c r="BP8" s="80" t="str" cm="1">
        <f t="array" aca="1" ref="BP8" ca="1">IF(INDIRECT(BP$111&amp;116+4*($B8-7))=1,BIN2HEX(1),BIN2HEX(INDIRECT(BP$111&amp;113+4*($B8-7))&amp;INDIRECT(BP$111&amp;114+4*($B8-7))&amp;INDIRECT(BP$111&amp;115+4*($B8-7))&amp;INDIRECT(BP$111&amp;116+4*($B8-7))))</f>
        <v>2</v>
      </c>
      <c r="CD8" s="80" cm="1">
        <f t="array" aca="1" ref="CD8" ca="1">IF($V8="0",INDIRECT("ｄａｔａ!$"&amp;V$112&amp;"$"&amp;$B8),0)</f>
        <v>0</v>
      </c>
      <c r="CE8" s="80" cm="1">
        <f t="array" aca="1" ref="CE8" ca="1">IF(OR($AS8="0",$AS8="8"),INDIRECT("ｄａｔａ!$"&amp;AS$112&amp;"$"&amp;$B8),0)</f>
        <v>0</v>
      </c>
      <c r="CH8" s="80" t="str">
        <f t="shared" ca="1" si="1"/>
        <v>2000</v>
      </c>
      <c r="CI8" s="80" t="str">
        <f t="shared" ca="1" si="2"/>
        <v>300000</v>
      </c>
      <c r="CJ8" s="80" t="str">
        <f t="shared" ca="1" si="3"/>
        <v>400000</v>
      </c>
      <c r="CK8" s="80" t="str">
        <f t="shared" ca="1" si="4"/>
        <v>5000000</v>
      </c>
      <c r="CL8" s="80" t="str">
        <f t="shared" ca="1" si="5"/>
        <v>600000</v>
      </c>
      <c r="CM8" s="80" t="str">
        <f t="shared" si="6"/>
        <v>70000</v>
      </c>
      <c r="CN8" s="80" t="str">
        <f t="shared" si="7"/>
        <v>800000</v>
      </c>
      <c r="CO8" s="80" t="str">
        <f t="shared" si="8"/>
        <v>900000</v>
      </c>
      <c r="CP8" s="80" t="str">
        <f t="shared" si="9"/>
        <v>A000000</v>
      </c>
      <c r="CQ8" s="80" t="str">
        <f t="shared" si="10"/>
        <v>B00000</v>
      </c>
    </row>
    <row r="9" spans="1:99" x14ac:dyDescent="0.2">
      <c r="A9" s="80" t="s">
        <v>2322</v>
      </c>
      <c r="B9" s="80">
        <v>11</v>
      </c>
      <c r="C9" s="251">
        <f ca="1">IF(COUNTIF(INDIRECT(F$111&amp;$B9-2),"2")+COUNTIF(INDIRECT(G$111&amp;$B9-2),"2")+COUNTIF(INDIRECT(L$111&amp;$B9-2),"2")+COUNTIF(INDIRECT(V$111&amp;$B9-2),"2")&gt;=3,1,0)</f>
        <v>1</v>
      </c>
      <c r="F9" s="80" t="str" cm="1">
        <f t="array" aca="1" ref="F9" ca="1">IF(INDIRECT(F$111&amp;116+4*($B9-7))=1,BIN2HEX(1),BIN2HEX(INDIRECT(F$111&amp;113+4*($B9-7))&amp;INDIRECT(F$111&amp;114+4*($B9-7))&amp;INDIRECT(F$111&amp;115+4*($B9-7))&amp;INDIRECT(F$111&amp;116+4*($B9-7))))</f>
        <v>2</v>
      </c>
      <c r="G9" s="80" t="str" cm="1">
        <f t="array" aca="1" ref="G9" ca="1">IF(INDIRECT(G$111&amp;116+4*($B9-7))=1,BIN2HEX(1),BIN2HEX(INDIRECT(G$111&amp;113+4*($B9-7))&amp;INDIRECT(G$111&amp;114+4*($B9-7))&amp;INDIRECT(G$111&amp;115+4*($B9-7))&amp;INDIRECT(G$111&amp;116+4*($B9-7))))</f>
        <v>2</v>
      </c>
      <c r="H9" s="80" t="str" cm="1">
        <f t="array" aca="1" ref="H9" ca="1">IF(INDIRECT(H$111&amp;116+4*($B9-7))=1,BIN2HEX(1),BIN2HEX(INDIRECT(H$111&amp;113+4*($B9-7))&amp;INDIRECT(H$111&amp;114+4*($B9-7))&amp;INDIRECT(H$111&amp;115+4*($B9-7))&amp;INDIRECT(H$111&amp;116+4*($B9-7))))</f>
        <v>2</v>
      </c>
      <c r="I9" s="80" t="str" cm="1">
        <f t="array" aca="1" ref="I9" ca="1">IF(INDIRECT(I$111&amp;116+4*($B9-7))=1,BIN2HEX(1),BIN2HEX(INDIRECT(I$111&amp;113+4*($B9-7))&amp;INDIRECT(I$111&amp;114+4*($B9-7))&amp;INDIRECT(I$111&amp;115+4*($B9-7))&amp;INDIRECT(I$111&amp;116+4*($B9-7))))</f>
        <v>2</v>
      </c>
      <c r="J9" s="80" t="str" cm="1">
        <f t="array" aca="1" ref="J9" ca="1">IF(INDIRECT(J$111&amp;116+4*($B9-7))=1,BIN2HEX(1),BIN2HEX(INDIRECT(J$111&amp;113+4*($B9-7))&amp;INDIRECT(J$111&amp;114+4*($B9-7))&amp;INDIRECT(J$111&amp;115+4*($B9-7))&amp;INDIRECT(J$111&amp;116+4*($B9-7))))</f>
        <v>2</v>
      </c>
      <c r="K9" s="80" t="str" cm="1">
        <f t="array" aca="1" ref="K9" ca="1">IF(INDIRECT(K$111&amp;116+4*($B9-7))=1,BIN2HEX(1),BIN2HEX(INDIRECT(K$111&amp;113+4*($B9-7))&amp;INDIRECT(K$111&amp;114+4*($B9-7))&amp;INDIRECT(K$111&amp;115+4*($B9-7))&amp;INDIRECT(K$111&amp;116+4*($B9-7))))</f>
        <v>2</v>
      </c>
      <c r="L9" s="80" t="str" cm="1">
        <f t="array" aca="1" ref="L9" ca="1">IF(INDIRECT(L$111&amp;116+4*($B9-7))=1,BIN2HEX(1),BIN2HEX(INDIRECT(L$111&amp;113+4*($B9-7))&amp;INDIRECT(L$111&amp;114+4*($B9-7))&amp;INDIRECT(L$111&amp;115+4*($B9-7))&amp;INDIRECT(L$111&amp;116+4*($B9-7))))</f>
        <v>2</v>
      </c>
      <c r="M9" s="80" t="str" cm="1">
        <f t="array" aca="1" ref="M9" ca="1">IF(INDIRECT(M$111&amp;116+4*($B9-7))=1,BIN2HEX(1),BIN2HEX(INDIRECT(M$111&amp;113+4*($B9-7))&amp;INDIRECT(M$111&amp;114+4*($B9-7))&amp;INDIRECT(M$111&amp;115+4*($B9-7))&amp;INDIRECT(M$111&amp;116+4*($B9-7))))</f>
        <v>2</v>
      </c>
      <c r="N9" s="80" t="str" cm="1">
        <f t="array" aca="1" ref="N9" ca="1">IF(INDIRECT(N$111&amp;116+4*($B9-7))=1,BIN2HEX(1),BIN2HEX(INDIRECT(N$111&amp;113+4*($B9-7))&amp;INDIRECT(N$111&amp;114+4*($B9-7))&amp;INDIRECT(N$111&amp;115+4*($B9-7))&amp;INDIRECT(N$111&amp;116+4*($B9-7))))</f>
        <v>2</v>
      </c>
      <c r="O9" s="80" t="str" cm="1">
        <f t="array" aca="1" ref="O9" ca="1">IF(INDIRECT(O$111&amp;116+4*($B9-7))=1,BIN2HEX(1),BIN2HEX(INDIRECT(O$111&amp;113+4*($B9-7))&amp;INDIRECT(O$111&amp;114+4*($B9-7))&amp;INDIRECT(O$111&amp;115+4*($B9-7))&amp;INDIRECT(O$111&amp;116+4*($B9-7))))</f>
        <v>2</v>
      </c>
      <c r="P9" s="80" t="str" cm="1">
        <f t="array" aca="1" ref="P9" ca="1">IF(INDIRECT(P$111&amp;116+4*($B9-7))=1,BIN2HEX(1),BIN2HEX(INDIRECT(P$111&amp;113+4*($B9-7))&amp;INDIRECT(P$111&amp;114+4*($B9-7))&amp;INDIRECT(P$111&amp;115+4*($B9-7))&amp;INDIRECT(P$111&amp;116+4*($B9-7))))</f>
        <v>2</v>
      </c>
      <c r="Q9" s="80" t="str" cm="1">
        <f t="array" aca="1" ref="Q9" ca="1">IF(INDIRECT(Q$111&amp;116+4*($B9-7))=1,BIN2HEX(1),BIN2HEX(INDIRECT(Q$111&amp;113+4*($B9-7))&amp;INDIRECT(Q$111&amp;114+4*($B9-7))&amp;INDIRECT(Q$111&amp;115+4*($B9-7))&amp;INDIRECT(Q$111&amp;116+4*($B9-7))))</f>
        <v>2</v>
      </c>
      <c r="R9" s="80" t="str" cm="1">
        <f t="array" aca="1" ref="R9" ca="1">IF(INDIRECT(R$111&amp;116+4*($B9-7))=1,BIN2HEX(1),BIN2HEX(INDIRECT(R$111&amp;113+4*($B9-7))&amp;INDIRECT(R$111&amp;114+4*($B9-7))&amp;INDIRECT(R$111&amp;115+4*($B9-7))&amp;INDIRECT(R$111&amp;116+4*($B9-7))))</f>
        <v>2</v>
      </c>
      <c r="S9" s="80" t="str" cm="1">
        <f t="array" aca="1" ref="S9" ca="1">IF(INDIRECT(S$111&amp;116+4*($B9-7))=1,BIN2HEX(1),BIN2HEX(INDIRECT(S$111&amp;113+4*($B9-7))&amp;INDIRECT(S$111&amp;114+4*($B9-7))&amp;INDIRECT(S$111&amp;115+4*($B9-7))&amp;INDIRECT(S$111&amp;116+4*($B9-7))))</f>
        <v>2</v>
      </c>
      <c r="T9" s="80" t="str" cm="1">
        <f t="array" aca="1" ref="T9" ca="1">IF(INDIRECT(T$111&amp;116+4*($B9-7))=1,BIN2HEX(1),BIN2HEX(INDIRECT(T$111&amp;113+4*($B9-7))&amp;INDIRECT(T$111&amp;114+4*($B9-7))&amp;INDIRECT(T$111&amp;115+4*($B9-7))&amp;INDIRECT(T$111&amp;116+4*($B9-7))))</f>
        <v>2</v>
      </c>
      <c r="U9" s="80" t="str" cm="1">
        <f t="array" aca="1" ref="U9" ca="1">IF(INDIRECT(U$111&amp;116+4*($B9-7))=1,BIN2HEX(1),BIN2HEX(INDIRECT(U$111&amp;113+4*($B9-7))&amp;INDIRECT(U$111&amp;114+4*($B9-7))&amp;INDIRECT(U$111&amp;115+4*($B9-7))&amp;INDIRECT(U$111&amp;116+4*($B9-7))))</f>
        <v>2</v>
      </c>
      <c r="V9" s="80" t="str" cm="1">
        <f t="array" aca="1" ref="V9" ca="1">IF(INDIRECT(V$111&amp;116+4*($B9-7))=1,BIN2HEX(1),BIN2HEX(INDIRECT(V$111&amp;113+4*($B9-7))&amp;INDIRECT(V$111&amp;114+4*($B9-7))&amp;INDIRECT(V$111&amp;115+4*($B9-7))&amp;INDIRECT(V$111&amp;116+4*($B9-7))))</f>
        <v>2</v>
      </c>
      <c r="W9" s="80" t="str" cm="1">
        <f t="array" aca="1" ref="W9" ca="1">IF(INDIRECT(W$111&amp;116+4*($B9-7))=1,BIN2HEX(1),BIN2HEX(INDIRECT(W$111&amp;113+4*($B9-7))&amp;INDIRECT(W$111&amp;114+4*($B9-7))&amp;INDIRECT(W$111&amp;115+4*($B9-7))&amp;INDIRECT(W$111&amp;116+4*($B9-7))))</f>
        <v>2</v>
      </c>
      <c r="X9" s="80" t="str" cm="1">
        <f t="array" aca="1" ref="X9" ca="1">IF(INDIRECT(X$111&amp;116+4*($B9-7))=1,BIN2HEX(1),BIN2HEX(INDIRECT(X$111&amp;113+4*($B9-7))&amp;INDIRECT(X$111&amp;114+4*($B9-7))&amp;INDIRECT(X$111&amp;115+4*($B9-7))&amp;INDIRECT(X$111&amp;116+4*($B9-7))))</f>
        <v>2</v>
      </c>
      <c r="Y9" s="80" t="str" cm="1">
        <f t="array" aca="1" ref="Y9" ca="1">IF(INDIRECT(Y$111&amp;116+4*($B9-7))=1,BIN2HEX(1),BIN2HEX(INDIRECT(Y$111&amp;113+4*($B9-7))&amp;INDIRECT(Y$111&amp;114+4*($B9-7))&amp;INDIRECT(Y$111&amp;115+4*($B9-7))&amp;INDIRECT(Y$111&amp;116+4*($B9-7))))</f>
        <v>2</v>
      </c>
      <c r="Z9" s="80" t="str" cm="1">
        <f t="array" aca="1" ref="Z9" ca="1">IF(INDIRECT(Z$111&amp;116+4*($B9-7))=1,BIN2HEX(1),BIN2HEX(INDIRECT(Z$111&amp;113+4*($B9-7))&amp;INDIRECT(Z$111&amp;114+4*($B9-7))&amp;INDIRECT(Z$111&amp;115+4*($B9-7))&amp;INDIRECT(Z$111&amp;116+4*($B9-7))))</f>
        <v>2</v>
      </c>
      <c r="AA9" s="80" t="str" cm="1">
        <f t="array" aca="1" ref="AA9" ca="1">IF(INDIRECT(AA$111&amp;116+4*($B9-7))=1,BIN2HEX(1),BIN2HEX(INDIRECT(AA$111&amp;113+4*($B9-7))&amp;INDIRECT(AA$111&amp;114+4*($B9-7))&amp;INDIRECT(AA$111&amp;115+4*($B9-7))&amp;INDIRECT(AA$111&amp;116+4*($B9-7))))</f>
        <v>2</v>
      </c>
      <c r="AB9" s="80" t="str" cm="1">
        <f t="array" aca="1" ref="AB9" ca="1">IF(INDIRECT(AB$111&amp;116+4*($B9-7))=1,BIN2HEX(1),BIN2HEX(INDIRECT(AB$111&amp;113+4*($B9-7))&amp;INDIRECT(AB$111&amp;114+4*($B9-7))&amp;INDIRECT(AB$111&amp;115+4*($B9-7))&amp;INDIRECT(AB$111&amp;116+4*($B9-7))))</f>
        <v>2</v>
      </c>
      <c r="AC9" s="80" t="str" cm="1">
        <f t="array" aca="1" ref="AC9" ca="1">IF(INDIRECT(AC$111&amp;116+4*($B9-7))=1,BIN2HEX(1),BIN2HEX(INDIRECT(AC$111&amp;113+4*($B9-7))&amp;INDIRECT(AC$111&amp;114+4*($B9-7))&amp;INDIRECT(AC$111&amp;115+4*($B9-7))&amp;INDIRECT(AC$111&amp;116+4*($B9-7))))</f>
        <v>2</v>
      </c>
      <c r="AD9" s="80" t="str" cm="1">
        <f t="array" aca="1" ref="AD9" ca="1">IF(INDIRECT(AD$111&amp;116+4*($B9-7))=1,BIN2HEX(1),BIN2HEX(INDIRECT(AD$111&amp;113+4*($B9-7))&amp;INDIRECT(AD$111&amp;114+4*($B9-7))&amp;INDIRECT(AD$111&amp;115+4*($B9-7))&amp;INDIRECT(AD$111&amp;116+4*($B9-7))))</f>
        <v>2</v>
      </c>
      <c r="AE9" s="80" t="str" cm="1">
        <f t="array" aca="1" ref="AE9" ca="1">IF(INDIRECT(AE$111&amp;116+4*($B9-7))=1,BIN2HEX(1),BIN2HEX(INDIRECT(AE$111&amp;113+4*($B9-7))&amp;INDIRECT(AE$111&amp;114+4*($B9-7))&amp;INDIRECT(AE$111&amp;115+4*($B9-7))&amp;INDIRECT(AE$111&amp;116+4*($B9-7))))</f>
        <v>2</v>
      </c>
      <c r="AF9" s="80" t="str" cm="1">
        <f t="array" aca="1" ref="AF9" ca="1">IF(INDIRECT(AF$111&amp;116+4*($B9-7))=1,BIN2HEX(1),BIN2HEX(INDIRECT(AF$111&amp;113+4*($B9-7))&amp;INDIRECT(AF$111&amp;114+4*($B9-7))&amp;INDIRECT(AF$111&amp;115+4*($B9-7))&amp;INDIRECT(AF$111&amp;116+4*($B9-7))))</f>
        <v>2</v>
      </c>
      <c r="AG9" s="80" t="str" cm="1">
        <f t="array" aca="1" ref="AG9" ca="1">IF(INDIRECT(AG$111&amp;116+4*($B9-7))=1,BIN2HEX(1),BIN2HEX(INDIRECT(AG$111&amp;113+4*($B9-7))&amp;INDIRECT(AG$111&amp;114+4*($B9-7))&amp;INDIRECT(AG$111&amp;115+4*($B9-7))&amp;INDIRECT(AG$111&amp;116+4*($B9-7))))</f>
        <v>2</v>
      </c>
      <c r="AH9" s="80" t="str" cm="1">
        <f t="array" aca="1" ref="AH9" ca="1">IF(INDIRECT(AH$111&amp;116+4*($B9-7))=1,BIN2HEX(1),BIN2HEX(INDIRECT(AH$111&amp;113+4*($B9-7))&amp;INDIRECT(AH$111&amp;114+4*($B9-7))&amp;INDIRECT(AH$111&amp;115+4*($B9-7))&amp;INDIRECT(AH$111&amp;116+4*($B9-7))))</f>
        <v>2</v>
      </c>
      <c r="AI9" s="80" t="str" cm="1">
        <f t="array" aca="1" ref="AI9" ca="1">IF(INDIRECT(AI$111&amp;116+4*($B9-7))=1,BIN2HEX(1),BIN2HEX(INDIRECT(AI$111&amp;113+4*($B9-7))&amp;INDIRECT(AI$111&amp;114+4*($B9-7))&amp;INDIRECT(AI$111&amp;115+4*($B9-7))&amp;INDIRECT(AI$111&amp;116+4*($B9-7))))</f>
        <v>2</v>
      </c>
      <c r="AJ9" s="80" t="str" cm="1">
        <f t="array" aca="1" ref="AJ9" ca="1">IF(INDIRECT(AJ$111&amp;116+4*($B9-7))=1,BIN2HEX(1),BIN2HEX(INDIRECT(AJ$111&amp;113+4*($B9-7))&amp;INDIRECT(AJ$111&amp;114+4*($B9-7))&amp;INDIRECT(AJ$111&amp;115+4*($B9-7))&amp;INDIRECT(AJ$111&amp;116+4*($B9-7))))</f>
        <v>2</v>
      </c>
      <c r="AK9" s="80" t="str" cm="1">
        <f t="array" aca="1" ref="AK9" ca="1">IF(INDIRECT(AK$111&amp;116+4*($B9-7))=1,BIN2HEX(1),BIN2HEX(INDIRECT(AK$111&amp;113+4*($B9-7))&amp;INDIRECT(AK$111&amp;114+4*($B9-7))&amp;INDIRECT(AK$111&amp;115+4*($B9-7))&amp;INDIRECT(AK$111&amp;116+4*($B9-7))))</f>
        <v>2</v>
      </c>
      <c r="AL9" s="80" t="str" cm="1">
        <f t="array" aca="1" ref="AL9" ca="1">IF(INDIRECT(AL$111&amp;116+4*($B9-7))=1,BIN2HEX(1),BIN2HEX(INDIRECT(AL$111&amp;113+4*($B9-7))&amp;INDIRECT(AL$111&amp;114+4*($B9-7))&amp;INDIRECT(AL$111&amp;115+4*($B9-7))&amp;INDIRECT(AL$111&amp;116+4*($B9-7))))</f>
        <v>2</v>
      </c>
      <c r="AM9" s="80" t="str" cm="1">
        <f t="array" aca="1" ref="AM9" ca="1">IF(INDIRECT(AM$111&amp;116+4*($B9-7))=1,BIN2HEX(1),BIN2HEX(INDIRECT(AM$111&amp;113+4*($B9-7))&amp;INDIRECT(AM$111&amp;114+4*($B9-7))&amp;INDIRECT(AM$111&amp;115+4*($B9-7))&amp;INDIRECT(AM$111&amp;116+4*($B9-7))))</f>
        <v>2</v>
      </c>
      <c r="AN9" s="80" t="str" cm="1">
        <f t="array" aca="1" ref="AN9" ca="1">IF(INDIRECT(AN$111&amp;116+4*($B9-7))=1,BIN2HEX(1),BIN2HEX(INDIRECT(AN$111&amp;113+4*($B9-7))&amp;INDIRECT(AN$111&amp;114+4*($B9-7))&amp;INDIRECT(AN$111&amp;115+4*($B9-7))&amp;INDIRECT(AN$111&amp;116+4*($B9-7))))</f>
        <v>2</v>
      </c>
      <c r="AO9" s="80" t="str" cm="1">
        <f t="array" aca="1" ref="AO9" ca="1">IF(INDIRECT(AO$111&amp;116+4*($B9-7))=1,BIN2HEX(1),BIN2HEX(INDIRECT(AO$111&amp;113+4*($B9-7))&amp;INDIRECT(AO$111&amp;114+4*($B9-7))&amp;INDIRECT(AO$111&amp;115+4*($B9-7))&amp;INDIRECT(AO$111&amp;116+4*($B9-7))))</f>
        <v>2</v>
      </c>
      <c r="AP9" s="80" t="str" cm="1">
        <f t="array" aca="1" ref="AP9" ca="1">IF(INDIRECT(AP$111&amp;116+4*($B9-7))=1,BIN2HEX(1),BIN2HEX(INDIRECT(AP$111&amp;113+4*($B9-7))&amp;INDIRECT(AP$111&amp;114+4*($B9-7))&amp;INDIRECT(AP$111&amp;115+4*($B9-7))&amp;INDIRECT(AP$111&amp;116+4*($B9-7))))</f>
        <v>2</v>
      </c>
      <c r="AQ9" s="80" t="str" cm="1">
        <f t="array" aca="1" ref="AQ9" ca="1">IF(INDIRECT(AQ$111&amp;116+4*($B9-7))=1,BIN2HEX(1),BIN2HEX(INDIRECT(AQ$111&amp;113+4*($B9-7))&amp;INDIRECT(AQ$111&amp;114+4*($B9-7))&amp;INDIRECT(AQ$111&amp;115+4*($B9-7))&amp;INDIRECT(AQ$111&amp;116+4*($B9-7))))</f>
        <v>2</v>
      </c>
      <c r="AR9" s="80" t="str" cm="1">
        <f t="array" aca="1" ref="AR9" ca="1">IF(INDIRECT(AR$111&amp;116+4*($B9-7))=1,BIN2HEX(1),BIN2HEX(INDIRECT(AR$111&amp;113+4*($B9-7))&amp;INDIRECT(AR$111&amp;114+4*($B9-7))&amp;INDIRECT(AR$111&amp;115+4*($B9-7))&amp;INDIRECT(AR$111&amp;116+4*($B9-7))))</f>
        <v>2</v>
      </c>
      <c r="AS9" s="80" t="str" cm="1">
        <f t="array" aca="1" ref="AS9" ca="1">IF(INDIRECT(AS$111&amp;116+4*($B9-7))=1,BIN2HEX(1),BIN2HEX(INDIRECT(AS$111&amp;113+4*($B9-7))&amp;INDIRECT(AS$111&amp;114+4*($B9-7))&amp;INDIRECT(AS$111&amp;115+4*($B9-7))&amp;INDIRECT(AS$111&amp;116+4*($B9-7))))</f>
        <v>2</v>
      </c>
      <c r="AT9" s="80" t="str" cm="1">
        <f t="array" aca="1" ref="AT9" ca="1">IF(INDIRECT(AT$111&amp;116+4*($B9-7))=1,BIN2HEX(1),BIN2HEX(INDIRECT(AT$111&amp;113+4*($B9-7))&amp;INDIRECT(AT$111&amp;114+4*($B9-7))&amp;INDIRECT(AT$111&amp;115+4*($B9-7))&amp;INDIRECT(AT$111&amp;116+4*($B9-7))))</f>
        <v>2</v>
      </c>
      <c r="AU9" s="80" t="str" cm="1">
        <f t="array" aca="1" ref="AU9" ca="1">IF(INDIRECT(AU$111&amp;116+4*($B9-7))=1,BIN2HEX(1),BIN2HEX(INDIRECT(AU$111&amp;113+4*($B9-7))&amp;INDIRECT(AU$111&amp;114+4*($B9-7))&amp;INDIRECT(AU$111&amp;115+4*($B9-7))&amp;INDIRECT(AU$111&amp;116+4*($B9-7))))</f>
        <v>2</v>
      </c>
      <c r="AV9" s="80" t="str" cm="1">
        <f t="array" aca="1" ref="AV9" ca="1">IF(INDIRECT(AV$111&amp;116+4*($B9-7))=1,BIN2HEX(1),BIN2HEX(INDIRECT(AV$111&amp;113+4*($B9-7))&amp;INDIRECT(AV$111&amp;114+4*($B9-7))&amp;INDIRECT(AV$111&amp;115+4*($B9-7))&amp;INDIRECT(AV$111&amp;116+4*($B9-7))))</f>
        <v>2</v>
      </c>
      <c r="AW9" s="80" t="str" cm="1">
        <f t="array" aca="1" ref="AW9" ca="1">IF(INDIRECT(AW$111&amp;116+4*($B9-7))=1,BIN2HEX(1),BIN2HEX(INDIRECT(AW$111&amp;113+4*($B9-7))&amp;INDIRECT(AW$111&amp;114+4*($B9-7))&amp;INDIRECT(AW$111&amp;115+4*($B9-7))&amp;INDIRECT(AW$111&amp;116+4*($B9-7))))</f>
        <v>2</v>
      </c>
      <c r="AX9" s="80" t="str" cm="1">
        <f t="array" aca="1" ref="AX9" ca="1">IF(INDIRECT(AX$111&amp;116+4*($B9-7))=1,BIN2HEX(1),BIN2HEX(INDIRECT(AX$111&amp;113+4*($B9-7))&amp;INDIRECT(AX$111&amp;114+4*($B9-7))&amp;INDIRECT(AX$111&amp;115+4*($B9-7))&amp;INDIRECT(AX$111&amp;116+4*($B9-7))))</f>
        <v>2</v>
      </c>
      <c r="AY9" s="80" t="str" cm="1">
        <f t="array" aca="1" ref="AY9" ca="1">IF(INDIRECT(AY$111&amp;116+4*($B9-7))=1,BIN2HEX(1),BIN2HEX(INDIRECT(AY$111&amp;113+4*($B9-7))&amp;INDIRECT(AY$111&amp;114+4*($B9-7))&amp;INDIRECT(AY$111&amp;115+4*($B9-7))&amp;INDIRECT(AY$111&amp;116+4*($B9-7))))</f>
        <v>2</v>
      </c>
      <c r="AZ9" s="80" t="str" cm="1">
        <f t="array" aca="1" ref="AZ9" ca="1">IF(INDIRECT(AZ$111&amp;116+4*($B9-7))=1,BIN2HEX(1),BIN2HEX(INDIRECT(AZ$111&amp;113+4*($B9-7))&amp;INDIRECT(AZ$111&amp;114+4*($B9-7))&amp;INDIRECT(AZ$111&amp;115+4*($B9-7))&amp;INDIRECT(AZ$111&amp;116+4*($B9-7))))</f>
        <v>2</v>
      </c>
      <c r="BA9" s="80" t="str" cm="1">
        <f t="array" aca="1" ref="BA9" ca="1">IF(INDIRECT(BA$111&amp;116+4*($B9-7))=1,BIN2HEX(1),BIN2HEX(INDIRECT(BA$111&amp;113+4*($B9-7))&amp;INDIRECT(BA$111&amp;114+4*($B9-7))&amp;INDIRECT(BA$111&amp;115+4*($B9-7))&amp;INDIRECT(BA$111&amp;116+4*($B9-7))))</f>
        <v>2</v>
      </c>
      <c r="BB9" s="80" t="str" cm="1">
        <f t="array" aca="1" ref="BB9" ca="1">IF(INDIRECT(BB$111&amp;116+4*($B9-7))=1,BIN2HEX(1),BIN2HEX(INDIRECT(BB$111&amp;113+4*($B9-7))&amp;INDIRECT(BB$111&amp;114+4*($B9-7))&amp;INDIRECT(BB$111&amp;115+4*($B9-7))&amp;INDIRECT(BB$111&amp;116+4*($B9-7))))</f>
        <v>2</v>
      </c>
      <c r="BC9" s="80" t="str" cm="1">
        <f t="array" aca="1" ref="BC9" ca="1">IF(INDIRECT(BC$111&amp;116+4*($B9-7))=1,BIN2HEX(1),BIN2HEX(INDIRECT(BC$111&amp;113+4*($B9-7))&amp;INDIRECT(BC$111&amp;114+4*($B9-7))&amp;INDIRECT(BC$111&amp;115+4*($B9-7))&amp;INDIRECT(BC$111&amp;116+4*($B9-7))))</f>
        <v>2</v>
      </c>
      <c r="BD9" s="80" t="str" cm="1">
        <f t="array" aca="1" ref="BD9" ca="1">IF(INDIRECT(BD$111&amp;116+4*($B9-7))=1,BIN2HEX(1),BIN2HEX(INDIRECT(BD$111&amp;113+4*($B9-7))&amp;INDIRECT(BD$111&amp;114+4*($B9-7))&amp;INDIRECT(BD$111&amp;115+4*($B9-7))&amp;INDIRECT(BD$111&amp;116+4*($B9-7))))</f>
        <v>2</v>
      </c>
      <c r="BE9" s="80" t="str" cm="1">
        <f t="array" aca="1" ref="BE9" ca="1">IF(INDIRECT(BE$111&amp;116+4*($B9-7))=1,BIN2HEX(1),BIN2HEX(INDIRECT(BE$111&amp;113+4*($B9-7))&amp;INDIRECT(BE$111&amp;114+4*($B9-7))&amp;INDIRECT(BE$111&amp;115+4*($B9-7))&amp;INDIRECT(BE$111&amp;116+4*($B9-7))))</f>
        <v>2</v>
      </c>
      <c r="BF9" s="80" t="str" cm="1">
        <f t="array" aca="1" ref="BF9" ca="1">IF(INDIRECT(BF$111&amp;116+4*($B9-7))=1,BIN2HEX(1),BIN2HEX(INDIRECT(BF$111&amp;113+4*($B9-7))&amp;INDIRECT(BF$111&amp;114+4*($B9-7))&amp;INDIRECT(BF$111&amp;115+4*($B9-7))&amp;INDIRECT(BF$111&amp;116+4*($B9-7))))</f>
        <v>2</v>
      </c>
      <c r="BG9" s="80" t="str" cm="1">
        <f t="array" aca="1" ref="BG9" ca="1">IF(INDIRECT(BG$111&amp;116+4*($B9-7))=1,BIN2HEX(1),BIN2HEX(INDIRECT(BG$111&amp;113+4*($B9-7))&amp;INDIRECT(BG$111&amp;114+4*($B9-7))&amp;INDIRECT(BG$111&amp;115+4*($B9-7))&amp;INDIRECT(BG$111&amp;116+4*($B9-7))))</f>
        <v>2</v>
      </c>
      <c r="BH9" s="80" t="str" cm="1">
        <f t="array" aca="1" ref="BH9" ca="1">IF(INDIRECT(BH$111&amp;116+4*($B9-7))=1,BIN2HEX(1),BIN2HEX(INDIRECT(BH$111&amp;113+4*($B9-7))&amp;INDIRECT(BH$111&amp;114+4*($B9-7))&amp;INDIRECT(BH$111&amp;115+4*($B9-7))&amp;INDIRECT(BH$111&amp;116+4*($B9-7))))</f>
        <v>2</v>
      </c>
      <c r="BI9" s="80" t="str" cm="1">
        <f t="array" aca="1" ref="BI9" ca="1">IF(INDIRECT(BI$111&amp;116+4*($B9-7))=1,BIN2HEX(1),BIN2HEX(INDIRECT(BI$111&amp;113+4*($B9-7))&amp;INDIRECT(BI$111&amp;114+4*($B9-7))&amp;INDIRECT(BI$111&amp;115+4*($B9-7))&amp;INDIRECT(BI$111&amp;116+4*($B9-7))))</f>
        <v>2</v>
      </c>
      <c r="BJ9" s="80" t="str" cm="1">
        <f t="array" aca="1" ref="BJ9" ca="1">IF(INDIRECT(BJ$111&amp;116+4*($B9-7))=1,BIN2HEX(1),BIN2HEX(INDIRECT(BJ$111&amp;113+4*($B9-7))&amp;INDIRECT(BJ$111&amp;114+4*($B9-7))&amp;INDIRECT(BJ$111&amp;115+4*($B9-7))&amp;INDIRECT(BJ$111&amp;116+4*($B9-7))))</f>
        <v>2</v>
      </c>
      <c r="BK9" s="80" t="str" cm="1">
        <f t="array" aca="1" ref="BK9" ca="1">IF(INDIRECT(BK$111&amp;116+4*($B9-7))=1,BIN2HEX(1),BIN2HEX(INDIRECT(BK$111&amp;113+4*($B9-7))&amp;INDIRECT(BK$111&amp;114+4*($B9-7))&amp;INDIRECT(BK$111&amp;115+4*($B9-7))&amp;INDIRECT(BK$111&amp;116+4*($B9-7))))</f>
        <v>2</v>
      </c>
      <c r="BL9" s="80" t="str" cm="1">
        <f t="array" aca="1" ref="BL9" ca="1">IF(INDIRECT(BL$111&amp;116+4*($B9-7))=1,BIN2HEX(1),BIN2HEX(INDIRECT(BL$111&amp;113+4*($B9-7))&amp;INDIRECT(BL$111&amp;114+4*($B9-7))&amp;INDIRECT(BL$111&amp;115+4*($B9-7))&amp;INDIRECT(BL$111&amp;116+4*($B9-7))))</f>
        <v>2</v>
      </c>
      <c r="BM9" s="80" t="str" cm="1">
        <f t="array" aca="1" ref="BM9" ca="1">IF(INDIRECT(BM$111&amp;116+4*($B9-7))=1,BIN2HEX(1),BIN2HEX(INDIRECT(BM$111&amp;113+4*($B9-7))&amp;INDIRECT(BM$111&amp;114+4*($B9-7))&amp;INDIRECT(BM$111&amp;115+4*($B9-7))&amp;INDIRECT(BM$111&amp;116+4*($B9-7))))</f>
        <v>2</v>
      </c>
      <c r="BN9" s="80" t="str" cm="1">
        <f t="array" aca="1" ref="BN9" ca="1">IF(INDIRECT(BN$111&amp;116+4*($B9-7))=1,BIN2HEX(1),BIN2HEX(INDIRECT(BN$111&amp;113+4*($B9-7))&amp;INDIRECT(BN$111&amp;114+4*($B9-7))&amp;INDIRECT(BN$111&amp;115+4*($B9-7))&amp;INDIRECT(BN$111&amp;116+4*($B9-7))))</f>
        <v>2</v>
      </c>
      <c r="BO9" s="80" t="str" cm="1">
        <f t="array" aca="1" ref="BO9" ca="1">IF(INDIRECT(BO$111&amp;116+4*($B9-7))=1,BIN2HEX(1),BIN2HEX(INDIRECT(BO$111&amp;113+4*($B9-7))&amp;INDIRECT(BO$111&amp;114+4*($B9-7))&amp;INDIRECT(BO$111&amp;115+4*($B9-7))&amp;INDIRECT(BO$111&amp;116+4*($B9-7))))</f>
        <v>2</v>
      </c>
      <c r="BP9" s="80" t="str" cm="1">
        <f t="array" aca="1" ref="BP9" ca="1">IF(INDIRECT(BP$111&amp;116+4*($B9-7))=1,BIN2HEX(1),BIN2HEX(INDIRECT(BP$111&amp;113+4*($B9-7))&amp;INDIRECT(BP$111&amp;114+4*($B9-7))&amp;INDIRECT(BP$111&amp;115+4*($B9-7))&amp;INDIRECT(BP$111&amp;116+4*($B9-7))))</f>
        <v>2</v>
      </c>
      <c r="CD9" s="80" cm="1">
        <f t="array" aca="1" ref="CD9" ca="1">IF($V9="0",INDIRECT("ｄａｔａ!$"&amp;V$112&amp;"$"&amp;$B9),0)</f>
        <v>0</v>
      </c>
      <c r="CE9" s="80" cm="1">
        <f t="array" aca="1" ref="CE9" ca="1">IF(OR($AS9="0",$AS9="8"),INDIRECT("ｄａｔａ!$"&amp;AS$112&amp;"$"&amp;$B9),0)</f>
        <v>0</v>
      </c>
      <c r="CH9" s="80" t="str">
        <f t="shared" ca="1" si="1"/>
        <v>2000</v>
      </c>
      <c r="CI9" s="80" t="str">
        <f t="shared" ca="1" si="2"/>
        <v>300000</v>
      </c>
      <c r="CJ9" s="80" t="str">
        <f t="shared" ca="1" si="3"/>
        <v>400000</v>
      </c>
      <c r="CK9" s="80" t="str">
        <f t="shared" ca="1" si="4"/>
        <v>5000000</v>
      </c>
      <c r="CL9" s="80" t="str">
        <f t="shared" ca="1" si="5"/>
        <v>600000</v>
      </c>
      <c r="CM9" s="80" t="str">
        <f t="shared" si="6"/>
        <v>70000</v>
      </c>
      <c r="CN9" s="80" t="str">
        <f t="shared" si="7"/>
        <v>800000</v>
      </c>
      <c r="CO9" s="80" t="str">
        <f t="shared" si="8"/>
        <v>900000</v>
      </c>
      <c r="CP9" s="80" t="str">
        <f t="shared" si="9"/>
        <v>A000000</v>
      </c>
      <c r="CQ9" s="80" t="str">
        <f t="shared" si="10"/>
        <v>B00000</v>
      </c>
    </row>
    <row r="10" spans="1:99" x14ac:dyDescent="0.2">
      <c r="A10" s="80" t="s">
        <v>2323</v>
      </c>
      <c r="B10" s="80">
        <v>12</v>
      </c>
      <c r="C10" s="251">
        <f t="shared" ref="C10:C73" ca="1" si="11">IF(COUNTIF(INDIRECT(F$111&amp;$B10-2),"2")+COUNTIF(INDIRECT(G$111&amp;$B10-2),"2")+COUNTIF(INDIRECT(L$111&amp;$B10-2),"2")+COUNTIF(INDIRECT(V$111&amp;$B10-2),"2")&gt;=3,1,0)</f>
        <v>1</v>
      </c>
      <c r="F10" s="80" t="str" cm="1">
        <f t="array" aca="1" ref="F10" ca="1">IF(INDIRECT(F$111&amp;116+4*($B10-7))=1,BIN2HEX(1),BIN2HEX(INDIRECT(F$111&amp;113+4*($B10-7))&amp;INDIRECT(F$111&amp;114+4*($B10-7))&amp;INDIRECT(F$111&amp;115+4*($B10-7))&amp;INDIRECT(F$111&amp;116+4*($B10-7))))</f>
        <v>2</v>
      </c>
      <c r="G10" s="80" t="str" cm="1">
        <f t="array" aca="1" ref="G10" ca="1">IF(INDIRECT(G$111&amp;116+4*($B10-7))=1,BIN2HEX(1),BIN2HEX(INDIRECT(G$111&amp;113+4*($B10-7))&amp;INDIRECT(G$111&amp;114+4*($B10-7))&amp;INDIRECT(G$111&amp;115+4*($B10-7))&amp;INDIRECT(G$111&amp;116+4*($B10-7))))</f>
        <v>2</v>
      </c>
      <c r="H10" s="80" t="str" cm="1">
        <f t="array" aca="1" ref="H10" ca="1">IF(INDIRECT(H$111&amp;116+4*($B10-7))=1,BIN2HEX(1),BIN2HEX(INDIRECT(H$111&amp;113+4*($B10-7))&amp;INDIRECT(H$111&amp;114+4*($B10-7))&amp;INDIRECT(H$111&amp;115+4*($B10-7))&amp;INDIRECT(H$111&amp;116+4*($B10-7))))</f>
        <v>2</v>
      </c>
      <c r="I10" s="80" t="str" cm="1">
        <f t="array" aca="1" ref="I10" ca="1">IF(INDIRECT(I$111&amp;116+4*($B10-7))=1,BIN2HEX(1),BIN2HEX(INDIRECT(I$111&amp;113+4*($B10-7))&amp;INDIRECT(I$111&amp;114+4*($B10-7))&amp;INDIRECT(I$111&amp;115+4*($B10-7))&amp;INDIRECT(I$111&amp;116+4*($B10-7))))</f>
        <v>2</v>
      </c>
      <c r="J10" s="80" t="str" cm="1">
        <f t="array" aca="1" ref="J10" ca="1">IF(INDIRECT(J$111&amp;116+4*($B10-7))=1,BIN2HEX(1),BIN2HEX(INDIRECT(J$111&amp;113+4*($B10-7))&amp;INDIRECT(J$111&amp;114+4*($B10-7))&amp;INDIRECT(J$111&amp;115+4*($B10-7))&amp;INDIRECT(J$111&amp;116+4*($B10-7))))</f>
        <v>2</v>
      </c>
      <c r="K10" s="80" t="str" cm="1">
        <f t="array" aca="1" ref="K10" ca="1">IF(INDIRECT(K$111&amp;116+4*($B10-7))=1,BIN2HEX(1),BIN2HEX(INDIRECT(K$111&amp;113+4*($B10-7))&amp;INDIRECT(K$111&amp;114+4*($B10-7))&amp;INDIRECT(K$111&amp;115+4*($B10-7))&amp;INDIRECT(K$111&amp;116+4*($B10-7))))</f>
        <v>2</v>
      </c>
      <c r="L10" s="80" t="str" cm="1">
        <f t="array" aca="1" ref="L10" ca="1">IF(INDIRECT(L$111&amp;116+4*($B10-7))=1,BIN2HEX(1),BIN2HEX(INDIRECT(L$111&amp;113+4*($B10-7))&amp;INDIRECT(L$111&amp;114+4*($B10-7))&amp;INDIRECT(L$111&amp;115+4*($B10-7))&amp;INDIRECT(L$111&amp;116+4*($B10-7))))</f>
        <v>2</v>
      </c>
      <c r="M10" s="80" t="str" cm="1">
        <f t="array" aca="1" ref="M10" ca="1">IF(INDIRECT(M$111&amp;116+4*($B10-7))=1,BIN2HEX(1),BIN2HEX(INDIRECT(M$111&amp;113+4*($B10-7))&amp;INDIRECT(M$111&amp;114+4*($B10-7))&amp;INDIRECT(M$111&amp;115+4*($B10-7))&amp;INDIRECT(M$111&amp;116+4*($B10-7))))</f>
        <v>2</v>
      </c>
      <c r="N10" s="80" t="str" cm="1">
        <f t="array" aca="1" ref="N10" ca="1">IF(INDIRECT(N$111&amp;116+4*($B10-7))=1,BIN2HEX(1),BIN2HEX(INDIRECT(N$111&amp;113+4*($B10-7))&amp;INDIRECT(N$111&amp;114+4*($B10-7))&amp;INDIRECT(N$111&amp;115+4*($B10-7))&amp;INDIRECT(N$111&amp;116+4*($B10-7))))</f>
        <v>2</v>
      </c>
      <c r="O10" s="80" t="str" cm="1">
        <f t="array" aca="1" ref="O10" ca="1">IF(INDIRECT(O$111&amp;116+4*($B10-7))=1,BIN2HEX(1),BIN2HEX(INDIRECT(O$111&amp;113+4*($B10-7))&amp;INDIRECT(O$111&amp;114+4*($B10-7))&amp;INDIRECT(O$111&amp;115+4*($B10-7))&amp;INDIRECT(O$111&amp;116+4*($B10-7))))</f>
        <v>2</v>
      </c>
      <c r="P10" s="80" t="str" cm="1">
        <f t="array" aca="1" ref="P10" ca="1">IF(INDIRECT(P$111&amp;116+4*($B10-7))=1,BIN2HEX(1),BIN2HEX(INDIRECT(P$111&amp;113+4*($B10-7))&amp;INDIRECT(P$111&amp;114+4*($B10-7))&amp;INDIRECT(P$111&amp;115+4*($B10-7))&amp;INDIRECT(P$111&amp;116+4*($B10-7))))</f>
        <v>2</v>
      </c>
      <c r="Q10" s="80" t="str" cm="1">
        <f t="array" aca="1" ref="Q10" ca="1">IF(INDIRECT(Q$111&amp;116+4*($B10-7))=1,BIN2HEX(1),BIN2HEX(INDIRECT(Q$111&amp;113+4*($B10-7))&amp;INDIRECT(Q$111&amp;114+4*($B10-7))&amp;INDIRECT(Q$111&amp;115+4*($B10-7))&amp;INDIRECT(Q$111&amp;116+4*($B10-7))))</f>
        <v>2</v>
      </c>
      <c r="R10" s="80" t="str" cm="1">
        <f t="array" aca="1" ref="R10" ca="1">IF(INDIRECT(R$111&amp;116+4*($B10-7))=1,BIN2HEX(1),BIN2HEX(INDIRECT(R$111&amp;113+4*($B10-7))&amp;INDIRECT(R$111&amp;114+4*($B10-7))&amp;INDIRECT(R$111&amp;115+4*($B10-7))&amp;INDIRECT(R$111&amp;116+4*($B10-7))))</f>
        <v>2</v>
      </c>
      <c r="S10" s="80" t="str" cm="1">
        <f t="array" aca="1" ref="S10" ca="1">IF(INDIRECT(S$111&amp;116+4*($B10-7))=1,BIN2HEX(1),BIN2HEX(INDIRECT(S$111&amp;113+4*($B10-7))&amp;INDIRECT(S$111&amp;114+4*($B10-7))&amp;INDIRECT(S$111&amp;115+4*($B10-7))&amp;INDIRECT(S$111&amp;116+4*($B10-7))))</f>
        <v>2</v>
      </c>
      <c r="T10" s="80" t="str" cm="1">
        <f t="array" aca="1" ref="T10" ca="1">IF(INDIRECT(T$111&amp;116+4*($B10-7))=1,BIN2HEX(1),BIN2HEX(INDIRECT(T$111&amp;113+4*($B10-7))&amp;INDIRECT(T$111&amp;114+4*($B10-7))&amp;INDIRECT(T$111&amp;115+4*($B10-7))&amp;INDIRECT(T$111&amp;116+4*($B10-7))))</f>
        <v>2</v>
      </c>
      <c r="U10" s="80" t="str" cm="1">
        <f t="array" aca="1" ref="U10" ca="1">IF(INDIRECT(U$111&amp;116+4*($B10-7))=1,BIN2HEX(1),BIN2HEX(INDIRECT(U$111&amp;113+4*($B10-7))&amp;INDIRECT(U$111&amp;114+4*($B10-7))&amp;INDIRECT(U$111&amp;115+4*($B10-7))&amp;INDIRECT(U$111&amp;116+4*($B10-7))))</f>
        <v>2</v>
      </c>
      <c r="V10" s="80" t="str" cm="1">
        <f t="array" aca="1" ref="V10" ca="1">IF(INDIRECT(V$111&amp;116+4*($B10-7))=1,BIN2HEX(1),BIN2HEX(INDIRECT(V$111&amp;113+4*($B10-7))&amp;INDIRECT(V$111&amp;114+4*($B10-7))&amp;INDIRECT(V$111&amp;115+4*($B10-7))&amp;INDIRECT(V$111&amp;116+4*($B10-7))))</f>
        <v>2</v>
      </c>
      <c r="W10" s="80" t="str" cm="1">
        <f t="array" aca="1" ref="W10" ca="1">IF(INDIRECT(W$111&amp;116+4*($B10-7))=1,BIN2HEX(1),BIN2HEX(INDIRECT(W$111&amp;113+4*($B10-7))&amp;INDIRECT(W$111&amp;114+4*($B10-7))&amp;INDIRECT(W$111&amp;115+4*($B10-7))&amp;INDIRECT(W$111&amp;116+4*($B10-7))))</f>
        <v>2</v>
      </c>
      <c r="X10" s="80" t="str" cm="1">
        <f t="array" aca="1" ref="X10" ca="1">IF(INDIRECT(X$111&amp;116+4*($B10-7))=1,BIN2HEX(1),BIN2HEX(INDIRECT(X$111&amp;113+4*($B10-7))&amp;INDIRECT(X$111&amp;114+4*($B10-7))&amp;INDIRECT(X$111&amp;115+4*($B10-7))&amp;INDIRECT(X$111&amp;116+4*($B10-7))))</f>
        <v>2</v>
      </c>
      <c r="Y10" s="80" t="str" cm="1">
        <f t="array" aca="1" ref="Y10" ca="1">IF(INDIRECT(Y$111&amp;116+4*($B10-7))=1,BIN2HEX(1),BIN2HEX(INDIRECT(Y$111&amp;113+4*($B10-7))&amp;INDIRECT(Y$111&amp;114+4*($B10-7))&amp;INDIRECT(Y$111&amp;115+4*($B10-7))&amp;INDIRECT(Y$111&amp;116+4*($B10-7))))</f>
        <v>2</v>
      </c>
      <c r="Z10" s="80" t="str" cm="1">
        <f t="array" aca="1" ref="Z10" ca="1">IF(INDIRECT(Z$111&amp;116+4*($B10-7))=1,BIN2HEX(1),BIN2HEX(INDIRECT(Z$111&amp;113+4*($B10-7))&amp;INDIRECT(Z$111&amp;114+4*($B10-7))&amp;INDIRECT(Z$111&amp;115+4*($B10-7))&amp;INDIRECT(Z$111&amp;116+4*($B10-7))))</f>
        <v>2</v>
      </c>
      <c r="AA10" s="80" t="str" cm="1">
        <f t="array" aca="1" ref="AA10" ca="1">IF(INDIRECT(AA$111&amp;116+4*($B10-7))=1,BIN2HEX(1),BIN2HEX(INDIRECT(AA$111&amp;113+4*($B10-7))&amp;INDIRECT(AA$111&amp;114+4*($B10-7))&amp;INDIRECT(AA$111&amp;115+4*($B10-7))&amp;INDIRECT(AA$111&amp;116+4*($B10-7))))</f>
        <v>2</v>
      </c>
      <c r="AB10" s="80" t="str" cm="1">
        <f t="array" aca="1" ref="AB10" ca="1">IF(INDIRECT(AB$111&amp;116+4*($B10-7))=1,BIN2HEX(1),BIN2HEX(INDIRECT(AB$111&amp;113+4*($B10-7))&amp;INDIRECT(AB$111&amp;114+4*($B10-7))&amp;INDIRECT(AB$111&amp;115+4*($B10-7))&amp;INDIRECT(AB$111&amp;116+4*($B10-7))))</f>
        <v>2</v>
      </c>
      <c r="AC10" s="80" t="str" cm="1">
        <f t="array" aca="1" ref="AC10" ca="1">IF(INDIRECT(AC$111&amp;116+4*($B10-7))=1,BIN2HEX(1),BIN2HEX(INDIRECT(AC$111&amp;113+4*($B10-7))&amp;INDIRECT(AC$111&amp;114+4*($B10-7))&amp;INDIRECT(AC$111&amp;115+4*($B10-7))&amp;INDIRECT(AC$111&amp;116+4*($B10-7))))</f>
        <v>2</v>
      </c>
      <c r="AD10" s="80" t="str" cm="1">
        <f t="array" aca="1" ref="AD10" ca="1">IF(INDIRECT(AD$111&amp;116+4*($B10-7))=1,BIN2HEX(1),BIN2HEX(INDIRECT(AD$111&amp;113+4*($B10-7))&amp;INDIRECT(AD$111&amp;114+4*($B10-7))&amp;INDIRECT(AD$111&amp;115+4*($B10-7))&amp;INDIRECT(AD$111&amp;116+4*($B10-7))))</f>
        <v>2</v>
      </c>
      <c r="AE10" s="80" t="str" cm="1">
        <f t="array" aca="1" ref="AE10" ca="1">IF(INDIRECT(AE$111&amp;116+4*($B10-7))=1,BIN2HEX(1),BIN2HEX(INDIRECT(AE$111&amp;113+4*($B10-7))&amp;INDIRECT(AE$111&amp;114+4*($B10-7))&amp;INDIRECT(AE$111&amp;115+4*($B10-7))&amp;INDIRECT(AE$111&amp;116+4*($B10-7))))</f>
        <v>2</v>
      </c>
      <c r="AF10" s="80" t="str" cm="1">
        <f t="array" aca="1" ref="AF10" ca="1">IF(INDIRECT(AF$111&amp;116+4*($B10-7))=1,BIN2HEX(1),BIN2HEX(INDIRECT(AF$111&amp;113+4*($B10-7))&amp;INDIRECT(AF$111&amp;114+4*($B10-7))&amp;INDIRECT(AF$111&amp;115+4*($B10-7))&amp;INDIRECT(AF$111&amp;116+4*($B10-7))))</f>
        <v>2</v>
      </c>
      <c r="AG10" s="80" t="str" cm="1">
        <f t="array" aca="1" ref="AG10" ca="1">IF(INDIRECT(AG$111&amp;116+4*($B10-7))=1,BIN2HEX(1),BIN2HEX(INDIRECT(AG$111&amp;113+4*($B10-7))&amp;INDIRECT(AG$111&amp;114+4*($B10-7))&amp;INDIRECT(AG$111&amp;115+4*($B10-7))&amp;INDIRECT(AG$111&amp;116+4*($B10-7))))</f>
        <v>2</v>
      </c>
      <c r="AH10" s="80" t="str" cm="1">
        <f t="array" aca="1" ref="AH10" ca="1">IF(INDIRECT(AH$111&amp;116+4*($B10-7))=1,BIN2HEX(1),BIN2HEX(INDIRECT(AH$111&amp;113+4*($B10-7))&amp;INDIRECT(AH$111&amp;114+4*($B10-7))&amp;INDIRECT(AH$111&amp;115+4*($B10-7))&amp;INDIRECT(AH$111&amp;116+4*($B10-7))))</f>
        <v>2</v>
      </c>
      <c r="AI10" s="80" t="str" cm="1">
        <f t="array" aca="1" ref="AI10" ca="1">IF(INDIRECT(AI$111&amp;116+4*($B10-7))=1,BIN2HEX(1),BIN2HEX(INDIRECT(AI$111&amp;113+4*($B10-7))&amp;INDIRECT(AI$111&amp;114+4*($B10-7))&amp;INDIRECT(AI$111&amp;115+4*($B10-7))&amp;INDIRECT(AI$111&amp;116+4*($B10-7))))</f>
        <v>2</v>
      </c>
      <c r="AJ10" s="80" t="str" cm="1">
        <f t="array" aca="1" ref="AJ10" ca="1">IF(INDIRECT(AJ$111&amp;116+4*($B10-7))=1,BIN2HEX(1),BIN2HEX(INDIRECT(AJ$111&amp;113+4*($B10-7))&amp;INDIRECT(AJ$111&amp;114+4*($B10-7))&amp;INDIRECT(AJ$111&amp;115+4*($B10-7))&amp;INDIRECT(AJ$111&amp;116+4*($B10-7))))</f>
        <v>2</v>
      </c>
      <c r="AK10" s="80" t="str" cm="1">
        <f t="array" aca="1" ref="AK10" ca="1">IF(INDIRECT(AK$111&amp;116+4*($B10-7))=1,BIN2HEX(1),BIN2HEX(INDIRECT(AK$111&amp;113+4*($B10-7))&amp;INDIRECT(AK$111&amp;114+4*($B10-7))&amp;INDIRECT(AK$111&amp;115+4*($B10-7))&amp;INDIRECT(AK$111&amp;116+4*($B10-7))))</f>
        <v>2</v>
      </c>
      <c r="AL10" s="80" t="str" cm="1">
        <f t="array" aca="1" ref="AL10" ca="1">IF(INDIRECT(AL$111&amp;116+4*($B10-7))=1,BIN2HEX(1),BIN2HEX(INDIRECT(AL$111&amp;113+4*($B10-7))&amp;INDIRECT(AL$111&amp;114+4*($B10-7))&amp;INDIRECT(AL$111&amp;115+4*($B10-7))&amp;INDIRECT(AL$111&amp;116+4*($B10-7))))</f>
        <v>2</v>
      </c>
      <c r="AM10" s="80" t="str" cm="1">
        <f t="array" aca="1" ref="AM10" ca="1">IF(INDIRECT(AM$111&amp;116+4*($B10-7))=1,BIN2HEX(1),BIN2HEX(INDIRECT(AM$111&amp;113+4*($B10-7))&amp;INDIRECT(AM$111&amp;114+4*($B10-7))&amp;INDIRECT(AM$111&amp;115+4*($B10-7))&amp;INDIRECT(AM$111&amp;116+4*($B10-7))))</f>
        <v>2</v>
      </c>
      <c r="AN10" s="80" t="str" cm="1">
        <f t="array" aca="1" ref="AN10" ca="1">IF(INDIRECT(AN$111&amp;116+4*($B10-7))=1,BIN2HEX(1),BIN2HEX(INDIRECT(AN$111&amp;113+4*($B10-7))&amp;INDIRECT(AN$111&amp;114+4*($B10-7))&amp;INDIRECT(AN$111&amp;115+4*($B10-7))&amp;INDIRECT(AN$111&amp;116+4*($B10-7))))</f>
        <v>2</v>
      </c>
      <c r="AO10" s="80" t="str" cm="1">
        <f t="array" aca="1" ref="AO10" ca="1">IF(INDIRECT(AO$111&amp;116+4*($B10-7))=1,BIN2HEX(1),BIN2HEX(INDIRECT(AO$111&amp;113+4*($B10-7))&amp;INDIRECT(AO$111&amp;114+4*($B10-7))&amp;INDIRECT(AO$111&amp;115+4*($B10-7))&amp;INDIRECT(AO$111&amp;116+4*($B10-7))))</f>
        <v>2</v>
      </c>
      <c r="AP10" s="80" t="str" cm="1">
        <f t="array" aca="1" ref="AP10" ca="1">IF(INDIRECT(AP$111&amp;116+4*($B10-7))=1,BIN2HEX(1),BIN2HEX(INDIRECT(AP$111&amp;113+4*($B10-7))&amp;INDIRECT(AP$111&amp;114+4*($B10-7))&amp;INDIRECT(AP$111&amp;115+4*($B10-7))&amp;INDIRECT(AP$111&amp;116+4*($B10-7))))</f>
        <v>2</v>
      </c>
      <c r="AQ10" s="80" t="str" cm="1">
        <f t="array" aca="1" ref="AQ10" ca="1">IF(INDIRECT(AQ$111&amp;116+4*($B10-7))=1,BIN2HEX(1),BIN2HEX(INDIRECT(AQ$111&amp;113+4*($B10-7))&amp;INDIRECT(AQ$111&amp;114+4*($B10-7))&amp;INDIRECT(AQ$111&amp;115+4*($B10-7))&amp;INDIRECT(AQ$111&amp;116+4*($B10-7))))</f>
        <v>2</v>
      </c>
      <c r="AR10" s="80" t="str" cm="1">
        <f t="array" aca="1" ref="AR10" ca="1">IF(INDIRECT(AR$111&amp;116+4*($B10-7))=1,BIN2HEX(1),BIN2HEX(INDIRECT(AR$111&amp;113+4*($B10-7))&amp;INDIRECT(AR$111&amp;114+4*($B10-7))&amp;INDIRECT(AR$111&amp;115+4*($B10-7))&amp;INDIRECT(AR$111&amp;116+4*($B10-7))))</f>
        <v>2</v>
      </c>
      <c r="AS10" s="80" t="str" cm="1">
        <f t="array" aca="1" ref="AS10" ca="1">IF(INDIRECT(AS$111&amp;116+4*($B10-7))=1,BIN2HEX(1),BIN2HEX(INDIRECT(AS$111&amp;113+4*($B10-7))&amp;INDIRECT(AS$111&amp;114+4*($B10-7))&amp;INDIRECT(AS$111&amp;115+4*($B10-7))&amp;INDIRECT(AS$111&amp;116+4*($B10-7))))</f>
        <v>2</v>
      </c>
      <c r="AT10" s="80" t="str" cm="1">
        <f t="array" aca="1" ref="AT10" ca="1">IF(INDIRECT(AT$111&amp;116+4*($B10-7))=1,BIN2HEX(1),BIN2HEX(INDIRECT(AT$111&amp;113+4*($B10-7))&amp;INDIRECT(AT$111&amp;114+4*($B10-7))&amp;INDIRECT(AT$111&amp;115+4*($B10-7))&amp;INDIRECT(AT$111&amp;116+4*($B10-7))))</f>
        <v>2</v>
      </c>
      <c r="AU10" s="80" t="str" cm="1">
        <f t="array" aca="1" ref="AU10" ca="1">IF(INDIRECT(AU$111&amp;116+4*($B10-7))=1,BIN2HEX(1),BIN2HEX(INDIRECT(AU$111&amp;113+4*($B10-7))&amp;INDIRECT(AU$111&amp;114+4*($B10-7))&amp;INDIRECT(AU$111&amp;115+4*($B10-7))&amp;INDIRECT(AU$111&amp;116+4*($B10-7))))</f>
        <v>2</v>
      </c>
      <c r="AV10" s="80" t="str" cm="1">
        <f t="array" aca="1" ref="AV10" ca="1">IF(INDIRECT(AV$111&amp;116+4*($B10-7))=1,BIN2HEX(1),BIN2HEX(INDIRECT(AV$111&amp;113+4*($B10-7))&amp;INDIRECT(AV$111&amp;114+4*($B10-7))&amp;INDIRECT(AV$111&amp;115+4*($B10-7))&amp;INDIRECT(AV$111&amp;116+4*($B10-7))))</f>
        <v>2</v>
      </c>
      <c r="AW10" s="80" t="str" cm="1">
        <f t="array" aca="1" ref="AW10" ca="1">IF(INDIRECT(AW$111&amp;116+4*($B10-7))=1,BIN2HEX(1),BIN2HEX(INDIRECT(AW$111&amp;113+4*($B10-7))&amp;INDIRECT(AW$111&amp;114+4*($B10-7))&amp;INDIRECT(AW$111&amp;115+4*($B10-7))&amp;INDIRECT(AW$111&amp;116+4*($B10-7))))</f>
        <v>2</v>
      </c>
      <c r="AX10" s="80" t="str" cm="1">
        <f t="array" aca="1" ref="AX10" ca="1">IF(INDIRECT(AX$111&amp;116+4*($B10-7))=1,BIN2HEX(1),BIN2HEX(INDIRECT(AX$111&amp;113+4*($B10-7))&amp;INDIRECT(AX$111&amp;114+4*($B10-7))&amp;INDIRECT(AX$111&amp;115+4*($B10-7))&amp;INDIRECT(AX$111&amp;116+4*($B10-7))))</f>
        <v>2</v>
      </c>
      <c r="AY10" s="80" t="str" cm="1">
        <f t="array" aca="1" ref="AY10" ca="1">IF(INDIRECT(AY$111&amp;116+4*($B10-7))=1,BIN2HEX(1),BIN2HEX(INDIRECT(AY$111&amp;113+4*($B10-7))&amp;INDIRECT(AY$111&amp;114+4*($B10-7))&amp;INDIRECT(AY$111&amp;115+4*($B10-7))&amp;INDIRECT(AY$111&amp;116+4*($B10-7))))</f>
        <v>2</v>
      </c>
      <c r="AZ10" s="80" t="str" cm="1">
        <f t="array" aca="1" ref="AZ10" ca="1">IF(INDIRECT(AZ$111&amp;116+4*($B10-7))=1,BIN2HEX(1),BIN2HEX(INDIRECT(AZ$111&amp;113+4*($B10-7))&amp;INDIRECT(AZ$111&amp;114+4*($B10-7))&amp;INDIRECT(AZ$111&amp;115+4*($B10-7))&amp;INDIRECT(AZ$111&amp;116+4*($B10-7))))</f>
        <v>2</v>
      </c>
      <c r="BA10" s="80" t="str" cm="1">
        <f t="array" aca="1" ref="BA10" ca="1">IF(INDIRECT(BA$111&amp;116+4*($B10-7))=1,BIN2HEX(1),BIN2HEX(INDIRECT(BA$111&amp;113+4*($B10-7))&amp;INDIRECT(BA$111&amp;114+4*($B10-7))&amp;INDIRECT(BA$111&amp;115+4*($B10-7))&amp;INDIRECT(BA$111&amp;116+4*($B10-7))))</f>
        <v>2</v>
      </c>
      <c r="BB10" s="80" t="str" cm="1">
        <f t="array" aca="1" ref="BB10" ca="1">IF(INDIRECT(BB$111&amp;116+4*($B10-7))=1,BIN2HEX(1),BIN2HEX(INDIRECT(BB$111&amp;113+4*($B10-7))&amp;INDIRECT(BB$111&amp;114+4*($B10-7))&amp;INDIRECT(BB$111&amp;115+4*($B10-7))&amp;INDIRECT(BB$111&amp;116+4*($B10-7))))</f>
        <v>2</v>
      </c>
      <c r="BC10" s="80" t="str" cm="1">
        <f t="array" aca="1" ref="BC10" ca="1">IF(INDIRECT(BC$111&amp;116+4*($B10-7))=1,BIN2HEX(1),BIN2HEX(INDIRECT(BC$111&amp;113+4*($B10-7))&amp;INDIRECT(BC$111&amp;114+4*($B10-7))&amp;INDIRECT(BC$111&amp;115+4*($B10-7))&amp;INDIRECT(BC$111&amp;116+4*($B10-7))))</f>
        <v>2</v>
      </c>
      <c r="BD10" s="80" t="str" cm="1">
        <f t="array" aca="1" ref="BD10" ca="1">IF(INDIRECT(BD$111&amp;116+4*($B10-7))=1,BIN2HEX(1),BIN2HEX(INDIRECT(BD$111&amp;113+4*($B10-7))&amp;INDIRECT(BD$111&amp;114+4*($B10-7))&amp;INDIRECT(BD$111&amp;115+4*($B10-7))&amp;INDIRECT(BD$111&amp;116+4*($B10-7))))</f>
        <v>2</v>
      </c>
      <c r="BE10" s="80" t="str" cm="1">
        <f t="array" aca="1" ref="BE10" ca="1">IF(INDIRECT(BE$111&amp;116+4*($B10-7))=1,BIN2HEX(1),BIN2HEX(INDIRECT(BE$111&amp;113+4*($B10-7))&amp;INDIRECT(BE$111&amp;114+4*($B10-7))&amp;INDIRECT(BE$111&amp;115+4*($B10-7))&amp;INDIRECT(BE$111&amp;116+4*($B10-7))))</f>
        <v>2</v>
      </c>
      <c r="BF10" s="80" t="str" cm="1">
        <f t="array" aca="1" ref="BF10" ca="1">IF(INDIRECT(BF$111&amp;116+4*($B10-7))=1,BIN2HEX(1),BIN2HEX(INDIRECT(BF$111&amp;113+4*($B10-7))&amp;INDIRECT(BF$111&amp;114+4*($B10-7))&amp;INDIRECT(BF$111&amp;115+4*($B10-7))&amp;INDIRECT(BF$111&amp;116+4*($B10-7))))</f>
        <v>2</v>
      </c>
      <c r="BG10" s="80" t="str" cm="1">
        <f t="array" aca="1" ref="BG10" ca="1">IF(INDIRECT(BG$111&amp;116+4*($B10-7))=1,BIN2HEX(1),BIN2HEX(INDIRECT(BG$111&amp;113+4*($B10-7))&amp;INDIRECT(BG$111&amp;114+4*($B10-7))&amp;INDIRECT(BG$111&amp;115+4*($B10-7))&amp;INDIRECT(BG$111&amp;116+4*($B10-7))))</f>
        <v>2</v>
      </c>
      <c r="BH10" s="80" t="str" cm="1">
        <f t="array" aca="1" ref="BH10" ca="1">IF(INDIRECT(BH$111&amp;116+4*($B10-7))=1,BIN2HEX(1),BIN2HEX(INDIRECT(BH$111&amp;113+4*($B10-7))&amp;INDIRECT(BH$111&amp;114+4*($B10-7))&amp;INDIRECT(BH$111&amp;115+4*($B10-7))&amp;INDIRECT(BH$111&amp;116+4*($B10-7))))</f>
        <v>2</v>
      </c>
      <c r="BI10" s="80" t="str" cm="1">
        <f t="array" aca="1" ref="BI10" ca="1">IF(INDIRECT(BI$111&amp;116+4*($B10-7))=1,BIN2HEX(1),BIN2HEX(INDIRECT(BI$111&amp;113+4*($B10-7))&amp;INDIRECT(BI$111&amp;114+4*($B10-7))&amp;INDIRECT(BI$111&amp;115+4*($B10-7))&amp;INDIRECT(BI$111&amp;116+4*($B10-7))))</f>
        <v>2</v>
      </c>
      <c r="BJ10" s="80" t="str" cm="1">
        <f t="array" aca="1" ref="BJ10" ca="1">IF(INDIRECT(BJ$111&amp;116+4*($B10-7))=1,BIN2HEX(1),BIN2HEX(INDIRECT(BJ$111&amp;113+4*($B10-7))&amp;INDIRECT(BJ$111&amp;114+4*($B10-7))&amp;INDIRECT(BJ$111&amp;115+4*($B10-7))&amp;INDIRECT(BJ$111&amp;116+4*($B10-7))))</f>
        <v>2</v>
      </c>
      <c r="BK10" s="80" t="str" cm="1">
        <f t="array" aca="1" ref="BK10" ca="1">IF(INDIRECT(BK$111&amp;116+4*($B10-7))=1,BIN2HEX(1),BIN2HEX(INDIRECT(BK$111&amp;113+4*($B10-7))&amp;INDIRECT(BK$111&amp;114+4*($B10-7))&amp;INDIRECT(BK$111&amp;115+4*($B10-7))&amp;INDIRECT(BK$111&amp;116+4*($B10-7))))</f>
        <v>2</v>
      </c>
      <c r="BL10" s="80" t="str" cm="1">
        <f t="array" aca="1" ref="BL10" ca="1">IF(INDIRECT(BL$111&amp;116+4*($B10-7))=1,BIN2HEX(1),BIN2HEX(INDIRECT(BL$111&amp;113+4*($B10-7))&amp;INDIRECT(BL$111&amp;114+4*($B10-7))&amp;INDIRECT(BL$111&amp;115+4*($B10-7))&amp;INDIRECT(BL$111&amp;116+4*($B10-7))))</f>
        <v>2</v>
      </c>
      <c r="BM10" s="80" t="str" cm="1">
        <f t="array" aca="1" ref="BM10" ca="1">IF(INDIRECT(BM$111&amp;116+4*($B10-7))=1,BIN2HEX(1),BIN2HEX(INDIRECT(BM$111&amp;113+4*($B10-7))&amp;INDIRECT(BM$111&amp;114+4*($B10-7))&amp;INDIRECT(BM$111&amp;115+4*($B10-7))&amp;INDIRECT(BM$111&amp;116+4*($B10-7))))</f>
        <v>2</v>
      </c>
      <c r="BN10" s="80" t="str" cm="1">
        <f t="array" aca="1" ref="BN10" ca="1">IF(INDIRECT(BN$111&amp;116+4*($B10-7))=1,BIN2HEX(1),BIN2HEX(INDIRECT(BN$111&amp;113+4*($B10-7))&amp;INDIRECT(BN$111&amp;114+4*($B10-7))&amp;INDIRECT(BN$111&amp;115+4*($B10-7))&amp;INDIRECT(BN$111&amp;116+4*($B10-7))))</f>
        <v>2</v>
      </c>
      <c r="BO10" s="80" t="str" cm="1">
        <f t="array" aca="1" ref="BO10" ca="1">IF(INDIRECT(BO$111&amp;116+4*($B10-7))=1,BIN2HEX(1),BIN2HEX(INDIRECT(BO$111&amp;113+4*($B10-7))&amp;INDIRECT(BO$111&amp;114+4*($B10-7))&amp;INDIRECT(BO$111&amp;115+4*($B10-7))&amp;INDIRECT(BO$111&amp;116+4*($B10-7))))</f>
        <v>2</v>
      </c>
      <c r="BP10" s="80" t="str" cm="1">
        <f t="array" aca="1" ref="BP10" ca="1">IF(INDIRECT(BP$111&amp;116+4*($B10-7))=1,BIN2HEX(1),BIN2HEX(INDIRECT(BP$111&amp;113+4*($B10-7))&amp;INDIRECT(BP$111&amp;114+4*($B10-7))&amp;INDIRECT(BP$111&amp;115+4*($B10-7))&amp;INDIRECT(BP$111&amp;116+4*($B10-7))))</f>
        <v>2</v>
      </c>
      <c r="CD10" s="80" cm="1">
        <f t="array" aca="1" ref="CD10" ca="1">IF($V10="0",INDIRECT("ｄａｔａ!$"&amp;V$112&amp;"$"&amp;$B10),0)</f>
        <v>0</v>
      </c>
      <c r="CE10" s="80" cm="1">
        <f t="array" aca="1" ref="CE10" ca="1">IF(OR($AS10="0",$AS10="8"),INDIRECT("ｄａｔａ!$"&amp;AS$112&amp;"$"&amp;$B10),0)</f>
        <v>0</v>
      </c>
      <c r="CH10" s="80" t="str">
        <f t="shared" ca="1" si="1"/>
        <v>2000</v>
      </c>
      <c r="CI10" s="80" t="str">
        <f t="shared" ca="1" si="2"/>
        <v>300000</v>
      </c>
      <c r="CJ10" s="80" t="str">
        <f t="shared" ca="1" si="3"/>
        <v>400000</v>
      </c>
      <c r="CK10" s="80" t="str">
        <f ca="1">IF($C10=0,"5"&amp;_xlfn.CONCAT($S10:$W10,$CD10),"5000000")</f>
        <v>5000000</v>
      </c>
      <c r="CL10" s="80" t="str">
        <f ca="1">IF($C10=0,"6"&amp;_xlfn.CONCAT($X10,$AP10,$CD10,$BA10,$CE10),"600000")</f>
        <v>600000</v>
      </c>
      <c r="CM10" s="80" t="str">
        <f t="shared" si="6"/>
        <v>70000</v>
      </c>
      <c r="CN10" s="80" t="str">
        <f t="shared" si="7"/>
        <v>800000</v>
      </c>
      <c r="CO10" s="80" t="str">
        <f t="shared" si="8"/>
        <v>900000</v>
      </c>
      <c r="CP10" s="80" t="str">
        <f t="shared" si="9"/>
        <v>A000000</v>
      </c>
      <c r="CQ10" s="80" t="str">
        <f t="shared" si="10"/>
        <v>B00000</v>
      </c>
    </row>
    <row r="11" spans="1:99" x14ac:dyDescent="0.2">
      <c r="A11" s="80" t="s">
        <v>2324</v>
      </c>
      <c r="B11" s="80">
        <v>13</v>
      </c>
      <c r="C11" s="251">
        <f t="shared" ca="1" si="11"/>
        <v>1</v>
      </c>
      <c r="D11" s="80" t="str" cm="1">
        <f t="array" aca="1" ref="D11" ca="1">IF(INDIRECT(D$111&amp;116+4*($B11-7))=1,BIN2HEX(1),BIN2HEX(INDIRECT(D$111&amp;113+4*($B11-7))&amp;INDIRECT(D$111&amp;114+4*($B11-7))&amp;INDIRECT(D$111&amp;115+4*($B11-7))&amp;INDIRECT(D$111&amp;116+4*($B11-7))))</f>
        <v>4</v>
      </c>
      <c r="F11" s="80" t="str" cm="1">
        <f t="array" aca="1" ref="F11" ca="1">IF(INDIRECT(F$111&amp;116+4*($B11-7))=1,BIN2HEX(1),BIN2HEX(INDIRECT(F$111&amp;113+4*($B11-7))&amp;INDIRECT(F$111&amp;114+4*($B11-7))&amp;INDIRECT(F$111&amp;115+4*($B11-7))&amp;INDIRECT(F$111&amp;116+4*($B11-7))))</f>
        <v>2</v>
      </c>
      <c r="G11" s="80" t="str" cm="1">
        <f t="array" aca="1" ref="G11" ca="1">IF(INDIRECT(G$111&amp;116+4*($B11-7))=1,BIN2HEX(1),BIN2HEX(INDIRECT(G$111&amp;113+4*($B11-7))&amp;INDIRECT(G$111&amp;114+4*($B11-7))&amp;INDIRECT(G$111&amp;115+4*($B11-7))&amp;INDIRECT(G$111&amp;116+4*($B11-7))))</f>
        <v>2</v>
      </c>
      <c r="H11" s="80" t="str" cm="1">
        <f t="array" aca="1" ref="H11" ca="1">IF(INDIRECT(H$111&amp;116+4*($B11-7))=1,BIN2HEX(1),BIN2HEX(INDIRECT(H$111&amp;113+4*($B11-7))&amp;INDIRECT(H$111&amp;114+4*($B11-7))&amp;INDIRECT(H$111&amp;115+4*($B11-7))&amp;INDIRECT(H$111&amp;116+4*($B11-7))))</f>
        <v>2</v>
      </c>
      <c r="I11" s="80" t="str" cm="1">
        <f t="array" aca="1" ref="I11" ca="1">IF(INDIRECT(I$111&amp;116+4*($B11-7))=1,BIN2HEX(1),BIN2HEX(INDIRECT(I$111&amp;113+4*($B11-7))&amp;INDIRECT(I$111&amp;114+4*($B11-7))&amp;INDIRECT(I$111&amp;115+4*($B11-7))&amp;INDIRECT(I$111&amp;116+4*($B11-7))))</f>
        <v>2</v>
      </c>
      <c r="J11" s="80" t="str" cm="1">
        <f t="array" aca="1" ref="J11" ca="1">IF(INDIRECT(J$111&amp;116+4*($B11-7))=1,BIN2HEX(1),BIN2HEX(INDIRECT(J$111&amp;113+4*($B11-7))&amp;INDIRECT(J$111&amp;114+4*($B11-7))&amp;INDIRECT(J$111&amp;115+4*($B11-7))&amp;INDIRECT(J$111&amp;116+4*($B11-7))))</f>
        <v>2</v>
      </c>
      <c r="K11" s="80" t="str" cm="1">
        <f t="array" aca="1" ref="K11" ca="1">IF(INDIRECT(K$111&amp;116+4*($B11-7))=1,BIN2HEX(1),BIN2HEX(INDIRECT(K$111&amp;113+4*($B11-7))&amp;INDIRECT(K$111&amp;114+4*($B11-7))&amp;INDIRECT(K$111&amp;115+4*($B11-7))&amp;INDIRECT(K$111&amp;116+4*($B11-7))))</f>
        <v>2</v>
      </c>
      <c r="L11" s="80" t="str" cm="1">
        <f t="array" aca="1" ref="L11" ca="1">IF(INDIRECT(L$111&amp;116+4*($B11-7))=1,BIN2HEX(1),BIN2HEX(INDIRECT(L$111&amp;113+4*($B11-7))&amp;INDIRECT(L$111&amp;114+4*($B11-7))&amp;INDIRECT(L$111&amp;115+4*($B11-7))&amp;INDIRECT(L$111&amp;116+4*($B11-7))))</f>
        <v>2</v>
      </c>
      <c r="M11" s="80" t="str" cm="1">
        <f t="array" aca="1" ref="M11" ca="1">IF(INDIRECT(M$111&amp;116+4*($B11-7))=1,BIN2HEX(1),BIN2HEX(INDIRECT(M$111&amp;113+4*($B11-7))&amp;INDIRECT(M$111&amp;114+4*($B11-7))&amp;INDIRECT(M$111&amp;115+4*($B11-7))&amp;INDIRECT(M$111&amp;116+4*($B11-7))))</f>
        <v>2</v>
      </c>
      <c r="N11" s="80" t="str" cm="1">
        <f t="array" aca="1" ref="N11" ca="1">IF(INDIRECT(N$111&amp;116+4*($B11-7))=1,BIN2HEX(1),BIN2HEX(INDIRECT(N$111&amp;113+4*($B11-7))&amp;INDIRECT(N$111&amp;114+4*($B11-7))&amp;INDIRECT(N$111&amp;115+4*($B11-7))&amp;INDIRECT(N$111&amp;116+4*($B11-7))))</f>
        <v>2</v>
      </c>
      <c r="O11" s="80" t="str" cm="1">
        <f t="array" aca="1" ref="O11" ca="1">IF(INDIRECT(O$111&amp;116+4*($B11-7))=1,BIN2HEX(1),BIN2HEX(INDIRECT(O$111&amp;113+4*($B11-7))&amp;INDIRECT(O$111&amp;114+4*($B11-7))&amp;INDIRECT(O$111&amp;115+4*($B11-7))&amp;INDIRECT(O$111&amp;116+4*($B11-7))))</f>
        <v>2</v>
      </c>
      <c r="P11" s="80" t="str" cm="1">
        <f t="array" aca="1" ref="P11" ca="1">IF(INDIRECT(P$111&amp;116+4*($B11-7))=1,BIN2HEX(1),BIN2HEX(INDIRECT(P$111&amp;113+4*($B11-7))&amp;INDIRECT(P$111&amp;114+4*($B11-7))&amp;INDIRECT(P$111&amp;115+4*($B11-7))&amp;INDIRECT(P$111&amp;116+4*($B11-7))))</f>
        <v>2</v>
      </c>
      <c r="Q11" s="80" t="str" cm="1">
        <f t="array" aca="1" ref="Q11" ca="1">IF(INDIRECT(Q$111&amp;116+4*($B11-7))=1,BIN2HEX(1),BIN2HEX(INDIRECT(Q$111&amp;113+4*($B11-7))&amp;INDIRECT(Q$111&amp;114+4*($B11-7))&amp;INDIRECT(Q$111&amp;115+4*($B11-7))&amp;INDIRECT(Q$111&amp;116+4*($B11-7))))</f>
        <v>2</v>
      </c>
      <c r="R11" s="80" t="str" cm="1">
        <f t="array" aca="1" ref="R11" ca="1">IF(INDIRECT(R$111&amp;116+4*($B11-7))=1,BIN2HEX(1),BIN2HEX(INDIRECT(R$111&amp;113+4*($B11-7))&amp;INDIRECT(R$111&amp;114+4*($B11-7))&amp;INDIRECT(R$111&amp;115+4*($B11-7))&amp;INDIRECT(R$111&amp;116+4*($B11-7))))</f>
        <v>2</v>
      </c>
      <c r="S11" s="80" t="str" cm="1">
        <f t="array" aca="1" ref="S11" ca="1">IF(INDIRECT(S$111&amp;116+4*($B11-7))=1,BIN2HEX(1),BIN2HEX(INDIRECT(S$111&amp;113+4*($B11-7))&amp;INDIRECT(S$111&amp;114+4*($B11-7))&amp;INDIRECT(S$111&amp;115+4*($B11-7))&amp;INDIRECT(S$111&amp;116+4*($B11-7))))</f>
        <v>2</v>
      </c>
      <c r="T11" s="80" t="str" cm="1">
        <f t="array" aca="1" ref="T11" ca="1">IF(INDIRECT(T$111&amp;116+4*($B11-7))=1,BIN2HEX(1),BIN2HEX(INDIRECT(T$111&amp;113+4*($B11-7))&amp;INDIRECT(T$111&amp;114+4*($B11-7))&amp;INDIRECT(T$111&amp;115+4*($B11-7))&amp;INDIRECT(T$111&amp;116+4*($B11-7))))</f>
        <v>2</v>
      </c>
      <c r="U11" s="80" t="str" cm="1">
        <f t="array" aca="1" ref="U11" ca="1">IF(INDIRECT(U$111&amp;116+4*($B11-7))=1,BIN2HEX(1),BIN2HEX(INDIRECT(U$111&amp;113+4*($B11-7))&amp;INDIRECT(U$111&amp;114+4*($B11-7))&amp;INDIRECT(U$111&amp;115+4*($B11-7))&amp;INDIRECT(U$111&amp;116+4*($B11-7))))</f>
        <v>2</v>
      </c>
      <c r="V11" s="80" t="str" cm="1">
        <f t="array" aca="1" ref="V11" ca="1">IF(INDIRECT(V$111&amp;116+4*($B11-7))=1,BIN2HEX(1),BIN2HEX(INDIRECT(V$111&amp;113+4*($B11-7))&amp;INDIRECT(V$111&amp;114+4*($B11-7))&amp;INDIRECT(V$111&amp;115+4*($B11-7))&amp;INDIRECT(V$111&amp;116+4*($B11-7))))</f>
        <v>2</v>
      </c>
      <c r="W11" s="80" t="str" cm="1">
        <f t="array" aca="1" ref="W11" ca="1">IF(INDIRECT(W$111&amp;116+4*($B11-7))=1,BIN2HEX(1),BIN2HEX(INDIRECT(W$111&amp;113+4*($B11-7))&amp;INDIRECT(W$111&amp;114+4*($B11-7))&amp;INDIRECT(W$111&amp;115+4*($B11-7))&amp;INDIRECT(W$111&amp;116+4*($B11-7))))</f>
        <v>2</v>
      </c>
      <c r="X11" s="80" t="str" cm="1">
        <f t="array" aca="1" ref="X11" ca="1">IF(INDIRECT(X$111&amp;116+4*($B11-7))=1,BIN2HEX(1),BIN2HEX(INDIRECT(X$111&amp;113+4*($B11-7))&amp;INDIRECT(X$111&amp;114+4*($B11-7))&amp;INDIRECT(X$111&amp;115+4*($B11-7))&amp;INDIRECT(X$111&amp;116+4*($B11-7))))</f>
        <v>2</v>
      </c>
      <c r="Y11" s="80" t="str" cm="1">
        <f t="array" aca="1" ref="Y11" ca="1">IF(INDIRECT(Y$111&amp;116+4*($B11-7))=1,BIN2HEX(1),BIN2HEX(INDIRECT(Y$111&amp;113+4*($B11-7))&amp;INDIRECT(Y$111&amp;114+4*($B11-7))&amp;INDIRECT(Y$111&amp;115+4*($B11-7))&amp;INDIRECT(Y$111&amp;116+4*($B11-7))))</f>
        <v>2</v>
      </c>
      <c r="Z11" s="80" t="str" cm="1">
        <f t="array" aca="1" ref="Z11" ca="1">IF(INDIRECT(Z$111&amp;116+4*($B11-7))=1,BIN2HEX(1),BIN2HEX(INDIRECT(Z$111&amp;113+4*($B11-7))&amp;INDIRECT(Z$111&amp;114+4*($B11-7))&amp;INDIRECT(Z$111&amp;115+4*($B11-7))&amp;INDIRECT(Z$111&amp;116+4*($B11-7))))</f>
        <v>2</v>
      </c>
      <c r="AA11" s="80" t="str" cm="1">
        <f t="array" aca="1" ref="AA11" ca="1">IF(INDIRECT(AA$111&amp;116+4*($B11-7))=1,BIN2HEX(1),BIN2HEX(INDIRECT(AA$111&amp;113+4*($B11-7))&amp;INDIRECT(AA$111&amp;114+4*($B11-7))&amp;INDIRECT(AA$111&amp;115+4*($B11-7))&amp;INDIRECT(AA$111&amp;116+4*($B11-7))))</f>
        <v>2</v>
      </c>
      <c r="AB11" s="80" t="str" cm="1">
        <f t="array" aca="1" ref="AB11" ca="1">IF(INDIRECT(AB$111&amp;116+4*($B11-7))=1,BIN2HEX(1),BIN2HEX(INDIRECT(AB$111&amp;113+4*($B11-7))&amp;INDIRECT(AB$111&amp;114+4*($B11-7))&amp;INDIRECT(AB$111&amp;115+4*($B11-7))&amp;INDIRECT(AB$111&amp;116+4*($B11-7))))</f>
        <v>2</v>
      </c>
      <c r="AC11" s="80" t="str" cm="1">
        <f t="array" aca="1" ref="AC11" ca="1">IF(INDIRECT(AC$111&amp;116+4*($B11-7))=1,BIN2HEX(1),BIN2HEX(INDIRECT(AC$111&amp;113+4*($B11-7))&amp;INDIRECT(AC$111&amp;114+4*($B11-7))&amp;INDIRECT(AC$111&amp;115+4*($B11-7))&amp;INDIRECT(AC$111&amp;116+4*($B11-7))))</f>
        <v>2</v>
      </c>
      <c r="AD11" s="80" t="str" cm="1">
        <f t="array" aca="1" ref="AD11" ca="1">IF(INDIRECT(AD$111&amp;116+4*($B11-7))=1,BIN2HEX(1),BIN2HEX(INDIRECT(AD$111&amp;113+4*($B11-7))&amp;INDIRECT(AD$111&amp;114+4*($B11-7))&amp;INDIRECT(AD$111&amp;115+4*($B11-7))&amp;INDIRECT(AD$111&amp;116+4*($B11-7))))</f>
        <v>2</v>
      </c>
      <c r="AE11" s="80" t="str" cm="1">
        <f t="array" aca="1" ref="AE11" ca="1">IF(INDIRECT(AE$111&amp;116+4*($B11-7))=1,BIN2HEX(1),BIN2HEX(INDIRECT(AE$111&amp;113+4*($B11-7))&amp;INDIRECT(AE$111&amp;114+4*($B11-7))&amp;INDIRECT(AE$111&amp;115+4*($B11-7))&amp;INDIRECT(AE$111&amp;116+4*($B11-7))))</f>
        <v>2</v>
      </c>
      <c r="AF11" s="80" t="str" cm="1">
        <f t="array" aca="1" ref="AF11" ca="1">IF(INDIRECT(AF$111&amp;116+4*($B11-7))=1,BIN2HEX(1),BIN2HEX(INDIRECT(AF$111&amp;113+4*($B11-7))&amp;INDIRECT(AF$111&amp;114+4*($B11-7))&amp;INDIRECT(AF$111&amp;115+4*($B11-7))&amp;INDIRECT(AF$111&amp;116+4*($B11-7))))</f>
        <v>2</v>
      </c>
      <c r="AG11" s="80" t="str" cm="1">
        <f t="array" aca="1" ref="AG11" ca="1">IF(INDIRECT(AG$111&amp;116+4*($B11-7))=1,BIN2HEX(1),BIN2HEX(INDIRECT(AG$111&amp;113+4*($B11-7))&amp;INDIRECT(AG$111&amp;114+4*($B11-7))&amp;INDIRECT(AG$111&amp;115+4*($B11-7))&amp;INDIRECT(AG$111&amp;116+4*($B11-7))))</f>
        <v>2</v>
      </c>
      <c r="AH11" s="80" t="str" cm="1">
        <f t="array" aca="1" ref="AH11" ca="1">IF(INDIRECT(AH$111&amp;116+4*($B11-7))=1,BIN2HEX(1),BIN2HEX(INDIRECT(AH$111&amp;113+4*($B11-7))&amp;INDIRECT(AH$111&amp;114+4*($B11-7))&amp;INDIRECT(AH$111&amp;115+4*($B11-7))&amp;INDIRECT(AH$111&amp;116+4*($B11-7))))</f>
        <v>2</v>
      </c>
      <c r="AI11" s="80" t="str" cm="1">
        <f t="array" aca="1" ref="AI11" ca="1">IF(INDIRECT(AI$111&amp;116+4*($B11-7))=1,BIN2HEX(1),BIN2HEX(INDIRECT(AI$111&amp;113+4*($B11-7))&amp;INDIRECT(AI$111&amp;114+4*($B11-7))&amp;INDIRECT(AI$111&amp;115+4*($B11-7))&amp;INDIRECT(AI$111&amp;116+4*($B11-7))))</f>
        <v>2</v>
      </c>
      <c r="AJ11" s="80" t="str" cm="1">
        <f t="array" aca="1" ref="AJ11" ca="1">IF(INDIRECT(AJ$111&amp;116+4*($B11-7))=1,BIN2HEX(1),BIN2HEX(INDIRECT(AJ$111&amp;113+4*($B11-7))&amp;INDIRECT(AJ$111&amp;114+4*($B11-7))&amp;INDIRECT(AJ$111&amp;115+4*($B11-7))&amp;INDIRECT(AJ$111&amp;116+4*($B11-7))))</f>
        <v>2</v>
      </c>
      <c r="AK11" s="80" t="str" cm="1">
        <f t="array" aca="1" ref="AK11" ca="1">IF(INDIRECT(AK$111&amp;116+4*($B11-7))=1,BIN2HEX(1),BIN2HEX(INDIRECT(AK$111&amp;113+4*($B11-7))&amp;INDIRECT(AK$111&amp;114+4*($B11-7))&amp;INDIRECT(AK$111&amp;115+4*($B11-7))&amp;INDIRECT(AK$111&amp;116+4*($B11-7))))</f>
        <v>2</v>
      </c>
      <c r="AL11" s="80" t="str" cm="1">
        <f t="array" aca="1" ref="AL11" ca="1">IF(INDIRECT(AL$111&amp;116+4*($B11-7))=1,BIN2HEX(1),BIN2HEX(INDIRECT(AL$111&amp;113+4*($B11-7))&amp;INDIRECT(AL$111&amp;114+4*($B11-7))&amp;INDIRECT(AL$111&amp;115+4*($B11-7))&amp;INDIRECT(AL$111&amp;116+4*($B11-7))))</f>
        <v>2</v>
      </c>
      <c r="AM11" s="80" t="str" cm="1">
        <f t="array" aca="1" ref="AM11" ca="1">IF(INDIRECT(AM$111&amp;116+4*($B11-7))=1,BIN2HEX(1),BIN2HEX(INDIRECT(AM$111&amp;113+4*($B11-7))&amp;INDIRECT(AM$111&amp;114+4*($B11-7))&amp;INDIRECT(AM$111&amp;115+4*($B11-7))&amp;INDIRECT(AM$111&amp;116+4*($B11-7))))</f>
        <v>2</v>
      </c>
      <c r="AN11" s="80" t="str" cm="1">
        <f t="array" aca="1" ref="AN11" ca="1">IF(INDIRECT(AN$111&amp;116+4*($B11-7))=1,BIN2HEX(1),BIN2HEX(INDIRECT(AN$111&amp;113+4*($B11-7))&amp;INDIRECT(AN$111&amp;114+4*($B11-7))&amp;INDIRECT(AN$111&amp;115+4*($B11-7))&amp;INDIRECT(AN$111&amp;116+4*($B11-7))))</f>
        <v>2</v>
      </c>
      <c r="AO11" s="80" t="str" cm="1">
        <f t="array" aca="1" ref="AO11" ca="1">IF(INDIRECT(AO$111&amp;116+4*($B11-7))=1,BIN2HEX(1),BIN2HEX(INDIRECT(AO$111&amp;113+4*($B11-7))&amp;INDIRECT(AO$111&amp;114+4*($B11-7))&amp;INDIRECT(AO$111&amp;115+4*($B11-7))&amp;INDIRECT(AO$111&amp;116+4*($B11-7))))</f>
        <v>2</v>
      </c>
      <c r="AP11" s="80" t="str" cm="1">
        <f t="array" aca="1" ref="AP11" ca="1">IF(INDIRECT(AP$111&amp;116+4*($B11-7))=1,BIN2HEX(1),BIN2HEX(INDIRECT(AP$111&amp;113+4*($B11-7))&amp;INDIRECT(AP$111&amp;114+4*($B11-7))&amp;INDIRECT(AP$111&amp;115+4*($B11-7))&amp;INDIRECT(AP$111&amp;116+4*($B11-7))))</f>
        <v>2</v>
      </c>
      <c r="AQ11" s="80" t="str" cm="1">
        <f t="array" aca="1" ref="AQ11" ca="1">IF(INDIRECT(AQ$111&amp;116+4*($B11-7))=1,BIN2HEX(1),BIN2HEX(INDIRECT(AQ$111&amp;113+4*($B11-7))&amp;INDIRECT(AQ$111&amp;114+4*($B11-7))&amp;INDIRECT(AQ$111&amp;115+4*($B11-7))&amp;INDIRECT(AQ$111&amp;116+4*($B11-7))))</f>
        <v>2</v>
      </c>
      <c r="AR11" s="80" t="str" cm="1">
        <f t="array" aca="1" ref="AR11" ca="1">IF(INDIRECT(AR$111&amp;116+4*($B11-7))=1,BIN2HEX(1),BIN2HEX(INDIRECT(AR$111&amp;113+4*($B11-7))&amp;INDIRECT(AR$111&amp;114+4*($B11-7))&amp;INDIRECT(AR$111&amp;115+4*($B11-7))&amp;INDIRECT(AR$111&amp;116+4*($B11-7))))</f>
        <v>2</v>
      </c>
      <c r="AS11" s="80" t="str" cm="1">
        <f t="array" aca="1" ref="AS11" ca="1">IF(INDIRECT(AS$111&amp;116+4*($B11-7))=1,BIN2HEX(1),BIN2HEX(INDIRECT(AS$111&amp;113+4*($B11-7))&amp;INDIRECT(AS$111&amp;114+4*($B11-7))&amp;INDIRECT(AS$111&amp;115+4*($B11-7))&amp;INDIRECT(AS$111&amp;116+4*($B11-7))))</f>
        <v>2</v>
      </c>
      <c r="AT11" s="80" t="str" cm="1">
        <f t="array" aca="1" ref="AT11" ca="1">IF(INDIRECT(AT$111&amp;116+4*($B11-7))=1,BIN2HEX(1),BIN2HEX(INDIRECT(AT$111&amp;113+4*($B11-7))&amp;INDIRECT(AT$111&amp;114+4*($B11-7))&amp;INDIRECT(AT$111&amp;115+4*($B11-7))&amp;INDIRECT(AT$111&amp;116+4*($B11-7))))</f>
        <v>2</v>
      </c>
      <c r="AU11" s="80" t="str" cm="1">
        <f t="array" aca="1" ref="AU11" ca="1">IF(INDIRECT(AU$111&amp;116+4*($B11-7))=1,BIN2HEX(1),BIN2HEX(INDIRECT(AU$111&amp;113+4*($B11-7))&amp;INDIRECT(AU$111&amp;114+4*($B11-7))&amp;INDIRECT(AU$111&amp;115+4*($B11-7))&amp;INDIRECT(AU$111&amp;116+4*($B11-7))))</f>
        <v>2</v>
      </c>
      <c r="AV11" s="80" t="str" cm="1">
        <f t="array" aca="1" ref="AV11" ca="1">IF(INDIRECT(AV$111&amp;116+4*($B11-7))=1,BIN2HEX(1),BIN2HEX(INDIRECT(AV$111&amp;113+4*($B11-7))&amp;INDIRECT(AV$111&amp;114+4*($B11-7))&amp;INDIRECT(AV$111&amp;115+4*($B11-7))&amp;INDIRECT(AV$111&amp;116+4*($B11-7))))</f>
        <v>2</v>
      </c>
      <c r="AW11" s="80" t="str" cm="1">
        <f t="array" aca="1" ref="AW11" ca="1">IF(INDIRECT(AW$111&amp;116+4*($B11-7))=1,BIN2HEX(1),BIN2HEX(INDIRECT(AW$111&amp;113+4*($B11-7))&amp;INDIRECT(AW$111&amp;114+4*($B11-7))&amp;INDIRECT(AW$111&amp;115+4*($B11-7))&amp;INDIRECT(AW$111&amp;116+4*($B11-7))))</f>
        <v>2</v>
      </c>
      <c r="AX11" s="80" t="str" cm="1">
        <f t="array" aca="1" ref="AX11" ca="1">IF(INDIRECT(AX$111&amp;116+4*($B11-7))=1,BIN2HEX(1),BIN2HEX(INDIRECT(AX$111&amp;113+4*($B11-7))&amp;INDIRECT(AX$111&amp;114+4*($B11-7))&amp;INDIRECT(AX$111&amp;115+4*($B11-7))&amp;INDIRECT(AX$111&amp;116+4*($B11-7))))</f>
        <v>2</v>
      </c>
      <c r="AY11" s="80" t="str" cm="1">
        <f t="array" aca="1" ref="AY11" ca="1">IF(INDIRECT(AY$111&amp;116+4*($B11-7))=1,BIN2HEX(1),BIN2HEX(INDIRECT(AY$111&amp;113+4*($B11-7))&amp;INDIRECT(AY$111&amp;114+4*($B11-7))&amp;INDIRECT(AY$111&amp;115+4*($B11-7))&amp;INDIRECT(AY$111&amp;116+4*($B11-7))))</f>
        <v>2</v>
      </c>
      <c r="AZ11" s="80" t="str" cm="1">
        <f t="array" aca="1" ref="AZ11" ca="1">IF(INDIRECT(AZ$111&amp;116+4*($B11-7))=1,BIN2HEX(1),BIN2HEX(INDIRECT(AZ$111&amp;113+4*($B11-7))&amp;INDIRECT(AZ$111&amp;114+4*($B11-7))&amp;INDIRECT(AZ$111&amp;115+4*($B11-7))&amp;INDIRECT(AZ$111&amp;116+4*($B11-7))))</f>
        <v>2</v>
      </c>
      <c r="BA11" s="80" t="str" cm="1">
        <f t="array" aca="1" ref="BA11" ca="1">IF(INDIRECT(BA$111&amp;116+4*($B11-7))=1,BIN2HEX(1),BIN2HEX(INDIRECT(BA$111&amp;113+4*($B11-7))&amp;INDIRECT(BA$111&amp;114+4*($B11-7))&amp;INDIRECT(BA$111&amp;115+4*($B11-7))&amp;INDIRECT(BA$111&amp;116+4*($B11-7))))</f>
        <v>2</v>
      </c>
      <c r="BB11" s="80" t="str" cm="1">
        <f t="array" aca="1" ref="BB11" ca="1">IF(INDIRECT(BB$111&amp;116+4*($B11-7))=1,BIN2HEX(1),BIN2HEX(INDIRECT(BB$111&amp;113+4*($B11-7))&amp;INDIRECT(BB$111&amp;114+4*($B11-7))&amp;INDIRECT(BB$111&amp;115+4*($B11-7))&amp;INDIRECT(BB$111&amp;116+4*($B11-7))))</f>
        <v>2</v>
      </c>
      <c r="BC11" s="80" t="str" cm="1">
        <f t="array" aca="1" ref="BC11" ca="1">IF(INDIRECT(BC$111&amp;116+4*($B11-7))=1,BIN2HEX(1),BIN2HEX(INDIRECT(BC$111&amp;113+4*($B11-7))&amp;INDIRECT(BC$111&amp;114+4*($B11-7))&amp;INDIRECT(BC$111&amp;115+4*($B11-7))&amp;INDIRECT(BC$111&amp;116+4*($B11-7))))</f>
        <v>2</v>
      </c>
      <c r="BD11" s="80" t="str" cm="1">
        <f t="array" aca="1" ref="BD11" ca="1">IF(INDIRECT(BD$111&amp;116+4*($B11-7))=1,BIN2HEX(1),BIN2HEX(INDIRECT(BD$111&amp;113+4*($B11-7))&amp;INDIRECT(BD$111&amp;114+4*($B11-7))&amp;INDIRECT(BD$111&amp;115+4*($B11-7))&amp;INDIRECT(BD$111&amp;116+4*($B11-7))))</f>
        <v>2</v>
      </c>
      <c r="BE11" s="80" t="str" cm="1">
        <f t="array" aca="1" ref="BE11" ca="1">IF(INDIRECT(BE$111&amp;116+4*($B11-7))=1,BIN2HEX(1),BIN2HEX(INDIRECT(BE$111&amp;113+4*($B11-7))&amp;INDIRECT(BE$111&amp;114+4*($B11-7))&amp;INDIRECT(BE$111&amp;115+4*($B11-7))&amp;INDIRECT(BE$111&amp;116+4*($B11-7))))</f>
        <v>2</v>
      </c>
      <c r="BF11" s="80" t="str" cm="1">
        <f t="array" aca="1" ref="BF11" ca="1">IF(INDIRECT(BF$111&amp;116+4*($B11-7))=1,BIN2HEX(1),BIN2HEX(INDIRECT(BF$111&amp;113+4*($B11-7))&amp;INDIRECT(BF$111&amp;114+4*($B11-7))&amp;INDIRECT(BF$111&amp;115+4*($B11-7))&amp;INDIRECT(BF$111&amp;116+4*($B11-7))))</f>
        <v>2</v>
      </c>
      <c r="BG11" s="80" t="str" cm="1">
        <f t="array" aca="1" ref="BG11" ca="1">IF(INDIRECT(BG$111&amp;116+4*($B11-7))=1,BIN2HEX(1),BIN2HEX(INDIRECT(BG$111&amp;113+4*($B11-7))&amp;INDIRECT(BG$111&amp;114+4*($B11-7))&amp;INDIRECT(BG$111&amp;115+4*($B11-7))&amp;INDIRECT(BG$111&amp;116+4*($B11-7))))</f>
        <v>2</v>
      </c>
      <c r="BH11" s="80" t="str" cm="1">
        <f t="array" aca="1" ref="BH11" ca="1">IF(INDIRECT(BH$111&amp;116+4*($B11-7))=1,BIN2HEX(1),BIN2HEX(INDIRECT(BH$111&amp;113+4*($B11-7))&amp;INDIRECT(BH$111&amp;114+4*($B11-7))&amp;INDIRECT(BH$111&amp;115+4*($B11-7))&amp;INDIRECT(BH$111&amp;116+4*($B11-7))))</f>
        <v>2</v>
      </c>
      <c r="BI11" s="80" t="str" cm="1">
        <f t="array" aca="1" ref="BI11" ca="1">IF(INDIRECT(BI$111&amp;116+4*($B11-7))=1,BIN2HEX(1),BIN2HEX(INDIRECT(BI$111&amp;113+4*($B11-7))&amp;INDIRECT(BI$111&amp;114+4*($B11-7))&amp;INDIRECT(BI$111&amp;115+4*($B11-7))&amp;INDIRECT(BI$111&amp;116+4*($B11-7))))</f>
        <v>2</v>
      </c>
      <c r="BJ11" s="80" t="str" cm="1">
        <f t="array" aca="1" ref="BJ11" ca="1">IF(INDIRECT(BJ$111&amp;116+4*($B11-7))=1,BIN2HEX(1),BIN2HEX(INDIRECT(BJ$111&amp;113+4*($B11-7))&amp;INDIRECT(BJ$111&amp;114+4*($B11-7))&amp;INDIRECT(BJ$111&amp;115+4*($B11-7))&amp;INDIRECT(BJ$111&amp;116+4*($B11-7))))</f>
        <v>2</v>
      </c>
      <c r="BK11" s="80" t="str" cm="1">
        <f t="array" aca="1" ref="BK11" ca="1">IF(INDIRECT(BK$111&amp;116+4*($B11-7))=1,BIN2HEX(1),BIN2HEX(INDIRECT(BK$111&amp;113+4*($B11-7))&amp;INDIRECT(BK$111&amp;114+4*($B11-7))&amp;INDIRECT(BK$111&amp;115+4*($B11-7))&amp;INDIRECT(BK$111&amp;116+4*($B11-7))))</f>
        <v>2</v>
      </c>
      <c r="BL11" s="80" t="str" cm="1">
        <f t="array" aca="1" ref="BL11" ca="1">IF(INDIRECT(BL$111&amp;116+4*($B11-7))=1,BIN2HEX(1),BIN2HEX(INDIRECT(BL$111&amp;113+4*($B11-7))&amp;INDIRECT(BL$111&amp;114+4*($B11-7))&amp;INDIRECT(BL$111&amp;115+4*($B11-7))&amp;INDIRECT(BL$111&amp;116+4*($B11-7))))</f>
        <v>2</v>
      </c>
      <c r="BM11" s="80" t="str" cm="1">
        <f t="array" aca="1" ref="BM11" ca="1">IF(INDIRECT(BM$111&amp;116+4*($B11-7))=1,BIN2HEX(1),BIN2HEX(INDIRECT(BM$111&amp;113+4*($B11-7))&amp;INDIRECT(BM$111&amp;114+4*($B11-7))&amp;INDIRECT(BM$111&amp;115+4*($B11-7))&amp;INDIRECT(BM$111&amp;116+4*($B11-7))))</f>
        <v>2</v>
      </c>
      <c r="BN11" s="80" t="str" cm="1">
        <f t="array" aca="1" ref="BN11" ca="1">IF(INDIRECT(BN$111&amp;116+4*($B11-7))=1,BIN2HEX(1),BIN2HEX(INDIRECT(BN$111&amp;113+4*($B11-7))&amp;INDIRECT(BN$111&amp;114+4*($B11-7))&amp;INDIRECT(BN$111&amp;115+4*($B11-7))&amp;INDIRECT(BN$111&amp;116+4*($B11-7))))</f>
        <v>2</v>
      </c>
      <c r="BO11" s="80" t="str" cm="1">
        <f t="array" aca="1" ref="BO11" ca="1">IF(INDIRECT(BO$111&amp;116+4*($B11-7))=1,BIN2HEX(1),BIN2HEX(INDIRECT(BO$111&amp;113+4*($B11-7))&amp;INDIRECT(BO$111&amp;114+4*($B11-7))&amp;INDIRECT(BO$111&amp;115+4*($B11-7))&amp;INDIRECT(BO$111&amp;116+4*($B11-7))))</f>
        <v>2</v>
      </c>
      <c r="BP11" s="80" t="str" cm="1">
        <f t="array" aca="1" ref="BP11" ca="1">IF(INDIRECT(BP$111&amp;116+4*($B11-7))=1,BIN2HEX(1),BIN2HEX(INDIRECT(BP$111&amp;113+4*($B11-7))&amp;INDIRECT(BP$111&amp;114+4*($B11-7))&amp;INDIRECT(BP$111&amp;115+4*($B11-7))&amp;INDIRECT(BP$111&amp;116+4*($B11-7))))</f>
        <v>2</v>
      </c>
      <c r="CD11" s="80" cm="1">
        <f t="array" aca="1" ref="CD11" ca="1">IF($V11="0",INDIRECT("ｄａｔａ!$"&amp;V$112&amp;"$"&amp;$B11),0)</f>
        <v>0</v>
      </c>
      <c r="CE11" s="80" cm="1">
        <f t="array" aca="1" ref="CE11" ca="1">IF(OR($AS11="0",$AS11="8"),INDIRECT("ｄａｔａ!$"&amp;AS$112&amp;"$"&amp;$B11),0)</f>
        <v>0</v>
      </c>
      <c r="CG11" s="251"/>
      <c r="CH11" s="80" t="str">
        <f>"2000"</f>
        <v>2000</v>
      </c>
      <c r="CI11" s="80" t="str">
        <f>"300000"</f>
        <v>300000</v>
      </c>
      <c r="CJ11" s="80" t="str">
        <f>"400000"</f>
        <v>400000</v>
      </c>
      <c r="CK11" s="80" t="str">
        <f>"5000000"</f>
        <v>5000000</v>
      </c>
      <c r="CL11" s="80" t="str">
        <f>"600000"</f>
        <v>600000</v>
      </c>
      <c r="CM11" s="80" t="str">
        <f ca="1">IF($C11=0,"7"&amp;_xlfn.CONCAT($D11,$F11:$H11),"70000")</f>
        <v>70000</v>
      </c>
      <c r="CN11" s="80" t="str">
        <f ca="1">IF($C11=0,"8"&amp;_xlfn.CONCAT($I11:$M11),"800000")</f>
        <v>800000</v>
      </c>
      <c r="CO11" s="80" t="str">
        <f ca="1">IF($C11=0,"9"&amp;_xlfn.CONCAT($N11:$R11),"900000")</f>
        <v>900000</v>
      </c>
      <c r="CP11" s="80" t="str">
        <f ca="1">IF($C11=0,"A"&amp;_xlfn.CONCAT($S11:$W11,$CD11),"A000000")</f>
        <v>A000000</v>
      </c>
      <c r="CQ11" s="80" t="str">
        <f ca="1">IF($C11=0,"B"&amp;_xlfn.CONCAT($X11,$AP11,$CD11,$BA11,$CE11),"B00000")</f>
        <v>B00000</v>
      </c>
    </row>
    <row r="12" spans="1:99" x14ac:dyDescent="0.2">
      <c r="A12" s="80" t="s">
        <v>2325</v>
      </c>
      <c r="B12" s="80">
        <v>14</v>
      </c>
      <c r="C12" s="251">
        <f t="shared" ca="1" si="11"/>
        <v>1</v>
      </c>
      <c r="D12" s="80" t="str" cm="1">
        <f t="array" aca="1" ref="D12" ca="1">IF(INDIRECT(D$111&amp;116+4*($B12-7))=1,BIN2HEX(1),BIN2HEX(INDIRECT(D$111&amp;113+4*($B12-7))&amp;INDIRECT(D$111&amp;114+4*($B12-7))&amp;INDIRECT(D$111&amp;115+4*($B12-7))&amp;INDIRECT(D$111&amp;116+4*($B12-7))))</f>
        <v>4</v>
      </c>
      <c r="F12" s="80" t="str" cm="1">
        <f t="array" aca="1" ref="F12" ca="1">IF(INDIRECT(F$111&amp;116+4*($B12-7))=1,BIN2HEX(1),BIN2HEX(INDIRECT(F$111&amp;113+4*($B12-7))&amp;INDIRECT(F$111&amp;114+4*($B12-7))&amp;INDIRECT(F$111&amp;115+4*($B12-7))&amp;INDIRECT(F$111&amp;116+4*($B12-7))))</f>
        <v>2</v>
      </c>
      <c r="G12" s="80" t="str" cm="1">
        <f t="array" aca="1" ref="G12" ca="1">IF(INDIRECT(G$111&amp;116+4*($B12-7))=1,BIN2HEX(1),BIN2HEX(INDIRECT(G$111&amp;113+4*($B12-7))&amp;INDIRECT(G$111&amp;114+4*($B12-7))&amp;INDIRECT(G$111&amp;115+4*($B12-7))&amp;INDIRECT(G$111&amp;116+4*($B12-7))))</f>
        <v>2</v>
      </c>
      <c r="H12" s="80" t="str" cm="1">
        <f t="array" aca="1" ref="H12" ca="1">IF(INDIRECT(H$111&amp;116+4*($B12-7))=1,BIN2HEX(1),BIN2HEX(INDIRECT(H$111&amp;113+4*($B12-7))&amp;INDIRECT(H$111&amp;114+4*($B12-7))&amp;INDIRECT(H$111&amp;115+4*($B12-7))&amp;INDIRECT(H$111&amp;116+4*($B12-7))))</f>
        <v>2</v>
      </c>
      <c r="I12" s="80" t="str" cm="1">
        <f t="array" aca="1" ref="I12" ca="1">IF(INDIRECT(I$111&amp;116+4*($B12-7))=1,BIN2HEX(1),BIN2HEX(INDIRECT(I$111&amp;113+4*($B12-7))&amp;INDIRECT(I$111&amp;114+4*($B12-7))&amp;INDIRECT(I$111&amp;115+4*($B12-7))&amp;INDIRECT(I$111&amp;116+4*($B12-7))))</f>
        <v>2</v>
      </c>
      <c r="J12" s="80" t="str" cm="1">
        <f t="array" aca="1" ref="J12" ca="1">IF(INDIRECT(J$111&amp;116+4*($B12-7))=1,BIN2HEX(1),BIN2HEX(INDIRECT(J$111&amp;113+4*($B12-7))&amp;INDIRECT(J$111&amp;114+4*($B12-7))&amp;INDIRECT(J$111&amp;115+4*($B12-7))&amp;INDIRECT(J$111&amp;116+4*($B12-7))))</f>
        <v>2</v>
      </c>
      <c r="K12" s="80" t="str" cm="1">
        <f t="array" aca="1" ref="K12" ca="1">IF(INDIRECT(K$111&amp;116+4*($B12-7))=1,BIN2HEX(1),BIN2HEX(INDIRECT(K$111&amp;113+4*($B12-7))&amp;INDIRECT(K$111&amp;114+4*($B12-7))&amp;INDIRECT(K$111&amp;115+4*($B12-7))&amp;INDIRECT(K$111&amp;116+4*($B12-7))))</f>
        <v>2</v>
      </c>
      <c r="L12" s="80" t="str" cm="1">
        <f t="array" aca="1" ref="L12" ca="1">IF(INDIRECT(L$111&amp;116+4*($B12-7))=1,BIN2HEX(1),BIN2HEX(INDIRECT(L$111&amp;113+4*($B12-7))&amp;INDIRECT(L$111&amp;114+4*($B12-7))&amp;INDIRECT(L$111&amp;115+4*($B12-7))&amp;INDIRECT(L$111&amp;116+4*($B12-7))))</f>
        <v>2</v>
      </c>
      <c r="M12" s="80" t="str" cm="1">
        <f t="array" aca="1" ref="M12" ca="1">IF(INDIRECT(M$111&amp;116+4*($B12-7))=1,BIN2HEX(1),BIN2HEX(INDIRECT(M$111&amp;113+4*($B12-7))&amp;INDIRECT(M$111&amp;114+4*($B12-7))&amp;INDIRECT(M$111&amp;115+4*($B12-7))&amp;INDIRECT(M$111&amp;116+4*($B12-7))))</f>
        <v>2</v>
      </c>
      <c r="N12" s="80" t="str" cm="1">
        <f t="array" aca="1" ref="N12" ca="1">IF(INDIRECT(N$111&amp;116+4*($B12-7))=1,BIN2HEX(1),BIN2HEX(INDIRECT(N$111&amp;113+4*($B12-7))&amp;INDIRECT(N$111&amp;114+4*($B12-7))&amp;INDIRECT(N$111&amp;115+4*($B12-7))&amp;INDIRECT(N$111&amp;116+4*($B12-7))))</f>
        <v>2</v>
      </c>
      <c r="O12" s="80" t="str" cm="1">
        <f t="array" aca="1" ref="O12" ca="1">IF(INDIRECT(O$111&amp;116+4*($B12-7))=1,BIN2HEX(1),BIN2HEX(INDIRECT(O$111&amp;113+4*($B12-7))&amp;INDIRECT(O$111&amp;114+4*($B12-7))&amp;INDIRECT(O$111&amp;115+4*($B12-7))&amp;INDIRECT(O$111&amp;116+4*($B12-7))))</f>
        <v>2</v>
      </c>
      <c r="P12" s="80" t="str" cm="1">
        <f t="array" aca="1" ref="P12" ca="1">IF(INDIRECT(P$111&amp;116+4*($B12-7))=1,BIN2HEX(1),BIN2HEX(INDIRECT(P$111&amp;113+4*($B12-7))&amp;INDIRECT(P$111&amp;114+4*($B12-7))&amp;INDIRECT(P$111&amp;115+4*($B12-7))&amp;INDIRECT(P$111&amp;116+4*($B12-7))))</f>
        <v>2</v>
      </c>
      <c r="Q12" s="80" t="str" cm="1">
        <f t="array" aca="1" ref="Q12" ca="1">IF(INDIRECT(Q$111&amp;116+4*($B12-7))=1,BIN2HEX(1),BIN2HEX(INDIRECT(Q$111&amp;113+4*($B12-7))&amp;INDIRECT(Q$111&amp;114+4*($B12-7))&amp;INDIRECT(Q$111&amp;115+4*($B12-7))&amp;INDIRECT(Q$111&amp;116+4*($B12-7))))</f>
        <v>2</v>
      </c>
      <c r="R12" s="80" t="str" cm="1">
        <f t="array" aca="1" ref="R12" ca="1">IF(INDIRECT(R$111&amp;116+4*($B12-7))=1,BIN2HEX(1),BIN2HEX(INDIRECT(R$111&amp;113+4*($B12-7))&amp;INDIRECT(R$111&amp;114+4*($B12-7))&amp;INDIRECT(R$111&amp;115+4*($B12-7))&amp;INDIRECT(R$111&amp;116+4*($B12-7))))</f>
        <v>2</v>
      </c>
      <c r="S12" s="80" t="str" cm="1">
        <f t="array" aca="1" ref="S12" ca="1">IF(INDIRECT(S$111&amp;116+4*($B12-7))=1,BIN2HEX(1),BIN2HEX(INDIRECT(S$111&amp;113+4*($B12-7))&amp;INDIRECT(S$111&amp;114+4*($B12-7))&amp;INDIRECT(S$111&amp;115+4*($B12-7))&amp;INDIRECT(S$111&amp;116+4*($B12-7))))</f>
        <v>2</v>
      </c>
      <c r="T12" s="80" t="str" cm="1">
        <f t="array" aca="1" ref="T12" ca="1">IF(INDIRECT(T$111&amp;116+4*($B12-7))=1,BIN2HEX(1),BIN2HEX(INDIRECT(T$111&amp;113+4*($B12-7))&amp;INDIRECT(T$111&amp;114+4*($B12-7))&amp;INDIRECT(T$111&amp;115+4*($B12-7))&amp;INDIRECT(T$111&amp;116+4*($B12-7))))</f>
        <v>2</v>
      </c>
      <c r="U12" s="80" t="str" cm="1">
        <f t="array" aca="1" ref="U12" ca="1">IF(INDIRECT(U$111&amp;116+4*($B12-7))=1,BIN2HEX(1),BIN2HEX(INDIRECT(U$111&amp;113+4*($B12-7))&amp;INDIRECT(U$111&amp;114+4*($B12-7))&amp;INDIRECT(U$111&amp;115+4*($B12-7))&amp;INDIRECT(U$111&amp;116+4*($B12-7))))</f>
        <v>2</v>
      </c>
      <c r="V12" s="80" t="str" cm="1">
        <f t="array" aca="1" ref="V12" ca="1">IF(INDIRECT(V$111&amp;116+4*($B12-7))=1,BIN2HEX(1),BIN2HEX(INDIRECT(V$111&amp;113+4*($B12-7))&amp;INDIRECT(V$111&amp;114+4*($B12-7))&amp;INDIRECT(V$111&amp;115+4*($B12-7))&amp;INDIRECT(V$111&amp;116+4*($B12-7))))</f>
        <v>2</v>
      </c>
      <c r="W12" s="80" t="str" cm="1">
        <f t="array" aca="1" ref="W12" ca="1">IF(INDIRECT(W$111&amp;116+4*($B12-7))=1,BIN2HEX(1),BIN2HEX(INDIRECT(W$111&amp;113+4*($B12-7))&amp;INDIRECT(W$111&amp;114+4*($B12-7))&amp;INDIRECT(W$111&amp;115+4*($B12-7))&amp;INDIRECT(W$111&amp;116+4*($B12-7))))</f>
        <v>2</v>
      </c>
      <c r="X12" s="80" t="str" cm="1">
        <f t="array" aca="1" ref="X12" ca="1">IF(INDIRECT(X$111&amp;116+4*($B12-7))=1,BIN2HEX(1),BIN2HEX(INDIRECT(X$111&amp;113+4*($B12-7))&amp;INDIRECT(X$111&amp;114+4*($B12-7))&amp;INDIRECT(X$111&amp;115+4*($B12-7))&amp;INDIRECT(X$111&amp;116+4*($B12-7))))</f>
        <v>2</v>
      </c>
      <c r="Y12" s="80" t="str" cm="1">
        <f t="array" aca="1" ref="Y12" ca="1">IF(INDIRECT(Y$111&amp;116+4*($B12-7))=1,BIN2HEX(1),BIN2HEX(INDIRECT(Y$111&amp;113+4*($B12-7))&amp;INDIRECT(Y$111&amp;114+4*($B12-7))&amp;INDIRECT(Y$111&amp;115+4*($B12-7))&amp;INDIRECT(Y$111&amp;116+4*($B12-7))))</f>
        <v>2</v>
      </c>
      <c r="Z12" s="80" t="str" cm="1">
        <f t="array" aca="1" ref="Z12" ca="1">IF(INDIRECT(Z$111&amp;116+4*($B12-7))=1,BIN2HEX(1),BIN2HEX(INDIRECT(Z$111&amp;113+4*($B12-7))&amp;INDIRECT(Z$111&amp;114+4*($B12-7))&amp;INDIRECT(Z$111&amp;115+4*($B12-7))&amp;INDIRECT(Z$111&amp;116+4*($B12-7))))</f>
        <v>2</v>
      </c>
      <c r="AA12" s="80" t="str" cm="1">
        <f t="array" aca="1" ref="AA12" ca="1">IF(INDIRECT(AA$111&amp;116+4*($B12-7))=1,BIN2HEX(1),BIN2HEX(INDIRECT(AA$111&amp;113+4*($B12-7))&amp;INDIRECT(AA$111&amp;114+4*($B12-7))&amp;INDIRECT(AA$111&amp;115+4*($B12-7))&amp;INDIRECT(AA$111&amp;116+4*($B12-7))))</f>
        <v>2</v>
      </c>
      <c r="AB12" s="80" t="str" cm="1">
        <f t="array" aca="1" ref="AB12" ca="1">IF(INDIRECT(AB$111&amp;116+4*($B12-7))=1,BIN2HEX(1),BIN2HEX(INDIRECT(AB$111&amp;113+4*($B12-7))&amp;INDIRECT(AB$111&amp;114+4*($B12-7))&amp;INDIRECT(AB$111&amp;115+4*($B12-7))&amp;INDIRECT(AB$111&amp;116+4*($B12-7))))</f>
        <v>2</v>
      </c>
      <c r="AC12" s="80" t="str" cm="1">
        <f t="array" aca="1" ref="AC12" ca="1">IF(INDIRECT(AC$111&amp;116+4*($B12-7))=1,BIN2HEX(1),BIN2HEX(INDIRECT(AC$111&amp;113+4*($B12-7))&amp;INDIRECT(AC$111&amp;114+4*($B12-7))&amp;INDIRECT(AC$111&amp;115+4*($B12-7))&amp;INDIRECT(AC$111&amp;116+4*($B12-7))))</f>
        <v>2</v>
      </c>
      <c r="AD12" s="80" t="str" cm="1">
        <f t="array" aca="1" ref="AD12" ca="1">IF(INDIRECT(AD$111&amp;116+4*($B12-7))=1,BIN2HEX(1),BIN2HEX(INDIRECT(AD$111&amp;113+4*($B12-7))&amp;INDIRECT(AD$111&amp;114+4*($B12-7))&amp;INDIRECT(AD$111&amp;115+4*($B12-7))&amp;INDIRECT(AD$111&amp;116+4*($B12-7))))</f>
        <v>2</v>
      </c>
      <c r="AE12" s="80" t="str" cm="1">
        <f t="array" aca="1" ref="AE12" ca="1">IF(INDIRECT(AE$111&amp;116+4*($B12-7))=1,BIN2HEX(1),BIN2HEX(INDIRECT(AE$111&amp;113+4*($B12-7))&amp;INDIRECT(AE$111&amp;114+4*($B12-7))&amp;INDIRECT(AE$111&amp;115+4*($B12-7))&amp;INDIRECT(AE$111&amp;116+4*($B12-7))))</f>
        <v>2</v>
      </c>
      <c r="AF12" s="80" t="str" cm="1">
        <f t="array" aca="1" ref="AF12" ca="1">IF(INDIRECT(AF$111&amp;116+4*($B12-7))=1,BIN2HEX(1),BIN2HEX(INDIRECT(AF$111&amp;113+4*($B12-7))&amp;INDIRECT(AF$111&amp;114+4*($B12-7))&amp;INDIRECT(AF$111&amp;115+4*($B12-7))&amp;INDIRECT(AF$111&amp;116+4*($B12-7))))</f>
        <v>2</v>
      </c>
      <c r="AG12" s="80" t="str" cm="1">
        <f t="array" aca="1" ref="AG12" ca="1">IF(INDIRECT(AG$111&amp;116+4*($B12-7))=1,BIN2HEX(1),BIN2HEX(INDIRECT(AG$111&amp;113+4*($B12-7))&amp;INDIRECT(AG$111&amp;114+4*($B12-7))&amp;INDIRECT(AG$111&amp;115+4*($B12-7))&amp;INDIRECT(AG$111&amp;116+4*($B12-7))))</f>
        <v>2</v>
      </c>
      <c r="AH12" s="80" t="str" cm="1">
        <f t="array" aca="1" ref="AH12" ca="1">IF(INDIRECT(AH$111&amp;116+4*($B12-7))=1,BIN2HEX(1),BIN2HEX(INDIRECT(AH$111&amp;113+4*($B12-7))&amp;INDIRECT(AH$111&amp;114+4*($B12-7))&amp;INDIRECT(AH$111&amp;115+4*($B12-7))&amp;INDIRECT(AH$111&amp;116+4*($B12-7))))</f>
        <v>2</v>
      </c>
      <c r="AI12" s="80" t="str" cm="1">
        <f t="array" aca="1" ref="AI12" ca="1">IF(INDIRECT(AI$111&amp;116+4*($B12-7))=1,BIN2HEX(1),BIN2HEX(INDIRECT(AI$111&amp;113+4*($B12-7))&amp;INDIRECT(AI$111&amp;114+4*($B12-7))&amp;INDIRECT(AI$111&amp;115+4*($B12-7))&amp;INDIRECT(AI$111&amp;116+4*($B12-7))))</f>
        <v>2</v>
      </c>
      <c r="AJ12" s="80" t="str" cm="1">
        <f t="array" aca="1" ref="AJ12" ca="1">IF(INDIRECT(AJ$111&amp;116+4*($B12-7))=1,BIN2HEX(1),BIN2HEX(INDIRECT(AJ$111&amp;113+4*($B12-7))&amp;INDIRECT(AJ$111&amp;114+4*($B12-7))&amp;INDIRECT(AJ$111&amp;115+4*($B12-7))&amp;INDIRECT(AJ$111&amp;116+4*($B12-7))))</f>
        <v>2</v>
      </c>
      <c r="AK12" s="80" t="str" cm="1">
        <f t="array" aca="1" ref="AK12" ca="1">IF(INDIRECT(AK$111&amp;116+4*($B12-7))=1,BIN2HEX(1),BIN2HEX(INDIRECT(AK$111&amp;113+4*($B12-7))&amp;INDIRECT(AK$111&amp;114+4*($B12-7))&amp;INDIRECT(AK$111&amp;115+4*($B12-7))&amp;INDIRECT(AK$111&amp;116+4*($B12-7))))</f>
        <v>2</v>
      </c>
      <c r="AL12" s="80" t="str" cm="1">
        <f t="array" aca="1" ref="AL12" ca="1">IF(INDIRECT(AL$111&amp;116+4*($B12-7))=1,BIN2HEX(1),BIN2HEX(INDIRECT(AL$111&amp;113+4*($B12-7))&amp;INDIRECT(AL$111&amp;114+4*($B12-7))&amp;INDIRECT(AL$111&amp;115+4*($B12-7))&amp;INDIRECT(AL$111&amp;116+4*($B12-7))))</f>
        <v>2</v>
      </c>
      <c r="AM12" s="80" t="str" cm="1">
        <f t="array" aca="1" ref="AM12" ca="1">IF(INDIRECT(AM$111&amp;116+4*($B12-7))=1,BIN2HEX(1),BIN2HEX(INDIRECT(AM$111&amp;113+4*($B12-7))&amp;INDIRECT(AM$111&amp;114+4*($B12-7))&amp;INDIRECT(AM$111&amp;115+4*($B12-7))&amp;INDIRECT(AM$111&amp;116+4*($B12-7))))</f>
        <v>2</v>
      </c>
      <c r="AN12" s="80" t="str" cm="1">
        <f t="array" aca="1" ref="AN12" ca="1">IF(INDIRECT(AN$111&amp;116+4*($B12-7))=1,BIN2HEX(1),BIN2HEX(INDIRECT(AN$111&amp;113+4*($B12-7))&amp;INDIRECT(AN$111&amp;114+4*($B12-7))&amp;INDIRECT(AN$111&amp;115+4*($B12-7))&amp;INDIRECT(AN$111&amp;116+4*($B12-7))))</f>
        <v>2</v>
      </c>
      <c r="AO12" s="80" t="str" cm="1">
        <f t="array" aca="1" ref="AO12" ca="1">IF(INDIRECT(AO$111&amp;116+4*($B12-7))=1,BIN2HEX(1),BIN2HEX(INDIRECT(AO$111&amp;113+4*($B12-7))&amp;INDIRECT(AO$111&amp;114+4*($B12-7))&amp;INDIRECT(AO$111&amp;115+4*($B12-7))&amp;INDIRECT(AO$111&amp;116+4*($B12-7))))</f>
        <v>2</v>
      </c>
      <c r="AP12" s="80" t="str" cm="1">
        <f t="array" aca="1" ref="AP12" ca="1">IF(INDIRECT(AP$111&amp;116+4*($B12-7))=1,BIN2HEX(1),BIN2HEX(INDIRECT(AP$111&amp;113+4*($B12-7))&amp;INDIRECT(AP$111&amp;114+4*($B12-7))&amp;INDIRECT(AP$111&amp;115+4*($B12-7))&amp;INDIRECT(AP$111&amp;116+4*($B12-7))))</f>
        <v>2</v>
      </c>
      <c r="AQ12" s="80" t="str" cm="1">
        <f t="array" aca="1" ref="AQ12" ca="1">IF(INDIRECT(AQ$111&amp;116+4*($B12-7))=1,BIN2HEX(1),BIN2HEX(INDIRECT(AQ$111&amp;113+4*($B12-7))&amp;INDIRECT(AQ$111&amp;114+4*($B12-7))&amp;INDIRECT(AQ$111&amp;115+4*($B12-7))&amp;INDIRECT(AQ$111&amp;116+4*($B12-7))))</f>
        <v>2</v>
      </c>
      <c r="AR12" s="80" t="str" cm="1">
        <f t="array" aca="1" ref="AR12" ca="1">IF(INDIRECT(AR$111&amp;116+4*($B12-7))=1,BIN2HEX(1),BIN2HEX(INDIRECT(AR$111&amp;113+4*($B12-7))&amp;INDIRECT(AR$111&amp;114+4*($B12-7))&amp;INDIRECT(AR$111&amp;115+4*($B12-7))&amp;INDIRECT(AR$111&amp;116+4*($B12-7))))</f>
        <v>2</v>
      </c>
      <c r="AS12" s="80" t="str" cm="1">
        <f t="array" aca="1" ref="AS12" ca="1">IF(INDIRECT(AS$111&amp;116+4*($B12-7))=1,BIN2HEX(1),BIN2HEX(INDIRECT(AS$111&amp;113+4*($B12-7))&amp;INDIRECT(AS$111&amp;114+4*($B12-7))&amp;INDIRECT(AS$111&amp;115+4*($B12-7))&amp;INDIRECT(AS$111&amp;116+4*($B12-7))))</f>
        <v>2</v>
      </c>
      <c r="AT12" s="80" t="str" cm="1">
        <f t="array" aca="1" ref="AT12" ca="1">IF(INDIRECT(AT$111&amp;116+4*($B12-7))=1,BIN2HEX(1),BIN2HEX(INDIRECT(AT$111&amp;113+4*($B12-7))&amp;INDIRECT(AT$111&amp;114+4*($B12-7))&amp;INDIRECT(AT$111&amp;115+4*($B12-7))&amp;INDIRECT(AT$111&amp;116+4*($B12-7))))</f>
        <v>2</v>
      </c>
      <c r="AU12" s="80" t="str" cm="1">
        <f t="array" aca="1" ref="AU12" ca="1">IF(INDIRECT(AU$111&amp;116+4*($B12-7))=1,BIN2HEX(1),BIN2HEX(INDIRECT(AU$111&amp;113+4*($B12-7))&amp;INDIRECT(AU$111&amp;114+4*($B12-7))&amp;INDIRECT(AU$111&amp;115+4*($B12-7))&amp;INDIRECT(AU$111&amp;116+4*($B12-7))))</f>
        <v>2</v>
      </c>
      <c r="AV12" s="80" t="str" cm="1">
        <f t="array" aca="1" ref="AV12" ca="1">IF(INDIRECT(AV$111&amp;116+4*($B12-7))=1,BIN2HEX(1),BIN2HEX(INDIRECT(AV$111&amp;113+4*($B12-7))&amp;INDIRECT(AV$111&amp;114+4*($B12-7))&amp;INDIRECT(AV$111&amp;115+4*($B12-7))&amp;INDIRECT(AV$111&amp;116+4*($B12-7))))</f>
        <v>2</v>
      </c>
      <c r="AW12" s="80" t="str" cm="1">
        <f t="array" aca="1" ref="AW12" ca="1">IF(INDIRECT(AW$111&amp;116+4*($B12-7))=1,BIN2HEX(1),BIN2HEX(INDIRECT(AW$111&amp;113+4*($B12-7))&amp;INDIRECT(AW$111&amp;114+4*($B12-7))&amp;INDIRECT(AW$111&amp;115+4*($B12-7))&amp;INDIRECT(AW$111&amp;116+4*($B12-7))))</f>
        <v>2</v>
      </c>
      <c r="AX12" s="80" t="str" cm="1">
        <f t="array" aca="1" ref="AX12" ca="1">IF(INDIRECT(AX$111&amp;116+4*($B12-7))=1,BIN2HEX(1),BIN2HEX(INDIRECT(AX$111&amp;113+4*($B12-7))&amp;INDIRECT(AX$111&amp;114+4*($B12-7))&amp;INDIRECT(AX$111&amp;115+4*($B12-7))&amp;INDIRECT(AX$111&amp;116+4*($B12-7))))</f>
        <v>2</v>
      </c>
      <c r="AY12" s="80" t="str" cm="1">
        <f t="array" aca="1" ref="AY12" ca="1">IF(INDIRECT(AY$111&amp;116+4*($B12-7))=1,BIN2HEX(1),BIN2HEX(INDIRECT(AY$111&amp;113+4*($B12-7))&amp;INDIRECT(AY$111&amp;114+4*($B12-7))&amp;INDIRECT(AY$111&amp;115+4*($B12-7))&amp;INDIRECT(AY$111&amp;116+4*($B12-7))))</f>
        <v>2</v>
      </c>
      <c r="AZ12" s="80" t="str" cm="1">
        <f t="array" aca="1" ref="AZ12" ca="1">IF(INDIRECT(AZ$111&amp;116+4*($B12-7))=1,BIN2HEX(1),BIN2HEX(INDIRECT(AZ$111&amp;113+4*($B12-7))&amp;INDIRECT(AZ$111&amp;114+4*($B12-7))&amp;INDIRECT(AZ$111&amp;115+4*($B12-7))&amp;INDIRECT(AZ$111&amp;116+4*($B12-7))))</f>
        <v>2</v>
      </c>
      <c r="BA12" s="80" t="str" cm="1">
        <f t="array" aca="1" ref="BA12" ca="1">IF(INDIRECT(BA$111&amp;116+4*($B12-7))=1,BIN2HEX(1),BIN2HEX(INDIRECT(BA$111&amp;113+4*($B12-7))&amp;INDIRECT(BA$111&amp;114+4*($B12-7))&amp;INDIRECT(BA$111&amp;115+4*($B12-7))&amp;INDIRECT(BA$111&amp;116+4*($B12-7))))</f>
        <v>2</v>
      </c>
      <c r="BB12" s="80" t="str" cm="1">
        <f t="array" aca="1" ref="BB12" ca="1">IF(INDIRECT(BB$111&amp;116+4*($B12-7))=1,BIN2HEX(1),BIN2HEX(INDIRECT(BB$111&amp;113+4*($B12-7))&amp;INDIRECT(BB$111&amp;114+4*($B12-7))&amp;INDIRECT(BB$111&amp;115+4*($B12-7))&amp;INDIRECT(BB$111&amp;116+4*($B12-7))))</f>
        <v>2</v>
      </c>
      <c r="BC12" s="80" t="str" cm="1">
        <f t="array" aca="1" ref="BC12" ca="1">IF(INDIRECT(BC$111&amp;116+4*($B12-7))=1,BIN2HEX(1),BIN2HEX(INDIRECT(BC$111&amp;113+4*($B12-7))&amp;INDIRECT(BC$111&amp;114+4*($B12-7))&amp;INDIRECT(BC$111&amp;115+4*($B12-7))&amp;INDIRECT(BC$111&amp;116+4*($B12-7))))</f>
        <v>2</v>
      </c>
      <c r="BD12" s="80" t="str" cm="1">
        <f t="array" aca="1" ref="BD12" ca="1">IF(INDIRECT(BD$111&amp;116+4*($B12-7))=1,BIN2HEX(1),BIN2HEX(INDIRECT(BD$111&amp;113+4*($B12-7))&amp;INDIRECT(BD$111&amp;114+4*($B12-7))&amp;INDIRECT(BD$111&amp;115+4*($B12-7))&amp;INDIRECT(BD$111&amp;116+4*($B12-7))))</f>
        <v>2</v>
      </c>
      <c r="BE12" s="80" t="str" cm="1">
        <f t="array" aca="1" ref="BE12" ca="1">IF(INDIRECT(BE$111&amp;116+4*($B12-7))=1,BIN2HEX(1),BIN2HEX(INDIRECT(BE$111&amp;113+4*($B12-7))&amp;INDIRECT(BE$111&amp;114+4*($B12-7))&amp;INDIRECT(BE$111&amp;115+4*($B12-7))&amp;INDIRECT(BE$111&amp;116+4*($B12-7))))</f>
        <v>2</v>
      </c>
      <c r="BF12" s="80" t="str" cm="1">
        <f t="array" aca="1" ref="BF12" ca="1">IF(INDIRECT(BF$111&amp;116+4*($B12-7))=1,BIN2HEX(1),BIN2HEX(INDIRECT(BF$111&amp;113+4*($B12-7))&amp;INDIRECT(BF$111&amp;114+4*($B12-7))&amp;INDIRECT(BF$111&amp;115+4*($B12-7))&amp;INDIRECT(BF$111&amp;116+4*($B12-7))))</f>
        <v>2</v>
      </c>
      <c r="BG12" s="80" t="str" cm="1">
        <f t="array" aca="1" ref="BG12" ca="1">IF(INDIRECT(BG$111&amp;116+4*($B12-7))=1,BIN2HEX(1),BIN2HEX(INDIRECT(BG$111&amp;113+4*($B12-7))&amp;INDIRECT(BG$111&amp;114+4*($B12-7))&amp;INDIRECT(BG$111&amp;115+4*($B12-7))&amp;INDIRECT(BG$111&amp;116+4*($B12-7))))</f>
        <v>2</v>
      </c>
      <c r="BH12" s="80" t="str" cm="1">
        <f t="array" aca="1" ref="BH12" ca="1">IF(INDIRECT(BH$111&amp;116+4*($B12-7))=1,BIN2HEX(1),BIN2HEX(INDIRECT(BH$111&amp;113+4*($B12-7))&amp;INDIRECT(BH$111&amp;114+4*($B12-7))&amp;INDIRECT(BH$111&amp;115+4*($B12-7))&amp;INDIRECT(BH$111&amp;116+4*($B12-7))))</f>
        <v>2</v>
      </c>
      <c r="BI12" s="80" t="str" cm="1">
        <f t="array" aca="1" ref="BI12" ca="1">IF(INDIRECT(BI$111&amp;116+4*($B12-7))=1,BIN2HEX(1),BIN2HEX(INDIRECT(BI$111&amp;113+4*($B12-7))&amp;INDIRECT(BI$111&amp;114+4*($B12-7))&amp;INDIRECT(BI$111&amp;115+4*($B12-7))&amp;INDIRECT(BI$111&amp;116+4*($B12-7))))</f>
        <v>2</v>
      </c>
      <c r="BJ12" s="80" t="str" cm="1">
        <f t="array" aca="1" ref="BJ12" ca="1">IF(INDIRECT(BJ$111&amp;116+4*($B12-7))=1,BIN2HEX(1),BIN2HEX(INDIRECT(BJ$111&amp;113+4*($B12-7))&amp;INDIRECT(BJ$111&amp;114+4*($B12-7))&amp;INDIRECT(BJ$111&amp;115+4*($B12-7))&amp;INDIRECT(BJ$111&amp;116+4*($B12-7))))</f>
        <v>2</v>
      </c>
      <c r="BK12" s="80" t="str" cm="1">
        <f t="array" aca="1" ref="BK12" ca="1">IF(INDIRECT(BK$111&amp;116+4*($B12-7))=1,BIN2HEX(1),BIN2HEX(INDIRECT(BK$111&amp;113+4*($B12-7))&amp;INDIRECT(BK$111&amp;114+4*($B12-7))&amp;INDIRECT(BK$111&amp;115+4*($B12-7))&amp;INDIRECT(BK$111&amp;116+4*($B12-7))))</f>
        <v>2</v>
      </c>
      <c r="BL12" s="80" t="str" cm="1">
        <f t="array" aca="1" ref="BL12" ca="1">IF(INDIRECT(BL$111&amp;116+4*($B12-7))=1,BIN2HEX(1),BIN2HEX(INDIRECT(BL$111&amp;113+4*($B12-7))&amp;INDIRECT(BL$111&amp;114+4*($B12-7))&amp;INDIRECT(BL$111&amp;115+4*($B12-7))&amp;INDIRECT(BL$111&amp;116+4*($B12-7))))</f>
        <v>2</v>
      </c>
      <c r="BM12" s="80" t="str" cm="1">
        <f t="array" aca="1" ref="BM12" ca="1">IF(INDIRECT(BM$111&amp;116+4*($B12-7))=1,BIN2HEX(1),BIN2HEX(INDIRECT(BM$111&amp;113+4*($B12-7))&amp;INDIRECT(BM$111&amp;114+4*($B12-7))&amp;INDIRECT(BM$111&amp;115+4*($B12-7))&amp;INDIRECT(BM$111&amp;116+4*($B12-7))))</f>
        <v>2</v>
      </c>
      <c r="BN12" s="80" t="str" cm="1">
        <f t="array" aca="1" ref="BN12" ca="1">IF(INDIRECT(BN$111&amp;116+4*($B12-7))=1,BIN2HEX(1),BIN2HEX(INDIRECT(BN$111&amp;113+4*($B12-7))&amp;INDIRECT(BN$111&amp;114+4*($B12-7))&amp;INDIRECT(BN$111&amp;115+4*($B12-7))&amp;INDIRECT(BN$111&amp;116+4*($B12-7))))</f>
        <v>2</v>
      </c>
      <c r="BO12" s="80" t="str" cm="1">
        <f t="array" aca="1" ref="BO12" ca="1">IF(INDIRECT(BO$111&amp;116+4*($B12-7))=1,BIN2HEX(1),BIN2HEX(INDIRECT(BO$111&amp;113+4*($B12-7))&amp;INDIRECT(BO$111&amp;114+4*($B12-7))&amp;INDIRECT(BO$111&amp;115+4*($B12-7))&amp;INDIRECT(BO$111&amp;116+4*($B12-7))))</f>
        <v>2</v>
      </c>
      <c r="BP12" s="80" t="str" cm="1">
        <f t="array" aca="1" ref="BP12" ca="1">IF(INDIRECT(BP$111&amp;116+4*($B12-7))=1,BIN2HEX(1),BIN2HEX(INDIRECT(BP$111&amp;113+4*($B12-7))&amp;INDIRECT(BP$111&amp;114+4*($B12-7))&amp;INDIRECT(BP$111&amp;115+4*($B12-7))&amp;INDIRECT(BP$111&amp;116+4*($B12-7))))</f>
        <v>2</v>
      </c>
      <c r="CD12" s="80" cm="1">
        <f t="array" aca="1" ref="CD12" ca="1">IF($V12="0",INDIRECT("ｄａｔａ!$"&amp;V$112&amp;"$"&amp;$B12),0)</f>
        <v>0</v>
      </c>
      <c r="CE12" s="80" cm="1">
        <f t="array" aca="1" ref="CE12" ca="1">IF(OR($AS12="0",$AS12="8"),INDIRECT("ｄａｔａ!$"&amp;AS$112&amp;"$"&amp;$B12),0)</f>
        <v>0</v>
      </c>
      <c r="CH12" s="80" t="str">
        <f t="shared" ref="CH12:CH75" si="12">"2000"</f>
        <v>2000</v>
      </c>
      <c r="CI12" s="80" t="str">
        <f t="shared" ref="CI12:CI75" si="13">"300000"</f>
        <v>300000</v>
      </c>
      <c r="CJ12" s="80" t="str">
        <f t="shared" ref="CJ12:CJ75" si="14">"400000"</f>
        <v>400000</v>
      </c>
      <c r="CK12" s="80" t="str">
        <f t="shared" ref="CK12:CK75" si="15">"5000000"</f>
        <v>5000000</v>
      </c>
      <c r="CL12" s="80" t="str">
        <f t="shared" ref="CL12:CL75" si="16">"600000"</f>
        <v>600000</v>
      </c>
      <c r="CM12" s="80" t="str">
        <f t="shared" ref="CM12:CM75" ca="1" si="17">IF($C12=0,"7"&amp;_xlfn.CONCAT($D12,$F12:$H12),"70000")</f>
        <v>70000</v>
      </c>
      <c r="CN12" s="80" t="str">
        <f t="shared" ref="CN12:CN75" ca="1" si="18">IF($C12=0,"8"&amp;_xlfn.CONCAT($I12:$M12),"800000")</f>
        <v>800000</v>
      </c>
      <c r="CO12" s="80" t="str">
        <f t="shared" ref="CO12:CO75" ca="1" si="19">IF($C12=0,"9"&amp;_xlfn.CONCAT($N12:$R12),"900000")</f>
        <v>900000</v>
      </c>
      <c r="CP12" s="80" t="str">
        <f t="shared" ref="CP12:CP75" ca="1" si="20">IF($C12=0,"A"&amp;_xlfn.CONCAT($S12:$W12,$CD12),"A000000")</f>
        <v>A000000</v>
      </c>
      <c r="CQ12" s="80" t="str">
        <f t="shared" ref="CQ12:CQ75" ca="1" si="21">IF($C12=0,"B"&amp;_xlfn.CONCAT($X12,$AP12,$CD12,$BA12,$CE12),"B00000")</f>
        <v>B00000</v>
      </c>
    </row>
    <row r="13" spans="1:99" x14ac:dyDescent="0.2">
      <c r="A13" s="80" t="s">
        <v>2326</v>
      </c>
      <c r="B13" s="80">
        <v>15</v>
      </c>
      <c r="C13" s="251">
        <f t="shared" ca="1" si="11"/>
        <v>1</v>
      </c>
      <c r="D13" s="80" t="str" cm="1">
        <f t="array" aca="1" ref="D13" ca="1">IF(INDIRECT(D$111&amp;116+4*($B13-7))=1,BIN2HEX(1),BIN2HEX(INDIRECT(D$111&amp;113+4*($B13-7))&amp;INDIRECT(D$111&amp;114+4*($B13-7))&amp;INDIRECT(D$111&amp;115+4*($B13-7))&amp;INDIRECT(D$111&amp;116+4*($B13-7))))</f>
        <v>4</v>
      </c>
      <c r="F13" s="80" t="str" cm="1">
        <f t="array" aca="1" ref="F13" ca="1">IF(INDIRECT(F$111&amp;116+4*($B13-7))=1,BIN2HEX(1),BIN2HEX(INDIRECT(F$111&amp;113+4*($B13-7))&amp;INDIRECT(F$111&amp;114+4*($B13-7))&amp;INDIRECT(F$111&amp;115+4*($B13-7))&amp;INDIRECT(F$111&amp;116+4*($B13-7))))</f>
        <v>2</v>
      </c>
      <c r="G13" s="80" t="str" cm="1">
        <f t="array" aca="1" ref="G13" ca="1">IF(INDIRECT(G$111&amp;116+4*($B13-7))=1,BIN2HEX(1),BIN2HEX(INDIRECT(G$111&amp;113+4*($B13-7))&amp;INDIRECT(G$111&amp;114+4*($B13-7))&amp;INDIRECT(G$111&amp;115+4*($B13-7))&amp;INDIRECT(G$111&amp;116+4*($B13-7))))</f>
        <v>2</v>
      </c>
      <c r="H13" s="80" t="str" cm="1">
        <f t="array" aca="1" ref="H13" ca="1">IF(INDIRECT(H$111&amp;116+4*($B13-7))=1,BIN2HEX(1),BIN2HEX(INDIRECT(H$111&amp;113+4*($B13-7))&amp;INDIRECT(H$111&amp;114+4*($B13-7))&amp;INDIRECT(H$111&amp;115+4*($B13-7))&amp;INDIRECT(H$111&amp;116+4*($B13-7))))</f>
        <v>2</v>
      </c>
      <c r="I13" s="80" t="str" cm="1">
        <f t="array" aca="1" ref="I13" ca="1">IF(INDIRECT(I$111&amp;116+4*($B13-7))=1,BIN2HEX(1),BIN2HEX(INDIRECT(I$111&amp;113+4*($B13-7))&amp;INDIRECT(I$111&amp;114+4*($B13-7))&amp;INDIRECT(I$111&amp;115+4*($B13-7))&amp;INDIRECT(I$111&amp;116+4*($B13-7))))</f>
        <v>2</v>
      </c>
      <c r="J13" s="80" t="str" cm="1">
        <f t="array" aca="1" ref="J13" ca="1">IF(INDIRECT(J$111&amp;116+4*($B13-7))=1,BIN2HEX(1),BIN2HEX(INDIRECT(J$111&amp;113+4*($B13-7))&amp;INDIRECT(J$111&amp;114+4*($B13-7))&amp;INDIRECT(J$111&amp;115+4*($B13-7))&amp;INDIRECT(J$111&amp;116+4*($B13-7))))</f>
        <v>2</v>
      </c>
      <c r="K13" s="80" t="str" cm="1">
        <f t="array" aca="1" ref="K13" ca="1">IF(INDIRECT(K$111&amp;116+4*($B13-7))=1,BIN2HEX(1),BIN2HEX(INDIRECT(K$111&amp;113+4*($B13-7))&amp;INDIRECT(K$111&amp;114+4*($B13-7))&amp;INDIRECT(K$111&amp;115+4*($B13-7))&amp;INDIRECT(K$111&amp;116+4*($B13-7))))</f>
        <v>2</v>
      </c>
      <c r="L13" s="80" t="str" cm="1">
        <f t="array" aca="1" ref="L13" ca="1">IF(INDIRECT(L$111&amp;116+4*($B13-7))=1,BIN2HEX(1),BIN2HEX(INDIRECT(L$111&amp;113+4*($B13-7))&amp;INDIRECT(L$111&amp;114+4*($B13-7))&amp;INDIRECT(L$111&amp;115+4*($B13-7))&amp;INDIRECT(L$111&amp;116+4*($B13-7))))</f>
        <v>2</v>
      </c>
      <c r="M13" s="80" t="str" cm="1">
        <f t="array" aca="1" ref="M13" ca="1">IF(INDIRECT(M$111&amp;116+4*($B13-7))=1,BIN2HEX(1),BIN2HEX(INDIRECT(M$111&amp;113+4*($B13-7))&amp;INDIRECT(M$111&amp;114+4*($B13-7))&amp;INDIRECT(M$111&amp;115+4*($B13-7))&amp;INDIRECT(M$111&amp;116+4*($B13-7))))</f>
        <v>2</v>
      </c>
      <c r="N13" s="80" t="str" cm="1">
        <f t="array" aca="1" ref="N13" ca="1">IF(INDIRECT(N$111&amp;116+4*($B13-7))=1,BIN2HEX(1),BIN2HEX(INDIRECT(N$111&amp;113+4*($B13-7))&amp;INDIRECT(N$111&amp;114+4*($B13-7))&amp;INDIRECT(N$111&amp;115+4*($B13-7))&amp;INDIRECT(N$111&amp;116+4*($B13-7))))</f>
        <v>2</v>
      </c>
      <c r="O13" s="80" t="str" cm="1">
        <f t="array" aca="1" ref="O13" ca="1">IF(INDIRECT(O$111&amp;116+4*($B13-7))=1,BIN2HEX(1),BIN2HEX(INDIRECT(O$111&amp;113+4*($B13-7))&amp;INDIRECT(O$111&amp;114+4*($B13-7))&amp;INDIRECT(O$111&amp;115+4*($B13-7))&amp;INDIRECT(O$111&amp;116+4*($B13-7))))</f>
        <v>2</v>
      </c>
      <c r="P13" s="80" t="str" cm="1">
        <f t="array" aca="1" ref="P13" ca="1">IF(INDIRECT(P$111&amp;116+4*($B13-7))=1,BIN2HEX(1),BIN2HEX(INDIRECT(P$111&amp;113+4*($B13-7))&amp;INDIRECT(P$111&amp;114+4*($B13-7))&amp;INDIRECT(P$111&amp;115+4*($B13-7))&amp;INDIRECT(P$111&amp;116+4*($B13-7))))</f>
        <v>2</v>
      </c>
      <c r="Q13" s="80" t="str" cm="1">
        <f t="array" aca="1" ref="Q13" ca="1">IF(INDIRECT(Q$111&amp;116+4*($B13-7))=1,BIN2HEX(1),BIN2HEX(INDIRECT(Q$111&amp;113+4*($B13-7))&amp;INDIRECT(Q$111&amp;114+4*($B13-7))&amp;INDIRECT(Q$111&amp;115+4*($B13-7))&amp;INDIRECT(Q$111&amp;116+4*($B13-7))))</f>
        <v>2</v>
      </c>
      <c r="R13" s="80" t="str" cm="1">
        <f t="array" aca="1" ref="R13" ca="1">IF(INDIRECT(R$111&amp;116+4*($B13-7))=1,BIN2HEX(1),BIN2HEX(INDIRECT(R$111&amp;113+4*($B13-7))&amp;INDIRECT(R$111&amp;114+4*($B13-7))&amp;INDIRECT(R$111&amp;115+4*($B13-7))&amp;INDIRECT(R$111&amp;116+4*($B13-7))))</f>
        <v>2</v>
      </c>
      <c r="S13" s="80" t="str" cm="1">
        <f t="array" aca="1" ref="S13" ca="1">IF(INDIRECT(S$111&amp;116+4*($B13-7))=1,BIN2HEX(1),BIN2HEX(INDIRECT(S$111&amp;113+4*($B13-7))&amp;INDIRECT(S$111&amp;114+4*($B13-7))&amp;INDIRECT(S$111&amp;115+4*($B13-7))&amp;INDIRECT(S$111&amp;116+4*($B13-7))))</f>
        <v>2</v>
      </c>
      <c r="T13" s="80" t="str" cm="1">
        <f t="array" aca="1" ref="T13" ca="1">IF(INDIRECT(T$111&amp;116+4*($B13-7))=1,BIN2HEX(1),BIN2HEX(INDIRECT(T$111&amp;113+4*($B13-7))&amp;INDIRECT(T$111&amp;114+4*($B13-7))&amp;INDIRECT(T$111&amp;115+4*($B13-7))&amp;INDIRECT(T$111&amp;116+4*($B13-7))))</f>
        <v>2</v>
      </c>
      <c r="U13" s="80" t="str" cm="1">
        <f t="array" aca="1" ref="U13" ca="1">IF(INDIRECT(U$111&amp;116+4*($B13-7))=1,BIN2HEX(1),BIN2HEX(INDIRECT(U$111&amp;113+4*($B13-7))&amp;INDIRECT(U$111&amp;114+4*($B13-7))&amp;INDIRECT(U$111&amp;115+4*($B13-7))&amp;INDIRECT(U$111&amp;116+4*($B13-7))))</f>
        <v>2</v>
      </c>
      <c r="V13" s="80" t="str" cm="1">
        <f t="array" aca="1" ref="V13" ca="1">IF(INDIRECT(V$111&amp;116+4*($B13-7))=1,BIN2HEX(1),BIN2HEX(INDIRECT(V$111&amp;113+4*($B13-7))&amp;INDIRECT(V$111&amp;114+4*($B13-7))&amp;INDIRECT(V$111&amp;115+4*($B13-7))&amp;INDIRECT(V$111&amp;116+4*($B13-7))))</f>
        <v>2</v>
      </c>
      <c r="W13" s="80" t="str" cm="1">
        <f t="array" aca="1" ref="W13" ca="1">IF(INDIRECT(W$111&amp;116+4*($B13-7))=1,BIN2HEX(1),BIN2HEX(INDIRECT(W$111&amp;113+4*($B13-7))&amp;INDIRECT(W$111&amp;114+4*($B13-7))&amp;INDIRECT(W$111&amp;115+4*($B13-7))&amp;INDIRECT(W$111&amp;116+4*($B13-7))))</f>
        <v>2</v>
      </c>
      <c r="X13" s="80" t="str" cm="1">
        <f t="array" aca="1" ref="X13" ca="1">IF(INDIRECT(X$111&amp;116+4*($B13-7))=1,BIN2HEX(1),BIN2HEX(INDIRECT(X$111&amp;113+4*($B13-7))&amp;INDIRECT(X$111&amp;114+4*($B13-7))&amp;INDIRECT(X$111&amp;115+4*($B13-7))&amp;INDIRECT(X$111&amp;116+4*($B13-7))))</f>
        <v>2</v>
      </c>
      <c r="Y13" s="80" t="str" cm="1">
        <f t="array" aca="1" ref="Y13" ca="1">IF(INDIRECT(Y$111&amp;116+4*($B13-7))=1,BIN2HEX(1),BIN2HEX(INDIRECT(Y$111&amp;113+4*($B13-7))&amp;INDIRECT(Y$111&amp;114+4*($B13-7))&amp;INDIRECT(Y$111&amp;115+4*($B13-7))&amp;INDIRECT(Y$111&amp;116+4*($B13-7))))</f>
        <v>2</v>
      </c>
      <c r="Z13" s="80" t="str" cm="1">
        <f t="array" aca="1" ref="Z13" ca="1">IF(INDIRECT(Z$111&amp;116+4*($B13-7))=1,BIN2HEX(1),BIN2HEX(INDIRECT(Z$111&amp;113+4*($B13-7))&amp;INDIRECT(Z$111&amp;114+4*($B13-7))&amp;INDIRECT(Z$111&amp;115+4*($B13-7))&amp;INDIRECT(Z$111&amp;116+4*($B13-7))))</f>
        <v>2</v>
      </c>
      <c r="AA13" s="80" t="str" cm="1">
        <f t="array" aca="1" ref="AA13" ca="1">IF(INDIRECT(AA$111&amp;116+4*($B13-7))=1,BIN2HEX(1),BIN2HEX(INDIRECT(AA$111&amp;113+4*($B13-7))&amp;INDIRECT(AA$111&amp;114+4*($B13-7))&amp;INDIRECT(AA$111&amp;115+4*($B13-7))&amp;INDIRECT(AA$111&amp;116+4*($B13-7))))</f>
        <v>2</v>
      </c>
      <c r="AB13" s="80" t="str" cm="1">
        <f t="array" aca="1" ref="AB13" ca="1">IF(INDIRECT(AB$111&amp;116+4*($B13-7))=1,BIN2HEX(1),BIN2HEX(INDIRECT(AB$111&amp;113+4*($B13-7))&amp;INDIRECT(AB$111&amp;114+4*($B13-7))&amp;INDIRECT(AB$111&amp;115+4*($B13-7))&amp;INDIRECT(AB$111&amp;116+4*($B13-7))))</f>
        <v>2</v>
      </c>
      <c r="AC13" s="80" t="str" cm="1">
        <f t="array" aca="1" ref="AC13" ca="1">IF(INDIRECT(AC$111&amp;116+4*($B13-7))=1,BIN2HEX(1),BIN2HEX(INDIRECT(AC$111&amp;113+4*($B13-7))&amp;INDIRECT(AC$111&amp;114+4*($B13-7))&amp;INDIRECT(AC$111&amp;115+4*($B13-7))&amp;INDIRECT(AC$111&amp;116+4*($B13-7))))</f>
        <v>2</v>
      </c>
      <c r="AD13" s="80" t="str" cm="1">
        <f t="array" aca="1" ref="AD13" ca="1">IF(INDIRECT(AD$111&amp;116+4*($B13-7))=1,BIN2HEX(1),BIN2HEX(INDIRECT(AD$111&amp;113+4*($B13-7))&amp;INDIRECT(AD$111&amp;114+4*($B13-7))&amp;INDIRECT(AD$111&amp;115+4*($B13-7))&amp;INDIRECT(AD$111&amp;116+4*($B13-7))))</f>
        <v>2</v>
      </c>
      <c r="AE13" s="80" t="str" cm="1">
        <f t="array" aca="1" ref="AE13" ca="1">IF(INDIRECT(AE$111&amp;116+4*($B13-7))=1,BIN2HEX(1),BIN2HEX(INDIRECT(AE$111&amp;113+4*($B13-7))&amp;INDIRECT(AE$111&amp;114+4*($B13-7))&amp;INDIRECT(AE$111&amp;115+4*($B13-7))&amp;INDIRECT(AE$111&amp;116+4*($B13-7))))</f>
        <v>2</v>
      </c>
      <c r="AF13" s="80" t="str" cm="1">
        <f t="array" aca="1" ref="AF13" ca="1">IF(INDIRECT(AF$111&amp;116+4*($B13-7))=1,BIN2HEX(1),BIN2HEX(INDIRECT(AF$111&amp;113+4*($B13-7))&amp;INDIRECT(AF$111&amp;114+4*($B13-7))&amp;INDIRECT(AF$111&amp;115+4*($B13-7))&amp;INDIRECT(AF$111&amp;116+4*($B13-7))))</f>
        <v>2</v>
      </c>
      <c r="AG13" s="80" t="str" cm="1">
        <f t="array" aca="1" ref="AG13" ca="1">IF(INDIRECT(AG$111&amp;116+4*($B13-7))=1,BIN2HEX(1),BIN2HEX(INDIRECT(AG$111&amp;113+4*($B13-7))&amp;INDIRECT(AG$111&amp;114+4*($B13-7))&amp;INDIRECT(AG$111&amp;115+4*($B13-7))&amp;INDIRECT(AG$111&amp;116+4*($B13-7))))</f>
        <v>2</v>
      </c>
      <c r="AH13" s="80" t="str" cm="1">
        <f t="array" aca="1" ref="AH13" ca="1">IF(INDIRECT(AH$111&amp;116+4*($B13-7))=1,BIN2HEX(1),BIN2HEX(INDIRECT(AH$111&amp;113+4*($B13-7))&amp;INDIRECT(AH$111&amp;114+4*($B13-7))&amp;INDIRECT(AH$111&amp;115+4*($B13-7))&amp;INDIRECT(AH$111&amp;116+4*($B13-7))))</f>
        <v>2</v>
      </c>
      <c r="AI13" s="80" t="str" cm="1">
        <f t="array" aca="1" ref="AI13" ca="1">IF(INDIRECT(AI$111&amp;116+4*($B13-7))=1,BIN2HEX(1),BIN2HEX(INDIRECT(AI$111&amp;113+4*($B13-7))&amp;INDIRECT(AI$111&amp;114+4*($B13-7))&amp;INDIRECT(AI$111&amp;115+4*($B13-7))&amp;INDIRECT(AI$111&amp;116+4*($B13-7))))</f>
        <v>2</v>
      </c>
      <c r="AJ13" s="80" t="str" cm="1">
        <f t="array" aca="1" ref="AJ13" ca="1">IF(INDIRECT(AJ$111&amp;116+4*($B13-7))=1,BIN2HEX(1),BIN2HEX(INDIRECT(AJ$111&amp;113+4*($B13-7))&amp;INDIRECT(AJ$111&amp;114+4*($B13-7))&amp;INDIRECT(AJ$111&amp;115+4*($B13-7))&amp;INDIRECT(AJ$111&amp;116+4*($B13-7))))</f>
        <v>2</v>
      </c>
      <c r="AK13" s="80" t="str" cm="1">
        <f t="array" aca="1" ref="AK13" ca="1">IF(INDIRECT(AK$111&amp;116+4*($B13-7))=1,BIN2HEX(1),BIN2HEX(INDIRECT(AK$111&amp;113+4*($B13-7))&amp;INDIRECT(AK$111&amp;114+4*($B13-7))&amp;INDIRECT(AK$111&amp;115+4*($B13-7))&amp;INDIRECT(AK$111&amp;116+4*($B13-7))))</f>
        <v>2</v>
      </c>
      <c r="AL13" s="80" t="str" cm="1">
        <f t="array" aca="1" ref="AL13" ca="1">IF(INDIRECT(AL$111&amp;116+4*($B13-7))=1,BIN2HEX(1),BIN2HEX(INDIRECT(AL$111&amp;113+4*($B13-7))&amp;INDIRECT(AL$111&amp;114+4*($B13-7))&amp;INDIRECT(AL$111&amp;115+4*($B13-7))&amp;INDIRECT(AL$111&amp;116+4*($B13-7))))</f>
        <v>2</v>
      </c>
      <c r="AM13" s="80" t="str" cm="1">
        <f t="array" aca="1" ref="AM13" ca="1">IF(INDIRECT(AM$111&amp;116+4*($B13-7))=1,BIN2HEX(1),BIN2HEX(INDIRECT(AM$111&amp;113+4*($B13-7))&amp;INDIRECT(AM$111&amp;114+4*($B13-7))&amp;INDIRECT(AM$111&amp;115+4*($B13-7))&amp;INDIRECT(AM$111&amp;116+4*($B13-7))))</f>
        <v>2</v>
      </c>
      <c r="AN13" s="80" t="str" cm="1">
        <f t="array" aca="1" ref="AN13" ca="1">IF(INDIRECT(AN$111&amp;116+4*($B13-7))=1,BIN2HEX(1),BIN2HEX(INDIRECT(AN$111&amp;113+4*($B13-7))&amp;INDIRECT(AN$111&amp;114+4*($B13-7))&amp;INDIRECT(AN$111&amp;115+4*($B13-7))&amp;INDIRECT(AN$111&amp;116+4*($B13-7))))</f>
        <v>2</v>
      </c>
      <c r="AO13" s="80" t="str" cm="1">
        <f t="array" aca="1" ref="AO13" ca="1">IF(INDIRECT(AO$111&amp;116+4*($B13-7))=1,BIN2HEX(1),BIN2HEX(INDIRECT(AO$111&amp;113+4*($B13-7))&amp;INDIRECT(AO$111&amp;114+4*($B13-7))&amp;INDIRECT(AO$111&amp;115+4*($B13-7))&amp;INDIRECT(AO$111&amp;116+4*($B13-7))))</f>
        <v>2</v>
      </c>
      <c r="AP13" s="80" t="str" cm="1">
        <f t="array" aca="1" ref="AP13" ca="1">IF(INDIRECT(AP$111&amp;116+4*($B13-7))=1,BIN2HEX(1),BIN2HEX(INDIRECT(AP$111&amp;113+4*($B13-7))&amp;INDIRECT(AP$111&amp;114+4*($B13-7))&amp;INDIRECT(AP$111&amp;115+4*($B13-7))&amp;INDIRECT(AP$111&amp;116+4*($B13-7))))</f>
        <v>2</v>
      </c>
      <c r="AQ13" s="80" t="str" cm="1">
        <f t="array" aca="1" ref="AQ13" ca="1">IF(INDIRECT(AQ$111&amp;116+4*($B13-7))=1,BIN2HEX(1),BIN2HEX(INDIRECT(AQ$111&amp;113+4*($B13-7))&amp;INDIRECT(AQ$111&amp;114+4*($B13-7))&amp;INDIRECT(AQ$111&amp;115+4*($B13-7))&amp;INDIRECT(AQ$111&amp;116+4*($B13-7))))</f>
        <v>2</v>
      </c>
      <c r="AR13" s="80" t="str" cm="1">
        <f t="array" aca="1" ref="AR13" ca="1">IF(INDIRECT(AR$111&amp;116+4*($B13-7))=1,BIN2HEX(1),BIN2HEX(INDIRECT(AR$111&amp;113+4*($B13-7))&amp;INDIRECT(AR$111&amp;114+4*($B13-7))&amp;INDIRECT(AR$111&amp;115+4*($B13-7))&amp;INDIRECT(AR$111&amp;116+4*($B13-7))))</f>
        <v>2</v>
      </c>
      <c r="AS13" s="80" t="str" cm="1">
        <f t="array" aca="1" ref="AS13" ca="1">IF(INDIRECT(AS$111&amp;116+4*($B13-7))=1,BIN2HEX(1),BIN2HEX(INDIRECT(AS$111&amp;113+4*($B13-7))&amp;INDIRECT(AS$111&amp;114+4*($B13-7))&amp;INDIRECT(AS$111&amp;115+4*($B13-7))&amp;INDIRECT(AS$111&amp;116+4*($B13-7))))</f>
        <v>2</v>
      </c>
      <c r="AT13" s="80" t="str" cm="1">
        <f t="array" aca="1" ref="AT13" ca="1">IF(INDIRECT(AT$111&amp;116+4*($B13-7))=1,BIN2HEX(1),BIN2HEX(INDIRECT(AT$111&amp;113+4*($B13-7))&amp;INDIRECT(AT$111&amp;114+4*($B13-7))&amp;INDIRECT(AT$111&amp;115+4*($B13-7))&amp;INDIRECT(AT$111&amp;116+4*($B13-7))))</f>
        <v>2</v>
      </c>
      <c r="AU13" s="80" t="str" cm="1">
        <f t="array" aca="1" ref="AU13" ca="1">IF(INDIRECT(AU$111&amp;116+4*($B13-7))=1,BIN2HEX(1),BIN2HEX(INDIRECT(AU$111&amp;113+4*($B13-7))&amp;INDIRECT(AU$111&amp;114+4*($B13-7))&amp;INDIRECT(AU$111&amp;115+4*($B13-7))&amp;INDIRECT(AU$111&amp;116+4*($B13-7))))</f>
        <v>2</v>
      </c>
      <c r="AV13" s="80" t="str" cm="1">
        <f t="array" aca="1" ref="AV13" ca="1">IF(INDIRECT(AV$111&amp;116+4*($B13-7))=1,BIN2HEX(1),BIN2HEX(INDIRECT(AV$111&amp;113+4*($B13-7))&amp;INDIRECT(AV$111&amp;114+4*($B13-7))&amp;INDIRECT(AV$111&amp;115+4*($B13-7))&amp;INDIRECT(AV$111&amp;116+4*($B13-7))))</f>
        <v>2</v>
      </c>
      <c r="AW13" s="80" t="str" cm="1">
        <f t="array" aca="1" ref="AW13" ca="1">IF(INDIRECT(AW$111&amp;116+4*($B13-7))=1,BIN2HEX(1),BIN2HEX(INDIRECT(AW$111&amp;113+4*($B13-7))&amp;INDIRECT(AW$111&amp;114+4*($B13-7))&amp;INDIRECT(AW$111&amp;115+4*($B13-7))&amp;INDIRECT(AW$111&amp;116+4*($B13-7))))</f>
        <v>2</v>
      </c>
      <c r="AX13" s="80" t="str" cm="1">
        <f t="array" aca="1" ref="AX13" ca="1">IF(INDIRECT(AX$111&amp;116+4*($B13-7))=1,BIN2HEX(1),BIN2HEX(INDIRECT(AX$111&amp;113+4*($B13-7))&amp;INDIRECT(AX$111&amp;114+4*($B13-7))&amp;INDIRECT(AX$111&amp;115+4*($B13-7))&amp;INDIRECT(AX$111&amp;116+4*($B13-7))))</f>
        <v>2</v>
      </c>
      <c r="AY13" s="80" t="str" cm="1">
        <f t="array" aca="1" ref="AY13" ca="1">IF(INDIRECT(AY$111&amp;116+4*($B13-7))=1,BIN2HEX(1),BIN2HEX(INDIRECT(AY$111&amp;113+4*($B13-7))&amp;INDIRECT(AY$111&amp;114+4*($B13-7))&amp;INDIRECT(AY$111&amp;115+4*($B13-7))&amp;INDIRECT(AY$111&amp;116+4*($B13-7))))</f>
        <v>2</v>
      </c>
      <c r="AZ13" s="80" t="str" cm="1">
        <f t="array" aca="1" ref="AZ13" ca="1">IF(INDIRECT(AZ$111&amp;116+4*($B13-7))=1,BIN2HEX(1),BIN2HEX(INDIRECT(AZ$111&amp;113+4*($B13-7))&amp;INDIRECT(AZ$111&amp;114+4*($B13-7))&amp;INDIRECT(AZ$111&amp;115+4*($B13-7))&amp;INDIRECT(AZ$111&amp;116+4*($B13-7))))</f>
        <v>2</v>
      </c>
      <c r="BA13" s="80" t="str" cm="1">
        <f t="array" aca="1" ref="BA13" ca="1">IF(INDIRECT(BA$111&amp;116+4*($B13-7))=1,BIN2HEX(1),BIN2HEX(INDIRECT(BA$111&amp;113+4*($B13-7))&amp;INDIRECT(BA$111&amp;114+4*($B13-7))&amp;INDIRECT(BA$111&amp;115+4*($B13-7))&amp;INDIRECT(BA$111&amp;116+4*($B13-7))))</f>
        <v>2</v>
      </c>
      <c r="BB13" s="80" t="str" cm="1">
        <f t="array" aca="1" ref="BB13" ca="1">IF(INDIRECT(BB$111&amp;116+4*($B13-7))=1,BIN2HEX(1),BIN2HEX(INDIRECT(BB$111&amp;113+4*($B13-7))&amp;INDIRECT(BB$111&amp;114+4*($B13-7))&amp;INDIRECT(BB$111&amp;115+4*($B13-7))&amp;INDIRECT(BB$111&amp;116+4*($B13-7))))</f>
        <v>2</v>
      </c>
      <c r="BC13" s="80" t="str" cm="1">
        <f t="array" aca="1" ref="BC13" ca="1">IF(INDIRECT(BC$111&amp;116+4*($B13-7))=1,BIN2HEX(1),BIN2HEX(INDIRECT(BC$111&amp;113+4*($B13-7))&amp;INDIRECT(BC$111&amp;114+4*($B13-7))&amp;INDIRECT(BC$111&amp;115+4*($B13-7))&amp;INDIRECT(BC$111&amp;116+4*($B13-7))))</f>
        <v>2</v>
      </c>
      <c r="BD13" s="80" t="str" cm="1">
        <f t="array" aca="1" ref="BD13" ca="1">IF(INDIRECT(BD$111&amp;116+4*($B13-7))=1,BIN2HEX(1),BIN2HEX(INDIRECT(BD$111&amp;113+4*($B13-7))&amp;INDIRECT(BD$111&amp;114+4*($B13-7))&amp;INDIRECT(BD$111&amp;115+4*($B13-7))&amp;INDIRECT(BD$111&amp;116+4*($B13-7))))</f>
        <v>2</v>
      </c>
      <c r="BE13" s="80" t="str" cm="1">
        <f t="array" aca="1" ref="BE13" ca="1">IF(INDIRECT(BE$111&amp;116+4*($B13-7))=1,BIN2HEX(1),BIN2HEX(INDIRECT(BE$111&amp;113+4*($B13-7))&amp;INDIRECT(BE$111&amp;114+4*($B13-7))&amp;INDIRECT(BE$111&amp;115+4*($B13-7))&amp;INDIRECT(BE$111&amp;116+4*($B13-7))))</f>
        <v>2</v>
      </c>
      <c r="BF13" s="80" t="str" cm="1">
        <f t="array" aca="1" ref="BF13" ca="1">IF(INDIRECT(BF$111&amp;116+4*($B13-7))=1,BIN2HEX(1),BIN2HEX(INDIRECT(BF$111&amp;113+4*($B13-7))&amp;INDIRECT(BF$111&amp;114+4*($B13-7))&amp;INDIRECT(BF$111&amp;115+4*($B13-7))&amp;INDIRECT(BF$111&amp;116+4*($B13-7))))</f>
        <v>2</v>
      </c>
      <c r="BG13" s="80" t="str" cm="1">
        <f t="array" aca="1" ref="BG13" ca="1">IF(INDIRECT(BG$111&amp;116+4*($B13-7))=1,BIN2HEX(1),BIN2HEX(INDIRECT(BG$111&amp;113+4*($B13-7))&amp;INDIRECT(BG$111&amp;114+4*($B13-7))&amp;INDIRECT(BG$111&amp;115+4*($B13-7))&amp;INDIRECT(BG$111&amp;116+4*($B13-7))))</f>
        <v>2</v>
      </c>
      <c r="BH13" s="80" t="str" cm="1">
        <f t="array" aca="1" ref="BH13" ca="1">IF(INDIRECT(BH$111&amp;116+4*($B13-7))=1,BIN2HEX(1),BIN2HEX(INDIRECT(BH$111&amp;113+4*($B13-7))&amp;INDIRECT(BH$111&amp;114+4*($B13-7))&amp;INDIRECT(BH$111&amp;115+4*($B13-7))&amp;INDIRECT(BH$111&amp;116+4*($B13-7))))</f>
        <v>2</v>
      </c>
      <c r="BI13" s="80" t="str" cm="1">
        <f t="array" aca="1" ref="BI13" ca="1">IF(INDIRECT(BI$111&amp;116+4*($B13-7))=1,BIN2HEX(1),BIN2HEX(INDIRECT(BI$111&amp;113+4*($B13-7))&amp;INDIRECT(BI$111&amp;114+4*($B13-7))&amp;INDIRECT(BI$111&amp;115+4*($B13-7))&amp;INDIRECT(BI$111&amp;116+4*($B13-7))))</f>
        <v>2</v>
      </c>
      <c r="BJ13" s="80" t="str" cm="1">
        <f t="array" aca="1" ref="BJ13" ca="1">IF(INDIRECT(BJ$111&amp;116+4*($B13-7))=1,BIN2HEX(1),BIN2HEX(INDIRECT(BJ$111&amp;113+4*($B13-7))&amp;INDIRECT(BJ$111&amp;114+4*($B13-7))&amp;INDIRECT(BJ$111&amp;115+4*($B13-7))&amp;INDIRECT(BJ$111&amp;116+4*($B13-7))))</f>
        <v>2</v>
      </c>
      <c r="BK13" s="80" t="str" cm="1">
        <f t="array" aca="1" ref="BK13" ca="1">IF(INDIRECT(BK$111&amp;116+4*($B13-7))=1,BIN2HEX(1),BIN2HEX(INDIRECT(BK$111&amp;113+4*($B13-7))&amp;INDIRECT(BK$111&amp;114+4*($B13-7))&amp;INDIRECT(BK$111&amp;115+4*($B13-7))&amp;INDIRECT(BK$111&amp;116+4*($B13-7))))</f>
        <v>2</v>
      </c>
      <c r="BL13" s="80" t="str" cm="1">
        <f t="array" aca="1" ref="BL13" ca="1">IF(INDIRECT(BL$111&amp;116+4*($B13-7))=1,BIN2HEX(1),BIN2HEX(INDIRECT(BL$111&amp;113+4*($B13-7))&amp;INDIRECT(BL$111&amp;114+4*($B13-7))&amp;INDIRECT(BL$111&amp;115+4*($B13-7))&amp;INDIRECT(BL$111&amp;116+4*($B13-7))))</f>
        <v>2</v>
      </c>
      <c r="BM13" s="80" t="str" cm="1">
        <f t="array" aca="1" ref="BM13" ca="1">IF(INDIRECT(BM$111&amp;116+4*($B13-7))=1,BIN2HEX(1),BIN2HEX(INDIRECT(BM$111&amp;113+4*($B13-7))&amp;INDIRECT(BM$111&amp;114+4*($B13-7))&amp;INDIRECT(BM$111&amp;115+4*($B13-7))&amp;INDIRECT(BM$111&amp;116+4*($B13-7))))</f>
        <v>2</v>
      </c>
      <c r="BN13" s="80" t="str" cm="1">
        <f t="array" aca="1" ref="BN13" ca="1">IF(INDIRECT(BN$111&amp;116+4*($B13-7))=1,BIN2HEX(1),BIN2HEX(INDIRECT(BN$111&amp;113+4*($B13-7))&amp;INDIRECT(BN$111&amp;114+4*($B13-7))&amp;INDIRECT(BN$111&amp;115+4*($B13-7))&amp;INDIRECT(BN$111&amp;116+4*($B13-7))))</f>
        <v>2</v>
      </c>
      <c r="BO13" s="80" t="str" cm="1">
        <f t="array" aca="1" ref="BO13" ca="1">IF(INDIRECT(BO$111&amp;116+4*($B13-7))=1,BIN2HEX(1),BIN2HEX(INDIRECT(BO$111&amp;113+4*($B13-7))&amp;INDIRECT(BO$111&amp;114+4*($B13-7))&amp;INDIRECT(BO$111&amp;115+4*($B13-7))&amp;INDIRECT(BO$111&amp;116+4*($B13-7))))</f>
        <v>2</v>
      </c>
      <c r="BP13" s="80" t="str" cm="1">
        <f t="array" aca="1" ref="BP13" ca="1">IF(INDIRECT(BP$111&amp;116+4*($B13-7))=1,BIN2HEX(1),BIN2HEX(INDIRECT(BP$111&amp;113+4*($B13-7))&amp;INDIRECT(BP$111&amp;114+4*($B13-7))&amp;INDIRECT(BP$111&amp;115+4*($B13-7))&amp;INDIRECT(BP$111&amp;116+4*($B13-7))))</f>
        <v>2</v>
      </c>
      <c r="CC13" s="252"/>
      <c r="CD13" s="80" cm="1">
        <f t="array" aca="1" ref="CD13" ca="1">IF($V13="0",INDIRECT("ｄａｔａ!$"&amp;V$112&amp;"$"&amp;$B13),0)</f>
        <v>0</v>
      </c>
      <c r="CE13" s="80" cm="1">
        <f t="array" aca="1" ref="CE13" ca="1">IF(OR($AS13="0",$AS13="8"),INDIRECT("ｄａｔａ!$"&amp;AS$112&amp;"$"&amp;$B13),0)</f>
        <v>0</v>
      </c>
      <c r="CH13" s="80" t="str">
        <f t="shared" si="12"/>
        <v>2000</v>
      </c>
      <c r="CI13" s="80" t="str">
        <f t="shared" si="13"/>
        <v>300000</v>
      </c>
      <c r="CJ13" s="80" t="str">
        <f t="shared" si="14"/>
        <v>400000</v>
      </c>
      <c r="CK13" s="80" t="str">
        <f t="shared" si="15"/>
        <v>5000000</v>
      </c>
      <c r="CL13" s="80" t="str">
        <f t="shared" si="16"/>
        <v>600000</v>
      </c>
      <c r="CM13" s="80" t="str">
        <f t="shared" ca="1" si="17"/>
        <v>70000</v>
      </c>
      <c r="CN13" s="80" t="str">
        <f t="shared" ca="1" si="18"/>
        <v>800000</v>
      </c>
      <c r="CO13" s="80" t="str">
        <f t="shared" ca="1" si="19"/>
        <v>900000</v>
      </c>
      <c r="CP13" s="80" t="str">
        <f t="shared" ca="1" si="20"/>
        <v>A000000</v>
      </c>
      <c r="CQ13" s="80" t="str">
        <f t="shared" ca="1" si="21"/>
        <v>B00000</v>
      </c>
    </row>
    <row r="14" spans="1:99" x14ac:dyDescent="0.2">
      <c r="A14" s="80" t="s">
        <v>2327</v>
      </c>
      <c r="B14" s="80">
        <v>16</v>
      </c>
      <c r="C14" s="251">
        <f t="shared" ca="1" si="11"/>
        <v>1</v>
      </c>
      <c r="D14" s="80" t="str" cm="1">
        <f t="array" aca="1" ref="D14" ca="1">IF(INDIRECT(D$111&amp;116+4*($B14-7))=1,BIN2HEX(1),BIN2HEX(INDIRECT(D$111&amp;113+4*($B14-7))&amp;INDIRECT(D$111&amp;114+4*($B14-7))&amp;INDIRECT(D$111&amp;115+4*($B14-7))&amp;INDIRECT(D$111&amp;116+4*($B14-7))))</f>
        <v>4</v>
      </c>
      <c r="F14" s="80" t="str" cm="1">
        <f t="array" aca="1" ref="F14" ca="1">IF(INDIRECT(F$111&amp;116+4*($B14-7))=1,BIN2HEX(1),BIN2HEX(INDIRECT(F$111&amp;113+4*($B14-7))&amp;INDIRECT(F$111&amp;114+4*($B14-7))&amp;INDIRECT(F$111&amp;115+4*($B14-7))&amp;INDIRECT(F$111&amp;116+4*($B14-7))))</f>
        <v>2</v>
      </c>
      <c r="G14" s="80" t="str" cm="1">
        <f t="array" aca="1" ref="G14" ca="1">IF(INDIRECT(G$111&amp;116+4*($B14-7))=1,BIN2HEX(1),BIN2HEX(INDIRECT(G$111&amp;113+4*($B14-7))&amp;INDIRECT(G$111&amp;114+4*($B14-7))&amp;INDIRECT(G$111&amp;115+4*($B14-7))&amp;INDIRECT(G$111&amp;116+4*($B14-7))))</f>
        <v>2</v>
      </c>
      <c r="H14" s="80" t="str" cm="1">
        <f t="array" aca="1" ref="H14" ca="1">IF(INDIRECT(H$111&amp;116+4*($B14-7))=1,BIN2HEX(1),BIN2HEX(INDIRECT(H$111&amp;113+4*($B14-7))&amp;INDIRECT(H$111&amp;114+4*($B14-7))&amp;INDIRECT(H$111&amp;115+4*($B14-7))&amp;INDIRECT(H$111&amp;116+4*($B14-7))))</f>
        <v>2</v>
      </c>
      <c r="I14" s="80" t="str" cm="1">
        <f t="array" aca="1" ref="I14" ca="1">IF(INDIRECT(I$111&amp;116+4*($B14-7))=1,BIN2HEX(1),BIN2HEX(INDIRECT(I$111&amp;113+4*($B14-7))&amp;INDIRECT(I$111&amp;114+4*($B14-7))&amp;INDIRECT(I$111&amp;115+4*($B14-7))&amp;INDIRECT(I$111&amp;116+4*($B14-7))))</f>
        <v>2</v>
      </c>
      <c r="J14" s="80" t="str" cm="1">
        <f t="array" aca="1" ref="J14" ca="1">IF(INDIRECT(J$111&amp;116+4*($B14-7))=1,BIN2HEX(1),BIN2HEX(INDIRECT(J$111&amp;113+4*($B14-7))&amp;INDIRECT(J$111&amp;114+4*($B14-7))&amp;INDIRECT(J$111&amp;115+4*($B14-7))&amp;INDIRECT(J$111&amp;116+4*($B14-7))))</f>
        <v>2</v>
      </c>
      <c r="K14" s="80" t="str" cm="1">
        <f t="array" aca="1" ref="K14" ca="1">IF(INDIRECT(K$111&amp;116+4*($B14-7))=1,BIN2HEX(1),BIN2HEX(INDIRECT(K$111&amp;113+4*($B14-7))&amp;INDIRECT(K$111&amp;114+4*($B14-7))&amp;INDIRECT(K$111&amp;115+4*($B14-7))&amp;INDIRECT(K$111&amp;116+4*($B14-7))))</f>
        <v>2</v>
      </c>
      <c r="L14" s="80" t="str" cm="1">
        <f t="array" aca="1" ref="L14" ca="1">IF(INDIRECT(L$111&amp;116+4*($B14-7))=1,BIN2HEX(1),BIN2HEX(INDIRECT(L$111&amp;113+4*($B14-7))&amp;INDIRECT(L$111&amp;114+4*($B14-7))&amp;INDIRECT(L$111&amp;115+4*($B14-7))&amp;INDIRECT(L$111&amp;116+4*($B14-7))))</f>
        <v>2</v>
      </c>
      <c r="M14" s="80" t="str" cm="1">
        <f t="array" aca="1" ref="M14" ca="1">IF(INDIRECT(M$111&amp;116+4*($B14-7))=1,BIN2HEX(1),BIN2HEX(INDIRECT(M$111&amp;113+4*($B14-7))&amp;INDIRECT(M$111&amp;114+4*($B14-7))&amp;INDIRECT(M$111&amp;115+4*($B14-7))&amp;INDIRECT(M$111&amp;116+4*($B14-7))))</f>
        <v>2</v>
      </c>
      <c r="N14" s="80" t="str" cm="1">
        <f t="array" aca="1" ref="N14" ca="1">IF(INDIRECT(N$111&amp;116+4*($B14-7))=1,BIN2HEX(1),BIN2HEX(INDIRECT(N$111&amp;113+4*($B14-7))&amp;INDIRECT(N$111&amp;114+4*($B14-7))&amp;INDIRECT(N$111&amp;115+4*($B14-7))&amp;INDIRECT(N$111&amp;116+4*($B14-7))))</f>
        <v>2</v>
      </c>
      <c r="O14" s="80" t="str" cm="1">
        <f t="array" aca="1" ref="O14" ca="1">IF(INDIRECT(O$111&amp;116+4*($B14-7))=1,BIN2HEX(1),BIN2HEX(INDIRECT(O$111&amp;113+4*($B14-7))&amp;INDIRECT(O$111&amp;114+4*($B14-7))&amp;INDIRECT(O$111&amp;115+4*($B14-7))&amp;INDIRECT(O$111&amp;116+4*($B14-7))))</f>
        <v>2</v>
      </c>
      <c r="P14" s="80" t="str" cm="1">
        <f t="array" aca="1" ref="P14" ca="1">IF(INDIRECT(P$111&amp;116+4*($B14-7))=1,BIN2HEX(1),BIN2HEX(INDIRECT(P$111&amp;113+4*($B14-7))&amp;INDIRECT(P$111&amp;114+4*($B14-7))&amp;INDIRECT(P$111&amp;115+4*($B14-7))&amp;INDIRECT(P$111&amp;116+4*($B14-7))))</f>
        <v>2</v>
      </c>
      <c r="Q14" s="80" t="str" cm="1">
        <f t="array" aca="1" ref="Q14" ca="1">IF(INDIRECT(Q$111&amp;116+4*($B14-7))=1,BIN2HEX(1),BIN2HEX(INDIRECT(Q$111&amp;113+4*($B14-7))&amp;INDIRECT(Q$111&amp;114+4*($B14-7))&amp;INDIRECT(Q$111&amp;115+4*($B14-7))&amp;INDIRECT(Q$111&amp;116+4*($B14-7))))</f>
        <v>2</v>
      </c>
      <c r="R14" s="80" t="str" cm="1">
        <f t="array" aca="1" ref="R14" ca="1">IF(INDIRECT(R$111&amp;116+4*($B14-7))=1,BIN2HEX(1),BIN2HEX(INDIRECT(R$111&amp;113+4*($B14-7))&amp;INDIRECT(R$111&amp;114+4*($B14-7))&amp;INDIRECT(R$111&amp;115+4*($B14-7))&amp;INDIRECT(R$111&amp;116+4*($B14-7))))</f>
        <v>2</v>
      </c>
      <c r="S14" s="80" t="str" cm="1">
        <f t="array" aca="1" ref="S14" ca="1">IF(INDIRECT(S$111&amp;116+4*($B14-7))=1,BIN2HEX(1),BIN2HEX(INDIRECT(S$111&amp;113+4*($B14-7))&amp;INDIRECT(S$111&amp;114+4*($B14-7))&amp;INDIRECT(S$111&amp;115+4*($B14-7))&amp;INDIRECT(S$111&amp;116+4*($B14-7))))</f>
        <v>2</v>
      </c>
      <c r="T14" s="80" t="str" cm="1">
        <f t="array" aca="1" ref="T14" ca="1">IF(INDIRECT(T$111&amp;116+4*($B14-7))=1,BIN2HEX(1),BIN2HEX(INDIRECT(T$111&amp;113+4*($B14-7))&amp;INDIRECT(T$111&amp;114+4*($B14-7))&amp;INDIRECT(T$111&amp;115+4*($B14-7))&amp;INDIRECT(T$111&amp;116+4*($B14-7))))</f>
        <v>2</v>
      </c>
      <c r="U14" s="80" t="str" cm="1">
        <f t="array" aca="1" ref="U14" ca="1">IF(INDIRECT(U$111&amp;116+4*($B14-7))=1,BIN2HEX(1),BIN2HEX(INDIRECT(U$111&amp;113+4*($B14-7))&amp;INDIRECT(U$111&amp;114+4*($B14-7))&amp;INDIRECT(U$111&amp;115+4*($B14-7))&amp;INDIRECT(U$111&amp;116+4*($B14-7))))</f>
        <v>2</v>
      </c>
      <c r="V14" s="80" t="str" cm="1">
        <f t="array" aca="1" ref="V14" ca="1">IF(INDIRECT(V$111&amp;116+4*($B14-7))=1,BIN2HEX(1),BIN2HEX(INDIRECT(V$111&amp;113+4*($B14-7))&amp;INDIRECT(V$111&amp;114+4*($B14-7))&amp;INDIRECT(V$111&amp;115+4*($B14-7))&amp;INDIRECT(V$111&amp;116+4*($B14-7))))</f>
        <v>2</v>
      </c>
      <c r="W14" s="80" t="str" cm="1">
        <f t="array" aca="1" ref="W14" ca="1">IF(INDIRECT(W$111&amp;116+4*($B14-7))=1,BIN2HEX(1),BIN2HEX(INDIRECT(W$111&amp;113+4*($B14-7))&amp;INDIRECT(W$111&amp;114+4*($B14-7))&amp;INDIRECT(W$111&amp;115+4*($B14-7))&amp;INDIRECT(W$111&amp;116+4*($B14-7))))</f>
        <v>2</v>
      </c>
      <c r="X14" s="80" t="str" cm="1">
        <f t="array" aca="1" ref="X14" ca="1">IF(INDIRECT(X$111&amp;116+4*($B14-7))=1,BIN2HEX(1),BIN2HEX(INDIRECT(X$111&amp;113+4*($B14-7))&amp;INDIRECT(X$111&amp;114+4*($B14-7))&amp;INDIRECT(X$111&amp;115+4*($B14-7))&amp;INDIRECT(X$111&amp;116+4*($B14-7))))</f>
        <v>2</v>
      </c>
      <c r="Y14" s="80" t="str" cm="1">
        <f t="array" aca="1" ref="Y14" ca="1">IF(INDIRECT(Y$111&amp;116+4*($B14-7))=1,BIN2HEX(1),BIN2HEX(INDIRECT(Y$111&amp;113+4*($B14-7))&amp;INDIRECT(Y$111&amp;114+4*($B14-7))&amp;INDIRECT(Y$111&amp;115+4*($B14-7))&amp;INDIRECT(Y$111&amp;116+4*($B14-7))))</f>
        <v>2</v>
      </c>
      <c r="Z14" s="80" t="str" cm="1">
        <f t="array" aca="1" ref="Z14" ca="1">IF(INDIRECT(Z$111&amp;116+4*($B14-7))=1,BIN2HEX(1),BIN2HEX(INDIRECT(Z$111&amp;113+4*($B14-7))&amp;INDIRECT(Z$111&amp;114+4*($B14-7))&amp;INDIRECT(Z$111&amp;115+4*($B14-7))&amp;INDIRECT(Z$111&amp;116+4*($B14-7))))</f>
        <v>2</v>
      </c>
      <c r="AA14" s="80" t="str" cm="1">
        <f t="array" aca="1" ref="AA14" ca="1">IF(INDIRECT(AA$111&amp;116+4*($B14-7))=1,BIN2HEX(1),BIN2HEX(INDIRECT(AA$111&amp;113+4*($B14-7))&amp;INDIRECT(AA$111&amp;114+4*($B14-7))&amp;INDIRECT(AA$111&amp;115+4*($B14-7))&amp;INDIRECT(AA$111&amp;116+4*($B14-7))))</f>
        <v>2</v>
      </c>
      <c r="AB14" s="80" t="str" cm="1">
        <f t="array" aca="1" ref="AB14" ca="1">IF(INDIRECT(AB$111&amp;116+4*($B14-7))=1,BIN2HEX(1),BIN2HEX(INDIRECT(AB$111&amp;113+4*($B14-7))&amp;INDIRECT(AB$111&amp;114+4*($B14-7))&amp;INDIRECT(AB$111&amp;115+4*($B14-7))&amp;INDIRECT(AB$111&amp;116+4*($B14-7))))</f>
        <v>2</v>
      </c>
      <c r="AC14" s="80" t="str" cm="1">
        <f t="array" aca="1" ref="AC14" ca="1">IF(INDIRECT(AC$111&amp;116+4*($B14-7))=1,BIN2HEX(1),BIN2HEX(INDIRECT(AC$111&amp;113+4*($B14-7))&amp;INDIRECT(AC$111&amp;114+4*($B14-7))&amp;INDIRECT(AC$111&amp;115+4*($B14-7))&amp;INDIRECT(AC$111&amp;116+4*($B14-7))))</f>
        <v>2</v>
      </c>
      <c r="AD14" s="80" t="str" cm="1">
        <f t="array" aca="1" ref="AD14" ca="1">IF(INDIRECT(AD$111&amp;116+4*($B14-7))=1,BIN2HEX(1),BIN2HEX(INDIRECT(AD$111&amp;113+4*($B14-7))&amp;INDIRECT(AD$111&amp;114+4*($B14-7))&amp;INDIRECT(AD$111&amp;115+4*($B14-7))&amp;INDIRECT(AD$111&amp;116+4*($B14-7))))</f>
        <v>2</v>
      </c>
      <c r="AE14" s="80" t="str" cm="1">
        <f t="array" aca="1" ref="AE14" ca="1">IF(INDIRECT(AE$111&amp;116+4*($B14-7))=1,BIN2HEX(1),BIN2HEX(INDIRECT(AE$111&amp;113+4*($B14-7))&amp;INDIRECT(AE$111&amp;114+4*($B14-7))&amp;INDIRECT(AE$111&amp;115+4*($B14-7))&amp;INDIRECT(AE$111&amp;116+4*($B14-7))))</f>
        <v>2</v>
      </c>
      <c r="AF14" s="80" t="str" cm="1">
        <f t="array" aca="1" ref="AF14" ca="1">IF(INDIRECT(AF$111&amp;116+4*($B14-7))=1,BIN2HEX(1),BIN2HEX(INDIRECT(AF$111&amp;113+4*($B14-7))&amp;INDIRECT(AF$111&amp;114+4*($B14-7))&amp;INDIRECT(AF$111&amp;115+4*($B14-7))&amp;INDIRECT(AF$111&amp;116+4*($B14-7))))</f>
        <v>2</v>
      </c>
      <c r="AG14" s="80" t="str" cm="1">
        <f t="array" aca="1" ref="AG14" ca="1">IF(INDIRECT(AG$111&amp;116+4*($B14-7))=1,BIN2HEX(1),BIN2HEX(INDIRECT(AG$111&amp;113+4*($B14-7))&amp;INDIRECT(AG$111&amp;114+4*($B14-7))&amp;INDIRECT(AG$111&amp;115+4*($B14-7))&amp;INDIRECT(AG$111&amp;116+4*($B14-7))))</f>
        <v>2</v>
      </c>
      <c r="AH14" s="80" t="str" cm="1">
        <f t="array" aca="1" ref="AH14" ca="1">IF(INDIRECT(AH$111&amp;116+4*($B14-7))=1,BIN2HEX(1),BIN2HEX(INDIRECT(AH$111&amp;113+4*($B14-7))&amp;INDIRECT(AH$111&amp;114+4*($B14-7))&amp;INDIRECT(AH$111&amp;115+4*($B14-7))&amp;INDIRECT(AH$111&amp;116+4*($B14-7))))</f>
        <v>2</v>
      </c>
      <c r="AI14" s="80" t="str" cm="1">
        <f t="array" aca="1" ref="AI14" ca="1">IF(INDIRECT(AI$111&amp;116+4*($B14-7))=1,BIN2HEX(1),BIN2HEX(INDIRECT(AI$111&amp;113+4*($B14-7))&amp;INDIRECT(AI$111&amp;114+4*($B14-7))&amp;INDIRECT(AI$111&amp;115+4*($B14-7))&amp;INDIRECT(AI$111&amp;116+4*($B14-7))))</f>
        <v>2</v>
      </c>
      <c r="AJ14" s="80" t="str" cm="1">
        <f t="array" aca="1" ref="AJ14" ca="1">IF(INDIRECT(AJ$111&amp;116+4*($B14-7))=1,BIN2HEX(1),BIN2HEX(INDIRECT(AJ$111&amp;113+4*($B14-7))&amp;INDIRECT(AJ$111&amp;114+4*($B14-7))&amp;INDIRECT(AJ$111&amp;115+4*($B14-7))&amp;INDIRECT(AJ$111&amp;116+4*($B14-7))))</f>
        <v>2</v>
      </c>
      <c r="AK14" s="80" t="str" cm="1">
        <f t="array" aca="1" ref="AK14" ca="1">IF(INDIRECT(AK$111&amp;116+4*($B14-7))=1,BIN2HEX(1),BIN2HEX(INDIRECT(AK$111&amp;113+4*($B14-7))&amp;INDIRECT(AK$111&amp;114+4*($B14-7))&amp;INDIRECT(AK$111&amp;115+4*($B14-7))&amp;INDIRECT(AK$111&amp;116+4*($B14-7))))</f>
        <v>2</v>
      </c>
      <c r="AL14" s="80" t="str" cm="1">
        <f t="array" aca="1" ref="AL14" ca="1">IF(INDIRECT(AL$111&amp;116+4*($B14-7))=1,BIN2HEX(1),BIN2HEX(INDIRECT(AL$111&amp;113+4*($B14-7))&amp;INDIRECT(AL$111&amp;114+4*($B14-7))&amp;INDIRECT(AL$111&amp;115+4*($B14-7))&amp;INDIRECT(AL$111&amp;116+4*($B14-7))))</f>
        <v>2</v>
      </c>
      <c r="AM14" s="80" t="str" cm="1">
        <f t="array" aca="1" ref="AM14" ca="1">IF(INDIRECT(AM$111&amp;116+4*($B14-7))=1,BIN2HEX(1),BIN2HEX(INDIRECT(AM$111&amp;113+4*($B14-7))&amp;INDIRECT(AM$111&amp;114+4*($B14-7))&amp;INDIRECT(AM$111&amp;115+4*($B14-7))&amp;INDIRECT(AM$111&amp;116+4*($B14-7))))</f>
        <v>2</v>
      </c>
      <c r="AN14" s="80" t="str" cm="1">
        <f t="array" aca="1" ref="AN14" ca="1">IF(INDIRECT(AN$111&amp;116+4*($B14-7))=1,BIN2HEX(1),BIN2HEX(INDIRECT(AN$111&amp;113+4*($B14-7))&amp;INDIRECT(AN$111&amp;114+4*($B14-7))&amp;INDIRECT(AN$111&amp;115+4*($B14-7))&amp;INDIRECT(AN$111&amp;116+4*($B14-7))))</f>
        <v>2</v>
      </c>
      <c r="AO14" s="80" t="str" cm="1">
        <f t="array" aca="1" ref="AO14" ca="1">IF(INDIRECT(AO$111&amp;116+4*($B14-7))=1,BIN2HEX(1),BIN2HEX(INDIRECT(AO$111&amp;113+4*($B14-7))&amp;INDIRECT(AO$111&amp;114+4*($B14-7))&amp;INDIRECT(AO$111&amp;115+4*($B14-7))&amp;INDIRECT(AO$111&amp;116+4*($B14-7))))</f>
        <v>2</v>
      </c>
      <c r="AP14" s="80" t="str" cm="1">
        <f t="array" aca="1" ref="AP14" ca="1">IF(INDIRECT(AP$111&amp;116+4*($B14-7))=1,BIN2HEX(1),BIN2HEX(INDIRECT(AP$111&amp;113+4*($B14-7))&amp;INDIRECT(AP$111&amp;114+4*($B14-7))&amp;INDIRECT(AP$111&amp;115+4*($B14-7))&amp;INDIRECT(AP$111&amp;116+4*($B14-7))))</f>
        <v>2</v>
      </c>
      <c r="AQ14" s="80" t="str" cm="1">
        <f t="array" aca="1" ref="AQ14" ca="1">IF(INDIRECT(AQ$111&amp;116+4*($B14-7))=1,BIN2HEX(1),BIN2HEX(INDIRECT(AQ$111&amp;113+4*($B14-7))&amp;INDIRECT(AQ$111&amp;114+4*($B14-7))&amp;INDIRECT(AQ$111&amp;115+4*($B14-7))&amp;INDIRECT(AQ$111&amp;116+4*($B14-7))))</f>
        <v>2</v>
      </c>
      <c r="AR14" s="80" t="str" cm="1">
        <f t="array" aca="1" ref="AR14" ca="1">IF(INDIRECT(AR$111&amp;116+4*($B14-7))=1,BIN2HEX(1),BIN2HEX(INDIRECT(AR$111&amp;113+4*($B14-7))&amp;INDIRECT(AR$111&amp;114+4*($B14-7))&amp;INDIRECT(AR$111&amp;115+4*($B14-7))&amp;INDIRECT(AR$111&amp;116+4*($B14-7))))</f>
        <v>2</v>
      </c>
      <c r="AS14" s="80" t="str" cm="1">
        <f t="array" aca="1" ref="AS14" ca="1">IF(INDIRECT(AS$111&amp;116+4*($B14-7))=1,BIN2HEX(1),BIN2HEX(INDIRECT(AS$111&amp;113+4*($B14-7))&amp;INDIRECT(AS$111&amp;114+4*($B14-7))&amp;INDIRECT(AS$111&amp;115+4*($B14-7))&amp;INDIRECT(AS$111&amp;116+4*($B14-7))))</f>
        <v>2</v>
      </c>
      <c r="AT14" s="80" t="str" cm="1">
        <f t="array" aca="1" ref="AT14" ca="1">IF(INDIRECT(AT$111&amp;116+4*($B14-7))=1,BIN2HEX(1),BIN2HEX(INDIRECT(AT$111&amp;113+4*($B14-7))&amp;INDIRECT(AT$111&amp;114+4*($B14-7))&amp;INDIRECT(AT$111&amp;115+4*($B14-7))&amp;INDIRECT(AT$111&amp;116+4*($B14-7))))</f>
        <v>2</v>
      </c>
      <c r="AU14" s="80" t="str" cm="1">
        <f t="array" aca="1" ref="AU14" ca="1">IF(INDIRECT(AU$111&amp;116+4*($B14-7))=1,BIN2HEX(1),BIN2HEX(INDIRECT(AU$111&amp;113+4*($B14-7))&amp;INDIRECT(AU$111&amp;114+4*($B14-7))&amp;INDIRECT(AU$111&amp;115+4*($B14-7))&amp;INDIRECT(AU$111&amp;116+4*($B14-7))))</f>
        <v>2</v>
      </c>
      <c r="AV14" s="80" t="str" cm="1">
        <f t="array" aca="1" ref="AV14" ca="1">IF(INDIRECT(AV$111&amp;116+4*($B14-7))=1,BIN2HEX(1),BIN2HEX(INDIRECT(AV$111&amp;113+4*($B14-7))&amp;INDIRECT(AV$111&amp;114+4*($B14-7))&amp;INDIRECT(AV$111&amp;115+4*($B14-7))&amp;INDIRECT(AV$111&amp;116+4*($B14-7))))</f>
        <v>2</v>
      </c>
      <c r="AW14" s="80" t="str" cm="1">
        <f t="array" aca="1" ref="AW14" ca="1">IF(INDIRECT(AW$111&amp;116+4*($B14-7))=1,BIN2HEX(1),BIN2HEX(INDIRECT(AW$111&amp;113+4*($B14-7))&amp;INDIRECT(AW$111&amp;114+4*($B14-7))&amp;INDIRECT(AW$111&amp;115+4*($B14-7))&amp;INDIRECT(AW$111&amp;116+4*($B14-7))))</f>
        <v>2</v>
      </c>
      <c r="AX14" s="80" t="str" cm="1">
        <f t="array" aca="1" ref="AX14" ca="1">IF(INDIRECT(AX$111&amp;116+4*($B14-7))=1,BIN2HEX(1),BIN2HEX(INDIRECT(AX$111&amp;113+4*($B14-7))&amp;INDIRECT(AX$111&amp;114+4*($B14-7))&amp;INDIRECT(AX$111&amp;115+4*($B14-7))&amp;INDIRECT(AX$111&amp;116+4*($B14-7))))</f>
        <v>2</v>
      </c>
      <c r="AY14" s="80" t="str" cm="1">
        <f t="array" aca="1" ref="AY14" ca="1">IF(INDIRECT(AY$111&amp;116+4*($B14-7))=1,BIN2HEX(1),BIN2HEX(INDIRECT(AY$111&amp;113+4*($B14-7))&amp;INDIRECT(AY$111&amp;114+4*($B14-7))&amp;INDIRECT(AY$111&amp;115+4*($B14-7))&amp;INDIRECT(AY$111&amp;116+4*($B14-7))))</f>
        <v>2</v>
      </c>
      <c r="AZ14" s="80" t="str" cm="1">
        <f t="array" aca="1" ref="AZ14" ca="1">IF(INDIRECT(AZ$111&amp;116+4*($B14-7))=1,BIN2HEX(1),BIN2HEX(INDIRECT(AZ$111&amp;113+4*($B14-7))&amp;INDIRECT(AZ$111&amp;114+4*($B14-7))&amp;INDIRECT(AZ$111&amp;115+4*($B14-7))&amp;INDIRECT(AZ$111&amp;116+4*($B14-7))))</f>
        <v>2</v>
      </c>
      <c r="BA14" s="80" t="str" cm="1">
        <f t="array" aca="1" ref="BA14" ca="1">IF(INDIRECT(BA$111&amp;116+4*($B14-7))=1,BIN2HEX(1),BIN2HEX(INDIRECT(BA$111&amp;113+4*($B14-7))&amp;INDIRECT(BA$111&amp;114+4*($B14-7))&amp;INDIRECT(BA$111&amp;115+4*($B14-7))&amp;INDIRECT(BA$111&amp;116+4*($B14-7))))</f>
        <v>2</v>
      </c>
      <c r="BB14" s="80" t="str" cm="1">
        <f t="array" aca="1" ref="BB14" ca="1">IF(INDIRECT(BB$111&amp;116+4*($B14-7))=1,BIN2HEX(1),BIN2HEX(INDIRECT(BB$111&amp;113+4*($B14-7))&amp;INDIRECT(BB$111&amp;114+4*($B14-7))&amp;INDIRECT(BB$111&amp;115+4*($B14-7))&amp;INDIRECT(BB$111&amp;116+4*($B14-7))))</f>
        <v>2</v>
      </c>
      <c r="BC14" s="80" t="str" cm="1">
        <f t="array" aca="1" ref="BC14" ca="1">IF(INDIRECT(BC$111&amp;116+4*($B14-7))=1,BIN2HEX(1),BIN2HEX(INDIRECT(BC$111&amp;113+4*($B14-7))&amp;INDIRECT(BC$111&amp;114+4*($B14-7))&amp;INDIRECT(BC$111&amp;115+4*($B14-7))&amp;INDIRECT(BC$111&amp;116+4*($B14-7))))</f>
        <v>2</v>
      </c>
      <c r="BD14" s="80" t="str" cm="1">
        <f t="array" aca="1" ref="BD14" ca="1">IF(INDIRECT(BD$111&amp;116+4*($B14-7))=1,BIN2HEX(1),BIN2HEX(INDIRECT(BD$111&amp;113+4*($B14-7))&amp;INDIRECT(BD$111&amp;114+4*($B14-7))&amp;INDIRECT(BD$111&amp;115+4*($B14-7))&amp;INDIRECT(BD$111&amp;116+4*($B14-7))))</f>
        <v>2</v>
      </c>
      <c r="BE14" s="80" t="str" cm="1">
        <f t="array" aca="1" ref="BE14" ca="1">IF(INDIRECT(BE$111&amp;116+4*($B14-7))=1,BIN2HEX(1),BIN2HEX(INDIRECT(BE$111&amp;113+4*($B14-7))&amp;INDIRECT(BE$111&amp;114+4*($B14-7))&amp;INDIRECT(BE$111&amp;115+4*($B14-7))&amp;INDIRECT(BE$111&amp;116+4*($B14-7))))</f>
        <v>2</v>
      </c>
      <c r="BF14" s="80" t="str" cm="1">
        <f t="array" aca="1" ref="BF14" ca="1">IF(INDIRECT(BF$111&amp;116+4*($B14-7))=1,BIN2HEX(1),BIN2HEX(INDIRECT(BF$111&amp;113+4*($B14-7))&amp;INDIRECT(BF$111&amp;114+4*($B14-7))&amp;INDIRECT(BF$111&amp;115+4*($B14-7))&amp;INDIRECT(BF$111&amp;116+4*($B14-7))))</f>
        <v>2</v>
      </c>
      <c r="BG14" s="80" t="str" cm="1">
        <f t="array" aca="1" ref="BG14" ca="1">IF(INDIRECT(BG$111&amp;116+4*($B14-7))=1,BIN2HEX(1),BIN2HEX(INDIRECT(BG$111&amp;113+4*($B14-7))&amp;INDIRECT(BG$111&amp;114+4*($B14-7))&amp;INDIRECT(BG$111&amp;115+4*($B14-7))&amp;INDIRECT(BG$111&amp;116+4*($B14-7))))</f>
        <v>2</v>
      </c>
      <c r="BH14" s="80" t="str" cm="1">
        <f t="array" aca="1" ref="BH14" ca="1">IF(INDIRECT(BH$111&amp;116+4*($B14-7))=1,BIN2HEX(1),BIN2HEX(INDIRECT(BH$111&amp;113+4*($B14-7))&amp;INDIRECT(BH$111&amp;114+4*($B14-7))&amp;INDIRECT(BH$111&amp;115+4*($B14-7))&amp;INDIRECT(BH$111&amp;116+4*($B14-7))))</f>
        <v>2</v>
      </c>
      <c r="BI14" s="80" t="str" cm="1">
        <f t="array" aca="1" ref="BI14" ca="1">IF(INDIRECT(BI$111&amp;116+4*($B14-7))=1,BIN2HEX(1),BIN2HEX(INDIRECT(BI$111&amp;113+4*($B14-7))&amp;INDIRECT(BI$111&amp;114+4*($B14-7))&amp;INDIRECT(BI$111&amp;115+4*($B14-7))&amp;INDIRECT(BI$111&amp;116+4*($B14-7))))</f>
        <v>2</v>
      </c>
      <c r="BJ14" s="80" t="str" cm="1">
        <f t="array" aca="1" ref="BJ14" ca="1">IF(INDIRECT(BJ$111&amp;116+4*($B14-7))=1,BIN2HEX(1),BIN2HEX(INDIRECT(BJ$111&amp;113+4*($B14-7))&amp;INDIRECT(BJ$111&amp;114+4*($B14-7))&amp;INDIRECT(BJ$111&amp;115+4*($B14-7))&amp;INDIRECT(BJ$111&amp;116+4*($B14-7))))</f>
        <v>2</v>
      </c>
      <c r="BK14" s="80" t="str" cm="1">
        <f t="array" aca="1" ref="BK14" ca="1">IF(INDIRECT(BK$111&amp;116+4*($B14-7))=1,BIN2HEX(1),BIN2HEX(INDIRECT(BK$111&amp;113+4*($B14-7))&amp;INDIRECT(BK$111&amp;114+4*($B14-7))&amp;INDIRECT(BK$111&amp;115+4*($B14-7))&amp;INDIRECT(BK$111&amp;116+4*($B14-7))))</f>
        <v>2</v>
      </c>
      <c r="BL14" s="80" t="str" cm="1">
        <f t="array" aca="1" ref="BL14" ca="1">IF(INDIRECT(BL$111&amp;116+4*($B14-7))=1,BIN2HEX(1),BIN2HEX(INDIRECT(BL$111&amp;113+4*($B14-7))&amp;INDIRECT(BL$111&amp;114+4*($B14-7))&amp;INDIRECT(BL$111&amp;115+4*($B14-7))&amp;INDIRECT(BL$111&amp;116+4*($B14-7))))</f>
        <v>2</v>
      </c>
      <c r="BM14" s="80" t="str" cm="1">
        <f t="array" aca="1" ref="BM14" ca="1">IF(INDIRECT(BM$111&amp;116+4*($B14-7))=1,BIN2HEX(1),BIN2HEX(INDIRECT(BM$111&amp;113+4*($B14-7))&amp;INDIRECT(BM$111&amp;114+4*($B14-7))&amp;INDIRECT(BM$111&amp;115+4*($B14-7))&amp;INDIRECT(BM$111&amp;116+4*($B14-7))))</f>
        <v>2</v>
      </c>
      <c r="BN14" s="80" t="str" cm="1">
        <f t="array" aca="1" ref="BN14" ca="1">IF(INDIRECT(BN$111&amp;116+4*($B14-7))=1,BIN2HEX(1),BIN2HEX(INDIRECT(BN$111&amp;113+4*($B14-7))&amp;INDIRECT(BN$111&amp;114+4*($B14-7))&amp;INDIRECT(BN$111&amp;115+4*($B14-7))&amp;INDIRECT(BN$111&amp;116+4*($B14-7))))</f>
        <v>2</v>
      </c>
      <c r="BO14" s="80" t="str" cm="1">
        <f t="array" aca="1" ref="BO14" ca="1">IF(INDIRECT(BO$111&amp;116+4*($B14-7))=1,BIN2HEX(1),BIN2HEX(INDIRECT(BO$111&amp;113+4*($B14-7))&amp;INDIRECT(BO$111&amp;114+4*($B14-7))&amp;INDIRECT(BO$111&amp;115+4*($B14-7))&amp;INDIRECT(BO$111&amp;116+4*($B14-7))))</f>
        <v>2</v>
      </c>
      <c r="BP14" s="80" t="str" cm="1">
        <f t="array" aca="1" ref="BP14" ca="1">IF(INDIRECT(BP$111&amp;116+4*($B14-7))=1,BIN2HEX(1),BIN2HEX(INDIRECT(BP$111&amp;113+4*($B14-7))&amp;INDIRECT(BP$111&amp;114+4*($B14-7))&amp;INDIRECT(BP$111&amp;115+4*($B14-7))&amp;INDIRECT(BP$111&amp;116+4*($B14-7))))</f>
        <v>2</v>
      </c>
      <c r="CD14" s="80" cm="1">
        <f t="array" aca="1" ref="CD14" ca="1">IF($V14="0",INDIRECT("ｄａｔａ!$"&amp;V$112&amp;"$"&amp;$B14),0)</f>
        <v>0</v>
      </c>
      <c r="CE14" s="80" cm="1">
        <f t="array" aca="1" ref="CE14" ca="1">IF(OR($AS14="0",$AS14="8"),INDIRECT("ｄａｔａ!$"&amp;AS$112&amp;"$"&amp;$B14),0)</f>
        <v>0</v>
      </c>
      <c r="CH14" s="80" t="str">
        <f t="shared" si="12"/>
        <v>2000</v>
      </c>
      <c r="CI14" s="80" t="str">
        <f t="shared" si="13"/>
        <v>300000</v>
      </c>
      <c r="CJ14" s="80" t="str">
        <f t="shared" si="14"/>
        <v>400000</v>
      </c>
      <c r="CK14" s="80" t="str">
        <f t="shared" si="15"/>
        <v>5000000</v>
      </c>
      <c r="CL14" s="80" t="str">
        <f t="shared" si="16"/>
        <v>600000</v>
      </c>
      <c r="CM14" s="80" t="str">
        <f t="shared" ca="1" si="17"/>
        <v>70000</v>
      </c>
      <c r="CN14" s="80" t="str">
        <f t="shared" ca="1" si="18"/>
        <v>800000</v>
      </c>
      <c r="CO14" s="80" t="str">
        <f t="shared" ca="1" si="19"/>
        <v>900000</v>
      </c>
      <c r="CP14" s="80" t="str">
        <f t="shared" ca="1" si="20"/>
        <v>A000000</v>
      </c>
      <c r="CQ14" s="80" t="str">
        <f t="shared" ca="1" si="21"/>
        <v>B00000</v>
      </c>
    </row>
    <row r="15" spans="1:99" x14ac:dyDescent="0.2">
      <c r="A15" s="80" t="s">
        <v>2328</v>
      </c>
      <c r="B15" s="80">
        <v>17</v>
      </c>
      <c r="C15" s="251">
        <f t="shared" ca="1" si="11"/>
        <v>1</v>
      </c>
      <c r="D15" s="80" t="str" cm="1">
        <f t="array" aca="1" ref="D15" ca="1">IF(INDIRECT(D$111&amp;116+4*($B15-7))=1,BIN2HEX(1),BIN2HEX(INDIRECT(D$111&amp;113+4*($B15-7))&amp;INDIRECT(D$111&amp;114+4*($B15-7))&amp;INDIRECT(D$111&amp;115+4*($B15-7))&amp;INDIRECT(D$111&amp;116+4*($B15-7))))</f>
        <v>4</v>
      </c>
      <c r="F15" s="80" t="str" cm="1">
        <f t="array" aca="1" ref="F15" ca="1">IF(INDIRECT(F$111&amp;116+4*($B15-7))=1,BIN2HEX(1),BIN2HEX(INDIRECT(F$111&amp;113+4*($B15-7))&amp;INDIRECT(F$111&amp;114+4*($B15-7))&amp;INDIRECT(F$111&amp;115+4*($B15-7))&amp;INDIRECT(F$111&amp;116+4*($B15-7))))</f>
        <v>2</v>
      </c>
      <c r="G15" s="80" t="str" cm="1">
        <f t="array" aca="1" ref="G15" ca="1">IF(INDIRECT(G$111&amp;116+4*($B15-7))=1,BIN2HEX(1),BIN2HEX(INDIRECT(G$111&amp;113+4*($B15-7))&amp;INDIRECT(G$111&amp;114+4*($B15-7))&amp;INDIRECT(G$111&amp;115+4*($B15-7))&amp;INDIRECT(G$111&amp;116+4*($B15-7))))</f>
        <v>2</v>
      </c>
      <c r="H15" s="80" t="str" cm="1">
        <f t="array" aca="1" ref="H15" ca="1">IF(INDIRECT(H$111&amp;116+4*($B15-7))=1,BIN2HEX(1),BIN2HEX(INDIRECT(H$111&amp;113+4*($B15-7))&amp;INDIRECT(H$111&amp;114+4*($B15-7))&amp;INDIRECT(H$111&amp;115+4*($B15-7))&amp;INDIRECT(H$111&amp;116+4*($B15-7))))</f>
        <v>2</v>
      </c>
      <c r="I15" s="80" t="str" cm="1">
        <f t="array" aca="1" ref="I15" ca="1">IF(INDIRECT(I$111&amp;116+4*($B15-7))=1,BIN2HEX(1),BIN2HEX(INDIRECT(I$111&amp;113+4*($B15-7))&amp;INDIRECT(I$111&amp;114+4*($B15-7))&amp;INDIRECT(I$111&amp;115+4*($B15-7))&amp;INDIRECT(I$111&amp;116+4*($B15-7))))</f>
        <v>2</v>
      </c>
      <c r="J15" s="80" t="str" cm="1">
        <f t="array" aca="1" ref="J15" ca="1">IF(INDIRECT(J$111&amp;116+4*($B15-7))=1,BIN2HEX(1),BIN2HEX(INDIRECT(J$111&amp;113+4*($B15-7))&amp;INDIRECT(J$111&amp;114+4*($B15-7))&amp;INDIRECT(J$111&amp;115+4*($B15-7))&amp;INDIRECT(J$111&amp;116+4*($B15-7))))</f>
        <v>2</v>
      </c>
      <c r="K15" s="80" t="str" cm="1">
        <f t="array" aca="1" ref="K15" ca="1">IF(INDIRECT(K$111&amp;116+4*($B15-7))=1,BIN2HEX(1),BIN2HEX(INDIRECT(K$111&amp;113+4*($B15-7))&amp;INDIRECT(K$111&amp;114+4*($B15-7))&amp;INDIRECT(K$111&amp;115+4*($B15-7))&amp;INDIRECT(K$111&amp;116+4*($B15-7))))</f>
        <v>2</v>
      </c>
      <c r="L15" s="80" t="str" cm="1">
        <f t="array" aca="1" ref="L15" ca="1">IF(INDIRECT(L$111&amp;116+4*($B15-7))=1,BIN2HEX(1),BIN2HEX(INDIRECT(L$111&amp;113+4*($B15-7))&amp;INDIRECT(L$111&amp;114+4*($B15-7))&amp;INDIRECT(L$111&amp;115+4*($B15-7))&amp;INDIRECT(L$111&amp;116+4*($B15-7))))</f>
        <v>2</v>
      </c>
      <c r="M15" s="80" t="str" cm="1">
        <f t="array" aca="1" ref="M15" ca="1">IF(INDIRECT(M$111&amp;116+4*($B15-7))=1,BIN2HEX(1),BIN2HEX(INDIRECT(M$111&amp;113+4*($B15-7))&amp;INDIRECT(M$111&amp;114+4*($B15-7))&amp;INDIRECT(M$111&amp;115+4*($B15-7))&amp;INDIRECT(M$111&amp;116+4*($B15-7))))</f>
        <v>2</v>
      </c>
      <c r="N15" s="80" t="str" cm="1">
        <f t="array" aca="1" ref="N15" ca="1">IF(INDIRECT(N$111&amp;116+4*($B15-7))=1,BIN2HEX(1),BIN2HEX(INDIRECT(N$111&amp;113+4*($B15-7))&amp;INDIRECT(N$111&amp;114+4*($B15-7))&amp;INDIRECT(N$111&amp;115+4*($B15-7))&amp;INDIRECT(N$111&amp;116+4*($B15-7))))</f>
        <v>2</v>
      </c>
      <c r="O15" s="80" t="str" cm="1">
        <f t="array" aca="1" ref="O15" ca="1">IF(INDIRECT(O$111&amp;116+4*($B15-7))=1,BIN2HEX(1),BIN2HEX(INDIRECT(O$111&amp;113+4*($B15-7))&amp;INDIRECT(O$111&amp;114+4*($B15-7))&amp;INDIRECT(O$111&amp;115+4*($B15-7))&amp;INDIRECT(O$111&amp;116+4*($B15-7))))</f>
        <v>2</v>
      </c>
      <c r="P15" s="80" t="str" cm="1">
        <f t="array" aca="1" ref="P15" ca="1">IF(INDIRECT(P$111&amp;116+4*($B15-7))=1,BIN2HEX(1),BIN2HEX(INDIRECT(P$111&amp;113+4*($B15-7))&amp;INDIRECT(P$111&amp;114+4*($B15-7))&amp;INDIRECT(P$111&amp;115+4*($B15-7))&amp;INDIRECT(P$111&amp;116+4*($B15-7))))</f>
        <v>2</v>
      </c>
      <c r="Q15" s="80" t="str" cm="1">
        <f t="array" aca="1" ref="Q15" ca="1">IF(INDIRECT(Q$111&amp;116+4*($B15-7))=1,BIN2HEX(1),BIN2HEX(INDIRECT(Q$111&amp;113+4*($B15-7))&amp;INDIRECT(Q$111&amp;114+4*($B15-7))&amp;INDIRECT(Q$111&amp;115+4*($B15-7))&amp;INDIRECT(Q$111&amp;116+4*($B15-7))))</f>
        <v>2</v>
      </c>
      <c r="R15" s="80" t="str" cm="1">
        <f t="array" aca="1" ref="R15" ca="1">IF(INDIRECT(R$111&amp;116+4*($B15-7))=1,BIN2HEX(1),BIN2HEX(INDIRECT(R$111&amp;113+4*($B15-7))&amp;INDIRECT(R$111&amp;114+4*($B15-7))&amp;INDIRECT(R$111&amp;115+4*($B15-7))&amp;INDIRECT(R$111&amp;116+4*($B15-7))))</f>
        <v>2</v>
      </c>
      <c r="S15" s="80" t="str" cm="1">
        <f t="array" aca="1" ref="S15" ca="1">IF(INDIRECT(S$111&amp;116+4*($B15-7))=1,BIN2HEX(1),BIN2HEX(INDIRECT(S$111&amp;113+4*($B15-7))&amp;INDIRECT(S$111&amp;114+4*($B15-7))&amp;INDIRECT(S$111&amp;115+4*($B15-7))&amp;INDIRECT(S$111&amp;116+4*($B15-7))))</f>
        <v>2</v>
      </c>
      <c r="T15" s="80" t="str" cm="1">
        <f t="array" aca="1" ref="T15" ca="1">IF(INDIRECT(T$111&amp;116+4*($B15-7))=1,BIN2HEX(1),BIN2HEX(INDIRECT(T$111&amp;113+4*($B15-7))&amp;INDIRECT(T$111&amp;114+4*($B15-7))&amp;INDIRECT(T$111&amp;115+4*($B15-7))&amp;INDIRECT(T$111&amp;116+4*($B15-7))))</f>
        <v>2</v>
      </c>
      <c r="U15" s="80" t="str" cm="1">
        <f t="array" aca="1" ref="U15" ca="1">IF(INDIRECT(U$111&amp;116+4*($B15-7))=1,BIN2HEX(1),BIN2HEX(INDIRECT(U$111&amp;113+4*($B15-7))&amp;INDIRECT(U$111&amp;114+4*($B15-7))&amp;INDIRECT(U$111&amp;115+4*($B15-7))&amp;INDIRECT(U$111&amp;116+4*($B15-7))))</f>
        <v>2</v>
      </c>
      <c r="V15" s="80" t="str" cm="1">
        <f t="array" aca="1" ref="V15" ca="1">IF(INDIRECT(V$111&amp;116+4*($B15-7))=1,BIN2HEX(1),BIN2HEX(INDIRECT(V$111&amp;113+4*($B15-7))&amp;INDIRECT(V$111&amp;114+4*($B15-7))&amp;INDIRECT(V$111&amp;115+4*($B15-7))&amp;INDIRECT(V$111&amp;116+4*($B15-7))))</f>
        <v>2</v>
      </c>
      <c r="W15" s="80" t="str" cm="1">
        <f t="array" aca="1" ref="W15" ca="1">IF(INDIRECT(W$111&amp;116+4*($B15-7))=1,BIN2HEX(1),BIN2HEX(INDIRECT(W$111&amp;113+4*($B15-7))&amp;INDIRECT(W$111&amp;114+4*($B15-7))&amp;INDIRECT(W$111&amp;115+4*($B15-7))&amp;INDIRECT(W$111&amp;116+4*($B15-7))))</f>
        <v>2</v>
      </c>
      <c r="X15" s="80" t="str" cm="1">
        <f t="array" aca="1" ref="X15" ca="1">IF(INDIRECT(X$111&amp;116+4*($B15-7))=1,BIN2HEX(1),BIN2HEX(INDIRECT(X$111&amp;113+4*($B15-7))&amp;INDIRECT(X$111&amp;114+4*($B15-7))&amp;INDIRECT(X$111&amp;115+4*($B15-7))&amp;INDIRECT(X$111&amp;116+4*($B15-7))))</f>
        <v>2</v>
      </c>
      <c r="Y15" s="80" t="str" cm="1">
        <f t="array" aca="1" ref="Y15" ca="1">IF(INDIRECT(Y$111&amp;116+4*($B15-7))=1,BIN2HEX(1),BIN2HEX(INDIRECT(Y$111&amp;113+4*($B15-7))&amp;INDIRECT(Y$111&amp;114+4*($B15-7))&amp;INDIRECT(Y$111&amp;115+4*($B15-7))&amp;INDIRECT(Y$111&amp;116+4*($B15-7))))</f>
        <v>2</v>
      </c>
      <c r="Z15" s="80" t="str" cm="1">
        <f t="array" aca="1" ref="Z15" ca="1">IF(INDIRECT(Z$111&amp;116+4*($B15-7))=1,BIN2HEX(1),BIN2HEX(INDIRECT(Z$111&amp;113+4*($B15-7))&amp;INDIRECT(Z$111&amp;114+4*($B15-7))&amp;INDIRECT(Z$111&amp;115+4*($B15-7))&amp;INDIRECT(Z$111&amp;116+4*($B15-7))))</f>
        <v>2</v>
      </c>
      <c r="AA15" s="80" t="str" cm="1">
        <f t="array" aca="1" ref="AA15" ca="1">IF(INDIRECT(AA$111&amp;116+4*($B15-7))=1,BIN2HEX(1),BIN2HEX(INDIRECT(AA$111&amp;113+4*($B15-7))&amp;INDIRECT(AA$111&amp;114+4*($B15-7))&amp;INDIRECT(AA$111&amp;115+4*($B15-7))&amp;INDIRECT(AA$111&amp;116+4*($B15-7))))</f>
        <v>2</v>
      </c>
      <c r="AB15" s="80" t="str" cm="1">
        <f t="array" aca="1" ref="AB15" ca="1">IF(INDIRECT(AB$111&amp;116+4*($B15-7))=1,BIN2HEX(1),BIN2HEX(INDIRECT(AB$111&amp;113+4*($B15-7))&amp;INDIRECT(AB$111&amp;114+4*($B15-7))&amp;INDIRECT(AB$111&amp;115+4*($B15-7))&amp;INDIRECT(AB$111&amp;116+4*($B15-7))))</f>
        <v>2</v>
      </c>
      <c r="AC15" s="80" t="str" cm="1">
        <f t="array" aca="1" ref="AC15" ca="1">IF(INDIRECT(AC$111&amp;116+4*($B15-7))=1,BIN2HEX(1),BIN2HEX(INDIRECT(AC$111&amp;113+4*($B15-7))&amp;INDIRECT(AC$111&amp;114+4*($B15-7))&amp;INDIRECT(AC$111&amp;115+4*($B15-7))&amp;INDIRECT(AC$111&amp;116+4*($B15-7))))</f>
        <v>2</v>
      </c>
      <c r="AD15" s="80" t="str" cm="1">
        <f t="array" aca="1" ref="AD15" ca="1">IF(INDIRECT(AD$111&amp;116+4*($B15-7))=1,BIN2HEX(1),BIN2HEX(INDIRECT(AD$111&amp;113+4*($B15-7))&amp;INDIRECT(AD$111&amp;114+4*($B15-7))&amp;INDIRECT(AD$111&amp;115+4*($B15-7))&amp;INDIRECT(AD$111&amp;116+4*($B15-7))))</f>
        <v>2</v>
      </c>
      <c r="AE15" s="80" t="str" cm="1">
        <f t="array" aca="1" ref="AE15" ca="1">IF(INDIRECT(AE$111&amp;116+4*($B15-7))=1,BIN2HEX(1),BIN2HEX(INDIRECT(AE$111&amp;113+4*($B15-7))&amp;INDIRECT(AE$111&amp;114+4*($B15-7))&amp;INDIRECT(AE$111&amp;115+4*($B15-7))&amp;INDIRECT(AE$111&amp;116+4*($B15-7))))</f>
        <v>2</v>
      </c>
      <c r="AF15" s="80" t="str" cm="1">
        <f t="array" aca="1" ref="AF15" ca="1">IF(INDIRECT(AF$111&amp;116+4*($B15-7))=1,BIN2HEX(1),BIN2HEX(INDIRECT(AF$111&amp;113+4*($B15-7))&amp;INDIRECT(AF$111&amp;114+4*($B15-7))&amp;INDIRECT(AF$111&amp;115+4*($B15-7))&amp;INDIRECT(AF$111&amp;116+4*($B15-7))))</f>
        <v>2</v>
      </c>
      <c r="AG15" s="80" t="str" cm="1">
        <f t="array" aca="1" ref="AG15" ca="1">IF(INDIRECT(AG$111&amp;116+4*($B15-7))=1,BIN2HEX(1),BIN2HEX(INDIRECT(AG$111&amp;113+4*($B15-7))&amp;INDIRECT(AG$111&amp;114+4*($B15-7))&amp;INDIRECT(AG$111&amp;115+4*($B15-7))&amp;INDIRECT(AG$111&amp;116+4*($B15-7))))</f>
        <v>2</v>
      </c>
      <c r="AH15" s="80" t="str" cm="1">
        <f t="array" aca="1" ref="AH15" ca="1">IF(INDIRECT(AH$111&amp;116+4*($B15-7))=1,BIN2HEX(1),BIN2HEX(INDIRECT(AH$111&amp;113+4*($B15-7))&amp;INDIRECT(AH$111&amp;114+4*($B15-7))&amp;INDIRECT(AH$111&amp;115+4*($B15-7))&amp;INDIRECT(AH$111&amp;116+4*($B15-7))))</f>
        <v>2</v>
      </c>
      <c r="AI15" s="80" t="str" cm="1">
        <f t="array" aca="1" ref="AI15" ca="1">IF(INDIRECT(AI$111&amp;116+4*($B15-7))=1,BIN2HEX(1),BIN2HEX(INDIRECT(AI$111&amp;113+4*($B15-7))&amp;INDIRECT(AI$111&amp;114+4*($B15-7))&amp;INDIRECT(AI$111&amp;115+4*($B15-7))&amp;INDIRECT(AI$111&amp;116+4*($B15-7))))</f>
        <v>2</v>
      </c>
      <c r="AJ15" s="80" t="str" cm="1">
        <f t="array" aca="1" ref="AJ15" ca="1">IF(INDIRECT(AJ$111&amp;116+4*($B15-7))=1,BIN2HEX(1),BIN2HEX(INDIRECT(AJ$111&amp;113+4*($B15-7))&amp;INDIRECT(AJ$111&amp;114+4*($B15-7))&amp;INDIRECT(AJ$111&amp;115+4*($B15-7))&amp;INDIRECT(AJ$111&amp;116+4*($B15-7))))</f>
        <v>2</v>
      </c>
      <c r="AK15" s="80" t="str" cm="1">
        <f t="array" aca="1" ref="AK15" ca="1">IF(INDIRECT(AK$111&amp;116+4*($B15-7))=1,BIN2HEX(1),BIN2HEX(INDIRECT(AK$111&amp;113+4*($B15-7))&amp;INDIRECT(AK$111&amp;114+4*($B15-7))&amp;INDIRECT(AK$111&amp;115+4*($B15-7))&amp;INDIRECT(AK$111&amp;116+4*($B15-7))))</f>
        <v>2</v>
      </c>
      <c r="AL15" s="80" t="str" cm="1">
        <f t="array" aca="1" ref="AL15" ca="1">IF(INDIRECT(AL$111&amp;116+4*($B15-7))=1,BIN2HEX(1),BIN2HEX(INDIRECT(AL$111&amp;113+4*($B15-7))&amp;INDIRECT(AL$111&amp;114+4*($B15-7))&amp;INDIRECT(AL$111&amp;115+4*($B15-7))&amp;INDIRECT(AL$111&amp;116+4*($B15-7))))</f>
        <v>2</v>
      </c>
      <c r="AM15" s="80" t="str" cm="1">
        <f t="array" aca="1" ref="AM15" ca="1">IF(INDIRECT(AM$111&amp;116+4*($B15-7))=1,BIN2HEX(1),BIN2HEX(INDIRECT(AM$111&amp;113+4*($B15-7))&amp;INDIRECT(AM$111&amp;114+4*($B15-7))&amp;INDIRECT(AM$111&amp;115+4*($B15-7))&amp;INDIRECT(AM$111&amp;116+4*($B15-7))))</f>
        <v>2</v>
      </c>
      <c r="AN15" s="80" t="str" cm="1">
        <f t="array" aca="1" ref="AN15" ca="1">IF(INDIRECT(AN$111&amp;116+4*($B15-7))=1,BIN2HEX(1),BIN2HEX(INDIRECT(AN$111&amp;113+4*($B15-7))&amp;INDIRECT(AN$111&amp;114+4*($B15-7))&amp;INDIRECT(AN$111&amp;115+4*($B15-7))&amp;INDIRECT(AN$111&amp;116+4*($B15-7))))</f>
        <v>2</v>
      </c>
      <c r="AO15" s="80" t="str" cm="1">
        <f t="array" aca="1" ref="AO15" ca="1">IF(INDIRECT(AO$111&amp;116+4*($B15-7))=1,BIN2HEX(1),BIN2HEX(INDIRECT(AO$111&amp;113+4*($B15-7))&amp;INDIRECT(AO$111&amp;114+4*($B15-7))&amp;INDIRECT(AO$111&amp;115+4*($B15-7))&amp;INDIRECT(AO$111&amp;116+4*($B15-7))))</f>
        <v>2</v>
      </c>
      <c r="AP15" s="80" t="str" cm="1">
        <f t="array" aca="1" ref="AP15" ca="1">IF(INDIRECT(AP$111&amp;116+4*($B15-7))=1,BIN2HEX(1),BIN2HEX(INDIRECT(AP$111&amp;113+4*($B15-7))&amp;INDIRECT(AP$111&amp;114+4*($B15-7))&amp;INDIRECT(AP$111&amp;115+4*($B15-7))&amp;INDIRECT(AP$111&amp;116+4*($B15-7))))</f>
        <v>2</v>
      </c>
      <c r="AQ15" s="80" t="str" cm="1">
        <f t="array" aca="1" ref="AQ15" ca="1">IF(INDIRECT(AQ$111&amp;116+4*($B15-7))=1,BIN2HEX(1),BIN2HEX(INDIRECT(AQ$111&amp;113+4*($B15-7))&amp;INDIRECT(AQ$111&amp;114+4*($B15-7))&amp;INDIRECT(AQ$111&amp;115+4*($B15-7))&amp;INDIRECT(AQ$111&amp;116+4*($B15-7))))</f>
        <v>2</v>
      </c>
      <c r="AR15" s="80" t="str" cm="1">
        <f t="array" aca="1" ref="AR15" ca="1">IF(INDIRECT(AR$111&amp;116+4*($B15-7))=1,BIN2HEX(1),BIN2HEX(INDIRECT(AR$111&amp;113+4*($B15-7))&amp;INDIRECT(AR$111&amp;114+4*($B15-7))&amp;INDIRECT(AR$111&amp;115+4*($B15-7))&amp;INDIRECT(AR$111&amp;116+4*($B15-7))))</f>
        <v>2</v>
      </c>
      <c r="AS15" s="80" t="str" cm="1">
        <f t="array" aca="1" ref="AS15" ca="1">IF(INDIRECT(AS$111&amp;116+4*($B15-7))=1,BIN2HEX(1),BIN2HEX(INDIRECT(AS$111&amp;113+4*($B15-7))&amp;INDIRECT(AS$111&amp;114+4*($B15-7))&amp;INDIRECT(AS$111&amp;115+4*($B15-7))&amp;INDIRECT(AS$111&amp;116+4*($B15-7))))</f>
        <v>2</v>
      </c>
      <c r="AT15" s="80" t="str" cm="1">
        <f t="array" aca="1" ref="AT15" ca="1">IF(INDIRECT(AT$111&amp;116+4*($B15-7))=1,BIN2HEX(1),BIN2HEX(INDIRECT(AT$111&amp;113+4*($B15-7))&amp;INDIRECT(AT$111&amp;114+4*($B15-7))&amp;INDIRECT(AT$111&amp;115+4*($B15-7))&amp;INDIRECT(AT$111&amp;116+4*($B15-7))))</f>
        <v>2</v>
      </c>
      <c r="AU15" s="80" t="str" cm="1">
        <f t="array" aca="1" ref="AU15" ca="1">IF(INDIRECT(AU$111&amp;116+4*($B15-7))=1,BIN2HEX(1),BIN2HEX(INDIRECT(AU$111&amp;113+4*($B15-7))&amp;INDIRECT(AU$111&amp;114+4*($B15-7))&amp;INDIRECT(AU$111&amp;115+4*($B15-7))&amp;INDIRECT(AU$111&amp;116+4*($B15-7))))</f>
        <v>2</v>
      </c>
      <c r="AV15" s="80" t="str" cm="1">
        <f t="array" aca="1" ref="AV15" ca="1">IF(INDIRECT(AV$111&amp;116+4*($B15-7))=1,BIN2HEX(1),BIN2HEX(INDIRECT(AV$111&amp;113+4*($B15-7))&amp;INDIRECT(AV$111&amp;114+4*($B15-7))&amp;INDIRECT(AV$111&amp;115+4*($B15-7))&amp;INDIRECT(AV$111&amp;116+4*($B15-7))))</f>
        <v>2</v>
      </c>
      <c r="AW15" s="80" t="str" cm="1">
        <f t="array" aca="1" ref="AW15" ca="1">IF(INDIRECT(AW$111&amp;116+4*($B15-7))=1,BIN2HEX(1),BIN2HEX(INDIRECT(AW$111&amp;113+4*($B15-7))&amp;INDIRECT(AW$111&amp;114+4*($B15-7))&amp;INDIRECT(AW$111&amp;115+4*($B15-7))&amp;INDIRECT(AW$111&amp;116+4*($B15-7))))</f>
        <v>2</v>
      </c>
      <c r="AX15" s="80" t="str" cm="1">
        <f t="array" aca="1" ref="AX15" ca="1">IF(INDIRECT(AX$111&amp;116+4*($B15-7))=1,BIN2HEX(1),BIN2HEX(INDIRECT(AX$111&amp;113+4*($B15-7))&amp;INDIRECT(AX$111&amp;114+4*($B15-7))&amp;INDIRECT(AX$111&amp;115+4*($B15-7))&amp;INDIRECT(AX$111&amp;116+4*($B15-7))))</f>
        <v>2</v>
      </c>
      <c r="AY15" s="80" t="str" cm="1">
        <f t="array" aca="1" ref="AY15" ca="1">IF(INDIRECT(AY$111&amp;116+4*($B15-7))=1,BIN2HEX(1),BIN2HEX(INDIRECT(AY$111&amp;113+4*($B15-7))&amp;INDIRECT(AY$111&amp;114+4*($B15-7))&amp;INDIRECT(AY$111&amp;115+4*($B15-7))&amp;INDIRECT(AY$111&amp;116+4*($B15-7))))</f>
        <v>2</v>
      </c>
      <c r="AZ15" s="80" t="str" cm="1">
        <f t="array" aca="1" ref="AZ15" ca="1">IF(INDIRECT(AZ$111&amp;116+4*($B15-7))=1,BIN2HEX(1),BIN2HEX(INDIRECT(AZ$111&amp;113+4*($B15-7))&amp;INDIRECT(AZ$111&amp;114+4*($B15-7))&amp;INDIRECT(AZ$111&amp;115+4*($B15-7))&amp;INDIRECT(AZ$111&amp;116+4*($B15-7))))</f>
        <v>2</v>
      </c>
      <c r="BA15" s="80" t="str" cm="1">
        <f t="array" aca="1" ref="BA15" ca="1">IF(INDIRECT(BA$111&amp;116+4*($B15-7))=1,BIN2HEX(1),BIN2HEX(INDIRECT(BA$111&amp;113+4*($B15-7))&amp;INDIRECT(BA$111&amp;114+4*($B15-7))&amp;INDIRECT(BA$111&amp;115+4*($B15-7))&amp;INDIRECT(BA$111&amp;116+4*($B15-7))))</f>
        <v>2</v>
      </c>
      <c r="BB15" s="80" t="str" cm="1">
        <f t="array" aca="1" ref="BB15" ca="1">IF(INDIRECT(BB$111&amp;116+4*($B15-7))=1,BIN2HEX(1),BIN2HEX(INDIRECT(BB$111&amp;113+4*($B15-7))&amp;INDIRECT(BB$111&amp;114+4*($B15-7))&amp;INDIRECT(BB$111&amp;115+4*($B15-7))&amp;INDIRECT(BB$111&amp;116+4*($B15-7))))</f>
        <v>2</v>
      </c>
      <c r="BC15" s="80" t="str" cm="1">
        <f t="array" aca="1" ref="BC15" ca="1">IF(INDIRECT(BC$111&amp;116+4*($B15-7))=1,BIN2HEX(1),BIN2HEX(INDIRECT(BC$111&amp;113+4*($B15-7))&amp;INDIRECT(BC$111&amp;114+4*($B15-7))&amp;INDIRECT(BC$111&amp;115+4*($B15-7))&amp;INDIRECT(BC$111&amp;116+4*($B15-7))))</f>
        <v>2</v>
      </c>
      <c r="BD15" s="80" t="str" cm="1">
        <f t="array" aca="1" ref="BD15" ca="1">IF(INDIRECT(BD$111&amp;116+4*($B15-7))=1,BIN2HEX(1),BIN2HEX(INDIRECT(BD$111&amp;113+4*($B15-7))&amp;INDIRECT(BD$111&amp;114+4*($B15-7))&amp;INDIRECT(BD$111&amp;115+4*($B15-7))&amp;INDIRECT(BD$111&amp;116+4*($B15-7))))</f>
        <v>2</v>
      </c>
      <c r="BE15" s="80" t="str" cm="1">
        <f t="array" aca="1" ref="BE15" ca="1">IF(INDIRECT(BE$111&amp;116+4*($B15-7))=1,BIN2HEX(1),BIN2HEX(INDIRECT(BE$111&amp;113+4*($B15-7))&amp;INDIRECT(BE$111&amp;114+4*($B15-7))&amp;INDIRECT(BE$111&amp;115+4*($B15-7))&amp;INDIRECT(BE$111&amp;116+4*($B15-7))))</f>
        <v>2</v>
      </c>
      <c r="BF15" s="80" t="str" cm="1">
        <f t="array" aca="1" ref="BF15" ca="1">IF(INDIRECT(BF$111&amp;116+4*($B15-7))=1,BIN2HEX(1),BIN2HEX(INDIRECT(BF$111&amp;113+4*($B15-7))&amp;INDIRECT(BF$111&amp;114+4*($B15-7))&amp;INDIRECT(BF$111&amp;115+4*($B15-7))&amp;INDIRECT(BF$111&amp;116+4*($B15-7))))</f>
        <v>2</v>
      </c>
      <c r="BG15" s="80" t="str" cm="1">
        <f t="array" aca="1" ref="BG15" ca="1">IF(INDIRECT(BG$111&amp;116+4*($B15-7))=1,BIN2HEX(1),BIN2HEX(INDIRECT(BG$111&amp;113+4*($B15-7))&amp;INDIRECT(BG$111&amp;114+4*($B15-7))&amp;INDIRECT(BG$111&amp;115+4*($B15-7))&amp;INDIRECT(BG$111&amp;116+4*($B15-7))))</f>
        <v>2</v>
      </c>
      <c r="BH15" s="80" t="str" cm="1">
        <f t="array" aca="1" ref="BH15" ca="1">IF(INDIRECT(BH$111&amp;116+4*($B15-7))=1,BIN2HEX(1),BIN2HEX(INDIRECT(BH$111&amp;113+4*($B15-7))&amp;INDIRECT(BH$111&amp;114+4*($B15-7))&amp;INDIRECT(BH$111&amp;115+4*($B15-7))&amp;INDIRECT(BH$111&amp;116+4*($B15-7))))</f>
        <v>2</v>
      </c>
      <c r="BI15" s="80" t="str" cm="1">
        <f t="array" aca="1" ref="BI15" ca="1">IF(INDIRECT(BI$111&amp;116+4*($B15-7))=1,BIN2HEX(1),BIN2HEX(INDIRECT(BI$111&amp;113+4*($B15-7))&amp;INDIRECT(BI$111&amp;114+4*($B15-7))&amp;INDIRECT(BI$111&amp;115+4*($B15-7))&amp;INDIRECT(BI$111&amp;116+4*($B15-7))))</f>
        <v>2</v>
      </c>
      <c r="BJ15" s="80" t="str" cm="1">
        <f t="array" aca="1" ref="BJ15" ca="1">IF(INDIRECT(BJ$111&amp;116+4*($B15-7))=1,BIN2HEX(1),BIN2HEX(INDIRECT(BJ$111&amp;113+4*($B15-7))&amp;INDIRECT(BJ$111&amp;114+4*($B15-7))&amp;INDIRECT(BJ$111&amp;115+4*($B15-7))&amp;INDIRECT(BJ$111&amp;116+4*($B15-7))))</f>
        <v>2</v>
      </c>
      <c r="BK15" s="80" t="str" cm="1">
        <f t="array" aca="1" ref="BK15" ca="1">IF(INDIRECT(BK$111&amp;116+4*($B15-7))=1,BIN2HEX(1),BIN2HEX(INDIRECT(BK$111&amp;113+4*($B15-7))&amp;INDIRECT(BK$111&amp;114+4*($B15-7))&amp;INDIRECT(BK$111&amp;115+4*($B15-7))&amp;INDIRECT(BK$111&amp;116+4*($B15-7))))</f>
        <v>2</v>
      </c>
      <c r="BL15" s="80" t="str" cm="1">
        <f t="array" aca="1" ref="BL15" ca="1">IF(INDIRECT(BL$111&amp;116+4*($B15-7))=1,BIN2HEX(1),BIN2HEX(INDIRECT(BL$111&amp;113+4*($B15-7))&amp;INDIRECT(BL$111&amp;114+4*($B15-7))&amp;INDIRECT(BL$111&amp;115+4*($B15-7))&amp;INDIRECT(BL$111&amp;116+4*($B15-7))))</f>
        <v>2</v>
      </c>
      <c r="BM15" s="80" t="str" cm="1">
        <f t="array" aca="1" ref="BM15" ca="1">IF(INDIRECT(BM$111&amp;116+4*($B15-7))=1,BIN2HEX(1),BIN2HEX(INDIRECT(BM$111&amp;113+4*($B15-7))&amp;INDIRECT(BM$111&amp;114+4*($B15-7))&amp;INDIRECT(BM$111&amp;115+4*($B15-7))&amp;INDIRECT(BM$111&amp;116+4*($B15-7))))</f>
        <v>2</v>
      </c>
      <c r="BN15" s="80" t="str" cm="1">
        <f t="array" aca="1" ref="BN15" ca="1">IF(INDIRECT(BN$111&amp;116+4*($B15-7))=1,BIN2HEX(1),BIN2HEX(INDIRECT(BN$111&amp;113+4*($B15-7))&amp;INDIRECT(BN$111&amp;114+4*($B15-7))&amp;INDIRECT(BN$111&amp;115+4*($B15-7))&amp;INDIRECT(BN$111&amp;116+4*($B15-7))))</f>
        <v>2</v>
      </c>
      <c r="BO15" s="80" t="str" cm="1">
        <f t="array" aca="1" ref="BO15" ca="1">IF(INDIRECT(BO$111&amp;116+4*($B15-7))=1,BIN2HEX(1),BIN2HEX(INDIRECT(BO$111&amp;113+4*($B15-7))&amp;INDIRECT(BO$111&amp;114+4*($B15-7))&amp;INDIRECT(BO$111&amp;115+4*($B15-7))&amp;INDIRECT(BO$111&amp;116+4*($B15-7))))</f>
        <v>2</v>
      </c>
      <c r="BP15" s="80" t="str" cm="1">
        <f t="array" aca="1" ref="BP15" ca="1">IF(INDIRECT(BP$111&amp;116+4*($B15-7))=1,BIN2HEX(1),BIN2HEX(INDIRECT(BP$111&amp;113+4*($B15-7))&amp;INDIRECT(BP$111&amp;114+4*($B15-7))&amp;INDIRECT(BP$111&amp;115+4*($B15-7))&amp;INDIRECT(BP$111&amp;116+4*($B15-7))))</f>
        <v>2</v>
      </c>
      <c r="CD15" s="80" cm="1">
        <f t="array" aca="1" ref="CD15" ca="1">IF($V15="0",INDIRECT("ｄａｔａ!$"&amp;V$112&amp;"$"&amp;$B15),0)</f>
        <v>0</v>
      </c>
      <c r="CE15" s="80" cm="1">
        <f t="array" aca="1" ref="CE15" ca="1">IF(OR($AS15="0",$AS15="8"),INDIRECT("ｄａｔａ!$"&amp;AS$112&amp;"$"&amp;$B15),0)</f>
        <v>0</v>
      </c>
      <c r="CH15" s="80" t="str">
        <f t="shared" si="12"/>
        <v>2000</v>
      </c>
      <c r="CI15" s="80" t="str">
        <f t="shared" si="13"/>
        <v>300000</v>
      </c>
      <c r="CJ15" s="80" t="str">
        <f t="shared" si="14"/>
        <v>400000</v>
      </c>
      <c r="CK15" s="80" t="str">
        <f t="shared" si="15"/>
        <v>5000000</v>
      </c>
      <c r="CL15" s="80" t="str">
        <f t="shared" si="16"/>
        <v>600000</v>
      </c>
      <c r="CM15" s="80" t="str">
        <f t="shared" ca="1" si="17"/>
        <v>70000</v>
      </c>
      <c r="CN15" s="80" t="str">
        <f t="shared" ca="1" si="18"/>
        <v>800000</v>
      </c>
      <c r="CO15" s="80" t="str">
        <f t="shared" ca="1" si="19"/>
        <v>900000</v>
      </c>
      <c r="CP15" s="80" t="str">
        <f t="shared" ca="1" si="20"/>
        <v>A000000</v>
      </c>
      <c r="CQ15" s="80" t="str">
        <f t="shared" ca="1" si="21"/>
        <v>B00000</v>
      </c>
    </row>
    <row r="16" spans="1:99" x14ac:dyDescent="0.2">
      <c r="A16" s="80" t="s">
        <v>2329</v>
      </c>
      <c r="B16" s="80">
        <v>18</v>
      </c>
      <c r="C16" s="251">
        <f t="shared" ca="1" si="11"/>
        <v>1</v>
      </c>
      <c r="D16" s="80" t="str" cm="1">
        <f t="array" aca="1" ref="D16" ca="1">IF(INDIRECT(D$111&amp;116+4*($B16-7))=1,BIN2HEX(1),BIN2HEX(INDIRECT(D$111&amp;113+4*($B16-7))&amp;INDIRECT(D$111&amp;114+4*($B16-7))&amp;INDIRECT(D$111&amp;115+4*($B16-7))&amp;INDIRECT(D$111&amp;116+4*($B16-7))))</f>
        <v>4</v>
      </c>
      <c r="F16" s="80" t="str" cm="1">
        <f t="array" aca="1" ref="F16" ca="1">IF(INDIRECT(F$111&amp;116+4*($B16-7))=1,BIN2HEX(1),BIN2HEX(INDIRECT(F$111&amp;113+4*($B16-7))&amp;INDIRECT(F$111&amp;114+4*($B16-7))&amp;INDIRECT(F$111&amp;115+4*($B16-7))&amp;INDIRECT(F$111&amp;116+4*($B16-7))))</f>
        <v>2</v>
      </c>
      <c r="G16" s="80" t="str" cm="1">
        <f t="array" aca="1" ref="G16" ca="1">IF(INDIRECT(G$111&amp;116+4*($B16-7))=1,BIN2HEX(1),BIN2HEX(INDIRECT(G$111&amp;113+4*($B16-7))&amp;INDIRECT(G$111&amp;114+4*($B16-7))&amp;INDIRECT(G$111&amp;115+4*($B16-7))&amp;INDIRECT(G$111&amp;116+4*($B16-7))))</f>
        <v>2</v>
      </c>
      <c r="H16" s="80" t="str" cm="1">
        <f t="array" aca="1" ref="H16" ca="1">IF(INDIRECT(H$111&amp;116+4*($B16-7))=1,BIN2HEX(1),BIN2HEX(INDIRECT(H$111&amp;113+4*($B16-7))&amp;INDIRECT(H$111&amp;114+4*($B16-7))&amp;INDIRECT(H$111&amp;115+4*($B16-7))&amp;INDIRECT(H$111&amp;116+4*($B16-7))))</f>
        <v>2</v>
      </c>
      <c r="I16" s="80" t="str" cm="1">
        <f t="array" aca="1" ref="I16" ca="1">IF(INDIRECT(I$111&amp;116+4*($B16-7))=1,BIN2HEX(1),BIN2HEX(INDIRECT(I$111&amp;113+4*($B16-7))&amp;INDIRECT(I$111&amp;114+4*($B16-7))&amp;INDIRECT(I$111&amp;115+4*($B16-7))&amp;INDIRECT(I$111&amp;116+4*($B16-7))))</f>
        <v>2</v>
      </c>
      <c r="J16" s="80" t="str" cm="1">
        <f t="array" aca="1" ref="J16" ca="1">IF(INDIRECT(J$111&amp;116+4*($B16-7))=1,BIN2HEX(1),BIN2HEX(INDIRECT(J$111&amp;113+4*($B16-7))&amp;INDIRECT(J$111&amp;114+4*($B16-7))&amp;INDIRECT(J$111&amp;115+4*($B16-7))&amp;INDIRECT(J$111&amp;116+4*($B16-7))))</f>
        <v>2</v>
      </c>
      <c r="K16" s="80" t="str" cm="1">
        <f t="array" aca="1" ref="K16" ca="1">IF(INDIRECT(K$111&amp;116+4*($B16-7))=1,BIN2HEX(1),BIN2HEX(INDIRECT(K$111&amp;113+4*($B16-7))&amp;INDIRECT(K$111&amp;114+4*($B16-7))&amp;INDIRECT(K$111&amp;115+4*($B16-7))&amp;INDIRECT(K$111&amp;116+4*($B16-7))))</f>
        <v>2</v>
      </c>
      <c r="L16" s="80" t="str" cm="1">
        <f t="array" aca="1" ref="L16" ca="1">IF(INDIRECT(L$111&amp;116+4*($B16-7))=1,BIN2HEX(1),BIN2HEX(INDIRECT(L$111&amp;113+4*($B16-7))&amp;INDIRECT(L$111&amp;114+4*($B16-7))&amp;INDIRECT(L$111&amp;115+4*($B16-7))&amp;INDIRECT(L$111&amp;116+4*($B16-7))))</f>
        <v>2</v>
      </c>
      <c r="M16" s="80" t="str" cm="1">
        <f t="array" aca="1" ref="M16" ca="1">IF(INDIRECT(M$111&amp;116+4*($B16-7))=1,BIN2HEX(1),BIN2HEX(INDIRECT(M$111&amp;113+4*($B16-7))&amp;INDIRECT(M$111&amp;114+4*($B16-7))&amp;INDIRECT(M$111&amp;115+4*($B16-7))&amp;INDIRECT(M$111&amp;116+4*($B16-7))))</f>
        <v>2</v>
      </c>
      <c r="N16" s="80" t="str" cm="1">
        <f t="array" aca="1" ref="N16" ca="1">IF(INDIRECT(N$111&amp;116+4*($B16-7))=1,BIN2HEX(1),BIN2HEX(INDIRECT(N$111&amp;113+4*($B16-7))&amp;INDIRECT(N$111&amp;114+4*($B16-7))&amp;INDIRECT(N$111&amp;115+4*($B16-7))&amp;INDIRECT(N$111&amp;116+4*($B16-7))))</f>
        <v>2</v>
      </c>
      <c r="O16" s="80" t="str" cm="1">
        <f t="array" aca="1" ref="O16" ca="1">IF(INDIRECT(O$111&amp;116+4*($B16-7))=1,BIN2HEX(1),BIN2HEX(INDIRECT(O$111&amp;113+4*($B16-7))&amp;INDIRECT(O$111&amp;114+4*($B16-7))&amp;INDIRECT(O$111&amp;115+4*($B16-7))&amp;INDIRECT(O$111&amp;116+4*($B16-7))))</f>
        <v>2</v>
      </c>
      <c r="P16" s="80" t="str" cm="1">
        <f t="array" aca="1" ref="P16" ca="1">IF(INDIRECT(P$111&amp;116+4*($B16-7))=1,BIN2HEX(1),BIN2HEX(INDIRECT(P$111&amp;113+4*($B16-7))&amp;INDIRECT(P$111&amp;114+4*($B16-7))&amp;INDIRECT(P$111&amp;115+4*($B16-7))&amp;INDIRECT(P$111&amp;116+4*($B16-7))))</f>
        <v>2</v>
      </c>
      <c r="Q16" s="80" t="str" cm="1">
        <f t="array" aca="1" ref="Q16" ca="1">IF(INDIRECT(Q$111&amp;116+4*($B16-7))=1,BIN2HEX(1),BIN2HEX(INDIRECT(Q$111&amp;113+4*($B16-7))&amp;INDIRECT(Q$111&amp;114+4*($B16-7))&amp;INDIRECT(Q$111&amp;115+4*($B16-7))&amp;INDIRECT(Q$111&amp;116+4*($B16-7))))</f>
        <v>2</v>
      </c>
      <c r="R16" s="80" t="str" cm="1">
        <f t="array" aca="1" ref="R16" ca="1">IF(INDIRECT(R$111&amp;116+4*($B16-7))=1,BIN2HEX(1),BIN2HEX(INDIRECT(R$111&amp;113+4*($B16-7))&amp;INDIRECT(R$111&amp;114+4*($B16-7))&amp;INDIRECT(R$111&amp;115+4*($B16-7))&amp;INDIRECT(R$111&amp;116+4*($B16-7))))</f>
        <v>2</v>
      </c>
      <c r="S16" s="80" t="str" cm="1">
        <f t="array" aca="1" ref="S16" ca="1">IF(INDIRECT(S$111&amp;116+4*($B16-7))=1,BIN2HEX(1),BIN2HEX(INDIRECT(S$111&amp;113+4*($B16-7))&amp;INDIRECT(S$111&amp;114+4*($B16-7))&amp;INDIRECT(S$111&amp;115+4*($B16-7))&amp;INDIRECT(S$111&amp;116+4*($B16-7))))</f>
        <v>2</v>
      </c>
      <c r="T16" s="80" t="str" cm="1">
        <f t="array" aca="1" ref="T16" ca="1">IF(INDIRECT(T$111&amp;116+4*($B16-7))=1,BIN2HEX(1),BIN2HEX(INDIRECT(T$111&amp;113+4*($B16-7))&amp;INDIRECT(T$111&amp;114+4*($B16-7))&amp;INDIRECT(T$111&amp;115+4*($B16-7))&amp;INDIRECT(T$111&amp;116+4*($B16-7))))</f>
        <v>2</v>
      </c>
      <c r="U16" s="80" t="str" cm="1">
        <f t="array" aca="1" ref="U16" ca="1">IF(INDIRECT(U$111&amp;116+4*($B16-7))=1,BIN2HEX(1),BIN2HEX(INDIRECT(U$111&amp;113+4*($B16-7))&amp;INDIRECT(U$111&amp;114+4*($B16-7))&amp;INDIRECT(U$111&amp;115+4*($B16-7))&amp;INDIRECT(U$111&amp;116+4*($B16-7))))</f>
        <v>2</v>
      </c>
      <c r="V16" s="80" t="str" cm="1">
        <f t="array" aca="1" ref="V16" ca="1">IF(INDIRECT(V$111&amp;116+4*($B16-7))=1,BIN2HEX(1),BIN2HEX(INDIRECT(V$111&amp;113+4*($B16-7))&amp;INDIRECT(V$111&amp;114+4*($B16-7))&amp;INDIRECT(V$111&amp;115+4*($B16-7))&amp;INDIRECT(V$111&amp;116+4*($B16-7))))</f>
        <v>2</v>
      </c>
      <c r="W16" s="80" t="str" cm="1">
        <f t="array" aca="1" ref="W16" ca="1">IF(INDIRECT(W$111&amp;116+4*($B16-7))=1,BIN2HEX(1),BIN2HEX(INDIRECT(W$111&amp;113+4*($B16-7))&amp;INDIRECT(W$111&amp;114+4*($B16-7))&amp;INDIRECT(W$111&amp;115+4*($B16-7))&amp;INDIRECT(W$111&amp;116+4*($B16-7))))</f>
        <v>2</v>
      </c>
      <c r="X16" s="80" t="str" cm="1">
        <f t="array" aca="1" ref="X16" ca="1">IF(INDIRECT(X$111&amp;116+4*($B16-7))=1,BIN2HEX(1),BIN2HEX(INDIRECT(X$111&amp;113+4*($B16-7))&amp;INDIRECT(X$111&amp;114+4*($B16-7))&amp;INDIRECT(X$111&amp;115+4*($B16-7))&amp;INDIRECT(X$111&amp;116+4*($B16-7))))</f>
        <v>2</v>
      </c>
      <c r="Y16" s="80" t="str" cm="1">
        <f t="array" aca="1" ref="Y16" ca="1">IF(INDIRECT(Y$111&amp;116+4*($B16-7))=1,BIN2HEX(1),BIN2HEX(INDIRECT(Y$111&amp;113+4*($B16-7))&amp;INDIRECT(Y$111&amp;114+4*($B16-7))&amp;INDIRECT(Y$111&amp;115+4*($B16-7))&amp;INDIRECT(Y$111&amp;116+4*($B16-7))))</f>
        <v>2</v>
      </c>
      <c r="Z16" s="80" t="str" cm="1">
        <f t="array" aca="1" ref="Z16" ca="1">IF(INDIRECT(Z$111&amp;116+4*($B16-7))=1,BIN2HEX(1),BIN2HEX(INDIRECT(Z$111&amp;113+4*($B16-7))&amp;INDIRECT(Z$111&amp;114+4*($B16-7))&amp;INDIRECT(Z$111&amp;115+4*($B16-7))&amp;INDIRECT(Z$111&amp;116+4*($B16-7))))</f>
        <v>2</v>
      </c>
      <c r="AA16" s="80" t="str" cm="1">
        <f t="array" aca="1" ref="AA16" ca="1">IF(INDIRECT(AA$111&amp;116+4*($B16-7))=1,BIN2HEX(1),BIN2HEX(INDIRECT(AA$111&amp;113+4*($B16-7))&amp;INDIRECT(AA$111&amp;114+4*($B16-7))&amp;INDIRECT(AA$111&amp;115+4*($B16-7))&amp;INDIRECT(AA$111&amp;116+4*($B16-7))))</f>
        <v>2</v>
      </c>
      <c r="AB16" s="80" t="str" cm="1">
        <f t="array" aca="1" ref="AB16" ca="1">IF(INDIRECT(AB$111&amp;116+4*($B16-7))=1,BIN2HEX(1),BIN2HEX(INDIRECT(AB$111&amp;113+4*($B16-7))&amp;INDIRECT(AB$111&amp;114+4*($B16-7))&amp;INDIRECT(AB$111&amp;115+4*($B16-7))&amp;INDIRECT(AB$111&amp;116+4*($B16-7))))</f>
        <v>2</v>
      </c>
      <c r="AC16" s="80" t="str" cm="1">
        <f t="array" aca="1" ref="AC16" ca="1">IF(INDIRECT(AC$111&amp;116+4*($B16-7))=1,BIN2HEX(1),BIN2HEX(INDIRECT(AC$111&amp;113+4*($B16-7))&amp;INDIRECT(AC$111&amp;114+4*($B16-7))&amp;INDIRECT(AC$111&amp;115+4*($B16-7))&amp;INDIRECT(AC$111&amp;116+4*($B16-7))))</f>
        <v>2</v>
      </c>
      <c r="AD16" s="80" t="str" cm="1">
        <f t="array" aca="1" ref="AD16" ca="1">IF(INDIRECT(AD$111&amp;116+4*($B16-7))=1,BIN2HEX(1),BIN2HEX(INDIRECT(AD$111&amp;113+4*($B16-7))&amp;INDIRECT(AD$111&amp;114+4*($B16-7))&amp;INDIRECT(AD$111&amp;115+4*($B16-7))&amp;INDIRECT(AD$111&amp;116+4*($B16-7))))</f>
        <v>2</v>
      </c>
      <c r="AE16" s="80" t="str" cm="1">
        <f t="array" aca="1" ref="AE16" ca="1">IF(INDIRECT(AE$111&amp;116+4*($B16-7))=1,BIN2HEX(1),BIN2HEX(INDIRECT(AE$111&amp;113+4*($B16-7))&amp;INDIRECT(AE$111&amp;114+4*($B16-7))&amp;INDIRECT(AE$111&amp;115+4*($B16-7))&amp;INDIRECT(AE$111&amp;116+4*($B16-7))))</f>
        <v>2</v>
      </c>
      <c r="AF16" s="80" t="str" cm="1">
        <f t="array" aca="1" ref="AF16" ca="1">IF(INDIRECT(AF$111&amp;116+4*($B16-7))=1,BIN2HEX(1),BIN2HEX(INDIRECT(AF$111&amp;113+4*($B16-7))&amp;INDIRECT(AF$111&amp;114+4*($B16-7))&amp;INDIRECT(AF$111&amp;115+4*($B16-7))&amp;INDIRECT(AF$111&amp;116+4*($B16-7))))</f>
        <v>2</v>
      </c>
      <c r="AG16" s="80" t="str" cm="1">
        <f t="array" aca="1" ref="AG16" ca="1">IF(INDIRECT(AG$111&amp;116+4*($B16-7))=1,BIN2HEX(1),BIN2HEX(INDIRECT(AG$111&amp;113+4*($B16-7))&amp;INDIRECT(AG$111&amp;114+4*($B16-7))&amp;INDIRECT(AG$111&amp;115+4*($B16-7))&amp;INDIRECT(AG$111&amp;116+4*($B16-7))))</f>
        <v>2</v>
      </c>
      <c r="AH16" s="80" t="str" cm="1">
        <f t="array" aca="1" ref="AH16" ca="1">IF(INDIRECT(AH$111&amp;116+4*($B16-7))=1,BIN2HEX(1),BIN2HEX(INDIRECT(AH$111&amp;113+4*($B16-7))&amp;INDIRECT(AH$111&amp;114+4*($B16-7))&amp;INDIRECT(AH$111&amp;115+4*($B16-7))&amp;INDIRECT(AH$111&amp;116+4*($B16-7))))</f>
        <v>2</v>
      </c>
      <c r="AI16" s="80" t="str" cm="1">
        <f t="array" aca="1" ref="AI16" ca="1">IF(INDIRECT(AI$111&amp;116+4*($B16-7))=1,BIN2HEX(1),BIN2HEX(INDIRECT(AI$111&amp;113+4*($B16-7))&amp;INDIRECT(AI$111&amp;114+4*($B16-7))&amp;INDIRECT(AI$111&amp;115+4*($B16-7))&amp;INDIRECT(AI$111&amp;116+4*($B16-7))))</f>
        <v>2</v>
      </c>
      <c r="AJ16" s="80" t="str" cm="1">
        <f t="array" aca="1" ref="AJ16" ca="1">IF(INDIRECT(AJ$111&amp;116+4*($B16-7))=1,BIN2HEX(1),BIN2HEX(INDIRECT(AJ$111&amp;113+4*($B16-7))&amp;INDIRECT(AJ$111&amp;114+4*($B16-7))&amp;INDIRECT(AJ$111&amp;115+4*($B16-7))&amp;INDIRECT(AJ$111&amp;116+4*($B16-7))))</f>
        <v>2</v>
      </c>
      <c r="AK16" s="80" t="str" cm="1">
        <f t="array" aca="1" ref="AK16" ca="1">IF(INDIRECT(AK$111&amp;116+4*($B16-7))=1,BIN2HEX(1),BIN2HEX(INDIRECT(AK$111&amp;113+4*($B16-7))&amp;INDIRECT(AK$111&amp;114+4*($B16-7))&amp;INDIRECT(AK$111&amp;115+4*($B16-7))&amp;INDIRECT(AK$111&amp;116+4*($B16-7))))</f>
        <v>2</v>
      </c>
      <c r="AL16" s="80" t="str" cm="1">
        <f t="array" aca="1" ref="AL16" ca="1">IF(INDIRECT(AL$111&amp;116+4*($B16-7))=1,BIN2HEX(1),BIN2HEX(INDIRECT(AL$111&amp;113+4*($B16-7))&amp;INDIRECT(AL$111&amp;114+4*($B16-7))&amp;INDIRECT(AL$111&amp;115+4*($B16-7))&amp;INDIRECT(AL$111&amp;116+4*($B16-7))))</f>
        <v>2</v>
      </c>
      <c r="AM16" s="80" t="str" cm="1">
        <f t="array" aca="1" ref="AM16" ca="1">IF(INDIRECT(AM$111&amp;116+4*($B16-7))=1,BIN2HEX(1),BIN2HEX(INDIRECT(AM$111&amp;113+4*($B16-7))&amp;INDIRECT(AM$111&amp;114+4*($B16-7))&amp;INDIRECT(AM$111&amp;115+4*($B16-7))&amp;INDIRECT(AM$111&amp;116+4*($B16-7))))</f>
        <v>2</v>
      </c>
      <c r="AN16" s="80" t="str" cm="1">
        <f t="array" aca="1" ref="AN16" ca="1">IF(INDIRECT(AN$111&amp;116+4*($B16-7))=1,BIN2HEX(1),BIN2HEX(INDIRECT(AN$111&amp;113+4*($B16-7))&amp;INDIRECT(AN$111&amp;114+4*($B16-7))&amp;INDIRECT(AN$111&amp;115+4*($B16-7))&amp;INDIRECT(AN$111&amp;116+4*($B16-7))))</f>
        <v>2</v>
      </c>
      <c r="AO16" s="80" t="str" cm="1">
        <f t="array" aca="1" ref="AO16" ca="1">IF(INDIRECT(AO$111&amp;116+4*($B16-7))=1,BIN2HEX(1),BIN2HEX(INDIRECT(AO$111&amp;113+4*($B16-7))&amp;INDIRECT(AO$111&amp;114+4*($B16-7))&amp;INDIRECT(AO$111&amp;115+4*($B16-7))&amp;INDIRECT(AO$111&amp;116+4*($B16-7))))</f>
        <v>2</v>
      </c>
      <c r="AP16" s="80" t="str" cm="1">
        <f t="array" aca="1" ref="AP16" ca="1">IF(INDIRECT(AP$111&amp;116+4*($B16-7))=1,BIN2HEX(1),BIN2HEX(INDIRECT(AP$111&amp;113+4*($B16-7))&amp;INDIRECT(AP$111&amp;114+4*($B16-7))&amp;INDIRECT(AP$111&amp;115+4*($B16-7))&amp;INDIRECT(AP$111&amp;116+4*($B16-7))))</f>
        <v>2</v>
      </c>
      <c r="AQ16" s="80" t="str" cm="1">
        <f t="array" aca="1" ref="AQ16" ca="1">IF(INDIRECT(AQ$111&amp;116+4*($B16-7))=1,BIN2HEX(1),BIN2HEX(INDIRECT(AQ$111&amp;113+4*($B16-7))&amp;INDIRECT(AQ$111&amp;114+4*($B16-7))&amp;INDIRECT(AQ$111&amp;115+4*($B16-7))&amp;INDIRECT(AQ$111&amp;116+4*($B16-7))))</f>
        <v>2</v>
      </c>
      <c r="AR16" s="80" t="str" cm="1">
        <f t="array" aca="1" ref="AR16" ca="1">IF(INDIRECT(AR$111&amp;116+4*($B16-7))=1,BIN2HEX(1),BIN2HEX(INDIRECT(AR$111&amp;113+4*($B16-7))&amp;INDIRECT(AR$111&amp;114+4*($B16-7))&amp;INDIRECT(AR$111&amp;115+4*($B16-7))&amp;INDIRECT(AR$111&amp;116+4*($B16-7))))</f>
        <v>2</v>
      </c>
      <c r="AS16" s="80" t="str" cm="1">
        <f t="array" aca="1" ref="AS16" ca="1">IF(INDIRECT(AS$111&amp;116+4*($B16-7))=1,BIN2HEX(1),BIN2HEX(INDIRECT(AS$111&amp;113+4*($B16-7))&amp;INDIRECT(AS$111&amp;114+4*($B16-7))&amp;INDIRECT(AS$111&amp;115+4*($B16-7))&amp;INDIRECT(AS$111&amp;116+4*($B16-7))))</f>
        <v>2</v>
      </c>
      <c r="AT16" s="80" t="str" cm="1">
        <f t="array" aca="1" ref="AT16" ca="1">IF(INDIRECT(AT$111&amp;116+4*($B16-7))=1,BIN2HEX(1),BIN2HEX(INDIRECT(AT$111&amp;113+4*($B16-7))&amp;INDIRECT(AT$111&amp;114+4*($B16-7))&amp;INDIRECT(AT$111&amp;115+4*($B16-7))&amp;INDIRECT(AT$111&amp;116+4*($B16-7))))</f>
        <v>2</v>
      </c>
      <c r="AU16" s="80" t="str" cm="1">
        <f t="array" aca="1" ref="AU16" ca="1">IF(INDIRECT(AU$111&amp;116+4*($B16-7))=1,BIN2HEX(1),BIN2HEX(INDIRECT(AU$111&amp;113+4*($B16-7))&amp;INDIRECT(AU$111&amp;114+4*($B16-7))&amp;INDIRECT(AU$111&amp;115+4*($B16-7))&amp;INDIRECT(AU$111&amp;116+4*($B16-7))))</f>
        <v>2</v>
      </c>
      <c r="AV16" s="80" t="str" cm="1">
        <f t="array" aca="1" ref="AV16" ca="1">IF(INDIRECT(AV$111&amp;116+4*($B16-7))=1,BIN2HEX(1),BIN2HEX(INDIRECT(AV$111&amp;113+4*($B16-7))&amp;INDIRECT(AV$111&amp;114+4*($B16-7))&amp;INDIRECT(AV$111&amp;115+4*($B16-7))&amp;INDIRECT(AV$111&amp;116+4*($B16-7))))</f>
        <v>2</v>
      </c>
      <c r="AW16" s="80" t="str" cm="1">
        <f t="array" aca="1" ref="AW16" ca="1">IF(INDIRECT(AW$111&amp;116+4*($B16-7))=1,BIN2HEX(1),BIN2HEX(INDIRECT(AW$111&amp;113+4*($B16-7))&amp;INDIRECT(AW$111&amp;114+4*($B16-7))&amp;INDIRECT(AW$111&amp;115+4*($B16-7))&amp;INDIRECT(AW$111&amp;116+4*($B16-7))))</f>
        <v>2</v>
      </c>
      <c r="AX16" s="80" t="str" cm="1">
        <f t="array" aca="1" ref="AX16" ca="1">IF(INDIRECT(AX$111&amp;116+4*($B16-7))=1,BIN2HEX(1),BIN2HEX(INDIRECT(AX$111&amp;113+4*($B16-7))&amp;INDIRECT(AX$111&amp;114+4*($B16-7))&amp;INDIRECT(AX$111&amp;115+4*($B16-7))&amp;INDIRECT(AX$111&amp;116+4*($B16-7))))</f>
        <v>2</v>
      </c>
      <c r="AY16" s="80" t="str" cm="1">
        <f t="array" aca="1" ref="AY16" ca="1">IF(INDIRECT(AY$111&amp;116+4*($B16-7))=1,BIN2HEX(1),BIN2HEX(INDIRECT(AY$111&amp;113+4*($B16-7))&amp;INDIRECT(AY$111&amp;114+4*($B16-7))&amp;INDIRECT(AY$111&amp;115+4*($B16-7))&amp;INDIRECT(AY$111&amp;116+4*($B16-7))))</f>
        <v>2</v>
      </c>
      <c r="AZ16" s="80" t="str" cm="1">
        <f t="array" aca="1" ref="AZ16" ca="1">IF(INDIRECT(AZ$111&amp;116+4*($B16-7))=1,BIN2HEX(1),BIN2HEX(INDIRECT(AZ$111&amp;113+4*($B16-7))&amp;INDIRECT(AZ$111&amp;114+4*($B16-7))&amp;INDIRECT(AZ$111&amp;115+4*($B16-7))&amp;INDIRECT(AZ$111&amp;116+4*($B16-7))))</f>
        <v>2</v>
      </c>
      <c r="BA16" s="80" t="str" cm="1">
        <f t="array" aca="1" ref="BA16" ca="1">IF(INDIRECT(BA$111&amp;116+4*($B16-7))=1,BIN2HEX(1),BIN2HEX(INDIRECT(BA$111&amp;113+4*($B16-7))&amp;INDIRECT(BA$111&amp;114+4*($B16-7))&amp;INDIRECT(BA$111&amp;115+4*($B16-7))&amp;INDIRECT(BA$111&amp;116+4*($B16-7))))</f>
        <v>2</v>
      </c>
      <c r="BB16" s="80" t="str" cm="1">
        <f t="array" aca="1" ref="BB16" ca="1">IF(INDIRECT(BB$111&amp;116+4*($B16-7))=1,BIN2HEX(1),BIN2HEX(INDIRECT(BB$111&amp;113+4*($B16-7))&amp;INDIRECT(BB$111&amp;114+4*($B16-7))&amp;INDIRECT(BB$111&amp;115+4*($B16-7))&amp;INDIRECT(BB$111&amp;116+4*($B16-7))))</f>
        <v>2</v>
      </c>
      <c r="BC16" s="80" t="str" cm="1">
        <f t="array" aca="1" ref="BC16" ca="1">IF(INDIRECT(BC$111&amp;116+4*($B16-7))=1,BIN2HEX(1),BIN2HEX(INDIRECT(BC$111&amp;113+4*($B16-7))&amp;INDIRECT(BC$111&amp;114+4*($B16-7))&amp;INDIRECT(BC$111&amp;115+4*($B16-7))&amp;INDIRECT(BC$111&amp;116+4*($B16-7))))</f>
        <v>2</v>
      </c>
      <c r="BD16" s="80" t="str" cm="1">
        <f t="array" aca="1" ref="BD16" ca="1">IF(INDIRECT(BD$111&amp;116+4*($B16-7))=1,BIN2HEX(1),BIN2HEX(INDIRECT(BD$111&amp;113+4*($B16-7))&amp;INDIRECT(BD$111&amp;114+4*($B16-7))&amp;INDIRECT(BD$111&amp;115+4*($B16-7))&amp;INDIRECT(BD$111&amp;116+4*($B16-7))))</f>
        <v>2</v>
      </c>
      <c r="BE16" s="80" t="str" cm="1">
        <f t="array" aca="1" ref="BE16" ca="1">IF(INDIRECT(BE$111&amp;116+4*($B16-7))=1,BIN2HEX(1),BIN2HEX(INDIRECT(BE$111&amp;113+4*($B16-7))&amp;INDIRECT(BE$111&amp;114+4*($B16-7))&amp;INDIRECT(BE$111&amp;115+4*($B16-7))&amp;INDIRECT(BE$111&amp;116+4*($B16-7))))</f>
        <v>2</v>
      </c>
      <c r="BF16" s="80" t="str" cm="1">
        <f t="array" aca="1" ref="BF16" ca="1">IF(INDIRECT(BF$111&amp;116+4*($B16-7))=1,BIN2HEX(1),BIN2HEX(INDIRECT(BF$111&amp;113+4*($B16-7))&amp;INDIRECT(BF$111&amp;114+4*($B16-7))&amp;INDIRECT(BF$111&amp;115+4*($B16-7))&amp;INDIRECT(BF$111&amp;116+4*($B16-7))))</f>
        <v>2</v>
      </c>
      <c r="BG16" s="80" t="str" cm="1">
        <f t="array" aca="1" ref="BG16" ca="1">IF(INDIRECT(BG$111&amp;116+4*($B16-7))=1,BIN2HEX(1),BIN2HEX(INDIRECT(BG$111&amp;113+4*($B16-7))&amp;INDIRECT(BG$111&amp;114+4*($B16-7))&amp;INDIRECT(BG$111&amp;115+4*($B16-7))&amp;INDIRECT(BG$111&amp;116+4*($B16-7))))</f>
        <v>2</v>
      </c>
      <c r="BH16" s="80" t="str" cm="1">
        <f t="array" aca="1" ref="BH16" ca="1">IF(INDIRECT(BH$111&amp;116+4*($B16-7))=1,BIN2HEX(1),BIN2HEX(INDIRECT(BH$111&amp;113+4*($B16-7))&amp;INDIRECT(BH$111&amp;114+4*($B16-7))&amp;INDIRECT(BH$111&amp;115+4*($B16-7))&amp;INDIRECT(BH$111&amp;116+4*($B16-7))))</f>
        <v>2</v>
      </c>
      <c r="BI16" s="80" t="str" cm="1">
        <f t="array" aca="1" ref="BI16" ca="1">IF(INDIRECT(BI$111&amp;116+4*($B16-7))=1,BIN2HEX(1),BIN2HEX(INDIRECT(BI$111&amp;113+4*($B16-7))&amp;INDIRECT(BI$111&amp;114+4*($B16-7))&amp;INDIRECT(BI$111&amp;115+4*($B16-7))&amp;INDIRECT(BI$111&amp;116+4*($B16-7))))</f>
        <v>2</v>
      </c>
      <c r="BJ16" s="80" t="str" cm="1">
        <f t="array" aca="1" ref="BJ16" ca="1">IF(INDIRECT(BJ$111&amp;116+4*($B16-7))=1,BIN2HEX(1),BIN2HEX(INDIRECT(BJ$111&amp;113+4*($B16-7))&amp;INDIRECT(BJ$111&amp;114+4*($B16-7))&amp;INDIRECT(BJ$111&amp;115+4*($B16-7))&amp;INDIRECT(BJ$111&amp;116+4*($B16-7))))</f>
        <v>2</v>
      </c>
      <c r="BK16" s="80" t="str" cm="1">
        <f t="array" aca="1" ref="BK16" ca="1">IF(INDIRECT(BK$111&amp;116+4*($B16-7))=1,BIN2HEX(1),BIN2HEX(INDIRECT(BK$111&amp;113+4*($B16-7))&amp;INDIRECT(BK$111&amp;114+4*($B16-7))&amp;INDIRECT(BK$111&amp;115+4*($B16-7))&amp;INDIRECT(BK$111&amp;116+4*($B16-7))))</f>
        <v>2</v>
      </c>
      <c r="BL16" s="80" t="str" cm="1">
        <f t="array" aca="1" ref="BL16" ca="1">IF(INDIRECT(BL$111&amp;116+4*($B16-7))=1,BIN2HEX(1),BIN2HEX(INDIRECT(BL$111&amp;113+4*($B16-7))&amp;INDIRECT(BL$111&amp;114+4*($B16-7))&amp;INDIRECT(BL$111&amp;115+4*($B16-7))&amp;INDIRECT(BL$111&amp;116+4*($B16-7))))</f>
        <v>2</v>
      </c>
      <c r="BM16" s="80" t="str" cm="1">
        <f t="array" aca="1" ref="BM16" ca="1">IF(INDIRECT(BM$111&amp;116+4*($B16-7))=1,BIN2HEX(1),BIN2HEX(INDIRECT(BM$111&amp;113+4*($B16-7))&amp;INDIRECT(BM$111&amp;114+4*($B16-7))&amp;INDIRECT(BM$111&amp;115+4*($B16-7))&amp;INDIRECT(BM$111&amp;116+4*($B16-7))))</f>
        <v>2</v>
      </c>
      <c r="BN16" s="80" t="str" cm="1">
        <f t="array" aca="1" ref="BN16" ca="1">IF(INDIRECT(BN$111&amp;116+4*($B16-7))=1,BIN2HEX(1),BIN2HEX(INDIRECT(BN$111&amp;113+4*($B16-7))&amp;INDIRECT(BN$111&amp;114+4*($B16-7))&amp;INDIRECT(BN$111&amp;115+4*($B16-7))&amp;INDIRECT(BN$111&amp;116+4*($B16-7))))</f>
        <v>2</v>
      </c>
      <c r="BO16" s="80" t="str" cm="1">
        <f t="array" aca="1" ref="BO16" ca="1">IF(INDIRECT(BO$111&amp;116+4*($B16-7))=1,BIN2HEX(1),BIN2HEX(INDIRECT(BO$111&amp;113+4*($B16-7))&amp;INDIRECT(BO$111&amp;114+4*($B16-7))&amp;INDIRECT(BO$111&amp;115+4*($B16-7))&amp;INDIRECT(BO$111&amp;116+4*($B16-7))))</f>
        <v>2</v>
      </c>
      <c r="BP16" s="80" t="str" cm="1">
        <f t="array" aca="1" ref="BP16" ca="1">IF(INDIRECT(BP$111&amp;116+4*($B16-7))=1,BIN2HEX(1),BIN2HEX(INDIRECT(BP$111&amp;113+4*($B16-7))&amp;INDIRECT(BP$111&amp;114+4*($B16-7))&amp;INDIRECT(BP$111&amp;115+4*($B16-7))&amp;INDIRECT(BP$111&amp;116+4*($B16-7))))</f>
        <v>2</v>
      </c>
      <c r="CD16" s="80" cm="1">
        <f t="array" aca="1" ref="CD16" ca="1">IF($V16="0",INDIRECT("ｄａｔａ!$"&amp;V$112&amp;"$"&amp;$B16),0)</f>
        <v>0</v>
      </c>
      <c r="CE16" s="80" cm="1">
        <f t="array" aca="1" ref="CE16" ca="1">IF(OR($AS16="0",$AS16="8"),INDIRECT("ｄａｔａ!$"&amp;AS$112&amp;"$"&amp;$B16),0)</f>
        <v>0</v>
      </c>
      <c r="CH16" s="80" t="str">
        <f t="shared" si="12"/>
        <v>2000</v>
      </c>
      <c r="CI16" s="80" t="str">
        <f t="shared" si="13"/>
        <v>300000</v>
      </c>
      <c r="CJ16" s="80" t="str">
        <f t="shared" si="14"/>
        <v>400000</v>
      </c>
      <c r="CK16" s="80" t="str">
        <f t="shared" si="15"/>
        <v>5000000</v>
      </c>
      <c r="CL16" s="80" t="str">
        <f t="shared" si="16"/>
        <v>600000</v>
      </c>
      <c r="CM16" s="80" t="str">
        <f t="shared" ca="1" si="17"/>
        <v>70000</v>
      </c>
      <c r="CN16" s="80" t="str">
        <f t="shared" ca="1" si="18"/>
        <v>800000</v>
      </c>
      <c r="CO16" s="80" t="str">
        <f t="shared" ca="1" si="19"/>
        <v>900000</v>
      </c>
      <c r="CP16" s="80" t="str">
        <f t="shared" ca="1" si="20"/>
        <v>A000000</v>
      </c>
      <c r="CQ16" s="80" t="str">
        <f t="shared" ca="1" si="21"/>
        <v>B00000</v>
      </c>
    </row>
    <row r="17" spans="1:95" x14ac:dyDescent="0.2">
      <c r="A17" s="80" t="s">
        <v>2330</v>
      </c>
      <c r="B17" s="80">
        <v>19</v>
      </c>
      <c r="C17" s="251">
        <f t="shared" ca="1" si="11"/>
        <v>1</v>
      </c>
      <c r="D17" s="80" t="str" cm="1">
        <f t="array" aca="1" ref="D17" ca="1">IF(INDIRECT(D$111&amp;116+4*($B17-7))=1,BIN2HEX(1),BIN2HEX(INDIRECT(D$111&amp;113+4*($B17-7))&amp;INDIRECT(D$111&amp;114+4*($B17-7))&amp;INDIRECT(D$111&amp;115+4*($B17-7))&amp;INDIRECT(D$111&amp;116+4*($B17-7))))</f>
        <v>4</v>
      </c>
      <c r="F17" s="80" t="str" cm="1">
        <f t="array" aca="1" ref="F17" ca="1">IF(INDIRECT(F$111&amp;116+4*($B17-7))=1,BIN2HEX(1),BIN2HEX(INDIRECT(F$111&amp;113+4*($B17-7))&amp;INDIRECT(F$111&amp;114+4*($B17-7))&amp;INDIRECT(F$111&amp;115+4*($B17-7))&amp;INDIRECT(F$111&amp;116+4*($B17-7))))</f>
        <v>2</v>
      </c>
      <c r="G17" s="80" t="str" cm="1">
        <f t="array" aca="1" ref="G17" ca="1">IF(INDIRECT(G$111&amp;116+4*($B17-7))=1,BIN2HEX(1),BIN2HEX(INDIRECT(G$111&amp;113+4*($B17-7))&amp;INDIRECT(G$111&amp;114+4*($B17-7))&amp;INDIRECT(G$111&amp;115+4*($B17-7))&amp;INDIRECT(G$111&amp;116+4*($B17-7))))</f>
        <v>2</v>
      </c>
      <c r="H17" s="80" t="str" cm="1">
        <f t="array" aca="1" ref="H17" ca="1">IF(INDIRECT(H$111&amp;116+4*($B17-7))=1,BIN2HEX(1),BIN2HEX(INDIRECT(H$111&amp;113+4*($B17-7))&amp;INDIRECT(H$111&amp;114+4*($B17-7))&amp;INDIRECT(H$111&amp;115+4*($B17-7))&amp;INDIRECT(H$111&amp;116+4*($B17-7))))</f>
        <v>2</v>
      </c>
      <c r="I17" s="80" t="str" cm="1">
        <f t="array" aca="1" ref="I17" ca="1">IF(INDIRECT(I$111&amp;116+4*($B17-7))=1,BIN2HEX(1),BIN2HEX(INDIRECT(I$111&amp;113+4*($B17-7))&amp;INDIRECT(I$111&amp;114+4*($B17-7))&amp;INDIRECT(I$111&amp;115+4*($B17-7))&amp;INDIRECT(I$111&amp;116+4*($B17-7))))</f>
        <v>2</v>
      </c>
      <c r="J17" s="80" t="str" cm="1">
        <f t="array" aca="1" ref="J17" ca="1">IF(INDIRECT(J$111&amp;116+4*($B17-7))=1,BIN2HEX(1),BIN2HEX(INDIRECT(J$111&amp;113+4*($B17-7))&amp;INDIRECT(J$111&amp;114+4*($B17-7))&amp;INDIRECT(J$111&amp;115+4*($B17-7))&amp;INDIRECT(J$111&amp;116+4*($B17-7))))</f>
        <v>2</v>
      </c>
      <c r="K17" s="80" t="str" cm="1">
        <f t="array" aca="1" ref="K17" ca="1">IF(INDIRECT(K$111&amp;116+4*($B17-7))=1,BIN2HEX(1),BIN2HEX(INDIRECT(K$111&amp;113+4*($B17-7))&amp;INDIRECT(K$111&amp;114+4*($B17-7))&amp;INDIRECT(K$111&amp;115+4*($B17-7))&amp;INDIRECT(K$111&amp;116+4*($B17-7))))</f>
        <v>2</v>
      </c>
      <c r="L17" s="80" t="str" cm="1">
        <f t="array" aca="1" ref="L17" ca="1">IF(INDIRECT(L$111&amp;116+4*($B17-7))=1,BIN2HEX(1),BIN2HEX(INDIRECT(L$111&amp;113+4*($B17-7))&amp;INDIRECT(L$111&amp;114+4*($B17-7))&amp;INDIRECT(L$111&amp;115+4*($B17-7))&amp;INDIRECT(L$111&amp;116+4*($B17-7))))</f>
        <v>2</v>
      </c>
      <c r="M17" s="80" t="str" cm="1">
        <f t="array" aca="1" ref="M17" ca="1">IF(INDIRECT(M$111&amp;116+4*($B17-7))=1,BIN2HEX(1),BIN2HEX(INDIRECT(M$111&amp;113+4*($B17-7))&amp;INDIRECT(M$111&amp;114+4*($B17-7))&amp;INDIRECT(M$111&amp;115+4*($B17-7))&amp;INDIRECT(M$111&amp;116+4*($B17-7))))</f>
        <v>2</v>
      </c>
      <c r="N17" s="80" t="str" cm="1">
        <f t="array" aca="1" ref="N17" ca="1">IF(INDIRECT(N$111&amp;116+4*($B17-7))=1,BIN2HEX(1),BIN2HEX(INDIRECT(N$111&amp;113+4*($B17-7))&amp;INDIRECT(N$111&amp;114+4*($B17-7))&amp;INDIRECT(N$111&amp;115+4*($B17-7))&amp;INDIRECT(N$111&amp;116+4*($B17-7))))</f>
        <v>2</v>
      </c>
      <c r="O17" s="80" t="str" cm="1">
        <f t="array" aca="1" ref="O17" ca="1">IF(INDIRECT(O$111&amp;116+4*($B17-7))=1,BIN2HEX(1),BIN2HEX(INDIRECT(O$111&amp;113+4*($B17-7))&amp;INDIRECT(O$111&amp;114+4*($B17-7))&amp;INDIRECT(O$111&amp;115+4*($B17-7))&amp;INDIRECT(O$111&amp;116+4*($B17-7))))</f>
        <v>2</v>
      </c>
      <c r="P17" s="80" t="str" cm="1">
        <f t="array" aca="1" ref="P17" ca="1">IF(INDIRECT(P$111&amp;116+4*($B17-7))=1,BIN2HEX(1),BIN2HEX(INDIRECT(P$111&amp;113+4*($B17-7))&amp;INDIRECT(P$111&amp;114+4*($B17-7))&amp;INDIRECT(P$111&amp;115+4*($B17-7))&amp;INDIRECT(P$111&amp;116+4*($B17-7))))</f>
        <v>2</v>
      </c>
      <c r="Q17" s="80" t="str" cm="1">
        <f t="array" aca="1" ref="Q17" ca="1">IF(INDIRECT(Q$111&amp;116+4*($B17-7))=1,BIN2HEX(1),BIN2HEX(INDIRECT(Q$111&amp;113+4*($B17-7))&amp;INDIRECT(Q$111&amp;114+4*($B17-7))&amp;INDIRECT(Q$111&amp;115+4*($B17-7))&amp;INDIRECT(Q$111&amp;116+4*($B17-7))))</f>
        <v>2</v>
      </c>
      <c r="R17" s="80" t="str" cm="1">
        <f t="array" aca="1" ref="R17" ca="1">IF(INDIRECT(R$111&amp;116+4*($B17-7))=1,BIN2HEX(1),BIN2HEX(INDIRECT(R$111&amp;113+4*($B17-7))&amp;INDIRECT(R$111&amp;114+4*($B17-7))&amp;INDIRECT(R$111&amp;115+4*($B17-7))&amp;INDIRECT(R$111&amp;116+4*($B17-7))))</f>
        <v>2</v>
      </c>
      <c r="S17" s="80" t="str" cm="1">
        <f t="array" aca="1" ref="S17" ca="1">IF(INDIRECT(S$111&amp;116+4*($B17-7))=1,BIN2HEX(1),BIN2HEX(INDIRECT(S$111&amp;113+4*($B17-7))&amp;INDIRECT(S$111&amp;114+4*($B17-7))&amp;INDIRECT(S$111&amp;115+4*($B17-7))&amp;INDIRECT(S$111&amp;116+4*($B17-7))))</f>
        <v>2</v>
      </c>
      <c r="T17" s="80" t="str" cm="1">
        <f t="array" aca="1" ref="T17" ca="1">IF(INDIRECT(T$111&amp;116+4*($B17-7))=1,BIN2HEX(1),BIN2HEX(INDIRECT(T$111&amp;113+4*($B17-7))&amp;INDIRECT(T$111&amp;114+4*($B17-7))&amp;INDIRECT(T$111&amp;115+4*($B17-7))&amp;INDIRECT(T$111&amp;116+4*($B17-7))))</f>
        <v>2</v>
      </c>
      <c r="U17" s="80" t="str" cm="1">
        <f t="array" aca="1" ref="U17" ca="1">IF(INDIRECT(U$111&amp;116+4*($B17-7))=1,BIN2HEX(1),BIN2HEX(INDIRECT(U$111&amp;113+4*($B17-7))&amp;INDIRECT(U$111&amp;114+4*($B17-7))&amp;INDIRECT(U$111&amp;115+4*($B17-7))&amp;INDIRECT(U$111&amp;116+4*($B17-7))))</f>
        <v>2</v>
      </c>
      <c r="V17" s="80" t="str" cm="1">
        <f t="array" aca="1" ref="V17" ca="1">IF(INDIRECT(V$111&amp;116+4*($B17-7))=1,BIN2HEX(1),BIN2HEX(INDIRECT(V$111&amp;113+4*($B17-7))&amp;INDIRECT(V$111&amp;114+4*($B17-7))&amp;INDIRECT(V$111&amp;115+4*($B17-7))&amp;INDIRECT(V$111&amp;116+4*($B17-7))))</f>
        <v>2</v>
      </c>
      <c r="W17" s="80" t="str" cm="1">
        <f t="array" aca="1" ref="W17" ca="1">IF(INDIRECT(W$111&amp;116+4*($B17-7))=1,BIN2HEX(1),BIN2HEX(INDIRECT(W$111&amp;113+4*($B17-7))&amp;INDIRECT(W$111&amp;114+4*($B17-7))&amp;INDIRECT(W$111&amp;115+4*($B17-7))&amp;INDIRECT(W$111&amp;116+4*($B17-7))))</f>
        <v>2</v>
      </c>
      <c r="X17" s="80" t="str" cm="1">
        <f t="array" aca="1" ref="X17" ca="1">IF(INDIRECT(X$111&amp;116+4*($B17-7))=1,BIN2HEX(1),BIN2HEX(INDIRECT(X$111&amp;113+4*($B17-7))&amp;INDIRECT(X$111&amp;114+4*($B17-7))&amp;INDIRECT(X$111&amp;115+4*($B17-7))&amp;INDIRECT(X$111&amp;116+4*($B17-7))))</f>
        <v>2</v>
      </c>
      <c r="Y17" s="80" t="str" cm="1">
        <f t="array" aca="1" ref="Y17" ca="1">IF(INDIRECT(Y$111&amp;116+4*($B17-7))=1,BIN2HEX(1),BIN2HEX(INDIRECT(Y$111&amp;113+4*($B17-7))&amp;INDIRECT(Y$111&amp;114+4*($B17-7))&amp;INDIRECT(Y$111&amp;115+4*($B17-7))&amp;INDIRECT(Y$111&amp;116+4*($B17-7))))</f>
        <v>2</v>
      </c>
      <c r="Z17" s="80" t="str" cm="1">
        <f t="array" aca="1" ref="Z17" ca="1">IF(INDIRECT(Z$111&amp;116+4*($B17-7))=1,BIN2HEX(1),BIN2HEX(INDIRECT(Z$111&amp;113+4*($B17-7))&amp;INDIRECT(Z$111&amp;114+4*($B17-7))&amp;INDIRECT(Z$111&amp;115+4*($B17-7))&amp;INDIRECT(Z$111&amp;116+4*($B17-7))))</f>
        <v>2</v>
      </c>
      <c r="AA17" s="80" t="str" cm="1">
        <f t="array" aca="1" ref="AA17" ca="1">IF(INDIRECT(AA$111&amp;116+4*($B17-7))=1,BIN2HEX(1),BIN2HEX(INDIRECT(AA$111&amp;113+4*($B17-7))&amp;INDIRECT(AA$111&amp;114+4*($B17-7))&amp;INDIRECT(AA$111&amp;115+4*($B17-7))&amp;INDIRECT(AA$111&amp;116+4*($B17-7))))</f>
        <v>2</v>
      </c>
      <c r="AB17" s="80" t="str" cm="1">
        <f t="array" aca="1" ref="AB17" ca="1">IF(INDIRECT(AB$111&amp;116+4*($B17-7))=1,BIN2HEX(1),BIN2HEX(INDIRECT(AB$111&amp;113+4*($B17-7))&amp;INDIRECT(AB$111&amp;114+4*($B17-7))&amp;INDIRECT(AB$111&amp;115+4*($B17-7))&amp;INDIRECT(AB$111&amp;116+4*($B17-7))))</f>
        <v>2</v>
      </c>
      <c r="AC17" s="80" t="str" cm="1">
        <f t="array" aca="1" ref="AC17" ca="1">IF(INDIRECT(AC$111&amp;116+4*($B17-7))=1,BIN2HEX(1),BIN2HEX(INDIRECT(AC$111&amp;113+4*($B17-7))&amp;INDIRECT(AC$111&amp;114+4*($B17-7))&amp;INDIRECT(AC$111&amp;115+4*($B17-7))&amp;INDIRECT(AC$111&amp;116+4*($B17-7))))</f>
        <v>2</v>
      </c>
      <c r="AD17" s="80" t="str" cm="1">
        <f t="array" aca="1" ref="AD17" ca="1">IF(INDIRECT(AD$111&amp;116+4*($B17-7))=1,BIN2HEX(1),BIN2HEX(INDIRECT(AD$111&amp;113+4*($B17-7))&amp;INDIRECT(AD$111&amp;114+4*($B17-7))&amp;INDIRECT(AD$111&amp;115+4*($B17-7))&amp;INDIRECT(AD$111&amp;116+4*($B17-7))))</f>
        <v>2</v>
      </c>
      <c r="AE17" s="80" t="str" cm="1">
        <f t="array" aca="1" ref="AE17" ca="1">IF(INDIRECT(AE$111&amp;116+4*($B17-7))=1,BIN2HEX(1),BIN2HEX(INDIRECT(AE$111&amp;113+4*($B17-7))&amp;INDIRECT(AE$111&amp;114+4*($B17-7))&amp;INDIRECT(AE$111&amp;115+4*($B17-7))&amp;INDIRECT(AE$111&amp;116+4*($B17-7))))</f>
        <v>2</v>
      </c>
      <c r="AF17" s="80" t="str" cm="1">
        <f t="array" aca="1" ref="AF17" ca="1">IF(INDIRECT(AF$111&amp;116+4*($B17-7))=1,BIN2HEX(1),BIN2HEX(INDIRECT(AF$111&amp;113+4*($B17-7))&amp;INDIRECT(AF$111&amp;114+4*($B17-7))&amp;INDIRECT(AF$111&amp;115+4*($B17-7))&amp;INDIRECT(AF$111&amp;116+4*($B17-7))))</f>
        <v>2</v>
      </c>
      <c r="AG17" s="80" t="str" cm="1">
        <f t="array" aca="1" ref="AG17" ca="1">IF(INDIRECT(AG$111&amp;116+4*($B17-7))=1,BIN2HEX(1),BIN2HEX(INDIRECT(AG$111&amp;113+4*($B17-7))&amp;INDIRECT(AG$111&amp;114+4*($B17-7))&amp;INDIRECT(AG$111&amp;115+4*($B17-7))&amp;INDIRECT(AG$111&amp;116+4*($B17-7))))</f>
        <v>2</v>
      </c>
      <c r="AH17" s="80" t="str" cm="1">
        <f t="array" aca="1" ref="AH17" ca="1">IF(INDIRECT(AH$111&amp;116+4*($B17-7))=1,BIN2HEX(1),BIN2HEX(INDIRECT(AH$111&amp;113+4*($B17-7))&amp;INDIRECT(AH$111&amp;114+4*($B17-7))&amp;INDIRECT(AH$111&amp;115+4*($B17-7))&amp;INDIRECT(AH$111&amp;116+4*($B17-7))))</f>
        <v>2</v>
      </c>
      <c r="AI17" s="80" t="str" cm="1">
        <f t="array" aca="1" ref="AI17" ca="1">IF(INDIRECT(AI$111&amp;116+4*($B17-7))=1,BIN2HEX(1),BIN2HEX(INDIRECT(AI$111&amp;113+4*($B17-7))&amp;INDIRECT(AI$111&amp;114+4*($B17-7))&amp;INDIRECT(AI$111&amp;115+4*($B17-7))&amp;INDIRECT(AI$111&amp;116+4*($B17-7))))</f>
        <v>2</v>
      </c>
      <c r="AJ17" s="80" t="str" cm="1">
        <f t="array" aca="1" ref="AJ17" ca="1">IF(INDIRECT(AJ$111&amp;116+4*($B17-7))=1,BIN2HEX(1),BIN2HEX(INDIRECT(AJ$111&amp;113+4*($B17-7))&amp;INDIRECT(AJ$111&amp;114+4*($B17-7))&amp;INDIRECT(AJ$111&amp;115+4*($B17-7))&amp;INDIRECT(AJ$111&amp;116+4*($B17-7))))</f>
        <v>2</v>
      </c>
      <c r="AK17" s="80" t="str" cm="1">
        <f t="array" aca="1" ref="AK17" ca="1">IF(INDIRECT(AK$111&amp;116+4*($B17-7))=1,BIN2HEX(1),BIN2HEX(INDIRECT(AK$111&amp;113+4*($B17-7))&amp;INDIRECT(AK$111&amp;114+4*($B17-7))&amp;INDIRECT(AK$111&amp;115+4*($B17-7))&amp;INDIRECT(AK$111&amp;116+4*($B17-7))))</f>
        <v>2</v>
      </c>
      <c r="AL17" s="80" t="str" cm="1">
        <f t="array" aca="1" ref="AL17" ca="1">IF(INDIRECT(AL$111&amp;116+4*($B17-7))=1,BIN2HEX(1),BIN2HEX(INDIRECT(AL$111&amp;113+4*($B17-7))&amp;INDIRECT(AL$111&amp;114+4*($B17-7))&amp;INDIRECT(AL$111&amp;115+4*($B17-7))&amp;INDIRECT(AL$111&amp;116+4*($B17-7))))</f>
        <v>2</v>
      </c>
      <c r="AM17" s="80" t="str" cm="1">
        <f t="array" aca="1" ref="AM17" ca="1">IF(INDIRECT(AM$111&amp;116+4*($B17-7))=1,BIN2HEX(1),BIN2HEX(INDIRECT(AM$111&amp;113+4*($B17-7))&amp;INDIRECT(AM$111&amp;114+4*($B17-7))&amp;INDIRECT(AM$111&amp;115+4*($B17-7))&amp;INDIRECT(AM$111&amp;116+4*($B17-7))))</f>
        <v>2</v>
      </c>
      <c r="AN17" s="80" t="str" cm="1">
        <f t="array" aca="1" ref="AN17" ca="1">IF(INDIRECT(AN$111&amp;116+4*($B17-7))=1,BIN2HEX(1),BIN2HEX(INDIRECT(AN$111&amp;113+4*($B17-7))&amp;INDIRECT(AN$111&amp;114+4*($B17-7))&amp;INDIRECT(AN$111&amp;115+4*($B17-7))&amp;INDIRECT(AN$111&amp;116+4*($B17-7))))</f>
        <v>2</v>
      </c>
      <c r="AO17" s="80" t="str" cm="1">
        <f t="array" aca="1" ref="AO17" ca="1">IF(INDIRECT(AO$111&amp;116+4*($B17-7))=1,BIN2HEX(1),BIN2HEX(INDIRECT(AO$111&amp;113+4*($B17-7))&amp;INDIRECT(AO$111&amp;114+4*($B17-7))&amp;INDIRECT(AO$111&amp;115+4*($B17-7))&amp;INDIRECT(AO$111&amp;116+4*($B17-7))))</f>
        <v>2</v>
      </c>
      <c r="AP17" s="80" t="str" cm="1">
        <f t="array" aca="1" ref="AP17" ca="1">IF(INDIRECT(AP$111&amp;116+4*($B17-7))=1,BIN2HEX(1),BIN2HEX(INDIRECT(AP$111&amp;113+4*($B17-7))&amp;INDIRECT(AP$111&amp;114+4*($B17-7))&amp;INDIRECT(AP$111&amp;115+4*($B17-7))&amp;INDIRECT(AP$111&amp;116+4*($B17-7))))</f>
        <v>2</v>
      </c>
      <c r="AQ17" s="80" t="str" cm="1">
        <f t="array" aca="1" ref="AQ17" ca="1">IF(INDIRECT(AQ$111&amp;116+4*($B17-7))=1,BIN2HEX(1),BIN2HEX(INDIRECT(AQ$111&amp;113+4*($B17-7))&amp;INDIRECT(AQ$111&amp;114+4*($B17-7))&amp;INDIRECT(AQ$111&amp;115+4*($B17-7))&amp;INDIRECT(AQ$111&amp;116+4*($B17-7))))</f>
        <v>2</v>
      </c>
      <c r="AR17" s="80" t="str" cm="1">
        <f t="array" aca="1" ref="AR17" ca="1">IF(INDIRECT(AR$111&amp;116+4*($B17-7))=1,BIN2HEX(1),BIN2HEX(INDIRECT(AR$111&amp;113+4*($B17-7))&amp;INDIRECT(AR$111&amp;114+4*($B17-7))&amp;INDIRECT(AR$111&amp;115+4*($B17-7))&amp;INDIRECT(AR$111&amp;116+4*($B17-7))))</f>
        <v>2</v>
      </c>
      <c r="AS17" s="80" t="str" cm="1">
        <f t="array" aca="1" ref="AS17" ca="1">IF(INDIRECT(AS$111&amp;116+4*($B17-7))=1,BIN2HEX(1),BIN2HEX(INDIRECT(AS$111&amp;113+4*($B17-7))&amp;INDIRECT(AS$111&amp;114+4*($B17-7))&amp;INDIRECT(AS$111&amp;115+4*($B17-7))&amp;INDIRECT(AS$111&amp;116+4*($B17-7))))</f>
        <v>2</v>
      </c>
      <c r="AT17" s="80" t="str" cm="1">
        <f t="array" aca="1" ref="AT17" ca="1">IF(INDIRECT(AT$111&amp;116+4*($B17-7))=1,BIN2HEX(1),BIN2HEX(INDIRECT(AT$111&amp;113+4*($B17-7))&amp;INDIRECT(AT$111&amp;114+4*($B17-7))&amp;INDIRECT(AT$111&amp;115+4*($B17-7))&amp;INDIRECT(AT$111&amp;116+4*($B17-7))))</f>
        <v>2</v>
      </c>
      <c r="AU17" s="80" t="str" cm="1">
        <f t="array" aca="1" ref="AU17" ca="1">IF(INDIRECT(AU$111&amp;116+4*($B17-7))=1,BIN2HEX(1),BIN2HEX(INDIRECT(AU$111&amp;113+4*($B17-7))&amp;INDIRECT(AU$111&amp;114+4*($B17-7))&amp;INDIRECT(AU$111&amp;115+4*($B17-7))&amp;INDIRECT(AU$111&amp;116+4*($B17-7))))</f>
        <v>2</v>
      </c>
      <c r="AV17" s="80" t="str" cm="1">
        <f t="array" aca="1" ref="AV17" ca="1">IF(INDIRECT(AV$111&amp;116+4*($B17-7))=1,BIN2HEX(1),BIN2HEX(INDIRECT(AV$111&amp;113+4*($B17-7))&amp;INDIRECT(AV$111&amp;114+4*($B17-7))&amp;INDIRECT(AV$111&amp;115+4*($B17-7))&amp;INDIRECT(AV$111&amp;116+4*($B17-7))))</f>
        <v>2</v>
      </c>
      <c r="AW17" s="80" t="str" cm="1">
        <f t="array" aca="1" ref="AW17" ca="1">IF(INDIRECT(AW$111&amp;116+4*($B17-7))=1,BIN2HEX(1),BIN2HEX(INDIRECT(AW$111&amp;113+4*($B17-7))&amp;INDIRECT(AW$111&amp;114+4*($B17-7))&amp;INDIRECT(AW$111&amp;115+4*($B17-7))&amp;INDIRECT(AW$111&amp;116+4*($B17-7))))</f>
        <v>2</v>
      </c>
      <c r="AX17" s="80" t="str" cm="1">
        <f t="array" aca="1" ref="AX17" ca="1">IF(INDIRECT(AX$111&amp;116+4*($B17-7))=1,BIN2HEX(1),BIN2HEX(INDIRECT(AX$111&amp;113+4*($B17-7))&amp;INDIRECT(AX$111&amp;114+4*($B17-7))&amp;INDIRECT(AX$111&amp;115+4*($B17-7))&amp;INDIRECT(AX$111&amp;116+4*($B17-7))))</f>
        <v>2</v>
      </c>
      <c r="AY17" s="80" t="str" cm="1">
        <f t="array" aca="1" ref="AY17" ca="1">IF(INDIRECT(AY$111&amp;116+4*($B17-7))=1,BIN2HEX(1),BIN2HEX(INDIRECT(AY$111&amp;113+4*($B17-7))&amp;INDIRECT(AY$111&amp;114+4*($B17-7))&amp;INDIRECT(AY$111&amp;115+4*($B17-7))&amp;INDIRECT(AY$111&amp;116+4*($B17-7))))</f>
        <v>2</v>
      </c>
      <c r="AZ17" s="80" t="str" cm="1">
        <f t="array" aca="1" ref="AZ17" ca="1">IF(INDIRECT(AZ$111&amp;116+4*($B17-7))=1,BIN2HEX(1),BIN2HEX(INDIRECT(AZ$111&amp;113+4*($B17-7))&amp;INDIRECT(AZ$111&amp;114+4*($B17-7))&amp;INDIRECT(AZ$111&amp;115+4*($B17-7))&amp;INDIRECT(AZ$111&amp;116+4*($B17-7))))</f>
        <v>2</v>
      </c>
      <c r="BA17" s="80" t="str" cm="1">
        <f t="array" aca="1" ref="BA17" ca="1">IF(INDIRECT(BA$111&amp;116+4*($B17-7))=1,BIN2HEX(1),BIN2HEX(INDIRECT(BA$111&amp;113+4*($B17-7))&amp;INDIRECT(BA$111&amp;114+4*($B17-7))&amp;INDIRECT(BA$111&amp;115+4*($B17-7))&amp;INDIRECT(BA$111&amp;116+4*($B17-7))))</f>
        <v>2</v>
      </c>
      <c r="BB17" s="80" t="str" cm="1">
        <f t="array" aca="1" ref="BB17" ca="1">IF(INDIRECT(BB$111&amp;116+4*($B17-7))=1,BIN2HEX(1),BIN2HEX(INDIRECT(BB$111&amp;113+4*($B17-7))&amp;INDIRECT(BB$111&amp;114+4*($B17-7))&amp;INDIRECT(BB$111&amp;115+4*($B17-7))&amp;INDIRECT(BB$111&amp;116+4*($B17-7))))</f>
        <v>2</v>
      </c>
      <c r="BC17" s="80" t="str" cm="1">
        <f t="array" aca="1" ref="BC17" ca="1">IF(INDIRECT(BC$111&amp;116+4*($B17-7))=1,BIN2HEX(1),BIN2HEX(INDIRECT(BC$111&amp;113+4*($B17-7))&amp;INDIRECT(BC$111&amp;114+4*($B17-7))&amp;INDIRECT(BC$111&amp;115+4*($B17-7))&amp;INDIRECT(BC$111&amp;116+4*($B17-7))))</f>
        <v>2</v>
      </c>
      <c r="BD17" s="80" t="str" cm="1">
        <f t="array" aca="1" ref="BD17" ca="1">IF(INDIRECT(BD$111&amp;116+4*($B17-7))=1,BIN2HEX(1),BIN2HEX(INDIRECT(BD$111&amp;113+4*($B17-7))&amp;INDIRECT(BD$111&amp;114+4*($B17-7))&amp;INDIRECT(BD$111&amp;115+4*($B17-7))&amp;INDIRECT(BD$111&amp;116+4*($B17-7))))</f>
        <v>2</v>
      </c>
      <c r="BE17" s="80" t="str" cm="1">
        <f t="array" aca="1" ref="BE17" ca="1">IF(INDIRECT(BE$111&amp;116+4*($B17-7))=1,BIN2HEX(1),BIN2HEX(INDIRECT(BE$111&amp;113+4*($B17-7))&amp;INDIRECT(BE$111&amp;114+4*($B17-7))&amp;INDIRECT(BE$111&amp;115+4*($B17-7))&amp;INDIRECT(BE$111&amp;116+4*($B17-7))))</f>
        <v>2</v>
      </c>
      <c r="BF17" s="80" t="str" cm="1">
        <f t="array" aca="1" ref="BF17" ca="1">IF(INDIRECT(BF$111&amp;116+4*($B17-7))=1,BIN2HEX(1),BIN2HEX(INDIRECT(BF$111&amp;113+4*($B17-7))&amp;INDIRECT(BF$111&amp;114+4*($B17-7))&amp;INDIRECT(BF$111&amp;115+4*($B17-7))&amp;INDIRECT(BF$111&amp;116+4*($B17-7))))</f>
        <v>2</v>
      </c>
      <c r="BG17" s="80" t="str" cm="1">
        <f t="array" aca="1" ref="BG17" ca="1">IF(INDIRECT(BG$111&amp;116+4*($B17-7))=1,BIN2HEX(1),BIN2HEX(INDIRECT(BG$111&amp;113+4*($B17-7))&amp;INDIRECT(BG$111&amp;114+4*($B17-7))&amp;INDIRECT(BG$111&amp;115+4*($B17-7))&amp;INDIRECT(BG$111&amp;116+4*($B17-7))))</f>
        <v>2</v>
      </c>
      <c r="BH17" s="80" t="str" cm="1">
        <f t="array" aca="1" ref="BH17" ca="1">IF(INDIRECT(BH$111&amp;116+4*($B17-7))=1,BIN2HEX(1),BIN2HEX(INDIRECT(BH$111&amp;113+4*($B17-7))&amp;INDIRECT(BH$111&amp;114+4*($B17-7))&amp;INDIRECT(BH$111&amp;115+4*($B17-7))&amp;INDIRECT(BH$111&amp;116+4*($B17-7))))</f>
        <v>2</v>
      </c>
      <c r="BI17" s="80" t="str" cm="1">
        <f t="array" aca="1" ref="BI17" ca="1">IF(INDIRECT(BI$111&amp;116+4*($B17-7))=1,BIN2HEX(1),BIN2HEX(INDIRECT(BI$111&amp;113+4*($B17-7))&amp;INDIRECT(BI$111&amp;114+4*($B17-7))&amp;INDIRECT(BI$111&amp;115+4*($B17-7))&amp;INDIRECT(BI$111&amp;116+4*($B17-7))))</f>
        <v>2</v>
      </c>
      <c r="BJ17" s="80" t="str" cm="1">
        <f t="array" aca="1" ref="BJ17" ca="1">IF(INDIRECT(BJ$111&amp;116+4*($B17-7))=1,BIN2HEX(1),BIN2HEX(INDIRECT(BJ$111&amp;113+4*($B17-7))&amp;INDIRECT(BJ$111&amp;114+4*($B17-7))&amp;INDIRECT(BJ$111&amp;115+4*($B17-7))&amp;INDIRECT(BJ$111&amp;116+4*($B17-7))))</f>
        <v>2</v>
      </c>
      <c r="BK17" s="80" t="str" cm="1">
        <f t="array" aca="1" ref="BK17" ca="1">IF(INDIRECT(BK$111&amp;116+4*($B17-7))=1,BIN2HEX(1),BIN2HEX(INDIRECT(BK$111&amp;113+4*($B17-7))&amp;INDIRECT(BK$111&amp;114+4*($B17-7))&amp;INDIRECT(BK$111&amp;115+4*($B17-7))&amp;INDIRECT(BK$111&amp;116+4*($B17-7))))</f>
        <v>2</v>
      </c>
      <c r="BL17" s="80" t="str" cm="1">
        <f t="array" aca="1" ref="BL17" ca="1">IF(INDIRECT(BL$111&amp;116+4*($B17-7))=1,BIN2HEX(1),BIN2HEX(INDIRECT(BL$111&amp;113+4*($B17-7))&amp;INDIRECT(BL$111&amp;114+4*($B17-7))&amp;INDIRECT(BL$111&amp;115+4*($B17-7))&amp;INDIRECT(BL$111&amp;116+4*($B17-7))))</f>
        <v>2</v>
      </c>
      <c r="BM17" s="80" t="str" cm="1">
        <f t="array" aca="1" ref="BM17" ca="1">IF(INDIRECT(BM$111&amp;116+4*($B17-7))=1,BIN2HEX(1),BIN2HEX(INDIRECT(BM$111&amp;113+4*($B17-7))&amp;INDIRECT(BM$111&amp;114+4*($B17-7))&amp;INDIRECT(BM$111&amp;115+4*($B17-7))&amp;INDIRECT(BM$111&amp;116+4*($B17-7))))</f>
        <v>2</v>
      </c>
      <c r="BN17" s="80" t="str" cm="1">
        <f t="array" aca="1" ref="BN17" ca="1">IF(INDIRECT(BN$111&amp;116+4*($B17-7))=1,BIN2HEX(1),BIN2HEX(INDIRECT(BN$111&amp;113+4*($B17-7))&amp;INDIRECT(BN$111&amp;114+4*($B17-7))&amp;INDIRECT(BN$111&amp;115+4*($B17-7))&amp;INDIRECT(BN$111&amp;116+4*($B17-7))))</f>
        <v>2</v>
      </c>
      <c r="BO17" s="80" t="str" cm="1">
        <f t="array" aca="1" ref="BO17" ca="1">IF(INDIRECT(BO$111&amp;116+4*($B17-7))=1,BIN2HEX(1),BIN2HEX(INDIRECT(BO$111&amp;113+4*($B17-7))&amp;INDIRECT(BO$111&amp;114+4*($B17-7))&amp;INDIRECT(BO$111&amp;115+4*($B17-7))&amp;INDIRECT(BO$111&amp;116+4*($B17-7))))</f>
        <v>2</v>
      </c>
      <c r="BP17" s="80" t="str" cm="1">
        <f t="array" aca="1" ref="BP17" ca="1">IF(INDIRECT(BP$111&amp;116+4*($B17-7))=1,BIN2HEX(1),BIN2HEX(INDIRECT(BP$111&amp;113+4*($B17-7))&amp;INDIRECT(BP$111&amp;114+4*($B17-7))&amp;INDIRECT(BP$111&amp;115+4*($B17-7))&amp;INDIRECT(BP$111&amp;116+4*($B17-7))))</f>
        <v>2</v>
      </c>
      <c r="CD17" s="80" cm="1">
        <f t="array" aca="1" ref="CD17" ca="1">IF($V17="0",INDIRECT("ｄａｔａ!$"&amp;V$112&amp;"$"&amp;$B17),0)</f>
        <v>0</v>
      </c>
      <c r="CE17" s="80" cm="1">
        <f t="array" aca="1" ref="CE17" ca="1">IF(OR($AS17="0",$AS17="8"),INDIRECT("ｄａｔａ!$"&amp;AS$112&amp;"$"&amp;$B17),0)</f>
        <v>0</v>
      </c>
      <c r="CH17" s="80" t="str">
        <f t="shared" si="12"/>
        <v>2000</v>
      </c>
      <c r="CI17" s="80" t="str">
        <f t="shared" si="13"/>
        <v>300000</v>
      </c>
      <c r="CJ17" s="80" t="str">
        <f t="shared" si="14"/>
        <v>400000</v>
      </c>
      <c r="CK17" s="80" t="str">
        <f t="shared" si="15"/>
        <v>5000000</v>
      </c>
      <c r="CL17" s="80" t="str">
        <f t="shared" si="16"/>
        <v>600000</v>
      </c>
      <c r="CM17" s="80" t="str">
        <f t="shared" ca="1" si="17"/>
        <v>70000</v>
      </c>
      <c r="CN17" s="80" t="str">
        <f t="shared" ca="1" si="18"/>
        <v>800000</v>
      </c>
      <c r="CO17" s="80" t="str">
        <f t="shared" ca="1" si="19"/>
        <v>900000</v>
      </c>
      <c r="CP17" s="80" t="str">
        <f t="shared" ca="1" si="20"/>
        <v>A000000</v>
      </c>
      <c r="CQ17" s="80" t="str">
        <f t="shared" ca="1" si="21"/>
        <v>B00000</v>
      </c>
    </row>
    <row r="18" spans="1:95" x14ac:dyDescent="0.2">
      <c r="A18" s="80" t="s">
        <v>2331</v>
      </c>
      <c r="B18" s="80">
        <v>20</v>
      </c>
      <c r="C18" s="251">
        <f t="shared" ca="1" si="11"/>
        <v>1</v>
      </c>
      <c r="D18" s="80" t="str" cm="1">
        <f t="array" aca="1" ref="D18" ca="1">IF(INDIRECT(D$111&amp;116+4*($B18-7))=1,BIN2HEX(1),BIN2HEX(INDIRECT(D$111&amp;113+4*($B18-7))&amp;INDIRECT(D$111&amp;114+4*($B18-7))&amp;INDIRECT(D$111&amp;115+4*($B18-7))&amp;INDIRECT(D$111&amp;116+4*($B18-7))))</f>
        <v>4</v>
      </c>
      <c r="F18" s="80" t="str" cm="1">
        <f t="array" aca="1" ref="F18" ca="1">IF(INDIRECT(F$111&amp;116+4*($B18-7))=1,BIN2HEX(1),BIN2HEX(INDIRECT(F$111&amp;113+4*($B18-7))&amp;INDIRECT(F$111&amp;114+4*($B18-7))&amp;INDIRECT(F$111&amp;115+4*($B18-7))&amp;INDIRECT(F$111&amp;116+4*($B18-7))))</f>
        <v>2</v>
      </c>
      <c r="G18" s="80" t="str" cm="1">
        <f t="array" aca="1" ref="G18" ca="1">IF(INDIRECT(G$111&amp;116+4*($B18-7))=1,BIN2HEX(1),BIN2HEX(INDIRECT(G$111&amp;113+4*($B18-7))&amp;INDIRECT(G$111&amp;114+4*($B18-7))&amp;INDIRECT(G$111&amp;115+4*($B18-7))&amp;INDIRECT(G$111&amp;116+4*($B18-7))))</f>
        <v>2</v>
      </c>
      <c r="H18" s="80" t="str" cm="1">
        <f t="array" aca="1" ref="H18" ca="1">IF(INDIRECT(H$111&amp;116+4*($B18-7))=1,BIN2HEX(1),BIN2HEX(INDIRECT(H$111&amp;113+4*($B18-7))&amp;INDIRECT(H$111&amp;114+4*($B18-7))&amp;INDIRECT(H$111&amp;115+4*($B18-7))&amp;INDIRECT(H$111&amp;116+4*($B18-7))))</f>
        <v>2</v>
      </c>
      <c r="I18" s="80" t="str" cm="1">
        <f t="array" aca="1" ref="I18" ca="1">IF(INDIRECT(I$111&amp;116+4*($B18-7))=1,BIN2HEX(1),BIN2HEX(INDIRECT(I$111&amp;113+4*($B18-7))&amp;INDIRECT(I$111&amp;114+4*($B18-7))&amp;INDIRECT(I$111&amp;115+4*($B18-7))&amp;INDIRECT(I$111&amp;116+4*($B18-7))))</f>
        <v>2</v>
      </c>
      <c r="J18" s="80" t="str" cm="1">
        <f t="array" aca="1" ref="J18" ca="1">IF(INDIRECT(J$111&amp;116+4*($B18-7))=1,BIN2HEX(1),BIN2HEX(INDIRECT(J$111&amp;113+4*($B18-7))&amp;INDIRECT(J$111&amp;114+4*($B18-7))&amp;INDIRECT(J$111&amp;115+4*($B18-7))&amp;INDIRECT(J$111&amp;116+4*($B18-7))))</f>
        <v>2</v>
      </c>
      <c r="K18" s="80" t="str" cm="1">
        <f t="array" aca="1" ref="K18" ca="1">IF(INDIRECT(K$111&amp;116+4*($B18-7))=1,BIN2HEX(1),BIN2HEX(INDIRECT(K$111&amp;113+4*($B18-7))&amp;INDIRECT(K$111&amp;114+4*($B18-7))&amp;INDIRECT(K$111&amp;115+4*($B18-7))&amp;INDIRECT(K$111&amp;116+4*($B18-7))))</f>
        <v>2</v>
      </c>
      <c r="L18" s="80" t="str" cm="1">
        <f t="array" aca="1" ref="L18" ca="1">IF(INDIRECT(L$111&amp;116+4*($B18-7))=1,BIN2HEX(1),BIN2HEX(INDIRECT(L$111&amp;113+4*($B18-7))&amp;INDIRECT(L$111&amp;114+4*($B18-7))&amp;INDIRECT(L$111&amp;115+4*($B18-7))&amp;INDIRECT(L$111&amp;116+4*($B18-7))))</f>
        <v>2</v>
      </c>
      <c r="M18" s="80" t="str" cm="1">
        <f t="array" aca="1" ref="M18" ca="1">IF(INDIRECT(M$111&amp;116+4*($B18-7))=1,BIN2HEX(1),BIN2HEX(INDIRECT(M$111&amp;113+4*($B18-7))&amp;INDIRECT(M$111&amp;114+4*($B18-7))&amp;INDIRECT(M$111&amp;115+4*($B18-7))&amp;INDIRECT(M$111&amp;116+4*($B18-7))))</f>
        <v>2</v>
      </c>
      <c r="N18" s="80" t="str" cm="1">
        <f t="array" aca="1" ref="N18" ca="1">IF(INDIRECT(N$111&amp;116+4*($B18-7))=1,BIN2HEX(1),BIN2HEX(INDIRECT(N$111&amp;113+4*($B18-7))&amp;INDIRECT(N$111&amp;114+4*($B18-7))&amp;INDIRECT(N$111&amp;115+4*($B18-7))&amp;INDIRECT(N$111&amp;116+4*($B18-7))))</f>
        <v>2</v>
      </c>
      <c r="O18" s="80" t="str" cm="1">
        <f t="array" aca="1" ref="O18" ca="1">IF(INDIRECT(O$111&amp;116+4*($B18-7))=1,BIN2HEX(1),BIN2HEX(INDIRECT(O$111&amp;113+4*($B18-7))&amp;INDIRECT(O$111&amp;114+4*($B18-7))&amp;INDIRECT(O$111&amp;115+4*($B18-7))&amp;INDIRECT(O$111&amp;116+4*($B18-7))))</f>
        <v>2</v>
      </c>
      <c r="P18" s="80" t="str" cm="1">
        <f t="array" aca="1" ref="P18" ca="1">IF(INDIRECT(P$111&amp;116+4*($B18-7))=1,BIN2HEX(1),BIN2HEX(INDIRECT(P$111&amp;113+4*($B18-7))&amp;INDIRECT(P$111&amp;114+4*($B18-7))&amp;INDIRECT(P$111&amp;115+4*($B18-7))&amp;INDIRECT(P$111&amp;116+4*($B18-7))))</f>
        <v>2</v>
      </c>
      <c r="Q18" s="80" t="str" cm="1">
        <f t="array" aca="1" ref="Q18" ca="1">IF(INDIRECT(Q$111&amp;116+4*($B18-7))=1,BIN2HEX(1),BIN2HEX(INDIRECT(Q$111&amp;113+4*($B18-7))&amp;INDIRECT(Q$111&amp;114+4*($B18-7))&amp;INDIRECT(Q$111&amp;115+4*($B18-7))&amp;INDIRECT(Q$111&amp;116+4*($B18-7))))</f>
        <v>2</v>
      </c>
      <c r="R18" s="80" t="str" cm="1">
        <f t="array" aca="1" ref="R18" ca="1">IF(INDIRECT(R$111&amp;116+4*($B18-7))=1,BIN2HEX(1),BIN2HEX(INDIRECT(R$111&amp;113+4*($B18-7))&amp;INDIRECT(R$111&amp;114+4*($B18-7))&amp;INDIRECT(R$111&amp;115+4*($B18-7))&amp;INDIRECT(R$111&amp;116+4*($B18-7))))</f>
        <v>2</v>
      </c>
      <c r="S18" s="80" t="str" cm="1">
        <f t="array" aca="1" ref="S18" ca="1">IF(INDIRECT(S$111&amp;116+4*($B18-7))=1,BIN2HEX(1),BIN2HEX(INDIRECT(S$111&amp;113+4*($B18-7))&amp;INDIRECT(S$111&amp;114+4*($B18-7))&amp;INDIRECT(S$111&amp;115+4*($B18-7))&amp;INDIRECT(S$111&amp;116+4*($B18-7))))</f>
        <v>2</v>
      </c>
      <c r="T18" s="80" t="str" cm="1">
        <f t="array" aca="1" ref="T18" ca="1">IF(INDIRECT(T$111&amp;116+4*($B18-7))=1,BIN2HEX(1),BIN2HEX(INDIRECT(T$111&amp;113+4*($B18-7))&amp;INDIRECT(T$111&amp;114+4*($B18-7))&amp;INDIRECT(T$111&amp;115+4*($B18-7))&amp;INDIRECT(T$111&amp;116+4*($B18-7))))</f>
        <v>2</v>
      </c>
      <c r="U18" s="80" t="str" cm="1">
        <f t="array" aca="1" ref="U18" ca="1">IF(INDIRECT(U$111&amp;116+4*($B18-7))=1,BIN2HEX(1),BIN2HEX(INDIRECT(U$111&amp;113+4*($B18-7))&amp;INDIRECT(U$111&amp;114+4*($B18-7))&amp;INDIRECT(U$111&amp;115+4*($B18-7))&amp;INDIRECT(U$111&amp;116+4*($B18-7))))</f>
        <v>2</v>
      </c>
      <c r="V18" s="80" t="str" cm="1">
        <f t="array" aca="1" ref="V18" ca="1">IF(INDIRECT(V$111&amp;116+4*($B18-7))=1,BIN2HEX(1),BIN2HEX(INDIRECT(V$111&amp;113+4*($B18-7))&amp;INDIRECT(V$111&amp;114+4*($B18-7))&amp;INDIRECT(V$111&amp;115+4*($B18-7))&amp;INDIRECT(V$111&amp;116+4*($B18-7))))</f>
        <v>2</v>
      </c>
      <c r="W18" s="80" t="str" cm="1">
        <f t="array" aca="1" ref="W18" ca="1">IF(INDIRECT(W$111&amp;116+4*($B18-7))=1,BIN2HEX(1),BIN2HEX(INDIRECT(W$111&amp;113+4*($B18-7))&amp;INDIRECT(W$111&amp;114+4*($B18-7))&amp;INDIRECT(W$111&amp;115+4*($B18-7))&amp;INDIRECT(W$111&amp;116+4*($B18-7))))</f>
        <v>2</v>
      </c>
      <c r="X18" s="80" t="str" cm="1">
        <f t="array" aca="1" ref="X18" ca="1">IF(INDIRECT(X$111&amp;116+4*($B18-7))=1,BIN2HEX(1),BIN2HEX(INDIRECT(X$111&amp;113+4*($B18-7))&amp;INDIRECT(X$111&amp;114+4*($B18-7))&amp;INDIRECT(X$111&amp;115+4*($B18-7))&amp;INDIRECT(X$111&amp;116+4*($B18-7))))</f>
        <v>2</v>
      </c>
      <c r="Y18" s="80" t="str" cm="1">
        <f t="array" aca="1" ref="Y18" ca="1">IF(INDIRECT(Y$111&amp;116+4*($B18-7))=1,BIN2HEX(1),BIN2HEX(INDIRECT(Y$111&amp;113+4*($B18-7))&amp;INDIRECT(Y$111&amp;114+4*($B18-7))&amp;INDIRECT(Y$111&amp;115+4*($B18-7))&amp;INDIRECT(Y$111&amp;116+4*($B18-7))))</f>
        <v>2</v>
      </c>
      <c r="Z18" s="80" t="str" cm="1">
        <f t="array" aca="1" ref="Z18" ca="1">IF(INDIRECT(Z$111&amp;116+4*($B18-7))=1,BIN2HEX(1),BIN2HEX(INDIRECT(Z$111&amp;113+4*($B18-7))&amp;INDIRECT(Z$111&amp;114+4*($B18-7))&amp;INDIRECT(Z$111&amp;115+4*($B18-7))&amp;INDIRECT(Z$111&amp;116+4*($B18-7))))</f>
        <v>2</v>
      </c>
      <c r="AA18" s="80" t="str" cm="1">
        <f t="array" aca="1" ref="AA18" ca="1">IF(INDIRECT(AA$111&amp;116+4*($B18-7))=1,BIN2HEX(1),BIN2HEX(INDIRECT(AA$111&amp;113+4*($B18-7))&amp;INDIRECT(AA$111&amp;114+4*($B18-7))&amp;INDIRECT(AA$111&amp;115+4*($B18-7))&amp;INDIRECT(AA$111&amp;116+4*($B18-7))))</f>
        <v>2</v>
      </c>
      <c r="AB18" s="80" t="str" cm="1">
        <f t="array" aca="1" ref="AB18" ca="1">IF(INDIRECT(AB$111&amp;116+4*($B18-7))=1,BIN2HEX(1),BIN2HEX(INDIRECT(AB$111&amp;113+4*($B18-7))&amp;INDIRECT(AB$111&amp;114+4*($B18-7))&amp;INDIRECT(AB$111&amp;115+4*($B18-7))&amp;INDIRECT(AB$111&amp;116+4*($B18-7))))</f>
        <v>2</v>
      </c>
      <c r="AC18" s="80" t="str" cm="1">
        <f t="array" aca="1" ref="AC18" ca="1">IF(INDIRECT(AC$111&amp;116+4*($B18-7))=1,BIN2HEX(1),BIN2HEX(INDIRECT(AC$111&amp;113+4*($B18-7))&amp;INDIRECT(AC$111&amp;114+4*($B18-7))&amp;INDIRECT(AC$111&amp;115+4*($B18-7))&amp;INDIRECT(AC$111&amp;116+4*($B18-7))))</f>
        <v>2</v>
      </c>
      <c r="AD18" s="80" t="str" cm="1">
        <f t="array" aca="1" ref="AD18" ca="1">IF(INDIRECT(AD$111&amp;116+4*($B18-7))=1,BIN2HEX(1),BIN2HEX(INDIRECT(AD$111&amp;113+4*($B18-7))&amp;INDIRECT(AD$111&amp;114+4*($B18-7))&amp;INDIRECT(AD$111&amp;115+4*($B18-7))&amp;INDIRECT(AD$111&amp;116+4*($B18-7))))</f>
        <v>2</v>
      </c>
      <c r="AE18" s="80" t="str" cm="1">
        <f t="array" aca="1" ref="AE18" ca="1">IF(INDIRECT(AE$111&amp;116+4*($B18-7))=1,BIN2HEX(1),BIN2HEX(INDIRECT(AE$111&amp;113+4*($B18-7))&amp;INDIRECT(AE$111&amp;114+4*($B18-7))&amp;INDIRECT(AE$111&amp;115+4*($B18-7))&amp;INDIRECT(AE$111&amp;116+4*($B18-7))))</f>
        <v>2</v>
      </c>
      <c r="AF18" s="80" t="str" cm="1">
        <f t="array" aca="1" ref="AF18" ca="1">IF(INDIRECT(AF$111&amp;116+4*($B18-7))=1,BIN2HEX(1),BIN2HEX(INDIRECT(AF$111&amp;113+4*($B18-7))&amp;INDIRECT(AF$111&amp;114+4*($B18-7))&amp;INDIRECT(AF$111&amp;115+4*($B18-7))&amp;INDIRECT(AF$111&amp;116+4*($B18-7))))</f>
        <v>2</v>
      </c>
      <c r="AG18" s="80" t="str" cm="1">
        <f t="array" aca="1" ref="AG18" ca="1">IF(INDIRECT(AG$111&amp;116+4*($B18-7))=1,BIN2HEX(1),BIN2HEX(INDIRECT(AG$111&amp;113+4*($B18-7))&amp;INDIRECT(AG$111&amp;114+4*($B18-7))&amp;INDIRECT(AG$111&amp;115+4*($B18-7))&amp;INDIRECT(AG$111&amp;116+4*($B18-7))))</f>
        <v>2</v>
      </c>
      <c r="AH18" s="80" t="str" cm="1">
        <f t="array" aca="1" ref="AH18" ca="1">IF(INDIRECT(AH$111&amp;116+4*($B18-7))=1,BIN2HEX(1),BIN2HEX(INDIRECT(AH$111&amp;113+4*($B18-7))&amp;INDIRECT(AH$111&amp;114+4*($B18-7))&amp;INDIRECT(AH$111&amp;115+4*($B18-7))&amp;INDIRECT(AH$111&amp;116+4*($B18-7))))</f>
        <v>2</v>
      </c>
      <c r="AI18" s="80" t="str" cm="1">
        <f t="array" aca="1" ref="AI18" ca="1">IF(INDIRECT(AI$111&amp;116+4*($B18-7))=1,BIN2HEX(1),BIN2HEX(INDIRECT(AI$111&amp;113+4*($B18-7))&amp;INDIRECT(AI$111&amp;114+4*($B18-7))&amp;INDIRECT(AI$111&amp;115+4*($B18-7))&amp;INDIRECT(AI$111&amp;116+4*($B18-7))))</f>
        <v>2</v>
      </c>
      <c r="AJ18" s="80" t="str" cm="1">
        <f t="array" aca="1" ref="AJ18" ca="1">IF(INDIRECT(AJ$111&amp;116+4*($B18-7))=1,BIN2HEX(1),BIN2HEX(INDIRECT(AJ$111&amp;113+4*($B18-7))&amp;INDIRECT(AJ$111&amp;114+4*($B18-7))&amp;INDIRECT(AJ$111&amp;115+4*($B18-7))&amp;INDIRECT(AJ$111&amp;116+4*($B18-7))))</f>
        <v>2</v>
      </c>
      <c r="AK18" s="80" t="str" cm="1">
        <f t="array" aca="1" ref="AK18" ca="1">IF(INDIRECT(AK$111&amp;116+4*($B18-7))=1,BIN2HEX(1),BIN2HEX(INDIRECT(AK$111&amp;113+4*($B18-7))&amp;INDIRECT(AK$111&amp;114+4*($B18-7))&amp;INDIRECT(AK$111&amp;115+4*($B18-7))&amp;INDIRECT(AK$111&amp;116+4*($B18-7))))</f>
        <v>2</v>
      </c>
      <c r="AL18" s="80" t="str" cm="1">
        <f t="array" aca="1" ref="AL18" ca="1">IF(INDIRECT(AL$111&amp;116+4*($B18-7))=1,BIN2HEX(1),BIN2HEX(INDIRECT(AL$111&amp;113+4*($B18-7))&amp;INDIRECT(AL$111&amp;114+4*($B18-7))&amp;INDIRECT(AL$111&amp;115+4*($B18-7))&amp;INDIRECT(AL$111&amp;116+4*($B18-7))))</f>
        <v>2</v>
      </c>
      <c r="AM18" s="80" t="str" cm="1">
        <f t="array" aca="1" ref="AM18" ca="1">IF(INDIRECT(AM$111&amp;116+4*($B18-7))=1,BIN2HEX(1),BIN2HEX(INDIRECT(AM$111&amp;113+4*($B18-7))&amp;INDIRECT(AM$111&amp;114+4*($B18-7))&amp;INDIRECT(AM$111&amp;115+4*($B18-7))&amp;INDIRECT(AM$111&amp;116+4*($B18-7))))</f>
        <v>2</v>
      </c>
      <c r="AN18" s="80" t="str" cm="1">
        <f t="array" aca="1" ref="AN18" ca="1">IF(INDIRECT(AN$111&amp;116+4*($B18-7))=1,BIN2HEX(1),BIN2HEX(INDIRECT(AN$111&amp;113+4*($B18-7))&amp;INDIRECT(AN$111&amp;114+4*($B18-7))&amp;INDIRECT(AN$111&amp;115+4*($B18-7))&amp;INDIRECT(AN$111&amp;116+4*($B18-7))))</f>
        <v>2</v>
      </c>
      <c r="AO18" s="80" t="str" cm="1">
        <f t="array" aca="1" ref="AO18" ca="1">IF(INDIRECT(AO$111&amp;116+4*($B18-7))=1,BIN2HEX(1),BIN2HEX(INDIRECT(AO$111&amp;113+4*($B18-7))&amp;INDIRECT(AO$111&amp;114+4*($B18-7))&amp;INDIRECT(AO$111&amp;115+4*($B18-7))&amp;INDIRECT(AO$111&amp;116+4*($B18-7))))</f>
        <v>2</v>
      </c>
      <c r="AP18" s="80" t="str" cm="1">
        <f t="array" aca="1" ref="AP18" ca="1">IF(INDIRECT(AP$111&amp;116+4*($B18-7))=1,BIN2HEX(1),BIN2HEX(INDIRECT(AP$111&amp;113+4*($B18-7))&amp;INDIRECT(AP$111&amp;114+4*($B18-7))&amp;INDIRECT(AP$111&amp;115+4*($B18-7))&amp;INDIRECT(AP$111&amp;116+4*($B18-7))))</f>
        <v>2</v>
      </c>
      <c r="AQ18" s="80" t="str" cm="1">
        <f t="array" aca="1" ref="AQ18" ca="1">IF(INDIRECT(AQ$111&amp;116+4*($B18-7))=1,BIN2HEX(1),BIN2HEX(INDIRECT(AQ$111&amp;113+4*($B18-7))&amp;INDIRECT(AQ$111&amp;114+4*($B18-7))&amp;INDIRECT(AQ$111&amp;115+4*($B18-7))&amp;INDIRECT(AQ$111&amp;116+4*($B18-7))))</f>
        <v>2</v>
      </c>
      <c r="AR18" s="80" t="str" cm="1">
        <f t="array" aca="1" ref="AR18" ca="1">IF(INDIRECT(AR$111&amp;116+4*($B18-7))=1,BIN2HEX(1),BIN2HEX(INDIRECT(AR$111&amp;113+4*($B18-7))&amp;INDIRECT(AR$111&amp;114+4*($B18-7))&amp;INDIRECT(AR$111&amp;115+4*($B18-7))&amp;INDIRECT(AR$111&amp;116+4*($B18-7))))</f>
        <v>2</v>
      </c>
      <c r="AS18" s="80" t="str" cm="1">
        <f t="array" aca="1" ref="AS18" ca="1">IF(INDIRECT(AS$111&amp;116+4*($B18-7))=1,BIN2HEX(1),BIN2HEX(INDIRECT(AS$111&amp;113+4*($B18-7))&amp;INDIRECT(AS$111&amp;114+4*($B18-7))&amp;INDIRECT(AS$111&amp;115+4*($B18-7))&amp;INDIRECT(AS$111&amp;116+4*($B18-7))))</f>
        <v>2</v>
      </c>
      <c r="AT18" s="80" t="str" cm="1">
        <f t="array" aca="1" ref="AT18" ca="1">IF(INDIRECT(AT$111&amp;116+4*($B18-7))=1,BIN2HEX(1),BIN2HEX(INDIRECT(AT$111&amp;113+4*($B18-7))&amp;INDIRECT(AT$111&amp;114+4*($B18-7))&amp;INDIRECT(AT$111&amp;115+4*($B18-7))&amp;INDIRECT(AT$111&amp;116+4*($B18-7))))</f>
        <v>2</v>
      </c>
      <c r="AU18" s="80" t="str" cm="1">
        <f t="array" aca="1" ref="AU18" ca="1">IF(INDIRECT(AU$111&amp;116+4*($B18-7))=1,BIN2HEX(1),BIN2HEX(INDIRECT(AU$111&amp;113+4*($B18-7))&amp;INDIRECT(AU$111&amp;114+4*($B18-7))&amp;INDIRECT(AU$111&amp;115+4*($B18-7))&amp;INDIRECT(AU$111&amp;116+4*($B18-7))))</f>
        <v>2</v>
      </c>
      <c r="AV18" s="80" t="str" cm="1">
        <f t="array" aca="1" ref="AV18" ca="1">IF(INDIRECT(AV$111&amp;116+4*($B18-7))=1,BIN2HEX(1),BIN2HEX(INDIRECT(AV$111&amp;113+4*($B18-7))&amp;INDIRECT(AV$111&amp;114+4*($B18-7))&amp;INDIRECT(AV$111&amp;115+4*($B18-7))&amp;INDIRECT(AV$111&amp;116+4*($B18-7))))</f>
        <v>2</v>
      </c>
      <c r="AW18" s="80" t="str" cm="1">
        <f t="array" aca="1" ref="AW18" ca="1">IF(INDIRECT(AW$111&amp;116+4*($B18-7))=1,BIN2HEX(1),BIN2HEX(INDIRECT(AW$111&amp;113+4*($B18-7))&amp;INDIRECT(AW$111&amp;114+4*($B18-7))&amp;INDIRECT(AW$111&amp;115+4*($B18-7))&amp;INDIRECT(AW$111&amp;116+4*($B18-7))))</f>
        <v>2</v>
      </c>
      <c r="AX18" s="80" t="str" cm="1">
        <f t="array" aca="1" ref="AX18" ca="1">IF(INDIRECT(AX$111&amp;116+4*($B18-7))=1,BIN2HEX(1),BIN2HEX(INDIRECT(AX$111&amp;113+4*($B18-7))&amp;INDIRECT(AX$111&amp;114+4*($B18-7))&amp;INDIRECT(AX$111&amp;115+4*($B18-7))&amp;INDIRECT(AX$111&amp;116+4*($B18-7))))</f>
        <v>2</v>
      </c>
      <c r="AY18" s="80" t="str" cm="1">
        <f t="array" aca="1" ref="AY18" ca="1">IF(INDIRECT(AY$111&amp;116+4*($B18-7))=1,BIN2HEX(1),BIN2HEX(INDIRECT(AY$111&amp;113+4*($B18-7))&amp;INDIRECT(AY$111&amp;114+4*($B18-7))&amp;INDIRECT(AY$111&amp;115+4*($B18-7))&amp;INDIRECT(AY$111&amp;116+4*($B18-7))))</f>
        <v>2</v>
      </c>
      <c r="AZ18" s="80" t="str" cm="1">
        <f t="array" aca="1" ref="AZ18" ca="1">IF(INDIRECT(AZ$111&amp;116+4*($B18-7))=1,BIN2HEX(1),BIN2HEX(INDIRECT(AZ$111&amp;113+4*($B18-7))&amp;INDIRECT(AZ$111&amp;114+4*($B18-7))&amp;INDIRECT(AZ$111&amp;115+4*($B18-7))&amp;INDIRECT(AZ$111&amp;116+4*($B18-7))))</f>
        <v>2</v>
      </c>
      <c r="BA18" s="80" t="str" cm="1">
        <f t="array" aca="1" ref="BA18" ca="1">IF(INDIRECT(BA$111&amp;116+4*($B18-7))=1,BIN2HEX(1),BIN2HEX(INDIRECT(BA$111&amp;113+4*($B18-7))&amp;INDIRECT(BA$111&amp;114+4*($B18-7))&amp;INDIRECT(BA$111&amp;115+4*($B18-7))&amp;INDIRECT(BA$111&amp;116+4*($B18-7))))</f>
        <v>2</v>
      </c>
      <c r="BB18" s="80" t="str" cm="1">
        <f t="array" aca="1" ref="BB18" ca="1">IF(INDIRECT(BB$111&amp;116+4*($B18-7))=1,BIN2HEX(1),BIN2HEX(INDIRECT(BB$111&amp;113+4*($B18-7))&amp;INDIRECT(BB$111&amp;114+4*($B18-7))&amp;INDIRECT(BB$111&amp;115+4*($B18-7))&amp;INDIRECT(BB$111&amp;116+4*($B18-7))))</f>
        <v>2</v>
      </c>
      <c r="BC18" s="80" t="str" cm="1">
        <f t="array" aca="1" ref="BC18" ca="1">IF(INDIRECT(BC$111&amp;116+4*($B18-7))=1,BIN2HEX(1),BIN2HEX(INDIRECT(BC$111&amp;113+4*($B18-7))&amp;INDIRECT(BC$111&amp;114+4*($B18-7))&amp;INDIRECT(BC$111&amp;115+4*($B18-7))&amp;INDIRECT(BC$111&amp;116+4*($B18-7))))</f>
        <v>2</v>
      </c>
      <c r="BD18" s="80" t="str" cm="1">
        <f t="array" aca="1" ref="BD18" ca="1">IF(INDIRECT(BD$111&amp;116+4*($B18-7))=1,BIN2HEX(1),BIN2HEX(INDIRECT(BD$111&amp;113+4*($B18-7))&amp;INDIRECT(BD$111&amp;114+4*($B18-7))&amp;INDIRECT(BD$111&amp;115+4*($B18-7))&amp;INDIRECT(BD$111&amp;116+4*($B18-7))))</f>
        <v>2</v>
      </c>
      <c r="BE18" s="80" t="str" cm="1">
        <f t="array" aca="1" ref="BE18" ca="1">IF(INDIRECT(BE$111&amp;116+4*($B18-7))=1,BIN2HEX(1),BIN2HEX(INDIRECT(BE$111&amp;113+4*($B18-7))&amp;INDIRECT(BE$111&amp;114+4*($B18-7))&amp;INDIRECT(BE$111&amp;115+4*($B18-7))&amp;INDIRECT(BE$111&amp;116+4*($B18-7))))</f>
        <v>2</v>
      </c>
      <c r="BF18" s="80" t="str" cm="1">
        <f t="array" aca="1" ref="BF18" ca="1">IF(INDIRECT(BF$111&amp;116+4*($B18-7))=1,BIN2HEX(1),BIN2HEX(INDIRECT(BF$111&amp;113+4*($B18-7))&amp;INDIRECT(BF$111&amp;114+4*($B18-7))&amp;INDIRECT(BF$111&amp;115+4*($B18-7))&amp;INDIRECT(BF$111&amp;116+4*($B18-7))))</f>
        <v>2</v>
      </c>
      <c r="BG18" s="80" t="str" cm="1">
        <f t="array" aca="1" ref="BG18" ca="1">IF(INDIRECT(BG$111&amp;116+4*($B18-7))=1,BIN2HEX(1),BIN2HEX(INDIRECT(BG$111&amp;113+4*($B18-7))&amp;INDIRECT(BG$111&amp;114+4*($B18-7))&amp;INDIRECT(BG$111&amp;115+4*($B18-7))&amp;INDIRECT(BG$111&amp;116+4*($B18-7))))</f>
        <v>2</v>
      </c>
      <c r="BH18" s="80" t="str" cm="1">
        <f t="array" aca="1" ref="BH18" ca="1">IF(INDIRECT(BH$111&amp;116+4*($B18-7))=1,BIN2HEX(1),BIN2HEX(INDIRECT(BH$111&amp;113+4*($B18-7))&amp;INDIRECT(BH$111&amp;114+4*($B18-7))&amp;INDIRECT(BH$111&amp;115+4*($B18-7))&amp;INDIRECT(BH$111&amp;116+4*($B18-7))))</f>
        <v>2</v>
      </c>
      <c r="BI18" s="80" t="str" cm="1">
        <f t="array" aca="1" ref="BI18" ca="1">IF(INDIRECT(BI$111&amp;116+4*($B18-7))=1,BIN2HEX(1),BIN2HEX(INDIRECT(BI$111&amp;113+4*($B18-7))&amp;INDIRECT(BI$111&amp;114+4*($B18-7))&amp;INDIRECT(BI$111&amp;115+4*($B18-7))&amp;INDIRECT(BI$111&amp;116+4*($B18-7))))</f>
        <v>2</v>
      </c>
      <c r="BJ18" s="80" t="str" cm="1">
        <f t="array" aca="1" ref="BJ18" ca="1">IF(INDIRECT(BJ$111&amp;116+4*($B18-7))=1,BIN2HEX(1),BIN2HEX(INDIRECT(BJ$111&amp;113+4*($B18-7))&amp;INDIRECT(BJ$111&amp;114+4*($B18-7))&amp;INDIRECT(BJ$111&amp;115+4*($B18-7))&amp;INDIRECT(BJ$111&amp;116+4*($B18-7))))</f>
        <v>2</v>
      </c>
      <c r="BK18" s="80" t="str" cm="1">
        <f t="array" aca="1" ref="BK18" ca="1">IF(INDIRECT(BK$111&amp;116+4*($B18-7))=1,BIN2HEX(1),BIN2HEX(INDIRECT(BK$111&amp;113+4*($B18-7))&amp;INDIRECT(BK$111&amp;114+4*($B18-7))&amp;INDIRECT(BK$111&amp;115+4*($B18-7))&amp;INDIRECT(BK$111&amp;116+4*($B18-7))))</f>
        <v>2</v>
      </c>
      <c r="BL18" s="80" t="str" cm="1">
        <f t="array" aca="1" ref="BL18" ca="1">IF(INDIRECT(BL$111&amp;116+4*($B18-7))=1,BIN2HEX(1),BIN2HEX(INDIRECT(BL$111&amp;113+4*($B18-7))&amp;INDIRECT(BL$111&amp;114+4*($B18-7))&amp;INDIRECT(BL$111&amp;115+4*($B18-7))&amp;INDIRECT(BL$111&amp;116+4*($B18-7))))</f>
        <v>2</v>
      </c>
      <c r="BM18" s="80" t="str" cm="1">
        <f t="array" aca="1" ref="BM18" ca="1">IF(INDIRECT(BM$111&amp;116+4*($B18-7))=1,BIN2HEX(1),BIN2HEX(INDIRECT(BM$111&amp;113+4*($B18-7))&amp;INDIRECT(BM$111&amp;114+4*($B18-7))&amp;INDIRECT(BM$111&amp;115+4*($B18-7))&amp;INDIRECT(BM$111&amp;116+4*($B18-7))))</f>
        <v>2</v>
      </c>
      <c r="BN18" s="80" t="str" cm="1">
        <f t="array" aca="1" ref="BN18" ca="1">IF(INDIRECT(BN$111&amp;116+4*($B18-7))=1,BIN2HEX(1),BIN2HEX(INDIRECT(BN$111&amp;113+4*($B18-7))&amp;INDIRECT(BN$111&amp;114+4*($B18-7))&amp;INDIRECT(BN$111&amp;115+4*($B18-7))&amp;INDIRECT(BN$111&amp;116+4*($B18-7))))</f>
        <v>2</v>
      </c>
      <c r="BO18" s="80" t="str" cm="1">
        <f t="array" aca="1" ref="BO18" ca="1">IF(INDIRECT(BO$111&amp;116+4*($B18-7))=1,BIN2HEX(1),BIN2HEX(INDIRECT(BO$111&amp;113+4*($B18-7))&amp;INDIRECT(BO$111&amp;114+4*($B18-7))&amp;INDIRECT(BO$111&amp;115+4*($B18-7))&amp;INDIRECT(BO$111&amp;116+4*($B18-7))))</f>
        <v>2</v>
      </c>
      <c r="BP18" s="80" t="str" cm="1">
        <f t="array" aca="1" ref="BP18" ca="1">IF(INDIRECT(BP$111&amp;116+4*($B18-7))=1,BIN2HEX(1),BIN2HEX(INDIRECT(BP$111&amp;113+4*($B18-7))&amp;INDIRECT(BP$111&amp;114+4*($B18-7))&amp;INDIRECT(BP$111&amp;115+4*($B18-7))&amp;INDIRECT(BP$111&amp;116+4*($B18-7))))</f>
        <v>2</v>
      </c>
      <c r="CD18" s="80" cm="1">
        <f t="array" aca="1" ref="CD18" ca="1">IF($V18="0",INDIRECT("ｄａｔａ!$"&amp;V$112&amp;"$"&amp;$B18),0)</f>
        <v>0</v>
      </c>
      <c r="CE18" s="80" cm="1">
        <f t="array" aca="1" ref="CE18" ca="1">IF(OR($AS18="0",$AS18="8"),INDIRECT("ｄａｔａ!$"&amp;AS$112&amp;"$"&amp;$B18),0)</f>
        <v>0</v>
      </c>
      <c r="CH18" s="80" t="str">
        <f t="shared" si="12"/>
        <v>2000</v>
      </c>
      <c r="CI18" s="80" t="str">
        <f t="shared" si="13"/>
        <v>300000</v>
      </c>
      <c r="CJ18" s="80" t="str">
        <f t="shared" si="14"/>
        <v>400000</v>
      </c>
      <c r="CK18" s="80" t="str">
        <f t="shared" si="15"/>
        <v>5000000</v>
      </c>
      <c r="CL18" s="80" t="str">
        <f t="shared" si="16"/>
        <v>600000</v>
      </c>
      <c r="CM18" s="80" t="str">
        <f t="shared" ca="1" si="17"/>
        <v>70000</v>
      </c>
      <c r="CN18" s="80" t="str">
        <f t="shared" ca="1" si="18"/>
        <v>800000</v>
      </c>
      <c r="CO18" s="80" t="str">
        <f t="shared" ca="1" si="19"/>
        <v>900000</v>
      </c>
      <c r="CP18" s="80" t="str">
        <f t="shared" ca="1" si="20"/>
        <v>A000000</v>
      </c>
      <c r="CQ18" s="80" t="str">
        <f t="shared" ca="1" si="21"/>
        <v>B00000</v>
      </c>
    </row>
    <row r="19" spans="1:95" x14ac:dyDescent="0.2">
      <c r="A19" s="80" t="s">
        <v>2332</v>
      </c>
      <c r="B19" s="80">
        <v>21</v>
      </c>
      <c r="C19" s="251">
        <f t="shared" ca="1" si="11"/>
        <v>1</v>
      </c>
      <c r="D19" s="80" t="str" cm="1">
        <f t="array" aca="1" ref="D19" ca="1">IF(INDIRECT(D$111&amp;116+4*($B19-7))=1,BIN2HEX(1),BIN2HEX(INDIRECT(D$111&amp;113+4*($B19-7))&amp;INDIRECT(D$111&amp;114+4*($B19-7))&amp;INDIRECT(D$111&amp;115+4*($B19-7))&amp;INDIRECT(D$111&amp;116+4*($B19-7))))</f>
        <v>4</v>
      </c>
      <c r="F19" s="80" t="str" cm="1">
        <f t="array" aca="1" ref="F19" ca="1">IF(INDIRECT(F$111&amp;116+4*($B19-7))=1,BIN2HEX(1),BIN2HEX(INDIRECT(F$111&amp;113+4*($B19-7))&amp;INDIRECT(F$111&amp;114+4*($B19-7))&amp;INDIRECT(F$111&amp;115+4*($B19-7))&amp;INDIRECT(F$111&amp;116+4*($B19-7))))</f>
        <v>2</v>
      </c>
      <c r="G19" s="80" t="str" cm="1">
        <f t="array" aca="1" ref="G19" ca="1">IF(INDIRECT(G$111&amp;116+4*($B19-7))=1,BIN2HEX(1),BIN2HEX(INDIRECT(G$111&amp;113+4*($B19-7))&amp;INDIRECT(G$111&amp;114+4*($B19-7))&amp;INDIRECT(G$111&amp;115+4*($B19-7))&amp;INDIRECT(G$111&amp;116+4*($B19-7))))</f>
        <v>2</v>
      </c>
      <c r="H19" s="80" t="str" cm="1">
        <f t="array" aca="1" ref="H19" ca="1">IF(INDIRECT(H$111&amp;116+4*($B19-7))=1,BIN2HEX(1),BIN2HEX(INDIRECT(H$111&amp;113+4*($B19-7))&amp;INDIRECT(H$111&amp;114+4*($B19-7))&amp;INDIRECT(H$111&amp;115+4*($B19-7))&amp;INDIRECT(H$111&amp;116+4*($B19-7))))</f>
        <v>2</v>
      </c>
      <c r="I19" s="80" t="str" cm="1">
        <f t="array" aca="1" ref="I19" ca="1">IF(INDIRECT(I$111&amp;116+4*($B19-7))=1,BIN2HEX(1),BIN2HEX(INDIRECT(I$111&amp;113+4*($B19-7))&amp;INDIRECT(I$111&amp;114+4*($B19-7))&amp;INDIRECT(I$111&amp;115+4*($B19-7))&amp;INDIRECT(I$111&amp;116+4*($B19-7))))</f>
        <v>2</v>
      </c>
      <c r="J19" s="80" t="str" cm="1">
        <f t="array" aca="1" ref="J19" ca="1">IF(INDIRECT(J$111&amp;116+4*($B19-7))=1,BIN2HEX(1),BIN2HEX(INDIRECT(J$111&amp;113+4*($B19-7))&amp;INDIRECT(J$111&amp;114+4*($B19-7))&amp;INDIRECT(J$111&amp;115+4*($B19-7))&amp;INDIRECT(J$111&amp;116+4*($B19-7))))</f>
        <v>2</v>
      </c>
      <c r="K19" s="80" t="str" cm="1">
        <f t="array" aca="1" ref="K19" ca="1">IF(INDIRECT(K$111&amp;116+4*($B19-7))=1,BIN2HEX(1),BIN2HEX(INDIRECT(K$111&amp;113+4*($B19-7))&amp;INDIRECT(K$111&amp;114+4*($B19-7))&amp;INDIRECT(K$111&amp;115+4*($B19-7))&amp;INDIRECT(K$111&amp;116+4*($B19-7))))</f>
        <v>2</v>
      </c>
      <c r="L19" s="80" t="str" cm="1">
        <f t="array" aca="1" ref="L19" ca="1">IF(INDIRECT(L$111&amp;116+4*($B19-7))=1,BIN2HEX(1),BIN2HEX(INDIRECT(L$111&amp;113+4*($B19-7))&amp;INDIRECT(L$111&amp;114+4*($B19-7))&amp;INDIRECT(L$111&amp;115+4*($B19-7))&amp;INDIRECT(L$111&amp;116+4*($B19-7))))</f>
        <v>2</v>
      </c>
      <c r="M19" s="80" t="str" cm="1">
        <f t="array" aca="1" ref="M19" ca="1">IF(INDIRECT(M$111&amp;116+4*($B19-7))=1,BIN2HEX(1),BIN2HEX(INDIRECT(M$111&amp;113+4*($B19-7))&amp;INDIRECT(M$111&amp;114+4*($B19-7))&amp;INDIRECT(M$111&amp;115+4*($B19-7))&amp;INDIRECT(M$111&amp;116+4*($B19-7))))</f>
        <v>2</v>
      </c>
      <c r="N19" s="80" t="str" cm="1">
        <f t="array" aca="1" ref="N19" ca="1">IF(INDIRECT(N$111&amp;116+4*($B19-7))=1,BIN2HEX(1),BIN2HEX(INDIRECT(N$111&amp;113+4*($B19-7))&amp;INDIRECT(N$111&amp;114+4*($B19-7))&amp;INDIRECT(N$111&amp;115+4*($B19-7))&amp;INDIRECT(N$111&amp;116+4*($B19-7))))</f>
        <v>2</v>
      </c>
      <c r="O19" s="80" t="str" cm="1">
        <f t="array" aca="1" ref="O19" ca="1">IF(INDIRECT(O$111&amp;116+4*($B19-7))=1,BIN2HEX(1),BIN2HEX(INDIRECT(O$111&amp;113+4*($B19-7))&amp;INDIRECT(O$111&amp;114+4*($B19-7))&amp;INDIRECT(O$111&amp;115+4*($B19-7))&amp;INDIRECT(O$111&amp;116+4*($B19-7))))</f>
        <v>2</v>
      </c>
      <c r="P19" s="80" t="str" cm="1">
        <f t="array" aca="1" ref="P19" ca="1">IF(INDIRECT(P$111&amp;116+4*($B19-7))=1,BIN2HEX(1),BIN2HEX(INDIRECT(P$111&amp;113+4*($B19-7))&amp;INDIRECT(P$111&amp;114+4*($B19-7))&amp;INDIRECT(P$111&amp;115+4*($B19-7))&amp;INDIRECT(P$111&amp;116+4*($B19-7))))</f>
        <v>2</v>
      </c>
      <c r="Q19" s="80" t="str" cm="1">
        <f t="array" aca="1" ref="Q19" ca="1">IF(INDIRECT(Q$111&amp;116+4*($B19-7))=1,BIN2HEX(1),BIN2HEX(INDIRECT(Q$111&amp;113+4*($B19-7))&amp;INDIRECT(Q$111&amp;114+4*($B19-7))&amp;INDIRECT(Q$111&amp;115+4*($B19-7))&amp;INDIRECT(Q$111&amp;116+4*($B19-7))))</f>
        <v>2</v>
      </c>
      <c r="R19" s="80" t="str" cm="1">
        <f t="array" aca="1" ref="R19" ca="1">IF(INDIRECT(R$111&amp;116+4*($B19-7))=1,BIN2HEX(1),BIN2HEX(INDIRECT(R$111&amp;113+4*($B19-7))&amp;INDIRECT(R$111&amp;114+4*($B19-7))&amp;INDIRECT(R$111&amp;115+4*($B19-7))&amp;INDIRECT(R$111&amp;116+4*($B19-7))))</f>
        <v>2</v>
      </c>
      <c r="S19" s="80" t="str" cm="1">
        <f t="array" aca="1" ref="S19" ca="1">IF(INDIRECT(S$111&amp;116+4*($B19-7))=1,BIN2HEX(1),BIN2HEX(INDIRECT(S$111&amp;113+4*($B19-7))&amp;INDIRECT(S$111&amp;114+4*($B19-7))&amp;INDIRECT(S$111&amp;115+4*($B19-7))&amp;INDIRECT(S$111&amp;116+4*($B19-7))))</f>
        <v>2</v>
      </c>
      <c r="T19" s="80" t="str" cm="1">
        <f t="array" aca="1" ref="T19" ca="1">IF(INDIRECT(T$111&amp;116+4*($B19-7))=1,BIN2HEX(1),BIN2HEX(INDIRECT(T$111&amp;113+4*($B19-7))&amp;INDIRECT(T$111&amp;114+4*($B19-7))&amp;INDIRECT(T$111&amp;115+4*($B19-7))&amp;INDIRECT(T$111&amp;116+4*($B19-7))))</f>
        <v>2</v>
      </c>
      <c r="U19" s="80" t="str" cm="1">
        <f t="array" aca="1" ref="U19" ca="1">IF(INDIRECT(U$111&amp;116+4*($B19-7))=1,BIN2HEX(1),BIN2HEX(INDIRECT(U$111&amp;113+4*($B19-7))&amp;INDIRECT(U$111&amp;114+4*($B19-7))&amp;INDIRECT(U$111&amp;115+4*($B19-7))&amp;INDIRECT(U$111&amp;116+4*($B19-7))))</f>
        <v>2</v>
      </c>
      <c r="V19" s="80" t="str" cm="1">
        <f t="array" aca="1" ref="V19" ca="1">IF(INDIRECT(V$111&amp;116+4*($B19-7))=1,BIN2HEX(1),BIN2HEX(INDIRECT(V$111&amp;113+4*($B19-7))&amp;INDIRECT(V$111&amp;114+4*($B19-7))&amp;INDIRECT(V$111&amp;115+4*($B19-7))&amp;INDIRECT(V$111&amp;116+4*($B19-7))))</f>
        <v>2</v>
      </c>
      <c r="W19" s="80" t="str" cm="1">
        <f t="array" aca="1" ref="W19" ca="1">IF(INDIRECT(W$111&amp;116+4*($B19-7))=1,BIN2HEX(1),BIN2HEX(INDIRECT(W$111&amp;113+4*($B19-7))&amp;INDIRECT(W$111&amp;114+4*($B19-7))&amp;INDIRECT(W$111&amp;115+4*($B19-7))&amp;INDIRECT(W$111&amp;116+4*($B19-7))))</f>
        <v>2</v>
      </c>
      <c r="X19" s="80" t="str" cm="1">
        <f t="array" aca="1" ref="X19" ca="1">IF(INDIRECT(X$111&amp;116+4*($B19-7))=1,BIN2HEX(1),BIN2HEX(INDIRECT(X$111&amp;113+4*($B19-7))&amp;INDIRECT(X$111&amp;114+4*($B19-7))&amp;INDIRECT(X$111&amp;115+4*($B19-7))&amp;INDIRECT(X$111&amp;116+4*($B19-7))))</f>
        <v>2</v>
      </c>
      <c r="Y19" s="80" t="str" cm="1">
        <f t="array" aca="1" ref="Y19" ca="1">IF(INDIRECT(Y$111&amp;116+4*($B19-7))=1,BIN2HEX(1),BIN2HEX(INDIRECT(Y$111&amp;113+4*($B19-7))&amp;INDIRECT(Y$111&amp;114+4*($B19-7))&amp;INDIRECT(Y$111&amp;115+4*($B19-7))&amp;INDIRECT(Y$111&amp;116+4*($B19-7))))</f>
        <v>2</v>
      </c>
      <c r="Z19" s="80" t="str" cm="1">
        <f t="array" aca="1" ref="Z19" ca="1">IF(INDIRECT(Z$111&amp;116+4*($B19-7))=1,BIN2HEX(1),BIN2HEX(INDIRECT(Z$111&amp;113+4*($B19-7))&amp;INDIRECT(Z$111&amp;114+4*($B19-7))&amp;INDIRECT(Z$111&amp;115+4*($B19-7))&amp;INDIRECT(Z$111&amp;116+4*($B19-7))))</f>
        <v>2</v>
      </c>
      <c r="AA19" s="80" t="str" cm="1">
        <f t="array" aca="1" ref="AA19" ca="1">IF(INDIRECT(AA$111&amp;116+4*($B19-7))=1,BIN2HEX(1),BIN2HEX(INDIRECT(AA$111&amp;113+4*($B19-7))&amp;INDIRECT(AA$111&amp;114+4*($B19-7))&amp;INDIRECT(AA$111&amp;115+4*($B19-7))&amp;INDIRECT(AA$111&amp;116+4*($B19-7))))</f>
        <v>2</v>
      </c>
      <c r="AB19" s="80" t="str" cm="1">
        <f t="array" aca="1" ref="AB19" ca="1">IF(INDIRECT(AB$111&amp;116+4*($B19-7))=1,BIN2HEX(1),BIN2HEX(INDIRECT(AB$111&amp;113+4*($B19-7))&amp;INDIRECT(AB$111&amp;114+4*($B19-7))&amp;INDIRECT(AB$111&amp;115+4*($B19-7))&amp;INDIRECT(AB$111&amp;116+4*($B19-7))))</f>
        <v>2</v>
      </c>
      <c r="AC19" s="80" t="str" cm="1">
        <f t="array" aca="1" ref="AC19" ca="1">IF(INDIRECT(AC$111&amp;116+4*($B19-7))=1,BIN2HEX(1),BIN2HEX(INDIRECT(AC$111&amp;113+4*($B19-7))&amp;INDIRECT(AC$111&amp;114+4*($B19-7))&amp;INDIRECT(AC$111&amp;115+4*($B19-7))&amp;INDIRECT(AC$111&amp;116+4*($B19-7))))</f>
        <v>2</v>
      </c>
      <c r="AD19" s="80" t="str" cm="1">
        <f t="array" aca="1" ref="AD19" ca="1">IF(INDIRECT(AD$111&amp;116+4*($B19-7))=1,BIN2HEX(1),BIN2HEX(INDIRECT(AD$111&amp;113+4*($B19-7))&amp;INDIRECT(AD$111&amp;114+4*($B19-7))&amp;INDIRECT(AD$111&amp;115+4*($B19-7))&amp;INDIRECT(AD$111&amp;116+4*($B19-7))))</f>
        <v>2</v>
      </c>
      <c r="AE19" s="80" t="str" cm="1">
        <f t="array" aca="1" ref="AE19" ca="1">IF(INDIRECT(AE$111&amp;116+4*($B19-7))=1,BIN2HEX(1),BIN2HEX(INDIRECT(AE$111&amp;113+4*($B19-7))&amp;INDIRECT(AE$111&amp;114+4*($B19-7))&amp;INDIRECT(AE$111&amp;115+4*($B19-7))&amp;INDIRECT(AE$111&amp;116+4*($B19-7))))</f>
        <v>2</v>
      </c>
      <c r="AF19" s="80" t="str" cm="1">
        <f t="array" aca="1" ref="AF19" ca="1">IF(INDIRECT(AF$111&amp;116+4*($B19-7))=1,BIN2HEX(1),BIN2HEX(INDIRECT(AF$111&amp;113+4*($B19-7))&amp;INDIRECT(AF$111&amp;114+4*($B19-7))&amp;INDIRECT(AF$111&amp;115+4*($B19-7))&amp;INDIRECT(AF$111&amp;116+4*($B19-7))))</f>
        <v>2</v>
      </c>
      <c r="AG19" s="80" t="str" cm="1">
        <f t="array" aca="1" ref="AG19" ca="1">IF(INDIRECT(AG$111&amp;116+4*($B19-7))=1,BIN2HEX(1),BIN2HEX(INDIRECT(AG$111&amp;113+4*($B19-7))&amp;INDIRECT(AG$111&amp;114+4*($B19-7))&amp;INDIRECT(AG$111&amp;115+4*($B19-7))&amp;INDIRECT(AG$111&amp;116+4*($B19-7))))</f>
        <v>2</v>
      </c>
      <c r="AH19" s="80" t="str" cm="1">
        <f t="array" aca="1" ref="AH19" ca="1">IF(INDIRECT(AH$111&amp;116+4*($B19-7))=1,BIN2HEX(1),BIN2HEX(INDIRECT(AH$111&amp;113+4*($B19-7))&amp;INDIRECT(AH$111&amp;114+4*($B19-7))&amp;INDIRECT(AH$111&amp;115+4*($B19-7))&amp;INDIRECT(AH$111&amp;116+4*($B19-7))))</f>
        <v>2</v>
      </c>
      <c r="AI19" s="80" t="str" cm="1">
        <f t="array" aca="1" ref="AI19" ca="1">IF(INDIRECT(AI$111&amp;116+4*($B19-7))=1,BIN2HEX(1),BIN2HEX(INDIRECT(AI$111&amp;113+4*($B19-7))&amp;INDIRECT(AI$111&amp;114+4*($B19-7))&amp;INDIRECT(AI$111&amp;115+4*($B19-7))&amp;INDIRECT(AI$111&amp;116+4*($B19-7))))</f>
        <v>2</v>
      </c>
      <c r="AJ19" s="80" t="str" cm="1">
        <f t="array" aca="1" ref="AJ19" ca="1">IF(INDIRECT(AJ$111&amp;116+4*($B19-7))=1,BIN2HEX(1),BIN2HEX(INDIRECT(AJ$111&amp;113+4*($B19-7))&amp;INDIRECT(AJ$111&amp;114+4*($B19-7))&amp;INDIRECT(AJ$111&amp;115+4*($B19-7))&amp;INDIRECT(AJ$111&amp;116+4*($B19-7))))</f>
        <v>2</v>
      </c>
      <c r="AK19" s="80" t="str" cm="1">
        <f t="array" aca="1" ref="AK19" ca="1">IF(INDIRECT(AK$111&amp;116+4*($B19-7))=1,BIN2HEX(1),BIN2HEX(INDIRECT(AK$111&amp;113+4*($B19-7))&amp;INDIRECT(AK$111&amp;114+4*($B19-7))&amp;INDIRECT(AK$111&amp;115+4*($B19-7))&amp;INDIRECT(AK$111&amp;116+4*($B19-7))))</f>
        <v>2</v>
      </c>
      <c r="AL19" s="80" t="str" cm="1">
        <f t="array" aca="1" ref="AL19" ca="1">IF(INDIRECT(AL$111&amp;116+4*($B19-7))=1,BIN2HEX(1),BIN2HEX(INDIRECT(AL$111&amp;113+4*($B19-7))&amp;INDIRECT(AL$111&amp;114+4*($B19-7))&amp;INDIRECT(AL$111&amp;115+4*($B19-7))&amp;INDIRECT(AL$111&amp;116+4*($B19-7))))</f>
        <v>2</v>
      </c>
      <c r="AM19" s="80" t="str" cm="1">
        <f t="array" aca="1" ref="AM19" ca="1">IF(INDIRECT(AM$111&amp;116+4*($B19-7))=1,BIN2HEX(1),BIN2HEX(INDIRECT(AM$111&amp;113+4*($B19-7))&amp;INDIRECT(AM$111&amp;114+4*($B19-7))&amp;INDIRECT(AM$111&amp;115+4*($B19-7))&amp;INDIRECT(AM$111&amp;116+4*($B19-7))))</f>
        <v>2</v>
      </c>
      <c r="AN19" s="80" t="str" cm="1">
        <f t="array" aca="1" ref="AN19" ca="1">IF(INDIRECT(AN$111&amp;116+4*($B19-7))=1,BIN2HEX(1),BIN2HEX(INDIRECT(AN$111&amp;113+4*($B19-7))&amp;INDIRECT(AN$111&amp;114+4*($B19-7))&amp;INDIRECT(AN$111&amp;115+4*($B19-7))&amp;INDIRECT(AN$111&amp;116+4*($B19-7))))</f>
        <v>2</v>
      </c>
      <c r="AO19" s="80" t="str" cm="1">
        <f t="array" aca="1" ref="AO19" ca="1">IF(INDIRECT(AO$111&amp;116+4*($B19-7))=1,BIN2HEX(1),BIN2HEX(INDIRECT(AO$111&amp;113+4*($B19-7))&amp;INDIRECT(AO$111&amp;114+4*($B19-7))&amp;INDIRECT(AO$111&amp;115+4*($B19-7))&amp;INDIRECT(AO$111&amp;116+4*($B19-7))))</f>
        <v>2</v>
      </c>
      <c r="AP19" s="80" t="str" cm="1">
        <f t="array" aca="1" ref="AP19" ca="1">IF(INDIRECT(AP$111&amp;116+4*($B19-7))=1,BIN2HEX(1),BIN2HEX(INDIRECT(AP$111&amp;113+4*($B19-7))&amp;INDIRECT(AP$111&amp;114+4*($B19-7))&amp;INDIRECT(AP$111&amp;115+4*($B19-7))&amp;INDIRECT(AP$111&amp;116+4*($B19-7))))</f>
        <v>2</v>
      </c>
      <c r="AQ19" s="80" t="str" cm="1">
        <f t="array" aca="1" ref="AQ19" ca="1">IF(INDIRECT(AQ$111&amp;116+4*($B19-7))=1,BIN2HEX(1),BIN2HEX(INDIRECT(AQ$111&amp;113+4*($B19-7))&amp;INDIRECT(AQ$111&amp;114+4*($B19-7))&amp;INDIRECT(AQ$111&amp;115+4*($B19-7))&amp;INDIRECT(AQ$111&amp;116+4*($B19-7))))</f>
        <v>2</v>
      </c>
      <c r="AR19" s="80" t="str" cm="1">
        <f t="array" aca="1" ref="AR19" ca="1">IF(INDIRECT(AR$111&amp;116+4*($B19-7))=1,BIN2HEX(1),BIN2HEX(INDIRECT(AR$111&amp;113+4*($B19-7))&amp;INDIRECT(AR$111&amp;114+4*($B19-7))&amp;INDIRECT(AR$111&amp;115+4*($B19-7))&amp;INDIRECT(AR$111&amp;116+4*($B19-7))))</f>
        <v>2</v>
      </c>
      <c r="AS19" s="80" t="str" cm="1">
        <f t="array" aca="1" ref="AS19" ca="1">IF(INDIRECT(AS$111&amp;116+4*($B19-7))=1,BIN2HEX(1),BIN2HEX(INDIRECT(AS$111&amp;113+4*($B19-7))&amp;INDIRECT(AS$111&amp;114+4*($B19-7))&amp;INDIRECT(AS$111&amp;115+4*($B19-7))&amp;INDIRECT(AS$111&amp;116+4*($B19-7))))</f>
        <v>2</v>
      </c>
      <c r="AT19" s="80" t="str" cm="1">
        <f t="array" aca="1" ref="AT19" ca="1">IF(INDIRECT(AT$111&amp;116+4*($B19-7))=1,BIN2HEX(1),BIN2HEX(INDIRECT(AT$111&amp;113+4*($B19-7))&amp;INDIRECT(AT$111&amp;114+4*($B19-7))&amp;INDIRECT(AT$111&amp;115+4*($B19-7))&amp;INDIRECT(AT$111&amp;116+4*($B19-7))))</f>
        <v>2</v>
      </c>
      <c r="AU19" s="80" t="str" cm="1">
        <f t="array" aca="1" ref="AU19" ca="1">IF(INDIRECT(AU$111&amp;116+4*($B19-7))=1,BIN2HEX(1),BIN2HEX(INDIRECT(AU$111&amp;113+4*($B19-7))&amp;INDIRECT(AU$111&amp;114+4*($B19-7))&amp;INDIRECT(AU$111&amp;115+4*($B19-7))&amp;INDIRECT(AU$111&amp;116+4*($B19-7))))</f>
        <v>2</v>
      </c>
      <c r="AV19" s="80" t="str" cm="1">
        <f t="array" aca="1" ref="AV19" ca="1">IF(INDIRECT(AV$111&amp;116+4*($B19-7))=1,BIN2HEX(1),BIN2HEX(INDIRECT(AV$111&amp;113+4*($B19-7))&amp;INDIRECT(AV$111&amp;114+4*($B19-7))&amp;INDIRECT(AV$111&amp;115+4*($B19-7))&amp;INDIRECT(AV$111&amp;116+4*($B19-7))))</f>
        <v>2</v>
      </c>
      <c r="AW19" s="80" t="str" cm="1">
        <f t="array" aca="1" ref="AW19" ca="1">IF(INDIRECT(AW$111&amp;116+4*($B19-7))=1,BIN2HEX(1),BIN2HEX(INDIRECT(AW$111&amp;113+4*($B19-7))&amp;INDIRECT(AW$111&amp;114+4*($B19-7))&amp;INDIRECT(AW$111&amp;115+4*($B19-7))&amp;INDIRECT(AW$111&amp;116+4*($B19-7))))</f>
        <v>2</v>
      </c>
      <c r="AX19" s="80" t="str" cm="1">
        <f t="array" aca="1" ref="AX19" ca="1">IF(INDIRECT(AX$111&amp;116+4*($B19-7))=1,BIN2HEX(1),BIN2HEX(INDIRECT(AX$111&amp;113+4*($B19-7))&amp;INDIRECT(AX$111&amp;114+4*($B19-7))&amp;INDIRECT(AX$111&amp;115+4*($B19-7))&amp;INDIRECT(AX$111&amp;116+4*($B19-7))))</f>
        <v>2</v>
      </c>
      <c r="AY19" s="80" t="str" cm="1">
        <f t="array" aca="1" ref="AY19" ca="1">IF(INDIRECT(AY$111&amp;116+4*($B19-7))=1,BIN2HEX(1),BIN2HEX(INDIRECT(AY$111&amp;113+4*($B19-7))&amp;INDIRECT(AY$111&amp;114+4*($B19-7))&amp;INDIRECT(AY$111&amp;115+4*($B19-7))&amp;INDIRECT(AY$111&amp;116+4*($B19-7))))</f>
        <v>2</v>
      </c>
      <c r="AZ19" s="80" t="str" cm="1">
        <f t="array" aca="1" ref="AZ19" ca="1">IF(INDIRECT(AZ$111&amp;116+4*($B19-7))=1,BIN2HEX(1),BIN2HEX(INDIRECT(AZ$111&amp;113+4*($B19-7))&amp;INDIRECT(AZ$111&amp;114+4*($B19-7))&amp;INDIRECT(AZ$111&amp;115+4*($B19-7))&amp;INDIRECT(AZ$111&amp;116+4*($B19-7))))</f>
        <v>2</v>
      </c>
      <c r="BA19" s="80" t="str" cm="1">
        <f t="array" aca="1" ref="BA19" ca="1">IF(INDIRECT(BA$111&amp;116+4*($B19-7))=1,BIN2HEX(1),BIN2HEX(INDIRECT(BA$111&amp;113+4*($B19-7))&amp;INDIRECT(BA$111&amp;114+4*($B19-7))&amp;INDIRECT(BA$111&amp;115+4*($B19-7))&amp;INDIRECT(BA$111&amp;116+4*($B19-7))))</f>
        <v>2</v>
      </c>
      <c r="BB19" s="80" t="str" cm="1">
        <f t="array" aca="1" ref="BB19" ca="1">IF(INDIRECT(BB$111&amp;116+4*($B19-7))=1,BIN2HEX(1),BIN2HEX(INDIRECT(BB$111&amp;113+4*($B19-7))&amp;INDIRECT(BB$111&amp;114+4*($B19-7))&amp;INDIRECT(BB$111&amp;115+4*($B19-7))&amp;INDIRECT(BB$111&amp;116+4*($B19-7))))</f>
        <v>2</v>
      </c>
      <c r="BC19" s="80" t="str" cm="1">
        <f t="array" aca="1" ref="BC19" ca="1">IF(INDIRECT(BC$111&amp;116+4*($B19-7))=1,BIN2HEX(1),BIN2HEX(INDIRECT(BC$111&amp;113+4*($B19-7))&amp;INDIRECT(BC$111&amp;114+4*($B19-7))&amp;INDIRECT(BC$111&amp;115+4*($B19-7))&amp;INDIRECT(BC$111&amp;116+4*($B19-7))))</f>
        <v>2</v>
      </c>
      <c r="BD19" s="80" t="str" cm="1">
        <f t="array" aca="1" ref="BD19" ca="1">IF(INDIRECT(BD$111&amp;116+4*($B19-7))=1,BIN2HEX(1),BIN2HEX(INDIRECT(BD$111&amp;113+4*($B19-7))&amp;INDIRECT(BD$111&amp;114+4*($B19-7))&amp;INDIRECT(BD$111&amp;115+4*($B19-7))&amp;INDIRECT(BD$111&amp;116+4*($B19-7))))</f>
        <v>2</v>
      </c>
      <c r="BE19" s="80" t="str" cm="1">
        <f t="array" aca="1" ref="BE19" ca="1">IF(INDIRECT(BE$111&amp;116+4*($B19-7))=1,BIN2HEX(1),BIN2HEX(INDIRECT(BE$111&amp;113+4*($B19-7))&amp;INDIRECT(BE$111&amp;114+4*($B19-7))&amp;INDIRECT(BE$111&amp;115+4*($B19-7))&amp;INDIRECT(BE$111&amp;116+4*($B19-7))))</f>
        <v>2</v>
      </c>
      <c r="BF19" s="80" t="str" cm="1">
        <f t="array" aca="1" ref="BF19" ca="1">IF(INDIRECT(BF$111&amp;116+4*($B19-7))=1,BIN2HEX(1),BIN2HEX(INDIRECT(BF$111&amp;113+4*($B19-7))&amp;INDIRECT(BF$111&amp;114+4*($B19-7))&amp;INDIRECT(BF$111&amp;115+4*($B19-7))&amp;INDIRECT(BF$111&amp;116+4*($B19-7))))</f>
        <v>2</v>
      </c>
      <c r="BG19" s="80" t="str" cm="1">
        <f t="array" aca="1" ref="BG19" ca="1">IF(INDIRECT(BG$111&amp;116+4*($B19-7))=1,BIN2HEX(1),BIN2HEX(INDIRECT(BG$111&amp;113+4*($B19-7))&amp;INDIRECT(BG$111&amp;114+4*($B19-7))&amp;INDIRECT(BG$111&amp;115+4*($B19-7))&amp;INDIRECT(BG$111&amp;116+4*($B19-7))))</f>
        <v>2</v>
      </c>
      <c r="BH19" s="80" t="str" cm="1">
        <f t="array" aca="1" ref="BH19" ca="1">IF(INDIRECT(BH$111&amp;116+4*($B19-7))=1,BIN2HEX(1),BIN2HEX(INDIRECT(BH$111&amp;113+4*($B19-7))&amp;INDIRECT(BH$111&amp;114+4*($B19-7))&amp;INDIRECT(BH$111&amp;115+4*($B19-7))&amp;INDIRECT(BH$111&amp;116+4*($B19-7))))</f>
        <v>2</v>
      </c>
      <c r="BI19" s="80" t="str" cm="1">
        <f t="array" aca="1" ref="BI19" ca="1">IF(INDIRECT(BI$111&amp;116+4*($B19-7))=1,BIN2HEX(1),BIN2HEX(INDIRECT(BI$111&amp;113+4*($B19-7))&amp;INDIRECT(BI$111&amp;114+4*($B19-7))&amp;INDIRECT(BI$111&amp;115+4*($B19-7))&amp;INDIRECT(BI$111&amp;116+4*($B19-7))))</f>
        <v>2</v>
      </c>
      <c r="BJ19" s="80" t="str" cm="1">
        <f t="array" aca="1" ref="BJ19" ca="1">IF(INDIRECT(BJ$111&amp;116+4*($B19-7))=1,BIN2HEX(1),BIN2HEX(INDIRECT(BJ$111&amp;113+4*($B19-7))&amp;INDIRECT(BJ$111&amp;114+4*($B19-7))&amp;INDIRECT(BJ$111&amp;115+4*($B19-7))&amp;INDIRECT(BJ$111&amp;116+4*($B19-7))))</f>
        <v>2</v>
      </c>
      <c r="BK19" s="80" t="str" cm="1">
        <f t="array" aca="1" ref="BK19" ca="1">IF(INDIRECT(BK$111&amp;116+4*($B19-7))=1,BIN2HEX(1),BIN2HEX(INDIRECT(BK$111&amp;113+4*($B19-7))&amp;INDIRECT(BK$111&amp;114+4*($B19-7))&amp;INDIRECT(BK$111&amp;115+4*($B19-7))&amp;INDIRECT(BK$111&amp;116+4*($B19-7))))</f>
        <v>2</v>
      </c>
      <c r="BL19" s="80" t="str" cm="1">
        <f t="array" aca="1" ref="BL19" ca="1">IF(INDIRECT(BL$111&amp;116+4*($B19-7))=1,BIN2HEX(1),BIN2HEX(INDIRECT(BL$111&amp;113+4*($B19-7))&amp;INDIRECT(BL$111&amp;114+4*($B19-7))&amp;INDIRECT(BL$111&amp;115+4*($B19-7))&amp;INDIRECT(BL$111&amp;116+4*($B19-7))))</f>
        <v>2</v>
      </c>
      <c r="BM19" s="80" t="str" cm="1">
        <f t="array" aca="1" ref="BM19" ca="1">IF(INDIRECT(BM$111&amp;116+4*($B19-7))=1,BIN2HEX(1),BIN2HEX(INDIRECT(BM$111&amp;113+4*($B19-7))&amp;INDIRECT(BM$111&amp;114+4*($B19-7))&amp;INDIRECT(BM$111&amp;115+4*($B19-7))&amp;INDIRECT(BM$111&amp;116+4*($B19-7))))</f>
        <v>2</v>
      </c>
      <c r="BN19" s="80" t="str" cm="1">
        <f t="array" aca="1" ref="BN19" ca="1">IF(INDIRECT(BN$111&amp;116+4*($B19-7))=1,BIN2HEX(1),BIN2HEX(INDIRECT(BN$111&amp;113+4*($B19-7))&amp;INDIRECT(BN$111&amp;114+4*($B19-7))&amp;INDIRECT(BN$111&amp;115+4*($B19-7))&amp;INDIRECT(BN$111&amp;116+4*($B19-7))))</f>
        <v>2</v>
      </c>
      <c r="BO19" s="80" t="str" cm="1">
        <f t="array" aca="1" ref="BO19" ca="1">IF(INDIRECT(BO$111&amp;116+4*($B19-7))=1,BIN2HEX(1),BIN2HEX(INDIRECT(BO$111&amp;113+4*($B19-7))&amp;INDIRECT(BO$111&amp;114+4*($B19-7))&amp;INDIRECT(BO$111&amp;115+4*($B19-7))&amp;INDIRECT(BO$111&amp;116+4*($B19-7))))</f>
        <v>2</v>
      </c>
      <c r="BP19" s="80" t="str" cm="1">
        <f t="array" aca="1" ref="BP19" ca="1">IF(INDIRECT(BP$111&amp;116+4*($B19-7))=1,BIN2HEX(1),BIN2HEX(INDIRECT(BP$111&amp;113+4*($B19-7))&amp;INDIRECT(BP$111&amp;114+4*($B19-7))&amp;INDIRECT(BP$111&amp;115+4*($B19-7))&amp;INDIRECT(BP$111&amp;116+4*($B19-7))))</f>
        <v>2</v>
      </c>
      <c r="CD19" s="80" cm="1">
        <f t="array" aca="1" ref="CD19" ca="1">IF($V19="0",INDIRECT("ｄａｔａ!$"&amp;V$112&amp;"$"&amp;$B19),0)</f>
        <v>0</v>
      </c>
      <c r="CE19" s="80" cm="1">
        <f t="array" aca="1" ref="CE19" ca="1">IF(OR($AS19="0",$AS19="8"),INDIRECT("ｄａｔａ!$"&amp;AS$112&amp;"$"&amp;$B19),0)</f>
        <v>0</v>
      </c>
      <c r="CH19" s="80" t="str">
        <f t="shared" si="12"/>
        <v>2000</v>
      </c>
      <c r="CI19" s="80" t="str">
        <f t="shared" si="13"/>
        <v>300000</v>
      </c>
      <c r="CJ19" s="80" t="str">
        <f t="shared" si="14"/>
        <v>400000</v>
      </c>
      <c r="CK19" s="80" t="str">
        <f t="shared" si="15"/>
        <v>5000000</v>
      </c>
      <c r="CL19" s="80" t="str">
        <f t="shared" si="16"/>
        <v>600000</v>
      </c>
      <c r="CM19" s="80" t="str">
        <f t="shared" ca="1" si="17"/>
        <v>70000</v>
      </c>
      <c r="CN19" s="80" t="str">
        <f t="shared" ca="1" si="18"/>
        <v>800000</v>
      </c>
      <c r="CO19" s="80" t="str">
        <f t="shared" ca="1" si="19"/>
        <v>900000</v>
      </c>
      <c r="CP19" s="80" t="str">
        <f t="shared" ca="1" si="20"/>
        <v>A000000</v>
      </c>
      <c r="CQ19" s="80" t="str">
        <f t="shared" ca="1" si="21"/>
        <v>B00000</v>
      </c>
    </row>
    <row r="20" spans="1:95" x14ac:dyDescent="0.2">
      <c r="A20" s="80" t="s">
        <v>2333</v>
      </c>
      <c r="B20" s="80">
        <v>22</v>
      </c>
      <c r="C20" s="251">
        <f t="shared" ca="1" si="11"/>
        <v>1</v>
      </c>
      <c r="D20" s="80" t="str" cm="1">
        <f t="array" aca="1" ref="D20" ca="1">IF(INDIRECT(D$111&amp;116+4*($B20-7))=1,BIN2HEX(1),BIN2HEX(INDIRECT(D$111&amp;113+4*($B20-7))&amp;INDIRECT(D$111&amp;114+4*($B20-7))&amp;INDIRECT(D$111&amp;115+4*($B20-7))&amp;INDIRECT(D$111&amp;116+4*($B20-7))))</f>
        <v>4</v>
      </c>
      <c r="F20" s="80" t="str" cm="1">
        <f t="array" aca="1" ref="F20" ca="1">IF(INDIRECT(F$111&amp;116+4*($B20-7))=1,BIN2HEX(1),BIN2HEX(INDIRECT(F$111&amp;113+4*($B20-7))&amp;INDIRECT(F$111&amp;114+4*($B20-7))&amp;INDIRECT(F$111&amp;115+4*($B20-7))&amp;INDIRECT(F$111&amp;116+4*($B20-7))))</f>
        <v>2</v>
      </c>
      <c r="G20" s="80" t="str" cm="1">
        <f t="array" aca="1" ref="G20" ca="1">IF(INDIRECT(G$111&amp;116+4*($B20-7))=1,BIN2HEX(1),BIN2HEX(INDIRECT(G$111&amp;113+4*($B20-7))&amp;INDIRECT(G$111&amp;114+4*($B20-7))&amp;INDIRECT(G$111&amp;115+4*($B20-7))&amp;INDIRECT(G$111&amp;116+4*($B20-7))))</f>
        <v>2</v>
      </c>
      <c r="H20" s="80" t="str" cm="1">
        <f t="array" aca="1" ref="H20" ca="1">IF(INDIRECT(H$111&amp;116+4*($B20-7))=1,BIN2HEX(1),BIN2HEX(INDIRECT(H$111&amp;113+4*($B20-7))&amp;INDIRECT(H$111&amp;114+4*($B20-7))&amp;INDIRECT(H$111&amp;115+4*($B20-7))&amp;INDIRECT(H$111&amp;116+4*($B20-7))))</f>
        <v>2</v>
      </c>
      <c r="I20" s="80" t="str" cm="1">
        <f t="array" aca="1" ref="I20" ca="1">IF(INDIRECT(I$111&amp;116+4*($B20-7))=1,BIN2HEX(1),BIN2HEX(INDIRECT(I$111&amp;113+4*($B20-7))&amp;INDIRECT(I$111&amp;114+4*($B20-7))&amp;INDIRECT(I$111&amp;115+4*($B20-7))&amp;INDIRECT(I$111&amp;116+4*($B20-7))))</f>
        <v>2</v>
      </c>
      <c r="J20" s="80" t="str" cm="1">
        <f t="array" aca="1" ref="J20" ca="1">IF(INDIRECT(J$111&amp;116+4*($B20-7))=1,BIN2HEX(1),BIN2HEX(INDIRECT(J$111&amp;113+4*($B20-7))&amp;INDIRECT(J$111&amp;114+4*($B20-7))&amp;INDIRECT(J$111&amp;115+4*($B20-7))&amp;INDIRECT(J$111&amp;116+4*($B20-7))))</f>
        <v>2</v>
      </c>
      <c r="K20" s="80" t="str" cm="1">
        <f t="array" aca="1" ref="K20" ca="1">IF(INDIRECT(K$111&amp;116+4*($B20-7))=1,BIN2HEX(1),BIN2HEX(INDIRECT(K$111&amp;113+4*($B20-7))&amp;INDIRECT(K$111&amp;114+4*($B20-7))&amp;INDIRECT(K$111&amp;115+4*($B20-7))&amp;INDIRECT(K$111&amp;116+4*($B20-7))))</f>
        <v>2</v>
      </c>
      <c r="L20" s="80" t="str" cm="1">
        <f t="array" aca="1" ref="L20" ca="1">IF(INDIRECT(L$111&amp;116+4*($B20-7))=1,BIN2HEX(1),BIN2HEX(INDIRECT(L$111&amp;113+4*($B20-7))&amp;INDIRECT(L$111&amp;114+4*($B20-7))&amp;INDIRECT(L$111&amp;115+4*($B20-7))&amp;INDIRECT(L$111&amp;116+4*($B20-7))))</f>
        <v>2</v>
      </c>
      <c r="M20" s="80" t="str" cm="1">
        <f t="array" aca="1" ref="M20" ca="1">IF(INDIRECT(M$111&amp;116+4*($B20-7))=1,BIN2HEX(1),BIN2HEX(INDIRECT(M$111&amp;113+4*($B20-7))&amp;INDIRECT(M$111&amp;114+4*($B20-7))&amp;INDIRECT(M$111&amp;115+4*($B20-7))&amp;INDIRECT(M$111&amp;116+4*($B20-7))))</f>
        <v>2</v>
      </c>
      <c r="N20" s="80" t="str" cm="1">
        <f t="array" aca="1" ref="N20" ca="1">IF(INDIRECT(N$111&amp;116+4*($B20-7))=1,BIN2HEX(1),BIN2HEX(INDIRECT(N$111&amp;113+4*($B20-7))&amp;INDIRECT(N$111&amp;114+4*($B20-7))&amp;INDIRECT(N$111&amp;115+4*($B20-7))&amp;INDIRECT(N$111&amp;116+4*($B20-7))))</f>
        <v>2</v>
      </c>
      <c r="O20" s="80" t="str" cm="1">
        <f t="array" aca="1" ref="O20" ca="1">IF(INDIRECT(O$111&amp;116+4*($B20-7))=1,BIN2HEX(1),BIN2HEX(INDIRECT(O$111&amp;113+4*($B20-7))&amp;INDIRECT(O$111&amp;114+4*($B20-7))&amp;INDIRECT(O$111&amp;115+4*($B20-7))&amp;INDIRECT(O$111&amp;116+4*($B20-7))))</f>
        <v>2</v>
      </c>
      <c r="P20" s="80" t="str" cm="1">
        <f t="array" aca="1" ref="P20" ca="1">IF(INDIRECT(P$111&amp;116+4*($B20-7))=1,BIN2HEX(1),BIN2HEX(INDIRECT(P$111&amp;113+4*($B20-7))&amp;INDIRECT(P$111&amp;114+4*($B20-7))&amp;INDIRECT(P$111&amp;115+4*($B20-7))&amp;INDIRECT(P$111&amp;116+4*($B20-7))))</f>
        <v>2</v>
      </c>
      <c r="Q20" s="80" t="str" cm="1">
        <f t="array" aca="1" ref="Q20" ca="1">IF(INDIRECT(Q$111&amp;116+4*($B20-7))=1,BIN2HEX(1),BIN2HEX(INDIRECT(Q$111&amp;113+4*($B20-7))&amp;INDIRECT(Q$111&amp;114+4*($B20-7))&amp;INDIRECT(Q$111&amp;115+4*($B20-7))&amp;INDIRECT(Q$111&amp;116+4*($B20-7))))</f>
        <v>2</v>
      </c>
      <c r="R20" s="80" t="str" cm="1">
        <f t="array" aca="1" ref="R20" ca="1">IF(INDIRECT(R$111&amp;116+4*($B20-7))=1,BIN2HEX(1),BIN2HEX(INDIRECT(R$111&amp;113+4*($B20-7))&amp;INDIRECT(R$111&amp;114+4*($B20-7))&amp;INDIRECT(R$111&amp;115+4*($B20-7))&amp;INDIRECT(R$111&amp;116+4*($B20-7))))</f>
        <v>2</v>
      </c>
      <c r="S20" s="80" t="str" cm="1">
        <f t="array" aca="1" ref="S20" ca="1">IF(INDIRECT(S$111&amp;116+4*($B20-7))=1,BIN2HEX(1),BIN2HEX(INDIRECT(S$111&amp;113+4*($B20-7))&amp;INDIRECT(S$111&amp;114+4*($B20-7))&amp;INDIRECT(S$111&amp;115+4*($B20-7))&amp;INDIRECT(S$111&amp;116+4*($B20-7))))</f>
        <v>2</v>
      </c>
      <c r="T20" s="80" t="str" cm="1">
        <f t="array" aca="1" ref="T20" ca="1">IF(INDIRECT(T$111&amp;116+4*($B20-7))=1,BIN2HEX(1),BIN2HEX(INDIRECT(T$111&amp;113+4*($B20-7))&amp;INDIRECT(T$111&amp;114+4*($B20-7))&amp;INDIRECT(T$111&amp;115+4*($B20-7))&amp;INDIRECT(T$111&amp;116+4*($B20-7))))</f>
        <v>2</v>
      </c>
      <c r="U20" s="80" t="str" cm="1">
        <f t="array" aca="1" ref="U20" ca="1">IF(INDIRECT(U$111&amp;116+4*($B20-7))=1,BIN2HEX(1),BIN2HEX(INDIRECT(U$111&amp;113+4*($B20-7))&amp;INDIRECT(U$111&amp;114+4*($B20-7))&amp;INDIRECT(U$111&amp;115+4*($B20-7))&amp;INDIRECT(U$111&amp;116+4*($B20-7))))</f>
        <v>2</v>
      </c>
      <c r="V20" s="80" t="str" cm="1">
        <f t="array" aca="1" ref="V20" ca="1">IF(INDIRECT(V$111&amp;116+4*($B20-7))=1,BIN2HEX(1),BIN2HEX(INDIRECT(V$111&amp;113+4*($B20-7))&amp;INDIRECT(V$111&amp;114+4*($B20-7))&amp;INDIRECT(V$111&amp;115+4*($B20-7))&amp;INDIRECT(V$111&amp;116+4*($B20-7))))</f>
        <v>2</v>
      </c>
      <c r="W20" s="80" t="str" cm="1">
        <f t="array" aca="1" ref="W20" ca="1">IF(INDIRECT(W$111&amp;116+4*($B20-7))=1,BIN2HEX(1),BIN2HEX(INDIRECT(W$111&amp;113+4*($B20-7))&amp;INDIRECT(W$111&amp;114+4*($B20-7))&amp;INDIRECT(W$111&amp;115+4*($B20-7))&amp;INDIRECT(W$111&amp;116+4*($B20-7))))</f>
        <v>2</v>
      </c>
      <c r="X20" s="80" t="str" cm="1">
        <f t="array" aca="1" ref="X20" ca="1">IF(INDIRECT(X$111&amp;116+4*($B20-7))=1,BIN2HEX(1),BIN2HEX(INDIRECT(X$111&amp;113+4*($B20-7))&amp;INDIRECT(X$111&amp;114+4*($B20-7))&amp;INDIRECT(X$111&amp;115+4*($B20-7))&amp;INDIRECT(X$111&amp;116+4*($B20-7))))</f>
        <v>2</v>
      </c>
      <c r="Y20" s="80" t="str" cm="1">
        <f t="array" aca="1" ref="Y20" ca="1">IF(INDIRECT(Y$111&amp;116+4*($B20-7))=1,BIN2HEX(1),BIN2HEX(INDIRECT(Y$111&amp;113+4*($B20-7))&amp;INDIRECT(Y$111&amp;114+4*($B20-7))&amp;INDIRECT(Y$111&amp;115+4*($B20-7))&amp;INDIRECT(Y$111&amp;116+4*($B20-7))))</f>
        <v>2</v>
      </c>
      <c r="Z20" s="80" t="str" cm="1">
        <f t="array" aca="1" ref="Z20" ca="1">IF(INDIRECT(Z$111&amp;116+4*($B20-7))=1,BIN2HEX(1),BIN2HEX(INDIRECT(Z$111&amp;113+4*($B20-7))&amp;INDIRECT(Z$111&amp;114+4*($B20-7))&amp;INDIRECT(Z$111&amp;115+4*($B20-7))&amp;INDIRECT(Z$111&amp;116+4*($B20-7))))</f>
        <v>2</v>
      </c>
      <c r="AA20" s="80" t="str" cm="1">
        <f t="array" aca="1" ref="AA20" ca="1">IF(INDIRECT(AA$111&amp;116+4*($B20-7))=1,BIN2HEX(1),BIN2HEX(INDIRECT(AA$111&amp;113+4*($B20-7))&amp;INDIRECT(AA$111&amp;114+4*($B20-7))&amp;INDIRECT(AA$111&amp;115+4*($B20-7))&amp;INDIRECT(AA$111&amp;116+4*($B20-7))))</f>
        <v>2</v>
      </c>
      <c r="AB20" s="80" t="str" cm="1">
        <f t="array" aca="1" ref="AB20" ca="1">IF(INDIRECT(AB$111&amp;116+4*($B20-7))=1,BIN2HEX(1),BIN2HEX(INDIRECT(AB$111&amp;113+4*($B20-7))&amp;INDIRECT(AB$111&amp;114+4*($B20-7))&amp;INDIRECT(AB$111&amp;115+4*($B20-7))&amp;INDIRECT(AB$111&amp;116+4*($B20-7))))</f>
        <v>2</v>
      </c>
      <c r="AC20" s="80" t="str" cm="1">
        <f t="array" aca="1" ref="AC20" ca="1">IF(INDIRECT(AC$111&amp;116+4*($B20-7))=1,BIN2HEX(1),BIN2HEX(INDIRECT(AC$111&amp;113+4*($B20-7))&amp;INDIRECT(AC$111&amp;114+4*($B20-7))&amp;INDIRECT(AC$111&amp;115+4*($B20-7))&amp;INDIRECT(AC$111&amp;116+4*($B20-7))))</f>
        <v>2</v>
      </c>
      <c r="AD20" s="80" t="str" cm="1">
        <f t="array" aca="1" ref="AD20" ca="1">IF(INDIRECT(AD$111&amp;116+4*($B20-7))=1,BIN2HEX(1),BIN2HEX(INDIRECT(AD$111&amp;113+4*($B20-7))&amp;INDIRECT(AD$111&amp;114+4*($B20-7))&amp;INDIRECT(AD$111&amp;115+4*($B20-7))&amp;INDIRECT(AD$111&amp;116+4*($B20-7))))</f>
        <v>2</v>
      </c>
      <c r="AE20" s="80" t="str" cm="1">
        <f t="array" aca="1" ref="AE20" ca="1">IF(INDIRECT(AE$111&amp;116+4*($B20-7))=1,BIN2HEX(1),BIN2HEX(INDIRECT(AE$111&amp;113+4*($B20-7))&amp;INDIRECT(AE$111&amp;114+4*($B20-7))&amp;INDIRECT(AE$111&amp;115+4*($B20-7))&amp;INDIRECT(AE$111&amp;116+4*($B20-7))))</f>
        <v>2</v>
      </c>
      <c r="AF20" s="80" t="str" cm="1">
        <f t="array" aca="1" ref="AF20" ca="1">IF(INDIRECT(AF$111&amp;116+4*($B20-7))=1,BIN2HEX(1),BIN2HEX(INDIRECT(AF$111&amp;113+4*($B20-7))&amp;INDIRECT(AF$111&amp;114+4*($B20-7))&amp;INDIRECT(AF$111&amp;115+4*($B20-7))&amp;INDIRECT(AF$111&amp;116+4*($B20-7))))</f>
        <v>2</v>
      </c>
      <c r="AG20" s="80" t="str" cm="1">
        <f t="array" aca="1" ref="AG20" ca="1">IF(INDIRECT(AG$111&amp;116+4*($B20-7))=1,BIN2HEX(1),BIN2HEX(INDIRECT(AG$111&amp;113+4*($B20-7))&amp;INDIRECT(AG$111&amp;114+4*($B20-7))&amp;INDIRECT(AG$111&amp;115+4*($B20-7))&amp;INDIRECT(AG$111&amp;116+4*($B20-7))))</f>
        <v>2</v>
      </c>
      <c r="AH20" s="80" t="str" cm="1">
        <f t="array" aca="1" ref="AH20" ca="1">IF(INDIRECT(AH$111&amp;116+4*($B20-7))=1,BIN2HEX(1),BIN2HEX(INDIRECT(AH$111&amp;113+4*($B20-7))&amp;INDIRECT(AH$111&amp;114+4*($B20-7))&amp;INDIRECT(AH$111&amp;115+4*($B20-7))&amp;INDIRECT(AH$111&amp;116+4*($B20-7))))</f>
        <v>2</v>
      </c>
      <c r="AI20" s="80" t="str" cm="1">
        <f t="array" aca="1" ref="AI20" ca="1">IF(INDIRECT(AI$111&amp;116+4*($B20-7))=1,BIN2HEX(1),BIN2HEX(INDIRECT(AI$111&amp;113+4*($B20-7))&amp;INDIRECT(AI$111&amp;114+4*($B20-7))&amp;INDIRECT(AI$111&amp;115+4*($B20-7))&amp;INDIRECT(AI$111&amp;116+4*($B20-7))))</f>
        <v>2</v>
      </c>
      <c r="AJ20" s="80" t="str" cm="1">
        <f t="array" aca="1" ref="AJ20" ca="1">IF(INDIRECT(AJ$111&amp;116+4*($B20-7))=1,BIN2HEX(1),BIN2HEX(INDIRECT(AJ$111&amp;113+4*($B20-7))&amp;INDIRECT(AJ$111&amp;114+4*($B20-7))&amp;INDIRECT(AJ$111&amp;115+4*($B20-7))&amp;INDIRECT(AJ$111&amp;116+4*($B20-7))))</f>
        <v>2</v>
      </c>
      <c r="AK20" s="80" t="str" cm="1">
        <f t="array" aca="1" ref="AK20" ca="1">IF(INDIRECT(AK$111&amp;116+4*($B20-7))=1,BIN2HEX(1),BIN2HEX(INDIRECT(AK$111&amp;113+4*($B20-7))&amp;INDIRECT(AK$111&amp;114+4*($B20-7))&amp;INDIRECT(AK$111&amp;115+4*($B20-7))&amp;INDIRECT(AK$111&amp;116+4*($B20-7))))</f>
        <v>2</v>
      </c>
      <c r="AL20" s="80" t="str" cm="1">
        <f t="array" aca="1" ref="AL20" ca="1">IF(INDIRECT(AL$111&amp;116+4*($B20-7))=1,BIN2HEX(1),BIN2HEX(INDIRECT(AL$111&amp;113+4*($B20-7))&amp;INDIRECT(AL$111&amp;114+4*($B20-7))&amp;INDIRECT(AL$111&amp;115+4*($B20-7))&amp;INDIRECT(AL$111&amp;116+4*($B20-7))))</f>
        <v>2</v>
      </c>
      <c r="AM20" s="80" t="str" cm="1">
        <f t="array" aca="1" ref="AM20" ca="1">IF(INDIRECT(AM$111&amp;116+4*($B20-7))=1,BIN2HEX(1),BIN2HEX(INDIRECT(AM$111&amp;113+4*($B20-7))&amp;INDIRECT(AM$111&amp;114+4*($B20-7))&amp;INDIRECT(AM$111&amp;115+4*($B20-7))&amp;INDIRECT(AM$111&amp;116+4*($B20-7))))</f>
        <v>2</v>
      </c>
      <c r="AN20" s="80" t="str" cm="1">
        <f t="array" aca="1" ref="AN20" ca="1">IF(INDIRECT(AN$111&amp;116+4*($B20-7))=1,BIN2HEX(1),BIN2HEX(INDIRECT(AN$111&amp;113+4*($B20-7))&amp;INDIRECT(AN$111&amp;114+4*($B20-7))&amp;INDIRECT(AN$111&amp;115+4*($B20-7))&amp;INDIRECT(AN$111&amp;116+4*($B20-7))))</f>
        <v>2</v>
      </c>
      <c r="AO20" s="80" t="str" cm="1">
        <f t="array" aca="1" ref="AO20" ca="1">IF(INDIRECT(AO$111&amp;116+4*($B20-7))=1,BIN2HEX(1),BIN2HEX(INDIRECT(AO$111&amp;113+4*($B20-7))&amp;INDIRECT(AO$111&amp;114+4*($B20-7))&amp;INDIRECT(AO$111&amp;115+4*($B20-7))&amp;INDIRECT(AO$111&amp;116+4*($B20-7))))</f>
        <v>2</v>
      </c>
      <c r="AP20" s="80" t="str" cm="1">
        <f t="array" aca="1" ref="AP20" ca="1">IF(INDIRECT(AP$111&amp;116+4*($B20-7))=1,BIN2HEX(1),BIN2HEX(INDIRECT(AP$111&amp;113+4*($B20-7))&amp;INDIRECT(AP$111&amp;114+4*($B20-7))&amp;INDIRECT(AP$111&amp;115+4*($B20-7))&amp;INDIRECT(AP$111&amp;116+4*($B20-7))))</f>
        <v>2</v>
      </c>
      <c r="AQ20" s="80" t="str" cm="1">
        <f t="array" aca="1" ref="AQ20" ca="1">IF(INDIRECT(AQ$111&amp;116+4*($B20-7))=1,BIN2HEX(1),BIN2HEX(INDIRECT(AQ$111&amp;113+4*($B20-7))&amp;INDIRECT(AQ$111&amp;114+4*($B20-7))&amp;INDIRECT(AQ$111&amp;115+4*($B20-7))&amp;INDIRECT(AQ$111&amp;116+4*($B20-7))))</f>
        <v>2</v>
      </c>
      <c r="AR20" s="80" t="str" cm="1">
        <f t="array" aca="1" ref="AR20" ca="1">IF(INDIRECT(AR$111&amp;116+4*($B20-7))=1,BIN2HEX(1),BIN2HEX(INDIRECT(AR$111&amp;113+4*($B20-7))&amp;INDIRECT(AR$111&amp;114+4*($B20-7))&amp;INDIRECT(AR$111&amp;115+4*($B20-7))&amp;INDIRECT(AR$111&amp;116+4*($B20-7))))</f>
        <v>2</v>
      </c>
      <c r="AS20" s="80" t="str" cm="1">
        <f t="array" aca="1" ref="AS20" ca="1">IF(INDIRECT(AS$111&amp;116+4*($B20-7))=1,BIN2HEX(1),BIN2HEX(INDIRECT(AS$111&amp;113+4*($B20-7))&amp;INDIRECT(AS$111&amp;114+4*($B20-7))&amp;INDIRECT(AS$111&amp;115+4*($B20-7))&amp;INDIRECT(AS$111&amp;116+4*($B20-7))))</f>
        <v>2</v>
      </c>
      <c r="AT20" s="80" t="str" cm="1">
        <f t="array" aca="1" ref="AT20" ca="1">IF(INDIRECT(AT$111&amp;116+4*($B20-7))=1,BIN2HEX(1),BIN2HEX(INDIRECT(AT$111&amp;113+4*($B20-7))&amp;INDIRECT(AT$111&amp;114+4*($B20-7))&amp;INDIRECT(AT$111&amp;115+4*($B20-7))&amp;INDIRECT(AT$111&amp;116+4*($B20-7))))</f>
        <v>2</v>
      </c>
      <c r="AU20" s="80" t="str" cm="1">
        <f t="array" aca="1" ref="AU20" ca="1">IF(INDIRECT(AU$111&amp;116+4*($B20-7))=1,BIN2HEX(1),BIN2HEX(INDIRECT(AU$111&amp;113+4*($B20-7))&amp;INDIRECT(AU$111&amp;114+4*($B20-7))&amp;INDIRECT(AU$111&amp;115+4*($B20-7))&amp;INDIRECT(AU$111&amp;116+4*($B20-7))))</f>
        <v>2</v>
      </c>
      <c r="AV20" s="80" t="str" cm="1">
        <f t="array" aca="1" ref="AV20" ca="1">IF(INDIRECT(AV$111&amp;116+4*($B20-7))=1,BIN2HEX(1),BIN2HEX(INDIRECT(AV$111&amp;113+4*($B20-7))&amp;INDIRECT(AV$111&amp;114+4*($B20-7))&amp;INDIRECT(AV$111&amp;115+4*($B20-7))&amp;INDIRECT(AV$111&amp;116+4*($B20-7))))</f>
        <v>2</v>
      </c>
      <c r="AW20" s="80" t="str" cm="1">
        <f t="array" aca="1" ref="AW20" ca="1">IF(INDIRECT(AW$111&amp;116+4*($B20-7))=1,BIN2HEX(1),BIN2HEX(INDIRECT(AW$111&amp;113+4*($B20-7))&amp;INDIRECT(AW$111&amp;114+4*($B20-7))&amp;INDIRECT(AW$111&amp;115+4*($B20-7))&amp;INDIRECT(AW$111&amp;116+4*($B20-7))))</f>
        <v>2</v>
      </c>
      <c r="AX20" s="80" t="str" cm="1">
        <f t="array" aca="1" ref="AX20" ca="1">IF(INDIRECT(AX$111&amp;116+4*($B20-7))=1,BIN2HEX(1),BIN2HEX(INDIRECT(AX$111&amp;113+4*($B20-7))&amp;INDIRECT(AX$111&amp;114+4*($B20-7))&amp;INDIRECT(AX$111&amp;115+4*($B20-7))&amp;INDIRECT(AX$111&amp;116+4*($B20-7))))</f>
        <v>2</v>
      </c>
      <c r="AY20" s="80" t="str" cm="1">
        <f t="array" aca="1" ref="AY20" ca="1">IF(INDIRECT(AY$111&amp;116+4*($B20-7))=1,BIN2HEX(1),BIN2HEX(INDIRECT(AY$111&amp;113+4*($B20-7))&amp;INDIRECT(AY$111&amp;114+4*($B20-7))&amp;INDIRECT(AY$111&amp;115+4*($B20-7))&amp;INDIRECT(AY$111&amp;116+4*($B20-7))))</f>
        <v>2</v>
      </c>
      <c r="AZ20" s="80" t="str" cm="1">
        <f t="array" aca="1" ref="AZ20" ca="1">IF(INDIRECT(AZ$111&amp;116+4*($B20-7))=1,BIN2HEX(1),BIN2HEX(INDIRECT(AZ$111&amp;113+4*($B20-7))&amp;INDIRECT(AZ$111&amp;114+4*($B20-7))&amp;INDIRECT(AZ$111&amp;115+4*($B20-7))&amp;INDIRECT(AZ$111&amp;116+4*($B20-7))))</f>
        <v>2</v>
      </c>
      <c r="BA20" s="80" t="str" cm="1">
        <f t="array" aca="1" ref="BA20" ca="1">IF(INDIRECT(BA$111&amp;116+4*($B20-7))=1,BIN2HEX(1),BIN2HEX(INDIRECT(BA$111&amp;113+4*($B20-7))&amp;INDIRECT(BA$111&amp;114+4*($B20-7))&amp;INDIRECT(BA$111&amp;115+4*($B20-7))&amp;INDIRECT(BA$111&amp;116+4*($B20-7))))</f>
        <v>2</v>
      </c>
      <c r="BB20" s="80" t="str" cm="1">
        <f t="array" aca="1" ref="BB20" ca="1">IF(INDIRECT(BB$111&amp;116+4*($B20-7))=1,BIN2HEX(1),BIN2HEX(INDIRECT(BB$111&amp;113+4*($B20-7))&amp;INDIRECT(BB$111&amp;114+4*($B20-7))&amp;INDIRECT(BB$111&amp;115+4*($B20-7))&amp;INDIRECT(BB$111&amp;116+4*($B20-7))))</f>
        <v>2</v>
      </c>
      <c r="BC20" s="80" t="str" cm="1">
        <f t="array" aca="1" ref="BC20" ca="1">IF(INDIRECT(BC$111&amp;116+4*($B20-7))=1,BIN2HEX(1),BIN2HEX(INDIRECT(BC$111&amp;113+4*($B20-7))&amp;INDIRECT(BC$111&amp;114+4*($B20-7))&amp;INDIRECT(BC$111&amp;115+4*($B20-7))&amp;INDIRECT(BC$111&amp;116+4*($B20-7))))</f>
        <v>2</v>
      </c>
      <c r="BD20" s="80" t="str" cm="1">
        <f t="array" aca="1" ref="BD20" ca="1">IF(INDIRECT(BD$111&amp;116+4*($B20-7))=1,BIN2HEX(1),BIN2HEX(INDIRECT(BD$111&amp;113+4*($B20-7))&amp;INDIRECT(BD$111&amp;114+4*($B20-7))&amp;INDIRECT(BD$111&amp;115+4*($B20-7))&amp;INDIRECT(BD$111&amp;116+4*($B20-7))))</f>
        <v>2</v>
      </c>
      <c r="BE20" s="80" t="str" cm="1">
        <f t="array" aca="1" ref="BE20" ca="1">IF(INDIRECT(BE$111&amp;116+4*($B20-7))=1,BIN2HEX(1),BIN2HEX(INDIRECT(BE$111&amp;113+4*($B20-7))&amp;INDIRECT(BE$111&amp;114+4*($B20-7))&amp;INDIRECT(BE$111&amp;115+4*($B20-7))&amp;INDIRECT(BE$111&amp;116+4*($B20-7))))</f>
        <v>2</v>
      </c>
      <c r="BF20" s="80" t="str" cm="1">
        <f t="array" aca="1" ref="BF20" ca="1">IF(INDIRECT(BF$111&amp;116+4*($B20-7))=1,BIN2HEX(1),BIN2HEX(INDIRECT(BF$111&amp;113+4*($B20-7))&amp;INDIRECT(BF$111&amp;114+4*($B20-7))&amp;INDIRECT(BF$111&amp;115+4*($B20-7))&amp;INDIRECT(BF$111&amp;116+4*($B20-7))))</f>
        <v>2</v>
      </c>
      <c r="BG20" s="80" t="str" cm="1">
        <f t="array" aca="1" ref="BG20" ca="1">IF(INDIRECT(BG$111&amp;116+4*($B20-7))=1,BIN2HEX(1),BIN2HEX(INDIRECT(BG$111&amp;113+4*($B20-7))&amp;INDIRECT(BG$111&amp;114+4*($B20-7))&amp;INDIRECT(BG$111&amp;115+4*($B20-7))&amp;INDIRECT(BG$111&amp;116+4*($B20-7))))</f>
        <v>2</v>
      </c>
      <c r="BH20" s="80" t="str" cm="1">
        <f t="array" aca="1" ref="BH20" ca="1">IF(INDIRECT(BH$111&amp;116+4*($B20-7))=1,BIN2HEX(1),BIN2HEX(INDIRECT(BH$111&amp;113+4*($B20-7))&amp;INDIRECT(BH$111&amp;114+4*($B20-7))&amp;INDIRECT(BH$111&amp;115+4*($B20-7))&amp;INDIRECT(BH$111&amp;116+4*($B20-7))))</f>
        <v>2</v>
      </c>
      <c r="BI20" s="80" t="str" cm="1">
        <f t="array" aca="1" ref="BI20" ca="1">IF(INDIRECT(BI$111&amp;116+4*($B20-7))=1,BIN2HEX(1),BIN2HEX(INDIRECT(BI$111&amp;113+4*($B20-7))&amp;INDIRECT(BI$111&amp;114+4*($B20-7))&amp;INDIRECT(BI$111&amp;115+4*($B20-7))&amp;INDIRECT(BI$111&amp;116+4*($B20-7))))</f>
        <v>2</v>
      </c>
      <c r="BJ20" s="80" t="str" cm="1">
        <f t="array" aca="1" ref="BJ20" ca="1">IF(INDIRECT(BJ$111&amp;116+4*($B20-7))=1,BIN2HEX(1),BIN2HEX(INDIRECT(BJ$111&amp;113+4*($B20-7))&amp;INDIRECT(BJ$111&amp;114+4*($B20-7))&amp;INDIRECT(BJ$111&amp;115+4*($B20-7))&amp;INDIRECT(BJ$111&amp;116+4*($B20-7))))</f>
        <v>2</v>
      </c>
      <c r="BK20" s="80" t="str" cm="1">
        <f t="array" aca="1" ref="BK20" ca="1">IF(INDIRECT(BK$111&amp;116+4*($B20-7))=1,BIN2HEX(1),BIN2HEX(INDIRECT(BK$111&amp;113+4*($B20-7))&amp;INDIRECT(BK$111&amp;114+4*($B20-7))&amp;INDIRECT(BK$111&amp;115+4*($B20-7))&amp;INDIRECT(BK$111&amp;116+4*($B20-7))))</f>
        <v>2</v>
      </c>
      <c r="BL20" s="80" t="str" cm="1">
        <f t="array" aca="1" ref="BL20" ca="1">IF(INDIRECT(BL$111&amp;116+4*($B20-7))=1,BIN2HEX(1),BIN2HEX(INDIRECT(BL$111&amp;113+4*($B20-7))&amp;INDIRECT(BL$111&amp;114+4*($B20-7))&amp;INDIRECT(BL$111&amp;115+4*($B20-7))&amp;INDIRECT(BL$111&amp;116+4*($B20-7))))</f>
        <v>2</v>
      </c>
      <c r="BM20" s="80" t="str" cm="1">
        <f t="array" aca="1" ref="BM20" ca="1">IF(INDIRECT(BM$111&amp;116+4*($B20-7))=1,BIN2HEX(1),BIN2HEX(INDIRECT(BM$111&amp;113+4*($B20-7))&amp;INDIRECT(BM$111&amp;114+4*($B20-7))&amp;INDIRECT(BM$111&amp;115+4*($B20-7))&amp;INDIRECT(BM$111&amp;116+4*($B20-7))))</f>
        <v>2</v>
      </c>
      <c r="BN20" s="80" t="str" cm="1">
        <f t="array" aca="1" ref="BN20" ca="1">IF(INDIRECT(BN$111&amp;116+4*($B20-7))=1,BIN2HEX(1),BIN2HEX(INDIRECT(BN$111&amp;113+4*($B20-7))&amp;INDIRECT(BN$111&amp;114+4*($B20-7))&amp;INDIRECT(BN$111&amp;115+4*($B20-7))&amp;INDIRECT(BN$111&amp;116+4*($B20-7))))</f>
        <v>2</v>
      </c>
      <c r="BO20" s="80" t="str" cm="1">
        <f t="array" aca="1" ref="BO20" ca="1">IF(INDIRECT(BO$111&amp;116+4*($B20-7))=1,BIN2HEX(1),BIN2HEX(INDIRECT(BO$111&amp;113+4*($B20-7))&amp;INDIRECT(BO$111&amp;114+4*($B20-7))&amp;INDIRECT(BO$111&amp;115+4*($B20-7))&amp;INDIRECT(BO$111&amp;116+4*($B20-7))))</f>
        <v>2</v>
      </c>
      <c r="BP20" s="80" t="str" cm="1">
        <f t="array" aca="1" ref="BP20" ca="1">IF(INDIRECT(BP$111&amp;116+4*($B20-7))=1,BIN2HEX(1),BIN2HEX(INDIRECT(BP$111&amp;113+4*($B20-7))&amp;INDIRECT(BP$111&amp;114+4*($B20-7))&amp;INDIRECT(BP$111&amp;115+4*($B20-7))&amp;INDIRECT(BP$111&amp;116+4*($B20-7))))</f>
        <v>2</v>
      </c>
      <c r="CD20" s="80" cm="1">
        <f t="array" aca="1" ref="CD20" ca="1">IF($V20="0",INDIRECT("ｄａｔａ!$"&amp;V$112&amp;"$"&amp;$B20),0)</f>
        <v>0</v>
      </c>
      <c r="CE20" s="80" cm="1">
        <f t="array" aca="1" ref="CE20" ca="1">IF(OR($AS20="0",$AS20="8"),INDIRECT("ｄａｔａ!$"&amp;AS$112&amp;"$"&amp;$B20),0)</f>
        <v>0</v>
      </c>
      <c r="CH20" s="80" t="str">
        <f t="shared" si="12"/>
        <v>2000</v>
      </c>
      <c r="CI20" s="80" t="str">
        <f t="shared" si="13"/>
        <v>300000</v>
      </c>
      <c r="CJ20" s="80" t="str">
        <f t="shared" si="14"/>
        <v>400000</v>
      </c>
      <c r="CK20" s="80" t="str">
        <f t="shared" si="15"/>
        <v>5000000</v>
      </c>
      <c r="CL20" s="80" t="str">
        <f t="shared" si="16"/>
        <v>600000</v>
      </c>
      <c r="CM20" s="80" t="str">
        <f t="shared" ca="1" si="17"/>
        <v>70000</v>
      </c>
      <c r="CN20" s="80" t="str">
        <f t="shared" ca="1" si="18"/>
        <v>800000</v>
      </c>
      <c r="CO20" s="80" t="str">
        <f t="shared" ca="1" si="19"/>
        <v>900000</v>
      </c>
      <c r="CP20" s="80" t="str">
        <f t="shared" ca="1" si="20"/>
        <v>A000000</v>
      </c>
      <c r="CQ20" s="80" t="str">
        <f t="shared" ca="1" si="21"/>
        <v>B00000</v>
      </c>
    </row>
    <row r="21" spans="1:95" x14ac:dyDescent="0.2">
      <c r="A21" s="80" t="s">
        <v>2334</v>
      </c>
      <c r="B21" s="80">
        <v>23</v>
      </c>
      <c r="C21" s="251">
        <f t="shared" ca="1" si="11"/>
        <v>1</v>
      </c>
      <c r="D21" s="80" t="str" cm="1">
        <f t="array" aca="1" ref="D21" ca="1">IF(INDIRECT(D$111&amp;116+4*($B21-7))=1,BIN2HEX(1),BIN2HEX(INDIRECT(D$111&amp;113+4*($B21-7))&amp;INDIRECT(D$111&amp;114+4*($B21-7))&amp;INDIRECT(D$111&amp;115+4*($B21-7))&amp;INDIRECT(D$111&amp;116+4*($B21-7))))</f>
        <v>4</v>
      </c>
      <c r="F21" s="80" t="str" cm="1">
        <f t="array" aca="1" ref="F21" ca="1">IF(INDIRECT(F$111&amp;116+4*($B21-7))=1,BIN2HEX(1),BIN2HEX(INDIRECT(F$111&amp;113+4*($B21-7))&amp;INDIRECT(F$111&amp;114+4*($B21-7))&amp;INDIRECT(F$111&amp;115+4*($B21-7))&amp;INDIRECT(F$111&amp;116+4*($B21-7))))</f>
        <v>2</v>
      </c>
      <c r="G21" s="80" t="str" cm="1">
        <f t="array" aca="1" ref="G21" ca="1">IF(INDIRECT(G$111&amp;116+4*($B21-7))=1,BIN2HEX(1),BIN2HEX(INDIRECT(G$111&amp;113+4*($B21-7))&amp;INDIRECT(G$111&amp;114+4*($B21-7))&amp;INDIRECT(G$111&amp;115+4*($B21-7))&amp;INDIRECT(G$111&amp;116+4*($B21-7))))</f>
        <v>2</v>
      </c>
      <c r="H21" s="80" t="str" cm="1">
        <f t="array" aca="1" ref="H21" ca="1">IF(INDIRECT(H$111&amp;116+4*($B21-7))=1,BIN2HEX(1),BIN2HEX(INDIRECT(H$111&amp;113+4*($B21-7))&amp;INDIRECT(H$111&amp;114+4*($B21-7))&amp;INDIRECT(H$111&amp;115+4*($B21-7))&amp;INDIRECT(H$111&amp;116+4*($B21-7))))</f>
        <v>2</v>
      </c>
      <c r="I21" s="80" t="str" cm="1">
        <f t="array" aca="1" ref="I21" ca="1">IF(INDIRECT(I$111&amp;116+4*($B21-7))=1,BIN2HEX(1),BIN2HEX(INDIRECT(I$111&amp;113+4*($B21-7))&amp;INDIRECT(I$111&amp;114+4*($B21-7))&amp;INDIRECT(I$111&amp;115+4*($B21-7))&amp;INDIRECT(I$111&amp;116+4*($B21-7))))</f>
        <v>2</v>
      </c>
      <c r="J21" s="80" t="str" cm="1">
        <f t="array" aca="1" ref="J21" ca="1">IF(INDIRECT(J$111&amp;116+4*($B21-7))=1,BIN2HEX(1),BIN2HEX(INDIRECT(J$111&amp;113+4*($B21-7))&amp;INDIRECT(J$111&amp;114+4*($B21-7))&amp;INDIRECT(J$111&amp;115+4*($B21-7))&amp;INDIRECT(J$111&amp;116+4*($B21-7))))</f>
        <v>2</v>
      </c>
      <c r="K21" s="80" t="str" cm="1">
        <f t="array" aca="1" ref="K21" ca="1">IF(INDIRECT(K$111&amp;116+4*($B21-7))=1,BIN2HEX(1),BIN2HEX(INDIRECT(K$111&amp;113+4*($B21-7))&amp;INDIRECT(K$111&amp;114+4*($B21-7))&amp;INDIRECT(K$111&amp;115+4*($B21-7))&amp;INDIRECT(K$111&amp;116+4*($B21-7))))</f>
        <v>2</v>
      </c>
      <c r="L21" s="80" t="str" cm="1">
        <f t="array" aca="1" ref="L21" ca="1">IF(INDIRECT(L$111&amp;116+4*($B21-7))=1,BIN2HEX(1),BIN2HEX(INDIRECT(L$111&amp;113+4*($B21-7))&amp;INDIRECT(L$111&amp;114+4*($B21-7))&amp;INDIRECT(L$111&amp;115+4*($B21-7))&amp;INDIRECT(L$111&amp;116+4*($B21-7))))</f>
        <v>2</v>
      </c>
      <c r="M21" s="80" t="str" cm="1">
        <f t="array" aca="1" ref="M21" ca="1">IF(INDIRECT(M$111&amp;116+4*($B21-7))=1,BIN2HEX(1),BIN2HEX(INDIRECT(M$111&amp;113+4*($B21-7))&amp;INDIRECT(M$111&amp;114+4*($B21-7))&amp;INDIRECT(M$111&amp;115+4*($B21-7))&amp;INDIRECT(M$111&amp;116+4*($B21-7))))</f>
        <v>2</v>
      </c>
      <c r="N21" s="80" t="str" cm="1">
        <f t="array" aca="1" ref="N21" ca="1">IF(INDIRECT(N$111&amp;116+4*($B21-7))=1,BIN2HEX(1),BIN2HEX(INDIRECT(N$111&amp;113+4*($B21-7))&amp;INDIRECT(N$111&amp;114+4*($B21-7))&amp;INDIRECT(N$111&amp;115+4*($B21-7))&amp;INDIRECT(N$111&amp;116+4*($B21-7))))</f>
        <v>2</v>
      </c>
      <c r="O21" s="80" t="str" cm="1">
        <f t="array" aca="1" ref="O21" ca="1">IF(INDIRECT(O$111&amp;116+4*($B21-7))=1,BIN2HEX(1),BIN2HEX(INDIRECT(O$111&amp;113+4*($B21-7))&amp;INDIRECT(O$111&amp;114+4*($B21-7))&amp;INDIRECT(O$111&amp;115+4*($B21-7))&amp;INDIRECT(O$111&amp;116+4*($B21-7))))</f>
        <v>2</v>
      </c>
      <c r="P21" s="80" t="str" cm="1">
        <f t="array" aca="1" ref="P21" ca="1">IF(INDIRECT(P$111&amp;116+4*($B21-7))=1,BIN2HEX(1),BIN2HEX(INDIRECT(P$111&amp;113+4*($B21-7))&amp;INDIRECT(P$111&amp;114+4*($B21-7))&amp;INDIRECT(P$111&amp;115+4*($B21-7))&amp;INDIRECT(P$111&amp;116+4*($B21-7))))</f>
        <v>2</v>
      </c>
      <c r="Q21" s="80" t="str" cm="1">
        <f t="array" aca="1" ref="Q21" ca="1">IF(INDIRECT(Q$111&amp;116+4*($B21-7))=1,BIN2HEX(1),BIN2HEX(INDIRECT(Q$111&amp;113+4*($B21-7))&amp;INDIRECT(Q$111&amp;114+4*($B21-7))&amp;INDIRECT(Q$111&amp;115+4*($B21-7))&amp;INDIRECT(Q$111&amp;116+4*($B21-7))))</f>
        <v>2</v>
      </c>
      <c r="R21" s="80" t="str" cm="1">
        <f t="array" aca="1" ref="R21" ca="1">IF(INDIRECT(R$111&amp;116+4*($B21-7))=1,BIN2HEX(1),BIN2HEX(INDIRECT(R$111&amp;113+4*($B21-7))&amp;INDIRECT(R$111&amp;114+4*($B21-7))&amp;INDIRECT(R$111&amp;115+4*($B21-7))&amp;INDIRECT(R$111&amp;116+4*($B21-7))))</f>
        <v>2</v>
      </c>
      <c r="S21" s="80" t="str" cm="1">
        <f t="array" aca="1" ref="S21" ca="1">IF(INDIRECT(S$111&amp;116+4*($B21-7))=1,BIN2HEX(1),BIN2HEX(INDIRECT(S$111&amp;113+4*($B21-7))&amp;INDIRECT(S$111&amp;114+4*($B21-7))&amp;INDIRECT(S$111&amp;115+4*($B21-7))&amp;INDIRECT(S$111&amp;116+4*($B21-7))))</f>
        <v>2</v>
      </c>
      <c r="T21" s="80" t="str" cm="1">
        <f t="array" aca="1" ref="T21" ca="1">IF(INDIRECT(T$111&amp;116+4*($B21-7))=1,BIN2HEX(1),BIN2HEX(INDIRECT(T$111&amp;113+4*($B21-7))&amp;INDIRECT(T$111&amp;114+4*($B21-7))&amp;INDIRECT(T$111&amp;115+4*($B21-7))&amp;INDIRECT(T$111&amp;116+4*($B21-7))))</f>
        <v>2</v>
      </c>
      <c r="U21" s="80" t="str" cm="1">
        <f t="array" aca="1" ref="U21" ca="1">IF(INDIRECT(U$111&amp;116+4*($B21-7))=1,BIN2HEX(1),BIN2HEX(INDIRECT(U$111&amp;113+4*($B21-7))&amp;INDIRECT(U$111&amp;114+4*($B21-7))&amp;INDIRECT(U$111&amp;115+4*($B21-7))&amp;INDIRECT(U$111&amp;116+4*($B21-7))))</f>
        <v>2</v>
      </c>
      <c r="V21" s="80" t="str" cm="1">
        <f t="array" aca="1" ref="V21" ca="1">IF(INDIRECT(V$111&amp;116+4*($B21-7))=1,BIN2HEX(1),BIN2HEX(INDIRECT(V$111&amp;113+4*($B21-7))&amp;INDIRECT(V$111&amp;114+4*($B21-7))&amp;INDIRECT(V$111&amp;115+4*($B21-7))&amp;INDIRECT(V$111&amp;116+4*($B21-7))))</f>
        <v>2</v>
      </c>
      <c r="W21" s="80" t="str" cm="1">
        <f t="array" aca="1" ref="W21" ca="1">IF(INDIRECT(W$111&amp;116+4*($B21-7))=1,BIN2HEX(1),BIN2HEX(INDIRECT(W$111&amp;113+4*($B21-7))&amp;INDIRECT(W$111&amp;114+4*($B21-7))&amp;INDIRECT(W$111&amp;115+4*($B21-7))&amp;INDIRECT(W$111&amp;116+4*($B21-7))))</f>
        <v>2</v>
      </c>
      <c r="X21" s="80" t="str" cm="1">
        <f t="array" aca="1" ref="X21" ca="1">IF(INDIRECT(X$111&amp;116+4*($B21-7))=1,BIN2HEX(1),BIN2HEX(INDIRECT(X$111&amp;113+4*($B21-7))&amp;INDIRECT(X$111&amp;114+4*($B21-7))&amp;INDIRECT(X$111&amp;115+4*($B21-7))&amp;INDIRECT(X$111&amp;116+4*($B21-7))))</f>
        <v>2</v>
      </c>
      <c r="Y21" s="80" t="str" cm="1">
        <f t="array" aca="1" ref="Y21" ca="1">IF(INDIRECT(Y$111&amp;116+4*($B21-7))=1,BIN2HEX(1),BIN2HEX(INDIRECT(Y$111&amp;113+4*($B21-7))&amp;INDIRECT(Y$111&amp;114+4*($B21-7))&amp;INDIRECT(Y$111&amp;115+4*($B21-7))&amp;INDIRECT(Y$111&amp;116+4*($B21-7))))</f>
        <v>2</v>
      </c>
      <c r="Z21" s="80" t="str" cm="1">
        <f t="array" aca="1" ref="Z21" ca="1">IF(INDIRECT(Z$111&amp;116+4*($B21-7))=1,BIN2HEX(1),BIN2HEX(INDIRECT(Z$111&amp;113+4*($B21-7))&amp;INDIRECT(Z$111&amp;114+4*($B21-7))&amp;INDIRECT(Z$111&amp;115+4*($B21-7))&amp;INDIRECT(Z$111&amp;116+4*($B21-7))))</f>
        <v>2</v>
      </c>
      <c r="AA21" s="80" t="str" cm="1">
        <f t="array" aca="1" ref="AA21" ca="1">IF(INDIRECT(AA$111&amp;116+4*($B21-7))=1,BIN2HEX(1),BIN2HEX(INDIRECT(AA$111&amp;113+4*($B21-7))&amp;INDIRECT(AA$111&amp;114+4*($B21-7))&amp;INDIRECT(AA$111&amp;115+4*($B21-7))&amp;INDIRECT(AA$111&amp;116+4*($B21-7))))</f>
        <v>2</v>
      </c>
      <c r="AB21" s="80" t="str" cm="1">
        <f t="array" aca="1" ref="AB21" ca="1">IF(INDIRECT(AB$111&amp;116+4*($B21-7))=1,BIN2HEX(1),BIN2HEX(INDIRECT(AB$111&amp;113+4*($B21-7))&amp;INDIRECT(AB$111&amp;114+4*($B21-7))&amp;INDIRECT(AB$111&amp;115+4*($B21-7))&amp;INDIRECT(AB$111&amp;116+4*($B21-7))))</f>
        <v>2</v>
      </c>
      <c r="AC21" s="80" t="str" cm="1">
        <f t="array" aca="1" ref="AC21" ca="1">IF(INDIRECT(AC$111&amp;116+4*($B21-7))=1,BIN2HEX(1),BIN2HEX(INDIRECT(AC$111&amp;113+4*($B21-7))&amp;INDIRECT(AC$111&amp;114+4*($B21-7))&amp;INDIRECT(AC$111&amp;115+4*($B21-7))&amp;INDIRECT(AC$111&amp;116+4*($B21-7))))</f>
        <v>2</v>
      </c>
      <c r="AD21" s="80" t="str" cm="1">
        <f t="array" aca="1" ref="AD21" ca="1">IF(INDIRECT(AD$111&amp;116+4*($B21-7))=1,BIN2HEX(1),BIN2HEX(INDIRECT(AD$111&amp;113+4*($B21-7))&amp;INDIRECT(AD$111&amp;114+4*($B21-7))&amp;INDIRECT(AD$111&amp;115+4*($B21-7))&amp;INDIRECT(AD$111&amp;116+4*($B21-7))))</f>
        <v>2</v>
      </c>
      <c r="AE21" s="80" t="str" cm="1">
        <f t="array" aca="1" ref="AE21" ca="1">IF(INDIRECT(AE$111&amp;116+4*($B21-7))=1,BIN2HEX(1),BIN2HEX(INDIRECT(AE$111&amp;113+4*($B21-7))&amp;INDIRECT(AE$111&amp;114+4*($B21-7))&amp;INDIRECT(AE$111&amp;115+4*($B21-7))&amp;INDIRECT(AE$111&amp;116+4*($B21-7))))</f>
        <v>2</v>
      </c>
      <c r="AF21" s="80" t="str" cm="1">
        <f t="array" aca="1" ref="AF21" ca="1">IF(INDIRECT(AF$111&amp;116+4*($B21-7))=1,BIN2HEX(1),BIN2HEX(INDIRECT(AF$111&amp;113+4*($B21-7))&amp;INDIRECT(AF$111&amp;114+4*($B21-7))&amp;INDIRECT(AF$111&amp;115+4*($B21-7))&amp;INDIRECT(AF$111&amp;116+4*($B21-7))))</f>
        <v>2</v>
      </c>
      <c r="AG21" s="80" t="str" cm="1">
        <f t="array" aca="1" ref="AG21" ca="1">IF(INDIRECT(AG$111&amp;116+4*($B21-7))=1,BIN2HEX(1),BIN2HEX(INDIRECT(AG$111&amp;113+4*($B21-7))&amp;INDIRECT(AG$111&amp;114+4*($B21-7))&amp;INDIRECT(AG$111&amp;115+4*($B21-7))&amp;INDIRECT(AG$111&amp;116+4*($B21-7))))</f>
        <v>2</v>
      </c>
      <c r="AH21" s="80" t="str" cm="1">
        <f t="array" aca="1" ref="AH21" ca="1">IF(INDIRECT(AH$111&amp;116+4*($B21-7))=1,BIN2HEX(1),BIN2HEX(INDIRECT(AH$111&amp;113+4*($B21-7))&amp;INDIRECT(AH$111&amp;114+4*($B21-7))&amp;INDIRECT(AH$111&amp;115+4*($B21-7))&amp;INDIRECT(AH$111&amp;116+4*($B21-7))))</f>
        <v>2</v>
      </c>
      <c r="AI21" s="80" t="str" cm="1">
        <f t="array" aca="1" ref="AI21" ca="1">IF(INDIRECT(AI$111&amp;116+4*($B21-7))=1,BIN2HEX(1),BIN2HEX(INDIRECT(AI$111&amp;113+4*($B21-7))&amp;INDIRECT(AI$111&amp;114+4*($B21-7))&amp;INDIRECT(AI$111&amp;115+4*($B21-7))&amp;INDIRECT(AI$111&amp;116+4*($B21-7))))</f>
        <v>2</v>
      </c>
      <c r="AJ21" s="80" t="str" cm="1">
        <f t="array" aca="1" ref="AJ21" ca="1">IF(INDIRECT(AJ$111&amp;116+4*($B21-7))=1,BIN2HEX(1),BIN2HEX(INDIRECT(AJ$111&amp;113+4*($B21-7))&amp;INDIRECT(AJ$111&amp;114+4*($B21-7))&amp;INDIRECT(AJ$111&amp;115+4*($B21-7))&amp;INDIRECT(AJ$111&amp;116+4*($B21-7))))</f>
        <v>2</v>
      </c>
      <c r="AK21" s="80" t="str" cm="1">
        <f t="array" aca="1" ref="AK21" ca="1">IF(INDIRECT(AK$111&amp;116+4*($B21-7))=1,BIN2HEX(1),BIN2HEX(INDIRECT(AK$111&amp;113+4*($B21-7))&amp;INDIRECT(AK$111&amp;114+4*($B21-7))&amp;INDIRECT(AK$111&amp;115+4*($B21-7))&amp;INDIRECT(AK$111&amp;116+4*($B21-7))))</f>
        <v>2</v>
      </c>
      <c r="AL21" s="80" t="str" cm="1">
        <f t="array" aca="1" ref="AL21" ca="1">IF(INDIRECT(AL$111&amp;116+4*($B21-7))=1,BIN2HEX(1),BIN2HEX(INDIRECT(AL$111&amp;113+4*($B21-7))&amp;INDIRECT(AL$111&amp;114+4*($B21-7))&amp;INDIRECT(AL$111&amp;115+4*($B21-7))&amp;INDIRECT(AL$111&amp;116+4*($B21-7))))</f>
        <v>2</v>
      </c>
      <c r="AM21" s="80" t="str" cm="1">
        <f t="array" aca="1" ref="AM21" ca="1">IF(INDIRECT(AM$111&amp;116+4*($B21-7))=1,BIN2HEX(1),BIN2HEX(INDIRECT(AM$111&amp;113+4*($B21-7))&amp;INDIRECT(AM$111&amp;114+4*($B21-7))&amp;INDIRECT(AM$111&amp;115+4*($B21-7))&amp;INDIRECT(AM$111&amp;116+4*($B21-7))))</f>
        <v>2</v>
      </c>
      <c r="AN21" s="80" t="str" cm="1">
        <f t="array" aca="1" ref="AN21" ca="1">IF(INDIRECT(AN$111&amp;116+4*($B21-7))=1,BIN2HEX(1),BIN2HEX(INDIRECT(AN$111&amp;113+4*($B21-7))&amp;INDIRECT(AN$111&amp;114+4*($B21-7))&amp;INDIRECT(AN$111&amp;115+4*($B21-7))&amp;INDIRECT(AN$111&amp;116+4*($B21-7))))</f>
        <v>2</v>
      </c>
      <c r="AO21" s="80" t="str" cm="1">
        <f t="array" aca="1" ref="AO21" ca="1">IF(INDIRECT(AO$111&amp;116+4*($B21-7))=1,BIN2HEX(1),BIN2HEX(INDIRECT(AO$111&amp;113+4*($B21-7))&amp;INDIRECT(AO$111&amp;114+4*($B21-7))&amp;INDIRECT(AO$111&amp;115+4*($B21-7))&amp;INDIRECT(AO$111&amp;116+4*($B21-7))))</f>
        <v>2</v>
      </c>
      <c r="AP21" s="80" t="str" cm="1">
        <f t="array" aca="1" ref="AP21" ca="1">IF(INDIRECT(AP$111&amp;116+4*($B21-7))=1,BIN2HEX(1),BIN2HEX(INDIRECT(AP$111&amp;113+4*($B21-7))&amp;INDIRECT(AP$111&amp;114+4*($B21-7))&amp;INDIRECT(AP$111&amp;115+4*($B21-7))&amp;INDIRECT(AP$111&amp;116+4*($B21-7))))</f>
        <v>2</v>
      </c>
      <c r="AQ21" s="80" t="str" cm="1">
        <f t="array" aca="1" ref="AQ21" ca="1">IF(INDIRECT(AQ$111&amp;116+4*($B21-7))=1,BIN2HEX(1),BIN2HEX(INDIRECT(AQ$111&amp;113+4*($B21-7))&amp;INDIRECT(AQ$111&amp;114+4*($B21-7))&amp;INDIRECT(AQ$111&amp;115+4*($B21-7))&amp;INDIRECT(AQ$111&amp;116+4*($B21-7))))</f>
        <v>2</v>
      </c>
      <c r="AR21" s="80" t="str" cm="1">
        <f t="array" aca="1" ref="AR21" ca="1">IF(INDIRECT(AR$111&amp;116+4*($B21-7))=1,BIN2HEX(1),BIN2HEX(INDIRECT(AR$111&amp;113+4*($B21-7))&amp;INDIRECT(AR$111&amp;114+4*($B21-7))&amp;INDIRECT(AR$111&amp;115+4*($B21-7))&amp;INDIRECT(AR$111&amp;116+4*($B21-7))))</f>
        <v>2</v>
      </c>
      <c r="AS21" s="80" t="str" cm="1">
        <f t="array" aca="1" ref="AS21" ca="1">IF(INDIRECT(AS$111&amp;116+4*($B21-7))=1,BIN2HEX(1),BIN2HEX(INDIRECT(AS$111&amp;113+4*($B21-7))&amp;INDIRECT(AS$111&amp;114+4*($B21-7))&amp;INDIRECT(AS$111&amp;115+4*($B21-7))&amp;INDIRECT(AS$111&amp;116+4*($B21-7))))</f>
        <v>2</v>
      </c>
      <c r="AT21" s="80" t="str" cm="1">
        <f t="array" aca="1" ref="AT21" ca="1">IF(INDIRECT(AT$111&amp;116+4*($B21-7))=1,BIN2HEX(1),BIN2HEX(INDIRECT(AT$111&amp;113+4*($B21-7))&amp;INDIRECT(AT$111&amp;114+4*($B21-7))&amp;INDIRECT(AT$111&amp;115+4*($B21-7))&amp;INDIRECT(AT$111&amp;116+4*($B21-7))))</f>
        <v>2</v>
      </c>
      <c r="AU21" s="80" t="str" cm="1">
        <f t="array" aca="1" ref="AU21" ca="1">IF(INDIRECT(AU$111&amp;116+4*($B21-7))=1,BIN2HEX(1),BIN2HEX(INDIRECT(AU$111&amp;113+4*($B21-7))&amp;INDIRECT(AU$111&amp;114+4*($B21-7))&amp;INDIRECT(AU$111&amp;115+4*($B21-7))&amp;INDIRECT(AU$111&amp;116+4*($B21-7))))</f>
        <v>2</v>
      </c>
      <c r="AV21" s="80" t="str" cm="1">
        <f t="array" aca="1" ref="AV21" ca="1">IF(INDIRECT(AV$111&amp;116+4*($B21-7))=1,BIN2HEX(1),BIN2HEX(INDIRECT(AV$111&amp;113+4*($B21-7))&amp;INDIRECT(AV$111&amp;114+4*($B21-7))&amp;INDIRECT(AV$111&amp;115+4*($B21-7))&amp;INDIRECT(AV$111&amp;116+4*($B21-7))))</f>
        <v>2</v>
      </c>
      <c r="AW21" s="80" t="str" cm="1">
        <f t="array" aca="1" ref="AW21" ca="1">IF(INDIRECT(AW$111&amp;116+4*($B21-7))=1,BIN2HEX(1),BIN2HEX(INDIRECT(AW$111&amp;113+4*($B21-7))&amp;INDIRECT(AW$111&amp;114+4*($B21-7))&amp;INDIRECT(AW$111&amp;115+4*($B21-7))&amp;INDIRECT(AW$111&amp;116+4*($B21-7))))</f>
        <v>2</v>
      </c>
      <c r="AX21" s="80" t="str" cm="1">
        <f t="array" aca="1" ref="AX21" ca="1">IF(INDIRECT(AX$111&amp;116+4*($B21-7))=1,BIN2HEX(1),BIN2HEX(INDIRECT(AX$111&amp;113+4*($B21-7))&amp;INDIRECT(AX$111&amp;114+4*($B21-7))&amp;INDIRECT(AX$111&amp;115+4*($B21-7))&amp;INDIRECT(AX$111&amp;116+4*($B21-7))))</f>
        <v>2</v>
      </c>
      <c r="AY21" s="80" t="str" cm="1">
        <f t="array" aca="1" ref="AY21" ca="1">IF(INDIRECT(AY$111&amp;116+4*($B21-7))=1,BIN2HEX(1),BIN2HEX(INDIRECT(AY$111&amp;113+4*($B21-7))&amp;INDIRECT(AY$111&amp;114+4*($B21-7))&amp;INDIRECT(AY$111&amp;115+4*($B21-7))&amp;INDIRECT(AY$111&amp;116+4*($B21-7))))</f>
        <v>2</v>
      </c>
      <c r="AZ21" s="80" t="str" cm="1">
        <f t="array" aca="1" ref="AZ21" ca="1">IF(INDIRECT(AZ$111&amp;116+4*($B21-7))=1,BIN2HEX(1),BIN2HEX(INDIRECT(AZ$111&amp;113+4*($B21-7))&amp;INDIRECT(AZ$111&amp;114+4*($B21-7))&amp;INDIRECT(AZ$111&amp;115+4*($B21-7))&amp;INDIRECT(AZ$111&amp;116+4*($B21-7))))</f>
        <v>2</v>
      </c>
      <c r="BA21" s="80" t="str" cm="1">
        <f t="array" aca="1" ref="BA21" ca="1">IF(INDIRECT(BA$111&amp;116+4*($B21-7))=1,BIN2HEX(1),BIN2HEX(INDIRECT(BA$111&amp;113+4*($B21-7))&amp;INDIRECT(BA$111&amp;114+4*($B21-7))&amp;INDIRECT(BA$111&amp;115+4*($B21-7))&amp;INDIRECT(BA$111&amp;116+4*($B21-7))))</f>
        <v>2</v>
      </c>
      <c r="BB21" s="80" t="str" cm="1">
        <f t="array" aca="1" ref="BB21" ca="1">IF(INDIRECT(BB$111&amp;116+4*($B21-7))=1,BIN2HEX(1),BIN2HEX(INDIRECT(BB$111&amp;113+4*($B21-7))&amp;INDIRECT(BB$111&amp;114+4*($B21-7))&amp;INDIRECT(BB$111&amp;115+4*($B21-7))&amp;INDIRECT(BB$111&amp;116+4*($B21-7))))</f>
        <v>2</v>
      </c>
      <c r="BC21" s="80" t="str" cm="1">
        <f t="array" aca="1" ref="BC21" ca="1">IF(INDIRECT(BC$111&amp;116+4*($B21-7))=1,BIN2HEX(1),BIN2HEX(INDIRECT(BC$111&amp;113+4*($B21-7))&amp;INDIRECT(BC$111&amp;114+4*($B21-7))&amp;INDIRECT(BC$111&amp;115+4*($B21-7))&amp;INDIRECT(BC$111&amp;116+4*($B21-7))))</f>
        <v>2</v>
      </c>
      <c r="BD21" s="80" t="str" cm="1">
        <f t="array" aca="1" ref="BD21" ca="1">IF(INDIRECT(BD$111&amp;116+4*($B21-7))=1,BIN2HEX(1),BIN2HEX(INDIRECT(BD$111&amp;113+4*($B21-7))&amp;INDIRECT(BD$111&amp;114+4*($B21-7))&amp;INDIRECT(BD$111&amp;115+4*($B21-7))&amp;INDIRECT(BD$111&amp;116+4*($B21-7))))</f>
        <v>2</v>
      </c>
      <c r="BE21" s="80" t="str" cm="1">
        <f t="array" aca="1" ref="BE21" ca="1">IF(INDIRECT(BE$111&amp;116+4*($B21-7))=1,BIN2HEX(1),BIN2HEX(INDIRECT(BE$111&amp;113+4*($B21-7))&amp;INDIRECT(BE$111&amp;114+4*($B21-7))&amp;INDIRECT(BE$111&amp;115+4*($B21-7))&amp;INDIRECT(BE$111&amp;116+4*($B21-7))))</f>
        <v>2</v>
      </c>
      <c r="BF21" s="80" t="str" cm="1">
        <f t="array" aca="1" ref="BF21" ca="1">IF(INDIRECT(BF$111&amp;116+4*($B21-7))=1,BIN2HEX(1),BIN2HEX(INDIRECT(BF$111&amp;113+4*($B21-7))&amp;INDIRECT(BF$111&amp;114+4*($B21-7))&amp;INDIRECT(BF$111&amp;115+4*($B21-7))&amp;INDIRECT(BF$111&amp;116+4*($B21-7))))</f>
        <v>2</v>
      </c>
      <c r="BG21" s="80" t="str" cm="1">
        <f t="array" aca="1" ref="BG21" ca="1">IF(INDIRECT(BG$111&amp;116+4*($B21-7))=1,BIN2HEX(1),BIN2HEX(INDIRECT(BG$111&amp;113+4*($B21-7))&amp;INDIRECT(BG$111&amp;114+4*($B21-7))&amp;INDIRECT(BG$111&amp;115+4*($B21-7))&amp;INDIRECT(BG$111&amp;116+4*($B21-7))))</f>
        <v>2</v>
      </c>
      <c r="BH21" s="80" t="str" cm="1">
        <f t="array" aca="1" ref="BH21" ca="1">IF(INDIRECT(BH$111&amp;116+4*($B21-7))=1,BIN2HEX(1),BIN2HEX(INDIRECT(BH$111&amp;113+4*($B21-7))&amp;INDIRECT(BH$111&amp;114+4*($B21-7))&amp;INDIRECT(BH$111&amp;115+4*($B21-7))&amp;INDIRECT(BH$111&amp;116+4*($B21-7))))</f>
        <v>2</v>
      </c>
      <c r="BI21" s="80" t="str" cm="1">
        <f t="array" aca="1" ref="BI21" ca="1">IF(INDIRECT(BI$111&amp;116+4*($B21-7))=1,BIN2HEX(1),BIN2HEX(INDIRECT(BI$111&amp;113+4*($B21-7))&amp;INDIRECT(BI$111&amp;114+4*($B21-7))&amp;INDIRECT(BI$111&amp;115+4*($B21-7))&amp;INDIRECT(BI$111&amp;116+4*($B21-7))))</f>
        <v>2</v>
      </c>
      <c r="BJ21" s="80" t="str" cm="1">
        <f t="array" aca="1" ref="BJ21" ca="1">IF(INDIRECT(BJ$111&amp;116+4*($B21-7))=1,BIN2HEX(1),BIN2HEX(INDIRECT(BJ$111&amp;113+4*($B21-7))&amp;INDIRECT(BJ$111&amp;114+4*($B21-7))&amp;INDIRECT(BJ$111&amp;115+4*($B21-7))&amp;INDIRECT(BJ$111&amp;116+4*($B21-7))))</f>
        <v>2</v>
      </c>
      <c r="BK21" s="80" t="str" cm="1">
        <f t="array" aca="1" ref="BK21" ca="1">IF(INDIRECT(BK$111&amp;116+4*($B21-7))=1,BIN2HEX(1),BIN2HEX(INDIRECT(BK$111&amp;113+4*($B21-7))&amp;INDIRECT(BK$111&amp;114+4*($B21-7))&amp;INDIRECT(BK$111&amp;115+4*($B21-7))&amp;INDIRECT(BK$111&amp;116+4*($B21-7))))</f>
        <v>2</v>
      </c>
      <c r="BL21" s="80" t="str" cm="1">
        <f t="array" aca="1" ref="BL21" ca="1">IF(INDIRECT(BL$111&amp;116+4*($B21-7))=1,BIN2HEX(1),BIN2HEX(INDIRECT(BL$111&amp;113+4*($B21-7))&amp;INDIRECT(BL$111&amp;114+4*($B21-7))&amp;INDIRECT(BL$111&amp;115+4*($B21-7))&amp;INDIRECT(BL$111&amp;116+4*($B21-7))))</f>
        <v>2</v>
      </c>
      <c r="BM21" s="80" t="str" cm="1">
        <f t="array" aca="1" ref="BM21" ca="1">IF(INDIRECT(BM$111&amp;116+4*($B21-7))=1,BIN2HEX(1),BIN2HEX(INDIRECT(BM$111&amp;113+4*($B21-7))&amp;INDIRECT(BM$111&amp;114+4*($B21-7))&amp;INDIRECT(BM$111&amp;115+4*($B21-7))&amp;INDIRECT(BM$111&amp;116+4*($B21-7))))</f>
        <v>2</v>
      </c>
      <c r="BN21" s="80" t="str" cm="1">
        <f t="array" aca="1" ref="BN21" ca="1">IF(INDIRECT(BN$111&amp;116+4*($B21-7))=1,BIN2HEX(1),BIN2HEX(INDIRECT(BN$111&amp;113+4*($B21-7))&amp;INDIRECT(BN$111&amp;114+4*($B21-7))&amp;INDIRECT(BN$111&amp;115+4*($B21-7))&amp;INDIRECT(BN$111&amp;116+4*($B21-7))))</f>
        <v>2</v>
      </c>
      <c r="BO21" s="80" t="str" cm="1">
        <f t="array" aca="1" ref="BO21" ca="1">IF(INDIRECT(BO$111&amp;116+4*($B21-7))=1,BIN2HEX(1),BIN2HEX(INDIRECT(BO$111&amp;113+4*($B21-7))&amp;INDIRECT(BO$111&amp;114+4*($B21-7))&amp;INDIRECT(BO$111&amp;115+4*($B21-7))&amp;INDIRECT(BO$111&amp;116+4*($B21-7))))</f>
        <v>2</v>
      </c>
      <c r="BP21" s="80" t="str" cm="1">
        <f t="array" aca="1" ref="BP21" ca="1">IF(INDIRECT(BP$111&amp;116+4*($B21-7))=1,BIN2HEX(1),BIN2HEX(INDIRECT(BP$111&amp;113+4*($B21-7))&amp;INDIRECT(BP$111&amp;114+4*($B21-7))&amp;INDIRECT(BP$111&amp;115+4*($B21-7))&amp;INDIRECT(BP$111&amp;116+4*($B21-7))))</f>
        <v>2</v>
      </c>
      <c r="CD21" s="80" cm="1">
        <f t="array" aca="1" ref="CD21" ca="1">IF($V21="0",INDIRECT("ｄａｔａ!$"&amp;V$112&amp;"$"&amp;$B21),0)</f>
        <v>0</v>
      </c>
      <c r="CE21" s="80" cm="1">
        <f t="array" aca="1" ref="CE21" ca="1">IF(OR($AS21="0",$AS21="8"),INDIRECT("ｄａｔａ!$"&amp;AS$112&amp;"$"&amp;$B21),0)</f>
        <v>0</v>
      </c>
      <c r="CH21" s="80" t="str">
        <f t="shared" si="12"/>
        <v>2000</v>
      </c>
      <c r="CI21" s="80" t="str">
        <f t="shared" si="13"/>
        <v>300000</v>
      </c>
      <c r="CJ21" s="80" t="str">
        <f t="shared" si="14"/>
        <v>400000</v>
      </c>
      <c r="CK21" s="80" t="str">
        <f t="shared" si="15"/>
        <v>5000000</v>
      </c>
      <c r="CL21" s="80" t="str">
        <f t="shared" si="16"/>
        <v>600000</v>
      </c>
      <c r="CM21" s="80" t="str">
        <f t="shared" ca="1" si="17"/>
        <v>70000</v>
      </c>
      <c r="CN21" s="80" t="str">
        <f t="shared" ca="1" si="18"/>
        <v>800000</v>
      </c>
      <c r="CO21" s="80" t="str">
        <f t="shared" ca="1" si="19"/>
        <v>900000</v>
      </c>
      <c r="CP21" s="80" t="str">
        <f t="shared" ca="1" si="20"/>
        <v>A000000</v>
      </c>
      <c r="CQ21" s="80" t="str">
        <f t="shared" ca="1" si="21"/>
        <v>B00000</v>
      </c>
    </row>
    <row r="22" spans="1:95" x14ac:dyDescent="0.2">
      <c r="A22" s="80" t="s">
        <v>2335</v>
      </c>
      <c r="B22" s="80">
        <v>24</v>
      </c>
      <c r="C22" s="251">
        <f t="shared" ca="1" si="11"/>
        <v>1</v>
      </c>
      <c r="D22" s="80" t="str" cm="1">
        <f t="array" aca="1" ref="D22" ca="1">IF(INDIRECT(D$111&amp;116+4*($B22-7))=1,BIN2HEX(1),BIN2HEX(INDIRECT(D$111&amp;113+4*($B22-7))&amp;INDIRECT(D$111&amp;114+4*($B22-7))&amp;INDIRECT(D$111&amp;115+4*($B22-7))&amp;INDIRECT(D$111&amp;116+4*($B22-7))))</f>
        <v>4</v>
      </c>
      <c r="F22" s="80" t="str" cm="1">
        <f t="array" aca="1" ref="F22" ca="1">IF(INDIRECT(F$111&amp;116+4*($B22-7))=1,BIN2HEX(1),BIN2HEX(INDIRECT(F$111&amp;113+4*($B22-7))&amp;INDIRECT(F$111&amp;114+4*($B22-7))&amp;INDIRECT(F$111&amp;115+4*($B22-7))&amp;INDIRECT(F$111&amp;116+4*($B22-7))))</f>
        <v>2</v>
      </c>
      <c r="G22" s="80" t="str" cm="1">
        <f t="array" aca="1" ref="G22" ca="1">IF(INDIRECT(G$111&amp;116+4*($B22-7))=1,BIN2HEX(1),BIN2HEX(INDIRECT(G$111&amp;113+4*($B22-7))&amp;INDIRECT(G$111&amp;114+4*($B22-7))&amp;INDIRECT(G$111&amp;115+4*($B22-7))&amp;INDIRECT(G$111&amp;116+4*($B22-7))))</f>
        <v>2</v>
      </c>
      <c r="H22" s="80" t="str" cm="1">
        <f t="array" aca="1" ref="H22" ca="1">IF(INDIRECT(H$111&amp;116+4*($B22-7))=1,BIN2HEX(1),BIN2HEX(INDIRECT(H$111&amp;113+4*($B22-7))&amp;INDIRECT(H$111&amp;114+4*($B22-7))&amp;INDIRECT(H$111&amp;115+4*($B22-7))&amp;INDIRECT(H$111&amp;116+4*($B22-7))))</f>
        <v>2</v>
      </c>
      <c r="I22" s="80" t="str" cm="1">
        <f t="array" aca="1" ref="I22" ca="1">IF(INDIRECT(I$111&amp;116+4*($B22-7))=1,BIN2HEX(1),BIN2HEX(INDIRECT(I$111&amp;113+4*($B22-7))&amp;INDIRECT(I$111&amp;114+4*($B22-7))&amp;INDIRECT(I$111&amp;115+4*($B22-7))&amp;INDIRECT(I$111&amp;116+4*($B22-7))))</f>
        <v>2</v>
      </c>
      <c r="J22" s="80" t="str" cm="1">
        <f t="array" aca="1" ref="J22" ca="1">IF(INDIRECT(J$111&amp;116+4*($B22-7))=1,BIN2HEX(1),BIN2HEX(INDIRECT(J$111&amp;113+4*($B22-7))&amp;INDIRECT(J$111&amp;114+4*($B22-7))&amp;INDIRECT(J$111&amp;115+4*($B22-7))&amp;INDIRECT(J$111&amp;116+4*($B22-7))))</f>
        <v>2</v>
      </c>
      <c r="K22" s="80" t="str" cm="1">
        <f t="array" aca="1" ref="K22" ca="1">IF(INDIRECT(K$111&amp;116+4*($B22-7))=1,BIN2HEX(1),BIN2HEX(INDIRECT(K$111&amp;113+4*($B22-7))&amp;INDIRECT(K$111&amp;114+4*($B22-7))&amp;INDIRECT(K$111&amp;115+4*($B22-7))&amp;INDIRECT(K$111&amp;116+4*($B22-7))))</f>
        <v>2</v>
      </c>
      <c r="L22" s="80" t="str" cm="1">
        <f t="array" aca="1" ref="L22" ca="1">IF(INDIRECT(L$111&amp;116+4*($B22-7))=1,BIN2HEX(1),BIN2HEX(INDIRECT(L$111&amp;113+4*($B22-7))&amp;INDIRECT(L$111&amp;114+4*($B22-7))&amp;INDIRECT(L$111&amp;115+4*($B22-7))&amp;INDIRECT(L$111&amp;116+4*($B22-7))))</f>
        <v>2</v>
      </c>
      <c r="M22" s="80" t="str" cm="1">
        <f t="array" aca="1" ref="M22" ca="1">IF(INDIRECT(M$111&amp;116+4*($B22-7))=1,BIN2HEX(1),BIN2HEX(INDIRECT(M$111&amp;113+4*($B22-7))&amp;INDIRECT(M$111&amp;114+4*($B22-7))&amp;INDIRECT(M$111&amp;115+4*($B22-7))&amp;INDIRECT(M$111&amp;116+4*($B22-7))))</f>
        <v>2</v>
      </c>
      <c r="N22" s="80" t="str" cm="1">
        <f t="array" aca="1" ref="N22" ca="1">IF(INDIRECT(N$111&amp;116+4*($B22-7))=1,BIN2HEX(1),BIN2HEX(INDIRECT(N$111&amp;113+4*($B22-7))&amp;INDIRECT(N$111&amp;114+4*($B22-7))&amp;INDIRECT(N$111&amp;115+4*($B22-7))&amp;INDIRECT(N$111&amp;116+4*($B22-7))))</f>
        <v>2</v>
      </c>
      <c r="O22" s="80" t="str" cm="1">
        <f t="array" aca="1" ref="O22" ca="1">IF(INDIRECT(O$111&amp;116+4*($B22-7))=1,BIN2HEX(1),BIN2HEX(INDIRECT(O$111&amp;113+4*($B22-7))&amp;INDIRECT(O$111&amp;114+4*($B22-7))&amp;INDIRECT(O$111&amp;115+4*($B22-7))&amp;INDIRECT(O$111&amp;116+4*($B22-7))))</f>
        <v>2</v>
      </c>
      <c r="P22" s="80" t="str" cm="1">
        <f t="array" aca="1" ref="P22" ca="1">IF(INDIRECT(P$111&amp;116+4*($B22-7))=1,BIN2HEX(1),BIN2HEX(INDIRECT(P$111&amp;113+4*($B22-7))&amp;INDIRECT(P$111&amp;114+4*($B22-7))&amp;INDIRECT(P$111&amp;115+4*($B22-7))&amp;INDIRECT(P$111&amp;116+4*($B22-7))))</f>
        <v>2</v>
      </c>
      <c r="Q22" s="80" t="str" cm="1">
        <f t="array" aca="1" ref="Q22" ca="1">IF(INDIRECT(Q$111&amp;116+4*($B22-7))=1,BIN2HEX(1),BIN2HEX(INDIRECT(Q$111&amp;113+4*($B22-7))&amp;INDIRECT(Q$111&amp;114+4*($B22-7))&amp;INDIRECT(Q$111&amp;115+4*($B22-7))&amp;INDIRECT(Q$111&amp;116+4*($B22-7))))</f>
        <v>2</v>
      </c>
      <c r="R22" s="80" t="str" cm="1">
        <f t="array" aca="1" ref="R22" ca="1">IF(INDIRECT(R$111&amp;116+4*($B22-7))=1,BIN2HEX(1),BIN2HEX(INDIRECT(R$111&amp;113+4*($B22-7))&amp;INDIRECT(R$111&amp;114+4*($B22-7))&amp;INDIRECT(R$111&amp;115+4*($B22-7))&amp;INDIRECT(R$111&amp;116+4*($B22-7))))</f>
        <v>2</v>
      </c>
      <c r="S22" s="80" t="str" cm="1">
        <f t="array" aca="1" ref="S22" ca="1">IF(INDIRECT(S$111&amp;116+4*($B22-7))=1,BIN2HEX(1),BIN2HEX(INDIRECT(S$111&amp;113+4*($B22-7))&amp;INDIRECT(S$111&amp;114+4*($B22-7))&amp;INDIRECT(S$111&amp;115+4*($B22-7))&amp;INDIRECT(S$111&amp;116+4*($B22-7))))</f>
        <v>2</v>
      </c>
      <c r="T22" s="80" t="str" cm="1">
        <f t="array" aca="1" ref="T22" ca="1">IF(INDIRECT(T$111&amp;116+4*($B22-7))=1,BIN2HEX(1),BIN2HEX(INDIRECT(T$111&amp;113+4*($B22-7))&amp;INDIRECT(T$111&amp;114+4*($B22-7))&amp;INDIRECT(T$111&amp;115+4*($B22-7))&amp;INDIRECT(T$111&amp;116+4*($B22-7))))</f>
        <v>2</v>
      </c>
      <c r="U22" s="80" t="str" cm="1">
        <f t="array" aca="1" ref="U22" ca="1">IF(INDIRECT(U$111&amp;116+4*($B22-7))=1,BIN2HEX(1),BIN2HEX(INDIRECT(U$111&amp;113+4*($B22-7))&amp;INDIRECT(U$111&amp;114+4*($B22-7))&amp;INDIRECT(U$111&amp;115+4*($B22-7))&amp;INDIRECT(U$111&amp;116+4*($B22-7))))</f>
        <v>2</v>
      </c>
      <c r="V22" s="80" t="str" cm="1">
        <f t="array" aca="1" ref="V22" ca="1">IF(INDIRECT(V$111&amp;116+4*($B22-7))=1,BIN2HEX(1),BIN2HEX(INDIRECT(V$111&amp;113+4*($B22-7))&amp;INDIRECT(V$111&amp;114+4*($B22-7))&amp;INDIRECT(V$111&amp;115+4*($B22-7))&amp;INDIRECT(V$111&amp;116+4*($B22-7))))</f>
        <v>2</v>
      </c>
      <c r="W22" s="80" t="str" cm="1">
        <f t="array" aca="1" ref="W22" ca="1">IF(INDIRECT(W$111&amp;116+4*($B22-7))=1,BIN2HEX(1),BIN2HEX(INDIRECT(W$111&amp;113+4*($B22-7))&amp;INDIRECT(W$111&amp;114+4*($B22-7))&amp;INDIRECT(W$111&amp;115+4*($B22-7))&amp;INDIRECT(W$111&amp;116+4*($B22-7))))</f>
        <v>2</v>
      </c>
      <c r="X22" s="80" t="str" cm="1">
        <f t="array" aca="1" ref="X22" ca="1">IF(INDIRECT(X$111&amp;116+4*($B22-7))=1,BIN2HEX(1),BIN2HEX(INDIRECT(X$111&amp;113+4*($B22-7))&amp;INDIRECT(X$111&amp;114+4*($B22-7))&amp;INDIRECT(X$111&amp;115+4*($B22-7))&amp;INDIRECT(X$111&amp;116+4*($B22-7))))</f>
        <v>2</v>
      </c>
      <c r="Y22" s="80" t="str" cm="1">
        <f t="array" aca="1" ref="Y22" ca="1">IF(INDIRECT(Y$111&amp;116+4*($B22-7))=1,BIN2HEX(1),BIN2HEX(INDIRECT(Y$111&amp;113+4*($B22-7))&amp;INDIRECT(Y$111&amp;114+4*($B22-7))&amp;INDIRECT(Y$111&amp;115+4*($B22-7))&amp;INDIRECT(Y$111&amp;116+4*($B22-7))))</f>
        <v>2</v>
      </c>
      <c r="Z22" s="80" t="str" cm="1">
        <f t="array" aca="1" ref="Z22" ca="1">IF(INDIRECT(Z$111&amp;116+4*($B22-7))=1,BIN2HEX(1),BIN2HEX(INDIRECT(Z$111&amp;113+4*($B22-7))&amp;INDIRECT(Z$111&amp;114+4*($B22-7))&amp;INDIRECT(Z$111&amp;115+4*($B22-7))&amp;INDIRECT(Z$111&amp;116+4*($B22-7))))</f>
        <v>2</v>
      </c>
      <c r="AA22" s="80" t="str" cm="1">
        <f t="array" aca="1" ref="AA22" ca="1">IF(INDIRECT(AA$111&amp;116+4*($B22-7))=1,BIN2HEX(1),BIN2HEX(INDIRECT(AA$111&amp;113+4*($B22-7))&amp;INDIRECT(AA$111&amp;114+4*($B22-7))&amp;INDIRECT(AA$111&amp;115+4*($B22-7))&amp;INDIRECT(AA$111&amp;116+4*($B22-7))))</f>
        <v>2</v>
      </c>
      <c r="AB22" s="80" t="str" cm="1">
        <f t="array" aca="1" ref="AB22" ca="1">IF(INDIRECT(AB$111&amp;116+4*($B22-7))=1,BIN2HEX(1),BIN2HEX(INDIRECT(AB$111&amp;113+4*($B22-7))&amp;INDIRECT(AB$111&amp;114+4*($B22-7))&amp;INDIRECT(AB$111&amp;115+4*($B22-7))&amp;INDIRECT(AB$111&amp;116+4*($B22-7))))</f>
        <v>2</v>
      </c>
      <c r="AC22" s="80" t="str" cm="1">
        <f t="array" aca="1" ref="AC22" ca="1">IF(INDIRECT(AC$111&amp;116+4*($B22-7))=1,BIN2HEX(1),BIN2HEX(INDIRECT(AC$111&amp;113+4*($B22-7))&amp;INDIRECT(AC$111&amp;114+4*($B22-7))&amp;INDIRECT(AC$111&amp;115+4*($B22-7))&amp;INDIRECT(AC$111&amp;116+4*($B22-7))))</f>
        <v>2</v>
      </c>
      <c r="AD22" s="80" t="str" cm="1">
        <f t="array" aca="1" ref="AD22" ca="1">IF(INDIRECT(AD$111&amp;116+4*($B22-7))=1,BIN2HEX(1),BIN2HEX(INDIRECT(AD$111&amp;113+4*($B22-7))&amp;INDIRECT(AD$111&amp;114+4*($B22-7))&amp;INDIRECT(AD$111&amp;115+4*($B22-7))&amp;INDIRECT(AD$111&amp;116+4*($B22-7))))</f>
        <v>2</v>
      </c>
      <c r="AE22" s="80" t="str" cm="1">
        <f t="array" aca="1" ref="AE22" ca="1">IF(INDIRECT(AE$111&amp;116+4*($B22-7))=1,BIN2HEX(1),BIN2HEX(INDIRECT(AE$111&amp;113+4*($B22-7))&amp;INDIRECT(AE$111&amp;114+4*($B22-7))&amp;INDIRECT(AE$111&amp;115+4*($B22-7))&amp;INDIRECT(AE$111&amp;116+4*($B22-7))))</f>
        <v>2</v>
      </c>
      <c r="AF22" s="80" t="str" cm="1">
        <f t="array" aca="1" ref="AF22" ca="1">IF(INDIRECT(AF$111&amp;116+4*($B22-7))=1,BIN2HEX(1),BIN2HEX(INDIRECT(AF$111&amp;113+4*($B22-7))&amp;INDIRECT(AF$111&amp;114+4*($B22-7))&amp;INDIRECT(AF$111&amp;115+4*($B22-7))&amp;INDIRECT(AF$111&amp;116+4*($B22-7))))</f>
        <v>2</v>
      </c>
      <c r="AG22" s="80" t="str" cm="1">
        <f t="array" aca="1" ref="AG22" ca="1">IF(INDIRECT(AG$111&amp;116+4*($B22-7))=1,BIN2HEX(1),BIN2HEX(INDIRECT(AG$111&amp;113+4*($B22-7))&amp;INDIRECT(AG$111&amp;114+4*($B22-7))&amp;INDIRECT(AG$111&amp;115+4*($B22-7))&amp;INDIRECT(AG$111&amp;116+4*($B22-7))))</f>
        <v>2</v>
      </c>
      <c r="AH22" s="80" t="str" cm="1">
        <f t="array" aca="1" ref="AH22" ca="1">IF(INDIRECT(AH$111&amp;116+4*($B22-7))=1,BIN2HEX(1),BIN2HEX(INDIRECT(AH$111&amp;113+4*($B22-7))&amp;INDIRECT(AH$111&amp;114+4*($B22-7))&amp;INDIRECT(AH$111&amp;115+4*($B22-7))&amp;INDIRECT(AH$111&amp;116+4*($B22-7))))</f>
        <v>2</v>
      </c>
      <c r="AI22" s="80" t="str" cm="1">
        <f t="array" aca="1" ref="AI22" ca="1">IF(INDIRECT(AI$111&amp;116+4*($B22-7))=1,BIN2HEX(1),BIN2HEX(INDIRECT(AI$111&amp;113+4*($B22-7))&amp;INDIRECT(AI$111&amp;114+4*($B22-7))&amp;INDIRECT(AI$111&amp;115+4*($B22-7))&amp;INDIRECT(AI$111&amp;116+4*($B22-7))))</f>
        <v>2</v>
      </c>
      <c r="AJ22" s="80" t="str" cm="1">
        <f t="array" aca="1" ref="AJ22" ca="1">IF(INDIRECT(AJ$111&amp;116+4*($B22-7))=1,BIN2HEX(1),BIN2HEX(INDIRECT(AJ$111&amp;113+4*($B22-7))&amp;INDIRECT(AJ$111&amp;114+4*($B22-7))&amp;INDIRECT(AJ$111&amp;115+4*($B22-7))&amp;INDIRECT(AJ$111&amp;116+4*($B22-7))))</f>
        <v>2</v>
      </c>
      <c r="AK22" s="80" t="str" cm="1">
        <f t="array" aca="1" ref="AK22" ca="1">IF(INDIRECT(AK$111&amp;116+4*($B22-7))=1,BIN2HEX(1),BIN2HEX(INDIRECT(AK$111&amp;113+4*($B22-7))&amp;INDIRECT(AK$111&amp;114+4*($B22-7))&amp;INDIRECT(AK$111&amp;115+4*($B22-7))&amp;INDIRECT(AK$111&amp;116+4*($B22-7))))</f>
        <v>2</v>
      </c>
      <c r="AL22" s="80" t="str" cm="1">
        <f t="array" aca="1" ref="AL22" ca="1">IF(INDIRECT(AL$111&amp;116+4*($B22-7))=1,BIN2HEX(1),BIN2HEX(INDIRECT(AL$111&amp;113+4*($B22-7))&amp;INDIRECT(AL$111&amp;114+4*($B22-7))&amp;INDIRECT(AL$111&amp;115+4*($B22-7))&amp;INDIRECT(AL$111&amp;116+4*($B22-7))))</f>
        <v>2</v>
      </c>
      <c r="AM22" s="80" t="str" cm="1">
        <f t="array" aca="1" ref="AM22" ca="1">IF(INDIRECT(AM$111&amp;116+4*($B22-7))=1,BIN2HEX(1),BIN2HEX(INDIRECT(AM$111&amp;113+4*($B22-7))&amp;INDIRECT(AM$111&amp;114+4*($B22-7))&amp;INDIRECT(AM$111&amp;115+4*($B22-7))&amp;INDIRECT(AM$111&amp;116+4*($B22-7))))</f>
        <v>2</v>
      </c>
      <c r="AN22" s="80" t="str" cm="1">
        <f t="array" aca="1" ref="AN22" ca="1">IF(INDIRECT(AN$111&amp;116+4*($B22-7))=1,BIN2HEX(1),BIN2HEX(INDIRECT(AN$111&amp;113+4*($B22-7))&amp;INDIRECT(AN$111&amp;114+4*($B22-7))&amp;INDIRECT(AN$111&amp;115+4*($B22-7))&amp;INDIRECT(AN$111&amp;116+4*($B22-7))))</f>
        <v>2</v>
      </c>
      <c r="AO22" s="80" t="str" cm="1">
        <f t="array" aca="1" ref="AO22" ca="1">IF(INDIRECT(AO$111&amp;116+4*($B22-7))=1,BIN2HEX(1),BIN2HEX(INDIRECT(AO$111&amp;113+4*($B22-7))&amp;INDIRECT(AO$111&amp;114+4*($B22-7))&amp;INDIRECT(AO$111&amp;115+4*($B22-7))&amp;INDIRECT(AO$111&amp;116+4*($B22-7))))</f>
        <v>2</v>
      </c>
      <c r="AP22" s="80" t="str" cm="1">
        <f t="array" aca="1" ref="AP22" ca="1">IF(INDIRECT(AP$111&amp;116+4*($B22-7))=1,BIN2HEX(1),BIN2HEX(INDIRECT(AP$111&amp;113+4*($B22-7))&amp;INDIRECT(AP$111&amp;114+4*($B22-7))&amp;INDIRECT(AP$111&amp;115+4*($B22-7))&amp;INDIRECT(AP$111&amp;116+4*($B22-7))))</f>
        <v>2</v>
      </c>
      <c r="AQ22" s="80" t="str" cm="1">
        <f t="array" aca="1" ref="AQ22" ca="1">IF(INDIRECT(AQ$111&amp;116+4*($B22-7))=1,BIN2HEX(1),BIN2HEX(INDIRECT(AQ$111&amp;113+4*($B22-7))&amp;INDIRECT(AQ$111&amp;114+4*($B22-7))&amp;INDIRECT(AQ$111&amp;115+4*($B22-7))&amp;INDIRECT(AQ$111&amp;116+4*($B22-7))))</f>
        <v>2</v>
      </c>
      <c r="AR22" s="80" t="str" cm="1">
        <f t="array" aca="1" ref="AR22" ca="1">IF(INDIRECT(AR$111&amp;116+4*($B22-7))=1,BIN2HEX(1),BIN2HEX(INDIRECT(AR$111&amp;113+4*($B22-7))&amp;INDIRECT(AR$111&amp;114+4*($B22-7))&amp;INDIRECT(AR$111&amp;115+4*($B22-7))&amp;INDIRECT(AR$111&amp;116+4*($B22-7))))</f>
        <v>2</v>
      </c>
      <c r="AS22" s="80" t="str" cm="1">
        <f t="array" aca="1" ref="AS22" ca="1">IF(INDIRECT(AS$111&amp;116+4*($B22-7))=1,BIN2HEX(1),BIN2HEX(INDIRECT(AS$111&amp;113+4*($B22-7))&amp;INDIRECT(AS$111&amp;114+4*($B22-7))&amp;INDIRECT(AS$111&amp;115+4*($B22-7))&amp;INDIRECT(AS$111&amp;116+4*($B22-7))))</f>
        <v>2</v>
      </c>
      <c r="AT22" s="80" t="str" cm="1">
        <f t="array" aca="1" ref="AT22" ca="1">IF(INDIRECT(AT$111&amp;116+4*($B22-7))=1,BIN2HEX(1),BIN2HEX(INDIRECT(AT$111&amp;113+4*($B22-7))&amp;INDIRECT(AT$111&amp;114+4*($B22-7))&amp;INDIRECT(AT$111&amp;115+4*($B22-7))&amp;INDIRECT(AT$111&amp;116+4*($B22-7))))</f>
        <v>2</v>
      </c>
      <c r="AU22" s="80" t="str" cm="1">
        <f t="array" aca="1" ref="AU22" ca="1">IF(INDIRECT(AU$111&amp;116+4*($B22-7))=1,BIN2HEX(1),BIN2HEX(INDIRECT(AU$111&amp;113+4*($B22-7))&amp;INDIRECT(AU$111&amp;114+4*($B22-7))&amp;INDIRECT(AU$111&amp;115+4*($B22-7))&amp;INDIRECT(AU$111&amp;116+4*($B22-7))))</f>
        <v>2</v>
      </c>
      <c r="AV22" s="80" t="str" cm="1">
        <f t="array" aca="1" ref="AV22" ca="1">IF(INDIRECT(AV$111&amp;116+4*($B22-7))=1,BIN2HEX(1),BIN2HEX(INDIRECT(AV$111&amp;113+4*($B22-7))&amp;INDIRECT(AV$111&amp;114+4*($B22-7))&amp;INDIRECT(AV$111&amp;115+4*($B22-7))&amp;INDIRECT(AV$111&amp;116+4*($B22-7))))</f>
        <v>2</v>
      </c>
      <c r="AW22" s="80" t="str" cm="1">
        <f t="array" aca="1" ref="AW22" ca="1">IF(INDIRECT(AW$111&amp;116+4*($B22-7))=1,BIN2HEX(1),BIN2HEX(INDIRECT(AW$111&amp;113+4*($B22-7))&amp;INDIRECT(AW$111&amp;114+4*($B22-7))&amp;INDIRECT(AW$111&amp;115+4*($B22-7))&amp;INDIRECT(AW$111&amp;116+4*($B22-7))))</f>
        <v>2</v>
      </c>
      <c r="AX22" s="80" t="str" cm="1">
        <f t="array" aca="1" ref="AX22" ca="1">IF(INDIRECT(AX$111&amp;116+4*($B22-7))=1,BIN2HEX(1),BIN2HEX(INDIRECT(AX$111&amp;113+4*($B22-7))&amp;INDIRECT(AX$111&amp;114+4*($B22-7))&amp;INDIRECT(AX$111&amp;115+4*($B22-7))&amp;INDIRECT(AX$111&amp;116+4*($B22-7))))</f>
        <v>2</v>
      </c>
      <c r="AY22" s="80" t="str" cm="1">
        <f t="array" aca="1" ref="AY22" ca="1">IF(INDIRECT(AY$111&amp;116+4*($B22-7))=1,BIN2HEX(1),BIN2HEX(INDIRECT(AY$111&amp;113+4*($B22-7))&amp;INDIRECT(AY$111&amp;114+4*($B22-7))&amp;INDIRECT(AY$111&amp;115+4*($B22-7))&amp;INDIRECT(AY$111&amp;116+4*($B22-7))))</f>
        <v>2</v>
      </c>
      <c r="AZ22" s="80" t="str" cm="1">
        <f t="array" aca="1" ref="AZ22" ca="1">IF(INDIRECT(AZ$111&amp;116+4*($B22-7))=1,BIN2HEX(1),BIN2HEX(INDIRECT(AZ$111&amp;113+4*($B22-7))&amp;INDIRECT(AZ$111&amp;114+4*($B22-7))&amp;INDIRECT(AZ$111&amp;115+4*($B22-7))&amp;INDIRECT(AZ$111&amp;116+4*($B22-7))))</f>
        <v>2</v>
      </c>
      <c r="BA22" s="80" t="str" cm="1">
        <f t="array" aca="1" ref="BA22" ca="1">IF(INDIRECT(BA$111&amp;116+4*($B22-7))=1,BIN2HEX(1),BIN2HEX(INDIRECT(BA$111&amp;113+4*($B22-7))&amp;INDIRECT(BA$111&amp;114+4*($B22-7))&amp;INDIRECT(BA$111&amp;115+4*($B22-7))&amp;INDIRECT(BA$111&amp;116+4*($B22-7))))</f>
        <v>2</v>
      </c>
      <c r="BB22" s="80" t="str" cm="1">
        <f t="array" aca="1" ref="BB22" ca="1">IF(INDIRECT(BB$111&amp;116+4*($B22-7))=1,BIN2HEX(1),BIN2HEX(INDIRECT(BB$111&amp;113+4*($B22-7))&amp;INDIRECT(BB$111&amp;114+4*($B22-7))&amp;INDIRECT(BB$111&amp;115+4*($B22-7))&amp;INDIRECT(BB$111&amp;116+4*($B22-7))))</f>
        <v>2</v>
      </c>
      <c r="BC22" s="80" t="str" cm="1">
        <f t="array" aca="1" ref="BC22" ca="1">IF(INDIRECT(BC$111&amp;116+4*($B22-7))=1,BIN2HEX(1),BIN2HEX(INDIRECT(BC$111&amp;113+4*($B22-7))&amp;INDIRECT(BC$111&amp;114+4*($B22-7))&amp;INDIRECT(BC$111&amp;115+4*($B22-7))&amp;INDIRECT(BC$111&amp;116+4*($B22-7))))</f>
        <v>2</v>
      </c>
      <c r="BD22" s="80" t="str" cm="1">
        <f t="array" aca="1" ref="BD22" ca="1">IF(INDIRECT(BD$111&amp;116+4*($B22-7))=1,BIN2HEX(1),BIN2HEX(INDIRECT(BD$111&amp;113+4*($B22-7))&amp;INDIRECT(BD$111&amp;114+4*($B22-7))&amp;INDIRECT(BD$111&amp;115+4*($B22-7))&amp;INDIRECT(BD$111&amp;116+4*($B22-7))))</f>
        <v>2</v>
      </c>
      <c r="BE22" s="80" t="str" cm="1">
        <f t="array" aca="1" ref="BE22" ca="1">IF(INDIRECT(BE$111&amp;116+4*($B22-7))=1,BIN2HEX(1),BIN2HEX(INDIRECT(BE$111&amp;113+4*($B22-7))&amp;INDIRECT(BE$111&amp;114+4*($B22-7))&amp;INDIRECT(BE$111&amp;115+4*($B22-7))&amp;INDIRECT(BE$111&amp;116+4*($B22-7))))</f>
        <v>2</v>
      </c>
      <c r="BF22" s="80" t="str" cm="1">
        <f t="array" aca="1" ref="BF22" ca="1">IF(INDIRECT(BF$111&amp;116+4*($B22-7))=1,BIN2HEX(1),BIN2HEX(INDIRECT(BF$111&amp;113+4*($B22-7))&amp;INDIRECT(BF$111&amp;114+4*($B22-7))&amp;INDIRECT(BF$111&amp;115+4*($B22-7))&amp;INDIRECT(BF$111&amp;116+4*($B22-7))))</f>
        <v>2</v>
      </c>
      <c r="BG22" s="80" t="str" cm="1">
        <f t="array" aca="1" ref="BG22" ca="1">IF(INDIRECT(BG$111&amp;116+4*($B22-7))=1,BIN2HEX(1),BIN2HEX(INDIRECT(BG$111&amp;113+4*($B22-7))&amp;INDIRECT(BG$111&amp;114+4*($B22-7))&amp;INDIRECT(BG$111&amp;115+4*($B22-7))&amp;INDIRECT(BG$111&amp;116+4*($B22-7))))</f>
        <v>2</v>
      </c>
      <c r="BH22" s="80" t="str" cm="1">
        <f t="array" aca="1" ref="BH22" ca="1">IF(INDIRECT(BH$111&amp;116+4*($B22-7))=1,BIN2HEX(1),BIN2HEX(INDIRECT(BH$111&amp;113+4*($B22-7))&amp;INDIRECT(BH$111&amp;114+4*($B22-7))&amp;INDIRECT(BH$111&amp;115+4*($B22-7))&amp;INDIRECT(BH$111&amp;116+4*($B22-7))))</f>
        <v>2</v>
      </c>
      <c r="BI22" s="80" t="str" cm="1">
        <f t="array" aca="1" ref="BI22" ca="1">IF(INDIRECT(BI$111&amp;116+4*($B22-7))=1,BIN2HEX(1),BIN2HEX(INDIRECT(BI$111&amp;113+4*($B22-7))&amp;INDIRECT(BI$111&amp;114+4*($B22-7))&amp;INDIRECT(BI$111&amp;115+4*($B22-7))&amp;INDIRECT(BI$111&amp;116+4*($B22-7))))</f>
        <v>2</v>
      </c>
      <c r="BJ22" s="80" t="str" cm="1">
        <f t="array" aca="1" ref="BJ22" ca="1">IF(INDIRECT(BJ$111&amp;116+4*($B22-7))=1,BIN2HEX(1),BIN2HEX(INDIRECT(BJ$111&amp;113+4*($B22-7))&amp;INDIRECT(BJ$111&amp;114+4*($B22-7))&amp;INDIRECT(BJ$111&amp;115+4*($B22-7))&amp;INDIRECT(BJ$111&amp;116+4*($B22-7))))</f>
        <v>2</v>
      </c>
      <c r="BK22" s="80" t="str" cm="1">
        <f t="array" aca="1" ref="BK22" ca="1">IF(INDIRECT(BK$111&amp;116+4*($B22-7))=1,BIN2HEX(1),BIN2HEX(INDIRECT(BK$111&amp;113+4*($B22-7))&amp;INDIRECT(BK$111&amp;114+4*($B22-7))&amp;INDIRECT(BK$111&amp;115+4*($B22-7))&amp;INDIRECT(BK$111&amp;116+4*($B22-7))))</f>
        <v>2</v>
      </c>
      <c r="BL22" s="80" t="str" cm="1">
        <f t="array" aca="1" ref="BL22" ca="1">IF(INDIRECT(BL$111&amp;116+4*($B22-7))=1,BIN2HEX(1),BIN2HEX(INDIRECT(BL$111&amp;113+4*($B22-7))&amp;INDIRECT(BL$111&amp;114+4*($B22-7))&amp;INDIRECT(BL$111&amp;115+4*($B22-7))&amp;INDIRECT(BL$111&amp;116+4*($B22-7))))</f>
        <v>2</v>
      </c>
      <c r="BM22" s="80" t="str" cm="1">
        <f t="array" aca="1" ref="BM22" ca="1">IF(INDIRECT(BM$111&amp;116+4*($B22-7))=1,BIN2HEX(1),BIN2HEX(INDIRECT(BM$111&amp;113+4*($B22-7))&amp;INDIRECT(BM$111&amp;114+4*($B22-7))&amp;INDIRECT(BM$111&amp;115+4*($B22-7))&amp;INDIRECT(BM$111&amp;116+4*($B22-7))))</f>
        <v>2</v>
      </c>
      <c r="BN22" s="80" t="str" cm="1">
        <f t="array" aca="1" ref="BN22" ca="1">IF(INDIRECT(BN$111&amp;116+4*($B22-7))=1,BIN2HEX(1),BIN2HEX(INDIRECT(BN$111&amp;113+4*($B22-7))&amp;INDIRECT(BN$111&amp;114+4*($B22-7))&amp;INDIRECT(BN$111&amp;115+4*($B22-7))&amp;INDIRECT(BN$111&amp;116+4*($B22-7))))</f>
        <v>2</v>
      </c>
      <c r="BO22" s="80" t="str" cm="1">
        <f t="array" aca="1" ref="BO22" ca="1">IF(INDIRECT(BO$111&amp;116+4*($B22-7))=1,BIN2HEX(1),BIN2HEX(INDIRECT(BO$111&amp;113+4*($B22-7))&amp;INDIRECT(BO$111&amp;114+4*($B22-7))&amp;INDIRECT(BO$111&amp;115+4*($B22-7))&amp;INDIRECT(BO$111&amp;116+4*($B22-7))))</f>
        <v>2</v>
      </c>
      <c r="BP22" s="80" t="str" cm="1">
        <f t="array" aca="1" ref="BP22" ca="1">IF(INDIRECT(BP$111&amp;116+4*($B22-7))=1,BIN2HEX(1),BIN2HEX(INDIRECT(BP$111&amp;113+4*($B22-7))&amp;INDIRECT(BP$111&amp;114+4*($B22-7))&amp;INDIRECT(BP$111&amp;115+4*($B22-7))&amp;INDIRECT(BP$111&amp;116+4*($B22-7))))</f>
        <v>2</v>
      </c>
      <c r="CD22" s="80" cm="1">
        <f t="array" aca="1" ref="CD22" ca="1">IF($V22="0",INDIRECT("ｄａｔａ!$"&amp;V$112&amp;"$"&amp;$B22),0)</f>
        <v>0</v>
      </c>
      <c r="CE22" s="80" cm="1">
        <f t="array" aca="1" ref="CE22" ca="1">IF(OR($AS22="0",$AS22="8"),INDIRECT("ｄａｔａ!$"&amp;AS$112&amp;"$"&amp;$B22),0)</f>
        <v>0</v>
      </c>
      <c r="CH22" s="80" t="str">
        <f t="shared" si="12"/>
        <v>2000</v>
      </c>
      <c r="CI22" s="80" t="str">
        <f t="shared" si="13"/>
        <v>300000</v>
      </c>
      <c r="CJ22" s="80" t="str">
        <f t="shared" si="14"/>
        <v>400000</v>
      </c>
      <c r="CK22" s="80" t="str">
        <f t="shared" si="15"/>
        <v>5000000</v>
      </c>
      <c r="CL22" s="80" t="str">
        <f t="shared" si="16"/>
        <v>600000</v>
      </c>
      <c r="CM22" s="80" t="str">
        <f t="shared" ca="1" si="17"/>
        <v>70000</v>
      </c>
      <c r="CN22" s="80" t="str">
        <f t="shared" ca="1" si="18"/>
        <v>800000</v>
      </c>
      <c r="CO22" s="80" t="str">
        <f t="shared" ca="1" si="19"/>
        <v>900000</v>
      </c>
      <c r="CP22" s="80" t="str">
        <f t="shared" ca="1" si="20"/>
        <v>A000000</v>
      </c>
      <c r="CQ22" s="80" t="str">
        <f t="shared" ca="1" si="21"/>
        <v>B00000</v>
      </c>
    </row>
    <row r="23" spans="1:95" x14ac:dyDescent="0.2">
      <c r="A23" s="80" t="s">
        <v>2336</v>
      </c>
      <c r="B23" s="80">
        <v>25</v>
      </c>
      <c r="C23" s="251">
        <f t="shared" ca="1" si="11"/>
        <v>1</v>
      </c>
      <c r="D23" s="80" t="str" cm="1">
        <f t="array" aca="1" ref="D23" ca="1">IF(INDIRECT(D$111&amp;116+4*($B23-7))=1,BIN2HEX(1),BIN2HEX(INDIRECT(D$111&amp;113+4*($B23-7))&amp;INDIRECT(D$111&amp;114+4*($B23-7))&amp;INDIRECT(D$111&amp;115+4*($B23-7))&amp;INDIRECT(D$111&amp;116+4*($B23-7))))</f>
        <v>4</v>
      </c>
      <c r="F23" s="80" t="str" cm="1">
        <f t="array" aca="1" ref="F23" ca="1">IF(INDIRECT(F$111&amp;116+4*($B23-7))=1,BIN2HEX(1),BIN2HEX(INDIRECT(F$111&amp;113+4*($B23-7))&amp;INDIRECT(F$111&amp;114+4*($B23-7))&amp;INDIRECT(F$111&amp;115+4*($B23-7))&amp;INDIRECT(F$111&amp;116+4*($B23-7))))</f>
        <v>2</v>
      </c>
      <c r="G23" s="80" t="str" cm="1">
        <f t="array" aca="1" ref="G23" ca="1">IF(INDIRECT(G$111&amp;116+4*($B23-7))=1,BIN2HEX(1),BIN2HEX(INDIRECT(G$111&amp;113+4*($B23-7))&amp;INDIRECT(G$111&amp;114+4*($B23-7))&amp;INDIRECT(G$111&amp;115+4*($B23-7))&amp;INDIRECT(G$111&amp;116+4*($B23-7))))</f>
        <v>2</v>
      </c>
      <c r="H23" s="80" t="str" cm="1">
        <f t="array" aca="1" ref="H23" ca="1">IF(INDIRECT(H$111&amp;116+4*($B23-7))=1,BIN2HEX(1),BIN2HEX(INDIRECT(H$111&amp;113+4*($B23-7))&amp;INDIRECT(H$111&amp;114+4*($B23-7))&amp;INDIRECT(H$111&amp;115+4*($B23-7))&amp;INDIRECT(H$111&amp;116+4*($B23-7))))</f>
        <v>2</v>
      </c>
      <c r="I23" s="80" t="str" cm="1">
        <f t="array" aca="1" ref="I23" ca="1">IF(INDIRECT(I$111&amp;116+4*($B23-7))=1,BIN2HEX(1),BIN2HEX(INDIRECT(I$111&amp;113+4*($B23-7))&amp;INDIRECT(I$111&amp;114+4*($B23-7))&amp;INDIRECT(I$111&amp;115+4*($B23-7))&amp;INDIRECT(I$111&amp;116+4*($B23-7))))</f>
        <v>2</v>
      </c>
      <c r="J23" s="80" t="str" cm="1">
        <f t="array" aca="1" ref="J23" ca="1">IF(INDIRECT(J$111&amp;116+4*($B23-7))=1,BIN2HEX(1),BIN2HEX(INDIRECT(J$111&amp;113+4*($B23-7))&amp;INDIRECT(J$111&amp;114+4*($B23-7))&amp;INDIRECT(J$111&amp;115+4*($B23-7))&amp;INDIRECT(J$111&amp;116+4*($B23-7))))</f>
        <v>2</v>
      </c>
      <c r="K23" s="80" t="str" cm="1">
        <f t="array" aca="1" ref="K23" ca="1">IF(INDIRECT(K$111&amp;116+4*($B23-7))=1,BIN2HEX(1),BIN2HEX(INDIRECT(K$111&amp;113+4*($B23-7))&amp;INDIRECT(K$111&amp;114+4*($B23-7))&amp;INDIRECT(K$111&amp;115+4*($B23-7))&amp;INDIRECT(K$111&amp;116+4*($B23-7))))</f>
        <v>2</v>
      </c>
      <c r="L23" s="80" t="str" cm="1">
        <f t="array" aca="1" ref="L23" ca="1">IF(INDIRECT(L$111&amp;116+4*($B23-7))=1,BIN2HEX(1),BIN2HEX(INDIRECT(L$111&amp;113+4*($B23-7))&amp;INDIRECT(L$111&amp;114+4*($B23-7))&amp;INDIRECT(L$111&amp;115+4*($B23-7))&amp;INDIRECT(L$111&amp;116+4*($B23-7))))</f>
        <v>2</v>
      </c>
      <c r="M23" s="80" t="str" cm="1">
        <f t="array" aca="1" ref="M23" ca="1">IF(INDIRECT(M$111&amp;116+4*($B23-7))=1,BIN2HEX(1),BIN2HEX(INDIRECT(M$111&amp;113+4*($B23-7))&amp;INDIRECT(M$111&amp;114+4*($B23-7))&amp;INDIRECT(M$111&amp;115+4*($B23-7))&amp;INDIRECT(M$111&amp;116+4*($B23-7))))</f>
        <v>2</v>
      </c>
      <c r="N23" s="80" t="str" cm="1">
        <f t="array" aca="1" ref="N23" ca="1">IF(INDIRECT(N$111&amp;116+4*($B23-7))=1,BIN2HEX(1),BIN2HEX(INDIRECT(N$111&amp;113+4*($B23-7))&amp;INDIRECT(N$111&amp;114+4*($B23-7))&amp;INDIRECT(N$111&amp;115+4*($B23-7))&amp;INDIRECT(N$111&amp;116+4*($B23-7))))</f>
        <v>2</v>
      </c>
      <c r="O23" s="80" t="str" cm="1">
        <f t="array" aca="1" ref="O23" ca="1">IF(INDIRECT(O$111&amp;116+4*($B23-7))=1,BIN2HEX(1),BIN2HEX(INDIRECT(O$111&amp;113+4*($B23-7))&amp;INDIRECT(O$111&amp;114+4*($B23-7))&amp;INDIRECT(O$111&amp;115+4*($B23-7))&amp;INDIRECT(O$111&amp;116+4*($B23-7))))</f>
        <v>2</v>
      </c>
      <c r="P23" s="80" t="str" cm="1">
        <f t="array" aca="1" ref="P23" ca="1">IF(INDIRECT(P$111&amp;116+4*($B23-7))=1,BIN2HEX(1),BIN2HEX(INDIRECT(P$111&amp;113+4*($B23-7))&amp;INDIRECT(P$111&amp;114+4*($B23-7))&amp;INDIRECT(P$111&amp;115+4*($B23-7))&amp;INDIRECT(P$111&amp;116+4*($B23-7))))</f>
        <v>2</v>
      </c>
      <c r="Q23" s="80" t="str" cm="1">
        <f t="array" aca="1" ref="Q23" ca="1">IF(INDIRECT(Q$111&amp;116+4*($B23-7))=1,BIN2HEX(1),BIN2HEX(INDIRECT(Q$111&amp;113+4*($B23-7))&amp;INDIRECT(Q$111&amp;114+4*($B23-7))&amp;INDIRECT(Q$111&amp;115+4*($B23-7))&amp;INDIRECT(Q$111&amp;116+4*($B23-7))))</f>
        <v>2</v>
      </c>
      <c r="R23" s="80" t="str" cm="1">
        <f t="array" aca="1" ref="R23" ca="1">IF(INDIRECT(R$111&amp;116+4*($B23-7))=1,BIN2HEX(1),BIN2HEX(INDIRECT(R$111&amp;113+4*($B23-7))&amp;INDIRECT(R$111&amp;114+4*($B23-7))&amp;INDIRECT(R$111&amp;115+4*($B23-7))&amp;INDIRECT(R$111&amp;116+4*($B23-7))))</f>
        <v>2</v>
      </c>
      <c r="S23" s="80" t="str" cm="1">
        <f t="array" aca="1" ref="S23" ca="1">IF(INDIRECT(S$111&amp;116+4*($B23-7))=1,BIN2HEX(1),BIN2HEX(INDIRECT(S$111&amp;113+4*($B23-7))&amp;INDIRECT(S$111&amp;114+4*($B23-7))&amp;INDIRECT(S$111&amp;115+4*($B23-7))&amp;INDIRECT(S$111&amp;116+4*($B23-7))))</f>
        <v>2</v>
      </c>
      <c r="T23" s="80" t="str" cm="1">
        <f t="array" aca="1" ref="T23" ca="1">IF(INDIRECT(T$111&amp;116+4*($B23-7))=1,BIN2HEX(1),BIN2HEX(INDIRECT(T$111&amp;113+4*($B23-7))&amp;INDIRECT(T$111&amp;114+4*($B23-7))&amp;INDIRECT(T$111&amp;115+4*($B23-7))&amp;INDIRECT(T$111&amp;116+4*($B23-7))))</f>
        <v>2</v>
      </c>
      <c r="U23" s="80" t="str" cm="1">
        <f t="array" aca="1" ref="U23" ca="1">IF(INDIRECT(U$111&amp;116+4*($B23-7))=1,BIN2HEX(1),BIN2HEX(INDIRECT(U$111&amp;113+4*($B23-7))&amp;INDIRECT(U$111&amp;114+4*($B23-7))&amp;INDIRECT(U$111&amp;115+4*($B23-7))&amp;INDIRECT(U$111&amp;116+4*($B23-7))))</f>
        <v>2</v>
      </c>
      <c r="V23" s="80" t="str" cm="1">
        <f t="array" aca="1" ref="V23" ca="1">IF(INDIRECT(V$111&amp;116+4*($B23-7))=1,BIN2HEX(1),BIN2HEX(INDIRECT(V$111&amp;113+4*($B23-7))&amp;INDIRECT(V$111&amp;114+4*($B23-7))&amp;INDIRECT(V$111&amp;115+4*($B23-7))&amp;INDIRECT(V$111&amp;116+4*($B23-7))))</f>
        <v>2</v>
      </c>
      <c r="W23" s="80" t="str" cm="1">
        <f t="array" aca="1" ref="W23" ca="1">IF(INDIRECT(W$111&amp;116+4*($B23-7))=1,BIN2HEX(1),BIN2HEX(INDIRECT(W$111&amp;113+4*($B23-7))&amp;INDIRECT(W$111&amp;114+4*($B23-7))&amp;INDIRECT(W$111&amp;115+4*($B23-7))&amp;INDIRECT(W$111&amp;116+4*($B23-7))))</f>
        <v>2</v>
      </c>
      <c r="X23" s="80" t="str" cm="1">
        <f t="array" aca="1" ref="X23" ca="1">IF(INDIRECT(X$111&amp;116+4*($B23-7))=1,BIN2HEX(1),BIN2HEX(INDIRECT(X$111&amp;113+4*($B23-7))&amp;INDIRECT(X$111&amp;114+4*($B23-7))&amp;INDIRECT(X$111&amp;115+4*($B23-7))&amp;INDIRECT(X$111&amp;116+4*($B23-7))))</f>
        <v>2</v>
      </c>
      <c r="Y23" s="80" t="str" cm="1">
        <f t="array" aca="1" ref="Y23" ca="1">IF(INDIRECT(Y$111&amp;116+4*($B23-7))=1,BIN2HEX(1),BIN2HEX(INDIRECT(Y$111&amp;113+4*($B23-7))&amp;INDIRECT(Y$111&amp;114+4*($B23-7))&amp;INDIRECT(Y$111&amp;115+4*($B23-7))&amp;INDIRECT(Y$111&amp;116+4*($B23-7))))</f>
        <v>2</v>
      </c>
      <c r="Z23" s="80" t="str" cm="1">
        <f t="array" aca="1" ref="Z23" ca="1">IF(INDIRECT(Z$111&amp;116+4*($B23-7))=1,BIN2HEX(1),BIN2HEX(INDIRECT(Z$111&amp;113+4*($B23-7))&amp;INDIRECT(Z$111&amp;114+4*($B23-7))&amp;INDIRECT(Z$111&amp;115+4*($B23-7))&amp;INDIRECT(Z$111&amp;116+4*($B23-7))))</f>
        <v>2</v>
      </c>
      <c r="AA23" s="80" t="str" cm="1">
        <f t="array" aca="1" ref="AA23" ca="1">IF(INDIRECT(AA$111&amp;116+4*($B23-7))=1,BIN2HEX(1),BIN2HEX(INDIRECT(AA$111&amp;113+4*($B23-7))&amp;INDIRECT(AA$111&amp;114+4*($B23-7))&amp;INDIRECT(AA$111&amp;115+4*($B23-7))&amp;INDIRECT(AA$111&amp;116+4*($B23-7))))</f>
        <v>2</v>
      </c>
      <c r="AB23" s="80" t="str" cm="1">
        <f t="array" aca="1" ref="AB23" ca="1">IF(INDIRECT(AB$111&amp;116+4*($B23-7))=1,BIN2HEX(1),BIN2HEX(INDIRECT(AB$111&amp;113+4*($B23-7))&amp;INDIRECT(AB$111&amp;114+4*($B23-7))&amp;INDIRECT(AB$111&amp;115+4*($B23-7))&amp;INDIRECT(AB$111&amp;116+4*($B23-7))))</f>
        <v>2</v>
      </c>
      <c r="AC23" s="80" t="str" cm="1">
        <f t="array" aca="1" ref="AC23" ca="1">IF(INDIRECT(AC$111&amp;116+4*($B23-7))=1,BIN2HEX(1),BIN2HEX(INDIRECT(AC$111&amp;113+4*($B23-7))&amp;INDIRECT(AC$111&amp;114+4*($B23-7))&amp;INDIRECT(AC$111&amp;115+4*($B23-7))&amp;INDIRECT(AC$111&amp;116+4*($B23-7))))</f>
        <v>2</v>
      </c>
      <c r="AD23" s="80" t="str" cm="1">
        <f t="array" aca="1" ref="AD23" ca="1">IF(INDIRECT(AD$111&amp;116+4*($B23-7))=1,BIN2HEX(1),BIN2HEX(INDIRECT(AD$111&amp;113+4*($B23-7))&amp;INDIRECT(AD$111&amp;114+4*($B23-7))&amp;INDIRECT(AD$111&amp;115+4*($B23-7))&amp;INDIRECT(AD$111&amp;116+4*($B23-7))))</f>
        <v>2</v>
      </c>
      <c r="AE23" s="80" t="str" cm="1">
        <f t="array" aca="1" ref="AE23" ca="1">IF(INDIRECT(AE$111&amp;116+4*($B23-7))=1,BIN2HEX(1),BIN2HEX(INDIRECT(AE$111&amp;113+4*($B23-7))&amp;INDIRECT(AE$111&amp;114+4*($B23-7))&amp;INDIRECT(AE$111&amp;115+4*($B23-7))&amp;INDIRECT(AE$111&amp;116+4*($B23-7))))</f>
        <v>2</v>
      </c>
      <c r="AF23" s="80" t="str" cm="1">
        <f t="array" aca="1" ref="AF23" ca="1">IF(INDIRECT(AF$111&amp;116+4*($B23-7))=1,BIN2HEX(1),BIN2HEX(INDIRECT(AF$111&amp;113+4*($B23-7))&amp;INDIRECT(AF$111&amp;114+4*($B23-7))&amp;INDIRECT(AF$111&amp;115+4*($B23-7))&amp;INDIRECT(AF$111&amp;116+4*($B23-7))))</f>
        <v>2</v>
      </c>
      <c r="AG23" s="80" t="str" cm="1">
        <f t="array" aca="1" ref="AG23" ca="1">IF(INDIRECT(AG$111&amp;116+4*($B23-7))=1,BIN2HEX(1),BIN2HEX(INDIRECT(AG$111&amp;113+4*($B23-7))&amp;INDIRECT(AG$111&amp;114+4*($B23-7))&amp;INDIRECT(AG$111&amp;115+4*($B23-7))&amp;INDIRECT(AG$111&amp;116+4*($B23-7))))</f>
        <v>2</v>
      </c>
      <c r="AH23" s="80" t="str" cm="1">
        <f t="array" aca="1" ref="AH23" ca="1">IF(INDIRECT(AH$111&amp;116+4*($B23-7))=1,BIN2HEX(1),BIN2HEX(INDIRECT(AH$111&amp;113+4*($B23-7))&amp;INDIRECT(AH$111&amp;114+4*($B23-7))&amp;INDIRECT(AH$111&amp;115+4*($B23-7))&amp;INDIRECT(AH$111&amp;116+4*($B23-7))))</f>
        <v>2</v>
      </c>
      <c r="AI23" s="80" t="str" cm="1">
        <f t="array" aca="1" ref="AI23" ca="1">IF(INDIRECT(AI$111&amp;116+4*($B23-7))=1,BIN2HEX(1),BIN2HEX(INDIRECT(AI$111&amp;113+4*($B23-7))&amp;INDIRECT(AI$111&amp;114+4*($B23-7))&amp;INDIRECT(AI$111&amp;115+4*($B23-7))&amp;INDIRECT(AI$111&amp;116+4*($B23-7))))</f>
        <v>2</v>
      </c>
      <c r="AJ23" s="80" t="str" cm="1">
        <f t="array" aca="1" ref="AJ23" ca="1">IF(INDIRECT(AJ$111&amp;116+4*($B23-7))=1,BIN2HEX(1),BIN2HEX(INDIRECT(AJ$111&amp;113+4*($B23-7))&amp;INDIRECT(AJ$111&amp;114+4*($B23-7))&amp;INDIRECT(AJ$111&amp;115+4*($B23-7))&amp;INDIRECT(AJ$111&amp;116+4*($B23-7))))</f>
        <v>2</v>
      </c>
      <c r="AK23" s="80" t="str" cm="1">
        <f t="array" aca="1" ref="AK23" ca="1">IF(INDIRECT(AK$111&amp;116+4*($B23-7))=1,BIN2HEX(1),BIN2HEX(INDIRECT(AK$111&amp;113+4*($B23-7))&amp;INDIRECT(AK$111&amp;114+4*($B23-7))&amp;INDIRECT(AK$111&amp;115+4*($B23-7))&amp;INDIRECT(AK$111&amp;116+4*($B23-7))))</f>
        <v>2</v>
      </c>
      <c r="AL23" s="80" t="str" cm="1">
        <f t="array" aca="1" ref="AL23" ca="1">IF(INDIRECT(AL$111&amp;116+4*($B23-7))=1,BIN2HEX(1),BIN2HEX(INDIRECT(AL$111&amp;113+4*($B23-7))&amp;INDIRECT(AL$111&amp;114+4*($B23-7))&amp;INDIRECT(AL$111&amp;115+4*($B23-7))&amp;INDIRECT(AL$111&amp;116+4*($B23-7))))</f>
        <v>2</v>
      </c>
      <c r="AM23" s="80" t="str" cm="1">
        <f t="array" aca="1" ref="AM23" ca="1">IF(INDIRECT(AM$111&amp;116+4*($B23-7))=1,BIN2HEX(1),BIN2HEX(INDIRECT(AM$111&amp;113+4*($B23-7))&amp;INDIRECT(AM$111&amp;114+4*($B23-7))&amp;INDIRECT(AM$111&amp;115+4*($B23-7))&amp;INDIRECT(AM$111&amp;116+4*($B23-7))))</f>
        <v>2</v>
      </c>
      <c r="AN23" s="80" t="str" cm="1">
        <f t="array" aca="1" ref="AN23" ca="1">IF(INDIRECT(AN$111&amp;116+4*($B23-7))=1,BIN2HEX(1),BIN2HEX(INDIRECT(AN$111&amp;113+4*($B23-7))&amp;INDIRECT(AN$111&amp;114+4*($B23-7))&amp;INDIRECT(AN$111&amp;115+4*($B23-7))&amp;INDIRECT(AN$111&amp;116+4*($B23-7))))</f>
        <v>2</v>
      </c>
      <c r="AO23" s="80" t="str" cm="1">
        <f t="array" aca="1" ref="AO23" ca="1">IF(INDIRECT(AO$111&amp;116+4*($B23-7))=1,BIN2HEX(1),BIN2HEX(INDIRECT(AO$111&amp;113+4*($B23-7))&amp;INDIRECT(AO$111&amp;114+4*($B23-7))&amp;INDIRECT(AO$111&amp;115+4*($B23-7))&amp;INDIRECT(AO$111&amp;116+4*($B23-7))))</f>
        <v>2</v>
      </c>
      <c r="AP23" s="80" t="str" cm="1">
        <f t="array" aca="1" ref="AP23" ca="1">IF(INDIRECT(AP$111&amp;116+4*($B23-7))=1,BIN2HEX(1),BIN2HEX(INDIRECT(AP$111&amp;113+4*($B23-7))&amp;INDIRECT(AP$111&amp;114+4*($B23-7))&amp;INDIRECT(AP$111&amp;115+4*($B23-7))&amp;INDIRECT(AP$111&amp;116+4*($B23-7))))</f>
        <v>2</v>
      </c>
      <c r="AQ23" s="80" t="str" cm="1">
        <f t="array" aca="1" ref="AQ23" ca="1">IF(INDIRECT(AQ$111&amp;116+4*($B23-7))=1,BIN2HEX(1),BIN2HEX(INDIRECT(AQ$111&amp;113+4*($B23-7))&amp;INDIRECT(AQ$111&amp;114+4*($B23-7))&amp;INDIRECT(AQ$111&amp;115+4*($B23-7))&amp;INDIRECT(AQ$111&amp;116+4*($B23-7))))</f>
        <v>2</v>
      </c>
      <c r="AR23" s="80" t="str" cm="1">
        <f t="array" aca="1" ref="AR23" ca="1">IF(INDIRECT(AR$111&amp;116+4*($B23-7))=1,BIN2HEX(1),BIN2HEX(INDIRECT(AR$111&amp;113+4*($B23-7))&amp;INDIRECT(AR$111&amp;114+4*($B23-7))&amp;INDIRECT(AR$111&amp;115+4*($B23-7))&amp;INDIRECT(AR$111&amp;116+4*($B23-7))))</f>
        <v>2</v>
      </c>
      <c r="AS23" s="80" t="str" cm="1">
        <f t="array" aca="1" ref="AS23" ca="1">IF(INDIRECT(AS$111&amp;116+4*($B23-7))=1,BIN2HEX(1),BIN2HEX(INDIRECT(AS$111&amp;113+4*($B23-7))&amp;INDIRECT(AS$111&amp;114+4*($B23-7))&amp;INDIRECT(AS$111&amp;115+4*($B23-7))&amp;INDIRECT(AS$111&amp;116+4*($B23-7))))</f>
        <v>2</v>
      </c>
      <c r="AT23" s="80" t="str" cm="1">
        <f t="array" aca="1" ref="AT23" ca="1">IF(INDIRECT(AT$111&amp;116+4*($B23-7))=1,BIN2HEX(1),BIN2HEX(INDIRECT(AT$111&amp;113+4*($B23-7))&amp;INDIRECT(AT$111&amp;114+4*($B23-7))&amp;INDIRECT(AT$111&amp;115+4*($B23-7))&amp;INDIRECT(AT$111&amp;116+4*($B23-7))))</f>
        <v>2</v>
      </c>
      <c r="AU23" s="80" t="str" cm="1">
        <f t="array" aca="1" ref="AU23" ca="1">IF(INDIRECT(AU$111&amp;116+4*($B23-7))=1,BIN2HEX(1),BIN2HEX(INDIRECT(AU$111&amp;113+4*($B23-7))&amp;INDIRECT(AU$111&amp;114+4*($B23-7))&amp;INDIRECT(AU$111&amp;115+4*($B23-7))&amp;INDIRECT(AU$111&amp;116+4*($B23-7))))</f>
        <v>2</v>
      </c>
      <c r="AV23" s="80" t="str" cm="1">
        <f t="array" aca="1" ref="AV23" ca="1">IF(INDIRECT(AV$111&amp;116+4*($B23-7))=1,BIN2HEX(1),BIN2HEX(INDIRECT(AV$111&amp;113+4*($B23-7))&amp;INDIRECT(AV$111&amp;114+4*($B23-7))&amp;INDIRECT(AV$111&amp;115+4*($B23-7))&amp;INDIRECT(AV$111&amp;116+4*($B23-7))))</f>
        <v>2</v>
      </c>
      <c r="AW23" s="80" t="str" cm="1">
        <f t="array" aca="1" ref="AW23" ca="1">IF(INDIRECT(AW$111&amp;116+4*($B23-7))=1,BIN2HEX(1),BIN2HEX(INDIRECT(AW$111&amp;113+4*($B23-7))&amp;INDIRECT(AW$111&amp;114+4*($B23-7))&amp;INDIRECT(AW$111&amp;115+4*($B23-7))&amp;INDIRECT(AW$111&amp;116+4*($B23-7))))</f>
        <v>2</v>
      </c>
      <c r="AX23" s="80" t="str" cm="1">
        <f t="array" aca="1" ref="AX23" ca="1">IF(INDIRECT(AX$111&amp;116+4*($B23-7))=1,BIN2HEX(1),BIN2HEX(INDIRECT(AX$111&amp;113+4*($B23-7))&amp;INDIRECT(AX$111&amp;114+4*($B23-7))&amp;INDIRECT(AX$111&amp;115+4*($B23-7))&amp;INDIRECT(AX$111&amp;116+4*($B23-7))))</f>
        <v>2</v>
      </c>
      <c r="AY23" s="80" t="str" cm="1">
        <f t="array" aca="1" ref="AY23" ca="1">IF(INDIRECT(AY$111&amp;116+4*($B23-7))=1,BIN2HEX(1),BIN2HEX(INDIRECT(AY$111&amp;113+4*($B23-7))&amp;INDIRECT(AY$111&amp;114+4*($B23-7))&amp;INDIRECT(AY$111&amp;115+4*($B23-7))&amp;INDIRECT(AY$111&amp;116+4*($B23-7))))</f>
        <v>2</v>
      </c>
      <c r="AZ23" s="80" t="str" cm="1">
        <f t="array" aca="1" ref="AZ23" ca="1">IF(INDIRECT(AZ$111&amp;116+4*($B23-7))=1,BIN2HEX(1),BIN2HEX(INDIRECT(AZ$111&amp;113+4*($B23-7))&amp;INDIRECT(AZ$111&amp;114+4*($B23-7))&amp;INDIRECT(AZ$111&amp;115+4*($B23-7))&amp;INDIRECT(AZ$111&amp;116+4*($B23-7))))</f>
        <v>2</v>
      </c>
      <c r="BA23" s="80" t="str" cm="1">
        <f t="array" aca="1" ref="BA23" ca="1">IF(INDIRECT(BA$111&amp;116+4*($B23-7))=1,BIN2HEX(1),BIN2HEX(INDIRECT(BA$111&amp;113+4*($B23-7))&amp;INDIRECT(BA$111&amp;114+4*($B23-7))&amp;INDIRECT(BA$111&amp;115+4*($B23-7))&amp;INDIRECT(BA$111&amp;116+4*($B23-7))))</f>
        <v>2</v>
      </c>
      <c r="BB23" s="80" t="str" cm="1">
        <f t="array" aca="1" ref="BB23" ca="1">IF(INDIRECT(BB$111&amp;116+4*($B23-7))=1,BIN2HEX(1),BIN2HEX(INDIRECT(BB$111&amp;113+4*($B23-7))&amp;INDIRECT(BB$111&amp;114+4*($B23-7))&amp;INDIRECT(BB$111&amp;115+4*($B23-7))&amp;INDIRECT(BB$111&amp;116+4*($B23-7))))</f>
        <v>2</v>
      </c>
      <c r="BC23" s="80" t="str" cm="1">
        <f t="array" aca="1" ref="BC23" ca="1">IF(INDIRECT(BC$111&amp;116+4*($B23-7))=1,BIN2HEX(1),BIN2HEX(INDIRECT(BC$111&amp;113+4*($B23-7))&amp;INDIRECT(BC$111&amp;114+4*($B23-7))&amp;INDIRECT(BC$111&amp;115+4*($B23-7))&amp;INDIRECT(BC$111&amp;116+4*($B23-7))))</f>
        <v>2</v>
      </c>
      <c r="BD23" s="80" t="str" cm="1">
        <f t="array" aca="1" ref="BD23" ca="1">IF(INDIRECT(BD$111&amp;116+4*($B23-7))=1,BIN2HEX(1),BIN2HEX(INDIRECT(BD$111&amp;113+4*($B23-7))&amp;INDIRECT(BD$111&amp;114+4*($B23-7))&amp;INDIRECT(BD$111&amp;115+4*($B23-7))&amp;INDIRECT(BD$111&amp;116+4*($B23-7))))</f>
        <v>2</v>
      </c>
      <c r="BE23" s="80" t="str" cm="1">
        <f t="array" aca="1" ref="BE23" ca="1">IF(INDIRECT(BE$111&amp;116+4*($B23-7))=1,BIN2HEX(1),BIN2HEX(INDIRECT(BE$111&amp;113+4*($B23-7))&amp;INDIRECT(BE$111&amp;114+4*($B23-7))&amp;INDIRECT(BE$111&amp;115+4*($B23-7))&amp;INDIRECT(BE$111&amp;116+4*($B23-7))))</f>
        <v>2</v>
      </c>
      <c r="BF23" s="80" t="str" cm="1">
        <f t="array" aca="1" ref="BF23" ca="1">IF(INDIRECT(BF$111&amp;116+4*($B23-7))=1,BIN2HEX(1),BIN2HEX(INDIRECT(BF$111&amp;113+4*($B23-7))&amp;INDIRECT(BF$111&amp;114+4*($B23-7))&amp;INDIRECT(BF$111&amp;115+4*($B23-7))&amp;INDIRECT(BF$111&amp;116+4*($B23-7))))</f>
        <v>2</v>
      </c>
      <c r="BG23" s="80" t="str" cm="1">
        <f t="array" aca="1" ref="BG23" ca="1">IF(INDIRECT(BG$111&amp;116+4*($B23-7))=1,BIN2HEX(1),BIN2HEX(INDIRECT(BG$111&amp;113+4*($B23-7))&amp;INDIRECT(BG$111&amp;114+4*($B23-7))&amp;INDIRECT(BG$111&amp;115+4*($B23-7))&amp;INDIRECT(BG$111&amp;116+4*($B23-7))))</f>
        <v>2</v>
      </c>
      <c r="BH23" s="80" t="str" cm="1">
        <f t="array" aca="1" ref="BH23" ca="1">IF(INDIRECT(BH$111&amp;116+4*($B23-7))=1,BIN2HEX(1),BIN2HEX(INDIRECT(BH$111&amp;113+4*($B23-7))&amp;INDIRECT(BH$111&amp;114+4*($B23-7))&amp;INDIRECT(BH$111&amp;115+4*($B23-7))&amp;INDIRECT(BH$111&amp;116+4*($B23-7))))</f>
        <v>2</v>
      </c>
      <c r="BI23" s="80" t="str" cm="1">
        <f t="array" aca="1" ref="BI23" ca="1">IF(INDIRECT(BI$111&amp;116+4*($B23-7))=1,BIN2HEX(1),BIN2HEX(INDIRECT(BI$111&amp;113+4*($B23-7))&amp;INDIRECT(BI$111&amp;114+4*($B23-7))&amp;INDIRECT(BI$111&amp;115+4*($B23-7))&amp;INDIRECT(BI$111&amp;116+4*($B23-7))))</f>
        <v>2</v>
      </c>
      <c r="BJ23" s="80" t="str" cm="1">
        <f t="array" aca="1" ref="BJ23" ca="1">IF(INDIRECT(BJ$111&amp;116+4*($B23-7))=1,BIN2HEX(1),BIN2HEX(INDIRECT(BJ$111&amp;113+4*($B23-7))&amp;INDIRECT(BJ$111&amp;114+4*($B23-7))&amp;INDIRECT(BJ$111&amp;115+4*($B23-7))&amp;INDIRECT(BJ$111&amp;116+4*($B23-7))))</f>
        <v>2</v>
      </c>
      <c r="BK23" s="80" t="str" cm="1">
        <f t="array" aca="1" ref="BK23" ca="1">IF(INDIRECT(BK$111&amp;116+4*($B23-7))=1,BIN2HEX(1),BIN2HEX(INDIRECT(BK$111&amp;113+4*($B23-7))&amp;INDIRECT(BK$111&amp;114+4*($B23-7))&amp;INDIRECT(BK$111&amp;115+4*($B23-7))&amp;INDIRECT(BK$111&amp;116+4*($B23-7))))</f>
        <v>2</v>
      </c>
      <c r="BL23" s="80" t="str" cm="1">
        <f t="array" aca="1" ref="BL23" ca="1">IF(INDIRECT(BL$111&amp;116+4*($B23-7))=1,BIN2HEX(1),BIN2HEX(INDIRECT(BL$111&amp;113+4*($B23-7))&amp;INDIRECT(BL$111&amp;114+4*($B23-7))&amp;INDIRECT(BL$111&amp;115+4*($B23-7))&amp;INDIRECT(BL$111&amp;116+4*($B23-7))))</f>
        <v>2</v>
      </c>
      <c r="BM23" s="80" t="str" cm="1">
        <f t="array" aca="1" ref="BM23" ca="1">IF(INDIRECT(BM$111&amp;116+4*($B23-7))=1,BIN2HEX(1),BIN2HEX(INDIRECT(BM$111&amp;113+4*($B23-7))&amp;INDIRECT(BM$111&amp;114+4*($B23-7))&amp;INDIRECT(BM$111&amp;115+4*($B23-7))&amp;INDIRECT(BM$111&amp;116+4*($B23-7))))</f>
        <v>2</v>
      </c>
      <c r="BN23" s="80" t="str" cm="1">
        <f t="array" aca="1" ref="BN23" ca="1">IF(INDIRECT(BN$111&amp;116+4*($B23-7))=1,BIN2HEX(1),BIN2HEX(INDIRECT(BN$111&amp;113+4*($B23-7))&amp;INDIRECT(BN$111&amp;114+4*($B23-7))&amp;INDIRECT(BN$111&amp;115+4*($B23-7))&amp;INDIRECT(BN$111&amp;116+4*($B23-7))))</f>
        <v>2</v>
      </c>
      <c r="BO23" s="80" t="str" cm="1">
        <f t="array" aca="1" ref="BO23" ca="1">IF(INDIRECT(BO$111&amp;116+4*($B23-7))=1,BIN2HEX(1),BIN2HEX(INDIRECT(BO$111&amp;113+4*($B23-7))&amp;INDIRECT(BO$111&amp;114+4*($B23-7))&amp;INDIRECT(BO$111&amp;115+4*($B23-7))&amp;INDIRECT(BO$111&amp;116+4*($B23-7))))</f>
        <v>2</v>
      </c>
      <c r="BP23" s="80" t="str" cm="1">
        <f t="array" aca="1" ref="BP23" ca="1">IF(INDIRECT(BP$111&amp;116+4*($B23-7))=1,BIN2HEX(1),BIN2HEX(INDIRECT(BP$111&amp;113+4*($B23-7))&amp;INDIRECT(BP$111&amp;114+4*($B23-7))&amp;INDIRECT(BP$111&amp;115+4*($B23-7))&amp;INDIRECT(BP$111&amp;116+4*($B23-7))))</f>
        <v>2</v>
      </c>
      <c r="CD23" s="80" cm="1">
        <f t="array" aca="1" ref="CD23" ca="1">IF($V23="0",INDIRECT("ｄａｔａ!$"&amp;V$112&amp;"$"&amp;$B23),0)</f>
        <v>0</v>
      </c>
      <c r="CE23" s="80" cm="1">
        <f t="array" aca="1" ref="CE23" ca="1">IF(OR($AS23="0",$AS23="8"),INDIRECT("ｄａｔａ!$"&amp;AS$112&amp;"$"&amp;$B23),0)</f>
        <v>0</v>
      </c>
      <c r="CH23" s="80" t="str">
        <f t="shared" si="12"/>
        <v>2000</v>
      </c>
      <c r="CI23" s="80" t="str">
        <f t="shared" si="13"/>
        <v>300000</v>
      </c>
      <c r="CJ23" s="80" t="str">
        <f t="shared" si="14"/>
        <v>400000</v>
      </c>
      <c r="CK23" s="80" t="str">
        <f t="shared" si="15"/>
        <v>5000000</v>
      </c>
      <c r="CL23" s="80" t="str">
        <f t="shared" si="16"/>
        <v>600000</v>
      </c>
      <c r="CM23" s="80" t="str">
        <f t="shared" ca="1" si="17"/>
        <v>70000</v>
      </c>
      <c r="CN23" s="80" t="str">
        <f t="shared" ca="1" si="18"/>
        <v>800000</v>
      </c>
      <c r="CO23" s="80" t="str">
        <f t="shared" ca="1" si="19"/>
        <v>900000</v>
      </c>
      <c r="CP23" s="80" t="str">
        <f t="shared" ca="1" si="20"/>
        <v>A000000</v>
      </c>
      <c r="CQ23" s="80" t="str">
        <f t="shared" ca="1" si="21"/>
        <v>B00000</v>
      </c>
    </row>
    <row r="24" spans="1:95" x14ac:dyDescent="0.2">
      <c r="A24" s="80" t="s">
        <v>2337</v>
      </c>
      <c r="B24" s="80">
        <v>26</v>
      </c>
      <c r="C24" s="251">
        <f t="shared" ca="1" si="11"/>
        <v>1</v>
      </c>
      <c r="D24" s="80" t="str" cm="1">
        <f t="array" aca="1" ref="D24" ca="1">IF(INDIRECT(D$111&amp;116+4*($B24-7))=1,BIN2HEX(1),BIN2HEX(INDIRECT(D$111&amp;113+4*($B24-7))&amp;INDIRECT(D$111&amp;114+4*($B24-7))&amp;INDIRECT(D$111&amp;115+4*($B24-7))&amp;INDIRECT(D$111&amp;116+4*($B24-7))))</f>
        <v>4</v>
      </c>
      <c r="F24" s="80" t="str" cm="1">
        <f t="array" aca="1" ref="F24" ca="1">IF(INDIRECT(F$111&amp;116+4*($B24-7))=1,BIN2HEX(1),BIN2HEX(INDIRECT(F$111&amp;113+4*($B24-7))&amp;INDIRECT(F$111&amp;114+4*($B24-7))&amp;INDIRECT(F$111&amp;115+4*($B24-7))&amp;INDIRECT(F$111&amp;116+4*($B24-7))))</f>
        <v>2</v>
      </c>
      <c r="G24" s="80" t="str" cm="1">
        <f t="array" aca="1" ref="G24" ca="1">IF(INDIRECT(G$111&amp;116+4*($B24-7))=1,BIN2HEX(1),BIN2HEX(INDIRECT(G$111&amp;113+4*($B24-7))&amp;INDIRECT(G$111&amp;114+4*($B24-7))&amp;INDIRECT(G$111&amp;115+4*($B24-7))&amp;INDIRECT(G$111&amp;116+4*($B24-7))))</f>
        <v>2</v>
      </c>
      <c r="H24" s="80" t="str" cm="1">
        <f t="array" aca="1" ref="H24" ca="1">IF(INDIRECT(H$111&amp;116+4*($B24-7))=1,BIN2HEX(1),BIN2HEX(INDIRECT(H$111&amp;113+4*($B24-7))&amp;INDIRECT(H$111&amp;114+4*($B24-7))&amp;INDIRECT(H$111&amp;115+4*($B24-7))&amp;INDIRECT(H$111&amp;116+4*($B24-7))))</f>
        <v>2</v>
      </c>
      <c r="I24" s="80" t="str" cm="1">
        <f t="array" aca="1" ref="I24" ca="1">IF(INDIRECT(I$111&amp;116+4*($B24-7))=1,BIN2HEX(1),BIN2HEX(INDIRECT(I$111&amp;113+4*($B24-7))&amp;INDIRECT(I$111&amp;114+4*($B24-7))&amp;INDIRECT(I$111&amp;115+4*($B24-7))&amp;INDIRECT(I$111&amp;116+4*($B24-7))))</f>
        <v>2</v>
      </c>
      <c r="J24" s="80" t="str" cm="1">
        <f t="array" aca="1" ref="J24" ca="1">IF(INDIRECT(J$111&amp;116+4*($B24-7))=1,BIN2HEX(1),BIN2HEX(INDIRECT(J$111&amp;113+4*($B24-7))&amp;INDIRECT(J$111&amp;114+4*($B24-7))&amp;INDIRECT(J$111&amp;115+4*($B24-7))&amp;INDIRECT(J$111&amp;116+4*($B24-7))))</f>
        <v>2</v>
      </c>
      <c r="K24" s="80" t="str" cm="1">
        <f t="array" aca="1" ref="K24" ca="1">IF(INDIRECT(K$111&amp;116+4*($B24-7))=1,BIN2HEX(1),BIN2HEX(INDIRECT(K$111&amp;113+4*($B24-7))&amp;INDIRECT(K$111&amp;114+4*($B24-7))&amp;INDIRECT(K$111&amp;115+4*($B24-7))&amp;INDIRECT(K$111&amp;116+4*($B24-7))))</f>
        <v>2</v>
      </c>
      <c r="L24" s="80" t="str" cm="1">
        <f t="array" aca="1" ref="L24" ca="1">IF(INDIRECT(L$111&amp;116+4*($B24-7))=1,BIN2HEX(1),BIN2HEX(INDIRECT(L$111&amp;113+4*($B24-7))&amp;INDIRECT(L$111&amp;114+4*($B24-7))&amp;INDIRECT(L$111&amp;115+4*($B24-7))&amp;INDIRECT(L$111&amp;116+4*($B24-7))))</f>
        <v>2</v>
      </c>
      <c r="M24" s="80" t="str" cm="1">
        <f t="array" aca="1" ref="M24" ca="1">IF(INDIRECT(M$111&amp;116+4*($B24-7))=1,BIN2HEX(1),BIN2HEX(INDIRECT(M$111&amp;113+4*($B24-7))&amp;INDIRECT(M$111&amp;114+4*($B24-7))&amp;INDIRECT(M$111&amp;115+4*($B24-7))&amp;INDIRECT(M$111&amp;116+4*($B24-7))))</f>
        <v>2</v>
      </c>
      <c r="N24" s="80" t="str" cm="1">
        <f t="array" aca="1" ref="N24" ca="1">IF(INDIRECT(N$111&amp;116+4*($B24-7))=1,BIN2HEX(1),BIN2HEX(INDIRECT(N$111&amp;113+4*($B24-7))&amp;INDIRECT(N$111&amp;114+4*($B24-7))&amp;INDIRECT(N$111&amp;115+4*($B24-7))&amp;INDIRECT(N$111&amp;116+4*($B24-7))))</f>
        <v>2</v>
      </c>
      <c r="O24" s="80" t="str" cm="1">
        <f t="array" aca="1" ref="O24" ca="1">IF(INDIRECT(O$111&amp;116+4*($B24-7))=1,BIN2HEX(1),BIN2HEX(INDIRECT(O$111&amp;113+4*($B24-7))&amp;INDIRECT(O$111&amp;114+4*($B24-7))&amp;INDIRECT(O$111&amp;115+4*($B24-7))&amp;INDIRECT(O$111&amp;116+4*($B24-7))))</f>
        <v>2</v>
      </c>
      <c r="P24" s="80" t="str" cm="1">
        <f t="array" aca="1" ref="P24" ca="1">IF(INDIRECT(P$111&amp;116+4*($B24-7))=1,BIN2HEX(1),BIN2HEX(INDIRECT(P$111&amp;113+4*($B24-7))&amp;INDIRECT(P$111&amp;114+4*($B24-7))&amp;INDIRECT(P$111&amp;115+4*($B24-7))&amp;INDIRECT(P$111&amp;116+4*($B24-7))))</f>
        <v>2</v>
      </c>
      <c r="Q24" s="80" t="str" cm="1">
        <f t="array" aca="1" ref="Q24" ca="1">IF(INDIRECT(Q$111&amp;116+4*($B24-7))=1,BIN2HEX(1),BIN2HEX(INDIRECT(Q$111&amp;113+4*($B24-7))&amp;INDIRECT(Q$111&amp;114+4*($B24-7))&amp;INDIRECT(Q$111&amp;115+4*($B24-7))&amp;INDIRECT(Q$111&amp;116+4*($B24-7))))</f>
        <v>2</v>
      </c>
      <c r="R24" s="80" t="str" cm="1">
        <f t="array" aca="1" ref="R24" ca="1">IF(INDIRECT(R$111&amp;116+4*($B24-7))=1,BIN2HEX(1),BIN2HEX(INDIRECT(R$111&amp;113+4*($B24-7))&amp;INDIRECT(R$111&amp;114+4*($B24-7))&amp;INDIRECT(R$111&amp;115+4*($B24-7))&amp;INDIRECT(R$111&amp;116+4*($B24-7))))</f>
        <v>2</v>
      </c>
      <c r="S24" s="80" t="str" cm="1">
        <f t="array" aca="1" ref="S24" ca="1">IF(INDIRECT(S$111&amp;116+4*($B24-7))=1,BIN2HEX(1),BIN2HEX(INDIRECT(S$111&amp;113+4*($B24-7))&amp;INDIRECT(S$111&amp;114+4*($B24-7))&amp;INDIRECT(S$111&amp;115+4*($B24-7))&amp;INDIRECT(S$111&amp;116+4*($B24-7))))</f>
        <v>2</v>
      </c>
      <c r="T24" s="80" t="str" cm="1">
        <f t="array" aca="1" ref="T24" ca="1">IF(INDIRECT(T$111&amp;116+4*($B24-7))=1,BIN2HEX(1),BIN2HEX(INDIRECT(T$111&amp;113+4*($B24-7))&amp;INDIRECT(T$111&amp;114+4*($B24-7))&amp;INDIRECT(T$111&amp;115+4*($B24-7))&amp;INDIRECT(T$111&amp;116+4*($B24-7))))</f>
        <v>2</v>
      </c>
      <c r="U24" s="80" t="str" cm="1">
        <f t="array" aca="1" ref="U24" ca="1">IF(INDIRECT(U$111&amp;116+4*($B24-7))=1,BIN2HEX(1),BIN2HEX(INDIRECT(U$111&amp;113+4*($B24-7))&amp;INDIRECT(U$111&amp;114+4*($B24-7))&amp;INDIRECT(U$111&amp;115+4*($B24-7))&amp;INDIRECT(U$111&amp;116+4*($B24-7))))</f>
        <v>2</v>
      </c>
      <c r="V24" s="80" t="str" cm="1">
        <f t="array" aca="1" ref="V24" ca="1">IF(INDIRECT(V$111&amp;116+4*($B24-7))=1,BIN2HEX(1),BIN2HEX(INDIRECT(V$111&amp;113+4*($B24-7))&amp;INDIRECT(V$111&amp;114+4*($B24-7))&amp;INDIRECT(V$111&amp;115+4*($B24-7))&amp;INDIRECT(V$111&amp;116+4*($B24-7))))</f>
        <v>2</v>
      </c>
      <c r="W24" s="80" t="str" cm="1">
        <f t="array" aca="1" ref="W24" ca="1">IF(INDIRECT(W$111&amp;116+4*($B24-7))=1,BIN2HEX(1),BIN2HEX(INDIRECT(W$111&amp;113+4*($B24-7))&amp;INDIRECT(W$111&amp;114+4*($B24-7))&amp;INDIRECT(W$111&amp;115+4*($B24-7))&amp;INDIRECT(W$111&amp;116+4*($B24-7))))</f>
        <v>2</v>
      </c>
      <c r="X24" s="80" t="str" cm="1">
        <f t="array" aca="1" ref="X24" ca="1">IF(INDIRECT(X$111&amp;116+4*($B24-7))=1,BIN2HEX(1),BIN2HEX(INDIRECT(X$111&amp;113+4*($B24-7))&amp;INDIRECT(X$111&amp;114+4*($B24-7))&amp;INDIRECT(X$111&amp;115+4*($B24-7))&amp;INDIRECT(X$111&amp;116+4*($B24-7))))</f>
        <v>2</v>
      </c>
      <c r="Y24" s="80" t="str" cm="1">
        <f t="array" aca="1" ref="Y24" ca="1">IF(INDIRECT(Y$111&amp;116+4*($B24-7))=1,BIN2HEX(1),BIN2HEX(INDIRECT(Y$111&amp;113+4*($B24-7))&amp;INDIRECT(Y$111&amp;114+4*($B24-7))&amp;INDIRECT(Y$111&amp;115+4*($B24-7))&amp;INDIRECT(Y$111&amp;116+4*($B24-7))))</f>
        <v>2</v>
      </c>
      <c r="Z24" s="80" t="str" cm="1">
        <f t="array" aca="1" ref="Z24" ca="1">IF(INDIRECT(Z$111&amp;116+4*($B24-7))=1,BIN2HEX(1),BIN2HEX(INDIRECT(Z$111&amp;113+4*($B24-7))&amp;INDIRECT(Z$111&amp;114+4*($B24-7))&amp;INDIRECT(Z$111&amp;115+4*($B24-7))&amp;INDIRECT(Z$111&amp;116+4*($B24-7))))</f>
        <v>2</v>
      </c>
      <c r="AA24" s="80" t="str" cm="1">
        <f t="array" aca="1" ref="AA24" ca="1">IF(INDIRECT(AA$111&amp;116+4*($B24-7))=1,BIN2HEX(1),BIN2HEX(INDIRECT(AA$111&amp;113+4*($B24-7))&amp;INDIRECT(AA$111&amp;114+4*($B24-7))&amp;INDIRECT(AA$111&amp;115+4*($B24-7))&amp;INDIRECT(AA$111&amp;116+4*($B24-7))))</f>
        <v>2</v>
      </c>
      <c r="AB24" s="80" t="str" cm="1">
        <f t="array" aca="1" ref="AB24" ca="1">IF(INDIRECT(AB$111&amp;116+4*($B24-7))=1,BIN2HEX(1),BIN2HEX(INDIRECT(AB$111&amp;113+4*($B24-7))&amp;INDIRECT(AB$111&amp;114+4*($B24-7))&amp;INDIRECT(AB$111&amp;115+4*($B24-7))&amp;INDIRECT(AB$111&amp;116+4*($B24-7))))</f>
        <v>2</v>
      </c>
      <c r="AC24" s="80" t="str" cm="1">
        <f t="array" aca="1" ref="AC24" ca="1">IF(INDIRECT(AC$111&amp;116+4*($B24-7))=1,BIN2HEX(1),BIN2HEX(INDIRECT(AC$111&amp;113+4*($B24-7))&amp;INDIRECT(AC$111&amp;114+4*($B24-7))&amp;INDIRECT(AC$111&amp;115+4*($B24-7))&amp;INDIRECT(AC$111&amp;116+4*($B24-7))))</f>
        <v>2</v>
      </c>
      <c r="AD24" s="80" t="str" cm="1">
        <f t="array" aca="1" ref="AD24" ca="1">IF(INDIRECT(AD$111&amp;116+4*($B24-7))=1,BIN2HEX(1),BIN2HEX(INDIRECT(AD$111&amp;113+4*($B24-7))&amp;INDIRECT(AD$111&amp;114+4*($B24-7))&amp;INDIRECT(AD$111&amp;115+4*($B24-7))&amp;INDIRECT(AD$111&amp;116+4*($B24-7))))</f>
        <v>2</v>
      </c>
      <c r="AE24" s="80" t="str" cm="1">
        <f t="array" aca="1" ref="AE24" ca="1">IF(INDIRECT(AE$111&amp;116+4*($B24-7))=1,BIN2HEX(1),BIN2HEX(INDIRECT(AE$111&amp;113+4*($B24-7))&amp;INDIRECT(AE$111&amp;114+4*($B24-7))&amp;INDIRECT(AE$111&amp;115+4*($B24-7))&amp;INDIRECT(AE$111&amp;116+4*($B24-7))))</f>
        <v>2</v>
      </c>
      <c r="AF24" s="80" t="str" cm="1">
        <f t="array" aca="1" ref="AF24" ca="1">IF(INDIRECT(AF$111&amp;116+4*($B24-7))=1,BIN2HEX(1),BIN2HEX(INDIRECT(AF$111&amp;113+4*($B24-7))&amp;INDIRECT(AF$111&amp;114+4*($B24-7))&amp;INDIRECT(AF$111&amp;115+4*($B24-7))&amp;INDIRECT(AF$111&amp;116+4*($B24-7))))</f>
        <v>2</v>
      </c>
      <c r="AG24" s="80" t="str" cm="1">
        <f t="array" aca="1" ref="AG24" ca="1">IF(INDIRECT(AG$111&amp;116+4*($B24-7))=1,BIN2HEX(1),BIN2HEX(INDIRECT(AG$111&amp;113+4*($B24-7))&amp;INDIRECT(AG$111&amp;114+4*($B24-7))&amp;INDIRECT(AG$111&amp;115+4*($B24-7))&amp;INDIRECT(AG$111&amp;116+4*($B24-7))))</f>
        <v>2</v>
      </c>
      <c r="AH24" s="80" t="str" cm="1">
        <f t="array" aca="1" ref="AH24" ca="1">IF(INDIRECT(AH$111&amp;116+4*($B24-7))=1,BIN2HEX(1),BIN2HEX(INDIRECT(AH$111&amp;113+4*($B24-7))&amp;INDIRECT(AH$111&amp;114+4*($B24-7))&amp;INDIRECT(AH$111&amp;115+4*($B24-7))&amp;INDIRECT(AH$111&amp;116+4*($B24-7))))</f>
        <v>2</v>
      </c>
      <c r="AI24" s="80" t="str" cm="1">
        <f t="array" aca="1" ref="AI24" ca="1">IF(INDIRECT(AI$111&amp;116+4*($B24-7))=1,BIN2HEX(1),BIN2HEX(INDIRECT(AI$111&amp;113+4*($B24-7))&amp;INDIRECT(AI$111&amp;114+4*($B24-7))&amp;INDIRECT(AI$111&amp;115+4*($B24-7))&amp;INDIRECT(AI$111&amp;116+4*($B24-7))))</f>
        <v>2</v>
      </c>
      <c r="AJ24" s="80" t="str" cm="1">
        <f t="array" aca="1" ref="AJ24" ca="1">IF(INDIRECT(AJ$111&amp;116+4*($B24-7))=1,BIN2HEX(1),BIN2HEX(INDIRECT(AJ$111&amp;113+4*($B24-7))&amp;INDIRECT(AJ$111&amp;114+4*($B24-7))&amp;INDIRECT(AJ$111&amp;115+4*($B24-7))&amp;INDIRECT(AJ$111&amp;116+4*($B24-7))))</f>
        <v>2</v>
      </c>
      <c r="AK24" s="80" t="str" cm="1">
        <f t="array" aca="1" ref="AK24" ca="1">IF(INDIRECT(AK$111&amp;116+4*($B24-7))=1,BIN2HEX(1),BIN2HEX(INDIRECT(AK$111&amp;113+4*($B24-7))&amp;INDIRECT(AK$111&amp;114+4*($B24-7))&amp;INDIRECT(AK$111&amp;115+4*($B24-7))&amp;INDIRECT(AK$111&amp;116+4*($B24-7))))</f>
        <v>2</v>
      </c>
      <c r="AL24" s="80" t="str" cm="1">
        <f t="array" aca="1" ref="AL24" ca="1">IF(INDIRECT(AL$111&amp;116+4*($B24-7))=1,BIN2HEX(1),BIN2HEX(INDIRECT(AL$111&amp;113+4*($B24-7))&amp;INDIRECT(AL$111&amp;114+4*($B24-7))&amp;INDIRECT(AL$111&amp;115+4*($B24-7))&amp;INDIRECT(AL$111&amp;116+4*($B24-7))))</f>
        <v>2</v>
      </c>
      <c r="AM24" s="80" t="str" cm="1">
        <f t="array" aca="1" ref="AM24" ca="1">IF(INDIRECT(AM$111&amp;116+4*($B24-7))=1,BIN2HEX(1),BIN2HEX(INDIRECT(AM$111&amp;113+4*($B24-7))&amp;INDIRECT(AM$111&amp;114+4*($B24-7))&amp;INDIRECT(AM$111&amp;115+4*($B24-7))&amp;INDIRECT(AM$111&amp;116+4*($B24-7))))</f>
        <v>2</v>
      </c>
      <c r="AN24" s="80" t="str" cm="1">
        <f t="array" aca="1" ref="AN24" ca="1">IF(INDIRECT(AN$111&amp;116+4*($B24-7))=1,BIN2HEX(1),BIN2HEX(INDIRECT(AN$111&amp;113+4*($B24-7))&amp;INDIRECT(AN$111&amp;114+4*($B24-7))&amp;INDIRECT(AN$111&amp;115+4*($B24-7))&amp;INDIRECT(AN$111&amp;116+4*($B24-7))))</f>
        <v>2</v>
      </c>
      <c r="AO24" s="80" t="str" cm="1">
        <f t="array" aca="1" ref="AO24" ca="1">IF(INDIRECT(AO$111&amp;116+4*($B24-7))=1,BIN2HEX(1),BIN2HEX(INDIRECT(AO$111&amp;113+4*($B24-7))&amp;INDIRECT(AO$111&amp;114+4*($B24-7))&amp;INDIRECT(AO$111&amp;115+4*($B24-7))&amp;INDIRECT(AO$111&amp;116+4*($B24-7))))</f>
        <v>2</v>
      </c>
      <c r="AP24" s="80" t="str" cm="1">
        <f t="array" aca="1" ref="AP24" ca="1">IF(INDIRECT(AP$111&amp;116+4*($B24-7))=1,BIN2HEX(1),BIN2HEX(INDIRECT(AP$111&amp;113+4*($B24-7))&amp;INDIRECT(AP$111&amp;114+4*($B24-7))&amp;INDIRECT(AP$111&amp;115+4*($B24-7))&amp;INDIRECT(AP$111&amp;116+4*($B24-7))))</f>
        <v>2</v>
      </c>
      <c r="AQ24" s="80" t="str" cm="1">
        <f t="array" aca="1" ref="AQ24" ca="1">IF(INDIRECT(AQ$111&amp;116+4*($B24-7))=1,BIN2HEX(1),BIN2HEX(INDIRECT(AQ$111&amp;113+4*($B24-7))&amp;INDIRECT(AQ$111&amp;114+4*($B24-7))&amp;INDIRECT(AQ$111&amp;115+4*($B24-7))&amp;INDIRECT(AQ$111&amp;116+4*($B24-7))))</f>
        <v>2</v>
      </c>
      <c r="AR24" s="80" t="str" cm="1">
        <f t="array" aca="1" ref="AR24" ca="1">IF(INDIRECT(AR$111&amp;116+4*($B24-7))=1,BIN2HEX(1),BIN2HEX(INDIRECT(AR$111&amp;113+4*($B24-7))&amp;INDIRECT(AR$111&amp;114+4*($B24-7))&amp;INDIRECT(AR$111&amp;115+4*($B24-7))&amp;INDIRECT(AR$111&amp;116+4*($B24-7))))</f>
        <v>2</v>
      </c>
      <c r="AS24" s="80" t="str" cm="1">
        <f t="array" aca="1" ref="AS24" ca="1">IF(INDIRECT(AS$111&amp;116+4*($B24-7))=1,BIN2HEX(1),BIN2HEX(INDIRECT(AS$111&amp;113+4*($B24-7))&amp;INDIRECT(AS$111&amp;114+4*($B24-7))&amp;INDIRECT(AS$111&amp;115+4*($B24-7))&amp;INDIRECT(AS$111&amp;116+4*($B24-7))))</f>
        <v>2</v>
      </c>
      <c r="AT24" s="80" t="str" cm="1">
        <f t="array" aca="1" ref="AT24" ca="1">IF(INDIRECT(AT$111&amp;116+4*($B24-7))=1,BIN2HEX(1),BIN2HEX(INDIRECT(AT$111&amp;113+4*($B24-7))&amp;INDIRECT(AT$111&amp;114+4*($B24-7))&amp;INDIRECT(AT$111&amp;115+4*($B24-7))&amp;INDIRECT(AT$111&amp;116+4*($B24-7))))</f>
        <v>2</v>
      </c>
      <c r="AU24" s="80" t="str" cm="1">
        <f t="array" aca="1" ref="AU24" ca="1">IF(INDIRECT(AU$111&amp;116+4*($B24-7))=1,BIN2HEX(1),BIN2HEX(INDIRECT(AU$111&amp;113+4*($B24-7))&amp;INDIRECT(AU$111&amp;114+4*($B24-7))&amp;INDIRECT(AU$111&amp;115+4*($B24-7))&amp;INDIRECT(AU$111&amp;116+4*($B24-7))))</f>
        <v>2</v>
      </c>
      <c r="AV24" s="80" t="str" cm="1">
        <f t="array" aca="1" ref="AV24" ca="1">IF(INDIRECT(AV$111&amp;116+4*($B24-7))=1,BIN2HEX(1),BIN2HEX(INDIRECT(AV$111&amp;113+4*($B24-7))&amp;INDIRECT(AV$111&amp;114+4*($B24-7))&amp;INDIRECT(AV$111&amp;115+4*($B24-7))&amp;INDIRECT(AV$111&amp;116+4*($B24-7))))</f>
        <v>2</v>
      </c>
      <c r="AW24" s="80" t="str" cm="1">
        <f t="array" aca="1" ref="AW24" ca="1">IF(INDIRECT(AW$111&amp;116+4*($B24-7))=1,BIN2HEX(1),BIN2HEX(INDIRECT(AW$111&amp;113+4*($B24-7))&amp;INDIRECT(AW$111&amp;114+4*($B24-7))&amp;INDIRECT(AW$111&amp;115+4*($B24-7))&amp;INDIRECT(AW$111&amp;116+4*($B24-7))))</f>
        <v>2</v>
      </c>
      <c r="AX24" s="80" t="str" cm="1">
        <f t="array" aca="1" ref="AX24" ca="1">IF(INDIRECT(AX$111&amp;116+4*($B24-7))=1,BIN2HEX(1),BIN2HEX(INDIRECT(AX$111&amp;113+4*($B24-7))&amp;INDIRECT(AX$111&amp;114+4*($B24-7))&amp;INDIRECT(AX$111&amp;115+4*($B24-7))&amp;INDIRECT(AX$111&amp;116+4*($B24-7))))</f>
        <v>2</v>
      </c>
      <c r="AY24" s="80" t="str" cm="1">
        <f t="array" aca="1" ref="AY24" ca="1">IF(INDIRECT(AY$111&amp;116+4*($B24-7))=1,BIN2HEX(1),BIN2HEX(INDIRECT(AY$111&amp;113+4*($B24-7))&amp;INDIRECT(AY$111&amp;114+4*($B24-7))&amp;INDIRECT(AY$111&amp;115+4*($B24-7))&amp;INDIRECT(AY$111&amp;116+4*($B24-7))))</f>
        <v>2</v>
      </c>
      <c r="AZ24" s="80" t="str" cm="1">
        <f t="array" aca="1" ref="AZ24" ca="1">IF(INDIRECT(AZ$111&amp;116+4*($B24-7))=1,BIN2HEX(1),BIN2HEX(INDIRECT(AZ$111&amp;113+4*($B24-7))&amp;INDIRECT(AZ$111&amp;114+4*($B24-7))&amp;INDIRECT(AZ$111&amp;115+4*($B24-7))&amp;INDIRECT(AZ$111&amp;116+4*($B24-7))))</f>
        <v>2</v>
      </c>
      <c r="BA24" s="80" t="str" cm="1">
        <f t="array" aca="1" ref="BA24" ca="1">IF(INDIRECT(BA$111&amp;116+4*($B24-7))=1,BIN2HEX(1),BIN2HEX(INDIRECT(BA$111&amp;113+4*($B24-7))&amp;INDIRECT(BA$111&amp;114+4*($B24-7))&amp;INDIRECT(BA$111&amp;115+4*($B24-7))&amp;INDIRECT(BA$111&amp;116+4*($B24-7))))</f>
        <v>2</v>
      </c>
      <c r="BB24" s="80" t="str" cm="1">
        <f t="array" aca="1" ref="BB24" ca="1">IF(INDIRECT(BB$111&amp;116+4*($B24-7))=1,BIN2HEX(1),BIN2HEX(INDIRECT(BB$111&amp;113+4*($B24-7))&amp;INDIRECT(BB$111&amp;114+4*($B24-7))&amp;INDIRECT(BB$111&amp;115+4*($B24-7))&amp;INDIRECT(BB$111&amp;116+4*($B24-7))))</f>
        <v>2</v>
      </c>
      <c r="BC24" s="80" t="str" cm="1">
        <f t="array" aca="1" ref="BC24" ca="1">IF(INDIRECT(BC$111&amp;116+4*($B24-7))=1,BIN2HEX(1),BIN2HEX(INDIRECT(BC$111&amp;113+4*($B24-7))&amp;INDIRECT(BC$111&amp;114+4*($B24-7))&amp;INDIRECT(BC$111&amp;115+4*($B24-7))&amp;INDIRECT(BC$111&amp;116+4*($B24-7))))</f>
        <v>2</v>
      </c>
      <c r="BD24" s="80" t="str" cm="1">
        <f t="array" aca="1" ref="BD24" ca="1">IF(INDIRECT(BD$111&amp;116+4*($B24-7))=1,BIN2HEX(1),BIN2HEX(INDIRECT(BD$111&amp;113+4*($B24-7))&amp;INDIRECT(BD$111&amp;114+4*($B24-7))&amp;INDIRECT(BD$111&amp;115+4*($B24-7))&amp;INDIRECT(BD$111&amp;116+4*($B24-7))))</f>
        <v>2</v>
      </c>
      <c r="BE24" s="80" t="str" cm="1">
        <f t="array" aca="1" ref="BE24" ca="1">IF(INDIRECT(BE$111&amp;116+4*($B24-7))=1,BIN2HEX(1),BIN2HEX(INDIRECT(BE$111&amp;113+4*($B24-7))&amp;INDIRECT(BE$111&amp;114+4*($B24-7))&amp;INDIRECT(BE$111&amp;115+4*($B24-7))&amp;INDIRECT(BE$111&amp;116+4*($B24-7))))</f>
        <v>2</v>
      </c>
      <c r="BF24" s="80" t="str" cm="1">
        <f t="array" aca="1" ref="BF24" ca="1">IF(INDIRECT(BF$111&amp;116+4*($B24-7))=1,BIN2HEX(1),BIN2HEX(INDIRECT(BF$111&amp;113+4*($B24-7))&amp;INDIRECT(BF$111&amp;114+4*($B24-7))&amp;INDIRECT(BF$111&amp;115+4*($B24-7))&amp;INDIRECT(BF$111&amp;116+4*($B24-7))))</f>
        <v>2</v>
      </c>
      <c r="BG24" s="80" t="str" cm="1">
        <f t="array" aca="1" ref="BG24" ca="1">IF(INDIRECT(BG$111&amp;116+4*($B24-7))=1,BIN2HEX(1),BIN2HEX(INDIRECT(BG$111&amp;113+4*($B24-7))&amp;INDIRECT(BG$111&amp;114+4*($B24-7))&amp;INDIRECT(BG$111&amp;115+4*($B24-7))&amp;INDIRECT(BG$111&amp;116+4*($B24-7))))</f>
        <v>2</v>
      </c>
      <c r="BH24" s="80" t="str" cm="1">
        <f t="array" aca="1" ref="BH24" ca="1">IF(INDIRECT(BH$111&amp;116+4*($B24-7))=1,BIN2HEX(1),BIN2HEX(INDIRECT(BH$111&amp;113+4*($B24-7))&amp;INDIRECT(BH$111&amp;114+4*($B24-7))&amp;INDIRECT(BH$111&amp;115+4*($B24-7))&amp;INDIRECT(BH$111&amp;116+4*($B24-7))))</f>
        <v>2</v>
      </c>
      <c r="BI24" s="80" t="str" cm="1">
        <f t="array" aca="1" ref="BI24" ca="1">IF(INDIRECT(BI$111&amp;116+4*($B24-7))=1,BIN2HEX(1),BIN2HEX(INDIRECT(BI$111&amp;113+4*($B24-7))&amp;INDIRECT(BI$111&amp;114+4*($B24-7))&amp;INDIRECT(BI$111&amp;115+4*($B24-7))&amp;INDIRECT(BI$111&amp;116+4*($B24-7))))</f>
        <v>2</v>
      </c>
      <c r="BJ24" s="80" t="str" cm="1">
        <f t="array" aca="1" ref="BJ24" ca="1">IF(INDIRECT(BJ$111&amp;116+4*($B24-7))=1,BIN2HEX(1),BIN2HEX(INDIRECT(BJ$111&amp;113+4*($B24-7))&amp;INDIRECT(BJ$111&amp;114+4*($B24-7))&amp;INDIRECT(BJ$111&amp;115+4*($B24-7))&amp;INDIRECT(BJ$111&amp;116+4*($B24-7))))</f>
        <v>2</v>
      </c>
      <c r="BK24" s="80" t="str" cm="1">
        <f t="array" aca="1" ref="BK24" ca="1">IF(INDIRECT(BK$111&amp;116+4*($B24-7))=1,BIN2HEX(1),BIN2HEX(INDIRECT(BK$111&amp;113+4*($B24-7))&amp;INDIRECT(BK$111&amp;114+4*($B24-7))&amp;INDIRECT(BK$111&amp;115+4*($B24-7))&amp;INDIRECT(BK$111&amp;116+4*($B24-7))))</f>
        <v>2</v>
      </c>
      <c r="BL24" s="80" t="str" cm="1">
        <f t="array" aca="1" ref="BL24" ca="1">IF(INDIRECT(BL$111&amp;116+4*($B24-7))=1,BIN2HEX(1),BIN2HEX(INDIRECT(BL$111&amp;113+4*($B24-7))&amp;INDIRECT(BL$111&amp;114+4*($B24-7))&amp;INDIRECT(BL$111&amp;115+4*($B24-7))&amp;INDIRECT(BL$111&amp;116+4*($B24-7))))</f>
        <v>2</v>
      </c>
      <c r="BM24" s="80" t="str" cm="1">
        <f t="array" aca="1" ref="BM24" ca="1">IF(INDIRECT(BM$111&amp;116+4*($B24-7))=1,BIN2HEX(1),BIN2HEX(INDIRECT(BM$111&amp;113+4*($B24-7))&amp;INDIRECT(BM$111&amp;114+4*($B24-7))&amp;INDIRECT(BM$111&amp;115+4*($B24-7))&amp;INDIRECT(BM$111&amp;116+4*($B24-7))))</f>
        <v>2</v>
      </c>
      <c r="BN24" s="80" t="str" cm="1">
        <f t="array" aca="1" ref="BN24" ca="1">IF(INDIRECT(BN$111&amp;116+4*($B24-7))=1,BIN2HEX(1),BIN2HEX(INDIRECT(BN$111&amp;113+4*($B24-7))&amp;INDIRECT(BN$111&amp;114+4*($B24-7))&amp;INDIRECT(BN$111&amp;115+4*($B24-7))&amp;INDIRECT(BN$111&amp;116+4*($B24-7))))</f>
        <v>2</v>
      </c>
      <c r="BO24" s="80" t="str" cm="1">
        <f t="array" aca="1" ref="BO24" ca="1">IF(INDIRECT(BO$111&amp;116+4*($B24-7))=1,BIN2HEX(1),BIN2HEX(INDIRECT(BO$111&amp;113+4*($B24-7))&amp;INDIRECT(BO$111&amp;114+4*($B24-7))&amp;INDIRECT(BO$111&amp;115+4*($B24-7))&amp;INDIRECT(BO$111&amp;116+4*($B24-7))))</f>
        <v>2</v>
      </c>
      <c r="BP24" s="80" t="str" cm="1">
        <f t="array" aca="1" ref="BP24" ca="1">IF(INDIRECT(BP$111&amp;116+4*($B24-7))=1,BIN2HEX(1),BIN2HEX(INDIRECT(BP$111&amp;113+4*($B24-7))&amp;INDIRECT(BP$111&amp;114+4*($B24-7))&amp;INDIRECT(BP$111&amp;115+4*($B24-7))&amp;INDIRECT(BP$111&amp;116+4*($B24-7))))</f>
        <v>2</v>
      </c>
      <c r="CD24" s="80" cm="1">
        <f t="array" aca="1" ref="CD24" ca="1">IF($V24="0",INDIRECT("ｄａｔａ!$"&amp;V$112&amp;"$"&amp;$B24),0)</f>
        <v>0</v>
      </c>
      <c r="CE24" s="80" cm="1">
        <f t="array" aca="1" ref="CE24" ca="1">IF(OR($AS24="0",$AS24="8"),INDIRECT("ｄａｔａ!$"&amp;AS$112&amp;"$"&amp;$B24),0)</f>
        <v>0</v>
      </c>
      <c r="CH24" s="80" t="str">
        <f t="shared" si="12"/>
        <v>2000</v>
      </c>
      <c r="CI24" s="80" t="str">
        <f t="shared" si="13"/>
        <v>300000</v>
      </c>
      <c r="CJ24" s="80" t="str">
        <f t="shared" si="14"/>
        <v>400000</v>
      </c>
      <c r="CK24" s="80" t="str">
        <f t="shared" si="15"/>
        <v>5000000</v>
      </c>
      <c r="CL24" s="80" t="str">
        <f t="shared" si="16"/>
        <v>600000</v>
      </c>
      <c r="CM24" s="80" t="str">
        <f t="shared" ca="1" si="17"/>
        <v>70000</v>
      </c>
      <c r="CN24" s="80" t="str">
        <f t="shared" ca="1" si="18"/>
        <v>800000</v>
      </c>
      <c r="CO24" s="80" t="str">
        <f t="shared" ca="1" si="19"/>
        <v>900000</v>
      </c>
      <c r="CP24" s="80" t="str">
        <f t="shared" ca="1" si="20"/>
        <v>A000000</v>
      </c>
      <c r="CQ24" s="80" t="str">
        <f t="shared" ca="1" si="21"/>
        <v>B00000</v>
      </c>
    </row>
    <row r="25" spans="1:95" x14ac:dyDescent="0.2">
      <c r="A25" s="80" t="s">
        <v>2338</v>
      </c>
      <c r="B25" s="80">
        <v>27</v>
      </c>
      <c r="C25" s="251">
        <f t="shared" ca="1" si="11"/>
        <v>1</v>
      </c>
      <c r="D25" s="80" t="str" cm="1">
        <f t="array" aca="1" ref="D25" ca="1">IF(INDIRECT(D$111&amp;116+4*($B25-7))=1,BIN2HEX(1),BIN2HEX(INDIRECT(D$111&amp;113+4*($B25-7))&amp;INDIRECT(D$111&amp;114+4*($B25-7))&amp;INDIRECT(D$111&amp;115+4*($B25-7))&amp;INDIRECT(D$111&amp;116+4*($B25-7))))</f>
        <v>4</v>
      </c>
      <c r="F25" s="80" t="str" cm="1">
        <f t="array" aca="1" ref="F25" ca="1">IF(INDIRECT(F$111&amp;116+4*($B25-7))=1,BIN2HEX(1),BIN2HEX(INDIRECT(F$111&amp;113+4*($B25-7))&amp;INDIRECT(F$111&amp;114+4*($B25-7))&amp;INDIRECT(F$111&amp;115+4*($B25-7))&amp;INDIRECT(F$111&amp;116+4*($B25-7))))</f>
        <v>2</v>
      </c>
      <c r="G25" s="80" t="str" cm="1">
        <f t="array" aca="1" ref="G25" ca="1">IF(INDIRECT(G$111&amp;116+4*($B25-7))=1,BIN2HEX(1),BIN2HEX(INDIRECT(G$111&amp;113+4*($B25-7))&amp;INDIRECT(G$111&amp;114+4*($B25-7))&amp;INDIRECT(G$111&amp;115+4*($B25-7))&amp;INDIRECT(G$111&amp;116+4*($B25-7))))</f>
        <v>2</v>
      </c>
      <c r="H25" s="80" t="str" cm="1">
        <f t="array" aca="1" ref="H25" ca="1">IF(INDIRECT(H$111&amp;116+4*($B25-7))=1,BIN2HEX(1),BIN2HEX(INDIRECT(H$111&amp;113+4*($B25-7))&amp;INDIRECT(H$111&amp;114+4*($B25-7))&amp;INDIRECT(H$111&amp;115+4*($B25-7))&amp;INDIRECT(H$111&amp;116+4*($B25-7))))</f>
        <v>2</v>
      </c>
      <c r="I25" s="80" t="str" cm="1">
        <f t="array" aca="1" ref="I25" ca="1">IF(INDIRECT(I$111&amp;116+4*($B25-7))=1,BIN2HEX(1),BIN2HEX(INDIRECT(I$111&amp;113+4*($B25-7))&amp;INDIRECT(I$111&amp;114+4*($B25-7))&amp;INDIRECT(I$111&amp;115+4*($B25-7))&amp;INDIRECT(I$111&amp;116+4*($B25-7))))</f>
        <v>2</v>
      </c>
      <c r="J25" s="80" t="str" cm="1">
        <f t="array" aca="1" ref="J25" ca="1">IF(INDIRECT(J$111&amp;116+4*($B25-7))=1,BIN2HEX(1),BIN2HEX(INDIRECT(J$111&amp;113+4*($B25-7))&amp;INDIRECT(J$111&amp;114+4*($B25-7))&amp;INDIRECT(J$111&amp;115+4*($B25-7))&amp;INDIRECT(J$111&amp;116+4*($B25-7))))</f>
        <v>2</v>
      </c>
      <c r="K25" s="80" t="str" cm="1">
        <f t="array" aca="1" ref="K25" ca="1">IF(INDIRECT(K$111&amp;116+4*($B25-7))=1,BIN2HEX(1),BIN2HEX(INDIRECT(K$111&amp;113+4*($B25-7))&amp;INDIRECT(K$111&amp;114+4*($B25-7))&amp;INDIRECT(K$111&amp;115+4*($B25-7))&amp;INDIRECT(K$111&amp;116+4*($B25-7))))</f>
        <v>2</v>
      </c>
      <c r="L25" s="80" t="str" cm="1">
        <f t="array" aca="1" ref="L25" ca="1">IF(INDIRECT(L$111&amp;116+4*($B25-7))=1,BIN2HEX(1),BIN2HEX(INDIRECT(L$111&amp;113+4*($B25-7))&amp;INDIRECT(L$111&amp;114+4*($B25-7))&amp;INDIRECT(L$111&amp;115+4*($B25-7))&amp;INDIRECT(L$111&amp;116+4*($B25-7))))</f>
        <v>2</v>
      </c>
      <c r="M25" s="80" t="str" cm="1">
        <f t="array" aca="1" ref="M25" ca="1">IF(INDIRECT(M$111&amp;116+4*($B25-7))=1,BIN2HEX(1),BIN2HEX(INDIRECT(M$111&amp;113+4*($B25-7))&amp;INDIRECT(M$111&amp;114+4*($B25-7))&amp;INDIRECT(M$111&amp;115+4*($B25-7))&amp;INDIRECT(M$111&amp;116+4*($B25-7))))</f>
        <v>2</v>
      </c>
      <c r="N25" s="80" t="str" cm="1">
        <f t="array" aca="1" ref="N25" ca="1">IF(INDIRECT(N$111&amp;116+4*($B25-7))=1,BIN2HEX(1),BIN2HEX(INDIRECT(N$111&amp;113+4*($B25-7))&amp;INDIRECT(N$111&amp;114+4*($B25-7))&amp;INDIRECT(N$111&amp;115+4*($B25-7))&amp;INDIRECT(N$111&amp;116+4*($B25-7))))</f>
        <v>2</v>
      </c>
      <c r="O25" s="80" t="str" cm="1">
        <f t="array" aca="1" ref="O25" ca="1">IF(INDIRECT(O$111&amp;116+4*($B25-7))=1,BIN2HEX(1),BIN2HEX(INDIRECT(O$111&amp;113+4*($B25-7))&amp;INDIRECT(O$111&amp;114+4*($B25-7))&amp;INDIRECT(O$111&amp;115+4*($B25-7))&amp;INDIRECT(O$111&amp;116+4*($B25-7))))</f>
        <v>2</v>
      </c>
      <c r="P25" s="80" t="str" cm="1">
        <f t="array" aca="1" ref="P25" ca="1">IF(INDIRECT(P$111&amp;116+4*($B25-7))=1,BIN2HEX(1),BIN2HEX(INDIRECT(P$111&amp;113+4*($B25-7))&amp;INDIRECT(P$111&amp;114+4*($B25-7))&amp;INDIRECT(P$111&amp;115+4*($B25-7))&amp;INDIRECT(P$111&amp;116+4*($B25-7))))</f>
        <v>2</v>
      </c>
      <c r="Q25" s="80" t="str" cm="1">
        <f t="array" aca="1" ref="Q25" ca="1">IF(INDIRECT(Q$111&amp;116+4*($B25-7))=1,BIN2HEX(1),BIN2HEX(INDIRECT(Q$111&amp;113+4*($B25-7))&amp;INDIRECT(Q$111&amp;114+4*($B25-7))&amp;INDIRECT(Q$111&amp;115+4*($B25-7))&amp;INDIRECT(Q$111&amp;116+4*($B25-7))))</f>
        <v>2</v>
      </c>
      <c r="R25" s="80" t="str" cm="1">
        <f t="array" aca="1" ref="R25" ca="1">IF(INDIRECT(R$111&amp;116+4*($B25-7))=1,BIN2HEX(1),BIN2HEX(INDIRECT(R$111&amp;113+4*($B25-7))&amp;INDIRECT(R$111&amp;114+4*($B25-7))&amp;INDIRECT(R$111&amp;115+4*($B25-7))&amp;INDIRECT(R$111&amp;116+4*($B25-7))))</f>
        <v>2</v>
      </c>
      <c r="S25" s="80" t="str" cm="1">
        <f t="array" aca="1" ref="S25" ca="1">IF(INDIRECT(S$111&amp;116+4*($B25-7))=1,BIN2HEX(1),BIN2HEX(INDIRECT(S$111&amp;113+4*($B25-7))&amp;INDIRECT(S$111&amp;114+4*($B25-7))&amp;INDIRECT(S$111&amp;115+4*($B25-7))&amp;INDIRECT(S$111&amp;116+4*($B25-7))))</f>
        <v>2</v>
      </c>
      <c r="T25" s="80" t="str" cm="1">
        <f t="array" aca="1" ref="T25" ca="1">IF(INDIRECT(T$111&amp;116+4*($B25-7))=1,BIN2HEX(1),BIN2HEX(INDIRECT(T$111&amp;113+4*($B25-7))&amp;INDIRECT(T$111&amp;114+4*($B25-7))&amp;INDIRECT(T$111&amp;115+4*($B25-7))&amp;INDIRECT(T$111&amp;116+4*($B25-7))))</f>
        <v>2</v>
      </c>
      <c r="U25" s="80" t="str" cm="1">
        <f t="array" aca="1" ref="U25" ca="1">IF(INDIRECT(U$111&amp;116+4*($B25-7))=1,BIN2HEX(1),BIN2HEX(INDIRECT(U$111&amp;113+4*($B25-7))&amp;INDIRECT(U$111&amp;114+4*($B25-7))&amp;INDIRECT(U$111&amp;115+4*($B25-7))&amp;INDIRECT(U$111&amp;116+4*($B25-7))))</f>
        <v>2</v>
      </c>
      <c r="V25" s="80" t="str" cm="1">
        <f t="array" aca="1" ref="V25" ca="1">IF(INDIRECT(V$111&amp;116+4*($B25-7))=1,BIN2HEX(1),BIN2HEX(INDIRECT(V$111&amp;113+4*($B25-7))&amp;INDIRECT(V$111&amp;114+4*($B25-7))&amp;INDIRECT(V$111&amp;115+4*($B25-7))&amp;INDIRECT(V$111&amp;116+4*($B25-7))))</f>
        <v>2</v>
      </c>
      <c r="W25" s="80" t="str" cm="1">
        <f t="array" aca="1" ref="W25" ca="1">IF(INDIRECT(W$111&amp;116+4*($B25-7))=1,BIN2HEX(1),BIN2HEX(INDIRECT(W$111&amp;113+4*($B25-7))&amp;INDIRECT(W$111&amp;114+4*($B25-7))&amp;INDIRECT(W$111&amp;115+4*($B25-7))&amp;INDIRECT(W$111&amp;116+4*($B25-7))))</f>
        <v>2</v>
      </c>
      <c r="X25" s="80" t="str" cm="1">
        <f t="array" aca="1" ref="X25" ca="1">IF(INDIRECT(X$111&amp;116+4*($B25-7))=1,BIN2HEX(1),BIN2HEX(INDIRECT(X$111&amp;113+4*($B25-7))&amp;INDIRECT(X$111&amp;114+4*($B25-7))&amp;INDIRECT(X$111&amp;115+4*($B25-7))&amp;INDIRECT(X$111&amp;116+4*($B25-7))))</f>
        <v>2</v>
      </c>
      <c r="Y25" s="80" t="str" cm="1">
        <f t="array" aca="1" ref="Y25" ca="1">IF(INDIRECT(Y$111&amp;116+4*($B25-7))=1,BIN2HEX(1),BIN2HEX(INDIRECT(Y$111&amp;113+4*($B25-7))&amp;INDIRECT(Y$111&amp;114+4*($B25-7))&amp;INDIRECT(Y$111&amp;115+4*($B25-7))&amp;INDIRECT(Y$111&amp;116+4*($B25-7))))</f>
        <v>2</v>
      </c>
      <c r="Z25" s="80" t="str" cm="1">
        <f t="array" aca="1" ref="Z25" ca="1">IF(INDIRECT(Z$111&amp;116+4*($B25-7))=1,BIN2HEX(1),BIN2HEX(INDIRECT(Z$111&amp;113+4*($B25-7))&amp;INDIRECT(Z$111&amp;114+4*($B25-7))&amp;INDIRECT(Z$111&amp;115+4*($B25-7))&amp;INDIRECT(Z$111&amp;116+4*($B25-7))))</f>
        <v>2</v>
      </c>
      <c r="AA25" s="80" t="str" cm="1">
        <f t="array" aca="1" ref="AA25" ca="1">IF(INDIRECT(AA$111&amp;116+4*($B25-7))=1,BIN2HEX(1),BIN2HEX(INDIRECT(AA$111&amp;113+4*($B25-7))&amp;INDIRECT(AA$111&amp;114+4*($B25-7))&amp;INDIRECT(AA$111&amp;115+4*($B25-7))&amp;INDIRECT(AA$111&amp;116+4*($B25-7))))</f>
        <v>2</v>
      </c>
      <c r="AB25" s="80" t="str" cm="1">
        <f t="array" aca="1" ref="AB25" ca="1">IF(INDIRECT(AB$111&amp;116+4*($B25-7))=1,BIN2HEX(1),BIN2HEX(INDIRECT(AB$111&amp;113+4*($B25-7))&amp;INDIRECT(AB$111&amp;114+4*($B25-7))&amp;INDIRECT(AB$111&amp;115+4*($B25-7))&amp;INDIRECT(AB$111&amp;116+4*($B25-7))))</f>
        <v>2</v>
      </c>
      <c r="AC25" s="80" t="str" cm="1">
        <f t="array" aca="1" ref="AC25" ca="1">IF(INDIRECT(AC$111&amp;116+4*($B25-7))=1,BIN2HEX(1),BIN2HEX(INDIRECT(AC$111&amp;113+4*($B25-7))&amp;INDIRECT(AC$111&amp;114+4*($B25-7))&amp;INDIRECT(AC$111&amp;115+4*($B25-7))&amp;INDIRECT(AC$111&amp;116+4*($B25-7))))</f>
        <v>2</v>
      </c>
      <c r="AD25" s="80" t="str" cm="1">
        <f t="array" aca="1" ref="AD25" ca="1">IF(INDIRECT(AD$111&amp;116+4*($B25-7))=1,BIN2HEX(1),BIN2HEX(INDIRECT(AD$111&amp;113+4*($B25-7))&amp;INDIRECT(AD$111&amp;114+4*($B25-7))&amp;INDIRECT(AD$111&amp;115+4*($B25-7))&amp;INDIRECT(AD$111&amp;116+4*($B25-7))))</f>
        <v>2</v>
      </c>
      <c r="AE25" s="80" t="str" cm="1">
        <f t="array" aca="1" ref="AE25" ca="1">IF(INDIRECT(AE$111&amp;116+4*($B25-7))=1,BIN2HEX(1),BIN2HEX(INDIRECT(AE$111&amp;113+4*($B25-7))&amp;INDIRECT(AE$111&amp;114+4*($B25-7))&amp;INDIRECT(AE$111&amp;115+4*($B25-7))&amp;INDIRECT(AE$111&amp;116+4*($B25-7))))</f>
        <v>2</v>
      </c>
      <c r="AF25" s="80" t="str" cm="1">
        <f t="array" aca="1" ref="AF25" ca="1">IF(INDIRECT(AF$111&amp;116+4*($B25-7))=1,BIN2HEX(1),BIN2HEX(INDIRECT(AF$111&amp;113+4*($B25-7))&amp;INDIRECT(AF$111&amp;114+4*($B25-7))&amp;INDIRECT(AF$111&amp;115+4*($B25-7))&amp;INDIRECT(AF$111&amp;116+4*($B25-7))))</f>
        <v>2</v>
      </c>
      <c r="AG25" s="80" t="str" cm="1">
        <f t="array" aca="1" ref="AG25" ca="1">IF(INDIRECT(AG$111&amp;116+4*($B25-7))=1,BIN2HEX(1),BIN2HEX(INDIRECT(AG$111&amp;113+4*($B25-7))&amp;INDIRECT(AG$111&amp;114+4*($B25-7))&amp;INDIRECT(AG$111&amp;115+4*($B25-7))&amp;INDIRECT(AG$111&amp;116+4*($B25-7))))</f>
        <v>2</v>
      </c>
      <c r="AH25" s="80" t="str" cm="1">
        <f t="array" aca="1" ref="AH25" ca="1">IF(INDIRECT(AH$111&amp;116+4*($B25-7))=1,BIN2HEX(1),BIN2HEX(INDIRECT(AH$111&amp;113+4*($B25-7))&amp;INDIRECT(AH$111&amp;114+4*($B25-7))&amp;INDIRECT(AH$111&amp;115+4*($B25-7))&amp;INDIRECT(AH$111&amp;116+4*($B25-7))))</f>
        <v>2</v>
      </c>
      <c r="AI25" s="80" t="str" cm="1">
        <f t="array" aca="1" ref="AI25" ca="1">IF(INDIRECT(AI$111&amp;116+4*($B25-7))=1,BIN2HEX(1),BIN2HEX(INDIRECT(AI$111&amp;113+4*($B25-7))&amp;INDIRECT(AI$111&amp;114+4*($B25-7))&amp;INDIRECT(AI$111&amp;115+4*($B25-7))&amp;INDIRECT(AI$111&amp;116+4*($B25-7))))</f>
        <v>2</v>
      </c>
      <c r="AJ25" s="80" t="str" cm="1">
        <f t="array" aca="1" ref="AJ25" ca="1">IF(INDIRECT(AJ$111&amp;116+4*($B25-7))=1,BIN2HEX(1),BIN2HEX(INDIRECT(AJ$111&amp;113+4*($B25-7))&amp;INDIRECT(AJ$111&amp;114+4*($B25-7))&amp;INDIRECT(AJ$111&amp;115+4*($B25-7))&amp;INDIRECT(AJ$111&amp;116+4*($B25-7))))</f>
        <v>2</v>
      </c>
      <c r="AK25" s="80" t="str" cm="1">
        <f t="array" aca="1" ref="AK25" ca="1">IF(INDIRECT(AK$111&amp;116+4*($B25-7))=1,BIN2HEX(1),BIN2HEX(INDIRECT(AK$111&amp;113+4*($B25-7))&amp;INDIRECT(AK$111&amp;114+4*($B25-7))&amp;INDIRECT(AK$111&amp;115+4*($B25-7))&amp;INDIRECT(AK$111&amp;116+4*($B25-7))))</f>
        <v>2</v>
      </c>
      <c r="AL25" s="80" t="str" cm="1">
        <f t="array" aca="1" ref="AL25" ca="1">IF(INDIRECT(AL$111&amp;116+4*($B25-7))=1,BIN2HEX(1),BIN2HEX(INDIRECT(AL$111&amp;113+4*($B25-7))&amp;INDIRECT(AL$111&amp;114+4*($B25-7))&amp;INDIRECT(AL$111&amp;115+4*($B25-7))&amp;INDIRECT(AL$111&amp;116+4*($B25-7))))</f>
        <v>2</v>
      </c>
      <c r="AM25" s="80" t="str" cm="1">
        <f t="array" aca="1" ref="AM25" ca="1">IF(INDIRECT(AM$111&amp;116+4*($B25-7))=1,BIN2HEX(1),BIN2HEX(INDIRECT(AM$111&amp;113+4*($B25-7))&amp;INDIRECT(AM$111&amp;114+4*($B25-7))&amp;INDIRECT(AM$111&amp;115+4*($B25-7))&amp;INDIRECT(AM$111&amp;116+4*($B25-7))))</f>
        <v>2</v>
      </c>
      <c r="AN25" s="80" t="str" cm="1">
        <f t="array" aca="1" ref="AN25" ca="1">IF(INDIRECT(AN$111&amp;116+4*($B25-7))=1,BIN2HEX(1),BIN2HEX(INDIRECT(AN$111&amp;113+4*($B25-7))&amp;INDIRECT(AN$111&amp;114+4*($B25-7))&amp;INDIRECT(AN$111&amp;115+4*($B25-7))&amp;INDIRECT(AN$111&amp;116+4*($B25-7))))</f>
        <v>2</v>
      </c>
      <c r="AO25" s="80" t="str" cm="1">
        <f t="array" aca="1" ref="AO25" ca="1">IF(INDIRECT(AO$111&amp;116+4*($B25-7))=1,BIN2HEX(1),BIN2HEX(INDIRECT(AO$111&amp;113+4*($B25-7))&amp;INDIRECT(AO$111&amp;114+4*($B25-7))&amp;INDIRECT(AO$111&amp;115+4*($B25-7))&amp;INDIRECT(AO$111&amp;116+4*($B25-7))))</f>
        <v>2</v>
      </c>
      <c r="AP25" s="80" t="str" cm="1">
        <f t="array" aca="1" ref="AP25" ca="1">IF(INDIRECT(AP$111&amp;116+4*($B25-7))=1,BIN2HEX(1),BIN2HEX(INDIRECT(AP$111&amp;113+4*($B25-7))&amp;INDIRECT(AP$111&amp;114+4*($B25-7))&amp;INDIRECT(AP$111&amp;115+4*($B25-7))&amp;INDIRECT(AP$111&amp;116+4*($B25-7))))</f>
        <v>2</v>
      </c>
      <c r="AQ25" s="80" t="str" cm="1">
        <f t="array" aca="1" ref="AQ25" ca="1">IF(INDIRECT(AQ$111&amp;116+4*($B25-7))=1,BIN2HEX(1),BIN2HEX(INDIRECT(AQ$111&amp;113+4*($B25-7))&amp;INDIRECT(AQ$111&amp;114+4*($B25-7))&amp;INDIRECT(AQ$111&amp;115+4*($B25-7))&amp;INDIRECT(AQ$111&amp;116+4*($B25-7))))</f>
        <v>2</v>
      </c>
      <c r="AR25" s="80" t="str" cm="1">
        <f t="array" aca="1" ref="AR25" ca="1">IF(INDIRECT(AR$111&amp;116+4*($B25-7))=1,BIN2HEX(1),BIN2HEX(INDIRECT(AR$111&amp;113+4*($B25-7))&amp;INDIRECT(AR$111&amp;114+4*($B25-7))&amp;INDIRECT(AR$111&amp;115+4*($B25-7))&amp;INDIRECT(AR$111&amp;116+4*($B25-7))))</f>
        <v>2</v>
      </c>
      <c r="AS25" s="80" t="str" cm="1">
        <f t="array" aca="1" ref="AS25" ca="1">IF(INDIRECT(AS$111&amp;116+4*($B25-7))=1,BIN2HEX(1),BIN2HEX(INDIRECT(AS$111&amp;113+4*($B25-7))&amp;INDIRECT(AS$111&amp;114+4*($B25-7))&amp;INDIRECT(AS$111&amp;115+4*($B25-7))&amp;INDIRECT(AS$111&amp;116+4*($B25-7))))</f>
        <v>2</v>
      </c>
      <c r="AT25" s="80" t="str" cm="1">
        <f t="array" aca="1" ref="AT25" ca="1">IF(INDIRECT(AT$111&amp;116+4*($B25-7))=1,BIN2HEX(1),BIN2HEX(INDIRECT(AT$111&amp;113+4*($B25-7))&amp;INDIRECT(AT$111&amp;114+4*($B25-7))&amp;INDIRECT(AT$111&amp;115+4*($B25-7))&amp;INDIRECT(AT$111&amp;116+4*($B25-7))))</f>
        <v>2</v>
      </c>
      <c r="AU25" s="80" t="str" cm="1">
        <f t="array" aca="1" ref="AU25" ca="1">IF(INDIRECT(AU$111&amp;116+4*($B25-7))=1,BIN2HEX(1),BIN2HEX(INDIRECT(AU$111&amp;113+4*($B25-7))&amp;INDIRECT(AU$111&amp;114+4*($B25-7))&amp;INDIRECT(AU$111&amp;115+4*($B25-7))&amp;INDIRECT(AU$111&amp;116+4*($B25-7))))</f>
        <v>2</v>
      </c>
      <c r="AV25" s="80" t="str" cm="1">
        <f t="array" aca="1" ref="AV25" ca="1">IF(INDIRECT(AV$111&amp;116+4*($B25-7))=1,BIN2HEX(1),BIN2HEX(INDIRECT(AV$111&amp;113+4*($B25-7))&amp;INDIRECT(AV$111&amp;114+4*($B25-7))&amp;INDIRECT(AV$111&amp;115+4*($B25-7))&amp;INDIRECT(AV$111&amp;116+4*($B25-7))))</f>
        <v>2</v>
      </c>
      <c r="AW25" s="80" t="str" cm="1">
        <f t="array" aca="1" ref="AW25" ca="1">IF(INDIRECT(AW$111&amp;116+4*($B25-7))=1,BIN2HEX(1),BIN2HEX(INDIRECT(AW$111&amp;113+4*($B25-7))&amp;INDIRECT(AW$111&amp;114+4*($B25-7))&amp;INDIRECT(AW$111&amp;115+4*($B25-7))&amp;INDIRECT(AW$111&amp;116+4*($B25-7))))</f>
        <v>2</v>
      </c>
      <c r="AX25" s="80" t="str" cm="1">
        <f t="array" aca="1" ref="AX25" ca="1">IF(INDIRECT(AX$111&amp;116+4*($B25-7))=1,BIN2HEX(1),BIN2HEX(INDIRECT(AX$111&amp;113+4*($B25-7))&amp;INDIRECT(AX$111&amp;114+4*($B25-7))&amp;INDIRECT(AX$111&amp;115+4*($B25-7))&amp;INDIRECT(AX$111&amp;116+4*($B25-7))))</f>
        <v>2</v>
      </c>
      <c r="AY25" s="80" t="str" cm="1">
        <f t="array" aca="1" ref="AY25" ca="1">IF(INDIRECT(AY$111&amp;116+4*($B25-7))=1,BIN2HEX(1),BIN2HEX(INDIRECT(AY$111&amp;113+4*($B25-7))&amp;INDIRECT(AY$111&amp;114+4*($B25-7))&amp;INDIRECT(AY$111&amp;115+4*($B25-7))&amp;INDIRECT(AY$111&amp;116+4*($B25-7))))</f>
        <v>2</v>
      </c>
      <c r="AZ25" s="80" t="str" cm="1">
        <f t="array" aca="1" ref="AZ25" ca="1">IF(INDIRECT(AZ$111&amp;116+4*($B25-7))=1,BIN2HEX(1),BIN2HEX(INDIRECT(AZ$111&amp;113+4*($B25-7))&amp;INDIRECT(AZ$111&amp;114+4*($B25-7))&amp;INDIRECT(AZ$111&amp;115+4*($B25-7))&amp;INDIRECT(AZ$111&amp;116+4*($B25-7))))</f>
        <v>2</v>
      </c>
      <c r="BA25" s="80" t="str" cm="1">
        <f t="array" aca="1" ref="BA25" ca="1">IF(INDIRECT(BA$111&amp;116+4*($B25-7))=1,BIN2HEX(1),BIN2HEX(INDIRECT(BA$111&amp;113+4*($B25-7))&amp;INDIRECT(BA$111&amp;114+4*($B25-7))&amp;INDIRECT(BA$111&amp;115+4*($B25-7))&amp;INDIRECT(BA$111&amp;116+4*($B25-7))))</f>
        <v>2</v>
      </c>
      <c r="BB25" s="80" t="str" cm="1">
        <f t="array" aca="1" ref="BB25" ca="1">IF(INDIRECT(BB$111&amp;116+4*($B25-7))=1,BIN2HEX(1),BIN2HEX(INDIRECT(BB$111&amp;113+4*($B25-7))&amp;INDIRECT(BB$111&amp;114+4*($B25-7))&amp;INDIRECT(BB$111&amp;115+4*($B25-7))&amp;INDIRECT(BB$111&amp;116+4*($B25-7))))</f>
        <v>2</v>
      </c>
      <c r="BC25" s="80" t="str" cm="1">
        <f t="array" aca="1" ref="BC25" ca="1">IF(INDIRECT(BC$111&amp;116+4*($B25-7))=1,BIN2HEX(1),BIN2HEX(INDIRECT(BC$111&amp;113+4*($B25-7))&amp;INDIRECT(BC$111&amp;114+4*($B25-7))&amp;INDIRECT(BC$111&amp;115+4*($B25-7))&amp;INDIRECT(BC$111&amp;116+4*($B25-7))))</f>
        <v>2</v>
      </c>
      <c r="BD25" s="80" t="str" cm="1">
        <f t="array" aca="1" ref="BD25" ca="1">IF(INDIRECT(BD$111&amp;116+4*($B25-7))=1,BIN2HEX(1),BIN2HEX(INDIRECT(BD$111&amp;113+4*($B25-7))&amp;INDIRECT(BD$111&amp;114+4*($B25-7))&amp;INDIRECT(BD$111&amp;115+4*($B25-7))&amp;INDIRECT(BD$111&amp;116+4*($B25-7))))</f>
        <v>2</v>
      </c>
      <c r="BE25" s="80" t="str" cm="1">
        <f t="array" aca="1" ref="BE25" ca="1">IF(INDIRECT(BE$111&amp;116+4*($B25-7))=1,BIN2HEX(1),BIN2HEX(INDIRECT(BE$111&amp;113+4*($B25-7))&amp;INDIRECT(BE$111&amp;114+4*($B25-7))&amp;INDIRECT(BE$111&amp;115+4*($B25-7))&amp;INDIRECT(BE$111&amp;116+4*($B25-7))))</f>
        <v>2</v>
      </c>
      <c r="BF25" s="80" t="str" cm="1">
        <f t="array" aca="1" ref="BF25" ca="1">IF(INDIRECT(BF$111&amp;116+4*($B25-7))=1,BIN2HEX(1),BIN2HEX(INDIRECT(BF$111&amp;113+4*($B25-7))&amp;INDIRECT(BF$111&amp;114+4*($B25-7))&amp;INDIRECT(BF$111&amp;115+4*($B25-7))&amp;INDIRECT(BF$111&amp;116+4*($B25-7))))</f>
        <v>2</v>
      </c>
      <c r="BG25" s="80" t="str" cm="1">
        <f t="array" aca="1" ref="BG25" ca="1">IF(INDIRECT(BG$111&amp;116+4*($B25-7))=1,BIN2HEX(1),BIN2HEX(INDIRECT(BG$111&amp;113+4*($B25-7))&amp;INDIRECT(BG$111&amp;114+4*($B25-7))&amp;INDIRECT(BG$111&amp;115+4*($B25-7))&amp;INDIRECT(BG$111&amp;116+4*($B25-7))))</f>
        <v>2</v>
      </c>
      <c r="BH25" s="80" t="str" cm="1">
        <f t="array" aca="1" ref="BH25" ca="1">IF(INDIRECT(BH$111&amp;116+4*($B25-7))=1,BIN2HEX(1),BIN2HEX(INDIRECT(BH$111&amp;113+4*($B25-7))&amp;INDIRECT(BH$111&amp;114+4*($B25-7))&amp;INDIRECT(BH$111&amp;115+4*($B25-7))&amp;INDIRECT(BH$111&amp;116+4*($B25-7))))</f>
        <v>2</v>
      </c>
      <c r="BI25" s="80" t="str" cm="1">
        <f t="array" aca="1" ref="BI25" ca="1">IF(INDIRECT(BI$111&amp;116+4*($B25-7))=1,BIN2HEX(1),BIN2HEX(INDIRECT(BI$111&amp;113+4*($B25-7))&amp;INDIRECT(BI$111&amp;114+4*($B25-7))&amp;INDIRECT(BI$111&amp;115+4*($B25-7))&amp;INDIRECT(BI$111&amp;116+4*($B25-7))))</f>
        <v>2</v>
      </c>
      <c r="BJ25" s="80" t="str" cm="1">
        <f t="array" aca="1" ref="BJ25" ca="1">IF(INDIRECT(BJ$111&amp;116+4*($B25-7))=1,BIN2HEX(1),BIN2HEX(INDIRECT(BJ$111&amp;113+4*($B25-7))&amp;INDIRECT(BJ$111&amp;114+4*($B25-7))&amp;INDIRECT(BJ$111&amp;115+4*($B25-7))&amp;INDIRECT(BJ$111&amp;116+4*($B25-7))))</f>
        <v>2</v>
      </c>
      <c r="BK25" s="80" t="str" cm="1">
        <f t="array" aca="1" ref="BK25" ca="1">IF(INDIRECT(BK$111&amp;116+4*($B25-7))=1,BIN2HEX(1),BIN2HEX(INDIRECT(BK$111&amp;113+4*($B25-7))&amp;INDIRECT(BK$111&amp;114+4*($B25-7))&amp;INDIRECT(BK$111&amp;115+4*($B25-7))&amp;INDIRECT(BK$111&amp;116+4*($B25-7))))</f>
        <v>2</v>
      </c>
      <c r="BL25" s="80" t="str" cm="1">
        <f t="array" aca="1" ref="BL25" ca="1">IF(INDIRECT(BL$111&amp;116+4*($B25-7))=1,BIN2HEX(1),BIN2HEX(INDIRECT(BL$111&amp;113+4*($B25-7))&amp;INDIRECT(BL$111&amp;114+4*($B25-7))&amp;INDIRECT(BL$111&amp;115+4*($B25-7))&amp;INDIRECT(BL$111&amp;116+4*($B25-7))))</f>
        <v>2</v>
      </c>
      <c r="BM25" s="80" t="str" cm="1">
        <f t="array" aca="1" ref="BM25" ca="1">IF(INDIRECT(BM$111&amp;116+4*($B25-7))=1,BIN2HEX(1),BIN2HEX(INDIRECT(BM$111&amp;113+4*($B25-7))&amp;INDIRECT(BM$111&amp;114+4*($B25-7))&amp;INDIRECT(BM$111&amp;115+4*($B25-7))&amp;INDIRECT(BM$111&amp;116+4*($B25-7))))</f>
        <v>2</v>
      </c>
      <c r="BN25" s="80" t="str" cm="1">
        <f t="array" aca="1" ref="BN25" ca="1">IF(INDIRECT(BN$111&amp;116+4*($B25-7))=1,BIN2HEX(1),BIN2HEX(INDIRECT(BN$111&amp;113+4*($B25-7))&amp;INDIRECT(BN$111&amp;114+4*($B25-7))&amp;INDIRECT(BN$111&amp;115+4*($B25-7))&amp;INDIRECT(BN$111&amp;116+4*($B25-7))))</f>
        <v>2</v>
      </c>
      <c r="BO25" s="80" t="str" cm="1">
        <f t="array" aca="1" ref="BO25" ca="1">IF(INDIRECT(BO$111&amp;116+4*($B25-7))=1,BIN2HEX(1),BIN2HEX(INDIRECT(BO$111&amp;113+4*($B25-7))&amp;INDIRECT(BO$111&amp;114+4*($B25-7))&amp;INDIRECT(BO$111&amp;115+4*($B25-7))&amp;INDIRECT(BO$111&amp;116+4*($B25-7))))</f>
        <v>2</v>
      </c>
      <c r="BP25" s="80" t="str" cm="1">
        <f t="array" aca="1" ref="BP25" ca="1">IF(INDIRECT(BP$111&amp;116+4*($B25-7))=1,BIN2HEX(1),BIN2HEX(INDIRECT(BP$111&amp;113+4*($B25-7))&amp;INDIRECT(BP$111&amp;114+4*($B25-7))&amp;INDIRECT(BP$111&amp;115+4*($B25-7))&amp;INDIRECT(BP$111&amp;116+4*($B25-7))))</f>
        <v>2</v>
      </c>
      <c r="CD25" s="80" cm="1">
        <f t="array" aca="1" ref="CD25" ca="1">IF($V25="0",INDIRECT("ｄａｔａ!$"&amp;V$112&amp;"$"&amp;$B25),0)</f>
        <v>0</v>
      </c>
      <c r="CE25" s="80" cm="1">
        <f t="array" aca="1" ref="CE25" ca="1">IF(OR($AS25="0",$AS25="8"),INDIRECT("ｄａｔａ!$"&amp;AS$112&amp;"$"&amp;$B25),0)</f>
        <v>0</v>
      </c>
      <c r="CH25" s="80" t="str">
        <f t="shared" si="12"/>
        <v>2000</v>
      </c>
      <c r="CI25" s="80" t="str">
        <f t="shared" si="13"/>
        <v>300000</v>
      </c>
      <c r="CJ25" s="80" t="str">
        <f t="shared" si="14"/>
        <v>400000</v>
      </c>
      <c r="CK25" s="80" t="str">
        <f t="shared" si="15"/>
        <v>5000000</v>
      </c>
      <c r="CL25" s="80" t="str">
        <f t="shared" si="16"/>
        <v>600000</v>
      </c>
      <c r="CM25" s="80" t="str">
        <f t="shared" ca="1" si="17"/>
        <v>70000</v>
      </c>
      <c r="CN25" s="80" t="str">
        <f t="shared" ca="1" si="18"/>
        <v>800000</v>
      </c>
      <c r="CO25" s="80" t="str">
        <f t="shared" ca="1" si="19"/>
        <v>900000</v>
      </c>
      <c r="CP25" s="80" t="str">
        <f t="shared" ca="1" si="20"/>
        <v>A000000</v>
      </c>
      <c r="CQ25" s="80" t="str">
        <f t="shared" ca="1" si="21"/>
        <v>B00000</v>
      </c>
    </row>
    <row r="26" spans="1:95" x14ac:dyDescent="0.2">
      <c r="A26" s="80" t="s">
        <v>2339</v>
      </c>
      <c r="B26" s="80">
        <v>28</v>
      </c>
      <c r="C26" s="251">
        <f t="shared" ca="1" si="11"/>
        <v>1</v>
      </c>
      <c r="D26" s="80" t="str" cm="1">
        <f t="array" aca="1" ref="D26" ca="1">IF(INDIRECT(D$111&amp;116+4*($B26-7))=1,BIN2HEX(1),BIN2HEX(INDIRECT(D$111&amp;113+4*($B26-7))&amp;INDIRECT(D$111&amp;114+4*($B26-7))&amp;INDIRECT(D$111&amp;115+4*($B26-7))&amp;INDIRECT(D$111&amp;116+4*($B26-7))))</f>
        <v>4</v>
      </c>
      <c r="F26" s="80" t="str" cm="1">
        <f t="array" aca="1" ref="F26" ca="1">IF(INDIRECT(F$111&amp;116+4*($B26-7))=1,BIN2HEX(1),BIN2HEX(INDIRECT(F$111&amp;113+4*($B26-7))&amp;INDIRECT(F$111&amp;114+4*($B26-7))&amp;INDIRECT(F$111&amp;115+4*($B26-7))&amp;INDIRECT(F$111&amp;116+4*($B26-7))))</f>
        <v>2</v>
      </c>
      <c r="G26" s="80" t="str" cm="1">
        <f t="array" aca="1" ref="G26" ca="1">IF(INDIRECT(G$111&amp;116+4*($B26-7))=1,BIN2HEX(1),BIN2HEX(INDIRECT(G$111&amp;113+4*($B26-7))&amp;INDIRECT(G$111&amp;114+4*($B26-7))&amp;INDIRECT(G$111&amp;115+4*($B26-7))&amp;INDIRECT(G$111&amp;116+4*($B26-7))))</f>
        <v>2</v>
      </c>
      <c r="H26" s="80" t="str" cm="1">
        <f t="array" aca="1" ref="H26" ca="1">IF(INDIRECT(H$111&amp;116+4*($B26-7))=1,BIN2HEX(1),BIN2HEX(INDIRECT(H$111&amp;113+4*($B26-7))&amp;INDIRECT(H$111&amp;114+4*($B26-7))&amp;INDIRECT(H$111&amp;115+4*($B26-7))&amp;INDIRECT(H$111&amp;116+4*($B26-7))))</f>
        <v>2</v>
      </c>
      <c r="I26" s="80" t="str" cm="1">
        <f t="array" aca="1" ref="I26" ca="1">IF(INDIRECT(I$111&amp;116+4*($B26-7))=1,BIN2HEX(1),BIN2HEX(INDIRECT(I$111&amp;113+4*($B26-7))&amp;INDIRECT(I$111&amp;114+4*($B26-7))&amp;INDIRECT(I$111&amp;115+4*($B26-7))&amp;INDIRECT(I$111&amp;116+4*($B26-7))))</f>
        <v>2</v>
      </c>
      <c r="J26" s="80" t="str" cm="1">
        <f t="array" aca="1" ref="J26" ca="1">IF(INDIRECT(J$111&amp;116+4*($B26-7))=1,BIN2HEX(1),BIN2HEX(INDIRECT(J$111&amp;113+4*($B26-7))&amp;INDIRECT(J$111&amp;114+4*($B26-7))&amp;INDIRECT(J$111&amp;115+4*($B26-7))&amp;INDIRECT(J$111&amp;116+4*($B26-7))))</f>
        <v>2</v>
      </c>
      <c r="K26" s="80" t="str" cm="1">
        <f t="array" aca="1" ref="K26" ca="1">IF(INDIRECT(K$111&amp;116+4*($B26-7))=1,BIN2HEX(1),BIN2HEX(INDIRECT(K$111&amp;113+4*($B26-7))&amp;INDIRECT(K$111&amp;114+4*($B26-7))&amp;INDIRECT(K$111&amp;115+4*($B26-7))&amp;INDIRECT(K$111&amp;116+4*($B26-7))))</f>
        <v>2</v>
      </c>
      <c r="L26" s="80" t="str" cm="1">
        <f t="array" aca="1" ref="L26" ca="1">IF(INDIRECT(L$111&amp;116+4*($B26-7))=1,BIN2HEX(1),BIN2HEX(INDIRECT(L$111&amp;113+4*($B26-7))&amp;INDIRECT(L$111&amp;114+4*($B26-7))&amp;INDIRECT(L$111&amp;115+4*($B26-7))&amp;INDIRECT(L$111&amp;116+4*($B26-7))))</f>
        <v>2</v>
      </c>
      <c r="M26" s="80" t="str" cm="1">
        <f t="array" aca="1" ref="M26" ca="1">IF(INDIRECT(M$111&amp;116+4*($B26-7))=1,BIN2HEX(1),BIN2HEX(INDIRECT(M$111&amp;113+4*($B26-7))&amp;INDIRECT(M$111&amp;114+4*($B26-7))&amp;INDIRECT(M$111&amp;115+4*($B26-7))&amp;INDIRECT(M$111&amp;116+4*($B26-7))))</f>
        <v>2</v>
      </c>
      <c r="N26" s="80" t="str" cm="1">
        <f t="array" aca="1" ref="N26" ca="1">IF(INDIRECT(N$111&amp;116+4*($B26-7))=1,BIN2HEX(1),BIN2HEX(INDIRECT(N$111&amp;113+4*($B26-7))&amp;INDIRECT(N$111&amp;114+4*($B26-7))&amp;INDIRECT(N$111&amp;115+4*($B26-7))&amp;INDIRECT(N$111&amp;116+4*($B26-7))))</f>
        <v>2</v>
      </c>
      <c r="O26" s="80" t="str" cm="1">
        <f t="array" aca="1" ref="O26" ca="1">IF(INDIRECT(O$111&amp;116+4*($B26-7))=1,BIN2HEX(1),BIN2HEX(INDIRECT(O$111&amp;113+4*($B26-7))&amp;INDIRECT(O$111&amp;114+4*($B26-7))&amp;INDIRECT(O$111&amp;115+4*($B26-7))&amp;INDIRECT(O$111&amp;116+4*($B26-7))))</f>
        <v>2</v>
      </c>
      <c r="P26" s="80" t="str" cm="1">
        <f t="array" aca="1" ref="P26" ca="1">IF(INDIRECT(P$111&amp;116+4*($B26-7))=1,BIN2HEX(1),BIN2HEX(INDIRECT(P$111&amp;113+4*($B26-7))&amp;INDIRECT(P$111&amp;114+4*($B26-7))&amp;INDIRECT(P$111&amp;115+4*($B26-7))&amp;INDIRECT(P$111&amp;116+4*($B26-7))))</f>
        <v>2</v>
      </c>
      <c r="Q26" s="80" t="str" cm="1">
        <f t="array" aca="1" ref="Q26" ca="1">IF(INDIRECT(Q$111&amp;116+4*($B26-7))=1,BIN2HEX(1),BIN2HEX(INDIRECT(Q$111&amp;113+4*($B26-7))&amp;INDIRECT(Q$111&amp;114+4*($B26-7))&amp;INDIRECT(Q$111&amp;115+4*($B26-7))&amp;INDIRECT(Q$111&amp;116+4*($B26-7))))</f>
        <v>2</v>
      </c>
      <c r="R26" s="80" t="str" cm="1">
        <f t="array" aca="1" ref="R26" ca="1">IF(INDIRECT(R$111&amp;116+4*($B26-7))=1,BIN2HEX(1),BIN2HEX(INDIRECT(R$111&amp;113+4*($B26-7))&amp;INDIRECT(R$111&amp;114+4*($B26-7))&amp;INDIRECT(R$111&amp;115+4*($B26-7))&amp;INDIRECT(R$111&amp;116+4*($B26-7))))</f>
        <v>2</v>
      </c>
      <c r="S26" s="80" t="str" cm="1">
        <f t="array" aca="1" ref="S26" ca="1">IF(INDIRECT(S$111&amp;116+4*($B26-7))=1,BIN2HEX(1),BIN2HEX(INDIRECT(S$111&amp;113+4*($B26-7))&amp;INDIRECT(S$111&amp;114+4*($B26-7))&amp;INDIRECT(S$111&amp;115+4*($B26-7))&amp;INDIRECT(S$111&amp;116+4*($B26-7))))</f>
        <v>2</v>
      </c>
      <c r="T26" s="80" t="str" cm="1">
        <f t="array" aca="1" ref="T26" ca="1">IF(INDIRECT(T$111&amp;116+4*($B26-7))=1,BIN2HEX(1),BIN2HEX(INDIRECT(T$111&amp;113+4*($B26-7))&amp;INDIRECT(T$111&amp;114+4*($B26-7))&amp;INDIRECT(T$111&amp;115+4*($B26-7))&amp;INDIRECT(T$111&amp;116+4*($B26-7))))</f>
        <v>2</v>
      </c>
      <c r="U26" s="80" t="str" cm="1">
        <f t="array" aca="1" ref="U26" ca="1">IF(INDIRECT(U$111&amp;116+4*($B26-7))=1,BIN2HEX(1),BIN2HEX(INDIRECT(U$111&amp;113+4*($B26-7))&amp;INDIRECT(U$111&amp;114+4*($B26-7))&amp;INDIRECT(U$111&amp;115+4*($B26-7))&amp;INDIRECT(U$111&amp;116+4*($B26-7))))</f>
        <v>2</v>
      </c>
      <c r="V26" s="80" t="str" cm="1">
        <f t="array" aca="1" ref="V26" ca="1">IF(INDIRECT(V$111&amp;116+4*($B26-7))=1,BIN2HEX(1),BIN2HEX(INDIRECT(V$111&amp;113+4*($B26-7))&amp;INDIRECT(V$111&amp;114+4*($B26-7))&amp;INDIRECT(V$111&amp;115+4*($B26-7))&amp;INDIRECT(V$111&amp;116+4*($B26-7))))</f>
        <v>2</v>
      </c>
      <c r="W26" s="80" t="str" cm="1">
        <f t="array" aca="1" ref="W26" ca="1">IF(INDIRECT(W$111&amp;116+4*($B26-7))=1,BIN2HEX(1),BIN2HEX(INDIRECT(W$111&amp;113+4*($B26-7))&amp;INDIRECT(W$111&amp;114+4*($B26-7))&amp;INDIRECT(W$111&amp;115+4*($B26-7))&amp;INDIRECT(W$111&amp;116+4*($B26-7))))</f>
        <v>2</v>
      </c>
      <c r="X26" s="80" t="str" cm="1">
        <f t="array" aca="1" ref="X26" ca="1">IF(INDIRECT(X$111&amp;116+4*($B26-7))=1,BIN2HEX(1),BIN2HEX(INDIRECT(X$111&amp;113+4*($B26-7))&amp;INDIRECT(X$111&amp;114+4*($B26-7))&amp;INDIRECT(X$111&amp;115+4*($B26-7))&amp;INDIRECT(X$111&amp;116+4*($B26-7))))</f>
        <v>2</v>
      </c>
      <c r="Y26" s="80" t="str" cm="1">
        <f t="array" aca="1" ref="Y26" ca="1">IF(INDIRECT(Y$111&amp;116+4*($B26-7))=1,BIN2HEX(1),BIN2HEX(INDIRECT(Y$111&amp;113+4*($B26-7))&amp;INDIRECT(Y$111&amp;114+4*($B26-7))&amp;INDIRECT(Y$111&amp;115+4*($B26-7))&amp;INDIRECT(Y$111&amp;116+4*($B26-7))))</f>
        <v>2</v>
      </c>
      <c r="Z26" s="80" t="str" cm="1">
        <f t="array" aca="1" ref="Z26" ca="1">IF(INDIRECT(Z$111&amp;116+4*($B26-7))=1,BIN2HEX(1),BIN2HEX(INDIRECT(Z$111&amp;113+4*($B26-7))&amp;INDIRECT(Z$111&amp;114+4*($B26-7))&amp;INDIRECT(Z$111&amp;115+4*($B26-7))&amp;INDIRECT(Z$111&amp;116+4*($B26-7))))</f>
        <v>2</v>
      </c>
      <c r="AA26" s="80" t="str" cm="1">
        <f t="array" aca="1" ref="AA26" ca="1">IF(INDIRECT(AA$111&amp;116+4*($B26-7))=1,BIN2HEX(1),BIN2HEX(INDIRECT(AA$111&amp;113+4*($B26-7))&amp;INDIRECT(AA$111&amp;114+4*($B26-7))&amp;INDIRECT(AA$111&amp;115+4*($B26-7))&amp;INDIRECT(AA$111&amp;116+4*($B26-7))))</f>
        <v>2</v>
      </c>
      <c r="AB26" s="80" t="str" cm="1">
        <f t="array" aca="1" ref="AB26" ca="1">IF(INDIRECT(AB$111&amp;116+4*($B26-7))=1,BIN2HEX(1),BIN2HEX(INDIRECT(AB$111&amp;113+4*($B26-7))&amp;INDIRECT(AB$111&amp;114+4*($B26-7))&amp;INDIRECT(AB$111&amp;115+4*($B26-7))&amp;INDIRECT(AB$111&amp;116+4*($B26-7))))</f>
        <v>2</v>
      </c>
      <c r="AC26" s="80" t="str" cm="1">
        <f t="array" aca="1" ref="AC26" ca="1">IF(INDIRECT(AC$111&amp;116+4*($B26-7))=1,BIN2HEX(1),BIN2HEX(INDIRECT(AC$111&amp;113+4*($B26-7))&amp;INDIRECT(AC$111&amp;114+4*($B26-7))&amp;INDIRECT(AC$111&amp;115+4*($B26-7))&amp;INDIRECT(AC$111&amp;116+4*($B26-7))))</f>
        <v>2</v>
      </c>
      <c r="AD26" s="80" t="str" cm="1">
        <f t="array" aca="1" ref="AD26" ca="1">IF(INDIRECT(AD$111&amp;116+4*($B26-7))=1,BIN2HEX(1),BIN2HEX(INDIRECT(AD$111&amp;113+4*($B26-7))&amp;INDIRECT(AD$111&amp;114+4*($B26-7))&amp;INDIRECT(AD$111&amp;115+4*($B26-7))&amp;INDIRECT(AD$111&amp;116+4*($B26-7))))</f>
        <v>2</v>
      </c>
      <c r="AE26" s="80" t="str" cm="1">
        <f t="array" aca="1" ref="AE26" ca="1">IF(INDIRECT(AE$111&amp;116+4*($B26-7))=1,BIN2HEX(1),BIN2HEX(INDIRECT(AE$111&amp;113+4*($B26-7))&amp;INDIRECT(AE$111&amp;114+4*($B26-7))&amp;INDIRECT(AE$111&amp;115+4*($B26-7))&amp;INDIRECT(AE$111&amp;116+4*($B26-7))))</f>
        <v>2</v>
      </c>
      <c r="AF26" s="80" t="str" cm="1">
        <f t="array" aca="1" ref="AF26" ca="1">IF(INDIRECT(AF$111&amp;116+4*($B26-7))=1,BIN2HEX(1),BIN2HEX(INDIRECT(AF$111&amp;113+4*($B26-7))&amp;INDIRECT(AF$111&amp;114+4*($B26-7))&amp;INDIRECT(AF$111&amp;115+4*($B26-7))&amp;INDIRECT(AF$111&amp;116+4*($B26-7))))</f>
        <v>2</v>
      </c>
      <c r="AG26" s="80" t="str" cm="1">
        <f t="array" aca="1" ref="AG26" ca="1">IF(INDIRECT(AG$111&amp;116+4*($B26-7))=1,BIN2HEX(1),BIN2HEX(INDIRECT(AG$111&amp;113+4*($B26-7))&amp;INDIRECT(AG$111&amp;114+4*($B26-7))&amp;INDIRECT(AG$111&amp;115+4*($B26-7))&amp;INDIRECT(AG$111&amp;116+4*($B26-7))))</f>
        <v>2</v>
      </c>
      <c r="AH26" s="80" t="str" cm="1">
        <f t="array" aca="1" ref="AH26" ca="1">IF(INDIRECT(AH$111&amp;116+4*($B26-7))=1,BIN2HEX(1),BIN2HEX(INDIRECT(AH$111&amp;113+4*($B26-7))&amp;INDIRECT(AH$111&amp;114+4*($B26-7))&amp;INDIRECT(AH$111&amp;115+4*($B26-7))&amp;INDIRECT(AH$111&amp;116+4*($B26-7))))</f>
        <v>2</v>
      </c>
      <c r="AI26" s="80" t="str" cm="1">
        <f t="array" aca="1" ref="AI26" ca="1">IF(INDIRECT(AI$111&amp;116+4*($B26-7))=1,BIN2HEX(1),BIN2HEX(INDIRECT(AI$111&amp;113+4*($B26-7))&amp;INDIRECT(AI$111&amp;114+4*($B26-7))&amp;INDIRECT(AI$111&amp;115+4*($B26-7))&amp;INDIRECT(AI$111&amp;116+4*($B26-7))))</f>
        <v>2</v>
      </c>
      <c r="AJ26" s="80" t="str" cm="1">
        <f t="array" aca="1" ref="AJ26" ca="1">IF(INDIRECT(AJ$111&amp;116+4*($B26-7))=1,BIN2HEX(1),BIN2HEX(INDIRECT(AJ$111&amp;113+4*($B26-7))&amp;INDIRECT(AJ$111&amp;114+4*($B26-7))&amp;INDIRECT(AJ$111&amp;115+4*($B26-7))&amp;INDIRECT(AJ$111&amp;116+4*($B26-7))))</f>
        <v>2</v>
      </c>
      <c r="AK26" s="80" t="str" cm="1">
        <f t="array" aca="1" ref="AK26" ca="1">IF(INDIRECT(AK$111&amp;116+4*($B26-7))=1,BIN2HEX(1),BIN2HEX(INDIRECT(AK$111&amp;113+4*($B26-7))&amp;INDIRECT(AK$111&amp;114+4*($B26-7))&amp;INDIRECT(AK$111&amp;115+4*($B26-7))&amp;INDIRECT(AK$111&amp;116+4*($B26-7))))</f>
        <v>2</v>
      </c>
      <c r="AL26" s="80" t="str" cm="1">
        <f t="array" aca="1" ref="AL26" ca="1">IF(INDIRECT(AL$111&amp;116+4*($B26-7))=1,BIN2HEX(1),BIN2HEX(INDIRECT(AL$111&amp;113+4*($B26-7))&amp;INDIRECT(AL$111&amp;114+4*($B26-7))&amp;INDIRECT(AL$111&amp;115+4*($B26-7))&amp;INDIRECT(AL$111&amp;116+4*($B26-7))))</f>
        <v>2</v>
      </c>
      <c r="AM26" s="80" t="str" cm="1">
        <f t="array" aca="1" ref="AM26" ca="1">IF(INDIRECT(AM$111&amp;116+4*($B26-7))=1,BIN2HEX(1),BIN2HEX(INDIRECT(AM$111&amp;113+4*($B26-7))&amp;INDIRECT(AM$111&amp;114+4*($B26-7))&amp;INDIRECT(AM$111&amp;115+4*($B26-7))&amp;INDIRECT(AM$111&amp;116+4*($B26-7))))</f>
        <v>2</v>
      </c>
      <c r="AN26" s="80" t="str" cm="1">
        <f t="array" aca="1" ref="AN26" ca="1">IF(INDIRECT(AN$111&amp;116+4*($B26-7))=1,BIN2HEX(1),BIN2HEX(INDIRECT(AN$111&amp;113+4*($B26-7))&amp;INDIRECT(AN$111&amp;114+4*($B26-7))&amp;INDIRECT(AN$111&amp;115+4*($B26-7))&amp;INDIRECT(AN$111&amp;116+4*($B26-7))))</f>
        <v>2</v>
      </c>
      <c r="AO26" s="80" t="str" cm="1">
        <f t="array" aca="1" ref="AO26" ca="1">IF(INDIRECT(AO$111&amp;116+4*($B26-7))=1,BIN2HEX(1),BIN2HEX(INDIRECT(AO$111&amp;113+4*($B26-7))&amp;INDIRECT(AO$111&amp;114+4*($B26-7))&amp;INDIRECT(AO$111&amp;115+4*($B26-7))&amp;INDIRECT(AO$111&amp;116+4*($B26-7))))</f>
        <v>2</v>
      </c>
      <c r="AP26" s="80" t="str" cm="1">
        <f t="array" aca="1" ref="AP26" ca="1">IF(INDIRECT(AP$111&amp;116+4*($B26-7))=1,BIN2HEX(1),BIN2HEX(INDIRECT(AP$111&amp;113+4*($B26-7))&amp;INDIRECT(AP$111&amp;114+4*($B26-7))&amp;INDIRECT(AP$111&amp;115+4*($B26-7))&amp;INDIRECT(AP$111&amp;116+4*($B26-7))))</f>
        <v>2</v>
      </c>
      <c r="AQ26" s="80" t="str" cm="1">
        <f t="array" aca="1" ref="AQ26" ca="1">IF(INDIRECT(AQ$111&amp;116+4*($B26-7))=1,BIN2HEX(1),BIN2HEX(INDIRECT(AQ$111&amp;113+4*($B26-7))&amp;INDIRECT(AQ$111&amp;114+4*($B26-7))&amp;INDIRECT(AQ$111&amp;115+4*($B26-7))&amp;INDIRECT(AQ$111&amp;116+4*($B26-7))))</f>
        <v>2</v>
      </c>
      <c r="AR26" s="80" t="str" cm="1">
        <f t="array" aca="1" ref="AR26" ca="1">IF(INDIRECT(AR$111&amp;116+4*($B26-7))=1,BIN2HEX(1),BIN2HEX(INDIRECT(AR$111&amp;113+4*($B26-7))&amp;INDIRECT(AR$111&amp;114+4*($B26-7))&amp;INDIRECT(AR$111&amp;115+4*($B26-7))&amp;INDIRECT(AR$111&amp;116+4*($B26-7))))</f>
        <v>2</v>
      </c>
      <c r="AS26" s="80" t="str" cm="1">
        <f t="array" aca="1" ref="AS26" ca="1">IF(INDIRECT(AS$111&amp;116+4*($B26-7))=1,BIN2HEX(1),BIN2HEX(INDIRECT(AS$111&amp;113+4*($B26-7))&amp;INDIRECT(AS$111&amp;114+4*($B26-7))&amp;INDIRECT(AS$111&amp;115+4*($B26-7))&amp;INDIRECT(AS$111&amp;116+4*($B26-7))))</f>
        <v>2</v>
      </c>
      <c r="AT26" s="80" t="str" cm="1">
        <f t="array" aca="1" ref="AT26" ca="1">IF(INDIRECT(AT$111&amp;116+4*($B26-7))=1,BIN2HEX(1),BIN2HEX(INDIRECT(AT$111&amp;113+4*($B26-7))&amp;INDIRECT(AT$111&amp;114+4*($B26-7))&amp;INDIRECT(AT$111&amp;115+4*($B26-7))&amp;INDIRECT(AT$111&amp;116+4*($B26-7))))</f>
        <v>2</v>
      </c>
      <c r="AU26" s="80" t="str" cm="1">
        <f t="array" aca="1" ref="AU26" ca="1">IF(INDIRECT(AU$111&amp;116+4*($B26-7))=1,BIN2HEX(1),BIN2HEX(INDIRECT(AU$111&amp;113+4*($B26-7))&amp;INDIRECT(AU$111&amp;114+4*($B26-7))&amp;INDIRECT(AU$111&amp;115+4*($B26-7))&amp;INDIRECT(AU$111&amp;116+4*($B26-7))))</f>
        <v>2</v>
      </c>
      <c r="AV26" s="80" t="str" cm="1">
        <f t="array" aca="1" ref="AV26" ca="1">IF(INDIRECT(AV$111&amp;116+4*($B26-7))=1,BIN2HEX(1),BIN2HEX(INDIRECT(AV$111&amp;113+4*($B26-7))&amp;INDIRECT(AV$111&amp;114+4*($B26-7))&amp;INDIRECT(AV$111&amp;115+4*($B26-7))&amp;INDIRECT(AV$111&amp;116+4*($B26-7))))</f>
        <v>2</v>
      </c>
      <c r="AW26" s="80" t="str" cm="1">
        <f t="array" aca="1" ref="AW26" ca="1">IF(INDIRECT(AW$111&amp;116+4*($B26-7))=1,BIN2HEX(1),BIN2HEX(INDIRECT(AW$111&amp;113+4*($B26-7))&amp;INDIRECT(AW$111&amp;114+4*($B26-7))&amp;INDIRECT(AW$111&amp;115+4*($B26-7))&amp;INDIRECT(AW$111&amp;116+4*($B26-7))))</f>
        <v>2</v>
      </c>
      <c r="AX26" s="80" t="str" cm="1">
        <f t="array" aca="1" ref="AX26" ca="1">IF(INDIRECT(AX$111&amp;116+4*($B26-7))=1,BIN2HEX(1),BIN2HEX(INDIRECT(AX$111&amp;113+4*($B26-7))&amp;INDIRECT(AX$111&amp;114+4*($B26-7))&amp;INDIRECT(AX$111&amp;115+4*($B26-7))&amp;INDIRECT(AX$111&amp;116+4*($B26-7))))</f>
        <v>2</v>
      </c>
      <c r="AY26" s="80" t="str" cm="1">
        <f t="array" aca="1" ref="AY26" ca="1">IF(INDIRECT(AY$111&amp;116+4*($B26-7))=1,BIN2HEX(1),BIN2HEX(INDIRECT(AY$111&amp;113+4*($B26-7))&amp;INDIRECT(AY$111&amp;114+4*($B26-7))&amp;INDIRECT(AY$111&amp;115+4*($B26-7))&amp;INDIRECT(AY$111&amp;116+4*($B26-7))))</f>
        <v>2</v>
      </c>
      <c r="AZ26" s="80" t="str" cm="1">
        <f t="array" aca="1" ref="AZ26" ca="1">IF(INDIRECT(AZ$111&amp;116+4*($B26-7))=1,BIN2HEX(1),BIN2HEX(INDIRECT(AZ$111&amp;113+4*($B26-7))&amp;INDIRECT(AZ$111&amp;114+4*($B26-7))&amp;INDIRECT(AZ$111&amp;115+4*($B26-7))&amp;INDIRECT(AZ$111&amp;116+4*($B26-7))))</f>
        <v>2</v>
      </c>
      <c r="BA26" s="80" t="str" cm="1">
        <f t="array" aca="1" ref="BA26" ca="1">IF(INDIRECT(BA$111&amp;116+4*($B26-7))=1,BIN2HEX(1),BIN2HEX(INDIRECT(BA$111&amp;113+4*($B26-7))&amp;INDIRECT(BA$111&amp;114+4*($B26-7))&amp;INDIRECT(BA$111&amp;115+4*($B26-7))&amp;INDIRECT(BA$111&amp;116+4*($B26-7))))</f>
        <v>2</v>
      </c>
      <c r="BB26" s="80" t="str" cm="1">
        <f t="array" aca="1" ref="BB26" ca="1">IF(INDIRECT(BB$111&amp;116+4*($B26-7))=1,BIN2HEX(1),BIN2HEX(INDIRECT(BB$111&amp;113+4*($B26-7))&amp;INDIRECT(BB$111&amp;114+4*($B26-7))&amp;INDIRECT(BB$111&amp;115+4*($B26-7))&amp;INDIRECT(BB$111&amp;116+4*($B26-7))))</f>
        <v>2</v>
      </c>
      <c r="BC26" s="80" t="str" cm="1">
        <f t="array" aca="1" ref="BC26" ca="1">IF(INDIRECT(BC$111&amp;116+4*($B26-7))=1,BIN2HEX(1),BIN2HEX(INDIRECT(BC$111&amp;113+4*($B26-7))&amp;INDIRECT(BC$111&amp;114+4*($B26-7))&amp;INDIRECT(BC$111&amp;115+4*($B26-7))&amp;INDIRECT(BC$111&amp;116+4*($B26-7))))</f>
        <v>2</v>
      </c>
      <c r="BD26" s="80" t="str" cm="1">
        <f t="array" aca="1" ref="BD26" ca="1">IF(INDIRECT(BD$111&amp;116+4*($B26-7))=1,BIN2HEX(1),BIN2HEX(INDIRECT(BD$111&amp;113+4*($B26-7))&amp;INDIRECT(BD$111&amp;114+4*($B26-7))&amp;INDIRECT(BD$111&amp;115+4*($B26-7))&amp;INDIRECT(BD$111&amp;116+4*($B26-7))))</f>
        <v>2</v>
      </c>
      <c r="BE26" s="80" t="str" cm="1">
        <f t="array" aca="1" ref="BE26" ca="1">IF(INDIRECT(BE$111&amp;116+4*($B26-7))=1,BIN2HEX(1),BIN2HEX(INDIRECT(BE$111&amp;113+4*($B26-7))&amp;INDIRECT(BE$111&amp;114+4*($B26-7))&amp;INDIRECT(BE$111&amp;115+4*($B26-7))&amp;INDIRECT(BE$111&amp;116+4*($B26-7))))</f>
        <v>2</v>
      </c>
      <c r="BF26" s="80" t="str" cm="1">
        <f t="array" aca="1" ref="BF26" ca="1">IF(INDIRECT(BF$111&amp;116+4*($B26-7))=1,BIN2HEX(1),BIN2HEX(INDIRECT(BF$111&amp;113+4*($B26-7))&amp;INDIRECT(BF$111&amp;114+4*($B26-7))&amp;INDIRECT(BF$111&amp;115+4*($B26-7))&amp;INDIRECT(BF$111&amp;116+4*($B26-7))))</f>
        <v>2</v>
      </c>
      <c r="BG26" s="80" t="str" cm="1">
        <f t="array" aca="1" ref="BG26" ca="1">IF(INDIRECT(BG$111&amp;116+4*($B26-7))=1,BIN2HEX(1),BIN2HEX(INDIRECT(BG$111&amp;113+4*($B26-7))&amp;INDIRECT(BG$111&amp;114+4*($B26-7))&amp;INDIRECT(BG$111&amp;115+4*($B26-7))&amp;INDIRECT(BG$111&amp;116+4*($B26-7))))</f>
        <v>2</v>
      </c>
      <c r="BH26" s="80" t="str" cm="1">
        <f t="array" aca="1" ref="BH26" ca="1">IF(INDIRECT(BH$111&amp;116+4*($B26-7))=1,BIN2HEX(1),BIN2HEX(INDIRECT(BH$111&amp;113+4*($B26-7))&amp;INDIRECT(BH$111&amp;114+4*($B26-7))&amp;INDIRECT(BH$111&amp;115+4*($B26-7))&amp;INDIRECT(BH$111&amp;116+4*($B26-7))))</f>
        <v>2</v>
      </c>
      <c r="BI26" s="80" t="str" cm="1">
        <f t="array" aca="1" ref="BI26" ca="1">IF(INDIRECT(BI$111&amp;116+4*($B26-7))=1,BIN2HEX(1),BIN2HEX(INDIRECT(BI$111&amp;113+4*($B26-7))&amp;INDIRECT(BI$111&amp;114+4*($B26-7))&amp;INDIRECT(BI$111&amp;115+4*($B26-7))&amp;INDIRECT(BI$111&amp;116+4*($B26-7))))</f>
        <v>2</v>
      </c>
      <c r="BJ26" s="80" t="str" cm="1">
        <f t="array" aca="1" ref="BJ26" ca="1">IF(INDIRECT(BJ$111&amp;116+4*($B26-7))=1,BIN2HEX(1),BIN2HEX(INDIRECT(BJ$111&amp;113+4*($B26-7))&amp;INDIRECT(BJ$111&amp;114+4*($B26-7))&amp;INDIRECT(BJ$111&amp;115+4*($B26-7))&amp;INDIRECT(BJ$111&amp;116+4*($B26-7))))</f>
        <v>2</v>
      </c>
      <c r="BK26" s="80" t="str" cm="1">
        <f t="array" aca="1" ref="BK26" ca="1">IF(INDIRECT(BK$111&amp;116+4*($B26-7))=1,BIN2HEX(1),BIN2HEX(INDIRECT(BK$111&amp;113+4*($B26-7))&amp;INDIRECT(BK$111&amp;114+4*($B26-7))&amp;INDIRECT(BK$111&amp;115+4*($B26-7))&amp;INDIRECT(BK$111&amp;116+4*($B26-7))))</f>
        <v>2</v>
      </c>
      <c r="BL26" s="80" t="str" cm="1">
        <f t="array" aca="1" ref="BL26" ca="1">IF(INDIRECT(BL$111&amp;116+4*($B26-7))=1,BIN2HEX(1),BIN2HEX(INDIRECT(BL$111&amp;113+4*($B26-7))&amp;INDIRECT(BL$111&amp;114+4*($B26-7))&amp;INDIRECT(BL$111&amp;115+4*($B26-7))&amp;INDIRECT(BL$111&amp;116+4*($B26-7))))</f>
        <v>2</v>
      </c>
      <c r="BM26" s="80" t="str" cm="1">
        <f t="array" aca="1" ref="BM26" ca="1">IF(INDIRECT(BM$111&amp;116+4*($B26-7))=1,BIN2HEX(1),BIN2HEX(INDIRECT(BM$111&amp;113+4*($B26-7))&amp;INDIRECT(BM$111&amp;114+4*($B26-7))&amp;INDIRECT(BM$111&amp;115+4*($B26-7))&amp;INDIRECT(BM$111&amp;116+4*($B26-7))))</f>
        <v>2</v>
      </c>
      <c r="BN26" s="80" t="str" cm="1">
        <f t="array" aca="1" ref="BN26" ca="1">IF(INDIRECT(BN$111&amp;116+4*($B26-7))=1,BIN2HEX(1),BIN2HEX(INDIRECT(BN$111&amp;113+4*($B26-7))&amp;INDIRECT(BN$111&amp;114+4*($B26-7))&amp;INDIRECT(BN$111&amp;115+4*($B26-7))&amp;INDIRECT(BN$111&amp;116+4*($B26-7))))</f>
        <v>2</v>
      </c>
      <c r="BO26" s="80" t="str" cm="1">
        <f t="array" aca="1" ref="BO26" ca="1">IF(INDIRECT(BO$111&amp;116+4*($B26-7))=1,BIN2HEX(1),BIN2HEX(INDIRECT(BO$111&amp;113+4*($B26-7))&amp;INDIRECT(BO$111&amp;114+4*($B26-7))&amp;INDIRECT(BO$111&amp;115+4*($B26-7))&amp;INDIRECT(BO$111&amp;116+4*($B26-7))))</f>
        <v>2</v>
      </c>
      <c r="BP26" s="80" t="str" cm="1">
        <f t="array" aca="1" ref="BP26" ca="1">IF(INDIRECT(BP$111&amp;116+4*($B26-7))=1,BIN2HEX(1),BIN2HEX(INDIRECT(BP$111&amp;113+4*($B26-7))&amp;INDIRECT(BP$111&amp;114+4*($B26-7))&amp;INDIRECT(BP$111&amp;115+4*($B26-7))&amp;INDIRECT(BP$111&amp;116+4*($B26-7))))</f>
        <v>2</v>
      </c>
      <c r="CD26" s="80" cm="1">
        <f t="array" aca="1" ref="CD26" ca="1">IF($V26="0",INDIRECT("ｄａｔａ!$"&amp;V$112&amp;"$"&amp;$B26),0)</f>
        <v>0</v>
      </c>
      <c r="CE26" s="80" cm="1">
        <f t="array" aca="1" ref="CE26" ca="1">IF(OR($AS26="0",$AS26="8"),INDIRECT("ｄａｔａ!$"&amp;AS$112&amp;"$"&amp;$B26),0)</f>
        <v>0</v>
      </c>
      <c r="CH26" s="80" t="str">
        <f t="shared" si="12"/>
        <v>2000</v>
      </c>
      <c r="CI26" s="80" t="str">
        <f t="shared" si="13"/>
        <v>300000</v>
      </c>
      <c r="CJ26" s="80" t="str">
        <f t="shared" si="14"/>
        <v>400000</v>
      </c>
      <c r="CK26" s="80" t="str">
        <f t="shared" si="15"/>
        <v>5000000</v>
      </c>
      <c r="CL26" s="80" t="str">
        <f t="shared" si="16"/>
        <v>600000</v>
      </c>
      <c r="CM26" s="80" t="str">
        <f t="shared" ca="1" si="17"/>
        <v>70000</v>
      </c>
      <c r="CN26" s="80" t="str">
        <f t="shared" ca="1" si="18"/>
        <v>800000</v>
      </c>
      <c r="CO26" s="80" t="str">
        <f t="shared" ca="1" si="19"/>
        <v>900000</v>
      </c>
      <c r="CP26" s="80" t="str">
        <f t="shared" ca="1" si="20"/>
        <v>A000000</v>
      </c>
      <c r="CQ26" s="80" t="str">
        <f t="shared" ca="1" si="21"/>
        <v>B00000</v>
      </c>
    </row>
    <row r="27" spans="1:95" x14ac:dyDescent="0.2">
      <c r="A27" s="80" t="s">
        <v>2340</v>
      </c>
      <c r="B27" s="80">
        <v>29</v>
      </c>
      <c r="C27" s="251">
        <f t="shared" ca="1" si="11"/>
        <v>1</v>
      </c>
      <c r="D27" s="80" t="str" cm="1">
        <f t="array" aca="1" ref="D27" ca="1">IF(INDIRECT(D$111&amp;116+4*($B27-7))=1,BIN2HEX(1),BIN2HEX(INDIRECT(D$111&amp;113+4*($B27-7))&amp;INDIRECT(D$111&amp;114+4*($B27-7))&amp;INDIRECT(D$111&amp;115+4*($B27-7))&amp;INDIRECT(D$111&amp;116+4*($B27-7))))</f>
        <v>4</v>
      </c>
      <c r="F27" s="80" t="str" cm="1">
        <f t="array" aca="1" ref="F27" ca="1">IF(INDIRECT(F$111&amp;116+4*($B27-7))=1,BIN2HEX(1),BIN2HEX(INDIRECT(F$111&amp;113+4*($B27-7))&amp;INDIRECT(F$111&amp;114+4*($B27-7))&amp;INDIRECT(F$111&amp;115+4*($B27-7))&amp;INDIRECT(F$111&amp;116+4*($B27-7))))</f>
        <v>2</v>
      </c>
      <c r="G27" s="80" t="str" cm="1">
        <f t="array" aca="1" ref="G27" ca="1">IF(INDIRECT(G$111&amp;116+4*($B27-7))=1,BIN2HEX(1),BIN2HEX(INDIRECT(G$111&amp;113+4*($B27-7))&amp;INDIRECT(G$111&amp;114+4*($B27-7))&amp;INDIRECT(G$111&amp;115+4*($B27-7))&amp;INDIRECT(G$111&amp;116+4*($B27-7))))</f>
        <v>2</v>
      </c>
      <c r="H27" s="80" t="str" cm="1">
        <f t="array" aca="1" ref="H27" ca="1">IF(INDIRECT(H$111&amp;116+4*($B27-7))=1,BIN2HEX(1),BIN2HEX(INDIRECT(H$111&amp;113+4*($B27-7))&amp;INDIRECT(H$111&amp;114+4*($B27-7))&amp;INDIRECT(H$111&amp;115+4*($B27-7))&amp;INDIRECT(H$111&amp;116+4*($B27-7))))</f>
        <v>2</v>
      </c>
      <c r="I27" s="80" t="str" cm="1">
        <f t="array" aca="1" ref="I27" ca="1">IF(INDIRECT(I$111&amp;116+4*($B27-7))=1,BIN2HEX(1),BIN2HEX(INDIRECT(I$111&amp;113+4*($B27-7))&amp;INDIRECT(I$111&amp;114+4*($B27-7))&amp;INDIRECT(I$111&amp;115+4*($B27-7))&amp;INDIRECT(I$111&amp;116+4*($B27-7))))</f>
        <v>2</v>
      </c>
      <c r="J27" s="80" t="str" cm="1">
        <f t="array" aca="1" ref="J27" ca="1">IF(INDIRECT(J$111&amp;116+4*($B27-7))=1,BIN2HEX(1),BIN2HEX(INDIRECT(J$111&amp;113+4*($B27-7))&amp;INDIRECT(J$111&amp;114+4*($B27-7))&amp;INDIRECT(J$111&amp;115+4*($B27-7))&amp;INDIRECT(J$111&amp;116+4*($B27-7))))</f>
        <v>2</v>
      </c>
      <c r="K27" s="80" t="str" cm="1">
        <f t="array" aca="1" ref="K27" ca="1">IF(INDIRECT(K$111&amp;116+4*($B27-7))=1,BIN2HEX(1),BIN2HEX(INDIRECT(K$111&amp;113+4*($B27-7))&amp;INDIRECT(K$111&amp;114+4*($B27-7))&amp;INDIRECT(K$111&amp;115+4*($B27-7))&amp;INDIRECT(K$111&amp;116+4*($B27-7))))</f>
        <v>2</v>
      </c>
      <c r="L27" s="80" t="str" cm="1">
        <f t="array" aca="1" ref="L27" ca="1">IF(INDIRECT(L$111&amp;116+4*($B27-7))=1,BIN2HEX(1),BIN2HEX(INDIRECT(L$111&amp;113+4*($B27-7))&amp;INDIRECT(L$111&amp;114+4*($B27-7))&amp;INDIRECT(L$111&amp;115+4*($B27-7))&amp;INDIRECT(L$111&amp;116+4*($B27-7))))</f>
        <v>2</v>
      </c>
      <c r="M27" s="80" t="str" cm="1">
        <f t="array" aca="1" ref="M27" ca="1">IF(INDIRECT(M$111&amp;116+4*($B27-7))=1,BIN2HEX(1),BIN2HEX(INDIRECT(M$111&amp;113+4*($B27-7))&amp;INDIRECT(M$111&amp;114+4*($B27-7))&amp;INDIRECT(M$111&amp;115+4*($B27-7))&amp;INDIRECT(M$111&amp;116+4*($B27-7))))</f>
        <v>2</v>
      </c>
      <c r="N27" s="80" t="str" cm="1">
        <f t="array" aca="1" ref="N27" ca="1">IF(INDIRECT(N$111&amp;116+4*($B27-7))=1,BIN2HEX(1),BIN2HEX(INDIRECT(N$111&amp;113+4*($B27-7))&amp;INDIRECT(N$111&amp;114+4*($B27-7))&amp;INDIRECT(N$111&amp;115+4*($B27-7))&amp;INDIRECT(N$111&amp;116+4*($B27-7))))</f>
        <v>2</v>
      </c>
      <c r="O27" s="80" t="str" cm="1">
        <f t="array" aca="1" ref="O27" ca="1">IF(INDIRECT(O$111&amp;116+4*($B27-7))=1,BIN2HEX(1),BIN2HEX(INDIRECT(O$111&amp;113+4*($B27-7))&amp;INDIRECT(O$111&amp;114+4*($B27-7))&amp;INDIRECT(O$111&amp;115+4*($B27-7))&amp;INDIRECT(O$111&amp;116+4*($B27-7))))</f>
        <v>2</v>
      </c>
      <c r="P27" s="80" t="str" cm="1">
        <f t="array" aca="1" ref="P27" ca="1">IF(INDIRECT(P$111&amp;116+4*($B27-7))=1,BIN2HEX(1),BIN2HEX(INDIRECT(P$111&amp;113+4*($B27-7))&amp;INDIRECT(P$111&amp;114+4*($B27-7))&amp;INDIRECT(P$111&amp;115+4*($B27-7))&amp;INDIRECT(P$111&amp;116+4*($B27-7))))</f>
        <v>2</v>
      </c>
      <c r="Q27" s="80" t="str" cm="1">
        <f t="array" aca="1" ref="Q27" ca="1">IF(INDIRECT(Q$111&amp;116+4*($B27-7))=1,BIN2HEX(1),BIN2HEX(INDIRECT(Q$111&amp;113+4*($B27-7))&amp;INDIRECT(Q$111&amp;114+4*($B27-7))&amp;INDIRECT(Q$111&amp;115+4*($B27-7))&amp;INDIRECT(Q$111&amp;116+4*($B27-7))))</f>
        <v>2</v>
      </c>
      <c r="R27" s="80" t="str" cm="1">
        <f t="array" aca="1" ref="R27" ca="1">IF(INDIRECT(R$111&amp;116+4*($B27-7))=1,BIN2HEX(1),BIN2HEX(INDIRECT(R$111&amp;113+4*($B27-7))&amp;INDIRECT(R$111&amp;114+4*($B27-7))&amp;INDIRECT(R$111&amp;115+4*($B27-7))&amp;INDIRECT(R$111&amp;116+4*($B27-7))))</f>
        <v>2</v>
      </c>
      <c r="S27" s="80" t="str" cm="1">
        <f t="array" aca="1" ref="S27" ca="1">IF(INDIRECT(S$111&amp;116+4*($B27-7))=1,BIN2HEX(1),BIN2HEX(INDIRECT(S$111&amp;113+4*($B27-7))&amp;INDIRECT(S$111&amp;114+4*($B27-7))&amp;INDIRECT(S$111&amp;115+4*($B27-7))&amp;INDIRECT(S$111&amp;116+4*($B27-7))))</f>
        <v>2</v>
      </c>
      <c r="T27" s="80" t="str" cm="1">
        <f t="array" aca="1" ref="T27" ca="1">IF(INDIRECT(T$111&amp;116+4*($B27-7))=1,BIN2HEX(1),BIN2HEX(INDIRECT(T$111&amp;113+4*($B27-7))&amp;INDIRECT(T$111&amp;114+4*($B27-7))&amp;INDIRECT(T$111&amp;115+4*($B27-7))&amp;INDIRECT(T$111&amp;116+4*($B27-7))))</f>
        <v>2</v>
      </c>
      <c r="U27" s="80" t="str" cm="1">
        <f t="array" aca="1" ref="U27" ca="1">IF(INDIRECT(U$111&amp;116+4*($B27-7))=1,BIN2HEX(1),BIN2HEX(INDIRECT(U$111&amp;113+4*($B27-7))&amp;INDIRECT(U$111&amp;114+4*($B27-7))&amp;INDIRECT(U$111&amp;115+4*($B27-7))&amp;INDIRECT(U$111&amp;116+4*($B27-7))))</f>
        <v>2</v>
      </c>
      <c r="V27" s="80" t="str" cm="1">
        <f t="array" aca="1" ref="V27" ca="1">IF(INDIRECT(V$111&amp;116+4*($B27-7))=1,BIN2HEX(1),BIN2HEX(INDIRECT(V$111&amp;113+4*($B27-7))&amp;INDIRECT(V$111&amp;114+4*($B27-7))&amp;INDIRECT(V$111&amp;115+4*($B27-7))&amp;INDIRECT(V$111&amp;116+4*($B27-7))))</f>
        <v>2</v>
      </c>
      <c r="W27" s="80" t="str" cm="1">
        <f t="array" aca="1" ref="W27" ca="1">IF(INDIRECT(W$111&amp;116+4*($B27-7))=1,BIN2HEX(1),BIN2HEX(INDIRECT(W$111&amp;113+4*($B27-7))&amp;INDIRECT(W$111&amp;114+4*($B27-7))&amp;INDIRECT(W$111&amp;115+4*($B27-7))&amp;INDIRECT(W$111&amp;116+4*($B27-7))))</f>
        <v>2</v>
      </c>
      <c r="X27" s="80" t="str" cm="1">
        <f t="array" aca="1" ref="X27" ca="1">IF(INDIRECT(X$111&amp;116+4*($B27-7))=1,BIN2HEX(1),BIN2HEX(INDIRECT(X$111&amp;113+4*($B27-7))&amp;INDIRECT(X$111&amp;114+4*($B27-7))&amp;INDIRECT(X$111&amp;115+4*($B27-7))&amp;INDIRECT(X$111&amp;116+4*($B27-7))))</f>
        <v>2</v>
      </c>
      <c r="Y27" s="80" t="str" cm="1">
        <f t="array" aca="1" ref="Y27" ca="1">IF(INDIRECT(Y$111&amp;116+4*($B27-7))=1,BIN2HEX(1),BIN2HEX(INDIRECT(Y$111&amp;113+4*($B27-7))&amp;INDIRECT(Y$111&amp;114+4*($B27-7))&amp;INDIRECT(Y$111&amp;115+4*($B27-7))&amp;INDIRECT(Y$111&amp;116+4*($B27-7))))</f>
        <v>2</v>
      </c>
      <c r="Z27" s="80" t="str" cm="1">
        <f t="array" aca="1" ref="Z27" ca="1">IF(INDIRECT(Z$111&amp;116+4*($B27-7))=1,BIN2HEX(1),BIN2HEX(INDIRECT(Z$111&amp;113+4*($B27-7))&amp;INDIRECT(Z$111&amp;114+4*($B27-7))&amp;INDIRECT(Z$111&amp;115+4*($B27-7))&amp;INDIRECT(Z$111&amp;116+4*($B27-7))))</f>
        <v>2</v>
      </c>
      <c r="AA27" s="80" t="str" cm="1">
        <f t="array" aca="1" ref="AA27" ca="1">IF(INDIRECT(AA$111&amp;116+4*($B27-7))=1,BIN2HEX(1),BIN2HEX(INDIRECT(AA$111&amp;113+4*($B27-7))&amp;INDIRECT(AA$111&amp;114+4*($B27-7))&amp;INDIRECT(AA$111&amp;115+4*($B27-7))&amp;INDIRECT(AA$111&amp;116+4*($B27-7))))</f>
        <v>2</v>
      </c>
      <c r="AB27" s="80" t="str" cm="1">
        <f t="array" aca="1" ref="AB27" ca="1">IF(INDIRECT(AB$111&amp;116+4*($B27-7))=1,BIN2HEX(1),BIN2HEX(INDIRECT(AB$111&amp;113+4*($B27-7))&amp;INDIRECT(AB$111&amp;114+4*($B27-7))&amp;INDIRECT(AB$111&amp;115+4*($B27-7))&amp;INDIRECT(AB$111&amp;116+4*($B27-7))))</f>
        <v>2</v>
      </c>
      <c r="AC27" s="80" t="str" cm="1">
        <f t="array" aca="1" ref="AC27" ca="1">IF(INDIRECT(AC$111&amp;116+4*($B27-7))=1,BIN2HEX(1),BIN2HEX(INDIRECT(AC$111&amp;113+4*($B27-7))&amp;INDIRECT(AC$111&amp;114+4*($B27-7))&amp;INDIRECT(AC$111&amp;115+4*($B27-7))&amp;INDIRECT(AC$111&amp;116+4*($B27-7))))</f>
        <v>2</v>
      </c>
      <c r="AD27" s="80" t="str" cm="1">
        <f t="array" aca="1" ref="AD27" ca="1">IF(INDIRECT(AD$111&amp;116+4*($B27-7))=1,BIN2HEX(1),BIN2HEX(INDIRECT(AD$111&amp;113+4*($B27-7))&amp;INDIRECT(AD$111&amp;114+4*($B27-7))&amp;INDIRECT(AD$111&amp;115+4*($B27-7))&amp;INDIRECT(AD$111&amp;116+4*($B27-7))))</f>
        <v>2</v>
      </c>
      <c r="AE27" s="80" t="str" cm="1">
        <f t="array" aca="1" ref="AE27" ca="1">IF(INDIRECT(AE$111&amp;116+4*($B27-7))=1,BIN2HEX(1),BIN2HEX(INDIRECT(AE$111&amp;113+4*($B27-7))&amp;INDIRECT(AE$111&amp;114+4*($B27-7))&amp;INDIRECT(AE$111&amp;115+4*($B27-7))&amp;INDIRECT(AE$111&amp;116+4*($B27-7))))</f>
        <v>2</v>
      </c>
      <c r="AF27" s="80" t="str" cm="1">
        <f t="array" aca="1" ref="AF27" ca="1">IF(INDIRECT(AF$111&amp;116+4*($B27-7))=1,BIN2HEX(1),BIN2HEX(INDIRECT(AF$111&amp;113+4*($B27-7))&amp;INDIRECT(AF$111&amp;114+4*($B27-7))&amp;INDIRECT(AF$111&amp;115+4*($B27-7))&amp;INDIRECT(AF$111&amp;116+4*($B27-7))))</f>
        <v>2</v>
      </c>
      <c r="AG27" s="80" t="str" cm="1">
        <f t="array" aca="1" ref="AG27" ca="1">IF(INDIRECT(AG$111&amp;116+4*($B27-7))=1,BIN2HEX(1),BIN2HEX(INDIRECT(AG$111&amp;113+4*($B27-7))&amp;INDIRECT(AG$111&amp;114+4*($B27-7))&amp;INDIRECT(AG$111&amp;115+4*($B27-7))&amp;INDIRECT(AG$111&amp;116+4*($B27-7))))</f>
        <v>2</v>
      </c>
      <c r="AH27" s="80" t="str" cm="1">
        <f t="array" aca="1" ref="AH27" ca="1">IF(INDIRECT(AH$111&amp;116+4*($B27-7))=1,BIN2HEX(1),BIN2HEX(INDIRECT(AH$111&amp;113+4*($B27-7))&amp;INDIRECT(AH$111&amp;114+4*($B27-7))&amp;INDIRECT(AH$111&amp;115+4*($B27-7))&amp;INDIRECT(AH$111&amp;116+4*($B27-7))))</f>
        <v>2</v>
      </c>
      <c r="AI27" s="80" t="str" cm="1">
        <f t="array" aca="1" ref="AI27" ca="1">IF(INDIRECT(AI$111&amp;116+4*($B27-7))=1,BIN2HEX(1),BIN2HEX(INDIRECT(AI$111&amp;113+4*($B27-7))&amp;INDIRECT(AI$111&amp;114+4*($B27-7))&amp;INDIRECT(AI$111&amp;115+4*($B27-7))&amp;INDIRECT(AI$111&amp;116+4*($B27-7))))</f>
        <v>2</v>
      </c>
      <c r="AJ27" s="80" t="str" cm="1">
        <f t="array" aca="1" ref="AJ27" ca="1">IF(INDIRECT(AJ$111&amp;116+4*($B27-7))=1,BIN2HEX(1),BIN2HEX(INDIRECT(AJ$111&amp;113+4*($B27-7))&amp;INDIRECT(AJ$111&amp;114+4*($B27-7))&amp;INDIRECT(AJ$111&amp;115+4*($B27-7))&amp;INDIRECT(AJ$111&amp;116+4*($B27-7))))</f>
        <v>2</v>
      </c>
      <c r="AK27" s="80" t="str" cm="1">
        <f t="array" aca="1" ref="AK27" ca="1">IF(INDIRECT(AK$111&amp;116+4*($B27-7))=1,BIN2HEX(1),BIN2HEX(INDIRECT(AK$111&amp;113+4*($B27-7))&amp;INDIRECT(AK$111&amp;114+4*($B27-7))&amp;INDIRECT(AK$111&amp;115+4*($B27-7))&amp;INDIRECT(AK$111&amp;116+4*($B27-7))))</f>
        <v>2</v>
      </c>
      <c r="AL27" s="80" t="str" cm="1">
        <f t="array" aca="1" ref="AL27" ca="1">IF(INDIRECT(AL$111&amp;116+4*($B27-7))=1,BIN2HEX(1),BIN2HEX(INDIRECT(AL$111&amp;113+4*($B27-7))&amp;INDIRECT(AL$111&amp;114+4*($B27-7))&amp;INDIRECT(AL$111&amp;115+4*($B27-7))&amp;INDIRECT(AL$111&amp;116+4*($B27-7))))</f>
        <v>2</v>
      </c>
      <c r="AM27" s="80" t="str" cm="1">
        <f t="array" aca="1" ref="AM27" ca="1">IF(INDIRECT(AM$111&amp;116+4*($B27-7))=1,BIN2HEX(1),BIN2HEX(INDIRECT(AM$111&amp;113+4*($B27-7))&amp;INDIRECT(AM$111&amp;114+4*($B27-7))&amp;INDIRECT(AM$111&amp;115+4*($B27-7))&amp;INDIRECT(AM$111&amp;116+4*($B27-7))))</f>
        <v>2</v>
      </c>
      <c r="AN27" s="80" t="str" cm="1">
        <f t="array" aca="1" ref="AN27" ca="1">IF(INDIRECT(AN$111&amp;116+4*($B27-7))=1,BIN2HEX(1),BIN2HEX(INDIRECT(AN$111&amp;113+4*($B27-7))&amp;INDIRECT(AN$111&amp;114+4*($B27-7))&amp;INDIRECT(AN$111&amp;115+4*($B27-7))&amp;INDIRECT(AN$111&amp;116+4*($B27-7))))</f>
        <v>2</v>
      </c>
      <c r="AO27" s="80" t="str" cm="1">
        <f t="array" aca="1" ref="AO27" ca="1">IF(INDIRECT(AO$111&amp;116+4*($B27-7))=1,BIN2HEX(1),BIN2HEX(INDIRECT(AO$111&amp;113+4*($B27-7))&amp;INDIRECT(AO$111&amp;114+4*($B27-7))&amp;INDIRECT(AO$111&amp;115+4*($B27-7))&amp;INDIRECT(AO$111&amp;116+4*($B27-7))))</f>
        <v>2</v>
      </c>
      <c r="AP27" s="80" t="str" cm="1">
        <f t="array" aca="1" ref="AP27" ca="1">IF(INDIRECT(AP$111&amp;116+4*($B27-7))=1,BIN2HEX(1),BIN2HEX(INDIRECT(AP$111&amp;113+4*($B27-7))&amp;INDIRECT(AP$111&amp;114+4*($B27-7))&amp;INDIRECT(AP$111&amp;115+4*($B27-7))&amp;INDIRECT(AP$111&amp;116+4*($B27-7))))</f>
        <v>2</v>
      </c>
      <c r="AQ27" s="80" t="str" cm="1">
        <f t="array" aca="1" ref="AQ27" ca="1">IF(INDIRECT(AQ$111&amp;116+4*($B27-7))=1,BIN2HEX(1),BIN2HEX(INDIRECT(AQ$111&amp;113+4*($B27-7))&amp;INDIRECT(AQ$111&amp;114+4*($B27-7))&amp;INDIRECT(AQ$111&amp;115+4*($B27-7))&amp;INDIRECT(AQ$111&amp;116+4*($B27-7))))</f>
        <v>2</v>
      </c>
      <c r="AR27" s="80" t="str" cm="1">
        <f t="array" aca="1" ref="AR27" ca="1">IF(INDIRECT(AR$111&amp;116+4*($B27-7))=1,BIN2HEX(1),BIN2HEX(INDIRECT(AR$111&amp;113+4*($B27-7))&amp;INDIRECT(AR$111&amp;114+4*($B27-7))&amp;INDIRECT(AR$111&amp;115+4*($B27-7))&amp;INDIRECT(AR$111&amp;116+4*($B27-7))))</f>
        <v>2</v>
      </c>
      <c r="AS27" s="80" t="str" cm="1">
        <f t="array" aca="1" ref="AS27" ca="1">IF(INDIRECT(AS$111&amp;116+4*($B27-7))=1,BIN2HEX(1),BIN2HEX(INDIRECT(AS$111&amp;113+4*($B27-7))&amp;INDIRECT(AS$111&amp;114+4*($B27-7))&amp;INDIRECT(AS$111&amp;115+4*($B27-7))&amp;INDIRECT(AS$111&amp;116+4*($B27-7))))</f>
        <v>2</v>
      </c>
      <c r="AT27" s="80" t="str" cm="1">
        <f t="array" aca="1" ref="AT27" ca="1">IF(INDIRECT(AT$111&amp;116+4*($B27-7))=1,BIN2HEX(1),BIN2HEX(INDIRECT(AT$111&amp;113+4*($B27-7))&amp;INDIRECT(AT$111&amp;114+4*($B27-7))&amp;INDIRECT(AT$111&amp;115+4*($B27-7))&amp;INDIRECT(AT$111&amp;116+4*($B27-7))))</f>
        <v>2</v>
      </c>
      <c r="AU27" s="80" t="str" cm="1">
        <f t="array" aca="1" ref="AU27" ca="1">IF(INDIRECT(AU$111&amp;116+4*($B27-7))=1,BIN2HEX(1),BIN2HEX(INDIRECT(AU$111&amp;113+4*($B27-7))&amp;INDIRECT(AU$111&amp;114+4*($B27-7))&amp;INDIRECT(AU$111&amp;115+4*($B27-7))&amp;INDIRECT(AU$111&amp;116+4*($B27-7))))</f>
        <v>2</v>
      </c>
      <c r="AV27" s="80" t="str" cm="1">
        <f t="array" aca="1" ref="AV27" ca="1">IF(INDIRECT(AV$111&amp;116+4*($B27-7))=1,BIN2HEX(1),BIN2HEX(INDIRECT(AV$111&amp;113+4*($B27-7))&amp;INDIRECT(AV$111&amp;114+4*($B27-7))&amp;INDIRECT(AV$111&amp;115+4*($B27-7))&amp;INDIRECT(AV$111&amp;116+4*($B27-7))))</f>
        <v>2</v>
      </c>
      <c r="AW27" s="80" t="str" cm="1">
        <f t="array" aca="1" ref="AW27" ca="1">IF(INDIRECT(AW$111&amp;116+4*($B27-7))=1,BIN2HEX(1),BIN2HEX(INDIRECT(AW$111&amp;113+4*($B27-7))&amp;INDIRECT(AW$111&amp;114+4*($B27-7))&amp;INDIRECT(AW$111&amp;115+4*($B27-7))&amp;INDIRECT(AW$111&amp;116+4*($B27-7))))</f>
        <v>2</v>
      </c>
      <c r="AX27" s="80" t="str" cm="1">
        <f t="array" aca="1" ref="AX27" ca="1">IF(INDIRECT(AX$111&amp;116+4*($B27-7))=1,BIN2HEX(1),BIN2HEX(INDIRECT(AX$111&amp;113+4*($B27-7))&amp;INDIRECT(AX$111&amp;114+4*($B27-7))&amp;INDIRECT(AX$111&amp;115+4*($B27-7))&amp;INDIRECT(AX$111&amp;116+4*($B27-7))))</f>
        <v>2</v>
      </c>
      <c r="AY27" s="80" t="str" cm="1">
        <f t="array" aca="1" ref="AY27" ca="1">IF(INDIRECT(AY$111&amp;116+4*($B27-7))=1,BIN2HEX(1),BIN2HEX(INDIRECT(AY$111&amp;113+4*($B27-7))&amp;INDIRECT(AY$111&amp;114+4*($B27-7))&amp;INDIRECT(AY$111&amp;115+4*($B27-7))&amp;INDIRECT(AY$111&amp;116+4*($B27-7))))</f>
        <v>2</v>
      </c>
      <c r="AZ27" s="80" t="str" cm="1">
        <f t="array" aca="1" ref="AZ27" ca="1">IF(INDIRECT(AZ$111&amp;116+4*($B27-7))=1,BIN2HEX(1),BIN2HEX(INDIRECT(AZ$111&amp;113+4*($B27-7))&amp;INDIRECT(AZ$111&amp;114+4*($B27-7))&amp;INDIRECT(AZ$111&amp;115+4*($B27-7))&amp;INDIRECT(AZ$111&amp;116+4*($B27-7))))</f>
        <v>2</v>
      </c>
      <c r="BA27" s="80" t="str" cm="1">
        <f t="array" aca="1" ref="BA27" ca="1">IF(INDIRECT(BA$111&amp;116+4*($B27-7))=1,BIN2HEX(1),BIN2HEX(INDIRECT(BA$111&amp;113+4*($B27-7))&amp;INDIRECT(BA$111&amp;114+4*($B27-7))&amp;INDIRECT(BA$111&amp;115+4*($B27-7))&amp;INDIRECT(BA$111&amp;116+4*($B27-7))))</f>
        <v>2</v>
      </c>
      <c r="BB27" s="80" t="str" cm="1">
        <f t="array" aca="1" ref="BB27" ca="1">IF(INDIRECT(BB$111&amp;116+4*($B27-7))=1,BIN2HEX(1),BIN2HEX(INDIRECT(BB$111&amp;113+4*($B27-7))&amp;INDIRECT(BB$111&amp;114+4*($B27-7))&amp;INDIRECT(BB$111&amp;115+4*($B27-7))&amp;INDIRECT(BB$111&amp;116+4*($B27-7))))</f>
        <v>2</v>
      </c>
      <c r="BC27" s="80" t="str" cm="1">
        <f t="array" aca="1" ref="BC27" ca="1">IF(INDIRECT(BC$111&amp;116+4*($B27-7))=1,BIN2HEX(1),BIN2HEX(INDIRECT(BC$111&amp;113+4*($B27-7))&amp;INDIRECT(BC$111&amp;114+4*($B27-7))&amp;INDIRECT(BC$111&amp;115+4*($B27-7))&amp;INDIRECT(BC$111&amp;116+4*($B27-7))))</f>
        <v>2</v>
      </c>
      <c r="BD27" s="80" t="str" cm="1">
        <f t="array" aca="1" ref="BD27" ca="1">IF(INDIRECT(BD$111&amp;116+4*($B27-7))=1,BIN2HEX(1),BIN2HEX(INDIRECT(BD$111&amp;113+4*($B27-7))&amp;INDIRECT(BD$111&amp;114+4*($B27-7))&amp;INDIRECT(BD$111&amp;115+4*($B27-7))&amp;INDIRECT(BD$111&amp;116+4*($B27-7))))</f>
        <v>2</v>
      </c>
      <c r="BE27" s="80" t="str" cm="1">
        <f t="array" aca="1" ref="BE27" ca="1">IF(INDIRECT(BE$111&amp;116+4*($B27-7))=1,BIN2HEX(1),BIN2HEX(INDIRECT(BE$111&amp;113+4*($B27-7))&amp;INDIRECT(BE$111&amp;114+4*($B27-7))&amp;INDIRECT(BE$111&amp;115+4*($B27-7))&amp;INDIRECT(BE$111&amp;116+4*($B27-7))))</f>
        <v>2</v>
      </c>
      <c r="BF27" s="80" t="str" cm="1">
        <f t="array" aca="1" ref="BF27" ca="1">IF(INDIRECT(BF$111&amp;116+4*($B27-7))=1,BIN2HEX(1),BIN2HEX(INDIRECT(BF$111&amp;113+4*($B27-7))&amp;INDIRECT(BF$111&amp;114+4*($B27-7))&amp;INDIRECT(BF$111&amp;115+4*($B27-7))&amp;INDIRECT(BF$111&amp;116+4*($B27-7))))</f>
        <v>2</v>
      </c>
      <c r="BG27" s="80" t="str" cm="1">
        <f t="array" aca="1" ref="BG27" ca="1">IF(INDIRECT(BG$111&amp;116+4*($B27-7))=1,BIN2HEX(1),BIN2HEX(INDIRECT(BG$111&amp;113+4*($B27-7))&amp;INDIRECT(BG$111&amp;114+4*($B27-7))&amp;INDIRECT(BG$111&amp;115+4*($B27-7))&amp;INDIRECT(BG$111&amp;116+4*($B27-7))))</f>
        <v>2</v>
      </c>
      <c r="BH27" s="80" t="str" cm="1">
        <f t="array" aca="1" ref="BH27" ca="1">IF(INDIRECT(BH$111&amp;116+4*($B27-7))=1,BIN2HEX(1),BIN2HEX(INDIRECT(BH$111&amp;113+4*($B27-7))&amp;INDIRECT(BH$111&amp;114+4*($B27-7))&amp;INDIRECT(BH$111&amp;115+4*($B27-7))&amp;INDIRECT(BH$111&amp;116+4*($B27-7))))</f>
        <v>2</v>
      </c>
      <c r="BI27" s="80" t="str" cm="1">
        <f t="array" aca="1" ref="BI27" ca="1">IF(INDIRECT(BI$111&amp;116+4*($B27-7))=1,BIN2HEX(1),BIN2HEX(INDIRECT(BI$111&amp;113+4*($B27-7))&amp;INDIRECT(BI$111&amp;114+4*($B27-7))&amp;INDIRECT(BI$111&amp;115+4*($B27-7))&amp;INDIRECT(BI$111&amp;116+4*($B27-7))))</f>
        <v>2</v>
      </c>
      <c r="BJ27" s="80" t="str" cm="1">
        <f t="array" aca="1" ref="BJ27" ca="1">IF(INDIRECT(BJ$111&amp;116+4*($B27-7))=1,BIN2HEX(1),BIN2HEX(INDIRECT(BJ$111&amp;113+4*($B27-7))&amp;INDIRECT(BJ$111&amp;114+4*($B27-7))&amp;INDIRECT(BJ$111&amp;115+4*($B27-7))&amp;INDIRECT(BJ$111&amp;116+4*($B27-7))))</f>
        <v>2</v>
      </c>
      <c r="BK27" s="80" t="str" cm="1">
        <f t="array" aca="1" ref="BK27" ca="1">IF(INDIRECT(BK$111&amp;116+4*($B27-7))=1,BIN2HEX(1),BIN2HEX(INDIRECT(BK$111&amp;113+4*($B27-7))&amp;INDIRECT(BK$111&amp;114+4*($B27-7))&amp;INDIRECT(BK$111&amp;115+4*($B27-7))&amp;INDIRECT(BK$111&amp;116+4*($B27-7))))</f>
        <v>2</v>
      </c>
      <c r="BL27" s="80" t="str" cm="1">
        <f t="array" aca="1" ref="BL27" ca="1">IF(INDIRECT(BL$111&amp;116+4*($B27-7))=1,BIN2HEX(1),BIN2HEX(INDIRECT(BL$111&amp;113+4*($B27-7))&amp;INDIRECT(BL$111&amp;114+4*($B27-7))&amp;INDIRECT(BL$111&amp;115+4*($B27-7))&amp;INDIRECT(BL$111&amp;116+4*($B27-7))))</f>
        <v>2</v>
      </c>
      <c r="BM27" s="80" t="str" cm="1">
        <f t="array" aca="1" ref="BM27" ca="1">IF(INDIRECT(BM$111&amp;116+4*($B27-7))=1,BIN2HEX(1),BIN2HEX(INDIRECT(BM$111&amp;113+4*($B27-7))&amp;INDIRECT(BM$111&amp;114+4*($B27-7))&amp;INDIRECT(BM$111&amp;115+4*($B27-7))&amp;INDIRECT(BM$111&amp;116+4*($B27-7))))</f>
        <v>2</v>
      </c>
      <c r="BN27" s="80" t="str" cm="1">
        <f t="array" aca="1" ref="BN27" ca="1">IF(INDIRECT(BN$111&amp;116+4*($B27-7))=1,BIN2HEX(1),BIN2HEX(INDIRECT(BN$111&amp;113+4*($B27-7))&amp;INDIRECT(BN$111&amp;114+4*($B27-7))&amp;INDIRECT(BN$111&amp;115+4*($B27-7))&amp;INDIRECT(BN$111&amp;116+4*($B27-7))))</f>
        <v>2</v>
      </c>
      <c r="BO27" s="80" t="str" cm="1">
        <f t="array" aca="1" ref="BO27" ca="1">IF(INDIRECT(BO$111&amp;116+4*($B27-7))=1,BIN2HEX(1),BIN2HEX(INDIRECT(BO$111&amp;113+4*($B27-7))&amp;INDIRECT(BO$111&amp;114+4*($B27-7))&amp;INDIRECT(BO$111&amp;115+4*($B27-7))&amp;INDIRECT(BO$111&amp;116+4*($B27-7))))</f>
        <v>2</v>
      </c>
      <c r="BP27" s="80" t="str" cm="1">
        <f t="array" aca="1" ref="BP27" ca="1">IF(INDIRECT(BP$111&amp;116+4*($B27-7))=1,BIN2HEX(1),BIN2HEX(INDIRECT(BP$111&amp;113+4*($B27-7))&amp;INDIRECT(BP$111&amp;114+4*($B27-7))&amp;INDIRECT(BP$111&amp;115+4*($B27-7))&amp;INDIRECT(BP$111&amp;116+4*($B27-7))))</f>
        <v>2</v>
      </c>
      <c r="CD27" s="80" cm="1">
        <f t="array" aca="1" ref="CD27" ca="1">IF($V27="0",INDIRECT("ｄａｔａ!$"&amp;V$112&amp;"$"&amp;$B27),0)</f>
        <v>0</v>
      </c>
      <c r="CE27" s="80" cm="1">
        <f t="array" aca="1" ref="CE27" ca="1">IF(OR($AS27="0",$AS27="8"),INDIRECT("ｄａｔａ!$"&amp;AS$112&amp;"$"&amp;$B27),0)</f>
        <v>0</v>
      </c>
      <c r="CH27" s="80" t="str">
        <f t="shared" si="12"/>
        <v>2000</v>
      </c>
      <c r="CI27" s="80" t="str">
        <f t="shared" si="13"/>
        <v>300000</v>
      </c>
      <c r="CJ27" s="80" t="str">
        <f t="shared" si="14"/>
        <v>400000</v>
      </c>
      <c r="CK27" s="80" t="str">
        <f t="shared" si="15"/>
        <v>5000000</v>
      </c>
      <c r="CL27" s="80" t="str">
        <f t="shared" si="16"/>
        <v>600000</v>
      </c>
      <c r="CM27" s="80" t="str">
        <f t="shared" ca="1" si="17"/>
        <v>70000</v>
      </c>
      <c r="CN27" s="80" t="str">
        <f t="shared" ca="1" si="18"/>
        <v>800000</v>
      </c>
      <c r="CO27" s="80" t="str">
        <f t="shared" ca="1" si="19"/>
        <v>900000</v>
      </c>
      <c r="CP27" s="80" t="str">
        <f t="shared" ca="1" si="20"/>
        <v>A000000</v>
      </c>
      <c r="CQ27" s="80" t="str">
        <f t="shared" ca="1" si="21"/>
        <v>B00000</v>
      </c>
    </row>
    <row r="28" spans="1:95" x14ac:dyDescent="0.2">
      <c r="A28" s="80" t="s">
        <v>2341</v>
      </c>
      <c r="B28" s="80">
        <v>30</v>
      </c>
      <c r="C28" s="251">
        <f t="shared" ca="1" si="11"/>
        <v>1</v>
      </c>
      <c r="D28" s="80" t="str" cm="1">
        <f t="array" aca="1" ref="D28" ca="1">IF(INDIRECT(D$111&amp;116+4*($B28-7))=1,BIN2HEX(1),BIN2HEX(INDIRECT(D$111&amp;113+4*($B28-7))&amp;INDIRECT(D$111&amp;114+4*($B28-7))&amp;INDIRECT(D$111&amp;115+4*($B28-7))&amp;INDIRECT(D$111&amp;116+4*($B28-7))))</f>
        <v>4</v>
      </c>
      <c r="F28" s="80" t="str" cm="1">
        <f t="array" aca="1" ref="F28" ca="1">IF(INDIRECT(F$111&amp;116+4*($B28-7))=1,BIN2HEX(1),BIN2HEX(INDIRECT(F$111&amp;113+4*($B28-7))&amp;INDIRECT(F$111&amp;114+4*($B28-7))&amp;INDIRECT(F$111&amp;115+4*($B28-7))&amp;INDIRECT(F$111&amp;116+4*($B28-7))))</f>
        <v>2</v>
      </c>
      <c r="G28" s="80" t="str" cm="1">
        <f t="array" aca="1" ref="G28" ca="1">IF(INDIRECT(G$111&amp;116+4*($B28-7))=1,BIN2HEX(1),BIN2HEX(INDIRECT(G$111&amp;113+4*($B28-7))&amp;INDIRECT(G$111&amp;114+4*($B28-7))&amp;INDIRECT(G$111&amp;115+4*($B28-7))&amp;INDIRECT(G$111&amp;116+4*($B28-7))))</f>
        <v>2</v>
      </c>
      <c r="H28" s="80" t="str" cm="1">
        <f t="array" aca="1" ref="H28" ca="1">IF(INDIRECT(H$111&amp;116+4*($B28-7))=1,BIN2HEX(1),BIN2HEX(INDIRECT(H$111&amp;113+4*($B28-7))&amp;INDIRECT(H$111&amp;114+4*($B28-7))&amp;INDIRECT(H$111&amp;115+4*($B28-7))&amp;INDIRECT(H$111&amp;116+4*($B28-7))))</f>
        <v>2</v>
      </c>
      <c r="I28" s="80" t="str" cm="1">
        <f t="array" aca="1" ref="I28" ca="1">IF(INDIRECT(I$111&amp;116+4*($B28-7))=1,BIN2HEX(1),BIN2HEX(INDIRECT(I$111&amp;113+4*($B28-7))&amp;INDIRECT(I$111&amp;114+4*($B28-7))&amp;INDIRECT(I$111&amp;115+4*($B28-7))&amp;INDIRECT(I$111&amp;116+4*($B28-7))))</f>
        <v>2</v>
      </c>
      <c r="J28" s="80" t="str" cm="1">
        <f t="array" aca="1" ref="J28" ca="1">IF(INDIRECT(J$111&amp;116+4*($B28-7))=1,BIN2HEX(1),BIN2HEX(INDIRECT(J$111&amp;113+4*($B28-7))&amp;INDIRECT(J$111&amp;114+4*($B28-7))&amp;INDIRECT(J$111&amp;115+4*($B28-7))&amp;INDIRECT(J$111&amp;116+4*($B28-7))))</f>
        <v>2</v>
      </c>
      <c r="K28" s="80" t="str" cm="1">
        <f t="array" aca="1" ref="K28" ca="1">IF(INDIRECT(K$111&amp;116+4*($B28-7))=1,BIN2HEX(1),BIN2HEX(INDIRECT(K$111&amp;113+4*($B28-7))&amp;INDIRECT(K$111&amp;114+4*($B28-7))&amp;INDIRECT(K$111&amp;115+4*($B28-7))&amp;INDIRECT(K$111&amp;116+4*($B28-7))))</f>
        <v>2</v>
      </c>
      <c r="L28" s="80" t="str" cm="1">
        <f t="array" aca="1" ref="L28" ca="1">IF(INDIRECT(L$111&amp;116+4*($B28-7))=1,BIN2HEX(1),BIN2HEX(INDIRECT(L$111&amp;113+4*($B28-7))&amp;INDIRECT(L$111&amp;114+4*($B28-7))&amp;INDIRECT(L$111&amp;115+4*($B28-7))&amp;INDIRECT(L$111&amp;116+4*($B28-7))))</f>
        <v>2</v>
      </c>
      <c r="M28" s="80" t="str" cm="1">
        <f t="array" aca="1" ref="M28" ca="1">IF(INDIRECT(M$111&amp;116+4*($B28-7))=1,BIN2HEX(1),BIN2HEX(INDIRECT(M$111&amp;113+4*($B28-7))&amp;INDIRECT(M$111&amp;114+4*($B28-7))&amp;INDIRECT(M$111&amp;115+4*($B28-7))&amp;INDIRECT(M$111&amp;116+4*($B28-7))))</f>
        <v>2</v>
      </c>
      <c r="N28" s="80" t="str" cm="1">
        <f t="array" aca="1" ref="N28" ca="1">IF(INDIRECT(N$111&amp;116+4*($B28-7))=1,BIN2HEX(1),BIN2HEX(INDIRECT(N$111&amp;113+4*($B28-7))&amp;INDIRECT(N$111&amp;114+4*($B28-7))&amp;INDIRECT(N$111&amp;115+4*($B28-7))&amp;INDIRECT(N$111&amp;116+4*($B28-7))))</f>
        <v>2</v>
      </c>
      <c r="O28" s="80" t="str" cm="1">
        <f t="array" aca="1" ref="O28" ca="1">IF(INDIRECT(O$111&amp;116+4*($B28-7))=1,BIN2HEX(1),BIN2HEX(INDIRECT(O$111&amp;113+4*($B28-7))&amp;INDIRECT(O$111&amp;114+4*($B28-7))&amp;INDIRECT(O$111&amp;115+4*($B28-7))&amp;INDIRECT(O$111&amp;116+4*($B28-7))))</f>
        <v>2</v>
      </c>
      <c r="P28" s="80" t="str" cm="1">
        <f t="array" aca="1" ref="P28" ca="1">IF(INDIRECT(P$111&amp;116+4*($B28-7))=1,BIN2HEX(1),BIN2HEX(INDIRECT(P$111&amp;113+4*($B28-7))&amp;INDIRECT(P$111&amp;114+4*($B28-7))&amp;INDIRECT(P$111&amp;115+4*($B28-7))&amp;INDIRECT(P$111&amp;116+4*($B28-7))))</f>
        <v>2</v>
      </c>
      <c r="Q28" s="80" t="str" cm="1">
        <f t="array" aca="1" ref="Q28" ca="1">IF(INDIRECT(Q$111&amp;116+4*($B28-7))=1,BIN2HEX(1),BIN2HEX(INDIRECT(Q$111&amp;113+4*($B28-7))&amp;INDIRECT(Q$111&amp;114+4*($B28-7))&amp;INDIRECT(Q$111&amp;115+4*($B28-7))&amp;INDIRECT(Q$111&amp;116+4*($B28-7))))</f>
        <v>2</v>
      </c>
      <c r="R28" s="80" t="str" cm="1">
        <f t="array" aca="1" ref="R28" ca="1">IF(INDIRECT(R$111&amp;116+4*($B28-7))=1,BIN2HEX(1),BIN2HEX(INDIRECT(R$111&amp;113+4*($B28-7))&amp;INDIRECT(R$111&amp;114+4*($B28-7))&amp;INDIRECT(R$111&amp;115+4*($B28-7))&amp;INDIRECT(R$111&amp;116+4*($B28-7))))</f>
        <v>2</v>
      </c>
      <c r="S28" s="80" t="str" cm="1">
        <f t="array" aca="1" ref="S28" ca="1">IF(INDIRECT(S$111&amp;116+4*($B28-7))=1,BIN2HEX(1),BIN2HEX(INDIRECT(S$111&amp;113+4*($B28-7))&amp;INDIRECT(S$111&amp;114+4*($B28-7))&amp;INDIRECT(S$111&amp;115+4*($B28-7))&amp;INDIRECT(S$111&amp;116+4*($B28-7))))</f>
        <v>2</v>
      </c>
      <c r="T28" s="80" t="str" cm="1">
        <f t="array" aca="1" ref="T28" ca="1">IF(INDIRECT(T$111&amp;116+4*($B28-7))=1,BIN2HEX(1),BIN2HEX(INDIRECT(T$111&amp;113+4*($B28-7))&amp;INDIRECT(T$111&amp;114+4*($B28-7))&amp;INDIRECT(T$111&amp;115+4*($B28-7))&amp;INDIRECT(T$111&amp;116+4*($B28-7))))</f>
        <v>2</v>
      </c>
      <c r="U28" s="80" t="str" cm="1">
        <f t="array" aca="1" ref="U28" ca="1">IF(INDIRECT(U$111&amp;116+4*($B28-7))=1,BIN2HEX(1),BIN2HEX(INDIRECT(U$111&amp;113+4*($B28-7))&amp;INDIRECT(U$111&amp;114+4*($B28-7))&amp;INDIRECT(U$111&amp;115+4*($B28-7))&amp;INDIRECT(U$111&amp;116+4*($B28-7))))</f>
        <v>2</v>
      </c>
      <c r="V28" s="80" t="str" cm="1">
        <f t="array" aca="1" ref="V28" ca="1">IF(INDIRECT(V$111&amp;116+4*($B28-7))=1,BIN2HEX(1),BIN2HEX(INDIRECT(V$111&amp;113+4*($B28-7))&amp;INDIRECT(V$111&amp;114+4*($B28-7))&amp;INDIRECT(V$111&amp;115+4*($B28-7))&amp;INDIRECT(V$111&amp;116+4*($B28-7))))</f>
        <v>2</v>
      </c>
      <c r="W28" s="80" t="str" cm="1">
        <f t="array" aca="1" ref="W28" ca="1">IF(INDIRECT(W$111&amp;116+4*($B28-7))=1,BIN2HEX(1),BIN2HEX(INDIRECT(W$111&amp;113+4*($B28-7))&amp;INDIRECT(W$111&amp;114+4*($B28-7))&amp;INDIRECT(W$111&amp;115+4*($B28-7))&amp;INDIRECT(W$111&amp;116+4*($B28-7))))</f>
        <v>2</v>
      </c>
      <c r="X28" s="80" t="str" cm="1">
        <f t="array" aca="1" ref="X28" ca="1">IF(INDIRECT(X$111&amp;116+4*($B28-7))=1,BIN2HEX(1),BIN2HEX(INDIRECT(X$111&amp;113+4*($B28-7))&amp;INDIRECT(X$111&amp;114+4*($B28-7))&amp;INDIRECT(X$111&amp;115+4*($B28-7))&amp;INDIRECT(X$111&amp;116+4*($B28-7))))</f>
        <v>2</v>
      </c>
      <c r="Y28" s="80" t="str" cm="1">
        <f t="array" aca="1" ref="Y28" ca="1">IF(INDIRECT(Y$111&amp;116+4*($B28-7))=1,BIN2HEX(1),BIN2HEX(INDIRECT(Y$111&amp;113+4*($B28-7))&amp;INDIRECT(Y$111&amp;114+4*($B28-7))&amp;INDIRECT(Y$111&amp;115+4*($B28-7))&amp;INDIRECT(Y$111&amp;116+4*($B28-7))))</f>
        <v>2</v>
      </c>
      <c r="Z28" s="80" t="str" cm="1">
        <f t="array" aca="1" ref="Z28" ca="1">IF(INDIRECT(Z$111&amp;116+4*($B28-7))=1,BIN2HEX(1),BIN2HEX(INDIRECT(Z$111&amp;113+4*($B28-7))&amp;INDIRECT(Z$111&amp;114+4*($B28-7))&amp;INDIRECT(Z$111&amp;115+4*($B28-7))&amp;INDIRECT(Z$111&amp;116+4*($B28-7))))</f>
        <v>2</v>
      </c>
      <c r="AA28" s="80" t="str" cm="1">
        <f t="array" aca="1" ref="AA28" ca="1">IF(INDIRECT(AA$111&amp;116+4*($B28-7))=1,BIN2HEX(1),BIN2HEX(INDIRECT(AA$111&amp;113+4*($B28-7))&amp;INDIRECT(AA$111&amp;114+4*($B28-7))&amp;INDIRECT(AA$111&amp;115+4*($B28-7))&amp;INDIRECT(AA$111&amp;116+4*($B28-7))))</f>
        <v>2</v>
      </c>
      <c r="AB28" s="80" t="str" cm="1">
        <f t="array" aca="1" ref="AB28" ca="1">IF(INDIRECT(AB$111&amp;116+4*($B28-7))=1,BIN2HEX(1),BIN2HEX(INDIRECT(AB$111&amp;113+4*($B28-7))&amp;INDIRECT(AB$111&amp;114+4*($B28-7))&amp;INDIRECT(AB$111&amp;115+4*($B28-7))&amp;INDIRECT(AB$111&amp;116+4*($B28-7))))</f>
        <v>2</v>
      </c>
      <c r="AC28" s="80" t="str" cm="1">
        <f t="array" aca="1" ref="AC28" ca="1">IF(INDIRECT(AC$111&amp;116+4*($B28-7))=1,BIN2HEX(1),BIN2HEX(INDIRECT(AC$111&amp;113+4*($B28-7))&amp;INDIRECT(AC$111&amp;114+4*($B28-7))&amp;INDIRECT(AC$111&amp;115+4*($B28-7))&amp;INDIRECT(AC$111&amp;116+4*($B28-7))))</f>
        <v>2</v>
      </c>
      <c r="AD28" s="80" t="str" cm="1">
        <f t="array" aca="1" ref="AD28" ca="1">IF(INDIRECT(AD$111&amp;116+4*($B28-7))=1,BIN2HEX(1),BIN2HEX(INDIRECT(AD$111&amp;113+4*($B28-7))&amp;INDIRECT(AD$111&amp;114+4*($B28-7))&amp;INDIRECT(AD$111&amp;115+4*($B28-7))&amp;INDIRECT(AD$111&amp;116+4*($B28-7))))</f>
        <v>2</v>
      </c>
      <c r="AE28" s="80" t="str" cm="1">
        <f t="array" aca="1" ref="AE28" ca="1">IF(INDIRECT(AE$111&amp;116+4*($B28-7))=1,BIN2HEX(1),BIN2HEX(INDIRECT(AE$111&amp;113+4*($B28-7))&amp;INDIRECT(AE$111&amp;114+4*($B28-7))&amp;INDIRECT(AE$111&amp;115+4*($B28-7))&amp;INDIRECT(AE$111&amp;116+4*($B28-7))))</f>
        <v>2</v>
      </c>
      <c r="AF28" s="80" t="str" cm="1">
        <f t="array" aca="1" ref="AF28" ca="1">IF(INDIRECT(AF$111&amp;116+4*($B28-7))=1,BIN2HEX(1),BIN2HEX(INDIRECT(AF$111&amp;113+4*($B28-7))&amp;INDIRECT(AF$111&amp;114+4*($B28-7))&amp;INDIRECT(AF$111&amp;115+4*($B28-7))&amp;INDIRECT(AF$111&amp;116+4*($B28-7))))</f>
        <v>2</v>
      </c>
      <c r="AG28" s="80" t="str" cm="1">
        <f t="array" aca="1" ref="AG28" ca="1">IF(INDIRECT(AG$111&amp;116+4*($B28-7))=1,BIN2HEX(1),BIN2HEX(INDIRECT(AG$111&amp;113+4*($B28-7))&amp;INDIRECT(AG$111&amp;114+4*($B28-7))&amp;INDIRECT(AG$111&amp;115+4*($B28-7))&amp;INDIRECT(AG$111&amp;116+4*($B28-7))))</f>
        <v>2</v>
      </c>
      <c r="AH28" s="80" t="str" cm="1">
        <f t="array" aca="1" ref="AH28" ca="1">IF(INDIRECT(AH$111&amp;116+4*($B28-7))=1,BIN2HEX(1),BIN2HEX(INDIRECT(AH$111&amp;113+4*($B28-7))&amp;INDIRECT(AH$111&amp;114+4*($B28-7))&amp;INDIRECT(AH$111&amp;115+4*($B28-7))&amp;INDIRECT(AH$111&amp;116+4*($B28-7))))</f>
        <v>2</v>
      </c>
      <c r="AI28" s="80" t="str" cm="1">
        <f t="array" aca="1" ref="AI28" ca="1">IF(INDIRECT(AI$111&amp;116+4*($B28-7))=1,BIN2HEX(1),BIN2HEX(INDIRECT(AI$111&amp;113+4*($B28-7))&amp;INDIRECT(AI$111&amp;114+4*($B28-7))&amp;INDIRECT(AI$111&amp;115+4*($B28-7))&amp;INDIRECT(AI$111&amp;116+4*($B28-7))))</f>
        <v>2</v>
      </c>
      <c r="AJ28" s="80" t="str" cm="1">
        <f t="array" aca="1" ref="AJ28" ca="1">IF(INDIRECT(AJ$111&amp;116+4*($B28-7))=1,BIN2HEX(1),BIN2HEX(INDIRECT(AJ$111&amp;113+4*($B28-7))&amp;INDIRECT(AJ$111&amp;114+4*($B28-7))&amp;INDIRECT(AJ$111&amp;115+4*($B28-7))&amp;INDIRECT(AJ$111&amp;116+4*($B28-7))))</f>
        <v>2</v>
      </c>
      <c r="AK28" s="80" t="str" cm="1">
        <f t="array" aca="1" ref="AK28" ca="1">IF(INDIRECT(AK$111&amp;116+4*($B28-7))=1,BIN2HEX(1),BIN2HEX(INDIRECT(AK$111&amp;113+4*($B28-7))&amp;INDIRECT(AK$111&amp;114+4*($B28-7))&amp;INDIRECT(AK$111&amp;115+4*($B28-7))&amp;INDIRECT(AK$111&amp;116+4*($B28-7))))</f>
        <v>2</v>
      </c>
      <c r="AL28" s="80" t="str" cm="1">
        <f t="array" aca="1" ref="AL28" ca="1">IF(INDIRECT(AL$111&amp;116+4*($B28-7))=1,BIN2HEX(1),BIN2HEX(INDIRECT(AL$111&amp;113+4*($B28-7))&amp;INDIRECT(AL$111&amp;114+4*($B28-7))&amp;INDIRECT(AL$111&amp;115+4*($B28-7))&amp;INDIRECT(AL$111&amp;116+4*($B28-7))))</f>
        <v>2</v>
      </c>
      <c r="AM28" s="80" t="str" cm="1">
        <f t="array" aca="1" ref="AM28" ca="1">IF(INDIRECT(AM$111&amp;116+4*($B28-7))=1,BIN2HEX(1),BIN2HEX(INDIRECT(AM$111&amp;113+4*($B28-7))&amp;INDIRECT(AM$111&amp;114+4*($B28-7))&amp;INDIRECT(AM$111&amp;115+4*($B28-7))&amp;INDIRECT(AM$111&amp;116+4*($B28-7))))</f>
        <v>2</v>
      </c>
      <c r="AN28" s="80" t="str" cm="1">
        <f t="array" aca="1" ref="AN28" ca="1">IF(INDIRECT(AN$111&amp;116+4*($B28-7))=1,BIN2HEX(1),BIN2HEX(INDIRECT(AN$111&amp;113+4*($B28-7))&amp;INDIRECT(AN$111&amp;114+4*($B28-7))&amp;INDIRECT(AN$111&amp;115+4*($B28-7))&amp;INDIRECT(AN$111&amp;116+4*($B28-7))))</f>
        <v>2</v>
      </c>
      <c r="AO28" s="80" t="str" cm="1">
        <f t="array" aca="1" ref="AO28" ca="1">IF(INDIRECT(AO$111&amp;116+4*($B28-7))=1,BIN2HEX(1),BIN2HEX(INDIRECT(AO$111&amp;113+4*($B28-7))&amp;INDIRECT(AO$111&amp;114+4*($B28-7))&amp;INDIRECT(AO$111&amp;115+4*($B28-7))&amp;INDIRECT(AO$111&amp;116+4*($B28-7))))</f>
        <v>2</v>
      </c>
      <c r="AP28" s="80" t="str" cm="1">
        <f t="array" aca="1" ref="AP28" ca="1">IF(INDIRECT(AP$111&amp;116+4*($B28-7))=1,BIN2HEX(1),BIN2HEX(INDIRECT(AP$111&amp;113+4*($B28-7))&amp;INDIRECT(AP$111&amp;114+4*($B28-7))&amp;INDIRECT(AP$111&amp;115+4*($B28-7))&amp;INDIRECT(AP$111&amp;116+4*($B28-7))))</f>
        <v>2</v>
      </c>
      <c r="AQ28" s="80" t="str" cm="1">
        <f t="array" aca="1" ref="AQ28" ca="1">IF(INDIRECT(AQ$111&amp;116+4*($B28-7))=1,BIN2HEX(1),BIN2HEX(INDIRECT(AQ$111&amp;113+4*($B28-7))&amp;INDIRECT(AQ$111&amp;114+4*($B28-7))&amp;INDIRECT(AQ$111&amp;115+4*($B28-7))&amp;INDIRECT(AQ$111&amp;116+4*($B28-7))))</f>
        <v>2</v>
      </c>
      <c r="AR28" s="80" t="str" cm="1">
        <f t="array" aca="1" ref="AR28" ca="1">IF(INDIRECT(AR$111&amp;116+4*($B28-7))=1,BIN2HEX(1),BIN2HEX(INDIRECT(AR$111&amp;113+4*($B28-7))&amp;INDIRECT(AR$111&amp;114+4*($B28-7))&amp;INDIRECT(AR$111&amp;115+4*($B28-7))&amp;INDIRECT(AR$111&amp;116+4*($B28-7))))</f>
        <v>2</v>
      </c>
      <c r="AS28" s="80" t="str" cm="1">
        <f t="array" aca="1" ref="AS28" ca="1">IF(INDIRECT(AS$111&amp;116+4*($B28-7))=1,BIN2HEX(1),BIN2HEX(INDIRECT(AS$111&amp;113+4*($B28-7))&amp;INDIRECT(AS$111&amp;114+4*($B28-7))&amp;INDIRECT(AS$111&amp;115+4*($B28-7))&amp;INDIRECT(AS$111&amp;116+4*($B28-7))))</f>
        <v>2</v>
      </c>
      <c r="AT28" s="80" t="str" cm="1">
        <f t="array" aca="1" ref="AT28" ca="1">IF(INDIRECT(AT$111&amp;116+4*($B28-7))=1,BIN2HEX(1),BIN2HEX(INDIRECT(AT$111&amp;113+4*($B28-7))&amp;INDIRECT(AT$111&amp;114+4*($B28-7))&amp;INDIRECT(AT$111&amp;115+4*($B28-7))&amp;INDIRECT(AT$111&amp;116+4*($B28-7))))</f>
        <v>2</v>
      </c>
      <c r="AU28" s="80" t="str" cm="1">
        <f t="array" aca="1" ref="AU28" ca="1">IF(INDIRECT(AU$111&amp;116+4*($B28-7))=1,BIN2HEX(1),BIN2HEX(INDIRECT(AU$111&amp;113+4*($B28-7))&amp;INDIRECT(AU$111&amp;114+4*($B28-7))&amp;INDIRECT(AU$111&amp;115+4*($B28-7))&amp;INDIRECT(AU$111&amp;116+4*($B28-7))))</f>
        <v>2</v>
      </c>
      <c r="AV28" s="80" t="str" cm="1">
        <f t="array" aca="1" ref="AV28" ca="1">IF(INDIRECT(AV$111&amp;116+4*($B28-7))=1,BIN2HEX(1),BIN2HEX(INDIRECT(AV$111&amp;113+4*($B28-7))&amp;INDIRECT(AV$111&amp;114+4*($B28-7))&amp;INDIRECT(AV$111&amp;115+4*($B28-7))&amp;INDIRECT(AV$111&amp;116+4*($B28-7))))</f>
        <v>2</v>
      </c>
      <c r="AW28" s="80" t="str" cm="1">
        <f t="array" aca="1" ref="AW28" ca="1">IF(INDIRECT(AW$111&amp;116+4*($B28-7))=1,BIN2HEX(1),BIN2HEX(INDIRECT(AW$111&amp;113+4*($B28-7))&amp;INDIRECT(AW$111&amp;114+4*($B28-7))&amp;INDIRECT(AW$111&amp;115+4*($B28-7))&amp;INDIRECT(AW$111&amp;116+4*($B28-7))))</f>
        <v>2</v>
      </c>
      <c r="AX28" s="80" t="str" cm="1">
        <f t="array" aca="1" ref="AX28" ca="1">IF(INDIRECT(AX$111&amp;116+4*($B28-7))=1,BIN2HEX(1),BIN2HEX(INDIRECT(AX$111&amp;113+4*($B28-7))&amp;INDIRECT(AX$111&amp;114+4*($B28-7))&amp;INDIRECT(AX$111&amp;115+4*($B28-7))&amp;INDIRECT(AX$111&amp;116+4*($B28-7))))</f>
        <v>2</v>
      </c>
      <c r="AY28" s="80" t="str" cm="1">
        <f t="array" aca="1" ref="AY28" ca="1">IF(INDIRECT(AY$111&amp;116+4*($B28-7))=1,BIN2HEX(1),BIN2HEX(INDIRECT(AY$111&amp;113+4*($B28-7))&amp;INDIRECT(AY$111&amp;114+4*($B28-7))&amp;INDIRECT(AY$111&amp;115+4*($B28-7))&amp;INDIRECT(AY$111&amp;116+4*($B28-7))))</f>
        <v>2</v>
      </c>
      <c r="AZ28" s="80" t="str" cm="1">
        <f t="array" aca="1" ref="AZ28" ca="1">IF(INDIRECT(AZ$111&amp;116+4*($B28-7))=1,BIN2HEX(1),BIN2HEX(INDIRECT(AZ$111&amp;113+4*($B28-7))&amp;INDIRECT(AZ$111&amp;114+4*($B28-7))&amp;INDIRECT(AZ$111&amp;115+4*($B28-7))&amp;INDIRECT(AZ$111&amp;116+4*($B28-7))))</f>
        <v>2</v>
      </c>
      <c r="BA28" s="80" t="str" cm="1">
        <f t="array" aca="1" ref="BA28" ca="1">IF(INDIRECT(BA$111&amp;116+4*($B28-7))=1,BIN2HEX(1),BIN2HEX(INDIRECT(BA$111&amp;113+4*($B28-7))&amp;INDIRECT(BA$111&amp;114+4*($B28-7))&amp;INDIRECT(BA$111&amp;115+4*($B28-7))&amp;INDIRECT(BA$111&amp;116+4*($B28-7))))</f>
        <v>2</v>
      </c>
      <c r="BB28" s="80" t="str" cm="1">
        <f t="array" aca="1" ref="BB28" ca="1">IF(INDIRECT(BB$111&amp;116+4*($B28-7))=1,BIN2HEX(1),BIN2HEX(INDIRECT(BB$111&amp;113+4*($B28-7))&amp;INDIRECT(BB$111&amp;114+4*($B28-7))&amp;INDIRECT(BB$111&amp;115+4*($B28-7))&amp;INDIRECT(BB$111&amp;116+4*($B28-7))))</f>
        <v>2</v>
      </c>
      <c r="BC28" s="80" t="str" cm="1">
        <f t="array" aca="1" ref="BC28" ca="1">IF(INDIRECT(BC$111&amp;116+4*($B28-7))=1,BIN2HEX(1),BIN2HEX(INDIRECT(BC$111&amp;113+4*($B28-7))&amp;INDIRECT(BC$111&amp;114+4*($B28-7))&amp;INDIRECT(BC$111&amp;115+4*($B28-7))&amp;INDIRECT(BC$111&amp;116+4*($B28-7))))</f>
        <v>2</v>
      </c>
      <c r="BD28" s="80" t="str" cm="1">
        <f t="array" aca="1" ref="BD28" ca="1">IF(INDIRECT(BD$111&amp;116+4*($B28-7))=1,BIN2HEX(1),BIN2HEX(INDIRECT(BD$111&amp;113+4*($B28-7))&amp;INDIRECT(BD$111&amp;114+4*($B28-7))&amp;INDIRECT(BD$111&amp;115+4*($B28-7))&amp;INDIRECT(BD$111&amp;116+4*($B28-7))))</f>
        <v>2</v>
      </c>
      <c r="BE28" s="80" t="str" cm="1">
        <f t="array" aca="1" ref="BE28" ca="1">IF(INDIRECT(BE$111&amp;116+4*($B28-7))=1,BIN2HEX(1),BIN2HEX(INDIRECT(BE$111&amp;113+4*($B28-7))&amp;INDIRECT(BE$111&amp;114+4*($B28-7))&amp;INDIRECT(BE$111&amp;115+4*($B28-7))&amp;INDIRECT(BE$111&amp;116+4*($B28-7))))</f>
        <v>2</v>
      </c>
      <c r="BF28" s="80" t="str" cm="1">
        <f t="array" aca="1" ref="BF28" ca="1">IF(INDIRECT(BF$111&amp;116+4*($B28-7))=1,BIN2HEX(1),BIN2HEX(INDIRECT(BF$111&amp;113+4*($B28-7))&amp;INDIRECT(BF$111&amp;114+4*($B28-7))&amp;INDIRECT(BF$111&amp;115+4*($B28-7))&amp;INDIRECT(BF$111&amp;116+4*($B28-7))))</f>
        <v>2</v>
      </c>
      <c r="BG28" s="80" t="str" cm="1">
        <f t="array" aca="1" ref="BG28" ca="1">IF(INDIRECT(BG$111&amp;116+4*($B28-7))=1,BIN2HEX(1),BIN2HEX(INDIRECT(BG$111&amp;113+4*($B28-7))&amp;INDIRECT(BG$111&amp;114+4*($B28-7))&amp;INDIRECT(BG$111&amp;115+4*($B28-7))&amp;INDIRECT(BG$111&amp;116+4*($B28-7))))</f>
        <v>2</v>
      </c>
      <c r="BH28" s="80" t="str" cm="1">
        <f t="array" aca="1" ref="BH28" ca="1">IF(INDIRECT(BH$111&amp;116+4*($B28-7))=1,BIN2HEX(1),BIN2HEX(INDIRECT(BH$111&amp;113+4*($B28-7))&amp;INDIRECT(BH$111&amp;114+4*($B28-7))&amp;INDIRECT(BH$111&amp;115+4*($B28-7))&amp;INDIRECT(BH$111&amp;116+4*($B28-7))))</f>
        <v>2</v>
      </c>
      <c r="BI28" s="80" t="str" cm="1">
        <f t="array" aca="1" ref="BI28" ca="1">IF(INDIRECT(BI$111&amp;116+4*($B28-7))=1,BIN2HEX(1),BIN2HEX(INDIRECT(BI$111&amp;113+4*($B28-7))&amp;INDIRECT(BI$111&amp;114+4*($B28-7))&amp;INDIRECT(BI$111&amp;115+4*($B28-7))&amp;INDIRECT(BI$111&amp;116+4*($B28-7))))</f>
        <v>2</v>
      </c>
      <c r="BJ28" s="80" t="str" cm="1">
        <f t="array" aca="1" ref="BJ28" ca="1">IF(INDIRECT(BJ$111&amp;116+4*($B28-7))=1,BIN2HEX(1),BIN2HEX(INDIRECT(BJ$111&amp;113+4*($B28-7))&amp;INDIRECT(BJ$111&amp;114+4*($B28-7))&amp;INDIRECT(BJ$111&amp;115+4*($B28-7))&amp;INDIRECT(BJ$111&amp;116+4*($B28-7))))</f>
        <v>2</v>
      </c>
      <c r="BK28" s="80" t="str" cm="1">
        <f t="array" aca="1" ref="BK28" ca="1">IF(INDIRECT(BK$111&amp;116+4*($B28-7))=1,BIN2HEX(1),BIN2HEX(INDIRECT(BK$111&amp;113+4*($B28-7))&amp;INDIRECT(BK$111&amp;114+4*($B28-7))&amp;INDIRECT(BK$111&amp;115+4*($B28-7))&amp;INDIRECT(BK$111&amp;116+4*($B28-7))))</f>
        <v>2</v>
      </c>
      <c r="BL28" s="80" t="str" cm="1">
        <f t="array" aca="1" ref="BL28" ca="1">IF(INDIRECT(BL$111&amp;116+4*($B28-7))=1,BIN2HEX(1),BIN2HEX(INDIRECT(BL$111&amp;113+4*($B28-7))&amp;INDIRECT(BL$111&amp;114+4*($B28-7))&amp;INDIRECT(BL$111&amp;115+4*($B28-7))&amp;INDIRECT(BL$111&amp;116+4*($B28-7))))</f>
        <v>2</v>
      </c>
      <c r="BM28" s="80" t="str" cm="1">
        <f t="array" aca="1" ref="BM28" ca="1">IF(INDIRECT(BM$111&amp;116+4*($B28-7))=1,BIN2HEX(1),BIN2HEX(INDIRECT(BM$111&amp;113+4*($B28-7))&amp;INDIRECT(BM$111&amp;114+4*($B28-7))&amp;INDIRECT(BM$111&amp;115+4*($B28-7))&amp;INDIRECT(BM$111&amp;116+4*($B28-7))))</f>
        <v>2</v>
      </c>
      <c r="BN28" s="80" t="str" cm="1">
        <f t="array" aca="1" ref="BN28" ca="1">IF(INDIRECT(BN$111&amp;116+4*($B28-7))=1,BIN2HEX(1),BIN2HEX(INDIRECT(BN$111&amp;113+4*($B28-7))&amp;INDIRECT(BN$111&amp;114+4*($B28-7))&amp;INDIRECT(BN$111&amp;115+4*($B28-7))&amp;INDIRECT(BN$111&amp;116+4*($B28-7))))</f>
        <v>2</v>
      </c>
      <c r="BO28" s="80" t="str" cm="1">
        <f t="array" aca="1" ref="BO28" ca="1">IF(INDIRECT(BO$111&amp;116+4*($B28-7))=1,BIN2HEX(1),BIN2HEX(INDIRECT(BO$111&amp;113+4*($B28-7))&amp;INDIRECT(BO$111&amp;114+4*($B28-7))&amp;INDIRECT(BO$111&amp;115+4*($B28-7))&amp;INDIRECT(BO$111&amp;116+4*($B28-7))))</f>
        <v>2</v>
      </c>
      <c r="BP28" s="80" t="str" cm="1">
        <f t="array" aca="1" ref="BP28" ca="1">IF(INDIRECT(BP$111&amp;116+4*($B28-7))=1,BIN2HEX(1),BIN2HEX(INDIRECT(BP$111&amp;113+4*($B28-7))&amp;INDIRECT(BP$111&amp;114+4*($B28-7))&amp;INDIRECT(BP$111&amp;115+4*($B28-7))&amp;INDIRECT(BP$111&amp;116+4*($B28-7))))</f>
        <v>2</v>
      </c>
      <c r="CD28" s="80" cm="1">
        <f t="array" aca="1" ref="CD28" ca="1">IF($V28="0",INDIRECT("ｄａｔａ!$"&amp;V$112&amp;"$"&amp;$B28),0)</f>
        <v>0</v>
      </c>
      <c r="CE28" s="80" cm="1">
        <f t="array" aca="1" ref="CE28" ca="1">IF(OR($AS28="0",$AS28="8"),INDIRECT("ｄａｔａ!$"&amp;AS$112&amp;"$"&amp;$B28),0)</f>
        <v>0</v>
      </c>
      <c r="CH28" s="80" t="str">
        <f t="shared" si="12"/>
        <v>2000</v>
      </c>
      <c r="CI28" s="80" t="str">
        <f t="shared" si="13"/>
        <v>300000</v>
      </c>
      <c r="CJ28" s="80" t="str">
        <f t="shared" si="14"/>
        <v>400000</v>
      </c>
      <c r="CK28" s="80" t="str">
        <f t="shared" si="15"/>
        <v>5000000</v>
      </c>
      <c r="CL28" s="80" t="str">
        <f t="shared" si="16"/>
        <v>600000</v>
      </c>
      <c r="CM28" s="80" t="str">
        <f t="shared" ca="1" si="17"/>
        <v>70000</v>
      </c>
      <c r="CN28" s="80" t="str">
        <f t="shared" ca="1" si="18"/>
        <v>800000</v>
      </c>
      <c r="CO28" s="80" t="str">
        <f t="shared" ca="1" si="19"/>
        <v>900000</v>
      </c>
      <c r="CP28" s="80" t="str">
        <f t="shared" ca="1" si="20"/>
        <v>A000000</v>
      </c>
      <c r="CQ28" s="80" t="str">
        <f t="shared" ca="1" si="21"/>
        <v>B00000</v>
      </c>
    </row>
    <row r="29" spans="1:95" x14ac:dyDescent="0.2">
      <c r="A29" s="80" t="s">
        <v>2342</v>
      </c>
      <c r="B29" s="80">
        <v>31</v>
      </c>
      <c r="C29" s="251">
        <f t="shared" ca="1" si="11"/>
        <v>1</v>
      </c>
      <c r="D29" s="80" t="str" cm="1">
        <f t="array" aca="1" ref="D29" ca="1">IF(INDIRECT(D$111&amp;116+4*($B29-7))=1,BIN2HEX(1),BIN2HEX(INDIRECT(D$111&amp;113+4*($B29-7))&amp;INDIRECT(D$111&amp;114+4*($B29-7))&amp;INDIRECT(D$111&amp;115+4*($B29-7))&amp;INDIRECT(D$111&amp;116+4*($B29-7))))</f>
        <v>4</v>
      </c>
      <c r="F29" s="80" t="str" cm="1">
        <f t="array" aca="1" ref="F29" ca="1">IF(INDIRECT(F$111&amp;116+4*($B29-7))=1,BIN2HEX(1),BIN2HEX(INDIRECT(F$111&amp;113+4*($B29-7))&amp;INDIRECT(F$111&amp;114+4*($B29-7))&amp;INDIRECT(F$111&amp;115+4*($B29-7))&amp;INDIRECT(F$111&amp;116+4*($B29-7))))</f>
        <v>2</v>
      </c>
      <c r="G29" s="80" t="str" cm="1">
        <f t="array" aca="1" ref="G29" ca="1">IF(INDIRECT(G$111&amp;116+4*($B29-7))=1,BIN2HEX(1),BIN2HEX(INDIRECT(G$111&amp;113+4*($B29-7))&amp;INDIRECT(G$111&amp;114+4*($B29-7))&amp;INDIRECT(G$111&amp;115+4*($B29-7))&amp;INDIRECT(G$111&amp;116+4*($B29-7))))</f>
        <v>2</v>
      </c>
      <c r="H29" s="80" t="str" cm="1">
        <f t="array" aca="1" ref="H29" ca="1">IF(INDIRECT(H$111&amp;116+4*($B29-7))=1,BIN2HEX(1),BIN2HEX(INDIRECT(H$111&amp;113+4*($B29-7))&amp;INDIRECT(H$111&amp;114+4*($B29-7))&amp;INDIRECT(H$111&amp;115+4*($B29-7))&amp;INDIRECT(H$111&amp;116+4*($B29-7))))</f>
        <v>2</v>
      </c>
      <c r="I29" s="80" t="str" cm="1">
        <f t="array" aca="1" ref="I29" ca="1">IF(INDIRECT(I$111&amp;116+4*($B29-7))=1,BIN2HEX(1),BIN2HEX(INDIRECT(I$111&amp;113+4*($B29-7))&amp;INDIRECT(I$111&amp;114+4*($B29-7))&amp;INDIRECT(I$111&amp;115+4*($B29-7))&amp;INDIRECT(I$111&amp;116+4*($B29-7))))</f>
        <v>2</v>
      </c>
      <c r="J29" s="80" t="str" cm="1">
        <f t="array" aca="1" ref="J29" ca="1">IF(INDIRECT(J$111&amp;116+4*($B29-7))=1,BIN2HEX(1),BIN2HEX(INDIRECT(J$111&amp;113+4*($B29-7))&amp;INDIRECT(J$111&amp;114+4*($B29-7))&amp;INDIRECT(J$111&amp;115+4*($B29-7))&amp;INDIRECT(J$111&amp;116+4*($B29-7))))</f>
        <v>2</v>
      </c>
      <c r="K29" s="80" t="str" cm="1">
        <f t="array" aca="1" ref="K29" ca="1">IF(INDIRECT(K$111&amp;116+4*($B29-7))=1,BIN2HEX(1),BIN2HEX(INDIRECT(K$111&amp;113+4*($B29-7))&amp;INDIRECT(K$111&amp;114+4*($B29-7))&amp;INDIRECT(K$111&amp;115+4*($B29-7))&amp;INDIRECT(K$111&amp;116+4*($B29-7))))</f>
        <v>2</v>
      </c>
      <c r="L29" s="80" t="str" cm="1">
        <f t="array" aca="1" ref="L29" ca="1">IF(INDIRECT(L$111&amp;116+4*($B29-7))=1,BIN2HEX(1),BIN2HEX(INDIRECT(L$111&amp;113+4*($B29-7))&amp;INDIRECT(L$111&amp;114+4*($B29-7))&amp;INDIRECT(L$111&amp;115+4*($B29-7))&amp;INDIRECT(L$111&amp;116+4*($B29-7))))</f>
        <v>2</v>
      </c>
      <c r="M29" s="80" t="str" cm="1">
        <f t="array" aca="1" ref="M29" ca="1">IF(INDIRECT(M$111&amp;116+4*($B29-7))=1,BIN2HEX(1),BIN2HEX(INDIRECT(M$111&amp;113+4*($B29-7))&amp;INDIRECT(M$111&amp;114+4*($B29-7))&amp;INDIRECT(M$111&amp;115+4*($B29-7))&amp;INDIRECT(M$111&amp;116+4*($B29-7))))</f>
        <v>2</v>
      </c>
      <c r="N29" s="80" t="str" cm="1">
        <f t="array" aca="1" ref="N29" ca="1">IF(INDIRECT(N$111&amp;116+4*($B29-7))=1,BIN2HEX(1),BIN2HEX(INDIRECT(N$111&amp;113+4*($B29-7))&amp;INDIRECT(N$111&amp;114+4*($B29-7))&amp;INDIRECT(N$111&amp;115+4*($B29-7))&amp;INDIRECT(N$111&amp;116+4*($B29-7))))</f>
        <v>2</v>
      </c>
      <c r="O29" s="80" t="str" cm="1">
        <f t="array" aca="1" ref="O29" ca="1">IF(INDIRECT(O$111&amp;116+4*($B29-7))=1,BIN2HEX(1),BIN2HEX(INDIRECT(O$111&amp;113+4*($B29-7))&amp;INDIRECT(O$111&amp;114+4*($B29-7))&amp;INDIRECT(O$111&amp;115+4*($B29-7))&amp;INDIRECT(O$111&amp;116+4*($B29-7))))</f>
        <v>2</v>
      </c>
      <c r="P29" s="80" t="str" cm="1">
        <f t="array" aca="1" ref="P29" ca="1">IF(INDIRECT(P$111&amp;116+4*($B29-7))=1,BIN2HEX(1),BIN2HEX(INDIRECT(P$111&amp;113+4*($B29-7))&amp;INDIRECT(P$111&amp;114+4*($B29-7))&amp;INDIRECT(P$111&amp;115+4*($B29-7))&amp;INDIRECT(P$111&amp;116+4*($B29-7))))</f>
        <v>2</v>
      </c>
      <c r="Q29" s="80" t="str" cm="1">
        <f t="array" aca="1" ref="Q29" ca="1">IF(INDIRECT(Q$111&amp;116+4*($B29-7))=1,BIN2HEX(1),BIN2HEX(INDIRECT(Q$111&amp;113+4*($B29-7))&amp;INDIRECT(Q$111&amp;114+4*($B29-7))&amp;INDIRECT(Q$111&amp;115+4*($B29-7))&amp;INDIRECT(Q$111&amp;116+4*($B29-7))))</f>
        <v>2</v>
      </c>
      <c r="R29" s="80" t="str" cm="1">
        <f t="array" aca="1" ref="R29" ca="1">IF(INDIRECT(R$111&amp;116+4*($B29-7))=1,BIN2HEX(1),BIN2HEX(INDIRECT(R$111&amp;113+4*($B29-7))&amp;INDIRECT(R$111&amp;114+4*($B29-7))&amp;INDIRECT(R$111&amp;115+4*($B29-7))&amp;INDIRECT(R$111&amp;116+4*($B29-7))))</f>
        <v>2</v>
      </c>
      <c r="S29" s="80" t="str" cm="1">
        <f t="array" aca="1" ref="S29" ca="1">IF(INDIRECT(S$111&amp;116+4*($B29-7))=1,BIN2HEX(1),BIN2HEX(INDIRECT(S$111&amp;113+4*($B29-7))&amp;INDIRECT(S$111&amp;114+4*($B29-7))&amp;INDIRECT(S$111&amp;115+4*($B29-7))&amp;INDIRECT(S$111&amp;116+4*($B29-7))))</f>
        <v>2</v>
      </c>
      <c r="T29" s="80" t="str" cm="1">
        <f t="array" aca="1" ref="T29" ca="1">IF(INDIRECT(T$111&amp;116+4*($B29-7))=1,BIN2HEX(1),BIN2HEX(INDIRECT(T$111&amp;113+4*($B29-7))&amp;INDIRECT(T$111&amp;114+4*($B29-7))&amp;INDIRECT(T$111&amp;115+4*($B29-7))&amp;INDIRECT(T$111&amp;116+4*($B29-7))))</f>
        <v>2</v>
      </c>
      <c r="U29" s="80" t="str" cm="1">
        <f t="array" aca="1" ref="U29" ca="1">IF(INDIRECT(U$111&amp;116+4*($B29-7))=1,BIN2HEX(1),BIN2HEX(INDIRECT(U$111&amp;113+4*($B29-7))&amp;INDIRECT(U$111&amp;114+4*($B29-7))&amp;INDIRECT(U$111&amp;115+4*($B29-7))&amp;INDIRECT(U$111&amp;116+4*($B29-7))))</f>
        <v>2</v>
      </c>
      <c r="V29" s="80" t="str" cm="1">
        <f t="array" aca="1" ref="V29" ca="1">IF(INDIRECT(V$111&amp;116+4*($B29-7))=1,BIN2HEX(1),BIN2HEX(INDIRECT(V$111&amp;113+4*($B29-7))&amp;INDIRECT(V$111&amp;114+4*($B29-7))&amp;INDIRECT(V$111&amp;115+4*($B29-7))&amp;INDIRECT(V$111&amp;116+4*($B29-7))))</f>
        <v>2</v>
      </c>
      <c r="W29" s="80" t="str" cm="1">
        <f t="array" aca="1" ref="W29" ca="1">IF(INDIRECT(W$111&amp;116+4*($B29-7))=1,BIN2HEX(1),BIN2HEX(INDIRECT(W$111&amp;113+4*($B29-7))&amp;INDIRECT(W$111&amp;114+4*($B29-7))&amp;INDIRECT(W$111&amp;115+4*($B29-7))&amp;INDIRECT(W$111&amp;116+4*($B29-7))))</f>
        <v>2</v>
      </c>
      <c r="X29" s="80" t="str" cm="1">
        <f t="array" aca="1" ref="X29" ca="1">IF(INDIRECT(X$111&amp;116+4*($B29-7))=1,BIN2HEX(1),BIN2HEX(INDIRECT(X$111&amp;113+4*($B29-7))&amp;INDIRECT(X$111&amp;114+4*($B29-7))&amp;INDIRECT(X$111&amp;115+4*($B29-7))&amp;INDIRECT(X$111&amp;116+4*($B29-7))))</f>
        <v>2</v>
      </c>
      <c r="Y29" s="80" t="str" cm="1">
        <f t="array" aca="1" ref="Y29" ca="1">IF(INDIRECT(Y$111&amp;116+4*($B29-7))=1,BIN2HEX(1),BIN2HEX(INDIRECT(Y$111&amp;113+4*($B29-7))&amp;INDIRECT(Y$111&amp;114+4*($B29-7))&amp;INDIRECT(Y$111&amp;115+4*($B29-7))&amp;INDIRECT(Y$111&amp;116+4*($B29-7))))</f>
        <v>2</v>
      </c>
      <c r="Z29" s="80" t="str" cm="1">
        <f t="array" aca="1" ref="Z29" ca="1">IF(INDIRECT(Z$111&amp;116+4*($B29-7))=1,BIN2HEX(1),BIN2HEX(INDIRECT(Z$111&amp;113+4*($B29-7))&amp;INDIRECT(Z$111&amp;114+4*($B29-7))&amp;INDIRECT(Z$111&amp;115+4*($B29-7))&amp;INDIRECT(Z$111&amp;116+4*($B29-7))))</f>
        <v>2</v>
      </c>
      <c r="AA29" s="80" t="str" cm="1">
        <f t="array" aca="1" ref="AA29" ca="1">IF(INDIRECT(AA$111&amp;116+4*($B29-7))=1,BIN2HEX(1),BIN2HEX(INDIRECT(AA$111&amp;113+4*($B29-7))&amp;INDIRECT(AA$111&amp;114+4*($B29-7))&amp;INDIRECT(AA$111&amp;115+4*($B29-7))&amp;INDIRECT(AA$111&amp;116+4*($B29-7))))</f>
        <v>2</v>
      </c>
      <c r="AB29" s="80" t="str" cm="1">
        <f t="array" aca="1" ref="AB29" ca="1">IF(INDIRECT(AB$111&amp;116+4*($B29-7))=1,BIN2HEX(1),BIN2HEX(INDIRECT(AB$111&amp;113+4*($B29-7))&amp;INDIRECT(AB$111&amp;114+4*($B29-7))&amp;INDIRECT(AB$111&amp;115+4*($B29-7))&amp;INDIRECT(AB$111&amp;116+4*($B29-7))))</f>
        <v>2</v>
      </c>
      <c r="AC29" s="80" t="str" cm="1">
        <f t="array" aca="1" ref="AC29" ca="1">IF(INDIRECT(AC$111&amp;116+4*($B29-7))=1,BIN2HEX(1),BIN2HEX(INDIRECT(AC$111&amp;113+4*($B29-7))&amp;INDIRECT(AC$111&amp;114+4*($B29-7))&amp;INDIRECT(AC$111&amp;115+4*($B29-7))&amp;INDIRECT(AC$111&amp;116+4*($B29-7))))</f>
        <v>2</v>
      </c>
      <c r="AD29" s="80" t="str" cm="1">
        <f t="array" aca="1" ref="AD29" ca="1">IF(INDIRECT(AD$111&amp;116+4*($B29-7))=1,BIN2HEX(1),BIN2HEX(INDIRECT(AD$111&amp;113+4*($B29-7))&amp;INDIRECT(AD$111&amp;114+4*($B29-7))&amp;INDIRECT(AD$111&amp;115+4*($B29-7))&amp;INDIRECT(AD$111&amp;116+4*($B29-7))))</f>
        <v>2</v>
      </c>
      <c r="AE29" s="80" t="str" cm="1">
        <f t="array" aca="1" ref="AE29" ca="1">IF(INDIRECT(AE$111&amp;116+4*($B29-7))=1,BIN2HEX(1),BIN2HEX(INDIRECT(AE$111&amp;113+4*($B29-7))&amp;INDIRECT(AE$111&amp;114+4*($B29-7))&amp;INDIRECT(AE$111&amp;115+4*($B29-7))&amp;INDIRECT(AE$111&amp;116+4*($B29-7))))</f>
        <v>2</v>
      </c>
      <c r="AF29" s="80" t="str" cm="1">
        <f t="array" aca="1" ref="AF29" ca="1">IF(INDIRECT(AF$111&amp;116+4*($B29-7))=1,BIN2HEX(1),BIN2HEX(INDIRECT(AF$111&amp;113+4*($B29-7))&amp;INDIRECT(AF$111&amp;114+4*($B29-7))&amp;INDIRECT(AF$111&amp;115+4*($B29-7))&amp;INDIRECT(AF$111&amp;116+4*($B29-7))))</f>
        <v>2</v>
      </c>
      <c r="AG29" s="80" t="str" cm="1">
        <f t="array" aca="1" ref="AG29" ca="1">IF(INDIRECT(AG$111&amp;116+4*($B29-7))=1,BIN2HEX(1),BIN2HEX(INDIRECT(AG$111&amp;113+4*($B29-7))&amp;INDIRECT(AG$111&amp;114+4*($B29-7))&amp;INDIRECT(AG$111&amp;115+4*($B29-7))&amp;INDIRECT(AG$111&amp;116+4*($B29-7))))</f>
        <v>2</v>
      </c>
      <c r="AH29" s="80" t="str" cm="1">
        <f t="array" aca="1" ref="AH29" ca="1">IF(INDIRECT(AH$111&amp;116+4*($B29-7))=1,BIN2HEX(1),BIN2HEX(INDIRECT(AH$111&amp;113+4*($B29-7))&amp;INDIRECT(AH$111&amp;114+4*($B29-7))&amp;INDIRECT(AH$111&amp;115+4*($B29-7))&amp;INDIRECT(AH$111&amp;116+4*($B29-7))))</f>
        <v>2</v>
      </c>
      <c r="AI29" s="80" t="str" cm="1">
        <f t="array" aca="1" ref="AI29" ca="1">IF(INDIRECT(AI$111&amp;116+4*($B29-7))=1,BIN2HEX(1),BIN2HEX(INDIRECT(AI$111&amp;113+4*($B29-7))&amp;INDIRECT(AI$111&amp;114+4*($B29-7))&amp;INDIRECT(AI$111&amp;115+4*($B29-7))&amp;INDIRECT(AI$111&amp;116+4*($B29-7))))</f>
        <v>2</v>
      </c>
      <c r="AJ29" s="80" t="str" cm="1">
        <f t="array" aca="1" ref="AJ29" ca="1">IF(INDIRECT(AJ$111&amp;116+4*($B29-7))=1,BIN2HEX(1),BIN2HEX(INDIRECT(AJ$111&amp;113+4*($B29-7))&amp;INDIRECT(AJ$111&amp;114+4*($B29-7))&amp;INDIRECT(AJ$111&amp;115+4*($B29-7))&amp;INDIRECT(AJ$111&amp;116+4*($B29-7))))</f>
        <v>2</v>
      </c>
      <c r="AK29" s="80" t="str" cm="1">
        <f t="array" aca="1" ref="AK29" ca="1">IF(INDIRECT(AK$111&amp;116+4*($B29-7))=1,BIN2HEX(1),BIN2HEX(INDIRECT(AK$111&amp;113+4*($B29-7))&amp;INDIRECT(AK$111&amp;114+4*($B29-7))&amp;INDIRECT(AK$111&amp;115+4*($B29-7))&amp;INDIRECT(AK$111&amp;116+4*($B29-7))))</f>
        <v>2</v>
      </c>
      <c r="AL29" s="80" t="str" cm="1">
        <f t="array" aca="1" ref="AL29" ca="1">IF(INDIRECT(AL$111&amp;116+4*($B29-7))=1,BIN2HEX(1),BIN2HEX(INDIRECT(AL$111&amp;113+4*($B29-7))&amp;INDIRECT(AL$111&amp;114+4*($B29-7))&amp;INDIRECT(AL$111&amp;115+4*($B29-7))&amp;INDIRECT(AL$111&amp;116+4*($B29-7))))</f>
        <v>2</v>
      </c>
      <c r="AM29" s="80" t="str" cm="1">
        <f t="array" aca="1" ref="AM29" ca="1">IF(INDIRECT(AM$111&amp;116+4*($B29-7))=1,BIN2HEX(1),BIN2HEX(INDIRECT(AM$111&amp;113+4*($B29-7))&amp;INDIRECT(AM$111&amp;114+4*($B29-7))&amp;INDIRECT(AM$111&amp;115+4*($B29-7))&amp;INDIRECT(AM$111&amp;116+4*($B29-7))))</f>
        <v>2</v>
      </c>
      <c r="AN29" s="80" t="str" cm="1">
        <f t="array" aca="1" ref="AN29" ca="1">IF(INDIRECT(AN$111&amp;116+4*($B29-7))=1,BIN2HEX(1),BIN2HEX(INDIRECT(AN$111&amp;113+4*($B29-7))&amp;INDIRECT(AN$111&amp;114+4*($B29-7))&amp;INDIRECT(AN$111&amp;115+4*($B29-7))&amp;INDIRECT(AN$111&amp;116+4*($B29-7))))</f>
        <v>2</v>
      </c>
      <c r="AO29" s="80" t="str" cm="1">
        <f t="array" aca="1" ref="AO29" ca="1">IF(INDIRECT(AO$111&amp;116+4*($B29-7))=1,BIN2HEX(1),BIN2HEX(INDIRECT(AO$111&amp;113+4*($B29-7))&amp;INDIRECT(AO$111&amp;114+4*($B29-7))&amp;INDIRECT(AO$111&amp;115+4*($B29-7))&amp;INDIRECT(AO$111&amp;116+4*($B29-7))))</f>
        <v>2</v>
      </c>
      <c r="AP29" s="80" t="str" cm="1">
        <f t="array" aca="1" ref="AP29" ca="1">IF(INDIRECT(AP$111&amp;116+4*($B29-7))=1,BIN2HEX(1),BIN2HEX(INDIRECT(AP$111&amp;113+4*($B29-7))&amp;INDIRECT(AP$111&amp;114+4*($B29-7))&amp;INDIRECT(AP$111&amp;115+4*($B29-7))&amp;INDIRECT(AP$111&amp;116+4*($B29-7))))</f>
        <v>2</v>
      </c>
      <c r="AQ29" s="80" t="str" cm="1">
        <f t="array" aca="1" ref="AQ29" ca="1">IF(INDIRECT(AQ$111&amp;116+4*($B29-7))=1,BIN2HEX(1),BIN2HEX(INDIRECT(AQ$111&amp;113+4*($B29-7))&amp;INDIRECT(AQ$111&amp;114+4*($B29-7))&amp;INDIRECT(AQ$111&amp;115+4*($B29-7))&amp;INDIRECT(AQ$111&amp;116+4*($B29-7))))</f>
        <v>2</v>
      </c>
      <c r="AR29" s="80" t="str" cm="1">
        <f t="array" aca="1" ref="AR29" ca="1">IF(INDIRECT(AR$111&amp;116+4*($B29-7))=1,BIN2HEX(1),BIN2HEX(INDIRECT(AR$111&amp;113+4*($B29-7))&amp;INDIRECT(AR$111&amp;114+4*($B29-7))&amp;INDIRECT(AR$111&amp;115+4*($B29-7))&amp;INDIRECT(AR$111&amp;116+4*($B29-7))))</f>
        <v>2</v>
      </c>
      <c r="AS29" s="80" t="str" cm="1">
        <f t="array" aca="1" ref="AS29" ca="1">IF(INDIRECT(AS$111&amp;116+4*($B29-7))=1,BIN2HEX(1),BIN2HEX(INDIRECT(AS$111&amp;113+4*($B29-7))&amp;INDIRECT(AS$111&amp;114+4*($B29-7))&amp;INDIRECT(AS$111&amp;115+4*($B29-7))&amp;INDIRECT(AS$111&amp;116+4*($B29-7))))</f>
        <v>2</v>
      </c>
      <c r="AT29" s="80" t="str" cm="1">
        <f t="array" aca="1" ref="AT29" ca="1">IF(INDIRECT(AT$111&amp;116+4*($B29-7))=1,BIN2HEX(1),BIN2HEX(INDIRECT(AT$111&amp;113+4*($B29-7))&amp;INDIRECT(AT$111&amp;114+4*($B29-7))&amp;INDIRECT(AT$111&amp;115+4*($B29-7))&amp;INDIRECT(AT$111&amp;116+4*($B29-7))))</f>
        <v>2</v>
      </c>
      <c r="AU29" s="80" t="str" cm="1">
        <f t="array" aca="1" ref="AU29" ca="1">IF(INDIRECT(AU$111&amp;116+4*($B29-7))=1,BIN2HEX(1),BIN2HEX(INDIRECT(AU$111&amp;113+4*($B29-7))&amp;INDIRECT(AU$111&amp;114+4*($B29-7))&amp;INDIRECT(AU$111&amp;115+4*($B29-7))&amp;INDIRECT(AU$111&amp;116+4*($B29-7))))</f>
        <v>2</v>
      </c>
      <c r="AV29" s="80" t="str" cm="1">
        <f t="array" aca="1" ref="AV29" ca="1">IF(INDIRECT(AV$111&amp;116+4*($B29-7))=1,BIN2HEX(1),BIN2HEX(INDIRECT(AV$111&amp;113+4*($B29-7))&amp;INDIRECT(AV$111&amp;114+4*($B29-7))&amp;INDIRECT(AV$111&amp;115+4*($B29-7))&amp;INDIRECT(AV$111&amp;116+4*($B29-7))))</f>
        <v>2</v>
      </c>
      <c r="AW29" s="80" t="str" cm="1">
        <f t="array" aca="1" ref="AW29" ca="1">IF(INDIRECT(AW$111&amp;116+4*($B29-7))=1,BIN2HEX(1),BIN2HEX(INDIRECT(AW$111&amp;113+4*($B29-7))&amp;INDIRECT(AW$111&amp;114+4*($B29-7))&amp;INDIRECT(AW$111&amp;115+4*($B29-7))&amp;INDIRECT(AW$111&amp;116+4*($B29-7))))</f>
        <v>2</v>
      </c>
      <c r="AX29" s="80" t="str" cm="1">
        <f t="array" aca="1" ref="AX29" ca="1">IF(INDIRECT(AX$111&amp;116+4*($B29-7))=1,BIN2HEX(1),BIN2HEX(INDIRECT(AX$111&amp;113+4*($B29-7))&amp;INDIRECT(AX$111&amp;114+4*($B29-7))&amp;INDIRECT(AX$111&amp;115+4*($B29-7))&amp;INDIRECT(AX$111&amp;116+4*($B29-7))))</f>
        <v>2</v>
      </c>
      <c r="AY29" s="80" t="str" cm="1">
        <f t="array" aca="1" ref="AY29" ca="1">IF(INDIRECT(AY$111&amp;116+4*($B29-7))=1,BIN2HEX(1),BIN2HEX(INDIRECT(AY$111&amp;113+4*($B29-7))&amp;INDIRECT(AY$111&amp;114+4*($B29-7))&amp;INDIRECT(AY$111&amp;115+4*($B29-7))&amp;INDIRECT(AY$111&amp;116+4*($B29-7))))</f>
        <v>2</v>
      </c>
      <c r="AZ29" s="80" t="str" cm="1">
        <f t="array" aca="1" ref="AZ29" ca="1">IF(INDIRECT(AZ$111&amp;116+4*($B29-7))=1,BIN2HEX(1),BIN2HEX(INDIRECT(AZ$111&amp;113+4*($B29-7))&amp;INDIRECT(AZ$111&amp;114+4*($B29-7))&amp;INDIRECT(AZ$111&amp;115+4*($B29-7))&amp;INDIRECT(AZ$111&amp;116+4*($B29-7))))</f>
        <v>2</v>
      </c>
      <c r="BA29" s="80" t="str" cm="1">
        <f t="array" aca="1" ref="BA29" ca="1">IF(INDIRECT(BA$111&amp;116+4*($B29-7))=1,BIN2HEX(1),BIN2HEX(INDIRECT(BA$111&amp;113+4*($B29-7))&amp;INDIRECT(BA$111&amp;114+4*($B29-7))&amp;INDIRECT(BA$111&amp;115+4*($B29-7))&amp;INDIRECT(BA$111&amp;116+4*($B29-7))))</f>
        <v>2</v>
      </c>
      <c r="BB29" s="80" t="str" cm="1">
        <f t="array" aca="1" ref="BB29" ca="1">IF(INDIRECT(BB$111&amp;116+4*($B29-7))=1,BIN2HEX(1),BIN2HEX(INDIRECT(BB$111&amp;113+4*($B29-7))&amp;INDIRECT(BB$111&amp;114+4*($B29-7))&amp;INDIRECT(BB$111&amp;115+4*($B29-7))&amp;INDIRECT(BB$111&amp;116+4*($B29-7))))</f>
        <v>2</v>
      </c>
      <c r="BC29" s="80" t="str" cm="1">
        <f t="array" aca="1" ref="BC29" ca="1">IF(INDIRECT(BC$111&amp;116+4*($B29-7))=1,BIN2HEX(1),BIN2HEX(INDIRECT(BC$111&amp;113+4*($B29-7))&amp;INDIRECT(BC$111&amp;114+4*($B29-7))&amp;INDIRECT(BC$111&amp;115+4*($B29-7))&amp;INDIRECT(BC$111&amp;116+4*($B29-7))))</f>
        <v>2</v>
      </c>
      <c r="BD29" s="80" t="str" cm="1">
        <f t="array" aca="1" ref="BD29" ca="1">IF(INDIRECT(BD$111&amp;116+4*($B29-7))=1,BIN2HEX(1),BIN2HEX(INDIRECT(BD$111&amp;113+4*($B29-7))&amp;INDIRECT(BD$111&amp;114+4*($B29-7))&amp;INDIRECT(BD$111&amp;115+4*($B29-7))&amp;INDIRECT(BD$111&amp;116+4*($B29-7))))</f>
        <v>2</v>
      </c>
      <c r="BE29" s="80" t="str" cm="1">
        <f t="array" aca="1" ref="BE29" ca="1">IF(INDIRECT(BE$111&amp;116+4*($B29-7))=1,BIN2HEX(1),BIN2HEX(INDIRECT(BE$111&amp;113+4*($B29-7))&amp;INDIRECT(BE$111&amp;114+4*($B29-7))&amp;INDIRECT(BE$111&amp;115+4*($B29-7))&amp;INDIRECT(BE$111&amp;116+4*($B29-7))))</f>
        <v>2</v>
      </c>
      <c r="BF29" s="80" t="str" cm="1">
        <f t="array" aca="1" ref="BF29" ca="1">IF(INDIRECT(BF$111&amp;116+4*($B29-7))=1,BIN2HEX(1),BIN2HEX(INDIRECT(BF$111&amp;113+4*($B29-7))&amp;INDIRECT(BF$111&amp;114+4*($B29-7))&amp;INDIRECT(BF$111&amp;115+4*($B29-7))&amp;INDIRECT(BF$111&amp;116+4*($B29-7))))</f>
        <v>2</v>
      </c>
      <c r="BG29" s="80" t="str" cm="1">
        <f t="array" aca="1" ref="BG29" ca="1">IF(INDIRECT(BG$111&amp;116+4*($B29-7))=1,BIN2HEX(1),BIN2HEX(INDIRECT(BG$111&amp;113+4*($B29-7))&amp;INDIRECT(BG$111&amp;114+4*($B29-7))&amp;INDIRECT(BG$111&amp;115+4*($B29-7))&amp;INDIRECT(BG$111&amp;116+4*($B29-7))))</f>
        <v>2</v>
      </c>
      <c r="BH29" s="80" t="str" cm="1">
        <f t="array" aca="1" ref="BH29" ca="1">IF(INDIRECT(BH$111&amp;116+4*($B29-7))=1,BIN2HEX(1),BIN2HEX(INDIRECT(BH$111&amp;113+4*($B29-7))&amp;INDIRECT(BH$111&amp;114+4*($B29-7))&amp;INDIRECT(BH$111&amp;115+4*($B29-7))&amp;INDIRECT(BH$111&amp;116+4*($B29-7))))</f>
        <v>2</v>
      </c>
      <c r="BI29" s="80" t="str" cm="1">
        <f t="array" aca="1" ref="BI29" ca="1">IF(INDIRECT(BI$111&amp;116+4*($B29-7))=1,BIN2HEX(1),BIN2HEX(INDIRECT(BI$111&amp;113+4*($B29-7))&amp;INDIRECT(BI$111&amp;114+4*($B29-7))&amp;INDIRECT(BI$111&amp;115+4*($B29-7))&amp;INDIRECT(BI$111&amp;116+4*($B29-7))))</f>
        <v>2</v>
      </c>
      <c r="BJ29" s="80" t="str" cm="1">
        <f t="array" aca="1" ref="BJ29" ca="1">IF(INDIRECT(BJ$111&amp;116+4*($B29-7))=1,BIN2HEX(1),BIN2HEX(INDIRECT(BJ$111&amp;113+4*($B29-7))&amp;INDIRECT(BJ$111&amp;114+4*($B29-7))&amp;INDIRECT(BJ$111&amp;115+4*($B29-7))&amp;INDIRECT(BJ$111&amp;116+4*($B29-7))))</f>
        <v>2</v>
      </c>
      <c r="BK29" s="80" t="str" cm="1">
        <f t="array" aca="1" ref="BK29" ca="1">IF(INDIRECT(BK$111&amp;116+4*($B29-7))=1,BIN2HEX(1),BIN2HEX(INDIRECT(BK$111&amp;113+4*($B29-7))&amp;INDIRECT(BK$111&amp;114+4*($B29-7))&amp;INDIRECT(BK$111&amp;115+4*($B29-7))&amp;INDIRECT(BK$111&amp;116+4*($B29-7))))</f>
        <v>2</v>
      </c>
      <c r="BL29" s="80" t="str" cm="1">
        <f t="array" aca="1" ref="BL29" ca="1">IF(INDIRECT(BL$111&amp;116+4*($B29-7))=1,BIN2HEX(1),BIN2HEX(INDIRECT(BL$111&amp;113+4*($B29-7))&amp;INDIRECT(BL$111&amp;114+4*($B29-7))&amp;INDIRECT(BL$111&amp;115+4*($B29-7))&amp;INDIRECT(BL$111&amp;116+4*($B29-7))))</f>
        <v>2</v>
      </c>
      <c r="BM29" s="80" t="str" cm="1">
        <f t="array" aca="1" ref="BM29" ca="1">IF(INDIRECT(BM$111&amp;116+4*($B29-7))=1,BIN2HEX(1),BIN2HEX(INDIRECT(BM$111&amp;113+4*($B29-7))&amp;INDIRECT(BM$111&amp;114+4*($B29-7))&amp;INDIRECT(BM$111&amp;115+4*($B29-7))&amp;INDIRECT(BM$111&amp;116+4*($B29-7))))</f>
        <v>2</v>
      </c>
      <c r="BN29" s="80" t="str" cm="1">
        <f t="array" aca="1" ref="BN29" ca="1">IF(INDIRECT(BN$111&amp;116+4*($B29-7))=1,BIN2HEX(1),BIN2HEX(INDIRECT(BN$111&amp;113+4*($B29-7))&amp;INDIRECT(BN$111&amp;114+4*($B29-7))&amp;INDIRECT(BN$111&amp;115+4*($B29-7))&amp;INDIRECT(BN$111&amp;116+4*($B29-7))))</f>
        <v>2</v>
      </c>
      <c r="BO29" s="80" t="str" cm="1">
        <f t="array" aca="1" ref="BO29" ca="1">IF(INDIRECT(BO$111&amp;116+4*($B29-7))=1,BIN2HEX(1),BIN2HEX(INDIRECT(BO$111&amp;113+4*($B29-7))&amp;INDIRECT(BO$111&amp;114+4*($B29-7))&amp;INDIRECT(BO$111&amp;115+4*($B29-7))&amp;INDIRECT(BO$111&amp;116+4*($B29-7))))</f>
        <v>2</v>
      </c>
      <c r="BP29" s="80" t="str" cm="1">
        <f t="array" aca="1" ref="BP29" ca="1">IF(INDIRECT(BP$111&amp;116+4*($B29-7))=1,BIN2HEX(1),BIN2HEX(INDIRECT(BP$111&amp;113+4*($B29-7))&amp;INDIRECT(BP$111&amp;114+4*($B29-7))&amp;INDIRECT(BP$111&amp;115+4*($B29-7))&amp;INDIRECT(BP$111&amp;116+4*($B29-7))))</f>
        <v>2</v>
      </c>
      <c r="CD29" s="80" cm="1">
        <f t="array" aca="1" ref="CD29" ca="1">IF($V29="0",INDIRECT("ｄａｔａ!$"&amp;V$112&amp;"$"&amp;$B29),0)</f>
        <v>0</v>
      </c>
      <c r="CE29" s="80" cm="1">
        <f t="array" aca="1" ref="CE29" ca="1">IF(OR($AS29="0",$AS29="8"),INDIRECT("ｄａｔａ!$"&amp;AS$112&amp;"$"&amp;$B29),0)</f>
        <v>0</v>
      </c>
      <c r="CH29" s="80" t="str">
        <f t="shared" si="12"/>
        <v>2000</v>
      </c>
      <c r="CI29" s="80" t="str">
        <f t="shared" si="13"/>
        <v>300000</v>
      </c>
      <c r="CJ29" s="80" t="str">
        <f t="shared" si="14"/>
        <v>400000</v>
      </c>
      <c r="CK29" s="80" t="str">
        <f t="shared" si="15"/>
        <v>5000000</v>
      </c>
      <c r="CL29" s="80" t="str">
        <f t="shared" si="16"/>
        <v>600000</v>
      </c>
      <c r="CM29" s="80" t="str">
        <f t="shared" ca="1" si="17"/>
        <v>70000</v>
      </c>
      <c r="CN29" s="80" t="str">
        <f t="shared" ca="1" si="18"/>
        <v>800000</v>
      </c>
      <c r="CO29" s="80" t="str">
        <f t="shared" ca="1" si="19"/>
        <v>900000</v>
      </c>
      <c r="CP29" s="80" t="str">
        <f t="shared" ca="1" si="20"/>
        <v>A000000</v>
      </c>
      <c r="CQ29" s="80" t="str">
        <f t="shared" ca="1" si="21"/>
        <v>B00000</v>
      </c>
    </row>
    <row r="30" spans="1:95" x14ac:dyDescent="0.2">
      <c r="A30" s="80" t="s">
        <v>2343</v>
      </c>
      <c r="B30" s="80">
        <v>32</v>
      </c>
      <c r="C30" s="251">
        <f t="shared" ca="1" si="11"/>
        <v>1</v>
      </c>
      <c r="D30" s="80" t="str" cm="1">
        <f t="array" aca="1" ref="D30" ca="1">IF(INDIRECT(D$111&amp;116+4*($B30-7))=1,BIN2HEX(1),BIN2HEX(INDIRECT(D$111&amp;113+4*($B30-7))&amp;INDIRECT(D$111&amp;114+4*($B30-7))&amp;INDIRECT(D$111&amp;115+4*($B30-7))&amp;INDIRECT(D$111&amp;116+4*($B30-7))))</f>
        <v>4</v>
      </c>
      <c r="F30" s="80" t="str" cm="1">
        <f t="array" aca="1" ref="F30" ca="1">IF(INDIRECT(F$111&amp;116+4*($B30-7))=1,BIN2HEX(1),BIN2HEX(INDIRECT(F$111&amp;113+4*($B30-7))&amp;INDIRECT(F$111&amp;114+4*($B30-7))&amp;INDIRECT(F$111&amp;115+4*($B30-7))&amp;INDIRECT(F$111&amp;116+4*($B30-7))))</f>
        <v>2</v>
      </c>
      <c r="G30" s="80" t="str" cm="1">
        <f t="array" aca="1" ref="G30" ca="1">IF(INDIRECT(G$111&amp;116+4*($B30-7))=1,BIN2HEX(1),BIN2HEX(INDIRECT(G$111&amp;113+4*($B30-7))&amp;INDIRECT(G$111&amp;114+4*($B30-7))&amp;INDIRECT(G$111&amp;115+4*($B30-7))&amp;INDIRECT(G$111&amp;116+4*($B30-7))))</f>
        <v>2</v>
      </c>
      <c r="H30" s="80" t="str" cm="1">
        <f t="array" aca="1" ref="H30" ca="1">IF(INDIRECT(H$111&amp;116+4*($B30-7))=1,BIN2HEX(1),BIN2HEX(INDIRECT(H$111&amp;113+4*($B30-7))&amp;INDIRECT(H$111&amp;114+4*($B30-7))&amp;INDIRECT(H$111&amp;115+4*($B30-7))&amp;INDIRECT(H$111&amp;116+4*($B30-7))))</f>
        <v>2</v>
      </c>
      <c r="I30" s="80" t="str" cm="1">
        <f t="array" aca="1" ref="I30" ca="1">IF(INDIRECT(I$111&amp;116+4*($B30-7))=1,BIN2HEX(1),BIN2HEX(INDIRECT(I$111&amp;113+4*($B30-7))&amp;INDIRECT(I$111&amp;114+4*($B30-7))&amp;INDIRECT(I$111&amp;115+4*($B30-7))&amp;INDIRECT(I$111&amp;116+4*($B30-7))))</f>
        <v>2</v>
      </c>
      <c r="J30" s="80" t="str" cm="1">
        <f t="array" aca="1" ref="J30" ca="1">IF(INDIRECT(J$111&amp;116+4*($B30-7))=1,BIN2HEX(1),BIN2HEX(INDIRECT(J$111&amp;113+4*($B30-7))&amp;INDIRECT(J$111&amp;114+4*($B30-7))&amp;INDIRECT(J$111&amp;115+4*($B30-7))&amp;INDIRECT(J$111&amp;116+4*($B30-7))))</f>
        <v>2</v>
      </c>
      <c r="K30" s="80" t="str" cm="1">
        <f t="array" aca="1" ref="K30" ca="1">IF(INDIRECT(K$111&amp;116+4*($B30-7))=1,BIN2HEX(1),BIN2HEX(INDIRECT(K$111&amp;113+4*($B30-7))&amp;INDIRECT(K$111&amp;114+4*($B30-7))&amp;INDIRECT(K$111&amp;115+4*($B30-7))&amp;INDIRECT(K$111&amp;116+4*($B30-7))))</f>
        <v>2</v>
      </c>
      <c r="L30" s="80" t="str" cm="1">
        <f t="array" aca="1" ref="L30" ca="1">IF(INDIRECT(L$111&amp;116+4*($B30-7))=1,BIN2HEX(1),BIN2HEX(INDIRECT(L$111&amp;113+4*($B30-7))&amp;INDIRECT(L$111&amp;114+4*($B30-7))&amp;INDIRECT(L$111&amp;115+4*($B30-7))&amp;INDIRECT(L$111&amp;116+4*($B30-7))))</f>
        <v>2</v>
      </c>
      <c r="M30" s="80" t="str" cm="1">
        <f t="array" aca="1" ref="M30" ca="1">IF(INDIRECT(M$111&amp;116+4*($B30-7))=1,BIN2HEX(1),BIN2HEX(INDIRECT(M$111&amp;113+4*($B30-7))&amp;INDIRECT(M$111&amp;114+4*($B30-7))&amp;INDIRECT(M$111&amp;115+4*($B30-7))&amp;INDIRECT(M$111&amp;116+4*($B30-7))))</f>
        <v>2</v>
      </c>
      <c r="N30" s="80" t="str" cm="1">
        <f t="array" aca="1" ref="N30" ca="1">IF(INDIRECT(N$111&amp;116+4*($B30-7))=1,BIN2HEX(1),BIN2HEX(INDIRECT(N$111&amp;113+4*($B30-7))&amp;INDIRECT(N$111&amp;114+4*($B30-7))&amp;INDIRECT(N$111&amp;115+4*($B30-7))&amp;INDIRECT(N$111&amp;116+4*($B30-7))))</f>
        <v>2</v>
      </c>
      <c r="O30" s="80" t="str" cm="1">
        <f t="array" aca="1" ref="O30" ca="1">IF(INDIRECT(O$111&amp;116+4*($B30-7))=1,BIN2HEX(1),BIN2HEX(INDIRECT(O$111&amp;113+4*($B30-7))&amp;INDIRECT(O$111&amp;114+4*($B30-7))&amp;INDIRECT(O$111&amp;115+4*($B30-7))&amp;INDIRECT(O$111&amp;116+4*($B30-7))))</f>
        <v>2</v>
      </c>
      <c r="P30" s="80" t="str" cm="1">
        <f t="array" aca="1" ref="P30" ca="1">IF(INDIRECT(P$111&amp;116+4*($B30-7))=1,BIN2HEX(1),BIN2HEX(INDIRECT(P$111&amp;113+4*($B30-7))&amp;INDIRECT(P$111&amp;114+4*($B30-7))&amp;INDIRECT(P$111&amp;115+4*($B30-7))&amp;INDIRECT(P$111&amp;116+4*($B30-7))))</f>
        <v>2</v>
      </c>
      <c r="Q30" s="80" t="str" cm="1">
        <f t="array" aca="1" ref="Q30" ca="1">IF(INDIRECT(Q$111&amp;116+4*($B30-7))=1,BIN2HEX(1),BIN2HEX(INDIRECT(Q$111&amp;113+4*($B30-7))&amp;INDIRECT(Q$111&amp;114+4*($B30-7))&amp;INDIRECT(Q$111&amp;115+4*($B30-7))&amp;INDIRECT(Q$111&amp;116+4*($B30-7))))</f>
        <v>2</v>
      </c>
      <c r="R30" s="80" t="str" cm="1">
        <f t="array" aca="1" ref="R30" ca="1">IF(INDIRECT(R$111&amp;116+4*($B30-7))=1,BIN2HEX(1),BIN2HEX(INDIRECT(R$111&amp;113+4*($B30-7))&amp;INDIRECT(R$111&amp;114+4*($B30-7))&amp;INDIRECT(R$111&amp;115+4*($B30-7))&amp;INDIRECT(R$111&amp;116+4*($B30-7))))</f>
        <v>2</v>
      </c>
      <c r="S30" s="80" t="str" cm="1">
        <f t="array" aca="1" ref="S30" ca="1">IF(INDIRECT(S$111&amp;116+4*($B30-7))=1,BIN2HEX(1),BIN2HEX(INDIRECT(S$111&amp;113+4*($B30-7))&amp;INDIRECT(S$111&amp;114+4*($B30-7))&amp;INDIRECT(S$111&amp;115+4*($B30-7))&amp;INDIRECT(S$111&amp;116+4*($B30-7))))</f>
        <v>2</v>
      </c>
      <c r="T30" s="80" t="str" cm="1">
        <f t="array" aca="1" ref="T30" ca="1">IF(INDIRECT(T$111&amp;116+4*($B30-7))=1,BIN2HEX(1),BIN2HEX(INDIRECT(T$111&amp;113+4*($B30-7))&amp;INDIRECT(T$111&amp;114+4*($B30-7))&amp;INDIRECT(T$111&amp;115+4*($B30-7))&amp;INDIRECT(T$111&amp;116+4*($B30-7))))</f>
        <v>2</v>
      </c>
      <c r="U30" s="80" t="str" cm="1">
        <f t="array" aca="1" ref="U30" ca="1">IF(INDIRECT(U$111&amp;116+4*($B30-7))=1,BIN2HEX(1),BIN2HEX(INDIRECT(U$111&amp;113+4*($B30-7))&amp;INDIRECT(U$111&amp;114+4*($B30-7))&amp;INDIRECT(U$111&amp;115+4*($B30-7))&amp;INDIRECT(U$111&amp;116+4*($B30-7))))</f>
        <v>2</v>
      </c>
      <c r="V30" s="80" t="str" cm="1">
        <f t="array" aca="1" ref="V30" ca="1">IF(INDIRECT(V$111&amp;116+4*($B30-7))=1,BIN2HEX(1),BIN2HEX(INDIRECT(V$111&amp;113+4*($B30-7))&amp;INDIRECT(V$111&amp;114+4*($B30-7))&amp;INDIRECT(V$111&amp;115+4*($B30-7))&amp;INDIRECT(V$111&amp;116+4*($B30-7))))</f>
        <v>2</v>
      </c>
      <c r="W30" s="80" t="str" cm="1">
        <f t="array" aca="1" ref="W30" ca="1">IF(INDIRECT(W$111&amp;116+4*($B30-7))=1,BIN2HEX(1),BIN2HEX(INDIRECT(W$111&amp;113+4*($B30-7))&amp;INDIRECT(W$111&amp;114+4*($B30-7))&amp;INDIRECT(W$111&amp;115+4*($B30-7))&amp;INDIRECT(W$111&amp;116+4*($B30-7))))</f>
        <v>2</v>
      </c>
      <c r="X30" s="80" t="str" cm="1">
        <f t="array" aca="1" ref="X30" ca="1">IF(INDIRECT(X$111&amp;116+4*($B30-7))=1,BIN2HEX(1),BIN2HEX(INDIRECT(X$111&amp;113+4*($B30-7))&amp;INDIRECT(X$111&amp;114+4*($B30-7))&amp;INDIRECT(X$111&amp;115+4*($B30-7))&amp;INDIRECT(X$111&amp;116+4*($B30-7))))</f>
        <v>2</v>
      </c>
      <c r="Y30" s="80" t="str" cm="1">
        <f t="array" aca="1" ref="Y30" ca="1">IF(INDIRECT(Y$111&amp;116+4*($B30-7))=1,BIN2HEX(1),BIN2HEX(INDIRECT(Y$111&amp;113+4*($B30-7))&amp;INDIRECT(Y$111&amp;114+4*($B30-7))&amp;INDIRECT(Y$111&amp;115+4*($B30-7))&amp;INDIRECT(Y$111&amp;116+4*($B30-7))))</f>
        <v>2</v>
      </c>
      <c r="Z30" s="80" t="str" cm="1">
        <f t="array" aca="1" ref="Z30" ca="1">IF(INDIRECT(Z$111&amp;116+4*($B30-7))=1,BIN2HEX(1),BIN2HEX(INDIRECT(Z$111&amp;113+4*($B30-7))&amp;INDIRECT(Z$111&amp;114+4*($B30-7))&amp;INDIRECT(Z$111&amp;115+4*($B30-7))&amp;INDIRECT(Z$111&amp;116+4*($B30-7))))</f>
        <v>2</v>
      </c>
      <c r="AA30" s="80" t="str" cm="1">
        <f t="array" aca="1" ref="AA30" ca="1">IF(INDIRECT(AA$111&amp;116+4*($B30-7))=1,BIN2HEX(1),BIN2HEX(INDIRECT(AA$111&amp;113+4*($B30-7))&amp;INDIRECT(AA$111&amp;114+4*($B30-7))&amp;INDIRECT(AA$111&amp;115+4*($B30-7))&amp;INDIRECT(AA$111&amp;116+4*($B30-7))))</f>
        <v>2</v>
      </c>
      <c r="AB30" s="80" t="str" cm="1">
        <f t="array" aca="1" ref="AB30" ca="1">IF(INDIRECT(AB$111&amp;116+4*($B30-7))=1,BIN2HEX(1),BIN2HEX(INDIRECT(AB$111&amp;113+4*($B30-7))&amp;INDIRECT(AB$111&amp;114+4*($B30-7))&amp;INDIRECT(AB$111&amp;115+4*($B30-7))&amp;INDIRECT(AB$111&amp;116+4*($B30-7))))</f>
        <v>2</v>
      </c>
      <c r="AC30" s="80" t="str" cm="1">
        <f t="array" aca="1" ref="AC30" ca="1">IF(INDIRECT(AC$111&amp;116+4*($B30-7))=1,BIN2HEX(1),BIN2HEX(INDIRECT(AC$111&amp;113+4*($B30-7))&amp;INDIRECT(AC$111&amp;114+4*($B30-7))&amp;INDIRECT(AC$111&amp;115+4*($B30-7))&amp;INDIRECT(AC$111&amp;116+4*($B30-7))))</f>
        <v>2</v>
      </c>
      <c r="AD30" s="80" t="str" cm="1">
        <f t="array" aca="1" ref="AD30" ca="1">IF(INDIRECT(AD$111&amp;116+4*($B30-7))=1,BIN2HEX(1),BIN2HEX(INDIRECT(AD$111&amp;113+4*($B30-7))&amp;INDIRECT(AD$111&amp;114+4*($B30-7))&amp;INDIRECT(AD$111&amp;115+4*($B30-7))&amp;INDIRECT(AD$111&amp;116+4*($B30-7))))</f>
        <v>2</v>
      </c>
      <c r="AE30" s="80" t="str" cm="1">
        <f t="array" aca="1" ref="AE30" ca="1">IF(INDIRECT(AE$111&amp;116+4*($B30-7))=1,BIN2HEX(1),BIN2HEX(INDIRECT(AE$111&amp;113+4*($B30-7))&amp;INDIRECT(AE$111&amp;114+4*($B30-7))&amp;INDIRECT(AE$111&amp;115+4*($B30-7))&amp;INDIRECT(AE$111&amp;116+4*($B30-7))))</f>
        <v>2</v>
      </c>
      <c r="AF30" s="80" t="str" cm="1">
        <f t="array" aca="1" ref="AF30" ca="1">IF(INDIRECT(AF$111&amp;116+4*($B30-7))=1,BIN2HEX(1),BIN2HEX(INDIRECT(AF$111&amp;113+4*($B30-7))&amp;INDIRECT(AF$111&amp;114+4*($B30-7))&amp;INDIRECT(AF$111&amp;115+4*($B30-7))&amp;INDIRECT(AF$111&amp;116+4*($B30-7))))</f>
        <v>2</v>
      </c>
      <c r="AG30" s="80" t="str" cm="1">
        <f t="array" aca="1" ref="AG30" ca="1">IF(INDIRECT(AG$111&amp;116+4*($B30-7))=1,BIN2HEX(1),BIN2HEX(INDIRECT(AG$111&amp;113+4*($B30-7))&amp;INDIRECT(AG$111&amp;114+4*($B30-7))&amp;INDIRECT(AG$111&amp;115+4*($B30-7))&amp;INDIRECT(AG$111&amp;116+4*($B30-7))))</f>
        <v>2</v>
      </c>
      <c r="AH30" s="80" t="str" cm="1">
        <f t="array" aca="1" ref="AH30" ca="1">IF(INDIRECT(AH$111&amp;116+4*($B30-7))=1,BIN2HEX(1),BIN2HEX(INDIRECT(AH$111&amp;113+4*($B30-7))&amp;INDIRECT(AH$111&amp;114+4*($B30-7))&amp;INDIRECT(AH$111&amp;115+4*($B30-7))&amp;INDIRECT(AH$111&amp;116+4*($B30-7))))</f>
        <v>2</v>
      </c>
      <c r="AI30" s="80" t="str" cm="1">
        <f t="array" aca="1" ref="AI30" ca="1">IF(INDIRECT(AI$111&amp;116+4*($B30-7))=1,BIN2HEX(1),BIN2HEX(INDIRECT(AI$111&amp;113+4*($B30-7))&amp;INDIRECT(AI$111&amp;114+4*($B30-7))&amp;INDIRECT(AI$111&amp;115+4*($B30-7))&amp;INDIRECT(AI$111&amp;116+4*($B30-7))))</f>
        <v>2</v>
      </c>
      <c r="AJ30" s="80" t="str" cm="1">
        <f t="array" aca="1" ref="AJ30" ca="1">IF(INDIRECT(AJ$111&amp;116+4*($B30-7))=1,BIN2HEX(1),BIN2HEX(INDIRECT(AJ$111&amp;113+4*($B30-7))&amp;INDIRECT(AJ$111&amp;114+4*($B30-7))&amp;INDIRECT(AJ$111&amp;115+4*($B30-7))&amp;INDIRECT(AJ$111&amp;116+4*($B30-7))))</f>
        <v>2</v>
      </c>
      <c r="AK30" s="80" t="str" cm="1">
        <f t="array" aca="1" ref="AK30" ca="1">IF(INDIRECT(AK$111&amp;116+4*($B30-7))=1,BIN2HEX(1),BIN2HEX(INDIRECT(AK$111&amp;113+4*($B30-7))&amp;INDIRECT(AK$111&amp;114+4*($B30-7))&amp;INDIRECT(AK$111&amp;115+4*($B30-7))&amp;INDIRECT(AK$111&amp;116+4*($B30-7))))</f>
        <v>2</v>
      </c>
      <c r="AL30" s="80" t="str" cm="1">
        <f t="array" aca="1" ref="AL30" ca="1">IF(INDIRECT(AL$111&amp;116+4*($B30-7))=1,BIN2HEX(1),BIN2HEX(INDIRECT(AL$111&amp;113+4*($B30-7))&amp;INDIRECT(AL$111&amp;114+4*($B30-7))&amp;INDIRECT(AL$111&amp;115+4*($B30-7))&amp;INDIRECT(AL$111&amp;116+4*($B30-7))))</f>
        <v>2</v>
      </c>
      <c r="AM30" s="80" t="str" cm="1">
        <f t="array" aca="1" ref="AM30" ca="1">IF(INDIRECT(AM$111&amp;116+4*($B30-7))=1,BIN2HEX(1),BIN2HEX(INDIRECT(AM$111&amp;113+4*($B30-7))&amp;INDIRECT(AM$111&amp;114+4*($B30-7))&amp;INDIRECT(AM$111&amp;115+4*($B30-7))&amp;INDIRECT(AM$111&amp;116+4*($B30-7))))</f>
        <v>2</v>
      </c>
      <c r="AN30" s="80" t="str" cm="1">
        <f t="array" aca="1" ref="AN30" ca="1">IF(INDIRECT(AN$111&amp;116+4*($B30-7))=1,BIN2HEX(1),BIN2HEX(INDIRECT(AN$111&amp;113+4*($B30-7))&amp;INDIRECT(AN$111&amp;114+4*($B30-7))&amp;INDIRECT(AN$111&amp;115+4*($B30-7))&amp;INDIRECT(AN$111&amp;116+4*($B30-7))))</f>
        <v>2</v>
      </c>
      <c r="AO30" s="80" t="str" cm="1">
        <f t="array" aca="1" ref="AO30" ca="1">IF(INDIRECT(AO$111&amp;116+4*($B30-7))=1,BIN2HEX(1),BIN2HEX(INDIRECT(AO$111&amp;113+4*($B30-7))&amp;INDIRECT(AO$111&amp;114+4*($B30-7))&amp;INDIRECT(AO$111&amp;115+4*($B30-7))&amp;INDIRECT(AO$111&amp;116+4*($B30-7))))</f>
        <v>2</v>
      </c>
      <c r="AP30" s="80" t="str" cm="1">
        <f t="array" aca="1" ref="AP30" ca="1">IF(INDIRECT(AP$111&amp;116+4*($B30-7))=1,BIN2HEX(1),BIN2HEX(INDIRECT(AP$111&amp;113+4*($B30-7))&amp;INDIRECT(AP$111&amp;114+4*($B30-7))&amp;INDIRECT(AP$111&amp;115+4*($B30-7))&amp;INDIRECT(AP$111&amp;116+4*($B30-7))))</f>
        <v>2</v>
      </c>
      <c r="AQ30" s="80" t="str" cm="1">
        <f t="array" aca="1" ref="AQ30" ca="1">IF(INDIRECT(AQ$111&amp;116+4*($B30-7))=1,BIN2HEX(1),BIN2HEX(INDIRECT(AQ$111&amp;113+4*($B30-7))&amp;INDIRECT(AQ$111&amp;114+4*($B30-7))&amp;INDIRECT(AQ$111&amp;115+4*($B30-7))&amp;INDIRECT(AQ$111&amp;116+4*($B30-7))))</f>
        <v>2</v>
      </c>
      <c r="AR30" s="80" t="str" cm="1">
        <f t="array" aca="1" ref="AR30" ca="1">IF(INDIRECT(AR$111&amp;116+4*($B30-7))=1,BIN2HEX(1),BIN2HEX(INDIRECT(AR$111&amp;113+4*($B30-7))&amp;INDIRECT(AR$111&amp;114+4*($B30-7))&amp;INDIRECT(AR$111&amp;115+4*($B30-7))&amp;INDIRECT(AR$111&amp;116+4*($B30-7))))</f>
        <v>2</v>
      </c>
      <c r="AS30" s="80" t="str" cm="1">
        <f t="array" aca="1" ref="AS30" ca="1">IF(INDIRECT(AS$111&amp;116+4*($B30-7))=1,BIN2HEX(1),BIN2HEX(INDIRECT(AS$111&amp;113+4*($B30-7))&amp;INDIRECT(AS$111&amp;114+4*($B30-7))&amp;INDIRECT(AS$111&amp;115+4*($B30-7))&amp;INDIRECT(AS$111&amp;116+4*($B30-7))))</f>
        <v>2</v>
      </c>
      <c r="AT30" s="80" t="str" cm="1">
        <f t="array" aca="1" ref="AT30" ca="1">IF(INDIRECT(AT$111&amp;116+4*($B30-7))=1,BIN2HEX(1),BIN2HEX(INDIRECT(AT$111&amp;113+4*($B30-7))&amp;INDIRECT(AT$111&amp;114+4*($B30-7))&amp;INDIRECT(AT$111&amp;115+4*($B30-7))&amp;INDIRECT(AT$111&amp;116+4*($B30-7))))</f>
        <v>2</v>
      </c>
      <c r="AU30" s="80" t="str" cm="1">
        <f t="array" aca="1" ref="AU30" ca="1">IF(INDIRECT(AU$111&amp;116+4*($B30-7))=1,BIN2HEX(1),BIN2HEX(INDIRECT(AU$111&amp;113+4*($B30-7))&amp;INDIRECT(AU$111&amp;114+4*($B30-7))&amp;INDIRECT(AU$111&amp;115+4*($B30-7))&amp;INDIRECT(AU$111&amp;116+4*($B30-7))))</f>
        <v>2</v>
      </c>
      <c r="AV30" s="80" t="str" cm="1">
        <f t="array" aca="1" ref="AV30" ca="1">IF(INDIRECT(AV$111&amp;116+4*($B30-7))=1,BIN2HEX(1),BIN2HEX(INDIRECT(AV$111&amp;113+4*($B30-7))&amp;INDIRECT(AV$111&amp;114+4*($B30-7))&amp;INDIRECT(AV$111&amp;115+4*($B30-7))&amp;INDIRECT(AV$111&amp;116+4*($B30-7))))</f>
        <v>2</v>
      </c>
      <c r="AW30" s="80" t="str" cm="1">
        <f t="array" aca="1" ref="AW30" ca="1">IF(INDIRECT(AW$111&amp;116+4*($B30-7))=1,BIN2HEX(1),BIN2HEX(INDIRECT(AW$111&amp;113+4*($B30-7))&amp;INDIRECT(AW$111&amp;114+4*($B30-7))&amp;INDIRECT(AW$111&amp;115+4*($B30-7))&amp;INDIRECT(AW$111&amp;116+4*($B30-7))))</f>
        <v>2</v>
      </c>
      <c r="AX30" s="80" t="str" cm="1">
        <f t="array" aca="1" ref="AX30" ca="1">IF(INDIRECT(AX$111&amp;116+4*($B30-7))=1,BIN2HEX(1),BIN2HEX(INDIRECT(AX$111&amp;113+4*($B30-7))&amp;INDIRECT(AX$111&amp;114+4*($B30-7))&amp;INDIRECT(AX$111&amp;115+4*($B30-7))&amp;INDIRECT(AX$111&amp;116+4*($B30-7))))</f>
        <v>2</v>
      </c>
      <c r="AY30" s="80" t="str" cm="1">
        <f t="array" aca="1" ref="AY30" ca="1">IF(INDIRECT(AY$111&amp;116+4*($B30-7))=1,BIN2HEX(1),BIN2HEX(INDIRECT(AY$111&amp;113+4*($B30-7))&amp;INDIRECT(AY$111&amp;114+4*($B30-7))&amp;INDIRECT(AY$111&amp;115+4*($B30-7))&amp;INDIRECT(AY$111&amp;116+4*($B30-7))))</f>
        <v>2</v>
      </c>
      <c r="AZ30" s="80" t="str" cm="1">
        <f t="array" aca="1" ref="AZ30" ca="1">IF(INDIRECT(AZ$111&amp;116+4*($B30-7))=1,BIN2HEX(1),BIN2HEX(INDIRECT(AZ$111&amp;113+4*($B30-7))&amp;INDIRECT(AZ$111&amp;114+4*($B30-7))&amp;INDIRECT(AZ$111&amp;115+4*($B30-7))&amp;INDIRECT(AZ$111&amp;116+4*($B30-7))))</f>
        <v>2</v>
      </c>
      <c r="BA30" s="80" t="str" cm="1">
        <f t="array" aca="1" ref="BA30" ca="1">IF(INDIRECT(BA$111&amp;116+4*($B30-7))=1,BIN2HEX(1),BIN2HEX(INDIRECT(BA$111&amp;113+4*($B30-7))&amp;INDIRECT(BA$111&amp;114+4*($B30-7))&amp;INDIRECT(BA$111&amp;115+4*($B30-7))&amp;INDIRECT(BA$111&amp;116+4*($B30-7))))</f>
        <v>2</v>
      </c>
      <c r="BB30" s="80" t="str" cm="1">
        <f t="array" aca="1" ref="BB30" ca="1">IF(INDIRECT(BB$111&amp;116+4*($B30-7))=1,BIN2HEX(1),BIN2HEX(INDIRECT(BB$111&amp;113+4*($B30-7))&amp;INDIRECT(BB$111&amp;114+4*($B30-7))&amp;INDIRECT(BB$111&amp;115+4*($B30-7))&amp;INDIRECT(BB$111&amp;116+4*($B30-7))))</f>
        <v>2</v>
      </c>
      <c r="BC30" s="80" t="str" cm="1">
        <f t="array" aca="1" ref="BC30" ca="1">IF(INDIRECT(BC$111&amp;116+4*($B30-7))=1,BIN2HEX(1),BIN2HEX(INDIRECT(BC$111&amp;113+4*($B30-7))&amp;INDIRECT(BC$111&amp;114+4*($B30-7))&amp;INDIRECT(BC$111&amp;115+4*($B30-7))&amp;INDIRECT(BC$111&amp;116+4*($B30-7))))</f>
        <v>2</v>
      </c>
      <c r="BD30" s="80" t="str" cm="1">
        <f t="array" aca="1" ref="BD30" ca="1">IF(INDIRECT(BD$111&amp;116+4*($B30-7))=1,BIN2HEX(1),BIN2HEX(INDIRECT(BD$111&amp;113+4*($B30-7))&amp;INDIRECT(BD$111&amp;114+4*($B30-7))&amp;INDIRECT(BD$111&amp;115+4*($B30-7))&amp;INDIRECT(BD$111&amp;116+4*($B30-7))))</f>
        <v>2</v>
      </c>
      <c r="BE30" s="80" t="str" cm="1">
        <f t="array" aca="1" ref="BE30" ca="1">IF(INDIRECT(BE$111&amp;116+4*($B30-7))=1,BIN2HEX(1),BIN2HEX(INDIRECT(BE$111&amp;113+4*($B30-7))&amp;INDIRECT(BE$111&amp;114+4*($B30-7))&amp;INDIRECT(BE$111&amp;115+4*($B30-7))&amp;INDIRECT(BE$111&amp;116+4*($B30-7))))</f>
        <v>2</v>
      </c>
      <c r="BF30" s="80" t="str" cm="1">
        <f t="array" aca="1" ref="BF30" ca="1">IF(INDIRECT(BF$111&amp;116+4*($B30-7))=1,BIN2HEX(1),BIN2HEX(INDIRECT(BF$111&amp;113+4*($B30-7))&amp;INDIRECT(BF$111&amp;114+4*($B30-7))&amp;INDIRECT(BF$111&amp;115+4*($B30-7))&amp;INDIRECT(BF$111&amp;116+4*($B30-7))))</f>
        <v>2</v>
      </c>
      <c r="BG30" s="80" t="str" cm="1">
        <f t="array" aca="1" ref="BG30" ca="1">IF(INDIRECT(BG$111&amp;116+4*($B30-7))=1,BIN2HEX(1),BIN2HEX(INDIRECT(BG$111&amp;113+4*($B30-7))&amp;INDIRECT(BG$111&amp;114+4*($B30-7))&amp;INDIRECT(BG$111&amp;115+4*($B30-7))&amp;INDIRECT(BG$111&amp;116+4*($B30-7))))</f>
        <v>2</v>
      </c>
      <c r="BH30" s="80" t="str" cm="1">
        <f t="array" aca="1" ref="BH30" ca="1">IF(INDIRECT(BH$111&amp;116+4*($B30-7))=1,BIN2HEX(1),BIN2HEX(INDIRECT(BH$111&amp;113+4*($B30-7))&amp;INDIRECT(BH$111&amp;114+4*($B30-7))&amp;INDIRECT(BH$111&amp;115+4*($B30-7))&amp;INDIRECT(BH$111&amp;116+4*($B30-7))))</f>
        <v>2</v>
      </c>
      <c r="BI30" s="80" t="str" cm="1">
        <f t="array" aca="1" ref="BI30" ca="1">IF(INDIRECT(BI$111&amp;116+4*($B30-7))=1,BIN2HEX(1),BIN2HEX(INDIRECT(BI$111&amp;113+4*($B30-7))&amp;INDIRECT(BI$111&amp;114+4*($B30-7))&amp;INDIRECT(BI$111&amp;115+4*($B30-7))&amp;INDIRECT(BI$111&amp;116+4*($B30-7))))</f>
        <v>2</v>
      </c>
      <c r="BJ30" s="80" t="str" cm="1">
        <f t="array" aca="1" ref="BJ30" ca="1">IF(INDIRECT(BJ$111&amp;116+4*($B30-7))=1,BIN2HEX(1),BIN2HEX(INDIRECT(BJ$111&amp;113+4*($B30-7))&amp;INDIRECT(BJ$111&amp;114+4*($B30-7))&amp;INDIRECT(BJ$111&amp;115+4*($B30-7))&amp;INDIRECT(BJ$111&amp;116+4*($B30-7))))</f>
        <v>2</v>
      </c>
      <c r="BK30" s="80" t="str" cm="1">
        <f t="array" aca="1" ref="BK30" ca="1">IF(INDIRECT(BK$111&amp;116+4*($B30-7))=1,BIN2HEX(1),BIN2HEX(INDIRECT(BK$111&amp;113+4*($B30-7))&amp;INDIRECT(BK$111&amp;114+4*($B30-7))&amp;INDIRECT(BK$111&amp;115+4*($B30-7))&amp;INDIRECT(BK$111&amp;116+4*($B30-7))))</f>
        <v>2</v>
      </c>
      <c r="BL30" s="80" t="str" cm="1">
        <f t="array" aca="1" ref="BL30" ca="1">IF(INDIRECT(BL$111&amp;116+4*($B30-7))=1,BIN2HEX(1),BIN2HEX(INDIRECT(BL$111&amp;113+4*($B30-7))&amp;INDIRECT(BL$111&amp;114+4*($B30-7))&amp;INDIRECT(BL$111&amp;115+4*($B30-7))&amp;INDIRECT(BL$111&amp;116+4*($B30-7))))</f>
        <v>2</v>
      </c>
      <c r="BM30" s="80" t="str" cm="1">
        <f t="array" aca="1" ref="BM30" ca="1">IF(INDIRECT(BM$111&amp;116+4*($B30-7))=1,BIN2HEX(1),BIN2HEX(INDIRECT(BM$111&amp;113+4*($B30-7))&amp;INDIRECT(BM$111&amp;114+4*($B30-7))&amp;INDIRECT(BM$111&amp;115+4*($B30-7))&amp;INDIRECT(BM$111&amp;116+4*($B30-7))))</f>
        <v>2</v>
      </c>
      <c r="BN30" s="80" t="str" cm="1">
        <f t="array" aca="1" ref="BN30" ca="1">IF(INDIRECT(BN$111&amp;116+4*($B30-7))=1,BIN2HEX(1),BIN2HEX(INDIRECT(BN$111&amp;113+4*($B30-7))&amp;INDIRECT(BN$111&amp;114+4*($B30-7))&amp;INDIRECT(BN$111&amp;115+4*($B30-7))&amp;INDIRECT(BN$111&amp;116+4*($B30-7))))</f>
        <v>2</v>
      </c>
      <c r="BO30" s="80" t="str" cm="1">
        <f t="array" aca="1" ref="BO30" ca="1">IF(INDIRECT(BO$111&amp;116+4*($B30-7))=1,BIN2HEX(1),BIN2HEX(INDIRECT(BO$111&amp;113+4*($B30-7))&amp;INDIRECT(BO$111&amp;114+4*($B30-7))&amp;INDIRECT(BO$111&amp;115+4*($B30-7))&amp;INDIRECT(BO$111&amp;116+4*($B30-7))))</f>
        <v>2</v>
      </c>
      <c r="BP30" s="80" t="str" cm="1">
        <f t="array" aca="1" ref="BP30" ca="1">IF(INDIRECT(BP$111&amp;116+4*($B30-7))=1,BIN2HEX(1),BIN2HEX(INDIRECT(BP$111&amp;113+4*($B30-7))&amp;INDIRECT(BP$111&amp;114+4*($B30-7))&amp;INDIRECT(BP$111&amp;115+4*($B30-7))&amp;INDIRECT(BP$111&amp;116+4*($B30-7))))</f>
        <v>2</v>
      </c>
      <c r="CD30" s="80" cm="1">
        <f t="array" aca="1" ref="CD30" ca="1">IF($V30="0",INDIRECT("ｄａｔａ!$"&amp;V$112&amp;"$"&amp;$B30),0)</f>
        <v>0</v>
      </c>
      <c r="CE30" s="80" cm="1">
        <f t="array" aca="1" ref="CE30" ca="1">IF(OR($AS30="0",$AS30="8"),INDIRECT("ｄａｔａ!$"&amp;AS$112&amp;"$"&amp;$B30),0)</f>
        <v>0</v>
      </c>
      <c r="CH30" s="80" t="str">
        <f t="shared" si="12"/>
        <v>2000</v>
      </c>
      <c r="CI30" s="80" t="str">
        <f t="shared" si="13"/>
        <v>300000</v>
      </c>
      <c r="CJ30" s="80" t="str">
        <f t="shared" si="14"/>
        <v>400000</v>
      </c>
      <c r="CK30" s="80" t="str">
        <f t="shared" si="15"/>
        <v>5000000</v>
      </c>
      <c r="CL30" s="80" t="str">
        <f t="shared" si="16"/>
        <v>600000</v>
      </c>
      <c r="CM30" s="80" t="str">
        <f t="shared" ca="1" si="17"/>
        <v>70000</v>
      </c>
      <c r="CN30" s="80" t="str">
        <f t="shared" ca="1" si="18"/>
        <v>800000</v>
      </c>
      <c r="CO30" s="80" t="str">
        <f t="shared" ca="1" si="19"/>
        <v>900000</v>
      </c>
      <c r="CP30" s="80" t="str">
        <f t="shared" ca="1" si="20"/>
        <v>A000000</v>
      </c>
      <c r="CQ30" s="80" t="str">
        <f t="shared" ca="1" si="21"/>
        <v>B00000</v>
      </c>
    </row>
    <row r="31" spans="1:95" x14ac:dyDescent="0.2">
      <c r="A31" s="80" t="s">
        <v>2344</v>
      </c>
      <c r="B31" s="80">
        <v>33</v>
      </c>
      <c r="C31" s="251">
        <f t="shared" ca="1" si="11"/>
        <v>1</v>
      </c>
      <c r="D31" s="80" t="str" cm="1">
        <f t="array" aca="1" ref="D31" ca="1">IF(INDIRECT(D$111&amp;116+4*($B31-7))=1,BIN2HEX(1),BIN2HEX(INDIRECT(D$111&amp;113+4*($B31-7))&amp;INDIRECT(D$111&amp;114+4*($B31-7))&amp;INDIRECT(D$111&amp;115+4*($B31-7))&amp;INDIRECT(D$111&amp;116+4*($B31-7))))</f>
        <v>4</v>
      </c>
      <c r="F31" s="80" t="str" cm="1">
        <f t="array" aca="1" ref="F31" ca="1">IF(INDIRECT(F$111&amp;116+4*($B31-7))=1,BIN2HEX(1),BIN2HEX(INDIRECT(F$111&amp;113+4*($B31-7))&amp;INDIRECT(F$111&amp;114+4*($B31-7))&amp;INDIRECT(F$111&amp;115+4*($B31-7))&amp;INDIRECT(F$111&amp;116+4*($B31-7))))</f>
        <v>2</v>
      </c>
      <c r="G31" s="80" t="str" cm="1">
        <f t="array" aca="1" ref="G31" ca="1">IF(INDIRECT(G$111&amp;116+4*($B31-7))=1,BIN2HEX(1),BIN2HEX(INDIRECT(G$111&amp;113+4*($B31-7))&amp;INDIRECT(G$111&amp;114+4*($B31-7))&amp;INDIRECT(G$111&amp;115+4*($B31-7))&amp;INDIRECT(G$111&amp;116+4*($B31-7))))</f>
        <v>2</v>
      </c>
      <c r="H31" s="80" t="str" cm="1">
        <f t="array" aca="1" ref="H31" ca="1">IF(INDIRECT(H$111&amp;116+4*($B31-7))=1,BIN2HEX(1),BIN2HEX(INDIRECT(H$111&amp;113+4*($B31-7))&amp;INDIRECT(H$111&amp;114+4*($B31-7))&amp;INDIRECT(H$111&amp;115+4*($B31-7))&amp;INDIRECT(H$111&amp;116+4*($B31-7))))</f>
        <v>2</v>
      </c>
      <c r="I31" s="80" t="str" cm="1">
        <f t="array" aca="1" ref="I31" ca="1">IF(INDIRECT(I$111&amp;116+4*($B31-7))=1,BIN2HEX(1),BIN2HEX(INDIRECT(I$111&amp;113+4*($B31-7))&amp;INDIRECT(I$111&amp;114+4*($B31-7))&amp;INDIRECT(I$111&amp;115+4*($B31-7))&amp;INDIRECT(I$111&amp;116+4*($B31-7))))</f>
        <v>2</v>
      </c>
      <c r="J31" s="80" t="str" cm="1">
        <f t="array" aca="1" ref="J31" ca="1">IF(INDIRECT(J$111&amp;116+4*($B31-7))=1,BIN2HEX(1),BIN2HEX(INDIRECT(J$111&amp;113+4*($B31-7))&amp;INDIRECT(J$111&amp;114+4*($B31-7))&amp;INDIRECT(J$111&amp;115+4*($B31-7))&amp;INDIRECT(J$111&amp;116+4*($B31-7))))</f>
        <v>2</v>
      </c>
      <c r="K31" s="80" t="str" cm="1">
        <f t="array" aca="1" ref="K31" ca="1">IF(INDIRECT(K$111&amp;116+4*($B31-7))=1,BIN2HEX(1),BIN2HEX(INDIRECT(K$111&amp;113+4*($B31-7))&amp;INDIRECT(K$111&amp;114+4*($B31-7))&amp;INDIRECT(K$111&amp;115+4*($B31-7))&amp;INDIRECT(K$111&amp;116+4*($B31-7))))</f>
        <v>2</v>
      </c>
      <c r="L31" s="80" t="str" cm="1">
        <f t="array" aca="1" ref="L31" ca="1">IF(INDIRECT(L$111&amp;116+4*($B31-7))=1,BIN2HEX(1),BIN2HEX(INDIRECT(L$111&amp;113+4*($B31-7))&amp;INDIRECT(L$111&amp;114+4*($B31-7))&amp;INDIRECT(L$111&amp;115+4*($B31-7))&amp;INDIRECT(L$111&amp;116+4*($B31-7))))</f>
        <v>2</v>
      </c>
      <c r="M31" s="80" t="str" cm="1">
        <f t="array" aca="1" ref="M31" ca="1">IF(INDIRECT(M$111&amp;116+4*($B31-7))=1,BIN2HEX(1),BIN2HEX(INDIRECT(M$111&amp;113+4*($B31-7))&amp;INDIRECT(M$111&amp;114+4*($B31-7))&amp;INDIRECT(M$111&amp;115+4*($B31-7))&amp;INDIRECT(M$111&amp;116+4*($B31-7))))</f>
        <v>2</v>
      </c>
      <c r="N31" s="80" t="str" cm="1">
        <f t="array" aca="1" ref="N31" ca="1">IF(INDIRECT(N$111&amp;116+4*($B31-7))=1,BIN2HEX(1),BIN2HEX(INDIRECT(N$111&amp;113+4*($B31-7))&amp;INDIRECT(N$111&amp;114+4*($B31-7))&amp;INDIRECT(N$111&amp;115+4*($B31-7))&amp;INDIRECT(N$111&amp;116+4*($B31-7))))</f>
        <v>2</v>
      </c>
      <c r="O31" s="80" t="str" cm="1">
        <f t="array" aca="1" ref="O31" ca="1">IF(INDIRECT(O$111&amp;116+4*($B31-7))=1,BIN2HEX(1),BIN2HEX(INDIRECT(O$111&amp;113+4*($B31-7))&amp;INDIRECT(O$111&amp;114+4*($B31-7))&amp;INDIRECT(O$111&amp;115+4*($B31-7))&amp;INDIRECT(O$111&amp;116+4*($B31-7))))</f>
        <v>2</v>
      </c>
      <c r="P31" s="80" t="str" cm="1">
        <f t="array" aca="1" ref="P31" ca="1">IF(INDIRECT(P$111&amp;116+4*($B31-7))=1,BIN2HEX(1),BIN2HEX(INDIRECT(P$111&amp;113+4*($B31-7))&amp;INDIRECT(P$111&amp;114+4*($B31-7))&amp;INDIRECT(P$111&amp;115+4*($B31-7))&amp;INDIRECT(P$111&amp;116+4*($B31-7))))</f>
        <v>2</v>
      </c>
      <c r="Q31" s="80" t="str" cm="1">
        <f t="array" aca="1" ref="Q31" ca="1">IF(INDIRECT(Q$111&amp;116+4*($B31-7))=1,BIN2HEX(1),BIN2HEX(INDIRECT(Q$111&amp;113+4*($B31-7))&amp;INDIRECT(Q$111&amp;114+4*($B31-7))&amp;INDIRECT(Q$111&amp;115+4*($B31-7))&amp;INDIRECT(Q$111&amp;116+4*($B31-7))))</f>
        <v>2</v>
      </c>
      <c r="R31" s="80" t="str" cm="1">
        <f t="array" aca="1" ref="R31" ca="1">IF(INDIRECT(R$111&amp;116+4*($B31-7))=1,BIN2HEX(1),BIN2HEX(INDIRECT(R$111&amp;113+4*($B31-7))&amp;INDIRECT(R$111&amp;114+4*($B31-7))&amp;INDIRECT(R$111&amp;115+4*($B31-7))&amp;INDIRECT(R$111&amp;116+4*($B31-7))))</f>
        <v>2</v>
      </c>
      <c r="S31" s="80" t="str" cm="1">
        <f t="array" aca="1" ref="S31" ca="1">IF(INDIRECT(S$111&amp;116+4*($B31-7))=1,BIN2HEX(1),BIN2HEX(INDIRECT(S$111&amp;113+4*($B31-7))&amp;INDIRECT(S$111&amp;114+4*($B31-7))&amp;INDIRECT(S$111&amp;115+4*($B31-7))&amp;INDIRECT(S$111&amp;116+4*($B31-7))))</f>
        <v>2</v>
      </c>
      <c r="T31" s="80" t="str" cm="1">
        <f t="array" aca="1" ref="T31" ca="1">IF(INDIRECT(T$111&amp;116+4*($B31-7))=1,BIN2HEX(1),BIN2HEX(INDIRECT(T$111&amp;113+4*($B31-7))&amp;INDIRECT(T$111&amp;114+4*($B31-7))&amp;INDIRECT(T$111&amp;115+4*($B31-7))&amp;INDIRECT(T$111&amp;116+4*($B31-7))))</f>
        <v>2</v>
      </c>
      <c r="U31" s="80" t="str" cm="1">
        <f t="array" aca="1" ref="U31" ca="1">IF(INDIRECT(U$111&amp;116+4*($B31-7))=1,BIN2HEX(1),BIN2HEX(INDIRECT(U$111&amp;113+4*($B31-7))&amp;INDIRECT(U$111&amp;114+4*($B31-7))&amp;INDIRECT(U$111&amp;115+4*($B31-7))&amp;INDIRECT(U$111&amp;116+4*($B31-7))))</f>
        <v>2</v>
      </c>
      <c r="V31" s="80" t="str" cm="1">
        <f t="array" aca="1" ref="V31" ca="1">IF(INDIRECT(V$111&amp;116+4*($B31-7))=1,BIN2HEX(1),BIN2HEX(INDIRECT(V$111&amp;113+4*($B31-7))&amp;INDIRECT(V$111&amp;114+4*($B31-7))&amp;INDIRECT(V$111&amp;115+4*($B31-7))&amp;INDIRECT(V$111&amp;116+4*($B31-7))))</f>
        <v>2</v>
      </c>
      <c r="W31" s="80" t="str" cm="1">
        <f t="array" aca="1" ref="W31" ca="1">IF(INDIRECT(W$111&amp;116+4*($B31-7))=1,BIN2HEX(1),BIN2HEX(INDIRECT(W$111&amp;113+4*($B31-7))&amp;INDIRECT(W$111&amp;114+4*($B31-7))&amp;INDIRECT(W$111&amp;115+4*($B31-7))&amp;INDIRECT(W$111&amp;116+4*($B31-7))))</f>
        <v>2</v>
      </c>
      <c r="X31" s="80" t="str" cm="1">
        <f t="array" aca="1" ref="X31" ca="1">IF(INDIRECT(X$111&amp;116+4*($B31-7))=1,BIN2HEX(1),BIN2HEX(INDIRECT(X$111&amp;113+4*($B31-7))&amp;INDIRECT(X$111&amp;114+4*($B31-7))&amp;INDIRECT(X$111&amp;115+4*($B31-7))&amp;INDIRECT(X$111&amp;116+4*($B31-7))))</f>
        <v>2</v>
      </c>
      <c r="Y31" s="80" t="str" cm="1">
        <f t="array" aca="1" ref="Y31" ca="1">IF(INDIRECT(Y$111&amp;116+4*($B31-7))=1,BIN2HEX(1),BIN2HEX(INDIRECT(Y$111&amp;113+4*($B31-7))&amp;INDIRECT(Y$111&amp;114+4*($B31-7))&amp;INDIRECT(Y$111&amp;115+4*($B31-7))&amp;INDIRECT(Y$111&amp;116+4*($B31-7))))</f>
        <v>2</v>
      </c>
      <c r="Z31" s="80" t="str" cm="1">
        <f t="array" aca="1" ref="Z31" ca="1">IF(INDIRECT(Z$111&amp;116+4*($B31-7))=1,BIN2HEX(1),BIN2HEX(INDIRECT(Z$111&amp;113+4*($B31-7))&amp;INDIRECT(Z$111&amp;114+4*($B31-7))&amp;INDIRECT(Z$111&amp;115+4*($B31-7))&amp;INDIRECT(Z$111&amp;116+4*($B31-7))))</f>
        <v>2</v>
      </c>
      <c r="AA31" s="80" t="str" cm="1">
        <f t="array" aca="1" ref="AA31" ca="1">IF(INDIRECT(AA$111&amp;116+4*($B31-7))=1,BIN2HEX(1),BIN2HEX(INDIRECT(AA$111&amp;113+4*($B31-7))&amp;INDIRECT(AA$111&amp;114+4*($B31-7))&amp;INDIRECT(AA$111&amp;115+4*($B31-7))&amp;INDIRECT(AA$111&amp;116+4*($B31-7))))</f>
        <v>2</v>
      </c>
      <c r="AB31" s="80" t="str" cm="1">
        <f t="array" aca="1" ref="AB31" ca="1">IF(INDIRECT(AB$111&amp;116+4*($B31-7))=1,BIN2HEX(1),BIN2HEX(INDIRECT(AB$111&amp;113+4*($B31-7))&amp;INDIRECT(AB$111&amp;114+4*($B31-7))&amp;INDIRECT(AB$111&amp;115+4*($B31-7))&amp;INDIRECT(AB$111&amp;116+4*($B31-7))))</f>
        <v>2</v>
      </c>
      <c r="AC31" s="80" t="str" cm="1">
        <f t="array" aca="1" ref="AC31" ca="1">IF(INDIRECT(AC$111&amp;116+4*($B31-7))=1,BIN2HEX(1),BIN2HEX(INDIRECT(AC$111&amp;113+4*($B31-7))&amp;INDIRECT(AC$111&amp;114+4*($B31-7))&amp;INDIRECT(AC$111&amp;115+4*($B31-7))&amp;INDIRECT(AC$111&amp;116+4*($B31-7))))</f>
        <v>2</v>
      </c>
      <c r="AD31" s="80" t="str" cm="1">
        <f t="array" aca="1" ref="AD31" ca="1">IF(INDIRECT(AD$111&amp;116+4*($B31-7))=1,BIN2HEX(1),BIN2HEX(INDIRECT(AD$111&amp;113+4*($B31-7))&amp;INDIRECT(AD$111&amp;114+4*($B31-7))&amp;INDIRECT(AD$111&amp;115+4*($B31-7))&amp;INDIRECT(AD$111&amp;116+4*($B31-7))))</f>
        <v>2</v>
      </c>
      <c r="AE31" s="80" t="str" cm="1">
        <f t="array" aca="1" ref="AE31" ca="1">IF(INDIRECT(AE$111&amp;116+4*($B31-7))=1,BIN2HEX(1),BIN2HEX(INDIRECT(AE$111&amp;113+4*($B31-7))&amp;INDIRECT(AE$111&amp;114+4*($B31-7))&amp;INDIRECT(AE$111&amp;115+4*($B31-7))&amp;INDIRECT(AE$111&amp;116+4*($B31-7))))</f>
        <v>2</v>
      </c>
      <c r="AF31" s="80" t="str" cm="1">
        <f t="array" aca="1" ref="AF31" ca="1">IF(INDIRECT(AF$111&amp;116+4*($B31-7))=1,BIN2HEX(1),BIN2HEX(INDIRECT(AF$111&amp;113+4*($B31-7))&amp;INDIRECT(AF$111&amp;114+4*($B31-7))&amp;INDIRECT(AF$111&amp;115+4*($B31-7))&amp;INDIRECT(AF$111&amp;116+4*($B31-7))))</f>
        <v>2</v>
      </c>
      <c r="AG31" s="80" t="str" cm="1">
        <f t="array" aca="1" ref="AG31" ca="1">IF(INDIRECT(AG$111&amp;116+4*($B31-7))=1,BIN2HEX(1),BIN2HEX(INDIRECT(AG$111&amp;113+4*($B31-7))&amp;INDIRECT(AG$111&amp;114+4*($B31-7))&amp;INDIRECT(AG$111&amp;115+4*($B31-7))&amp;INDIRECT(AG$111&amp;116+4*($B31-7))))</f>
        <v>2</v>
      </c>
      <c r="AH31" s="80" t="str" cm="1">
        <f t="array" aca="1" ref="AH31" ca="1">IF(INDIRECT(AH$111&amp;116+4*($B31-7))=1,BIN2HEX(1),BIN2HEX(INDIRECT(AH$111&amp;113+4*($B31-7))&amp;INDIRECT(AH$111&amp;114+4*($B31-7))&amp;INDIRECT(AH$111&amp;115+4*($B31-7))&amp;INDIRECT(AH$111&amp;116+4*($B31-7))))</f>
        <v>2</v>
      </c>
      <c r="AI31" s="80" t="str" cm="1">
        <f t="array" aca="1" ref="AI31" ca="1">IF(INDIRECT(AI$111&amp;116+4*($B31-7))=1,BIN2HEX(1),BIN2HEX(INDIRECT(AI$111&amp;113+4*($B31-7))&amp;INDIRECT(AI$111&amp;114+4*($B31-7))&amp;INDIRECT(AI$111&amp;115+4*($B31-7))&amp;INDIRECT(AI$111&amp;116+4*($B31-7))))</f>
        <v>2</v>
      </c>
      <c r="AJ31" s="80" t="str" cm="1">
        <f t="array" aca="1" ref="AJ31" ca="1">IF(INDIRECT(AJ$111&amp;116+4*($B31-7))=1,BIN2HEX(1),BIN2HEX(INDIRECT(AJ$111&amp;113+4*($B31-7))&amp;INDIRECT(AJ$111&amp;114+4*($B31-7))&amp;INDIRECT(AJ$111&amp;115+4*($B31-7))&amp;INDIRECT(AJ$111&amp;116+4*($B31-7))))</f>
        <v>2</v>
      </c>
      <c r="AK31" s="80" t="str" cm="1">
        <f t="array" aca="1" ref="AK31" ca="1">IF(INDIRECT(AK$111&amp;116+4*($B31-7))=1,BIN2HEX(1),BIN2HEX(INDIRECT(AK$111&amp;113+4*($B31-7))&amp;INDIRECT(AK$111&amp;114+4*($B31-7))&amp;INDIRECT(AK$111&amp;115+4*($B31-7))&amp;INDIRECT(AK$111&amp;116+4*($B31-7))))</f>
        <v>2</v>
      </c>
      <c r="AL31" s="80" t="str" cm="1">
        <f t="array" aca="1" ref="AL31" ca="1">IF(INDIRECT(AL$111&amp;116+4*($B31-7))=1,BIN2HEX(1),BIN2HEX(INDIRECT(AL$111&amp;113+4*($B31-7))&amp;INDIRECT(AL$111&amp;114+4*($B31-7))&amp;INDIRECT(AL$111&amp;115+4*($B31-7))&amp;INDIRECT(AL$111&amp;116+4*($B31-7))))</f>
        <v>2</v>
      </c>
      <c r="AM31" s="80" t="str" cm="1">
        <f t="array" aca="1" ref="AM31" ca="1">IF(INDIRECT(AM$111&amp;116+4*($B31-7))=1,BIN2HEX(1),BIN2HEX(INDIRECT(AM$111&amp;113+4*($B31-7))&amp;INDIRECT(AM$111&amp;114+4*($B31-7))&amp;INDIRECT(AM$111&amp;115+4*($B31-7))&amp;INDIRECT(AM$111&amp;116+4*($B31-7))))</f>
        <v>2</v>
      </c>
      <c r="AN31" s="80" t="str" cm="1">
        <f t="array" aca="1" ref="AN31" ca="1">IF(INDIRECT(AN$111&amp;116+4*($B31-7))=1,BIN2HEX(1),BIN2HEX(INDIRECT(AN$111&amp;113+4*($B31-7))&amp;INDIRECT(AN$111&amp;114+4*($B31-7))&amp;INDIRECT(AN$111&amp;115+4*($B31-7))&amp;INDIRECT(AN$111&amp;116+4*($B31-7))))</f>
        <v>2</v>
      </c>
      <c r="AO31" s="80" t="str" cm="1">
        <f t="array" aca="1" ref="AO31" ca="1">IF(INDIRECT(AO$111&amp;116+4*($B31-7))=1,BIN2HEX(1),BIN2HEX(INDIRECT(AO$111&amp;113+4*($B31-7))&amp;INDIRECT(AO$111&amp;114+4*($B31-7))&amp;INDIRECT(AO$111&amp;115+4*($B31-7))&amp;INDIRECT(AO$111&amp;116+4*($B31-7))))</f>
        <v>2</v>
      </c>
      <c r="AP31" s="80" t="str" cm="1">
        <f t="array" aca="1" ref="AP31" ca="1">IF(INDIRECT(AP$111&amp;116+4*($B31-7))=1,BIN2HEX(1),BIN2HEX(INDIRECT(AP$111&amp;113+4*($B31-7))&amp;INDIRECT(AP$111&amp;114+4*($B31-7))&amp;INDIRECT(AP$111&amp;115+4*($B31-7))&amp;INDIRECT(AP$111&amp;116+4*($B31-7))))</f>
        <v>2</v>
      </c>
      <c r="AQ31" s="80" t="str" cm="1">
        <f t="array" aca="1" ref="AQ31" ca="1">IF(INDIRECT(AQ$111&amp;116+4*($B31-7))=1,BIN2HEX(1),BIN2HEX(INDIRECT(AQ$111&amp;113+4*($B31-7))&amp;INDIRECT(AQ$111&amp;114+4*($B31-7))&amp;INDIRECT(AQ$111&amp;115+4*($B31-7))&amp;INDIRECT(AQ$111&amp;116+4*($B31-7))))</f>
        <v>2</v>
      </c>
      <c r="AR31" s="80" t="str" cm="1">
        <f t="array" aca="1" ref="AR31" ca="1">IF(INDIRECT(AR$111&amp;116+4*($B31-7))=1,BIN2HEX(1),BIN2HEX(INDIRECT(AR$111&amp;113+4*($B31-7))&amp;INDIRECT(AR$111&amp;114+4*($B31-7))&amp;INDIRECT(AR$111&amp;115+4*($B31-7))&amp;INDIRECT(AR$111&amp;116+4*($B31-7))))</f>
        <v>2</v>
      </c>
      <c r="AS31" s="80" t="str" cm="1">
        <f t="array" aca="1" ref="AS31" ca="1">IF(INDIRECT(AS$111&amp;116+4*($B31-7))=1,BIN2HEX(1),BIN2HEX(INDIRECT(AS$111&amp;113+4*($B31-7))&amp;INDIRECT(AS$111&amp;114+4*($B31-7))&amp;INDIRECT(AS$111&amp;115+4*($B31-7))&amp;INDIRECT(AS$111&amp;116+4*($B31-7))))</f>
        <v>2</v>
      </c>
      <c r="AT31" s="80" t="str" cm="1">
        <f t="array" aca="1" ref="AT31" ca="1">IF(INDIRECT(AT$111&amp;116+4*($B31-7))=1,BIN2HEX(1),BIN2HEX(INDIRECT(AT$111&amp;113+4*($B31-7))&amp;INDIRECT(AT$111&amp;114+4*($B31-7))&amp;INDIRECT(AT$111&amp;115+4*($B31-7))&amp;INDIRECT(AT$111&amp;116+4*($B31-7))))</f>
        <v>2</v>
      </c>
      <c r="AU31" s="80" t="str" cm="1">
        <f t="array" aca="1" ref="AU31" ca="1">IF(INDIRECT(AU$111&amp;116+4*($B31-7))=1,BIN2HEX(1),BIN2HEX(INDIRECT(AU$111&amp;113+4*($B31-7))&amp;INDIRECT(AU$111&amp;114+4*($B31-7))&amp;INDIRECT(AU$111&amp;115+4*($B31-7))&amp;INDIRECT(AU$111&amp;116+4*($B31-7))))</f>
        <v>2</v>
      </c>
      <c r="AV31" s="80" t="str" cm="1">
        <f t="array" aca="1" ref="AV31" ca="1">IF(INDIRECT(AV$111&amp;116+4*($B31-7))=1,BIN2HEX(1),BIN2HEX(INDIRECT(AV$111&amp;113+4*($B31-7))&amp;INDIRECT(AV$111&amp;114+4*($B31-7))&amp;INDIRECT(AV$111&amp;115+4*($B31-7))&amp;INDIRECT(AV$111&amp;116+4*($B31-7))))</f>
        <v>2</v>
      </c>
      <c r="AW31" s="80" t="str" cm="1">
        <f t="array" aca="1" ref="AW31" ca="1">IF(INDIRECT(AW$111&amp;116+4*($B31-7))=1,BIN2HEX(1),BIN2HEX(INDIRECT(AW$111&amp;113+4*($B31-7))&amp;INDIRECT(AW$111&amp;114+4*($B31-7))&amp;INDIRECT(AW$111&amp;115+4*($B31-7))&amp;INDIRECT(AW$111&amp;116+4*($B31-7))))</f>
        <v>2</v>
      </c>
      <c r="AX31" s="80" t="str" cm="1">
        <f t="array" aca="1" ref="AX31" ca="1">IF(INDIRECT(AX$111&amp;116+4*($B31-7))=1,BIN2HEX(1),BIN2HEX(INDIRECT(AX$111&amp;113+4*($B31-7))&amp;INDIRECT(AX$111&amp;114+4*($B31-7))&amp;INDIRECT(AX$111&amp;115+4*($B31-7))&amp;INDIRECT(AX$111&amp;116+4*($B31-7))))</f>
        <v>2</v>
      </c>
      <c r="AY31" s="80" t="str" cm="1">
        <f t="array" aca="1" ref="AY31" ca="1">IF(INDIRECT(AY$111&amp;116+4*($B31-7))=1,BIN2HEX(1),BIN2HEX(INDIRECT(AY$111&amp;113+4*($B31-7))&amp;INDIRECT(AY$111&amp;114+4*($B31-7))&amp;INDIRECT(AY$111&amp;115+4*($B31-7))&amp;INDIRECT(AY$111&amp;116+4*($B31-7))))</f>
        <v>2</v>
      </c>
      <c r="AZ31" s="80" t="str" cm="1">
        <f t="array" aca="1" ref="AZ31" ca="1">IF(INDIRECT(AZ$111&amp;116+4*($B31-7))=1,BIN2HEX(1),BIN2HEX(INDIRECT(AZ$111&amp;113+4*($B31-7))&amp;INDIRECT(AZ$111&amp;114+4*($B31-7))&amp;INDIRECT(AZ$111&amp;115+4*($B31-7))&amp;INDIRECT(AZ$111&amp;116+4*($B31-7))))</f>
        <v>2</v>
      </c>
      <c r="BA31" s="80" t="str" cm="1">
        <f t="array" aca="1" ref="BA31" ca="1">IF(INDIRECT(BA$111&amp;116+4*($B31-7))=1,BIN2HEX(1),BIN2HEX(INDIRECT(BA$111&amp;113+4*($B31-7))&amp;INDIRECT(BA$111&amp;114+4*($B31-7))&amp;INDIRECT(BA$111&amp;115+4*($B31-7))&amp;INDIRECT(BA$111&amp;116+4*($B31-7))))</f>
        <v>2</v>
      </c>
      <c r="BB31" s="80" t="str" cm="1">
        <f t="array" aca="1" ref="BB31" ca="1">IF(INDIRECT(BB$111&amp;116+4*($B31-7))=1,BIN2HEX(1),BIN2HEX(INDIRECT(BB$111&amp;113+4*($B31-7))&amp;INDIRECT(BB$111&amp;114+4*($B31-7))&amp;INDIRECT(BB$111&amp;115+4*($B31-7))&amp;INDIRECT(BB$111&amp;116+4*($B31-7))))</f>
        <v>2</v>
      </c>
      <c r="BC31" s="80" t="str" cm="1">
        <f t="array" aca="1" ref="BC31" ca="1">IF(INDIRECT(BC$111&amp;116+4*($B31-7))=1,BIN2HEX(1),BIN2HEX(INDIRECT(BC$111&amp;113+4*($B31-7))&amp;INDIRECT(BC$111&amp;114+4*($B31-7))&amp;INDIRECT(BC$111&amp;115+4*($B31-7))&amp;INDIRECT(BC$111&amp;116+4*($B31-7))))</f>
        <v>2</v>
      </c>
      <c r="BD31" s="80" t="str" cm="1">
        <f t="array" aca="1" ref="BD31" ca="1">IF(INDIRECT(BD$111&amp;116+4*($B31-7))=1,BIN2HEX(1),BIN2HEX(INDIRECT(BD$111&amp;113+4*($B31-7))&amp;INDIRECT(BD$111&amp;114+4*($B31-7))&amp;INDIRECT(BD$111&amp;115+4*($B31-7))&amp;INDIRECT(BD$111&amp;116+4*($B31-7))))</f>
        <v>2</v>
      </c>
      <c r="BE31" s="80" t="str" cm="1">
        <f t="array" aca="1" ref="BE31" ca="1">IF(INDIRECT(BE$111&amp;116+4*($B31-7))=1,BIN2HEX(1),BIN2HEX(INDIRECT(BE$111&amp;113+4*($B31-7))&amp;INDIRECT(BE$111&amp;114+4*($B31-7))&amp;INDIRECT(BE$111&amp;115+4*($B31-7))&amp;INDIRECT(BE$111&amp;116+4*($B31-7))))</f>
        <v>2</v>
      </c>
      <c r="BF31" s="80" t="str" cm="1">
        <f t="array" aca="1" ref="BF31" ca="1">IF(INDIRECT(BF$111&amp;116+4*($B31-7))=1,BIN2HEX(1),BIN2HEX(INDIRECT(BF$111&amp;113+4*($B31-7))&amp;INDIRECT(BF$111&amp;114+4*($B31-7))&amp;INDIRECT(BF$111&amp;115+4*($B31-7))&amp;INDIRECT(BF$111&amp;116+4*($B31-7))))</f>
        <v>2</v>
      </c>
      <c r="BG31" s="80" t="str" cm="1">
        <f t="array" aca="1" ref="BG31" ca="1">IF(INDIRECT(BG$111&amp;116+4*($B31-7))=1,BIN2HEX(1),BIN2HEX(INDIRECT(BG$111&amp;113+4*($B31-7))&amp;INDIRECT(BG$111&amp;114+4*($B31-7))&amp;INDIRECT(BG$111&amp;115+4*($B31-7))&amp;INDIRECT(BG$111&amp;116+4*($B31-7))))</f>
        <v>2</v>
      </c>
      <c r="BH31" s="80" t="str" cm="1">
        <f t="array" aca="1" ref="BH31" ca="1">IF(INDIRECT(BH$111&amp;116+4*($B31-7))=1,BIN2HEX(1),BIN2HEX(INDIRECT(BH$111&amp;113+4*($B31-7))&amp;INDIRECT(BH$111&amp;114+4*($B31-7))&amp;INDIRECT(BH$111&amp;115+4*($B31-7))&amp;INDIRECT(BH$111&amp;116+4*($B31-7))))</f>
        <v>2</v>
      </c>
      <c r="BI31" s="80" t="str" cm="1">
        <f t="array" aca="1" ref="BI31" ca="1">IF(INDIRECT(BI$111&amp;116+4*($B31-7))=1,BIN2HEX(1),BIN2HEX(INDIRECT(BI$111&amp;113+4*($B31-7))&amp;INDIRECT(BI$111&amp;114+4*($B31-7))&amp;INDIRECT(BI$111&amp;115+4*($B31-7))&amp;INDIRECT(BI$111&amp;116+4*($B31-7))))</f>
        <v>2</v>
      </c>
      <c r="BJ31" s="80" t="str" cm="1">
        <f t="array" aca="1" ref="BJ31" ca="1">IF(INDIRECT(BJ$111&amp;116+4*($B31-7))=1,BIN2HEX(1),BIN2HEX(INDIRECT(BJ$111&amp;113+4*($B31-7))&amp;INDIRECT(BJ$111&amp;114+4*($B31-7))&amp;INDIRECT(BJ$111&amp;115+4*($B31-7))&amp;INDIRECT(BJ$111&amp;116+4*($B31-7))))</f>
        <v>2</v>
      </c>
      <c r="BK31" s="80" t="str" cm="1">
        <f t="array" aca="1" ref="BK31" ca="1">IF(INDIRECT(BK$111&amp;116+4*($B31-7))=1,BIN2HEX(1),BIN2HEX(INDIRECT(BK$111&amp;113+4*($B31-7))&amp;INDIRECT(BK$111&amp;114+4*($B31-7))&amp;INDIRECT(BK$111&amp;115+4*($B31-7))&amp;INDIRECT(BK$111&amp;116+4*($B31-7))))</f>
        <v>2</v>
      </c>
      <c r="BL31" s="80" t="str" cm="1">
        <f t="array" aca="1" ref="BL31" ca="1">IF(INDIRECT(BL$111&amp;116+4*($B31-7))=1,BIN2HEX(1),BIN2HEX(INDIRECT(BL$111&amp;113+4*($B31-7))&amp;INDIRECT(BL$111&amp;114+4*($B31-7))&amp;INDIRECT(BL$111&amp;115+4*($B31-7))&amp;INDIRECT(BL$111&amp;116+4*($B31-7))))</f>
        <v>2</v>
      </c>
      <c r="BM31" s="80" t="str" cm="1">
        <f t="array" aca="1" ref="BM31" ca="1">IF(INDIRECT(BM$111&amp;116+4*($B31-7))=1,BIN2HEX(1),BIN2HEX(INDIRECT(BM$111&amp;113+4*($B31-7))&amp;INDIRECT(BM$111&amp;114+4*($B31-7))&amp;INDIRECT(BM$111&amp;115+4*($B31-7))&amp;INDIRECT(BM$111&amp;116+4*($B31-7))))</f>
        <v>2</v>
      </c>
      <c r="BN31" s="80" t="str" cm="1">
        <f t="array" aca="1" ref="BN31" ca="1">IF(INDIRECT(BN$111&amp;116+4*($B31-7))=1,BIN2HEX(1),BIN2HEX(INDIRECT(BN$111&amp;113+4*($B31-7))&amp;INDIRECT(BN$111&amp;114+4*($B31-7))&amp;INDIRECT(BN$111&amp;115+4*($B31-7))&amp;INDIRECT(BN$111&amp;116+4*($B31-7))))</f>
        <v>2</v>
      </c>
      <c r="BO31" s="80" t="str" cm="1">
        <f t="array" aca="1" ref="BO31" ca="1">IF(INDIRECT(BO$111&amp;116+4*($B31-7))=1,BIN2HEX(1),BIN2HEX(INDIRECT(BO$111&amp;113+4*($B31-7))&amp;INDIRECT(BO$111&amp;114+4*($B31-7))&amp;INDIRECT(BO$111&amp;115+4*($B31-7))&amp;INDIRECT(BO$111&amp;116+4*($B31-7))))</f>
        <v>2</v>
      </c>
      <c r="BP31" s="80" t="str" cm="1">
        <f t="array" aca="1" ref="BP31" ca="1">IF(INDIRECT(BP$111&amp;116+4*($B31-7))=1,BIN2HEX(1),BIN2HEX(INDIRECT(BP$111&amp;113+4*($B31-7))&amp;INDIRECT(BP$111&amp;114+4*($B31-7))&amp;INDIRECT(BP$111&amp;115+4*($B31-7))&amp;INDIRECT(BP$111&amp;116+4*($B31-7))))</f>
        <v>2</v>
      </c>
      <c r="CD31" s="80" cm="1">
        <f t="array" aca="1" ref="CD31" ca="1">IF($V31="0",INDIRECT("ｄａｔａ!$"&amp;V$112&amp;"$"&amp;$B31),0)</f>
        <v>0</v>
      </c>
      <c r="CE31" s="80" cm="1">
        <f t="array" aca="1" ref="CE31" ca="1">IF(OR($AS31="0",$AS31="8"),INDIRECT("ｄａｔａ!$"&amp;AS$112&amp;"$"&amp;$B31),0)</f>
        <v>0</v>
      </c>
      <c r="CH31" s="80" t="str">
        <f t="shared" si="12"/>
        <v>2000</v>
      </c>
      <c r="CI31" s="80" t="str">
        <f t="shared" si="13"/>
        <v>300000</v>
      </c>
      <c r="CJ31" s="80" t="str">
        <f t="shared" si="14"/>
        <v>400000</v>
      </c>
      <c r="CK31" s="80" t="str">
        <f t="shared" si="15"/>
        <v>5000000</v>
      </c>
      <c r="CL31" s="80" t="str">
        <f t="shared" si="16"/>
        <v>600000</v>
      </c>
      <c r="CM31" s="80" t="str">
        <f t="shared" ca="1" si="17"/>
        <v>70000</v>
      </c>
      <c r="CN31" s="80" t="str">
        <f t="shared" ca="1" si="18"/>
        <v>800000</v>
      </c>
      <c r="CO31" s="80" t="str">
        <f t="shared" ca="1" si="19"/>
        <v>900000</v>
      </c>
      <c r="CP31" s="80" t="str">
        <f t="shared" ca="1" si="20"/>
        <v>A000000</v>
      </c>
      <c r="CQ31" s="80" t="str">
        <f t="shared" ca="1" si="21"/>
        <v>B00000</v>
      </c>
    </row>
    <row r="32" spans="1:95" x14ac:dyDescent="0.2">
      <c r="A32" s="80" t="s">
        <v>2345</v>
      </c>
      <c r="B32" s="80">
        <v>34</v>
      </c>
      <c r="C32" s="251">
        <f t="shared" ca="1" si="11"/>
        <v>1</v>
      </c>
      <c r="D32" s="80" t="str" cm="1">
        <f t="array" aca="1" ref="D32" ca="1">IF(INDIRECT(D$111&amp;116+4*($B32-7))=1,BIN2HEX(1),BIN2HEX(INDIRECT(D$111&amp;113+4*($B32-7))&amp;INDIRECT(D$111&amp;114+4*($B32-7))&amp;INDIRECT(D$111&amp;115+4*($B32-7))&amp;INDIRECT(D$111&amp;116+4*($B32-7))))</f>
        <v>4</v>
      </c>
      <c r="F32" s="80" t="str" cm="1">
        <f t="array" aca="1" ref="F32" ca="1">IF(INDIRECT(F$111&amp;116+4*($B32-7))=1,BIN2HEX(1),BIN2HEX(INDIRECT(F$111&amp;113+4*($B32-7))&amp;INDIRECT(F$111&amp;114+4*($B32-7))&amp;INDIRECT(F$111&amp;115+4*($B32-7))&amp;INDIRECT(F$111&amp;116+4*($B32-7))))</f>
        <v>2</v>
      </c>
      <c r="G32" s="80" t="str" cm="1">
        <f t="array" aca="1" ref="G32" ca="1">IF(INDIRECT(G$111&amp;116+4*($B32-7))=1,BIN2HEX(1),BIN2HEX(INDIRECT(G$111&amp;113+4*($B32-7))&amp;INDIRECT(G$111&amp;114+4*($B32-7))&amp;INDIRECT(G$111&amp;115+4*($B32-7))&amp;INDIRECT(G$111&amp;116+4*($B32-7))))</f>
        <v>2</v>
      </c>
      <c r="H32" s="80" t="str" cm="1">
        <f t="array" aca="1" ref="H32" ca="1">IF(INDIRECT(H$111&amp;116+4*($B32-7))=1,BIN2HEX(1),BIN2HEX(INDIRECT(H$111&amp;113+4*($B32-7))&amp;INDIRECT(H$111&amp;114+4*($B32-7))&amp;INDIRECT(H$111&amp;115+4*($B32-7))&amp;INDIRECT(H$111&amp;116+4*($B32-7))))</f>
        <v>2</v>
      </c>
      <c r="I32" s="80" t="str" cm="1">
        <f t="array" aca="1" ref="I32" ca="1">IF(INDIRECT(I$111&amp;116+4*($B32-7))=1,BIN2HEX(1),BIN2HEX(INDIRECT(I$111&amp;113+4*($B32-7))&amp;INDIRECT(I$111&amp;114+4*($B32-7))&amp;INDIRECT(I$111&amp;115+4*($B32-7))&amp;INDIRECT(I$111&amp;116+4*($B32-7))))</f>
        <v>2</v>
      </c>
      <c r="J32" s="80" t="str" cm="1">
        <f t="array" aca="1" ref="J32" ca="1">IF(INDIRECT(J$111&amp;116+4*($B32-7))=1,BIN2HEX(1),BIN2HEX(INDIRECT(J$111&amp;113+4*($B32-7))&amp;INDIRECT(J$111&amp;114+4*($B32-7))&amp;INDIRECT(J$111&amp;115+4*($B32-7))&amp;INDIRECT(J$111&amp;116+4*($B32-7))))</f>
        <v>2</v>
      </c>
      <c r="K32" s="80" t="str" cm="1">
        <f t="array" aca="1" ref="K32" ca="1">IF(INDIRECT(K$111&amp;116+4*($B32-7))=1,BIN2HEX(1),BIN2HEX(INDIRECT(K$111&amp;113+4*($B32-7))&amp;INDIRECT(K$111&amp;114+4*($B32-7))&amp;INDIRECT(K$111&amp;115+4*($B32-7))&amp;INDIRECT(K$111&amp;116+4*($B32-7))))</f>
        <v>2</v>
      </c>
      <c r="L32" s="80" t="str" cm="1">
        <f t="array" aca="1" ref="L32" ca="1">IF(INDIRECT(L$111&amp;116+4*($B32-7))=1,BIN2HEX(1),BIN2HEX(INDIRECT(L$111&amp;113+4*($B32-7))&amp;INDIRECT(L$111&amp;114+4*($B32-7))&amp;INDIRECT(L$111&amp;115+4*($B32-7))&amp;INDIRECT(L$111&amp;116+4*($B32-7))))</f>
        <v>2</v>
      </c>
      <c r="M32" s="80" t="str" cm="1">
        <f t="array" aca="1" ref="M32" ca="1">IF(INDIRECT(M$111&amp;116+4*($B32-7))=1,BIN2HEX(1),BIN2HEX(INDIRECT(M$111&amp;113+4*($B32-7))&amp;INDIRECT(M$111&amp;114+4*($B32-7))&amp;INDIRECT(M$111&amp;115+4*($B32-7))&amp;INDIRECT(M$111&amp;116+4*($B32-7))))</f>
        <v>2</v>
      </c>
      <c r="N32" s="80" t="str" cm="1">
        <f t="array" aca="1" ref="N32" ca="1">IF(INDIRECT(N$111&amp;116+4*($B32-7))=1,BIN2HEX(1),BIN2HEX(INDIRECT(N$111&amp;113+4*($B32-7))&amp;INDIRECT(N$111&amp;114+4*($B32-7))&amp;INDIRECT(N$111&amp;115+4*($B32-7))&amp;INDIRECT(N$111&amp;116+4*($B32-7))))</f>
        <v>2</v>
      </c>
      <c r="O32" s="80" t="str" cm="1">
        <f t="array" aca="1" ref="O32" ca="1">IF(INDIRECT(O$111&amp;116+4*($B32-7))=1,BIN2HEX(1),BIN2HEX(INDIRECT(O$111&amp;113+4*($B32-7))&amp;INDIRECT(O$111&amp;114+4*($B32-7))&amp;INDIRECT(O$111&amp;115+4*($B32-7))&amp;INDIRECT(O$111&amp;116+4*($B32-7))))</f>
        <v>2</v>
      </c>
      <c r="P32" s="80" t="str" cm="1">
        <f t="array" aca="1" ref="P32" ca="1">IF(INDIRECT(P$111&amp;116+4*($B32-7))=1,BIN2HEX(1),BIN2HEX(INDIRECT(P$111&amp;113+4*($B32-7))&amp;INDIRECT(P$111&amp;114+4*($B32-7))&amp;INDIRECT(P$111&amp;115+4*($B32-7))&amp;INDIRECT(P$111&amp;116+4*($B32-7))))</f>
        <v>2</v>
      </c>
      <c r="Q32" s="80" t="str" cm="1">
        <f t="array" aca="1" ref="Q32" ca="1">IF(INDIRECT(Q$111&amp;116+4*($B32-7))=1,BIN2HEX(1),BIN2HEX(INDIRECT(Q$111&amp;113+4*($B32-7))&amp;INDIRECT(Q$111&amp;114+4*($B32-7))&amp;INDIRECT(Q$111&amp;115+4*($B32-7))&amp;INDIRECT(Q$111&amp;116+4*($B32-7))))</f>
        <v>2</v>
      </c>
      <c r="R32" s="80" t="str" cm="1">
        <f t="array" aca="1" ref="R32" ca="1">IF(INDIRECT(R$111&amp;116+4*($B32-7))=1,BIN2HEX(1),BIN2HEX(INDIRECT(R$111&amp;113+4*($B32-7))&amp;INDIRECT(R$111&amp;114+4*($B32-7))&amp;INDIRECT(R$111&amp;115+4*($B32-7))&amp;INDIRECT(R$111&amp;116+4*($B32-7))))</f>
        <v>2</v>
      </c>
      <c r="S32" s="80" t="str" cm="1">
        <f t="array" aca="1" ref="S32" ca="1">IF(INDIRECT(S$111&amp;116+4*($B32-7))=1,BIN2HEX(1),BIN2HEX(INDIRECT(S$111&amp;113+4*($B32-7))&amp;INDIRECT(S$111&amp;114+4*($B32-7))&amp;INDIRECT(S$111&amp;115+4*($B32-7))&amp;INDIRECT(S$111&amp;116+4*($B32-7))))</f>
        <v>2</v>
      </c>
      <c r="T32" s="80" t="str" cm="1">
        <f t="array" aca="1" ref="T32" ca="1">IF(INDIRECT(T$111&amp;116+4*($B32-7))=1,BIN2HEX(1),BIN2HEX(INDIRECT(T$111&amp;113+4*($B32-7))&amp;INDIRECT(T$111&amp;114+4*($B32-7))&amp;INDIRECT(T$111&amp;115+4*($B32-7))&amp;INDIRECT(T$111&amp;116+4*($B32-7))))</f>
        <v>2</v>
      </c>
      <c r="U32" s="80" t="str" cm="1">
        <f t="array" aca="1" ref="U32" ca="1">IF(INDIRECT(U$111&amp;116+4*($B32-7))=1,BIN2HEX(1),BIN2HEX(INDIRECT(U$111&amp;113+4*($B32-7))&amp;INDIRECT(U$111&amp;114+4*($B32-7))&amp;INDIRECT(U$111&amp;115+4*($B32-7))&amp;INDIRECT(U$111&amp;116+4*($B32-7))))</f>
        <v>2</v>
      </c>
      <c r="V32" s="80" t="str" cm="1">
        <f t="array" aca="1" ref="V32" ca="1">IF(INDIRECT(V$111&amp;116+4*($B32-7))=1,BIN2HEX(1),BIN2HEX(INDIRECT(V$111&amp;113+4*($B32-7))&amp;INDIRECT(V$111&amp;114+4*($B32-7))&amp;INDIRECT(V$111&amp;115+4*($B32-7))&amp;INDIRECT(V$111&amp;116+4*($B32-7))))</f>
        <v>2</v>
      </c>
      <c r="W32" s="80" t="str" cm="1">
        <f t="array" aca="1" ref="W32" ca="1">IF(INDIRECT(W$111&amp;116+4*($B32-7))=1,BIN2HEX(1),BIN2HEX(INDIRECT(W$111&amp;113+4*($B32-7))&amp;INDIRECT(W$111&amp;114+4*($B32-7))&amp;INDIRECT(W$111&amp;115+4*($B32-7))&amp;INDIRECT(W$111&amp;116+4*($B32-7))))</f>
        <v>2</v>
      </c>
      <c r="X32" s="80" t="str" cm="1">
        <f t="array" aca="1" ref="X32" ca="1">IF(INDIRECT(X$111&amp;116+4*($B32-7))=1,BIN2HEX(1),BIN2HEX(INDIRECT(X$111&amp;113+4*($B32-7))&amp;INDIRECT(X$111&amp;114+4*($B32-7))&amp;INDIRECT(X$111&amp;115+4*($B32-7))&amp;INDIRECT(X$111&amp;116+4*($B32-7))))</f>
        <v>2</v>
      </c>
      <c r="Y32" s="80" t="str" cm="1">
        <f t="array" aca="1" ref="Y32" ca="1">IF(INDIRECT(Y$111&amp;116+4*($B32-7))=1,BIN2HEX(1),BIN2HEX(INDIRECT(Y$111&amp;113+4*($B32-7))&amp;INDIRECT(Y$111&amp;114+4*($B32-7))&amp;INDIRECT(Y$111&amp;115+4*($B32-7))&amp;INDIRECT(Y$111&amp;116+4*($B32-7))))</f>
        <v>2</v>
      </c>
      <c r="Z32" s="80" t="str" cm="1">
        <f t="array" aca="1" ref="Z32" ca="1">IF(INDIRECT(Z$111&amp;116+4*($B32-7))=1,BIN2HEX(1),BIN2HEX(INDIRECT(Z$111&amp;113+4*($B32-7))&amp;INDIRECT(Z$111&amp;114+4*($B32-7))&amp;INDIRECT(Z$111&amp;115+4*($B32-7))&amp;INDIRECT(Z$111&amp;116+4*($B32-7))))</f>
        <v>2</v>
      </c>
      <c r="AA32" s="80" t="str" cm="1">
        <f t="array" aca="1" ref="AA32" ca="1">IF(INDIRECT(AA$111&amp;116+4*($B32-7))=1,BIN2HEX(1),BIN2HEX(INDIRECT(AA$111&amp;113+4*($B32-7))&amp;INDIRECT(AA$111&amp;114+4*($B32-7))&amp;INDIRECT(AA$111&amp;115+4*($B32-7))&amp;INDIRECT(AA$111&amp;116+4*($B32-7))))</f>
        <v>2</v>
      </c>
      <c r="AB32" s="80" t="str" cm="1">
        <f t="array" aca="1" ref="AB32" ca="1">IF(INDIRECT(AB$111&amp;116+4*($B32-7))=1,BIN2HEX(1),BIN2HEX(INDIRECT(AB$111&amp;113+4*($B32-7))&amp;INDIRECT(AB$111&amp;114+4*($B32-7))&amp;INDIRECT(AB$111&amp;115+4*($B32-7))&amp;INDIRECT(AB$111&amp;116+4*($B32-7))))</f>
        <v>2</v>
      </c>
      <c r="AC32" s="80" t="str" cm="1">
        <f t="array" aca="1" ref="AC32" ca="1">IF(INDIRECT(AC$111&amp;116+4*($B32-7))=1,BIN2HEX(1),BIN2HEX(INDIRECT(AC$111&amp;113+4*($B32-7))&amp;INDIRECT(AC$111&amp;114+4*($B32-7))&amp;INDIRECT(AC$111&amp;115+4*($B32-7))&amp;INDIRECT(AC$111&amp;116+4*($B32-7))))</f>
        <v>2</v>
      </c>
      <c r="AD32" s="80" t="str" cm="1">
        <f t="array" aca="1" ref="AD32" ca="1">IF(INDIRECT(AD$111&amp;116+4*($B32-7))=1,BIN2HEX(1),BIN2HEX(INDIRECT(AD$111&amp;113+4*($B32-7))&amp;INDIRECT(AD$111&amp;114+4*($B32-7))&amp;INDIRECT(AD$111&amp;115+4*($B32-7))&amp;INDIRECT(AD$111&amp;116+4*($B32-7))))</f>
        <v>2</v>
      </c>
      <c r="AE32" s="80" t="str" cm="1">
        <f t="array" aca="1" ref="AE32" ca="1">IF(INDIRECT(AE$111&amp;116+4*($B32-7))=1,BIN2HEX(1),BIN2HEX(INDIRECT(AE$111&amp;113+4*($B32-7))&amp;INDIRECT(AE$111&amp;114+4*($B32-7))&amp;INDIRECT(AE$111&amp;115+4*($B32-7))&amp;INDIRECT(AE$111&amp;116+4*($B32-7))))</f>
        <v>2</v>
      </c>
      <c r="AF32" s="80" t="str" cm="1">
        <f t="array" aca="1" ref="AF32" ca="1">IF(INDIRECT(AF$111&amp;116+4*($B32-7))=1,BIN2HEX(1),BIN2HEX(INDIRECT(AF$111&amp;113+4*($B32-7))&amp;INDIRECT(AF$111&amp;114+4*($B32-7))&amp;INDIRECT(AF$111&amp;115+4*($B32-7))&amp;INDIRECT(AF$111&amp;116+4*($B32-7))))</f>
        <v>2</v>
      </c>
      <c r="AG32" s="80" t="str" cm="1">
        <f t="array" aca="1" ref="AG32" ca="1">IF(INDIRECT(AG$111&amp;116+4*($B32-7))=1,BIN2HEX(1),BIN2HEX(INDIRECT(AG$111&amp;113+4*($B32-7))&amp;INDIRECT(AG$111&amp;114+4*($B32-7))&amp;INDIRECT(AG$111&amp;115+4*($B32-7))&amp;INDIRECT(AG$111&amp;116+4*($B32-7))))</f>
        <v>2</v>
      </c>
      <c r="AH32" s="80" t="str" cm="1">
        <f t="array" aca="1" ref="AH32" ca="1">IF(INDIRECT(AH$111&amp;116+4*($B32-7))=1,BIN2HEX(1),BIN2HEX(INDIRECT(AH$111&amp;113+4*($B32-7))&amp;INDIRECT(AH$111&amp;114+4*($B32-7))&amp;INDIRECT(AH$111&amp;115+4*($B32-7))&amp;INDIRECT(AH$111&amp;116+4*($B32-7))))</f>
        <v>2</v>
      </c>
      <c r="AI32" s="80" t="str" cm="1">
        <f t="array" aca="1" ref="AI32" ca="1">IF(INDIRECT(AI$111&amp;116+4*($B32-7))=1,BIN2HEX(1),BIN2HEX(INDIRECT(AI$111&amp;113+4*($B32-7))&amp;INDIRECT(AI$111&amp;114+4*($B32-7))&amp;INDIRECT(AI$111&amp;115+4*($B32-7))&amp;INDIRECT(AI$111&amp;116+4*($B32-7))))</f>
        <v>2</v>
      </c>
      <c r="AJ32" s="80" t="str" cm="1">
        <f t="array" aca="1" ref="AJ32" ca="1">IF(INDIRECT(AJ$111&amp;116+4*($B32-7))=1,BIN2HEX(1),BIN2HEX(INDIRECT(AJ$111&amp;113+4*($B32-7))&amp;INDIRECT(AJ$111&amp;114+4*($B32-7))&amp;INDIRECT(AJ$111&amp;115+4*($B32-7))&amp;INDIRECT(AJ$111&amp;116+4*($B32-7))))</f>
        <v>2</v>
      </c>
      <c r="AK32" s="80" t="str" cm="1">
        <f t="array" aca="1" ref="AK32" ca="1">IF(INDIRECT(AK$111&amp;116+4*($B32-7))=1,BIN2HEX(1),BIN2HEX(INDIRECT(AK$111&amp;113+4*($B32-7))&amp;INDIRECT(AK$111&amp;114+4*($B32-7))&amp;INDIRECT(AK$111&amp;115+4*($B32-7))&amp;INDIRECT(AK$111&amp;116+4*($B32-7))))</f>
        <v>2</v>
      </c>
      <c r="AL32" s="80" t="str" cm="1">
        <f t="array" aca="1" ref="AL32" ca="1">IF(INDIRECT(AL$111&amp;116+4*($B32-7))=1,BIN2HEX(1),BIN2HEX(INDIRECT(AL$111&amp;113+4*($B32-7))&amp;INDIRECT(AL$111&amp;114+4*($B32-7))&amp;INDIRECT(AL$111&amp;115+4*($B32-7))&amp;INDIRECT(AL$111&amp;116+4*($B32-7))))</f>
        <v>2</v>
      </c>
      <c r="AM32" s="80" t="str" cm="1">
        <f t="array" aca="1" ref="AM32" ca="1">IF(INDIRECT(AM$111&amp;116+4*($B32-7))=1,BIN2HEX(1),BIN2HEX(INDIRECT(AM$111&amp;113+4*($B32-7))&amp;INDIRECT(AM$111&amp;114+4*($B32-7))&amp;INDIRECT(AM$111&amp;115+4*($B32-7))&amp;INDIRECT(AM$111&amp;116+4*($B32-7))))</f>
        <v>2</v>
      </c>
      <c r="AN32" s="80" t="str" cm="1">
        <f t="array" aca="1" ref="AN32" ca="1">IF(INDIRECT(AN$111&amp;116+4*($B32-7))=1,BIN2HEX(1),BIN2HEX(INDIRECT(AN$111&amp;113+4*($B32-7))&amp;INDIRECT(AN$111&amp;114+4*($B32-7))&amp;INDIRECT(AN$111&amp;115+4*($B32-7))&amp;INDIRECT(AN$111&amp;116+4*($B32-7))))</f>
        <v>2</v>
      </c>
      <c r="AO32" s="80" t="str" cm="1">
        <f t="array" aca="1" ref="AO32" ca="1">IF(INDIRECT(AO$111&amp;116+4*($B32-7))=1,BIN2HEX(1),BIN2HEX(INDIRECT(AO$111&amp;113+4*($B32-7))&amp;INDIRECT(AO$111&amp;114+4*($B32-7))&amp;INDIRECT(AO$111&amp;115+4*($B32-7))&amp;INDIRECT(AO$111&amp;116+4*($B32-7))))</f>
        <v>2</v>
      </c>
      <c r="AP32" s="80" t="str" cm="1">
        <f t="array" aca="1" ref="AP32" ca="1">IF(INDIRECT(AP$111&amp;116+4*($B32-7))=1,BIN2HEX(1),BIN2HEX(INDIRECT(AP$111&amp;113+4*($B32-7))&amp;INDIRECT(AP$111&amp;114+4*($B32-7))&amp;INDIRECT(AP$111&amp;115+4*($B32-7))&amp;INDIRECT(AP$111&amp;116+4*($B32-7))))</f>
        <v>2</v>
      </c>
      <c r="AQ32" s="80" t="str" cm="1">
        <f t="array" aca="1" ref="AQ32" ca="1">IF(INDIRECT(AQ$111&amp;116+4*($B32-7))=1,BIN2HEX(1),BIN2HEX(INDIRECT(AQ$111&amp;113+4*($B32-7))&amp;INDIRECT(AQ$111&amp;114+4*($B32-7))&amp;INDIRECT(AQ$111&amp;115+4*($B32-7))&amp;INDIRECT(AQ$111&amp;116+4*($B32-7))))</f>
        <v>2</v>
      </c>
      <c r="AR32" s="80" t="str" cm="1">
        <f t="array" aca="1" ref="AR32" ca="1">IF(INDIRECT(AR$111&amp;116+4*($B32-7))=1,BIN2HEX(1),BIN2HEX(INDIRECT(AR$111&amp;113+4*($B32-7))&amp;INDIRECT(AR$111&amp;114+4*($B32-7))&amp;INDIRECT(AR$111&amp;115+4*($B32-7))&amp;INDIRECT(AR$111&amp;116+4*($B32-7))))</f>
        <v>2</v>
      </c>
      <c r="AS32" s="80" t="str" cm="1">
        <f t="array" aca="1" ref="AS32" ca="1">IF(INDIRECT(AS$111&amp;116+4*($B32-7))=1,BIN2HEX(1),BIN2HEX(INDIRECT(AS$111&amp;113+4*($B32-7))&amp;INDIRECT(AS$111&amp;114+4*($B32-7))&amp;INDIRECT(AS$111&amp;115+4*($B32-7))&amp;INDIRECT(AS$111&amp;116+4*($B32-7))))</f>
        <v>2</v>
      </c>
      <c r="AT32" s="80" t="str" cm="1">
        <f t="array" aca="1" ref="AT32" ca="1">IF(INDIRECT(AT$111&amp;116+4*($B32-7))=1,BIN2HEX(1),BIN2HEX(INDIRECT(AT$111&amp;113+4*($B32-7))&amp;INDIRECT(AT$111&amp;114+4*($B32-7))&amp;INDIRECT(AT$111&amp;115+4*($B32-7))&amp;INDIRECT(AT$111&amp;116+4*($B32-7))))</f>
        <v>2</v>
      </c>
      <c r="AU32" s="80" t="str" cm="1">
        <f t="array" aca="1" ref="AU32" ca="1">IF(INDIRECT(AU$111&amp;116+4*($B32-7))=1,BIN2HEX(1),BIN2HEX(INDIRECT(AU$111&amp;113+4*($B32-7))&amp;INDIRECT(AU$111&amp;114+4*($B32-7))&amp;INDIRECT(AU$111&amp;115+4*($B32-7))&amp;INDIRECT(AU$111&amp;116+4*($B32-7))))</f>
        <v>2</v>
      </c>
      <c r="AV32" s="80" t="str" cm="1">
        <f t="array" aca="1" ref="AV32" ca="1">IF(INDIRECT(AV$111&amp;116+4*($B32-7))=1,BIN2HEX(1),BIN2HEX(INDIRECT(AV$111&amp;113+4*($B32-7))&amp;INDIRECT(AV$111&amp;114+4*($B32-7))&amp;INDIRECT(AV$111&amp;115+4*($B32-7))&amp;INDIRECT(AV$111&amp;116+4*($B32-7))))</f>
        <v>2</v>
      </c>
      <c r="AW32" s="80" t="str" cm="1">
        <f t="array" aca="1" ref="AW32" ca="1">IF(INDIRECT(AW$111&amp;116+4*($B32-7))=1,BIN2HEX(1),BIN2HEX(INDIRECT(AW$111&amp;113+4*($B32-7))&amp;INDIRECT(AW$111&amp;114+4*($B32-7))&amp;INDIRECT(AW$111&amp;115+4*($B32-7))&amp;INDIRECT(AW$111&amp;116+4*($B32-7))))</f>
        <v>2</v>
      </c>
      <c r="AX32" s="80" t="str" cm="1">
        <f t="array" aca="1" ref="AX32" ca="1">IF(INDIRECT(AX$111&amp;116+4*($B32-7))=1,BIN2HEX(1),BIN2HEX(INDIRECT(AX$111&amp;113+4*($B32-7))&amp;INDIRECT(AX$111&amp;114+4*($B32-7))&amp;INDIRECT(AX$111&amp;115+4*($B32-7))&amp;INDIRECT(AX$111&amp;116+4*($B32-7))))</f>
        <v>2</v>
      </c>
      <c r="AY32" s="80" t="str" cm="1">
        <f t="array" aca="1" ref="AY32" ca="1">IF(INDIRECT(AY$111&amp;116+4*($B32-7))=1,BIN2HEX(1),BIN2HEX(INDIRECT(AY$111&amp;113+4*($B32-7))&amp;INDIRECT(AY$111&amp;114+4*($B32-7))&amp;INDIRECT(AY$111&amp;115+4*($B32-7))&amp;INDIRECT(AY$111&amp;116+4*($B32-7))))</f>
        <v>2</v>
      </c>
      <c r="AZ32" s="80" t="str" cm="1">
        <f t="array" aca="1" ref="AZ32" ca="1">IF(INDIRECT(AZ$111&amp;116+4*($B32-7))=1,BIN2HEX(1),BIN2HEX(INDIRECT(AZ$111&amp;113+4*($B32-7))&amp;INDIRECT(AZ$111&amp;114+4*($B32-7))&amp;INDIRECT(AZ$111&amp;115+4*($B32-7))&amp;INDIRECT(AZ$111&amp;116+4*($B32-7))))</f>
        <v>2</v>
      </c>
      <c r="BA32" s="80" t="str" cm="1">
        <f t="array" aca="1" ref="BA32" ca="1">IF(INDIRECT(BA$111&amp;116+4*($B32-7))=1,BIN2HEX(1),BIN2HEX(INDIRECT(BA$111&amp;113+4*($B32-7))&amp;INDIRECT(BA$111&amp;114+4*($B32-7))&amp;INDIRECT(BA$111&amp;115+4*($B32-7))&amp;INDIRECT(BA$111&amp;116+4*($B32-7))))</f>
        <v>2</v>
      </c>
      <c r="BB32" s="80" t="str" cm="1">
        <f t="array" aca="1" ref="BB32" ca="1">IF(INDIRECT(BB$111&amp;116+4*($B32-7))=1,BIN2HEX(1),BIN2HEX(INDIRECT(BB$111&amp;113+4*($B32-7))&amp;INDIRECT(BB$111&amp;114+4*($B32-7))&amp;INDIRECT(BB$111&amp;115+4*($B32-7))&amp;INDIRECT(BB$111&amp;116+4*($B32-7))))</f>
        <v>2</v>
      </c>
      <c r="BC32" s="80" t="str" cm="1">
        <f t="array" aca="1" ref="BC32" ca="1">IF(INDIRECT(BC$111&amp;116+4*($B32-7))=1,BIN2HEX(1),BIN2HEX(INDIRECT(BC$111&amp;113+4*($B32-7))&amp;INDIRECT(BC$111&amp;114+4*($B32-7))&amp;INDIRECT(BC$111&amp;115+4*($B32-7))&amp;INDIRECT(BC$111&amp;116+4*($B32-7))))</f>
        <v>2</v>
      </c>
      <c r="BD32" s="80" t="str" cm="1">
        <f t="array" aca="1" ref="BD32" ca="1">IF(INDIRECT(BD$111&amp;116+4*($B32-7))=1,BIN2HEX(1),BIN2HEX(INDIRECT(BD$111&amp;113+4*($B32-7))&amp;INDIRECT(BD$111&amp;114+4*($B32-7))&amp;INDIRECT(BD$111&amp;115+4*($B32-7))&amp;INDIRECT(BD$111&amp;116+4*($B32-7))))</f>
        <v>2</v>
      </c>
      <c r="BE32" s="80" t="str" cm="1">
        <f t="array" aca="1" ref="BE32" ca="1">IF(INDIRECT(BE$111&amp;116+4*($B32-7))=1,BIN2HEX(1),BIN2HEX(INDIRECT(BE$111&amp;113+4*($B32-7))&amp;INDIRECT(BE$111&amp;114+4*($B32-7))&amp;INDIRECT(BE$111&amp;115+4*($B32-7))&amp;INDIRECT(BE$111&amp;116+4*($B32-7))))</f>
        <v>2</v>
      </c>
      <c r="BF32" s="80" t="str" cm="1">
        <f t="array" aca="1" ref="BF32" ca="1">IF(INDIRECT(BF$111&amp;116+4*($B32-7))=1,BIN2HEX(1),BIN2HEX(INDIRECT(BF$111&amp;113+4*($B32-7))&amp;INDIRECT(BF$111&amp;114+4*($B32-7))&amp;INDIRECT(BF$111&amp;115+4*($B32-7))&amp;INDIRECT(BF$111&amp;116+4*($B32-7))))</f>
        <v>2</v>
      </c>
      <c r="BG32" s="80" t="str" cm="1">
        <f t="array" aca="1" ref="BG32" ca="1">IF(INDIRECT(BG$111&amp;116+4*($B32-7))=1,BIN2HEX(1),BIN2HEX(INDIRECT(BG$111&amp;113+4*($B32-7))&amp;INDIRECT(BG$111&amp;114+4*($B32-7))&amp;INDIRECT(BG$111&amp;115+4*($B32-7))&amp;INDIRECT(BG$111&amp;116+4*($B32-7))))</f>
        <v>2</v>
      </c>
      <c r="BH32" s="80" t="str" cm="1">
        <f t="array" aca="1" ref="BH32" ca="1">IF(INDIRECT(BH$111&amp;116+4*($B32-7))=1,BIN2HEX(1),BIN2HEX(INDIRECT(BH$111&amp;113+4*($B32-7))&amp;INDIRECT(BH$111&amp;114+4*($B32-7))&amp;INDIRECT(BH$111&amp;115+4*($B32-7))&amp;INDIRECT(BH$111&amp;116+4*($B32-7))))</f>
        <v>2</v>
      </c>
      <c r="BI32" s="80" t="str" cm="1">
        <f t="array" aca="1" ref="BI32" ca="1">IF(INDIRECT(BI$111&amp;116+4*($B32-7))=1,BIN2HEX(1),BIN2HEX(INDIRECT(BI$111&amp;113+4*($B32-7))&amp;INDIRECT(BI$111&amp;114+4*($B32-7))&amp;INDIRECT(BI$111&amp;115+4*($B32-7))&amp;INDIRECT(BI$111&amp;116+4*($B32-7))))</f>
        <v>2</v>
      </c>
      <c r="BJ32" s="80" t="str" cm="1">
        <f t="array" aca="1" ref="BJ32" ca="1">IF(INDIRECT(BJ$111&amp;116+4*($B32-7))=1,BIN2HEX(1),BIN2HEX(INDIRECT(BJ$111&amp;113+4*($B32-7))&amp;INDIRECT(BJ$111&amp;114+4*($B32-7))&amp;INDIRECT(BJ$111&amp;115+4*($B32-7))&amp;INDIRECT(BJ$111&amp;116+4*($B32-7))))</f>
        <v>2</v>
      </c>
      <c r="BK32" s="80" t="str" cm="1">
        <f t="array" aca="1" ref="BK32" ca="1">IF(INDIRECT(BK$111&amp;116+4*($B32-7))=1,BIN2HEX(1),BIN2HEX(INDIRECT(BK$111&amp;113+4*($B32-7))&amp;INDIRECT(BK$111&amp;114+4*($B32-7))&amp;INDIRECT(BK$111&amp;115+4*($B32-7))&amp;INDIRECT(BK$111&amp;116+4*($B32-7))))</f>
        <v>2</v>
      </c>
      <c r="BL32" s="80" t="str" cm="1">
        <f t="array" aca="1" ref="BL32" ca="1">IF(INDIRECT(BL$111&amp;116+4*($B32-7))=1,BIN2HEX(1),BIN2HEX(INDIRECT(BL$111&amp;113+4*($B32-7))&amp;INDIRECT(BL$111&amp;114+4*($B32-7))&amp;INDIRECT(BL$111&amp;115+4*($B32-7))&amp;INDIRECT(BL$111&amp;116+4*($B32-7))))</f>
        <v>2</v>
      </c>
      <c r="BM32" s="80" t="str" cm="1">
        <f t="array" aca="1" ref="BM32" ca="1">IF(INDIRECT(BM$111&amp;116+4*($B32-7))=1,BIN2HEX(1),BIN2HEX(INDIRECT(BM$111&amp;113+4*($B32-7))&amp;INDIRECT(BM$111&amp;114+4*($B32-7))&amp;INDIRECT(BM$111&amp;115+4*($B32-7))&amp;INDIRECT(BM$111&amp;116+4*($B32-7))))</f>
        <v>2</v>
      </c>
      <c r="BN32" s="80" t="str" cm="1">
        <f t="array" aca="1" ref="BN32" ca="1">IF(INDIRECT(BN$111&amp;116+4*($B32-7))=1,BIN2HEX(1),BIN2HEX(INDIRECT(BN$111&amp;113+4*($B32-7))&amp;INDIRECT(BN$111&amp;114+4*($B32-7))&amp;INDIRECT(BN$111&amp;115+4*($B32-7))&amp;INDIRECT(BN$111&amp;116+4*($B32-7))))</f>
        <v>2</v>
      </c>
      <c r="BO32" s="80" t="str" cm="1">
        <f t="array" aca="1" ref="BO32" ca="1">IF(INDIRECT(BO$111&amp;116+4*($B32-7))=1,BIN2HEX(1),BIN2HEX(INDIRECT(BO$111&amp;113+4*($B32-7))&amp;INDIRECT(BO$111&amp;114+4*($B32-7))&amp;INDIRECT(BO$111&amp;115+4*($B32-7))&amp;INDIRECT(BO$111&amp;116+4*($B32-7))))</f>
        <v>2</v>
      </c>
      <c r="BP32" s="80" t="str" cm="1">
        <f t="array" aca="1" ref="BP32" ca="1">IF(INDIRECT(BP$111&amp;116+4*($B32-7))=1,BIN2HEX(1),BIN2HEX(INDIRECT(BP$111&amp;113+4*($B32-7))&amp;INDIRECT(BP$111&amp;114+4*($B32-7))&amp;INDIRECT(BP$111&amp;115+4*($B32-7))&amp;INDIRECT(BP$111&amp;116+4*($B32-7))))</f>
        <v>2</v>
      </c>
      <c r="CD32" s="80" cm="1">
        <f t="array" aca="1" ref="CD32" ca="1">IF($V32="0",INDIRECT("ｄａｔａ!$"&amp;V$112&amp;"$"&amp;$B32),0)</f>
        <v>0</v>
      </c>
      <c r="CE32" s="80" cm="1">
        <f t="array" aca="1" ref="CE32" ca="1">IF(OR($AS32="0",$AS32="8"),INDIRECT("ｄａｔａ!$"&amp;AS$112&amp;"$"&amp;$B32),0)</f>
        <v>0</v>
      </c>
      <c r="CH32" s="80" t="str">
        <f t="shared" si="12"/>
        <v>2000</v>
      </c>
      <c r="CI32" s="80" t="str">
        <f t="shared" si="13"/>
        <v>300000</v>
      </c>
      <c r="CJ32" s="80" t="str">
        <f t="shared" si="14"/>
        <v>400000</v>
      </c>
      <c r="CK32" s="80" t="str">
        <f t="shared" si="15"/>
        <v>5000000</v>
      </c>
      <c r="CL32" s="80" t="str">
        <f t="shared" si="16"/>
        <v>600000</v>
      </c>
      <c r="CM32" s="80" t="str">
        <f t="shared" ca="1" si="17"/>
        <v>70000</v>
      </c>
      <c r="CN32" s="80" t="str">
        <f t="shared" ca="1" si="18"/>
        <v>800000</v>
      </c>
      <c r="CO32" s="80" t="str">
        <f t="shared" ca="1" si="19"/>
        <v>900000</v>
      </c>
      <c r="CP32" s="80" t="str">
        <f t="shared" ca="1" si="20"/>
        <v>A000000</v>
      </c>
      <c r="CQ32" s="80" t="str">
        <f t="shared" ca="1" si="21"/>
        <v>B00000</v>
      </c>
    </row>
    <row r="33" spans="1:95" x14ac:dyDescent="0.2">
      <c r="A33" s="80" t="s">
        <v>2346</v>
      </c>
      <c r="B33" s="80">
        <v>35</v>
      </c>
      <c r="C33" s="251">
        <f t="shared" ca="1" si="11"/>
        <v>1</v>
      </c>
      <c r="D33" s="80" t="str" cm="1">
        <f t="array" aca="1" ref="D33" ca="1">IF(INDIRECT(D$111&amp;116+4*($B33-7))=1,BIN2HEX(1),BIN2HEX(INDIRECT(D$111&amp;113+4*($B33-7))&amp;INDIRECT(D$111&amp;114+4*($B33-7))&amp;INDIRECT(D$111&amp;115+4*($B33-7))&amp;INDIRECT(D$111&amp;116+4*($B33-7))))</f>
        <v>4</v>
      </c>
      <c r="F33" s="80" t="str" cm="1">
        <f t="array" aca="1" ref="F33" ca="1">IF(INDIRECT(F$111&amp;116+4*($B33-7))=1,BIN2HEX(1),BIN2HEX(INDIRECT(F$111&amp;113+4*($B33-7))&amp;INDIRECT(F$111&amp;114+4*($B33-7))&amp;INDIRECT(F$111&amp;115+4*($B33-7))&amp;INDIRECT(F$111&amp;116+4*($B33-7))))</f>
        <v>2</v>
      </c>
      <c r="G33" s="80" t="str" cm="1">
        <f t="array" aca="1" ref="G33" ca="1">IF(INDIRECT(G$111&amp;116+4*($B33-7))=1,BIN2HEX(1),BIN2HEX(INDIRECT(G$111&amp;113+4*($B33-7))&amp;INDIRECT(G$111&amp;114+4*($B33-7))&amp;INDIRECT(G$111&amp;115+4*($B33-7))&amp;INDIRECT(G$111&amp;116+4*($B33-7))))</f>
        <v>2</v>
      </c>
      <c r="H33" s="80" t="str" cm="1">
        <f t="array" aca="1" ref="H33" ca="1">IF(INDIRECT(H$111&amp;116+4*($B33-7))=1,BIN2HEX(1),BIN2HEX(INDIRECT(H$111&amp;113+4*($B33-7))&amp;INDIRECT(H$111&amp;114+4*($B33-7))&amp;INDIRECT(H$111&amp;115+4*($B33-7))&amp;INDIRECT(H$111&amp;116+4*($B33-7))))</f>
        <v>2</v>
      </c>
      <c r="I33" s="80" t="str" cm="1">
        <f t="array" aca="1" ref="I33" ca="1">IF(INDIRECT(I$111&amp;116+4*($B33-7))=1,BIN2HEX(1),BIN2HEX(INDIRECT(I$111&amp;113+4*($B33-7))&amp;INDIRECT(I$111&amp;114+4*($B33-7))&amp;INDIRECT(I$111&amp;115+4*($B33-7))&amp;INDIRECT(I$111&amp;116+4*($B33-7))))</f>
        <v>2</v>
      </c>
      <c r="J33" s="80" t="str" cm="1">
        <f t="array" aca="1" ref="J33" ca="1">IF(INDIRECT(J$111&amp;116+4*($B33-7))=1,BIN2HEX(1),BIN2HEX(INDIRECT(J$111&amp;113+4*($B33-7))&amp;INDIRECT(J$111&amp;114+4*($B33-7))&amp;INDIRECT(J$111&amp;115+4*($B33-7))&amp;INDIRECT(J$111&amp;116+4*($B33-7))))</f>
        <v>2</v>
      </c>
      <c r="K33" s="80" t="str" cm="1">
        <f t="array" aca="1" ref="K33" ca="1">IF(INDIRECT(K$111&amp;116+4*($B33-7))=1,BIN2HEX(1),BIN2HEX(INDIRECT(K$111&amp;113+4*($B33-7))&amp;INDIRECT(K$111&amp;114+4*($B33-7))&amp;INDIRECT(K$111&amp;115+4*($B33-7))&amp;INDIRECT(K$111&amp;116+4*($B33-7))))</f>
        <v>2</v>
      </c>
      <c r="L33" s="80" t="str" cm="1">
        <f t="array" aca="1" ref="L33" ca="1">IF(INDIRECT(L$111&amp;116+4*($B33-7))=1,BIN2HEX(1),BIN2HEX(INDIRECT(L$111&amp;113+4*($B33-7))&amp;INDIRECT(L$111&amp;114+4*($B33-7))&amp;INDIRECT(L$111&amp;115+4*($B33-7))&amp;INDIRECT(L$111&amp;116+4*($B33-7))))</f>
        <v>2</v>
      </c>
      <c r="M33" s="80" t="str" cm="1">
        <f t="array" aca="1" ref="M33" ca="1">IF(INDIRECT(M$111&amp;116+4*($B33-7))=1,BIN2HEX(1),BIN2HEX(INDIRECT(M$111&amp;113+4*($B33-7))&amp;INDIRECT(M$111&amp;114+4*($B33-7))&amp;INDIRECT(M$111&amp;115+4*($B33-7))&amp;INDIRECT(M$111&amp;116+4*($B33-7))))</f>
        <v>2</v>
      </c>
      <c r="N33" s="80" t="str" cm="1">
        <f t="array" aca="1" ref="N33" ca="1">IF(INDIRECT(N$111&amp;116+4*($B33-7))=1,BIN2HEX(1),BIN2HEX(INDIRECT(N$111&amp;113+4*($B33-7))&amp;INDIRECT(N$111&amp;114+4*($B33-7))&amp;INDIRECT(N$111&amp;115+4*($B33-7))&amp;INDIRECT(N$111&amp;116+4*($B33-7))))</f>
        <v>2</v>
      </c>
      <c r="O33" s="80" t="str" cm="1">
        <f t="array" aca="1" ref="O33" ca="1">IF(INDIRECT(O$111&amp;116+4*($B33-7))=1,BIN2HEX(1),BIN2HEX(INDIRECT(O$111&amp;113+4*($B33-7))&amp;INDIRECT(O$111&amp;114+4*($B33-7))&amp;INDIRECT(O$111&amp;115+4*($B33-7))&amp;INDIRECT(O$111&amp;116+4*($B33-7))))</f>
        <v>2</v>
      </c>
      <c r="P33" s="80" t="str" cm="1">
        <f t="array" aca="1" ref="P33" ca="1">IF(INDIRECT(P$111&amp;116+4*($B33-7))=1,BIN2HEX(1),BIN2HEX(INDIRECT(P$111&amp;113+4*($B33-7))&amp;INDIRECT(P$111&amp;114+4*($B33-7))&amp;INDIRECT(P$111&amp;115+4*($B33-7))&amp;INDIRECT(P$111&amp;116+4*($B33-7))))</f>
        <v>2</v>
      </c>
      <c r="Q33" s="80" t="str" cm="1">
        <f t="array" aca="1" ref="Q33" ca="1">IF(INDIRECT(Q$111&amp;116+4*($B33-7))=1,BIN2HEX(1),BIN2HEX(INDIRECT(Q$111&amp;113+4*($B33-7))&amp;INDIRECT(Q$111&amp;114+4*($B33-7))&amp;INDIRECT(Q$111&amp;115+4*($B33-7))&amp;INDIRECT(Q$111&amp;116+4*($B33-7))))</f>
        <v>2</v>
      </c>
      <c r="R33" s="80" t="str" cm="1">
        <f t="array" aca="1" ref="R33" ca="1">IF(INDIRECT(R$111&amp;116+4*($B33-7))=1,BIN2HEX(1),BIN2HEX(INDIRECT(R$111&amp;113+4*($B33-7))&amp;INDIRECT(R$111&amp;114+4*($B33-7))&amp;INDIRECT(R$111&amp;115+4*($B33-7))&amp;INDIRECT(R$111&amp;116+4*($B33-7))))</f>
        <v>2</v>
      </c>
      <c r="S33" s="80" t="str" cm="1">
        <f t="array" aca="1" ref="S33" ca="1">IF(INDIRECT(S$111&amp;116+4*($B33-7))=1,BIN2HEX(1),BIN2HEX(INDIRECT(S$111&amp;113+4*($B33-7))&amp;INDIRECT(S$111&amp;114+4*($B33-7))&amp;INDIRECT(S$111&amp;115+4*($B33-7))&amp;INDIRECT(S$111&amp;116+4*($B33-7))))</f>
        <v>2</v>
      </c>
      <c r="T33" s="80" t="str" cm="1">
        <f t="array" aca="1" ref="T33" ca="1">IF(INDIRECT(T$111&amp;116+4*($B33-7))=1,BIN2HEX(1),BIN2HEX(INDIRECT(T$111&amp;113+4*($B33-7))&amp;INDIRECT(T$111&amp;114+4*($B33-7))&amp;INDIRECT(T$111&amp;115+4*($B33-7))&amp;INDIRECT(T$111&amp;116+4*($B33-7))))</f>
        <v>2</v>
      </c>
      <c r="U33" s="80" t="str" cm="1">
        <f t="array" aca="1" ref="U33" ca="1">IF(INDIRECT(U$111&amp;116+4*($B33-7))=1,BIN2HEX(1),BIN2HEX(INDIRECT(U$111&amp;113+4*($B33-7))&amp;INDIRECT(U$111&amp;114+4*($B33-7))&amp;INDIRECT(U$111&amp;115+4*($B33-7))&amp;INDIRECT(U$111&amp;116+4*($B33-7))))</f>
        <v>2</v>
      </c>
      <c r="V33" s="80" t="str" cm="1">
        <f t="array" aca="1" ref="V33" ca="1">IF(INDIRECT(V$111&amp;116+4*($B33-7))=1,BIN2HEX(1),BIN2HEX(INDIRECT(V$111&amp;113+4*($B33-7))&amp;INDIRECT(V$111&amp;114+4*($B33-7))&amp;INDIRECT(V$111&amp;115+4*($B33-7))&amp;INDIRECT(V$111&amp;116+4*($B33-7))))</f>
        <v>2</v>
      </c>
      <c r="W33" s="80" t="str" cm="1">
        <f t="array" aca="1" ref="W33" ca="1">IF(INDIRECT(W$111&amp;116+4*($B33-7))=1,BIN2HEX(1),BIN2HEX(INDIRECT(W$111&amp;113+4*($B33-7))&amp;INDIRECT(W$111&amp;114+4*($B33-7))&amp;INDIRECT(W$111&amp;115+4*($B33-7))&amp;INDIRECT(W$111&amp;116+4*($B33-7))))</f>
        <v>2</v>
      </c>
      <c r="X33" s="80" t="str" cm="1">
        <f t="array" aca="1" ref="X33" ca="1">IF(INDIRECT(X$111&amp;116+4*($B33-7))=1,BIN2HEX(1),BIN2HEX(INDIRECT(X$111&amp;113+4*($B33-7))&amp;INDIRECT(X$111&amp;114+4*($B33-7))&amp;INDIRECT(X$111&amp;115+4*($B33-7))&amp;INDIRECT(X$111&amp;116+4*($B33-7))))</f>
        <v>2</v>
      </c>
      <c r="Y33" s="80" t="str" cm="1">
        <f t="array" aca="1" ref="Y33" ca="1">IF(INDIRECT(Y$111&amp;116+4*($B33-7))=1,BIN2HEX(1),BIN2HEX(INDIRECT(Y$111&amp;113+4*($B33-7))&amp;INDIRECT(Y$111&amp;114+4*($B33-7))&amp;INDIRECT(Y$111&amp;115+4*($B33-7))&amp;INDIRECT(Y$111&amp;116+4*($B33-7))))</f>
        <v>2</v>
      </c>
      <c r="Z33" s="80" t="str" cm="1">
        <f t="array" aca="1" ref="Z33" ca="1">IF(INDIRECT(Z$111&amp;116+4*($B33-7))=1,BIN2HEX(1),BIN2HEX(INDIRECT(Z$111&amp;113+4*($B33-7))&amp;INDIRECT(Z$111&amp;114+4*($B33-7))&amp;INDIRECT(Z$111&amp;115+4*($B33-7))&amp;INDIRECT(Z$111&amp;116+4*($B33-7))))</f>
        <v>2</v>
      </c>
      <c r="AA33" s="80" t="str" cm="1">
        <f t="array" aca="1" ref="AA33" ca="1">IF(INDIRECT(AA$111&amp;116+4*($B33-7))=1,BIN2HEX(1),BIN2HEX(INDIRECT(AA$111&amp;113+4*($B33-7))&amp;INDIRECT(AA$111&amp;114+4*($B33-7))&amp;INDIRECT(AA$111&amp;115+4*($B33-7))&amp;INDIRECT(AA$111&amp;116+4*($B33-7))))</f>
        <v>2</v>
      </c>
      <c r="AB33" s="80" t="str" cm="1">
        <f t="array" aca="1" ref="AB33" ca="1">IF(INDIRECT(AB$111&amp;116+4*($B33-7))=1,BIN2HEX(1),BIN2HEX(INDIRECT(AB$111&amp;113+4*($B33-7))&amp;INDIRECT(AB$111&amp;114+4*($B33-7))&amp;INDIRECT(AB$111&amp;115+4*($B33-7))&amp;INDIRECT(AB$111&amp;116+4*($B33-7))))</f>
        <v>2</v>
      </c>
      <c r="AC33" s="80" t="str" cm="1">
        <f t="array" aca="1" ref="AC33" ca="1">IF(INDIRECT(AC$111&amp;116+4*($B33-7))=1,BIN2HEX(1),BIN2HEX(INDIRECT(AC$111&amp;113+4*($B33-7))&amp;INDIRECT(AC$111&amp;114+4*($B33-7))&amp;INDIRECT(AC$111&amp;115+4*($B33-7))&amp;INDIRECT(AC$111&amp;116+4*($B33-7))))</f>
        <v>2</v>
      </c>
      <c r="AD33" s="80" t="str" cm="1">
        <f t="array" aca="1" ref="AD33" ca="1">IF(INDIRECT(AD$111&amp;116+4*($B33-7))=1,BIN2HEX(1),BIN2HEX(INDIRECT(AD$111&amp;113+4*($B33-7))&amp;INDIRECT(AD$111&amp;114+4*($B33-7))&amp;INDIRECT(AD$111&amp;115+4*($B33-7))&amp;INDIRECT(AD$111&amp;116+4*($B33-7))))</f>
        <v>2</v>
      </c>
      <c r="AE33" s="80" t="str" cm="1">
        <f t="array" aca="1" ref="AE33" ca="1">IF(INDIRECT(AE$111&amp;116+4*($B33-7))=1,BIN2HEX(1),BIN2HEX(INDIRECT(AE$111&amp;113+4*($B33-7))&amp;INDIRECT(AE$111&amp;114+4*($B33-7))&amp;INDIRECT(AE$111&amp;115+4*($B33-7))&amp;INDIRECT(AE$111&amp;116+4*($B33-7))))</f>
        <v>2</v>
      </c>
      <c r="AF33" s="80" t="str" cm="1">
        <f t="array" aca="1" ref="AF33" ca="1">IF(INDIRECT(AF$111&amp;116+4*($B33-7))=1,BIN2HEX(1),BIN2HEX(INDIRECT(AF$111&amp;113+4*($B33-7))&amp;INDIRECT(AF$111&amp;114+4*($B33-7))&amp;INDIRECT(AF$111&amp;115+4*($B33-7))&amp;INDIRECT(AF$111&amp;116+4*($B33-7))))</f>
        <v>2</v>
      </c>
      <c r="AG33" s="80" t="str" cm="1">
        <f t="array" aca="1" ref="AG33" ca="1">IF(INDIRECT(AG$111&amp;116+4*($B33-7))=1,BIN2HEX(1),BIN2HEX(INDIRECT(AG$111&amp;113+4*($B33-7))&amp;INDIRECT(AG$111&amp;114+4*($B33-7))&amp;INDIRECT(AG$111&amp;115+4*($B33-7))&amp;INDIRECT(AG$111&amp;116+4*($B33-7))))</f>
        <v>2</v>
      </c>
      <c r="AH33" s="80" t="str" cm="1">
        <f t="array" aca="1" ref="AH33" ca="1">IF(INDIRECT(AH$111&amp;116+4*($B33-7))=1,BIN2HEX(1),BIN2HEX(INDIRECT(AH$111&amp;113+4*($B33-7))&amp;INDIRECT(AH$111&amp;114+4*($B33-7))&amp;INDIRECT(AH$111&amp;115+4*($B33-7))&amp;INDIRECT(AH$111&amp;116+4*($B33-7))))</f>
        <v>2</v>
      </c>
      <c r="AI33" s="80" t="str" cm="1">
        <f t="array" aca="1" ref="AI33" ca="1">IF(INDIRECT(AI$111&amp;116+4*($B33-7))=1,BIN2HEX(1),BIN2HEX(INDIRECT(AI$111&amp;113+4*($B33-7))&amp;INDIRECT(AI$111&amp;114+4*($B33-7))&amp;INDIRECT(AI$111&amp;115+4*($B33-7))&amp;INDIRECT(AI$111&amp;116+4*($B33-7))))</f>
        <v>2</v>
      </c>
      <c r="AJ33" s="80" t="str" cm="1">
        <f t="array" aca="1" ref="AJ33" ca="1">IF(INDIRECT(AJ$111&amp;116+4*($B33-7))=1,BIN2HEX(1),BIN2HEX(INDIRECT(AJ$111&amp;113+4*($B33-7))&amp;INDIRECT(AJ$111&amp;114+4*($B33-7))&amp;INDIRECT(AJ$111&amp;115+4*($B33-7))&amp;INDIRECT(AJ$111&amp;116+4*($B33-7))))</f>
        <v>2</v>
      </c>
      <c r="AK33" s="80" t="str" cm="1">
        <f t="array" aca="1" ref="AK33" ca="1">IF(INDIRECT(AK$111&amp;116+4*($B33-7))=1,BIN2HEX(1),BIN2HEX(INDIRECT(AK$111&amp;113+4*($B33-7))&amp;INDIRECT(AK$111&amp;114+4*($B33-7))&amp;INDIRECT(AK$111&amp;115+4*($B33-7))&amp;INDIRECT(AK$111&amp;116+4*($B33-7))))</f>
        <v>2</v>
      </c>
      <c r="AL33" s="80" t="str" cm="1">
        <f t="array" aca="1" ref="AL33" ca="1">IF(INDIRECT(AL$111&amp;116+4*($B33-7))=1,BIN2HEX(1),BIN2HEX(INDIRECT(AL$111&amp;113+4*($B33-7))&amp;INDIRECT(AL$111&amp;114+4*($B33-7))&amp;INDIRECT(AL$111&amp;115+4*($B33-7))&amp;INDIRECT(AL$111&amp;116+4*($B33-7))))</f>
        <v>2</v>
      </c>
      <c r="AM33" s="80" t="str" cm="1">
        <f t="array" aca="1" ref="AM33" ca="1">IF(INDIRECT(AM$111&amp;116+4*($B33-7))=1,BIN2HEX(1),BIN2HEX(INDIRECT(AM$111&amp;113+4*($B33-7))&amp;INDIRECT(AM$111&amp;114+4*($B33-7))&amp;INDIRECT(AM$111&amp;115+4*($B33-7))&amp;INDIRECT(AM$111&amp;116+4*($B33-7))))</f>
        <v>2</v>
      </c>
      <c r="AN33" s="80" t="str" cm="1">
        <f t="array" aca="1" ref="AN33" ca="1">IF(INDIRECT(AN$111&amp;116+4*($B33-7))=1,BIN2HEX(1),BIN2HEX(INDIRECT(AN$111&amp;113+4*($B33-7))&amp;INDIRECT(AN$111&amp;114+4*($B33-7))&amp;INDIRECT(AN$111&amp;115+4*($B33-7))&amp;INDIRECT(AN$111&amp;116+4*($B33-7))))</f>
        <v>2</v>
      </c>
      <c r="AO33" s="80" t="str" cm="1">
        <f t="array" aca="1" ref="AO33" ca="1">IF(INDIRECT(AO$111&amp;116+4*($B33-7))=1,BIN2HEX(1),BIN2HEX(INDIRECT(AO$111&amp;113+4*($B33-7))&amp;INDIRECT(AO$111&amp;114+4*($B33-7))&amp;INDIRECT(AO$111&amp;115+4*($B33-7))&amp;INDIRECT(AO$111&amp;116+4*($B33-7))))</f>
        <v>2</v>
      </c>
      <c r="AP33" s="80" t="str" cm="1">
        <f t="array" aca="1" ref="AP33" ca="1">IF(INDIRECT(AP$111&amp;116+4*($B33-7))=1,BIN2HEX(1),BIN2HEX(INDIRECT(AP$111&amp;113+4*($B33-7))&amp;INDIRECT(AP$111&amp;114+4*($B33-7))&amp;INDIRECT(AP$111&amp;115+4*($B33-7))&amp;INDIRECT(AP$111&amp;116+4*($B33-7))))</f>
        <v>2</v>
      </c>
      <c r="AQ33" s="80" t="str" cm="1">
        <f t="array" aca="1" ref="AQ33" ca="1">IF(INDIRECT(AQ$111&amp;116+4*($B33-7))=1,BIN2HEX(1),BIN2HEX(INDIRECT(AQ$111&amp;113+4*($B33-7))&amp;INDIRECT(AQ$111&amp;114+4*($B33-7))&amp;INDIRECT(AQ$111&amp;115+4*($B33-7))&amp;INDIRECT(AQ$111&amp;116+4*($B33-7))))</f>
        <v>2</v>
      </c>
      <c r="AR33" s="80" t="str" cm="1">
        <f t="array" aca="1" ref="AR33" ca="1">IF(INDIRECT(AR$111&amp;116+4*($B33-7))=1,BIN2HEX(1),BIN2HEX(INDIRECT(AR$111&amp;113+4*($B33-7))&amp;INDIRECT(AR$111&amp;114+4*($B33-7))&amp;INDIRECT(AR$111&amp;115+4*($B33-7))&amp;INDIRECT(AR$111&amp;116+4*($B33-7))))</f>
        <v>2</v>
      </c>
      <c r="AS33" s="80" t="str" cm="1">
        <f t="array" aca="1" ref="AS33" ca="1">IF(INDIRECT(AS$111&amp;116+4*($B33-7))=1,BIN2HEX(1),BIN2HEX(INDIRECT(AS$111&amp;113+4*($B33-7))&amp;INDIRECT(AS$111&amp;114+4*($B33-7))&amp;INDIRECT(AS$111&amp;115+4*($B33-7))&amp;INDIRECT(AS$111&amp;116+4*($B33-7))))</f>
        <v>2</v>
      </c>
      <c r="AT33" s="80" t="str" cm="1">
        <f t="array" aca="1" ref="AT33" ca="1">IF(INDIRECT(AT$111&amp;116+4*($B33-7))=1,BIN2HEX(1),BIN2HEX(INDIRECT(AT$111&amp;113+4*($B33-7))&amp;INDIRECT(AT$111&amp;114+4*($B33-7))&amp;INDIRECT(AT$111&amp;115+4*($B33-7))&amp;INDIRECT(AT$111&amp;116+4*($B33-7))))</f>
        <v>2</v>
      </c>
      <c r="AU33" s="80" t="str" cm="1">
        <f t="array" aca="1" ref="AU33" ca="1">IF(INDIRECT(AU$111&amp;116+4*($B33-7))=1,BIN2HEX(1),BIN2HEX(INDIRECT(AU$111&amp;113+4*($B33-7))&amp;INDIRECT(AU$111&amp;114+4*($B33-7))&amp;INDIRECT(AU$111&amp;115+4*($B33-7))&amp;INDIRECT(AU$111&amp;116+4*($B33-7))))</f>
        <v>2</v>
      </c>
      <c r="AV33" s="80" t="str" cm="1">
        <f t="array" aca="1" ref="AV33" ca="1">IF(INDIRECT(AV$111&amp;116+4*($B33-7))=1,BIN2HEX(1),BIN2HEX(INDIRECT(AV$111&amp;113+4*($B33-7))&amp;INDIRECT(AV$111&amp;114+4*($B33-7))&amp;INDIRECT(AV$111&amp;115+4*($B33-7))&amp;INDIRECT(AV$111&amp;116+4*($B33-7))))</f>
        <v>2</v>
      </c>
      <c r="AW33" s="80" t="str" cm="1">
        <f t="array" aca="1" ref="AW33" ca="1">IF(INDIRECT(AW$111&amp;116+4*($B33-7))=1,BIN2HEX(1),BIN2HEX(INDIRECT(AW$111&amp;113+4*($B33-7))&amp;INDIRECT(AW$111&amp;114+4*($B33-7))&amp;INDIRECT(AW$111&amp;115+4*($B33-7))&amp;INDIRECT(AW$111&amp;116+4*($B33-7))))</f>
        <v>2</v>
      </c>
      <c r="AX33" s="80" t="str" cm="1">
        <f t="array" aca="1" ref="AX33" ca="1">IF(INDIRECT(AX$111&amp;116+4*($B33-7))=1,BIN2HEX(1),BIN2HEX(INDIRECT(AX$111&amp;113+4*($B33-7))&amp;INDIRECT(AX$111&amp;114+4*($B33-7))&amp;INDIRECT(AX$111&amp;115+4*($B33-7))&amp;INDIRECT(AX$111&amp;116+4*($B33-7))))</f>
        <v>2</v>
      </c>
      <c r="AY33" s="80" t="str" cm="1">
        <f t="array" aca="1" ref="AY33" ca="1">IF(INDIRECT(AY$111&amp;116+4*($B33-7))=1,BIN2HEX(1),BIN2HEX(INDIRECT(AY$111&amp;113+4*($B33-7))&amp;INDIRECT(AY$111&amp;114+4*($B33-7))&amp;INDIRECT(AY$111&amp;115+4*($B33-7))&amp;INDIRECT(AY$111&amp;116+4*($B33-7))))</f>
        <v>2</v>
      </c>
      <c r="AZ33" s="80" t="str" cm="1">
        <f t="array" aca="1" ref="AZ33" ca="1">IF(INDIRECT(AZ$111&amp;116+4*($B33-7))=1,BIN2HEX(1),BIN2HEX(INDIRECT(AZ$111&amp;113+4*($B33-7))&amp;INDIRECT(AZ$111&amp;114+4*($B33-7))&amp;INDIRECT(AZ$111&amp;115+4*($B33-7))&amp;INDIRECT(AZ$111&amp;116+4*($B33-7))))</f>
        <v>2</v>
      </c>
      <c r="BA33" s="80" t="str" cm="1">
        <f t="array" aca="1" ref="BA33" ca="1">IF(INDIRECT(BA$111&amp;116+4*($B33-7))=1,BIN2HEX(1),BIN2HEX(INDIRECT(BA$111&amp;113+4*($B33-7))&amp;INDIRECT(BA$111&amp;114+4*($B33-7))&amp;INDIRECT(BA$111&amp;115+4*($B33-7))&amp;INDIRECT(BA$111&amp;116+4*($B33-7))))</f>
        <v>2</v>
      </c>
      <c r="BB33" s="80" t="str" cm="1">
        <f t="array" aca="1" ref="BB33" ca="1">IF(INDIRECT(BB$111&amp;116+4*($B33-7))=1,BIN2HEX(1),BIN2HEX(INDIRECT(BB$111&amp;113+4*($B33-7))&amp;INDIRECT(BB$111&amp;114+4*($B33-7))&amp;INDIRECT(BB$111&amp;115+4*($B33-7))&amp;INDIRECT(BB$111&amp;116+4*($B33-7))))</f>
        <v>2</v>
      </c>
      <c r="BC33" s="80" t="str" cm="1">
        <f t="array" aca="1" ref="BC33" ca="1">IF(INDIRECT(BC$111&amp;116+4*($B33-7))=1,BIN2HEX(1),BIN2HEX(INDIRECT(BC$111&amp;113+4*($B33-7))&amp;INDIRECT(BC$111&amp;114+4*($B33-7))&amp;INDIRECT(BC$111&amp;115+4*($B33-7))&amp;INDIRECT(BC$111&amp;116+4*($B33-7))))</f>
        <v>2</v>
      </c>
      <c r="BD33" s="80" t="str" cm="1">
        <f t="array" aca="1" ref="BD33" ca="1">IF(INDIRECT(BD$111&amp;116+4*($B33-7))=1,BIN2HEX(1),BIN2HEX(INDIRECT(BD$111&amp;113+4*($B33-7))&amp;INDIRECT(BD$111&amp;114+4*($B33-7))&amp;INDIRECT(BD$111&amp;115+4*($B33-7))&amp;INDIRECT(BD$111&amp;116+4*($B33-7))))</f>
        <v>2</v>
      </c>
      <c r="BE33" s="80" t="str" cm="1">
        <f t="array" aca="1" ref="BE33" ca="1">IF(INDIRECT(BE$111&amp;116+4*($B33-7))=1,BIN2HEX(1),BIN2HEX(INDIRECT(BE$111&amp;113+4*($B33-7))&amp;INDIRECT(BE$111&amp;114+4*($B33-7))&amp;INDIRECT(BE$111&amp;115+4*($B33-7))&amp;INDIRECT(BE$111&amp;116+4*($B33-7))))</f>
        <v>2</v>
      </c>
      <c r="BF33" s="80" t="str" cm="1">
        <f t="array" aca="1" ref="BF33" ca="1">IF(INDIRECT(BF$111&amp;116+4*($B33-7))=1,BIN2HEX(1),BIN2HEX(INDIRECT(BF$111&amp;113+4*($B33-7))&amp;INDIRECT(BF$111&amp;114+4*($B33-7))&amp;INDIRECT(BF$111&amp;115+4*($B33-7))&amp;INDIRECT(BF$111&amp;116+4*($B33-7))))</f>
        <v>2</v>
      </c>
      <c r="BG33" s="80" t="str" cm="1">
        <f t="array" aca="1" ref="BG33" ca="1">IF(INDIRECT(BG$111&amp;116+4*($B33-7))=1,BIN2HEX(1),BIN2HEX(INDIRECT(BG$111&amp;113+4*($B33-7))&amp;INDIRECT(BG$111&amp;114+4*($B33-7))&amp;INDIRECT(BG$111&amp;115+4*($B33-7))&amp;INDIRECT(BG$111&amp;116+4*($B33-7))))</f>
        <v>2</v>
      </c>
      <c r="BH33" s="80" t="str" cm="1">
        <f t="array" aca="1" ref="BH33" ca="1">IF(INDIRECT(BH$111&amp;116+4*($B33-7))=1,BIN2HEX(1),BIN2HEX(INDIRECT(BH$111&amp;113+4*($B33-7))&amp;INDIRECT(BH$111&amp;114+4*($B33-7))&amp;INDIRECT(BH$111&amp;115+4*($B33-7))&amp;INDIRECT(BH$111&amp;116+4*($B33-7))))</f>
        <v>2</v>
      </c>
      <c r="BI33" s="80" t="str" cm="1">
        <f t="array" aca="1" ref="BI33" ca="1">IF(INDIRECT(BI$111&amp;116+4*($B33-7))=1,BIN2HEX(1),BIN2HEX(INDIRECT(BI$111&amp;113+4*($B33-7))&amp;INDIRECT(BI$111&amp;114+4*($B33-7))&amp;INDIRECT(BI$111&amp;115+4*($B33-7))&amp;INDIRECT(BI$111&amp;116+4*($B33-7))))</f>
        <v>2</v>
      </c>
      <c r="BJ33" s="80" t="str" cm="1">
        <f t="array" aca="1" ref="BJ33" ca="1">IF(INDIRECT(BJ$111&amp;116+4*($B33-7))=1,BIN2HEX(1),BIN2HEX(INDIRECT(BJ$111&amp;113+4*($B33-7))&amp;INDIRECT(BJ$111&amp;114+4*($B33-7))&amp;INDIRECT(BJ$111&amp;115+4*($B33-7))&amp;INDIRECT(BJ$111&amp;116+4*($B33-7))))</f>
        <v>2</v>
      </c>
      <c r="BK33" s="80" t="str" cm="1">
        <f t="array" aca="1" ref="BK33" ca="1">IF(INDIRECT(BK$111&amp;116+4*($B33-7))=1,BIN2HEX(1),BIN2HEX(INDIRECT(BK$111&amp;113+4*($B33-7))&amp;INDIRECT(BK$111&amp;114+4*($B33-7))&amp;INDIRECT(BK$111&amp;115+4*($B33-7))&amp;INDIRECT(BK$111&amp;116+4*($B33-7))))</f>
        <v>2</v>
      </c>
      <c r="BL33" s="80" t="str" cm="1">
        <f t="array" aca="1" ref="BL33" ca="1">IF(INDIRECT(BL$111&amp;116+4*($B33-7))=1,BIN2HEX(1),BIN2HEX(INDIRECT(BL$111&amp;113+4*($B33-7))&amp;INDIRECT(BL$111&amp;114+4*($B33-7))&amp;INDIRECT(BL$111&amp;115+4*($B33-7))&amp;INDIRECT(BL$111&amp;116+4*($B33-7))))</f>
        <v>2</v>
      </c>
      <c r="BM33" s="80" t="str" cm="1">
        <f t="array" aca="1" ref="BM33" ca="1">IF(INDIRECT(BM$111&amp;116+4*($B33-7))=1,BIN2HEX(1),BIN2HEX(INDIRECT(BM$111&amp;113+4*($B33-7))&amp;INDIRECT(BM$111&amp;114+4*($B33-7))&amp;INDIRECT(BM$111&amp;115+4*($B33-7))&amp;INDIRECT(BM$111&amp;116+4*($B33-7))))</f>
        <v>2</v>
      </c>
      <c r="BN33" s="80" t="str" cm="1">
        <f t="array" aca="1" ref="BN33" ca="1">IF(INDIRECT(BN$111&amp;116+4*($B33-7))=1,BIN2HEX(1),BIN2HEX(INDIRECT(BN$111&amp;113+4*($B33-7))&amp;INDIRECT(BN$111&amp;114+4*($B33-7))&amp;INDIRECT(BN$111&amp;115+4*($B33-7))&amp;INDIRECT(BN$111&amp;116+4*($B33-7))))</f>
        <v>2</v>
      </c>
      <c r="BO33" s="80" t="str" cm="1">
        <f t="array" aca="1" ref="BO33" ca="1">IF(INDIRECT(BO$111&amp;116+4*($B33-7))=1,BIN2HEX(1),BIN2HEX(INDIRECT(BO$111&amp;113+4*($B33-7))&amp;INDIRECT(BO$111&amp;114+4*($B33-7))&amp;INDIRECT(BO$111&amp;115+4*($B33-7))&amp;INDIRECT(BO$111&amp;116+4*($B33-7))))</f>
        <v>2</v>
      </c>
      <c r="BP33" s="80" t="str" cm="1">
        <f t="array" aca="1" ref="BP33" ca="1">IF(INDIRECT(BP$111&amp;116+4*($B33-7))=1,BIN2HEX(1),BIN2HEX(INDIRECT(BP$111&amp;113+4*($B33-7))&amp;INDIRECT(BP$111&amp;114+4*($B33-7))&amp;INDIRECT(BP$111&amp;115+4*($B33-7))&amp;INDIRECT(BP$111&amp;116+4*($B33-7))))</f>
        <v>2</v>
      </c>
      <c r="CD33" s="80" cm="1">
        <f t="array" aca="1" ref="CD33" ca="1">IF($V33="0",INDIRECT("ｄａｔａ!$"&amp;V$112&amp;"$"&amp;$B33),0)</f>
        <v>0</v>
      </c>
      <c r="CE33" s="80" cm="1">
        <f t="array" aca="1" ref="CE33" ca="1">IF(OR($AS33="0",$AS33="8"),INDIRECT("ｄａｔａ!$"&amp;AS$112&amp;"$"&amp;$B33),0)</f>
        <v>0</v>
      </c>
      <c r="CH33" s="80" t="str">
        <f t="shared" si="12"/>
        <v>2000</v>
      </c>
      <c r="CI33" s="80" t="str">
        <f t="shared" si="13"/>
        <v>300000</v>
      </c>
      <c r="CJ33" s="80" t="str">
        <f t="shared" si="14"/>
        <v>400000</v>
      </c>
      <c r="CK33" s="80" t="str">
        <f t="shared" si="15"/>
        <v>5000000</v>
      </c>
      <c r="CL33" s="80" t="str">
        <f t="shared" si="16"/>
        <v>600000</v>
      </c>
      <c r="CM33" s="80" t="str">
        <f t="shared" ca="1" si="17"/>
        <v>70000</v>
      </c>
      <c r="CN33" s="80" t="str">
        <f t="shared" ca="1" si="18"/>
        <v>800000</v>
      </c>
      <c r="CO33" s="80" t="str">
        <f t="shared" ca="1" si="19"/>
        <v>900000</v>
      </c>
      <c r="CP33" s="80" t="str">
        <f t="shared" ca="1" si="20"/>
        <v>A000000</v>
      </c>
      <c r="CQ33" s="80" t="str">
        <f t="shared" ca="1" si="21"/>
        <v>B00000</v>
      </c>
    </row>
    <row r="34" spans="1:95" x14ac:dyDescent="0.2">
      <c r="A34" s="80" t="s">
        <v>2347</v>
      </c>
      <c r="B34" s="80">
        <v>36</v>
      </c>
      <c r="C34" s="251">
        <f t="shared" ca="1" si="11"/>
        <v>1</v>
      </c>
      <c r="D34" s="80" t="str" cm="1">
        <f t="array" aca="1" ref="D34" ca="1">IF(INDIRECT(D$111&amp;116+4*($B34-7))=1,BIN2HEX(1),BIN2HEX(INDIRECT(D$111&amp;113+4*($B34-7))&amp;INDIRECT(D$111&amp;114+4*($B34-7))&amp;INDIRECT(D$111&amp;115+4*($B34-7))&amp;INDIRECT(D$111&amp;116+4*($B34-7))))</f>
        <v>4</v>
      </c>
      <c r="F34" s="80" t="str" cm="1">
        <f t="array" aca="1" ref="F34" ca="1">IF(INDIRECT(F$111&amp;116+4*($B34-7))=1,BIN2HEX(1),BIN2HEX(INDIRECT(F$111&amp;113+4*($B34-7))&amp;INDIRECT(F$111&amp;114+4*($B34-7))&amp;INDIRECT(F$111&amp;115+4*($B34-7))&amp;INDIRECT(F$111&amp;116+4*($B34-7))))</f>
        <v>2</v>
      </c>
      <c r="G34" s="80" t="str" cm="1">
        <f t="array" aca="1" ref="G34" ca="1">IF(INDIRECT(G$111&amp;116+4*($B34-7))=1,BIN2HEX(1),BIN2HEX(INDIRECT(G$111&amp;113+4*($B34-7))&amp;INDIRECT(G$111&amp;114+4*($B34-7))&amp;INDIRECT(G$111&amp;115+4*($B34-7))&amp;INDIRECT(G$111&amp;116+4*($B34-7))))</f>
        <v>2</v>
      </c>
      <c r="H34" s="80" t="str" cm="1">
        <f t="array" aca="1" ref="H34" ca="1">IF(INDIRECT(H$111&amp;116+4*($B34-7))=1,BIN2HEX(1),BIN2HEX(INDIRECT(H$111&amp;113+4*($B34-7))&amp;INDIRECT(H$111&amp;114+4*($B34-7))&amp;INDIRECT(H$111&amp;115+4*($B34-7))&amp;INDIRECT(H$111&amp;116+4*($B34-7))))</f>
        <v>2</v>
      </c>
      <c r="I34" s="80" t="str" cm="1">
        <f t="array" aca="1" ref="I34" ca="1">IF(INDIRECT(I$111&amp;116+4*($B34-7))=1,BIN2HEX(1),BIN2HEX(INDIRECT(I$111&amp;113+4*($B34-7))&amp;INDIRECT(I$111&amp;114+4*($B34-7))&amp;INDIRECT(I$111&amp;115+4*($B34-7))&amp;INDIRECT(I$111&amp;116+4*($B34-7))))</f>
        <v>2</v>
      </c>
      <c r="J34" s="80" t="str" cm="1">
        <f t="array" aca="1" ref="J34" ca="1">IF(INDIRECT(J$111&amp;116+4*($B34-7))=1,BIN2HEX(1),BIN2HEX(INDIRECT(J$111&amp;113+4*($B34-7))&amp;INDIRECT(J$111&amp;114+4*($B34-7))&amp;INDIRECT(J$111&amp;115+4*($B34-7))&amp;INDIRECT(J$111&amp;116+4*($B34-7))))</f>
        <v>2</v>
      </c>
      <c r="K34" s="80" t="str" cm="1">
        <f t="array" aca="1" ref="K34" ca="1">IF(INDIRECT(K$111&amp;116+4*($B34-7))=1,BIN2HEX(1),BIN2HEX(INDIRECT(K$111&amp;113+4*($B34-7))&amp;INDIRECT(K$111&amp;114+4*($B34-7))&amp;INDIRECT(K$111&amp;115+4*($B34-7))&amp;INDIRECT(K$111&amp;116+4*($B34-7))))</f>
        <v>2</v>
      </c>
      <c r="L34" s="80" t="str" cm="1">
        <f t="array" aca="1" ref="L34" ca="1">IF(INDIRECT(L$111&amp;116+4*($B34-7))=1,BIN2HEX(1),BIN2HEX(INDIRECT(L$111&amp;113+4*($B34-7))&amp;INDIRECT(L$111&amp;114+4*($B34-7))&amp;INDIRECT(L$111&amp;115+4*($B34-7))&amp;INDIRECT(L$111&amp;116+4*($B34-7))))</f>
        <v>2</v>
      </c>
      <c r="M34" s="80" t="str" cm="1">
        <f t="array" aca="1" ref="M34" ca="1">IF(INDIRECT(M$111&amp;116+4*($B34-7))=1,BIN2HEX(1),BIN2HEX(INDIRECT(M$111&amp;113+4*($B34-7))&amp;INDIRECT(M$111&amp;114+4*($B34-7))&amp;INDIRECT(M$111&amp;115+4*($B34-7))&amp;INDIRECT(M$111&amp;116+4*($B34-7))))</f>
        <v>2</v>
      </c>
      <c r="N34" s="80" t="str" cm="1">
        <f t="array" aca="1" ref="N34" ca="1">IF(INDIRECT(N$111&amp;116+4*($B34-7))=1,BIN2HEX(1),BIN2HEX(INDIRECT(N$111&amp;113+4*($B34-7))&amp;INDIRECT(N$111&amp;114+4*($B34-7))&amp;INDIRECT(N$111&amp;115+4*($B34-7))&amp;INDIRECT(N$111&amp;116+4*($B34-7))))</f>
        <v>2</v>
      </c>
      <c r="O34" s="80" t="str" cm="1">
        <f t="array" aca="1" ref="O34" ca="1">IF(INDIRECT(O$111&amp;116+4*($B34-7))=1,BIN2HEX(1),BIN2HEX(INDIRECT(O$111&amp;113+4*($B34-7))&amp;INDIRECT(O$111&amp;114+4*($B34-7))&amp;INDIRECT(O$111&amp;115+4*($B34-7))&amp;INDIRECT(O$111&amp;116+4*($B34-7))))</f>
        <v>2</v>
      </c>
      <c r="P34" s="80" t="str" cm="1">
        <f t="array" aca="1" ref="P34" ca="1">IF(INDIRECT(P$111&amp;116+4*($B34-7))=1,BIN2HEX(1),BIN2HEX(INDIRECT(P$111&amp;113+4*($B34-7))&amp;INDIRECT(P$111&amp;114+4*($B34-7))&amp;INDIRECT(P$111&amp;115+4*($B34-7))&amp;INDIRECT(P$111&amp;116+4*($B34-7))))</f>
        <v>2</v>
      </c>
      <c r="Q34" s="80" t="str" cm="1">
        <f t="array" aca="1" ref="Q34" ca="1">IF(INDIRECT(Q$111&amp;116+4*($B34-7))=1,BIN2HEX(1),BIN2HEX(INDIRECT(Q$111&amp;113+4*($B34-7))&amp;INDIRECT(Q$111&amp;114+4*($B34-7))&amp;INDIRECT(Q$111&amp;115+4*($B34-7))&amp;INDIRECT(Q$111&amp;116+4*($B34-7))))</f>
        <v>2</v>
      </c>
      <c r="R34" s="80" t="str" cm="1">
        <f t="array" aca="1" ref="R34" ca="1">IF(INDIRECT(R$111&amp;116+4*($B34-7))=1,BIN2HEX(1),BIN2HEX(INDIRECT(R$111&amp;113+4*($B34-7))&amp;INDIRECT(R$111&amp;114+4*($B34-7))&amp;INDIRECT(R$111&amp;115+4*($B34-7))&amp;INDIRECT(R$111&amp;116+4*($B34-7))))</f>
        <v>2</v>
      </c>
      <c r="S34" s="80" t="str" cm="1">
        <f t="array" aca="1" ref="S34" ca="1">IF(INDIRECT(S$111&amp;116+4*($B34-7))=1,BIN2HEX(1),BIN2HEX(INDIRECT(S$111&amp;113+4*($B34-7))&amp;INDIRECT(S$111&amp;114+4*($B34-7))&amp;INDIRECT(S$111&amp;115+4*($B34-7))&amp;INDIRECT(S$111&amp;116+4*($B34-7))))</f>
        <v>2</v>
      </c>
      <c r="T34" s="80" t="str" cm="1">
        <f t="array" aca="1" ref="T34" ca="1">IF(INDIRECT(T$111&amp;116+4*($B34-7))=1,BIN2HEX(1),BIN2HEX(INDIRECT(T$111&amp;113+4*($B34-7))&amp;INDIRECT(T$111&amp;114+4*($B34-7))&amp;INDIRECT(T$111&amp;115+4*($B34-7))&amp;INDIRECT(T$111&amp;116+4*($B34-7))))</f>
        <v>2</v>
      </c>
      <c r="U34" s="80" t="str" cm="1">
        <f t="array" aca="1" ref="U34" ca="1">IF(INDIRECT(U$111&amp;116+4*($B34-7))=1,BIN2HEX(1),BIN2HEX(INDIRECT(U$111&amp;113+4*($B34-7))&amp;INDIRECT(U$111&amp;114+4*($B34-7))&amp;INDIRECT(U$111&amp;115+4*($B34-7))&amp;INDIRECT(U$111&amp;116+4*($B34-7))))</f>
        <v>2</v>
      </c>
      <c r="V34" s="80" t="str" cm="1">
        <f t="array" aca="1" ref="V34" ca="1">IF(INDIRECT(V$111&amp;116+4*($B34-7))=1,BIN2HEX(1),BIN2HEX(INDIRECT(V$111&amp;113+4*($B34-7))&amp;INDIRECT(V$111&amp;114+4*($B34-7))&amp;INDIRECT(V$111&amp;115+4*($B34-7))&amp;INDIRECT(V$111&amp;116+4*($B34-7))))</f>
        <v>2</v>
      </c>
      <c r="W34" s="80" t="str" cm="1">
        <f t="array" aca="1" ref="W34" ca="1">IF(INDIRECT(W$111&amp;116+4*($B34-7))=1,BIN2HEX(1),BIN2HEX(INDIRECT(W$111&amp;113+4*($B34-7))&amp;INDIRECT(W$111&amp;114+4*($B34-7))&amp;INDIRECT(W$111&amp;115+4*($B34-7))&amp;INDIRECT(W$111&amp;116+4*($B34-7))))</f>
        <v>2</v>
      </c>
      <c r="X34" s="80" t="str" cm="1">
        <f t="array" aca="1" ref="X34" ca="1">IF(INDIRECT(X$111&amp;116+4*($B34-7))=1,BIN2HEX(1),BIN2HEX(INDIRECT(X$111&amp;113+4*($B34-7))&amp;INDIRECT(X$111&amp;114+4*($B34-7))&amp;INDIRECT(X$111&amp;115+4*($B34-7))&amp;INDIRECT(X$111&amp;116+4*($B34-7))))</f>
        <v>2</v>
      </c>
      <c r="Y34" s="80" t="str" cm="1">
        <f t="array" aca="1" ref="Y34" ca="1">IF(INDIRECT(Y$111&amp;116+4*($B34-7))=1,BIN2HEX(1),BIN2HEX(INDIRECT(Y$111&amp;113+4*($B34-7))&amp;INDIRECT(Y$111&amp;114+4*($B34-7))&amp;INDIRECT(Y$111&amp;115+4*($B34-7))&amp;INDIRECT(Y$111&amp;116+4*($B34-7))))</f>
        <v>2</v>
      </c>
      <c r="Z34" s="80" t="str" cm="1">
        <f t="array" aca="1" ref="Z34" ca="1">IF(INDIRECT(Z$111&amp;116+4*($B34-7))=1,BIN2HEX(1),BIN2HEX(INDIRECT(Z$111&amp;113+4*($B34-7))&amp;INDIRECT(Z$111&amp;114+4*($B34-7))&amp;INDIRECT(Z$111&amp;115+4*($B34-7))&amp;INDIRECT(Z$111&amp;116+4*($B34-7))))</f>
        <v>2</v>
      </c>
      <c r="AA34" s="80" t="str" cm="1">
        <f t="array" aca="1" ref="AA34" ca="1">IF(INDIRECT(AA$111&amp;116+4*($B34-7))=1,BIN2HEX(1),BIN2HEX(INDIRECT(AA$111&amp;113+4*($B34-7))&amp;INDIRECT(AA$111&amp;114+4*($B34-7))&amp;INDIRECT(AA$111&amp;115+4*($B34-7))&amp;INDIRECT(AA$111&amp;116+4*($B34-7))))</f>
        <v>2</v>
      </c>
      <c r="AB34" s="80" t="str" cm="1">
        <f t="array" aca="1" ref="AB34" ca="1">IF(INDIRECT(AB$111&amp;116+4*($B34-7))=1,BIN2HEX(1),BIN2HEX(INDIRECT(AB$111&amp;113+4*($B34-7))&amp;INDIRECT(AB$111&amp;114+4*($B34-7))&amp;INDIRECT(AB$111&amp;115+4*($B34-7))&amp;INDIRECT(AB$111&amp;116+4*($B34-7))))</f>
        <v>2</v>
      </c>
      <c r="AC34" s="80" t="str" cm="1">
        <f t="array" aca="1" ref="AC34" ca="1">IF(INDIRECT(AC$111&amp;116+4*($B34-7))=1,BIN2HEX(1),BIN2HEX(INDIRECT(AC$111&amp;113+4*($B34-7))&amp;INDIRECT(AC$111&amp;114+4*($B34-7))&amp;INDIRECT(AC$111&amp;115+4*($B34-7))&amp;INDIRECT(AC$111&amp;116+4*($B34-7))))</f>
        <v>2</v>
      </c>
      <c r="AD34" s="80" t="str" cm="1">
        <f t="array" aca="1" ref="AD34" ca="1">IF(INDIRECT(AD$111&amp;116+4*($B34-7))=1,BIN2HEX(1),BIN2HEX(INDIRECT(AD$111&amp;113+4*($B34-7))&amp;INDIRECT(AD$111&amp;114+4*($B34-7))&amp;INDIRECT(AD$111&amp;115+4*($B34-7))&amp;INDIRECT(AD$111&amp;116+4*($B34-7))))</f>
        <v>2</v>
      </c>
      <c r="AE34" s="80" t="str" cm="1">
        <f t="array" aca="1" ref="AE34" ca="1">IF(INDIRECT(AE$111&amp;116+4*($B34-7))=1,BIN2HEX(1),BIN2HEX(INDIRECT(AE$111&amp;113+4*($B34-7))&amp;INDIRECT(AE$111&amp;114+4*($B34-7))&amp;INDIRECT(AE$111&amp;115+4*($B34-7))&amp;INDIRECT(AE$111&amp;116+4*($B34-7))))</f>
        <v>2</v>
      </c>
      <c r="AF34" s="80" t="str" cm="1">
        <f t="array" aca="1" ref="AF34" ca="1">IF(INDIRECT(AF$111&amp;116+4*($B34-7))=1,BIN2HEX(1),BIN2HEX(INDIRECT(AF$111&amp;113+4*($B34-7))&amp;INDIRECT(AF$111&amp;114+4*($B34-7))&amp;INDIRECT(AF$111&amp;115+4*($B34-7))&amp;INDIRECT(AF$111&amp;116+4*($B34-7))))</f>
        <v>2</v>
      </c>
      <c r="AG34" s="80" t="str" cm="1">
        <f t="array" aca="1" ref="AG34" ca="1">IF(INDIRECT(AG$111&amp;116+4*($B34-7))=1,BIN2HEX(1),BIN2HEX(INDIRECT(AG$111&amp;113+4*($B34-7))&amp;INDIRECT(AG$111&amp;114+4*($B34-7))&amp;INDIRECT(AG$111&amp;115+4*($B34-7))&amp;INDIRECT(AG$111&amp;116+4*($B34-7))))</f>
        <v>2</v>
      </c>
      <c r="AH34" s="80" t="str" cm="1">
        <f t="array" aca="1" ref="AH34" ca="1">IF(INDIRECT(AH$111&amp;116+4*($B34-7))=1,BIN2HEX(1),BIN2HEX(INDIRECT(AH$111&amp;113+4*($B34-7))&amp;INDIRECT(AH$111&amp;114+4*($B34-7))&amp;INDIRECT(AH$111&amp;115+4*($B34-7))&amp;INDIRECT(AH$111&amp;116+4*($B34-7))))</f>
        <v>2</v>
      </c>
      <c r="AI34" s="80" t="str" cm="1">
        <f t="array" aca="1" ref="AI34" ca="1">IF(INDIRECT(AI$111&amp;116+4*($B34-7))=1,BIN2HEX(1),BIN2HEX(INDIRECT(AI$111&amp;113+4*($B34-7))&amp;INDIRECT(AI$111&amp;114+4*($B34-7))&amp;INDIRECT(AI$111&amp;115+4*($B34-7))&amp;INDIRECT(AI$111&amp;116+4*($B34-7))))</f>
        <v>2</v>
      </c>
      <c r="AJ34" s="80" t="str" cm="1">
        <f t="array" aca="1" ref="AJ34" ca="1">IF(INDIRECT(AJ$111&amp;116+4*($B34-7))=1,BIN2HEX(1),BIN2HEX(INDIRECT(AJ$111&amp;113+4*($B34-7))&amp;INDIRECT(AJ$111&amp;114+4*($B34-7))&amp;INDIRECT(AJ$111&amp;115+4*($B34-7))&amp;INDIRECT(AJ$111&amp;116+4*($B34-7))))</f>
        <v>2</v>
      </c>
      <c r="AK34" s="80" t="str" cm="1">
        <f t="array" aca="1" ref="AK34" ca="1">IF(INDIRECT(AK$111&amp;116+4*($B34-7))=1,BIN2HEX(1),BIN2HEX(INDIRECT(AK$111&amp;113+4*($B34-7))&amp;INDIRECT(AK$111&amp;114+4*($B34-7))&amp;INDIRECT(AK$111&amp;115+4*($B34-7))&amp;INDIRECT(AK$111&amp;116+4*($B34-7))))</f>
        <v>2</v>
      </c>
      <c r="AL34" s="80" t="str" cm="1">
        <f t="array" aca="1" ref="AL34" ca="1">IF(INDIRECT(AL$111&amp;116+4*($B34-7))=1,BIN2HEX(1),BIN2HEX(INDIRECT(AL$111&amp;113+4*($B34-7))&amp;INDIRECT(AL$111&amp;114+4*($B34-7))&amp;INDIRECT(AL$111&amp;115+4*($B34-7))&amp;INDIRECT(AL$111&amp;116+4*($B34-7))))</f>
        <v>2</v>
      </c>
      <c r="AM34" s="80" t="str" cm="1">
        <f t="array" aca="1" ref="AM34" ca="1">IF(INDIRECT(AM$111&amp;116+4*($B34-7))=1,BIN2HEX(1),BIN2HEX(INDIRECT(AM$111&amp;113+4*($B34-7))&amp;INDIRECT(AM$111&amp;114+4*($B34-7))&amp;INDIRECT(AM$111&amp;115+4*($B34-7))&amp;INDIRECT(AM$111&amp;116+4*($B34-7))))</f>
        <v>2</v>
      </c>
      <c r="AN34" s="80" t="str" cm="1">
        <f t="array" aca="1" ref="AN34" ca="1">IF(INDIRECT(AN$111&amp;116+4*($B34-7))=1,BIN2HEX(1),BIN2HEX(INDIRECT(AN$111&amp;113+4*($B34-7))&amp;INDIRECT(AN$111&amp;114+4*($B34-7))&amp;INDIRECT(AN$111&amp;115+4*($B34-7))&amp;INDIRECT(AN$111&amp;116+4*($B34-7))))</f>
        <v>2</v>
      </c>
      <c r="AO34" s="80" t="str" cm="1">
        <f t="array" aca="1" ref="AO34" ca="1">IF(INDIRECT(AO$111&amp;116+4*($B34-7))=1,BIN2HEX(1),BIN2HEX(INDIRECT(AO$111&amp;113+4*($B34-7))&amp;INDIRECT(AO$111&amp;114+4*($B34-7))&amp;INDIRECT(AO$111&amp;115+4*($B34-7))&amp;INDIRECT(AO$111&amp;116+4*($B34-7))))</f>
        <v>2</v>
      </c>
      <c r="AP34" s="80" t="str" cm="1">
        <f t="array" aca="1" ref="AP34" ca="1">IF(INDIRECT(AP$111&amp;116+4*($B34-7))=1,BIN2HEX(1),BIN2HEX(INDIRECT(AP$111&amp;113+4*($B34-7))&amp;INDIRECT(AP$111&amp;114+4*($B34-7))&amp;INDIRECT(AP$111&amp;115+4*($B34-7))&amp;INDIRECT(AP$111&amp;116+4*($B34-7))))</f>
        <v>2</v>
      </c>
      <c r="AQ34" s="80" t="str" cm="1">
        <f t="array" aca="1" ref="AQ34" ca="1">IF(INDIRECT(AQ$111&amp;116+4*($B34-7))=1,BIN2HEX(1),BIN2HEX(INDIRECT(AQ$111&amp;113+4*($B34-7))&amp;INDIRECT(AQ$111&amp;114+4*($B34-7))&amp;INDIRECT(AQ$111&amp;115+4*($B34-7))&amp;INDIRECT(AQ$111&amp;116+4*($B34-7))))</f>
        <v>2</v>
      </c>
      <c r="AR34" s="80" t="str" cm="1">
        <f t="array" aca="1" ref="AR34" ca="1">IF(INDIRECT(AR$111&amp;116+4*($B34-7))=1,BIN2HEX(1),BIN2HEX(INDIRECT(AR$111&amp;113+4*($B34-7))&amp;INDIRECT(AR$111&amp;114+4*($B34-7))&amp;INDIRECT(AR$111&amp;115+4*($B34-7))&amp;INDIRECT(AR$111&amp;116+4*($B34-7))))</f>
        <v>2</v>
      </c>
      <c r="AS34" s="80" t="str" cm="1">
        <f t="array" aca="1" ref="AS34" ca="1">IF(INDIRECT(AS$111&amp;116+4*($B34-7))=1,BIN2HEX(1),BIN2HEX(INDIRECT(AS$111&amp;113+4*($B34-7))&amp;INDIRECT(AS$111&amp;114+4*($B34-7))&amp;INDIRECT(AS$111&amp;115+4*($B34-7))&amp;INDIRECT(AS$111&amp;116+4*($B34-7))))</f>
        <v>2</v>
      </c>
      <c r="AT34" s="80" t="str" cm="1">
        <f t="array" aca="1" ref="AT34" ca="1">IF(INDIRECT(AT$111&amp;116+4*($B34-7))=1,BIN2HEX(1),BIN2HEX(INDIRECT(AT$111&amp;113+4*($B34-7))&amp;INDIRECT(AT$111&amp;114+4*($B34-7))&amp;INDIRECT(AT$111&amp;115+4*($B34-7))&amp;INDIRECT(AT$111&amp;116+4*($B34-7))))</f>
        <v>2</v>
      </c>
      <c r="AU34" s="80" t="str" cm="1">
        <f t="array" aca="1" ref="AU34" ca="1">IF(INDIRECT(AU$111&amp;116+4*($B34-7))=1,BIN2HEX(1),BIN2HEX(INDIRECT(AU$111&amp;113+4*($B34-7))&amp;INDIRECT(AU$111&amp;114+4*($B34-7))&amp;INDIRECT(AU$111&amp;115+4*($B34-7))&amp;INDIRECT(AU$111&amp;116+4*($B34-7))))</f>
        <v>2</v>
      </c>
      <c r="AV34" s="80" t="str" cm="1">
        <f t="array" aca="1" ref="AV34" ca="1">IF(INDIRECT(AV$111&amp;116+4*($B34-7))=1,BIN2HEX(1),BIN2HEX(INDIRECT(AV$111&amp;113+4*($B34-7))&amp;INDIRECT(AV$111&amp;114+4*($B34-7))&amp;INDIRECT(AV$111&amp;115+4*($B34-7))&amp;INDIRECT(AV$111&amp;116+4*($B34-7))))</f>
        <v>2</v>
      </c>
      <c r="AW34" s="80" t="str" cm="1">
        <f t="array" aca="1" ref="AW34" ca="1">IF(INDIRECT(AW$111&amp;116+4*($B34-7))=1,BIN2HEX(1),BIN2HEX(INDIRECT(AW$111&amp;113+4*($B34-7))&amp;INDIRECT(AW$111&amp;114+4*($B34-7))&amp;INDIRECT(AW$111&amp;115+4*($B34-7))&amp;INDIRECT(AW$111&amp;116+4*($B34-7))))</f>
        <v>2</v>
      </c>
      <c r="AX34" s="80" t="str" cm="1">
        <f t="array" aca="1" ref="AX34" ca="1">IF(INDIRECT(AX$111&amp;116+4*($B34-7))=1,BIN2HEX(1),BIN2HEX(INDIRECT(AX$111&amp;113+4*($B34-7))&amp;INDIRECT(AX$111&amp;114+4*($B34-7))&amp;INDIRECT(AX$111&amp;115+4*($B34-7))&amp;INDIRECT(AX$111&amp;116+4*($B34-7))))</f>
        <v>2</v>
      </c>
      <c r="AY34" s="80" t="str" cm="1">
        <f t="array" aca="1" ref="AY34" ca="1">IF(INDIRECT(AY$111&amp;116+4*($B34-7))=1,BIN2HEX(1),BIN2HEX(INDIRECT(AY$111&amp;113+4*($B34-7))&amp;INDIRECT(AY$111&amp;114+4*($B34-7))&amp;INDIRECT(AY$111&amp;115+4*($B34-7))&amp;INDIRECT(AY$111&amp;116+4*($B34-7))))</f>
        <v>2</v>
      </c>
      <c r="AZ34" s="80" t="str" cm="1">
        <f t="array" aca="1" ref="AZ34" ca="1">IF(INDIRECT(AZ$111&amp;116+4*($B34-7))=1,BIN2HEX(1),BIN2HEX(INDIRECT(AZ$111&amp;113+4*($B34-7))&amp;INDIRECT(AZ$111&amp;114+4*($B34-7))&amp;INDIRECT(AZ$111&amp;115+4*($B34-7))&amp;INDIRECT(AZ$111&amp;116+4*($B34-7))))</f>
        <v>2</v>
      </c>
      <c r="BA34" s="80" t="str" cm="1">
        <f t="array" aca="1" ref="BA34" ca="1">IF(INDIRECT(BA$111&amp;116+4*($B34-7))=1,BIN2HEX(1),BIN2HEX(INDIRECT(BA$111&amp;113+4*($B34-7))&amp;INDIRECT(BA$111&amp;114+4*($B34-7))&amp;INDIRECT(BA$111&amp;115+4*($B34-7))&amp;INDIRECT(BA$111&amp;116+4*($B34-7))))</f>
        <v>2</v>
      </c>
      <c r="BB34" s="80" t="str" cm="1">
        <f t="array" aca="1" ref="BB34" ca="1">IF(INDIRECT(BB$111&amp;116+4*($B34-7))=1,BIN2HEX(1),BIN2HEX(INDIRECT(BB$111&amp;113+4*($B34-7))&amp;INDIRECT(BB$111&amp;114+4*($B34-7))&amp;INDIRECT(BB$111&amp;115+4*($B34-7))&amp;INDIRECT(BB$111&amp;116+4*($B34-7))))</f>
        <v>2</v>
      </c>
      <c r="BC34" s="80" t="str" cm="1">
        <f t="array" aca="1" ref="BC34" ca="1">IF(INDIRECT(BC$111&amp;116+4*($B34-7))=1,BIN2HEX(1),BIN2HEX(INDIRECT(BC$111&amp;113+4*($B34-7))&amp;INDIRECT(BC$111&amp;114+4*($B34-7))&amp;INDIRECT(BC$111&amp;115+4*($B34-7))&amp;INDIRECT(BC$111&amp;116+4*($B34-7))))</f>
        <v>2</v>
      </c>
      <c r="BD34" s="80" t="str" cm="1">
        <f t="array" aca="1" ref="BD34" ca="1">IF(INDIRECT(BD$111&amp;116+4*($B34-7))=1,BIN2HEX(1),BIN2HEX(INDIRECT(BD$111&amp;113+4*($B34-7))&amp;INDIRECT(BD$111&amp;114+4*($B34-7))&amp;INDIRECT(BD$111&amp;115+4*($B34-7))&amp;INDIRECT(BD$111&amp;116+4*($B34-7))))</f>
        <v>2</v>
      </c>
      <c r="BE34" s="80" t="str" cm="1">
        <f t="array" aca="1" ref="BE34" ca="1">IF(INDIRECT(BE$111&amp;116+4*($B34-7))=1,BIN2HEX(1),BIN2HEX(INDIRECT(BE$111&amp;113+4*($B34-7))&amp;INDIRECT(BE$111&amp;114+4*($B34-7))&amp;INDIRECT(BE$111&amp;115+4*($B34-7))&amp;INDIRECT(BE$111&amp;116+4*($B34-7))))</f>
        <v>2</v>
      </c>
      <c r="BF34" s="80" t="str" cm="1">
        <f t="array" aca="1" ref="BF34" ca="1">IF(INDIRECT(BF$111&amp;116+4*($B34-7))=1,BIN2HEX(1),BIN2HEX(INDIRECT(BF$111&amp;113+4*($B34-7))&amp;INDIRECT(BF$111&amp;114+4*($B34-7))&amp;INDIRECT(BF$111&amp;115+4*($B34-7))&amp;INDIRECT(BF$111&amp;116+4*($B34-7))))</f>
        <v>2</v>
      </c>
      <c r="BG34" s="80" t="str" cm="1">
        <f t="array" aca="1" ref="BG34" ca="1">IF(INDIRECT(BG$111&amp;116+4*($B34-7))=1,BIN2HEX(1),BIN2HEX(INDIRECT(BG$111&amp;113+4*($B34-7))&amp;INDIRECT(BG$111&amp;114+4*($B34-7))&amp;INDIRECT(BG$111&amp;115+4*($B34-7))&amp;INDIRECT(BG$111&amp;116+4*($B34-7))))</f>
        <v>2</v>
      </c>
      <c r="BH34" s="80" t="str" cm="1">
        <f t="array" aca="1" ref="BH34" ca="1">IF(INDIRECT(BH$111&amp;116+4*($B34-7))=1,BIN2HEX(1),BIN2HEX(INDIRECT(BH$111&amp;113+4*($B34-7))&amp;INDIRECT(BH$111&amp;114+4*($B34-7))&amp;INDIRECT(BH$111&amp;115+4*($B34-7))&amp;INDIRECT(BH$111&amp;116+4*($B34-7))))</f>
        <v>2</v>
      </c>
      <c r="BI34" s="80" t="str" cm="1">
        <f t="array" aca="1" ref="BI34" ca="1">IF(INDIRECT(BI$111&amp;116+4*($B34-7))=1,BIN2HEX(1),BIN2HEX(INDIRECT(BI$111&amp;113+4*($B34-7))&amp;INDIRECT(BI$111&amp;114+4*($B34-7))&amp;INDIRECT(BI$111&amp;115+4*($B34-7))&amp;INDIRECT(BI$111&amp;116+4*($B34-7))))</f>
        <v>2</v>
      </c>
      <c r="BJ34" s="80" t="str" cm="1">
        <f t="array" aca="1" ref="BJ34" ca="1">IF(INDIRECT(BJ$111&amp;116+4*($B34-7))=1,BIN2HEX(1),BIN2HEX(INDIRECT(BJ$111&amp;113+4*($B34-7))&amp;INDIRECT(BJ$111&amp;114+4*($B34-7))&amp;INDIRECT(BJ$111&amp;115+4*($B34-7))&amp;INDIRECT(BJ$111&amp;116+4*($B34-7))))</f>
        <v>2</v>
      </c>
      <c r="BK34" s="80" t="str" cm="1">
        <f t="array" aca="1" ref="BK34" ca="1">IF(INDIRECT(BK$111&amp;116+4*($B34-7))=1,BIN2HEX(1),BIN2HEX(INDIRECT(BK$111&amp;113+4*($B34-7))&amp;INDIRECT(BK$111&amp;114+4*($B34-7))&amp;INDIRECT(BK$111&amp;115+4*($B34-7))&amp;INDIRECT(BK$111&amp;116+4*($B34-7))))</f>
        <v>2</v>
      </c>
      <c r="BL34" s="80" t="str" cm="1">
        <f t="array" aca="1" ref="BL34" ca="1">IF(INDIRECT(BL$111&amp;116+4*($B34-7))=1,BIN2HEX(1),BIN2HEX(INDIRECT(BL$111&amp;113+4*($B34-7))&amp;INDIRECT(BL$111&amp;114+4*($B34-7))&amp;INDIRECT(BL$111&amp;115+4*($B34-7))&amp;INDIRECT(BL$111&amp;116+4*($B34-7))))</f>
        <v>2</v>
      </c>
      <c r="BM34" s="80" t="str" cm="1">
        <f t="array" aca="1" ref="BM34" ca="1">IF(INDIRECT(BM$111&amp;116+4*($B34-7))=1,BIN2HEX(1),BIN2HEX(INDIRECT(BM$111&amp;113+4*($B34-7))&amp;INDIRECT(BM$111&amp;114+4*($B34-7))&amp;INDIRECT(BM$111&amp;115+4*($B34-7))&amp;INDIRECT(BM$111&amp;116+4*($B34-7))))</f>
        <v>2</v>
      </c>
      <c r="BN34" s="80" t="str" cm="1">
        <f t="array" aca="1" ref="BN34" ca="1">IF(INDIRECT(BN$111&amp;116+4*($B34-7))=1,BIN2HEX(1),BIN2HEX(INDIRECT(BN$111&amp;113+4*($B34-7))&amp;INDIRECT(BN$111&amp;114+4*($B34-7))&amp;INDIRECT(BN$111&amp;115+4*($B34-7))&amp;INDIRECT(BN$111&amp;116+4*($B34-7))))</f>
        <v>2</v>
      </c>
      <c r="BO34" s="80" t="str" cm="1">
        <f t="array" aca="1" ref="BO34" ca="1">IF(INDIRECT(BO$111&amp;116+4*($B34-7))=1,BIN2HEX(1),BIN2HEX(INDIRECT(BO$111&amp;113+4*($B34-7))&amp;INDIRECT(BO$111&amp;114+4*($B34-7))&amp;INDIRECT(BO$111&amp;115+4*($B34-7))&amp;INDIRECT(BO$111&amp;116+4*($B34-7))))</f>
        <v>2</v>
      </c>
      <c r="BP34" s="80" t="str" cm="1">
        <f t="array" aca="1" ref="BP34" ca="1">IF(INDIRECT(BP$111&amp;116+4*($B34-7))=1,BIN2HEX(1),BIN2HEX(INDIRECT(BP$111&amp;113+4*($B34-7))&amp;INDIRECT(BP$111&amp;114+4*($B34-7))&amp;INDIRECT(BP$111&amp;115+4*($B34-7))&amp;INDIRECT(BP$111&amp;116+4*($B34-7))))</f>
        <v>2</v>
      </c>
      <c r="CD34" s="80" cm="1">
        <f t="array" aca="1" ref="CD34" ca="1">IF($V34="0",INDIRECT("ｄａｔａ!$"&amp;V$112&amp;"$"&amp;$B34),0)</f>
        <v>0</v>
      </c>
      <c r="CE34" s="80" cm="1">
        <f t="array" aca="1" ref="CE34" ca="1">IF(OR($AS34="0",$AS34="8"),INDIRECT("ｄａｔａ!$"&amp;AS$112&amp;"$"&amp;$B34),0)</f>
        <v>0</v>
      </c>
      <c r="CH34" s="80" t="str">
        <f t="shared" si="12"/>
        <v>2000</v>
      </c>
      <c r="CI34" s="80" t="str">
        <f t="shared" si="13"/>
        <v>300000</v>
      </c>
      <c r="CJ34" s="80" t="str">
        <f t="shared" si="14"/>
        <v>400000</v>
      </c>
      <c r="CK34" s="80" t="str">
        <f t="shared" si="15"/>
        <v>5000000</v>
      </c>
      <c r="CL34" s="80" t="str">
        <f t="shared" si="16"/>
        <v>600000</v>
      </c>
      <c r="CM34" s="80" t="str">
        <f t="shared" ca="1" si="17"/>
        <v>70000</v>
      </c>
      <c r="CN34" s="80" t="str">
        <f t="shared" ca="1" si="18"/>
        <v>800000</v>
      </c>
      <c r="CO34" s="80" t="str">
        <f t="shared" ca="1" si="19"/>
        <v>900000</v>
      </c>
      <c r="CP34" s="80" t="str">
        <f t="shared" ca="1" si="20"/>
        <v>A000000</v>
      </c>
      <c r="CQ34" s="80" t="str">
        <f t="shared" ca="1" si="21"/>
        <v>B00000</v>
      </c>
    </row>
    <row r="35" spans="1:95" x14ac:dyDescent="0.2">
      <c r="A35" s="80" t="s">
        <v>2348</v>
      </c>
      <c r="B35" s="80">
        <v>37</v>
      </c>
      <c r="C35" s="251">
        <f t="shared" ca="1" si="11"/>
        <v>1</v>
      </c>
      <c r="D35" s="80" t="str" cm="1">
        <f t="array" aca="1" ref="D35" ca="1">IF(INDIRECT(D$111&amp;116+4*($B35-7))=1,BIN2HEX(1),BIN2HEX(INDIRECT(D$111&amp;113+4*($B35-7))&amp;INDIRECT(D$111&amp;114+4*($B35-7))&amp;INDIRECT(D$111&amp;115+4*($B35-7))&amp;INDIRECT(D$111&amp;116+4*($B35-7))))</f>
        <v>4</v>
      </c>
      <c r="F35" s="80" t="str" cm="1">
        <f t="array" aca="1" ref="F35" ca="1">IF(INDIRECT(F$111&amp;116+4*($B35-7))=1,BIN2HEX(1),BIN2HEX(INDIRECT(F$111&amp;113+4*($B35-7))&amp;INDIRECT(F$111&amp;114+4*($B35-7))&amp;INDIRECT(F$111&amp;115+4*($B35-7))&amp;INDIRECT(F$111&amp;116+4*($B35-7))))</f>
        <v>2</v>
      </c>
      <c r="G35" s="80" t="str" cm="1">
        <f t="array" aca="1" ref="G35" ca="1">IF(INDIRECT(G$111&amp;116+4*($B35-7))=1,BIN2HEX(1),BIN2HEX(INDIRECT(G$111&amp;113+4*($B35-7))&amp;INDIRECT(G$111&amp;114+4*($B35-7))&amp;INDIRECT(G$111&amp;115+4*($B35-7))&amp;INDIRECT(G$111&amp;116+4*($B35-7))))</f>
        <v>2</v>
      </c>
      <c r="H35" s="80" t="str" cm="1">
        <f t="array" aca="1" ref="H35" ca="1">IF(INDIRECT(H$111&amp;116+4*($B35-7))=1,BIN2HEX(1),BIN2HEX(INDIRECT(H$111&amp;113+4*($B35-7))&amp;INDIRECT(H$111&amp;114+4*($B35-7))&amp;INDIRECT(H$111&amp;115+4*($B35-7))&amp;INDIRECT(H$111&amp;116+4*($B35-7))))</f>
        <v>2</v>
      </c>
      <c r="I35" s="80" t="str" cm="1">
        <f t="array" aca="1" ref="I35" ca="1">IF(INDIRECT(I$111&amp;116+4*($B35-7))=1,BIN2HEX(1),BIN2HEX(INDIRECT(I$111&amp;113+4*($B35-7))&amp;INDIRECT(I$111&amp;114+4*($B35-7))&amp;INDIRECT(I$111&amp;115+4*($B35-7))&amp;INDIRECT(I$111&amp;116+4*($B35-7))))</f>
        <v>2</v>
      </c>
      <c r="J35" s="80" t="str" cm="1">
        <f t="array" aca="1" ref="J35" ca="1">IF(INDIRECT(J$111&amp;116+4*($B35-7))=1,BIN2HEX(1),BIN2HEX(INDIRECT(J$111&amp;113+4*($B35-7))&amp;INDIRECT(J$111&amp;114+4*($B35-7))&amp;INDIRECT(J$111&amp;115+4*($B35-7))&amp;INDIRECT(J$111&amp;116+4*($B35-7))))</f>
        <v>2</v>
      </c>
      <c r="K35" s="80" t="str" cm="1">
        <f t="array" aca="1" ref="K35" ca="1">IF(INDIRECT(K$111&amp;116+4*($B35-7))=1,BIN2HEX(1),BIN2HEX(INDIRECT(K$111&amp;113+4*($B35-7))&amp;INDIRECT(K$111&amp;114+4*($B35-7))&amp;INDIRECT(K$111&amp;115+4*($B35-7))&amp;INDIRECT(K$111&amp;116+4*($B35-7))))</f>
        <v>2</v>
      </c>
      <c r="L35" s="80" t="str" cm="1">
        <f t="array" aca="1" ref="L35" ca="1">IF(INDIRECT(L$111&amp;116+4*($B35-7))=1,BIN2HEX(1),BIN2HEX(INDIRECT(L$111&amp;113+4*($B35-7))&amp;INDIRECT(L$111&amp;114+4*($B35-7))&amp;INDIRECT(L$111&amp;115+4*($B35-7))&amp;INDIRECT(L$111&amp;116+4*($B35-7))))</f>
        <v>2</v>
      </c>
      <c r="M35" s="80" t="str" cm="1">
        <f t="array" aca="1" ref="M35" ca="1">IF(INDIRECT(M$111&amp;116+4*($B35-7))=1,BIN2HEX(1),BIN2HEX(INDIRECT(M$111&amp;113+4*($B35-7))&amp;INDIRECT(M$111&amp;114+4*($B35-7))&amp;INDIRECT(M$111&amp;115+4*($B35-7))&amp;INDIRECT(M$111&amp;116+4*($B35-7))))</f>
        <v>2</v>
      </c>
      <c r="N35" s="80" t="str" cm="1">
        <f t="array" aca="1" ref="N35" ca="1">IF(INDIRECT(N$111&amp;116+4*($B35-7))=1,BIN2HEX(1),BIN2HEX(INDIRECT(N$111&amp;113+4*($B35-7))&amp;INDIRECT(N$111&amp;114+4*($B35-7))&amp;INDIRECT(N$111&amp;115+4*($B35-7))&amp;INDIRECT(N$111&amp;116+4*($B35-7))))</f>
        <v>2</v>
      </c>
      <c r="O35" s="80" t="str" cm="1">
        <f t="array" aca="1" ref="O35" ca="1">IF(INDIRECT(O$111&amp;116+4*($B35-7))=1,BIN2HEX(1),BIN2HEX(INDIRECT(O$111&amp;113+4*($B35-7))&amp;INDIRECT(O$111&amp;114+4*($B35-7))&amp;INDIRECT(O$111&amp;115+4*($B35-7))&amp;INDIRECT(O$111&amp;116+4*($B35-7))))</f>
        <v>2</v>
      </c>
      <c r="P35" s="80" t="str" cm="1">
        <f t="array" aca="1" ref="P35" ca="1">IF(INDIRECT(P$111&amp;116+4*($B35-7))=1,BIN2HEX(1),BIN2HEX(INDIRECT(P$111&amp;113+4*($B35-7))&amp;INDIRECT(P$111&amp;114+4*($B35-7))&amp;INDIRECT(P$111&amp;115+4*($B35-7))&amp;INDIRECT(P$111&amp;116+4*($B35-7))))</f>
        <v>2</v>
      </c>
      <c r="Q35" s="80" t="str" cm="1">
        <f t="array" aca="1" ref="Q35" ca="1">IF(INDIRECT(Q$111&amp;116+4*($B35-7))=1,BIN2HEX(1),BIN2HEX(INDIRECT(Q$111&amp;113+4*($B35-7))&amp;INDIRECT(Q$111&amp;114+4*($B35-7))&amp;INDIRECT(Q$111&amp;115+4*($B35-7))&amp;INDIRECT(Q$111&amp;116+4*($B35-7))))</f>
        <v>2</v>
      </c>
      <c r="R35" s="80" t="str" cm="1">
        <f t="array" aca="1" ref="R35" ca="1">IF(INDIRECT(R$111&amp;116+4*($B35-7))=1,BIN2HEX(1),BIN2HEX(INDIRECT(R$111&amp;113+4*($B35-7))&amp;INDIRECT(R$111&amp;114+4*($B35-7))&amp;INDIRECT(R$111&amp;115+4*($B35-7))&amp;INDIRECT(R$111&amp;116+4*($B35-7))))</f>
        <v>2</v>
      </c>
      <c r="S35" s="80" t="str" cm="1">
        <f t="array" aca="1" ref="S35" ca="1">IF(INDIRECT(S$111&amp;116+4*($B35-7))=1,BIN2HEX(1),BIN2HEX(INDIRECT(S$111&amp;113+4*($B35-7))&amp;INDIRECT(S$111&amp;114+4*($B35-7))&amp;INDIRECT(S$111&amp;115+4*($B35-7))&amp;INDIRECT(S$111&amp;116+4*($B35-7))))</f>
        <v>2</v>
      </c>
      <c r="T35" s="80" t="str" cm="1">
        <f t="array" aca="1" ref="T35" ca="1">IF(INDIRECT(T$111&amp;116+4*($B35-7))=1,BIN2HEX(1),BIN2HEX(INDIRECT(T$111&amp;113+4*($B35-7))&amp;INDIRECT(T$111&amp;114+4*($B35-7))&amp;INDIRECT(T$111&amp;115+4*($B35-7))&amp;INDIRECT(T$111&amp;116+4*($B35-7))))</f>
        <v>2</v>
      </c>
      <c r="U35" s="80" t="str" cm="1">
        <f t="array" aca="1" ref="U35" ca="1">IF(INDIRECT(U$111&amp;116+4*($B35-7))=1,BIN2HEX(1),BIN2HEX(INDIRECT(U$111&amp;113+4*($B35-7))&amp;INDIRECT(U$111&amp;114+4*($B35-7))&amp;INDIRECT(U$111&amp;115+4*($B35-7))&amp;INDIRECT(U$111&amp;116+4*($B35-7))))</f>
        <v>2</v>
      </c>
      <c r="V35" s="80" t="str" cm="1">
        <f t="array" aca="1" ref="V35" ca="1">IF(INDIRECT(V$111&amp;116+4*($B35-7))=1,BIN2HEX(1),BIN2HEX(INDIRECT(V$111&amp;113+4*($B35-7))&amp;INDIRECT(V$111&amp;114+4*($B35-7))&amp;INDIRECT(V$111&amp;115+4*($B35-7))&amp;INDIRECT(V$111&amp;116+4*($B35-7))))</f>
        <v>2</v>
      </c>
      <c r="W35" s="80" t="str" cm="1">
        <f t="array" aca="1" ref="W35" ca="1">IF(INDIRECT(W$111&amp;116+4*($B35-7))=1,BIN2HEX(1),BIN2HEX(INDIRECT(W$111&amp;113+4*($B35-7))&amp;INDIRECT(W$111&amp;114+4*($B35-7))&amp;INDIRECT(W$111&amp;115+4*($B35-7))&amp;INDIRECT(W$111&amp;116+4*($B35-7))))</f>
        <v>2</v>
      </c>
      <c r="X35" s="80" t="str" cm="1">
        <f t="array" aca="1" ref="X35" ca="1">IF(INDIRECT(X$111&amp;116+4*($B35-7))=1,BIN2HEX(1),BIN2HEX(INDIRECT(X$111&amp;113+4*($B35-7))&amp;INDIRECT(X$111&amp;114+4*($B35-7))&amp;INDIRECT(X$111&amp;115+4*($B35-7))&amp;INDIRECT(X$111&amp;116+4*($B35-7))))</f>
        <v>2</v>
      </c>
      <c r="Y35" s="80" t="str" cm="1">
        <f t="array" aca="1" ref="Y35" ca="1">IF(INDIRECT(Y$111&amp;116+4*($B35-7))=1,BIN2HEX(1),BIN2HEX(INDIRECT(Y$111&amp;113+4*($B35-7))&amp;INDIRECT(Y$111&amp;114+4*($B35-7))&amp;INDIRECT(Y$111&amp;115+4*($B35-7))&amp;INDIRECT(Y$111&amp;116+4*($B35-7))))</f>
        <v>2</v>
      </c>
      <c r="Z35" s="80" t="str" cm="1">
        <f t="array" aca="1" ref="Z35" ca="1">IF(INDIRECT(Z$111&amp;116+4*($B35-7))=1,BIN2HEX(1),BIN2HEX(INDIRECT(Z$111&amp;113+4*($B35-7))&amp;INDIRECT(Z$111&amp;114+4*($B35-7))&amp;INDIRECT(Z$111&amp;115+4*($B35-7))&amp;INDIRECT(Z$111&amp;116+4*($B35-7))))</f>
        <v>2</v>
      </c>
      <c r="AA35" s="80" t="str" cm="1">
        <f t="array" aca="1" ref="AA35" ca="1">IF(INDIRECT(AA$111&amp;116+4*($B35-7))=1,BIN2HEX(1),BIN2HEX(INDIRECT(AA$111&amp;113+4*($B35-7))&amp;INDIRECT(AA$111&amp;114+4*($B35-7))&amp;INDIRECT(AA$111&amp;115+4*($B35-7))&amp;INDIRECT(AA$111&amp;116+4*($B35-7))))</f>
        <v>2</v>
      </c>
      <c r="AB35" s="80" t="str" cm="1">
        <f t="array" aca="1" ref="AB35" ca="1">IF(INDIRECT(AB$111&amp;116+4*($B35-7))=1,BIN2HEX(1),BIN2HEX(INDIRECT(AB$111&amp;113+4*($B35-7))&amp;INDIRECT(AB$111&amp;114+4*($B35-7))&amp;INDIRECT(AB$111&amp;115+4*($B35-7))&amp;INDIRECT(AB$111&amp;116+4*($B35-7))))</f>
        <v>2</v>
      </c>
      <c r="AC35" s="80" t="str" cm="1">
        <f t="array" aca="1" ref="AC35" ca="1">IF(INDIRECT(AC$111&amp;116+4*($B35-7))=1,BIN2HEX(1),BIN2HEX(INDIRECT(AC$111&amp;113+4*($B35-7))&amp;INDIRECT(AC$111&amp;114+4*($B35-7))&amp;INDIRECT(AC$111&amp;115+4*($B35-7))&amp;INDIRECT(AC$111&amp;116+4*($B35-7))))</f>
        <v>2</v>
      </c>
      <c r="AD35" s="80" t="str" cm="1">
        <f t="array" aca="1" ref="AD35" ca="1">IF(INDIRECT(AD$111&amp;116+4*($B35-7))=1,BIN2HEX(1),BIN2HEX(INDIRECT(AD$111&amp;113+4*($B35-7))&amp;INDIRECT(AD$111&amp;114+4*($B35-7))&amp;INDIRECT(AD$111&amp;115+4*($B35-7))&amp;INDIRECT(AD$111&amp;116+4*($B35-7))))</f>
        <v>2</v>
      </c>
      <c r="AE35" s="80" t="str" cm="1">
        <f t="array" aca="1" ref="AE35" ca="1">IF(INDIRECT(AE$111&amp;116+4*($B35-7))=1,BIN2HEX(1),BIN2HEX(INDIRECT(AE$111&amp;113+4*($B35-7))&amp;INDIRECT(AE$111&amp;114+4*($B35-7))&amp;INDIRECT(AE$111&amp;115+4*($B35-7))&amp;INDIRECT(AE$111&amp;116+4*($B35-7))))</f>
        <v>2</v>
      </c>
      <c r="AF35" s="80" t="str" cm="1">
        <f t="array" aca="1" ref="AF35" ca="1">IF(INDIRECT(AF$111&amp;116+4*($B35-7))=1,BIN2HEX(1),BIN2HEX(INDIRECT(AF$111&amp;113+4*($B35-7))&amp;INDIRECT(AF$111&amp;114+4*($B35-7))&amp;INDIRECT(AF$111&amp;115+4*($B35-7))&amp;INDIRECT(AF$111&amp;116+4*($B35-7))))</f>
        <v>2</v>
      </c>
      <c r="AG35" s="80" t="str" cm="1">
        <f t="array" aca="1" ref="AG35" ca="1">IF(INDIRECT(AG$111&amp;116+4*($B35-7))=1,BIN2HEX(1),BIN2HEX(INDIRECT(AG$111&amp;113+4*($B35-7))&amp;INDIRECT(AG$111&amp;114+4*($B35-7))&amp;INDIRECT(AG$111&amp;115+4*($B35-7))&amp;INDIRECT(AG$111&amp;116+4*($B35-7))))</f>
        <v>2</v>
      </c>
      <c r="AH35" s="80" t="str" cm="1">
        <f t="array" aca="1" ref="AH35" ca="1">IF(INDIRECT(AH$111&amp;116+4*($B35-7))=1,BIN2HEX(1),BIN2HEX(INDIRECT(AH$111&amp;113+4*($B35-7))&amp;INDIRECT(AH$111&amp;114+4*($B35-7))&amp;INDIRECT(AH$111&amp;115+4*($B35-7))&amp;INDIRECT(AH$111&amp;116+4*($B35-7))))</f>
        <v>2</v>
      </c>
      <c r="AI35" s="80" t="str" cm="1">
        <f t="array" aca="1" ref="AI35" ca="1">IF(INDIRECT(AI$111&amp;116+4*($B35-7))=1,BIN2HEX(1),BIN2HEX(INDIRECT(AI$111&amp;113+4*($B35-7))&amp;INDIRECT(AI$111&amp;114+4*($B35-7))&amp;INDIRECT(AI$111&amp;115+4*($B35-7))&amp;INDIRECT(AI$111&amp;116+4*($B35-7))))</f>
        <v>2</v>
      </c>
      <c r="AJ35" s="80" t="str" cm="1">
        <f t="array" aca="1" ref="AJ35" ca="1">IF(INDIRECT(AJ$111&amp;116+4*($B35-7))=1,BIN2HEX(1),BIN2HEX(INDIRECT(AJ$111&amp;113+4*($B35-7))&amp;INDIRECT(AJ$111&amp;114+4*($B35-7))&amp;INDIRECT(AJ$111&amp;115+4*($B35-7))&amp;INDIRECT(AJ$111&amp;116+4*($B35-7))))</f>
        <v>2</v>
      </c>
      <c r="AK35" s="80" t="str" cm="1">
        <f t="array" aca="1" ref="AK35" ca="1">IF(INDIRECT(AK$111&amp;116+4*($B35-7))=1,BIN2HEX(1),BIN2HEX(INDIRECT(AK$111&amp;113+4*($B35-7))&amp;INDIRECT(AK$111&amp;114+4*($B35-7))&amp;INDIRECT(AK$111&amp;115+4*($B35-7))&amp;INDIRECT(AK$111&amp;116+4*($B35-7))))</f>
        <v>2</v>
      </c>
      <c r="AL35" s="80" t="str" cm="1">
        <f t="array" aca="1" ref="AL35" ca="1">IF(INDIRECT(AL$111&amp;116+4*($B35-7))=1,BIN2HEX(1),BIN2HEX(INDIRECT(AL$111&amp;113+4*($B35-7))&amp;INDIRECT(AL$111&amp;114+4*($B35-7))&amp;INDIRECT(AL$111&amp;115+4*($B35-7))&amp;INDIRECT(AL$111&amp;116+4*($B35-7))))</f>
        <v>2</v>
      </c>
      <c r="AM35" s="80" t="str" cm="1">
        <f t="array" aca="1" ref="AM35" ca="1">IF(INDIRECT(AM$111&amp;116+4*($B35-7))=1,BIN2HEX(1),BIN2HEX(INDIRECT(AM$111&amp;113+4*($B35-7))&amp;INDIRECT(AM$111&amp;114+4*($B35-7))&amp;INDIRECT(AM$111&amp;115+4*($B35-7))&amp;INDIRECT(AM$111&amp;116+4*($B35-7))))</f>
        <v>2</v>
      </c>
      <c r="AN35" s="80" t="str" cm="1">
        <f t="array" aca="1" ref="AN35" ca="1">IF(INDIRECT(AN$111&amp;116+4*($B35-7))=1,BIN2HEX(1),BIN2HEX(INDIRECT(AN$111&amp;113+4*($B35-7))&amp;INDIRECT(AN$111&amp;114+4*($B35-7))&amp;INDIRECT(AN$111&amp;115+4*($B35-7))&amp;INDIRECT(AN$111&amp;116+4*($B35-7))))</f>
        <v>2</v>
      </c>
      <c r="AO35" s="80" t="str" cm="1">
        <f t="array" aca="1" ref="AO35" ca="1">IF(INDIRECT(AO$111&amp;116+4*($B35-7))=1,BIN2HEX(1),BIN2HEX(INDIRECT(AO$111&amp;113+4*($B35-7))&amp;INDIRECT(AO$111&amp;114+4*($B35-7))&amp;INDIRECT(AO$111&amp;115+4*($B35-7))&amp;INDIRECT(AO$111&amp;116+4*($B35-7))))</f>
        <v>2</v>
      </c>
      <c r="AP35" s="80" t="str" cm="1">
        <f t="array" aca="1" ref="AP35" ca="1">IF(INDIRECT(AP$111&amp;116+4*($B35-7))=1,BIN2HEX(1),BIN2HEX(INDIRECT(AP$111&amp;113+4*($B35-7))&amp;INDIRECT(AP$111&amp;114+4*($B35-7))&amp;INDIRECT(AP$111&amp;115+4*($B35-7))&amp;INDIRECT(AP$111&amp;116+4*($B35-7))))</f>
        <v>2</v>
      </c>
      <c r="AQ35" s="80" t="str" cm="1">
        <f t="array" aca="1" ref="AQ35" ca="1">IF(INDIRECT(AQ$111&amp;116+4*($B35-7))=1,BIN2HEX(1),BIN2HEX(INDIRECT(AQ$111&amp;113+4*($B35-7))&amp;INDIRECT(AQ$111&amp;114+4*($B35-7))&amp;INDIRECT(AQ$111&amp;115+4*($B35-7))&amp;INDIRECT(AQ$111&amp;116+4*($B35-7))))</f>
        <v>2</v>
      </c>
      <c r="AR35" s="80" t="str" cm="1">
        <f t="array" aca="1" ref="AR35" ca="1">IF(INDIRECT(AR$111&amp;116+4*($B35-7))=1,BIN2HEX(1),BIN2HEX(INDIRECT(AR$111&amp;113+4*($B35-7))&amp;INDIRECT(AR$111&amp;114+4*($B35-7))&amp;INDIRECT(AR$111&amp;115+4*($B35-7))&amp;INDIRECT(AR$111&amp;116+4*($B35-7))))</f>
        <v>2</v>
      </c>
      <c r="AS35" s="80" t="str" cm="1">
        <f t="array" aca="1" ref="AS35" ca="1">IF(INDIRECT(AS$111&amp;116+4*($B35-7))=1,BIN2HEX(1),BIN2HEX(INDIRECT(AS$111&amp;113+4*($B35-7))&amp;INDIRECT(AS$111&amp;114+4*($B35-7))&amp;INDIRECT(AS$111&amp;115+4*($B35-7))&amp;INDIRECT(AS$111&amp;116+4*($B35-7))))</f>
        <v>2</v>
      </c>
      <c r="AT35" s="80" t="str" cm="1">
        <f t="array" aca="1" ref="AT35" ca="1">IF(INDIRECT(AT$111&amp;116+4*($B35-7))=1,BIN2HEX(1),BIN2HEX(INDIRECT(AT$111&amp;113+4*($B35-7))&amp;INDIRECT(AT$111&amp;114+4*($B35-7))&amp;INDIRECT(AT$111&amp;115+4*($B35-7))&amp;INDIRECT(AT$111&amp;116+4*($B35-7))))</f>
        <v>2</v>
      </c>
      <c r="AU35" s="80" t="str" cm="1">
        <f t="array" aca="1" ref="AU35" ca="1">IF(INDIRECT(AU$111&amp;116+4*($B35-7))=1,BIN2HEX(1),BIN2HEX(INDIRECT(AU$111&amp;113+4*($B35-7))&amp;INDIRECT(AU$111&amp;114+4*($B35-7))&amp;INDIRECT(AU$111&amp;115+4*($B35-7))&amp;INDIRECT(AU$111&amp;116+4*($B35-7))))</f>
        <v>2</v>
      </c>
      <c r="AV35" s="80" t="str" cm="1">
        <f t="array" aca="1" ref="AV35" ca="1">IF(INDIRECT(AV$111&amp;116+4*($B35-7))=1,BIN2HEX(1),BIN2HEX(INDIRECT(AV$111&amp;113+4*($B35-7))&amp;INDIRECT(AV$111&amp;114+4*($B35-7))&amp;INDIRECT(AV$111&amp;115+4*($B35-7))&amp;INDIRECT(AV$111&amp;116+4*($B35-7))))</f>
        <v>2</v>
      </c>
      <c r="AW35" s="80" t="str" cm="1">
        <f t="array" aca="1" ref="AW35" ca="1">IF(INDIRECT(AW$111&amp;116+4*($B35-7))=1,BIN2HEX(1),BIN2HEX(INDIRECT(AW$111&amp;113+4*($B35-7))&amp;INDIRECT(AW$111&amp;114+4*($B35-7))&amp;INDIRECT(AW$111&amp;115+4*($B35-7))&amp;INDIRECT(AW$111&amp;116+4*($B35-7))))</f>
        <v>2</v>
      </c>
      <c r="AX35" s="80" t="str" cm="1">
        <f t="array" aca="1" ref="AX35" ca="1">IF(INDIRECT(AX$111&amp;116+4*($B35-7))=1,BIN2HEX(1),BIN2HEX(INDIRECT(AX$111&amp;113+4*($B35-7))&amp;INDIRECT(AX$111&amp;114+4*($B35-7))&amp;INDIRECT(AX$111&amp;115+4*($B35-7))&amp;INDIRECT(AX$111&amp;116+4*($B35-7))))</f>
        <v>2</v>
      </c>
      <c r="AY35" s="80" t="str" cm="1">
        <f t="array" aca="1" ref="AY35" ca="1">IF(INDIRECT(AY$111&amp;116+4*($B35-7))=1,BIN2HEX(1),BIN2HEX(INDIRECT(AY$111&amp;113+4*($B35-7))&amp;INDIRECT(AY$111&amp;114+4*($B35-7))&amp;INDIRECT(AY$111&amp;115+4*($B35-7))&amp;INDIRECT(AY$111&amp;116+4*($B35-7))))</f>
        <v>2</v>
      </c>
      <c r="AZ35" s="80" t="str" cm="1">
        <f t="array" aca="1" ref="AZ35" ca="1">IF(INDIRECT(AZ$111&amp;116+4*($B35-7))=1,BIN2HEX(1),BIN2HEX(INDIRECT(AZ$111&amp;113+4*($B35-7))&amp;INDIRECT(AZ$111&amp;114+4*($B35-7))&amp;INDIRECT(AZ$111&amp;115+4*($B35-7))&amp;INDIRECT(AZ$111&amp;116+4*($B35-7))))</f>
        <v>2</v>
      </c>
      <c r="BA35" s="80" t="str" cm="1">
        <f t="array" aca="1" ref="BA35" ca="1">IF(INDIRECT(BA$111&amp;116+4*($B35-7))=1,BIN2HEX(1),BIN2HEX(INDIRECT(BA$111&amp;113+4*($B35-7))&amp;INDIRECT(BA$111&amp;114+4*($B35-7))&amp;INDIRECT(BA$111&amp;115+4*($B35-7))&amp;INDIRECT(BA$111&amp;116+4*($B35-7))))</f>
        <v>2</v>
      </c>
      <c r="BB35" s="80" t="str" cm="1">
        <f t="array" aca="1" ref="BB35" ca="1">IF(INDIRECT(BB$111&amp;116+4*($B35-7))=1,BIN2HEX(1),BIN2HEX(INDIRECT(BB$111&amp;113+4*($B35-7))&amp;INDIRECT(BB$111&amp;114+4*($B35-7))&amp;INDIRECT(BB$111&amp;115+4*($B35-7))&amp;INDIRECT(BB$111&amp;116+4*($B35-7))))</f>
        <v>2</v>
      </c>
      <c r="BC35" s="80" t="str" cm="1">
        <f t="array" aca="1" ref="BC35" ca="1">IF(INDIRECT(BC$111&amp;116+4*($B35-7))=1,BIN2HEX(1),BIN2HEX(INDIRECT(BC$111&amp;113+4*($B35-7))&amp;INDIRECT(BC$111&amp;114+4*($B35-7))&amp;INDIRECT(BC$111&amp;115+4*($B35-7))&amp;INDIRECT(BC$111&amp;116+4*($B35-7))))</f>
        <v>2</v>
      </c>
      <c r="BD35" s="80" t="str" cm="1">
        <f t="array" aca="1" ref="BD35" ca="1">IF(INDIRECT(BD$111&amp;116+4*($B35-7))=1,BIN2HEX(1),BIN2HEX(INDIRECT(BD$111&amp;113+4*($B35-7))&amp;INDIRECT(BD$111&amp;114+4*($B35-7))&amp;INDIRECT(BD$111&amp;115+4*($B35-7))&amp;INDIRECT(BD$111&amp;116+4*($B35-7))))</f>
        <v>2</v>
      </c>
      <c r="BE35" s="80" t="str" cm="1">
        <f t="array" aca="1" ref="BE35" ca="1">IF(INDIRECT(BE$111&amp;116+4*($B35-7))=1,BIN2HEX(1),BIN2HEX(INDIRECT(BE$111&amp;113+4*($B35-7))&amp;INDIRECT(BE$111&amp;114+4*($B35-7))&amp;INDIRECT(BE$111&amp;115+4*($B35-7))&amp;INDIRECT(BE$111&amp;116+4*($B35-7))))</f>
        <v>2</v>
      </c>
      <c r="BF35" s="80" t="str" cm="1">
        <f t="array" aca="1" ref="BF35" ca="1">IF(INDIRECT(BF$111&amp;116+4*($B35-7))=1,BIN2HEX(1),BIN2HEX(INDIRECT(BF$111&amp;113+4*($B35-7))&amp;INDIRECT(BF$111&amp;114+4*($B35-7))&amp;INDIRECT(BF$111&amp;115+4*($B35-7))&amp;INDIRECT(BF$111&amp;116+4*($B35-7))))</f>
        <v>2</v>
      </c>
      <c r="BG35" s="80" t="str" cm="1">
        <f t="array" aca="1" ref="BG35" ca="1">IF(INDIRECT(BG$111&amp;116+4*($B35-7))=1,BIN2HEX(1),BIN2HEX(INDIRECT(BG$111&amp;113+4*($B35-7))&amp;INDIRECT(BG$111&amp;114+4*($B35-7))&amp;INDIRECT(BG$111&amp;115+4*($B35-7))&amp;INDIRECT(BG$111&amp;116+4*($B35-7))))</f>
        <v>2</v>
      </c>
      <c r="BH35" s="80" t="str" cm="1">
        <f t="array" aca="1" ref="BH35" ca="1">IF(INDIRECT(BH$111&amp;116+4*($B35-7))=1,BIN2HEX(1),BIN2HEX(INDIRECT(BH$111&amp;113+4*($B35-7))&amp;INDIRECT(BH$111&amp;114+4*($B35-7))&amp;INDIRECT(BH$111&amp;115+4*($B35-7))&amp;INDIRECT(BH$111&amp;116+4*($B35-7))))</f>
        <v>2</v>
      </c>
      <c r="BI35" s="80" t="str" cm="1">
        <f t="array" aca="1" ref="BI35" ca="1">IF(INDIRECT(BI$111&amp;116+4*($B35-7))=1,BIN2HEX(1),BIN2HEX(INDIRECT(BI$111&amp;113+4*($B35-7))&amp;INDIRECT(BI$111&amp;114+4*($B35-7))&amp;INDIRECT(BI$111&amp;115+4*($B35-7))&amp;INDIRECT(BI$111&amp;116+4*($B35-7))))</f>
        <v>2</v>
      </c>
      <c r="BJ35" s="80" t="str" cm="1">
        <f t="array" aca="1" ref="BJ35" ca="1">IF(INDIRECT(BJ$111&amp;116+4*($B35-7))=1,BIN2HEX(1),BIN2HEX(INDIRECT(BJ$111&amp;113+4*($B35-7))&amp;INDIRECT(BJ$111&amp;114+4*($B35-7))&amp;INDIRECT(BJ$111&amp;115+4*($B35-7))&amp;INDIRECT(BJ$111&amp;116+4*($B35-7))))</f>
        <v>2</v>
      </c>
      <c r="BK35" s="80" t="str" cm="1">
        <f t="array" aca="1" ref="BK35" ca="1">IF(INDIRECT(BK$111&amp;116+4*($B35-7))=1,BIN2HEX(1),BIN2HEX(INDIRECT(BK$111&amp;113+4*($B35-7))&amp;INDIRECT(BK$111&amp;114+4*($B35-7))&amp;INDIRECT(BK$111&amp;115+4*($B35-7))&amp;INDIRECT(BK$111&amp;116+4*($B35-7))))</f>
        <v>2</v>
      </c>
      <c r="BL35" s="80" t="str" cm="1">
        <f t="array" aca="1" ref="BL35" ca="1">IF(INDIRECT(BL$111&amp;116+4*($B35-7))=1,BIN2HEX(1),BIN2HEX(INDIRECT(BL$111&amp;113+4*($B35-7))&amp;INDIRECT(BL$111&amp;114+4*($B35-7))&amp;INDIRECT(BL$111&amp;115+4*($B35-7))&amp;INDIRECT(BL$111&amp;116+4*($B35-7))))</f>
        <v>2</v>
      </c>
      <c r="BM35" s="80" t="str" cm="1">
        <f t="array" aca="1" ref="BM35" ca="1">IF(INDIRECT(BM$111&amp;116+4*($B35-7))=1,BIN2HEX(1),BIN2HEX(INDIRECT(BM$111&amp;113+4*($B35-7))&amp;INDIRECT(BM$111&amp;114+4*($B35-7))&amp;INDIRECT(BM$111&amp;115+4*($B35-7))&amp;INDIRECT(BM$111&amp;116+4*($B35-7))))</f>
        <v>2</v>
      </c>
      <c r="BN35" s="80" t="str" cm="1">
        <f t="array" aca="1" ref="BN35" ca="1">IF(INDIRECT(BN$111&amp;116+4*($B35-7))=1,BIN2HEX(1),BIN2HEX(INDIRECT(BN$111&amp;113+4*($B35-7))&amp;INDIRECT(BN$111&amp;114+4*($B35-7))&amp;INDIRECT(BN$111&amp;115+4*($B35-7))&amp;INDIRECT(BN$111&amp;116+4*($B35-7))))</f>
        <v>2</v>
      </c>
      <c r="BO35" s="80" t="str" cm="1">
        <f t="array" aca="1" ref="BO35" ca="1">IF(INDIRECT(BO$111&amp;116+4*($B35-7))=1,BIN2HEX(1),BIN2HEX(INDIRECT(BO$111&amp;113+4*($B35-7))&amp;INDIRECT(BO$111&amp;114+4*($B35-7))&amp;INDIRECT(BO$111&amp;115+4*($B35-7))&amp;INDIRECT(BO$111&amp;116+4*($B35-7))))</f>
        <v>2</v>
      </c>
      <c r="BP35" s="80" t="str" cm="1">
        <f t="array" aca="1" ref="BP35" ca="1">IF(INDIRECT(BP$111&amp;116+4*($B35-7))=1,BIN2HEX(1),BIN2HEX(INDIRECT(BP$111&amp;113+4*($B35-7))&amp;INDIRECT(BP$111&amp;114+4*($B35-7))&amp;INDIRECT(BP$111&amp;115+4*($B35-7))&amp;INDIRECT(BP$111&amp;116+4*($B35-7))))</f>
        <v>2</v>
      </c>
      <c r="CD35" s="80" cm="1">
        <f t="array" aca="1" ref="CD35" ca="1">IF($V35="0",INDIRECT("ｄａｔａ!$"&amp;V$112&amp;"$"&amp;$B35),0)</f>
        <v>0</v>
      </c>
      <c r="CE35" s="80" cm="1">
        <f t="array" aca="1" ref="CE35" ca="1">IF(OR($AS35="0",$AS35="8"),INDIRECT("ｄａｔａ!$"&amp;AS$112&amp;"$"&amp;$B35),0)</f>
        <v>0</v>
      </c>
      <c r="CH35" s="80" t="str">
        <f t="shared" si="12"/>
        <v>2000</v>
      </c>
      <c r="CI35" s="80" t="str">
        <f t="shared" si="13"/>
        <v>300000</v>
      </c>
      <c r="CJ35" s="80" t="str">
        <f t="shared" si="14"/>
        <v>400000</v>
      </c>
      <c r="CK35" s="80" t="str">
        <f t="shared" si="15"/>
        <v>5000000</v>
      </c>
      <c r="CL35" s="80" t="str">
        <f t="shared" si="16"/>
        <v>600000</v>
      </c>
      <c r="CM35" s="80" t="str">
        <f t="shared" ca="1" si="17"/>
        <v>70000</v>
      </c>
      <c r="CN35" s="80" t="str">
        <f t="shared" ca="1" si="18"/>
        <v>800000</v>
      </c>
      <c r="CO35" s="80" t="str">
        <f t="shared" ca="1" si="19"/>
        <v>900000</v>
      </c>
      <c r="CP35" s="80" t="str">
        <f t="shared" ca="1" si="20"/>
        <v>A000000</v>
      </c>
      <c r="CQ35" s="80" t="str">
        <f t="shared" ca="1" si="21"/>
        <v>B00000</v>
      </c>
    </row>
    <row r="36" spans="1:95" x14ac:dyDescent="0.2">
      <c r="A36" s="80" t="s">
        <v>2349</v>
      </c>
      <c r="B36" s="80">
        <v>38</v>
      </c>
      <c r="C36" s="251">
        <f t="shared" ca="1" si="11"/>
        <v>1</v>
      </c>
      <c r="D36" s="80" t="str" cm="1">
        <f t="array" aca="1" ref="D36" ca="1">IF(INDIRECT(D$111&amp;116+4*($B36-7))=1,BIN2HEX(1),BIN2HEX(INDIRECT(D$111&amp;113+4*($B36-7))&amp;INDIRECT(D$111&amp;114+4*($B36-7))&amp;INDIRECT(D$111&amp;115+4*($B36-7))&amp;INDIRECT(D$111&amp;116+4*($B36-7))))</f>
        <v>4</v>
      </c>
      <c r="F36" s="80" t="str" cm="1">
        <f t="array" aca="1" ref="F36" ca="1">IF(INDIRECT(F$111&amp;116+4*($B36-7))=1,BIN2HEX(1),BIN2HEX(INDIRECT(F$111&amp;113+4*($B36-7))&amp;INDIRECT(F$111&amp;114+4*($B36-7))&amp;INDIRECT(F$111&amp;115+4*($B36-7))&amp;INDIRECT(F$111&amp;116+4*($B36-7))))</f>
        <v>2</v>
      </c>
      <c r="G36" s="80" t="str" cm="1">
        <f t="array" aca="1" ref="G36" ca="1">IF(INDIRECT(G$111&amp;116+4*($B36-7))=1,BIN2HEX(1),BIN2HEX(INDIRECT(G$111&amp;113+4*($B36-7))&amp;INDIRECT(G$111&amp;114+4*($B36-7))&amp;INDIRECT(G$111&amp;115+4*($B36-7))&amp;INDIRECT(G$111&amp;116+4*($B36-7))))</f>
        <v>2</v>
      </c>
      <c r="H36" s="80" t="str" cm="1">
        <f t="array" aca="1" ref="H36" ca="1">IF(INDIRECT(H$111&amp;116+4*($B36-7))=1,BIN2HEX(1),BIN2HEX(INDIRECT(H$111&amp;113+4*($B36-7))&amp;INDIRECT(H$111&amp;114+4*($B36-7))&amp;INDIRECT(H$111&amp;115+4*($B36-7))&amp;INDIRECT(H$111&amp;116+4*($B36-7))))</f>
        <v>2</v>
      </c>
      <c r="I36" s="80" t="str" cm="1">
        <f t="array" aca="1" ref="I36" ca="1">IF(INDIRECT(I$111&amp;116+4*($B36-7))=1,BIN2HEX(1),BIN2HEX(INDIRECT(I$111&amp;113+4*($B36-7))&amp;INDIRECT(I$111&amp;114+4*($B36-7))&amp;INDIRECT(I$111&amp;115+4*($B36-7))&amp;INDIRECT(I$111&amp;116+4*($B36-7))))</f>
        <v>2</v>
      </c>
      <c r="J36" s="80" t="str" cm="1">
        <f t="array" aca="1" ref="J36" ca="1">IF(INDIRECT(J$111&amp;116+4*($B36-7))=1,BIN2HEX(1),BIN2HEX(INDIRECT(J$111&amp;113+4*($B36-7))&amp;INDIRECT(J$111&amp;114+4*($B36-7))&amp;INDIRECT(J$111&amp;115+4*($B36-7))&amp;INDIRECT(J$111&amp;116+4*($B36-7))))</f>
        <v>2</v>
      </c>
      <c r="K36" s="80" t="str" cm="1">
        <f t="array" aca="1" ref="K36" ca="1">IF(INDIRECT(K$111&amp;116+4*($B36-7))=1,BIN2HEX(1),BIN2HEX(INDIRECT(K$111&amp;113+4*($B36-7))&amp;INDIRECT(K$111&amp;114+4*($B36-7))&amp;INDIRECT(K$111&amp;115+4*($B36-7))&amp;INDIRECT(K$111&amp;116+4*($B36-7))))</f>
        <v>2</v>
      </c>
      <c r="L36" s="80" t="str" cm="1">
        <f t="array" aca="1" ref="L36" ca="1">IF(INDIRECT(L$111&amp;116+4*($B36-7))=1,BIN2HEX(1),BIN2HEX(INDIRECT(L$111&amp;113+4*($B36-7))&amp;INDIRECT(L$111&amp;114+4*($B36-7))&amp;INDIRECT(L$111&amp;115+4*($B36-7))&amp;INDIRECT(L$111&amp;116+4*($B36-7))))</f>
        <v>2</v>
      </c>
      <c r="M36" s="80" t="str" cm="1">
        <f t="array" aca="1" ref="M36" ca="1">IF(INDIRECT(M$111&amp;116+4*($B36-7))=1,BIN2HEX(1),BIN2HEX(INDIRECT(M$111&amp;113+4*($B36-7))&amp;INDIRECT(M$111&amp;114+4*($B36-7))&amp;INDIRECT(M$111&amp;115+4*($B36-7))&amp;INDIRECT(M$111&amp;116+4*($B36-7))))</f>
        <v>2</v>
      </c>
      <c r="N36" s="80" t="str" cm="1">
        <f t="array" aca="1" ref="N36" ca="1">IF(INDIRECT(N$111&amp;116+4*($B36-7))=1,BIN2HEX(1),BIN2HEX(INDIRECT(N$111&amp;113+4*($B36-7))&amp;INDIRECT(N$111&amp;114+4*($B36-7))&amp;INDIRECT(N$111&amp;115+4*($B36-7))&amp;INDIRECT(N$111&amp;116+4*($B36-7))))</f>
        <v>2</v>
      </c>
      <c r="O36" s="80" t="str" cm="1">
        <f t="array" aca="1" ref="O36" ca="1">IF(INDIRECT(O$111&amp;116+4*($B36-7))=1,BIN2HEX(1),BIN2HEX(INDIRECT(O$111&amp;113+4*($B36-7))&amp;INDIRECT(O$111&amp;114+4*($B36-7))&amp;INDIRECT(O$111&amp;115+4*($B36-7))&amp;INDIRECT(O$111&amp;116+4*($B36-7))))</f>
        <v>2</v>
      </c>
      <c r="P36" s="80" t="str" cm="1">
        <f t="array" aca="1" ref="P36" ca="1">IF(INDIRECT(P$111&amp;116+4*($B36-7))=1,BIN2HEX(1),BIN2HEX(INDIRECT(P$111&amp;113+4*($B36-7))&amp;INDIRECT(P$111&amp;114+4*($B36-7))&amp;INDIRECT(P$111&amp;115+4*($B36-7))&amp;INDIRECT(P$111&amp;116+4*($B36-7))))</f>
        <v>2</v>
      </c>
      <c r="Q36" s="80" t="str" cm="1">
        <f t="array" aca="1" ref="Q36" ca="1">IF(INDIRECT(Q$111&amp;116+4*($B36-7))=1,BIN2HEX(1),BIN2HEX(INDIRECT(Q$111&amp;113+4*($B36-7))&amp;INDIRECT(Q$111&amp;114+4*($B36-7))&amp;INDIRECT(Q$111&amp;115+4*($B36-7))&amp;INDIRECT(Q$111&amp;116+4*($B36-7))))</f>
        <v>2</v>
      </c>
      <c r="R36" s="80" t="str" cm="1">
        <f t="array" aca="1" ref="R36" ca="1">IF(INDIRECT(R$111&amp;116+4*($B36-7))=1,BIN2HEX(1),BIN2HEX(INDIRECT(R$111&amp;113+4*($B36-7))&amp;INDIRECT(R$111&amp;114+4*($B36-7))&amp;INDIRECT(R$111&amp;115+4*($B36-7))&amp;INDIRECT(R$111&amp;116+4*($B36-7))))</f>
        <v>2</v>
      </c>
      <c r="S36" s="80" t="str" cm="1">
        <f t="array" aca="1" ref="S36" ca="1">IF(INDIRECT(S$111&amp;116+4*($B36-7))=1,BIN2HEX(1),BIN2HEX(INDIRECT(S$111&amp;113+4*($B36-7))&amp;INDIRECT(S$111&amp;114+4*($B36-7))&amp;INDIRECT(S$111&amp;115+4*($B36-7))&amp;INDIRECT(S$111&amp;116+4*($B36-7))))</f>
        <v>2</v>
      </c>
      <c r="T36" s="80" t="str" cm="1">
        <f t="array" aca="1" ref="T36" ca="1">IF(INDIRECT(T$111&amp;116+4*($B36-7))=1,BIN2HEX(1),BIN2HEX(INDIRECT(T$111&amp;113+4*($B36-7))&amp;INDIRECT(T$111&amp;114+4*($B36-7))&amp;INDIRECT(T$111&amp;115+4*($B36-7))&amp;INDIRECT(T$111&amp;116+4*($B36-7))))</f>
        <v>2</v>
      </c>
      <c r="U36" s="80" t="str" cm="1">
        <f t="array" aca="1" ref="U36" ca="1">IF(INDIRECT(U$111&amp;116+4*($B36-7))=1,BIN2HEX(1),BIN2HEX(INDIRECT(U$111&amp;113+4*($B36-7))&amp;INDIRECT(U$111&amp;114+4*($B36-7))&amp;INDIRECT(U$111&amp;115+4*($B36-7))&amp;INDIRECT(U$111&amp;116+4*($B36-7))))</f>
        <v>2</v>
      </c>
      <c r="V36" s="80" t="str" cm="1">
        <f t="array" aca="1" ref="V36" ca="1">IF(INDIRECT(V$111&amp;116+4*($B36-7))=1,BIN2HEX(1),BIN2HEX(INDIRECT(V$111&amp;113+4*($B36-7))&amp;INDIRECT(V$111&amp;114+4*($B36-7))&amp;INDIRECT(V$111&amp;115+4*($B36-7))&amp;INDIRECT(V$111&amp;116+4*($B36-7))))</f>
        <v>2</v>
      </c>
      <c r="W36" s="80" t="str" cm="1">
        <f t="array" aca="1" ref="W36" ca="1">IF(INDIRECT(W$111&amp;116+4*($B36-7))=1,BIN2HEX(1),BIN2HEX(INDIRECT(W$111&amp;113+4*($B36-7))&amp;INDIRECT(W$111&amp;114+4*($B36-7))&amp;INDIRECT(W$111&amp;115+4*($B36-7))&amp;INDIRECT(W$111&amp;116+4*($B36-7))))</f>
        <v>2</v>
      </c>
      <c r="X36" s="80" t="str" cm="1">
        <f t="array" aca="1" ref="X36" ca="1">IF(INDIRECT(X$111&amp;116+4*($B36-7))=1,BIN2HEX(1),BIN2HEX(INDIRECT(X$111&amp;113+4*($B36-7))&amp;INDIRECT(X$111&amp;114+4*($B36-7))&amp;INDIRECT(X$111&amp;115+4*($B36-7))&amp;INDIRECT(X$111&amp;116+4*($B36-7))))</f>
        <v>2</v>
      </c>
      <c r="Y36" s="80" t="str" cm="1">
        <f t="array" aca="1" ref="Y36" ca="1">IF(INDIRECT(Y$111&amp;116+4*($B36-7))=1,BIN2HEX(1),BIN2HEX(INDIRECT(Y$111&amp;113+4*($B36-7))&amp;INDIRECT(Y$111&amp;114+4*($B36-7))&amp;INDIRECT(Y$111&amp;115+4*($B36-7))&amp;INDIRECT(Y$111&amp;116+4*($B36-7))))</f>
        <v>2</v>
      </c>
      <c r="Z36" s="80" t="str" cm="1">
        <f t="array" aca="1" ref="Z36" ca="1">IF(INDIRECT(Z$111&amp;116+4*($B36-7))=1,BIN2HEX(1),BIN2HEX(INDIRECT(Z$111&amp;113+4*($B36-7))&amp;INDIRECT(Z$111&amp;114+4*($B36-7))&amp;INDIRECT(Z$111&amp;115+4*($B36-7))&amp;INDIRECT(Z$111&amp;116+4*($B36-7))))</f>
        <v>2</v>
      </c>
      <c r="AA36" s="80" t="str" cm="1">
        <f t="array" aca="1" ref="AA36" ca="1">IF(INDIRECT(AA$111&amp;116+4*($B36-7))=1,BIN2HEX(1),BIN2HEX(INDIRECT(AA$111&amp;113+4*($B36-7))&amp;INDIRECT(AA$111&amp;114+4*($B36-7))&amp;INDIRECT(AA$111&amp;115+4*($B36-7))&amp;INDIRECT(AA$111&amp;116+4*($B36-7))))</f>
        <v>2</v>
      </c>
      <c r="AB36" s="80" t="str" cm="1">
        <f t="array" aca="1" ref="AB36" ca="1">IF(INDIRECT(AB$111&amp;116+4*($B36-7))=1,BIN2HEX(1),BIN2HEX(INDIRECT(AB$111&amp;113+4*($B36-7))&amp;INDIRECT(AB$111&amp;114+4*($B36-7))&amp;INDIRECT(AB$111&amp;115+4*($B36-7))&amp;INDIRECT(AB$111&amp;116+4*($B36-7))))</f>
        <v>2</v>
      </c>
      <c r="AC36" s="80" t="str" cm="1">
        <f t="array" aca="1" ref="AC36" ca="1">IF(INDIRECT(AC$111&amp;116+4*($B36-7))=1,BIN2HEX(1),BIN2HEX(INDIRECT(AC$111&amp;113+4*($B36-7))&amp;INDIRECT(AC$111&amp;114+4*($B36-7))&amp;INDIRECT(AC$111&amp;115+4*($B36-7))&amp;INDIRECT(AC$111&amp;116+4*($B36-7))))</f>
        <v>2</v>
      </c>
      <c r="AD36" s="80" t="str" cm="1">
        <f t="array" aca="1" ref="AD36" ca="1">IF(INDIRECT(AD$111&amp;116+4*($B36-7))=1,BIN2HEX(1),BIN2HEX(INDIRECT(AD$111&amp;113+4*($B36-7))&amp;INDIRECT(AD$111&amp;114+4*($B36-7))&amp;INDIRECT(AD$111&amp;115+4*($B36-7))&amp;INDIRECT(AD$111&amp;116+4*($B36-7))))</f>
        <v>2</v>
      </c>
      <c r="AE36" s="80" t="str" cm="1">
        <f t="array" aca="1" ref="AE36" ca="1">IF(INDIRECT(AE$111&amp;116+4*($B36-7))=1,BIN2HEX(1),BIN2HEX(INDIRECT(AE$111&amp;113+4*($B36-7))&amp;INDIRECT(AE$111&amp;114+4*($B36-7))&amp;INDIRECT(AE$111&amp;115+4*($B36-7))&amp;INDIRECT(AE$111&amp;116+4*($B36-7))))</f>
        <v>2</v>
      </c>
      <c r="AF36" s="80" t="str" cm="1">
        <f t="array" aca="1" ref="AF36" ca="1">IF(INDIRECT(AF$111&amp;116+4*($B36-7))=1,BIN2HEX(1),BIN2HEX(INDIRECT(AF$111&amp;113+4*($B36-7))&amp;INDIRECT(AF$111&amp;114+4*($B36-7))&amp;INDIRECT(AF$111&amp;115+4*($B36-7))&amp;INDIRECT(AF$111&amp;116+4*($B36-7))))</f>
        <v>2</v>
      </c>
      <c r="AG36" s="80" t="str" cm="1">
        <f t="array" aca="1" ref="AG36" ca="1">IF(INDIRECT(AG$111&amp;116+4*($B36-7))=1,BIN2HEX(1),BIN2HEX(INDIRECT(AG$111&amp;113+4*($B36-7))&amp;INDIRECT(AG$111&amp;114+4*($B36-7))&amp;INDIRECT(AG$111&amp;115+4*($B36-7))&amp;INDIRECT(AG$111&amp;116+4*($B36-7))))</f>
        <v>2</v>
      </c>
      <c r="AH36" s="80" t="str" cm="1">
        <f t="array" aca="1" ref="AH36" ca="1">IF(INDIRECT(AH$111&amp;116+4*($B36-7))=1,BIN2HEX(1),BIN2HEX(INDIRECT(AH$111&amp;113+4*($B36-7))&amp;INDIRECT(AH$111&amp;114+4*($B36-7))&amp;INDIRECT(AH$111&amp;115+4*($B36-7))&amp;INDIRECT(AH$111&amp;116+4*($B36-7))))</f>
        <v>2</v>
      </c>
      <c r="AI36" s="80" t="str" cm="1">
        <f t="array" aca="1" ref="AI36" ca="1">IF(INDIRECT(AI$111&amp;116+4*($B36-7))=1,BIN2HEX(1),BIN2HEX(INDIRECT(AI$111&amp;113+4*($B36-7))&amp;INDIRECT(AI$111&amp;114+4*($B36-7))&amp;INDIRECT(AI$111&amp;115+4*($B36-7))&amp;INDIRECT(AI$111&amp;116+4*($B36-7))))</f>
        <v>2</v>
      </c>
      <c r="AJ36" s="80" t="str" cm="1">
        <f t="array" aca="1" ref="AJ36" ca="1">IF(INDIRECT(AJ$111&amp;116+4*($B36-7))=1,BIN2HEX(1),BIN2HEX(INDIRECT(AJ$111&amp;113+4*($B36-7))&amp;INDIRECT(AJ$111&amp;114+4*($B36-7))&amp;INDIRECT(AJ$111&amp;115+4*($B36-7))&amp;INDIRECT(AJ$111&amp;116+4*($B36-7))))</f>
        <v>2</v>
      </c>
      <c r="AK36" s="80" t="str" cm="1">
        <f t="array" aca="1" ref="AK36" ca="1">IF(INDIRECT(AK$111&amp;116+4*($B36-7))=1,BIN2HEX(1),BIN2HEX(INDIRECT(AK$111&amp;113+4*($B36-7))&amp;INDIRECT(AK$111&amp;114+4*($B36-7))&amp;INDIRECT(AK$111&amp;115+4*($B36-7))&amp;INDIRECT(AK$111&amp;116+4*($B36-7))))</f>
        <v>2</v>
      </c>
      <c r="AL36" s="80" t="str" cm="1">
        <f t="array" aca="1" ref="AL36" ca="1">IF(INDIRECT(AL$111&amp;116+4*($B36-7))=1,BIN2HEX(1),BIN2HEX(INDIRECT(AL$111&amp;113+4*($B36-7))&amp;INDIRECT(AL$111&amp;114+4*($B36-7))&amp;INDIRECT(AL$111&amp;115+4*($B36-7))&amp;INDIRECT(AL$111&amp;116+4*($B36-7))))</f>
        <v>2</v>
      </c>
      <c r="AM36" s="80" t="str" cm="1">
        <f t="array" aca="1" ref="AM36" ca="1">IF(INDIRECT(AM$111&amp;116+4*($B36-7))=1,BIN2HEX(1),BIN2HEX(INDIRECT(AM$111&amp;113+4*($B36-7))&amp;INDIRECT(AM$111&amp;114+4*($B36-7))&amp;INDIRECT(AM$111&amp;115+4*($B36-7))&amp;INDIRECT(AM$111&amp;116+4*($B36-7))))</f>
        <v>2</v>
      </c>
      <c r="AN36" s="80" t="str" cm="1">
        <f t="array" aca="1" ref="AN36" ca="1">IF(INDIRECT(AN$111&amp;116+4*($B36-7))=1,BIN2HEX(1),BIN2HEX(INDIRECT(AN$111&amp;113+4*($B36-7))&amp;INDIRECT(AN$111&amp;114+4*($B36-7))&amp;INDIRECT(AN$111&amp;115+4*($B36-7))&amp;INDIRECT(AN$111&amp;116+4*($B36-7))))</f>
        <v>2</v>
      </c>
      <c r="AO36" s="80" t="str" cm="1">
        <f t="array" aca="1" ref="AO36" ca="1">IF(INDIRECT(AO$111&amp;116+4*($B36-7))=1,BIN2HEX(1),BIN2HEX(INDIRECT(AO$111&amp;113+4*($B36-7))&amp;INDIRECT(AO$111&amp;114+4*($B36-7))&amp;INDIRECT(AO$111&amp;115+4*($B36-7))&amp;INDIRECT(AO$111&amp;116+4*($B36-7))))</f>
        <v>2</v>
      </c>
      <c r="AP36" s="80" t="str" cm="1">
        <f t="array" aca="1" ref="AP36" ca="1">IF(INDIRECT(AP$111&amp;116+4*($B36-7))=1,BIN2HEX(1),BIN2HEX(INDIRECT(AP$111&amp;113+4*($B36-7))&amp;INDIRECT(AP$111&amp;114+4*($B36-7))&amp;INDIRECT(AP$111&amp;115+4*($B36-7))&amp;INDIRECT(AP$111&amp;116+4*($B36-7))))</f>
        <v>2</v>
      </c>
      <c r="AQ36" s="80" t="str" cm="1">
        <f t="array" aca="1" ref="AQ36" ca="1">IF(INDIRECT(AQ$111&amp;116+4*($B36-7))=1,BIN2HEX(1),BIN2HEX(INDIRECT(AQ$111&amp;113+4*($B36-7))&amp;INDIRECT(AQ$111&amp;114+4*($B36-7))&amp;INDIRECT(AQ$111&amp;115+4*($B36-7))&amp;INDIRECT(AQ$111&amp;116+4*($B36-7))))</f>
        <v>2</v>
      </c>
      <c r="AR36" s="80" t="str" cm="1">
        <f t="array" aca="1" ref="AR36" ca="1">IF(INDIRECT(AR$111&amp;116+4*($B36-7))=1,BIN2HEX(1),BIN2HEX(INDIRECT(AR$111&amp;113+4*($B36-7))&amp;INDIRECT(AR$111&amp;114+4*($B36-7))&amp;INDIRECT(AR$111&amp;115+4*($B36-7))&amp;INDIRECT(AR$111&amp;116+4*($B36-7))))</f>
        <v>2</v>
      </c>
      <c r="AS36" s="80" t="str" cm="1">
        <f t="array" aca="1" ref="AS36" ca="1">IF(INDIRECT(AS$111&amp;116+4*($B36-7))=1,BIN2HEX(1),BIN2HEX(INDIRECT(AS$111&amp;113+4*($B36-7))&amp;INDIRECT(AS$111&amp;114+4*($B36-7))&amp;INDIRECT(AS$111&amp;115+4*($B36-7))&amp;INDIRECT(AS$111&amp;116+4*($B36-7))))</f>
        <v>2</v>
      </c>
      <c r="AT36" s="80" t="str" cm="1">
        <f t="array" aca="1" ref="AT36" ca="1">IF(INDIRECT(AT$111&amp;116+4*($B36-7))=1,BIN2HEX(1),BIN2HEX(INDIRECT(AT$111&amp;113+4*($B36-7))&amp;INDIRECT(AT$111&amp;114+4*($B36-7))&amp;INDIRECT(AT$111&amp;115+4*($B36-7))&amp;INDIRECT(AT$111&amp;116+4*($B36-7))))</f>
        <v>2</v>
      </c>
      <c r="AU36" s="80" t="str" cm="1">
        <f t="array" aca="1" ref="AU36" ca="1">IF(INDIRECT(AU$111&amp;116+4*($B36-7))=1,BIN2HEX(1),BIN2HEX(INDIRECT(AU$111&amp;113+4*($B36-7))&amp;INDIRECT(AU$111&amp;114+4*($B36-7))&amp;INDIRECT(AU$111&amp;115+4*($B36-7))&amp;INDIRECT(AU$111&amp;116+4*($B36-7))))</f>
        <v>2</v>
      </c>
      <c r="AV36" s="80" t="str" cm="1">
        <f t="array" aca="1" ref="AV36" ca="1">IF(INDIRECT(AV$111&amp;116+4*($B36-7))=1,BIN2HEX(1),BIN2HEX(INDIRECT(AV$111&amp;113+4*($B36-7))&amp;INDIRECT(AV$111&amp;114+4*($B36-7))&amp;INDIRECT(AV$111&amp;115+4*($B36-7))&amp;INDIRECT(AV$111&amp;116+4*($B36-7))))</f>
        <v>2</v>
      </c>
      <c r="AW36" s="80" t="str" cm="1">
        <f t="array" aca="1" ref="AW36" ca="1">IF(INDIRECT(AW$111&amp;116+4*($B36-7))=1,BIN2HEX(1),BIN2HEX(INDIRECT(AW$111&amp;113+4*($B36-7))&amp;INDIRECT(AW$111&amp;114+4*($B36-7))&amp;INDIRECT(AW$111&amp;115+4*($B36-7))&amp;INDIRECT(AW$111&amp;116+4*($B36-7))))</f>
        <v>2</v>
      </c>
      <c r="AX36" s="80" t="str" cm="1">
        <f t="array" aca="1" ref="AX36" ca="1">IF(INDIRECT(AX$111&amp;116+4*($B36-7))=1,BIN2HEX(1),BIN2HEX(INDIRECT(AX$111&amp;113+4*($B36-7))&amp;INDIRECT(AX$111&amp;114+4*($B36-7))&amp;INDIRECT(AX$111&amp;115+4*($B36-7))&amp;INDIRECT(AX$111&amp;116+4*($B36-7))))</f>
        <v>2</v>
      </c>
      <c r="AY36" s="80" t="str" cm="1">
        <f t="array" aca="1" ref="AY36" ca="1">IF(INDIRECT(AY$111&amp;116+4*($B36-7))=1,BIN2HEX(1),BIN2HEX(INDIRECT(AY$111&amp;113+4*($B36-7))&amp;INDIRECT(AY$111&amp;114+4*($B36-7))&amp;INDIRECT(AY$111&amp;115+4*($B36-7))&amp;INDIRECT(AY$111&amp;116+4*($B36-7))))</f>
        <v>2</v>
      </c>
      <c r="AZ36" s="80" t="str" cm="1">
        <f t="array" aca="1" ref="AZ36" ca="1">IF(INDIRECT(AZ$111&amp;116+4*($B36-7))=1,BIN2HEX(1),BIN2HEX(INDIRECT(AZ$111&amp;113+4*($B36-7))&amp;INDIRECT(AZ$111&amp;114+4*($B36-7))&amp;INDIRECT(AZ$111&amp;115+4*($B36-7))&amp;INDIRECT(AZ$111&amp;116+4*($B36-7))))</f>
        <v>2</v>
      </c>
      <c r="BA36" s="80" t="str" cm="1">
        <f t="array" aca="1" ref="BA36" ca="1">IF(INDIRECT(BA$111&amp;116+4*($B36-7))=1,BIN2HEX(1),BIN2HEX(INDIRECT(BA$111&amp;113+4*($B36-7))&amp;INDIRECT(BA$111&amp;114+4*($B36-7))&amp;INDIRECT(BA$111&amp;115+4*($B36-7))&amp;INDIRECT(BA$111&amp;116+4*($B36-7))))</f>
        <v>2</v>
      </c>
      <c r="BB36" s="80" t="str" cm="1">
        <f t="array" aca="1" ref="BB36" ca="1">IF(INDIRECT(BB$111&amp;116+4*($B36-7))=1,BIN2HEX(1),BIN2HEX(INDIRECT(BB$111&amp;113+4*($B36-7))&amp;INDIRECT(BB$111&amp;114+4*($B36-7))&amp;INDIRECT(BB$111&amp;115+4*($B36-7))&amp;INDIRECT(BB$111&amp;116+4*($B36-7))))</f>
        <v>2</v>
      </c>
      <c r="BC36" s="80" t="str" cm="1">
        <f t="array" aca="1" ref="BC36" ca="1">IF(INDIRECT(BC$111&amp;116+4*($B36-7))=1,BIN2HEX(1),BIN2HEX(INDIRECT(BC$111&amp;113+4*($B36-7))&amp;INDIRECT(BC$111&amp;114+4*($B36-7))&amp;INDIRECT(BC$111&amp;115+4*($B36-7))&amp;INDIRECT(BC$111&amp;116+4*($B36-7))))</f>
        <v>2</v>
      </c>
      <c r="BD36" s="80" t="str" cm="1">
        <f t="array" aca="1" ref="BD36" ca="1">IF(INDIRECT(BD$111&amp;116+4*($B36-7))=1,BIN2HEX(1),BIN2HEX(INDIRECT(BD$111&amp;113+4*($B36-7))&amp;INDIRECT(BD$111&amp;114+4*($B36-7))&amp;INDIRECT(BD$111&amp;115+4*($B36-7))&amp;INDIRECT(BD$111&amp;116+4*($B36-7))))</f>
        <v>2</v>
      </c>
      <c r="BE36" s="80" t="str" cm="1">
        <f t="array" aca="1" ref="BE36" ca="1">IF(INDIRECT(BE$111&amp;116+4*($B36-7))=1,BIN2HEX(1),BIN2HEX(INDIRECT(BE$111&amp;113+4*($B36-7))&amp;INDIRECT(BE$111&amp;114+4*($B36-7))&amp;INDIRECT(BE$111&amp;115+4*($B36-7))&amp;INDIRECT(BE$111&amp;116+4*($B36-7))))</f>
        <v>2</v>
      </c>
      <c r="BF36" s="80" t="str" cm="1">
        <f t="array" aca="1" ref="BF36" ca="1">IF(INDIRECT(BF$111&amp;116+4*($B36-7))=1,BIN2HEX(1),BIN2HEX(INDIRECT(BF$111&amp;113+4*($B36-7))&amp;INDIRECT(BF$111&amp;114+4*($B36-7))&amp;INDIRECT(BF$111&amp;115+4*($B36-7))&amp;INDIRECT(BF$111&amp;116+4*($B36-7))))</f>
        <v>2</v>
      </c>
      <c r="BG36" s="80" t="str" cm="1">
        <f t="array" aca="1" ref="BG36" ca="1">IF(INDIRECT(BG$111&amp;116+4*($B36-7))=1,BIN2HEX(1),BIN2HEX(INDIRECT(BG$111&amp;113+4*($B36-7))&amp;INDIRECT(BG$111&amp;114+4*($B36-7))&amp;INDIRECT(BG$111&amp;115+4*($B36-7))&amp;INDIRECT(BG$111&amp;116+4*($B36-7))))</f>
        <v>2</v>
      </c>
      <c r="BH36" s="80" t="str" cm="1">
        <f t="array" aca="1" ref="BH36" ca="1">IF(INDIRECT(BH$111&amp;116+4*($B36-7))=1,BIN2HEX(1),BIN2HEX(INDIRECT(BH$111&amp;113+4*($B36-7))&amp;INDIRECT(BH$111&amp;114+4*($B36-7))&amp;INDIRECT(BH$111&amp;115+4*($B36-7))&amp;INDIRECT(BH$111&amp;116+4*($B36-7))))</f>
        <v>2</v>
      </c>
      <c r="BI36" s="80" t="str" cm="1">
        <f t="array" aca="1" ref="BI36" ca="1">IF(INDIRECT(BI$111&amp;116+4*($B36-7))=1,BIN2HEX(1),BIN2HEX(INDIRECT(BI$111&amp;113+4*($B36-7))&amp;INDIRECT(BI$111&amp;114+4*($B36-7))&amp;INDIRECT(BI$111&amp;115+4*($B36-7))&amp;INDIRECT(BI$111&amp;116+4*($B36-7))))</f>
        <v>2</v>
      </c>
      <c r="BJ36" s="80" t="str" cm="1">
        <f t="array" aca="1" ref="BJ36" ca="1">IF(INDIRECT(BJ$111&amp;116+4*($B36-7))=1,BIN2HEX(1),BIN2HEX(INDIRECT(BJ$111&amp;113+4*($B36-7))&amp;INDIRECT(BJ$111&amp;114+4*($B36-7))&amp;INDIRECT(BJ$111&amp;115+4*($B36-7))&amp;INDIRECT(BJ$111&amp;116+4*($B36-7))))</f>
        <v>2</v>
      </c>
      <c r="BK36" s="80" t="str" cm="1">
        <f t="array" aca="1" ref="BK36" ca="1">IF(INDIRECT(BK$111&amp;116+4*($B36-7))=1,BIN2HEX(1),BIN2HEX(INDIRECT(BK$111&amp;113+4*($B36-7))&amp;INDIRECT(BK$111&amp;114+4*($B36-7))&amp;INDIRECT(BK$111&amp;115+4*($B36-7))&amp;INDIRECT(BK$111&amp;116+4*($B36-7))))</f>
        <v>2</v>
      </c>
      <c r="BL36" s="80" t="str" cm="1">
        <f t="array" aca="1" ref="BL36" ca="1">IF(INDIRECT(BL$111&amp;116+4*($B36-7))=1,BIN2HEX(1),BIN2HEX(INDIRECT(BL$111&amp;113+4*($B36-7))&amp;INDIRECT(BL$111&amp;114+4*($B36-7))&amp;INDIRECT(BL$111&amp;115+4*($B36-7))&amp;INDIRECT(BL$111&amp;116+4*($B36-7))))</f>
        <v>2</v>
      </c>
      <c r="BM36" s="80" t="str" cm="1">
        <f t="array" aca="1" ref="BM36" ca="1">IF(INDIRECT(BM$111&amp;116+4*($B36-7))=1,BIN2HEX(1),BIN2HEX(INDIRECT(BM$111&amp;113+4*($B36-7))&amp;INDIRECT(BM$111&amp;114+4*($B36-7))&amp;INDIRECT(BM$111&amp;115+4*($B36-7))&amp;INDIRECT(BM$111&amp;116+4*($B36-7))))</f>
        <v>2</v>
      </c>
      <c r="BN36" s="80" t="str" cm="1">
        <f t="array" aca="1" ref="BN36" ca="1">IF(INDIRECT(BN$111&amp;116+4*($B36-7))=1,BIN2HEX(1),BIN2HEX(INDIRECT(BN$111&amp;113+4*($B36-7))&amp;INDIRECT(BN$111&amp;114+4*($B36-7))&amp;INDIRECT(BN$111&amp;115+4*($B36-7))&amp;INDIRECT(BN$111&amp;116+4*($B36-7))))</f>
        <v>2</v>
      </c>
      <c r="BO36" s="80" t="str" cm="1">
        <f t="array" aca="1" ref="BO36" ca="1">IF(INDIRECT(BO$111&amp;116+4*($B36-7))=1,BIN2HEX(1),BIN2HEX(INDIRECT(BO$111&amp;113+4*($B36-7))&amp;INDIRECT(BO$111&amp;114+4*($B36-7))&amp;INDIRECT(BO$111&amp;115+4*($B36-7))&amp;INDIRECT(BO$111&amp;116+4*($B36-7))))</f>
        <v>2</v>
      </c>
      <c r="BP36" s="80" t="str" cm="1">
        <f t="array" aca="1" ref="BP36" ca="1">IF(INDIRECT(BP$111&amp;116+4*($B36-7))=1,BIN2HEX(1),BIN2HEX(INDIRECT(BP$111&amp;113+4*($B36-7))&amp;INDIRECT(BP$111&amp;114+4*($B36-7))&amp;INDIRECT(BP$111&amp;115+4*($B36-7))&amp;INDIRECT(BP$111&amp;116+4*($B36-7))))</f>
        <v>2</v>
      </c>
      <c r="CD36" s="80" cm="1">
        <f t="array" aca="1" ref="CD36" ca="1">IF($V36="0",INDIRECT("ｄａｔａ!$"&amp;V$112&amp;"$"&amp;$B36),0)</f>
        <v>0</v>
      </c>
      <c r="CE36" s="80" cm="1">
        <f t="array" aca="1" ref="CE36" ca="1">IF(OR($AS36="0",$AS36="8"),INDIRECT("ｄａｔａ!$"&amp;AS$112&amp;"$"&amp;$B36),0)</f>
        <v>0</v>
      </c>
      <c r="CH36" s="80" t="str">
        <f t="shared" si="12"/>
        <v>2000</v>
      </c>
      <c r="CI36" s="80" t="str">
        <f t="shared" si="13"/>
        <v>300000</v>
      </c>
      <c r="CJ36" s="80" t="str">
        <f t="shared" si="14"/>
        <v>400000</v>
      </c>
      <c r="CK36" s="80" t="str">
        <f t="shared" si="15"/>
        <v>5000000</v>
      </c>
      <c r="CL36" s="80" t="str">
        <f t="shared" si="16"/>
        <v>600000</v>
      </c>
      <c r="CM36" s="80" t="str">
        <f t="shared" ca="1" si="17"/>
        <v>70000</v>
      </c>
      <c r="CN36" s="80" t="str">
        <f t="shared" ca="1" si="18"/>
        <v>800000</v>
      </c>
      <c r="CO36" s="80" t="str">
        <f t="shared" ca="1" si="19"/>
        <v>900000</v>
      </c>
      <c r="CP36" s="80" t="str">
        <f t="shared" ca="1" si="20"/>
        <v>A000000</v>
      </c>
      <c r="CQ36" s="80" t="str">
        <f t="shared" ca="1" si="21"/>
        <v>B00000</v>
      </c>
    </row>
    <row r="37" spans="1:95" x14ac:dyDescent="0.2">
      <c r="A37" s="80" t="s">
        <v>2350</v>
      </c>
      <c r="B37" s="80">
        <v>39</v>
      </c>
      <c r="C37" s="251">
        <f t="shared" ca="1" si="11"/>
        <v>1</v>
      </c>
      <c r="D37" s="80" t="str" cm="1">
        <f t="array" aca="1" ref="D37" ca="1">IF(INDIRECT(D$111&amp;116+4*($B37-7))=1,BIN2HEX(1),BIN2HEX(INDIRECT(D$111&amp;113+4*($B37-7))&amp;INDIRECT(D$111&amp;114+4*($B37-7))&amp;INDIRECT(D$111&amp;115+4*($B37-7))&amp;INDIRECT(D$111&amp;116+4*($B37-7))))</f>
        <v>4</v>
      </c>
      <c r="F37" s="80" t="str" cm="1">
        <f t="array" aca="1" ref="F37" ca="1">IF(INDIRECT(F$111&amp;116+4*($B37-7))=1,BIN2HEX(1),BIN2HEX(INDIRECT(F$111&amp;113+4*($B37-7))&amp;INDIRECT(F$111&amp;114+4*($B37-7))&amp;INDIRECT(F$111&amp;115+4*($B37-7))&amp;INDIRECT(F$111&amp;116+4*($B37-7))))</f>
        <v>2</v>
      </c>
      <c r="G37" s="80" t="str" cm="1">
        <f t="array" aca="1" ref="G37" ca="1">IF(INDIRECT(G$111&amp;116+4*($B37-7))=1,BIN2HEX(1),BIN2HEX(INDIRECT(G$111&amp;113+4*($B37-7))&amp;INDIRECT(G$111&amp;114+4*($B37-7))&amp;INDIRECT(G$111&amp;115+4*($B37-7))&amp;INDIRECT(G$111&amp;116+4*($B37-7))))</f>
        <v>2</v>
      </c>
      <c r="H37" s="80" t="str" cm="1">
        <f t="array" aca="1" ref="H37" ca="1">IF(INDIRECT(H$111&amp;116+4*($B37-7))=1,BIN2HEX(1),BIN2HEX(INDIRECT(H$111&amp;113+4*($B37-7))&amp;INDIRECT(H$111&amp;114+4*($B37-7))&amp;INDIRECT(H$111&amp;115+4*($B37-7))&amp;INDIRECT(H$111&amp;116+4*($B37-7))))</f>
        <v>2</v>
      </c>
      <c r="I37" s="80" t="str" cm="1">
        <f t="array" aca="1" ref="I37" ca="1">IF(INDIRECT(I$111&amp;116+4*($B37-7))=1,BIN2HEX(1),BIN2HEX(INDIRECT(I$111&amp;113+4*($B37-7))&amp;INDIRECT(I$111&amp;114+4*($B37-7))&amp;INDIRECT(I$111&amp;115+4*($B37-7))&amp;INDIRECT(I$111&amp;116+4*($B37-7))))</f>
        <v>2</v>
      </c>
      <c r="J37" s="80" t="str" cm="1">
        <f t="array" aca="1" ref="J37" ca="1">IF(INDIRECT(J$111&amp;116+4*($B37-7))=1,BIN2HEX(1),BIN2HEX(INDIRECT(J$111&amp;113+4*($B37-7))&amp;INDIRECT(J$111&amp;114+4*($B37-7))&amp;INDIRECT(J$111&amp;115+4*($B37-7))&amp;INDIRECT(J$111&amp;116+4*($B37-7))))</f>
        <v>2</v>
      </c>
      <c r="K37" s="80" t="str" cm="1">
        <f t="array" aca="1" ref="K37" ca="1">IF(INDIRECT(K$111&amp;116+4*($B37-7))=1,BIN2HEX(1),BIN2HEX(INDIRECT(K$111&amp;113+4*($B37-7))&amp;INDIRECT(K$111&amp;114+4*($B37-7))&amp;INDIRECT(K$111&amp;115+4*($B37-7))&amp;INDIRECT(K$111&amp;116+4*($B37-7))))</f>
        <v>2</v>
      </c>
      <c r="L37" s="80" t="str" cm="1">
        <f t="array" aca="1" ref="L37" ca="1">IF(INDIRECT(L$111&amp;116+4*($B37-7))=1,BIN2HEX(1),BIN2HEX(INDIRECT(L$111&amp;113+4*($B37-7))&amp;INDIRECT(L$111&amp;114+4*($B37-7))&amp;INDIRECT(L$111&amp;115+4*($B37-7))&amp;INDIRECT(L$111&amp;116+4*($B37-7))))</f>
        <v>2</v>
      </c>
      <c r="M37" s="80" t="str" cm="1">
        <f t="array" aca="1" ref="M37" ca="1">IF(INDIRECT(M$111&amp;116+4*($B37-7))=1,BIN2HEX(1),BIN2HEX(INDIRECT(M$111&amp;113+4*($B37-7))&amp;INDIRECT(M$111&amp;114+4*($B37-7))&amp;INDIRECT(M$111&amp;115+4*($B37-7))&amp;INDIRECT(M$111&amp;116+4*($B37-7))))</f>
        <v>2</v>
      </c>
      <c r="N37" s="80" t="str" cm="1">
        <f t="array" aca="1" ref="N37" ca="1">IF(INDIRECT(N$111&amp;116+4*($B37-7))=1,BIN2HEX(1),BIN2HEX(INDIRECT(N$111&amp;113+4*($B37-7))&amp;INDIRECT(N$111&amp;114+4*($B37-7))&amp;INDIRECT(N$111&amp;115+4*($B37-7))&amp;INDIRECT(N$111&amp;116+4*($B37-7))))</f>
        <v>2</v>
      </c>
      <c r="O37" s="80" t="str" cm="1">
        <f t="array" aca="1" ref="O37" ca="1">IF(INDIRECT(O$111&amp;116+4*($B37-7))=1,BIN2HEX(1),BIN2HEX(INDIRECT(O$111&amp;113+4*($B37-7))&amp;INDIRECT(O$111&amp;114+4*($B37-7))&amp;INDIRECT(O$111&amp;115+4*($B37-7))&amp;INDIRECT(O$111&amp;116+4*($B37-7))))</f>
        <v>2</v>
      </c>
      <c r="P37" s="80" t="str" cm="1">
        <f t="array" aca="1" ref="P37" ca="1">IF(INDIRECT(P$111&amp;116+4*($B37-7))=1,BIN2HEX(1),BIN2HEX(INDIRECT(P$111&amp;113+4*($B37-7))&amp;INDIRECT(P$111&amp;114+4*($B37-7))&amp;INDIRECT(P$111&amp;115+4*($B37-7))&amp;INDIRECT(P$111&amp;116+4*($B37-7))))</f>
        <v>2</v>
      </c>
      <c r="Q37" s="80" t="str" cm="1">
        <f t="array" aca="1" ref="Q37" ca="1">IF(INDIRECT(Q$111&amp;116+4*($B37-7))=1,BIN2HEX(1),BIN2HEX(INDIRECT(Q$111&amp;113+4*($B37-7))&amp;INDIRECT(Q$111&amp;114+4*($B37-7))&amp;INDIRECT(Q$111&amp;115+4*($B37-7))&amp;INDIRECT(Q$111&amp;116+4*($B37-7))))</f>
        <v>2</v>
      </c>
      <c r="R37" s="80" t="str" cm="1">
        <f t="array" aca="1" ref="R37" ca="1">IF(INDIRECT(R$111&amp;116+4*($B37-7))=1,BIN2HEX(1),BIN2HEX(INDIRECT(R$111&amp;113+4*($B37-7))&amp;INDIRECT(R$111&amp;114+4*($B37-7))&amp;INDIRECT(R$111&amp;115+4*($B37-7))&amp;INDIRECT(R$111&amp;116+4*($B37-7))))</f>
        <v>2</v>
      </c>
      <c r="S37" s="80" t="str" cm="1">
        <f t="array" aca="1" ref="S37" ca="1">IF(INDIRECT(S$111&amp;116+4*($B37-7))=1,BIN2HEX(1),BIN2HEX(INDIRECT(S$111&amp;113+4*($B37-7))&amp;INDIRECT(S$111&amp;114+4*($B37-7))&amp;INDIRECT(S$111&amp;115+4*($B37-7))&amp;INDIRECT(S$111&amp;116+4*($B37-7))))</f>
        <v>2</v>
      </c>
      <c r="T37" s="80" t="str" cm="1">
        <f t="array" aca="1" ref="T37" ca="1">IF(INDIRECT(T$111&amp;116+4*($B37-7))=1,BIN2HEX(1),BIN2HEX(INDIRECT(T$111&amp;113+4*($B37-7))&amp;INDIRECT(T$111&amp;114+4*($B37-7))&amp;INDIRECT(T$111&amp;115+4*($B37-7))&amp;INDIRECT(T$111&amp;116+4*($B37-7))))</f>
        <v>2</v>
      </c>
      <c r="U37" s="80" t="str" cm="1">
        <f t="array" aca="1" ref="U37" ca="1">IF(INDIRECT(U$111&amp;116+4*($B37-7))=1,BIN2HEX(1),BIN2HEX(INDIRECT(U$111&amp;113+4*($B37-7))&amp;INDIRECT(U$111&amp;114+4*($B37-7))&amp;INDIRECT(U$111&amp;115+4*($B37-7))&amp;INDIRECT(U$111&amp;116+4*($B37-7))))</f>
        <v>2</v>
      </c>
      <c r="V37" s="80" t="str" cm="1">
        <f t="array" aca="1" ref="V37" ca="1">IF(INDIRECT(V$111&amp;116+4*($B37-7))=1,BIN2HEX(1),BIN2HEX(INDIRECT(V$111&amp;113+4*($B37-7))&amp;INDIRECT(V$111&amp;114+4*($B37-7))&amp;INDIRECT(V$111&amp;115+4*($B37-7))&amp;INDIRECT(V$111&amp;116+4*($B37-7))))</f>
        <v>2</v>
      </c>
      <c r="W37" s="80" t="str" cm="1">
        <f t="array" aca="1" ref="W37" ca="1">IF(INDIRECT(W$111&amp;116+4*($B37-7))=1,BIN2HEX(1),BIN2HEX(INDIRECT(W$111&amp;113+4*($B37-7))&amp;INDIRECT(W$111&amp;114+4*($B37-7))&amp;INDIRECT(W$111&amp;115+4*($B37-7))&amp;INDIRECT(W$111&amp;116+4*($B37-7))))</f>
        <v>2</v>
      </c>
      <c r="X37" s="80" t="str" cm="1">
        <f t="array" aca="1" ref="X37" ca="1">IF(INDIRECT(X$111&amp;116+4*($B37-7))=1,BIN2HEX(1),BIN2HEX(INDIRECT(X$111&amp;113+4*($B37-7))&amp;INDIRECT(X$111&amp;114+4*($B37-7))&amp;INDIRECT(X$111&amp;115+4*($B37-7))&amp;INDIRECT(X$111&amp;116+4*($B37-7))))</f>
        <v>2</v>
      </c>
      <c r="Y37" s="80" t="str" cm="1">
        <f t="array" aca="1" ref="Y37" ca="1">IF(INDIRECT(Y$111&amp;116+4*($B37-7))=1,BIN2HEX(1),BIN2HEX(INDIRECT(Y$111&amp;113+4*($B37-7))&amp;INDIRECT(Y$111&amp;114+4*($B37-7))&amp;INDIRECT(Y$111&amp;115+4*($B37-7))&amp;INDIRECT(Y$111&amp;116+4*($B37-7))))</f>
        <v>2</v>
      </c>
      <c r="Z37" s="80" t="str" cm="1">
        <f t="array" aca="1" ref="Z37" ca="1">IF(INDIRECT(Z$111&amp;116+4*($B37-7))=1,BIN2HEX(1),BIN2HEX(INDIRECT(Z$111&amp;113+4*($B37-7))&amp;INDIRECT(Z$111&amp;114+4*($B37-7))&amp;INDIRECT(Z$111&amp;115+4*($B37-7))&amp;INDIRECT(Z$111&amp;116+4*($B37-7))))</f>
        <v>2</v>
      </c>
      <c r="AA37" s="80" t="str" cm="1">
        <f t="array" aca="1" ref="AA37" ca="1">IF(INDIRECT(AA$111&amp;116+4*($B37-7))=1,BIN2HEX(1),BIN2HEX(INDIRECT(AA$111&amp;113+4*($B37-7))&amp;INDIRECT(AA$111&amp;114+4*($B37-7))&amp;INDIRECT(AA$111&amp;115+4*($B37-7))&amp;INDIRECT(AA$111&amp;116+4*($B37-7))))</f>
        <v>2</v>
      </c>
      <c r="AB37" s="80" t="str" cm="1">
        <f t="array" aca="1" ref="AB37" ca="1">IF(INDIRECT(AB$111&amp;116+4*($B37-7))=1,BIN2HEX(1),BIN2HEX(INDIRECT(AB$111&amp;113+4*($B37-7))&amp;INDIRECT(AB$111&amp;114+4*($B37-7))&amp;INDIRECT(AB$111&amp;115+4*($B37-7))&amp;INDIRECT(AB$111&amp;116+4*($B37-7))))</f>
        <v>2</v>
      </c>
      <c r="AC37" s="80" t="str" cm="1">
        <f t="array" aca="1" ref="AC37" ca="1">IF(INDIRECT(AC$111&amp;116+4*($B37-7))=1,BIN2HEX(1),BIN2HEX(INDIRECT(AC$111&amp;113+4*($B37-7))&amp;INDIRECT(AC$111&amp;114+4*($B37-7))&amp;INDIRECT(AC$111&amp;115+4*($B37-7))&amp;INDIRECT(AC$111&amp;116+4*($B37-7))))</f>
        <v>2</v>
      </c>
      <c r="AD37" s="80" t="str" cm="1">
        <f t="array" aca="1" ref="AD37" ca="1">IF(INDIRECT(AD$111&amp;116+4*($B37-7))=1,BIN2HEX(1),BIN2HEX(INDIRECT(AD$111&amp;113+4*($B37-7))&amp;INDIRECT(AD$111&amp;114+4*($B37-7))&amp;INDIRECT(AD$111&amp;115+4*($B37-7))&amp;INDIRECT(AD$111&amp;116+4*($B37-7))))</f>
        <v>2</v>
      </c>
      <c r="AE37" s="80" t="str" cm="1">
        <f t="array" aca="1" ref="AE37" ca="1">IF(INDIRECT(AE$111&amp;116+4*($B37-7))=1,BIN2HEX(1),BIN2HEX(INDIRECT(AE$111&amp;113+4*($B37-7))&amp;INDIRECT(AE$111&amp;114+4*($B37-7))&amp;INDIRECT(AE$111&amp;115+4*($B37-7))&amp;INDIRECT(AE$111&amp;116+4*($B37-7))))</f>
        <v>2</v>
      </c>
      <c r="AF37" s="80" t="str" cm="1">
        <f t="array" aca="1" ref="AF37" ca="1">IF(INDIRECT(AF$111&amp;116+4*($B37-7))=1,BIN2HEX(1),BIN2HEX(INDIRECT(AF$111&amp;113+4*($B37-7))&amp;INDIRECT(AF$111&amp;114+4*($B37-7))&amp;INDIRECT(AF$111&amp;115+4*($B37-7))&amp;INDIRECT(AF$111&amp;116+4*($B37-7))))</f>
        <v>2</v>
      </c>
      <c r="AG37" s="80" t="str" cm="1">
        <f t="array" aca="1" ref="AG37" ca="1">IF(INDIRECT(AG$111&amp;116+4*($B37-7))=1,BIN2HEX(1),BIN2HEX(INDIRECT(AG$111&amp;113+4*($B37-7))&amp;INDIRECT(AG$111&amp;114+4*($B37-7))&amp;INDIRECT(AG$111&amp;115+4*($B37-7))&amp;INDIRECT(AG$111&amp;116+4*($B37-7))))</f>
        <v>2</v>
      </c>
      <c r="AH37" s="80" t="str" cm="1">
        <f t="array" aca="1" ref="AH37" ca="1">IF(INDIRECT(AH$111&amp;116+4*($B37-7))=1,BIN2HEX(1),BIN2HEX(INDIRECT(AH$111&amp;113+4*($B37-7))&amp;INDIRECT(AH$111&amp;114+4*($B37-7))&amp;INDIRECT(AH$111&amp;115+4*($B37-7))&amp;INDIRECT(AH$111&amp;116+4*($B37-7))))</f>
        <v>2</v>
      </c>
      <c r="AI37" s="80" t="str" cm="1">
        <f t="array" aca="1" ref="AI37" ca="1">IF(INDIRECT(AI$111&amp;116+4*($B37-7))=1,BIN2HEX(1),BIN2HEX(INDIRECT(AI$111&amp;113+4*($B37-7))&amp;INDIRECT(AI$111&amp;114+4*($B37-7))&amp;INDIRECT(AI$111&amp;115+4*($B37-7))&amp;INDIRECT(AI$111&amp;116+4*($B37-7))))</f>
        <v>2</v>
      </c>
      <c r="AJ37" s="80" t="str" cm="1">
        <f t="array" aca="1" ref="AJ37" ca="1">IF(INDIRECT(AJ$111&amp;116+4*($B37-7))=1,BIN2HEX(1),BIN2HEX(INDIRECT(AJ$111&amp;113+4*($B37-7))&amp;INDIRECT(AJ$111&amp;114+4*($B37-7))&amp;INDIRECT(AJ$111&amp;115+4*($B37-7))&amp;INDIRECT(AJ$111&amp;116+4*($B37-7))))</f>
        <v>2</v>
      </c>
      <c r="AK37" s="80" t="str" cm="1">
        <f t="array" aca="1" ref="AK37" ca="1">IF(INDIRECT(AK$111&amp;116+4*($B37-7))=1,BIN2HEX(1),BIN2HEX(INDIRECT(AK$111&amp;113+4*($B37-7))&amp;INDIRECT(AK$111&amp;114+4*($B37-7))&amp;INDIRECT(AK$111&amp;115+4*($B37-7))&amp;INDIRECT(AK$111&amp;116+4*($B37-7))))</f>
        <v>2</v>
      </c>
      <c r="AL37" s="80" t="str" cm="1">
        <f t="array" aca="1" ref="AL37" ca="1">IF(INDIRECT(AL$111&amp;116+4*($B37-7))=1,BIN2HEX(1),BIN2HEX(INDIRECT(AL$111&amp;113+4*($B37-7))&amp;INDIRECT(AL$111&amp;114+4*($B37-7))&amp;INDIRECT(AL$111&amp;115+4*($B37-7))&amp;INDIRECT(AL$111&amp;116+4*($B37-7))))</f>
        <v>2</v>
      </c>
      <c r="AM37" s="80" t="str" cm="1">
        <f t="array" aca="1" ref="AM37" ca="1">IF(INDIRECT(AM$111&amp;116+4*($B37-7))=1,BIN2HEX(1),BIN2HEX(INDIRECT(AM$111&amp;113+4*($B37-7))&amp;INDIRECT(AM$111&amp;114+4*($B37-7))&amp;INDIRECT(AM$111&amp;115+4*($B37-7))&amp;INDIRECT(AM$111&amp;116+4*($B37-7))))</f>
        <v>2</v>
      </c>
      <c r="AN37" s="80" t="str" cm="1">
        <f t="array" aca="1" ref="AN37" ca="1">IF(INDIRECT(AN$111&amp;116+4*($B37-7))=1,BIN2HEX(1),BIN2HEX(INDIRECT(AN$111&amp;113+4*($B37-7))&amp;INDIRECT(AN$111&amp;114+4*($B37-7))&amp;INDIRECT(AN$111&amp;115+4*($B37-7))&amp;INDIRECT(AN$111&amp;116+4*($B37-7))))</f>
        <v>2</v>
      </c>
      <c r="AO37" s="80" t="str" cm="1">
        <f t="array" aca="1" ref="AO37" ca="1">IF(INDIRECT(AO$111&amp;116+4*($B37-7))=1,BIN2HEX(1),BIN2HEX(INDIRECT(AO$111&amp;113+4*($B37-7))&amp;INDIRECT(AO$111&amp;114+4*($B37-7))&amp;INDIRECT(AO$111&amp;115+4*($B37-7))&amp;INDIRECT(AO$111&amp;116+4*($B37-7))))</f>
        <v>2</v>
      </c>
      <c r="AP37" s="80" t="str" cm="1">
        <f t="array" aca="1" ref="AP37" ca="1">IF(INDIRECT(AP$111&amp;116+4*($B37-7))=1,BIN2HEX(1),BIN2HEX(INDIRECT(AP$111&amp;113+4*($B37-7))&amp;INDIRECT(AP$111&amp;114+4*($B37-7))&amp;INDIRECT(AP$111&amp;115+4*($B37-7))&amp;INDIRECT(AP$111&amp;116+4*($B37-7))))</f>
        <v>2</v>
      </c>
      <c r="AQ37" s="80" t="str" cm="1">
        <f t="array" aca="1" ref="AQ37" ca="1">IF(INDIRECT(AQ$111&amp;116+4*($B37-7))=1,BIN2HEX(1),BIN2HEX(INDIRECT(AQ$111&amp;113+4*($B37-7))&amp;INDIRECT(AQ$111&amp;114+4*($B37-7))&amp;INDIRECT(AQ$111&amp;115+4*($B37-7))&amp;INDIRECT(AQ$111&amp;116+4*($B37-7))))</f>
        <v>2</v>
      </c>
      <c r="AR37" s="80" t="str" cm="1">
        <f t="array" aca="1" ref="AR37" ca="1">IF(INDIRECT(AR$111&amp;116+4*($B37-7))=1,BIN2HEX(1),BIN2HEX(INDIRECT(AR$111&amp;113+4*($B37-7))&amp;INDIRECT(AR$111&amp;114+4*($B37-7))&amp;INDIRECT(AR$111&amp;115+4*($B37-7))&amp;INDIRECT(AR$111&amp;116+4*($B37-7))))</f>
        <v>2</v>
      </c>
      <c r="AS37" s="80" t="str" cm="1">
        <f t="array" aca="1" ref="AS37" ca="1">IF(INDIRECT(AS$111&amp;116+4*($B37-7))=1,BIN2HEX(1),BIN2HEX(INDIRECT(AS$111&amp;113+4*($B37-7))&amp;INDIRECT(AS$111&amp;114+4*($B37-7))&amp;INDIRECT(AS$111&amp;115+4*($B37-7))&amp;INDIRECT(AS$111&amp;116+4*($B37-7))))</f>
        <v>2</v>
      </c>
      <c r="AT37" s="80" t="str" cm="1">
        <f t="array" aca="1" ref="AT37" ca="1">IF(INDIRECT(AT$111&amp;116+4*($B37-7))=1,BIN2HEX(1),BIN2HEX(INDIRECT(AT$111&amp;113+4*($B37-7))&amp;INDIRECT(AT$111&amp;114+4*($B37-7))&amp;INDIRECT(AT$111&amp;115+4*($B37-7))&amp;INDIRECT(AT$111&amp;116+4*($B37-7))))</f>
        <v>2</v>
      </c>
      <c r="AU37" s="80" t="str" cm="1">
        <f t="array" aca="1" ref="AU37" ca="1">IF(INDIRECT(AU$111&amp;116+4*($B37-7))=1,BIN2HEX(1),BIN2HEX(INDIRECT(AU$111&amp;113+4*($B37-7))&amp;INDIRECT(AU$111&amp;114+4*($B37-7))&amp;INDIRECT(AU$111&amp;115+4*($B37-7))&amp;INDIRECT(AU$111&amp;116+4*($B37-7))))</f>
        <v>2</v>
      </c>
      <c r="AV37" s="80" t="str" cm="1">
        <f t="array" aca="1" ref="AV37" ca="1">IF(INDIRECT(AV$111&amp;116+4*($B37-7))=1,BIN2HEX(1),BIN2HEX(INDIRECT(AV$111&amp;113+4*($B37-7))&amp;INDIRECT(AV$111&amp;114+4*($B37-7))&amp;INDIRECT(AV$111&amp;115+4*($B37-7))&amp;INDIRECT(AV$111&amp;116+4*($B37-7))))</f>
        <v>2</v>
      </c>
      <c r="AW37" s="80" t="str" cm="1">
        <f t="array" aca="1" ref="AW37" ca="1">IF(INDIRECT(AW$111&amp;116+4*($B37-7))=1,BIN2HEX(1),BIN2HEX(INDIRECT(AW$111&amp;113+4*($B37-7))&amp;INDIRECT(AW$111&amp;114+4*($B37-7))&amp;INDIRECT(AW$111&amp;115+4*($B37-7))&amp;INDIRECT(AW$111&amp;116+4*($B37-7))))</f>
        <v>2</v>
      </c>
      <c r="AX37" s="80" t="str" cm="1">
        <f t="array" aca="1" ref="AX37" ca="1">IF(INDIRECT(AX$111&amp;116+4*($B37-7))=1,BIN2HEX(1),BIN2HEX(INDIRECT(AX$111&amp;113+4*($B37-7))&amp;INDIRECT(AX$111&amp;114+4*($B37-7))&amp;INDIRECT(AX$111&amp;115+4*($B37-7))&amp;INDIRECT(AX$111&amp;116+4*($B37-7))))</f>
        <v>2</v>
      </c>
      <c r="AY37" s="80" t="str" cm="1">
        <f t="array" aca="1" ref="AY37" ca="1">IF(INDIRECT(AY$111&amp;116+4*($B37-7))=1,BIN2HEX(1),BIN2HEX(INDIRECT(AY$111&amp;113+4*($B37-7))&amp;INDIRECT(AY$111&amp;114+4*($B37-7))&amp;INDIRECT(AY$111&amp;115+4*($B37-7))&amp;INDIRECT(AY$111&amp;116+4*($B37-7))))</f>
        <v>2</v>
      </c>
      <c r="AZ37" s="80" t="str" cm="1">
        <f t="array" aca="1" ref="AZ37" ca="1">IF(INDIRECT(AZ$111&amp;116+4*($B37-7))=1,BIN2HEX(1),BIN2HEX(INDIRECT(AZ$111&amp;113+4*($B37-7))&amp;INDIRECT(AZ$111&amp;114+4*($B37-7))&amp;INDIRECT(AZ$111&amp;115+4*($B37-7))&amp;INDIRECT(AZ$111&amp;116+4*($B37-7))))</f>
        <v>2</v>
      </c>
      <c r="BA37" s="80" t="str" cm="1">
        <f t="array" aca="1" ref="BA37" ca="1">IF(INDIRECT(BA$111&amp;116+4*($B37-7))=1,BIN2HEX(1),BIN2HEX(INDIRECT(BA$111&amp;113+4*($B37-7))&amp;INDIRECT(BA$111&amp;114+4*($B37-7))&amp;INDIRECT(BA$111&amp;115+4*($B37-7))&amp;INDIRECT(BA$111&amp;116+4*($B37-7))))</f>
        <v>2</v>
      </c>
      <c r="BB37" s="80" t="str" cm="1">
        <f t="array" aca="1" ref="BB37" ca="1">IF(INDIRECT(BB$111&amp;116+4*($B37-7))=1,BIN2HEX(1),BIN2HEX(INDIRECT(BB$111&amp;113+4*($B37-7))&amp;INDIRECT(BB$111&amp;114+4*($B37-7))&amp;INDIRECT(BB$111&amp;115+4*($B37-7))&amp;INDIRECT(BB$111&amp;116+4*($B37-7))))</f>
        <v>2</v>
      </c>
      <c r="BC37" s="80" t="str" cm="1">
        <f t="array" aca="1" ref="BC37" ca="1">IF(INDIRECT(BC$111&amp;116+4*($B37-7))=1,BIN2HEX(1),BIN2HEX(INDIRECT(BC$111&amp;113+4*($B37-7))&amp;INDIRECT(BC$111&amp;114+4*($B37-7))&amp;INDIRECT(BC$111&amp;115+4*($B37-7))&amp;INDIRECT(BC$111&amp;116+4*($B37-7))))</f>
        <v>2</v>
      </c>
      <c r="BD37" s="80" t="str" cm="1">
        <f t="array" aca="1" ref="BD37" ca="1">IF(INDIRECT(BD$111&amp;116+4*($B37-7))=1,BIN2HEX(1),BIN2HEX(INDIRECT(BD$111&amp;113+4*($B37-7))&amp;INDIRECT(BD$111&amp;114+4*($B37-7))&amp;INDIRECT(BD$111&amp;115+4*($B37-7))&amp;INDIRECT(BD$111&amp;116+4*($B37-7))))</f>
        <v>2</v>
      </c>
      <c r="BE37" s="80" t="str" cm="1">
        <f t="array" aca="1" ref="BE37" ca="1">IF(INDIRECT(BE$111&amp;116+4*($B37-7))=1,BIN2HEX(1),BIN2HEX(INDIRECT(BE$111&amp;113+4*($B37-7))&amp;INDIRECT(BE$111&amp;114+4*($B37-7))&amp;INDIRECT(BE$111&amp;115+4*($B37-7))&amp;INDIRECT(BE$111&amp;116+4*($B37-7))))</f>
        <v>2</v>
      </c>
      <c r="BF37" s="80" t="str" cm="1">
        <f t="array" aca="1" ref="BF37" ca="1">IF(INDIRECT(BF$111&amp;116+4*($B37-7))=1,BIN2HEX(1),BIN2HEX(INDIRECT(BF$111&amp;113+4*($B37-7))&amp;INDIRECT(BF$111&amp;114+4*($B37-7))&amp;INDIRECT(BF$111&amp;115+4*($B37-7))&amp;INDIRECT(BF$111&amp;116+4*($B37-7))))</f>
        <v>2</v>
      </c>
      <c r="BG37" s="80" t="str" cm="1">
        <f t="array" aca="1" ref="BG37" ca="1">IF(INDIRECT(BG$111&amp;116+4*($B37-7))=1,BIN2HEX(1),BIN2HEX(INDIRECT(BG$111&amp;113+4*($B37-7))&amp;INDIRECT(BG$111&amp;114+4*($B37-7))&amp;INDIRECT(BG$111&amp;115+4*($B37-7))&amp;INDIRECT(BG$111&amp;116+4*($B37-7))))</f>
        <v>2</v>
      </c>
      <c r="BH37" s="80" t="str" cm="1">
        <f t="array" aca="1" ref="BH37" ca="1">IF(INDIRECT(BH$111&amp;116+4*($B37-7))=1,BIN2HEX(1),BIN2HEX(INDIRECT(BH$111&amp;113+4*($B37-7))&amp;INDIRECT(BH$111&amp;114+4*($B37-7))&amp;INDIRECT(BH$111&amp;115+4*($B37-7))&amp;INDIRECT(BH$111&amp;116+4*($B37-7))))</f>
        <v>2</v>
      </c>
      <c r="BI37" s="80" t="str" cm="1">
        <f t="array" aca="1" ref="BI37" ca="1">IF(INDIRECT(BI$111&amp;116+4*($B37-7))=1,BIN2HEX(1),BIN2HEX(INDIRECT(BI$111&amp;113+4*($B37-7))&amp;INDIRECT(BI$111&amp;114+4*($B37-7))&amp;INDIRECT(BI$111&amp;115+4*($B37-7))&amp;INDIRECT(BI$111&amp;116+4*($B37-7))))</f>
        <v>2</v>
      </c>
      <c r="BJ37" s="80" t="str" cm="1">
        <f t="array" aca="1" ref="BJ37" ca="1">IF(INDIRECT(BJ$111&amp;116+4*($B37-7))=1,BIN2HEX(1),BIN2HEX(INDIRECT(BJ$111&amp;113+4*($B37-7))&amp;INDIRECT(BJ$111&amp;114+4*($B37-7))&amp;INDIRECT(BJ$111&amp;115+4*($B37-7))&amp;INDIRECT(BJ$111&amp;116+4*($B37-7))))</f>
        <v>2</v>
      </c>
      <c r="BK37" s="80" t="str" cm="1">
        <f t="array" aca="1" ref="BK37" ca="1">IF(INDIRECT(BK$111&amp;116+4*($B37-7))=1,BIN2HEX(1),BIN2HEX(INDIRECT(BK$111&amp;113+4*($B37-7))&amp;INDIRECT(BK$111&amp;114+4*($B37-7))&amp;INDIRECT(BK$111&amp;115+4*($B37-7))&amp;INDIRECT(BK$111&amp;116+4*($B37-7))))</f>
        <v>2</v>
      </c>
      <c r="BL37" s="80" t="str" cm="1">
        <f t="array" aca="1" ref="BL37" ca="1">IF(INDIRECT(BL$111&amp;116+4*($B37-7))=1,BIN2HEX(1),BIN2HEX(INDIRECT(BL$111&amp;113+4*($B37-7))&amp;INDIRECT(BL$111&amp;114+4*($B37-7))&amp;INDIRECT(BL$111&amp;115+4*($B37-7))&amp;INDIRECT(BL$111&amp;116+4*($B37-7))))</f>
        <v>2</v>
      </c>
      <c r="BM37" s="80" t="str" cm="1">
        <f t="array" aca="1" ref="BM37" ca="1">IF(INDIRECT(BM$111&amp;116+4*($B37-7))=1,BIN2HEX(1),BIN2HEX(INDIRECT(BM$111&amp;113+4*($B37-7))&amp;INDIRECT(BM$111&amp;114+4*($B37-7))&amp;INDIRECT(BM$111&amp;115+4*($B37-7))&amp;INDIRECT(BM$111&amp;116+4*($B37-7))))</f>
        <v>2</v>
      </c>
      <c r="BN37" s="80" t="str" cm="1">
        <f t="array" aca="1" ref="BN37" ca="1">IF(INDIRECT(BN$111&amp;116+4*($B37-7))=1,BIN2HEX(1),BIN2HEX(INDIRECT(BN$111&amp;113+4*($B37-7))&amp;INDIRECT(BN$111&amp;114+4*($B37-7))&amp;INDIRECT(BN$111&amp;115+4*($B37-7))&amp;INDIRECT(BN$111&amp;116+4*($B37-7))))</f>
        <v>2</v>
      </c>
      <c r="BO37" s="80" t="str" cm="1">
        <f t="array" aca="1" ref="BO37" ca="1">IF(INDIRECT(BO$111&amp;116+4*($B37-7))=1,BIN2HEX(1),BIN2HEX(INDIRECT(BO$111&amp;113+4*($B37-7))&amp;INDIRECT(BO$111&amp;114+4*($B37-7))&amp;INDIRECT(BO$111&amp;115+4*($B37-7))&amp;INDIRECT(BO$111&amp;116+4*($B37-7))))</f>
        <v>2</v>
      </c>
      <c r="BP37" s="80" t="str" cm="1">
        <f t="array" aca="1" ref="BP37" ca="1">IF(INDIRECT(BP$111&amp;116+4*($B37-7))=1,BIN2HEX(1),BIN2HEX(INDIRECT(BP$111&amp;113+4*($B37-7))&amp;INDIRECT(BP$111&amp;114+4*($B37-7))&amp;INDIRECT(BP$111&amp;115+4*($B37-7))&amp;INDIRECT(BP$111&amp;116+4*($B37-7))))</f>
        <v>2</v>
      </c>
      <c r="CD37" s="80" cm="1">
        <f t="array" aca="1" ref="CD37" ca="1">IF($V37="0",INDIRECT("ｄａｔａ!$"&amp;V$112&amp;"$"&amp;$B37),0)</f>
        <v>0</v>
      </c>
      <c r="CE37" s="80" cm="1">
        <f t="array" aca="1" ref="CE37" ca="1">IF(OR($AS37="0",$AS37="8"),INDIRECT("ｄａｔａ!$"&amp;AS$112&amp;"$"&amp;$B37),0)</f>
        <v>0</v>
      </c>
      <c r="CH37" s="80" t="str">
        <f t="shared" si="12"/>
        <v>2000</v>
      </c>
      <c r="CI37" s="80" t="str">
        <f t="shared" si="13"/>
        <v>300000</v>
      </c>
      <c r="CJ37" s="80" t="str">
        <f t="shared" si="14"/>
        <v>400000</v>
      </c>
      <c r="CK37" s="80" t="str">
        <f t="shared" si="15"/>
        <v>5000000</v>
      </c>
      <c r="CL37" s="80" t="str">
        <f t="shared" si="16"/>
        <v>600000</v>
      </c>
      <c r="CM37" s="80" t="str">
        <f t="shared" ca="1" si="17"/>
        <v>70000</v>
      </c>
      <c r="CN37" s="80" t="str">
        <f t="shared" ca="1" si="18"/>
        <v>800000</v>
      </c>
      <c r="CO37" s="80" t="str">
        <f t="shared" ca="1" si="19"/>
        <v>900000</v>
      </c>
      <c r="CP37" s="80" t="str">
        <f t="shared" ca="1" si="20"/>
        <v>A000000</v>
      </c>
      <c r="CQ37" s="80" t="str">
        <f t="shared" ca="1" si="21"/>
        <v>B00000</v>
      </c>
    </row>
    <row r="38" spans="1:95" x14ac:dyDescent="0.2">
      <c r="A38" s="80" t="s">
        <v>2351</v>
      </c>
      <c r="B38" s="80">
        <v>40</v>
      </c>
      <c r="C38" s="251">
        <f t="shared" ca="1" si="11"/>
        <v>1</v>
      </c>
      <c r="D38" s="80" t="str" cm="1">
        <f t="array" aca="1" ref="D38" ca="1">IF(INDIRECT(D$111&amp;116+4*($B38-7))=1,BIN2HEX(1),BIN2HEX(INDIRECT(D$111&amp;113+4*($B38-7))&amp;INDIRECT(D$111&amp;114+4*($B38-7))&amp;INDIRECT(D$111&amp;115+4*($B38-7))&amp;INDIRECT(D$111&amp;116+4*($B38-7))))</f>
        <v>4</v>
      </c>
      <c r="F38" s="80" t="str" cm="1">
        <f t="array" aca="1" ref="F38" ca="1">IF(INDIRECT(F$111&amp;116+4*($B38-7))=1,BIN2HEX(1),BIN2HEX(INDIRECT(F$111&amp;113+4*($B38-7))&amp;INDIRECT(F$111&amp;114+4*($B38-7))&amp;INDIRECT(F$111&amp;115+4*($B38-7))&amp;INDIRECT(F$111&amp;116+4*($B38-7))))</f>
        <v>2</v>
      </c>
      <c r="G38" s="80" t="str" cm="1">
        <f t="array" aca="1" ref="G38" ca="1">IF(INDIRECT(G$111&amp;116+4*($B38-7))=1,BIN2HEX(1),BIN2HEX(INDIRECT(G$111&amp;113+4*($B38-7))&amp;INDIRECT(G$111&amp;114+4*($B38-7))&amp;INDIRECT(G$111&amp;115+4*($B38-7))&amp;INDIRECT(G$111&amp;116+4*($B38-7))))</f>
        <v>2</v>
      </c>
      <c r="H38" s="80" t="str" cm="1">
        <f t="array" aca="1" ref="H38" ca="1">IF(INDIRECT(H$111&amp;116+4*($B38-7))=1,BIN2HEX(1),BIN2HEX(INDIRECT(H$111&amp;113+4*($B38-7))&amp;INDIRECT(H$111&amp;114+4*($B38-7))&amp;INDIRECT(H$111&amp;115+4*($B38-7))&amp;INDIRECT(H$111&amp;116+4*($B38-7))))</f>
        <v>2</v>
      </c>
      <c r="I38" s="80" t="str" cm="1">
        <f t="array" aca="1" ref="I38" ca="1">IF(INDIRECT(I$111&amp;116+4*($B38-7))=1,BIN2HEX(1),BIN2HEX(INDIRECT(I$111&amp;113+4*($B38-7))&amp;INDIRECT(I$111&amp;114+4*($B38-7))&amp;INDIRECT(I$111&amp;115+4*($B38-7))&amp;INDIRECT(I$111&amp;116+4*($B38-7))))</f>
        <v>2</v>
      </c>
      <c r="J38" s="80" t="str" cm="1">
        <f t="array" aca="1" ref="J38" ca="1">IF(INDIRECT(J$111&amp;116+4*($B38-7))=1,BIN2HEX(1),BIN2HEX(INDIRECT(J$111&amp;113+4*($B38-7))&amp;INDIRECT(J$111&amp;114+4*($B38-7))&amp;INDIRECT(J$111&amp;115+4*($B38-7))&amp;INDIRECT(J$111&amp;116+4*($B38-7))))</f>
        <v>2</v>
      </c>
      <c r="K38" s="80" t="str" cm="1">
        <f t="array" aca="1" ref="K38" ca="1">IF(INDIRECT(K$111&amp;116+4*($B38-7))=1,BIN2HEX(1),BIN2HEX(INDIRECT(K$111&amp;113+4*($B38-7))&amp;INDIRECT(K$111&amp;114+4*($B38-7))&amp;INDIRECT(K$111&amp;115+4*($B38-7))&amp;INDIRECT(K$111&amp;116+4*($B38-7))))</f>
        <v>2</v>
      </c>
      <c r="L38" s="80" t="str" cm="1">
        <f t="array" aca="1" ref="L38" ca="1">IF(INDIRECT(L$111&amp;116+4*($B38-7))=1,BIN2HEX(1),BIN2HEX(INDIRECT(L$111&amp;113+4*($B38-7))&amp;INDIRECT(L$111&amp;114+4*($B38-7))&amp;INDIRECT(L$111&amp;115+4*($B38-7))&amp;INDIRECT(L$111&amp;116+4*($B38-7))))</f>
        <v>2</v>
      </c>
      <c r="M38" s="80" t="str" cm="1">
        <f t="array" aca="1" ref="M38" ca="1">IF(INDIRECT(M$111&amp;116+4*($B38-7))=1,BIN2HEX(1),BIN2HEX(INDIRECT(M$111&amp;113+4*($B38-7))&amp;INDIRECT(M$111&amp;114+4*($B38-7))&amp;INDIRECT(M$111&amp;115+4*($B38-7))&amp;INDIRECT(M$111&amp;116+4*($B38-7))))</f>
        <v>2</v>
      </c>
      <c r="N38" s="80" t="str" cm="1">
        <f t="array" aca="1" ref="N38" ca="1">IF(INDIRECT(N$111&amp;116+4*($B38-7))=1,BIN2HEX(1),BIN2HEX(INDIRECT(N$111&amp;113+4*($B38-7))&amp;INDIRECT(N$111&amp;114+4*($B38-7))&amp;INDIRECT(N$111&amp;115+4*($B38-7))&amp;INDIRECT(N$111&amp;116+4*($B38-7))))</f>
        <v>2</v>
      </c>
      <c r="O38" s="80" t="str" cm="1">
        <f t="array" aca="1" ref="O38" ca="1">IF(INDIRECT(O$111&amp;116+4*($B38-7))=1,BIN2HEX(1),BIN2HEX(INDIRECT(O$111&amp;113+4*($B38-7))&amp;INDIRECT(O$111&amp;114+4*($B38-7))&amp;INDIRECT(O$111&amp;115+4*($B38-7))&amp;INDIRECT(O$111&amp;116+4*($B38-7))))</f>
        <v>2</v>
      </c>
      <c r="P38" s="80" t="str" cm="1">
        <f t="array" aca="1" ref="P38" ca="1">IF(INDIRECT(P$111&amp;116+4*($B38-7))=1,BIN2HEX(1),BIN2HEX(INDIRECT(P$111&amp;113+4*($B38-7))&amp;INDIRECT(P$111&amp;114+4*($B38-7))&amp;INDIRECT(P$111&amp;115+4*($B38-7))&amp;INDIRECT(P$111&amp;116+4*($B38-7))))</f>
        <v>2</v>
      </c>
      <c r="Q38" s="80" t="str" cm="1">
        <f t="array" aca="1" ref="Q38" ca="1">IF(INDIRECT(Q$111&amp;116+4*($B38-7))=1,BIN2HEX(1),BIN2HEX(INDIRECT(Q$111&amp;113+4*($B38-7))&amp;INDIRECT(Q$111&amp;114+4*($B38-7))&amp;INDIRECT(Q$111&amp;115+4*($B38-7))&amp;INDIRECT(Q$111&amp;116+4*($B38-7))))</f>
        <v>2</v>
      </c>
      <c r="R38" s="80" t="str" cm="1">
        <f t="array" aca="1" ref="R38" ca="1">IF(INDIRECT(R$111&amp;116+4*($B38-7))=1,BIN2HEX(1),BIN2HEX(INDIRECT(R$111&amp;113+4*($B38-7))&amp;INDIRECT(R$111&amp;114+4*($B38-7))&amp;INDIRECT(R$111&amp;115+4*($B38-7))&amp;INDIRECT(R$111&amp;116+4*($B38-7))))</f>
        <v>2</v>
      </c>
      <c r="S38" s="80" t="str" cm="1">
        <f t="array" aca="1" ref="S38" ca="1">IF(INDIRECT(S$111&amp;116+4*($B38-7))=1,BIN2HEX(1),BIN2HEX(INDIRECT(S$111&amp;113+4*($B38-7))&amp;INDIRECT(S$111&amp;114+4*($B38-7))&amp;INDIRECT(S$111&amp;115+4*($B38-7))&amp;INDIRECT(S$111&amp;116+4*($B38-7))))</f>
        <v>2</v>
      </c>
      <c r="T38" s="80" t="str" cm="1">
        <f t="array" aca="1" ref="T38" ca="1">IF(INDIRECT(T$111&amp;116+4*($B38-7))=1,BIN2HEX(1),BIN2HEX(INDIRECT(T$111&amp;113+4*($B38-7))&amp;INDIRECT(T$111&amp;114+4*($B38-7))&amp;INDIRECT(T$111&amp;115+4*($B38-7))&amp;INDIRECT(T$111&amp;116+4*($B38-7))))</f>
        <v>2</v>
      </c>
      <c r="U38" s="80" t="str" cm="1">
        <f t="array" aca="1" ref="U38" ca="1">IF(INDIRECT(U$111&amp;116+4*($B38-7))=1,BIN2HEX(1),BIN2HEX(INDIRECT(U$111&amp;113+4*($B38-7))&amp;INDIRECT(U$111&amp;114+4*($B38-7))&amp;INDIRECT(U$111&amp;115+4*($B38-7))&amp;INDIRECT(U$111&amp;116+4*($B38-7))))</f>
        <v>2</v>
      </c>
      <c r="V38" s="80" t="str" cm="1">
        <f t="array" aca="1" ref="V38" ca="1">IF(INDIRECT(V$111&amp;116+4*($B38-7))=1,BIN2HEX(1),BIN2HEX(INDIRECT(V$111&amp;113+4*($B38-7))&amp;INDIRECT(V$111&amp;114+4*($B38-7))&amp;INDIRECT(V$111&amp;115+4*($B38-7))&amp;INDIRECT(V$111&amp;116+4*($B38-7))))</f>
        <v>2</v>
      </c>
      <c r="W38" s="80" t="str" cm="1">
        <f t="array" aca="1" ref="W38" ca="1">IF(INDIRECT(W$111&amp;116+4*($B38-7))=1,BIN2HEX(1),BIN2HEX(INDIRECT(W$111&amp;113+4*($B38-7))&amp;INDIRECT(W$111&amp;114+4*($B38-7))&amp;INDIRECT(W$111&amp;115+4*($B38-7))&amp;INDIRECT(W$111&amp;116+4*($B38-7))))</f>
        <v>2</v>
      </c>
      <c r="X38" s="80" t="str" cm="1">
        <f t="array" aca="1" ref="X38" ca="1">IF(INDIRECT(X$111&amp;116+4*($B38-7))=1,BIN2HEX(1),BIN2HEX(INDIRECT(X$111&amp;113+4*($B38-7))&amp;INDIRECT(X$111&amp;114+4*($B38-7))&amp;INDIRECT(X$111&amp;115+4*($B38-7))&amp;INDIRECT(X$111&amp;116+4*($B38-7))))</f>
        <v>2</v>
      </c>
      <c r="Y38" s="80" t="str" cm="1">
        <f t="array" aca="1" ref="Y38" ca="1">IF(INDIRECT(Y$111&amp;116+4*($B38-7))=1,BIN2HEX(1),BIN2HEX(INDIRECT(Y$111&amp;113+4*($B38-7))&amp;INDIRECT(Y$111&amp;114+4*($B38-7))&amp;INDIRECT(Y$111&amp;115+4*($B38-7))&amp;INDIRECT(Y$111&amp;116+4*($B38-7))))</f>
        <v>2</v>
      </c>
      <c r="Z38" s="80" t="str" cm="1">
        <f t="array" aca="1" ref="Z38" ca="1">IF(INDIRECT(Z$111&amp;116+4*($B38-7))=1,BIN2HEX(1),BIN2HEX(INDIRECT(Z$111&amp;113+4*($B38-7))&amp;INDIRECT(Z$111&amp;114+4*($B38-7))&amp;INDIRECT(Z$111&amp;115+4*($B38-7))&amp;INDIRECT(Z$111&amp;116+4*($B38-7))))</f>
        <v>2</v>
      </c>
      <c r="AA38" s="80" t="str" cm="1">
        <f t="array" aca="1" ref="AA38" ca="1">IF(INDIRECT(AA$111&amp;116+4*($B38-7))=1,BIN2HEX(1),BIN2HEX(INDIRECT(AA$111&amp;113+4*($B38-7))&amp;INDIRECT(AA$111&amp;114+4*($B38-7))&amp;INDIRECT(AA$111&amp;115+4*($B38-7))&amp;INDIRECT(AA$111&amp;116+4*($B38-7))))</f>
        <v>2</v>
      </c>
      <c r="AB38" s="80" t="str" cm="1">
        <f t="array" aca="1" ref="AB38" ca="1">IF(INDIRECT(AB$111&amp;116+4*($B38-7))=1,BIN2HEX(1),BIN2HEX(INDIRECT(AB$111&amp;113+4*($B38-7))&amp;INDIRECT(AB$111&amp;114+4*($B38-7))&amp;INDIRECT(AB$111&amp;115+4*($B38-7))&amp;INDIRECT(AB$111&amp;116+4*($B38-7))))</f>
        <v>2</v>
      </c>
      <c r="AC38" s="80" t="str" cm="1">
        <f t="array" aca="1" ref="AC38" ca="1">IF(INDIRECT(AC$111&amp;116+4*($B38-7))=1,BIN2HEX(1),BIN2HEX(INDIRECT(AC$111&amp;113+4*($B38-7))&amp;INDIRECT(AC$111&amp;114+4*($B38-7))&amp;INDIRECT(AC$111&amp;115+4*($B38-7))&amp;INDIRECT(AC$111&amp;116+4*($B38-7))))</f>
        <v>2</v>
      </c>
      <c r="AD38" s="80" t="str" cm="1">
        <f t="array" aca="1" ref="AD38" ca="1">IF(INDIRECT(AD$111&amp;116+4*($B38-7))=1,BIN2HEX(1),BIN2HEX(INDIRECT(AD$111&amp;113+4*($B38-7))&amp;INDIRECT(AD$111&amp;114+4*($B38-7))&amp;INDIRECT(AD$111&amp;115+4*($B38-7))&amp;INDIRECT(AD$111&amp;116+4*($B38-7))))</f>
        <v>2</v>
      </c>
      <c r="AE38" s="80" t="str" cm="1">
        <f t="array" aca="1" ref="AE38" ca="1">IF(INDIRECT(AE$111&amp;116+4*($B38-7))=1,BIN2HEX(1),BIN2HEX(INDIRECT(AE$111&amp;113+4*($B38-7))&amp;INDIRECT(AE$111&amp;114+4*($B38-7))&amp;INDIRECT(AE$111&amp;115+4*($B38-7))&amp;INDIRECT(AE$111&amp;116+4*($B38-7))))</f>
        <v>2</v>
      </c>
      <c r="AF38" s="80" t="str" cm="1">
        <f t="array" aca="1" ref="AF38" ca="1">IF(INDIRECT(AF$111&amp;116+4*($B38-7))=1,BIN2HEX(1),BIN2HEX(INDIRECT(AF$111&amp;113+4*($B38-7))&amp;INDIRECT(AF$111&amp;114+4*($B38-7))&amp;INDIRECT(AF$111&amp;115+4*($B38-7))&amp;INDIRECT(AF$111&amp;116+4*($B38-7))))</f>
        <v>2</v>
      </c>
      <c r="AG38" s="80" t="str" cm="1">
        <f t="array" aca="1" ref="AG38" ca="1">IF(INDIRECT(AG$111&amp;116+4*($B38-7))=1,BIN2HEX(1),BIN2HEX(INDIRECT(AG$111&amp;113+4*($B38-7))&amp;INDIRECT(AG$111&amp;114+4*($B38-7))&amp;INDIRECT(AG$111&amp;115+4*($B38-7))&amp;INDIRECT(AG$111&amp;116+4*($B38-7))))</f>
        <v>2</v>
      </c>
      <c r="AH38" s="80" t="str" cm="1">
        <f t="array" aca="1" ref="AH38" ca="1">IF(INDIRECT(AH$111&amp;116+4*($B38-7))=1,BIN2HEX(1),BIN2HEX(INDIRECT(AH$111&amp;113+4*($B38-7))&amp;INDIRECT(AH$111&amp;114+4*($B38-7))&amp;INDIRECT(AH$111&amp;115+4*($B38-7))&amp;INDIRECT(AH$111&amp;116+4*($B38-7))))</f>
        <v>2</v>
      </c>
      <c r="AI38" s="80" t="str" cm="1">
        <f t="array" aca="1" ref="AI38" ca="1">IF(INDIRECT(AI$111&amp;116+4*($B38-7))=1,BIN2HEX(1),BIN2HEX(INDIRECT(AI$111&amp;113+4*($B38-7))&amp;INDIRECT(AI$111&amp;114+4*($B38-7))&amp;INDIRECT(AI$111&amp;115+4*($B38-7))&amp;INDIRECT(AI$111&amp;116+4*($B38-7))))</f>
        <v>2</v>
      </c>
      <c r="AJ38" s="80" t="str" cm="1">
        <f t="array" aca="1" ref="AJ38" ca="1">IF(INDIRECT(AJ$111&amp;116+4*($B38-7))=1,BIN2HEX(1),BIN2HEX(INDIRECT(AJ$111&amp;113+4*($B38-7))&amp;INDIRECT(AJ$111&amp;114+4*($B38-7))&amp;INDIRECT(AJ$111&amp;115+4*($B38-7))&amp;INDIRECT(AJ$111&amp;116+4*($B38-7))))</f>
        <v>2</v>
      </c>
      <c r="AK38" s="80" t="str" cm="1">
        <f t="array" aca="1" ref="AK38" ca="1">IF(INDIRECT(AK$111&amp;116+4*($B38-7))=1,BIN2HEX(1),BIN2HEX(INDIRECT(AK$111&amp;113+4*($B38-7))&amp;INDIRECT(AK$111&amp;114+4*($B38-7))&amp;INDIRECT(AK$111&amp;115+4*($B38-7))&amp;INDIRECT(AK$111&amp;116+4*($B38-7))))</f>
        <v>2</v>
      </c>
      <c r="AL38" s="80" t="str" cm="1">
        <f t="array" aca="1" ref="AL38" ca="1">IF(INDIRECT(AL$111&amp;116+4*($B38-7))=1,BIN2HEX(1),BIN2HEX(INDIRECT(AL$111&amp;113+4*($B38-7))&amp;INDIRECT(AL$111&amp;114+4*($B38-7))&amp;INDIRECT(AL$111&amp;115+4*($B38-7))&amp;INDIRECT(AL$111&amp;116+4*($B38-7))))</f>
        <v>2</v>
      </c>
      <c r="AM38" s="80" t="str" cm="1">
        <f t="array" aca="1" ref="AM38" ca="1">IF(INDIRECT(AM$111&amp;116+4*($B38-7))=1,BIN2HEX(1),BIN2HEX(INDIRECT(AM$111&amp;113+4*($B38-7))&amp;INDIRECT(AM$111&amp;114+4*($B38-7))&amp;INDIRECT(AM$111&amp;115+4*($B38-7))&amp;INDIRECT(AM$111&amp;116+4*($B38-7))))</f>
        <v>2</v>
      </c>
      <c r="AN38" s="80" t="str" cm="1">
        <f t="array" aca="1" ref="AN38" ca="1">IF(INDIRECT(AN$111&amp;116+4*($B38-7))=1,BIN2HEX(1),BIN2HEX(INDIRECT(AN$111&amp;113+4*($B38-7))&amp;INDIRECT(AN$111&amp;114+4*($B38-7))&amp;INDIRECT(AN$111&amp;115+4*($B38-7))&amp;INDIRECT(AN$111&amp;116+4*($B38-7))))</f>
        <v>2</v>
      </c>
      <c r="AO38" s="80" t="str" cm="1">
        <f t="array" aca="1" ref="AO38" ca="1">IF(INDIRECT(AO$111&amp;116+4*($B38-7))=1,BIN2HEX(1),BIN2HEX(INDIRECT(AO$111&amp;113+4*($B38-7))&amp;INDIRECT(AO$111&amp;114+4*($B38-7))&amp;INDIRECT(AO$111&amp;115+4*($B38-7))&amp;INDIRECT(AO$111&amp;116+4*($B38-7))))</f>
        <v>2</v>
      </c>
      <c r="AP38" s="80" t="str" cm="1">
        <f t="array" aca="1" ref="AP38" ca="1">IF(INDIRECT(AP$111&amp;116+4*($B38-7))=1,BIN2HEX(1),BIN2HEX(INDIRECT(AP$111&amp;113+4*($B38-7))&amp;INDIRECT(AP$111&amp;114+4*($B38-7))&amp;INDIRECT(AP$111&amp;115+4*($B38-7))&amp;INDIRECT(AP$111&amp;116+4*($B38-7))))</f>
        <v>2</v>
      </c>
      <c r="AQ38" s="80" t="str" cm="1">
        <f t="array" aca="1" ref="AQ38" ca="1">IF(INDIRECT(AQ$111&amp;116+4*($B38-7))=1,BIN2HEX(1),BIN2HEX(INDIRECT(AQ$111&amp;113+4*($B38-7))&amp;INDIRECT(AQ$111&amp;114+4*($B38-7))&amp;INDIRECT(AQ$111&amp;115+4*($B38-7))&amp;INDIRECT(AQ$111&amp;116+4*($B38-7))))</f>
        <v>2</v>
      </c>
      <c r="AR38" s="80" t="str" cm="1">
        <f t="array" aca="1" ref="AR38" ca="1">IF(INDIRECT(AR$111&amp;116+4*($B38-7))=1,BIN2HEX(1),BIN2HEX(INDIRECT(AR$111&amp;113+4*($B38-7))&amp;INDIRECT(AR$111&amp;114+4*($B38-7))&amp;INDIRECT(AR$111&amp;115+4*($B38-7))&amp;INDIRECT(AR$111&amp;116+4*($B38-7))))</f>
        <v>2</v>
      </c>
      <c r="AS38" s="80" t="str" cm="1">
        <f t="array" aca="1" ref="AS38" ca="1">IF(INDIRECT(AS$111&amp;116+4*($B38-7))=1,BIN2HEX(1),BIN2HEX(INDIRECT(AS$111&amp;113+4*($B38-7))&amp;INDIRECT(AS$111&amp;114+4*($B38-7))&amp;INDIRECT(AS$111&amp;115+4*($B38-7))&amp;INDIRECT(AS$111&amp;116+4*($B38-7))))</f>
        <v>2</v>
      </c>
      <c r="AT38" s="80" t="str" cm="1">
        <f t="array" aca="1" ref="AT38" ca="1">IF(INDIRECT(AT$111&amp;116+4*($B38-7))=1,BIN2HEX(1),BIN2HEX(INDIRECT(AT$111&amp;113+4*($B38-7))&amp;INDIRECT(AT$111&amp;114+4*($B38-7))&amp;INDIRECT(AT$111&amp;115+4*($B38-7))&amp;INDIRECT(AT$111&amp;116+4*($B38-7))))</f>
        <v>2</v>
      </c>
      <c r="AU38" s="80" t="str" cm="1">
        <f t="array" aca="1" ref="AU38" ca="1">IF(INDIRECT(AU$111&amp;116+4*($B38-7))=1,BIN2HEX(1),BIN2HEX(INDIRECT(AU$111&amp;113+4*($B38-7))&amp;INDIRECT(AU$111&amp;114+4*($B38-7))&amp;INDIRECT(AU$111&amp;115+4*($B38-7))&amp;INDIRECT(AU$111&amp;116+4*($B38-7))))</f>
        <v>2</v>
      </c>
      <c r="AV38" s="80" t="str" cm="1">
        <f t="array" aca="1" ref="AV38" ca="1">IF(INDIRECT(AV$111&amp;116+4*($B38-7))=1,BIN2HEX(1),BIN2HEX(INDIRECT(AV$111&amp;113+4*($B38-7))&amp;INDIRECT(AV$111&amp;114+4*($B38-7))&amp;INDIRECT(AV$111&amp;115+4*($B38-7))&amp;INDIRECT(AV$111&amp;116+4*($B38-7))))</f>
        <v>2</v>
      </c>
      <c r="AW38" s="80" t="str" cm="1">
        <f t="array" aca="1" ref="AW38" ca="1">IF(INDIRECT(AW$111&amp;116+4*($B38-7))=1,BIN2HEX(1),BIN2HEX(INDIRECT(AW$111&amp;113+4*($B38-7))&amp;INDIRECT(AW$111&amp;114+4*($B38-7))&amp;INDIRECT(AW$111&amp;115+4*($B38-7))&amp;INDIRECT(AW$111&amp;116+4*($B38-7))))</f>
        <v>2</v>
      </c>
      <c r="AX38" s="80" t="str" cm="1">
        <f t="array" aca="1" ref="AX38" ca="1">IF(INDIRECT(AX$111&amp;116+4*($B38-7))=1,BIN2HEX(1),BIN2HEX(INDIRECT(AX$111&amp;113+4*($B38-7))&amp;INDIRECT(AX$111&amp;114+4*($B38-7))&amp;INDIRECT(AX$111&amp;115+4*($B38-7))&amp;INDIRECT(AX$111&amp;116+4*($B38-7))))</f>
        <v>2</v>
      </c>
      <c r="AY38" s="80" t="str" cm="1">
        <f t="array" aca="1" ref="AY38" ca="1">IF(INDIRECT(AY$111&amp;116+4*($B38-7))=1,BIN2HEX(1),BIN2HEX(INDIRECT(AY$111&amp;113+4*($B38-7))&amp;INDIRECT(AY$111&amp;114+4*($B38-7))&amp;INDIRECT(AY$111&amp;115+4*($B38-7))&amp;INDIRECT(AY$111&amp;116+4*($B38-7))))</f>
        <v>2</v>
      </c>
      <c r="AZ38" s="80" t="str" cm="1">
        <f t="array" aca="1" ref="AZ38" ca="1">IF(INDIRECT(AZ$111&amp;116+4*($B38-7))=1,BIN2HEX(1),BIN2HEX(INDIRECT(AZ$111&amp;113+4*($B38-7))&amp;INDIRECT(AZ$111&amp;114+4*($B38-7))&amp;INDIRECT(AZ$111&amp;115+4*($B38-7))&amp;INDIRECT(AZ$111&amp;116+4*($B38-7))))</f>
        <v>2</v>
      </c>
      <c r="BA38" s="80" t="str" cm="1">
        <f t="array" aca="1" ref="BA38" ca="1">IF(INDIRECT(BA$111&amp;116+4*($B38-7))=1,BIN2HEX(1),BIN2HEX(INDIRECT(BA$111&amp;113+4*($B38-7))&amp;INDIRECT(BA$111&amp;114+4*($B38-7))&amp;INDIRECT(BA$111&amp;115+4*($B38-7))&amp;INDIRECT(BA$111&amp;116+4*($B38-7))))</f>
        <v>2</v>
      </c>
      <c r="BB38" s="80" t="str" cm="1">
        <f t="array" aca="1" ref="BB38" ca="1">IF(INDIRECT(BB$111&amp;116+4*($B38-7))=1,BIN2HEX(1),BIN2HEX(INDIRECT(BB$111&amp;113+4*($B38-7))&amp;INDIRECT(BB$111&amp;114+4*($B38-7))&amp;INDIRECT(BB$111&amp;115+4*($B38-7))&amp;INDIRECT(BB$111&amp;116+4*($B38-7))))</f>
        <v>2</v>
      </c>
      <c r="BC38" s="80" t="str" cm="1">
        <f t="array" aca="1" ref="BC38" ca="1">IF(INDIRECT(BC$111&amp;116+4*($B38-7))=1,BIN2HEX(1),BIN2HEX(INDIRECT(BC$111&amp;113+4*($B38-7))&amp;INDIRECT(BC$111&amp;114+4*($B38-7))&amp;INDIRECT(BC$111&amp;115+4*($B38-7))&amp;INDIRECT(BC$111&amp;116+4*($B38-7))))</f>
        <v>2</v>
      </c>
      <c r="BD38" s="80" t="str" cm="1">
        <f t="array" aca="1" ref="BD38" ca="1">IF(INDIRECT(BD$111&amp;116+4*($B38-7))=1,BIN2HEX(1),BIN2HEX(INDIRECT(BD$111&amp;113+4*($B38-7))&amp;INDIRECT(BD$111&amp;114+4*($B38-7))&amp;INDIRECT(BD$111&amp;115+4*($B38-7))&amp;INDIRECT(BD$111&amp;116+4*($B38-7))))</f>
        <v>2</v>
      </c>
      <c r="BE38" s="80" t="str" cm="1">
        <f t="array" aca="1" ref="BE38" ca="1">IF(INDIRECT(BE$111&amp;116+4*($B38-7))=1,BIN2HEX(1),BIN2HEX(INDIRECT(BE$111&amp;113+4*($B38-7))&amp;INDIRECT(BE$111&amp;114+4*($B38-7))&amp;INDIRECT(BE$111&amp;115+4*($B38-7))&amp;INDIRECT(BE$111&amp;116+4*($B38-7))))</f>
        <v>2</v>
      </c>
      <c r="BF38" s="80" t="str" cm="1">
        <f t="array" aca="1" ref="BF38" ca="1">IF(INDIRECT(BF$111&amp;116+4*($B38-7))=1,BIN2HEX(1),BIN2HEX(INDIRECT(BF$111&amp;113+4*($B38-7))&amp;INDIRECT(BF$111&amp;114+4*($B38-7))&amp;INDIRECT(BF$111&amp;115+4*($B38-7))&amp;INDIRECT(BF$111&amp;116+4*($B38-7))))</f>
        <v>2</v>
      </c>
      <c r="BG38" s="80" t="str" cm="1">
        <f t="array" aca="1" ref="BG38" ca="1">IF(INDIRECT(BG$111&amp;116+4*($B38-7))=1,BIN2HEX(1),BIN2HEX(INDIRECT(BG$111&amp;113+4*($B38-7))&amp;INDIRECT(BG$111&amp;114+4*($B38-7))&amp;INDIRECT(BG$111&amp;115+4*($B38-7))&amp;INDIRECT(BG$111&amp;116+4*($B38-7))))</f>
        <v>2</v>
      </c>
      <c r="BH38" s="80" t="str" cm="1">
        <f t="array" aca="1" ref="BH38" ca="1">IF(INDIRECT(BH$111&amp;116+4*($B38-7))=1,BIN2HEX(1),BIN2HEX(INDIRECT(BH$111&amp;113+4*($B38-7))&amp;INDIRECT(BH$111&amp;114+4*($B38-7))&amp;INDIRECT(BH$111&amp;115+4*($B38-7))&amp;INDIRECT(BH$111&amp;116+4*($B38-7))))</f>
        <v>2</v>
      </c>
      <c r="BI38" s="80" t="str" cm="1">
        <f t="array" aca="1" ref="BI38" ca="1">IF(INDIRECT(BI$111&amp;116+4*($B38-7))=1,BIN2HEX(1),BIN2HEX(INDIRECT(BI$111&amp;113+4*($B38-7))&amp;INDIRECT(BI$111&amp;114+4*($B38-7))&amp;INDIRECT(BI$111&amp;115+4*($B38-7))&amp;INDIRECT(BI$111&amp;116+4*($B38-7))))</f>
        <v>2</v>
      </c>
      <c r="BJ38" s="80" t="str" cm="1">
        <f t="array" aca="1" ref="BJ38" ca="1">IF(INDIRECT(BJ$111&amp;116+4*($B38-7))=1,BIN2HEX(1),BIN2HEX(INDIRECT(BJ$111&amp;113+4*($B38-7))&amp;INDIRECT(BJ$111&amp;114+4*($B38-7))&amp;INDIRECT(BJ$111&amp;115+4*($B38-7))&amp;INDIRECT(BJ$111&amp;116+4*($B38-7))))</f>
        <v>2</v>
      </c>
      <c r="BK38" s="80" t="str" cm="1">
        <f t="array" aca="1" ref="BK38" ca="1">IF(INDIRECT(BK$111&amp;116+4*($B38-7))=1,BIN2HEX(1),BIN2HEX(INDIRECT(BK$111&amp;113+4*($B38-7))&amp;INDIRECT(BK$111&amp;114+4*($B38-7))&amp;INDIRECT(BK$111&amp;115+4*($B38-7))&amp;INDIRECT(BK$111&amp;116+4*($B38-7))))</f>
        <v>2</v>
      </c>
      <c r="BL38" s="80" t="str" cm="1">
        <f t="array" aca="1" ref="BL38" ca="1">IF(INDIRECT(BL$111&amp;116+4*($B38-7))=1,BIN2HEX(1),BIN2HEX(INDIRECT(BL$111&amp;113+4*($B38-7))&amp;INDIRECT(BL$111&amp;114+4*($B38-7))&amp;INDIRECT(BL$111&amp;115+4*($B38-7))&amp;INDIRECT(BL$111&amp;116+4*($B38-7))))</f>
        <v>2</v>
      </c>
      <c r="BM38" s="80" t="str" cm="1">
        <f t="array" aca="1" ref="BM38" ca="1">IF(INDIRECT(BM$111&amp;116+4*($B38-7))=1,BIN2HEX(1),BIN2HEX(INDIRECT(BM$111&amp;113+4*($B38-7))&amp;INDIRECT(BM$111&amp;114+4*($B38-7))&amp;INDIRECT(BM$111&amp;115+4*($B38-7))&amp;INDIRECT(BM$111&amp;116+4*($B38-7))))</f>
        <v>2</v>
      </c>
      <c r="BN38" s="80" t="str" cm="1">
        <f t="array" aca="1" ref="BN38" ca="1">IF(INDIRECT(BN$111&amp;116+4*($B38-7))=1,BIN2HEX(1),BIN2HEX(INDIRECT(BN$111&amp;113+4*($B38-7))&amp;INDIRECT(BN$111&amp;114+4*($B38-7))&amp;INDIRECT(BN$111&amp;115+4*($B38-7))&amp;INDIRECT(BN$111&amp;116+4*($B38-7))))</f>
        <v>2</v>
      </c>
      <c r="BO38" s="80" t="str" cm="1">
        <f t="array" aca="1" ref="BO38" ca="1">IF(INDIRECT(BO$111&amp;116+4*($B38-7))=1,BIN2HEX(1),BIN2HEX(INDIRECT(BO$111&amp;113+4*($B38-7))&amp;INDIRECT(BO$111&amp;114+4*($B38-7))&amp;INDIRECT(BO$111&amp;115+4*($B38-7))&amp;INDIRECT(BO$111&amp;116+4*($B38-7))))</f>
        <v>2</v>
      </c>
      <c r="BP38" s="80" t="str" cm="1">
        <f t="array" aca="1" ref="BP38" ca="1">IF(INDIRECT(BP$111&amp;116+4*($B38-7))=1,BIN2HEX(1),BIN2HEX(INDIRECT(BP$111&amp;113+4*($B38-7))&amp;INDIRECT(BP$111&amp;114+4*($B38-7))&amp;INDIRECT(BP$111&amp;115+4*($B38-7))&amp;INDIRECT(BP$111&amp;116+4*($B38-7))))</f>
        <v>2</v>
      </c>
      <c r="CD38" s="80" cm="1">
        <f t="array" aca="1" ref="CD38" ca="1">IF($V38="0",INDIRECT("ｄａｔａ!$"&amp;V$112&amp;"$"&amp;$B38),0)</f>
        <v>0</v>
      </c>
      <c r="CE38" s="80" cm="1">
        <f t="array" aca="1" ref="CE38" ca="1">IF(OR($AS38="0",$AS38="8"),INDIRECT("ｄａｔａ!$"&amp;AS$112&amp;"$"&amp;$B38),0)</f>
        <v>0</v>
      </c>
      <c r="CH38" s="80" t="str">
        <f t="shared" si="12"/>
        <v>2000</v>
      </c>
      <c r="CI38" s="80" t="str">
        <f t="shared" si="13"/>
        <v>300000</v>
      </c>
      <c r="CJ38" s="80" t="str">
        <f t="shared" si="14"/>
        <v>400000</v>
      </c>
      <c r="CK38" s="80" t="str">
        <f t="shared" si="15"/>
        <v>5000000</v>
      </c>
      <c r="CL38" s="80" t="str">
        <f t="shared" si="16"/>
        <v>600000</v>
      </c>
      <c r="CM38" s="80" t="str">
        <f t="shared" ca="1" si="17"/>
        <v>70000</v>
      </c>
      <c r="CN38" s="80" t="str">
        <f t="shared" ca="1" si="18"/>
        <v>800000</v>
      </c>
      <c r="CO38" s="80" t="str">
        <f t="shared" ca="1" si="19"/>
        <v>900000</v>
      </c>
      <c r="CP38" s="80" t="str">
        <f t="shared" ca="1" si="20"/>
        <v>A000000</v>
      </c>
      <c r="CQ38" s="80" t="str">
        <f t="shared" ca="1" si="21"/>
        <v>B00000</v>
      </c>
    </row>
    <row r="39" spans="1:95" x14ac:dyDescent="0.2">
      <c r="A39" s="80" t="s">
        <v>2352</v>
      </c>
      <c r="B39" s="80">
        <v>41</v>
      </c>
      <c r="C39" s="251">
        <f t="shared" ca="1" si="11"/>
        <v>1</v>
      </c>
      <c r="D39" s="80" t="str" cm="1">
        <f t="array" aca="1" ref="D39" ca="1">IF(INDIRECT(D$111&amp;116+4*($B39-7))=1,BIN2HEX(1),BIN2HEX(INDIRECT(D$111&amp;113+4*($B39-7))&amp;INDIRECT(D$111&amp;114+4*($B39-7))&amp;INDIRECT(D$111&amp;115+4*($B39-7))&amp;INDIRECT(D$111&amp;116+4*($B39-7))))</f>
        <v>4</v>
      </c>
      <c r="F39" s="80" t="str" cm="1">
        <f t="array" aca="1" ref="F39" ca="1">IF(INDIRECT(F$111&amp;116+4*($B39-7))=1,BIN2HEX(1),BIN2HEX(INDIRECT(F$111&amp;113+4*($B39-7))&amp;INDIRECT(F$111&amp;114+4*($B39-7))&amp;INDIRECT(F$111&amp;115+4*($B39-7))&amp;INDIRECT(F$111&amp;116+4*($B39-7))))</f>
        <v>2</v>
      </c>
      <c r="G39" s="80" t="str" cm="1">
        <f t="array" aca="1" ref="G39" ca="1">IF(INDIRECT(G$111&amp;116+4*($B39-7))=1,BIN2HEX(1),BIN2HEX(INDIRECT(G$111&amp;113+4*($B39-7))&amp;INDIRECT(G$111&amp;114+4*($B39-7))&amp;INDIRECT(G$111&amp;115+4*($B39-7))&amp;INDIRECT(G$111&amp;116+4*($B39-7))))</f>
        <v>2</v>
      </c>
      <c r="H39" s="80" t="str" cm="1">
        <f t="array" aca="1" ref="H39" ca="1">IF(INDIRECT(H$111&amp;116+4*($B39-7))=1,BIN2HEX(1),BIN2HEX(INDIRECT(H$111&amp;113+4*($B39-7))&amp;INDIRECT(H$111&amp;114+4*($B39-7))&amp;INDIRECT(H$111&amp;115+4*($B39-7))&amp;INDIRECT(H$111&amp;116+4*($B39-7))))</f>
        <v>2</v>
      </c>
      <c r="I39" s="80" t="str" cm="1">
        <f t="array" aca="1" ref="I39" ca="1">IF(INDIRECT(I$111&amp;116+4*($B39-7))=1,BIN2HEX(1),BIN2HEX(INDIRECT(I$111&amp;113+4*($B39-7))&amp;INDIRECT(I$111&amp;114+4*($B39-7))&amp;INDIRECT(I$111&amp;115+4*($B39-7))&amp;INDIRECT(I$111&amp;116+4*($B39-7))))</f>
        <v>2</v>
      </c>
      <c r="J39" s="80" t="str" cm="1">
        <f t="array" aca="1" ref="J39" ca="1">IF(INDIRECT(J$111&amp;116+4*($B39-7))=1,BIN2HEX(1),BIN2HEX(INDIRECT(J$111&amp;113+4*($B39-7))&amp;INDIRECT(J$111&amp;114+4*($B39-7))&amp;INDIRECT(J$111&amp;115+4*($B39-7))&amp;INDIRECT(J$111&amp;116+4*($B39-7))))</f>
        <v>2</v>
      </c>
      <c r="K39" s="80" t="str" cm="1">
        <f t="array" aca="1" ref="K39" ca="1">IF(INDIRECT(K$111&amp;116+4*($B39-7))=1,BIN2HEX(1),BIN2HEX(INDIRECT(K$111&amp;113+4*($B39-7))&amp;INDIRECT(K$111&amp;114+4*($B39-7))&amp;INDIRECT(K$111&amp;115+4*($B39-7))&amp;INDIRECT(K$111&amp;116+4*($B39-7))))</f>
        <v>2</v>
      </c>
      <c r="L39" s="80" t="str" cm="1">
        <f t="array" aca="1" ref="L39" ca="1">IF(INDIRECT(L$111&amp;116+4*($B39-7))=1,BIN2HEX(1),BIN2HEX(INDIRECT(L$111&amp;113+4*($B39-7))&amp;INDIRECT(L$111&amp;114+4*($B39-7))&amp;INDIRECT(L$111&amp;115+4*($B39-7))&amp;INDIRECT(L$111&amp;116+4*($B39-7))))</f>
        <v>2</v>
      </c>
      <c r="M39" s="80" t="str" cm="1">
        <f t="array" aca="1" ref="M39" ca="1">IF(INDIRECT(M$111&amp;116+4*($B39-7))=1,BIN2HEX(1),BIN2HEX(INDIRECT(M$111&amp;113+4*($B39-7))&amp;INDIRECT(M$111&amp;114+4*($B39-7))&amp;INDIRECT(M$111&amp;115+4*($B39-7))&amp;INDIRECT(M$111&amp;116+4*($B39-7))))</f>
        <v>2</v>
      </c>
      <c r="N39" s="80" t="str" cm="1">
        <f t="array" aca="1" ref="N39" ca="1">IF(INDIRECT(N$111&amp;116+4*($B39-7))=1,BIN2HEX(1),BIN2HEX(INDIRECT(N$111&amp;113+4*($B39-7))&amp;INDIRECT(N$111&amp;114+4*($B39-7))&amp;INDIRECT(N$111&amp;115+4*($B39-7))&amp;INDIRECT(N$111&amp;116+4*($B39-7))))</f>
        <v>2</v>
      </c>
      <c r="O39" s="80" t="str" cm="1">
        <f t="array" aca="1" ref="O39" ca="1">IF(INDIRECT(O$111&amp;116+4*($B39-7))=1,BIN2HEX(1),BIN2HEX(INDIRECT(O$111&amp;113+4*($B39-7))&amp;INDIRECT(O$111&amp;114+4*($B39-7))&amp;INDIRECT(O$111&amp;115+4*($B39-7))&amp;INDIRECT(O$111&amp;116+4*($B39-7))))</f>
        <v>2</v>
      </c>
      <c r="P39" s="80" t="str" cm="1">
        <f t="array" aca="1" ref="P39" ca="1">IF(INDIRECT(P$111&amp;116+4*($B39-7))=1,BIN2HEX(1),BIN2HEX(INDIRECT(P$111&amp;113+4*($B39-7))&amp;INDIRECT(P$111&amp;114+4*($B39-7))&amp;INDIRECT(P$111&amp;115+4*($B39-7))&amp;INDIRECT(P$111&amp;116+4*($B39-7))))</f>
        <v>2</v>
      </c>
      <c r="Q39" s="80" t="str" cm="1">
        <f t="array" aca="1" ref="Q39" ca="1">IF(INDIRECT(Q$111&amp;116+4*($B39-7))=1,BIN2HEX(1),BIN2HEX(INDIRECT(Q$111&amp;113+4*($B39-7))&amp;INDIRECT(Q$111&amp;114+4*($B39-7))&amp;INDIRECT(Q$111&amp;115+4*($B39-7))&amp;INDIRECT(Q$111&amp;116+4*($B39-7))))</f>
        <v>2</v>
      </c>
      <c r="R39" s="80" t="str" cm="1">
        <f t="array" aca="1" ref="R39" ca="1">IF(INDIRECT(R$111&amp;116+4*($B39-7))=1,BIN2HEX(1),BIN2HEX(INDIRECT(R$111&amp;113+4*($B39-7))&amp;INDIRECT(R$111&amp;114+4*($B39-7))&amp;INDIRECT(R$111&amp;115+4*($B39-7))&amp;INDIRECT(R$111&amp;116+4*($B39-7))))</f>
        <v>2</v>
      </c>
      <c r="S39" s="80" t="str" cm="1">
        <f t="array" aca="1" ref="S39" ca="1">IF(INDIRECT(S$111&amp;116+4*($B39-7))=1,BIN2HEX(1),BIN2HEX(INDIRECT(S$111&amp;113+4*($B39-7))&amp;INDIRECT(S$111&amp;114+4*($B39-7))&amp;INDIRECT(S$111&amp;115+4*($B39-7))&amp;INDIRECT(S$111&amp;116+4*($B39-7))))</f>
        <v>2</v>
      </c>
      <c r="T39" s="80" t="str" cm="1">
        <f t="array" aca="1" ref="T39" ca="1">IF(INDIRECT(T$111&amp;116+4*($B39-7))=1,BIN2HEX(1),BIN2HEX(INDIRECT(T$111&amp;113+4*($B39-7))&amp;INDIRECT(T$111&amp;114+4*($B39-7))&amp;INDIRECT(T$111&amp;115+4*($B39-7))&amp;INDIRECT(T$111&amp;116+4*($B39-7))))</f>
        <v>2</v>
      </c>
      <c r="U39" s="80" t="str" cm="1">
        <f t="array" aca="1" ref="U39" ca="1">IF(INDIRECT(U$111&amp;116+4*($B39-7))=1,BIN2HEX(1),BIN2HEX(INDIRECT(U$111&amp;113+4*($B39-7))&amp;INDIRECT(U$111&amp;114+4*($B39-7))&amp;INDIRECT(U$111&amp;115+4*($B39-7))&amp;INDIRECT(U$111&amp;116+4*($B39-7))))</f>
        <v>2</v>
      </c>
      <c r="V39" s="80" t="str" cm="1">
        <f t="array" aca="1" ref="V39" ca="1">IF(INDIRECT(V$111&amp;116+4*($B39-7))=1,BIN2HEX(1),BIN2HEX(INDIRECT(V$111&amp;113+4*($B39-7))&amp;INDIRECT(V$111&amp;114+4*($B39-7))&amp;INDIRECT(V$111&amp;115+4*($B39-7))&amp;INDIRECT(V$111&amp;116+4*($B39-7))))</f>
        <v>2</v>
      </c>
      <c r="W39" s="80" t="str" cm="1">
        <f t="array" aca="1" ref="W39" ca="1">IF(INDIRECT(W$111&amp;116+4*($B39-7))=1,BIN2HEX(1),BIN2HEX(INDIRECT(W$111&amp;113+4*($B39-7))&amp;INDIRECT(W$111&amp;114+4*($B39-7))&amp;INDIRECT(W$111&amp;115+4*($B39-7))&amp;INDIRECT(W$111&amp;116+4*($B39-7))))</f>
        <v>2</v>
      </c>
      <c r="X39" s="80" t="str" cm="1">
        <f t="array" aca="1" ref="X39" ca="1">IF(INDIRECT(X$111&amp;116+4*($B39-7))=1,BIN2HEX(1),BIN2HEX(INDIRECT(X$111&amp;113+4*($B39-7))&amp;INDIRECT(X$111&amp;114+4*($B39-7))&amp;INDIRECT(X$111&amp;115+4*($B39-7))&amp;INDIRECT(X$111&amp;116+4*($B39-7))))</f>
        <v>2</v>
      </c>
      <c r="Y39" s="80" t="str" cm="1">
        <f t="array" aca="1" ref="Y39" ca="1">IF(INDIRECT(Y$111&amp;116+4*($B39-7))=1,BIN2HEX(1),BIN2HEX(INDIRECT(Y$111&amp;113+4*($B39-7))&amp;INDIRECT(Y$111&amp;114+4*($B39-7))&amp;INDIRECT(Y$111&amp;115+4*($B39-7))&amp;INDIRECT(Y$111&amp;116+4*($B39-7))))</f>
        <v>2</v>
      </c>
      <c r="Z39" s="80" t="str" cm="1">
        <f t="array" aca="1" ref="Z39" ca="1">IF(INDIRECT(Z$111&amp;116+4*($B39-7))=1,BIN2HEX(1),BIN2HEX(INDIRECT(Z$111&amp;113+4*($B39-7))&amp;INDIRECT(Z$111&amp;114+4*($B39-7))&amp;INDIRECT(Z$111&amp;115+4*($B39-7))&amp;INDIRECT(Z$111&amp;116+4*($B39-7))))</f>
        <v>2</v>
      </c>
      <c r="AA39" s="80" t="str" cm="1">
        <f t="array" aca="1" ref="AA39" ca="1">IF(INDIRECT(AA$111&amp;116+4*($B39-7))=1,BIN2HEX(1),BIN2HEX(INDIRECT(AA$111&amp;113+4*($B39-7))&amp;INDIRECT(AA$111&amp;114+4*($B39-7))&amp;INDIRECT(AA$111&amp;115+4*($B39-7))&amp;INDIRECT(AA$111&amp;116+4*($B39-7))))</f>
        <v>2</v>
      </c>
      <c r="AB39" s="80" t="str" cm="1">
        <f t="array" aca="1" ref="AB39" ca="1">IF(INDIRECT(AB$111&amp;116+4*($B39-7))=1,BIN2HEX(1),BIN2HEX(INDIRECT(AB$111&amp;113+4*($B39-7))&amp;INDIRECT(AB$111&amp;114+4*($B39-7))&amp;INDIRECT(AB$111&amp;115+4*($B39-7))&amp;INDIRECT(AB$111&amp;116+4*($B39-7))))</f>
        <v>2</v>
      </c>
      <c r="AC39" s="80" t="str" cm="1">
        <f t="array" aca="1" ref="AC39" ca="1">IF(INDIRECT(AC$111&amp;116+4*($B39-7))=1,BIN2HEX(1),BIN2HEX(INDIRECT(AC$111&amp;113+4*($B39-7))&amp;INDIRECT(AC$111&amp;114+4*($B39-7))&amp;INDIRECT(AC$111&amp;115+4*($B39-7))&amp;INDIRECT(AC$111&amp;116+4*($B39-7))))</f>
        <v>2</v>
      </c>
      <c r="AD39" s="80" t="str" cm="1">
        <f t="array" aca="1" ref="AD39" ca="1">IF(INDIRECT(AD$111&amp;116+4*($B39-7))=1,BIN2HEX(1),BIN2HEX(INDIRECT(AD$111&amp;113+4*($B39-7))&amp;INDIRECT(AD$111&amp;114+4*($B39-7))&amp;INDIRECT(AD$111&amp;115+4*($B39-7))&amp;INDIRECT(AD$111&amp;116+4*($B39-7))))</f>
        <v>2</v>
      </c>
      <c r="AE39" s="80" t="str" cm="1">
        <f t="array" aca="1" ref="AE39" ca="1">IF(INDIRECT(AE$111&amp;116+4*($B39-7))=1,BIN2HEX(1),BIN2HEX(INDIRECT(AE$111&amp;113+4*($B39-7))&amp;INDIRECT(AE$111&amp;114+4*($B39-7))&amp;INDIRECT(AE$111&amp;115+4*($B39-7))&amp;INDIRECT(AE$111&amp;116+4*($B39-7))))</f>
        <v>2</v>
      </c>
      <c r="AF39" s="80" t="str" cm="1">
        <f t="array" aca="1" ref="AF39" ca="1">IF(INDIRECT(AF$111&amp;116+4*($B39-7))=1,BIN2HEX(1),BIN2HEX(INDIRECT(AF$111&amp;113+4*($B39-7))&amp;INDIRECT(AF$111&amp;114+4*($B39-7))&amp;INDIRECT(AF$111&amp;115+4*($B39-7))&amp;INDIRECT(AF$111&amp;116+4*($B39-7))))</f>
        <v>2</v>
      </c>
      <c r="AG39" s="80" t="str" cm="1">
        <f t="array" aca="1" ref="AG39" ca="1">IF(INDIRECT(AG$111&amp;116+4*($B39-7))=1,BIN2HEX(1),BIN2HEX(INDIRECT(AG$111&amp;113+4*($B39-7))&amp;INDIRECT(AG$111&amp;114+4*($B39-7))&amp;INDIRECT(AG$111&amp;115+4*($B39-7))&amp;INDIRECT(AG$111&amp;116+4*($B39-7))))</f>
        <v>2</v>
      </c>
      <c r="AH39" s="80" t="str" cm="1">
        <f t="array" aca="1" ref="AH39" ca="1">IF(INDIRECT(AH$111&amp;116+4*($B39-7))=1,BIN2HEX(1),BIN2HEX(INDIRECT(AH$111&amp;113+4*($B39-7))&amp;INDIRECT(AH$111&amp;114+4*($B39-7))&amp;INDIRECT(AH$111&amp;115+4*($B39-7))&amp;INDIRECT(AH$111&amp;116+4*($B39-7))))</f>
        <v>2</v>
      </c>
      <c r="AI39" s="80" t="str" cm="1">
        <f t="array" aca="1" ref="AI39" ca="1">IF(INDIRECT(AI$111&amp;116+4*($B39-7))=1,BIN2HEX(1),BIN2HEX(INDIRECT(AI$111&amp;113+4*($B39-7))&amp;INDIRECT(AI$111&amp;114+4*($B39-7))&amp;INDIRECT(AI$111&amp;115+4*($B39-7))&amp;INDIRECT(AI$111&amp;116+4*($B39-7))))</f>
        <v>2</v>
      </c>
      <c r="AJ39" s="80" t="str" cm="1">
        <f t="array" aca="1" ref="AJ39" ca="1">IF(INDIRECT(AJ$111&amp;116+4*($B39-7))=1,BIN2HEX(1),BIN2HEX(INDIRECT(AJ$111&amp;113+4*($B39-7))&amp;INDIRECT(AJ$111&amp;114+4*($B39-7))&amp;INDIRECT(AJ$111&amp;115+4*($B39-7))&amp;INDIRECT(AJ$111&amp;116+4*($B39-7))))</f>
        <v>2</v>
      </c>
      <c r="AK39" s="80" t="str" cm="1">
        <f t="array" aca="1" ref="AK39" ca="1">IF(INDIRECT(AK$111&amp;116+4*($B39-7))=1,BIN2HEX(1),BIN2HEX(INDIRECT(AK$111&amp;113+4*($B39-7))&amp;INDIRECT(AK$111&amp;114+4*($B39-7))&amp;INDIRECT(AK$111&amp;115+4*($B39-7))&amp;INDIRECT(AK$111&amp;116+4*($B39-7))))</f>
        <v>2</v>
      </c>
      <c r="AL39" s="80" t="str" cm="1">
        <f t="array" aca="1" ref="AL39" ca="1">IF(INDIRECT(AL$111&amp;116+4*($B39-7))=1,BIN2HEX(1),BIN2HEX(INDIRECT(AL$111&amp;113+4*($B39-7))&amp;INDIRECT(AL$111&amp;114+4*($B39-7))&amp;INDIRECT(AL$111&amp;115+4*($B39-7))&amp;INDIRECT(AL$111&amp;116+4*($B39-7))))</f>
        <v>2</v>
      </c>
      <c r="AM39" s="80" t="str" cm="1">
        <f t="array" aca="1" ref="AM39" ca="1">IF(INDIRECT(AM$111&amp;116+4*($B39-7))=1,BIN2HEX(1),BIN2HEX(INDIRECT(AM$111&amp;113+4*($B39-7))&amp;INDIRECT(AM$111&amp;114+4*($B39-7))&amp;INDIRECT(AM$111&amp;115+4*($B39-7))&amp;INDIRECT(AM$111&amp;116+4*($B39-7))))</f>
        <v>2</v>
      </c>
      <c r="AN39" s="80" t="str" cm="1">
        <f t="array" aca="1" ref="AN39" ca="1">IF(INDIRECT(AN$111&amp;116+4*($B39-7))=1,BIN2HEX(1),BIN2HEX(INDIRECT(AN$111&amp;113+4*($B39-7))&amp;INDIRECT(AN$111&amp;114+4*($B39-7))&amp;INDIRECT(AN$111&amp;115+4*($B39-7))&amp;INDIRECT(AN$111&amp;116+4*($B39-7))))</f>
        <v>2</v>
      </c>
      <c r="AO39" s="80" t="str" cm="1">
        <f t="array" aca="1" ref="AO39" ca="1">IF(INDIRECT(AO$111&amp;116+4*($B39-7))=1,BIN2HEX(1),BIN2HEX(INDIRECT(AO$111&amp;113+4*($B39-7))&amp;INDIRECT(AO$111&amp;114+4*($B39-7))&amp;INDIRECT(AO$111&amp;115+4*($B39-7))&amp;INDIRECT(AO$111&amp;116+4*($B39-7))))</f>
        <v>2</v>
      </c>
      <c r="AP39" s="80" t="str" cm="1">
        <f t="array" aca="1" ref="AP39" ca="1">IF(INDIRECT(AP$111&amp;116+4*($B39-7))=1,BIN2HEX(1),BIN2HEX(INDIRECT(AP$111&amp;113+4*($B39-7))&amp;INDIRECT(AP$111&amp;114+4*($B39-7))&amp;INDIRECT(AP$111&amp;115+4*($B39-7))&amp;INDIRECT(AP$111&amp;116+4*($B39-7))))</f>
        <v>2</v>
      </c>
      <c r="AQ39" s="80" t="str" cm="1">
        <f t="array" aca="1" ref="AQ39" ca="1">IF(INDIRECT(AQ$111&amp;116+4*($B39-7))=1,BIN2HEX(1),BIN2HEX(INDIRECT(AQ$111&amp;113+4*($B39-7))&amp;INDIRECT(AQ$111&amp;114+4*($B39-7))&amp;INDIRECT(AQ$111&amp;115+4*($B39-7))&amp;INDIRECT(AQ$111&amp;116+4*($B39-7))))</f>
        <v>2</v>
      </c>
      <c r="AR39" s="80" t="str" cm="1">
        <f t="array" aca="1" ref="AR39" ca="1">IF(INDIRECT(AR$111&amp;116+4*($B39-7))=1,BIN2HEX(1),BIN2HEX(INDIRECT(AR$111&amp;113+4*($B39-7))&amp;INDIRECT(AR$111&amp;114+4*($B39-7))&amp;INDIRECT(AR$111&amp;115+4*($B39-7))&amp;INDIRECT(AR$111&amp;116+4*($B39-7))))</f>
        <v>2</v>
      </c>
      <c r="AS39" s="80" t="str" cm="1">
        <f t="array" aca="1" ref="AS39" ca="1">IF(INDIRECT(AS$111&amp;116+4*($B39-7))=1,BIN2HEX(1),BIN2HEX(INDIRECT(AS$111&amp;113+4*($B39-7))&amp;INDIRECT(AS$111&amp;114+4*($B39-7))&amp;INDIRECT(AS$111&amp;115+4*($B39-7))&amp;INDIRECT(AS$111&amp;116+4*($B39-7))))</f>
        <v>2</v>
      </c>
      <c r="AT39" s="80" t="str" cm="1">
        <f t="array" aca="1" ref="AT39" ca="1">IF(INDIRECT(AT$111&amp;116+4*($B39-7))=1,BIN2HEX(1),BIN2HEX(INDIRECT(AT$111&amp;113+4*($B39-7))&amp;INDIRECT(AT$111&amp;114+4*($B39-7))&amp;INDIRECT(AT$111&amp;115+4*($B39-7))&amp;INDIRECT(AT$111&amp;116+4*($B39-7))))</f>
        <v>2</v>
      </c>
      <c r="AU39" s="80" t="str" cm="1">
        <f t="array" aca="1" ref="AU39" ca="1">IF(INDIRECT(AU$111&amp;116+4*($B39-7))=1,BIN2HEX(1),BIN2HEX(INDIRECT(AU$111&amp;113+4*($B39-7))&amp;INDIRECT(AU$111&amp;114+4*($B39-7))&amp;INDIRECT(AU$111&amp;115+4*($B39-7))&amp;INDIRECT(AU$111&amp;116+4*($B39-7))))</f>
        <v>2</v>
      </c>
      <c r="AV39" s="80" t="str" cm="1">
        <f t="array" aca="1" ref="AV39" ca="1">IF(INDIRECT(AV$111&amp;116+4*($B39-7))=1,BIN2HEX(1),BIN2HEX(INDIRECT(AV$111&amp;113+4*($B39-7))&amp;INDIRECT(AV$111&amp;114+4*($B39-7))&amp;INDIRECT(AV$111&amp;115+4*($B39-7))&amp;INDIRECT(AV$111&amp;116+4*($B39-7))))</f>
        <v>2</v>
      </c>
      <c r="AW39" s="80" t="str" cm="1">
        <f t="array" aca="1" ref="AW39" ca="1">IF(INDIRECT(AW$111&amp;116+4*($B39-7))=1,BIN2HEX(1),BIN2HEX(INDIRECT(AW$111&amp;113+4*($B39-7))&amp;INDIRECT(AW$111&amp;114+4*($B39-7))&amp;INDIRECT(AW$111&amp;115+4*($B39-7))&amp;INDIRECT(AW$111&amp;116+4*($B39-7))))</f>
        <v>2</v>
      </c>
      <c r="AX39" s="80" t="str" cm="1">
        <f t="array" aca="1" ref="AX39" ca="1">IF(INDIRECT(AX$111&amp;116+4*($B39-7))=1,BIN2HEX(1),BIN2HEX(INDIRECT(AX$111&amp;113+4*($B39-7))&amp;INDIRECT(AX$111&amp;114+4*($B39-7))&amp;INDIRECT(AX$111&amp;115+4*($B39-7))&amp;INDIRECT(AX$111&amp;116+4*($B39-7))))</f>
        <v>2</v>
      </c>
      <c r="AY39" s="80" t="str" cm="1">
        <f t="array" aca="1" ref="AY39" ca="1">IF(INDIRECT(AY$111&amp;116+4*($B39-7))=1,BIN2HEX(1),BIN2HEX(INDIRECT(AY$111&amp;113+4*($B39-7))&amp;INDIRECT(AY$111&amp;114+4*($B39-7))&amp;INDIRECT(AY$111&amp;115+4*($B39-7))&amp;INDIRECT(AY$111&amp;116+4*($B39-7))))</f>
        <v>2</v>
      </c>
      <c r="AZ39" s="80" t="str" cm="1">
        <f t="array" aca="1" ref="AZ39" ca="1">IF(INDIRECT(AZ$111&amp;116+4*($B39-7))=1,BIN2HEX(1),BIN2HEX(INDIRECT(AZ$111&amp;113+4*($B39-7))&amp;INDIRECT(AZ$111&amp;114+4*($B39-7))&amp;INDIRECT(AZ$111&amp;115+4*($B39-7))&amp;INDIRECT(AZ$111&amp;116+4*($B39-7))))</f>
        <v>2</v>
      </c>
      <c r="BA39" s="80" t="str" cm="1">
        <f t="array" aca="1" ref="BA39" ca="1">IF(INDIRECT(BA$111&amp;116+4*($B39-7))=1,BIN2HEX(1),BIN2HEX(INDIRECT(BA$111&amp;113+4*($B39-7))&amp;INDIRECT(BA$111&amp;114+4*($B39-7))&amp;INDIRECT(BA$111&amp;115+4*($B39-7))&amp;INDIRECT(BA$111&amp;116+4*($B39-7))))</f>
        <v>2</v>
      </c>
      <c r="BB39" s="80" t="str" cm="1">
        <f t="array" aca="1" ref="BB39" ca="1">IF(INDIRECT(BB$111&amp;116+4*($B39-7))=1,BIN2HEX(1),BIN2HEX(INDIRECT(BB$111&amp;113+4*($B39-7))&amp;INDIRECT(BB$111&amp;114+4*($B39-7))&amp;INDIRECT(BB$111&amp;115+4*($B39-7))&amp;INDIRECT(BB$111&amp;116+4*($B39-7))))</f>
        <v>2</v>
      </c>
      <c r="BC39" s="80" t="str" cm="1">
        <f t="array" aca="1" ref="BC39" ca="1">IF(INDIRECT(BC$111&amp;116+4*($B39-7))=1,BIN2HEX(1),BIN2HEX(INDIRECT(BC$111&amp;113+4*($B39-7))&amp;INDIRECT(BC$111&amp;114+4*($B39-7))&amp;INDIRECT(BC$111&amp;115+4*($B39-7))&amp;INDIRECT(BC$111&amp;116+4*($B39-7))))</f>
        <v>2</v>
      </c>
      <c r="BD39" s="80" t="str" cm="1">
        <f t="array" aca="1" ref="BD39" ca="1">IF(INDIRECT(BD$111&amp;116+4*($B39-7))=1,BIN2HEX(1),BIN2HEX(INDIRECT(BD$111&amp;113+4*($B39-7))&amp;INDIRECT(BD$111&amp;114+4*($B39-7))&amp;INDIRECT(BD$111&amp;115+4*($B39-7))&amp;INDIRECT(BD$111&amp;116+4*($B39-7))))</f>
        <v>2</v>
      </c>
      <c r="BE39" s="80" t="str" cm="1">
        <f t="array" aca="1" ref="BE39" ca="1">IF(INDIRECT(BE$111&amp;116+4*($B39-7))=1,BIN2HEX(1),BIN2HEX(INDIRECT(BE$111&amp;113+4*($B39-7))&amp;INDIRECT(BE$111&amp;114+4*($B39-7))&amp;INDIRECT(BE$111&amp;115+4*($B39-7))&amp;INDIRECT(BE$111&amp;116+4*($B39-7))))</f>
        <v>2</v>
      </c>
      <c r="BF39" s="80" t="str" cm="1">
        <f t="array" aca="1" ref="BF39" ca="1">IF(INDIRECT(BF$111&amp;116+4*($B39-7))=1,BIN2HEX(1),BIN2HEX(INDIRECT(BF$111&amp;113+4*($B39-7))&amp;INDIRECT(BF$111&amp;114+4*($B39-7))&amp;INDIRECT(BF$111&amp;115+4*($B39-7))&amp;INDIRECT(BF$111&amp;116+4*($B39-7))))</f>
        <v>2</v>
      </c>
      <c r="BG39" s="80" t="str" cm="1">
        <f t="array" aca="1" ref="BG39" ca="1">IF(INDIRECT(BG$111&amp;116+4*($B39-7))=1,BIN2HEX(1),BIN2HEX(INDIRECT(BG$111&amp;113+4*($B39-7))&amp;INDIRECT(BG$111&amp;114+4*($B39-7))&amp;INDIRECT(BG$111&amp;115+4*($B39-7))&amp;INDIRECT(BG$111&amp;116+4*($B39-7))))</f>
        <v>2</v>
      </c>
      <c r="BH39" s="80" t="str" cm="1">
        <f t="array" aca="1" ref="BH39" ca="1">IF(INDIRECT(BH$111&amp;116+4*($B39-7))=1,BIN2HEX(1),BIN2HEX(INDIRECT(BH$111&amp;113+4*($B39-7))&amp;INDIRECT(BH$111&amp;114+4*($B39-7))&amp;INDIRECT(BH$111&amp;115+4*($B39-7))&amp;INDIRECT(BH$111&amp;116+4*($B39-7))))</f>
        <v>2</v>
      </c>
      <c r="BI39" s="80" t="str" cm="1">
        <f t="array" aca="1" ref="BI39" ca="1">IF(INDIRECT(BI$111&amp;116+4*($B39-7))=1,BIN2HEX(1),BIN2HEX(INDIRECT(BI$111&amp;113+4*($B39-7))&amp;INDIRECT(BI$111&amp;114+4*($B39-7))&amp;INDIRECT(BI$111&amp;115+4*($B39-7))&amp;INDIRECT(BI$111&amp;116+4*($B39-7))))</f>
        <v>2</v>
      </c>
      <c r="BJ39" s="80" t="str" cm="1">
        <f t="array" aca="1" ref="BJ39" ca="1">IF(INDIRECT(BJ$111&amp;116+4*($B39-7))=1,BIN2HEX(1),BIN2HEX(INDIRECT(BJ$111&amp;113+4*($B39-7))&amp;INDIRECT(BJ$111&amp;114+4*($B39-7))&amp;INDIRECT(BJ$111&amp;115+4*($B39-7))&amp;INDIRECT(BJ$111&amp;116+4*($B39-7))))</f>
        <v>2</v>
      </c>
      <c r="BK39" s="80" t="str" cm="1">
        <f t="array" aca="1" ref="BK39" ca="1">IF(INDIRECT(BK$111&amp;116+4*($B39-7))=1,BIN2HEX(1),BIN2HEX(INDIRECT(BK$111&amp;113+4*($B39-7))&amp;INDIRECT(BK$111&amp;114+4*($B39-7))&amp;INDIRECT(BK$111&amp;115+4*($B39-7))&amp;INDIRECT(BK$111&amp;116+4*($B39-7))))</f>
        <v>2</v>
      </c>
      <c r="BL39" s="80" t="str" cm="1">
        <f t="array" aca="1" ref="BL39" ca="1">IF(INDIRECT(BL$111&amp;116+4*($B39-7))=1,BIN2HEX(1),BIN2HEX(INDIRECT(BL$111&amp;113+4*($B39-7))&amp;INDIRECT(BL$111&amp;114+4*($B39-7))&amp;INDIRECT(BL$111&amp;115+4*($B39-7))&amp;INDIRECT(BL$111&amp;116+4*($B39-7))))</f>
        <v>2</v>
      </c>
      <c r="BM39" s="80" t="str" cm="1">
        <f t="array" aca="1" ref="BM39" ca="1">IF(INDIRECT(BM$111&amp;116+4*($B39-7))=1,BIN2HEX(1),BIN2HEX(INDIRECT(BM$111&amp;113+4*($B39-7))&amp;INDIRECT(BM$111&amp;114+4*($B39-7))&amp;INDIRECT(BM$111&amp;115+4*($B39-7))&amp;INDIRECT(BM$111&amp;116+4*($B39-7))))</f>
        <v>2</v>
      </c>
      <c r="BN39" s="80" t="str" cm="1">
        <f t="array" aca="1" ref="BN39" ca="1">IF(INDIRECT(BN$111&amp;116+4*($B39-7))=1,BIN2HEX(1),BIN2HEX(INDIRECT(BN$111&amp;113+4*($B39-7))&amp;INDIRECT(BN$111&amp;114+4*($B39-7))&amp;INDIRECT(BN$111&amp;115+4*($B39-7))&amp;INDIRECT(BN$111&amp;116+4*($B39-7))))</f>
        <v>2</v>
      </c>
      <c r="BO39" s="80" t="str" cm="1">
        <f t="array" aca="1" ref="BO39" ca="1">IF(INDIRECT(BO$111&amp;116+4*($B39-7))=1,BIN2HEX(1),BIN2HEX(INDIRECT(BO$111&amp;113+4*($B39-7))&amp;INDIRECT(BO$111&amp;114+4*($B39-7))&amp;INDIRECT(BO$111&amp;115+4*($B39-7))&amp;INDIRECT(BO$111&amp;116+4*($B39-7))))</f>
        <v>2</v>
      </c>
      <c r="BP39" s="80" t="str" cm="1">
        <f t="array" aca="1" ref="BP39" ca="1">IF(INDIRECT(BP$111&amp;116+4*($B39-7))=1,BIN2HEX(1),BIN2HEX(INDIRECT(BP$111&amp;113+4*($B39-7))&amp;INDIRECT(BP$111&amp;114+4*($B39-7))&amp;INDIRECT(BP$111&amp;115+4*($B39-7))&amp;INDIRECT(BP$111&amp;116+4*($B39-7))))</f>
        <v>2</v>
      </c>
      <c r="CD39" s="80" cm="1">
        <f t="array" aca="1" ref="CD39" ca="1">IF($V39="0",INDIRECT("ｄａｔａ!$"&amp;V$112&amp;"$"&amp;$B39),0)</f>
        <v>0</v>
      </c>
      <c r="CE39" s="80" cm="1">
        <f t="array" aca="1" ref="CE39" ca="1">IF(OR($AS39="0",$AS39="8"),INDIRECT("ｄａｔａ!$"&amp;AS$112&amp;"$"&amp;$B39),0)</f>
        <v>0</v>
      </c>
      <c r="CH39" s="80" t="str">
        <f t="shared" si="12"/>
        <v>2000</v>
      </c>
      <c r="CI39" s="80" t="str">
        <f t="shared" si="13"/>
        <v>300000</v>
      </c>
      <c r="CJ39" s="80" t="str">
        <f t="shared" si="14"/>
        <v>400000</v>
      </c>
      <c r="CK39" s="80" t="str">
        <f t="shared" si="15"/>
        <v>5000000</v>
      </c>
      <c r="CL39" s="80" t="str">
        <f t="shared" si="16"/>
        <v>600000</v>
      </c>
      <c r="CM39" s="80" t="str">
        <f t="shared" ca="1" si="17"/>
        <v>70000</v>
      </c>
      <c r="CN39" s="80" t="str">
        <f t="shared" ca="1" si="18"/>
        <v>800000</v>
      </c>
      <c r="CO39" s="80" t="str">
        <f t="shared" ca="1" si="19"/>
        <v>900000</v>
      </c>
      <c r="CP39" s="80" t="str">
        <f t="shared" ca="1" si="20"/>
        <v>A000000</v>
      </c>
      <c r="CQ39" s="80" t="str">
        <f t="shared" ca="1" si="21"/>
        <v>B00000</v>
      </c>
    </row>
    <row r="40" spans="1:95" x14ac:dyDescent="0.2">
      <c r="A40" s="80" t="s">
        <v>2353</v>
      </c>
      <c r="B40" s="80">
        <v>42</v>
      </c>
      <c r="C40" s="251">
        <f t="shared" ca="1" si="11"/>
        <v>1</v>
      </c>
      <c r="D40" s="80" t="str" cm="1">
        <f t="array" aca="1" ref="D40" ca="1">IF(INDIRECT(D$111&amp;116+4*($B40-7))=1,BIN2HEX(1),BIN2HEX(INDIRECT(D$111&amp;113+4*($B40-7))&amp;INDIRECT(D$111&amp;114+4*($B40-7))&amp;INDIRECT(D$111&amp;115+4*($B40-7))&amp;INDIRECT(D$111&amp;116+4*($B40-7))))</f>
        <v>4</v>
      </c>
      <c r="F40" s="80" t="str" cm="1">
        <f t="array" aca="1" ref="F40" ca="1">IF(INDIRECT(F$111&amp;116+4*($B40-7))=1,BIN2HEX(1),BIN2HEX(INDIRECT(F$111&amp;113+4*($B40-7))&amp;INDIRECT(F$111&amp;114+4*($B40-7))&amp;INDIRECT(F$111&amp;115+4*($B40-7))&amp;INDIRECT(F$111&amp;116+4*($B40-7))))</f>
        <v>2</v>
      </c>
      <c r="G40" s="80" t="str" cm="1">
        <f t="array" aca="1" ref="G40" ca="1">IF(INDIRECT(G$111&amp;116+4*($B40-7))=1,BIN2HEX(1),BIN2HEX(INDIRECT(G$111&amp;113+4*($B40-7))&amp;INDIRECT(G$111&amp;114+4*($B40-7))&amp;INDIRECT(G$111&amp;115+4*($B40-7))&amp;INDIRECT(G$111&amp;116+4*($B40-7))))</f>
        <v>2</v>
      </c>
      <c r="H40" s="80" t="str" cm="1">
        <f t="array" aca="1" ref="H40" ca="1">IF(INDIRECT(H$111&amp;116+4*($B40-7))=1,BIN2HEX(1),BIN2HEX(INDIRECT(H$111&amp;113+4*($B40-7))&amp;INDIRECT(H$111&amp;114+4*($B40-7))&amp;INDIRECT(H$111&amp;115+4*($B40-7))&amp;INDIRECT(H$111&amp;116+4*($B40-7))))</f>
        <v>2</v>
      </c>
      <c r="I40" s="80" t="str" cm="1">
        <f t="array" aca="1" ref="I40" ca="1">IF(INDIRECT(I$111&amp;116+4*($B40-7))=1,BIN2HEX(1),BIN2HEX(INDIRECT(I$111&amp;113+4*($B40-7))&amp;INDIRECT(I$111&amp;114+4*($B40-7))&amp;INDIRECT(I$111&amp;115+4*($B40-7))&amp;INDIRECT(I$111&amp;116+4*($B40-7))))</f>
        <v>2</v>
      </c>
      <c r="J40" s="80" t="str" cm="1">
        <f t="array" aca="1" ref="J40" ca="1">IF(INDIRECT(J$111&amp;116+4*($B40-7))=1,BIN2HEX(1),BIN2HEX(INDIRECT(J$111&amp;113+4*($B40-7))&amp;INDIRECT(J$111&amp;114+4*($B40-7))&amp;INDIRECT(J$111&amp;115+4*($B40-7))&amp;INDIRECT(J$111&amp;116+4*($B40-7))))</f>
        <v>2</v>
      </c>
      <c r="K40" s="80" t="str" cm="1">
        <f t="array" aca="1" ref="K40" ca="1">IF(INDIRECT(K$111&amp;116+4*($B40-7))=1,BIN2HEX(1),BIN2HEX(INDIRECT(K$111&amp;113+4*($B40-7))&amp;INDIRECT(K$111&amp;114+4*($B40-7))&amp;INDIRECT(K$111&amp;115+4*($B40-7))&amp;INDIRECT(K$111&amp;116+4*($B40-7))))</f>
        <v>2</v>
      </c>
      <c r="L40" s="80" t="str" cm="1">
        <f t="array" aca="1" ref="L40" ca="1">IF(INDIRECT(L$111&amp;116+4*($B40-7))=1,BIN2HEX(1),BIN2HEX(INDIRECT(L$111&amp;113+4*($B40-7))&amp;INDIRECT(L$111&amp;114+4*($B40-7))&amp;INDIRECT(L$111&amp;115+4*($B40-7))&amp;INDIRECT(L$111&amp;116+4*($B40-7))))</f>
        <v>2</v>
      </c>
      <c r="M40" s="80" t="str" cm="1">
        <f t="array" aca="1" ref="M40" ca="1">IF(INDIRECT(M$111&amp;116+4*($B40-7))=1,BIN2HEX(1),BIN2HEX(INDIRECT(M$111&amp;113+4*($B40-7))&amp;INDIRECT(M$111&amp;114+4*($B40-7))&amp;INDIRECT(M$111&amp;115+4*($B40-7))&amp;INDIRECT(M$111&amp;116+4*($B40-7))))</f>
        <v>2</v>
      </c>
      <c r="N40" s="80" t="str" cm="1">
        <f t="array" aca="1" ref="N40" ca="1">IF(INDIRECT(N$111&amp;116+4*($B40-7))=1,BIN2HEX(1),BIN2HEX(INDIRECT(N$111&amp;113+4*($B40-7))&amp;INDIRECT(N$111&amp;114+4*($B40-7))&amp;INDIRECT(N$111&amp;115+4*($B40-7))&amp;INDIRECT(N$111&amp;116+4*($B40-7))))</f>
        <v>2</v>
      </c>
      <c r="O40" s="80" t="str" cm="1">
        <f t="array" aca="1" ref="O40" ca="1">IF(INDIRECT(O$111&amp;116+4*($B40-7))=1,BIN2HEX(1),BIN2HEX(INDIRECT(O$111&amp;113+4*($B40-7))&amp;INDIRECT(O$111&amp;114+4*($B40-7))&amp;INDIRECT(O$111&amp;115+4*($B40-7))&amp;INDIRECT(O$111&amp;116+4*($B40-7))))</f>
        <v>2</v>
      </c>
      <c r="P40" s="80" t="str" cm="1">
        <f t="array" aca="1" ref="P40" ca="1">IF(INDIRECT(P$111&amp;116+4*($B40-7))=1,BIN2HEX(1),BIN2HEX(INDIRECT(P$111&amp;113+4*($B40-7))&amp;INDIRECT(P$111&amp;114+4*($B40-7))&amp;INDIRECT(P$111&amp;115+4*($B40-7))&amp;INDIRECT(P$111&amp;116+4*($B40-7))))</f>
        <v>2</v>
      </c>
      <c r="Q40" s="80" t="str" cm="1">
        <f t="array" aca="1" ref="Q40" ca="1">IF(INDIRECT(Q$111&amp;116+4*($B40-7))=1,BIN2HEX(1),BIN2HEX(INDIRECT(Q$111&amp;113+4*($B40-7))&amp;INDIRECT(Q$111&amp;114+4*($B40-7))&amp;INDIRECT(Q$111&amp;115+4*($B40-7))&amp;INDIRECT(Q$111&amp;116+4*($B40-7))))</f>
        <v>2</v>
      </c>
      <c r="R40" s="80" t="str" cm="1">
        <f t="array" aca="1" ref="R40" ca="1">IF(INDIRECT(R$111&amp;116+4*($B40-7))=1,BIN2HEX(1),BIN2HEX(INDIRECT(R$111&amp;113+4*($B40-7))&amp;INDIRECT(R$111&amp;114+4*($B40-7))&amp;INDIRECT(R$111&amp;115+4*($B40-7))&amp;INDIRECT(R$111&amp;116+4*($B40-7))))</f>
        <v>2</v>
      </c>
      <c r="S40" s="80" t="str" cm="1">
        <f t="array" aca="1" ref="S40" ca="1">IF(INDIRECT(S$111&amp;116+4*($B40-7))=1,BIN2HEX(1),BIN2HEX(INDIRECT(S$111&amp;113+4*($B40-7))&amp;INDIRECT(S$111&amp;114+4*($B40-7))&amp;INDIRECT(S$111&amp;115+4*($B40-7))&amp;INDIRECT(S$111&amp;116+4*($B40-7))))</f>
        <v>2</v>
      </c>
      <c r="T40" s="80" t="str" cm="1">
        <f t="array" aca="1" ref="T40" ca="1">IF(INDIRECT(T$111&amp;116+4*($B40-7))=1,BIN2HEX(1),BIN2HEX(INDIRECT(T$111&amp;113+4*($B40-7))&amp;INDIRECT(T$111&amp;114+4*($B40-7))&amp;INDIRECT(T$111&amp;115+4*($B40-7))&amp;INDIRECT(T$111&amp;116+4*($B40-7))))</f>
        <v>2</v>
      </c>
      <c r="U40" s="80" t="str" cm="1">
        <f t="array" aca="1" ref="U40" ca="1">IF(INDIRECT(U$111&amp;116+4*($B40-7))=1,BIN2HEX(1),BIN2HEX(INDIRECT(U$111&amp;113+4*($B40-7))&amp;INDIRECT(U$111&amp;114+4*($B40-7))&amp;INDIRECT(U$111&amp;115+4*($B40-7))&amp;INDIRECT(U$111&amp;116+4*($B40-7))))</f>
        <v>2</v>
      </c>
      <c r="V40" s="80" t="str" cm="1">
        <f t="array" aca="1" ref="V40" ca="1">IF(INDIRECT(V$111&amp;116+4*($B40-7))=1,BIN2HEX(1),BIN2HEX(INDIRECT(V$111&amp;113+4*($B40-7))&amp;INDIRECT(V$111&amp;114+4*($B40-7))&amp;INDIRECT(V$111&amp;115+4*($B40-7))&amp;INDIRECT(V$111&amp;116+4*($B40-7))))</f>
        <v>2</v>
      </c>
      <c r="W40" s="80" t="str" cm="1">
        <f t="array" aca="1" ref="W40" ca="1">IF(INDIRECT(W$111&amp;116+4*($B40-7))=1,BIN2HEX(1),BIN2HEX(INDIRECT(W$111&amp;113+4*($B40-7))&amp;INDIRECT(W$111&amp;114+4*($B40-7))&amp;INDIRECT(W$111&amp;115+4*($B40-7))&amp;INDIRECT(W$111&amp;116+4*($B40-7))))</f>
        <v>2</v>
      </c>
      <c r="X40" s="80" t="str" cm="1">
        <f t="array" aca="1" ref="X40" ca="1">IF(INDIRECT(X$111&amp;116+4*($B40-7))=1,BIN2HEX(1),BIN2HEX(INDIRECT(X$111&amp;113+4*($B40-7))&amp;INDIRECT(X$111&amp;114+4*($B40-7))&amp;INDIRECT(X$111&amp;115+4*($B40-7))&amp;INDIRECT(X$111&amp;116+4*($B40-7))))</f>
        <v>2</v>
      </c>
      <c r="Y40" s="80" t="str" cm="1">
        <f t="array" aca="1" ref="Y40" ca="1">IF(INDIRECT(Y$111&amp;116+4*($B40-7))=1,BIN2HEX(1),BIN2HEX(INDIRECT(Y$111&amp;113+4*($B40-7))&amp;INDIRECT(Y$111&amp;114+4*($B40-7))&amp;INDIRECT(Y$111&amp;115+4*($B40-7))&amp;INDIRECT(Y$111&amp;116+4*($B40-7))))</f>
        <v>2</v>
      </c>
      <c r="Z40" s="80" t="str" cm="1">
        <f t="array" aca="1" ref="Z40" ca="1">IF(INDIRECT(Z$111&amp;116+4*($B40-7))=1,BIN2HEX(1),BIN2HEX(INDIRECT(Z$111&amp;113+4*($B40-7))&amp;INDIRECT(Z$111&amp;114+4*($B40-7))&amp;INDIRECT(Z$111&amp;115+4*($B40-7))&amp;INDIRECT(Z$111&amp;116+4*($B40-7))))</f>
        <v>2</v>
      </c>
      <c r="AA40" s="80" t="str" cm="1">
        <f t="array" aca="1" ref="AA40" ca="1">IF(INDIRECT(AA$111&amp;116+4*($B40-7))=1,BIN2HEX(1),BIN2HEX(INDIRECT(AA$111&amp;113+4*($B40-7))&amp;INDIRECT(AA$111&amp;114+4*($B40-7))&amp;INDIRECT(AA$111&amp;115+4*($B40-7))&amp;INDIRECT(AA$111&amp;116+4*($B40-7))))</f>
        <v>2</v>
      </c>
      <c r="AB40" s="80" t="str" cm="1">
        <f t="array" aca="1" ref="AB40" ca="1">IF(INDIRECT(AB$111&amp;116+4*($B40-7))=1,BIN2HEX(1),BIN2HEX(INDIRECT(AB$111&amp;113+4*($B40-7))&amp;INDIRECT(AB$111&amp;114+4*($B40-7))&amp;INDIRECT(AB$111&amp;115+4*($B40-7))&amp;INDIRECT(AB$111&amp;116+4*($B40-7))))</f>
        <v>2</v>
      </c>
      <c r="AC40" s="80" t="str" cm="1">
        <f t="array" aca="1" ref="AC40" ca="1">IF(INDIRECT(AC$111&amp;116+4*($B40-7))=1,BIN2HEX(1),BIN2HEX(INDIRECT(AC$111&amp;113+4*($B40-7))&amp;INDIRECT(AC$111&amp;114+4*($B40-7))&amp;INDIRECT(AC$111&amp;115+4*($B40-7))&amp;INDIRECT(AC$111&amp;116+4*($B40-7))))</f>
        <v>2</v>
      </c>
      <c r="AD40" s="80" t="str" cm="1">
        <f t="array" aca="1" ref="AD40" ca="1">IF(INDIRECT(AD$111&amp;116+4*($B40-7))=1,BIN2HEX(1),BIN2HEX(INDIRECT(AD$111&amp;113+4*($B40-7))&amp;INDIRECT(AD$111&amp;114+4*($B40-7))&amp;INDIRECT(AD$111&amp;115+4*($B40-7))&amp;INDIRECT(AD$111&amp;116+4*($B40-7))))</f>
        <v>2</v>
      </c>
      <c r="AE40" s="80" t="str" cm="1">
        <f t="array" aca="1" ref="AE40" ca="1">IF(INDIRECT(AE$111&amp;116+4*($B40-7))=1,BIN2HEX(1),BIN2HEX(INDIRECT(AE$111&amp;113+4*($B40-7))&amp;INDIRECT(AE$111&amp;114+4*($B40-7))&amp;INDIRECT(AE$111&amp;115+4*($B40-7))&amp;INDIRECT(AE$111&amp;116+4*($B40-7))))</f>
        <v>2</v>
      </c>
      <c r="AF40" s="80" t="str" cm="1">
        <f t="array" aca="1" ref="AF40" ca="1">IF(INDIRECT(AF$111&amp;116+4*($B40-7))=1,BIN2HEX(1),BIN2HEX(INDIRECT(AF$111&amp;113+4*($B40-7))&amp;INDIRECT(AF$111&amp;114+4*($B40-7))&amp;INDIRECT(AF$111&amp;115+4*($B40-7))&amp;INDIRECT(AF$111&amp;116+4*($B40-7))))</f>
        <v>2</v>
      </c>
      <c r="AG40" s="80" t="str" cm="1">
        <f t="array" aca="1" ref="AG40" ca="1">IF(INDIRECT(AG$111&amp;116+4*($B40-7))=1,BIN2HEX(1),BIN2HEX(INDIRECT(AG$111&amp;113+4*($B40-7))&amp;INDIRECT(AG$111&amp;114+4*($B40-7))&amp;INDIRECT(AG$111&amp;115+4*($B40-7))&amp;INDIRECT(AG$111&amp;116+4*($B40-7))))</f>
        <v>2</v>
      </c>
      <c r="AH40" s="80" t="str" cm="1">
        <f t="array" aca="1" ref="AH40" ca="1">IF(INDIRECT(AH$111&amp;116+4*($B40-7))=1,BIN2HEX(1),BIN2HEX(INDIRECT(AH$111&amp;113+4*($B40-7))&amp;INDIRECT(AH$111&amp;114+4*($B40-7))&amp;INDIRECT(AH$111&amp;115+4*($B40-7))&amp;INDIRECT(AH$111&amp;116+4*($B40-7))))</f>
        <v>2</v>
      </c>
      <c r="AI40" s="80" t="str" cm="1">
        <f t="array" aca="1" ref="AI40" ca="1">IF(INDIRECT(AI$111&amp;116+4*($B40-7))=1,BIN2HEX(1),BIN2HEX(INDIRECT(AI$111&amp;113+4*($B40-7))&amp;INDIRECT(AI$111&amp;114+4*($B40-7))&amp;INDIRECT(AI$111&amp;115+4*($B40-7))&amp;INDIRECT(AI$111&amp;116+4*($B40-7))))</f>
        <v>2</v>
      </c>
      <c r="AJ40" s="80" t="str" cm="1">
        <f t="array" aca="1" ref="AJ40" ca="1">IF(INDIRECT(AJ$111&amp;116+4*($B40-7))=1,BIN2HEX(1),BIN2HEX(INDIRECT(AJ$111&amp;113+4*($B40-7))&amp;INDIRECT(AJ$111&amp;114+4*($B40-7))&amp;INDIRECT(AJ$111&amp;115+4*($B40-7))&amp;INDIRECT(AJ$111&amp;116+4*($B40-7))))</f>
        <v>2</v>
      </c>
      <c r="AK40" s="80" t="str" cm="1">
        <f t="array" aca="1" ref="AK40" ca="1">IF(INDIRECT(AK$111&amp;116+4*($B40-7))=1,BIN2HEX(1),BIN2HEX(INDIRECT(AK$111&amp;113+4*($B40-7))&amp;INDIRECT(AK$111&amp;114+4*($B40-7))&amp;INDIRECT(AK$111&amp;115+4*($B40-7))&amp;INDIRECT(AK$111&amp;116+4*($B40-7))))</f>
        <v>2</v>
      </c>
      <c r="AL40" s="80" t="str" cm="1">
        <f t="array" aca="1" ref="AL40" ca="1">IF(INDIRECT(AL$111&amp;116+4*($B40-7))=1,BIN2HEX(1),BIN2HEX(INDIRECT(AL$111&amp;113+4*($B40-7))&amp;INDIRECT(AL$111&amp;114+4*($B40-7))&amp;INDIRECT(AL$111&amp;115+4*($B40-7))&amp;INDIRECT(AL$111&amp;116+4*($B40-7))))</f>
        <v>2</v>
      </c>
      <c r="AM40" s="80" t="str" cm="1">
        <f t="array" aca="1" ref="AM40" ca="1">IF(INDIRECT(AM$111&amp;116+4*($B40-7))=1,BIN2HEX(1),BIN2HEX(INDIRECT(AM$111&amp;113+4*($B40-7))&amp;INDIRECT(AM$111&amp;114+4*($B40-7))&amp;INDIRECT(AM$111&amp;115+4*($B40-7))&amp;INDIRECT(AM$111&amp;116+4*($B40-7))))</f>
        <v>2</v>
      </c>
      <c r="AN40" s="80" t="str" cm="1">
        <f t="array" aca="1" ref="AN40" ca="1">IF(INDIRECT(AN$111&amp;116+4*($B40-7))=1,BIN2HEX(1),BIN2HEX(INDIRECT(AN$111&amp;113+4*($B40-7))&amp;INDIRECT(AN$111&amp;114+4*($B40-7))&amp;INDIRECT(AN$111&amp;115+4*($B40-7))&amp;INDIRECT(AN$111&amp;116+4*($B40-7))))</f>
        <v>2</v>
      </c>
      <c r="AO40" s="80" t="str" cm="1">
        <f t="array" aca="1" ref="AO40" ca="1">IF(INDIRECT(AO$111&amp;116+4*($B40-7))=1,BIN2HEX(1),BIN2HEX(INDIRECT(AO$111&amp;113+4*($B40-7))&amp;INDIRECT(AO$111&amp;114+4*($B40-7))&amp;INDIRECT(AO$111&amp;115+4*($B40-7))&amp;INDIRECT(AO$111&amp;116+4*($B40-7))))</f>
        <v>2</v>
      </c>
      <c r="AP40" s="80" t="str" cm="1">
        <f t="array" aca="1" ref="AP40" ca="1">IF(INDIRECT(AP$111&amp;116+4*($B40-7))=1,BIN2HEX(1),BIN2HEX(INDIRECT(AP$111&amp;113+4*($B40-7))&amp;INDIRECT(AP$111&amp;114+4*($B40-7))&amp;INDIRECT(AP$111&amp;115+4*($B40-7))&amp;INDIRECT(AP$111&amp;116+4*($B40-7))))</f>
        <v>2</v>
      </c>
      <c r="AQ40" s="80" t="str" cm="1">
        <f t="array" aca="1" ref="AQ40" ca="1">IF(INDIRECT(AQ$111&amp;116+4*($B40-7))=1,BIN2HEX(1),BIN2HEX(INDIRECT(AQ$111&amp;113+4*($B40-7))&amp;INDIRECT(AQ$111&amp;114+4*($B40-7))&amp;INDIRECT(AQ$111&amp;115+4*($B40-7))&amp;INDIRECT(AQ$111&amp;116+4*($B40-7))))</f>
        <v>2</v>
      </c>
      <c r="AR40" s="80" t="str" cm="1">
        <f t="array" aca="1" ref="AR40" ca="1">IF(INDIRECT(AR$111&amp;116+4*($B40-7))=1,BIN2HEX(1),BIN2HEX(INDIRECT(AR$111&amp;113+4*($B40-7))&amp;INDIRECT(AR$111&amp;114+4*($B40-7))&amp;INDIRECT(AR$111&amp;115+4*($B40-7))&amp;INDIRECT(AR$111&amp;116+4*($B40-7))))</f>
        <v>2</v>
      </c>
      <c r="AS40" s="80" t="str" cm="1">
        <f t="array" aca="1" ref="AS40" ca="1">IF(INDIRECT(AS$111&amp;116+4*($B40-7))=1,BIN2HEX(1),BIN2HEX(INDIRECT(AS$111&amp;113+4*($B40-7))&amp;INDIRECT(AS$111&amp;114+4*($B40-7))&amp;INDIRECT(AS$111&amp;115+4*($B40-7))&amp;INDIRECT(AS$111&amp;116+4*($B40-7))))</f>
        <v>2</v>
      </c>
      <c r="AT40" s="80" t="str" cm="1">
        <f t="array" aca="1" ref="AT40" ca="1">IF(INDIRECT(AT$111&amp;116+4*($B40-7))=1,BIN2HEX(1),BIN2HEX(INDIRECT(AT$111&amp;113+4*($B40-7))&amp;INDIRECT(AT$111&amp;114+4*($B40-7))&amp;INDIRECT(AT$111&amp;115+4*($B40-7))&amp;INDIRECT(AT$111&amp;116+4*($B40-7))))</f>
        <v>2</v>
      </c>
      <c r="AU40" s="80" t="str" cm="1">
        <f t="array" aca="1" ref="AU40" ca="1">IF(INDIRECT(AU$111&amp;116+4*($B40-7))=1,BIN2HEX(1),BIN2HEX(INDIRECT(AU$111&amp;113+4*($B40-7))&amp;INDIRECT(AU$111&amp;114+4*($B40-7))&amp;INDIRECT(AU$111&amp;115+4*($B40-7))&amp;INDIRECT(AU$111&amp;116+4*($B40-7))))</f>
        <v>2</v>
      </c>
      <c r="AV40" s="80" t="str" cm="1">
        <f t="array" aca="1" ref="AV40" ca="1">IF(INDIRECT(AV$111&amp;116+4*($B40-7))=1,BIN2HEX(1),BIN2HEX(INDIRECT(AV$111&amp;113+4*($B40-7))&amp;INDIRECT(AV$111&amp;114+4*($B40-7))&amp;INDIRECT(AV$111&amp;115+4*($B40-7))&amp;INDIRECT(AV$111&amp;116+4*($B40-7))))</f>
        <v>2</v>
      </c>
      <c r="AW40" s="80" t="str" cm="1">
        <f t="array" aca="1" ref="AW40" ca="1">IF(INDIRECT(AW$111&amp;116+4*($B40-7))=1,BIN2HEX(1),BIN2HEX(INDIRECT(AW$111&amp;113+4*($B40-7))&amp;INDIRECT(AW$111&amp;114+4*($B40-7))&amp;INDIRECT(AW$111&amp;115+4*($B40-7))&amp;INDIRECT(AW$111&amp;116+4*($B40-7))))</f>
        <v>2</v>
      </c>
      <c r="AX40" s="80" t="str" cm="1">
        <f t="array" aca="1" ref="AX40" ca="1">IF(INDIRECT(AX$111&amp;116+4*($B40-7))=1,BIN2HEX(1),BIN2HEX(INDIRECT(AX$111&amp;113+4*($B40-7))&amp;INDIRECT(AX$111&amp;114+4*($B40-7))&amp;INDIRECT(AX$111&amp;115+4*($B40-7))&amp;INDIRECT(AX$111&amp;116+4*($B40-7))))</f>
        <v>2</v>
      </c>
      <c r="AY40" s="80" t="str" cm="1">
        <f t="array" aca="1" ref="AY40" ca="1">IF(INDIRECT(AY$111&amp;116+4*($B40-7))=1,BIN2HEX(1),BIN2HEX(INDIRECT(AY$111&amp;113+4*($B40-7))&amp;INDIRECT(AY$111&amp;114+4*($B40-7))&amp;INDIRECT(AY$111&amp;115+4*($B40-7))&amp;INDIRECT(AY$111&amp;116+4*($B40-7))))</f>
        <v>2</v>
      </c>
      <c r="AZ40" s="80" t="str" cm="1">
        <f t="array" aca="1" ref="AZ40" ca="1">IF(INDIRECT(AZ$111&amp;116+4*($B40-7))=1,BIN2HEX(1),BIN2HEX(INDIRECT(AZ$111&amp;113+4*($B40-7))&amp;INDIRECT(AZ$111&amp;114+4*($B40-7))&amp;INDIRECT(AZ$111&amp;115+4*($B40-7))&amp;INDIRECT(AZ$111&amp;116+4*($B40-7))))</f>
        <v>2</v>
      </c>
      <c r="BA40" s="80" t="str" cm="1">
        <f t="array" aca="1" ref="BA40" ca="1">IF(INDIRECT(BA$111&amp;116+4*($B40-7))=1,BIN2HEX(1),BIN2HEX(INDIRECT(BA$111&amp;113+4*($B40-7))&amp;INDIRECT(BA$111&amp;114+4*($B40-7))&amp;INDIRECT(BA$111&amp;115+4*($B40-7))&amp;INDIRECT(BA$111&amp;116+4*($B40-7))))</f>
        <v>2</v>
      </c>
      <c r="BB40" s="80" t="str" cm="1">
        <f t="array" aca="1" ref="BB40" ca="1">IF(INDIRECT(BB$111&amp;116+4*($B40-7))=1,BIN2HEX(1),BIN2HEX(INDIRECT(BB$111&amp;113+4*($B40-7))&amp;INDIRECT(BB$111&amp;114+4*($B40-7))&amp;INDIRECT(BB$111&amp;115+4*($B40-7))&amp;INDIRECT(BB$111&amp;116+4*($B40-7))))</f>
        <v>2</v>
      </c>
      <c r="BC40" s="80" t="str" cm="1">
        <f t="array" aca="1" ref="BC40" ca="1">IF(INDIRECT(BC$111&amp;116+4*($B40-7))=1,BIN2HEX(1),BIN2HEX(INDIRECT(BC$111&amp;113+4*($B40-7))&amp;INDIRECT(BC$111&amp;114+4*($B40-7))&amp;INDIRECT(BC$111&amp;115+4*($B40-7))&amp;INDIRECT(BC$111&amp;116+4*($B40-7))))</f>
        <v>2</v>
      </c>
      <c r="BD40" s="80" t="str" cm="1">
        <f t="array" aca="1" ref="BD40" ca="1">IF(INDIRECT(BD$111&amp;116+4*($B40-7))=1,BIN2HEX(1),BIN2HEX(INDIRECT(BD$111&amp;113+4*($B40-7))&amp;INDIRECT(BD$111&amp;114+4*($B40-7))&amp;INDIRECT(BD$111&amp;115+4*($B40-7))&amp;INDIRECT(BD$111&amp;116+4*($B40-7))))</f>
        <v>2</v>
      </c>
      <c r="BE40" s="80" t="str" cm="1">
        <f t="array" aca="1" ref="BE40" ca="1">IF(INDIRECT(BE$111&amp;116+4*($B40-7))=1,BIN2HEX(1),BIN2HEX(INDIRECT(BE$111&amp;113+4*($B40-7))&amp;INDIRECT(BE$111&amp;114+4*($B40-7))&amp;INDIRECT(BE$111&amp;115+4*($B40-7))&amp;INDIRECT(BE$111&amp;116+4*($B40-7))))</f>
        <v>2</v>
      </c>
      <c r="BF40" s="80" t="str" cm="1">
        <f t="array" aca="1" ref="BF40" ca="1">IF(INDIRECT(BF$111&amp;116+4*($B40-7))=1,BIN2HEX(1),BIN2HEX(INDIRECT(BF$111&amp;113+4*($B40-7))&amp;INDIRECT(BF$111&amp;114+4*($B40-7))&amp;INDIRECT(BF$111&amp;115+4*($B40-7))&amp;INDIRECT(BF$111&amp;116+4*($B40-7))))</f>
        <v>2</v>
      </c>
      <c r="BG40" s="80" t="str" cm="1">
        <f t="array" aca="1" ref="BG40" ca="1">IF(INDIRECT(BG$111&amp;116+4*($B40-7))=1,BIN2HEX(1),BIN2HEX(INDIRECT(BG$111&amp;113+4*($B40-7))&amp;INDIRECT(BG$111&amp;114+4*($B40-7))&amp;INDIRECT(BG$111&amp;115+4*($B40-7))&amp;INDIRECT(BG$111&amp;116+4*($B40-7))))</f>
        <v>2</v>
      </c>
      <c r="BH40" s="80" t="str" cm="1">
        <f t="array" aca="1" ref="BH40" ca="1">IF(INDIRECT(BH$111&amp;116+4*($B40-7))=1,BIN2HEX(1),BIN2HEX(INDIRECT(BH$111&amp;113+4*($B40-7))&amp;INDIRECT(BH$111&amp;114+4*($B40-7))&amp;INDIRECT(BH$111&amp;115+4*($B40-7))&amp;INDIRECT(BH$111&amp;116+4*($B40-7))))</f>
        <v>2</v>
      </c>
      <c r="BI40" s="80" t="str" cm="1">
        <f t="array" aca="1" ref="BI40" ca="1">IF(INDIRECT(BI$111&amp;116+4*($B40-7))=1,BIN2HEX(1),BIN2HEX(INDIRECT(BI$111&amp;113+4*($B40-7))&amp;INDIRECT(BI$111&amp;114+4*($B40-7))&amp;INDIRECT(BI$111&amp;115+4*($B40-7))&amp;INDIRECT(BI$111&amp;116+4*($B40-7))))</f>
        <v>2</v>
      </c>
      <c r="BJ40" s="80" t="str" cm="1">
        <f t="array" aca="1" ref="BJ40" ca="1">IF(INDIRECT(BJ$111&amp;116+4*($B40-7))=1,BIN2HEX(1),BIN2HEX(INDIRECT(BJ$111&amp;113+4*($B40-7))&amp;INDIRECT(BJ$111&amp;114+4*($B40-7))&amp;INDIRECT(BJ$111&amp;115+4*($B40-7))&amp;INDIRECT(BJ$111&amp;116+4*($B40-7))))</f>
        <v>2</v>
      </c>
      <c r="BK40" s="80" t="str" cm="1">
        <f t="array" aca="1" ref="BK40" ca="1">IF(INDIRECT(BK$111&amp;116+4*($B40-7))=1,BIN2HEX(1),BIN2HEX(INDIRECT(BK$111&amp;113+4*($B40-7))&amp;INDIRECT(BK$111&amp;114+4*($B40-7))&amp;INDIRECT(BK$111&amp;115+4*($B40-7))&amp;INDIRECT(BK$111&amp;116+4*($B40-7))))</f>
        <v>2</v>
      </c>
      <c r="BL40" s="80" t="str" cm="1">
        <f t="array" aca="1" ref="BL40" ca="1">IF(INDIRECT(BL$111&amp;116+4*($B40-7))=1,BIN2HEX(1),BIN2HEX(INDIRECT(BL$111&amp;113+4*($B40-7))&amp;INDIRECT(BL$111&amp;114+4*($B40-7))&amp;INDIRECT(BL$111&amp;115+4*($B40-7))&amp;INDIRECT(BL$111&amp;116+4*($B40-7))))</f>
        <v>2</v>
      </c>
      <c r="BM40" s="80" t="str" cm="1">
        <f t="array" aca="1" ref="BM40" ca="1">IF(INDIRECT(BM$111&amp;116+4*($B40-7))=1,BIN2HEX(1),BIN2HEX(INDIRECT(BM$111&amp;113+4*($B40-7))&amp;INDIRECT(BM$111&amp;114+4*($B40-7))&amp;INDIRECT(BM$111&amp;115+4*($B40-7))&amp;INDIRECT(BM$111&amp;116+4*($B40-7))))</f>
        <v>2</v>
      </c>
      <c r="BN40" s="80" t="str" cm="1">
        <f t="array" aca="1" ref="BN40" ca="1">IF(INDIRECT(BN$111&amp;116+4*($B40-7))=1,BIN2HEX(1),BIN2HEX(INDIRECT(BN$111&amp;113+4*($B40-7))&amp;INDIRECT(BN$111&amp;114+4*($B40-7))&amp;INDIRECT(BN$111&amp;115+4*($B40-7))&amp;INDIRECT(BN$111&amp;116+4*($B40-7))))</f>
        <v>2</v>
      </c>
      <c r="BO40" s="80" t="str" cm="1">
        <f t="array" aca="1" ref="BO40" ca="1">IF(INDIRECT(BO$111&amp;116+4*($B40-7))=1,BIN2HEX(1),BIN2HEX(INDIRECT(BO$111&amp;113+4*($B40-7))&amp;INDIRECT(BO$111&amp;114+4*($B40-7))&amp;INDIRECT(BO$111&amp;115+4*($B40-7))&amp;INDIRECT(BO$111&amp;116+4*($B40-7))))</f>
        <v>2</v>
      </c>
      <c r="BP40" s="80" t="str" cm="1">
        <f t="array" aca="1" ref="BP40" ca="1">IF(INDIRECT(BP$111&amp;116+4*($B40-7))=1,BIN2HEX(1),BIN2HEX(INDIRECT(BP$111&amp;113+4*($B40-7))&amp;INDIRECT(BP$111&amp;114+4*($B40-7))&amp;INDIRECT(BP$111&amp;115+4*($B40-7))&amp;INDIRECT(BP$111&amp;116+4*($B40-7))))</f>
        <v>2</v>
      </c>
      <c r="CD40" s="80" cm="1">
        <f t="array" aca="1" ref="CD40" ca="1">IF($V40="0",INDIRECT("ｄａｔａ!$"&amp;V$112&amp;"$"&amp;$B40),0)</f>
        <v>0</v>
      </c>
      <c r="CE40" s="80" cm="1">
        <f t="array" aca="1" ref="CE40" ca="1">IF(OR($AS40="0",$AS40="8"),INDIRECT("ｄａｔａ!$"&amp;AS$112&amp;"$"&amp;$B40),0)</f>
        <v>0</v>
      </c>
      <c r="CH40" s="80" t="str">
        <f t="shared" si="12"/>
        <v>2000</v>
      </c>
      <c r="CI40" s="80" t="str">
        <f t="shared" si="13"/>
        <v>300000</v>
      </c>
      <c r="CJ40" s="80" t="str">
        <f t="shared" si="14"/>
        <v>400000</v>
      </c>
      <c r="CK40" s="80" t="str">
        <f t="shared" si="15"/>
        <v>5000000</v>
      </c>
      <c r="CL40" s="80" t="str">
        <f t="shared" si="16"/>
        <v>600000</v>
      </c>
      <c r="CM40" s="80" t="str">
        <f t="shared" ca="1" si="17"/>
        <v>70000</v>
      </c>
      <c r="CN40" s="80" t="str">
        <f t="shared" ca="1" si="18"/>
        <v>800000</v>
      </c>
      <c r="CO40" s="80" t="str">
        <f t="shared" ca="1" si="19"/>
        <v>900000</v>
      </c>
      <c r="CP40" s="80" t="str">
        <f t="shared" ca="1" si="20"/>
        <v>A000000</v>
      </c>
      <c r="CQ40" s="80" t="str">
        <f t="shared" ca="1" si="21"/>
        <v>B00000</v>
      </c>
    </row>
    <row r="41" spans="1:95" x14ac:dyDescent="0.2">
      <c r="A41" s="80" t="s">
        <v>2354</v>
      </c>
      <c r="B41" s="80">
        <v>43</v>
      </c>
      <c r="C41" s="251">
        <f t="shared" ca="1" si="11"/>
        <v>1</v>
      </c>
      <c r="D41" s="80" t="str" cm="1">
        <f t="array" aca="1" ref="D41" ca="1">IF(INDIRECT(D$111&amp;116+4*($B41-7))=1,BIN2HEX(1),BIN2HEX(INDIRECT(D$111&amp;113+4*($B41-7))&amp;INDIRECT(D$111&amp;114+4*($B41-7))&amp;INDIRECT(D$111&amp;115+4*($B41-7))&amp;INDIRECT(D$111&amp;116+4*($B41-7))))</f>
        <v>4</v>
      </c>
      <c r="F41" s="80" t="str" cm="1">
        <f t="array" aca="1" ref="F41" ca="1">IF(INDIRECT(F$111&amp;116+4*($B41-7))=1,BIN2HEX(1),BIN2HEX(INDIRECT(F$111&amp;113+4*($B41-7))&amp;INDIRECT(F$111&amp;114+4*($B41-7))&amp;INDIRECT(F$111&amp;115+4*($B41-7))&amp;INDIRECT(F$111&amp;116+4*($B41-7))))</f>
        <v>2</v>
      </c>
      <c r="G41" s="80" t="str" cm="1">
        <f t="array" aca="1" ref="G41" ca="1">IF(INDIRECT(G$111&amp;116+4*($B41-7))=1,BIN2HEX(1),BIN2HEX(INDIRECT(G$111&amp;113+4*($B41-7))&amp;INDIRECT(G$111&amp;114+4*($B41-7))&amp;INDIRECT(G$111&amp;115+4*($B41-7))&amp;INDIRECT(G$111&amp;116+4*($B41-7))))</f>
        <v>2</v>
      </c>
      <c r="H41" s="80" t="str" cm="1">
        <f t="array" aca="1" ref="H41" ca="1">IF(INDIRECT(H$111&amp;116+4*($B41-7))=1,BIN2HEX(1),BIN2HEX(INDIRECT(H$111&amp;113+4*($B41-7))&amp;INDIRECT(H$111&amp;114+4*($B41-7))&amp;INDIRECT(H$111&amp;115+4*($B41-7))&amp;INDIRECT(H$111&amp;116+4*($B41-7))))</f>
        <v>2</v>
      </c>
      <c r="I41" s="80" t="str" cm="1">
        <f t="array" aca="1" ref="I41" ca="1">IF(INDIRECT(I$111&amp;116+4*($B41-7))=1,BIN2HEX(1),BIN2HEX(INDIRECT(I$111&amp;113+4*($B41-7))&amp;INDIRECT(I$111&amp;114+4*($B41-7))&amp;INDIRECT(I$111&amp;115+4*($B41-7))&amp;INDIRECT(I$111&amp;116+4*($B41-7))))</f>
        <v>2</v>
      </c>
      <c r="J41" s="80" t="str" cm="1">
        <f t="array" aca="1" ref="J41" ca="1">IF(INDIRECT(J$111&amp;116+4*($B41-7))=1,BIN2HEX(1),BIN2HEX(INDIRECT(J$111&amp;113+4*($B41-7))&amp;INDIRECT(J$111&amp;114+4*($B41-7))&amp;INDIRECT(J$111&amp;115+4*($B41-7))&amp;INDIRECT(J$111&amp;116+4*($B41-7))))</f>
        <v>2</v>
      </c>
      <c r="K41" s="80" t="str" cm="1">
        <f t="array" aca="1" ref="K41" ca="1">IF(INDIRECT(K$111&amp;116+4*($B41-7))=1,BIN2HEX(1),BIN2HEX(INDIRECT(K$111&amp;113+4*($B41-7))&amp;INDIRECT(K$111&amp;114+4*($B41-7))&amp;INDIRECT(K$111&amp;115+4*($B41-7))&amp;INDIRECT(K$111&amp;116+4*($B41-7))))</f>
        <v>2</v>
      </c>
      <c r="L41" s="80" t="str" cm="1">
        <f t="array" aca="1" ref="L41" ca="1">IF(INDIRECT(L$111&amp;116+4*($B41-7))=1,BIN2HEX(1),BIN2HEX(INDIRECT(L$111&amp;113+4*($B41-7))&amp;INDIRECT(L$111&amp;114+4*($B41-7))&amp;INDIRECT(L$111&amp;115+4*($B41-7))&amp;INDIRECT(L$111&amp;116+4*($B41-7))))</f>
        <v>2</v>
      </c>
      <c r="M41" s="80" t="str" cm="1">
        <f t="array" aca="1" ref="M41" ca="1">IF(INDIRECT(M$111&amp;116+4*($B41-7))=1,BIN2HEX(1),BIN2HEX(INDIRECT(M$111&amp;113+4*($B41-7))&amp;INDIRECT(M$111&amp;114+4*($B41-7))&amp;INDIRECT(M$111&amp;115+4*($B41-7))&amp;INDIRECT(M$111&amp;116+4*($B41-7))))</f>
        <v>2</v>
      </c>
      <c r="N41" s="80" t="str" cm="1">
        <f t="array" aca="1" ref="N41" ca="1">IF(INDIRECT(N$111&amp;116+4*($B41-7))=1,BIN2HEX(1),BIN2HEX(INDIRECT(N$111&amp;113+4*($B41-7))&amp;INDIRECT(N$111&amp;114+4*($B41-7))&amp;INDIRECT(N$111&amp;115+4*($B41-7))&amp;INDIRECT(N$111&amp;116+4*($B41-7))))</f>
        <v>2</v>
      </c>
      <c r="O41" s="80" t="str" cm="1">
        <f t="array" aca="1" ref="O41" ca="1">IF(INDIRECT(O$111&amp;116+4*($B41-7))=1,BIN2HEX(1),BIN2HEX(INDIRECT(O$111&amp;113+4*($B41-7))&amp;INDIRECT(O$111&amp;114+4*($B41-7))&amp;INDIRECT(O$111&amp;115+4*($B41-7))&amp;INDIRECT(O$111&amp;116+4*($B41-7))))</f>
        <v>2</v>
      </c>
      <c r="P41" s="80" t="str" cm="1">
        <f t="array" aca="1" ref="P41" ca="1">IF(INDIRECT(P$111&amp;116+4*($B41-7))=1,BIN2HEX(1),BIN2HEX(INDIRECT(P$111&amp;113+4*($B41-7))&amp;INDIRECT(P$111&amp;114+4*($B41-7))&amp;INDIRECT(P$111&amp;115+4*($B41-7))&amp;INDIRECT(P$111&amp;116+4*($B41-7))))</f>
        <v>2</v>
      </c>
      <c r="Q41" s="80" t="str" cm="1">
        <f t="array" aca="1" ref="Q41" ca="1">IF(INDIRECT(Q$111&amp;116+4*($B41-7))=1,BIN2HEX(1),BIN2HEX(INDIRECT(Q$111&amp;113+4*($B41-7))&amp;INDIRECT(Q$111&amp;114+4*($B41-7))&amp;INDIRECT(Q$111&amp;115+4*($B41-7))&amp;INDIRECT(Q$111&amp;116+4*($B41-7))))</f>
        <v>2</v>
      </c>
      <c r="R41" s="80" t="str" cm="1">
        <f t="array" aca="1" ref="R41" ca="1">IF(INDIRECT(R$111&amp;116+4*($B41-7))=1,BIN2HEX(1),BIN2HEX(INDIRECT(R$111&amp;113+4*($B41-7))&amp;INDIRECT(R$111&amp;114+4*($B41-7))&amp;INDIRECT(R$111&amp;115+4*($B41-7))&amp;INDIRECT(R$111&amp;116+4*($B41-7))))</f>
        <v>2</v>
      </c>
      <c r="S41" s="80" t="str" cm="1">
        <f t="array" aca="1" ref="S41" ca="1">IF(INDIRECT(S$111&amp;116+4*($B41-7))=1,BIN2HEX(1),BIN2HEX(INDIRECT(S$111&amp;113+4*($B41-7))&amp;INDIRECT(S$111&amp;114+4*($B41-7))&amp;INDIRECT(S$111&amp;115+4*($B41-7))&amp;INDIRECT(S$111&amp;116+4*($B41-7))))</f>
        <v>2</v>
      </c>
      <c r="T41" s="80" t="str" cm="1">
        <f t="array" aca="1" ref="T41" ca="1">IF(INDIRECT(T$111&amp;116+4*($B41-7))=1,BIN2HEX(1),BIN2HEX(INDIRECT(T$111&amp;113+4*($B41-7))&amp;INDIRECT(T$111&amp;114+4*($B41-7))&amp;INDIRECT(T$111&amp;115+4*($B41-7))&amp;INDIRECT(T$111&amp;116+4*($B41-7))))</f>
        <v>2</v>
      </c>
      <c r="U41" s="80" t="str" cm="1">
        <f t="array" aca="1" ref="U41" ca="1">IF(INDIRECT(U$111&amp;116+4*($B41-7))=1,BIN2HEX(1),BIN2HEX(INDIRECT(U$111&amp;113+4*($B41-7))&amp;INDIRECT(U$111&amp;114+4*($B41-7))&amp;INDIRECT(U$111&amp;115+4*($B41-7))&amp;INDIRECT(U$111&amp;116+4*($B41-7))))</f>
        <v>2</v>
      </c>
      <c r="V41" s="80" t="str" cm="1">
        <f t="array" aca="1" ref="V41" ca="1">IF(INDIRECT(V$111&amp;116+4*($B41-7))=1,BIN2HEX(1),BIN2HEX(INDIRECT(V$111&amp;113+4*($B41-7))&amp;INDIRECT(V$111&amp;114+4*($B41-7))&amp;INDIRECT(V$111&amp;115+4*($B41-7))&amp;INDIRECT(V$111&amp;116+4*($B41-7))))</f>
        <v>2</v>
      </c>
      <c r="W41" s="80" t="str" cm="1">
        <f t="array" aca="1" ref="W41" ca="1">IF(INDIRECT(W$111&amp;116+4*($B41-7))=1,BIN2HEX(1),BIN2HEX(INDIRECT(W$111&amp;113+4*($B41-7))&amp;INDIRECT(W$111&amp;114+4*($B41-7))&amp;INDIRECT(W$111&amp;115+4*($B41-7))&amp;INDIRECT(W$111&amp;116+4*($B41-7))))</f>
        <v>2</v>
      </c>
      <c r="X41" s="80" t="str" cm="1">
        <f t="array" aca="1" ref="X41" ca="1">IF(INDIRECT(X$111&amp;116+4*($B41-7))=1,BIN2HEX(1),BIN2HEX(INDIRECT(X$111&amp;113+4*($B41-7))&amp;INDIRECT(X$111&amp;114+4*($B41-7))&amp;INDIRECT(X$111&amp;115+4*($B41-7))&amp;INDIRECT(X$111&amp;116+4*($B41-7))))</f>
        <v>2</v>
      </c>
      <c r="Y41" s="80" t="str" cm="1">
        <f t="array" aca="1" ref="Y41" ca="1">IF(INDIRECT(Y$111&amp;116+4*($B41-7))=1,BIN2HEX(1),BIN2HEX(INDIRECT(Y$111&amp;113+4*($B41-7))&amp;INDIRECT(Y$111&amp;114+4*($B41-7))&amp;INDIRECT(Y$111&amp;115+4*($B41-7))&amp;INDIRECT(Y$111&amp;116+4*($B41-7))))</f>
        <v>2</v>
      </c>
      <c r="Z41" s="80" t="str" cm="1">
        <f t="array" aca="1" ref="Z41" ca="1">IF(INDIRECT(Z$111&amp;116+4*($B41-7))=1,BIN2HEX(1),BIN2HEX(INDIRECT(Z$111&amp;113+4*($B41-7))&amp;INDIRECT(Z$111&amp;114+4*($B41-7))&amp;INDIRECT(Z$111&amp;115+4*($B41-7))&amp;INDIRECT(Z$111&amp;116+4*($B41-7))))</f>
        <v>2</v>
      </c>
      <c r="AA41" s="80" t="str" cm="1">
        <f t="array" aca="1" ref="AA41" ca="1">IF(INDIRECT(AA$111&amp;116+4*($B41-7))=1,BIN2HEX(1),BIN2HEX(INDIRECT(AA$111&amp;113+4*($B41-7))&amp;INDIRECT(AA$111&amp;114+4*($B41-7))&amp;INDIRECT(AA$111&amp;115+4*($B41-7))&amp;INDIRECT(AA$111&amp;116+4*($B41-7))))</f>
        <v>2</v>
      </c>
      <c r="AB41" s="80" t="str" cm="1">
        <f t="array" aca="1" ref="AB41" ca="1">IF(INDIRECT(AB$111&amp;116+4*($B41-7))=1,BIN2HEX(1),BIN2HEX(INDIRECT(AB$111&amp;113+4*($B41-7))&amp;INDIRECT(AB$111&amp;114+4*($B41-7))&amp;INDIRECT(AB$111&amp;115+4*($B41-7))&amp;INDIRECT(AB$111&amp;116+4*($B41-7))))</f>
        <v>2</v>
      </c>
      <c r="AC41" s="80" t="str" cm="1">
        <f t="array" aca="1" ref="AC41" ca="1">IF(INDIRECT(AC$111&amp;116+4*($B41-7))=1,BIN2HEX(1),BIN2HEX(INDIRECT(AC$111&amp;113+4*($B41-7))&amp;INDIRECT(AC$111&amp;114+4*($B41-7))&amp;INDIRECT(AC$111&amp;115+4*($B41-7))&amp;INDIRECT(AC$111&amp;116+4*($B41-7))))</f>
        <v>2</v>
      </c>
      <c r="AD41" s="80" t="str" cm="1">
        <f t="array" aca="1" ref="AD41" ca="1">IF(INDIRECT(AD$111&amp;116+4*($B41-7))=1,BIN2HEX(1),BIN2HEX(INDIRECT(AD$111&amp;113+4*($B41-7))&amp;INDIRECT(AD$111&amp;114+4*($B41-7))&amp;INDIRECT(AD$111&amp;115+4*($B41-7))&amp;INDIRECT(AD$111&amp;116+4*($B41-7))))</f>
        <v>2</v>
      </c>
      <c r="AE41" s="80" t="str" cm="1">
        <f t="array" aca="1" ref="AE41" ca="1">IF(INDIRECT(AE$111&amp;116+4*($B41-7))=1,BIN2HEX(1),BIN2HEX(INDIRECT(AE$111&amp;113+4*($B41-7))&amp;INDIRECT(AE$111&amp;114+4*($B41-7))&amp;INDIRECT(AE$111&amp;115+4*($B41-7))&amp;INDIRECT(AE$111&amp;116+4*($B41-7))))</f>
        <v>2</v>
      </c>
      <c r="AF41" s="80" t="str" cm="1">
        <f t="array" aca="1" ref="AF41" ca="1">IF(INDIRECT(AF$111&amp;116+4*($B41-7))=1,BIN2HEX(1),BIN2HEX(INDIRECT(AF$111&amp;113+4*($B41-7))&amp;INDIRECT(AF$111&amp;114+4*($B41-7))&amp;INDIRECT(AF$111&amp;115+4*($B41-7))&amp;INDIRECT(AF$111&amp;116+4*($B41-7))))</f>
        <v>2</v>
      </c>
      <c r="AG41" s="80" t="str" cm="1">
        <f t="array" aca="1" ref="AG41" ca="1">IF(INDIRECT(AG$111&amp;116+4*($B41-7))=1,BIN2HEX(1),BIN2HEX(INDIRECT(AG$111&amp;113+4*($B41-7))&amp;INDIRECT(AG$111&amp;114+4*($B41-7))&amp;INDIRECT(AG$111&amp;115+4*($B41-7))&amp;INDIRECT(AG$111&amp;116+4*($B41-7))))</f>
        <v>2</v>
      </c>
      <c r="AH41" s="80" t="str" cm="1">
        <f t="array" aca="1" ref="AH41" ca="1">IF(INDIRECT(AH$111&amp;116+4*($B41-7))=1,BIN2HEX(1),BIN2HEX(INDIRECT(AH$111&amp;113+4*($B41-7))&amp;INDIRECT(AH$111&amp;114+4*($B41-7))&amp;INDIRECT(AH$111&amp;115+4*($B41-7))&amp;INDIRECT(AH$111&amp;116+4*($B41-7))))</f>
        <v>2</v>
      </c>
      <c r="AI41" s="80" t="str" cm="1">
        <f t="array" aca="1" ref="AI41" ca="1">IF(INDIRECT(AI$111&amp;116+4*($B41-7))=1,BIN2HEX(1),BIN2HEX(INDIRECT(AI$111&amp;113+4*($B41-7))&amp;INDIRECT(AI$111&amp;114+4*($B41-7))&amp;INDIRECT(AI$111&amp;115+4*($B41-7))&amp;INDIRECT(AI$111&amp;116+4*($B41-7))))</f>
        <v>2</v>
      </c>
      <c r="AJ41" s="80" t="str" cm="1">
        <f t="array" aca="1" ref="AJ41" ca="1">IF(INDIRECT(AJ$111&amp;116+4*($B41-7))=1,BIN2HEX(1),BIN2HEX(INDIRECT(AJ$111&amp;113+4*($B41-7))&amp;INDIRECT(AJ$111&amp;114+4*($B41-7))&amp;INDIRECT(AJ$111&amp;115+4*($B41-7))&amp;INDIRECT(AJ$111&amp;116+4*($B41-7))))</f>
        <v>2</v>
      </c>
      <c r="AK41" s="80" t="str" cm="1">
        <f t="array" aca="1" ref="AK41" ca="1">IF(INDIRECT(AK$111&amp;116+4*($B41-7))=1,BIN2HEX(1),BIN2HEX(INDIRECT(AK$111&amp;113+4*($B41-7))&amp;INDIRECT(AK$111&amp;114+4*($B41-7))&amp;INDIRECT(AK$111&amp;115+4*($B41-7))&amp;INDIRECT(AK$111&amp;116+4*($B41-7))))</f>
        <v>2</v>
      </c>
      <c r="AL41" s="80" t="str" cm="1">
        <f t="array" aca="1" ref="AL41" ca="1">IF(INDIRECT(AL$111&amp;116+4*($B41-7))=1,BIN2HEX(1),BIN2HEX(INDIRECT(AL$111&amp;113+4*($B41-7))&amp;INDIRECT(AL$111&amp;114+4*($B41-7))&amp;INDIRECT(AL$111&amp;115+4*($B41-7))&amp;INDIRECT(AL$111&amp;116+4*($B41-7))))</f>
        <v>2</v>
      </c>
      <c r="AM41" s="80" t="str" cm="1">
        <f t="array" aca="1" ref="AM41" ca="1">IF(INDIRECT(AM$111&amp;116+4*($B41-7))=1,BIN2HEX(1),BIN2HEX(INDIRECT(AM$111&amp;113+4*($B41-7))&amp;INDIRECT(AM$111&amp;114+4*($B41-7))&amp;INDIRECT(AM$111&amp;115+4*($B41-7))&amp;INDIRECT(AM$111&amp;116+4*($B41-7))))</f>
        <v>2</v>
      </c>
      <c r="AN41" s="80" t="str" cm="1">
        <f t="array" aca="1" ref="AN41" ca="1">IF(INDIRECT(AN$111&amp;116+4*($B41-7))=1,BIN2HEX(1),BIN2HEX(INDIRECT(AN$111&amp;113+4*($B41-7))&amp;INDIRECT(AN$111&amp;114+4*($B41-7))&amp;INDIRECT(AN$111&amp;115+4*($B41-7))&amp;INDIRECT(AN$111&amp;116+4*($B41-7))))</f>
        <v>2</v>
      </c>
      <c r="AO41" s="80" t="str" cm="1">
        <f t="array" aca="1" ref="AO41" ca="1">IF(INDIRECT(AO$111&amp;116+4*($B41-7))=1,BIN2HEX(1),BIN2HEX(INDIRECT(AO$111&amp;113+4*($B41-7))&amp;INDIRECT(AO$111&amp;114+4*($B41-7))&amp;INDIRECT(AO$111&amp;115+4*($B41-7))&amp;INDIRECT(AO$111&amp;116+4*($B41-7))))</f>
        <v>2</v>
      </c>
      <c r="AP41" s="80" t="str" cm="1">
        <f t="array" aca="1" ref="AP41" ca="1">IF(INDIRECT(AP$111&amp;116+4*($B41-7))=1,BIN2HEX(1),BIN2HEX(INDIRECT(AP$111&amp;113+4*($B41-7))&amp;INDIRECT(AP$111&amp;114+4*($B41-7))&amp;INDIRECT(AP$111&amp;115+4*($B41-7))&amp;INDIRECT(AP$111&amp;116+4*($B41-7))))</f>
        <v>2</v>
      </c>
      <c r="AQ41" s="80" t="str" cm="1">
        <f t="array" aca="1" ref="AQ41" ca="1">IF(INDIRECT(AQ$111&amp;116+4*($B41-7))=1,BIN2HEX(1),BIN2HEX(INDIRECT(AQ$111&amp;113+4*($B41-7))&amp;INDIRECT(AQ$111&amp;114+4*($B41-7))&amp;INDIRECT(AQ$111&amp;115+4*($B41-7))&amp;INDIRECT(AQ$111&amp;116+4*($B41-7))))</f>
        <v>2</v>
      </c>
      <c r="AR41" s="80" t="str" cm="1">
        <f t="array" aca="1" ref="AR41" ca="1">IF(INDIRECT(AR$111&amp;116+4*($B41-7))=1,BIN2HEX(1),BIN2HEX(INDIRECT(AR$111&amp;113+4*($B41-7))&amp;INDIRECT(AR$111&amp;114+4*($B41-7))&amp;INDIRECT(AR$111&amp;115+4*($B41-7))&amp;INDIRECT(AR$111&amp;116+4*($B41-7))))</f>
        <v>2</v>
      </c>
      <c r="AS41" s="80" t="str" cm="1">
        <f t="array" aca="1" ref="AS41" ca="1">IF(INDIRECT(AS$111&amp;116+4*($B41-7))=1,BIN2HEX(1),BIN2HEX(INDIRECT(AS$111&amp;113+4*($B41-7))&amp;INDIRECT(AS$111&amp;114+4*($B41-7))&amp;INDIRECT(AS$111&amp;115+4*($B41-7))&amp;INDIRECT(AS$111&amp;116+4*($B41-7))))</f>
        <v>2</v>
      </c>
      <c r="AT41" s="80" t="str" cm="1">
        <f t="array" aca="1" ref="AT41" ca="1">IF(INDIRECT(AT$111&amp;116+4*($B41-7))=1,BIN2HEX(1),BIN2HEX(INDIRECT(AT$111&amp;113+4*($B41-7))&amp;INDIRECT(AT$111&amp;114+4*($B41-7))&amp;INDIRECT(AT$111&amp;115+4*($B41-7))&amp;INDIRECT(AT$111&amp;116+4*($B41-7))))</f>
        <v>2</v>
      </c>
      <c r="AU41" s="80" t="str" cm="1">
        <f t="array" aca="1" ref="AU41" ca="1">IF(INDIRECT(AU$111&amp;116+4*($B41-7))=1,BIN2HEX(1),BIN2HEX(INDIRECT(AU$111&amp;113+4*($B41-7))&amp;INDIRECT(AU$111&amp;114+4*($B41-7))&amp;INDIRECT(AU$111&amp;115+4*($B41-7))&amp;INDIRECT(AU$111&amp;116+4*($B41-7))))</f>
        <v>2</v>
      </c>
      <c r="AV41" s="80" t="str" cm="1">
        <f t="array" aca="1" ref="AV41" ca="1">IF(INDIRECT(AV$111&amp;116+4*($B41-7))=1,BIN2HEX(1),BIN2HEX(INDIRECT(AV$111&amp;113+4*($B41-7))&amp;INDIRECT(AV$111&amp;114+4*($B41-7))&amp;INDIRECT(AV$111&amp;115+4*($B41-7))&amp;INDIRECT(AV$111&amp;116+4*($B41-7))))</f>
        <v>2</v>
      </c>
      <c r="AW41" s="80" t="str" cm="1">
        <f t="array" aca="1" ref="AW41" ca="1">IF(INDIRECT(AW$111&amp;116+4*($B41-7))=1,BIN2HEX(1),BIN2HEX(INDIRECT(AW$111&amp;113+4*($B41-7))&amp;INDIRECT(AW$111&amp;114+4*($B41-7))&amp;INDIRECT(AW$111&amp;115+4*($B41-7))&amp;INDIRECT(AW$111&amp;116+4*($B41-7))))</f>
        <v>2</v>
      </c>
      <c r="AX41" s="80" t="str" cm="1">
        <f t="array" aca="1" ref="AX41" ca="1">IF(INDIRECT(AX$111&amp;116+4*($B41-7))=1,BIN2HEX(1),BIN2HEX(INDIRECT(AX$111&amp;113+4*($B41-7))&amp;INDIRECT(AX$111&amp;114+4*($B41-7))&amp;INDIRECT(AX$111&amp;115+4*($B41-7))&amp;INDIRECT(AX$111&amp;116+4*($B41-7))))</f>
        <v>2</v>
      </c>
      <c r="AY41" s="80" t="str" cm="1">
        <f t="array" aca="1" ref="AY41" ca="1">IF(INDIRECT(AY$111&amp;116+4*($B41-7))=1,BIN2HEX(1),BIN2HEX(INDIRECT(AY$111&amp;113+4*($B41-7))&amp;INDIRECT(AY$111&amp;114+4*($B41-7))&amp;INDIRECT(AY$111&amp;115+4*($B41-7))&amp;INDIRECT(AY$111&amp;116+4*($B41-7))))</f>
        <v>2</v>
      </c>
      <c r="AZ41" s="80" t="str" cm="1">
        <f t="array" aca="1" ref="AZ41" ca="1">IF(INDIRECT(AZ$111&amp;116+4*($B41-7))=1,BIN2HEX(1),BIN2HEX(INDIRECT(AZ$111&amp;113+4*($B41-7))&amp;INDIRECT(AZ$111&amp;114+4*($B41-7))&amp;INDIRECT(AZ$111&amp;115+4*($B41-7))&amp;INDIRECT(AZ$111&amp;116+4*($B41-7))))</f>
        <v>2</v>
      </c>
      <c r="BA41" s="80" t="str" cm="1">
        <f t="array" aca="1" ref="BA41" ca="1">IF(INDIRECT(BA$111&amp;116+4*($B41-7))=1,BIN2HEX(1),BIN2HEX(INDIRECT(BA$111&amp;113+4*($B41-7))&amp;INDIRECT(BA$111&amp;114+4*($B41-7))&amp;INDIRECT(BA$111&amp;115+4*($B41-7))&amp;INDIRECT(BA$111&amp;116+4*($B41-7))))</f>
        <v>2</v>
      </c>
      <c r="BB41" s="80" t="str" cm="1">
        <f t="array" aca="1" ref="BB41" ca="1">IF(INDIRECT(BB$111&amp;116+4*($B41-7))=1,BIN2HEX(1),BIN2HEX(INDIRECT(BB$111&amp;113+4*($B41-7))&amp;INDIRECT(BB$111&amp;114+4*($B41-7))&amp;INDIRECT(BB$111&amp;115+4*($B41-7))&amp;INDIRECT(BB$111&amp;116+4*($B41-7))))</f>
        <v>2</v>
      </c>
      <c r="BC41" s="80" t="str" cm="1">
        <f t="array" aca="1" ref="BC41" ca="1">IF(INDIRECT(BC$111&amp;116+4*($B41-7))=1,BIN2HEX(1),BIN2HEX(INDIRECT(BC$111&amp;113+4*($B41-7))&amp;INDIRECT(BC$111&amp;114+4*($B41-7))&amp;INDIRECT(BC$111&amp;115+4*($B41-7))&amp;INDIRECT(BC$111&amp;116+4*($B41-7))))</f>
        <v>2</v>
      </c>
      <c r="BD41" s="80" t="str" cm="1">
        <f t="array" aca="1" ref="BD41" ca="1">IF(INDIRECT(BD$111&amp;116+4*($B41-7))=1,BIN2HEX(1),BIN2HEX(INDIRECT(BD$111&amp;113+4*($B41-7))&amp;INDIRECT(BD$111&amp;114+4*($B41-7))&amp;INDIRECT(BD$111&amp;115+4*($B41-7))&amp;INDIRECT(BD$111&amp;116+4*($B41-7))))</f>
        <v>2</v>
      </c>
      <c r="BE41" s="80" t="str" cm="1">
        <f t="array" aca="1" ref="BE41" ca="1">IF(INDIRECT(BE$111&amp;116+4*($B41-7))=1,BIN2HEX(1),BIN2HEX(INDIRECT(BE$111&amp;113+4*($B41-7))&amp;INDIRECT(BE$111&amp;114+4*($B41-7))&amp;INDIRECT(BE$111&amp;115+4*($B41-7))&amp;INDIRECT(BE$111&amp;116+4*($B41-7))))</f>
        <v>2</v>
      </c>
      <c r="BF41" s="80" t="str" cm="1">
        <f t="array" aca="1" ref="BF41" ca="1">IF(INDIRECT(BF$111&amp;116+4*($B41-7))=1,BIN2HEX(1),BIN2HEX(INDIRECT(BF$111&amp;113+4*($B41-7))&amp;INDIRECT(BF$111&amp;114+4*($B41-7))&amp;INDIRECT(BF$111&amp;115+4*($B41-7))&amp;INDIRECT(BF$111&amp;116+4*($B41-7))))</f>
        <v>2</v>
      </c>
      <c r="BG41" s="80" t="str" cm="1">
        <f t="array" aca="1" ref="BG41" ca="1">IF(INDIRECT(BG$111&amp;116+4*($B41-7))=1,BIN2HEX(1),BIN2HEX(INDIRECT(BG$111&amp;113+4*($B41-7))&amp;INDIRECT(BG$111&amp;114+4*($B41-7))&amp;INDIRECT(BG$111&amp;115+4*($B41-7))&amp;INDIRECT(BG$111&amp;116+4*($B41-7))))</f>
        <v>2</v>
      </c>
      <c r="BH41" s="80" t="str" cm="1">
        <f t="array" aca="1" ref="BH41" ca="1">IF(INDIRECT(BH$111&amp;116+4*($B41-7))=1,BIN2HEX(1),BIN2HEX(INDIRECT(BH$111&amp;113+4*($B41-7))&amp;INDIRECT(BH$111&amp;114+4*($B41-7))&amp;INDIRECT(BH$111&amp;115+4*($B41-7))&amp;INDIRECT(BH$111&amp;116+4*($B41-7))))</f>
        <v>2</v>
      </c>
      <c r="BI41" s="80" t="str" cm="1">
        <f t="array" aca="1" ref="BI41" ca="1">IF(INDIRECT(BI$111&amp;116+4*($B41-7))=1,BIN2HEX(1),BIN2HEX(INDIRECT(BI$111&amp;113+4*($B41-7))&amp;INDIRECT(BI$111&amp;114+4*($B41-7))&amp;INDIRECT(BI$111&amp;115+4*($B41-7))&amp;INDIRECT(BI$111&amp;116+4*($B41-7))))</f>
        <v>2</v>
      </c>
      <c r="BJ41" s="80" t="str" cm="1">
        <f t="array" aca="1" ref="BJ41" ca="1">IF(INDIRECT(BJ$111&amp;116+4*($B41-7))=1,BIN2HEX(1),BIN2HEX(INDIRECT(BJ$111&amp;113+4*($B41-7))&amp;INDIRECT(BJ$111&amp;114+4*($B41-7))&amp;INDIRECT(BJ$111&amp;115+4*($B41-7))&amp;INDIRECT(BJ$111&amp;116+4*($B41-7))))</f>
        <v>2</v>
      </c>
      <c r="BK41" s="80" t="str" cm="1">
        <f t="array" aca="1" ref="BK41" ca="1">IF(INDIRECT(BK$111&amp;116+4*($B41-7))=1,BIN2HEX(1),BIN2HEX(INDIRECT(BK$111&amp;113+4*($B41-7))&amp;INDIRECT(BK$111&amp;114+4*($B41-7))&amp;INDIRECT(BK$111&amp;115+4*($B41-7))&amp;INDIRECT(BK$111&amp;116+4*($B41-7))))</f>
        <v>2</v>
      </c>
      <c r="BL41" s="80" t="str" cm="1">
        <f t="array" aca="1" ref="BL41" ca="1">IF(INDIRECT(BL$111&amp;116+4*($B41-7))=1,BIN2HEX(1),BIN2HEX(INDIRECT(BL$111&amp;113+4*($B41-7))&amp;INDIRECT(BL$111&amp;114+4*($B41-7))&amp;INDIRECT(BL$111&amp;115+4*($B41-7))&amp;INDIRECT(BL$111&amp;116+4*($B41-7))))</f>
        <v>2</v>
      </c>
      <c r="BM41" s="80" t="str" cm="1">
        <f t="array" aca="1" ref="BM41" ca="1">IF(INDIRECT(BM$111&amp;116+4*($B41-7))=1,BIN2HEX(1),BIN2HEX(INDIRECT(BM$111&amp;113+4*($B41-7))&amp;INDIRECT(BM$111&amp;114+4*($B41-7))&amp;INDIRECT(BM$111&amp;115+4*($B41-7))&amp;INDIRECT(BM$111&amp;116+4*($B41-7))))</f>
        <v>2</v>
      </c>
      <c r="BN41" s="80" t="str" cm="1">
        <f t="array" aca="1" ref="BN41" ca="1">IF(INDIRECT(BN$111&amp;116+4*($B41-7))=1,BIN2HEX(1),BIN2HEX(INDIRECT(BN$111&amp;113+4*($B41-7))&amp;INDIRECT(BN$111&amp;114+4*($B41-7))&amp;INDIRECT(BN$111&amp;115+4*($B41-7))&amp;INDIRECT(BN$111&amp;116+4*($B41-7))))</f>
        <v>2</v>
      </c>
      <c r="BO41" s="80" t="str" cm="1">
        <f t="array" aca="1" ref="BO41" ca="1">IF(INDIRECT(BO$111&amp;116+4*($B41-7))=1,BIN2HEX(1),BIN2HEX(INDIRECT(BO$111&amp;113+4*($B41-7))&amp;INDIRECT(BO$111&amp;114+4*($B41-7))&amp;INDIRECT(BO$111&amp;115+4*($B41-7))&amp;INDIRECT(BO$111&amp;116+4*($B41-7))))</f>
        <v>2</v>
      </c>
      <c r="BP41" s="80" t="str" cm="1">
        <f t="array" aca="1" ref="BP41" ca="1">IF(INDIRECT(BP$111&amp;116+4*($B41-7))=1,BIN2HEX(1),BIN2HEX(INDIRECT(BP$111&amp;113+4*($B41-7))&amp;INDIRECT(BP$111&amp;114+4*($B41-7))&amp;INDIRECT(BP$111&amp;115+4*($B41-7))&amp;INDIRECT(BP$111&amp;116+4*($B41-7))))</f>
        <v>2</v>
      </c>
      <c r="CD41" s="80" cm="1">
        <f t="array" aca="1" ref="CD41" ca="1">IF($V41="0",INDIRECT("ｄａｔａ!$"&amp;V$112&amp;"$"&amp;$B41),0)</f>
        <v>0</v>
      </c>
      <c r="CE41" s="80" cm="1">
        <f t="array" aca="1" ref="CE41" ca="1">IF(OR($AS41="0",$AS41="8"),INDIRECT("ｄａｔａ!$"&amp;AS$112&amp;"$"&amp;$B41),0)</f>
        <v>0</v>
      </c>
      <c r="CH41" s="80" t="str">
        <f t="shared" si="12"/>
        <v>2000</v>
      </c>
      <c r="CI41" s="80" t="str">
        <f t="shared" si="13"/>
        <v>300000</v>
      </c>
      <c r="CJ41" s="80" t="str">
        <f t="shared" si="14"/>
        <v>400000</v>
      </c>
      <c r="CK41" s="80" t="str">
        <f t="shared" si="15"/>
        <v>5000000</v>
      </c>
      <c r="CL41" s="80" t="str">
        <f t="shared" si="16"/>
        <v>600000</v>
      </c>
      <c r="CM41" s="80" t="str">
        <f t="shared" ca="1" si="17"/>
        <v>70000</v>
      </c>
      <c r="CN41" s="80" t="str">
        <f t="shared" ca="1" si="18"/>
        <v>800000</v>
      </c>
      <c r="CO41" s="80" t="str">
        <f t="shared" ca="1" si="19"/>
        <v>900000</v>
      </c>
      <c r="CP41" s="80" t="str">
        <f t="shared" ca="1" si="20"/>
        <v>A000000</v>
      </c>
      <c r="CQ41" s="80" t="str">
        <f t="shared" ca="1" si="21"/>
        <v>B00000</v>
      </c>
    </row>
    <row r="42" spans="1:95" x14ac:dyDescent="0.2">
      <c r="A42" s="80" t="s">
        <v>2355</v>
      </c>
      <c r="B42" s="80">
        <v>44</v>
      </c>
      <c r="C42" s="251">
        <f t="shared" ca="1" si="11"/>
        <v>1</v>
      </c>
      <c r="D42" s="80" t="str" cm="1">
        <f t="array" aca="1" ref="D42" ca="1">IF(INDIRECT(D$111&amp;116+4*($B42-7))=1,BIN2HEX(1),BIN2HEX(INDIRECT(D$111&amp;113+4*($B42-7))&amp;INDIRECT(D$111&amp;114+4*($B42-7))&amp;INDIRECT(D$111&amp;115+4*($B42-7))&amp;INDIRECT(D$111&amp;116+4*($B42-7))))</f>
        <v>4</v>
      </c>
      <c r="F42" s="80" t="str" cm="1">
        <f t="array" aca="1" ref="F42" ca="1">IF(INDIRECT(F$111&amp;116+4*($B42-7))=1,BIN2HEX(1),BIN2HEX(INDIRECT(F$111&amp;113+4*($B42-7))&amp;INDIRECT(F$111&amp;114+4*($B42-7))&amp;INDIRECT(F$111&amp;115+4*($B42-7))&amp;INDIRECT(F$111&amp;116+4*($B42-7))))</f>
        <v>2</v>
      </c>
      <c r="G42" s="80" t="str" cm="1">
        <f t="array" aca="1" ref="G42" ca="1">IF(INDIRECT(G$111&amp;116+4*($B42-7))=1,BIN2HEX(1),BIN2HEX(INDIRECT(G$111&amp;113+4*($B42-7))&amp;INDIRECT(G$111&amp;114+4*($B42-7))&amp;INDIRECT(G$111&amp;115+4*($B42-7))&amp;INDIRECT(G$111&amp;116+4*($B42-7))))</f>
        <v>2</v>
      </c>
      <c r="H42" s="80" t="str" cm="1">
        <f t="array" aca="1" ref="H42" ca="1">IF(INDIRECT(H$111&amp;116+4*($B42-7))=1,BIN2HEX(1),BIN2HEX(INDIRECT(H$111&amp;113+4*($B42-7))&amp;INDIRECT(H$111&amp;114+4*($B42-7))&amp;INDIRECT(H$111&amp;115+4*($B42-7))&amp;INDIRECT(H$111&amp;116+4*($B42-7))))</f>
        <v>2</v>
      </c>
      <c r="I42" s="80" t="str" cm="1">
        <f t="array" aca="1" ref="I42" ca="1">IF(INDIRECT(I$111&amp;116+4*($B42-7))=1,BIN2HEX(1),BIN2HEX(INDIRECT(I$111&amp;113+4*($B42-7))&amp;INDIRECT(I$111&amp;114+4*($B42-7))&amp;INDIRECT(I$111&amp;115+4*($B42-7))&amp;INDIRECT(I$111&amp;116+4*($B42-7))))</f>
        <v>2</v>
      </c>
      <c r="J42" s="80" t="str" cm="1">
        <f t="array" aca="1" ref="J42" ca="1">IF(INDIRECT(J$111&amp;116+4*($B42-7))=1,BIN2HEX(1),BIN2HEX(INDIRECT(J$111&amp;113+4*($B42-7))&amp;INDIRECT(J$111&amp;114+4*($B42-7))&amp;INDIRECT(J$111&amp;115+4*($B42-7))&amp;INDIRECT(J$111&amp;116+4*($B42-7))))</f>
        <v>2</v>
      </c>
      <c r="K42" s="80" t="str" cm="1">
        <f t="array" aca="1" ref="K42" ca="1">IF(INDIRECT(K$111&amp;116+4*($B42-7))=1,BIN2HEX(1),BIN2HEX(INDIRECT(K$111&amp;113+4*($B42-7))&amp;INDIRECT(K$111&amp;114+4*($B42-7))&amp;INDIRECT(K$111&amp;115+4*($B42-7))&amp;INDIRECT(K$111&amp;116+4*($B42-7))))</f>
        <v>2</v>
      </c>
      <c r="L42" s="80" t="str" cm="1">
        <f t="array" aca="1" ref="L42" ca="1">IF(INDIRECT(L$111&amp;116+4*($B42-7))=1,BIN2HEX(1),BIN2HEX(INDIRECT(L$111&amp;113+4*($B42-7))&amp;INDIRECT(L$111&amp;114+4*($B42-7))&amp;INDIRECT(L$111&amp;115+4*($B42-7))&amp;INDIRECT(L$111&amp;116+4*($B42-7))))</f>
        <v>2</v>
      </c>
      <c r="M42" s="80" t="str" cm="1">
        <f t="array" aca="1" ref="M42" ca="1">IF(INDIRECT(M$111&amp;116+4*($B42-7))=1,BIN2HEX(1),BIN2HEX(INDIRECT(M$111&amp;113+4*($B42-7))&amp;INDIRECT(M$111&amp;114+4*($B42-7))&amp;INDIRECT(M$111&amp;115+4*($B42-7))&amp;INDIRECT(M$111&amp;116+4*($B42-7))))</f>
        <v>2</v>
      </c>
      <c r="N42" s="80" t="str" cm="1">
        <f t="array" aca="1" ref="N42" ca="1">IF(INDIRECT(N$111&amp;116+4*($B42-7))=1,BIN2HEX(1),BIN2HEX(INDIRECT(N$111&amp;113+4*($B42-7))&amp;INDIRECT(N$111&amp;114+4*($B42-7))&amp;INDIRECT(N$111&amp;115+4*($B42-7))&amp;INDIRECT(N$111&amp;116+4*($B42-7))))</f>
        <v>2</v>
      </c>
      <c r="O42" s="80" t="str" cm="1">
        <f t="array" aca="1" ref="O42" ca="1">IF(INDIRECT(O$111&amp;116+4*($B42-7))=1,BIN2HEX(1),BIN2HEX(INDIRECT(O$111&amp;113+4*($B42-7))&amp;INDIRECT(O$111&amp;114+4*($B42-7))&amp;INDIRECT(O$111&amp;115+4*($B42-7))&amp;INDIRECT(O$111&amp;116+4*($B42-7))))</f>
        <v>2</v>
      </c>
      <c r="P42" s="80" t="str" cm="1">
        <f t="array" aca="1" ref="P42" ca="1">IF(INDIRECT(P$111&amp;116+4*($B42-7))=1,BIN2HEX(1),BIN2HEX(INDIRECT(P$111&amp;113+4*($B42-7))&amp;INDIRECT(P$111&amp;114+4*($B42-7))&amp;INDIRECT(P$111&amp;115+4*($B42-7))&amp;INDIRECT(P$111&amp;116+4*($B42-7))))</f>
        <v>2</v>
      </c>
      <c r="Q42" s="80" t="str" cm="1">
        <f t="array" aca="1" ref="Q42" ca="1">IF(INDIRECT(Q$111&amp;116+4*($B42-7))=1,BIN2HEX(1),BIN2HEX(INDIRECT(Q$111&amp;113+4*($B42-7))&amp;INDIRECT(Q$111&amp;114+4*($B42-7))&amp;INDIRECT(Q$111&amp;115+4*($B42-7))&amp;INDIRECT(Q$111&amp;116+4*($B42-7))))</f>
        <v>2</v>
      </c>
      <c r="R42" s="80" t="str" cm="1">
        <f t="array" aca="1" ref="R42" ca="1">IF(INDIRECT(R$111&amp;116+4*($B42-7))=1,BIN2HEX(1),BIN2HEX(INDIRECT(R$111&amp;113+4*($B42-7))&amp;INDIRECT(R$111&amp;114+4*($B42-7))&amp;INDIRECT(R$111&amp;115+4*($B42-7))&amp;INDIRECT(R$111&amp;116+4*($B42-7))))</f>
        <v>2</v>
      </c>
      <c r="S42" s="80" t="str" cm="1">
        <f t="array" aca="1" ref="S42" ca="1">IF(INDIRECT(S$111&amp;116+4*($B42-7))=1,BIN2HEX(1),BIN2HEX(INDIRECT(S$111&amp;113+4*($B42-7))&amp;INDIRECT(S$111&amp;114+4*($B42-7))&amp;INDIRECT(S$111&amp;115+4*($B42-7))&amp;INDIRECT(S$111&amp;116+4*($B42-7))))</f>
        <v>2</v>
      </c>
      <c r="T42" s="80" t="str" cm="1">
        <f t="array" aca="1" ref="T42" ca="1">IF(INDIRECT(T$111&amp;116+4*($B42-7))=1,BIN2HEX(1),BIN2HEX(INDIRECT(T$111&amp;113+4*($B42-7))&amp;INDIRECT(T$111&amp;114+4*($B42-7))&amp;INDIRECT(T$111&amp;115+4*($B42-7))&amp;INDIRECT(T$111&amp;116+4*($B42-7))))</f>
        <v>2</v>
      </c>
      <c r="U42" s="80" t="str" cm="1">
        <f t="array" aca="1" ref="U42" ca="1">IF(INDIRECT(U$111&amp;116+4*($B42-7))=1,BIN2HEX(1),BIN2HEX(INDIRECT(U$111&amp;113+4*($B42-7))&amp;INDIRECT(U$111&amp;114+4*($B42-7))&amp;INDIRECT(U$111&amp;115+4*($B42-7))&amp;INDIRECT(U$111&amp;116+4*($B42-7))))</f>
        <v>2</v>
      </c>
      <c r="V42" s="80" t="str" cm="1">
        <f t="array" aca="1" ref="V42" ca="1">IF(INDIRECT(V$111&amp;116+4*($B42-7))=1,BIN2HEX(1),BIN2HEX(INDIRECT(V$111&amp;113+4*($B42-7))&amp;INDIRECT(V$111&amp;114+4*($B42-7))&amp;INDIRECT(V$111&amp;115+4*($B42-7))&amp;INDIRECT(V$111&amp;116+4*($B42-7))))</f>
        <v>2</v>
      </c>
      <c r="W42" s="80" t="str" cm="1">
        <f t="array" aca="1" ref="W42" ca="1">IF(INDIRECT(W$111&amp;116+4*($B42-7))=1,BIN2HEX(1),BIN2HEX(INDIRECT(W$111&amp;113+4*($B42-7))&amp;INDIRECT(W$111&amp;114+4*($B42-7))&amp;INDIRECT(W$111&amp;115+4*($B42-7))&amp;INDIRECT(W$111&amp;116+4*($B42-7))))</f>
        <v>2</v>
      </c>
      <c r="X42" s="80" t="str" cm="1">
        <f t="array" aca="1" ref="X42" ca="1">IF(INDIRECT(X$111&amp;116+4*($B42-7))=1,BIN2HEX(1),BIN2HEX(INDIRECT(X$111&amp;113+4*($B42-7))&amp;INDIRECT(X$111&amp;114+4*($B42-7))&amp;INDIRECT(X$111&amp;115+4*($B42-7))&amp;INDIRECT(X$111&amp;116+4*($B42-7))))</f>
        <v>2</v>
      </c>
      <c r="Y42" s="80" t="str" cm="1">
        <f t="array" aca="1" ref="Y42" ca="1">IF(INDIRECT(Y$111&amp;116+4*($B42-7))=1,BIN2HEX(1),BIN2HEX(INDIRECT(Y$111&amp;113+4*($B42-7))&amp;INDIRECT(Y$111&amp;114+4*($B42-7))&amp;INDIRECT(Y$111&amp;115+4*($B42-7))&amp;INDIRECT(Y$111&amp;116+4*($B42-7))))</f>
        <v>2</v>
      </c>
      <c r="Z42" s="80" t="str" cm="1">
        <f t="array" aca="1" ref="Z42" ca="1">IF(INDIRECT(Z$111&amp;116+4*($B42-7))=1,BIN2HEX(1),BIN2HEX(INDIRECT(Z$111&amp;113+4*($B42-7))&amp;INDIRECT(Z$111&amp;114+4*($B42-7))&amp;INDIRECT(Z$111&amp;115+4*($B42-7))&amp;INDIRECT(Z$111&amp;116+4*($B42-7))))</f>
        <v>2</v>
      </c>
      <c r="AA42" s="80" t="str" cm="1">
        <f t="array" aca="1" ref="AA42" ca="1">IF(INDIRECT(AA$111&amp;116+4*($B42-7))=1,BIN2HEX(1),BIN2HEX(INDIRECT(AA$111&amp;113+4*($B42-7))&amp;INDIRECT(AA$111&amp;114+4*($B42-7))&amp;INDIRECT(AA$111&amp;115+4*($B42-7))&amp;INDIRECT(AA$111&amp;116+4*($B42-7))))</f>
        <v>2</v>
      </c>
      <c r="AB42" s="80" t="str" cm="1">
        <f t="array" aca="1" ref="AB42" ca="1">IF(INDIRECT(AB$111&amp;116+4*($B42-7))=1,BIN2HEX(1),BIN2HEX(INDIRECT(AB$111&amp;113+4*($B42-7))&amp;INDIRECT(AB$111&amp;114+4*($B42-7))&amp;INDIRECT(AB$111&amp;115+4*($B42-7))&amp;INDIRECT(AB$111&amp;116+4*($B42-7))))</f>
        <v>2</v>
      </c>
      <c r="AC42" s="80" t="str" cm="1">
        <f t="array" aca="1" ref="AC42" ca="1">IF(INDIRECT(AC$111&amp;116+4*($B42-7))=1,BIN2HEX(1),BIN2HEX(INDIRECT(AC$111&amp;113+4*($B42-7))&amp;INDIRECT(AC$111&amp;114+4*($B42-7))&amp;INDIRECT(AC$111&amp;115+4*($B42-7))&amp;INDIRECT(AC$111&amp;116+4*($B42-7))))</f>
        <v>2</v>
      </c>
      <c r="AD42" s="80" t="str" cm="1">
        <f t="array" aca="1" ref="AD42" ca="1">IF(INDIRECT(AD$111&amp;116+4*($B42-7))=1,BIN2HEX(1),BIN2HEX(INDIRECT(AD$111&amp;113+4*($B42-7))&amp;INDIRECT(AD$111&amp;114+4*($B42-7))&amp;INDIRECT(AD$111&amp;115+4*($B42-7))&amp;INDIRECT(AD$111&amp;116+4*($B42-7))))</f>
        <v>2</v>
      </c>
      <c r="AE42" s="80" t="str" cm="1">
        <f t="array" aca="1" ref="AE42" ca="1">IF(INDIRECT(AE$111&amp;116+4*($B42-7))=1,BIN2HEX(1),BIN2HEX(INDIRECT(AE$111&amp;113+4*($B42-7))&amp;INDIRECT(AE$111&amp;114+4*($B42-7))&amp;INDIRECT(AE$111&amp;115+4*($B42-7))&amp;INDIRECT(AE$111&amp;116+4*($B42-7))))</f>
        <v>2</v>
      </c>
      <c r="AF42" s="80" t="str" cm="1">
        <f t="array" aca="1" ref="AF42" ca="1">IF(INDIRECT(AF$111&amp;116+4*($B42-7))=1,BIN2HEX(1),BIN2HEX(INDIRECT(AF$111&amp;113+4*($B42-7))&amp;INDIRECT(AF$111&amp;114+4*($B42-7))&amp;INDIRECT(AF$111&amp;115+4*($B42-7))&amp;INDIRECT(AF$111&amp;116+4*($B42-7))))</f>
        <v>2</v>
      </c>
      <c r="AG42" s="80" t="str" cm="1">
        <f t="array" aca="1" ref="AG42" ca="1">IF(INDIRECT(AG$111&amp;116+4*($B42-7))=1,BIN2HEX(1),BIN2HEX(INDIRECT(AG$111&amp;113+4*($B42-7))&amp;INDIRECT(AG$111&amp;114+4*($B42-7))&amp;INDIRECT(AG$111&amp;115+4*($B42-7))&amp;INDIRECT(AG$111&amp;116+4*($B42-7))))</f>
        <v>2</v>
      </c>
      <c r="AH42" s="80" t="str" cm="1">
        <f t="array" aca="1" ref="AH42" ca="1">IF(INDIRECT(AH$111&amp;116+4*($B42-7))=1,BIN2HEX(1),BIN2HEX(INDIRECT(AH$111&amp;113+4*($B42-7))&amp;INDIRECT(AH$111&amp;114+4*($B42-7))&amp;INDIRECT(AH$111&amp;115+4*($B42-7))&amp;INDIRECT(AH$111&amp;116+4*($B42-7))))</f>
        <v>2</v>
      </c>
      <c r="AI42" s="80" t="str" cm="1">
        <f t="array" aca="1" ref="AI42" ca="1">IF(INDIRECT(AI$111&amp;116+4*($B42-7))=1,BIN2HEX(1),BIN2HEX(INDIRECT(AI$111&amp;113+4*($B42-7))&amp;INDIRECT(AI$111&amp;114+4*($B42-7))&amp;INDIRECT(AI$111&amp;115+4*($B42-7))&amp;INDIRECT(AI$111&amp;116+4*($B42-7))))</f>
        <v>2</v>
      </c>
      <c r="AJ42" s="80" t="str" cm="1">
        <f t="array" aca="1" ref="AJ42" ca="1">IF(INDIRECT(AJ$111&amp;116+4*($B42-7))=1,BIN2HEX(1),BIN2HEX(INDIRECT(AJ$111&amp;113+4*($B42-7))&amp;INDIRECT(AJ$111&amp;114+4*($B42-7))&amp;INDIRECT(AJ$111&amp;115+4*($B42-7))&amp;INDIRECT(AJ$111&amp;116+4*($B42-7))))</f>
        <v>2</v>
      </c>
      <c r="AK42" s="80" t="str" cm="1">
        <f t="array" aca="1" ref="AK42" ca="1">IF(INDIRECT(AK$111&amp;116+4*($B42-7))=1,BIN2HEX(1),BIN2HEX(INDIRECT(AK$111&amp;113+4*($B42-7))&amp;INDIRECT(AK$111&amp;114+4*($B42-7))&amp;INDIRECT(AK$111&amp;115+4*($B42-7))&amp;INDIRECT(AK$111&amp;116+4*($B42-7))))</f>
        <v>2</v>
      </c>
      <c r="AL42" s="80" t="str" cm="1">
        <f t="array" aca="1" ref="AL42" ca="1">IF(INDIRECT(AL$111&amp;116+4*($B42-7))=1,BIN2HEX(1),BIN2HEX(INDIRECT(AL$111&amp;113+4*($B42-7))&amp;INDIRECT(AL$111&amp;114+4*($B42-7))&amp;INDIRECT(AL$111&amp;115+4*($B42-7))&amp;INDIRECT(AL$111&amp;116+4*($B42-7))))</f>
        <v>2</v>
      </c>
      <c r="AM42" s="80" t="str" cm="1">
        <f t="array" aca="1" ref="AM42" ca="1">IF(INDIRECT(AM$111&amp;116+4*($B42-7))=1,BIN2HEX(1),BIN2HEX(INDIRECT(AM$111&amp;113+4*($B42-7))&amp;INDIRECT(AM$111&amp;114+4*($B42-7))&amp;INDIRECT(AM$111&amp;115+4*($B42-7))&amp;INDIRECT(AM$111&amp;116+4*($B42-7))))</f>
        <v>2</v>
      </c>
      <c r="AN42" s="80" t="str" cm="1">
        <f t="array" aca="1" ref="AN42" ca="1">IF(INDIRECT(AN$111&amp;116+4*($B42-7))=1,BIN2HEX(1),BIN2HEX(INDIRECT(AN$111&amp;113+4*($B42-7))&amp;INDIRECT(AN$111&amp;114+4*($B42-7))&amp;INDIRECT(AN$111&amp;115+4*($B42-7))&amp;INDIRECT(AN$111&amp;116+4*($B42-7))))</f>
        <v>2</v>
      </c>
      <c r="AO42" s="80" t="str" cm="1">
        <f t="array" aca="1" ref="AO42" ca="1">IF(INDIRECT(AO$111&amp;116+4*($B42-7))=1,BIN2HEX(1),BIN2HEX(INDIRECT(AO$111&amp;113+4*($B42-7))&amp;INDIRECT(AO$111&amp;114+4*($B42-7))&amp;INDIRECT(AO$111&amp;115+4*($B42-7))&amp;INDIRECT(AO$111&amp;116+4*($B42-7))))</f>
        <v>2</v>
      </c>
      <c r="AP42" s="80" t="str" cm="1">
        <f t="array" aca="1" ref="AP42" ca="1">IF(INDIRECT(AP$111&amp;116+4*($B42-7))=1,BIN2HEX(1),BIN2HEX(INDIRECT(AP$111&amp;113+4*($B42-7))&amp;INDIRECT(AP$111&amp;114+4*($B42-7))&amp;INDIRECT(AP$111&amp;115+4*($B42-7))&amp;INDIRECT(AP$111&amp;116+4*($B42-7))))</f>
        <v>2</v>
      </c>
      <c r="AQ42" s="80" t="str" cm="1">
        <f t="array" aca="1" ref="AQ42" ca="1">IF(INDIRECT(AQ$111&amp;116+4*($B42-7))=1,BIN2HEX(1),BIN2HEX(INDIRECT(AQ$111&amp;113+4*($B42-7))&amp;INDIRECT(AQ$111&amp;114+4*($B42-7))&amp;INDIRECT(AQ$111&amp;115+4*($B42-7))&amp;INDIRECT(AQ$111&amp;116+4*($B42-7))))</f>
        <v>2</v>
      </c>
      <c r="AR42" s="80" t="str" cm="1">
        <f t="array" aca="1" ref="AR42" ca="1">IF(INDIRECT(AR$111&amp;116+4*($B42-7))=1,BIN2HEX(1),BIN2HEX(INDIRECT(AR$111&amp;113+4*($B42-7))&amp;INDIRECT(AR$111&amp;114+4*($B42-7))&amp;INDIRECT(AR$111&amp;115+4*($B42-7))&amp;INDIRECT(AR$111&amp;116+4*($B42-7))))</f>
        <v>2</v>
      </c>
      <c r="AS42" s="80" t="str" cm="1">
        <f t="array" aca="1" ref="AS42" ca="1">IF(INDIRECT(AS$111&amp;116+4*($B42-7))=1,BIN2HEX(1),BIN2HEX(INDIRECT(AS$111&amp;113+4*($B42-7))&amp;INDIRECT(AS$111&amp;114+4*($B42-7))&amp;INDIRECT(AS$111&amp;115+4*($B42-7))&amp;INDIRECT(AS$111&amp;116+4*($B42-7))))</f>
        <v>2</v>
      </c>
      <c r="AT42" s="80" t="str" cm="1">
        <f t="array" aca="1" ref="AT42" ca="1">IF(INDIRECT(AT$111&amp;116+4*($B42-7))=1,BIN2HEX(1),BIN2HEX(INDIRECT(AT$111&amp;113+4*($B42-7))&amp;INDIRECT(AT$111&amp;114+4*($B42-7))&amp;INDIRECT(AT$111&amp;115+4*($B42-7))&amp;INDIRECT(AT$111&amp;116+4*($B42-7))))</f>
        <v>2</v>
      </c>
      <c r="AU42" s="80" t="str" cm="1">
        <f t="array" aca="1" ref="AU42" ca="1">IF(INDIRECT(AU$111&amp;116+4*($B42-7))=1,BIN2HEX(1),BIN2HEX(INDIRECT(AU$111&amp;113+4*($B42-7))&amp;INDIRECT(AU$111&amp;114+4*($B42-7))&amp;INDIRECT(AU$111&amp;115+4*($B42-7))&amp;INDIRECT(AU$111&amp;116+4*($B42-7))))</f>
        <v>2</v>
      </c>
      <c r="AV42" s="80" t="str" cm="1">
        <f t="array" aca="1" ref="AV42" ca="1">IF(INDIRECT(AV$111&amp;116+4*($B42-7))=1,BIN2HEX(1),BIN2HEX(INDIRECT(AV$111&amp;113+4*($B42-7))&amp;INDIRECT(AV$111&amp;114+4*($B42-7))&amp;INDIRECT(AV$111&amp;115+4*($B42-7))&amp;INDIRECT(AV$111&amp;116+4*($B42-7))))</f>
        <v>2</v>
      </c>
      <c r="AW42" s="80" t="str" cm="1">
        <f t="array" aca="1" ref="AW42" ca="1">IF(INDIRECT(AW$111&amp;116+4*($B42-7))=1,BIN2HEX(1),BIN2HEX(INDIRECT(AW$111&amp;113+4*($B42-7))&amp;INDIRECT(AW$111&amp;114+4*($B42-7))&amp;INDIRECT(AW$111&amp;115+4*($B42-7))&amp;INDIRECT(AW$111&amp;116+4*($B42-7))))</f>
        <v>2</v>
      </c>
      <c r="AX42" s="80" t="str" cm="1">
        <f t="array" aca="1" ref="AX42" ca="1">IF(INDIRECT(AX$111&amp;116+4*($B42-7))=1,BIN2HEX(1),BIN2HEX(INDIRECT(AX$111&amp;113+4*($B42-7))&amp;INDIRECT(AX$111&amp;114+4*($B42-7))&amp;INDIRECT(AX$111&amp;115+4*($B42-7))&amp;INDIRECT(AX$111&amp;116+4*($B42-7))))</f>
        <v>2</v>
      </c>
      <c r="AY42" s="80" t="str" cm="1">
        <f t="array" aca="1" ref="AY42" ca="1">IF(INDIRECT(AY$111&amp;116+4*($B42-7))=1,BIN2HEX(1),BIN2HEX(INDIRECT(AY$111&amp;113+4*($B42-7))&amp;INDIRECT(AY$111&amp;114+4*($B42-7))&amp;INDIRECT(AY$111&amp;115+4*($B42-7))&amp;INDIRECT(AY$111&amp;116+4*($B42-7))))</f>
        <v>2</v>
      </c>
      <c r="AZ42" s="80" t="str" cm="1">
        <f t="array" aca="1" ref="AZ42" ca="1">IF(INDIRECT(AZ$111&amp;116+4*($B42-7))=1,BIN2HEX(1),BIN2HEX(INDIRECT(AZ$111&amp;113+4*($B42-7))&amp;INDIRECT(AZ$111&amp;114+4*($B42-7))&amp;INDIRECT(AZ$111&amp;115+4*($B42-7))&amp;INDIRECT(AZ$111&amp;116+4*($B42-7))))</f>
        <v>2</v>
      </c>
      <c r="BA42" s="80" t="str" cm="1">
        <f t="array" aca="1" ref="BA42" ca="1">IF(INDIRECT(BA$111&amp;116+4*($B42-7))=1,BIN2HEX(1),BIN2HEX(INDIRECT(BA$111&amp;113+4*($B42-7))&amp;INDIRECT(BA$111&amp;114+4*($B42-7))&amp;INDIRECT(BA$111&amp;115+4*($B42-7))&amp;INDIRECT(BA$111&amp;116+4*($B42-7))))</f>
        <v>2</v>
      </c>
      <c r="BB42" s="80" t="str" cm="1">
        <f t="array" aca="1" ref="BB42" ca="1">IF(INDIRECT(BB$111&amp;116+4*($B42-7))=1,BIN2HEX(1),BIN2HEX(INDIRECT(BB$111&amp;113+4*($B42-7))&amp;INDIRECT(BB$111&amp;114+4*($B42-7))&amp;INDIRECT(BB$111&amp;115+4*($B42-7))&amp;INDIRECT(BB$111&amp;116+4*($B42-7))))</f>
        <v>2</v>
      </c>
      <c r="BC42" s="80" t="str" cm="1">
        <f t="array" aca="1" ref="BC42" ca="1">IF(INDIRECT(BC$111&amp;116+4*($B42-7))=1,BIN2HEX(1),BIN2HEX(INDIRECT(BC$111&amp;113+4*($B42-7))&amp;INDIRECT(BC$111&amp;114+4*($B42-7))&amp;INDIRECT(BC$111&amp;115+4*($B42-7))&amp;INDIRECT(BC$111&amp;116+4*($B42-7))))</f>
        <v>2</v>
      </c>
      <c r="BD42" s="80" t="str" cm="1">
        <f t="array" aca="1" ref="BD42" ca="1">IF(INDIRECT(BD$111&amp;116+4*($B42-7))=1,BIN2HEX(1),BIN2HEX(INDIRECT(BD$111&amp;113+4*($B42-7))&amp;INDIRECT(BD$111&amp;114+4*($B42-7))&amp;INDIRECT(BD$111&amp;115+4*($B42-7))&amp;INDIRECT(BD$111&amp;116+4*($B42-7))))</f>
        <v>2</v>
      </c>
      <c r="BE42" s="80" t="str" cm="1">
        <f t="array" aca="1" ref="BE42" ca="1">IF(INDIRECT(BE$111&amp;116+4*($B42-7))=1,BIN2HEX(1),BIN2HEX(INDIRECT(BE$111&amp;113+4*($B42-7))&amp;INDIRECT(BE$111&amp;114+4*($B42-7))&amp;INDIRECT(BE$111&amp;115+4*($B42-7))&amp;INDIRECT(BE$111&amp;116+4*($B42-7))))</f>
        <v>2</v>
      </c>
      <c r="BF42" s="80" t="str" cm="1">
        <f t="array" aca="1" ref="BF42" ca="1">IF(INDIRECT(BF$111&amp;116+4*($B42-7))=1,BIN2HEX(1),BIN2HEX(INDIRECT(BF$111&amp;113+4*($B42-7))&amp;INDIRECT(BF$111&amp;114+4*($B42-7))&amp;INDIRECT(BF$111&amp;115+4*($B42-7))&amp;INDIRECT(BF$111&amp;116+4*($B42-7))))</f>
        <v>2</v>
      </c>
      <c r="BG42" s="80" t="str" cm="1">
        <f t="array" aca="1" ref="BG42" ca="1">IF(INDIRECT(BG$111&amp;116+4*($B42-7))=1,BIN2HEX(1),BIN2HEX(INDIRECT(BG$111&amp;113+4*($B42-7))&amp;INDIRECT(BG$111&amp;114+4*($B42-7))&amp;INDIRECT(BG$111&amp;115+4*($B42-7))&amp;INDIRECT(BG$111&amp;116+4*($B42-7))))</f>
        <v>2</v>
      </c>
      <c r="BH42" s="80" t="str" cm="1">
        <f t="array" aca="1" ref="BH42" ca="1">IF(INDIRECT(BH$111&amp;116+4*($B42-7))=1,BIN2HEX(1),BIN2HEX(INDIRECT(BH$111&amp;113+4*($B42-7))&amp;INDIRECT(BH$111&amp;114+4*($B42-7))&amp;INDIRECT(BH$111&amp;115+4*($B42-7))&amp;INDIRECT(BH$111&amp;116+4*($B42-7))))</f>
        <v>2</v>
      </c>
      <c r="BI42" s="80" t="str" cm="1">
        <f t="array" aca="1" ref="BI42" ca="1">IF(INDIRECT(BI$111&amp;116+4*($B42-7))=1,BIN2HEX(1),BIN2HEX(INDIRECT(BI$111&amp;113+4*($B42-7))&amp;INDIRECT(BI$111&amp;114+4*($B42-7))&amp;INDIRECT(BI$111&amp;115+4*($B42-7))&amp;INDIRECT(BI$111&amp;116+4*($B42-7))))</f>
        <v>2</v>
      </c>
      <c r="BJ42" s="80" t="str" cm="1">
        <f t="array" aca="1" ref="BJ42" ca="1">IF(INDIRECT(BJ$111&amp;116+4*($B42-7))=1,BIN2HEX(1),BIN2HEX(INDIRECT(BJ$111&amp;113+4*($B42-7))&amp;INDIRECT(BJ$111&amp;114+4*($B42-7))&amp;INDIRECT(BJ$111&amp;115+4*($B42-7))&amp;INDIRECT(BJ$111&amp;116+4*($B42-7))))</f>
        <v>2</v>
      </c>
      <c r="BK42" s="80" t="str" cm="1">
        <f t="array" aca="1" ref="BK42" ca="1">IF(INDIRECT(BK$111&amp;116+4*($B42-7))=1,BIN2HEX(1),BIN2HEX(INDIRECT(BK$111&amp;113+4*($B42-7))&amp;INDIRECT(BK$111&amp;114+4*($B42-7))&amp;INDIRECT(BK$111&amp;115+4*($B42-7))&amp;INDIRECT(BK$111&amp;116+4*($B42-7))))</f>
        <v>2</v>
      </c>
      <c r="BL42" s="80" t="str" cm="1">
        <f t="array" aca="1" ref="BL42" ca="1">IF(INDIRECT(BL$111&amp;116+4*($B42-7))=1,BIN2HEX(1),BIN2HEX(INDIRECT(BL$111&amp;113+4*($B42-7))&amp;INDIRECT(BL$111&amp;114+4*($B42-7))&amp;INDIRECT(BL$111&amp;115+4*($B42-7))&amp;INDIRECT(BL$111&amp;116+4*($B42-7))))</f>
        <v>2</v>
      </c>
      <c r="BM42" s="80" t="str" cm="1">
        <f t="array" aca="1" ref="BM42" ca="1">IF(INDIRECT(BM$111&amp;116+4*($B42-7))=1,BIN2HEX(1),BIN2HEX(INDIRECT(BM$111&amp;113+4*($B42-7))&amp;INDIRECT(BM$111&amp;114+4*($B42-7))&amp;INDIRECT(BM$111&amp;115+4*($B42-7))&amp;INDIRECT(BM$111&amp;116+4*($B42-7))))</f>
        <v>2</v>
      </c>
      <c r="BN42" s="80" t="str" cm="1">
        <f t="array" aca="1" ref="BN42" ca="1">IF(INDIRECT(BN$111&amp;116+4*($B42-7))=1,BIN2HEX(1),BIN2HEX(INDIRECT(BN$111&amp;113+4*($B42-7))&amp;INDIRECT(BN$111&amp;114+4*($B42-7))&amp;INDIRECT(BN$111&amp;115+4*($B42-7))&amp;INDIRECT(BN$111&amp;116+4*($B42-7))))</f>
        <v>2</v>
      </c>
      <c r="BO42" s="80" t="str" cm="1">
        <f t="array" aca="1" ref="BO42" ca="1">IF(INDIRECT(BO$111&amp;116+4*($B42-7))=1,BIN2HEX(1),BIN2HEX(INDIRECT(BO$111&amp;113+4*($B42-7))&amp;INDIRECT(BO$111&amp;114+4*($B42-7))&amp;INDIRECT(BO$111&amp;115+4*($B42-7))&amp;INDIRECT(BO$111&amp;116+4*($B42-7))))</f>
        <v>2</v>
      </c>
      <c r="BP42" s="80" t="str" cm="1">
        <f t="array" aca="1" ref="BP42" ca="1">IF(INDIRECT(BP$111&amp;116+4*($B42-7))=1,BIN2HEX(1),BIN2HEX(INDIRECT(BP$111&amp;113+4*($B42-7))&amp;INDIRECT(BP$111&amp;114+4*($B42-7))&amp;INDIRECT(BP$111&amp;115+4*($B42-7))&amp;INDIRECT(BP$111&amp;116+4*($B42-7))))</f>
        <v>2</v>
      </c>
      <c r="CD42" s="80" cm="1">
        <f t="array" aca="1" ref="CD42" ca="1">IF($V42="0",INDIRECT("ｄａｔａ!$"&amp;V$112&amp;"$"&amp;$B42),0)</f>
        <v>0</v>
      </c>
      <c r="CE42" s="80" cm="1">
        <f t="array" aca="1" ref="CE42" ca="1">IF(OR($AS42="0",$AS42="8"),INDIRECT("ｄａｔａ!$"&amp;AS$112&amp;"$"&amp;$B42),0)</f>
        <v>0</v>
      </c>
      <c r="CH42" s="80" t="str">
        <f t="shared" si="12"/>
        <v>2000</v>
      </c>
      <c r="CI42" s="80" t="str">
        <f t="shared" si="13"/>
        <v>300000</v>
      </c>
      <c r="CJ42" s="80" t="str">
        <f t="shared" si="14"/>
        <v>400000</v>
      </c>
      <c r="CK42" s="80" t="str">
        <f t="shared" si="15"/>
        <v>5000000</v>
      </c>
      <c r="CL42" s="80" t="str">
        <f t="shared" si="16"/>
        <v>600000</v>
      </c>
      <c r="CM42" s="80" t="str">
        <f t="shared" ca="1" si="17"/>
        <v>70000</v>
      </c>
      <c r="CN42" s="80" t="str">
        <f t="shared" ca="1" si="18"/>
        <v>800000</v>
      </c>
      <c r="CO42" s="80" t="str">
        <f t="shared" ca="1" si="19"/>
        <v>900000</v>
      </c>
      <c r="CP42" s="80" t="str">
        <f t="shared" ca="1" si="20"/>
        <v>A000000</v>
      </c>
      <c r="CQ42" s="80" t="str">
        <f t="shared" ca="1" si="21"/>
        <v>B00000</v>
      </c>
    </row>
    <row r="43" spans="1:95" x14ac:dyDescent="0.2">
      <c r="A43" s="80" t="s">
        <v>2356</v>
      </c>
      <c r="B43" s="80">
        <v>45</v>
      </c>
      <c r="C43" s="251">
        <f t="shared" ca="1" si="11"/>
        <v>1</v>
      </c>
      <c r="D43" s="80" t="str" cm="1">
        <f t="array" aca="1" ref="D43" ca="1">IF(INDIRECT(D$111&amp;116+4*($B43-7))=1,BIN2HEX(1),BIN2HEX(INDIRECT(D$111&amp;113+4*($B43-7))&amp;INDIRECT(D$111&amp;114+4*($B43-7))&amp;INDIRECT(D$111&amp;115+4*($B43-7))&amp;INDIRECT(D$111&amp;116+4*($B43-7))))</f>
        <v>4</v>
      </c>
      <c r="F43" s="80" t="str" cm="1">
        <f t="array" aca="1" ref="F43" ca="1">IF(INDIRECT(F$111&amp;116+4*($B43-7))=1,BIN2HEX(1),BIN2HEX(INDIRECT(F$111&amp;113+4*($B43-7))&amp;INDIRECT(F$111&amp;114+4*($B43-7))&amp;INDIRECT(F$111&amp;115+4*($B43-7))&amp;INDIRECT(F$111&amp;116+4*($B43-7))))</f>
        <v>2</v>
      </c>
      <c r="G43" s="80" t="str" cm="1">
        <f t="array" aca="1" ref="G43" ca="1">IF(INDIRECT(G$111&amp;116+4*($B43-7))=1,BIN2HEX(1),BIN2HEX(INDIRECT(G$111&amp;113+4*($B43-7))&amp;INDIRECT(G$111&amp;114+4*($B43-7))&amp;INDIRECT(G$111&amp;115+4*($B43-7))&amp;INDIRECT(G$111&amp;116+4*($B43-7))))</f>
        <v>2</v>
      </c>
      <c r="H43" s="80" t="str" cm="1">
        <f t="array" aca="1" ref="H43" ca="1">IF(INDIRECT(H$111&amp;116+4*($B43-7))=1,BIN2HEX(1),BIN2HEX(INDIRECT(H$111&amp;113+4*($B43-7))&amp;INDIRECT(H$111&amp;114+4*($B43-7))&amp;INDIRECT(H$111&amp;115+4*($B43-7))&amp;INDIRECT(H$111&amp;116+4*($B43-7))))</f>
        <v>2</v>
      </c>
      <c r="I43" s="80" t="str" cm="1">
        <f t="array" aca="1" ref="I43" ca="1">IF(INDIRECT(I$111&amp;116+4*($B43-7))=1,BIN2HEX(1),BIN2HEX(INDIRECT(I$111&amp;113+4*($B43-7))&amp;INDIRECT(I$111&amp;114+4*($B43-7))&amp;INDIRECT(I$111&amp;115+4*($B43-7))&amp;INDIRECT(I$111&amp;116+4*($B43-7))))</f>
        <v>2</v>
      </c>
      <c r="J43" s="80" t="str" cm="1">
        <f t="array" aca="1" ref="J43" ca="1">IF(INDIRECT(J$111&amp;116+4*($B43-7))=1,BIN2HEX(1),BIN2HEX(INDIRECT(J$111&amp;113+4*($B43-7))&amp;INDIRECT(J$111&amp;114+4*($B43-7))&amp;INDIRECT(J$111&amp;115+4*($B43-7))&amp;INDIRECT(J$111&amp;116+4*($B43-7))))</f>
        <v>2</v>
      </c>
      <c r="K43" s="80" t="str" cm="1">
        <f t="array" aca="1" ref="K43" ca="1">IF(INDIRECT(K$111&amp;116+4*($B43-7))=1,BIN2HEX(1),BIN2HEX(INDIRECT(K$111&amp;113+4*($B43-7))&amp;INDIRECT(K$111&amp;114+4*($B43-7))&amp;INDIRECT(K$111&amp;115+4*($B43-7))&amp;INDIRECT(K$111&amp;116+4*($B43-7))))</f>
        <v>2</v>
      </c>
      <c r="L43" s="80" t="str" cm="1">
        <f t="array" aca="1" ref="L43" ca="1">IF(INDIRECT(L$111&amp;116+4*($B43-7))=1,BIN2HEX(1),BIN2HEX(INDIRECT(L$111&amp;113+4*($B43-7))&amp;INDIRECT(L$111&amp;114+4*($B43-7))&amp;INDIRECT(L$111&amp;115+4*($B43-7))&amp;INDIRECT(L$111&amp;116+4*($B43-7))))</f>
        <v>2</v>
      </c>
      <c r="M43" s="80" t="str" cm="1">
        <f t="array" aca="1" ref="M43" ca="1">IF(INDIRECT(M$111&amp;116+4*($B43-7))=1,BIN2HEX(1),BIN2HEX(INDIRECT(M$111&amp;113+4*($B43-7))&amp;INDIRECT(M$111&amp;114+4*($B43-7))&amp;INDIRECT(M$111&amp;115+4*($B43-7))&amp;INDIRECT(M$111&amp;116+4*($B43-7))))</f>
        <v>2</v>
      </c>
      <c r="N43" s="80" t="str" cm="1">
        <f t="array" aca="1" ref="N43" ca="1">IF(INDIRECT(N$111&amp;116+4*($B43-7))=1,BIN2HEX(1),BIN2HEX(INDIRECT(N$111&amp;113+4*($B43-7))&amp;INDIRECT(N$111&amp;114+4*($B43-7))&amp;INDIRECT(N$111&amp;115+4*($B43-7))&amp;INDIRECT(N$111&amp;116+4*($B43-7))))</f>
        <v>2</v>
      </c>
      <c r="O43" s="80" t="str" cm="1">
        <f t="array" aca="1" ref="O43" ca="1">IF(INDIRECT(O$111&amp;116+4*($B43-7))=1,BIN2HEX(1),BIN2HEX(INDIRECT(O$111&amp;113+4*($B43-7))&amp;INDIRECT(O$111&amp;114+4*($B43-7))&amp;INDIRECT(O$111&amp;115+4*($B43-7))&amp;INDIRECT(O$111&amp;116+4*($B43-7))))</f>
        <v>2</v>
      </c>
      <c r="P43" s="80" t="str" cm="1">
        <f t="array" aca="1" ref="P43" ca="1">IF(INDIRECT(P$111&amp;116+4*($B43-7))=1,BIN2HEX(1),BIN2HEX(INDIRECT(P$111&amp;113+4*($B43-7))&amp;INDIRECT(P$111&amp;114+4*($B43-7))&amp;INDIRECT(P$111&amp;115+4*($B43-7))&amp;INDIRECT(P$111&amp;116+4*($B43-7))))</f>
        <v>2</v>
      </c>
      <c r="Q43" s="80" t="str" cm="1">
        <f t="array" aca="1" ref="Q43" ca="1">IF(INDIRECT(Q$111&amp;116+4*($B43-7))=1,BIN2HEX(1),BIN2HEX(INDIRECT(Q$111&amp;113+4*($B43-7))&amp;INDIRECT(Q$111&amp;114+4*($B43-7))&amp;INDIRECT(Q$111&amp;115+4*($B43-7))&amp;INDIRECT(Q$111&amp;116+4*($B43-7))))</f>
        <v>2</v>
      </c>
      <c r="R43" s="80" t="str" cm="1">
        <f t="array" aca="1" ref="R43" ca="1">IF(INDIRECT(R$111&amp;116+4*($B43-7))=1,BIN2HEX(1),BIN2HEX(INDIRECT(R$111&amp;113+4*($B43-7))&amp;INDIRECT(R$111&amp;114+4*($B43-7))&amp;INDIRECT(R$111&amp;115+4*($B43-7))&amp;INDIRECT(R$111&amp;116+4*($B43-7))))</f>
        <v>2</v>
      </c>
      <c r="S43" s="80" t="str" cm="1">
        <f t="array" aca="1" ref="S43" ca="1">IF(INDIRECT(S$111&amp;116+4*($B43-7))=1,BIN2HEX(1),BIN2HEX(INDIRECT(S$111&amp;113+4*($B43-7))&amp;INDIRECT(S$111&amp;114+4*($B43-7))&amp;INDIRECT(S$111&amp;115+4*($B43-7))&amp;INDIRECT(S$111&amp;116+4*($B43-7))))</f>
        <v>2</v>
      </c>
      <c r="T43" s="80" t="str" cm="1">
        <f t="array" aca="1" ref="T43" ca="1">IF(INDIRECT(T$111&amp;116+4*($B43-7))=1,BIN2HEX(1),BIN2HEX(INDIRECT(T$111&amp;113+4*($B43-7))&amp;INDIRECT(T$111&amp;114+4*($B43-7))&amp;INDIRECT(T$111&amp;115+4*($B43-7))&amp;INDIRECT(T$111&amp;116+4*($B43-7))))</f>
        <v>2</v>
      </c>
      <c r="U43" s="80" t="str" cm="1">
        <f t="array" aca="1" ref="U43" ca="1">IF(INDIRECT(U$111&amp;116+4*($B43-7))=1,BIN2HEX(1),BIN2HEX(INDIRECT(U$111&amp;113+4*($B43-7))&amp;INDIRECT(U$111&amp;114+4*($B43-7))&amp;INDIRECT(U$111&amp;115+4*($B43-7))&amp;INDIRECT(U$111&amp;116+4*($B43-7))))</f>
        <v>2</v>
      </c>
      <c r="V43" s="80" t="str" cm="1">
        <f t="array" aca="1" ref="V43" ca="1">IF(INDIRECT(V$111&amp;116+4*($B43-7))=1,BIN2HEX(1),BIN2HEX(INDIRECT(V$111&amp;113+4*($B43-7))&amp;INDIRECT(V$111&amp;114+4*($B43-7))&amp;INDIRECT(V$111&amp;115+4*($B43-7))&amp;INDIRECT(V$111&amp;116+4*($B43-7))))</f>
        <v>2</v>
      </c>
      <c r="W43" s="80" t="str" cm="1">
        <f t="array" aca="1" ref="W43" ca="1">IF(INDIRECT(W$111&amp;116+4*($B43-7))=1,BIN2HEX(1),BIN2HEX(INDIRECT(W$111&amp;113+4*($B43-7))&amp;INDIRECT(W$111&amp;114+4*($B43-7))&amp;INDIRECT(W$111&amp;115+4*($B43-7))&amp;INDIRECT(W$111&amp;116+4*($B43-7))))</f>
        <v>2</v>
      </c>
      <c r="X43" s="80" t="str" cm="1">
        <f t="array" aca="1" ref="X43" ca="1">IF(INDIRECT(X$111&amp;116+4*($B43-7))=1,BIN2HEX(1),BIN2HEX(INDIRECT(X$111&amp;113+4*($B43-7))&amp;INDIRECT(X$111&amp;114+4*($B43-7))&amp;INDIRECT(X$111&amp;115+4*($B43-7))&amp;INDIRECT(X$111&amp;116+4*($B43-7))))</f>
        <v>2</v>
      </c>
      <c r="Y43" s="80" t="str" cm="1">
        <f t="array" aca="1" ref="Y43" ca="1">IF(INDIRECT(Y$111&amp;116+4*($B43-7))=1,BIN2HEX(1),BIN2HEX(INDIRECT(Y$111&amp;113+4*($B43-7))&amp;INDIRECT(Y$111&amp;114+4*($B43-7))&amp;INDIRECT(Y$111&amp;115+4*($B43-7))&amp;INDIRECT(Y$111&amp;116+4*($B43-7))))</f>
        <v>2</v>
      </c>
      <c r="Z43" s="80" t="str" cm="1">
        <f t="array" aca="1" ref="Z43" ca="1">IF(INDIRECT(Z$111&amp;116+4*($B43-7))=1,BIN2HEX(1),BIN2HEX(INDIRECT(Z$111&amp;113+4*($B43-7))&amp;INDIRECT(Z$111&amp;114+4*($B43-7))&amp;INDIRECT(Z$111&amp;115+4*($B43-7))&amp;INDIRECT(Z$111&amp;116+4*($B43-7))))</f>
        <v>2</v>
      </c>
      <c r="AA43" s="80" t="str" cm="1">
        <f t="array" aca="1" ref="AA43" ca="1">IF(INDIRECT(AA$111&amp;116+4*($B43-7))=1,BIN2HEX(1),BIN2HEX(INDIRECT(AA$111&amp;113+4*($B43-7))&amp;INDIRECT(AA$111&amp;114+4*($B43-7))&amp;INDIRECT(AA$111&amp;115+4*($B43-7))&amp;INDIRECT(AA$111&amp;116+4*($B43-7))))</f>
        <v>2</v>
      </c>
      <c r="AB43" s="80" t="str" cm="1">
        <f t="array" aca="1" ref="AB43" ca="1">IF(INDIRECT(AB$111&amp;116+4*($B43-7))=1,BIN2HEX(1),BIN2HEX(INDIRECT(AB$111&amp;113+4*($B43-7))&amp;INDIRECT(AB$111&amp;114+4*($B43-7))&amp;INDIRECT(AB$111&amp;115+4*($B43-7))&amp;INDIRECT(AB$111&amp;116+4*($B43-7))))</f>
        <v>2</v>
      </c>
      <c r="AC43" s="80" t="str" cm="1">
        <f t="array" aca="1" ref="AC43" ca="1">IF(INDIRECT(AC$111&amp;116+4*($B43-7))=1,BIN2HEX(1),BIN2HEX(INDIRECT(AC$111&amp;113+4*($B43-7))&amp;INDIRECT(AC$111&amp;114+4*($B43-7))&amp;INDIRECT(AC$111&amp;115+4*($B43-7))&amp;INDIRECT(AC$111&amp;116+4*($B43-7))))</f>
        <v>2</v>
      </c>
      <c r="AD43" s="80" t="str" cm="1">
        <f t="array" aca="1" ref="AD43" ca="1">IF(INDIRECT(AD$111&amp;116+4*($B43-7))=1,BIN2HEX(1),BIN2HEX(INDIRECT(AD$111&amp;113+4*($B43-7))&amp;INDIRECT(AD$111&amp;114+4*($B43-7))&amp;INDIRECT(AD$111&amp;115+4*($B43-7))&amp;INDIRECT(AD$111&amp;116+4*($B43-7))))</f>
        <v>2</v>
      </c>
      <c r="AE43" s="80" t="str" cm="1">
        <f t="array" aca="1" ref="AE43" ca="1">IF(INDIRECT(AE$111&amp;116+4*($B43-7))=1,BIN2HEX(1),BIN2HEX(INDIRECT(AE$111&amp;113+4*($B43-7))&amp;INDIRECT(AE$111&amp;114+4*($B43-7))&amp;INDIRECT(AE$111&amp;115+4*($B43-7))&amp;INDIRECT(AE$111&amp;116+4*($B43-7))))</f>
        <v>2</v>
      </c>
      <c r="AF43" s="80" t="str" cm="1">
        <f t="array" aca="1" ref="AF43" ca="1">IF(INDIRECT(AF$111&amp;116+4*($B43-7))=1,BIN2HEX(1),BIN2HEX(INDIRECT(AF$111&amp;113+4*($B43-7))&amp;INDIRECT(AF$111&amp;114+4*($B43-7))&amp;INDIRECT(AF$111&amp;115+4*($B43-7))&amp;INDIRECT(AF$111&amp;116+4*($B43-7))))</f>
        <v>2</v>
      </c>
      <c r="AG43" s="80" t="str" cm="1">
        <f t="array" aca="1" ref="AG43" ca="1">IF(INDIRECT(AG$111&amp;116+4*($B43-7))=1,BIN2HEX(1),BIN2HEX(INDIRECT(AG$111&amp;113+4*($B43-7))&amp;INDIRECT(AG$111&amp;114+4*($B43-7))&amp;INDIRECT(AG$111&amp;115+4*($B43-7))&amp;INDIRECT(AG$111&amp;116+4*($B43-7))))</f>
        <v>2</v>
      </c>
      <c r="AH43" s="80" t="str" cm="1">
        <f t="array" aca="1" ref="AH43" ca="1">IF(INDIRECT(AH$111&amp;116+4*($B43-7))=1,BIN2HEX(1),BIN2HEX(INDIRECT(AH$111&amp;113+4*($B43-7))&amp;INDIRECT(AH$111&amp;114+4*($B43-7))&amp;INDIRECT(AH$111&amp;115+4*($B43-7))&amp;INDIRECT(AH$111&amp;116+4*($B43-7))))</f>
        <v>2</v>
      </c>
      <c r="AI43" s="80" t="str" cm="1">
        <f t="array" aca="1" ref="AI43" ca="1">IF(INDIRECT(AI$111&amp;116+4*($B43-7))=1,BIN2HEX(1),BIN2HEX(INDIRECT(AI$111&amp;113+4*($B43-7))&amp;INDIRECT(AI$111&amp;114+4*($B43-7))&amp;INDIRECT(AI$111&amp;115+4*($B43-7))&amp;INDIRECT(AI$111&amp;116+4*($B43-7))))</f>
        <v>2</v>
      </c>
      <c r="AJ43" s="80" t="str" cm="1">
        <f t="array" aca="1" ref="AJ43" ca="1">IF(INDIRECT(AJ$111&amp;116+4*($B43-7))=1,BIN2HEX(1),BIN2HEX(INDIRECT(AJ$111&amp;113+4*($B43-7))&amp;INDIRECT(AJ$111&amp;114+4*($B43-7))&amp;INDIRECT(AJ$111&amp;115+4*($B43-7))&amp;INDIRECT(AJ$111&amp;116+4*($B43-7))))</f>
        <v>2</v>
      </c>
      <c r="AK43" s="80" t="str" cm="1">
        <f t="array" aca="1" ref="AK43" ca="1">IF(INDIRECT(AK$111&amp;116+4*($B43-7))=1,BIN2HEX(1),BIN2HEX(INDIRECT(AK$111&amp;113+4*($B43-7))&amp;INDIRECT(AK$111&amp;114+4*($B43-7))&amp;INDIRECT(AK$111&amp;115+4*($B43-7))&amp;INDIRECT(AK$111&amp;116+4*($B43-7))))</f>
        <v>2</v>
      </c>
      <c r="AL43" s="80" t="str" cm="1">
        <f t="array" aca="1" ref="AL43" ca="1">IF(INDIRECT(AL$111&amp;116+4*($B43-7))=1,BIN2HEX(1),BIN2HEX(INDIRECT(AL$111&amp;113+4*($B43-7))&amp;INDIRECT(AL$111&amp;114+4*($B43-7))&amp;INDIRECT(AL$111&amp;115+4*($B43-7))&amp;INDIRECT(AL$111&amp;116+4*($B43-7))))</f>
        <v>2</v>
      </c>
      <c r="AM43" s="80" t="str" cm="1">
        <f t="array" aca="1" ref="AM43" ca="1">IF(INDIRECT(AM$111&amp;116+4*($B43-7))=1,BIN2HEX(1),BIN2HEX(INDIRECT(AM$111&amp;113+4*($B43-7))&amp;INDIRECT(AM$111&amp;114+4*($B43-7))&amp;INDIRECT(AM$111&amp;115+4*($B43-7))&amp;INDIRECT(AM$111&amp;116+4*($B43-7))))</f>
        <v>2</v>
      </c>
      <c r="AN43" s="80" t="str" cm="1">
        <f t="array" aca="1" ref="AN43" ca="1">IF(INDIRECT(AN$111&amp;116+4*($B43-7))=1,BIN2HEX(1),BIN2HEX(INDIRECT(AN$111&amp;113+4*($B43-7))&amp;INDIRECT(AN$111&amp;114+4*($B43-7))&amp;INDIRECT(AN$111&amp;115+4*($B43-7))&amp;INDIRECT(AN$111&amp;116+4*($B43-7))))</f>
        <v>2</v>
      </c>
      <c r="AO43" s="80" t="str" cm="1">
        <f t="array" aca="1" ref="AO43" ca="1">IF(INDIRECT(AO$111&amp;116+4*($B43-7))=1,BIN2HEX(1),BIN2HEX(INDIRECT(AO$111&amp;113+4*($B43-7))&amp;INDIRECT(AO$111&amp;114+4*($B43-7))&amp;INDIRECT(AO$111&amp;115+4*($B43-7))&amp;INDIRECT(AO$111&amp;116+4*($B43-7))))</f>
        <v>2</v>
      </c>
      <c r="AP43" s="80" t="str" cm="1">
        <f t="array" aca="1" ref="AP43" ca="1">IF(INDIRECT(AP$111&amp;116+4*($B43-7))=1,BIN2HEX(1),BIN2HEX(INDIRECT(AP$111&amp;113+4*($B43-7))&amp;INDIRECT(AP$111&amp;114+4*($B43-7))&amp;INDIRECT(AP$111&amp;115+4*($B43-7))&amp;INDIRECT(AP$111&amp;116+4*($B43-7))))</f>
        <v>2</v>
      </c>
      <c r="AQ43" s="80" t="str" cm="1">
        <f t="array" aca="1" ref="AQ43" ca="1">IF(INDIRECT(AQ$111&amp;116+4*($B43-7))=1,BIN2HEX(1),BIN2HEX(INDIRECT(AQ$111&amp;113+4*($B43-7))&amp;INDIRECT(AQ$111&amp;114+4*($B43-7))&amp;INDIRECT(AQ$111&amp;115+4*($B43-7))&amp;INDIRECT(AQ$111&amp;116+4*($B43-7))))</f>
        <v>2</v>
      </c>
      <c r="AR43" s="80" t="str" cm="1">
        <f t="array" aca="1" ref="AR43" ca="1">IF(INDIRECT(AR$111&amp;116+4*($B43-7))=1,BIN2HEX(1),BIN2HEX(INDIRECT(AR$111&amp;113+4*($B43-7))&amp;INDIRECT(AR$111&amp;114+4*($B43-7))&amp;INDIRECT(AR$111&amp;115+4*($B43-7))&amp;INDIRECT(AR$111&amp;116+4*($B43-7))))</f>
        <v>2</v>
      </c>
      <c r="AS43" s="80" t="str" cm="1">
        <f t="array" aca="1" ref="AS43" ca="1">IF(INDIRECT(AS$111&amp;116+4*($B43-7))=1,BIN2HEX(1),BIN2HEX(INDIRECT(AS$111&amp;113+4*($B43-7))&amp;INDIRECT(AS$111&amp;114+4*($B43-7))&amp;INDIRECT(AS$111&amp;115+4*($B43-7))&amp;INDIRECT(AS$111&amp;116+4*($B43-7))))</f>
        <v>2</v>
      </c>
      <c r="AT43" s="80" t="str" cm="1">
        <f t="array" aca="1" ref="AT43" ca="1">IF(INDIRECT(AT$111&amp;116+4*($B43-7))=1,BIN2HEX(1),BIN2HEX(INDIRECT(AT$111&amp;113+4*($B43-7))&amp;INDIRECT(AT$111&amp;114+4*($B43-7))&amp;INDIRECT(AT$111&amp;115+4*($B43-7))&amp;INDIRECT(AT$111&amp;116+4*($B43-7))))</f>
        <v>2</v>
      </c>
      <c r="AU43" s="80" t="str" cm="1">
        <f t="array" aca="1" ref="AU43" ca="1">IF(INDIRECT(AU$111&amp;116+4*($B43-7))=1,BIN2HEX(1),BIN2HEX(INDIRECT(AU$111&amp;113+4*($B43-7))&amp;INDIRECT(AU$111&amp;114+4*($B43-7))&amp;INDIRECT(AU$111&amp;115+4*($B43-7))&amp;INDIRECT(AU$111&amp;116+4*($B43-7))))</f>
        <v>2</v>
      </c>
      <c r="AV43" s="80" t="str" cm="1">
        <f t="array" aca="1" ref="AV43" ca="1">IF(INDIRECT(AV$111&amp;116+4*($B43-7))=1,BIN2HEX(1),BIN2HEX(INDIRECT(AV$111&amp;113+4*($B43-7))&amp;INDIRECT(AV$111&amp;114+4*($B43-7))&amp;INDIRECT(AV$111&amp;115+4*($B43-7))&amp;INDIRECT(AV$111&amp;116+4*($B43-7))))</f>
        <v>2</v>
      </c>
      <c r="AW43" s="80" t="str" cm="1">
        <f t="array" aca="1" ref="AW43" ca="1">IF(INDIRECT(AW$111&amp;116+4*($B43-7))=1,BIN2HEX(1),BIN2HEX(INDIRECT(AW$111&amp;113+4*($B43-7))&amp;INDIRECT(AW$111&amp;114+4*($B43-7))&amp;INDIRECT(AW$111&amp;115+4*($B43-7))&amp;INDIRECT(AW$111&amp;116+4*($B43-7))))</f>
        <v>2</v>
      </c>
      <c r="AX43" s="80" t="str" cm="1">
        <f t="array" aca="1" ref="AX43" ca="1">IF(INDIRECT(AX$111&amp;116+4*($B43-7))=1,BIN2HEX(1),BIN2HEX(INDIRECT(AX$111&amp;113+4*($B43-7))&amp;INDIRECT(AX$111&amp;114+4*($B43-7))&amp;INDIRECT(AX$111&amp;115+4*($B43-7))&amp;INDIRECT(AX$111&amp;116+4*($B43-7))))</f>
        <v>2</v>
      </c>
      <c r="AY43" s="80" t="str" cm="1">
        <f t="array" aca="1" ref="AY43" ca="1">IF(INDIRECT(AY$111&amp;116+4*($B43-7))=1,BIN2HEX(1),BIN2HEX(INDIRECT(AY$111&amp;113+4*($B43-7))&amp;INDIRECT(AY$111&amp;114+4*($B43-7))&amp;INDIRECT(AY$111&amp;115+4*($B43-7))&amp;INDIRECT(AY$111&amp;116+4*($B43-7))))</f>
        <v>2</v>
      </c>
      <c r="AZ43" s="80" t="str" cm="1">
        <f t="array" aca="1" ref="AZ43" ca="1">IF(INDIRECT(AZ$111&amp;116+4*($B43-7))=1,BIN2HEX(1),BIN2HEX(INDIRECT(AZ$111&amp;113+4*($B43-7))&amp;INDIRECT(AZ$111&amp;114+4*($B43-7))&amp;INDIRECT(AZ$111&amp;115+4*($B43-7))&amp;INDIRECT(AZ$111&amp;116+4*($B43-7))))</f>
        <v>2</v>
      </c>
      <c r="BA43" s="80" t="str" cm="1">
        <f t="array" aca="1" ref="BA43" ca="1">IF(INDIRECT(BA$111&amp;116+4*($B43-7))=1,BIN2HEX(1),BIN2HEX(INDIRECT(BA$111&amp;113+4*($B43-7))&amp;INDIRECT(BA$111&amp;114+4*($B43-7))&amp;INDIRECT(BA$111&amp;115+4*($B43-7))&amp;INDIRECT(BA$111&amp;116+4*($B43-7))))</f>
        <v>2</v>
      </c>
      <c r="BB43" s="80" t="str" cm="1">
        <f t="array" aca="1" ref="BB43" ca="1">IF(INDIRECT(BB$111&amp;116+4*($B43-7))=1,BIN2HEX(1),BIN2HEX(INDIRECT(BB$111&amp;113+4*($B43-7))&amp;INDIRECT(BB$111&amp;114+4*($B43-7))&amp;INDIRECT(BB$111&amp;115+4*($B43-7))&amp;INDIRECT(BB$111&amp;116+4*($B43-7))))</f>
        <v>2</v>
      </c>
      <c r="BC43" s="80" t="str" cm="1">
        <f t="array" aca="1" ref="BC43" ca="1">IF(INDIRECT(BC$111&amp;116+4*($B43-7))=1,BIN2HEX(1),BIN2HEX(INDIRECT(BC$111&amp;113+4*($B43-7))&amp;INDIRECT(BC$111&amp;114+4*($B43-7))&amp;INDIRECT(BC$111&amp;115+4*($B43-7))&amp;INDIRECT(BC$111&amp;116+4*($B43-7))))</f>
        <v>2</v>
      </c>
      <c r="BD43" s="80" t="str" cm="1">
        <f t="array" aca="1" ref="BD43" ca="1">IF(INDIRECT(BD$111&amp;116+4*($B43-7))=1,BIN2HEX(1),BIN2HEX(INDIRECT(BD$111&amp;113+4*($B43-7))&amp;INDIRECT(BD$111&amp;114+4*($B43-7))&amp;INDIRECT(BD$111&amp;115+4*($B43-7))&amp;INDIRECT(BD$111&amp;116+4*($B43-7))))</f>
        <v>2</v>
      </c>
      <c r="BE43" s="80" t="str" cm="1">
        <f t="array" aca="1" ref="BE43" ca="1">IF(INDIRECT(BE$111&amp;116+4*($B43-7))=1,BIN2HEX(1),BIN2HEX(INDIRECT(BE$111&amp;113+4*($B43-7))&amp;INDIRECT(BE$111&amp;114+4*($B43-7))&amp;INDIRECT(BE$111&amp;115+4*($B43-7))&amp;INDIRECT(BE$111&amp;116+4*($B43-7))))</f>
        <v>2</v>
      </c>
      <c r="BF43" s="80" t="str" cm="1">
        <f t="array" aca="1" ref="BF43" ca="1">IF(INDIRECT(BF$111&amp;116+4*($B43-7))=1,BIN2HEX(1),BIN2HEX(INDIRECT(BF$111&amp;113+4*($B43-7))&amp;INDIRECT(BF$111&amp;114+4*($B43-7))&amp;INDIRECT(BF$111&amp;115+4*($B43-7))&amp;INDIRECT(BF$111&amp;116+4*($B43-7))))</f>
        <v>2</v>
      </c>
      <c r="BG43" s="80" t="str" cm="1">
        <f t="array" aca="1" ref="BG43" ca="1">IF(INDIRECT(BG$111&amp;116+4*($B43-7))=1,BIN2HEX(1),BIN2HEX(INDIRECT(BG$111&amp;113+4*($B43-7))&amp;INDIRECT(BG$111&amp;114+4*($B43-7))&amp;INDIRECT(BG$111&amp;115+4*($B43-7))&amp;INDIRECT(BG$111&amp;116+4*($B43-7))))</f>
        <v>2</v>
      </c>
      <c r="BH43" s="80" t="str" cm="1">
        <f t="array" aca="1" ref="BH43" ca="1">IF(INDIRECT(BH$111&amp;116+4*($B43-7))=1,BIN2HEX(1),BIN2HEX(INDIRECT(BH$111&amp;113+4*($B43-7))&amp;INDIRECT(BH$111&amp;114+4*($B43-7))&amp;INDIRECT(BH$111&amp;115+4*($B43-7))&amp;INDIRECT(BH$111&amp;116+4*($B43-7))))</f>
        <v>2</v>
      </c>
      <c r="BI43" s="80" t="str" cm="1">
        <f t="array" aca="1" ref="BI43" ca="1">IF(INDIRECT(BI$111&amp;116+4*($B43-7))=1,BIN2HEX(1),BIN2HEX(INDIRECT(BI$111&amp;113+4*($B43-7))&amp;INDIRECT(BI$111&amp;114+4*($B43-7))&amp;INDIRECT(BI$111&amp;115+4*($B43-7))&amp;INDIRECT(BI$111&amp;116+4*($B43-7))))</f>
        <v>2</v>
      </c>
      <c r="BJ43" s="80" t="str" cm="1">
        <f t="array" aca="1" ref="BJ43" ca="1">IF(INDIRECT(BJ$111&amp;116+4*($B43-7))=1,BIN2HEX(1),BIN2HEX(INDIRECT(BJ$111&amp;113+4*($B43-7))&amp;INDIRECT(BJ$111&amp;114+4*($B43-7))&amp;INDIRECT(BJ$111&amp;115+4*($B43-7))&amp;INDIRECT(BJ$111&amp;116+4*($B43-7))))</f>
        <v>2</v>
      </c>
      <c r="BK43" s="80" t="str" cm="1">
        <f t="array" aca="1" ref="BK43" ca="1">IF(INDIRECT(BK$111&amp;116+4*($B43-7))=1,BIN2HEX(1),BIN2HEX(INDIRECT(BK$111&amp;113+4*($B43-7))&amp;INDIRECT(BK$111&amp;114+4*($B43-7))&amp;INDIRECT(BK$111&amp;115+4*($B43-7))&amp;INDIRECT(BK$111&amp;116+4*($B43-7))))</f>
        <v>2</v>
      </c>
      <c r="BL43" s="80" t="str" cm="1">
        <f t="array" aca="1" ref="BL43" ca="1">IF(INDIRECT(BL$111&amp;116+4*($B43-7))=1,BIN2HEX(1),BIN2HEX(INDIRECT(BL$111&amp;113+4*($B43-7))&amp;INDIRECT(BL$111&amp;114+4*($B43-7))&amp;INDIRECT(BL$111&amp;115+4*($B43-7))&amp;INDIRECT(BL$111&amp;116+4*($B43-7))))</f>
        <v>2</v>
      </c>
      <c r="BM43" s="80" t="str" cm="1">
        <f t="array" aca="1" ref="BM43" ca="1">IF(INDIRECT(BM$111&amp;116+4*($B43-7))=1,BIN2HEX(1),BIN2HEX(INDIRECT(BM$111&amp;113+4*($B43-7))&amp;INDIRECT(BM$111&amp;114+4*($B43-7))&amp;INDIRECT(BM$111&amp;115+4*($B43-7))&amp;INDIRECT(BM$111&amp;116+4*($B43-7))))</f>
        <v>2</v>
      </c>
      <c r="BN43" s="80" t="str" cm="1">
        <f t="array" aca="1" ref="BN43" ca="1">IF(INDIRECT(BN$111&amp;116+4*($B43-7))=1,BIN2HEX(1),BIN2HEX(INDIRECT(BN$111&amp;113+4*($B43-7))&amp;INDIRECT(BN$111&amp;114+4*($B43-7))&amp;INDIRECT(BN$111&amp;115+4*($B43-7))&amp;INDIRECT(BN$111&amp;116+4*($B43-7))))</f>
        <v>2</v>
      </c>
      <c r="BO43" s="80" t="str" cm="1">
        <f t="array" aca="1" ref="BO43" ca="1">IF(INDIRECT(BO$111&amp;116+4*($B43-7))=1,BIN2HEX(1),BIN2HEX(INDIRECT(BO$111&amp;113+4*($B43-7))&amp;INDIRECT(BO$111&amp;114+4*($B43-7))&amp;INDIRECT(BO$111&amp;115+4*($B43-7))&amp;INDIRECT(BO$111&amp;116+4*($B43-7))))</f>
        <v>2</v>
      </c>
      <c r="BP43" s="80" t="str" cm="1">
        <f t="array" aca="1" ref="BP43" ca="1">IF(INDIRECT(BP$111&amp;116+4*($B43-7))=1,BIN2HEX(1),BIN2HEX(INDIRECT(BP$111&amp;113+4*($B43-7))&amp;INDIRECT(BP$111&amp;114+4*($B43-7))&amp;INDIRECT(BP$111&amp;115+4*($B43-7))&amp;INDIRECT(BP$111&amp;116+4*($B43-7))))</f>
        <v>2</v>
      </c>
      <c r="CD43" s="80" cm="1">
        <f t="array" aca="1" ref="CD43" ca="1">IF($V43="0",INDIRECT("ｄａｔａ!$"&amp;V$112&amp;"$"&amp;$B43),0)</f>
        <v>0</v>
      </c>
      <c r="CE43" s="80" cm="1">
        <f t="array" aca="1" ref="CE43" ca="1">IF(OR($AS43="0",$AS43="8"),INDIRECT("ｄａｔａ!$"&amp;AS$112&amp;"$"&amp;$B43),0)</f>
        <v>0</v>
      </c>
      <c r="CH43" s="80" t="str">
        <f t="shared" si="12"/>
        <v>2000</v>
      </c>
      <c r="CI43" s="80" t="str">
        <f t="shared" si="13"/>
        <v>300000</v>
      </c>
      <c r="CJ43" s="80" t="str">
        <f t="shared" si="14"/>
        <v>400000</v>
      </c>
      <c r="CK43" s="80" t="str">
        <f t="shared" si="15"/>
        <v>5000000</v>
      </c>
      <c r="CL43" s="80" t="str">
        <f t="shared" si="16"/>
        <v>600000</v>
      </c>
      <c r="CM43" s="80" t="str">
        <f t="shared" ca="1" si="17"/>
        <v>70000</v>
      </c>
      <c r="CN43" s="80" t="str">
        <f t="shared" ca="1" si="18"/>
        <v>800000</v>
      </c>
      <c r="CO43" s="80" t="str">
        <f t="shared" ca="1" si="19"/>
        <v>900000</v>
      </c>
      <c r="CP43" s="80" t="str">
        <f t="shared" ca="1" si="20"/>
        <v>A000000</v>
      </c>
      <c r="CQ43" s="80" t="str">
        <f t="shared" ca="1" si="21"/>
        <v>B00000</v>
      </c>
    </row>
    <row r="44" spans="1:95" x14ac:dyDescent="0.2">
      <c r="A44" s="80" t="s">
        <v>2357</v>
      </c>
      <c r="B44" s="80">
        <v>46</v>
      </c>
      <c r="C44" s="251">
        <f t="shared" ca="1" si="11"/>
        <v>1</v>
      </c>
      <c r="D44" s="80" t="str" cm="1">
        <f t="array" aca="1" ref="D44" ca="1">IF(INDIRECT(D$111&amp;116+4*($B44-7))=1,BIN2HEX(1),BIN2HEX(INDIRECT(D$111&amp;113+4*($B44-7))&amp;INDIRECT(D$111&amp;114+4*($B44-7))&amp;INDIRECT(D$111&amp;115+4*($B44-7))&amp;INDIRECT(D$111&amp;116+4*($B44-7))))</f>
        <v>4</v>
      </c>
      <c r="F44" s="80" t="str" cm="1">
        <f t="array" aca="1" ref="F44" ca="1">IF(INDIRECT(F$111&amp;116+4*($B44-7))=1,BIN2HEX(1),BIN2HEX(INDIRECT(F$111&amp;113+4*($B44-7))&amp;INDIRECT(F$111&amp;114+4*($B44-7))&amp;INDIRECT(F$111&amp;115+4*($B44-7))&amp;INDIRECT(F$111&amp;116+4*($B44-7))))</f>
        <v>2</v>
      </c>
      <c r="G44" s="80" t="str" cm="1">
        <f t="array" aca="1" ref="G44" ca="1">IF(INDIRECT(G$111&amp;116+4*($B44-7))=1,BIN2HEX(1),BIN2HEX(INDIRECT(G$111&amp;113+4*($B44-7))&amp;INDIRECT(G$111&amp;114+4*($B44-7))&amp;INDIRECT(G$111&amp;115+4*($B44-7))&amp;INDIRECT(G$111&amp;116+4*($B44-7))))</f>
        <v>2</v>
      </c>
      <c r="H44" s="80" t="str" cm="1">
        <f t="array" aca="1" ref="H44" ca="1">IF(INDIRECT(H$111&amp;116+4*($B44-7))=1,BIN2HEX(1),BIN2HEX(INDIRECT(H$111&amp;113+4*($B44-7))&amp;INDIRECT(H$111&amp;114+4*($B44-7))&amp;INDIRECT(H$111&amp;115+4*($B44-7))&amp;INDIRECT(H$111&amp;116+4*($B44-7))))</f>
        <v>2</v>
      </c>
      <c r="I44" s="80" t="str" cm="1">
        <f t="array" aca="1" ref="I44" ca="1">IF(INDIRECT(I$111&amp;116+4*($B44-7))=1,BIN2HEX(1),BIN2HEX(INDIRECT(I$111&amp;113+4*($B44-7))&amp;INDIRECT(I$111&amp;114+4*($B44-7))&amp;INDIRECT(I$111&amp;115+4*($B44-7))&amp;INDIRECT(I$111&amp;116+4*($B44-7))))</f>
        <v>2</v>
      </c>
      <c r="J44" s="80" t="str" cm="1">
        <f t="array" aca="1" ref="J44" ca="1">IF(INDIRECT(J$111&amp;116+4*($B44-7))=1,BIN2HEX(1),BIN2HEX(INDIRECT(J$111&amp;113+4*($B44-7))&amp;INDIRECT(J$111&amp;114+4*($B44-7))&amp;INDIRECT(J$111&amp;115+4*($B44-7))&amp;INDIRECT(J$111&amp;116+4*($B44-7))))</f>
        <v>2</v>
      </c>
      <c r="K44" s="80" t="str" cm="1">
        <f t="array" aca="1" ref="K44" ca="1">IF(INDIRECT(K$111&amp;116+4*($B44-7))=1,BIN2HEX(1),BIN2HEX(INDIRECT(K$111&amp;113+4*($B44-7))&amp;INDIRECT(K$111&amp;114+4*($B44-7))&amp;INDIRECT(K$111&amp;115+4*($B44-7))&amp;INDIRECT(K$111&amp;116+4*($B44-7))))</f>
        <v>2</v>
      </c>
      <c r="L44" s="80" t="str" cm="1">
        <f t="array" aca="1" ref="L44" ca="1">IF(INDIRECT(L$111&amp;116+4*($B44-7))=1,BIN2HEX(1),BIN2HEX(INDIRECT(L$111&amp;113+4*($B44-7))&amp;INDIRECT(L$111&amp;114+4*($B44-7))&amp;INDIRECT(L$111&amp;115+4*($B44-7))&amp;INDIRECT(L$111&amp;116+4*($B44-7))))</f>
        <v>2</v>
      </c>
      <c r="M44" s="80" t="str" cm="1">
        <f t="array" aca="1" ref="M44" ca="1">IF(INDIRECT(M$111&amp;116+4*($B44-7))=1,BIN2HEX(1),BIN2HEX(INDIRECT(M$111&amp;113+4*($B44-7))&amp;INDIRECT(M$111&amp;114+4*($B44-7))&amp;INDIRECT(M$111&amp;115+4*($B44-7))&amp;INDIRECT(M$111&amp;116+4*($B44-7))))</f>
        <v>2</v>
      </c>
      <c r="N44" s="80" t="str" cm="1">
        <f t="array" aca="1" ref="N44" ca="1">IF(INDIRECT(N$111&amp;116+4*($B44-7))=1,BIN2HEX(1),BIN2HEX(INDIRECT(N$111&amp;113+4*($B44-7))&amp;INDIRECT(N$111&amp;114+4*($B44-7))&amp;INDIRECT(N$111&amp;115+4*($B44-7))&amp;INDIRECT(N$111&amp;116+4*($B44-7))))</f>
        <v>2</v>
      </c>
      <c r="O44" s="80" t="str" cm="1">
        <f t="array" aca="1" ref="O44" ca="1">IF(INDIRECT(O$111&amp;116+4*($B44-7))=1,BIN2HEX(1),BIN2HEX(INDIRECT(O$111&amp;113+4*($B44-7))&amp;INDIRECT(O$111&amp;114+4*($B44-7))&amp;INDIRECT(O$111&amp;115+4*($B44-7))&amp;INDIRECT(O$111&amp;116+4*($B44-7))))</f>
        <v>2</v>
      </c>
      <c r="P44" s="80" t="str" cm="1">
        <f t="array" aca="1" ref="P44" ca="1">IF(INDIRECT(P$111&amp;116+4*($B44-7))=1,BIN2HEX(1),BIN2HEX(INDIRECT(P$111&amp;113+4*($B44-7))&amp;INDIRECT(P$111&amp;114+4*($B44-7))&amp;INDIRECT(P$111&amp;115+4*($B44-7))&amp;INDIRECT(P$111&amp;116+4*($B44-7))))</f>
        <v>2</v>
      </c>
      <c r="Q44" s="80" t="str" cm="1">
        <f t="array" aca="1" ref="Q44" ca="1">IF(INDIRECT(Q$111&amp;116+4*($B44-7))=1,BIN2HEX(1),BIN2HEX(INDIRECT(Q$111&amp;113+4*($B44-7))&amp;INDIRECT(Q$111&amp;114+4*($B44-7))&amp;INDIRECT(Q$111&amp;115+4*($B44-7))&amp;INDIRECT(Q$111&amp;116+4*($B44-7))))</f>
        <v>2</v>
      </c>
      <c r="R44" s="80" t="str" cm="1">
        <f t="array" aca="1" ref="R44" ca="1">IF(INDIRECT(R$111&amp;116+4*($B44-7))=1,BIN2HEX(1),BIN2HEX(INDIRECT(R$111&amp;113+4*($B44-7))&amp;INDIRECT(R$111&amp;114+4*($B44-7))&amp;INDIRECT(R$111&amp;115+4*($B44-7))&amp;INDIRECT(R$111&amp;116+4*($B44-7))))</f>
        <v>2</v>
      </c>
      <c r="S44" s="80" t="str" cm="1">
        <f t="array" aca="1" ref="S44" ca="1">IF(INDIRECT(S$111&amp;116+4*($B44-7))=1,BIN2HEX(1),BIN2HEX(INDIRECT(S$111&amp;113+4*($B44-7))&amp;INDIRECT(S$111&amp;114+4*($B44-7))&amp;INDIRECT(S$111&amp;115+4*($B44-7))&amp;INDIRECT(S$111&amp;116+4*($B44-7))))</f>
        <v>2</v>
      </c>
      <c r="T44" s="80" t="str" cm="1">
        <f t="array" aca="1" ref="T44" ca="1">IF(INDIRECT(T$111&amp;116+4*($B44-7))=1,BIN2HEX(1),BIN2HEX(INDIRECT(T$111&amp;113+4*($B44-7))&amp;INDIRECT(T$111&amp;114+4*($B44-7))&amp;INDIRECT(T$111&amp;115+4*($B44-7))&amp;INDIRECT(T$111&amp;116+4*($B44-7))))</f>
        <v>2</v>
      </c>
      <c r="U44" s="80" t="str" cm="1">
        <f t="array" aca="1" ref="U44" ca="1">IF(INDIRECT(U$111&amp;116+4*($B44-7))=1,BIN2HEX(1),BIN2HEX(INDIRECT(U$111&amp;113+4*($B44-7))&amp;INDIRECT(U$111&amp;114+4*($B44-7))&amp;INDIRECT(U$111&amp;115+4*($B44-7))&amp;INDIRECT(U$111&amp;116+4*($B44-7))))</f>
        <v>2</v>
      </c>
      <c r="V44" s="80" t="str" cm="1">
        <f t="array" aca="1" ref="V44" ca="1">IF(INDIRECT(V$111&amp;116+4*($B44-7))=1,BIN2HEX(1),BIN2HEX(INDIRECT(V$111&amp;113+4*($B44-7))&amp;INDIRECT(V$111&amp;114+4*($B44-7))&amp;INDIRECT(V$111&amp;115+4*($B44-7))&amp;INDIRECT(V$111&amp;116+4*($B44-7))))</f>
        <v>2</v>
      </c>
      <c r="W44" s="80" t="str" cm="1">
        <f t="array" aca="1" ref="W44" ca="1">IF(INDIRECT(W$111&amp;116+4*($B44-7))=1,BIN2HEX(1),BIN2HEX(INDIRECT(W$111&amp;113+4*($B44-7))&amp;INDIRECT(W$111&amp;114+4*($B44-7))&amp;INDIRECT(W$111&amp;115+4*($B44-7))&amp;INDIRECT(W$111&amp;116+4*($B44-7))))</f>
        <v>2</v>
      </c>
      <c r="X44" s="80" t="str" cm="1">
        <f t="array" aca="1" ref="X44" ca="1">IF(INDIRECT(X$111&amp;116+4*($B44-7))=1,BIN2HEX(1),BIN2HEX(INDIRECT(X$111&amp;113+4*($B44-7))&amp;INDIRECT(X$111&amp;114+4*($B44-7))&amp;INDIRECT(X$111&amp;115+4*($B44-7))&amp;INDIRECT(X$111&amp;116+4*($B44-7))))</f>
        <v>2</v>
      </c>
      <c r="Y44" s="80" t="str" cm="1">
        <f t="array" aca="1" ref="Y44" ca="1">IF(INDIRECT(Y$111&amp;116+4*($B44-7))=1,BIN2HEX(1),BIN2HEX(INDIRECT(Y$111&amp;113+4*($B44-7))&amp;INDIRECT(Y$111&amp;114+4*($B44-7))&amp;INDIRECT(Y$111&amp;115+4*($B44-7))&amp;INDIRECT(Y$111&amp;116+4*($B44-7))))</f>
        <v>2</v>
      </c>
      <c r="Z44" s="80" t="str" cm="1">
        <f t="array" aca="1" ref="Z44" ca="1">IF(INDIRECT(Z$111&amp;116+4*($B44-7))=1,BIN2HEX(1),BIN2HEX(INDIRECT(Z$111&amp;113+4*($B44-7))&amp;INDIRECT(Z$111&amp;114+4*($B44-7))&amp;INDIRECT(Z$111&amp;115+4*($B44-7))&amp;INDIRECT(Z$111&amp;116+4*($B44-7))))</f>
        <v>2</v>
      </c>
      <c r="AA44" s="80" t="str" cm="1">
        <f t="array" aca="1" ref="AA44" ca="1">IF(INDIRECT(AA$111&amp;116+4*($B44-7))=1,BIN2HEX(1),BIN2HEX(INDIRECT(AA$111&amp;113+4*($B44-7))&amp;INDIRECT(AA$111&amp;114+4*($B44-7))&amp;INDIRECT(AA$111&amp;115+4*($B44-7))&amp;INDIRECT(AA$111&amp;116+4*($B44-7))))</f>
        <v>2</v>
      </c>
      <c r="AB44" s="80" t="str" cm="1">
        <f t="array" aca="1" ref="AB44" ca="1">IF(INDIRECT(AB$111&amp;116+4*($B44-7))=1,BIN2HEX(1),BIN2HEX(INDIRECT(AB$111&amp;113+4*($B44-7))&amp;INDIRECT(AB$111&amp;114+4*($B44-7))&amp;INDIRECT(AB$111&amp;115+4*($B44-7))&amp;INDIRECT(AB$111&amp;116+4*($B44-7))))</f>
        <v>2</v>
      </c>
      <c r="AC44" s="80" t="str" cm="1">
        <f t="array" aca="1" ref="AC44" ca="1">IF(INDIRECT(AC$111&amp;116+4*($B44-7))=1,BIN2HEX(1),BIN2HEX(INDIRECT(AC$111&amp;113+4*($B44-7))&amp;INDIRECT(AC$111&amp;114+4*($B44-7))&amp;INDIRECT(AC$111&amp;115+4*($B44-7))&amp;INDIRECT(AC$111&amp;116+4*($B44-7))))</f>
        <v>2</v>
      </c>
      <c r="AD44" s="80" t="str" cm="1">
        <f t="array" aca="1" ref="AD44" ca="1">IF(INDIRECT(AD$111&amp;116+4*($B44-7))=1,BIN2HEX(1),BIN2HEX(INDIRECT(AD$111&amp;113+4*($B44-7))&amp;INDIRECT(AD$111&amp;114+4*($B44-7))&amp;INDIRECT(AD$111&amp;115+4*($B44-7))&amp;INDIRECT(AD$111&amp;116+4*($B44-7))))</f>
        <v>2</v>
      </c>
      <c r="AE44" s="80" t="str" cm="1">
        <f t="array" aca="1" ref="AE44" ca="1">IF(INDIRECT(AE$111&amp;116+4*($B44-7))=1,BIN2HEX(1),BIN2HEX(INDIRECT(AE$111&amp;113+4*($B44-7))&amp;INDIRECT(AE$111&amp;114+4*($B44-7))&amp;INDIRECT(AE$111&amp;115+4*($B44-7))&amp;INDIRECT(AE$111&amp;116+4*($B44-7))))</f>
        <v>2</v>
      </c>
      <c r="AF44" s="80" t="str" cm="1">
        <f t="array" aca="1" ref="AF44" ca="1">IF(INDIRECT(AF$111&amp;116+4*($B44-7))=1,BIN2HEX(1),BIN2HEX(INDIRECT(AF$111&amp;113+4*($B44-7))&amp;INDIRECT(AF$111&amp;114+4*($B44-7))&amp;INDIRECT(AF$111&amp;115+4*($B44-7))&amp;INDIRECT(AF$111&amp;116+4*($B44-7))))</f>
        <v>2</v>
      </c>
      <c r="AG44" s="80" t="str" cm="1">
        <f t="array" aca="1" ref="AG44" ca="1">IF(INDIRECT(AG$111&amp;116+4*($B44-7))=1,BIN2HEX(1),BIN2HEX(INDIRECT(AG$111&amp;113+4*($B44-7))&amp;INDIRECT(AG$111&amp;114+4*($B44-7))&amp;INDIRECT(AG$111&amp;115+4*($B44-7))&amp;INDIRECT(AG$111&amp;116+4*($B44-7))))</f>
        <v>2</v>
      </c>
      <c r="AH44" s="80" t="str" cm="1">
        <f t="array" aca="1" ref="AH44" ca="1">IF(INDIRECT(AH$111&amp;116+4*($B44-7))=1,BIN2HEX(1),BIN2HEX(INDIRECT(AH$111&amp;113+4*($B44-7))&amp;INDIRECT(AH$111&amp;114+4*($B44-7))&amp;INDIRECT(AH$111&amp;115+4*($B44-7))&amp;INDIRECT(AH$111&amp;116+4*($B44-7))))</f>
        <v>2</v>
      </c>
      <c r="AI44" s="80" t="str" cm="1">
        <f t="array" aca="1" ref="AI44" ca="1">IF(INDIRECT(AI$111&amp;116+4*($B44-7))=1,BIN2HEX(1),BIN2HEX(INDIRECT(AI$111&amp;113+4*($B44-7))&amp;INDIRECT(AI$111&amp;114+4*($B44-7))&amp;INDIRECT(AI$111&amp;115+4*($B44-7))&amp;INDIRECT(AI$111&amp;116+4*($B44-7))))</f>
        <v>2</v>
      </c>
      <c r="AJ44" s="80" t="str" cm="1">
        <f t="array" aca="1" ref="AJ44" ca="1">IF(INDIRECT(AJ$111&amp;116+4*($B44-7))=1,BIN2HEX(1),BIN2HEX(INDIRECT(AJ$111&amp;113+4*($B44-7))&amp;INDIRECT(AJ$111&amp;114+4*($B44-7))&amp;INDIRECT(AJ$111&amp;115+4*($B44-7))&amp;INDIRECT(AJ$111&amp;116+4*($B44-7))))</f>
        <v>2</v>
      </c>
      <c r="AK44" s="80" t="str" cm="1">
        <f t="array" aca="1" ref="AK44" ca="1">IF(INDIRECT(AK$111&amp;116+4*($B44-7))=1,BIN2HEX(1),BIN2HEX(INDIRECT(AK$111&amp;113+4*($B44-7))&amp;INDIRECT(AK$111&amp;114+4*($B44-7))&amp;INDIRECT(AK$111&amp;115+4*($B44-7))&amp;INDIRECT(AK$111&amp;116+4*($B44-7))))</f>
        <v>2</v>
      </c>
      <c r="AL44" s="80" t="str" cm="1">
        <f t="array" aca="1" ref="AL44" ca="1">IF(INDIRECT(AL$111&amp;116+4*($B44-7))=1,BIN2HEX(1),BIN2HEX(INDIRECT(AL$111&amp;113+4*($B44-7))&amp;INDIRECT(AL$111&amp;114+4*($B44-7))&amp;INDIRECT(AL$111&amp;115+4*($B44-7))&amp;INDIRECT(AL$111&amp;116+4*($B44-7))))</f>
        <v>2</v>
      </c>
      <c r="AM44" s="80" t="str" cm="1">
        <f t="array" aca="1" ref="AM44" ca="1">IF(INDIRECT(AM$111&amp;116+4*($B44-7))=1,BIN2HEX(1),BIN2HEX(INDIRECT(AM$111&amp;113+4*($B44-7))&amp;INDIRECT(AM$111&amp;114+4*($B44-7))&amp;INDIRECT(AM$111&amp;115+4*($B44-7))&amp;INDIRECT(AM$111&amp;116+4*($B44-7))))</f>
        <v>2</v>
      </c>
      <c r="AN44" s="80" t="str" cm="1">
        <f t="array" aca="1" ref="AN44" ca="1">IF(INDIRECT(AN$111&amp;116+4*($B44-7))=1,BIN2HEX(1),BIN2HEX(INDIRECT(AN$111&amp;113+4*($B44-7))&amp;INDIRECT(AN$111&amp;114+4*($B44-7))&amp;INDIRECT(AN$111&amp;115+4*($B44-7))&amp;INDIRECT(AN$111&amp;116+4*($B44-7))))</f>
        <v>2</v>
      </c>
      <c r="AO44" s="80" t="str" cm="1">
        <f t="array" aca="1" ref="AO44" ca="1">IF(INDIRECT(AO$111&amp;116+4*($B44-7))=1,BIN2HEX(1),BIN2HEX(INDIRECT(AO$111&amp;113+4*($B44-7))&amp;INDIRECT(AO$111&amp;114+4*($B44-7))&amp;INDIRECT(AO$111&amp;115+4*($B44-7))&amp;INDIRECT(AO$111&amp;116+4*($B44-7))))</f>
        <v>2</v>
      </c>
      <c r="AP44" s="80" t="str" cm="1">
        <f t="array" aca="1" ref="AP44" ca="1">IF(INDIRECT(AP$111&amp;116+4*($B44-7))=1,BIN2HEX(1),BIN2HEX(INDIRECT(AP$111&amp;113+4*($B44-7))&amp;INDIRECT(AP$111&amp;114+4*($B44-7))&amp;INDIRECT(AP$111&amp;115+4*($B44-7))&amp;INDIRECT(AP$111&amp;116+4*($B44-7))))</f>
        <v>2</v>
      </c>
      <c r="AQ44" s="80" t="str" cm="1">
        <f t="array" aca="1" ref="AQ44" ca="1">IF(INDIRECT(AQ$111&amp;116+4*($B44-7))=1,BIN2HEX(1),BIN2HEX(INDIRECT(AQ$111&amp;113+4*($B44-7))&amp;INDIRECT(AQ$111&amp;114+4*($B44-7))&amp;INDIRECT(AQ$111&amp;115+4*($B44-7))&amp;INDIRECT(AQ$111&amp;116+4*($B44-7))))</f>
        <v>2</v>
      </c>
      <c r="AR44" s="80" t="str" cm="1">
        <f t="array" aca="1" ref="AR44" ca="1">IF(INDIRECT(AR$111&amp;116+4*($B44-7))=1,BIN2HEX(1),BIN2HEX(INDIRECT(AR$111&amp;113+4*($B44-7))&amp;INDIRECT(AR$111&amp;114+4*($B44-7))&amp;INDIRECT(AR$111&amp;115+4*($B44-7))&amp;INDIRECT(AR$111&amp;116+4*($B44-7))))</f>
        <v>2</v>
      </c>
      <c r="AS44" s="80" t="str" cm="1">
        <f t="array" aca="1" ref="AS44" ca="1">IF(INDIRECT(AS$111&amp;116+4*($B44-7))=1,BIN2HEX(1),BIN2HEX(INDIRECT(AS$111&amp;113+4*($B44-7))&amp;INDIRECT(AS$111&amp;114+4*($B44-7))&amp;INDIRECT(AS$111&amp;115+4*($B44-7))&amp;INDIRECT(AS$111&amp;116+4*($B44-7))))</f>
        <v>2</v>
      </c>
      <c r="AT44" s="80" t="str" cm="1">
        <f t="array" aca="1" ref="AT44" ca="1">IF(INDIRECT(AT$111&amp;116+4*($B44-7))=1,BIN2HEX(1),BIN2HEX(INDIRECT(AT$111&amp;113+4*($B44-7))&amp;INDIRECT(AT$111&amp;114+4*($B44-7))&amp;INDIRECT(AT$111&amp;115+4*($B44-7))&amp;INDIRECT(AT$111&amp;116+4*($B44-7))))</f>
        <v>2</v>
      </c>
      <c r="AU44" s="80" t="str" cm="1">
        <f t="array" aca="1" ref="AU44" ca="1">IF(INDIRECT(AU$111&amp;116+4*($B44-7))=1,BIN2HEX(1),BIN2HEX(INDIRECT(AU$111&amp;113+4*($B44-7))&amp;INDIRECT(AU$111&amp;114+4*($B44-7))&amp;INDIRECT(AU$111&amp;115+4*($B44-7))&amp;INDIRECT(AU$111&amp;116+4*($B44-7))))</f>
        <v>2</v>
      </c>
      <c r="AV44" s="80" t="str" cm="1">
        <f t="array" aca="1" ref="AV44" ca="1">IF(INDIRECT(AV$111&amp;116+4*($B44-7))=1,BIN2HEX(1),BIN2HEX(INDIRECT(AV$111&amp;113+4*($B44-7))&amp;INDIRECT(AV$111&amp;114+4*($B44-7))&amp;INDIRECT(AV$111&amp;115+4*($B44-7))&amp;INDIRECT(AV$111&amp;116+4*($B44-7))))</f>
        <v>2</v>
      </c>
      <c r="AW44" s="80" t="str" cm="1">
        <f t="array" aca="1" ref="AW44" ca="1">IF(INDIRECT(AW$111&amp;116+4*($B44-7))=1,BIN2HEX(1),BIN2HEX(INDIRECT(AW$111&amp;113+4*($B44-7))&amp;INDIRECT(AW$111&amp;114+4*($B44-7))&amp;INDIRECT(AW$111&amp;115+4*($B44-7))&amp;INDIRECT(AW$111&amp;116+4*($B44-7))))</f>
        <v>2</v>
      </c>
      <c r="AX44" s="80" t="str" cm="1">
        <f t="array" aca="1" ref="AX44" ca="1">IF(INDIRECT(AX$111&amp;116+4*($B44-7))=1,BIN2HEX(1),BIN2HEX(INDIRECT(AX$111&amp;113+4*($B44-7))&amp;INDIRECT(AX$111&amp;114+4*($B44-7))&amp;INDIRECT(AX$111&amp;115+4*($B44-7))&amp;INDIRECT(AX$111&amp;116+4*($B44-7))))</f>
        <v>2</v>
      </c>
      <c r="AY44" s="80" t="str" cm="1">
        <f t="array" aca="1" ref="AY44" ca="1">IF(INDIRECT(AY$111&amp;116+4*($B44-7))=1,BIN2HEX(1),BIN2HEX(INDIRECT(AY$111&amp;113+4*($B44-7))&amp;INDIRECT(AY$111&amp;114+4*($B44-7))&amp;INDIRECT(AY$111&amp;115+4*($B44-7))&amp;INDIRECT(AY$111&amp;116+4*($B44-7))))</f>
        <v>2</v>
      </c>
      <c r="AZ44" s="80" t="str" cm="1">
        <f t="array" aca="1" ref="AZ44" ca="1">IF(INDIRECT(AZ$111&amp;116+4*($B44-7))=1,BIN2HEX(1),BIN2HEX(INDIRECT(AZ$111&amp;113+4*($B44-7))&amp;INDIRECT(AZ$111&amp;114+4*($B44-7))&amp;INDIRECT(AZ$111&amp;115+4*($B44-7))&amp;INDIRECT(AZ$111&amp;116+4*($B44-7))))</f>
        <v>2</v>
      </c>
      <c r="BA44" s="80" t="str" cm="1">
        <f t="array" aca="1" ref="BA44" ca="1">IF(INDIRECT(BA$111&amp;116+4*($B44-7))=1,BIN2HEX(1),BIN2HEX(INDIRECT(BA$111&amp;113+4*($B44-7))&amp;INDIRECT(BA$111&amp;114+4*($B44-7))&amp;INDIRECT(BA$111&amp;115+4*($B44-7))&amp;INDIRECT(BA$111&amp;116+4*($B44-7))))</f>
        <v>2</v>
      </c>
      <c r="BB44" s="80" t="str" cm="1">
        <f t="array" aca="1" ref="BB44" ca="1">IF(INDIRECT(BB$111&amp;116+4*($B44-7))=1,BIN2HEX(1),BIN2HEX(INDIRECT(BB$111&amp;113+4*($B44-7))&amp;INDIRECT(BB$111&amp;114+4*($B44-7))&amp;INDIRECT(BB$111&amp;115+4*($B44-7))&amp;INDIRECT(BB$111&amp;116+4*($B44-7))))</f>
        <v>2</v>
      </c>
      <c r="BC44" s="80" t="str" cm="1">
        <f t="array" aca="1" ref="BC44" ca="1">IF(INDIRECT(BC$111&amp;116+4*($B44-7))=1,BIN2HEX(1),BIN2HEX(INDIRECT(BC$111&amp;113+4*($B44-7))&amp;INDIRECT(BC$111&amp;114+4*($B44-7))&amp;INDIRECT(BC$111&amp;115+4*($B44-7))&amp;INDIRECT(BC$111&amp;116+4*($B44-7))))</f>
        <v>2</v>
      </c>
      <c r="BD44" s="80" t="str" cm="1">
        <f t="array" aca="1" ref="BD44" ca="1">IF(INDIRECT(BD$111&amp;116+4*($B44-7))=1,BIN2HEX(1),BIN2HEX(INDIRECT(BD$111&amp;113+4*($B44-7))&amp;INDIRECT(BD$111&amp;114+4*($B44-7))&amp;INDIRECT(BD$111&amp;115+4*($B44-7))&amp;INDIRECT(BD$111&amp;116+4*($B44-7))))</f>
        <v>2</v>
      </c>
      <c r="BE44" s="80" t="str" cm="1">
        <f t="array" aca="1" ref="BE44" ca="1">IF(INDIRECT(BE$111&amp;116+4*($B44-7))=1,BIN2HEX(1),BIN2HEX(INDIRECT(BE$111&amp;113+4*($B44-7))&amp;INDIRECT(BE$111&amp;114+4*($B44-7))&amp;INDIRECT(BE$111&amp;115+4*($B44-7))&amp;INDIRECT(BE$111&amp;116+4*($B44-7))))</f>
        <v>2</v>
      </c>
      <c r="BF44" s="80" t="str" cm="1">
        <f t="array" aca="1" ref="BF44" ca="1">IF(INDIRECT(BF$111&amp;116+4*($B44-7))=1,BIN2HEX(1),BIN2HEX(INDIRECT(BF$111&amp;113+4*($B44-7))&amp;INDIRECT(BF$111&amp;114+4*($B44-7))&amp;INDIRECT(BF$111&amp;115+4*($B44-7))&amp;INDIRECT(BF$111&amp;116+4*($B44-7))))</f>
        <v>2</v>
      </c>
      <c r="BG44" s="80" t="str" cm="1">
        <f t="array" aca="1" ref="BG44" ca="1">IF(INDIRECT(BG$111&amp;116+4*($B44-7))=1,BIN2HEX(1),BIN2HEX(INDIRECT(BG$111&amp;113+4*($B44-7))&amp;INDIRECT(BG$111&amp;114+4*($B44-7))&amp;INDIRECT(BG$111&amp;115+4*($B44-7))&amp;INDIRECT(BG$111&amp;116+4*($B44-7))))</f>
        <v>2</v>
      </c>
      <c r="BH44" s="80" t="str" cm="1">
        <f t="array" aca="1" ref="BH44" ca="1">IF(INDIRECT(BH$111&amp;116+4*($B44-7))=1,BIN2HEX(1),BIN2HEX(INDIRECT(BH$111&amp;113+4*($B44-7))&amp;INDIRECT(BH$111&amp;114+4*($B44-7))&amp;INDIRECT(BH$111&amp;115+4*($B44-7))&amp;INDIRECT(BH$111&amp;116+4*($B44-7))))</f>
        <v>2</v>
      </c>
      <c r="BI44" s="80" t="str" cm="1">
        <f t="array" aca="1" ref="BI44" ca="1">IF(INDIRECT(BI$111&amp;116+4*($B44-7))=1,BIN2HEX(1),BIN2HEX(INDIRECT(BI$111&amp;113+4*($B44-7))&amp;INDIRECT(BI$111&amp;114+4*($B44-7))&amp;INDIRECT(BI$111&amp;115+4*($B44-7))&amp;INDIRECT(BI$111&amp;116+4*($B44-7))))</f>
        <v>2</v>
      </c>
      <c r="BJ44" s="80" t="str" cm="1">
        <f t="array" aca="1" ref="BJ44" ca="1">IF(INDIRECT(BJ$111&amp;116+4*($B44-7))=1,BIN2HEX(1),BIN2HEX(INDIRECT(BJ$111&amp;113+4*($B44-7))&amp;INDIRECT(BJ$111&amp;114+4*($B44-7))&amp;INDIRECT(BJ$111&amp;115+4*($B44-7))&amp;INDIRECT(BJ$111&amp;116+4*($B44-7))))</f>
        <v>2</v>
      </c>
      <c r="BK44" s="80" t="str" cm="1">
        <f t="array" aca="1" ref="BK44" ca="1">IF(INDIRECT(BK$111&amp;116+4*($B44-7))=1,BIN2HEX(1),BIN2HEX(INDIRECT(BK$111&amp;113+4*($B44-7))&amp;INDIRECT(BK$111&amp;114+4*($B44-7))&amp;INDIRECT(BK$111&amp;115+4*($B44-7))&amp;INDIRECT(BK$111&amp;116+4*($B44-7))))</f>
        <v>2</v>
      </c>
      <c r="BL44" s="80" t="str" cm="1">
        <f t="array" aca="1" ref="BL44" ca="1">IF(INDIRECT(BL$111&amp;116+4*($B44-7))=1,BIN2HEX(1),BIN2HEX(INDIRECT(BL$111&amp;113+4*($B44-7))&amp;INDIRECT(BL$111&amp;114+4*($B44-7))&amp;INDIRECT(BL$111&amp;115+4*($B44-7))&amp;INDIRECT(BL$111&amp;116+4*($B44-7))))</f>
        <v>2</v>
      </c>
      <c r="BM44" s="80" t="str" cm="1">
        <f t="array" aca="1" ref="BM44" ca="1">IF(INDIRECT(BM$111&amp;116+4*($B44-7))=1,BIN2HEX(1),BIN2HEX(INDIRECT(BM$111&amp;113+4*($B44-7))&amp;INDIRECT(BM$111&amp;114+4*($B44-7))&amp;INDIRECT(BM$111&amp;115+4*($B44-7))&amp;INDIRECT(BM$111&amp;116+4*($B44-7))))</f>
        <v>2</v>
      </c>
      <c r="BN44" s="80" t="str" cm="1">
        <f t="array" aca="1" ref="BN44" ca="1">IF(INDIRECT(BN$111&amp;116+4*($B44-7))=1,BIN2HEX(1),BIN2HEX(INDIRECT(BN$111&amp;113+4*($B44-7))&amp;INDIRECT(BN$111&amp;114+4*($B44-7))&amp;INDIRECT(BN$111&amp;115+4*($B44-7))&amp;INDIRECT(BN$111&amp;116+4*($B44-7))))</f>
        <v>2</v>
      </c>
      <c r="BO44" s="80" t="str" cm="1">
        <f t="array" aca="1" ref="BO44" ca="1">IF(INDIRECT(BO$111&amp;116+4*($B44-7))=1,BIN2HEX(1),BIN2HEX(INDIRECT(BO$111&amp;113+4*($B44-7))&amp;INDIRECT(BO$111&amp;114+4*($B44-7))&amp;INDIRECT(BO$111&amp;115+4*($B44-7))&amp;INDIRECT(BO$111&amp;116+4*($B44-7))))</f>
        <v>2</v>
      </c>
      <c r="BP44" s="80" t="str" cm="1">
        <f t="array" aca="1" ref="BP44" ca="1">IF(INDIRECT(BP$111&amp;116+4*($B44-7))=1,BIN2HEX(1),BIN2HEX(INDIRECT(BP$111&amp;113+4*($B44-7))&amp;INDIRECT(BP$111&amp;114+4*($B44-7))&amp;INDIRECT(BP$111&amp;115+4*($B44-7))&amp;INDIRECT(BP$111&amp;116+4*($B44-7))))</f>
        <v>2</v>
      </c>
      <c r="CD44" s="80" cm="1">
        <f t="array" aca="1" ref="CD44" ca="1">IF($V44="0",INDIRECT("ｄａｔａ!$"&amp;V$112&amp;"$"&amp;$B44),0)</f>
        <v>0</v>
      </c>
      <c r="CE44" s="80" cm="1">
        <f t="array" aca="1" ref="CE44" ca="1">IF(OR($AS44="0",$AS44="8"),INDIRECT("ｄａｔａ!$"&amp;AS$112&amp;"$"&amp;$B44),0)</f>
        <v>0</v>
      </c>
      <c r="CH44" s="80" t="str">
        <f t="shared" si="12"/>
        <v>2000</v>
      </c>
      <c r="CI44" s="80" t="str">
        <f t="shared" si="13"/>
        <v>300000</v>
      </c>
      <c r="CJ44" s="80" t="str">
        <f t="shared" si="14"/>
        <v>400000</v>
      </c>
      <c r="CK44" s="80" t="str">
        <f t="shared" si="15"/>
        <v>5000000</v>
      </c>
      <c r="CL44" s="80" t="str">
        <f t="shared" si="16"/>
        <v>600000</v>
      </c>
      <c r="CM44" s="80" t="str">
        <f t="shared" ca="1" si="17"/>
        <v>70000</v>
      </c>
      <c r="CN44" s="80" t="str">
        <f t="shared" ca="1" si="18"/>
        <v>800000</v>
      </c>
      <c r="CO44" s="80" t="str">
        <f t="shared" ca="1" si="19"/>
        <v>900000</v>
      </c>
      <c r="CP44" s="80" t="str">
        <f t="shared" ca="1" si="20"/>
        <v>A000000</v>
      </c>
      <c r="CQ44" s="80" t="str">
        <f t="shared" ca="1" si="21"/>
        <v>B00000</v>
      </c>
    </row>
    <row r="45" spans="1:95" x14ac:dyDescent="0.2">
      <c r="A45" s="80" t="s">
        <v>2358</v>
      </c>
      <c r="B45" s="80">
        <v>47</v>
      </c>
      <c r="C45" s="251">
        <f t="shared" ca="1" si="11"/>
        <v>1</v>
      </c>
      <c r="D45" s="80" t="str" cm="1">
        <f t="array" aca="1" ref="D45" ca="1">IF(INDIRECT(D$111&amp;116+4*($B45-7))=1,BIN2HEX(1),BIN2HEX(INDIRECT(D$111&amp;113+4*($B45-7))&amp;INDIRECT(D$111&amp;114+4*($B45-7))&amp;INDIRECT(D$111&amp;115+4*($B45-7))&amp;INDIRECT(D$111&amp;116+4*($B45-7))))</f>
        <v>4</v>
      </c>
      <c r="F45" s="80" t="str" cm="1">
        <f t="array" aca="1" ref="F45" ca="1">IF(INDIRECT(F$111&amp;116+4*($B45-7))=1,BIN2HEX(1),BIN2HEX(INDIRECT(F$111&amp;113+4*($B45-7))&amp;INDIRECT(F$111&amp;114+4*($B45-7))&amp;INDIRECT(F$111&amp;115+4*($B45-7))&amp;INDIRECT(F$111&amp;116+4*($B45-7))))</f>
        <v>2</v>
      </c>
      <c r="G45" s="80" t="str" cm="1">
        <f t="array" aca="1" ref="G45" ca="1">IF(INDIRECT(G$111&amp;116+4*($B45-7))=1,BIN2HEX(1),BIN2HEX(INDIRECT(G$111&amp;113+4*($B45-7))&amp;INDIRECT(G$111&amp;114+4*($B45-7))&amp;INDIRECT(G$111&amp;115+4*($B45-7))&amp;INDIRECT(G$111&amp;116+4*($B45-7))))</f>
        <v>2</v>
      </c>
      <c r="H45" s="80" t="str" cm="1">
        <f t="array" aca="1" ref="H45" ca="1">IF(INDIRECT(H$111&amp;116+4*($B45-7))=1,BIN2HEX(1),BIN2HEX(INDIRECT(H$111&amp;113+4*($B45-7))&amp;INDIRECT(H$111&amp;114+4*($B45-7))&amp;INDIRECT(H$111&amp;115+4*($B45-7))&amp;INDIRECT(H$111&amp;116+4*($B45-7))))</f>
        <v>2</v>
      </c>
      <c r="I45" s="80" t="str" cm="1">
        <f t="array" aca="1" ref="I45" ca="1">IF(INDIRECT(I$111&amp;116+4*($B45-7))=1,BIN2HEX(1),BIN2HEX(INDIRECT(I$111&amp;113+4*($B45-7))&amp;INDIRECT(I$111&amp;114+4*($B45-7))&amp;INDIRECT(I$111&amp;115+4*($B45-7))&amp;INDIRECT(I$111&amp;116+4*($B45-7))))</f>
        <v>2</v>
      </c>
      <c r="J45" s="80" t="str" cm="1">
        <f t="array" aca="1" ref="J45" ca="1">IF(INDIRECT(J$111&amp;116+4*($B45-7))=1,BIN2HEX(1),BIN2HEX(INDIRECT(J$111&amp;113+4*($B45-7))&amp;INDIRECT(J$111&amp;114+4*($B45-7))&amp;INDIRECT(J$111&amp;115+4*($B45-7))&amp;INDIRECT(J$111&amp;116+4*($B45-7))))</f>
        <v>2</v>
      </c>
      <c r="K45" s="80" t="str" cm="1">
        <f t="array" aca="1" ref="K45" ca="1">IF(INDIRECT(K$111&amp;116+4*($B45-7))=1,BIN2HEX(1),BIN2HEX(INDIRECT(K$111&amp;113+4*($B45-7))&amp;INDIRECT(K$111&amp;114+4*($B45-7))&amp;INDIRECT(K$111&amp;115+4*($B45-7))&amp;INDIRECT(K$111&amp;116+4*($B45-7))))</f>
        <v>2</v>
      </c>
      <c r="L45" s="80" t="str" cm="1">
        <f t="array" aca="1" ref="L45" ca="1">IF(INDIRECT(L$111&amp;116+4*($B45-7))=1,BIN2HEX(1),BIN2HEX(INDIRECT(L$111&amp;113+4*($B45-7))&amp;INDIRECT(L$111&amp;114+4*($B45-7))&amp;INDIRECT(L$111&amp;115+4*($B45-7))&amp;INDIRECT(L$111&amp;116+4*($B45-7))))</f>
        <v>2</v>
      </c>
      <c r="M45" s="80" t="str" cm="1">
        <f t="array" aca="1" ref="M45" ca="1">IF(INDIRECT(M$111&amp;116+4*($B45-7))=1,BIN2HEX(1),BIN2HEX(INDIRECT(M$111&amp;113+4*($B45-7))&amp;INDIRECT(M$111&amp;114+4*($B45-7))&amp;INDIRECT(M$111&amp;115+4*($B45-7))&amp;INDIRECT(M$111&amp;116+4*($B45-7))))</f>
        <v>2</v>
      </c>
      <c r="N45" s="80" t="str" cm="1">
        <f t="array" aca="1" ref="N45" ca="1">IF(INDIRECT(N$111&amp;116+4*($B45-7))=1,BIN2HEX(1),BIN2HEX(INDIRECT(N$111&amp;113+4*($B45-7))&amp;INDIRECT(N$111&amp;114+4*($B45-7))&amp;INDIRECT(N$111&amp;115+4*($B45-7))&amp;INDIRECT(N$111&amp;116+4*($B45-7))))</f>
        <v>2</v>
      </c>
      <c r="O45" s="80" t="str" cm="1">
        <f t="array" aca="1" ref="O45" ca="1">IF(INDIRECT(O$111&amp;116+4*($B45-7))=1,BIN2HEX(1),BIN2HEX(INDIRECT(O$111&amp;113+4*($B45-7))&amp;INDIRECT(O$111&amp;114+4*($B45-7))&amp;INDIRECT(O$111&amp;115+4*($B45-7))&amp;INDIRECT(O$111&amp;116+4*($B45-7))))</f>
        <v>2</v>
      </c>
      <c r="P45" s="80" t="str" cm="1">
        <f t="array" aca="1" ref="P45" ca="1">IF(INDIRECT(P$111&amp;116+4*($B45-7))=1,BIN2HEX(1),BIN2HEX(INDIRECT(P$111&amp;113+4*($B45-7))&amp;INDIRECT(P$111&amp;114+4*($B45-7))&amp;INDIRECT(P$111&amp;115+4*($B45-7))&amp;INDIRECT(P$111&amp;116+4*($B45-7))))</f>
        <v>2</v>
      </c>
      <c r="Q45" s="80" t="str" cm="1">
        <f t="array" aca="1" ref="Q45" ca="1">IF(INDIRECT(Q$111&amp;116+4*($B45-7))=1,BIN2HEX(1),BIN2HEX(INDIRECT(Q$111&amp;113+4*($B45-7))&amp;INDIRECT(Q$111&amp;114+4*($B45-7))&amp;INDIRECT(Q$111&amp;115+4*($B45-7))&amp;INDIRECT(Q$111&amp;116+4*($B45-7))))</f>
        <v>2</v>
      </c>
      <c r="R45" s="80" t="str" cm="1">
        <f t="array" aca="1" ref="R45" ca="1">IF(INDIRECT(R$111&amp;116+4*($B45-7))=1,BIN2HEX(1),BIN2HEX(INDIRECT(R$111&amp;113+4*($B45-7))&amp;INDIRECT(R$111&amp;114+4*($B45-7))&amp;INDIRECT(R$111&amp;115+4*($B45-7))&amp;INDIRECT(R$111&amp;116+4*($B45-7))))</f>
        <v>2</v>
      </c>
      <c r="S45" s="80" t="str" cm="1">
        <f t="array" aca="1" ref="S45" ca="1">IF(INDIRECT(S$111&amp;116+4*($B45-7))=1,BIN2HEX(1),BIN2HEX(INDIRECT(S$111&amp;113+4*($B45-7))&amp;INDIRECT(S$111&amp;114+4*($B45-7))&amp;INDIRECT(S$111&amp;115+4*($B45-7))&amp;INDIRECT(S$111&amp;116+4*($B45-7))))</f>
        <v>2</v>
      </c>
      <c r="T45" s="80" t="str" cm="1">
        <f t="array" aca="1" ref="T45" ca="1">IF(INDIRECT(T$111&amp;116+4*($B45-7))=1,BIN2HEX(1),BIN2HEX(INDIRECT(T$111&amp;113+4*($B45-7))&amp;INDIRECT(T$111&amp;114+4*($B45-7))&amp;INDIRECT(T$111&amp;115+4*($B45-7))&amp;INDIRECT(T$111&amp;116+4*($B45-7))))</f>
        <v>2</v>
      </c>
      <c r="U45" s="80" t="str" cm="1">
        <f t="array" aca="1" ref="U45" ca="1">IF(INDIRECT(U$111&amp;116+4*($B45-7))=1,BIN2HEX(1),BIN2HEX(INDIRECT(U$111&amp;113+4*($B45-7))&amp;INDIRECT(U$111&amp;114+4*($B45-7))&amp;INDIRECT(U$111&amp;115+4*($B45-7))&amp;INDIRECT(U$111&amp;116+4*($B45-7))))</f>
        <v>2</v>
      </c>
      <c r="V45" s="80" t="str" cm="1">
        <f t="array" aca="1" ref="V45" ca="1">IF(INDIRECT(V$111&amp;116+4*($B45-7))=1,BIN2HEX(1),BIN2HEX(INDIRECT(V$111&amp;113+4*($B45-7))&amp;INDIRECT(V$111&amp;114+4*($B45-7))&amp;INDIRECT(V$111&amp;115+4*($B45-7))&amp;INDIRECT(V$111&amp;116+4*($B45-7))))</f>
        <v>2</v>
      </c>
      <c r="W45" s="80" t="str" cm="1">
        <f t="array" aca="1" ref="W45" ca="1">IF(INDIRECT(W$111&amp;116+4*($B45-7))=1,BIN2HEX(1),BIN2HEX(INDIRECT(W$111&amp;113+4*($B45-7))&amp;INDIRECT(W$111&amp;114+4*($B45-7))&amp;INDIRECT(W$111&amp;115+4*($B45-7))&amp;INDIRECT(W$111&amp;116+4*($B45-7))))</f>
        <v>2</v>
      </c>
      <c r="X45" s="80" t="str" cm="1">
        <f t="array" aca="1" ref="X45" ca="1">IF(INDIRECT(X$111&amp;116+4*($B45-7))=1,BIN2HEX(1),BIN2HEX(INDIRECT(X$111&amp;113+4*($B45-7))&amp;INDIRECT(X$111&amp;114+4*($B45-7))&amp;INDIRECT(X$111&amp;115+4*($B45-7))&amp;INDIRECT(X$111&amp;116+4*($B45-7))))</f>
        <v>2</v>
      </c>
      <c r="Y45" s="80" t="str" cm="1">
        <f t="array" aca="1" ref="Y45" ca="1">IF(INDIRECT(Y$111&amp;116+4*($B45-7))=1,BIN2HEX(1),BIN2HEX(INDIRECT(Y$111&amp;113+4*($B45-7))&amp;INDIRECT(Y$111&amp;114+4*($B45-7))&amp;INDIRECT(Y$111&amp;115+4*($B45-7))&amp;INDIRECT(Y$111&amp;116+4*($B45-7))))</f>
        <v>2</v>
      </c>
      <c r="Z45" s="80" t="str" cm="1">
        <f t="array" aca="1" ref="Z45" ca="1">IF(INDIRECT(Z$111&amp;116+4*($B45-7))=1,BIN2HEX(1),BIN2HEX(INDIRECT(Z$111&amp;113+4*($B45-7))&amp;INDIRECT(Z$111&amp;114+4*($B45-7))&amp;INDIRECT(Z$111&amp;115+4*($B45-7))&amp;INDIRECT(Z$111&amp;116+4*($B45-7))))</f>
        <v>2</v>
      </c>
      <c r="AA45" s="80" t="str" cm="1">
        <f t="array" aca="1" ref="AA45" ca="1">IF(INDIRECT(AA$111&amp;116+4*($B45-7))=1,BIN2HEX(1),BIN2HEX(INDIRECT(AA$111&amp;113+4*($B45-7))&amp;INDIRECT(AA$111&amp;114+4*($B45-7))&amp;INDIRECT(AA$111&amp;115+4*($B45-7))&amp;INDIRECT(AA$111&amp;116+4*($B45-7))))</f>
        <v>2</v>
      </c>
      <c r="AB45" s="80" t="str" cm="1">
        <f t="array" aca="1" ref="AB45" ca="1">IF(INDIRECT(AB$111&amp;116+4*($B45-7))=1,BIN2HEX(1),BIN2HEX(INDIRECT(AB$111&amp;113+4*($B45-7))&amp;INDIRECT(AB$111&amp;114+4*($B45-7))&amp;INDIRECT(AB$111&amp;115+4*($B45-7))&amp;INDIRECT(AB$111&amp;116+4*($B45-7))))</f>
        <v>2</v>
      </c>
      <c r="AC45" s="80" t="str" cm="1">
        <f t="array" aca="1" ref="AC45" ca="1">IF(INDIRECT(AC$111&amp;116+4*($B45-7))=1,BIN2HEX(1),BIN2HEX(INDIRECT(AC$111&amp;113+4*($B45-7))&amp;INDIRECT(AC$111&amp;114+4*($B45-7))&amp;INDIRECT(AC$111&amp;115+4*($B45-7))&amp;INDIRECT(AC$111&amp;116+4*($B45-7))))</f>
        <v>2</v>
      </c>
      <c r="AD45" s="80" t="str" cm="1">
        <f t="array" aca="1" ref="AD45" ca="1">IF(INDIRECT(AD$111&amp;116+4*($B45-7))=1,BIN2HEX(1),BIN2HEX(INDIRECT(AD$111&amp;113+4*($B45-7))&amp;INDIRECT(AD$111&amp;114+4*($B45-7))&amp;INDIRECT(AD$111&amp;115+4*($B45-7))&amp;INDIRECT(AD$111&amp;116+4*($B45-7))))</f>
        <v>2</v>
      </c>
      <c r="AE45" s="80" t="str" cm="1">
        <f t="array" aca="1" ref="AE45" ca="1">IF(INDIRECT(AE$111&amp;116+4*($B45-7))=1,BIN2HEX(1),BIN2HEX(INDIRECT(AE$111&amp;113+4*($B45-7))&amp;INDIRECT(AE$111&amp;114+4*($B45-7))&amp;INDIRECT(AE$111&amp;115+4*($B45-7))&amp;INDIRECT(AE$111&amp;116+4*($B45-7))))</f>
        <v>2</v>
      </c>
      <c r="AF45" s="80" t="str" cm="1">
        <f t="array" aca="1" ref="AF45" ca="1">IF(INDIRECT(AF$111&amp;116+4*($B45-7))=1,BIN2HEX(1),BIN2HEX(INDIRECT(AF$111&amp;113+4*($B45-7))&amp;INDIRECT(AF$111&amp;114+4*($B45-7))&amp;INDIRECT(AF$111&amp;115+4*($B45-7))&amp;INDIRECT(AF$111&amp;116+4*($B45-7))))</f>
        <v>2</v>
      </c>
      <c r="AG45" s="80" t="str" cm="1">
        <f t="array" aca="1" ref="AG45" ca="1">IF(INDIRECT(AG$111&amp;116+4*($B45-7))=1,BIN2HEX(1),BIN2HEX(INDIRECT(AG$111&amp;113+4*($B45-7))&amp;INDIRECT(AG$111&amp;114+4*($B45-7))&amp;INDIRECT(AG$111&amp;115+4*($B45-7))&amp;INDIRECT(AG$111&amp;116+4*($B45-7))))</f>
        <v>2</v>
      </c>
      <c r="AH45" s="80" t="str" cm="1">
        <f t="array" aca="1" ref="AH45" ca="1">IF(INDIRECT(AH$111&amp;116+4*($B45-7))=1,BIN2HEX(1),BIN2HEX(INDIRECT(AH$111&amp;113+4*($B45-7))&amp;INDIRECT(AH$111&amp;114+4*($B45-7))&amp;INDIRECT(AH$111&amp;115+4*($B45-7))&amp;INDIRECT(AH$111&amp;116+4*($B45-7))))</f>
        <v>2</v>
      </c>
      <c r="AI45" s="80" t="str" cm="1">
        <f t="array" aca="1" ref="AI45" ca="1">IF(INDIRECT(AI$111&amp;116+4*($B45-7))=1,BIN2HEX(1),BIN2HEX(INDIRECT(AI$111&amp;113+4*($B45-7))&amp;INDIRECT(AI$111&amp;114+4*($B45-7))&amp;INDIRECT(AI$111&amp;115+4*($B45-7))&amp;INDIRECT(AI$111&amp;116+4*($B45-7))))</f>
        <v>2</v>
      </c>
      <c r="AJ45" s="80" t="str" cm="1">
        <f t="array" aca="1" ref="AJ45" ca="1">IF(INDIRECT(AJ$111&amp;116+4*($B45-7))=1,BIN2HEX(1),BIN2HEX(INDIRECT(AJ$111&amp;113+4*($B45-7))&amp;INDIRECT(AJ$111&amp;114+4*($B45-7))&amp;INDIRECT(AJ$111&amp;115+4*($B45-7))&amp;INDIRECT(AJ$111&amp;116+4*($B45-7))))</f>
        <v>2</v>
      </c>
      <c r="AK45" s="80" t="str" cm="1">
        <f t="array" aca="1" ref="AK45" ca="1">IF(INDIRECT(AK$111&amp;116+4*($B45-7))=1,BIN2HEX(1),BIN2HEX(INDIRECT(AK$111&amp;113+4*($B45-7))&amp;INDIRECT(AK$111&amp;114+4*($B45-7))&amp;INDIRECT(AK$111&amp;115+4*($B45-7))&amp;INDIRECT(AK$111&amp;116+4*($B45-7))))</f>
        <v>2</v>
      </c>
      <c r="AL45" s="80" t="str" cm="1">
        <f t="array" aca="1" ref="AL45" ca="1">IF(INDIRECT(AL$111&amp;116+4*($B45-7))=1,BIN2HEX(1),BIN2HEX(INDIRECT(AL$111&amp;113+4*($B45-7))&amp;INDIRECT(AL$111&amp;114+4*($B45-7))&amp;INDIRECT(AL$111&amp;115+4*($B45-7))&amp;INDIRECT(AL$111&amp;116+4*($B45-7))))</f>
        <v>2</v>
      </c>
      <c r="AM45" s="80" t="str" cm="1">
        <f t="array" aca="1" ref="AM45" ca="1">IF(INDIRECT(AM$111&amp;116+4*($B45-7))=1,BIN2HEX(1),BIN2HEX(INDIRECT(AM$111&amp;113+4*($B45-7))&amp;INDIRECT(AM$111&amp;114+4*($B45-7))&amp;INDIRECT(AM$111&amp;115+4*($B45-7))&amp;INDIRECT(AM$111&amp;116+4*($B45-7))))</f>
        <v>2</v>
      </c>
      <c r="AN45" s="80" t="str" cm="1">
        <f t="array" aca="1" ref="AN45" ca="1">IF(INDIRECT(AN$111&amp;116+4*($B45-7))=1,BIN2HEX(1),BIN2HEX(INDIRECT(AN$111&amp;113+4*($B45-7))&amp;INDIRECT(AN$111&amp;114+4*($B45-7))&amp;INDIRECT(AN$111&amp;115+4*($B45-7))&amp;INDIRECT(AN$111&amp;116+4*($B45-7))))</f>
        <v>2</v>
      </c>
      <c r="AO45" s="80" t="str" cm="1">
        <f t="array" aca="1" ref="AO45" ca="1">IF(INDIRECT(AO$111&amp;116+4*($B45-7))=1,BIN2HEX(1),BIN2HEX(INDIRECT(AO$111&amp;113+4*($B45-7))&amp;INDIRECT(AO$111&amp;114+4*($B45-7))&amp;INDIRECT(AO$111&amp;115+4*($B45-7))&amp;INDIRECT(AO$111&amp;116+4*($B45-7))))</f>
        <v>2</v>
      </c>
      <c r="AP45" s="80" t="str" cm="1">
        <f t="array" aca="1" ref="AP45" ca="1">IF(INDIRECT(AP$111&amp;116+4*($B45-7))=1,BIN2HEX(1),BIN2HEX(INDIRECT(AP$111&amp;113+4*($B45-7))&amp;INDIRECT(AP$111&amp;114+4*($B45-7))&amp;INDIRECT(AP$111&amp;115+4*($B45-7))&amp;INDIRECT(AP$111&amp;116+4*($B45-7))))</f>
        <v>2</v>
      </c>
      <c r="AQ45" s="80" t="str" cm="1">
        <f t="array" aca="1" ref="AQ45" ca="1">IF(INDIRECT(AQ$111&amp;116+4*($B45-7))=1,BIN2HEX(1),BIN2HEX(INDIRECT(AQ$111&amp;113+4*($B45-7))&amp;INDIRECT(AQ$111&amp;114+4*($B45-7))&amp;INDIRECT(AQ$111&amp;115+4*($B45-7))&amp;INDIRECT(AQ$111&amp;116+4*($B45-7))))</f>
        <v>2</v>
      </c>
      <c r="AR45" s="80" t="str" cm="1">
        <f t="array" aca="1" ref="AR45" ca="1">IF(INDIRECT(AR$111&amp;116+4*($B45-7))=1,BIN2HEX(1),BIN2HEX(INDIRECT(AR$111&amp;113+4*($B45-7))&amp;INDIRECT(AR$111&amp;114+4*($B45-7))&amp;INDIRECT(AR$111&amp;115+4*($B45-7))&amp;INDIRECT(AR$111&amp;116+4*($B45-7))))</f>
        <v>2</v>
      </c>
      <c r="AS45" s="80" t="str" cm="1">
        <f t="array" aca="1" ref="AS45" ca="1">IF(INDIRECT(AS$111&amp;116+4*($B45-7))=1,BIN2HEX(1),BIN2HEX(INDIRECT(AS$111&amp;113+4*($B45-7))&amp;INDIRECT(AS$111&amp;114+4*($B45-7))&amp;INDIRECT(AS$111&amp;115+4*($B45-7))&amp;INDIRECT(AS$111&amp;116+4*($B45-7))))</f>
        <v>2</v>
      </c>
      <c r="AT45" s="80" t="str" cm="1">
        <f t="array" aca="1" ref="AT45" ca="1">IF(INDIRECT(AT$111&amp;116+4*($B45-7))=1,BIN2HEX(1),BIN2HEX(INDIRECT(AT$111&amp;113+4*($B45-7))&amp;INDIRECT(AT$111&amp;114+4*($B45-7))&amp;INDIRECT(AT$111&amp;115+4*($B45-7))&amp;INDIRECT(AT$111&amp;116+4*($B45-7))))</f>
        <v>2</v>
      </c>
      <c r="AU45" s="80" t="str" cm="1">
        <f t="array" aca="1" ref="AU45" ca="1">IF(INDIRECT(AU$111&amp;116+4*($B45-7))=1,BIN2HEX(1),BIN2HEX(INDIRECT(AU$111&amp;113+4*($B45-7))&amp;INDIRECT(AU$111&amp;114+4*($B45-7))&amp;INDIRECT(AU$111&amp;115+4*($B45-7))&amp;INDIRECT(AU$111&amp;116+4*($B45-7))))</f>
        <v>2</v>
      </c>
      <c r="AV45" s="80" t="str" cm="1">
        <f t="array" aca="1" ref="AV45" ca="1">IF(INDIRECT(AV$111&amp;116+4*($B45-7))=1,BIN2HEX(1),BIN2HEX(INDIRECT(AV$111&amp;113+4*($B45-7))&amp;INDIRECT(AV$111&amp;114+4*($B45-7))&amp;INDIRECT(AV$111&amp;115+4*($B45-7))&amp;INDIRECT(AV$111&amp;116+4*($B45-7))))</f>
        <v>2</v>
      </c>
      <c r="AW45" s="80" t="str" cm="1">
        <f t="array" aca="1" ref="AW45" ca="1">IF(INDIRECT(AW$111&amp;116+4*($B45-7))=1,BIN2HEX(1),BIN2HEX(INDIRECT(AW$111&amp;113+4*($B45-7))&amp;INDIRECT(AW$111&amp;114+4*($B45-7))&amp;INDIRECT(AW$111&amp;115+4*($B45-7))&amp;INDIRECT(AW$111&amp;116+4*($B45-7))))</f>
        <v>2</v>
      </c>
      <c r="AX45" s="80" t="str" cm="1">
        <f t="array" aca="1" ref="AX45" ca="1">IF(INDIRECT(AX$111&amp;116+4*($B45-7))=1,BIN2HEX(1),BIN2HEX(INDIRECT(AX$111&amp;113+4*($B45-7))&amp;INDIRECT(AX$111&amp;114+4*($B45-7))&amp;INDIRECT(AX$111&amp;115+4*($B45-7))&amp;INDIRECT(AX$111&amp;116+4*($B45-7))))</f>
        <v>2</v>
      </c>
      <c r="AY45" s="80" t="str" cm="1">
        <f t="array" aca="1" ref="AY45" ca="1">IF(INDIRECT(AY$111&amp;116+4*($B45-7))=1,BIN2HEX(1),BIN2HEX(INDIRECT(AY$111&amp;113+4*($B45-7))&amp;INDIRECT(AY$111&amp;114+4*($B45-7))&amp;INDIRECT(AY$111&amp;115+4*($B45-7))&amp;INDIRECT(AY$111&amp;116+4*($B45-7))))</f>
        <v>2</v>
      </c>
      <c r="AZ45" s="80" t="str" cm="1">
        <f t="array" aca="1" ref="AZ45" ca="1">IF(INDIRECT(AZ$111&amp;116+4*($B45-7))=1,BIN2HEX(1),BIN2HEX(INDIRECT(AZ$111&amp;113+4*($B45-7))&amp;INDIRECT(AZ$111&amp;114+4*($B45-7))&amp;INDIRECT(AZ$111&amp;115+4*($B45-7))&amp;INDIRECT(AZ$111&amp;116+4*($B45-7))))</f>
        <v>2</v>
      </c>
      <c r="BA45" s="80" t="str" cm="1">
        <f t="array" aca="1" ref="BA45" ca="1">IF(INDIRECT(BA$111&amp;116+4*($B45-7))=1,BIN2HEX(1),BIN2HEX(INDIRECT(BA$111&amp;113+4*($B45-7))&amp;INDIRECT(BA$111&amp;114+4*($B45-7))&amp;INDIRECT(BA$111&amp;115+4*($B45-7))&amp;INDIRECT(BA$111&amp;116+4*($B45-7))))</f>
        <v>2</v>
      </c>
      <c r="BB45" s="80" t="str" cm="1">
        <f t="array" aca="1" ref="BB45" ca="1">IF(INDIRECT(BB$111&amp;116+4*($B45-7))=1,BIN2HEX(1),BIN2HEX(INDIRECT(BB$111&amp;113+4*($B45-7))&amp;INDIRECT(BB$111&amp;114+4*($B45-7))&amp;INDIRECT(BB$111&amp;115+4*($B45-7))&amp;INDIRECT(BB$111&amp;116+4*($B45-7))))</f>
        <v>2</v>
      </c>
      <c r="BC45" s="80" t="str" cm="1">
        <f t="array" aca="1" ref="BC45" ca="1">IF(INDIRECT(BC$111&amp;116+4*($B45-7))=1,BIN2HEX(1),BIN2HEX(INDIRECT(BC$111&amp;113+4*($B45-7))&amp;INDIRECT(BC$111&amp;114+4*($B45-7))&amp;INDIRECT(BC$111&amp;115+4*($B45-7))&amp;INDIRECT(BC$111&amp;116+4*($B45-7))))</f>
        <v>2</v>
      </c>
      <c r="BD45" s="80" t="str" cm="1">
        <f t="array" aca="1" ref="BD45" ca="1">IF(INDIRECT(BD$111&amp;116+4*($B45-7))=1,BIN2HEX(1),BIN2HEX(INDIRECT(BD$111&amp;113+4*($B45-7))&amp;INDIRECT(BD$111&amp;114+4*($B45-7))&amp;INDIRECT(BD$111&amp;115+4*($B45-7))&amp;INDIRECT(BD$111&amp;116+4*($B45-7))))</f>
        <v>2</v>
      </c>
      <c r="BE45" s="80" t="str" cm="1">
        <f t="array" aca="1" ref="BE45" ca="1">IF(INDIRECT(BE$111&amp;116+4*($B45-7))=1,BIN2HEX(1),BIN2HEX(INDIRECT(BE$111&amp;113+4*($B45-7))&amp;INDIRECT(BE$111&amp;114+4*($B45-7))&amp;INDIRECT(BE$111&amp;115+4*($B45-7))&amp;INDIRECT(BE$111&amp;116+4*($B45-7))))</f>
        <v>2</v>
      </c>
      <c r="BF45" s="80" t="str" cm="1">
        <f t="array" aca="1" ref="BF45" ca="1">IF(INDIRECT(BF$111&amp;116+4*($B45-7))=1,BIN2HEX(1),BIN2HEX(INDIRECT(BF$111&amp;113+4*($B45-7))&amp;INDIRECT(BF$111&amp;114+4*($B45-7))&amp;INDIRECT(BF$111&amp;115+4*($B45-7))&amp;INDIRECT(BF$111&amp;116+4*($B45-7))))</f>
        <v>2</v>
      </c>
      <c r="BG45" s="80" t="str" cm="1">
        <f t="array" aca="1" ref="BG45" ca="1">IF(INDIRECT(BG$111&amp;116+4*($B45-7))=1,BIN2HEX(1),BIN2HEX(INDIRECT(BG$111&amp;113+4*($B45-7))&amp;INDIRECT(BG$111&amp;114+4*($B45-7))&amp;INDIRECT(BG$111&amp;115+4*($B45-7))&amp;INDIRECT(BG$111&amp;116+4*($B45-7))))</f>
        <v>2</v>
      </c>
      <c r="BH45" s="80" t="str" cm="1">
        <f t="array" aca="1" ref="BH45" ca="1">IF(INDIRECT(BH$111&amp;116+4*($B45-7))=1,BIN2HEX(1),BIN2HEX(INDIRECT(BH$111&amp;113+4*($B45-7))&amp;INDIRECT(BH$111&amp;114+4*($B45-7))&amp;INDIRECT(BH$111&amp;115+4*($B45-7))&amp;INDIRECT(BH$111&amp;116+4*($B45-7))))</f>
        <v>2</v>
      </c>
      <c r="BI45" s="80" t="str" cm="1">
        <f t="array" aca="1" ref="BI45" ca="1">IF(INDIRECT(BI$111&amp;116+4*($B45-7))=1,BIN2HEX(1),BIN2HEX(INDIRECT(BI$111&amp;113+4*($B45-7))&amp;INDIRECT(BI$111&amp;114+4*($B45-7))&amp;INDIRECT(BI$111&amp;115+4*($B45-7))&amp;INDIRECT(BI$111&amp;116+4*($B45-7))))</f>
        <v>2</v>
      </c>
      <c r="BJ45" s="80" t="str" cm="1">
        <f t="array" aca="1" ref="BJ45" ca="1">IF(INDIRECT(BJ$111&amp;116+4*($B45-7))=1,BIN2HEX(1),BIN2HEX(INDIRECT(BJ$111&amp;113+4*($B45-7))&amp;INDIRECT(BJ$111&amp;114+4*($B45-7))&amp;INDIRECT(BJ$111&amp;115+4*($B45-7))&amp;INDIRECT(BJ$111&amp;116+4*($B45-7))))</f>
        <v>2</v>
      </c>
      <c r="BK45" s="80" t="str" cm="1">
        <f t="array" aca="1" ref="BK45" ca="1">IF(INDIRECT(BK$111&amp;116+4*($B45-7))=1,BIN2HEX(1),BIN2HEX(INDIRECT(BK$111&amp;113+4*($B45-7))&amp;INDIRECT(BK$111&amp;114+4*($B45-7))&amp;INDIRECT(BK$111&amp;115+4*($B45-7))&amp;INDIRECT(BK$111&amp;116+4*($B45-7))))</f>
        <v>2</v>
      </c>
      <c r="BL45" s="80" t="str" cm="1">
        <f t="array" aca="1" ref="BL45" ca="1">IF(INDIRECT(BL$111&amp;116+4*($B45-7))=1,BIN2HEX(1),BIN2HEX(INDIRECT(BL$111&amp;113+4*($B45-7))&amp;INDIRECT(BL$111&amp;114+4*($B45-7))&amp;INDIRECT(BL$111&amp;115+4*($B45-7))&amp;INDIRECT(BL$111&amp;116+4*($B45-7))))</f>
        <v>2</v>
      </c>
      <c r="BM45" s="80" t="str" cm="1">
        <f t="array" aca="1" ref="BM45" ca="1">IF(INDIRECT(BM$111&amp;116+4*($B45-7))=1,BIN2HEX(1),BIN2HEX(INDIRECT(BM$111&amp;113+4*($B45-7))&amp;INDIRECT(BM$111&amp;114+4*($B45-7))&amp;INDIRECT(BM$111&amp;115+4*($B45-7))&amp;INDIRECT(BM$111&amp;116+4*($B45-7))))</f>
        <v>2</v>
      </c>
      <c r="BN45" s="80" t="str" cm="1">
        <f t="array" aca="1" ref="BN45" ca="1">IF(INDIRECT(BN$111&amp;116+4*($B45-7))=1,BIN2HEX(1),BIN2HEX(INDIRECT(BN$111&amp;113+4*($B45-7))&amp;INDIRECT(BN$111&amp;114+4*($B45-7))&amp;INDIRECT(BN$111&amp;115+4*($B45-7))&amp;INDIRECT(BN$111&amp;116+4*($B45-7))))</f>
        <v>2</v>
      </c>
      <c r="BO45" s="80" t="str" cm="1">
        <f t="array" aca="1" ref="BO45" ca="1">IF(INDIRECT(BO$111&amp;116+4*($B45-7))=1,BIN2HEX(1),BIN2HEX(INDIRECT(BO$111&amp;113+4*($B45-7))&amp;INDIRECT(BO$111&amp;114+4*($B45-7))&amp;INDIRECT(BO$111&amp;115+4*($B45-7))&amp;INDIRECT(BO$111&amp;116+4*($B45-7))))</f>
        <v>2</v>
      </c>
      <c r="BP45" s="80" t="str" cm="1">
        <f t="array" aca="1" ref="BP45" ca="1">IF(INDIRECT(BP$111&amp;116+4*($B45-7))=1,BIN2HEX(1),BIN2HEX(INDIRECT(BP$111&amp;113+4*($B45-7))&amp;INDIRECT(BP$111&amp;114+4*($B45-7))&amp;INDIRECT(BP$111&amp;115+4*($B45-7))&amp;INDIRECT(BP$111&amp;116+4*($B45-7))))</f>
        <v>2</v>
      </c>
      <c r="CD45" s="80" cm="1">
        <f t="array" aca="1" ref="CD45" ca="1">IF($V45="0",INDIRECT("ｄａｔａ!$"&amp;V$112&amp;"$"&amp;$B45),0)</f>
        <v>0</v>
      </c>
      <c r="CE45" s="80" cm="1">
        <f t="array" aca="1" ref="CE45" ca="1">IF(OR($AS45="0",$AS45="8"),INDIRECT("ｄａｔａ!$"&amp;AS$112&amp;"$"&amp;$B45),0)</f>
        <v>0</v>
      </c>
      <c r="CH45" s="80" t="str">
        <f t="shared" si="12"/>
        <v>2000</v>
      </c>
      <c r="CI45" s="80" t="str">
        <f t="shared" si="13"/>
        <v>300000</v>
      </c>
      <c r="CJ45" s="80" t="str">
        <f t="shared" si="14"/>
        <v>400000</v>
      </c>
      <c r="CK45" s="80" t="str">
        <f t="shared" si="15"/>
        <v>5000000</v>
      </c>
      <c r="CL45" s="80" t="str">
        <f t="shared" si="16"/>
        <v>600000</v>
      </c>
      <c r="CM45" s="80" t="str">
        <f t="shared" ca="1" si="17"/>
        <v>70000</v>
      </c>
      <c r="CN45" s="80" t="str">
        <f t="shared" ca="1" si="18"/>
        <v>800000</v>
      </c>
      <c r="CO45" s="80" t="str">
        <f t="shared" ca="1" si="19"/>
        <v>900000</v>
      </c>
      <c r="CP45" s="80" t="str">
        <f t="shared" ca="1" si="20"/>
        <v>A000000</v>
      </c>
      <c r="CQ45" s="80" t="str">
        <f t="shared" ca="1" si="21"/>
        <v>B00000</v>
      </c>
    </row>
    <row r="46" spans="1:95" x14ac:dyDescent="0.2">
      <c r="A46" s="80" t="s">
        <v>2359</v>
      </c>
      <c r="B46" s="80">
        <v>48</v>
      </c>
      <c r="C46" s="251">
        <f t="shared" ca="1" si="11"/>
        <v>1</v>
      </c>
      <c r="D46" s="80" t="str" cm="1">
        <f t="array" aca="1" ref="D46" ca="1">IF(INDIRECT(D$111&amp;116+4*($B46-7))=1,BIN2HEX(1),BIN2HEX(INDIRECT(D$111&amp;113+4*($B46-7))&amp;INDIRECT(D$111&amp;114+4*($B46-7))&amp;INDIRECT(D$111&amp;115+4*($B46-7))&amp;INDIRECT(D$111&amp;116+4*($B46-7))))</f>
        <v>4</v>
      </c>
      <c r="F46" s="80" t="str" cm="1">
        <f t="array" aca="1" ref="F46" ca="1">IF(INDIRECT(F$111&amp;116+4*($B46-7))=1,BIN2HEX(1),BIN2HEX(INDIRECT(F$111&amp;113+4*($B46-7))&amp;INDIRECT(F$111&amp;114+4*($B46-7))&amp;INDIRECT(F$111&amp;115+4*($B46-7))&amp;INDIRECT(F$111&amp;116+4*($B46-7))))</f>
        <v>2</v>
      </c>
      <c r="G46" s="80" t="str" cm="1">
        <f t="array" aca="1" ref="G46" ca="1">IF(INDIRECT(G$111&amp;116+4*($B46-7))=1,BIN2HEX(1),BIN2HEX(INDIRECT(G$111&amp;113+4*($B46-7))&amp;INDIRECT(G$111&amp;114+4*($B46-7))&amp;INDIRECT(G$111&amp;115+4*($B46-7))&amp;INDIRECT(G$111&amp;116+4*($B46-7))))</f>
        <v>2</v>
      </c>
      <c r="H46" s="80" t="str" cm="1">
        <f t="array" aca="1" ref="H46" ca="1">IF(INDIRECT(H$111&amp;116+4*($B46-7))=1,BIN2HEX(1),BIN2HEX(INDIRECT(H$111&amp;113+4*($B46-7))&amp;INDIRECT(H$111&amp;114+4*($B46-7))&amp;INDIRECT(H$111&amp;115+4*($B46-7))&amp;INDIRECT(H$111&amp;116+4*($B46-7))))</f>
        <v>2</v>
      </c>
      <c r="I46" s="80" t="str" cm="1">
        <f t="array" aca="1" ref="I46" ca="1">IF(INDIRECT(I$111&amp;116+4*($B46-7))=1,BIN2HEX(1),BIN2HEX(INDIRECT(I$111&amp;113+4*($B46-7))&amp;INDIRECT(I$111&amp;114+4*($B46-7))&amp;INDIRECT(I$111&amp;115+4*($B46-7))&amp;INDIRECT(I$111&amp;116+4*($B46-7))))</f>
        <v>2</v>
      </c>
      <c r="J46" s="80" t="str" cm="1">
        <f t="array" aca="1" ref="J46" ca="1">IF(INDIRECT(J$111&amp;116+4*($B46-7))=1,BIN2HEX(1),BIN2HEX(INDIRECT(J$111&amp;113+4*($B46-7))&amp;INDIRECT(J$111&amp;114+4*($B46-7))&amp;INDIRECT(J$111&amp;115+4*($B46-7))&amp;INDIRECT(J$111&amp;116+4*($B46-7))))</f>
        <v>2</v>
      </c>
      <c r="K46" s="80" t="str" cm="1">
        <f t="array" aca="1" ref="K46" ca="1">IF(INDIRECT(K$111&amp;116+4*($B46-7))=1,BIN2HEX(1),BIN2HEX(INDIRECT(K$111&amp;113+4*($B46-7))&amp;INDIRECT(K$111&amp;114+4*($B46-7))&amp;INDIRECT(K$111&amp;115+4*($B46-7))&amp;INDIRECT(K$111&amp;116+4*($B46-7))))</f>
        <v>2</v>
      </c>
      <c r="L46" s="80" t="str" cm="1">
        <f t="array" aca="1" ref="L46" ca="1">IF(INDIRECT(L$111&amp;116+4*($B46-7))=1,BIN2HEX(1),BIN2HEX(INDIRECT(L$111&amp;113+4*($B46-7))&amp;INDIRECT(L$111&amp;114+4*($B46-7))&amp;INDIRECT(L$111&amp;115+4*($B46-7))&amp;INDIRECT(L$111&amp;116+4*($B46-7))))</f>
        <v>2</v>
      </c>
      <c r="M46" s="80" t="str" cm="1">
        <f t="array" aca="1" ref="M46" ca="1">IF(INDIRECT(M$111&amp;116+4*($B46-7))=1,BIN2HEX(1),BIN2HEX(INDIRECT(M$111&amp;113+4*($B46-7))&amp;INDIRECT(M$111&amp;114+4*($B46-7))&amp;INDIRECT(M$111&amp;115+4*($B46-7))&amp;INDIRECT(M$111&amp;116+4*($B46-7))))</f>
        <v>2</v>
      </c>
      <c r="N46" s="80" t="str" cm="1">
        <f t="array" aca="1" ref="N46" ca="1">IF(INDIRECT(N$111&amp;116+4*($B46-7))=1,BIN2HEX(1),BIN2HEX(INDIRECT(N$111&amp;113+4*($B46-7))&amp;INDIRECT(N$111&amp;114+4*($B46-7))&amp;INDIRECT(N$111&amp;115+4*($B46-7))&amp;INDIRECT(N$111&amp;116+4*($B46-7))))</f>
        <v>2</v>
      </c>
      <c r="O46" s="80" t="str" cm="1">
        <f t="array" aca="1" ref="O46" ca="1">IF(INDIRECT(O$111&amp;116+4*($B46-7))=1,BIN2HEX(1),BIN2HEX(INDIRECT(O$111&amp;113+4*($B46-7))&amp;INDIRECT(O$111&amp;114+4*($B46-7))&amp;INDIRECT(O$111&amp;115+4*($B46-7))&amp;INDIRECT(O$111&amp;116+4*($B46-7))))</f>
        <v>2</v>
      </c>
      <c r="P46" s="80" t="str" cm="1">
        <f t="array" aca="1" ref="P46" ca="1">IF(INDIRECT(P$111&amp;116+4*($B46-7))=1,BIN2HEX(1),BIN2HEX(INDIRECT(P$111&amp;113+4*($B46-7))&amp;INDIRECT(P$111&amp;114+4*($B46-7))&amp;INDIRECT(P$111&amp;115+4*($B46-7))&amp;INDIRECT(P$111&amp;116+4*($B46-7))))</f>
        <v>2</v>
      </c>
      <c r="Q46" s="80" t="str" cm="1">
        <f t="array" aca="1" ref="Q46" ca="1">IF(INDIRECT(Q$111&amp;116+4*($B46-7))=1,BIN2HEX(1),BIN2HEX(INDIRECT(Q$111&amp;113+4*($B46-7))&amp;INDIRECT(Q$111&amp;114+4*($B46-7))&amp;INDIRECT(Q$111&amp;115+4*($B46-7))&amp;INDIRECT(Q$111&amp;116+4*($B46-7))))</f>
        <v>2</v>
      </c>
      <c r="R46" s="80" t="str" cm="1">
        <f t="array" aca="1" ref="R46" ca="1">IF(INDIRECT(R$111&amp;116+4*($B46-7))=1,BIN2HEX(1),BIN2HEX(INDIRECT(R$111&amp;113+4*($B46-7))&amp;INDIRECT(R$111&amp;114+4*($B46-7))&amp;INDIRECT(R$111&amp;115+4*($B46-7))&amp;INDIRECT(R$111&amp;116+4*($B46-7))))</f>
        <v>2</v>
      </c>
      <c r="S46" s="80" t="str" cm="1">
        <f t="array" aca="1" ref="S46" ca="1">IF(INDIRECT(S$111&amp;116+4*($B46-7))=1,BIN2HEX(1),BIN2HEX(INDIRECT(S$111&amp;113+4*($B46-7))&amp;INDIRECT(S$111&amp;114+4*($B46-7))&amp;INDIRECT(S$111&amp;115+4*($B46-7))&amp;INDIRECT(S$111&amp;116+4*($B46-7))))</f>
        <v>2</v>
      </c>
      <c r="T46" s="80" t="str" cm="1">
        <f t="array" aca="1" ref="T46" ca="1">IF(INDIRECT(T$111&amp;116+4*($B46-7))=1,BIN2HEX(1),BIN2HEX(INDIRECT(T$111&amp;113+4*($B46-7))&amp;INDIRECT(T$111&amp;114+4*($B46-7))&amp;INDIRECT(T$111&amp;115+4*($B46-7))&amp;INDIRECT(T$111&amp;116+4*($B46-7))))</f>
        <v>2</v>
      </c>
      <c r="U46" s="80" t="str" cm="1">
        <f t="array" aca="1" ref="U46" ca="1">IF(INDIRECT(U$111&amp;116+4*($B46-7))=1,BIN2HEX(1),BIN2HEX(INDIRECT(U$111&amp;113+4*($B46-7))&amp;INDIRECT(U$111&amp;114+4*($B46-7))&amp;INDIRECT(U$111&amp;115+4*($B46-7))&amp;INDIRECT(U$111&amp;116+4*($B46-7))))</f>
        <v>2</v>
      </c>
      <c r="V46" s="80" t="str" cm="1">
        <f t="array" aca="1" ref="V46" ca="1">IF(INDIRECT(V$111&amp;116+4*($B46-7))=1,BIN2HEX(1),BIN2HEX(INDIRECT(V$111&amp;113+4*($B46-7))&amp;INDIRECT(V$111&amp;114+4*($B46-7))&amp;INDIRECT(V$111&amp;115+4*($B46-7))&amp;INDIRECT(V$111&amp;116+4*($B46-7))))</f>
        <v>2</v>
      </c>
      <c r="W46" s="80" t="str" cm="1">
        <f t="array" aca="1" ref="W46" ca="1">IF(INDIRECT(W$111&amp;116+4*($B46-7))=1,BIN2HEX(1),BIN2HEX(INDIRECT(W$111&amp;113+4*($B46-7))&amp;INDIRECT(W$111&amp;114+4*($B46-7))&amp;INDIRECT(W$111&amp;115+4*($B46-7))&amp;INDIRECT(W$111&amp;116+4*($B46-7))))</f>
        <v>2</v>
      </c>
      <c r="X46" s="80" t="str" cm="1">
        <f t="array" aca="1" ref="X46" ca="1">IF(INDIRECT(X$111&amp;116+4*($B46-7))=1,BIN2HEX(1),BIN2HEX(INDIRECT(X$111&amp;113+4*($B46-7))&amp;INDIRECT(X$111&amp;114+4*($B46-7))&amp;INDIRECT(X$111&amp;115+4*($B46-7))&amp;INDIRECT(X$111&amp;116+4*($B46-7))))</f>
        <v>2</v>
      </c>
      <c r="Y46" s="80" t="str" cm="1">
        <f t="array" aca="1" ref="Y46" ca="1">IF(INDIRECT(Y$111&amp;116+4*($B46-7))=1,BIN2HEX(1),BIN2HEX(INDIRECT(Y$111&amp;113+4*($B46-7))&amp;INDIRECT(Y$111&amp;114+4*($B46-7))&amp;INDIRECT(Y$111&amp;115+4*($B46-7))&amp;INDIRECT(Y$111&amp;116+4*($B46-7))))</f>
        <v>2</v>
      </c>
      <c r="Z46" s="80" t="str" cm="1">
        <f t="array" aca="1" ref="Z46" ca="1">IF(INDIRECT(Z$111&amp;116+4*($B46-7))=1,BIN2HEX(1),BIN2HEX(INDIRECT(Z$111&amp;113+4*($B46-7))&amp;INDIRECT(Z$111&amp;114+4*($B46-7))&amp;INDIRECT(Z$111&amp;115+4*($B46-7))&amp;INDIRECT(Z$111&amp;116+4*($B46-7))))</f>
        <v>2</v>
      </c>
      <c r="AA46" s="80" t="str" cm="1">
        <f t="array" aca="1" ref="AA46" ca="1">IF(INDIRECT(AA$111&amp;116+4*($B46-7))=1,BIN2HEX(1),BIN2HEX(INDIRECT(AA$111&amp;113+4*($B46-7))&amp;INDIRECT(AA$111&amp;114+4*($B46-7))&amp;INDIRECT(AA$111&amp;115+4*($B46-7))&amp;INDIRECT(AA$111&amp;116+4*($B46-7))))</f>
        <v>2</v>
      </c>
      <c r="AB46" s="80" t="str" cm="1">
        <f t="array" aca="1" ref="AB46" ca="1">IF(INDIRECT(AB$111&amp;116+4*($B46-7))=1,BIN2HEX(1),BIN2HEX(INDIRECT(AB$111&amp;113+4*($B46-7))&amp;INDIRECT(AB$111&amp;114+4*($B46-7))&amp;INDIRECT(AB$111&amp;115+4*($B46-7))&amp;INDIRECT(AB$111&amp;116+4*($B46-7))))</f>
        <v>2</v>
      </c>
      <c r="AC46" s="80" t="str" cm="1">
        <f t="array" aca="1" ref="AC46" ca="1">IF(INDIRECT(AC$111&amp;116+4*($B46-7))=1,BIN2HEX(1),BIN2HEX(INDIRECT(AC$111&amp;113+4*($B46-7))&amp;INDIRECT(AC$111&amp;114+4*($B46-7))&amp;INDIRECT(AC$111&amp;115+4*($B46-7))&amp;INDIRECT(AC$111&amp;116+4*($B46-7))))</f>
        <v>2</v>
      </c>
      <c r="AD46" s="80" t="str" cm="1">
        <f t="array" aca="1" ref="AD46" ca="1">IF(INDIRECT(AD$111&amp;116+4*($B46-7))=1,BIN2HEX(1),BIN2HEX(INDIRECT(AD$111&amp;113+4*($B46-7))&amp;INDIRECT(AD$111&amp;114+4*($B46-7))&amp;INDIRECT(AD$111&amp;115+4*($B46-7))&amp;INDIRECT(AD$111&amp;116+4*($B46-7))))</f>
        <v>2</v>
      </c>
      <c r="AE46" s="80" t="str" cm="1">
        <f t="array" aca="1" ref="AE46" ca="1">IF(INDIRECT(AE$111&amp;116+4*($B46-7))=1,BIN2HEX(1),BIN2HEX(INDIRECT(AE$111&amp;113+4*($B46-7))&amp;INDIRECT(AE$111&amp;114+4*($B46-7))&amp;INDIRECT(AE$111&amp;115+4*($B46-7))&amp;INDIRECT(AE$111&amp;116+4*($B46-7))))</f>
        <v>2</v>
      </c>
      <c r="AF46" s="80" t="str" cm="1">
        <f t="array" aca="1" ref="AF46" ca="1">IF(INDIRECT(AF$111&amp;116+4*($B46-7))=1,BIN2HEX(1),BIN2HEX(INDIRECT(AF$111&amp;113+4*($B46-7))&amp;INDIRECT(AF$111&amp;114+4*($B46-7))&amp;INDIRECT(AF$111&amp;115+4*($B46-7))&amp;INDIRECT(AF$111&amp;116+4*($B46-7))))</f>
        <v>2</v>
      </c>
      <c r="AG46" s="80" t="str" cm="1">
        <f t="array" aca="1" ref="AG46" ca="1">IF(INDIRECT(AG$111&amp;116+4*($B46-7))=1,BIN2HEX(1),BIN2HEX(INDIRECT(AG$111&amp;113+4*($B46-7))&amp;INDIRECT(AG$111&amp;114+4*($B46-7))&amp;INDIRECT(AG$111&amp;115+4*($B46-7))&amp;INDIRECT(AG$111&amp;116+4*($B46-7))))</f>
        <v>2</v>
      </c>
      <c r="AH46" s="80" t="str" cm="1">
        <f t="array" aca="1" ref="AH46" ca="1">IF(INDIRECT(AH$111&amp;116+4*($B46-7))=1,BIN2HEX(1),BIN2HEX(INDIRECT(AH$111&amp;113+4*($B46-7))&amp;INDIRECT(AH$111&amp;114+4*($B46-7))&amp;INDIRECT(AH$111&amp;115+4*($B46-7))&amp;INDIRECT(AH$111&amp;116+4*($B46-7))))</f>
        <v>2</v>
      </c>
      <c r="AI46" s="80" t="str" cm="1">
        <f t="array" aca="1" ref="AI46" ca="1">IF(INDIRECT(AI$111&amp;116+4*($B46-7))=1,BIN2HEX(1),BIN2HEX(INDIRECT(AI$111&amp;113+4*($B46-7))&amp;INDIRECT(AI$111&amp;114+4*($B46-7))&amp;INDIRECT(AI$111&amp;115+4*($B46-7))&amp;INDIRECT(AI$111&amp;116+4*($B46-7))))</f>
        <v>2</v>
      </c>
      <c r="AJ46" s="80" t="str" cm="1">
        <f t="array" aca="1" ref="AJ46" ca="1">IF(INDIRECT(AJ$111&amp;116+4*($B46-7))=1,BIN2HEX(1),BIN2HEX(INDIRECT(AJ$111&amp;113+4*($B46-7))&amp;INDIRECT(AJ$111&amp;114+4*($B46-7))&amp;INDIRECT(AJ$111&amp;115+4*($B46-7))&amp;INDIRECT(AJ$111&amp;116+4*($B46-7))))</f>
        <v>2</v>
      </c>
      <c r="AK46" s="80" t="str" cm="1">
        <f t="array" aca="1" ref="AK46" ca="1">IF(INDIRECT(AK$111&amp;116+4*($B46-7))=1,BIN2HEX(1),BIN2HEX(INDIRECT(AK$111&amp;113+4*($B46-7))&amp;INDIRECT(AK$111&amp;114+4*($B46-7))&amp;INDIRECT(AK$111&amp;115+4*($B46-7))&amp;INDIRECT(AK$111&amp;116+4*($B46-7))))</f>
        <v>2</v>
      </c>
      <c r="AL46" s="80" t="str" cm="1">
        <f t="array" aca="1" ref="AL46" ca="1">IF(INDIRECT(AL$111&amp;116+4*($B46-7))=1,BIN2HEX(1),BIN2HEX(INDIRECT(AL$111&amp;113+4*($B46-7))&amp;INDIRECT(AL$111&amp;114+4*($B46-7))&amp;INDIRECT(AL$111&amp;115+4*($B46-7))&amp;INDIRECT(AL$111&amp;116+4*($B46-7))))</f>
        <v>2</v>
      </c>
      <c r="AM46" s="80" t="str" cm="1">
        <f t="array" aca="1" ref="AM46" ca="1">IF(INDIRECT(AM$111&amp;116+4*($B46-7))=1,BIN2HEX(1),BIN2HEX(INDIRECT(AM$111&amp;113+4*($B46-7))&amp;INDIRECT(AM$111&amp;114+4*($B46-7))&amp;INDIRECT(AM$111&amp;115+4*($B46-7))&amp;INDIRECT(AM$111&amp;116+4*($B46-7))))</f>
        <v>2</v>
      </c>
      <c r="AN46" s="80" t="str" cm="1">
        <f t="array" aca="1" ref="AN46" ca="1">IF(INDIRECT(AN$111&amp;116+4*($B46-7))=1,BIN2HEX(1),BIN2HEX(INDIRECT(AN$111&amp;113+4*($B46-7))&amp;INDIRECT(AN$111&amp;114+4*($B46-7))&amp;INDIRECT(AN$111&amp;115+4*($B46-7))&amp;INDIRECT(AN$111&amp;116+4*($B46-7))))</f>
        <v>2</v>
      </c>
      <c r="AO46" s="80" t="str" cm="1">
        <f t="array" aca="1" ref="AO46" ca="1">IF(INDIRECT(AO$111&amp;116+4*($B46-7))=1,BIN2HEX(1),BIN2HEX(INDIRECT(AO$111&amp;113+4*($B46-7))&amp;INDIRECT(AO$111&amp;114+4*($B46-7))&amp;INDIRECT(AO$111&amp;115+4*($B46-7))&amp;INDIRECT(AO$111&amp;116+4*($B46-7))))</f>
        <v>2</v>
      </c>
      <c r="AP46" s="80" t="str" cm="1">
        <f t="array" aca="1" ref="AP46" ca="1">IF(INDIRECT(AP$111&amp;116+4*($B46-7))=1,BIN2HEX(1),BIN2HEX(INDIRECT(AP$111&amp;113+4*($B46-7))&amp;INDIRECT(AP$111&amp;114+4*($B46-7))&amp;INDIRECT(AP$111&amp;115+4*($B46-7))&amp;INDIRECT(AP$111&amp;116+4*($B46-7))))</f>
        <v>2</v>
      </c>
      <c r="AQ46" s="80" t="str" cm="1">
        <f t="array" aca="1" ref="AQ46" ca="1">IF(INDIRECT(AQ$111&amp;116+4*($B46-7))=1,BIN2HEX(1),BIN2HEX(INDIRECT(AQ$111&amp;113+4*($B46-7))&amp;INDIRECT(AQ$111&amp;114+4*($B46-7))&amp;INDIRECT(AQ$111&amp;115+4*($B46-7))&amp;INDIRECT(AQ$111&amp;116+4*($B46-7))))</f>
        <v>2</v>
      </c>
      <c r="AR46" s="80" t="str" cm="1">
        <f t="array" aca="1" ref="AR46" ca="1">IF(INDIRECT(AR$111&amp;116+4*($B46-7))=1,BIN2HEX(1),BIN2HEX(INDIRECT(AR$111&amp;113+4*($B46-7))&amp;INDIRECT(AR$111&amp;114+4*($B46-7))&amp;INDIRECT(AR$111&amp;115+4*($B46-7))&amp;INDIRECT(AR$111&amp;116+4*($B46-7))))</f>
        <v>2</v>
      </c>
      <c r="AS46" s="80" t="str" cm="1">
        <f t="array" aca="1" ref="AS46" ca="1">IF(INDIRECT(AS$111&amp;116+4*($B46-7))=1,BIN2HEX(1),BIN2HEX(INDIRECT(AS$111&amp;113+4*($B46-7))&amp;INDIRECT(AS$111&amp;114+4*($B46-7))&amp;INDIRECT(AS$111&amp;115+4*($B46-7))&amp;INDIRECT(AS$111&amp;116+4*($B46-7))))</f>
        <v>2</v>
      </c>
      <c r="AT46" s="80" t="str" cm="1">
        <f t="array" aca="1" ref="AT46" ca="1">IF(INDIRECT(AT$111&amp;116+4*($B46-7))=1,BIN2HEX(1),BIN2HEX(INDIRECT(AT$111&amp;113+4*($B46-7))&amp;INDIRECT(AT$111&amp;114+4*($B46-7))&amp;INDIRECT(AT$111&amp;115+4*($B46-7))&amp;INDIRECT(AT$111&amp;116+4*($B46-7))))</f>
        <v>2</v>
      </c>
      <c r="AU46" s="80" t="str" cm="1">
        <f t="array" aca="1" ref="AU46" ca="1">IF(INDIRECT(AU$111&amp;116+4*($B46-7))=1,BIN2HEX(1),BIN2HEX(INDIRECT(AU$111&amp;113+4*($B46-7))&amp;INDIRECT(AU$111&amp;114+4*($B46-7))&amp;INDIRECT(AU$111&amp;115+4*($B46-7))&amp;INDIRECT(AU$111&amp;116+4*($B46-7))))</f>
        <v>2</v>
      </c>
      <c r="AV46" s="80" t="str" cm="1">
        <f t="array" aca="1" ref="AV46" ca="1">IF(INDIRECT(AV$111&amp;116+4*($B46-7))=1,BIN2HEX(1),BIN2HEX(INDIRECT(AV$111&amp;113+4*($B46-7))&amp;INDIRECT(AV$111&amp;114+4*($B46-7))&amp;INDIRECT(AV$111&amp;115+4*($B46-7))&amp;INDIRECT(AV$111&amp;116+4*($B46-7))))</f>
        <v>2</v>
      </c>
      <c r="AW46" s="80" t="str" cm="1">
        <f t="array" aca="1" ref="AW46" ca="1">IF(INDIRECT(AW$111&amp;116+4*($B46-7))=1,BIN2HEX(1),BIN2HEX(INDIRECT(AW$111&amp;113+4*($B46-7))&amp;INDIRECT(AW$111&amp;114+4*($B46-7))&amp;INDIRECT(AW$111&amp;115+4*($B46-7))&amp;INDIRECT(AW$111&amp;116+4*($B46-7))))</f>
        <v>2</v>
      </c>
      <c r="AX46" s="80" t="str" cm="1">
        <f t="array" aca="1" ref="AX46" ca="1">IF(INDIRECT(AX$111&amp;116+4*($B46-7))=1,BIN2HEX(1),BIN2HEX(INDIRECT(AX$111&amp;113+4*($B46-7))&amp;INDIRECT(AX$111&amp;114+4*($B46-7))&amp;INDIRECT(AX$111&amp;115+4*($B46-7))&amp;INDIRECT(AX$111&amp;116+4*($B46-7))))</f>
        <v>2</v>
      </c>
      <c r="AY46" s="80" t="str" cm="1">
        <f t="array" aca="1" ref="AY46" ca="1">IF(INDIRECT(AY$111&amp;116+4*($B46-7))=1,BIN2HEX(1),BIN2HEX(INDIRECT(AY$111&amp;113+4*($B46-7))&amp;INDIRECT(AY$111&amp;114+4*($B46-7))&amp;INDIRECT(AY$111&amp;115+4*($B46-7))&amp;INDIRECT(AY$111&amp;116+4*($B46-7))))</f>
        <v>2</v>
      </c>
      <c r="AZ46" s="80" t="str" cm="1">
        <f t="array" aca="1" ref="AZ46" ca="1">IF(INDIRECT(AZ$111&amp;116+4*($B46-7))=1,BIN2HEX(1),BIN2HEX(INDIRECT(AZ$111&amp;113+4*($B46-7))&amp;INDIRECT(AZ$111&amp;114+4*($B46-7))&amp;INDIRECT(AZ$111&amp;115+4*($B46-7))&amp;INDIRECT(AZ$111&amp;116+4*($B46-7))))</f>
        <v>2</v>
      </c>
      <c r="BA46" s="80" t="str" cm="1">
        <f t="array" aca="1" ref="BA46" ca="1">IF(INDIRECT(BA$111&amp;116+4*($B46-7))=1,BIN2HEX(1),BIN2HEX(INDIRECT(BA$111&amp;113+4*($B46-7))&amp;INDIRECT(BA$111&amp;114+4*($B46-7))&amp;INDIRECT(BA$111&amp;115+4*($B46-7))&amp;INDIRECT(BA$111&amp;116+4*($B46-7))))</f>
        <v>2</v>
      </c>
      <c r="BB46" s="80" t="str" cm="1">
        <f t="array" aca="1" ref="BB46" ca="1">IF(INDIRECT(BB$111&amp;116+4*($B46-7))=1,BIN2HEX(1),BIN2HEX(INDIRECT(BB$111&amp;113+4*($B46-7))&amp;INDIRECT(BB$111&amp;114+4*($B46-7))&amp;INDIRECT(BB$111&amp;115+4*($B46-7))&amp;INDIRECT(BB$111&amp;116+4*($B46-7))))</f>
        <v>2</v>
      </c>
      <c r="BC46" s="80" t="str" cm="1">
        <f t="array" aca="1" ref="BC46" ca="1">IF(INDIRECT(BC$111&amp;116+4*($B46-7))=1,BIN2HEX(1),BIN2HEX(INDIRECT(BC$111&amp;113+4*($B46-7))&amp;INDIRECT(BC$111&amp;114+4*($B46-7))&amp;INDIRECT(BC$111&amp;115+4*($B46-7))&amp;INDIRECT(BC$111&amp;116+4*($B46-7))))</f>
        <v>2</v>
      </c>
      <c r="BD46" s="80" t="str" cm="1">
        <f t="array" aca="1" ref="BD46" ca="1">IF(INDIRECT(BD$111&amp;116+4*($B46-7))=1,BIN2HEX(1),BIN2HEX(INDIRECT(BD$111&amp;113+4*($B46-7))&amp;INDIRECT(BD$111&amp;114+4*($B46-7))&amp;INDIRECT(BD$111&amp;115+4*($B46-7))&amp;INDIRECT(BD$111&amp;116+4*($B46-7))))</f>
        <v>2</v>
      </c>
      <c r="BE46" s="80" t="str" cm="1">
        <f t="array" aca="1" ref="BE46" ca="1">IF(INDIRECT(BE$111&amp;116+4*($B46-7))=1,BIN2HEX(1),BIN2HEX(INDIRECT(BE$111&amp;113+4*($B46-7))&amp;INDIRECT(BE$111&amp;114+4*($B46-7))&amp;INDIRECT(BE$111&amp;115+4*($B46-7))&amp;INDIRECT(BE$111&amp;116+4*($B46-7))))</f>
        <v>2</v>
      </c>
      <c r="BF46" s="80" t="str" cm="1">
        <f t="array" aca="1" ref="BF46" ca="1">IF(INDIRECT(BF$111&amp;116+4*($B46-7))=1,BIN2HEX(1),BIN2HEX(INDIRECT(BF$111&amp;113+4*($B46-7))&amp;INDIRECT(BF$111&amp;114+4*($B46-7))&amp;INDIRECT(BF$111&amp;115+4*($B46-7))&amp;INDIRECT(BF$111&amp;116+4*($B46-7))))</f>
        <v>2</v>
      </c>
      <c r="BG46" s="80" t="str" cm="1">
        <f t="array" aca="1" ref="BG46" ca="1">IF(INDIRECT(BG$111&amp;116+4*($B46-7))=1,BIN2HEX(1),BIN2HEX(INDIRECT(BG$111&amp;113+4*($B46-7))&amp;INDIRECT(BG$111&amp;114+4*($B46-7))&amp;INDIRECT(BG$111&amp;115+4*($B46-7))&amp;INDIRECT(BG$111&amp;116+4*($B46-7))))</f>
        <v>2</v>
      </c>
      <c r="BH46" s="80" t="str" cm="1">
        <f t="array" aca="1" ref="BH46" ca="1">IF(INDIRECT(BH$111&amp;116+4*($B46-7))=1,BIN2HEX(1),BIN2HEX(INDIRECT(BH$111&amp;113+4*($B46-7))&amp;INDIRECT(BH$111&amp;114+4*($B46-7))&amp;INDIRECT(BH$111&amp;115+4*($B46-7))&amp;INDIRECT(BH$111&amp;116+4*($B46-7))))</f>
        <v>2</v>
      </c>
      <c r="BI46" s="80" t="str" cm="1">
        <f t="array" aca="1" ref="BI46" ca="1">IF(INDIRECT(BI$111&amp;116+4*($B46-7))=1,BIN2HEX(1),BIN2HEX(INDIRECT(BI$111&amp;113+4*($B46-7))&amp;INDIRECT(BI$111&amp;114+4*($B46-7))&amp;INDIRECT(BI$111&amp;115+4*($B46-7))&amp;INDIRECT(BI$111&amp;116+4*($B46-7))))</f>
        <v>2</v>
      </c>
      <c r="BJ46" s="80" t="str" cm="1">
        <f t="array" aca="1" ref="BJ46" ca="1">IF(INDIRECT(BJ$111&amp;116+4*($B46-7))=1,BIN2HEX(1),BIN2HEX(INDIRECT(BJ$111&amp;113+4*($B46-7))&amp;INDIRECT(BJ$111&amp;114+4*($B46-7))&amp;INDIRECT(BJ$111&amp;115+4*($B46-7))&amp;INDIRECT(BJ$111&amp;116+4*($B46-7))))</f>
        <v>2</v>
      </c>
      <c r="BK46" s="80" t="str" cm="1">
        <f t="array" aca="1" ref="BK46" ca="1">IF(INDIRECT(BK$111&amp;116+4*($B46-7))=1,BIN2HEX(1),BIN2HEX(INDIRECT(BK$111&amp;113+4*($B46-7))&amp;INDIRECT(BK$111&amp;114+4*($B46-7))&amp;INDIRECT(BK$111&amp;115+4*($B46-7))&amp;INDIRECT(BK$111&amp;116+4*($B46-7))))</f>
        <v>2</v>
      </c>
      <c r="BL46" s="80" t="str" cm="1">
        <f t="array" aca="1" ref="BL46" ca="1">IF(INDIRECT(BL$111&amp;116+4*($B46-7))=1,BIN2HEX(1),BIN2HEX(INDIRECT(BL$111&amp;113+4*($B46-7))&amp;INDIRECT(BL$111&amp;114+4*($B46-7))&amp;INDIRECT(BL$111&amp;115+4*($B46-7))&amp;INDIRECT(BL$111&amp;116+4*($B46-7))))</f>
        <v>2</v>
      </c>
      <c r="BM46" s="80" t="str" cm="1">
        <f t="array" aca="1" ref="BM46" ca="1">IF(INDIRECT(BM$111&amp;116+4*($B46-7))=1,BIN2HEX(1),BIN2HEX(INDIRECT(BM$111&amp;113+4*($B46-7))&amp;INDIRECT(BM$111&amp;114+4*($B46-7))&amp;INDIRECT(BM$111&amp;115+4*($B46-7))&amp;INDIRECT(BM$111&amp;116+4*($B46-7))))</f>
        <v>2</v>
      </c>
      <c r="BN46" s="80" t="str" cm="1">
        <f t="array" aca="1" ref="BN46" ca="1">IF(INDIRECT(BN$111&amp;116+4*($B46-7))=1,BIN2HEX(1),BIN2HEX(INDIRECT(BN$111&amp;113+4*($B46-7))&amp;INDIRECT(BN$111&amp;114+4*($B46-7))&amp;INDIRECT(BN$111&amp;115+4*($B46-7))&amp;INDIRECT(BN$111&amp;116+4*($B46-7))))</f>
        <v>2</v>
      </c>
      <c r="BO46" s="80" t="str" cm="1">
        <f t="array" aca="1" ref="BO46" ca="1">IF(INDIRECT(BO$111&amp;116+4*($B46-7))=1,BIN2HEX(1),BIN2HEX(INDIRECT(BO$111&amp;113+4*($B46-7))&amp;INDIRECT(BO$111&amp;114+4*($B46-7))&amp;INDIRECT(BO$111&amp;115+4*($B46-7))&amp;INDIRECT(BO$111&amp;116+4*($B46-7))))</f>
        <v>2</v>
      </c>
      <c r="BP46" s="80" t="str" cm="1">
        <f t="array" aca="1" ref="BP46" ca="1">IF(INDIRECT(BP$111&amp;116+4*($B46-7))=1,BIN2HEX(1),BIN2HEX(INDIRECT(BP$111&amp;113+4*($B46-7))&amp;INDIRECT(BP$111&amp;114+4*($B46-7))&amp;INDIRECT(BP$111&amp;115+4*($B46-7))&amp;INDIRECT(BP$111&amp;116+4*($B46-7))))</f>
        <v>2</v>
      </c>
      <c r="CD46" s="80" cm="1">
        <f t="array" aca="1" ref="CD46" ca="1">IF($V46="0",INDIRECT("ｄａｔａ!$"&amp;V$112&amp;"$"&amp;$B46),0)</f>
        <v>0</v>
      </c>
      <c r="CE46" s="80" cm="1">
        <f t="array" aca="1" ref="CE46" ca="1">IF(OR($AS46="0",$AS46="8"),INDIRECT("ｄａｔａ!$"&amp;AS$112&amp;"$"&amp;$B46),0)</f>
        <v>0</v>
      </c>
      <c r="CH46" s="80" t="str">
        <f t="shared" si="12"/>
        <v>2000</v>
      </c>
      <c r="CI46" s="80" t="str">
        <f t="shared" si="13"/>
        <v>300000</v>
      </c>
      <c r="CJ46" s="80" t="str">
        <f t="shared" si="14"/>
        <v>400000</v>
      </c>
      <c r="CK46" s="80" t="str">
        <f t="shared" si="15"/>
        <v>5000000</v>
      </c>
      <c r="CL46" s="80" t="str">
        <f t="shared" si="16"/>
        <v>600000</v>
      </c>
      <c r="CM46" s="80" t="str">
        <f t="shared" ca="1" si="17"/>
        <v>70000</v>
      </c>
      <c r="CN46" s="80" t="str">
        <f t="shared" ca="1" si="18"/>
        <v>800000</v>
      </c>
      <c r="CO46" s="80" t="str">
        <f t="shared" ca="1" si="19"/>
        <v>900000</v>
      </c>
      <c r="CP46" s="80" t="str">
        <f t="shared" ca="1" si="20"/>
        <v>A000000</v>
      </c>
      <c r="CQ46" s="80" t="str">
        <f t="shared" ca="1" si="21"/>
        <v>B00000</v>
      </c>
    </row>
    <row r="47" spans="1:95" x14ac:dyDescent="0.2">
      <c r="A47" s="80" t="s">
        <v>2360</v>
      </c>
      <c r="B47" s="80">
        <v>49</v>
      </c>
      <c r="C47" s="251">
        <f t="shared" ca="1" si="11"/>
        <v>1</v>
      </c>
      <c r="D47" s="80" t="str" cm="1">
        <f t="array" aca="1" ref="D47" ca="1">IF(INDIRECT(D$111&amp;116+4*($B47-7))=1,BIN2HEX(1),BIN2HEX(INDIRECT(D$111&amp;113+4*($B47-7))&amp;INDIRECT(D$111&amp;114+4*($B47-7))&amp;INDIRECT(D$111&amp;115+4*($B47-7))&amp;INDIRECT(D$111&amp;116+4*($B47-7))))</f>
        <v>4</v>
      </c>
      <c r="F47" s="80" t="str" cm="1">
        <f t="array" aca="1" ref="F47" ca="1">IF(INDIRECT(F$111&amp;116+4*($B47-7))=1,BIN2HEX(1),BIN2HEX(INDIRECT(F$111&amp;113+4*($B47-7))&amp;INDIRECT(F$111&amp;114+4*($B47-7))&amp;INDIRECT(F$111&amp;115+4*($B47-7))&amp;INDIRECT(F$111&amp;116+4*($B47-7))))</f>
        <v>2</v>
      </c>
      <c r="G47" s="80" t="str" cm="1">
        <f t="array" aca="1" ref="G47" ca="1">IF(INDIRECT(G$111&amp;116+4*($B47-7))=1,BIN2HEX(1),BIN2HEX(INDIRECT(G$111&amp;113+4*($B47-7))&amp;INDIRECT(G$111&amp;114+4*($B47-7))&amp;INDIRECT(G$111&amp;115+4*($B47-7))&amp;INDIRECT(G$111&amp;116+4*($B47-7))))</f>
        <v>2</v>
      </c>
      <c r="H47" s="80" t="str" cm="1">
        <f t="array" aca="1" ref="H47" ca="1">IF(INDIRECT(H$111&amp;116+4*($B47-7))=1,BIN2HEX(1),BIN2HEX(INDIRECT(H$111&amp;113+4*($B47-7))&amp;INDIRECT(H$111&amp;114+4*($B47-7))&amp;INDIRECT(H$111&amp;115+4*($B47-7))&amp;INDIRECT(H$111&amp;116+4*($B47-7))))</f>
        <v>2</v>
      </c>
      <c r="I47" s="80" t="str" cm="1">
        <f t="array" aca="1" ref="I47" ca="1">IF(INDIRECT(I$111&amp;116+4*($B47-7))=1,BIN2HEX(1),BIN2HEX(INDIRECT(I$111&amp;113+4*($B47-7))&amp;INDIRECT(I$111&amp;114+4*($B47-7))&amp;INDIRECT(I$111&amp;115+4*($B47-7))&amp;INDIRECT(I$111&amp;116+4*($B47-7))))</f>
        <v>2</v>
      </c>
      <c r="J47" s="80" t="str" cm="1">
        <f t="array" aca="1" ref="J47" ca="1">IF(INDIRECT(J$111&amp;116+4*($B47-7))=1,BIN2HEX(1),BIN2HEX(INDIRECT(J$111&amp;113+4*($B47-7))&amp;INDIRECT(J$111&amp;114+4*($B47-7))&amp;INDIRECT(J$111&amp;115+4*($B47-7))&amp;INDIRECT(J$111&amp;116+4*($B47-7))))</f>
        <v>2</v>
      </c>
      <c r="K47" s="80" t="str" cm="1">
        <f t="array" aca="1" ref="K47" ca="1">IF(INDIRECT(K$111&amp;116+4*($B47-7))=1,BIN2HEX(1),BIN2HEX(INDIRECT(K$111&amp;113+4*($B47-7))&amp;INDIRECT(K$111&amp;114+4*($B47-7))&amp;INDIRECT(K$111&amp;115+4*($B47-7))&amp;INDIRECT(K$111&amp;116+4*($B47-7))))</f>
        <v>2</v>
      </c>
      <c r="L47" s="80" t="str" cm="1">
        <f t="array" aca="1" ref="L47" ca="1">IF(INDIRECT(L$111&amp;116+4*($B47-7))=1,BIN2HEX(1),BIN2HEX(INDIRECT(L$111&amp;113+4*($B47-7))&amp;INDIRECT(L$111&amp;114+4*($B47-7))&amp;INDIRECT(L$111&amp;115+4*($B47-7))&amp;INDIRECT(L$111&amp;116+4*($B47-7))))</f>
        <v>2</v>
      </c>
      <c r="M47" s="80" t="str" cm="1">
        <f t="array" aca="1" ref="M47" ca="1">IF(INDIRECT(M$111&amp;116+4*($B47-7))=1,BIN2HEX(1),BIN2HEX(INDIRECT(M$111&amp;113+4*($B47-7))&amp;INDIRECT(M$111&amp;114+4*($B47-7))&amp;INDIRECT(M$111&amp;115+4*($B47-7))&amp;INDIRECT(M$111&amp;116+4*($B47-7))))</f>
        <v>2</v>
      </c>
      <c r="N47" s="80" t="str" cm="1">
        <f t="array" aca="1" ref="N47" ca="1">IF(INDIRECT(N$111&amp;116+4*($B47-7))=1,BIN2HEX(1),BIN2HEX(INDIRECT(N$111&amp;113+4*($B47-7))&amp;INDIRECT(N$111&amp;114+4*($B47-7))&amp;INDIRECT(N$111&amp;115+4*($B47-7))&amp;INDIRECT(N$111&amp;116+4*($B47-7))))</f>
        <v>2</v>
      </c>
      <c r="O47" s="80" t="str" cm="1">
        <f t="array" aca="1" ref="O47" ca="1">IF(INDIRECT(O$111&amp;116+4*($B47-7))=1,BIN2HEX(1),BIN2HEX(INDIRECT(O$111&amp;113+4*($B47-7))&amp;INDIRECT(O$111&amp;114+4*($B47-7))&amp;INDIRECT(O$111&amp;115+4*($B47-7))&amp;INDIRECT(O$111&amp;116+4*($B47-7))))</f>
        <v>2</v>
      </c>
      <c r="P47" s="80" t="str" cm="1">
        <f t="array" aca="1" ref="P47" ca="1">IF(INDIRECT(P$111&amp;116+4*($B47-7))=1,BIN2HEX(1),BIN2HEX(INDIRECT(P$111&amp;113+4*($B47-7))&amp;INDIRECT(P$111&amp;114+4*($B47-7))&amp;INDIRECT(P$111&amp;115+4*($B47-7))&amp;INDIRECT(P$111&amp;116+4*($B47-7))))</f>
        <v>2</v>
      </c>
      <c r="Q47" s="80" t="str" cm="1">
        <f t="array" aca="1" ref="Q47" ca="1">IF(INDIRECT(Q$111&amp;116+4*($B47-7))=1,BIN2HEX(1),BIN2HEX(INDIRECT(Q$111&amp;113+4*($B47-7))&amp;INDIRECT(Q$111&amp;114+4*($B47-7))&amp;INDIRECT(Q$111&amp;115+4*($B47-7))&amp;INDIRECT(Q$111&amp;116+4*($B47-7))))</f>
        <v>2</v>
      </c>
      <c r="R47" s="80" t="str" cm="1">
        <f t="array" aca="1" ref="R47" ca="1">IF(INDIRECT(R$111&amp;116+4*($B47-7))=1,BIN2HEX(1),BIN2HEX(INDIRECT(R$111&amp;113+4*($B47-7))&amp;INDIRECT(R$111&amp;114+4*($B47-7))&amp;INDIRECT(R$111&amp;115+4*($B47-7))&amp;INDIRECT(R$111&amp;116+4*($B47-7))))</f>
        <v>2</v>
      </c>
      <c r="S47" s="80" t="str" cm="1">
        <f t="array" aca="1" ref="S47" ca="1">IF(INDIRECT(S$111&amp;116+4*($B47-7))=1,BIN2HEX(1),BIN2HEX(INDIRECT(S$111&amp;113+4*($B47-7))&amp;INDIRECT(S$111&amp;114+4*($B47-7))&amp;INDIRECT(S$111&amp;115+4*($B47-7))&amp;INDIRECT(S$111&amp;116+4*($B47-7))))</f>
        <v>2</v>
      </c>
      <c r="T47" s="80" t="str" cm="1">
        <f t="array" aca="1" ref="T47" ca="1">IF(INDIRECT(T$111&amp;116+4*($B47-7))=1,BIN2HEX(1),BIN2HEX(INDIRECT(T$111&amp;113+4*($B47-7))&amp;INDIRECT(T$111&amp;114+4*($B47-7))&amp;INDIRECT(T$111&amp;115+4*($B47-7))&amp;INDIRECT(T$111&amp;116+4*($B47-7))))</f>
        <v>2</v>
      </c>
      <c r="U47" s="80" t="str" cm="1">
        <f t="array" aca="1" ref="U47" ca="1">IF(INDIRECT(U$111&amp;116+4*($B47-7))=1,BIN2HEX(1),BIN2HEX(INDIRECT(U$111&amp;113+4*($B47-7))&amp;INDIRECT(U$111&amp;114+4*($B47-7))&amp;INDIRECT(U$111&amp;115+4*($B47-7))&amp;INDIRECT(U$111&amp;116+4*($B47-7))))</f>
        <v>2</v>
      </c>
      <c r="V47" s="80" t="str" cm="1">
        <f t="array" aca="1" ref="V47" ca="1">IF(INDIRECT(V$111&amp;116+4*($B47-7))=1,BIN2HEX(1),BIN2HEX(INDIRECT(V$111&amp;113+4*($B47-7))&amp;INDIRECT(V$111&amp;114+4*($B47-7))&amp;INDIRECT(V$111&amp;115+4*($B47-7))&amp;INDIRECT(V$111&amp;116+4*($B47-7))))</f>
        <v>2</v>
      </c>
      <c r="W47" s="80" t="str" cm="1">
        <f t="array" aca="1" ref="W47" ca="1">IF(INDIRECT(W$111&amp;116+4*($B47-7))=1,BIN2HEX(1),BIN2HEX(INDIRECT(W$111&amp;113+4*($B47-7))&amp;INDIRECT(W$111&amp;114+4*($B47-7))&amp;INDIRECT(W$111&amp;115+4*($B47-7))&amp;INDIRECT(W$111&amp;116+4*($B47-7))))</f>
        <v>2</v>
      </c>
      <c r="X47" s="80" t="str" cm="1">
        <f t="array" aca="1" ref="X47" ca="1">IF(INDIRECT(X$111&amp;116+4*($B47-7))=1,BIN2HEX(1),BIN2HEX(INDIRECT(X$111&amp;113+4*($B47-7))&amp;INDIRECT(X$111&amp;114+4*($B47-7))&amp;INDIRECT(X$111&amp;115+4*($B47-7))&amp;INDIRECT(X$111&amp;116+4*($B47-7))))</f>
        <v>2</v>
      </c>
      <c r="Y47" s="80" t="str" cm="1">
        <f t="array" aca="1" ref="Y47" ca="1">IF(INDIRECT(Y$111&amp;116+4*($B47-7))=1,BIN2HEX(1),BIN2HEX(INDIRECT(Y$111&amp;113+4*($B47-7))&amp;INDIRECT(Y$111&amp;114+4*($B47-7))&amp;INDIRECT(Y$111&amp;115+4*($B47-7))&amp;INDIRECT(Y$111&amp;116+4*($B47-7))))</f>
        <v>2</v>
      </c>
      <c r="Z47" s="80" t="str" cm="1">
        <f t="array" aca="1" ref="Z47" ca="1">IF(INDIRECT(Z$111&amp;116+4*($B47-7))=1,BIN2HEX(1),BIN2HEX(INDIRECT(Z$111&amp;113+4*($B47-7))&amp;INDIRECT(Z$111&amp;114+4*($B47-7))&amp;INDIRECT(Z$111&amp;115+4*($B47-7))&amp;INDIRECT(Z$111&amp;116+4*($B47-7))))</f>
        <v>2</v>
      </c>
      <c r="AA47" s="80" t="str" cm="1">
        <f t="array" aca="1" ref="AA47" ca="1">IF(INDIRECT(AA$111&amp;116+4*($B47-7))=1,BIN2HEX(1),BIN2HEX(INDIRECT(AA$111&amp;113+4*($B47-7))&amp;INDIRECT(AA$111&amp;114+4*($B47-7))&amp;INDIRECT(AA$111&amp;115+4*($B47-7))&amp;INDIRECT(AA$111&amp;116+4*($B47-7))))</f>
        <v>2</v>
      </c>
      <c r="AB47" s="80" t="str" cm="1">
        <f t="array" aca="1" ref="AB47" ca="1">IF(INDIRECT(AB$111&amp;116+4*($B47-7))=1,BIN2HEX(1),BIN2HEX(INDIRECT(AB$111&amp;113+4*($B47-7))&amp;INDIRECT(AB$111&amp;114+4*($B47-7))&amp;INDIRECT(AB$111&amp;115+4*($B47-7))&amp;INDIRECT(AB$111&amp;116+4*($B47-7))))</f>
        <v>2</v>
      </c>
      <c r="AC47" s="80" t="str" cm="1">
        <f t="array" aca="1" ref="AC47" ca="1">IF(INDIRECT(AC$111&amp;116+4*($B47-7))=1,BIN2HEX(1),BIN2HEX(INDIRECT(AC$111&amp;113+4*($B47-7))&amp;INDIRECT(AC$111&amp;114+4*($B47-7))&amp;INDIRECT(AC$111&amp;115+4*($B47-7))&amp;INDIRECT(AC$111&amp;116+4*($B47-7))))</f>
        <v>2</v>
      </c>
      <c r="AD47" s="80" t="str" cm="1">
        <f t="array" aca="1" ref="AD47" ca="1">IF(INDIRECT(AD$111&amp;116+4*($B47-7))=1,BIN2HEX(1),BIN2HEX(INDIRECT(AD$111&amp;113+4*($B47-7))&amp;INDIRECT(AD$111&amp;114+4*($B47-7))&amp;INDIRECT(AD$111&amp;115+4*($B47-7))&amp;INDIRECT(AD$111&amp;116+4*($B47-7))))</f>
        <v>2</v>
      </c>
      <c r="AE47" s="80" t="str" cm="1">
        <f t="array" aca="1" ref="AE47" ca="1">IF(INDIRECT(AE$111&amp;116+4*($B47-7))=1,BIN2HEX(1),BIN2HEX(INDIRECT(AE$111&amp;113+4*($B47-7))&amp;INDIRECT(AE$111&amp;114+4*($B47-7))&amp;INDIRECT(AE$111&amp;115+4*($B47-7))&amp;INDIRECT(AE$111&amp;116+4*($B47-7))))</f>
        <v>2</v>
      </c>
      <c r="AF47" s="80" t="str" cm="1">
        <f t="array" aca="1" ref="AF47" ca="1">IF(INDIRECT(AF$111&amp;116+4*($B47-7))=1,BIN2HEX(1),BIN2HEX(INDIRECT(AF$111&amp;113+4*($B47-7))&amp;INDIRECT(AF$111&amp;114+4*($B47-7))&amp;INDIRECT(AF$111&amp;115+4*($B47-7))&amp;INDIRECT(AF$111&amp;116+4*($B47-7))))</f>
        <v>2</v>
      </c>
      <c r="AG47" s="80" t="str" cm="1">
        <f t="array" aca="1" ref="AG47" ca="1">IF(INDIRECT(AG$111&amp;116+4*($B47-7))=1,BIN2HEX(1),BIN2HEX(INDIRECT(AG$111&amp;113+4*($B47-7))&amp;INDIRECT(AG$111&amp;114+4*($B47-7))&amp;INDIRECT(AG$111&amp;115+4*($B47-7))&amp;INDIRECT(AG$111&amp;116+4*($B47-7))))</f>
        <v>2</v>
      </c>
      <c r="AH47" s="80" t="str" cm="1">
        <f t="array" aca="1" ref="AH47" ca="1">IF(INDIRECT(AH$111&amp;116+4*($B47-7))=1,BIN2HEX(1),BIN2HEX(INDIRECT(AH$111&amp;113+4*($B47-7))&amp;INDIRECT(AH$111&amp;114+4*($B47-7))&amp;INDIRECT(AH$111&amp;115+4*($B47-7))&amp;INDIRECT(AH$111&amp;116+4*($B47-7))))</f>
        <v>2</v>
      </c>
      <c r="AI47" s="80" t="str" cm="1">
        <f t="array" aca="1" ref="AI47" ca="1">IF(INDIRECT(AI$111&amp;116+4*($B47-7))=1,BIN2HEX(1),BIN2HEX(INDIRECT(AI$111&amp;113+4*($B47-7))&amp;INDIRECT(AI$111&amp;114+4*($B47-7))&amp;INDIRECT(AI$111&amp;115+4*($B47-7))&amp;INDIRECT(AI$111&amp;116+4*($B47-7))))</f>
        <v>2</v>
      </c>
      <c r="AJ47" s="80" t="str" cm="1">
        <f t="array" aca="1" ref="AJ47" ca="1">IF(INDIRECT(AJ$111&amp;116+4*($B47-7))=1,BIN2HEX(1),BIN2HEX(INDIRECT(AJ$111&amp;113+4*($B47-7))&amp;INDIRECT(AJ$111&amp;114+4*($B47-7))&amp;INDIRECT(AJ$111&amp;115+4*($B47-7))&amp;INDIRECT(AJ$111&amp;116+4*($B47-7))))</f>
        <v>2</v>
      </c>
      <c r="AK47" s="80" t="str" cm="1">
        <f t="array" aca="1" ref="AK47" ca="1">IF(INDIRECT(AK$111&amp;116+4*($B47-7))=1,BIN2HEX(1),BIN2HEX(INDIRECT(AK$111&amp;113+4*($B47-7))&amp;INDIRECT(AK$111&amp;114+4*($B47-7))&amp;INDIRECT(AK$111&amp;115+4*($B47-7))&amp;INDIRECT(AK$111&amp;116+4*($B47-7))))</f>
        <v>2</v>
      </c>
      <c r="AL47" s="80" t="str" cm="1">
        <f t="array" aca="1" ref="AL47" ca="1">IF(INDIRECT(AL$111&amp;116+4*($B47-7))=1,BIN2HEX(1),BIN2HEX(INDIRECT(AL$111&amp;113+4*($B47-7))&amp;INDIRECT(AL$111&amp;114+4*($B47-7))&amp;INDIRECT(AL$111&amp;115+4*($B47-7))&amp;INDIRECT(AL$111&amp;116+4*($B47-7))))</f>
        <v>2</v>
      </c>
      <c r="AM47" s="80" t="str" cm="1">
        <f t="array" aca="1" ref="AM47" ca="1">IF(INDIRECT(AM$111&amp;116+4*($B47-7))=1,BIN2HEX(1),BIN2HEX(INDIRECT(AM$111&amp;113+4*($B47-7))&amp;INDIRECT(AM$111&amp;114+4*($B47-7))&amp;INDIRECT(AM$111&amp;115+4*($B47-7))&amp;INDIRECT(AM$111&amp;116+4*($B47-7))))</f>
        <v>2</v>
      </c>
      <c r="AN47" s="80" t="str" cm="1">
        <f t="array" aca="1" ref="AN47" ca="1">IF(INDIRECT(AN$111&amp;116+4*($B47-7))=1,BIN2HEX(1),BIN2HEX(INDIRECT(AN$111&amp;113+4*($B47-7))&amp;INDIRECT(AN$111&amp;114+4*($B47-7))&amp;INDIRECT(AN$111&amp;115+4*($B47-7))&amp;INDIRECT(AN$111&amp;116+4*($B47-7))))</f>
        <v>2</v>
      </c>
      <c r="AO47" s="80" t="str" cm="1">
        <f t="array" aca="1" ref="AO47" ca="1">IF(INDIRECT(AO$111&amp;116+4*($B47-7))=1,BIN2HEX(1),BIN2HEX(INDIRECT(AO$111&amp;113+4*($B47-7))&amp;INDIRECT(AO$111&amp;114+4*($B47-7))&amp;INDIRECT(AO$111&amp;115+4*($B47-7))&amp;INDIRECT(AO$111&amp;116+4*($B47-7))))</f>
        <v>2</v>
      </c>
      <c r="AP47" s="80" t="str" cm="1">
        <f t="array" aca="1" ref="AP47" ca="1">IF(INDIRECT(AP$111&amp;116+4*($B47-7))=1,BIN2HEX(1),BIN2HEX(INDIRECT(AP$111&amp;113+4*($B47-7))&amp;INDIRECT(AP$111&amp;114+4*($B47-7))&amp;INDIRECT(AP$111&amp;115+4*($B47-7))&amp;INDIRECT(AP$111&amp;116+4*($B47-7))))</f>
        <v>2</v>
      </c>
      <c r="AQ47" s="80" t="str" cm="1">
        <f t="array" aca="1" ref="AQ47" ca="1">IF(INDIRECT(AQ$111&amp;116+4*($B47-7))=1,BIN2HEX(1),BIN2HEX(INDIRECT(AQ$111&amp;113+4*($B47-7))&amp;INDIRECT(AQ$111&amp;114+4*($B47-7))&amp;INDIRECT(AQ$111&amp;115+4*($B47-7))&amp;INDIRECT(AQ$111&amp;116+4*($B47-7))))</f>
        <v>2</v>
      </c>
      <c r="AR47" s="80" t="str" cm="1">
        <f t="array" aca="1" ref="AR47" ca="1">IF(INDIRECT(AR$111&amp;116+4*($B47-7))=1,BIN2HEX(1),BIN2HEX(INDIRECT(AR$111&amp;113+4*($B47-7))&amp;INDIRECT(AR$111&amp;114+4*($B47-7))&amp;INDIRECT(AR$111&amp;115+4*($B47-7))&amp;INDIRECT(AR$111&amp;116+4*($B47-7))))</f>
        <v>2</v>
      </c>
      <c r="AS47" s="80" t="str" cm="1">
        <f t="array" aca="1" ref="AS47" ca="1">IF(INDIRECT(AS$111&amp;116+4*($B47-7))=1,BIN2HEX(1),BIN2HEX(INDIRECT(AS$111&amp;113+4*($B47-7))&amp;INDIRECT(AS$111&amp;114+4*($B47-7))&amp;INDIRECT(AS$111&amp;115+4*($B47-7))&amp;INDIRECT(AS$111&amp;116+4*($B47-7))))</f>
        <v>2</v>
      </c>
      <c r="AT47" s="80" t="str" cm="1">
        <f t="array" aca="1" ref="AT47" ca="1">IF(INDIRECT(AT$111&amp;116+4*($B47-7))=1,BIN2HEX(1),BIN2HEX(INDIRECT(AT$111&amp;113+4*($B47-7))&amp;INDIRECT(AT$111&amp;114+4*($B47-7))&amp;INDIRECT(AT$111&amp;115+4*($B47-7))&amp;INDIRECT(AT$111&amp;116+4*($B47-7))))</f>
        <v>2</v>
      </c>
      <c r="AU47" s="80" t="str" cm="1">
        <f t="array" aca="1" ref="AU47" ca="1">IF(INDIRECT(AU$111&amp;116+4*($B47-7))=1,BIN2HEX(1),BIN2HEX(INDIRECT(AU$111&amp;113+4*($B47-7))&amp;INDIRECT(AU$111&amp;114+4*($B47-7))&amp;INDIRECT(AU$111&amp;115+4*($B47-7))&amp;INDIRECT(AU$111&amp;116+4*($B47-7))))</f>
        <v>2</v>
      </c>
      <c r="AV47" s="80" t="str" cm="1">
        <f t="array" aca="1" ref="AV47" ca="1">IF(INDIRECT(AV$111&amp;116+4*($B47-7))=1,BIN2HEX(1),BIN2HEX(INDIRECT(AV$111&amp;113+4*($B47-7))&amp;INDIRECT(AV$111&amp;114+4*($B47-7))&amp;INDIRECT(AV$111&amp;115+4*($B47-7))&amp;INDIRECT(AV$111&amp;116+4*($B47-7))))</f>
        <v>2</v>
      </c>
      <c r="AW47" s="80" t="str" cm="1">
        <f t="array" aca="1" ref="AW47" ca="1">IF(INDIRECT(AW$111&amp;116+4*($B47-7))=1,BIN2HEX(1),BIN2HEX(INDIRECT(AW$111&amp;113+4*($B47-7))&amp;INDIRECT(AW$111&amp;114+4*($B47-7))&amp;INDIRECT(AW$111&amp;115+4*($B47-7))&amp;INDIRECT(AW$111&amp;116+4*($B47-7))))</f>
        <v>2</v>
      </c>
      <c r="AX47" s="80" t="str" cm="1">
        <f t="array" aca="1" ref="AX47" ca="1">IF(INDIRECT(AX$111&amp;116+4*($B47-7))=1,BIN2HEX(1),BIN2HEX(INDIRECT(AX$111&amp;113+4*($B47-7))&amp;INDIRECT(AX$111&amp;114+4*($B47-7))&amp;INDIRECT(AX$111&amp;115+4*($B47-7))&amp;INDIRECT(AX$111&amp;116+4*($B47-7))))</f>
        <v>2</v>
      </c>
      <c r="AY47" s="80" t="str" cm="1">
        <f t="array" aca="1" ref="AY47" ca="1">IF(INDIRECT(AY$111&amp;116+4*($B47-7))=1,BIN2HEX(1),BIN2HEX(INDIRECT(AY$111&amp;113+4*($B47-7))&amp;INDIRECT(AY$111&amp;114+4*($B47-7))&amp;INDIRECT(AY$111&amp;115+4*($B47-7))&amp;INDIRECT(AY$111&amp;116+4*($B47-7))))</f>
        <v>2</v>
      </c>
      <c r="AZ47" s="80" t="str" cm="1">
        <f t="array" aca="1" ref="AZ47" ca="1">IF(INDIRECT(AZ$111&amp;116+4*($B47-7))=1,BIN2HEX(1),BIN2HEX(INDIRECT(AZ$111&amp;113+4*($B47-7))&amp;INDIRECT(AZ$111&amp;114+4*($B47-7))&amp;INDIRECT(AZ$111&amp;115+4*($B47-7))&amp;INDIRECT(AZ$111&amp;116+4*($B47-7))))</f>
        <v>2</v>
      </c>
      <c r="BA47" s="80" t="str" cm="1">
        <f t="array" aca="1" ref="BA47" ca="1">IF(INDIRECT(BA$111&amp;116+4*($B47-7))=1,BIN2HEX(1),BIN2HEX(INDIRECT(BA$111&amp;113+4*($B47-7))&amp;INDIRECT(BA$111&amp;114+4*($B47-7))&amp;INDIRECT(BA$111&amp;115+4*($B47-7))&amp;INDIRECT(BA$111&amp;116+4*($B47-7))))</f>
        <v>2</v>
      </c>
      <c r="BB47" s="80" t="str" cm="1">
        <f t="array" aca="1" ref="BB47" ca="1">IF(INDIRECT(BB$111&amp;116+4*($B47-7))=1,BIN2HEX(1),BIN2HEX(INDIRECT(BB$111&amp;113+4*($B47-7))&amp;INDIRECT(BB$111&amp;114+4*($B47-7))&amp;INDIRECT(BB$111&amp;115+4*($B47-7))&amp;INDIRECT(BB$111&amp;116+4*($B47-7))))</f>
        <v>2</v>
      </c>
      <c r="BC47" s="80" t="str" cm="1">
        <f t="array" aca="1" ref="BC47" ca="1">IF(INDIRECT(BC$111&amp;116+4*($B47-7))=1,BIN2HEX(1),BIN2HEX(INDIRECT(BC$111&amp;113+4*($B47-7))&amp;INDIRECT(BC$111&amp;114+4*($B47-7))&amp;INDIRECT(BC$111&amp;115+4*($B47-7))&amp;INDIRECT(BC$111&amp;116+4*($B47-7))))</f>
        <v>2</v>
      </c>
      <c r="BD47" s="80" t="str" cm="1">
        <f t="array" aca="1" ref="BD47" ca="1">IF(INDIRECT(BD$111&amp;116+4*($B47-7))=1,BIN2HEX(1),BIN2HEX(INDIRECT(BD$111&amp;113+4*($B47-7))&amp;INDIRECT(BD$111&amp;114+4*($B47-7))&amp;INDIRECT(BD$111&amp;115+4*($B47-7))&amp;INDIRECT(BD$111&amp;116+4*($B47-7))))</f>
        <v>2</v>
      </c>
      <c r="BE47" s="80" t="str" cm="1">
        <f t="array" aca="1" ref="BE47" ca="1">IF(INDIRECT(BE$111&amp;116+4*($B47-7))=1,BIN2HEX(1),BIN2HEX(INDIRECT(BE$111&amp;113+4*($B47-7))&amp;INDIRECT(BE$111&amp;114+4*($B47-7))&amp;INDIRECT(BE$111&amp;115+4*($B47-7))&amp;INDIRECT(BE$111&amp;116+4*($B47-7))))</f>
        <v>2</v>
      </c>
      <c r="BF47" s="80" t="str" cm="1">
        <f t="array" aca="1" ref="BF47" ca="1">IF(INDIRECT(BF$111&amp;116+4*($B47-7))=1,BIN2HEX(1),BIN2HEX(INDIRECT(BF$111&amp;113+4*($B47-7))&amp;INDIRECT(BF$111&amp;114+4*($B47-7))&amp;INDIRECT(BF$111&amp;115+4*($B47-7))&amp;INDIRECT(BF$111&amp;116+4*($B47-7))))</f>
        <v>2</v>
      </c>
      <c r="BG47" s="80" t="str" cm="1">
        <f t="array" aca="1" ref="BG47" ca="1">IF(INDIRECT(BG$111&amp;116+4*($B47-7))=1,BIN2HEX(1),BIN2HEX(INDIRECT(BG$111&amp;113+4*($B47-7))&amp;INDIRECT(BG$111&amp;114+4*($B47-7))&amp;INDIRECT(BG$111&amp;115+4*($B47-7))&amp;INDIRECT(BG$111&amp;116+4*($B47-7))))</f>
        <v>2</v>
      </c>
      <c r="BH47" s="80" t="str" cm="1">
        <f t="array" aca="1" ref="BH47" ca="1">IF(INDIRECT(BH$111&amp;116+4*($B47-7))=1,BIN2HEX(1),BIN2HEX(INDIRECT(BH$111&amp;113+4*($B47-7))&amp;INDIRECT(BH$111&amp;114+4*($B47-7))&amp;INDIRECT(BH$111&amp;115+4*($B47-7))&amp;INDIRECT(BH$111&amp;116+4*($B47-7))))</f>
        <v>2</v>
      </c>
      <c r="BI47" s="80" t="str" cm="1">
        <f t="array" aca="1" ref="BI47" ca="1">IF(INDIRECT(BI$111&amp;116+4*($B47-7))=1,BIN2HEX(1),BIN2HEX(INDIRECT(BI$111&amp;113+4*($B47-7))&amp;INDIRECT(BI$111&amp;114+4*($B47-7))&amp;INDIRECT(BI$111&amp;115+4*($B47-7))&amp;INDIRECT(BI$111&amp;116+4*($B47-7))))</f>
        <v>2</v>
      </c>
      <c r="BJ47" s="80" t="str" cm="1">
        <f t="array" aca="1" ref="BJ47" ca="1">IF(INDIRECT(BJ$111&amp;116+4*($B47-7))=1,BIN2HEX(1),BIN2HEX(INDIRECT(BJ$111&amp;113+4*($B47-7))&amp;INDIRECT(BJ$111&amp;114+4*($B47-7))&amp;INDIRECT(BJ$111&amp;115+4*($B47-7))&amp;INDIRECT(BJ$111&amp;116+4*($B47-7))))</f>
        <v>2</v>
      </c>
      <c r="BK47" s="80" t="str" cm="1">
        <f t="array" aca="1" ref="BK47" ca="1">IF(INDIRECT(BK$111&amp;116+4*($B47-7))=1,BIN2HEX(1),BIN2HEX(INDIRECT(BK$111&amp;113+4*($B47-7))&amp;INDIRECT(BK$111&amp;114+4*($B47-7))&amp;INDIRECT(BK$111&amp;115+4*($B47-7))&amp;INDIRECT(BK$111&amp;116+4*($B47-7))))</f>
        <v>2</v>
      </c>
      <c r="BL47" s="80" t="str" cm="1">
        <f t="array" aca="1" ref="BL47" ca="1">IF(INDIRECT(BL$111&amp;116+4*($B47-7))=1,BIN2HEX(1),BIN2HEX(INDIRECT(BL$111&amp;113+4*($B47-7))&amp;INDIRECT(BL$111&amp;114+4*($B47-7))&amp;INDIRECT(BL$111&amp;115+4*($B47-7))&amp;INDIRECT(BL$111&amp;116+4*($B47-7))))</f>
        <v>2</v>
      </c>
      <c r="BM47" s="80" t="str" cm="1">
        <f t="array" aca="1" ref="BM47" ca="1">IF(INDIRECT(BM$111&amp;116+4*($B47-7))=1,BIN2HEX(1),BIN2HEX(INDIRECT(BM$111&amp;113+4*($B47-7))&amp;INDIRECT(BM$111&amp;114+4*($B47-7))&amp;INDIRECT(BM$111&amp;115+4*($B47-7))&amp;INDIRECT(BM$111&amp;116+4*($B47-7))))</f>
        <v>2</v>
      </c>
      <c r="BN47" s="80" t="str" cm="1">
        <f t="array" aca="1" ref="BN47" ca="1">IF(INDIRECT(BN$111&amp;116+4*($B47-7))=1,BIN2HEX(1),BIN2HEX(INDIRECT(BN$111&amp;113+4*($B47-7))&amp;INDIRECT(BN$111&amp;114+4*($B47-7))&amp;INDIRECT(BN$111&amp;115+4*($B47-7))&amp;INDIRECT(BN$111&amp;116+4*($B47-7))))</f>
        <v>2</v>
      </c>
      <c r="BO47" s="80" t="str" cm="1">
        <f t="array" aca="1" ref="BO47" ca="1">IF(INDIRECT(BO$111&amp;116+4*($B47-7))=1,BIN2HEX(1),BIN2HEX(INDIRECT(BO$111&amp;113+4*($B47-7))&amp;INDIRECT(BO$111&amp;114+4*($B47-7))&amp;INDIRECT(BO$111&amp;115+4*($B47-7))&amp;INDIRECT(BO$111&amp;116+4*($B47-7))))</f>
        <v>2</v>
      </c>
      <c r="BP47" s="80" t="str" cm="1">
        <f t="array" aca="1" ref="BP47" ca="1">IF(INDIRECT(BP$111&amp;116+4*($B47-7))=1,BIN2HEX(1),BIN2HEX(INDIRECT(BP$111&amp;113+4*($B47-7))&amp;INDIRECT(BP$111&amp;114+4*($B47-7))&amp;INDIRECT(BP$111&amp;115+4*($B47-7))&amp;INDIRECT(BP$111&amp;116+4*($B47-7))))</f>
        <v>2</v>
      </c>
      <c r="CD47" s="80" cm="1">
        <f t="array" aca="1" ref="CD47" ca="1">IF($V47="0",INDIRECT("ｄａｔａ!$"&amp;V$112&amp;"$"&amp;$B47),0)</f>
        <v>0</v>
      </c>
      <c r="CE47" s="80" cm="1">
        <f t="array" aca="1" ref="CE47" ca="1">IF(OR($AS47="0",$AS47="8"),INDIRECT("ｄａｔａ!$"&amp;AS$112&amp;"$"&amp;$B47),0)</f>
        <v>0</v>
      </c>
      <c r="CH47" s="80" t="str">
        <f t="shared" si="12"/>
        <v>2000</v>
      </c>
      <c r="CI47" s="80" t="str">
        <f t="shared" si="13"/>
        <v>300000</v>
      </c>
      <c r="CJ47" s="80" t="str">
        <f t="shared" si="14"/>
        <v>400000</v>
      </c>
      <c r="CK47" s="80" t="str">
        <f t="shared" si="15"/>
        <v>5000000</v>
      </c>
      <c r="CL47" s="80" t="str">
        <f t="shared" si="16"/>
        <v>600000</v>
      </c>
      <c r="CM47" s="80" t="str">
        <f t="shared" ca="1" si="17"/>
        <v>70000</v>
      </c>
      <c r="CN47" s="80" t="str">
        <f t="shared" ca="1" si="18"/>
        <v>800000</v>
      </c>
      <c r="CO47" s="80" t="str">
        <f t="shared" ca="1" si="19"/>
        <v>900000</v>
      </c>
      <c r="CP47" s="80" t="str">
        <f t="shared" ca="1" si="20"/>
        <v>A000000</v>
      </c>
      <c r="CQ47" s="80" t="str">
        <f t="shared" ca="1" si="21"/>
        <v>B00000</v>
      </c>
    </row>
    <row r="48" spans="1:95" x14ac:dyDescent="0.2">
      <c r="A48" s="80" t="s">
        <v>2361</v>
      </c>
      <c r="B48" s="80">
        <v>50</v>
      </c>
      <c r="C48" s="251">
        <f t="shared" ca="1" si="11"/>
        <v>1</v>
      </c>
      <c r="D48" s="80" t="str" cm="1">
        <f t="array" aca="1" ref="D48" ca="1">IF(INDIRECT(D$111&amp;116+4*($B48-7))=1,BIN2HEX(1),BIN2HEX(INDIRECT(D$111&amp;113+4*($B48-7))&amp;INDIRECT(D$111&amp;114+4*($B48-7))&amp;INDIRECT(D$111&amp;115+4*($B48-7))&amp;INDIRECT(D$111&amp;116+4*($B48-7))))</f>
        <v>4</v>
      </c>
      <c r="F48" s="80" t="str" cm="1">
        <f t="array" aca="1" ref="F48" ca="1">IF(INDIRECT(F$111&amp;116+4*($B48-7))=1,BIN2HEX(1),BIN2HEX(INDIRECT(F$111&amp;113+4*($B48-7))&amp;INDIRECT(F$111&amp;114+4*($B48-7))&amp;INDIRECT(F$111&amp;115+4*($B48-7))&amp;INDIRECT(F$111&amp;116+4*($B48-7))))</f>
        <v>2</v>
      </c>
      <c r="G48" s="80" t="str" cm="1">
        <f t="array" aca="1" ref="G48" ca="1">IF(INDIRECT(G$111&amp;116+4*($B48-7))=1,BIN2HEX(1),BIN2HEX(INDIRECT(G$111&amp;113+4*($B48-7))&amp;INDIRECT(G$111&amp;114+4*($B48-7))&amp;INDIRECT(G$111&amp;115+4*($B48-7))&amp;INDIRECT(G$111&amp;116+4*($B48-7))))</f>
        <v>2</v>
      </c>
      <c r="H48" s="80" t="str" cm="1">
        <f t="array" aca="1" ref="H48" ca="1">IF(INDIRECT(H$111&amp;116+4*($B48-7))=1,BIN2HEX(1),BIN2HEX(INDIRECT(H$111&amp;113+4*($B48-7))&amp;INDIRECT(H$111&amp;114+4*($B48-7))&amp;INDIRECT(H$111&amp;115+4*($B48-7))&amp;INDIRECT(H$111&amp;116+4*($B48-7))))</f>
        <v>2</v>
      </c>
      <c r="I48" s="80" t="str" cm="1">
        <f t="array" aca="1" ref="I48" ca="1">IF(INDIRECT(I$111&amp;116+4*($B48-7))=1,BIN2HEX(1),BIN2HEX(INDIRECT(I$111&amp;113+4*($B48-7))&amp;INDIRECT(I$111&amp;114+4*($B48-7))&amp;INDIRECT(I$111&amp;115+4*($B48-7))&amp;INDIRECT(I$111&amp;116+4*($B48-7))))</f>
        <v>2</v>
      </c>
      <c r="J48" s="80" t="str" cm="1">
        <f t="array" aca="1" ref="J48" ca="1">IF(INDIRECT(J$111&amp;116+4*($B48-7))=1,BIN2HEX(1),BIN2HEX(INDIRECT(J$111&amp;113+4*($B48-7))&amp;INDIRECT(J$111&amp;114+4*($B48-7))&amp;INDIRECT(J$111&amp;115+4*($B48-7))&amp;INDIRECT(J$111&amp;116+4*($B48-7))))</f>
        <v>2</v>
      </c>
      <c r="K48" s="80" t="str" cm="1">
        <f t="array" aca="1" ref="K48" ca="1">IF(INDIRECT(K$111&amp;116+4*($B48-7))=1,BIN2HEX(1),BIN2HEX(INDIRECT(K$111&amp;113+4*($B48-7))&amp;INDIRECT(K$111&amp;114+4*($B48-7))&amp;INDIRECT(K$111&amp;115+4*($B48-7))&amp;INDIRECT(K$111&amp;116+4*($B48-7))))</f>
        <v>2</v>
      </c>
      <c r="L48" s="80" t="str" cm="1">
        <f t="array" aca="1" ref="L48" ca="1">IF(INDIRECT(L$111&amp;116+4*($B48-7))=1,BIN2HEX(1),BIN2HEX(INDIRECT(L$111&amp;113+4*($B48-7))&amp;INDIRECT(L$111&amp;114+4*($B48-7))&amp;INDIRECT(L$111&amp;115+4*($B48-7))&amp;INDIRECT(L$111&amp;116+4*($B48-7))))</f>
        <v>2</v>
      </c>
      <c r="M48" s="80" t="str" cm="1">
        <f t="array" aca="1" ref="M48" ca="1">IF(INDIRECT(M$111&amp;116+4*($B48-7))=1,BIN2HEX(1),BIN2HEX(INDIRECT(M$111&amp;113+4*($B48-7))&amp;INDIRECT(M$111&amp;114+4*($B48-7))&amp;INDIRECT(M$111&amp;115+4*($B48-7))&amp;INDIRECT(M$111&amp;116+4*($B48-7))))</f>
        <v>2</v>
      </c>
      <c r="N48" s="80" t="str" cm="1">
        <f t="array" aca="1" ref="N48" ca="1">IF(INDIRECT(N$111&amp;116+4*($B48-7))=1,BIN2HEX(1),BIN2HEX(INDIRECT(N$111&amp;113+4*($B48-7))&amp;INDIRECT(N$111&amp;114+4*($B48-7))&amp;INDIRECT(N$111&amp;115+4*($B48-7))&amp;INDIRECT(N$111&amp;116+4*($B48-7))))</f>
        <v>2</v>
      </c>
      <c r="O48" s="80" t="str" cm="1">
        <f t="array" aca="1" ref="O48" ca="1">IF(INDIRECT(O$111&amp;116+4*($B48-7))=1,BIN2HEX(1),BIN2HEX(INDIRECT(O$111&amp;113+4*($B48-7))&amp;INDIRECT(O$111&amp;114+4*($B48-7))&amp;INDIRECT(O$111&amp;115+4*($B48-7))&amp;INDIRECT(O$111&amp;116+4*($B48-7))))</f>
        <v>2</v>
      </c>
      <c r="P48" s="80" t="str" cm="1">
        <f t="array" aca="1" ref="P48" ca="1">IF(INDIRECT(P$111&amp;116+4*($B48-7))=1,BIN2HEX(1),BIN2HEX(INDIRECT(P$111&amp;113+4*($B48-7))&amp;INDIRECT(P$111&amp;114+4*($B48-7))&amp;INDIRECT(P$111&amp;115+4*($B48-7))&amp;INDIRECT(P$111&amp;116+4*($B48-7))))</f>
        <v>2</v>
      </c>
      <c r="Q48" s="80" t="str" cm="1">
        <f t="array" aca="1" ref="Q48" ca="1">IF(INDIRECT(Q$111&amp;116+4*($B48-7))=1,BIN2HEX(1),BIN2HEX(INDIRECT(Q$111&amp;113+4*($B48-7))&amp;INDIRECT(Q$111&amp;114+4*($B48-7))&amp;INDIRECT(Q$111&amp;115+4*($B48-7))&amp;INDIRECT(Q$111&amp;116+4*($B48-7))))</f>
        <v>2</v>
      </c>
      <c r="R48" s="80" t="str" cm="1">
        <f t="array" aca="1" ref="R48" ca="1">IF(INDIRECT(R$111&amp;116+4*($B48-7))=1,BIN2HEX(1),BIN2HEX(INDIRECT(R$111&amp;113+4*($B48-7))&amp;INDIRECT(R$111&amp;114+4*($B48-7))&amp;INDIRECT(R$111&amp;115+4*($B48-7))&amp;INDIRECT(R$111&amp;116+4*($B48-7))))</f>
        <v>2</v>
      </c>
      <c r="S48" s="80" t="str" cm="1">
        <f t="array" aca="1" ref="S48" ca="1">IF(INDIRECT(S$111&amp;116+4*($B48-7))=1,BIN2HEX(1),BIN2HEX(INDIRECT(S$111&amp;113+4*($B48-7))&amp;INDIRECT(S$111&amp;114+4*($B48-7))&amp;INDIRECT(S$111&amp;115+4*($B48-7))&amp;INDIRECT(S$111&amp;116+4*($B48-7))))</f>
        <v>2</v>
      </c>
      <c r="T48" s="80" t="str" cm="1">
        <f t="array" aca="1" ref="T48" ca="1">IF(INDIRECT(T$111&amp;116+4*($B48-7))=1,BIN2HEX(1),BIN2HEX(INDIRECT(T$111&amp;113+4*($B48-7))&amp;INDIRECT(T$111&amp;114+4*($B48-7))&amp;INDIRECT(T$111&amp;115+4*($B48-7))&amp;INDIRECT(T$111&amp;116+4*($B48-7))))</f>
        <v>2</v>
      </c>
      <c r="U48" s="80" t="str" cm="1">
        <f t="array" aca="1" ref="U48" ca="1">IF(INDIRECT(U$111&amp;116+4*($B48-7))=1,BIN2HEX(1),BIN2HEX(INDIRECT(U$111&amp;113+4*($B48-7))&amp;INDIRECT(U$111&amp;114+4*($B48-7))&amp;INDIRECT(U$111&amp;115+4*($B48-7))&amp;INDIRECT(U$111&amp;116+4*($B48-7))))</f>
        <v>2</v>
      </c>
      <c r="V48" s="80" t="str" cm="1">
        <f t="array" aca="1" ref="V48" ca="1">IF(INDIRECT(V$111&amp;116+4*($B48-7))=1,BIN2HEX(1),BIN2HEX(INDIRECT(V$111&amp;113+4*($B48-7))&amp;INDIRECT(V$111&amp;114+4*($B48-7))&amp;INDIRECT(V$111&amp;115+4*($B48-7))&amp;INDIRECT(V$111&amp;116+4*($B48-7))))</f>
        <v>2</v>
      </c>
      <c r="W48" s="80" t="str" cm="1">
        <f t="array" aca="1" ref="W48" ca="1">IF(INDIRECT(W$111&amp;116+4*($B48-7))=1,BIN2HEX(1),BIN2HEX(INDIRECT(W$111&amp;113+4*($B48-7))&amp;INDIRECT(W$111&amp;114+4*($B48-7))&amp;INDIRECT(W$111&amp;115+4*($B48-7))&amp;INDIRECT(W$111&amp;116+4*($B48-7))))</f>
        <v>2</v>
      </c>
      <c r="X48" s="80" t="str" cm="1">
        <f t="array" aca="1" ref="X48" ca="1">IF(INDIRECT(X$111&amp;116+4*($B48-7))=1,BIN2HEX(1),BIN2HEX(INDIRECT(X$111&amp;113+4*($B48-7))&amp;INDIRECT(X$111&amp;114+4*($B48-7))&amp;INDIRECT(X$111&amp;115+4*($B48-7))&amp;INDIRECT(X$111&amp;116+4*($B48-7))))</f>
        <v>2</v>
      </c>
      <c r="Y48" s="80" t="str" cm="1">
        <f t="array" aca="1" ref="Y48" ca="1">IF(INDIRECT(Y$111&amp;116+4*($B48-7))=1,BIN2HEX(1),BIN2HEX(INDIRECT(Y$111&amp;113+4*($B48-7))&amp;INDIRECT(Y$111&amp;114+4*($B48-7))&amp;INDIRECT(Y$111&amp;115+4*($B48-7))&amp;INDIRECT(Y$111&amp;116+4*($B48-7))))</f>
        <v>2</v>
      </c>
      <c r="Z48" s="80" t="str" cm="1">
        <f t="array" aca="1" ref="Z48" ca="1">IF(INDIRECT(Z$111&amp;116+4*($B48-7))=1,BIN2HEX(1),BIN2HEX(INDIRECT(Z$111&amp;113+4*($B48-7))&amp;INDIRECT(Z$111&amp;114+4*($B48-7))&amp;INDIRECT(Z$111&amp;115+4*($B48-7))&amp;INDIRECT(Z$111&amp;116+4*($B48-7))))</f>
        <v>2</v>
      </c>
      <c r="AA48" s="80" t="str" cm="1">
        <f t="array" aca="1" ref="AA48" ca="1">IF(INDIRECT(AA$111&amp;116+4*($B48-7))=1,BIN2HEX(1),BIN2HEX(INDIRECT(AA$111&amp;113+4*($B48-7))&amp;INDIRECT(AA$111&amp;114+4*($B48-7))&amp;INDIRECT(AA$111&amp;115+4*($B48-7))&amp;INDIRECT(AA$111&amp;116+4*($B48-7))))</f>
        <v>2</v>
      </c>
      <c r="AB48" s="80" t="str" cm="1">
        <f t="array" aca="1" ref="AB48" ca="1">IF(INDIRECT(AB$111&amp;116+4*($B48-7))=1,BIN2HEX(1),BIN2HEX(INDIRECT(AB$111&amp;113+4*($B48-7))&amp;INDIRECT(AB$111&amp;114+4*($B48-7))&amp;INDIRECT(AB$111&amp;115+4*($B48-7))&amp;INDIRECT(AB$111&amp;116+4*($B48-7))))</f>
        <v>2</v>
      </c>
      <c r="AC48" s="80" t="str" cm="1">
        <f t="array" aca="1" ref="AC48" ca="1">IF(INDIRECT(AC$111&amp;116+4*($B48-7))=1,BIN2HEX(1),BIN2HEX(INDIRECT(AC$111&amp;113+4*($B48-7))&amp;INDIRECT(AC$111&amp;114+4*($B48-7))&amp;INDIRECT(AC$111&amp;115+4*($B48-7))&amp;INDIRECT(AC$111&amp;116+4*($B48-7))))</f>
        <v>2</v>
      </c>
      <c r="AD48" s="80" t="str" cm="1">
        <f t="array" aca="1" ref="AD48" ca="1">IF(INDIRECT(AD$111&amp;116+4*($B48-7))=1,BIN2HEX(1),BIN2HEX(INDIRECT(AD$111&amp;113+4*($B48-7))&amp;INDIRECT(AD$111&amp;114+4*($B48-7))&amp;INDIRECT(AD$111&amp;115+4*($B48-7))&amp;INDIRECT(AD$111&amp;116+4*($B48-7))))</f>
        <v>2</v>
      </c>
      <c r="AE48" s="80" t="str" cm="1">
        <f t="array" aca="1" ref="AE48" ca="1">IF(INDIRECT(AE$111&amp;116+4*($B48-7))=1,BIN2HEX(1),BIN2HEX(INDIRECT(AE$111&amp;113+4*($B48-7))&amp;INDIRECT(AE$111&amp;114+4*($B48-7))&amp;INDIRECT(AE$111&amp;115+4*($B48-7))&amp;INDIRECT(AE$111&amp;116+4*($B48-7))))</f>
        <v>2</v>
      </c>
      <c r="AF48" s="80" t="str" cm="1">
        <f t="array" aca="1" ref="AF48" ca="1">IF(INDIRECT(AF$111&amp;116+4*($B48-7))=1,BIN2HEX(1),BIN2HEX(INDIRECT(AF$111&amp;113+4*($B48-7))&amp;INDIRECT(AF$111&amp;114+4*($B48-7))&amp;INDIRECT(AF$111&amp;115+4*($B48-7))&amp;INDIRECT(AF$111&amp;116+4*($B48-7))))</f>
        <v>2</v>
      </c>
      <c r="AG48" s="80" t="str" cm="1">
        <f t="array" aca="1" ref="AG48" ca="1">IF(INDIRECT(AG$111&amp;116+4*($B48-7))=1,BIN2HEX(1),BIN2HEX(INDIRECT(AG$111&amp;113+4*($B48-7))&amp;INDIRECT(AG$111&amp;114+4*($B48-7))&amp;INDIRECT(AG$111&amp;115+4*($B48-7))&amp;INDIRECT(AG$111&amp;116+4*($B48-7))))</f>
        <v>2</v>
      </c>
      <c r="AH48" s="80" t="str" cm="1">
        <f t="array" aca="1" ref="AH48" ca="1">IF(INDIRECT(AH$111&amp;116+4*($B48-7))=1,BIN2HEX(1),BIN2HEX(INDIRECT(AH$111&amp;113+4*($B48-7))&amp;INDIRECT(AH$111&amp;114+4*($B48-7))&amp;INDIRECT(AH$111&amp;115+4*($B48-7))&amp;INDIRECT(AH$111&amp;116+4*($B48-7))))</f>
        <v>2</v>
      </c>
      <c r="AI48" s="80" t="str" cm="1">
        <f t="array" aca="1" ref="AI48" ca="1">IF(INDIRECT(AI$111&amp;116+4*($B48-7))=1,BIN2HEX(1),BIN2HEX(INDIRECT(AI$111&amp;113+4*($B48-7))&amp;INDIRECT(AI$111&amp;114+4*($B48-7))&amp;INDIRECT(AI$111&amp;115+4*($B48-7))&amp;INDIRECT(AI$111&amp;116+4*($B48-7))))</f>
        <v>2</v>
      </c>
      <c r="AJ48" s="80" t="str" cm="1">
        <f t="array" aca="1" ref="AJ48" ca="1">IF(INDIRECT(AJ$111&amp;116+4*($B48-7))=1,BIN2HEX(1),BIN2HEX(INDIRECT(AJ$111&amp;113+4*($B48-7))&amp;INDIRECT(AJ$111&amp;114+4*($B48-7))&amp;INDIRECT(AJ$111&amp;115+4*($B48-7))&amp;INDIRECT(AJ$111&amp;116+4*($B48-7))))</f>
        <v>2</v>
      </c>
      <c r="AK48" s="80" t="str" cm="1">
        <f t="array" aca="1" ref="AK48" ca="1">IF(INDIRECT(AK$111&amp;116+4*($B48-7))=1,BIN2HEX(1),BIN2HEX(INDIRECT(AK$111&amp;113+4*($B48-7))&amp;INDIRECT(AK$111&amp;114+4*($B48-7))&amp;INDIRECT(AK$111&amp;115+4*($B48-7))&amp;INDIRECT(AK$111&amp;116+4*($B48-7))))</f>
        <v>2</v>
      </c>
      <c r="AL48" s="80" t="str" cm="1">
        <f t="array" aca="1" ref="AL48" ca="1">IF(INDIRECT(AL$111&amp;116+4*($B48-7))=1,BIN2HEX(1),BIN2HEX(INDIRECT(AL$111&amp;113+4*($B48-7))&amp;INDIRECT(AL$111&amp;114+4*($B48-7))&amp;INDIRECT(AL$111&amp;115+4*($B48-7))&amp;INDIRECT(AL$111&amp;116+4*($B48-7))))</f>
        <v>2</v>
      </c>
      <c r="AM48" s="80" t="str" cm="1">
        <f t="array" aca="1" ref="AM48" ca="1">IF(INDIRECT(AM$111&amp;116+4*($B48-7))=1,BIN2HEX(1),BIN2HEX(INDIRECT(AM$111&amp;113+4*($B48-7))&amp;INDIRECT(AM$111&amp;114+4*($B48-7))&amp;INDIRECT(AM$111&amp;115+4*($B48-7))&amp;INDIRECT(AM$111&amp;116+4*($B48-7))))</f>
        <v>2</v>
      </c>
      <c r="AN48" s="80" t="str" cm="1">
        <f t="array" aca="1" ref="AN48" ca="1">IF(INDIRECT(AN$111&amp;116+4*($B48-7))=1,BIN2HEX(1),BIN2HEX(INDIRECT(AN$111&amp;113+4*($B48-7))&amp;INDIRECT(AN$111&amp;114+4*($B48-7))&amp;INDIRECT(AN$111&amp;115+4*($B48-7))&amp;INDIRECT(AN$111&amp;116+4*($B48-7))))</f>
        <v>2</v>
      </c>
      <c r="AO48" s="80" t="str" cm="1">
        <f t="array" aca="1" ref="AO48" ca="1">IF(INDIRECT(AO$111&amp;116+4*($B48-7))=1,BIN2HEX(1),BIN2HEX(INDIRECT(AO$111&amp;113+4*($B48-7))&amp;INDIRECT(AO$111&amp;114+4*($B48-7))&amp;INDIRECT(AO$111&amp;115+4*($B48-7))&amp;INDIRECT(AO$111&amp;116+4*($B48-7))))</f>
        <v>2</v>
      </c>
      <c r="AP48" s="80" t="str" cm="1">
        <f t="array" aca="1" ref="AP48" ca="1">IF(INDIRECT(AP$111&amp;116+4*($B48-7))=1,BIN2HEX(1),BIN2HEX(INDIRECT(AP$111&amp;113+4*($B48-7))&amp;INDIRECT(AP$111&amp;114+4*($B48-7))&amp;INDIRECT(AP$111&amp;115+4*($B48-7))&amp;INDIRECT(AP$111&amp;116+4*($B48-7))))</f>
        <v>2</v>
      </c>
      <c r="AQ48" s="80" t="str" cm="1">
        <f t="array" aca="1" ref="AQ48" ca="1">IF(INDIRECT(AQ$111&amp;116+4*($B48-7))=1,BIN2HEX(1),BIN2HEX(INDIRECT(AQ$111&amp;113+4*($B48-7))&amp;INDIRECT(AQ$111&amp;114+4*($B48-7))&amp;INDIRECT(AQ$111&amp;115+4*($B48-7))&amp;INDIRECT(AQ$111&amp;116+4*($B48-7))))</f>
        <v>2</v>
      </c>
      <c r="AR48" s="80" t="str" cm="1">
        <f t="array" aca="1" ref="AR48" ca="1">IF(INDIRECT(AR$111&amp;116+4*($B48-7))=1,BIN2HEX(1),BIN2HEX(INDIRECT(AR$111&amp;113+4*($B48-7))&amp;INDIRECT(AR$111&amp;114+4*($B48-7))&amp;INDIRECT(AR$111&amp;115+4*($B48-7))&amp;INDIRECT(AR$111&amp;116+4*($B48-7))))</f>
        <v>2</v>
      </c>
      <c r="AS48" s="80" t="str" cm="1">
        <f t="array" aca="1" ref="AS48" ca="1">IF(INDIRECT(AS$111&amp;116+4*($B48-7))=1,BIN2HEX(1),BIN2HEX(INDIRECT(AS$111&amp;113+4*($B48-7))&amp;INDIRECT(AS$111&amp;114+4*($B48-7))&amp;INDIRECT(AS$111&amp;115+4*($B48-7))&amp;INDIRECT(AS$111&amp;116+4*($B48-7))))</f>
        <v>2</v>
      </c>
      <c r="AT48" s="80" t="str" cm="1">
        <f t="array" aca="1" ref="AT48" ca="1">IF(INDIRECT(AT$111&amp;116+4*($B48-7))=1,BIN2HEX(1),BIN2HEX(INDIRECT(AT$111&amp;113+4*($B48-7))&amp;INDIRECT(AT$111&amp;114+4*($B48-7))&amp;INDIRECT(AT$111&amp;115+4*($B48-7))&amp;INDIRECT(AT$111&amp;116+4*($B48-7))))</f>
        <v>2</v>
      </c>
      <c r="AU48" s="80" t="str" cm="1">
        <f t="array" aca="1" ref="AU48" ca="1">IF(INDIRECT(AU$111&amp;116+4*($B48-7))=1,BIN2HEX(1),BIN2HEX(INDIRECT(AU$111&amp;113+4*($B48-7))&amp;INDIRECT(AU$111&amp;114+4*($B48-7))&amp;INDIRECT(AU$111&amp;115+4*($B48-7))&amp;INDIRECT(AU$111&amp;116+4*($B48-7))))</f>
        <v>2</v>
      </c>
      <c r="AV48" s="80" t="str" cm="1">
        <f t="array" aca="1" ref="AV48" ca="1">IF(INDIRECT(AV$111&amp;116+4*($B48-7))=1,BIN2HEX(1),BIN2HEX(INDIRECT(AV$111&amp;113+4*($B48-7))&amp;INDIRECT(AV$111&amp;114+4*($B48-7))&amp;INDIRECT(AV$111&amp;115+4*($B48-7))&amp;INDIRECT(AV$111&amp;116+4*($B48-7))))</f>
        <v>2</v>
      </c>
      <c r="AW48" s="80" t="str" cm="1">
        <f t="array" aca="1" ref="AW48" ca="1">IF(INDIRECT(AW$111&amp;116+4*($B48-7))=1,BIN2HEX(1),BIN2HEX(INDIRECT(AW$111&amp;113+4*($B48-7))&amp;INDIRECT(AW$111&amp;114+4*($B48-7))&amp;INDIRECT(AW$111&amp;115+4*($B48-7))&amp;INDIRECT(AW$111&amp;116+4*($B48-7))))</f>
        <v>2</v>
      </c>
      <c r="AX48" s="80" t="str" cm="1">
        <f t="array" aca="1" ref="AX48" ca="1">IF(INDIRECT(AX$111&amp;116+4*($B48-7))=1,BIN2HEX(1),BIN2HEX(INDIRECT(AX$111&amp;113+4*($B48-7))&amp;INDIRECT(AX$111&amp;114+4*($B48-7))&amp;INDIRECT(AX$111&amp;115+4*($B48-7))&amp;INDIRECT(AX$111&amp;116+4*($B48-7))))</f>
        <v>2</v>
      </c>
      <c r="AY48" s="80" t="str" cm="1">
        <f t="array" aca="1" ref="AY48" ca="1">IF(INDIRECT(AY$111&amp;116+4*($B48-7))=1,BIN2HEX(1),BIN2HEX(INDIRECT(AY$111&amp;113+4*($B48-7))&amp;INDIRECT(AY$111&amp;114+4*($B48-7))&amp;INDIRECT(AY$111&amp;115+4*($B48-7))&amp;INDIRECT(AY$111&amp;116+4*($B48-7))))</f>
        <v>2</v>
      </c>
      <c r="AZ48" s="80" t="str" cm="1">
        <f t="array" aca="1" ref="AZ48" ca="1">IF(INDIRECT(AZ$111&amp;116+4*($B48-7))=1,BIN2HEX(1),BIN2HEX(INDIRECT(AZ$111&amp;113+4*($B48-7))&amp;INDIRECT(AZ$111&amp;114+4*($B48-7))&amp;INDIRECT(AZ$111&amp;115+4*($B48-7))&amp;INDIRECT(AZ$111&amp;116+4*($B48-7))))</f>
        <v>2</v>
      </c>
      <c r="BA48" s="80" t="str" cm="1">
        <f t="array" aca="1" ref="BA48" ca="1">IF(INDIRECT(BA$111&amp;116+4*($B48-7))=1,BIN2HEX(1),BIN2HEX(INDIRECT(BA$111&amp;113+4*($B48-7))&amp;INDIRECT(BA$111&amp;114+4*($B48-7))&amp;INDIRECT(BA$111&amp;115+4*($B48-7))&amp;INDIRECT(BA$111&amp;116+4*($B48-7))))</f>
        <v>2</v>
      </c>
      <c r="BB48" s="80" t="str" cm="1">
        <f t="array" aca="1" ref="BB48" ca="1">IF(INDIRECT(BB$111&amp;116+4*($B48-7))=1,BIN2HEX(1),BIN2HEX(INDIRECT(BB$111&amp;113+4*($B48-7))&amp;INDIRECT(BB$111&amp;114+4*($B48-7))&amp;INDIRECT(BB$111&amp;115+4*($B48-7))&amp;INDIRECT(BB$111&amp;116+4*($B48-7))))</f>
        <v>2</v>
      </c>
      <c r="BC48" s="80" t="str" cm="1">
        <f t="array" aca="1" ref="BC48" ca="1">IF(INDIRECT(BC$111&amp;116+4*($B48-7))=1,BIN2HEX(1),BIN2HEX(INDIRECT(BC$111&amp;113+4*($B48-7))&amp;INDIRECT(BC$111&amp;114+4*($B48-7))&amp;INDIRECT(BC$111&amp;115+4*($B48-7))&amp;INDIRECT(BC$111&amp;116+4*($B48-7))))</f>
        <v>2</v>
      </c>
      <c r="BD48" s="80" t="str" cm="1">
        <f t="array" aca="1" ref="BD48" ca="1">IF(INDIRECT(BD$111&amp;116+4*($B48-7))=1,BIN2HEX(1),BIN2HEX(INDIRECT(BD$111&amp;113+4*($B48-7))&amp;INDIRECT(BD$111&amp;114+4*($B48-7))&amp;INDIRECT(BD$111&amp;115+4*($B48-7))&amp;INDIRECT(BD$111&amp;116+4*($B48-7))))</f>
        <v>2</v>
      </c>
      <c r="BE48" s="80" t="str" cm="1">
        <f t="array" aca="1" ref="BE48" ca="1">IF(INDIRECT(BE$111&amp;116+4*($B48-7))=1,BIN2HEX(1),BIN2HEX(INDIRECT(BE$111&amp;113+4*($B48-7))&amp;INDIRECT(BE$111&amp;114+4*($B48-7))&amp;INDIRECT(BE$111&amp;115+4*($B48-7))&amp;INDIRECT(BE$111&amp;116+4*($B48-7))))</f>
        <v>2</v>
      </c>
      <c r="BF48" s="80" t="str" cm="1">
        <f t="array" aca="1" ref="BF48" ca="1">IF(INDIRECT(BF$111&amp;116+4*($B48-7))=1,BIN2HEX(1),BIN2HEX(INDIRECT(BF$111&amp;113+4*($B48-7))&amp;INDIRECT(BF$111&amp;114+4*($B48-7))&amp;INDIRECT(BF$111&amp;115+4*($B48-7))&amp;INDIRECT(BF$111&amp;116+4*($B48-7))))</f>
        <v>2</v>
      </c>
      <c r="BG48" s="80" t="str" cm="1">
        <f t="array" aca="1" ref="BG48" ca="1">IF(INDIRECT(BG$111&amp;116+4*($B48-7))=1,BIN2HEX(1),BIN2HEX(INDIRECT(BG$111&amp;113+4*($B48-7))&amp;INDIRECT(BG$111&amp;114+4*($B48-7))&amp;INDIRECT(BG$111&amp;115+4*($B48-7))&amp;INDIRECT(BG$111&amp;116+4*($B48-7))))</f>
        <v>2</v>
      </c>
      <c r="BH48" s="80" t="str" cm="1">
        <f t="array" aca="1" ref="BH48" ca="1">IF(INDIRECT(BH$111&amp;116+4*($B48-7))=1,BIN2HEX(1),BIN2HEX(INDIRECT(BH$111&amp;113+4*($B48-7))&amp;INDIRECT(BH$111&amp;114+4*($B48-7))&amp;INDIRECT(BH$111&amp;115+4*($B48-7))&amp;INDIRECT(BH$111&amp;116+4*($B48-7))))</f>
        <v>2</v>
      </c>
      <c r="BI48" s="80" t="str" cm="1">
        <f t="array" aca="1" ref="BI48" ca="1">IF(INDIRECT(BI$111&amp;116+4*($B48-7))=1,BIN2HEX(1),BIN2HEX(INDIRECT(BI$111&amp;113+4*($B48-7))&amp;INDIRECT(BI$111&amp;114+4*($B48-7))&amp;INDIRECT(BI$111&amp;115+4*($B48-7))&amp;INDIRECT(BI$111&amp;116+4*($B48-7))))</f>
        <v>2</v>
      </c>
      <c r="BJ48" s="80" t="str" cm="1">
        <f t="array" aca="1" ref="BJ48" ca="1">IF(INDIRECT(BJ$111&amp;116+4*($B48-7))=1,BIN2HEX(1),BIN2HEX(INDIRECT(BJ$111&amp;113+4*($B48-7))&amp;INDIRECT(BJ$111&amp;114+4*($B48-7))&amp;INDIRECT(BJ$111&amp;115+4*($B48-7))&amp;INDIRECT(BJ$111&amp;116+4*($B48-7))))</f>
        <v>2</v>
      </c>
      <c r="BK48" s="80" t="str" cm="1">
        <f t="array" aca="1" ref="BK48" ca="1">IF(INDIRECT(BK$111&amp;116+4*($B48-7))=1,BIN2HEX(1),BIN2HEX(INDIRECT(BK$111&amp;113+4*($B48-7))&amp;INDIRECT(BK$111&amp;114+4*($B48-7))&amp;INDIRECT(BK$111&amp;115+4*($B48-7))&amp;INDIRECT(BK$111&amp;116+4*($B48-7))))</f>
        <v>2</v>
      </c>
      <c r="BL48" s="80" t="str" cm="1">
        <f t="array" aca="1" ref="BL48" ca="1">IF(INDIRECT(BL$111&amp;116+4*($B48-7))=1,BIN2HEX(1),BIN2HEX(INDIRECT(BL$111&amp;113+4*($B48-7))&amp;INDIRECT(BL$111&amp;114+4*($B48-7))&amp;INDIRECT(BL$111&amp;115+4*($B48-7))&amp;INDIRECT(BL$111&amp;116+4*($B48-7))))</f>
        <v>2</v>
      </c>
      <c r="BM48" s="80" t="str" cm="1">
        <f t="array" aca="1" ref="BM48" ca="1">IF(INDIRECT(BM$111&amp;116+4*($B48-7))=1,BIN2HEX(1),BIN2HEX(INDIRECT(BM$111&amp;113+4*($B48-7))&amp;INDIRECT(BM$111&amp;114+4*($B48-7))&amp;INDIRECT(BM$111&amp;115+4*($B48-7))&amp;INDIRECT(BM$111&amp;116+4*($B48-7))))</f>
        <v>2</v>
      </c>
      <c r="BN48" s="80" t="str" cm="1">
        <f t="array" aca="1" ref="BN48" ca="1">IF(INDIRECT(BN$111&amp;116+4*($B48-7))=1,BIN2HEX(1),BIN2HEX(INDIRECT(BN$111&amp;113+4*($B48-7))&amp;INDIRECT(BN$111&amp;114+4*($B48-7))&amp;INDIRECT(BN$111&amp;115+4*($B48-7))&amp;INDIRECT(BN$111&amp;116+4*($B48-7))))</f>
        <v>2</v>
      </c>
      <c r="BO48" s="80" t="str" cm="1">
        <f t="array" aca="1" ref="BO48" ca="1">IF(INDIRECT(BO$111&amp;116+4*($B48-7))=1,BIN2HEX(1),BIN2HEX(INDIRECT(BO$111&amp;113+4*($B48-7))&amp;INDIRECT(BO$111&amp;114+4*($B48-7))&amp;INDIRECT(BO$111&amp;115+4*($B48-7))&amp;INDIRECT(BO$111&amp;116+4*($B48-7))))</f>
        <v>2</v>
      </c>
      <c r="BP48" s="80" t="str" cm="1">
        <f t="array" aca="1" ref="BP48" ca="1">IF(INDIRECT(BP$111&amp;116+4*($B48-7))=1,BIN2HEX(1),BIN2HEX(INDIRECT(BP$111&amp;113+4*($B48-7))&amp;INDIRECT(BP$111&amp;114+4*($B48-7))&amp;INDIRECT(BP$111&amp;115+4*($B48-7))&amp;INDIRECT(BP$111&amp;116+4*($B48-7))))</f>
        <v>2</v>
      </c>
      <c r="CD48" s="80" cm="1">
        <f t="array" aca="1" ref="CD48" ca="1">IF($V48="0",INDIRECT("ｄａｔａ!$"&amp;V$112&amp;"$"&amp;$B48),0)</f>
        <v>0</v>
      </c>
      <c r="CE48" s="80" cm="1">
        <f t="array" aca="1" ref="CE48" ca="1">IF(OR($AS48="0",$AS48="8"),INDIRECT("ｄａｔａ!$"&amp;AS$112&amp;"$"&amp;$B48),0)</f>
        <v>0</v>
      </c>
      <c r="CH48" s="80" t="str">
        <f t="shared" si="12"/>
        <v>2000</v>
      </c>
      <c r="CI48" s="80" t="str">
        <f t="shared" si="13"/>
        <v>300000</v>
      </c>
      <c r="CJ48" s="80" t="str">
        <f t="shared" si="14"/>
        <v>400000</v>
      </c>
      <c r="CK48" s="80" t="str">
        <f t="shared" si="15"/>
        <v>5000000</v>
      </c>
      <c r="CL48" s="80" t="str">
        <f t="shared" si="16"/>
        <v>600000</v>
      </c>
      <c r="CM48" s="80" t="str">
        <f t="shared" ca="1" si="17"/>
        <v>70000</v>
      </c>
      <c r="CN48" s="80" t="str">
        <f t="shared" ca="1" si="18"/>
        <v>800000</v>
      </c>
      <c r="CO48" s="80" t="str">
        <f t="shared" ca="1" si="19"/>
        <v>900000</v>
      </c>
      <c r="CP48" s="80" t="str">
        <f t="shared" ca="1" si="20"/>
        <v>A000000</v>
      </c>
      <c r="CQ48" s="80" t="str">
        <f t="shared" ca="1" si="21"/>
        <v>B00000</v>
      </c>
    </row>
    <row r="49" spans="1:95" x14ac:dyDescent="0.2">
      <c r="A49" s="80" t="s">
        <v>2362</v>
      </c>
      <c r="B49" s="80">
        <v>51</v>
      </c>
      <c r="C49" s="251">
        <f t="shared" ca="1" si="11"/>
        <v>1</v>
      </c>
      <c r="D49" s="80" t="str" cm="1">
        <f t="array" aca="1" ref="D49" ca="1">IF(INDIRECT(D$111&amp;116+4*($B49-7))=1,BIN2HEX(1),BIN2HEX(INDIRECT(D$111&amp;113+4*($B49-7))&amp;INDIRECT(D$111&amp;114+4*($B49-7))&amp;INDIRECT(D$111&amp;115+4*($B49-7))&amp;INDIRECT(D$111&amp;116+4*($B49-7))))</f>
        <v>4</v>
      </c>
      <c r="F49" s="80" t="str" cm="1">
        <f t="array" aca="1" ref="F49" ca="1">IF(INDIRECT(F$111&amp;116+4*($B49-7))=1,BIN2HEX(1),BIN2HEX(INDIRECT(F$111&amp;113+4*($B49-7))&amp;INDIRECT(F$111&amp;114+4*($B49-7))&amp;INDIRECT(F$111&amp;115+4*($B49-7))&amp;INDIRECT(F$111&amp;116+4*($B49-7))))</f>
        <v>2</v>
      </c>
      <c r="G49" s="80" t="str" cm="1">
        <f t="array" aca="1" ref="G49" ca="1">IF(INDIRECT(G$111&amp;116+4*($B49-7))=1,BIN2HEX(1),BIN2HEX(INDIRECT(G$111&amp;113+4*($B49-7))&amp;INDIRECT(G$111&amp;114+4*($B49-7))&amp;INDIRECT(G$111&amp;115+4*($B49-7))&amp;INDIRECT(G$111&amp;116+4*($B49-7))))</f>
        <v>2</v>
      </c>
      <c r="H49" s="80" t="str" cm="1">
        <f t="array" aca="1" ref="H49" ca="1">IF(INDIRECT(H$111&amp;116+4*($B49-7))=1,BIN2HEX(1),BIN2HEX(INDIRECT(H$111&amp;113+4*($B49-7))&amp;INDIRECT(H$111&amp;114+4*($B49-7))&amp;INDIRECT(H$111&amp;115+4*($B49-7))&amp;INDIRECT(H$111&amp;116+4*($B49-7))))</f>
        <v>2</v>
      </c>
      <c r="I49" s="80" t="str" cm="1">
        <f t="array" aca="1" ref="I49" ca="1">IF(INDIRECT(I$111&amp;116+4*($B49-7))=1,BIN2HEX(1),BIN2HEX(INDIRECT(I$111&amp;113+4*($B49-7))&amp;INDIRECT(I$111&amp;114+4*($B49-7))&amp;INDIRECT(I$111&amp;115+4*($B49-7))&amp;INDIRECT(I$111&amp;116+4*($B49-7))))</f>
        <v>2</v>
      </c>
      <c r="J49" s="80" t="str" cm="1">
        <f t="array" aca="1" ref="J49" ca="1">IF(INDIRECT(J$111&amp;116+4*($B49-7))=1,BIN2HEX(1),BIN2HEX(INDIRECT(J$111&amp;113+4*($B49-7))&amp;INDIRECT(J$111&amp;114+4*($B49-7))&amp;INDIRECT(J$111&amp;115+4*($B49-7))&amp;INDIRECT(J$111&amp;116+4*($B49-7))))</f>
        <v>2</v>
      </c>
      <c r="K49" s="80" t="str" cm="1">
        <f t="array" aca="1" ref="K49" ca="1">IF(INDIRECT(K$111&amp;116+4*($B49-7))=1,BIN2HEX(1),BIN2HEX(INDIRECT(K$111&amp;113+4*($B49-7))&amp;INDIRECT(K$111&amp;114+4*($B49-7))&amp;INDIRECT(K$111&amp;115+4*($B49-7))&amp;INDIRECT(K$111&amp;116+4*($B49-7))))</f>
        <v>2</v>
      </c>
      <c r="L49" s="80" t="str" cm="1">
        <f t="array" aca="1" ref="L49" ca="1">IF(INDIRECT(L$111&amp;116+4*($B49-7))=1,BIN2HEX(1),BIN2HEX(INDIRECT(L$111&amp;113+4*($B49-7))&amp;INDIRECT(L$111&amp;114+4*($B49-7))&amp;INDIRECT(L$111&amp;115+4*($B49-7))&amp;INDIRECT(L$111&amp;116+4*($B49-7))))</f>
        <v>2</v>
      </c>
      <c r="M49" s="80" t="str" cm="1">
        <f t="array" aca="1" ref="M49" ca="1">IF(INDIRECT(M$111&amp;116+4*($B49-7))=1,BIN2HEX(1),BIN2HEX(INDIRECT(M$111&amp;113+4*($B49-7))&amp;INDIRECT(M$111&amp;114+4*($B49-7))&amp;INDIRECT(M$111&amp;115+4*($B49-7))&amp;INDIRECT(M$111&amp;116+4*($B49-7))))</f>
        <v>2</v>
      </c>
      <c r="N49" s="80" t="str" cm="1">
        <f t="array" aca="1" ref="N49" ca="1">IF(INDIRECT(N$111&amp;116+4*($B49-7))=1,BIN2HEX(1),BIN2HEX(INDIRECT(N$111&amp;113+4*($B49-7))&amp;INDIRECT(N$111&amp;114+4*($B49-7))&amp;INDIRECT(N$111&amp;115+4*($B49-7))&amp;INDIRECT(N$111&amp;116+4*($B49-7))))</f>
        <v>2</v>
      </c>
      <c r="O49" s="80" t="str" cm="1">
        <f t="array" aca="1" ref="O49" ca="1">IF(INDIRECT(O$111&amp;116+4*($B49-7))=1,BIN2HEX(1),BIN2HEX(INDIRECT(O$111&amp;113+4*($B49-7))&amp;INDIRECT(O$111&amp;114+4*($B49-7))&amp;INDIRECT(O$111&amp;115+4*($B49-7))&amp;INDIRECT(O$111&amp;116+4*($B49-7))))</f>
        <v>2</v>
      </c>
      <c r="P49" s="80" t="str" cm="1">
        <f t="array" aca="1" ref="P49" ca="1">IF(INDIRECT(P$111&amp;116+4*($B49-7))=1,BIN2HEX(1),BIN2HEX(INDIRECT(P$111&amp;113+4*($B49-7))&amp;INDIRECT(P$111&amp;114+4*($B49-7))&amp;INDIRECT(P$111&amp;115+4*($B49-7))&amp;INDIRECT(P$111&amp;116+4*($B49-7))))</f>
        <v>2</v>
      </c>
      <c r="Q49" s="80" t="str" cm="1">
        <f t="array" aca="1" ref="Q49" ca="1">IF(INDIRECT(Q$111&amp;116+4*($B49-7))=1,BIN2HEX(1),BIN2HEX(INDIRECT(Q$111&amp;113+4*($B49-7))&amp;INDIRECT(Q$111&amp;114+4*($B49-7))&amp;INDIRECT(Q$111&amp;115+4*($B49-7))&amp;INDIRECT(Q$111&amp;116+4*($B49-7))))</f>
        <v>2</v>
      </c>
      <c r="R49" s="80" t="str" cm="1">
        <f t="array" aca="1" ref="R49" ca="1">IF(INDIRECT(R$111&amp;116+4*($B49-7))=1,BIN2HEX(1),BIN2HEX(INDIRECT(R$111&amp;113+4*($B49-7))&amp;INDIRECT(R$111&amp;114+4*($B49-7))&amp;INDIRECT(R$111&amp;115+4*($B49-7))&amp;INDIRECT(R$111&amp;116+4*($B49-7))))</f>
        <v>2</v>
      </c>
      <c r="S49" s="80" t="str" cm="1">
        <f t="array" aca="1" ref="S49" ca="1">IF(INDIRECT(S$111&amp;116+4*($B49-7))=1,BIN2HEX(1),BIN2HEX(INDIRECT(S$111&amp;113+4*($B49-7))&amp;INDIRECT(S$111&amp;114+4*($B49-7))&amp;INDIRECT(S$111&amp;115+4*($B49-7))&amp;INDIRECT(S$111&amp;116+4*($B49-7))))</f>
        <v>2</v>
      </c>
      <c r="T49" s="80" t="str" cm="1">
        <f t="array" aca="1" ref="T49" ca="1">IF(INDIRECT(T$111&amp;116+4*($B49-7))=1,BIN2HEX(1),BIN2HEX(INDIRECT(T$111&amp;113+4*($B49-7))&amp;INDIRECT(T$111&amp;114+4*($B49-7))&amp;INDIRECT(T$111&amp;115+4*($B49-7))&amp;INDIRECT(T$111&amp;116+4*($B49-7))))</f>
        <v>2</v>
      </c>
      <c r="U49" s="80" t="str" cm="1">
        <f t="array" aca="1" ref="U49" ca="1">IF(INDIRECT(U$111&amp;116+4*($B49-7))=1,BIN2HEX(1),BIN2HEX(INDIRECT(U$111&amp;113+4*($B49-7))&amp;INDIRECT(U$111&amp;114+4*($B49-7))&amp;INDIRECT(U$111&amp;115+4*($B49-7))&amp;INDIRECT(U$111&amp;116+4*($B49-7))))</f>
        <v>2</v>
      </c>
      <c r="V49" s="80" t="str" cm="1">
        <f t="array" aca="1" ref="V49" ca="1">IF(INDIRECT(V$111&amp;116+4*($B49-7))=1,BIN2HEX(1),BIN2HEX(INDIRECT(V$111&amp;113+4*($B49-7))&amp;INDIRECT(V$111&amp;114+4*($B49-7))&amp;INDIRECT(V$111&amp;115+4*($B49-7))&amp;INDIRECT(V$111&amp;116+4*($B49-7))))</f>
        <v>2</v>
      </c>
      <c r="W49" s="80" t="str" cm="1">
        <f t="array" aca="1" ref="W49" ca="1">IF(INDIRECT(W$111&amp;116+4*($B49-7))=1,BIN2HEX(1),BIN2HEX(INDIRECT(W$111&amp;113+4*($B49-7))&amp;INDIRECT(W$111&amp;114+4*($B49-7))&amp;INDIRECT(W$111&amp;115+4*($B49-7))&amp;INDIRECT(W$111&amp;116+4*($B49-7))))</f>
        <v>2</v>
      </c>
      <c r="X49" s="80" t="str" cm="1">
        <f t="array" aca="1" ref="X49" ca="1">IF(INDIRECT(X$111&amp;116+4*($B49-7))=1,BIN2HEX(1),BIN2HEX(INDIRECT(X$111&amp;113+4*($B49-7))&amp;INDIRECT(X$111&amp;114+4*($B49-7))&amp;INDIRECT(X$111&amp;115+4*($B49-7))&amp;INDIRECT(X$111&amp;116+4*($B49-7))))</f>
        <v>2</v>
      </c>
      <c r="Y49" s="80" t="str" cm="1">
        <f t="array" aca="1" ref="Y49" ca="1">IF(INDIRECT(Y$111&amp;116+4*($B49-7))=1,BIN2HEX(1),BIN2HEX(INDIRECT(Y$111&amp;113+4*($B49-7))&amp;INDIRECT(Y$111&amp;114+4*($B49-7))&amp;INDIRECT(Y$111&amp;115+4*($B49-7))&amp;INDIRECT(Y$111&amp;116+4*($B49-7))))</f>
        <v>2</v>
      </c>
      <c r="Z49" s="80" t="str" cm="1">
        <f t="array" aca="1" ref="Z49" ca="1">IF(INDIRECT(Z$111&amp;116+4*($B49-7))=1,BIN2HEX(1),BIN2HEX(INDIRECT(Z$111&amp;113+4*($B49-7))&amp;INDIRECT(Z$111&amp;114+4*($B49-7))&amp;INDIRECT(Z$111&amp;115+4*($B49-7))&amp;INDIRECT(Z$111&amp;116+4*($B49-7))))</f>
        <v>2</v>
      </c>
      <c r="AA49" s="80" t="str" cm="1">
        <f t="array" aca="1" ref="AA49" ca="1">IF(INDIRECT(AA$111&amp;116+4*($B49-7))=1,BIN2HEX(1),BIN2HEX(INDIRECT(AA$111&amp;113+4*($B49-7))&amp;INDIRECT(AA$111&amp;114+4*($B49-7))&amp;INDIRECT(AA$111&amp;115+4*($B49-7))&amp;INDIRECT(AA$111&amp;116+4*($B49-7))))</f>
        <v>2</v>
      </c>
      <c r="AB49" s="80" t="str" cm="1">
        <f t="array" aca="1" ref="AB49" ca="1">IF(INDIRECT(AB$111&amp;116+4*($B49-7))=1,BIN2HEX(1),BIN2HEX(INDIRECT(AB$111&amp;113+4*($B49-7))&amp;INDIRECT(AB$111&amp;114+4*($B49-7))&amp;INDIRECT(AB$111&amp;115+4*($B49-7))&amp;INDIRECT(AB$111&amp;116+4*($B49-7))))</f>
        <v>2</v>
      </c>
      <c r="AC49" s="80" t="str" cm="1">
        <f t="array" aca="1" ref="AC49" ca="1">IF(INDIRECT(AC$111&amp;116+4*($B49-7))=1,BIN2HEX(1),BIN2HEX(INDIRECT(AC$111&amp;113+4*($B49-7))&amp;INDIRECT(AC$111&amp;114+4*($B49-7))&amp;INDIRECT(AC$111&amp;115+4*($B49-7))&amp;INDIRECT(AC$111&amp;116+4*($B49-7))))</f>
        <v>2</v>
      </c>
      <c r="AD49" s="80" t="str" cm="1">
        <f t="array" aca="1" ref="AD49" ca="1">IF(INDIRECT(AD$111&amp;116+4*($B49-7))=1,BIN2HEX(1),BIN2HEX(INDIRECT(AD$111&amp;113+4*($B49-7))&amp;INDIRECT(AD$111&amp;114+4*($B49-7))&amp;INDIRECT(AD$111&amp;115+4*($B49-7))&amp;INDIRECT(AD$111&amp;116+4*($B49-7))))</f>
        <v>2</v>
      </c>
      <c r="AE49" s="80" t="str" cm="1">
        <f t="array" aca="1" ref="AE49" ca="1">IF(INDIRECT(AE$111&amp;116+4*($B49-7))=1,BIN2HEX(1),BIN2HEX(INDIRECT(AE$111&amp;113+4*($B49-7))&amp;INDIRECT(AE$111&amp;114+4*($B49-7))&amp;INDIRECT(AE$111&amp;115+4*($B49-7))&amp;INDIRECT(AE$111&amp;116+4*($B49-7))))</f>
        <v>2</v>
      </c>
      <c r="AF49" s="80" t="str" cm="1">
        <f t="array" aca="1" ref="AF49" ca="1">IF(INDIRECT(AF$111&amp;116+4*($B49-7))=1,BIN2HEX(1),BIN2HEX(INDIRECT(AF$111&amp;113+4*($B49-7))&amp;INDIRECT(AF$111&amp;114+4*($B49-7))&amp;INDIRECT(AF$111&amp;115+4*($B49-7))&amp;INDIRECT(AF$111&amp;116+4*($B49-7))))</f>
        <v>2</v>
      </c>
      <c r="AG49" s="80" t="str" cm="1">
        <f t="array" aca="1" ref="AG49" ca="1">IF(INDIRECT(AG$111&amp;116+4*($B49-7))=1,BIN2HEX(1),BIN2HEX(INDIRECT(AG$111&amp;113+4*($B49-7))&amp;INDIRECT(AG$111&amp;114+4*($B49-7))&amp;INDIRECT(AG$111&amp;115+4*($B49-7))&amp;INDIRECT(AG$111&amp;116+4*($B49-7))))</f>
        <v>2</v>
      </c>
      <c r="AH49" s="80" t="str" cm="1">
        <f t="array" aca="1" ref="AH49" ca="1">IF(INDIRECT(AH$111&amp;116+4*($B49-7))=1,BIN2HEX(1),BIN2HEX(INDIRECT(AH$111&amp;113+4*($B49-7))&amp;INDIRECT(AH$111&amp;114+4*($B49-7))&amp;INDIRECT(AH$111&amp;115+4*($B49-7))&amp;INDIRECT(AH$111&amp;116+4*($B49-7))))</f>
        <v>2</v>
      </c>
      <c r="AI49" s="80" t="str" cm="1">
        <f t="array" aca="1" ref="AI49" ca="1">IF(INDIRECT(AI$111&amp;116+4*($B49-7))=1,BIN2HEX(1),BIN2HEX(INDIRECT(AI$111&amp;113+4*($B49-7))&amp;INDIRECT(AI$111&amp;114+4*($B49-7))&amp;INDIRECT(AI$111&amp;115+4*($B49-7))&amp;INDIRECT(AI$111&amp;116+4*($B49-7))))</f>
        <v>2</v>
      </c>
      <c r="AJ49" s="80" t="str" cm="1">
        <f t="array" aca="1" ref="AJ49" ca="1">IF(INDIRECT(AJ$111&amp;116+4*($B49-7))=1,BIN2HEX(1),BIN2HEX(INDIRECT(AJ$111&amp;113+4*($B49-7))&amp;INDIRECT(AJ$111&amp;114+4*($B49-7))&amp;INDIRECT(AJ$111&amp;115+4*($B49-7))&amp;INDIRECT(AJ$111&amp;116+4*($B49-7))))</f>
        <v>2</v>
      </c>
      <c r="AK49" s="80" t="str" cm="1">
        <f t="array" aca="1" ref="AK49" ca="1">IF(INDIRECT(AK$111&amp;116+4*($B49-7))=1,BIN2HEX(1),BIN2HEX(INDIRECT(AK$111&amp;113+4*($B49-7))&amp;INDIRECT(AK$111&amp;114+4*($B49-7))&amp;INDIRECT(AK$111&amp;115+4*($B49-7))&amp;INDIRECT(AK$111&amp;116+4*($B49-7))))</f>
        <v>2</v>
      </c>
      <c r="AL49" s="80" t="str" cm="1">
        <f t="array" aca="1" ref="AL49" ca="1">IF(INDIRECT(AL$111&amp;116+4*($B49-7))=1,BIN2HEX(1),BIN2HEX(INDIRECT(AL$111&amp;113+4*($B49-7))&amp;INDIRECT(AL$111&amp;114+4*($B49-7))&amp;INDIRECT(AL$111&amp;115+4*($B49-7))&amp;INDIRECT(AL$111&amp;116+4*($B49-7))))</f>
        <v>2</v>
      </c>
      <c r="AM49" s="80" t="str" cm="1">
        <f t="array" aca="1" ref="AM49" ca="1">IF(INDIRECT(AM$111&amp;116+4*($B49-7))=1,BIN2HEX(1),BIN2HEX(INDIRECT(AM$111&amp;113+4*($B49-7))&amp;INDIRECT(AM$111&amp;114+4*($B49-7))&amp;INDIRECT(AM$111&amp;115+4*($B49-7))&amp;INDIRECT(AM$111&amp;116+4*($B49-7))))</f>
        <v>2</v>
      </c>
      <c r="AN49" s="80" t="str" cm="1">
        <f t="array" aca="1" ref="AN49" ca="1">IF(INDIRECT(AN$111&amp;116+4*($B49-7))=1,BIN2HEX(1),BIN2HEX(INDIRECT(AN$111&amp;113+4*($B49-7))&amp;INDIRECT(AN$111&amp;114+4*($B49-7))&amp;INDIRECT(AN$111&amp;115+4*($B49-7))&amp;INDIRECT(AN$111&amp;116+4*($B49-7))))</f>
        <v>2</v>
      </c>
      <c r="AO49" s="80" t="str" cm="1">
        <f t="array" aca="1" ref="AO49" ca="1">IF(INDIRECT(AO$111&amp;116+4*($B49-7))=1,BIN2HEX(1),BIN2HEX(INDIRECT(AO$111&amp;113+4*($B49-7))&amp;INDIRECT(AO$111&amp;114+4*($B49-7))&amp;INDIRECT(AO$111&amp;115+4*($B49-7))&amp;INDIRECT(AO$111&amp;116+4*($B49-7))))</f>
        <v>2</v>
      </c>
      <c r="AP49" s="80" t="str" cm="1">
        <f t="array" aca="1" ref="AP49" ca="1">IF(INDIRECT(AP$111&amp;116+4*($B49-7))=1,BIN2HEX(1),BIN2HEX(INDIRECT(AP$111&amp;113+4*($B49-7))&amp;INDIRECT(AP$111&amp;114+4*($B49-7))&amp;INDIRECT(AP$111&amp;115+4*($B49-7))&amp;INDIRECT(AP$111&amp;116+4*($B49-7))))</f>
        <v>2</v>
      </c>
      <c r="AQ49" s="80" t="str" cm="1">
        <f t="array" aca="1" ref="AQ49" ca="1">IF(INDIRECT(AQ$111&amp;116+4*($B49-7))=1,BIN2HEX(1),BIN2HEX(INDIRECT(AQ$111&amp;113+4*($B49-7))&amp;INDIRECT(AQ$111&amp;114+4*($B49-7))&amp;INDIRECT(AQ$111&amp;115+4*($B49-7))&amp;INDIRECT(AQ$111&amp;116+4*($B49-7))))</f>
        <v>2</v>
      </c>
      <c r="AR49" s="80" t="str" cm="1">
        <f t="array" aca="1" ref="AR49" ca="1">IF(INDIRECT(AR$111&amp;116+4*($B49-7))=1,BIN2HEX(1),BIN2HEX(INDIRECT(AR$111&amp;113+4*($B49-7))&amp;INDIRECT(AR$111&amp;114+4*($B49-7))&amp;INDIRECT(AR$111&amp;115+4*($B49-7))&amp;INDIRECT(AR$111&amp;116+4*($B49-7))))</f>
        <v>2</v>
      </c>
      <c r="AS49" s="80" t="str" cm="1">
        <f t="array" aca="1" ref="AS49" ca="1">IF(INDIRECT(AS$111&amp;116+4*($B49-7))=1,BIN2HEX(1),BIN2HEX(INDIRECT(AS$111&amp;113+4*($B49-7))&amp;INDIRECT(AS$111&amp;114+4*($B49-7))&amp;INDIRECT(AS$111&amp;115+4*($B49-7))&amp;INDIRECT(AS$111&amp;116+4*($B49-7))))</f>
        <v>2</v>
      </c>
      <c r="AT49" s="80" t="str" cm="1">
        <f t="array" aca="1" ref="AT49" ca="1">IF(INDIRECT(AT$111&amp;116+4*($B49-7))=1,BIN2HEX(1),BIN2HEX(INDIRECT(AT$111&amp;113+4*($B49-7))&amp;INDIRECT(AT$111&amp;114+4*($B49-7))&amp;INDIRECT(AT$111&amp;115+4*($B49-7))&amp;INDIRECT(AT$111&amp;116+4*($B49-7))))</f>
        <v>2</v>
      </c>
      <c r="AU49" s="80" t="str" cm="1">
        <f t="array" aca="1" ref="AU49" ca="1">IF(INDIRECT(AU$111&amp;116+4*($B49-7))=1,BIN2HEX(1),BIN2HEX(INDIRECT(AU$111&amp;113+4*($B49-7))&amp;INDIRECT(AU$111&amp;114+4*($B49-7))&amp;INDIRECT(AU$111&amp;115+4*($B49-7))&amp;INDIRECT(AU$111&amp;116+4*($B49-7))))</f>
        <v>2</v>
      </c>
      <c r="AV49" s="80" t="str" cm="1">
        <f t="array" aca="1" ref="AV49" ca="1">IF(INDIRECT(AV$111&amp;116+4*($B49-7))=1,BIN2HEX(1),BIN2HEX(INDIRECT(AV$111&amp;113+4*($B49-7))&amp;INDIRECT(AV$111&amp;114+4*($B49-7))&amp;INDIRECT(AV$111&amp;115+4*($B49-7))&amp;INDIRECT(AV$111&amp;116+4*($B49-7))))</f>
        <v>2</v>
      </c>
      <c r="AW49" s="80" t="str" cm="1">
        <f t="array" aca="1" ref="AW49" ca="1">IF(INDIRECT(AW$111&amp;116+4*($B49-7))=1,BIN2HEX(1),BIN2HEX(INDIRECT(AW$111&amp;113+4*($B49-7))&amp;INDIRECT(AW$111&amp;114+4*($B49-7))&amp;INDIRECT(AW$111&amp;115+4*($B49-7))&amp;INDIRECT(AW$111&amp;116+4*($B49-7))))</f>
        <v>2</v>
      </c>
      <c r="AX49" s="80" t="str" cm="1">
        <f t="array" aca="1" ref="AX49" ca="1">IF(INDIRECT(AX$111&amp;116+4*($B49-7))=1,BIN2HEX(1),BIN2HEX(INDIRECT(AX$111&amp;113+4*($B49-7))&amp;INDIRECT(AX$111&amp;114+4*($B49-7))&amp;INDIRECT(AX$111&amp;115+4*($B49-7))&amp;INDIRECT(AX$111&amp;116+4*($B49-7))))</f>
        <v>2</v>
      </c>
      <c r="AY49" s="80" t="str" cm="1">
        <f t="array" aca="1" ref="AY49" ca="1">IF(INDIRECT(AY$111&amp;116+4*($B49-7))=1,BIN2HEX(1),BIN2HEX(INDIRECT(AY$111&amp;113+4*($B49-7))&amp;INDIRECT(AY$111&amp;114+4*($B49-7))&amp;INDIRECT(AY$111&amp;115+4*($B49-7))&amp;INDIRECT(AY$111&amp;116+4*($B49-7))))</f>
        <v>2</v>
      </c>
      <c r="AZ49" s="80" t="str" cm="1">
        <f t="array" aca="1" ref="AZ49" ca="1">IF(INDIRECT(AZ$111&amp;116+4*($B49-7))=1,BIN2HEX(1),BIN2HEX(INDIRECT(AZ$111&amp;113+4*($B49-7))&amp;INDIRECT(AZ$111&amp;114+4*($B49-7))&amp;INDIRECT(AZ$111&amp;115+4*($B49-7))&amp;INDIRECT(AZ$111&amp;116+4*($B49-7))))</f>
        <v>2</v>
      </c>
      <c r="BA49" s="80" t="str" cm="1">
        <f t="array" aca="1" ref="BA49" ca="1">IF(INDIRECT(BA$111&amp;116+4*($B49-7))=1,BIN2HEX(1),BIN2HEX(INDIRECT(BA$111&amp;113+4*($B49-7))&amp;INDIRECT(BA$111&amp;114+4*($B49-7))&amp;INDIRECT(BA$111&amp;115+4*($B49-7))&amp;INDIRECT(BA$111&amp;116+4*($B49-7))))</f>
        <v>2</v>
      </c>
      <c r="BB49" s="80" t="str" cm="1">
        <f t="array" aca="1" ref="BB49" ca="1">IF(INDIRECT(BB$111&amp;116+4*($B49-7))=1,BIN2HEX(1),BIN2HEX(INDIRECT(BB$111&amp;113+4*($B49-7))&amp;INDIRECT(BB$111&amp;114+4*($B49-7))&amp;INDIRECT(BB$111&amp;115+4*($B49-7))&amp;INDIRECT(BB$111&amp;116+4*($B49-7))))</f>
        <v>2</v>
      </c>
      <c r="BC49" s="80" t="str" cm="1">
        <f t="array" aca="1" ref="BC49" ca="1">IF(INDIRECT(BC$111&amp;116+4*($B49-7))=1,BIN2HEX(1),BIN2HEX(INDIRECT(BC$111&amp;113+4*($B49-7))&amp;INDIRECT(BC$111&amp;114+4*($B49-7))&amp;INDIRECT(BC$111&amp;115+4*($B49-7))&amp;INDIRECT(BC$111&amp;116+4*($B49-7))))</f>
        <v>2</v>
      </c>
      <c r="BD49" s="80" t="str" cm="1">
        <f t="array" aca="1" ref="BD49" ca="1">IF(INDIRECT(BD$111&amp;116+4*($B49-7))=1,BIN2HEX(1),BIN2HEX(INDIRECT(BD$111&amp;113+4*($B49-7))&amp;INDIRECT(BD$111&amp;114+4*($B49-7))&amp;INDIRECT(BD$111&amp;115+4*($B49-7))&amp;INDIRECT(BD$111&amp;116+4*($B49-7))))</f>
        <v>2</v>
      </c>
      <c r="BE49" s="80" t="str" cm="1">
        <f t="array" aca="1" ref="BE49" ca="1">IF(INDIRECT(BE$111&amp;116+4*($B49-7))=1,BIN2HEX(1),BIN2HEX(INDIRECT(BE$111&amp;113+4*($B49-7))&amp;INDIRECT(BE$111&amp;114+4*($B49-7))&amp;INDIRECT(BE$111&amp;115+4*($B49-7))&amp;INDIRECT(BE$111&amp;116+4*($B49-7))))</f>
        <v>2</v>
      </c>
      <c r="BF49" s="80" t="str" cm="1">
        <f t="array" aca="1" ref="BF49" ca="1">IF(INDIRECT(BF$111&amp;116+4*($B49-7))=1,BIN2HEX(1),BIN2HEX(INDIRECT(BF$111&amp;113+4*($B49-7))&amp;INDIRECT(BF$111&amp;114+4*($B49-7))&amp;INDIRECT(BF$111&amp;115+4*($B49-7))&amp;INDIRECT(BF$111&amp;116+4*($B49-7))))</f>
        <v>2</v>
      </c>
      <c r="BG49" s="80" t="str" cm="1">
        <f t="array" aca="1" ref="BG49" ca="1">IF(INDIRECT(BG$111&amp;116+4*($B49-7))=1,BIN2HEX(1),BIN2HEX(INDIRECT(BG$111&amp;113+4*($B49-7))&amp;INDIRECT(BG$111&amp;114+4*($B49-7))&amp;INDIRECT(BG$111&amp;115+4*($B49-7))&amp;INDIRECT(BG$111&amp;116+4*($B49-7))))</f>
        <v>2</v>
      </c>
      <c r="BH49" s="80" t="str" cm="1">
        <f t="array" aca="1" ref="BH49" ca="1">IF(INDIRECT(BH$111&amp;116+4*($B49-7))=1,BIN2HEX(1),BIN2HEX(INDIRECT(BH$111&amp;113+4*($B49-7))&amp;INDIRECT(BH$111&amp;114+4*($B49-7))&amp;INDIRECT(BH$111&amp;115+4*($B49-7))&amp;INDIRECT(BH$111&amp;116+4*($B49-7))))</f>
        <v>2</v>
      </c>
      <c r="BI49" s="80" t="str" cm="1">
        <f t="array" aca="1" ref="BI49" ca="1">IF(INDIRECT(BI$111&amp;116+4*($B49-7))=1,BIN2HEX(1),BIN2HEX(INDIRECT(BI$111&amp;113+4*($B49-7))&amp;INDIRECT(BI$111&amp;114+4*($B49-7))&amp;INDIRECT(BI$111&amp;115+4*($B49-7))&amp;INDIRECT(BI$111&amp;116+4*($B49-7))))</f>
        <v>2</v>
      </c>
      <c r="BJ49" s="80" t="str" cm="1">
        <f t="array" aca="1" ref="BJ49" ca="1">IF(INDIRECT(BJ$111&amp;116+4*($B49-7))=1,BIN2HEX(1),BIN2HEX(INDIRECT(BJ$111&amp;113+4*($B49-7))&amp;INDIRECT(BJ$111&amp;114+4*($B49-7))&amp;INDIRECT(BJ$111&amp;115+4*($B49-7))&amp;INDIRECT(BJ$111&amp;116+4*($B49-7))))</f>
        <v>2</v>
      </c>
      <c r="BK49" s="80" t="str" cm="1">
        <f t="array" aca="1" ref="BK49" ca="1">IF(INDIRECT(BK$111&amp;116+4*($B49-7))=1,BIN2HEX(1),BIN2HEX(INDIRECT(BK$111&amp;113+4*($B49-7))&amp;INDIRECT(BK$111&amp;114+4*($B49-7))&amp;INDIRECT(BK$111&amp;115+4*($B49-7))&amp;INDIRECT(BK$111&amp;116+4*($B49-7))))</f>
        <v>2</v>
      </c>
      <c r="BL49" s="80" t="str" cm="1">
        <f t="array" aca="1" ref="BL49" ca="1">IF(INDIRECT(BL$111&amp;116+4*($B49-7))=1,BIN2HEX(1),BIN2HEX(INDIRECT(BL$111&amp;113+4*($B49-7))&amp;INDIRECT(BL$111&amp;114+4*($B49-7))&amp;INDIRECT(BL$111&amp;115+4*($B49-7))&amp;INDIRECT(BL$111&amp;116+4*($B49-7))))</f>
        <v>2</v>
      </c>
      <c r="BM49" s="80" t="str" cm="1">
        <f t="array" aca="1" ref="BM49" ca="1">IF(INDIRECT(BM$111&amp;116+4*($B49-7))=1,BIN2HEX(1),BIN2HEX(INDIRECT(BM$111&amp;113+4*($B49-7))&amp;INDIRECT(BM$111&amp;114+4*($B49-7))&amp;INDIRECT(BM$111&amp;115+4*($B49-7))&amp;INDIRECT(BM$111&amp;116+4*($B49-7))))</f>
        <v>2</v>
      </c>
      <c r="BN49" s="80" t="str" cm="1">
        <f t="array" aca="1" ref="BN49" ca="1">IF(INDIRECT(BN$111&amp;116+4*($B49-7))=1,BIN2HEX(1),BIN2HEX(INDIRECT(BN$111&amp;113+4*($B49-7))&amp;INDIRECT(BN$111&amp;114+4*($B49-7))&amp;INDIRECT(BN$111&amp;115+4*($B49-7))&amp;INDIRECT(BN$111&amp;116+4*($B49-7))))</f>
        <v>2</v>
      </c>
      <c r="BO49" s="80" t="str" cm="1">
        <f t="array" aca="1" ref="BO49" ca="1">IF(INDIRECT(BO$111&amp;116+4*($B49-7))=1,BIN2HEX(1),BIN2HEX(INDIRECT(BO$111&amp;113+4*($B49-7))&amp;INDIRECT(BO$111&amp;114+4*($B49-7))&amp;INDIRECT(BO$111&amp;115+4*($B49-7))&amp;INDIRECT(BO$111&amp;116+4*($B49-7))))</f>
        <v>2</v>
      </c>
      <c r="BP49" s="80" t="str" cm="1">
        <f t="array" aca="1" ref="BP49" ca="1">IF(INDIRECT(BP$111&amp;116+4*($B49-7))=1,BIN2HEX(1),BIN2HEX(INDIRECT(BP$111&amp;113+4*($B49-7))&amp;INDIRECT(BP$111&amp;114+4*($B49-7))&amp;INDIRECT(BP$111&amp;115+4*($B49-7))&amp;INDIRECT(BP$111&amp;116+4*($B49-7))))</f>
        <v>2</v>
      </c>
      <c r="CD49" s="80" cm="1">
        <f t="array" aca="1" ref="CD49" ca="1">IF($V49="0",INDIRECT("ｄａｔａ!$"&amp;V$112&amp;"$"&amp;$B49),0)</f>
        <v>0</v>
      </c>
      <c r="CE49" s="80" cm="1">
        <f t="array" aca="1" ref="CE49" ca="1">IF(OR($AS49="0",$AS49="8"),INDIRECT("ｄａｔａ!$"&amp;AS$112&amp;"$"&amp;$B49),0)</f>
        <v>0</v>
      </c>
      <c r="CH49" s="80" t="str">
        <f t="shared" si="12"/>
        <v>2000</v>
      </c>
      <c r="CI49" s="80" t="str">
        <f t="shared" si="13"/>
        <v>300000</v>
      </c>
      <c r="CJ49" s="80" t="str">
        <f t="shared" si="14"/>
        <v>400000</v>
      </c>
      <c r="CK49" s="80" t="str">
        <f t="shared" si="15"/>
        <v>5000000</v>
      </c>
      <c r="CL49" s="80" t="str">
        <f t="shared" si="16"/>
        <v>600000</v>
      </c>
      <c r="CM49" s="80" t="str">
        <f t="shared" ca="1" si="17"/>
        <v>70000</v>
      </c>
      <c r="CN49" s="80" t="str">
        <f t="shared" ca="1" si="18"/>
        <v>800000</v>
      </c>
      <c r="CO49" s="80" t="str">
        <f t="shared" ca="1" si="19"/>
        <v>900000</v>
      </c>
      <c r="CP49" s="80" t="str">
        <f t="shared" ca="1" si="20"/>
        <v>A000000</v>
      </c>
      <c r="CQ49" s="80" t="str">
        <f t="shared" ca="1" si="21"/>
        <v>B00000</v>
      </c>
    </row>
    <row r="50" spans="1:95" x14ac:dyDescent="0.2">
      <c r="A50" s="80" t="s">
        <v>2363</v>
      </c>
      <c r="B50" s="80">
        <v>52</v>
      </c>
      <c r="C50" s="251">
        <f t="shared" ca="1" si="11"/>
        <v>1</v>
      </c>
      <c r="D50" s="80" t="str" cm="1">
        <f t="array" aca="1" ref="D50" ca="1">IF(INDIRECT(D$111&amp;116+4*($B50-7))=1,BIN2HEX(1),BIN2HEX(INDIRECT(D$111&amp;113+4*($B50-7))&amp;INDIRECT(D$111&amp;114+4*($B50-7))&amp;INDIRECT(D$111&amp;115+4*($B50-7))&amp;INDIRECT(D$111&amp;116+4*($B50-7))))</f>
        <v>4</v>
      </c>
      <c r="F50" s="80" t="str" cm="1">
        <f t="array" aca="1" ref="F50" ca="1">IF(INDIRECT(F$111&amp;116+4*($B50-7))=1,BIN2HEX(1),BIN2HEX(INDIRECT(F$111&amp;113+4*($B50-7))&amp;INDIRECT(F$111&amp;114+4*($B50-7))&amp;INDIRECT(F$111&amp;115+4*($B50-7))&amp;INDIRECT(F$111&amp;116+4*($B50-7))))</f>
        <v>2</v>
      </c>
      <c r="G50" s="80" t="str" cm="1">
        <f t="array" aca="1" ref="G50" ca="1">IF(INDIRECT(G$111&amp;116+4*($B50-7))=1,BIN2HEX(1),BIN2HEX(INDIRECT(G$111&amp;113+4*($B50-7))&amp;INDIRECT(G$111&amp;114+4*($B50-7))&amp;INDIRECT(G$111&amp;115+4*($B50-7))&amp;INDIRECT(G$111&amp;116+4*($B50-7))))</f>
        <v>2</v>
      </c>
      <c r="H50" s="80" t="str" cm="1">
        <f t="array" aca="1" ref="H50" ca="1">IF(INDIRECT(H$111&amp;116+4*($B50-7))=1,BIN2HEX(1),BIN2HEX(INDIRECT(H$111&amp;113+4*($B50-7))&amp;INDIRECT(H$111&amp;114+4*($B50-7))&amp;INDIRECT(H$111&amp;115+4*($B50-7))&amp;INDIRECT(H$111&amp;116+4*($B50-7))))</f>
        <v>2</v>
      </c>
      <c r="I50" s="80" t="str" cm="1">
        <f t="array" aca="1" ref="I50" ca="1">IF(INDIRECT(I$111&amp;116+4*($B50-7))=1,BIN2HEX(1),BIN2HEX(INDIRECT(I$111&amp;113+4*($B50-7))&amp;INDIRECT(I$111&amp;114+4*($B50-7))&amp;INDIRECT(I$111&amp;115+4*($B50-7))&amp;INDIRECT(I$111&amp;116+4*($B50-7))))</f>
        <v>2</v>
      </c>
      <c r="J50" s="80" t="str" cm="1">
        <f t="array" aca="1" ref="J50" ca="1">IF(INDIRECT(J$111&amp;116+4*($B50-7))=1,BIN2HEX(1),BIN2HEX(INDIRECT(J$111&amp;113+4*($B50-7))&amp;INDIRECT(J$111&amp;114+4*($B50-7))&amp;INDIRECT(J$111&amp;115+4*($B50-7))&amp;INDIRECT(J$111&amp;116+4*($B50-7))))</f>
        <v>2</v>
      </c>
      <c r="K50" s="80" t="str" cm="1">
        <f t="array" aca="1" ref="K50" ca="1">IF(INDIRECT(K$111&amp;116+4*($B50-7))=1,BIN2HEX(1),BIN2HEX(INDIRECT(K$111&amp;113+4*($B50-7))&amp;INDIRECT(K$111&amp;114+4*($B50-7))&amp;INDIRECT(K$111&amp;115+4*($B50-7))&amp;INDIRECT(K$111&amp;116+4*($B50-7))))</f>
        <v>2</v>
      </c>
      <c r="L50" s="80" t="str" cm="1">
        <f t="array" aca="1" ref="L50" ca="1">IF(INDIRECT(L$111&amp;116+4*($B50-7))=1,BIN2HEX(1),BIN2HEX(INDIRECT(L$111&amp;113+4*($B50-7))&amp;INDIRECT(L$111&amp;114+4*($B50-7))&amp;INDIRECT(L$111&amp;115+4*($B50-7))&amp;INDIRECT(L$111&amp;116+4*($B50-7))))</f>
        <v>2</v>
      </c>
      <c r="M50" s="80" t="str" cm="1">
        <f t="array" aca="1" ref="M50" ca="1">IF(INDIRECT(M$111&amp;116+4*($B50-7))=1,BIN2HEX(1),BIN2HEX(INDIRECT(M$111&amp;113+4*($B50-7))&amp;INDIRECT(M$111&amp;114+4*($B50-7))&amp;INDIRECT(M$111&amp;115+4*($B50-7))&amp;INDIRECT(M$111&amp;116+4*($B50-7))))</f>
        <v>2</v>
      </c>
      <c r="N50" s="80" t="str" cm="1">
        <f t="array" aca="1" ref="N50" ca="1">IF(INDIRECT(N$111&amp;116+4*($B50-7))=1,BIN2HEX(1),BIN2HEX(INDIRECT(N$111&amp;113+4*($B50-7))&amp;INDIRECT(N$111&amp;114+4*($B50-7))&amp;INDIRECT(N$111&amp;115+4*($B50-7))&amp;INDIRECT(N$111&amp;116+4*($B50-7))))</f>
        <v>2</v>
      </c>
      <c r="O50" s="80" t="str" cm="1">
        <f t="array" aca="1" ref="O50" ca="1">IF(INDIRECT(O$111&amp;116+4*($B50-7))=1,BIN2HEX(1),BIN2HEX(INDIRECT(O$111&amp;113+4*($B50-7))&amp;INDIRECT(O$111&amp;114+4*($B50-7))&amp;INDIRECT(O$111&amp;115+4*($B50-7))&amp;INDIRECT(O$111&amp;116+4*($B50-7))))</f>
        <v>2</v>
      </c>
      <c r="P50" s="80" t="str" cm="1">
        <f t="array" aca="1" ref="P50" ca="1">IF(INDIRECT(P$111&amp;116+4*($B50-7))=1,BIN2HEX(1),BIN2HEX(INDIRECT(P$111&amp;113+4*($B50-7))&amp;INDIRECT(P$111&amp;114+4*($B50-7))&amp;INDIRECT(P$111&amp;115+4*($B50-7))&amp;INDIRECT(P$111&amp;116+4*($B50-7))))</f>
        <v>2</v>
      </c>
      <c r="Q50" s="80" t="str" cm="1">
        <f t="array" aca="1" ref="Q50" ca="1">IF(INDIRECT(Q$111&amp;116+4*($B50-7))=1,BIN2HEX(1),BIN2HEX(INDIRECT(Q$111&amp;113+4*($B50-7))&amp;INDIRECT(Q$111&amp;114+4*($B50-7))&amp;INDIRECT(Q$111&amp;115+4*($B50-7))&amp;INDIRECT(Q$111&amp;116+4*($B50-7))))</f>
        <v>2</v>
      </c>
      <c r="R50" s="80" t="str" cm="1">
        <f t="array" aca="1" ref="R50" ca="1">IF(INDIRECT(R$111&amp;116+4*($B50-7))=1,BIN2HEX(1),BIN2HEX(INDIRECT(R$111&amp;113+4*($B50-7))&amp;INDIRECT(R$111&amp;114+4*($B50-7))&amp;INDIRECT(R$111&amp;115+4*($B50-7))&amp;INDIRECT(R$111&amp;116+4*($B50-7))))</f>
        <v>2</v>
      </c>
      <c r="S50" s="80" t="str" cm="1">
        <f t="array" aca="1" ref="S50" ca="1">IF(INDIRECT(S$111&amp;116+4*($B50-7))=1,BIN2HEX(1),BIN2HEX(INDIRECT(S$111&amp;113+4*($B50-7))&amp;INDIRECT(S$111&amp;114+4*($B50-7))&amp;INDIRECT(S$111&amp;115+4*($B50-7))&amp;INDIRECT(S$111&amp;116+4*($B50-7))))</f>
        <v>2</v>
      </c>
      <c r="T50" s="80" t="str" cm="1">
        <f t="array" aca="1" ref="T50" ca="1">IF(INDIRECT(T$111&amp;116+4*($B50-7))=1,BIN2HEX(1),BIN2HEX(INDIRECT(T$111&amp;113+4*($B50-7))&amp;INDIRECT(T$111&amp;114+4*($B50-7))&amp;INDIRECT(T$111&amp;115+4*($B50-7))&amp;INDIRECT(T$111&amp;116+4*($B50-7))))</f>
        <v>2</v>
      </c>
      <c r="U50" s="80" t="str" cm="1">
        <f t="array" aca="1" ref="U50" ca="1">IF(INDIRECT(U$111&amp;116+4*($B50-7))=1,BIN2HEX(1),BIN2HEX(INDIRECT(U$111&amp;113+4*($B50-7))&amp;INDIRECT(U$111&amp;114+4*($B50-7))&amp;INDIRECT(U$111&amp;115+4*($B50-7))&amp;INDIRECT(U$111&amp;116+4*($B50-7))))</f>
        <v>2</v>
      </c>
      <c r="V50" s="80" t="str" cm="1">
        <f t="array" aca="1" ref="V50" ca="1">IF(INDIRECT(V$111&amp;116+4*($B50-7))=1,BIN2HEX(1),BIN2HEX(INDIRECT(V$111&amp;113+4*($B50-7))&amp;INDIRECT(V$111&amp;114+4*($B50-7))&amp;INDIRECT(V$111&amp;115+4*($B50-7))&amp;INDIRECT(V$111&amp;116+4*($B50-7))))</f>
        <v>2</v>
      </c>
      <c r="W50" s="80" t="str" cm="1">
        <f t="array" aca="1" ref="W50" ca="1">IF(INDIRECT(W$111&amp;116+4*($B50-7))=1,BIN2HEX(1),BIN2HEX(INDIRECT(W$111&amp;113+4*($B50-7))&amp;INDIRECT(W$111&amp;114+4*($B50-7))&amp;INDIRECT(W$111&amp;115+4*($B50-7))&amp;INDIRECT(W$111&amp;116+4*($B50-7))))</f>
        <v>2</v>
      </c>
      <c r="X50" s="80" t="str" cm="1">
        <f t="array" aca="1" ref="X50" ca="1">IF(INDIRECT(X$111&amp;116+4*($B50-7))=1,BIN2HEX(1),BIN2HEX(INDIRECT(X$111&amp;113+4*($B50-7))&amp;INDIRECT(X$111&amp;114+4*($B50-7))&amp;INDIRECT(X$111&amp;115+4*($B50-7))&amp;INDIRECT(X$111&amp;116+4*($B50-7))))</f>
        <v>2</v>
      </c>
      <c r="Y50" s="80" t="str" cm="1">
        <f t="array" aca="1" ref="Y50" ca="1">IF(INDIRECT(Y$111&amp;116+4*($B50-7))=1,BIN2HEX(1),BIN2HEX(INDIRECT(Y$111&amp;113+4*($B50-7))&amp;INDIRECT(Y$111&amp;114+4*($B50-7))&amp;INDIRECT(Y$111&amp;115+4*($B50-7))&amp;INDIRECT(Y$111&amp;116+4*($B50-7))))</f>
        <v>2</v>
      </c>
      <c r="Z50" s="80" t="str" cm="1">
        <f t="array" aca="1" ref="Z50" ca="1">IF(INDIRECT(Z$111&amp;116+4*($B50-7))=1,BIN2HEX(1),BIN2HEX(INDIRECT(Z$111&amp;113+4*($B50-7))&amp;INDIRECT(Z$111&amp;114+4*($B50-7))&amp;INDIRECT(Z$111&amp;115+4*($B50-7))&amp;INDIRECT(Z$111&amp;116+4*($B50-7))))</f>
        <v>2</v>
      </c>
      <c r="AA50" s="80" t="str" cm="1">
        <f t="array" aca="1" ref="AA50" ca="1">IF(INDIRECT(AA$111&amp;116+4*($B50-7))=1,BIN2HEX(1),BIN2HEX(INDIRECT(AA$111&amp;113+4*($B50-7))&amp;INDIRECT(AA$111&amp;114+4*($B50-7))&amp;INDIRECT(AA$111&amp;115+4*($B50-7))&amp;INDIRECT(AA$111&amp;116+4*($B50-7))))</f>
        <v>2</v>
      </c>
      <c r="AB50" s="80" t="str" cm="1">
        <f t="array" aca="1" ref="AB50" ca="1">IF(INDIRECT(AB$111&amp;116+4*($B50-7))=1,BIN2HEX(1),BIN2HEX(INDIRECT(AB$111&amp;113+4*($B50-7))&amp;INDIRECT(AB$111&amp;114+4*($B50-7))&amp;INDIRECT(AB$111&amp;115+4*($B50-7))&amp;INDIRECT(AB$111&amp;116+4*($B50-7))))</f>
        <v>2</v>
      </c>
      <c r="AC50" s="80" t="str" cm="1">
        <f t="array" aca="1" ref="AC50" ca="1">IF(INDIRECT(AC$111&amp;116+4*($B50-7))=1,BIN2HEX(1),BIN2HEX(INDIRECT(AC$111&amp;113+4*($B50-7))&amp;INDIRECT(AC$111&amp;114+4*($B50-7))&amp;INDIRECT(AC$111&amp;115+4*($B50-7))&amp;INDIRECT(AC$111&amp;116+4*($B50-7))))</f>
        <v>2</v>
      </c>
      <c r="AD50" s="80" t="str" cm="1">
        <f t="array" aca="1" ref="AD50" ca="1">IF(INDIRECT(AD$111&amp;116+4*($B50-7))=1,BIN2HEX(1),BIN2HEX(INDIRECT(AD$111&amp;113+4*($B50-7))&amp;INDIRECT(AD$111&amp;114+4*($B50-7))&amp;INDIRECT(AD$111&amp;115+4*($B50-7))&amp;INDIRECT(AD$111&amp;116+4*($B50-7))))</f>
        <v>2</v>
      </c>
      <c r="AE50" s="80" t="str" cm="1">
        <f t="array" aca="1" ref="AE50" ca="1">IF(INDIRECT(AE$111&amp;116+4*($B50-7))=1,BIN2HEX(1),BIN2HEX(INDIRECT(AE$111&amp;113+4*($B50-7))&amp;INDIRECT(AE$111&amp;114+4*($B50-7))&amp;INDIRECT(AE$111&amp;115+4*($B50-7))&amp;INDIRECT(AE$111&amp;116+4*($B50-7))))</f>
        <v>2</v>
      </c>
      <c r="AF50" s="80" t="str" cm="1">
        <f t="array" aca="1" ref="AF50" ca="1">IF(INDIRECT(AF$111&amp;116+4*($B50-7))=1,BIN2HEX(1),BIN2HEX(INDIRECT(AF$111&amp;113+4*($B50-7))&amp;INDIRECT(AF$111&amp;114+4*($B50-7))&amp;INDIRECT(AF$111&amp;115+4*($B50-7))&amp;INDIRECT(AF$111&amp;116+4*($B50-7))))</f>
        <v>2</v>
      </c>
      <c r="AG50" s="80" t="str" cm="1">
        <f t="array" aca="1" ref="AG50" ca="1">IF(INDIRECT(AG$111&amp;116+4*($B50-7))=1,BIN2HEX(1),BIN2HEX(INDIRECT(AG$111&amp;113+4*($B50-7))&amp;INDIRECT(AG$111&amp;114+4*($B50-7))&amp;INDIRECT(AG$111&amp;115+4*($B50-7))&amp;INDIRECT(AG$111&amp;116+4*($B50-7))))</f>
        <v>2</v>
      </c>
      <c r="AH50" s="80" t="str" cm="1">
        <f t="array" aca="1" ref="AH50" ca="1">IF(INDIRECT(AH$111&amp;116+4*($B50-7))=1,BIN2HEX(1),BIN2HEX(INDIRECT(AH$111&amp;113+4*($B50-7))&amp;INDIRECT(AH$111&amp;114+4*($B50-7))&amp;INDIRECT(AH$111&amp;115+4*($B50-7))&amp;INDIRECT(AH$111&amp;116+4*($B50-7))))</f>
        <v>2</v>
      </c>
      <c r="AI50" s="80" t="str" cm="1">
        <f t="array" aca="1" ref="AI50" ca="1">IF(INDIRECT(AI$111&amp;116+4*($B50-7))=1,BIN2HEX(1),BIN2HEX(INDIRECT(AI$111&amp;113+4*($B50-7))&amp;INDIRECT(AI$111&amp;114+4*($B50-7))&amp;INDIRECT(AI$111&amp;115+4*($B50-7))&amp;INDIRECT(AI$111&amp;116+4*($B50-7))))</f>
        <v>2</v>
      </c>
      <c r="AJ50" s="80" t="str" cm="1">
        <f t="array" aca="1" ref="AJ50" ca="1">IF(INDIRECT(AJ$111&amp;116+4*($B50-7))=1,BIN2HEX(1),BIN2HEX(INDIRECT(AJ$111&amp;113+4*($B50-7))&amp;INDIRECT(AJ$111&amp;114+4*($B50-7))&amp;INDIRECT(AJ$111&amp;115+4*($B50-7))&amp;INDIRECT(AJ$111&amp;116+4*($B50-7))))</f>
        <v>2</v>
      </c>
      <c r="AK50" s="80" t="str" cm="1">
        <f t="array" aca="1" ref="AK50" ca="1">IF(INDIRECT(AK$111&amp;116+4*($B50-7))=1,BIN2HEX(1),BIN2HEX(INDIRECT(AK$111&amp;113+4*($B50-7))&amp;INDIRECT(AK$111&amp;114+4*($B50-7))&amp;INDIRECT(AK$111&amp;115+4*($B50-7))&amp;INDIRECT(AK$111&amp;116+4*($B50-7))))</f>
        <v>2</v>
      </c>
      <c r="AL50" s="80" t="str" cm="1">
        <f t="array" aca="1" ref="AL50" ca="1">IF(INDIRECT(AL$111&amp;116+4*($B50-7))=1,BIN2HEX(1),BIN2HEX(INDIRECT(AL$111&amp;113+4*($B50-7))&amp;INDIRECT(AL$111&amp;114+4*($B50-7))&amp;INDIRECT(AL$111&amp;115+4*($B50-7))&amp;INDIRECT(AL$111&amp;116+4*($B50-7))))</f>
        <v>2</v>
      </c>
      <c r="AM50" s="80" t="str" cm="1">
        <f t="array" aca="1" ref="AM50" ca="1">IF(INDIRECT(AM$111&amp;116+4*($B50-7))=1,BIN2HEX(1),BIN2HEX(INDIRECT(AM$111&amp;113+4*($B50-7))&amp;INDIRECT(AM$111&amp;114+4*($B50-7))&amp;INDIRECT(AM$111&amp;115+4*($B50-7))&amp;INDIRECT(AM$111&amp;116+4*($B50-7))))</f>
        <v>2</v>
      </c>
      <c r="AN50" s="80" t="str" cm="1">
        <f t="array" aca="1" ref="AN50" ca="1">IF(INDIRECT(AN$111&amp;116+4*($B50-7))=1,BIN2HEX(1),BIN2HEX(INDIRECT(AN$111&amp;113+4*($B50-7))&amp;INDIRECT(AN$111&amp;114+4*($B50-7))&amp;INDIRECT(AN$111&amp;115+4*($B50-7))&amp;INDIRECT(AN$111&amp;116+4*($B50-7))))</f>
        <v>2</v>
      </c>
      <c r="AO50" s="80" t="str" cm="1">
        <f t="array" aca="1" ref="AO50" ca="1">IF(INDIRECT(AO$111&amp;116+4*($B50-7))=1,BIN2HEX(1),BIN2HEX(INDIRECT(AO$111&amp;113+4*($B50-7))&amp;INDIRECT(AO$111&amp;114+4*($B50-7))&amp;INDIRECT(AO$111&amp;115+4*($B50-7))&amp;INDIRECT(AO$111&amp;116+4*($B50-7))))</f>
        <v>2</v>
      </c>
      <c r="AP50" s="80" t="str" cm="1">
        <f t="array" aca="1" ref="AP50" ca="1">IF(INDIRECT(AP$111&amp;116+4*($B50-7))=1,BIN2HEX(1),BIN2HEX(INDIRECT(AP$111&amp;113+4*($B50-7))&amp;INDIRECT(AP$111&amp;114+4*($B50-7))&amp;INDIRECT(AP$111&amp;115+4*($B50-7))&amp;INDIRECT(AP$111&amp;116+4*($B50-7))))</f>
        <v>2</v>
      </c>
      <c r="AQ50" s="80" t="str" cm="1">
        <f t="array" aca="1" ref="AQ50" ca="1">IF(INDIRECT(AQ$111&amp;116+4*($B50-7))=1,BIN2HEX(1),BIN2HEX(INDIRECT(AQ$111&amp;113+4*($B50-7))&amp;INDIRECT(AQ$111&amp;114+4*($B50-7))&amp;INDIRECT(AQ$111&amp;115+4*($B50-7))&amp;INDIRECT(AQ$111&amp;116+4*($B50-7))))</f>
        <v>2</v>
      </c>
      <c r="AR50" s="80" t="str" cm="1">
        <f t="array" aca="1" ref="AR50" ca="1">IF(INDIRECT(AR$111&amp;116+4*($B50-7))=1,BIN2HEX(1),BIN2HEX(INDIRECT(AR$111&amp;113+4*($B50-7))&amp;INDIRECT(AR$111&amp;114+4*($B50-7))&amp;INDIRECT(AR$111&amp;115+4*($B50-7))&amp;INDIRECT(AR$111&amp;116+4*($B50-7))))</f>
        <v>2</v>
      </c>
      <c r="AS50" s="80" t="str" cm="1">
        <f t="array" aca="1" ref="AS50" ca="1">IF(INDIRECT(AS$111&amp;116+4*($B50-7))=1,BIN2HEX(1),BIN2HEX(INDIRECT(AS$111&amp;113+4*($B50-7))&amp;INDIRECT(AS$111&amp;114+4*($B50-7))&amp;INDIRECT(AS$111&amp;115+4*($B50-7))&amp;INDIRECT(AS$111&amp;116+4*($B50-7))))</f>
        <v>2</v>
      </c>
      <c r="AT50" s="80" t="str" cm="1">
        <f t="array" aca="1" ref="AT50" ca="1">IF(INDIRECT(AT$111&amp;116+4*($B50-7))=1,BIN2HEX(1),BIN2HEX(INDIRECT(AT$111&amp;113+4*($B50-7))&amp;INDIRECT(AT$111&amp;114+4*($B50-7))&amp;INDIRECT(AT$111&amp;115+4*($B50-7))&amp;INDIRECT(AT$111&amp;116+4*($B50-7))))</f>
        <v>2</v>
      </c>
      <c r="AU50" s="80" t="str" cm="1">
        <f t="array" aca="1" ref="AU50" ca="1">IF(INDIRECT(AU$111&amp;116+4*($B50-7))=1,BIN2HEX(1),BIN2HEX(INDIRECT(AU$111&amp;113+4*($B50-7))&amp;INDIRECT(AU$111&amp;114+4*($B50-7))&amp;INDIRECT(AU$111&amp;115+4*($B50-7))&amp;INDIRECT(AU$111&amp;116+4*($B50-7))))</f>
        <v>2</v>
      </c>
      <c r="AV50" s="80" t="str" cm="1">
        <f t="array" aca="1" ref="AV50" ca="1">IF(INDIRECT(AV$111&amp;116+4*($B50-7))=1,BIN2HEX(1),BIN2HEX(INDIRECT(AV$111&amp;113+4*($B50-7))&amp;INDIRECT(AV$111&amp;114+4*($B50-7))&amp;INDIRECT(AV$111&amp;115+4*($B50-7))&amp;INDIRECT(AV$111&amp;116+4*($B50-7))))</f>
        <v>2</v>
      </c>
      <c r="AW50" s="80" t="str" cm="1">
        <f t="array" aca="1" ref="AW50" ca="1">IF(INDIRECT(AW$111&amp;116+4*($B50-7))=1,BIN2HEX(1),BIN2HEX(INDIRECT(AW$111&amp;113+4*($B50-7))&amp;INDIRECT(AW$111&amp;114+4*($B50-7))&amp;INDIRECT(AW$111&amp;115+4*($B50-7))&amp;INDIRECT(AW$111&amp;116+4*($B50-7))))</f>
        <v>2</v>
      </c>
      <c r="AX50" s="80" t="str" cm="1">
        <f t="array" aca="1" ref="AX50" ca="1">IF(INDIRECT(AX$111&amp;116+4*($B50-7))=1,BIN2HEX(1),BIN2HEX(INDIRECT(AX$111&amp;113+4*($B50-7))&amp;INDIRECT(AX$111&amp;114+4*($B50-7))&amp;INDIRECT(AX$111&amp;115+4*($B50-7))&amp;INDIRECT(AX$111&amp;116+4*($B50-7))))</f>
        <v>2</v>
      </c>
      <c r="AY50" s="80" t="str" cm="1">
        <f t="array" aca="1" ref="AY50" ca="1">IF(INDIRECT(AY$111&amp;116+4*($B50-7))=1,BIN2HEX(1),BIN2HEX(INDIRECT(AY$111&amp;113+4*($B50-7))&amp;INDIRECT(AY$111&amp;114+4*($B50-7))&amp;INDIRECT(AY$111&amp;115+4*($B50-7))&amp;INDIRECT(AY$111&amp;116+4*($B50-7))))</f>
        <v>2</v>
      </c>
      <c r="AZ50" s="80" t="str" cm="1">
        <f t="array" aca="1" ref="AZ50" ca="1">IF(INDIRECT(AZ$111&amp;116+4*($B50-7))=1,BIN2HEX(1),BIN2HEX(INDIRECT(AZ$111&amp;113+4*($B50-7))&amp;INDIRECT(AZ$111&amp;114+4*($B50-7))&amp;INDIRECT(AZ$111&amp;115+4*($B50-7))&amp;INDIRECT(AZ$111&amp;116+4*($B50-7))))</f>
        <v>2</v>
      </c>
      <c r="BA50" s="80" t="str" cm="1">
        <f t="array" aca="1" ref="BA50" ca="1">IF(INDIRECT(BA$111&amp;116+4*($B50-7))=1,BIN2HEX(1),BIN2HEX(INDIRECT(BA$111&amp;113+4*($B50-7))&amp;INDIRECT(BA$111&amp;114+4*($B50-7))&amp;INDIRECT(BA$111&amp;115+4*($B50-7))&amp;INDIRECT(BA$111&amp;116+4*($B50-7))))</f>
        <v>2</v>
      </c>
      <c r="BB50" s="80" t="str" cm="1">
        <f t="array" aca="1" ref="BB50" ca="1">IF(INDIRECT(BB$111&amp;116+4*($B50-7))=1,BIN2HEX(1),BIN2HEX(INDIRECT(BB$111&amp;113+4*($B50-7))&amp;INDIRECT(BB$111&amp;114+4*($B50-7))&amp;INDIRECT(BB$111&amp;115+4*($B50-7))&amp;INDIRECT(BB$111&amp;116+4*($B50-7))))</f>
        <v>2</v>
      </c>
      <c r="BC50" s="80" t="str" cm="1">
        <f t="array" aca="1" ref="BC50" ca="1">IF(INDIRECT(BC$111&amp;116+4*($B50-7))=1,BIN2HEX(1),BIN2HEX(INDIRECT(BC$111&amp;113+4*($B50-7))&amp;INDIRECT(BC$111&amp;114+4*($B50-7))&amp;INDIRECT(BC$111&amp;115+4*($B50-7))&amp;INDIRECT(BC$111&amp;116+4*($B50-7))))</f>
        <v>2</v>
      </c>
      <c r="BD50" s="80" t="str" cm="1">
        <f t="array" aca="1" ref="BD50" ca="1">IF(INDIRECT(BD$111&amp;116+4*($B50-7))=1,BIN2HEX(1),BIN2HEX(INDIRECT(BD$111&amp;113+4*($B50-7))&amp;INDIRECT(BD$111&amp;114+4*($B50-7))&amp;INDIRECT(BD$111&amp;115+4*($B50-7))&amp;INDIRECT(BD$111&amp;116+4*($B50-7))))</f>
        <v>2</v>
      </c>
      <c r="BE50" s="80" t="str" cm="1">
        <f t="array" aca="1" ref="BE50" ca="1">IF(INDIRECT(BE$111&amp;116+4*($B50-7))=1,BIN2HEX(1),BIN2HEX(INDIRECT(BE$111&amp;113+4*($B50-7))&amp;INDIRECT(BE$111&amp;114+4*($B50-7))&amp;INDIRECT(BE$111&amp;115+4*($B50-7))&amp;INDIRECT(BE$111&amp;116+4*($B50-7))))</f>
        <v>2</v>
      </c>
      <c r="BF50" s="80" t="str" cm="1">
        <f t="array" aca="1" ref="BF50" ca="1">IF(INDIRECT(BF$111&amp;116+4*($B50-7))=1,BIN2HEX(1),BIN2HEX(INDIRECT(BF$111&amp;113+4*($B50-7))&amp;INDIRECT(BF$111&amp;114+4*($B50-7))&amp;INDIRECT(BF$111&amp;115+4*($B50-7))&amp;INDIRECT(BF$111&amp;116+4*($B50-7))))</f>
        <v>2</v>
      </c>
      <c r="BG50" s="80" t="str" cm="1">
        <f t="array" aca="1" ref="BG50" ca="1">IF(INDIRECT(BG$111&amp;116+4*($B50-7))=1,BIN2HEX(1),BIN2HEX(INDIRECT(BG$111&amp;113+4*($B50-7))&amp;INDIRECT(BG$111&amp;114+4*($B50-7))&amp;INDIRECT(BG$111&amp;115+4*($B50-7))&amp;INDIRECT(BG$111&amp;116+4*($B50-7))))</f>
        <v>2</v>
      </c>
      <c r="BH50" s="80" t="str" cm="1">
        <f t="array" aca="1" ref="BH50" ca="1">IF(INDIRECT(BH$111&amp;116+4*($B50-7))=1,BIN2HEX(1),BIN2HEX(INDIRECT(BH$111&amp;113+4*($B50-7))&amp;INDIRECT(BH$111&amp;114+4*($B50-7))&amp;INDIRECT(BH$111&amp;115+4*($B50-7))&amp;INDIRECT(BH$111&amp;116+4*($B50-7))))</f>
        <v>2</v>
      </c>
      <c r="BI50" s="80" t="str" cm="1">
        <f t="array" aca="1" ref="BI50" ca="1">IF(INDIRECT(BI$111&amp;116+4*($B50-7))=1,BIN2HEX(1),BIN2HEX(INDIRECT(BI$111&amp;113+4*($B50-7))&amp;INDIRECT(BI$111&amp;114+4*($B50-7))&amp;INDIRECT(BI$111&amp;115+4*($B50-7))&amp;INDIRECT(BI$111&amp;116+4*($B50-7))))</f>
        <v>2</v>
      </c>
      <c r="BJ50" s="80" t="str" cm="1">
        <f t="array" aca="1" ref="BJ50" ca="1">IF(INDIRECT(BJ$111&amp;116+4*($B50-7))=1,BIN2HEX(1),BIN2HEX(INDIRECT(BJ$111&amp;113+4*($B50-7))&amp;INDIRECT(BJ$111&amp;114+4*($B50-7))&amp;INDIRECT(BJ$111&amp;115+4*($B50-7))&amp;INDIRECT(BJ$111&amp;116+4*($B50-7))))</f>
        <v>2</v>
      </c>
      <c r="BK50" s="80" t="str" cm="1">
        <f t="array" aca="1" ref="BK50" ca="1">IF(INDIRECT(BK$111&amp;116+4*($B50-7))=1,BIN2HEX(1),BIN2HEX(INDIRECT(BK$111&amp;113+4*($B50-7))&amp;INDIRECT(BK$111&amp;114+4*($B50-7))&amp;INDIRECT(BK$111&amp;115+4*($B50-7))&amp;INDIRECT(BK$111&amp;116+4*($B50-7))))</f>
        <v>2</v>
      </c>
      <c r="BL50" s="80" t="str" cm="1">
        <f t="array" aca="1" ref="BL50" ca="1">IF(INDIRECT(BL$111&amp;116+4*($B50-7))=1,BIN2HEX(1),BIN2HEX(INDIRECT(BL$111&amp;113+4*($B50-7))&amp;INDIRECT(BL$111&amp;114+4*($B50-7))&amp;INDIRECT(BL$111&amp;115+4*($B50-7))&amp;INDIRECT(BL$111&amp;116+4*($B50-7))))</f>
        <v>2</v>
      </c>
      <c r="BM50" s="80" t="str" cm="1">
        <f t="array" aca="1" ref="BM50" ca="1">IF(INDIRECT(BM$111&amp;116+4*($B50-7))=1,BIN2HEX(1),BIN2HEX(INDIRECT(BM$111&amp;113+4*($B50-7))&amp;INDIRECT(BM$111&amp;114+4*($B50-7))&amp;INDIRECT(BM$111&amp;115+4*($B50-7))&amp;INDIRECT(BM$111&amp;116+4*($B50-7))))</f>
        <v>2</v>
      </c>
      <c r="BN50" s="80" t="str" cm="1">
        <f t="array" aca="1" ref="BN50" ca="1">IF(INDIRECT(BN$111&amp;116+4*($B50-7))=1,BIN2HEX(1),BIN2HEX(INDIRECT(BN$111&amp;113+4*($B50-7))&amp;INDIRECT(BN$111&amp;114+4*($B50-7))&amp;INDIRECT(BN$111&amp;115+4*($B50-7))&amp;INDIRECT(BN$111&amp;116+4*($B50-7))))</f>
        <v>2</v>
      </c>
      <c r="BO50" s="80" t="str" cm="1">
        <f t="array" aca="1" ref="BO50" ca="1">IF(INDIRECT(BO$111&amp;116+4*($B50-7))=1,BIN2HEX(1),BIN2HEX(INDIRECT(BO$111&amp;113+4*($B50-7))&amp;INDIRECT(BO$111&amp;114+4*($B50-7))&amp;INDIRECT(BO$111&amp;115+4*($B50-7))&amp;INDIRECT(BO$111&amp;116+4*($B50-7))))</f>
        <v>2</v>
      </c>
      <c r="BP50" s="80" t="str" cm="1">
        <f t="array" aca="1" ref="BP50" ca="1">IF(INDIRECT(BP$111&amp;116+4*($B50-7))=1,BIN2HEX(1),BIN2HEX(INDIRECT(BP$111&amp;113+4*($B50-7))&amp;INDIRECT(BP$111&amp;114+4*($B50-7))&amp;INDIRECT(BP$111&amp;115+4*($B50-7))&amp;INDIRECT(BP$111&amp;116+4*($B50-7))))</f>
        <v>2</v>
      </c>
      <c r="CD50" s="80" cm="1">
        <f t="array" aca="1" ref="CD50" ca="1">IF($V50="0",INDIRECT("ｄａｔａ!$"&amp;V$112&amp;"$"&amp;$B50),0)</f>
        <v>0</v>
      </c>
      <c r="CE50" s="80" cm="1">
        <f t="array" aca="1" ref="CE50" ca="1">IF(OR($AS50="0",$AS50="8"),INDIRECT("ｄａｔａ!$"&amp;AS$112&amp;"$"&amp;$B50),0)</f>
        <v>0</v>
      </c>
      <c r="CH50" s="80" t="str">
        <f t="shared" si="12"/>
        <v>2000</v>
      </c>
      <c r="CI50" s="80" t="str">
        <f t="shared" si="13"/>
        <v>300000</v>
      </c>
      <c r="CJ50" s="80" t="str">
        <f t="shared" si="14"/>
        <v>400000</v>
      </c>
      <c r="CK50" s="80" t="str">
        <f t="shared" si="15"/>
        <v>5000000</v>
      </c>
      <c r="CL50" s="80" t="str">
        <f t="shared" si="16"/>
        <v>600000</v>
      </c>
      <c r="CM50" s="80" t="str">
        <f t="shared" ca="1" si="17"/>
        <v>70000</v>
      </c>
      <c r="CN50" s="80" t="str">
        <f t="shared" ca="1" si="18"/>
        <v>800000</v>
      </c>
      <c r="CO50" s="80" t="str">
        <f t="shared" ca="1" si="19"/>
        <v>900000</v>
      </c>
      <c r="CP50" s="80" t="str">
        <f t="shared" ca="1" si="20"/>
        <v>A000000</v>
      </c>
      <c r="CQ50" s="80" t="str">
        <f t="shared" ca="1" si="21"/>
        <v>B00000</v>
      </c>
    </row>
    <row r="51" spans="1:95" x14ac:dyDescent="0.2">
      <c r="A51" s="80" t="s">
        <v>2364</v>
      </c>
      <c r="B51" s="80">
        <v>53</v>
      </c>
      <c r="C51" s="251">
        <f t="shared" ca="1" si="11"/>
        <v>1</v>
      </c>
      <c r="D51" s="80" t="str" cm="1">
        <f t="array" aca="1" ref="D51" ca="1">IF(INDIRECT(D$111&amp;116+4*($B51-7))=1,BIN2HEX(1),BIN2HEX(INDIRECT(D$111&amp;113+4*($B51-7))&amp;INDIRECT(D$111&amp;114+4*($B51-7))&amp;INDIRECT(D$111&amp;115+4*($B51-7))&amp;INDIRECT(D$111&amp;116+4*($B51-7))))</f>
        <v>4</v>
      </c>
      <c r="F51" s="80" t="str" cm="1">
        <f t="array" aca="1" ref="F51" ca="1">IF(INDIRECT(F$111&amp;116+4*($B51-7))=1,BIN2HEX(1),BIN2HEX(INDIRECT(F$111&amp;113+4*($B51-7))&amp;INDIRECT(F$111&amp;114+4*($B51-7))&amp;INDIRECT(F$111&amp;115+4*($B51-7))&amp;INDIRECT(F$111&amp;116+4*($B51-7))))</f>
        <v>2</v>
      </c>
      <c r="G51" s="80" t="str" cm="1">
        <f t="array" aca="1" ref="G51" ca="1">IF(INDIRECT(G$111&amp;116+4*($B51-7))=1,BIN2HEX(1),BIN2HEX(INDIRECT(G$111&amp;113+4*($B51-7))&amp;INDIRECT(G$111&amp;114+4*($B51-7))&amp;INDIRECT(G$111&amp;115+4*($B51-7))&amp;INDIRECT(G$111&amp;116+4*($B51-7))))</f>
        <v>2</v>
      </c>
      <c r="H51" s="80" t="str" cm="1">
        <f t="array" aca="1" ref="H51" ca="1">IF(INDIRECT(H$111&amp;116+4*($B51-7))=1,BIN2HEX(1),BIN2HEX(INDIRECT(H$111&amp;113+4*($B51-7))&amp;INDIRECT(H$111&amp;114+4*($B51-7))&amp;INDIRECT(H$111&amp;115+4*($B51-7))&amp;INDIRECT(H$111&amp;116+4*($B51-7))))</f>
        <v>2</v>
      </c>
      <c r="I51" s="80" t="str" cm="1">
        <f t="array" aca="1" ref="I51" ca="1">IF(INDIRECT(I$111&amp;116+4*($B51-7))=1,BIN2HEX(1),BIN2HEX(INDIRECT(I$111&amp;113+4*($B51-7))&amp;INDIRECT(I$111&amp;114+4*($B51-7))&amp;INDIRECT(I$111&amp;115+4*($B51-7))&amp;INDIRECT(I$111&amp;116+4*($B51-7))))</f>
        <v>2</v>
      </c>
      <c r="J51" s="80" t="str" cm="1">
        <f t="array" aca="1" ref="J51" ca="1">IF(INDIRECT(J$111&amp;116+4*($B51-7))=1,BIN2HEX(1),BIN2HEX(INDIRECT(J$111&amp;113+4*($B51-7))&amp;INDIRECT(J$111&amp;114+4*($B51-7))&amp;INDIRECT(J$111&amp;115+4*($B51-7))&amp;INDIRECT(J$111&amp;116+4*($B51-7))))</f>
        <v>2</v>
      </c>
      <c r="K51" s="80" t="str" cm="1">
        <f t="array" aca="1" ref="K51" ca="1">IF(INDIRECT(K$111&amp;116+4*($B51-7))=1,BIN2HEX(1),BIN2HEX(INDIRECT(K$111&amp;113+4*($B51-7))&amp;INDIRECT(K$111&amp;114+4*($B51-7))&amp;INDIRECT(K$111&amp;115+4*($B51-7))&amp;INDIRECT(K$111&amp;116+4*($B51-7))))</f>
        <v>2</v>
      </c>
      <c r="L51" s="80" t="str" cm="1">
        <f t="array" aca="1" ref="L51" ca="1">IF(INDIRECT(L$111&amp;116+4*($B51-7))=1,BIN2HEX(1),BIN2HEX(INDIRECT(L$111&amp;113+4*($B51-7))&amp;INDIRECT(L$111&amp;114+4*($B51-7))&amp;INDIRECT(L$111&amp;115+4*($B51-7))&amp;INDIRECT(L$111&amp;116+4*($B51-7))))</f>
        <v>2</v>
      </c>
      <c r="M51" s="80" t="str" cm="1">
        <f t="array" aca="1" ref="M51" ca="1">IF(INDIRECT(M$111&amp;116+4*($B51-7))=1,BIN2HEX(1),BIN2HEX(INDIRECT(M$111&amp;113+4*($B51-7))&amp;INDIRECT(M$111&amp;114+4*($B51-7))&amp;INDIRECT(M$111&amp;115+4*($B51-7))&amp;INDIRECT(M$111&amp;116+4*($B51-7))))</f>
        <v>2</v>
      </c>
      <c r="N51" s="80" t="str" cm="1">
        <f t="array" aca="1" ref="N51" ca="1">IF(INDIRECT(N$111&amp;116+4*($B51-7))=1,BIN2HEX(1),BIN2HEX(INDIRECT(N$111&amp;113+4*($B51-7))&amp;INDIRECT(N$111&amp;114+4*($B51-7))&amp;INDIRECT(N$111&amp;115+4*($B51-7))&amp;INDIRECT(N$111&amp;116+4*($B51-7))))</f>
        <v>2</v>
      </c>
      <c r="O51" s="80" t="str" cm="1">
        <f t="array" aca="1" ref="O51" ca="1">IF(INDIRECT(O$111&amp;116+4*($B51-7))=1,BIN2HEX(1),BIN2HEX(INDIRECT(O$111&amp;113+4*($B51-7))&amp;INDIRECT(O$111&amp;114+4*($B51-7))&amp;INDIRECT(O$111&amp;115+4*($B51-7))&amp;INDIRECT(O$111&amp;116+4*($B51-7))))</f>
        <v>2</v>
      </c>
      <c r="P51" s="80" t="str" cm="1">
        <f t="array" aca="1" ref="P51" ca="1">IF(INDIRECT(P$111&amp;116+4*($B51-7))=1,BIN2HEX(1),BIN2HEX(INDIRECT(P$111&amp;113+4*($B51-7))&amp;INDIRECT(P$111&amp;114+4*($B51-7))&amp;INDIRECT(P$111&amp;115+4*($B51-7))&amp;INDIRECT(P$111&amp;116+4*($B51-7))))</f>
        <v>2</v>
      </c>
      <c r="Q51" s="80" t="str" cm="1">
        <f t="array" aca="1" ref="Q51" ca="1">IF(INDIRECT(Q$111&amp;116+4*($B51-7))=1,BIN2HEX(1),BIN2HEX(INDIRECT(Q$111&amp;113+4*($B51-7))&amp;INDIRECT(Q$111&amp;114+4*($B51-7))&amp;INDIRECT(Q$111&amp;115+4*($B51-7))&amp;INDIRECT(Q$111&amp;116+4*($B51-7))))</f>
        <v>2</v>
      </c>
      <c r="R51" s="80" t="str" cm="1">
        <f t="array" aca="1" ref="R51" ca="1">IF(INDIRECT(R$111&amp;116+4*($B51-7))=1,BIN2HEX(1),BIN2HEX(INDIRECT(R$111&amp;113+4*($B51-7))&amp;INDIRECT(R$111&amp;114+4*($B51-7))&amp;INDIRECT(R$111&amp;115+4*($B51-7))&amp;INDIRECT(R$111&amp;116+4*($B51-7))))</f>
        <v>2</v>
      </c>
      <c r="S51" s="80" t="str" cm="1">
        <f t="array" aca="1" ref="S51" ca="1">IF(INDIRECT(S$111&amp;116+4*($B51-7))=1,BIN2HEX(1),BIN2HEX(INDIRECT(S$111&amp;113+4*($B51-7))&amp;INDIRECT(S$111&amp;114+4*($B51-7))&amp;INDIRECT(S$111&amp;115+4*($B51-7))&amp;INDIRECT(S$111&amp;116+4*($B51-7))))</f>
        <v>2</v>
      </c>
      <c r="T51" s="80" t="str" cm="1">
        <f t="array" aca="1" ref="T51" ca="1">IF(INDIRECT(T$111&amp;116+4*($B51-7))=1,BIN2HEX(1),BIN2HEX(INDIRECT(T$111&amp;113+4*($B51-7))&amp;INDIRECT(T$111&amp;114+4*($B51-7))&amp;INDIRECT(T$111&amp;115+4*($B51-7))&amp;INDIRECT(T$111&amp;116+4*($B51-7))))</f>
        <v>2</v>
      </c>
      <c r="U51" s="80" t="str" cm="1">
        <f t="array" aca="1" ref="U51" ca="1">IF(INDIRECT(U$111&amp;116+4*($B51-7))=1,BIN2HEX(1),BIN2HEX(INDIRECT(U$111&amp;113+4*($B51-7))&amp;INDIRECT(U$111&amp;114+4*($B51-7))&amp;INDIRECT(U$111&amp;115+4*($B51-7))&amp;INDIRECT(U$111&amp;116+4*($B51-7))))</f>
        <v>2</v>
      </c>
      <c r="V51" s="80" t="str" cm="1">
        <f t="array" aca="1" ref="V51" ca="1">IF(INDIRECT(V$111&amp;116+4*($B51-7))=1,BIN2HEX(1),BIN2HEX(INDIRECT(V$111&amp;113+4*($B51-7))&amp;INDIRECT(V$111&amp;114+4*($B51-7))&amp;INDIRECT(V$111&amp;115+4*($B51-7))&amp;INDIRECT(V$111&amp;116+4*($B51-7))))</f>
        <v>2</v>
      </c>
      <c r="W51" s="80" t="str" cm="1">
        <f t="array" aca="1" ref="W51" ca="1">IF(INDIRECT(W$111&amp;116+4*($B51-7))=1,BIN2HEX(1),BIN2HEX(INDIRECT(W$111&amp;113+4*($B51-7))&amp;INDIRECT(W$111&amp;114+4*($B51-7))&amp;INDIRECT(W$111&amp;115+4*($B51-7))&amp;INDIRECT(W$111&amp;116+4*($B51-7))))</f>
        <v>2</v>
      </c>
      <c r="X51" s="80" t="str" cm="1">
        <f t="array" aca="1" ref="X51" ca="1">IF(INDIRECT(X$111&amp;116+4*($B51-7))=1,BIN2HEX(1),BIN2HEX(INDIRECT(X$111&amp;113+4*($B51-7))&amp;INDIRECT(X$111&amp;114+4*($B51-7))&amp;INDIRECT(X$111&amp;115+4*($B51-7))&amp;INDIRECT(X$111&amp;116+4*($B51-7))))</f>
        <v>2</v>
      </c>
      <c r="Y51" s="80" t="str" cm="1">
        <f t="array" aca="1" ref="Y51" ca="1">IF(INDIRECT(Y$111&amp;116+4*($B51-7))=1,BIN2HEX(1),BIN2HEX(INDIRECT(Y$111&amp;113+4*($B51-7))&amp;INDIRECT(Y$111&amp;114+4*($B51-7))&amp;INDIRECT(Y$111&amp;115+4*($B51-7))&amp;INDIRECT(Y$111&amp;116+4*($B51-7))))</f>
        <v>2</v>
      </c>
      <c r="Z51" s="80" t="str" cm="1">
        <f t="array" aca="1" ref="Z51" ca="1">IF(INDIRECT(Z$111&amp;116+4*($B51-7))=1,BIN2HEX(1),BIN2HEX(INDIRECT(Z$111&amp;113+4*($B51-7))&amp;INDIRECT(Z$111&amp;114+4*($B51-7))&amp;INDIRECT(Z$111&amp;115+4*($B51-7))&amp;INDIRECT(Z$111&amp;116+4*($B51-7))))</f>
        <v>2</v>
      </c>
      <c r="AA51" s="80" t="str" cm="1">
        <f t="array" aca="1" ref="AA51" ca="1">IF(INDIRECT(AA$111&amp;116+4*($B51-7))=1,BIN2HEX(1),BIN2HEX(INDIRECT(AA$111&amp;113+4*($B51-7))&amp;INDIRECT(AA$111&amp;114+4*($B51-7))&amp;INDIRECT(AA$111&amp;115+4*($B51-7))&amp;INDIRECT(AA$111&amp;116+4*($B51-7))))</f>
        <v>2</v>
      </c>
      <c r="AB51" s="80" t="str" cm="1">
        <f t="array" aca="1" ref="AB51" ca="1">IF(INDIRECT(AB$111&amp;116+4*($B51-7))=1,BIN2HEX(1),BIN2HEX(INDIRECT(AB$111&amp;113+4*($B51-7))&amp;INDIRECT(AB$111&amp;114+4*($B51-7))&amp;INDIRECT(AB$111&amp;115+4*($B51-7))&amp;INDIRECT(AB$111&amp;116+4*($B51-7))))</f>
        <v>2</v>
      </c>
      <c r="AC51" s="80" t="str" cm="1">
        <f t="array" aca="1" ref="AC51" ca="1">IF(INDIRECT(AC$111&amp;116+4*($B51-7))=1,BIN2HEX(1),BIN2HEX(INDIRECT(AC$111&amp;113+4*($B51-7))&amp;INDIRECT(AC$111&amp;114+4*($B51-7))&amp;INDIRECT(AC$111&amp;115+4*($B51-7))&amp;INDIRECT(AC$111&amp;116+4*($B51-7))))</f>
        <v>2</v>
      </c>
      <c r="AD51" s="80" t="str" cm="1">
        <f t="array" aca="1" ref="AD51" ca="1">IF(INDIRECT(AD$111&amp;116+4*($B51-7))=1,BIN2HEX(1),BIN2HEX(INDIRECT(AD$111&amp;113+4*($B51-7))&amp;INDIRECT(AD$111&amp;114+4*($B51-7))&amp;INDIRECT(AD$111&amp;115+4*($B51-7))&amp;INDIRECT(AD$111&amp;116+4*($B51-7))))</f>
        <v>2</v>
      </c>
      <c r="AE51" s="80" t="str" cm="1">
        <f t="array" aca="1" ref="AE51" ca="1">IF(INDIRECT(AE$111&amp;116+4*($B51-7))=1,BIN2HEX(1),BIN2HEX(INDIRECT(AE$111&amp;113+4*($B51-7))&amp;INDIRECT(AE$111&amp;114+4*($B51-7))&amp;INDIRECT(AE$111&amp;115+4*($B51-7))&amp;INDIRECT(AE$111&amp;116+4*($B51-7))))</f>
        <v>2</v>
      </c>
      <c r="AF51" s="80" t="str" cm="1">
        <f t="array" aca="1" ref="AF51" ca="1">IF(INDIRECT(AF$111&amp;116+4*($B51-7))=1,BIN2HEX(1),BIN2HEX(INDIRECT(AF$111&amp;113+4*($B51-7))&amp;INDIRECT(AF$111&amp;114+4*($B51-7))&amp;INDIRECT(AF$111&amp;115+4*($B51-7))&amp;INDIRECT(AF$111&amp;116+4*($B51-7))))</f>
        <v>2</v>
      </c>
      <c r="AG51" s="80" t="str" cm="1">
        <f t="array" aca="1" ref="AG51" ca="1">IF(INDIRECT(AG$111&amp;116+4*($B51-7))=1,BIN2HEX(1),BIN2HEX(INDIRECT(AG$111&amp;113+4*($B51-7))&amp;INDIRECT(AG$111&amp;114+4*($B51-7))&amp;INDIRECT(AG$111&amp;115+4*($B51-7))&amp;INDIRECT(AG$111&amp;116+4*($B51-7))))</f>
        <v>2</v>
      </c>
      <c r="AH51" s="80" t="str" cm="1">
        <f t="array" aca="1" ref="AH51" ca="1">IF(INDIRECT(AH$111&amp;116+4*($B51-7))=1,BIN2HEX(1),BIN2HEX(INDIRECT(AH$111&amp;113+4*($B51-7))&amp;INDIRECT(AH$111&amp;114+4*($B51-7))&amp;INDIRECT(AH$111&amp;115+4*($B51-7))&amp;INDIRECT(AH$111&amp;116+4*($B51-7))))</f>
        <v>2</v>
      </c>
      <c r="AI51" s="80" t="str" cm="1">
        <f t="array" aca="1" ref="AI51" ca="1">IF(INDIRECT(AI$111&amp;116+4*($B51-7))=1,BIN2HEX(1),BIN2HEX(INDIRECT(AI$111&amp;113+4*($B51-7))&amp;INDIRECT(AI$111&amp;114+4*($B51-7))&amp;INDIRECT(AI$111&amp;115+4*($B51-7))&amp;INDIRECT(AI$111&amp;116+4*($B51-7))))</f>
        <v>2</v>
      </c>
      <c r="AJ51" s="80" t="str" cm="1">
        <f t="array" aca="1" ref="AJ51" ca="1">IF(INDIRECT(AJ$111&amp;116+4*($B51-7))=1,BIN2HEX(1),BIN2HEX(INDIRECT(AJ$111&amp;113+4*($B51-7))&amp;INDIRECT(AJ$111&amp;114+4*($B51-7))&amp;INDIRECT(AJ$111&amp;115+4*($B51-7))&amp;INDIRECT(AJ$111&amp;116+4*($B51-7))))</f>
        <v>2</v>
      </c>
      <c r="AK51" s="80" t="str" cm="1">
        <f t="array" aca="1" ref="AK51" ca="1">IF(INDIRECT(AK$111&amp;116+4*($B51-7))=1,BIN2HEX(1),BIN2HEX(INDIRECT(AK$111&amp;113+4*($B51-7))&amp;INDIRECT(AK$111&amp;114+4*($B51-7))&amp;INDIRECT(AK$111&amp;115+4*($B51-7))&amp;INDIRECT(AK$111&amp;116+4*($B51-7))))</f>
        <v>2</v>
      </c>
      <c r="AL51" s="80" t="str" cm="1">
        <f t="array" aca="1" ref="AL51" ca="1">IF(INDIRECT(AL$111&amp;116+4*($B51-7))=1,BIN2HEX(1),BIN2HEX(INDIRECT(AL$111&amp;113+4*($B51-7))&amp;INDIRECT(AL$111&amp;114+4*($B51-7))&amp;INDIRECT(AL$111&amp;115+4*($B51-7))&amp;INDIRECT(AL$111&amp;116+4*($B51-7))))</f>
        <v>2</v>
      </c>
      <c r="AM51" s="80" t="str" cm="1">
        <f t="array" aca="1" ref="AM51" ca="1">IF(INDIRECT(AM$111&amp;116+4*($B51-7))=1,BIN2HEX(1),BIN2HEX(INDIRECT(AM$111&amp;113+4*($B51-7))&amp;INDIRECT(AM$111&amp;114+4*($B51-7))&amp;INDIRECT(AM$111&amp;115+4*($B51-7))&amp;INDIRECT(AM$111&amp;116+4*($B51-7))))</f>
        <v>2</v>
      </c>
      <c r="AN51" s="80" t="str" cm="1">
        <f t="array" aca="1" ref="AN51" ca="1">IF(INDIRECT(AN$111&amp;116+4*($B51-7))=1,BIN2HEX(1),BIN2HEX(INDIRECT(AN$111&amp;113+4*($B51-7))&amp;INDIRECT(AN$111&amp;114+4*($B51-7))&amp;INDIRECT(AN$111&amp;115+4*($B51-7))&amp;INDIRECT(AN$111&amp;116+4*($B51-7))))</f>
        <v>2</v>
      </c>
      <c r="AO51" s="80" t="str" cm="1">
        <f t="array" aca="1" ref="AO51" ca="1">IF(INDIRECT(AO$111&amp;116+4*($B51-7))=1,BIN2HEX(1),BIN2HEX(INDIRECT(AO$111&amp;113+4*($B51-7))&amp;INDIRECT(AO$111&amp;114+4*($B51-7))&amp;INDIRECT(AO$111&amp;115+4*($B51-7))&amp;INDIRECT(AO$111&amp;116+4*($B51-7))))</f>
        <v>2</v>
      </c>
      <c r="AP51" s="80" t="str" cm="1">
        <f t="array" aca="1" ref="AP51" ca="1">IF(INDIRECT(AP$111&amp;116+4*($B51-7))=1,BIN2HEX(1),BIN2HEX(INDIRECT(AP$111&amp;113+4*($B51-7))&amp;INDIRECT(AP$111&amp;114+4*($B51-7))&amp;INDIRECT(AP$111&amp;115+4*($B51-7))&amp;INDIRECT(AP$111&amp;116+4*($B51-7))))</f>
        <v>2</v>
      </c>
      <c r="AQ51" s="80" t="str" cm="1">
        <f t="array" aca="1" ref="AQ51" ca="1">IF(INDIRECT(AQ$111&amp;116+4*($B51-7))=1,BIN2HEX(1),BIN2HEX(INDIRECT(AQ$111&amp;113+4*($B51-7))&amp;INDIRECT(AQ$111&amp;114+4*($B51-7))&amp;INDIRECT(AQ$111&amp;115+4*($B51-7))&amp;INDIRECT(AQ$111&amp;116+4*($B51-7))))</f>
        <v>2</v>
      </c>
      <c r="AR51" s="80" t="str" cm="1">
        <f t="array" aca="1" ref="AR51" ca="1">IF(INDIRECT(AR$111&amp;116+4*($B51-7))=1,BIN2HEX(1),BIN2HEX(INDIRECT(AR$111&amp;113+4*($B51-7))&amp;INDIRECT(AR$111&amp;114+4*($B51-7))&amp;INDIRECT(AR$111&amp;115+4*($B51-7))&amp;INDIRECT(AR$111&amp;116+4*($B51-7))))</f>
        <v>2</v>
      </c>
      <c r="AS51" s="80" t="str" cm="1">
        <f t="array" aca="1" ref="AS51" ca="1">IF(INDIRECT(AS$111&amp;116+4*($B51-7))=1,BIN2HEX(1),BIN2HEX(INDIRECT(AS$111&amp;113+4*($B51-7))&amp;INDIRECT(AS$111&amp;114+4*($B51-7))&amp;INDIRECT(AS$111&amp;115+4*($B51-7))&amp;INDIRECT(AS$111&amp;116+4*($B51-7))))</f>
        <v>2</v>
      </c>
      <c r="AT51" s="80" t="str" cm="1">
        <f t="array" aca="1" ref="AT51" ca="1">IF(INDIRECT(AT$111&amp;116+4*($B51-7))=1,BIN2HEX(1),BIN2HEX(INDIRECT(AT$111&amp;113+4*($B51-7))&amp;INDIRECT(AT$111&amp;114+4*($B51-7))&amp;INDIRECT(AT$111&amp;115+4*($B51-7))&amp;INDIRECT(AT$111&amp;116+4*($B51-7))))</f>
        <v>2</v>
      </c>
      <c r="AU51" s="80" t="str" cm="1">
        <f t="array" aca="1" ref="AU51" ca="1">IF(INDIRECT(AU$111&amp;116+4*($B51-7))=1,BIN2HEX(1),BIN2HEX(INDIRECT(AU$111&amp;113+4*($B51-7))&amp;INDIRECT(AU$111&amp;114+4*($B51-7))&amp;INDIRECT(AU$111&amp;115+4*($B51-7))&amp;INDIRECT(AU$111&amp;116+4*($B51-7))))</f>
        <v>2</v>
      </c>
      <c r="AV51" s="80" t="str" cm="1">
        <f t="array" aca="1" ref="AV51" ca="1">IF(INDIRECT(AV$111&amp;116+4*($B51-7))=1,BIN2HEX(1),BIN2HEX(INDIRECT(AV$111&amp;113+4*($B51-7))&amp;INDIRECT(AV$111&amp;114+4*($B51-7))&amp;INDIRECT(AV$111&amp;115+4*($B51-7))&amp;INDIRECT(AV$111&amp;116+4*($B51-7))))</f>
        <v>2</v>
      </c>
      <c r="AW51" s="80" t="str" cm="1">
        <f t="array" aca="1" ref="AW51" ca="1">IF(INDIRECT(AW$111&amp;116+4*($B51-7))=1,BIN2HEX(1),BIN2HEX(INDIRECT(AW$111&amp;113+4*($B51-7))&amp;INDIRECT(AW$111&amp;114+4*($B51-7))&amp;INDIRECT(AW$111&amp;115+4*($B51-7))&amp;INDIRECT(AW$111&amp;116+4*($B51-7))))</f>
        <v>2</v>
      </c>
      <c r="AX51" s="80" t="str" cm="1">
        <f t="array" aca="1" ref="AX51" ca="1">IF(INDIRECT(AX$111&amp;116+4*($B51-7))=1,BIN2HEX(1),BIN2HEX(INDIRECT(AX$111&amp;113+4*($B51-7))&amp;INDIRECT(AX$111&amp;114+4*($B51-7))&amp;INDIRECT(AX$111&amp;115+4*($B51-7))&amp;INDIRECT(AX$111&amp;116+4*($B51-7))))</f>
        <v>2</v>
      </c>
      <c r="AY51" s="80" t="str" cm="1">
        <f t="array" aca="1" ref="AY51" ca="1">IF(INDIRECT(AY$111&amp;116+4*($B51-7))=1,BIN2HEX(1),BIN2HEX(INDIRECT(AY$111&amp;113+4*($B51-7))&amp;INDIRECT(AY$111&amp;114+4*($B51-7))&amp;INDIRECT(AY$111&amp;115+4*($B51-7))&amp;INDIRECT(AY$111&amp;116+4*($B51-7))))</f>
        <v>2</v>
      </c>
      <c r="AZ51" s="80" t="str" cm="1">
        <f t="array" aca="1" ref="AZ51" ca="1">IF(INDIRECT(AZ$111&amp;116+4*($B51-7))=1,BIN2HEX(1),BIN2HEX(INDIRECT(AZ$111&amp;113+4*($B51-7))&amp;INDIRECT(AZ$111&amp;114+4*($B51-7))&amp;INDIRECT(AZ$111&amp;115+4*($B51-7))&amp;INDIRECT(AZ$111&amp;116+4*($B51-7))))</f>
        <v>2</v>
      </c>
      <c r="BA51" s="80" t="str" cm="1">
        <f t="array" aca="1" ref="BA51" ca="1">IF(INDIRECT(BA$111&amp;116+4*($B51-7))=1,BIN2HEX(1),BIN2HEX(INDIRECT(BA$111&amp;113+4*($B51-7))&amp;INDIRECT(BA$111&amp;114+4*($B51-7))&amp;INDIRECT(BA$111&amp;115+4*($B51-7))&amp;INDIRECT(BA$111&amp;116+4*($B51-7))))</f>
        <v>2</v>
      </c>
      <c r="BB51" s="80" t="str" cm="1">
        <f t="array" aca="1" ref="BB51" ca="1">IF(INDIRECT(BB$111&amp;116+4*($B51-7))=1,BIN2HEX(1),BIN2HEX(INDIRECT(BB$111&amp;113+4*($B51-7))&amp;INDIRECT(BB$111&amp;114+4*($B51-7))&amp;INDIRECT(BB$111&amp;115+4*($B51-7))&amp;INDIRECT(BB$111&amp;116+4*($B51-7))))</f>
        <v>2</v>
      </c>
      <c r="BC51" s="80" t="str" cm="1">
        <f t="array" aca="1" ref="BC51" ca="1">IF(INDIRECT(BC$111&amp;116+4*($B51-7))=1,BIN2HEX(1),BIN2HEX(INDIRECT(BC$111&amp;113+4*($B51-7))&amp;INDIRECT(BC$111&amp;114+4*($B51-7))&amp;INDIRECT(BC$111&amp;115+4*($B51-7))&amp;INDIRECT(BC$111&amp;116+4*($B51-7))))</f>
        <v>2</v>
      </c>
      <c r="BD51" s="80" t="str" cm="1">
        <f t="array" aca="1" ref="BD51" ca="1">IF(INDIRECT(BD$111&amp;116+4*($B51-7))=1,BIN2HEX(1),BIN2HEX(INDIRECT(BD$111&amp;113+4*($B51-7))&amp;INDIRECT(BD$111&amp;114+4*($B51-7))&amp;INDIRECT(BD$111&amp;115+4*($B51-7))&amp;INDIRECT(BD$111&amp;116+4*($B51-7))))</f>
        <v>2</v>
      </c>
      <c r="BE51" s="80" t="str" cm="1">
        <f t="array" aca="1" ref="BE51" ca="1">IF(INDIRECT(BE$111&amp;116+4*($B51-7))=1,BIN2HEX(1),BIN2HEX(INDIRECT(BE$111&amp;113+4*($B51-7))&amp;INDIRECT(BE$111&amp;114+4*($B51-7))&amp;INDIRECT(BE$111&amp;115+4*($B51-7))&amp;INDIRECT(BE$111&amp;116+4*($B51-7))))</f>
        <v>2</v>
      </c>
      <c r="BF51" s="80" t="str" cm="1">
        <f t="array" aca="1" ref="BF51" ca="1">IF(INDIRECT(BF$111&amp;116+4*($B51-7))=1,BIN2HEX(1),BIN2HEX(INDIRECT(BF$111&amp;113+4*($B51-7))&amp;INDIRECT(BF$111&amp;114+4*($B51-7))&amp;INDIRECT(BF$111&amp;115+4*($B51-7))&amp;INDIRECT(BF$111&amp;116+4*($B51-7))))</f>
        <v>2</v>
      </c>
      <c r="BG51" s="80" t="str" cm="1">
        <f t="array" aca="1" ref="BG51" ca="1">IF(INDIRECT(BG$111&amp;116+4*($B51-7))=1,BIN2HEX(1),BIN2HEX(INDIRECT(BG$111&amp;113+4*($B51-7))&amp;INDIRECT(BG$111&amp;114+4*($B51-7))&amp;INDIRECT(BG$111&amp;115+4*($B51-7))&amp;INDIRECT(BG$111&amp;116+4*($B51-7))))</f>
        <v>2</v>
      </c>
      <c r="BH51" s="80" t="str" cm="1">
        <f t="array" aca="1" ref="BH51" ca="1">IF(INDIRECT(BH$111&amp;116+4*($B51-7))=1,BIN2HEX(1),BIN2HEX(INDIRECT(BH$111&amp;113+4*($B51-7))&amp;INDIRECT(BH$111&amp;114+4*($B51-7))&amp;INDIRECT(BH$111&amp;115+4*($B51-7))&amp;INDIRECT(BH$111&amp;116+4*($B51-7))))</f>
        <v>2</v>
      </c>
      <c r="BI51" s="80" t="str" cm="1">
        <f t="array" aca="1" ref="BI51" ca="1">IF(INDIRECT(BI$111&amp;116+4*($B51-7))=1,BIN2HEX(1),BIN2HEX(INDIRECT(BI$111&amp;113+4*($B51-7))&amp;INDIRECT(BI$111&amp;114+4*($B51-7))&amp;INDIRECT(BI$111&amp;115+4*($B51-7))&amp;INDIRECT(BI$111&amp;116+4*($B51-7))))</f>
        <v>2</v>
      </c>
      <c r="BJ51" s="80" t="str" cm="1">
        <f t="array" aca="1" ref="BJ51" ca="1">IF(INDIRECT(BJ$111&amp;116+4*($B51-7))=1,BIN2HEX(1),BIN2HEX(INDIRECT(BJ$111&amp;113+4*($B51-7))&amp;INDIRECT(BJ$111&amp;114+4*($B51-7))&amp;INDIRECT(BJ$111&amp;115+4*($B51-7))&amp;INDIRECT(BJ$111&amp;116+4*($B51-7))))</f>
        <v>2</v>
      </c>
      <c r="BK51" s="80" t="str" cm="1">
        <f t="array" aca="1" ref="BK51" ca="1">IF(INDIRECT(BK$111&amp;116+4*($B51-7))=1,BIN2HEX(1),BIN2HEX(INDIRECT(BK$111&amp;113+4*($B51-7))&amp;INDIRECT(BK$111&amp;114+4*($B51-7))&amp;INDIRECT(BK$111&amp;115+4*($B51-7))&amp;INDIRECT(BK$111&amp;116+4*($B51-7))))</f>
        <v>2</v>
      </c>
      <c r="BL51" s="80" t="str" cm="1">
        <f t="array" aca="1" ref="BL51" ca="1">IF(INDIRECT(BL$111&amp;116+4*($B51-7))=1,BIN2HEX(1),BIN2HEX(INDIRECT(BL$111&amp;113+4*($B51-7))&amp;INDIRECT(BL$111&amp;114+4*($B51-7))&amp;INDIRECT(BL$111&amp;115+4*($B51-7))&amp;INDIRECT(BL$111&amp;116+4*($B51-7))))</f>
        <v>2</v>
      </c>
      <c r="BM51" s="80" t="str" cm="1">
        <f t="array" aca="1" ref="BM51" ca="1">IF(INDIRECT(BM$111&amp;116+4*($B51-7))=1,BIN2HEX(1),BIN2HEX(INDIRECT(BM$111&amp;113+4*($B51-7))&amp;INDIRECT(BM$111&amp;114+4*($B51-7))&amp;INDIRECT(BM$111&amp;115+4*($B51-7))&amp;INDIRECT(BM$111&amp;116+4*($B51-7))))</f>
        <v>2</v>
      </c>
      <c r="BN51" s="80" t="str" cm="1">
        <f t="array" aca="1" ref="BN51" ca="1">IF(INDIRECT(BN$111&amp;116+4*($B51-7))=1,BIN2HEX(1),BIN2HEX(INDIRECT(BN$111&amp;113+4*($B51-7))&amp;INDIRECT(BN$111&amp;114+4*($B51-7))&amp;INDIRECT(BN$111&amp;115+4*($B51-7))&amp;INDIRECT(BN$111&amp;116+4*($B51-7))))</f>
        <v>2</v>
      </c>
      <c r="BO51" s="80" t="str" cm="1">
        <f t="array" aca="1" ref="BO51" ca="1">IF(INDIRECT(BO$111&amp;116+4*($B51-7))=1,BIN2HEX(1),BIN2HEX(INDIRECT(BO$111&amp;113+4*($B51-7))&amp;INDIRECT(BO$111&amp;114+4*($B51-7))&amp;INDIRECT(BO$111&amp;115+4*($B51-7))&amp;INDIRECT(BO$111&amp;116+4*($B51-7))))</f>
        <v>2</v>
      </c>
      <c r="BP51" s="80" t="str" cm="1">
        <f t="array" aca="1" ref="BP51" ca="1">IF(INDIRECT(BP$111&amp;116+4*($B51-7))=1,BIN2HEX(1),BIN2HEX(INDIRECT(BP$111&amp;113+4*($B51-7))&amp;INDIRECT(BP$111&amp;114+4*($B51-7))&amp;INDIRECT(BP$111&amp;115+4*($B51-7))&amp;INDIRECT(BP$111&amp;116+4*($B51-7))))</f>
        <v>2</v>
      </c>
      <c r="CD51" s="80" cm="1">
        <f t="array" aca="1" ref="CD51" ca="1">IF($V51="0",INDIRECT("ｄａｔａ!$"&amp;V$112&amp;"$"&amp;$B51),0)</f>
        <v>0</v>
      </c>
      <c r="CE51" s="80" cm="1">
        <f t="array" aca="1" ref="CE51" ca="1">IF(OR($AS51="0",$AS51="8"),INDIRECT("ｄａｔａ!$"&amp;AS$112&amp;"$"&amp;$B51),0)</f>
        <v>0</v>
      </c>
      <c r="CH51" s="80" t="str">
        <f t="shared" si="12"/>
        <v>2000</v>
      </c>
      <c r="CI51" s="80" t="str">
        <f t="shared" si="13"/>
        <v>300000</v>
      </c>
      <c r="CJ51" s="80" t="str">
        <f t="shared" si="14"/>
        <v>400000</v>
      </c>
      <c r="CK51" s="80" t="str">
        <f t="shared" si="15"/>
        <v>5000000</v>
      </c>
      <c r="CL51" s="80" t="str">
        <f t="shared" si="16"/>
        <v>600000</v>
      </c>
      <c r="CM51" s="80" t="str">
        <f t="shared" ca="1" si="17"/>
        <v>70000</v>
      </c>
      <c r="CN51" s="80" t="str">
        <f t="shared" ca="1" si="18"/>
        <v>800000</v>
      </c>
      <c r="CO51" s="80" t="str">
        <f t="shared" ca="1" si="19"/>
        <v>900000</v>
      </c>
      <c r="CP51" s="80" t="str">
        <f t="shared" ca="1" si="20"/>
        <v>A000000</v>
      </c>
      <c r="CQ51" s="80" t="str">
        <f t="shared" ca="1" si="21"/>
        <v>B00000</v>
      </c>
    </row>
    <row r="52" spans="1:95" x14ac:dyDescent="0.2">
      <c r="A52" s="80" t="s">
        <v>2365</v>
      </c>
      <c r="B52" s="80">
        <v>54</v>
      </c>
      <c r="C52" s="251">
        <f t="shared" ca="1" si="11"/>
        <v>1</v>
      </c>
      <c r="D52" s="80" t="str" cm="1">
        <f t="array" aca="1" ref="D52" ca="1">IF(INDIRECT(D$111&amp;116+4*($B52-7))=1,BIN2HEX(1),BIN2HEX(INDIRECT(D$111&amp;113+4*($B52-7))&amp;INDIRECT(D$111&amp;114+4*($B52-7))&amp;INDIRECT(D$111&amp;115+4*($B52-7))&amp;INDIRECT(D$111&amp;116+4*($B52-7))))</f>
        <v>4</v>
      </c>
      <c r="F52" s="80" t="str" cm="1">
        <f t="array" aca="1" ref="F52" ca="1">IF(INDIRECT(F$111&amp;116+4*($B52-7))=1,BIN2HEX(1),BIN2HEX(INDIRECT(F$111&amp;113+4*($B52-7))&amp;INDIRECT(F$111&amp;114+4*($B52-7))&amp;INDIRECT(F$111&amp;115+4*($B52-7))&amp;INDIRECT(F$111&amp;116+4*($B52-7))))</f>
        <v>2</v>
      </c>
      <c r="G52" s="80" t="str" cm="1">
        <f t="array" aca="1" ref="G52" ca="1">IF(INDIRECT(G$111&amp;116+4*($B52-7))=1,BIN2HEX(1),BIN2HEX(INDIRECT(G$111&amp;113+4*($B52-7))&amp;INDIRECT(G$111&amp;114+4*($B52-7))&amp;INDIRECT(G$111&amp;115+4*($B52-7))&amp;INDIRECT(G$111&amp;116+4*($B52-7))))</f>
        <v>2</v>
      </c>
      <c r="H52" s="80" t="str" cm="1">
        <f t="array" aca="1" ref="H52" ca="1">IF(INDIRECT(H$111&amp;116+4*($B52-7))=1,BIN2HEX(1),BIN2HEX(INDIRECT(H$111&amp;113+4*($B52-7))&amp;INDIRECT(H$111&amp;114+4*($B52-7))&amp;INDIRECT(H$111&amp;115+4*($B52-7))&amp;INDIRECT(H$111&amp;116+4*($B52-7))))</f>
        <v>2</v>
      </c>
      <c r="I52" s="80" t="str" cm="1">
        <f t="array" aca="1" ref="I52" ca="1">IF(INDIRECT(I$111&amp;116+4*($B52-7))=1,BIN2HEX(1),BIN2HEX(INDIRECT(I$111&amp;113+4*($B52-7))&amp;INDIRECT(I$111&amp;114+4*($B52-7))&amp;INDIRECT(I$111&amp;115+4*($B52-7))&amp;INDIRECT(I$111&amp;116+4*($B52-7))))</f>
        <v>2</v>
      </c>
      <c r="J52" s="80" t="str" cm="1">
        <f t="array" aca="1" ref="J52" ca="1">IF(INDIRECT(J$111&amp;116+4*($B52-7))=1,BIN2HEX(1),BIN2HEX(INDIRECT(J$111&amp;113+4*($B52-7))&amp;INDIRECT(J$111&amp;114+4*($B52-7))&amp;INDIRECT(J$111&amp;115+4*($B52-7))&amp;INDIRECT(J$111&amp;116+4*($B52-7))))</f>
        <v>2</v>
      </c>
      <c r="K52" s="80" t="str" cm="1">
        <f t="array" aca="1" ref="K52" ca="1">IF(INDIRECT(K$111&amp;116+4*($B52-7))=1,BIN2HEX(1),BIN2HEX(INDIRECT(K$111&amp;113+4*($B52-7))&amp;INDIRECT(K$111&amp;114+4*($B52-7))&amp;INDIRECT(K$111&amp;115+4*($B52-7))&amp;INDIRECT(K$111&amp;116+4*($B52-7))))</f>
        <v>2</v>
      </c>
      <c r="L52" s="80" t="str" cm="1">
        <f t="array" aca="1" ref="L52" ca="1">IF(INDIRECT(L$111&amp;116+4*($B52-7))=1,BIN2HEX(1),BIN2HEX(INDIRECT(L$111&amp;113+4*($B52-7))&amp;INDIRECT(L$111&amp;114+4*($B52-7))&amp;INDIRECT(L$111&amp;115+4*($B52-7))&amp;INDIRECT(L$111&amp;116+4*($B52-7))))</f>
        <v>2</v>
      </c>
      <c r="M52" s="80" t="str" cm="1">
        <f t="array" aca="1" ref="M52" ca="1">IF(INDIRECT(M$111&amp;116+4*($B52-7))=1,BIN2HEX(1),BIN2HEX(INDIRECT(M$111&amp;113+4*($B52-7))&amp;INDIRECT(M$111&amp;114+4*($B52-7))&amp;INDIRECT(M$111&amp;115+4*($B52-7))&amp;INDIRECT(M$111&amp;116+4*($B52-7))))</f>
        <v>2</v>
      </c>
      <c r="N52" s="80" t="str" cm="1">
        <f t="array" aca="1" ref="N52" ca="1">IF(INDIRECT(N$111&amp;116+4*($B52-7))=1,BIN2HEX(1),BIN2HEX(INDIRECT(N$111&amp;113+4*($B52-7))&amp;INDIRECT(N$111&amp;114+4*($B52-7))&amp;INDIRECT(N$111&amp;115+4*($B52-7))&amp;INDIRECT(N$111&amp;116+4*($B52-7))))</f>
        <v>2</v>
      </c>
      <c r="O52" s="80" t="str" cm="1">
        <f t="array" aca="1" ref="O52" ca="1">IF(INDIRECT(O$111&amp;116+4*($B52-7))=1,BIN2HEX(1),BIN2HEX(INDIRECT(O$111&amp;113+4*($B52-7))&amp;INDIRECT(O$111&amp;114+4*($B52-7))&amp;INDIRECT(O$111&amp;115+4*($B52-7))&amp;INDIRECT(O$111&amp;116+4*($B52-7))))</f>
        <v>2</v>
      </c>
      <c r="P52" s="80" t="str" cm="1">
        <f t="array" aca="1" ref="P52" ca="1">IF(INDIRECT(P$111&amp;116+4*($B52-7))=1,BIN2HEX(1),BIN2HEX(INDIRECT(P$111&amp;113+4*($B52-7))&amp;INDIRECT(P$111&amp;114+4*($B52-7))&amp;INDIRECT(P$111&amp;115+4*($B52-7))&amp;INDIRECT(P$111&amp;116+4*($B52-7))))</f>
        <v>2</v>
      </c>
      <c r="Q52" s="80" t="str" cm="1">
        <f t="array" aca="1" ref="Q52" ca="1">IF(INDIRECT(Q$111&amp;116+4*($B52-7))=1,BIN2HEX(1),BIN2HEX(INDIRECT(Q$111&amp;113+4*($B52-7))&amp;INDIRECT(Q$111&amp;114+4*($B52-7))&amp;INDIRECT(Q$111&amp;115+4*($B52-7))&amp;INDIRECT(Q$111&amp;116+4*($B52-7))))</f>
        <v>2</v>
      </c>
      <c r="R52" s="80" t="str" cm="1">
        <f t="array" aca="1" ref="R52" ca="1">IF(INDIRECT(R$111&amp;116+4*($B52-7))=1,BIN2HEX(1),BIN2HEX(INDIRECT(R$111&amp;113+4*($B52-7))&amp;INDIRECT(R$111&amp;114+4*($B52-7))&amp;INDIRECT(R$111&amp;115+4*($B52-7))&amp;INDIRECT(R$111&amp;116+4*($B52-7))))</f>
        <v>2</v>
      </c>
      <c r="S52" s="80" t="str" cm="1">
        <f t="array" aca="1" ref="S52" ca="1">IF(INDIRECT(S$111&amp;116+4*($B52-7))=1,BIN2HEX(1),BIN2HEX(INDIRECT(S$111&amp;113+4*($B52-7))&amp;INDIRECT(S$111&amp;114+4*($B52-7))&amp;INDIRECT(S$111&amp;115+4*($B52-7))&amp;INDIRECT(S$111&amp;116+4*($B52-7))))</f>
        <v>2</v>
      </c>
      <c r="T52" s="80" t="str" cm="1">
        <f t="array" aca="1" ref="T52" ca="1">IF(INDIRECT(T$111&amp;116+4*($B52-7))=1,BIN2HEX(1),BIN2HEX(INDIRECT(T$111&amp;113+4*($B52-7))&amp;INDIRECT(T$111&amp;114+4*($B52-7))&amp;INDIRECT(T$111&amp;115+4*($B52-7))&amp;INDIRECT(T$111&amp;116+4*($B52-7))))</f>
        <v>2</v>
      </c>
      <c r="U52" s="80" t="str" cm="1">
        <f t="array" aca="1" ref="U52" ca="1">IF(INDIRECT(U$111&amp;116+4*($B52-7))=1,BIN2HEX(1),BIN2HEX(INDIRECT(U$111&amp;113+4*($B52-7))&amp;INDIRECT(U$111&amp;114+4*($B52-7))&amp;INDIRECT(U$111&amp;115+4*($B52-7))&amp;INDIRECT(U$111&amp;116+4*($B52-7))))</f>
        <v>2</v>
      </c>
      <c r="V52" s="80" t="str" cm="1">
        <f t="array" aca="1" ref="V52" ca="1">IF(INDIRECT(V$111&amp;116+4*($B52-7))=1,BIN2HEX(1),BIN2HEX(INDIRECT(V$111&amp;113+4*($B52-7))&amp;INDIRECT(V$111&amp;114+4*($B52-7))&amp;INDIRECT(V$111&amp;115+4*($B52-7))&amp;INDIRECT(V$111&amp;116+4*($B52-7))))</f>
        <v>2</v>
      </c>
      <c r="W52" s="80" t="str" cm="1">
        <f t="array" aca="1" ref="W52" ca="1">IF(INDIRECT(W$111&amp;116+4*($B52-7))=1,BIN2HEX(1),BIN2HEX(INDIRECT(W$111&amp;113+4*($B52-7))&amp;INDIRECT(W$111&amp;114+4*($B52-7))&amp;INDIRECT(W$111&amp;115+4*($B52-7))&amp;INDIRECT(W$111&amp;116+4*($B52-7))))</f>
        <v>2</v>
      </c>
      <c r="X52" s="80" t="str" cm="1">
        <f t="array" aca="1" ref="X52" ca="1">IF(INDIRECT(X$111&amp;116+4*($B52-7))=1,BIN2HEX(1),BIN2HEX(INDIRECT(X$111&amp;113+4*($B52-7))&amp;INDIRECT(X$111&amp;114+4*($B52-7))&amp;INDIRECT(X$111&amp;115+4*($B52-7))&amp;INDIRECT(X$111&amp;116+4*($B52-7))))</f>
        <v>2</v>
      </c>
      <c r="Y52" s="80" t="str" cm="1">
        <f t="array" aca="1" ref="Y52" ca="1">IF(INDIRECT(Y$111&amp;116+4*($B52-7))=1,BIN2HEX(1),BIN2HEX(INDIRECT(Y$111&amp;113+4*($B52-7))&amp;INDIRECT(Y$111&amp;114+4*($B52-7))&amp;INDIRECT(Y$111&amp;115+4*($B52-7))&amp;INDIRECT(Y$111&amp;116+4*($B52-7))))</f>
        <v>2</v>
      </c>
      <c r="Z52" s="80" t="str" cm="1">
        <f t="array" aca="1" ref="Z52" ca="1">IF(INDIRECT(Z$111&amp;116+4*($B52-7))=1,BIN2HEX(1),BIN2HEX(INDIRECT(Z$111&amp;113+4*($B52-7))&amp;INDIRECT(Z$111&amp;114+4*($B52-7))&amp;INDIRECT(Z$111&amp;115+4*($B52-7))&amp;INDIRECT(Z$111&amp;116+4*($B52-7))))</f>
        <v>2</v>
      </c>
      <c r="AA52" s="80" t="str" cm="1">
        <f t="array" aca="1" ref="AA52" ca="1">IF(INDIRECT(AA$111&amp;116+4*($B52-7))=1,BIN2HEX(1),BIN2HEX(INDIRECT(AA$111&amp;113+4*($B52-7))&amp;INDIRECT(AA$111&amp;114+4*($B52-7))&amp;INDIRECT(AA$111&amp;115+4*($B52-7))&amp;INDIRECT(AA$111&amp;116+4*($B52-7))))</f>
        <v>2</v>
      </c>
      <c r="AB52" s="80" t="str" cm="1">
        <f t="array" aca="1" ref="AB52" ca="1">IF(INDIRECT(AB$111&amp;116+4*($B52-7))=1,BIN2HEX(1),BIN2HEX(INDIRECT(AB$111&amp;113+4*($B52-7))&amp;INDIRECT(AB$111&amp;114+4*($B52-7))&amp;INDIRECT(AB$111&amp;115+4*($B52-7))&amp;INDIRECT(AB$111&amp;116+4*($B52-7))))</f>
        <v>2</v>
      </c>
      <c r="AC52" s="80" t="str" cm="1">
        <f t="array" aca="1" ref="AC52" ca="1">IF(INDIRECT(AC$111&amp;116+4*($B52-7))=1,BIN2HEX(1),BIN2HEX(INDIRECT(AC$111&amp;113+4*($B52-7))&amp;INDIRECT(AC$111&amp;114+4*($B52-7))&amp;INDIRECT(AC$111&amp;115+4*($B52-7))&amp;INDIRECT(AC$111&amp;116+4*($B52-7))))</f>
        <v>2</v>
      </c>
      <c r="AD52" s="80" t="str" cm="1">
        <f t="array" aca="1" ref="AD52" ca="1">IF(INDIRECT(AD$111&amp;116+4*($B52-7))=1,BIN2HEX(1),BIN2HEX(INDIRECT(AD$111&amp;113+4*($B52-7))&amp;INDIRECT(AD$111&amp;114+4*($B52-7))&amp;INDIRECT(AD$111&amp;115+4*($B52-7))&amp;INDIRECT(AD$111&amp;116+4*($B52-7))))</f>
        <v>2</v>
      </c>
      <c r="AE52" s="80" t="str" cm="1">
        <f t="array" aca="1" ref="AE52" ca="1">IF(INDIRECT(AE$111&amp;116+4*($B52-7))=1,BIN2HEX(1),BIN2HEX(INDIRECT(AE$111&amp;113+4*($B52-7))&amp;INDIRECT(AE$111&amp;114+4*($B52-7))&amp;INDIRECT(AE$111&amp;115+4*($B52-7))&amp;INDIRECT(AE$111&amp;116+4*($B52-7))))</f>
        <v>2</v>
      </c>
      <c r="AF52" s="80" t="str" cm="1">
        <f t="array" aca="1" ref="AF52" ca="1">IF(INDIRECT(AF$111&amp;116+4*($B52-7))=1,BIN2HEX(1),BIN2HEX(INDIRECT(AF$111&amp;113+4*($B52-7))&amp;INDIRECT(AF$111&amp;114+4*($B52-7))&amp;INDIRECT(AF$111&amp;115+4*($B52-7))&amp;INDIRECT(AF$111&amp;116+4*($B52-7))))</f>
        <v>2</v>
      </c>
      <c r="AG52" s="80" t="str" cm="1">
        <f t="array" aca="1" ref="AG52" ca="1">IF(INDIRECT(AG$111&amp;116+4*($B52-7))=1,BIN2HEX(1),BIN2HEX(INDIRECT(AG$111&amp;113+4*($B52-7))&amp;INDIRECT(AG$111&amp;114+4*($B52-7))&amp;INDIRECT(AG$111&amp;115+4*($B52-7))&amp;INDIRECT(AG$111&amp;116+4*($B52-7))))</f>
        <v>2</v>
      </c>
      <c r="AH52" s="80" t="str" cm="1">
        <f t="array" aca="1" ref="AH52" ca="1">IF(INDIRECT(AH$111&amp;116+4*($B52-7))=1,BIN2HEX(1),BIN2HEX(INDIRECT(AH$111&amp;113+4*($B52-7))&amp;INDIRECT(AH$111&amp;114+4*($B52-7))&amp;INDIRECT(AH$111&amp;115+4*($B52-7))&amp;INDIRECT(AH$111&amp;116+4*($B52-7))))</f>
        <v>2</v>
      </c>
      <c r="AI52" s="80" t="str" cm="1">
        <f t="array" aca="1" ref="AI52" ca="1">IF(INDIRECT(AI$111&amp;116+4*($B52-7))=1,BIN2HEX(1),BIN2HEX(INDIRECT(AI$111&amp;113+4*($B52-7))&amp;INDIRECT(AI$111&amp;114+4*($B52-7))&amp;INDIRECT(AI$111&amp;115+4*($B52-7))&amp;INDIRECT(AI$111&amp;116+4*($B52-7))))</f>
        <v>2</v>
      </c>
      <c r="AJ52" s="80" t="str" cm="1">
        <f t="array" aca="1" ref="AJ52" ca="1">IF(INDIRECT(AJ$111&amp;116+4*($B52-7))=1,BIN2HEX(1),BIN2HEX(INDIRECT(AJ$111&amp;113+4*($B52-7))&amp;INDIRECT(AJ$111&amp;114+4*($B52-7))&amp;INDIRECT(AJ$111&amp;115+4*($B52-7))&amp;INDIRECT(AJ$111&amp;116+4*($B52-7))))</f>
        <v>2</v>
      </c>
      <c r="AK52" s="80" t="str" cm="1">
        <f t="array" aca="1" ref="AK52" ca="1">IF(INDIRECT(AK$111&amp;116+4*($B52-7))=1,BIN2HEX(1),BIN2HEX(INDIRECT(AK$111&amp;113+4*($B52-7))&amp;INDIRECT(AK$111&amp;114+4*($B52-7))&amp;INDIRECT(AK$111&amp;115+4*($B52-7))&amp;INDIRECT(AK$111&amp;116+4*($B52-7))))</f>
        <v>2</v>
      </c>
      <c r="AL52" s="80" t="str" cm="1">
        <f t="array" aca="1" ref="AL52" ca="1">IF(INDIRECT(AL$111&amp;116+4*($B52-7))=1,BIN2HEX(1),BIN2HEX(INDIRECT(AL$111&amp;113+4*($B52-7))&amp;INDIRECT(AL$111&amp;114+4*($B52-7))&amp;INDIRECT(AL$111&amp;115+4*($B52-7))&amp;INDIRECT(AL$111&amp;116+4*($B52-7))))</f>
        <v>2</v>
      </c>
      <c r="AM52" s="80" t="str" cm="1">
        <f t="array" aca="1" ref="AM52" ca="1">IF(INDIRECT(AM$111&amp;116+4*($B52-7))=1,BIN2HEX(1),BIN2HEX(INDIRECT(AM$111&amp;113+4*($B52-7))&amp;INDIRECT(AM$111&amp;114+4*($B52-7))&amp;INDIRECT(AM$111&amp;115+4*($B52-7))&amp;INDIRECT(AM$111&amp;116+4*($B52-7))))</f>
        <v>2</v>
      </c>
      <c r="AN52" s="80" t="str" cm="1">
        <f t="array" aca="1" ref="AN52" ca="1">IF(INDIRECT(AN$111&amp;116+4*($B52-7))=1,BIN2HEX(1),BIN2HEX(INDIRECT(AN$111&amp;113+4*($B52-7))&amp;INDIRECT(AN$111&amp;114+4*($B52-7))&amp;INDIRECT(AN$111&amp;115+4*($B52-7))&amp;INDIRECT(AN$111&amp;116+4*($B52-7))))</f>
        <v>2</v>
      </c>
      <c r="AO52" s="80" t="str" cm="1">
        <f t="array" aca="1" ref="AO52" ca="1">IF(INDIRECT(AO$111&amp;116+4*($B52-7))=1,BIN2HEX(1),BIN2HEX(INDIRECT(AO$111&amp;113+4*($B52-7))&amp;INDIRECT(AO$111&amp;114+4*($B52-7))&amp;INDIRECT(AO$111&amp;115+4*($B52-7))&amp;INDIRECT(AO$111&amp;116+4*($B52-7))))</f>
        <v>2</v>
      </c>
      <c r="AP52" s="80" t="str" cm="1">
        <f t="array" aca="1" ref="AP52" ca="1">IF(INDIRECT(AP$111&amp;116+4*($B52-7))=1,BIN2HEX(1),BIN2HEX(INDIRECT(AP$111&amp;113+4*($B52-7))&amp;INDIRECT(AP$111&amp;114+4*($B52-7))&amp;INDIRECT(AP$111&amp;115+4*($B52-7))&amp;INDIRECT(AP$111&amp;116+4*($B52-7))))</f>
        <v>2</v>
      </c>
      <c r="AQ52" s="80" t="str" cm="1">
        <f t="array" aca="1" ref="AQ52" ca="1">IF(INDIRECT(AQ$111&amp;116+4*($B52-7))=1,BIN2HEX(1),BIN2HEX(INDIRECT(AQ$111&amp;113+4*($B52-7))&amp;INDIRECT(AQ$111&amp;114+4*($B52-7))&amp;INDIRECT(AQ$111&amp;115+4*($B52-7))&amp;INDIRECT(AQ$111&amp;116+4*($B52-7))))</f>
        <v>2</v>
      </c>
      <c r="AR52" s="80" t="str" cm="1">
        <f t="array" aca="1" ref="AR52" ca="1">IF(INDIRECT(AR$111&amp;116+4*($B52-7))=1,BIN2HEX(1),BIN2HEX(INDIRECT(AR$111&amp;113+4*($B52-7))&amp;INDIRECT(AR$111&amp;114+4*($B52-7))&amp;INDIRECT(AR$111&amp;115+4*($B52-7))&amp;INDIRECT(AR$111&amp;116+4*($B52-7))))</f>
        <v>2</v>
      </c>
      <c r="AS52" s="80" t="str" cm="1">
        <f t="array" aca="1" ref="AS52" ca="1">IF(INDIRECT(AS$111&amp;116+4*($B52-7))=1,BIN2HEX(1),BIN2HEX(INDIRECT(AS$111&amp;113+4*($B52-7))&amp;INDIRECT(AS$111&amp;114+4*($B52-7))&amp;INDIRECT(AS$111&amp;115+4*($B52-7))&amp;INDIRECT(AS$111&amp;116+4*($B52-7))))</f>
        <v>2</v>
      </c>
      <c r="AT52" s="80" t="str" cm="1">
        <f t="array" aca="1" ref="AT52" ca="1">IF(INDIRECT(AT$111&amp;116+4*($B52-7))=1,BIN2HEX(1),BIN2HEX(INDIRECT(AT$111&amp;113+4*($B52-7))&amp;INDIRECT(AT$111&amp;114+4*($B52-7))&amp;INDIRECT(AT$111&amp;115+4*($B52-7))&amp;INDIRECT(AT$111&amp;116+4*($B52-7))))</f>
        <v>2</v>
      </c>
      <c r="AU52" s="80" t="str" cm="1">
        <f t="array" aca="1" ref="AU52" ca="1">IF(INDIRECT(AU$111&amp;116+4*($B52-7))=1,BIN2HEX(1),BIN2HEX(INDIRECT(AU$111&amp;113+4*($B52-7))&amp;INDIRECT(AU$111&amp;114+4*($B52-7))&amp;INDIRECT(AU$111&amp;115+4*($B52-7))&amp;INDIRECT(AU$111&amp;116+4*($B52-7))))</f>
        <v>2</v>
      </c>
      <c r="AV52" s="80" t="str" cm="1">
        <f t="array" aca="1" ref="AV52" ca="1">IF(INDIRECT(AV$111&amp;116+4*($B52-7))=1,BIN2HEX(1),BIN2HEX(INDIRECT(AV$111&amp;113+4*($B52-7))&amp;INDIRECT(AV$111&amp;114+4*($B52-7))&amp;INDIRECT(AV$111&amp;115+4*($B52-7))&amp;INDIRECT(AV$111&amp;116+4*($B52-7))))</f>
        <v>2</v>
      </c>
      <c r="AW52" s="80" t="str" cm="1">
        <f t="array" aca="1" ref="AW52" ca="1">IF(INDIRECT(AW$111&amp;116+4*($B52-7))=1,BIN2HEX(1),BIN2HEX(INDIRECT(AW$111&amp;113+4*($B52-7))&amp;INDIRECT(AW$111&amp;114+4*($B52-7))&amp;INDIRECT(AW$111&amp;115+4*($B52-7))&amp;INDIRECT(AW$111&amp;116+4*($B52-7))))</f>
        <v>2</v>
      </c>
      <c r="AX52" s="80" t="str" cm="1">
        <f t="array" aca="1" ref="AX52" ca="1">IF(INDIRECT(AX$111&amp;116+4*($B52-7))=1,BIN2HEX(1),BIN2HEX(INDIRECT(AX$111&amp;113+4*($B52-7))&amp;INDIRECT(AX$111&amp;114+4*($B52-7))&amp;INDIRECT(AX$111&amp;115+4*($B52-7))&amp;INDIRECT(AX$111&amp;116+4*($B52-7))))</f>
        <v>2</v>
      </c>
      <c r="AY52" s="80" t="str" cm="1">
        <f t="array" aca="1" ref="AY52" ca="1">IF(INDIRECT(AY$111&amp;116+4*($B52-7))=1,BIN2HEX(1),BIN2HEX(INDIRECT(AY$111&amp;113+4*($B52-7))&amp;INDIRECT(AY$111&amp;114+4*($B52-7))&amp;INDIRECT(AY$111&amp;115+4*($B52-7))&amp;INDIRECT(AY$111&amp;116+4*($B52-7))))</f>
        <v>2</v>
      </c>
      <c r="AZ52" s="80" t="str" cm="1">
        <f t="array" aca="1" ref="AZ52" ca="1">IF(INDIRECT(AZ$111&amp;116+4*($B52-7))=1,BIN2HEX(1),BIN2HEX(INDIRECT(AZ$111&amp;113+4*($B52-7))&amp;INDIRECT(AZ$111&amp;114+4*($B52-7))&amp;INDIRECT(AZ$111&amp;115+4*($B52-7))&amp;INDIRECT(AZ$111&amp;116+4*($B52-7))))</f>
        <v>2</v>
      </c>
      <c r="BA52" s="80" t="str" cm="1">
        <f t="array" aca="1" ref="BA52" ca="1">IF(INDIRECT(BA$111&amp;116+4*($B52-7))=1,BIN2HEX(1),BIN2HEX(INDIRECT(BA$111&amp;113+4*($B52-7))&amp;INDIRECT(BA$111&amp;114+4*($B52-7))&amp;INDIRECT(BA$111&amp;115+4*($B52-7))&amp;INDIRECT(BA$111&amp;116+4*($B52-7))))</f>
        <v>2</v>
      </c>
      <c r="BB52" s="80" t="str" cm="1">
        <f t="array" aca="1" ref="BB52" ca="1">IF(INDIRECT(BB$111&amp;116+4*($B52-7))=1,BIN2HEX(1),BIN2HEX(INDIRECT(BB$111&amp;113+4*($B52-7))&amp;INDIRECT(BB$111&amp;114+4*($B52-7))&amp;INDIRECT(BB$111&amp;115+4*($B52-7))&amp;INDIRECT(BB$111&amp;116+4*($B52-7))))</f>
        <v>2</v>
      </c>
      <c r="BC52" s="80" t="str" cm="1">
        <f t="array" aca="1" ref="BC52" ca="1">IF(INDIRECT(BC$111&amp;116+4*($B52-7))=1,BIN2HEX(1),BIN2HEX(INDIRECT(BC$111&amp;113+4*($B52-7))&amp;INDIRECT(BC$111&amp;114+4*($B52-7))&amp;INDIRECT(BC$111&amp;115+4*($B52-7))&amp;INDIRECT(BC$111&amp;116+4*($B52-7))))</f>
        <v>2</v>
      </c>
      <c r="BD52" s="80" t="str" cm="1">
        <f t="array" aca="1" ref="BD52" ca="1">IF(INDIRECT(BD$111&amp;116+4*($B52-7))=1,BIN2HEX(1),BIN2HEX(INDIRECT(BD$111&amp;113+4*($B52-7))&amp;INDIRECT(BD$111&amp;114+4*($B52-7))&amp;INDIRECT(BD$111&amp;115+4*($B52-7))&amp;INDIRECT(BD$111&amp;116+4*($B52-7))))</f>
        <v>2</v>
      </c>
      <c r="BE52" s="80" t="str" cm="1">
        <f t="array" aca="1" ref="BE52" ca="1">IF(INDIRECT(BE$111&amp;116+4*($B52-7))=1,BIN2HEX(1),BIN2HEX(INDIRECT(BE$111&amp;113+4*($B52-7))&amp;INDIRECT(BE$111&amp;114+4*($B52-7))&amp;INDIRECT(BE$111&amp;115+4*($B52-7))&amp;INDIRECT(BE$111&amp;116+4*($B52-7))))</f>
        <v>2</v>
      </c>
      <c r="BF52" s="80" t="str" cm="1">
        <f t="array" aca="1" ref="BF52" ca="1">IF(INDIRECT(BF$111&amp;116+4*($B52-7))=1,BIN2HEX(1),BIN2HEX(INDIRECT(BF$111&amp;113+4*($B52-7))&amp;INDIRECT(BF$111&amp;114+4*($B52-7))&amp;INDIRECT(BF$111&amp;115+4*($B52-7))&amp;INDIRECT(BF$111&amp;116+4*($B52-7))))</f>
        <v>2</v>
      </c>
      <c r="BG52" s="80" t="str" cm="1">
        <f t="array" aca="1" ref="BG52" ca="1">IF(INDIRECT(BG$111&amp;116+4*($B52-7))=1,BIN2HEX(1),BIN2HEX(INDIRECT(BG$111&amp;113+4*($B52-7))&amp;INDIRECT(BG$111&amp;114+4*($B52-7))&amp;INDIRECT(BG$111&amp;115+4*($B52-7))&amp;INDIRECT(BG$111&amp;116+4*($B52-7))))</f>
        <v>2</v>
      </c>
      <c r="BH52" s="80" t="str" cm="1">
        <f t="array" aca="1" ref="BH52" ca="1">IF(INDIRECT(BH$111&amp;116+4*($B52-7))=1,BIN2HEX(1),BIN2HEX(INDIRECT(BH$111&amp;113+4*($B52-7))&amp;INDIRECT(BH$111&amp;114+4*($B52-7))&amp;INDIRECT(BH$111&amp;115+4*($B52-7))&amp;INDIRECT(BH$111&amp;116+4*($B52-7))))</f>
        <v>2</v>
      </c>
      <c r="BI52" s="80" t="str" cm="1">
        <f t="array" aca="1" ref="BI52" ca="1">IF(INDIRECT(BI$111&amp;116+4*($B52-7))=1,BIN2HEX(1),BIN2HEX(INDIRECT(BI$111&amp;113+4*($B52-7))&amp;INDIRECT(BI$111&amp;114+4*($B52-7))&amp;INDIRECT(BI$111&amp;115+4*($B52-7))&amp;INDIRECT(BI$111&amp;116+4*($B52-7))))</f>
        <v>2</v>
      </c>
      <c r="BJ52" s="80" t="str" cm="1">
        <f t="array" aca="1" ref="BJ52" ca="1">IF(INDIRECT(BJ$111&amp;116+4*($B52-7))=1,BIN2HEX(1),BIN2HEX(INDIRECT(BJ$111&amp;113+4*($B52-7))&amp;INDIRECT(BJ$111&amp;114+4*($B52-7))&amp;INDIRECT(BJ$111&amp;115+4*($B52-7))&amp;INDIRECT(BJ$111&amp;116+4*($B52-7))))</f>
        <v>2</v>
      </c>
      <c r="BK52" s="80" t="str" cm="1">
        <f t="array" aca="1" ref="BK52" ca="1">IF(INDIRECT(BK$111&amp;116+4*($B52-7))=1,BIN2HEX(1),BIN2HEX(INDIRECT(BK$111&amp;113+4*($B52-7))&amp;INDIRECT(BK$111&amp;114+4*($B52-7))&amp;INDIRECT(BK$111&amp;115+4*($B52-7))&amp;INDIRECT(BK$111&amp;116+4*($B52-7))))</f>
        <v>2</v>
      </c>
      <c r="BL52" s="80" t="str" cm="1">
        <f t="array" aca="1" ref="BL52" ca="1">IF(INDIRECT(BL$111&amp;116+4*($B52-7))=1,BIN2HEX(1),BIN2HEX(INDIRECT(BL$111&amp;113+4*($B52-7))&amp;INDIRECT(BL$111&amp;114+4*($B52-7))&amp;INDIRECT(BL$111&amp;115+4*($B52-7))&amp;INDIRECT(BL$111&amp;116+4*($B52-7))))</f>
        <v>2</v>
      </c>
      <c r="BM52" s="80" t="str" cm="1">
        <f t="array" aca="1" ref="BM52" ca="1">IF(INDIRECT(BM$111&amp;116+4*($B52-7))=1,BIN2HEX(1),BIN2HEX(INDIRECT(BM$111&amp;113+4*($B52-7))&amp;INDIRECT(BM$111&amp;114+4*($B52-7))&amp;INDIRECT(BM$111&amp;115+4*($B52-7))&amp;INDIRECT(BM$111&amp;116+4*($B52-7))))</f>
        <v>2</v>
      </c>
      <c r="BN52" s="80" t="str" cm="1">
        <f t="array" aca="1" ref="BN52" ca="1">IF(INDIRECT(BN$111&amp;116+4*($B52-7))=1,BIN2HEX(1),BIN2HEX(INDIRECT(BN$111&amp;113+4*($B52-7))&amp;INDIRECT(BN$111&amp;114+4*($B52-7))&amp;INDIRECT(BN$111&amp;115+4*($B52-7))&amp;INDIRECT(BN$111&amp;116+4*($B52-7))))</f>
        <v>2</v>
      </c>
      <c r="BO52" s="80" t="str" cm="1">
        <f t="array" aca="1" ref="BO52" ca="1">IF(INDIRECT(BO$111&amp;116+4*($B52-7))=1,BIN2HEX(1),BIN2HEX(INDIRECT(BO$111&amp;113+4*($B52-7))&amp;INDIRECT(BO$111&amp;114+4*($B52-7))&amp;INDIRECT(BO$111&amp;115+4*($B52-7))&amp;INDIRECT(BO$111&amp;116+4*($B52-7))))</f>
        <v>2</v>
      </c>
      <c r="BP52" s="80" t="str" cm="1">
        <f t="array" aca="1" ref="BP52" ca="1">IF(INDIRECT(BP$111&amp;116+4*($B52-7))=1,BIN2HEX(1),BIN2HEX(INDIRECT(BP$111&amp;113+4*($B52-7))&amp;INDIRECT(BP$111&amp;114+4*($B52-7))&amp;INDIRECT(BP$111&amp;115+4*($B52-7))&amp;INDIRECT(BP$111&amp;116+4*($B52-7))))</f>
        <v>2</v>
      </c>
      <c r="CD52" s="80" cm="1">
        <f t="array" aca="1" ref="CD52" ca="1">IF($V52="0",INDIRECT("ｄａｔａ!$"&amp;V$112&amp;"$"&amp;$B52),0)</f>
        <v>0</v>
      </c>
      <c r="CE52" s="80" cm="1">
        <f t="array" aca="1" ref="CE52" ca="1">IF(OR($AS52="0",$AS52="8"),INDIRECT("ｄａｔａ!$"&amp;AS$112&amp;"$"&amp;$B52),0)</f>
        <v>0</v>
      </c>
      <c r="CH52" s="80" t="str">
        <f t="shared" si="12"/>
        <v>2000</v>
      </c>
      <c r="CI52" s="80" t="str">
        <f t="shared" si="13"/>
        <v>300000</v>
      </c>
      <c r="CJ52" s="80" t="str">
        <f t="shared" si="14"/>
        <v>400000</v>
      </c>
      <c r="CK52" s="80" t="str">
        <f t="shared" si="15"/>
        <v>5000000</v>
      </c>
      <c r="CL52" s="80" t="str">
        <f t="shared" si="16"/>
        <v>600000</v>
      </c>
      <c r="CM52" s="80" t="str">
        <f t="shared" ca="1" si="17"/>
        <v>70000</v>
      </c>
      <c r="CN52" s="80" t="str">
        <f t="shared" ca="1" si="18"/>
        <v>800000</v>
      </c>
      <c r="CO52" s="80" t="str">
        <f t="shared" ca="1" si="19"/>
        <v>900000</v>
      </c>
      <c r="CP52" s="80" t="str">
        <f t="shared" ca="1" si="20"/>
        <v>A000000</v>
      </c>
      <c r="CQ52" s="80" t="str">
        <f t="shared" ca="1" si="21"/>
        <v>B00000</v>
      </c>
    </row>
    <row r="53" spans="1:95" x14ac:dyDescent="0.2">
      <c r="A53" s="80" t="s">
        <v>2366</v>
      </c>
      <c r="B53" s="80">
        <v>55</v>
      </c>
      <c r="C53" s="251">
        <f t="shared" ca="1" si="11"/>
        <v>1</v>
      </c>
      <c r="D53" s="80" t="str" cm="1">
        <f t="array" aca="1" ref="D53" ca="1">IF(INDIRECT(D$111&amp;116+4*($B53-7))=1,BIN2HEX(1),BIN2HEX(INDIRECT(D$111&amp;113+4*($B53-7))&amp;INDIRECT(D$111&amp;114+4*($B53-7))&amp;INDIRECT(D$111&amp;115+4*($B53-7))&amp;INDIRECT(D$111&amp;116+4*($B53-7))))</f>
        <v>4</v>
      </c>
      <c r="F53" s="80" t="str" cm="1">
        <f t="array" aca="1" ref="F53" ca="1">IF(INDIRECT(F$111&amp;116+4*($B53-7))=1,BIN2HEX(1),BIN2HEX(INDIRECT(F$111&amp;113+4*($B53-7))&amp;INDIRECT(F$111&amp;114+4*($B53-7))&amp;INDIRECT(F$111&amp;115+4*($B53-7))&amp;INDIRECT(F$111&amp;116+4*($B53-7))))</f>
        <v>2</v>
      </c>
      <c r="G53" s="80" t="str" cm="1">
        <f t="array" aca="1" ref="G53" ca="1">IF(INDIRECT(G$111&amp;116+4*($B53-7))=1,BIN2HEX(1),BIN2HEX(INDIRECT(G$111&amp;113+4*($B53-7))&amp;INDIRECT(G$111&amp;114+4*($B53-7))&amp;INDIRECT(G$111&amp;115+4*($B53-7))&amp;INDIRECT(G$111&amp;116+4*($B53-7))))</f>
        <v>2</v>
      </c>
      <c r="H53" s="80" t="str" cm="1">
        <f t="array" aca="1" ref="H53" ca="1">IF(INDIRECT(H$111&amp;116+4*($B53-7))=1,BIN2HEX(1),BIN2HEX(INDIRECT(H$111&amp;113+4*($B53-7))&amp;INDIRECT(H$111&amp;114+4*($B53-7))&amp;INDIRECT(H$111&amp;115+4*($B53-7))&amp;INDIRECT(H$111&amp;116+4*($B53-7))))</f>
        <v>2</v>
      </c>
      <c r="I53" s="80" t="str" cm="1">
        <f t="array" aca="1" ref="I53" ca="1">IF(INDIRECT(I$111&amp;116+4*($B53-7))=1,BIN2HEX(1),BIN2HEX(INDIRECT(I$111&amp;113+4*($B53-7))&amp;INDIRECT(I$111&amp;114+4*($B53-7))&amp;INDIRECT(I$111&amp;115+4*($B53-7))&amp;INDIRECT(I$111&amp;116+4*($B53-7))))</f>
        <v>2</v>
      </c>
      <c r="J53" s="80" t="str" cm="1">
        <f t="array" aca="1" ref="J53" ca="1">IF(INDIRECT(J$111&amp;116+4*($B53-7))=1,BIN2HEX(1),BIN2HEX(INDIRECT(J$111&amp;113+4*($B53-7))&amp;INDIRECT(J$111&amp;114+4*($B53-7))&amp;INDIRECT(J$111&amp;115+4*($B53-7))&amp;INDIRECT(J$111&amp;116+4*($B53-7))))</f>
        <v>2</v>
      </c>
      <c r="K53" s="80" t="str" cm="1">
        <f t="array" aca="1" ref="K53" ca="1">IF(INDIRECT(K$111&amp;116+4*($B53-7))=1,BIN2HEX(1),BIN2HEX(INDIRECT(K$111&amp;113+4*($B53-7))&amp;INDIRECT(K$111&amp;114+4*($B53-7))&amp;INDIRECT(K$111&amp;115+4*($B53-7))&amp;INDIRECT(K$111&amp;116+4*($B53-7))))</f>
        <v>2</v>
      </c>
      <c r="L53" s="80" t="str" cm="1">
        <f t="array" aca="1" ref="L53" ca="1">IF(INDIRECT(L$111&amp;116+4*($B53-7))=1,BIN2HEX(1),BIN2HEX(INDIRECT(L$111&amp;113+4*($B53-7))&amp;INDIRECT(L$111&amp;114+4*($B53-7))&amp;INDIRECT(L$111&amp;115+4*($B53-7))&amp;INDIRECT(L$111&amp;116+4*($B53-7))))</f>
        <v>2</v>
      </c>
      <c r="M53" s="80" t="str" cm="1">
        <f t="array" aca="1" ref="M53" ca="1">IF(INDIRECT(M$111&amp;116+4*($B53-7))=1,BIN2HEX(1),BIN2HEX(INDIRECT(M$111&amp;113+4*($B53-7))&amp;INDIRECT(M$111&amp;114+4*($B53-7))&amp;INDIRECT(M$111&amp;115+4*($B53-7))&amp;INDIRECT(M$111&amp;116+4*($B53-7))))</f>
        <v>2</v>
      </c>
      <c r="N53" s="80" t="str" cm="1">
        <f t="array" aca="1" ref="N53" ca="1">IF(INDIRECT(N$111&amp;116+4*($B53-7))=1,BIN2HEX(1),BIN2HEX(INDIRECT(N$111&amp;113+4*($B53-7))&amp;INDIRECT(N$111&amp;114+4*($B53-7))&amp;INDIRECT(N$111&amp;115+4*($B53-7))&amp;INDIRECT(N$111&amp;116+4*($B53-7))))</f>
        <v>2</v>
      </c>
      <c r="O53" s="80" t="str" cm="1">
        <f t="array" aca="1" ref="O53" ca="1">IF(INDIRECT(O$111&amp;116+4*($B53-7))=1,BIN2HEX(1),BIN2HEX(INDIRECT(O$111&amp;113+4*($B53-7))&amp;INDIRECT(O$111&amp;114+4*($B53-7))&amp;INDIRECT(O$111&amp;115+4*($B53-7))&amp;INDIRECT(O$111&amp;116+4*($B53-7))))</f>
        <v>2</v>
      </c>
      <c r="P53" s="80" t="str" cm="1">
        <f t="array" aca="1" ref="P53" ca="1">IF(INDIRECT(P$111&amp;116+4*($B53-7))=1,BIN2HEX(1),BIN2HEX(INDIRECT(P$111&amp;113+4*($B53-7))&amp;INDIRECT(P$111&amp;114+4*($B53-7))&amp;INDIRECT(P$111&amp;115+4*($B53-7))&amp;INDIRECT(P$111&amp;116+4*($B53-7))))</f>
        <v>2</v>
      </c>
      <c r="Q53" s="80" t="str" cm="1">
        <f t="array" aca="1" ref="Q53" ca="1">IF(INDIRECT(Q$111&amp;116+4*($B53-7))=1,BIN2HEX(1),BIN2HEX(INDIRECT(Q$111&amp;113+4*($B53-7))&amp;INDIRECT(Q$111&amp;114+4*($B53-7))&amp;INDIRECT(Q$111&amp;115+4*($B53-7))&amp;INDIRECT(Q$111&amp;116+4*($B53-7))))</f>
        <v>2</v>
      </c>
      <c r="R53" s="80" t="str" cm="1">
        <f t="array" aca="1" ref="R53" ca="1">IF(INDIRECT(R$111&amp;116+4*($B53-7))=1,BIN2HEX(1),BIN2HEX(INDIRECT(R$111&amp;113+4*($B53-7))&amp;INDIRECT(R$111&amp;114+4*($B53-7))&amp;INDIRECT(R$111&amp;115+4*($B53-7))&amp;INDIRECT(R$111&amp;116+4*($B53-7))))</f>
        <v>2</v>
      </c>
      <c r="S53" s="80" t="str" cm="1">
        <f t="array" aca="1" ref="S53" ca="1">IF(INDIRECT(S$111&amp;116+4*($B53-7))=1,BIN2HEX(1),BIN2HEX(INDIRECT(S$111&amp;113+4*($B53-7))&amp;INDIRECT(S$111&amp;114+4*($B53-7))&amp;INDIRECT(S$111&amp;115+4*($B53-7))&amp;INDIRECT(S$111&amp;116+4*($B53-7))))</f>
        <v>2</v>
      </c>
      <c r="T53" s="80" t="str" cm="1">
        <f t="array" aca="1" ref="T53" ca="1">IF(INDIRECT(T$111&amp;116+4*($B53-7))=1,BIN2HEX(1),BIN2HEX(INDIRECT(T$111&amp;113+4*($B53-7))&amp;INDIRECT(T$111&amp;114+4*($B53-7))&amp;INDIRECT(T$111&amp;115+4*($B53-7))&amp;INDIRECT(T$111&amp;116+4*($B53-7))))</f>
        <v>2</v>
      </c>
      <c r="U53" s="80" t="str" cm="1">
        <f t="array" aca="1" ref="U53" ca="1">IF(INDIRECT(U$111&amp;116+4*($B53-7))=1,BIN2HEX(1),BIN2HEX(INDIRECT(U$111&amp;113+4*($B53-7))&amp;INDIRECT(U$111&amp;114+4*($B53-7))&amp;INDIRECT(U$111&amp;115+4*($B53-7))&amp;INDIRECT(U$111&amp;116+4*($B53-7))))</f>
        <v>2</v>
      </c>
      <c r="V53" s="80" t="str" cm="1">
        <f t="array" aca="1" ref="V53" ca="1">IF(INDIRECT(V$111&amp;116+4*($B53-7))=1,BIN2HEX(1),BIN2HEX(INDIRECT(V$111&amp;113+4*($B53-7))&amp;INDIRECT(V$111&amp;114+4*($B53-7))&amp;INDIRECT(V$111&amp;115+4*($B53-7))&amp;INDIRECT(V$111&amp;116+4*($B53-7))))</f>
        <v>2</v>
      </c>
      <c r="W53" s="80" t="str" cm="1">
        <f t="array" aca="1" ref="W53" ca="1">IF(INDIRECT(W$111&amp;116+4*($B53-7))=1,BIN2HEX(1),BIN2HEX(INDIRECT(W$111&amp;113+4*($B53-7))&amp;INDIRECT(W$111&amp;114+4*($B53-7))&amp;INDIRECT(W$111&amp;115+4*($B53-7))&amp;INDIRECT(W$111&amp;116+4*($B53-7))))</f>
        <v>2</v>
      </c>
      <c r="X53" s="80" t="str" cm="1">
        <f t="array" aca="1" ref="X53" ca="1">IF(INDIRECT(X$111&amp;116+4*($B53-7))=1,BIN2HEX(1),BIN2HEX(INDIRECT(X$111&amp;113+4*($B53-7))&amp;INDIRECT(X$111&amp;114+4*($B53-7))&amp;INDIRECT(X$111&amp;115+4*($B53-7))&amp;INDIRECT(X$111&amp;116+4*($B53-7))))</f>
        <v>2</v>
      </c>
      <c r="Y53" s="80" t="str" cm="1">
        <f t="array" aca="1" ref="Y53" ca="1">IF(INDIRECT(Y$111&amp;116+4*($B53-7))=1,BIN2HEX(1),BIN2HEX(INDIRECT(Y$111&amp;113+4*($B53-7))&amp;INDIRECT(Y$111&amp;114+4*($B53-7))&amp;INDIRECT(Y$111&amp;115+4*($B53-7))&amp;INDIRECT(Y$111&amp;116+4*($B53-7))))</f>
        <v>2</v>
      </c>
      <c r="Z53" s="80" t="str" cm="1">
        <f t="array" aca="1" ref="Z53" ca="1">IF(INDIRECT(Z$111&amp;116+4*($B53-7))=1,BIN2HEX(1),BIN2HEX(INDIRECT(Z$111&amp;113+4*($B53-7))&amp;INDIRECT(Z$111&amp;114+4*($B53-7))&amp;INDIRECT(Z$111&amp;115+4*($B53-7))&amp;INDIRECT(Z$111&amp;116+4*($B53-7))))</f>
        <v>2</v>
      </c>
      <c r="AA53" s="80" t="str" cm="1">
        <f t="array" aca="1" ref="AA53" ca="1">IF(INDIRECT(AA$111&amp;116+4*($B53-7))=1,BIN2HEX(1),BIN2HEX(INDIRECT(AA$111&amp;113+4*($B53-7))&amp;INDIRECT(AA$111&amp;114+4*($B53-7))&amp;INDIRECT(AA$111&amp;115+4*($B53-7))&amp;INDIRECT(AA$111&amp;116+4*($B53-7))))</f>
        <v>2</v>
      </c>
      <c r="AB53" s="80" t="str" cm="1">
        <f t="array" aca="1" ref="AB53" ca="1">IF(INDIRECT(AB$111&amp;116+4*($B53-7))=1,BIN2HEX(1),BIN2HEX(INDIRECT(AB$111&amp;113+4*($B53-7))&amp;INDIRECT(AB$111&amp;114+4*($B53-7))&amp;INDIRECT(AB$111&amp;115+4*($B53-7))&amp;INDIRECT(AB$111&amp;116+4*($B53-7))))</f>
        <v>2</v>
      </c>
      <c r="AC53" s="80" t="str" cm="1">
        <f t="array" aca="1" ref="AC53" ca="1">IF(INDIRECT(AC$111&amp;116+4*($B53-7))=1,BIN2HEX(1),BIN2HEX(INDIRECT(AC$111&amp;113+4*($B53-7))&amp;INDIRECT(AC$111&amp;114+4*($B53-7))&amp;INDIRECT(AC$111&amp;115+4*($B53-7))&amp;INDIRECT(AC$111&amp;116+4*($B53-7))))</f>
        <v>2</v>
      </c>
      <c r="AD53" s="80" t="str" cm="1">
        <f t="array" aca="1" ref="AD53" ca="1">IF(INDIRECT(AD$111&amp;116+4*($B53-7))=1,BIN2HEX(1),BIN2HEX(INDIRECT(AD$111&amp;113+4*($B53-7))&amp;INDIRECT(AD$111&amp;114+4*($B53-7))&amp;INDIRECT(AD$111&amp;115+4*($B53-7))&amp;INDIRECT(AD$111&amp;116+4*($B53-7))))</f>
        <v>2</v>
      </c>
      <c r="AE53" s="80" t="str" cm="1">
        <f t="array" aca="1" ref="AE53" ca="1">IF(INDIRECT(AE$111&amp;116+4*($B53-7))=1,BIN2HEX(1),BIN2HEX(INDIRECT(AE$111&amp;113+4*($B53-7))&amp;INDIRECT(AE$111&amp;114+4*($B53-7))&amp;INDIRECT(AE$111&amp;115+4*($B53-7))&amp;INDIRECT(AE$111&amp;116+4*($B53-7))))</f>
        <v>2</v>
      </c>
      <c r="AF53" s="80" t="str" cm="1">
        <f t="array" aca="1" ref="AF53" ca="1">IF(INDIRECT(AF$111&amp;116+4*($B53-7))=1,BIN2HEX(1),BIN2HEX(INDIRECT(AF$111&amp;113+4*($B53-7))&amp;INDIRECT(AF$111&amp;114+4*($B53-7))&amp;INDIRECT(AF$111&amp;115+4*($B53-7))&amp;INDIRECT(AF$111&amp;116+4*($B53-7))))</f>
        <v>2</v>
      </c>
      <c r="AG53" s="80" t="str" cm="1">
        <f t="array" aca="1" ref="AG53" ca="1">IF(INDIRECT(AG$111&amp;116+4*($B53-7))=1,BIN2HEX(1),BIN2HEX(INDIRECT(AG$111&amp;113+4*($B53-7))&amp;INDIRECT(AG$111&amp;114+4*($B53-7))&amp;INDIRECT(AG$111&amp;115+4*($B53-7))&amp;INDIRECT(AG$111&amp;116+4*($B53-7))))</f>
        <v>2</v>
      </c>
      <c r="AH53" s="80" t="str" cm="1">
        <f t="array" aca="1" ref="AH53" ca="1">IF(INDIRECT(AH$111&amp;116+4*($B53-7))=1,BIN2HEX(1),BIN2HEX(INDIRECT(AH$111&amp;113+4*($B53-7))&amp;INDIRECT(AH$111&amp;114+4*($B53-7))&amp;INDIRECT(AH$111&amp;115+4*($B53-7))&amp;INDIRECT(AH$111&amp;116+4*($B53-7))))</f>
        <v>2</v>
      </c>
      <c r="AI53" s="80" t="str" cm="1">
        <f t="array" aca="1" ref="AI53" ca="1">IF(INDIRECT(AI$111&amp;116+4*($B53-7))=1,BIN2HEX(1),BIN2HEX(INDIRECT(AI$111&amp;113+4*($B53-7))&amp;INDIRECT(AI$111&amp;114+4*($B53-7))&amp;INDIRECT(AI$111&amp;115+4*($B53-7))&amp;INDIRECT(AI$111&amp;116+4*($B53-7))))</f>
        <v>2</v>
      </c>
      <c r="AJ53" s="80" t="str" cm="1">
        <f t="array" aca="1" ref="AJ53" ca="1">IF(INDIRECT(AJ$111&amp;116+4*($B53-7))=1,BIN2HEX(1),BIN2HEX(INDIRECT(AJ$111&amp;113+4*($B53-7))&amp;INDIRECT(AJ$111&amp;114+4*($B53-7))&amp;INDIRECT(AJ$111&amp;115+4*($B53-7))&amp;INDIRECT(AJ$111&amp;116+4*($B53-7))))</f>
        <v>2</v>
      </c>
      <c r="AK53" s="80" t="str" cm="1">
        <f t="array" aca="1" ref="AK53" ca="1">IF(INDIRECT(AK$111&amp;116+4*($B53-7))=1,BIN2HEX(1),BIN2HEX(INDIRECT(AK$111&amp;113+4*($B53-7))&amp;INDIRECT(AK$111&amp;114+4*($B53-7))&amp;INDIRECT(AK$111&amp;115+4*($B53-7))&amp;INDIRECT(AK$111&amp;116+4*($B53-7))))</f>
        <v>2</v>
      </c>
      <c r="AL53" s="80" t="str" cm="1">
        <f t="array" aca="1" ref="AL53" ca="1">IF(INDIRECT(AL$111&amp;116+4*($B53-7))=1,BIN2HEX(1),BIN2HEX(INDIRECT(AL$111&amp;113+4*($B53-7))&amp;INDIRECT(AL$111&amp;114+4*($B53-7))&amp;INDIRECT(AL$111&amp;115+4*($B53-7))&amp;INDIRECT(AL$111&amp;116+4*($B53-7))))</f>
        <v>2</v>
      </c>
      <c r="AM53" s="80" t="str" cm="1">
        <f t="array" aca="1" ref="AM53" ca="1">IF(INDIRECT(AM$111&amp;116+4*($B53-7))=1,BIN2HEX(1),BIN2HEX(INDIRECT(AM$111&amp;113+4*($B53-7))&amp;INDIRECT(AM$111&amp;114+4*($B53-7))&amp;INDIRECT(AM$111&amp;115+4*($B53-7))&amp;INDIRECT(AM$111&amp;116+4*($B53-7))))</f>
        <v>2</v>
      </c>
      <c r="AN53" s="80" t="str" cm="1">
        <f t="array" aca="1" ref="AN53" ca="1">IF(INDIRECT(AN$111&amp;116+4*($B53-7))=1,BIN2HEX(1),BIN2HEX(INDIRECT(AN$111&amp;113+4*($B53-7))&amp;INDIRECT(AN$111&amp;114+4*($B53-7))&amp;INDIRECT(AN$111&amp;115+4*($B53-7))&amp;INDIRECT(AN$111&amp;116+4*($B53-7))))</f>
        <v>2</v>
      </c>
      <c r="AO53" s="80" t="str" cm="1">
        <f t="array" aca="1" ref="AO53" ca="1">IF(INDIRECT(AO$111&amp;116+4*($B53-7))=1,BIN2HEX(1),BIN2HEX(INDIRECT(AO$111&amp;113+4*($B53-7))&amp;INDIRECT(AO$111&amp;114+4*($B53-7))&amp;INDIRECT(AO$111&amp;115+4*($B53-7))&amp;INDIRECT(AO$111&amp;116+4*($B53-7))))</f>
        <v>2</v>
      </c>
      <c r="AP53" s="80" t="str" cm="1">
        <f t="array" aca="1" ref="AP53" ca="1">IF(INDIRECT(AP$111&amp;116+4*($B53-7))=1,BIN2HEX(1),BIN2HEX(INDIRECT(AP$111&amp;113+4*($B53-7))&amp;INDIRECT(AP$111&amp;114+4*($B53-7))&amp;INDIRECT(AP$111&amp;115+4*($B53-7))&amp;INDIRECT(AP$111&amp;116+4*($B53-7))))</f>
        <v>2</v>
      </c>
      <c r="AQ53" s="80" t="str" cm="1">
        <f t="array" aca="1" ref="AQ53" ca="1">IF(INDIRECT(AQ$111&amp;116+4*($B53-7))=1,BIN2HEX(1),BIN2HEX(INDIRECT(AQ$111&amp;113+4*($B53-7))&amp;INDIRECT(AQ$111&amp;114+4*($B53-7))&amp;INDIRECT(AQ$111&amp;115+4*($B53-7))&amp;INDIRECT(AQ$111&amp;116+4*($B53-7))))</f>
        <v>2</v>
      </c>
      <c r="AR53" s="80" t="str" cm="1">
        <f t="array" aca="1" ref="AR53" ca="1">IF(INDIRECT(AR$111&amp;116+4*($B53-7))=1,BIN2HEX(1),BIN2HEX(INDIRECT(AR$111&amp;113+4*($B53-7))&amp;INDIRECT(AR$111&amp;114+4*($B53-7))&amp;INDIRECT(AR$111&amp;115+4*($B53-7))&amp;INDIRECT(AR$111&amp;116+4*($B53-7))))</f>
        <v>2</v>
      </c>
      <c r="AS53" s="80" t="str" cm="1">
        <f t="array" aca="1" ref="AS53" ca="1">IF(INDIRECT(AS$111&amp;116+4*($B53-7))=1,BIN2HEX(1),BIN2HEX(INDIRECT(AS$111&amp;113+4*($B53-7))&amp;INDIRECT(AS$111&amp;114+4*($B53-7))&amp;INDIRECT(AS$111&amp;115+4*($B53-7))&amp;INDIRECT(AS$111&amp;116+4*($B53-7))))</f>
        <v>2</v>
      </c>
      <c r="AT53" s="80" t="str" cm="1">
        <f t="array" aca="1" ref="AT53" ca="1">IF(INDIRECT(AT$111&amp;116+4*($B53-7))=1,BIN2HEX(1),BIN2HEX(INDIRECT(AT$111&amp;113+4*($B53-7))&amp;INDIRECT(AT$111&amp;114+4*($B53-7))&amp;INDIRECT(AT$111&amp;115+4*($B53-7))&amp;INDIRECT(AT$111&amp;116+4*($B53-7))))</f>
        <v>2</v>
      </c>
      <c r="AU53" s="80" t="str" cm="1">
        <f t="array" aca="1" ref="AU53" ca="1">IF(INDIRECT(AU$111&amp;116+4*($B53-7))=1,BIN2HEX(1),BIN2HEX(INDIRECT(AU$111&amp;113+4*($B53-7))&amp;INDIRECT(AU$111&amp;114+4*($B53-7))&amp;INDIRECT(AU$111&amp;115+4*($B53-7))&amp;INDIRECT(AU$111&amp;116+4*($B53-7))))</f>
        <v>2</v>
      </c>
      <c r="AV53" s="80" t="str" cm="1">
        <f t="array" aca="1" ref="AV53" ca="1">IF(INDIRECT(AV$111&amp;116+4*($B53-7))=1,BIN2HEX(1),BIN2HEX(INDIRECT(AV$111&amp;113+4*($B53-7))&amp;INDIRECT(AV$111&amp;114+4*($B53-7))&amp;INDIRECT(AV$111&amp;115+4*($B53-7))&amp;INDIRECT(AV$111&amp;116+4*($B53-7))))</f>
        <v>2</v>
      </c>
      <c r="AW53" s="80" t="str" cm="1">
        <f t="array" aca="1" ref="AW53" ca="1">IF(INDIRECT(AW$111&amp;116+4*($B53-7))=1,BIN2HEX(1),BIN2HEX(INDIRECT(AW$111&amp;113+4*($B53-7))&amp;INDIRECT(AW$111&amp;114+4*($B53-7))&amp;INDIRECT(AW$111&amp;115+4*($B53-7))&amp;INDIRECT(AW$111&amp;116+4*($B53-7))))</f>
        <v>2</v>
      </c>
      <c r="AX53" s="80" t="str" cm="1">
        <f t="array" aca="1" ref="AX53" ca="1">IF(INDIRECT(AX$111&amp;116+4*($B53-7))=1,BIN2HEX(1),BIN2HEX(INDIRECT(AX$111&amp;113+4*($B53-7))&amp;INDIRECT(AX$111&amp;114+4*($B53-7))&amp;INDIRECT(AX$111&amp;115+4*($B53-7))&amp;INDIRECT(AX$111&amp;116+4*($B53-7))))</f>
        <v>2</v>
      </c>
      <c r="AY53" s="80" t="str" cm="1">
        <f t="array" aca="1" ref="AY53" ca="1">IF(INDIRECT(AY$111&amp;116+4*($B53-7))=1,BIN2HEX(1),BIN2HEX(INDIRECT(AY$111&amp;113+4*($B53-7))&amp;INDIRECT(AY$111&amp;114+4*($B53-7))&amp;INDIRECT(AY$111&amp;115+4*($B53-7))&amp;INDIRECT(AY$111&amp;116+4*($B53-7))))</f>
        <v>2</v>
      </c>
      <c r="AZ53" s="80" t="str" cm="1">
        <f t="array" aca="1" ref="AZ53" ca="1">IF(INDIRECT(AZ$111&amp;116+4*($B53-7))=1,BIN2HEX(1),BIN2HEX(INDIRECT(AZ$111&amp;113+4*($B53-7))&amp;INDIRECT(AZ$111&amp;114+4*($B53-7))&amp;INDIRECT(AZ$111&amp;115+4*($B53-7))&amp;INDIRECT(AZ$111&amp;116+4*($B53-7))))</f>
        <v>2</v>
      </c>
      <c r="BA53" s="80" t="str" cm="1">
        <f t="array" aca="1" ref="BA53" ca="1">IF(INDIRECT(BA$111&amp;116+4*($B53-7))=1,BIN2HEX(1),BIN2HEX(INDIRECT(BA$111&amp;113+4*($B53-7))&amp;INDIRECT(BA$111&amp;114+4*($B53-7))&amp;INDIRECT(BA$111&amp;115+4*($B53-7))&amp;INDIRECT(BA$111&amp;116+4*($B53-7))))</f>
        <v>2</v>
      </c>
      <c r="BB53" s="80" t="str" cm="1">
        <f t="array" aca="1" ref="BB53" ca="1">IF(INDIRECT(BB$111&amp;116+4*($B53-7))=1,BIN2HEX(1),BIN2HEX(INDIRECT(BB$111&amp;113+4*($B53-7))&amp;INDIRECT(BB$111&amp;114+4*($B53-7))&amp;INDIRECT(BB$111&amp;115+4*($B53-7))&amp;INDIRECT(BB$111&amp;116+4*($B53-7))))</f>
        <v>2</v>
      </c>
      <c r="BC53" s="80" t="str" cm="1">
        <f t="array" aca="1" ref="BC53" ca="1">IF(INDIRECT(BC$111&amp;116+4*($B53-7))=1,BIN2HEX(1),BIN2HEX(INDIRECT(BC$111&amp;113+4*($B53-7))&amp;INDIRECT(BC$111&amp;114+4*($B53-7))&amp;INDIRECT(BC$111&amp;115+4*($B53-7))&amp;INDIRECT(BC$111&amp;116+4*($B53-7))))</f>
        <v>2</v>
      </c>
      <c r="BD53" s="80" t="str" cm="1">
        <f t="array" aca="1" ref="BD53" ca="1">IF(INDIRECT(BD$111&amp;116+4*($B53-7))=1,BIN2HEX(1),BIN2HEX(INDIRECT(BD$111&amp;113+4*($B53-7))&amp;INDIRECT(BD$111&amp;114+4*($B53-7))&amp;INDIRECT(BD$111&amp;115+4*($B53-7))&amp;INDIRECT(BD$111&amp;116+4*($B53-7))))</f>
        <v>2</v>
      </c>
      <c r="BE53" s="80" t="str" cm="1">
        <f t="array" aca="1" ref="BE53" ca="1">IF(INDIRECT(BE$111&amp;116+4*($B53-7))=1,BIN2HEX(1),BIN2HEX(INDIRECT(BE$111&amp;113+4*($B53-7))&amp;INDIRECT(BE$111&amp;114+4*($B53-7))&amp;INDIRECT(BE$111&amp;115+4*($B53-7))&amp;INDIRECT(BE$111&amp;116+4*($B53-7))))</f>
        <v>2</v>
      </c>
      <c r="BF53" s="80" t="str" cm="1">
        <f t="array" aca="1" ref="BF53" ca="1">IF(INDIRECT(BF$111&amp;116+4*($B53-7))=1,BIN2HEX(1),BIN2HEX(INDIRECT(BF$111&amp;113+4*($B53-7))&amp;INDIRECT(BF$111&amp;114+4*($B53-7))&amp;INDIRECT(BF$111&amp;115+4*($B53-7))&amp;INDIRECT(BF$111&amp;116+4*($B53-7))))</f>
        <v>2</v>
      </c>
      <c r="BG53" s="80" t="str" cm="1">
        <f t="array" aca="1" ref="BG53" ca="1">IF(INDIRECT(BG$111&amp;116+4*($B53-7))=1,BIN2HEX(1),BIN2HEX(INDIRECT(BG$111&amp;113+4*($B53-7))&amp;INDIRECT(BG$111&amp;114+4*($B53-7))&amp;INDIRECT(BG$111&amp;115+4*($B53-7))&amp;INDIRECT(BG$111&amp;116+4*($B53-7))))</f>
        <v>2</v>
      </c>
      <c r="BH53" s="80" t="str" cm="1">
        <f t="array" aca="1" ref="BH53" ca="1">IF(INDIRECT(BH$111&amp;116+4*($B53-7))=1,BIN2HEX(1),BIN2HEX(INDIRECT(BH$111&amp;113+4*($B53-7))&amp;INDIRECT(BH$111&amp;114+4*($B53-7))&amp;INDIRECT(BH$111&amp;115+4*($B53-7))&amp;INDIRECT(BH$111&amp;116+4*($B53-7))))</f>
        <v>2</v>
      </c>
      <c r="BI53" s="80" t="str" cm="1">
        <f t="array" aca="1" ref="BI53" ca="1">IF(INDIRECT(BI$111&amp;116+4*($B53-7))=1,BIN2HEX(1),BIN2HEX(INDIRECT(BI$111&amp;113+4*($B53-7))&amp;INDIRECT(BI$111&amp;114+4*($B53-7))&amp;INDIRECT(BI$111&amp;115+4*($B53-7))&amp;INDIRECT(BI$111&amp;116+4*($B53-7))))</f>
        <v>2</v>
      </c>
      <c r="BJ53" s="80" t="str" cm="1">
        <f t="array" aca="1" ref="BJ53" ca="1">IF(INDIRECT(BJ$111&amp;116+4*($B53-7))=1,BIN2HEX(1),BIN2HEX(INDIRECT(BJ$111&amp;113+4*($B53-7))&amp;INDIRECT(BJ$111&amp;114+4*($B53-7))&amp;INDIRECT(BJ$111&amp;115+4*($B53-7))&amp;INDIRECT(BJ$111&amp;116+4*($B53-7))))</f>
        <v>2</v>
      </c>
      <c r="BK53" s="80" t="str" cm="1">
        <f t="array" aca="1" ref="BK53" ca="1">IF(INDIRECT(BK$111&amp;116+4*($B53-7))=1,BIN2HEX(1),BIN2HEX(INDIRECT(BK$111&amp;113+4*($B53-7))&amp;INDIRECT(BK$111&amp;114+4*($B53-7))&amp;INDIRECT(BK$111&amp;115+4*($B53-7))&amp;INDIRECT(BK$111&amp;116+4*($B53-7))))</f>
        <v>2</v>
      </c>
      <c r="BL53" s="80" t="str" cm="1">
        <f t="array" aca="1" ref="BL53" ca="1">IF(INDIRECT(BL$111&amp;116+4*($B53-7))=1,BIN2HEX(1),BIN2HEX(INDIRECT(BL$111&amp;113+4*($B53-7))&amp;INDIRECT(BL$111&amp;114+4*($B53-7))&amp;INDIRECT(BL$111&amp;115+4*($B53-7))&amp;INDIRECT(BL$111&amp;116+4*($B53-7))))</f>
        <v>2</v>
      </c>
      <c r="BM53" s="80" t="str" cm="1">
        <f t="array" aca="1" ref="BM53" ca="1">IF(INDIRECT(BM$111&amp;116+4*($B53-7))=1,BIN2HEX(1),BIN2HEX(INDIRECT(BM$111&amp;113+4*($B53-7))&amp;INDIRECT(BM$111&amp;114+4*($B53-7))&amp;INDIRECT(BM$111&amp;115+4*($B53-7))&amp;INDIRECT(BM$111&amp;116+4*($B53-7))))</f>
        <v>2</v>
      </c>
      <c r="BN53" s="80" t="str" cm="1">
        <f t="array" aca="1" ref="BN53" ca="1">IF(INDIRECT(BN$111&amp;116+4*($B53-7))=1,BIN2HEX(1),BIN2HEX(INDIRECT(BN$111&amp;113+4*($B53-7))&amp;INDIRECT(BN$111&amp;114+4*($B53-7))&amp;INDIRECT(BN$111&amp;115+4*($B53-7))&amp;INDIRECT(BN$111&amp;116+4*($B53-7))))</f>
        <v>2</v>
      </c>
      <c r="BO53" s="80" t="str" cm="1">
        <f t="array" aca="1" ref="BO53" ca="1">IF(INDIRECT(BO$111&amp;116+4*($B53-7))=1,BIN2HEX(1),BIN2HEX(INDIRECT(BO$111&amp;113+4*($B53-7))&amp;INDIRECT(BO$111&amp;114+4*($B53-7))&amp;INDIRECT(BO$111&amp;115+4*($B53-7))&amp;INDIRECT(BO$111&amp;116+4*($B53-7))))</f>
        <v>2</v>
      </c>
      <c r="BP53" s="80" t="str" cm="1">
        <f t="array" aca="1" ref="BP53" ca="1">IF(INDIRECT(BP$111&amp;116+4*($B53-7))=1,BIN2HEX(1),BIN2HEX(INDIRECT(BP$111&amp;113+4*($B53-7))&amp;INDIRECT(BP$111&amp;114+4*($B53-7))&amp;INDIRECT(BP$111&amp;115+4*($B53-7))&amp;INDIRECT(BP$111&amp;116+4*($B53-7))))</f>
        <v>2</v>
      </c>
      <c r="CD53" s="80" cm="1">
        <f t="array" aca="1" ref="CD53" ca="1">IF($V53="0",INDIRECT("ｄａｔａ!$"&amp;V$112&amp;"$"&amp;$B53),0)</f>
        <v>0</v>
      </c>
      <c r="CE53" s="80" cm="1">
        <f t="array" aca="1" ref="CE53" ca="1">IF(OR($AS53="0",$AS53="8"),INDIRECT("ｄａｔａ!$"&amp;AS$112&amp;"$"&amp;$B53),0)</f>
        <v>0</v>
      </c>
      <c r="CH53" s="80" t="str">
        <f t="shared" si="12"/>
        <v>2000</v>
      </c>
      <c r="CI53" s="80" t="str">
        <f t="shared" si="13"/>
        <v>300000</v>
      </c>
      <c r="CJ53" s="80" t="str">
        <f t="shared" si="14"/>
        <v>400000</v>
      </c>
      <c r="CK53" s="80" t="str">
        <f t="shared" si="15"/>
        <v>5000000</v>
      </c>
      <c r="CL53" s="80" t="str">
        <f t="shared" si="16"/>
        <v>600000</v>
      </c>
      <c r="CM53" s="80" t="str">
        <f t="shared" ca="1" si="17"/>
        <v>70000</v>
      </c>
      <c r="CN53" s="80" t="str">
        <f t="shared" ca="1" si="18"/>
        <v>800000</v>
      </c>
      <c r="CO53" s="80" t="str">
        <f t="shared" ca="1" si="19"/>
        <v>900000</v>
      </c>
      <c r="CP53" s="80" t="str">
        <f t="shared" ca="1" si="20"/>
        <v>A000000</v>
      </c>
      <c r="CQ53" s="80" t="str">
        <f t="shared" ca="1" si="21"/>
        <v>B00000</v>
      </c>
    </row>
    <row r="54" spans="1:95" x14ac:dyDescent="0.2">
      <c r="A54" s="80" t="s">
        <v>2367</v>
      </c>
      <c r="B54" s="80">
        <v>56</v>
      </c>
      <c r="C54" s="251">
        <f t="shared" ca="1" si="11"/>
        <v>1</v>
      </c>
      <c r="D54" s="80" t="str" cm="1">
        <f t="array" aca="1" ref="D54" ca="1">IF(INDIRECT(D$111&amp;116+4*($B54-7))=1,BIN2HEX(1),BIN2HEX(INDIRECT(D$111&amp;113+4*($B54-7))&amp;INDIRECT(D$111&amp;114+4*($B54-7))&amp;INDIRECT(D$111&amp;115+4*($B54-7))&amp;INDIRECT(D$111&amp;116+4*($B54-7))))</f>
        <v>4</v>
      </c>
      <c r="F54" s="80" t="str" cm="1">
        <f t="array" aca="1" ref="F54" ca="1">IF(INDIRECT(F$111&amp;116+4*($B54-7))=1,BIN2HEX(1),BIN2HEX(INDIRECT(F$111&amp;113+4*($B54-7))&amp;INDIRECT(F$111&amp;114+4*($B54-7))&amp;INDIRECT(F$111&amp;115+4*($B54-7))&amp;INDIRECT(F$111&amp;116+4*($B54-7))))</f>
        <v>2</v>
      </c>
      <c r="G54" s="80" t="str" cm="1">
        <f t="array" aca="1" ref="G54" ca="1">IF(INDIRECT(G$111&amp;116+4*($B54-7))=1,BIN2HEX(1),BIN2HEX(INDIRECT(G$111&amp;113+4*($B54-7))&amp;INDIRECT(G$111&amp;114+4*($B54-7))&amp;INDIRECT(G$111&amp;115+4*($B54-7))&amp;INDIRECT(G$111&amp;116+4*($B54-7))))</f>
        <v>2</v>
      </c>
      <c r="H54" s="80" t="str" cm="1">
        <f t="array" aca="1" ref="H54" ca="1">IF(INDIRECT(H$111&amp;116+4*($B54-7))=1,BIN2HEX(1),BIN2HEX(INDIRECT(H$111&amp;113+4*($B54-7))&amp;INDIRECT(H$111&amp;114+4*($B54-7))&amp;INDIRECT(H$111&amp;115+4*($B54-7))&amp;INDIRECT(H$111&amp;116+4*($B54-7))))</f>
        <v>2</v>
      </c>
      <c r="I54" s="80" t="str" cm="1">
        <f t="array" aca="1" ref="I54" ca="1">IF(INDIRECT(I$111&amp;116+4*($B54-7))=1,BIN2HEX(1),BIN2HEX(INDIRECT(I$111&amp;113+4*($B54-7))&amp;INDIRECT(I$111&amp;114+4*($B54-7))&amp;INDIRECT(I$111&amp;115+4*($B54-7))&amp;INDIRECT(I$111&amp;116+4*($B54-7))))</f>
        <v>2</v>
      </c>
      <c r="J54" s="80" t="str" cm="1">
        <f t="array" aca="1" ref="J54" ca="1">IF(INDIRECT(J$111&amp;116+4*($B54-7))=1,BIN2HEX(1),BIN2HEX(INDIRECT(J$111&amp;113+4*($B54-7))&amp;INDIRECT(J$111&amp;114+4*($B54-7))&amp;INDIRECT(J$111&amp;115+4*($B54-7))&amp;INDIRECT(J$111&amp;116+4*($B54-7))))</f>
        <v>2</v>
      </c>
      <c r="K54" s="80" t="str" cm="1">
        <f t="array" aca="1" ref="K54" ca="1">IF(INDIRECT(K$111&amp;116+4*($B54-7))=1,BIN2HEX(1),BIN2HEX(INDIRECT(K$111&amp;113+4*($B54-7))&amp;INDIRECT(K$111&amp;114+4*($B54-7))&amp;INDIRECT(K$111&amp;115+4*($B54-7))&amp;INDIRECT(K$111&amp;116+4*($B54-7))))</f>
        <v>2</v>
      </c>
      <c r="L54" s="80" t="str" cm="1">
        <f t="array" aca="1" ref="L54" ca="1">IF(INDIRECT(L$111&amp;116+4*($B54-7))=1,BIN2HEX(1),BIN2HEX(INDIRECT(L$111&amp;113+4*($B54-7))&amp;INDIRECT(L$111&amp;114+4*($B54-7))&amp;INDIRECT(L$111&amp;115+4*($B54-7))&amp;INDIRECT(L$111&amp;116+4*($B54-7))))</f>
        <v>2</v>
      </c>
      <c r="M54" s="80" t="str" cm="1">
        <f t="array" aca="1" ref="M54" ca="1">IF(INDIRECT(M$111&amp;116+4*($B54-7))=1,BIN2HEX(1),BIN2HEX(INDIRECT(M$111&amp;113+4*($B54-7))&amp;INDIRECT(M$111&amp;114+4*($B54-7))&amp;INDIRECT(M$111&amp;115+4*($B54-7))&amp;INDIRECT(M$111&amp;116+4*($B54-7))))</f>
        <v>2</v>
      </c>
      <c r="N54" s="80" t="str" cm="1">
        <f t="array" aca="1" ref="N54" ca="1">IF(INDIRECT(N$111&amp;116+4*($B54-7))=1,BIN2HEX(1),BIN2HEX(INDIRECT(N$111&amp;113+4*($B54-7))&amp;INDIRECT(N$111&amp;114+4*($B54-7))&amp;INDIRECT(N$111&amp;115+4*($B54-7))&amp;INDIRECT(N$111&amp;116+4*($B54-7))))</f>
        <v>2</v>
      </c>
      <c r="O54" s="80" t="str" cm="1">
        <f t="array" aca="1" ref="O54" ca="1">IF(INDIRECT(O$111&amp;116+4*($B54-7))=1,BIN2HEX(1),BIN2HEX(INDIRECT(O$111&amp;113+4*($B54-7))&amp;INDIRECT(O$111&amp;114+4*($B54-7))&amp;INDIRECT(O$111&amp;115+4*($B54-7))&amp;INDIRECT(O$111&amp;116+4*($B54-7))))</f>
        <v>2</v>
      </c>
      <c r="P54" s="80" t="str" cm="1">
        <f t="array" aca="1" ref="P54" ca="1">IF(INDIRECT(P$111&amp;116+4*($B54-7))=1,BIN2HEX(1),BIN2HEX(INDIRECT(P$111&amp;113+4*($B54-7))&amp;INDIRECT(P$111&amp;114+4*($B54-7))&amp;INDIRECT(P$111&amp;115+4*($B54-7))&amp;INDIRECT(P$111&amp;116+4*($B54-7))))</f>
        <v>2</v>
      </c>
      <c r="Q54" s="80" t="str" cm="1">
        <f t="array" aca="1" ref="Q54" ca="1">IF(INDIRECT(Q$111&amp;116+4*($B54-7))=1,BIN2HEX(1),BIN2HEX(INDIRECT(Q$111&amp;113+4*($B54-7))&amp;INDIRECT(Q$111&amp;114+4*($B54-7))&amp;INDIRECT(Q$111&amp;115+4*($B54-7))&amp;INDIRECT(Q$111&amp;116+4*($B54-7))))</f>
        <v>2</v>
      </c>
      <c r="R54" s="80" t="str" cm="1">
        <f t="array" aca="1" ref="R54" ca="1">IF(INDIRECT(R$111&amp;116+4*($B54-7))=1,BIN2HEX(1),BIN2HEX(INDIRECT(R$111&amp;113+4*($B54-7))&amp;INDIRECT(R$111&amp;114+4*($B54-7))&amp;INDIRECT(R$111&amp;115+4*($B54-7))&amp;INDIRECT(R$111&amp;116+4*($B54-7))))</f>
        <v>2</v>
      </c>
      <c r="S54" s="80" t="str" cm="1">
        <f t="array" aca="1" ref="S54" ca="1">IF(INDIRECT(S$111&amp;116+4*($B54-7))=1,BIN2HEX(1),BIN2HEX(INDIRECT(S$111&amp;113+4*($B54-7))&amp;INDIRECT(S$111&amp;114+4*($B54-7))&amp;INDIRECT(S$111&amp;115+4*($B54-7))&amp;INDIRECT(S$111&amp;116+4*($B54-7))))</f>
        <v>2</v>
      </c>
      <c r="T54" s="80" t="str" cm="1">
        <f t="array" aca="1" ref="T54" ca="1">IF(INDIRECT(T$111&amp;116+4*($B54-7))=1,BIN2HEX(1),BIN2HEX(INDIRECT(T$111&amp;113+4*($B54-7))&amp;INDIRECT(T$111&amp;114+4*($B54-7))&amp;INDIRECT(T$111&amp;115+4*($B54-7))&amp;INDIRECT(T$111&amp;116+4*($B54-7))))</f>
        <v>2</v>
      </c>
      <c r="U54" s="80" t="str" cm="1">
        <f t="array" aca="1" ref="U54" ca="1">IF(INDIRECT(U$111&amp;116+4*($B54-7))=1,BIN2HEX(1),BIN2HEX(INDIRECT(U$111&amp;113+4*($B54-7))&amp;INDIRECT(U$111&amp;114+4*($B54-7))&amp;INDIRECT(U$111&amp;115+4*($B54-7))&amp;INDIRECT(U$111&amp;116+4*($B54-7))))</f>
        <v>2</v>
      </c>
      <c r="V54" s="80" t="str" cm="1">
        <f t="array" aca="1" ref="V54" ca="1">IF(INDIRECT(V$111&amp;116+4*($B54-7))=1,BIN2HEX(1),BIN2HEX(INDIRECT(V$111&amp;113+4*($B54-7))&amp;INDIRECT(V$111&amp;114+4*($B54-7))&amp;INDIRECT(V$111&amp;115+4*($B54-7))&amp;INDIRECT(V$111&amp;116+4*($B54-7))))</f>
        <v>2</v>
      </c>
      <c r="W54" s="80" t="str" cm="1">
        <f t="array" aca="1" ref="W54" ca="1">IF(INDIRECT(W$111&amp;116+4*($B54-7))=1,BIN2HEX(1),BIN2HEX(INDIRECT(W$111&amp;113+4*($B54-7))&amp;INDIRECT(W$111&amp;114+4*($B54-7))&amp;INDIRECT(W$111&amp;115+4*($B54-7))&amp;INDIRECT(W$111&amp;116+4*($B54-7))))</f>
        <v>2</v>
      </c>
      <c r="X54" s="80" t="str" cm="1">
        <f t="array" aca="1" ref="X54" ca="1">IF(INDIRECT(X$111&amp;116+4*($B54-7))=1,BIN2HEX(1),BIN2HEX(INDIRECT(X$111&amp;113+4*($B54-7))&amp;INDIRECT(X$111&amp;114+4*($B54-7))&amp;INDIRECT(X$111&amp;115+4*($B54-7))&amp;INDIRECT(X$111&amp;116+4*($B54-7))))</f>
        <v>2</v>
      </c>
      <c r="Y54" s="80" t="str" cm="1">
        <f t="array" aca="1" ref="Y54" ca="1">IF(INDIRECT(Y$111&amp;116+4*($B54-7))=1,BIN2HEX(1),BIN2HEX(INDIRECT(Y$111&amp;113+4*($B54-7))&amp;INDIRECT(Y$111&amp;114+4*($B54-7))&amp;INDIRECT(Y$111&amp;115+4*($B54-7))&amp;INDIRECT(Y$111&amp;116+4*($B54-7))))</f>
        <v>2</v>
      </c>
      <c r="Z54" s="80" t="str" cm="1">
        <f t="array" aca="1" ref="Z54" ca="1">IF(INDIRECT(Z$111&amp;116+4*($B54-7))=1,BIN2HEX(1),BIN2HEX(INDIRECT(Z$111&amp;113+4*($B54-7))&amp;INDIRECT(Z$111&amp;114+4*($B54-7))&amp;INDIRECT(Z$111&amp;115+4*($B54-7))&amp;INDIRECT(Z$111&amp;116+4*($B54-7))))</f>
        <v>2</v>
      </c>
      <c r="AA54" s="80" t="str" cm="1">
        <f t="array" aca="1" ref="AA54" ca="1">IF(INDIRECT(AA$111&amp;116+4*($B54-7))=1,BIN2HEX(1),BIN2HEX(INDIRECT(AA$111&amp;113+4*($B54-7))&amp;INDIRECT(AA$111&amp;114+4*($B54-7))&amp;INDIRECT(AA$111&amp;115+4*($B54-7))&amp;INDIRECT(AA$111&amp;116+4*($B54-7))))</f>
        <v>2</v>
      </c>
      <c r="AB54" s="80" t="str" cm="1">
        <f t="array" aca="1" ref="AB54" ca="1">IF(INDIRECT(AB$111&amp;116+4*($B54-7))=1,BIN2HEX(1),BIN2HEX(INDIRECT(AB$111&amp;113+4*($B54-7))&amp;INDIRECT(AB$111&amp;114+4*($B54-7))&amp;INDIRECT(AB$111&amp;115+4*($B54-7))&amp;INDIRECT(AB$111&amp;116+4*($B54-7))))</f>
        <v>2</v>
      </c>
      <c r="AC54" s="80" t="str" cm="1">
        <f t="array" aca="1" ref="AC54" ca="1">IF(INDIRECT(AC$111&amp;116+4*($B54-7))=1,BIN2HEX(1),BIN2HEX(INDIRECT(AC$111&amp;113+4*($B54-7))&amp;INDIRECT(AC$111&amp;114+4*($B54-7))&amp;INDIRECT(AC$111&amp;115+4*($B54-7))&amp;INDIRECT(AC$111&amp;116+4*($B54-7))))</f>
        <v>2</v>
      </c>
      <c r="AD54" s="80" t="str" cm="1">
        <f t="array" aca="1" ref="AD54" ca="1">IF(INDIRECT(AD$111&amp;116+4*($B54-7))=1,BIN2HEX(1),BIN2HEX(INDIRECT(AD$111&amp;113+4*($B54-7))&amp;INDIRECT(AD$111&amp;114+4*($B54-7))&amp;INDIRECT(AD$111&amp;115+4*($B54-7))&amp;INDIRECT(AD$111&amp;116+4*($B54-7))))</f>
        <v>2</v>
      </c>
      <c r="AE54" s="80" t="str" cm="1">
        <f t="array" aca="1" ref="AE54" ca="1">IF(INDIRECT(AE$111&amp;116+4*($B54-7))=1,BIN2HEX(1),BIN2HEX(INDIRECT(AE$111&amp;113+4*($B54-7))&amp;INDIRECT(AE$111&amp;114+4*($B54-7))&amp;INDIRECT(AE$111&amp;115+4*($B54-7))&amp;INDIRECT(AE$111&amp;116+4*($B54-7))))</f>
        <v>2</v>
      </c>
      <c r="AF54" s="80" t="str" cm="1">
        <f t="array" aca="1" ref="AF54" ca="1">IF(INDIRECT(AF$111&amp;116+4*($B54-7))=1,BIN2HEX(1),BIN2HEX(INDIRECT(AF$111&amp;113+4*($B54-7))&amp;INDIRECT(AF$111&amp;114+4*($B54-7))&amp;INDIRECT(AF$111&amp;115+4*($B54-7))&amp;INDIRECT(AF$111&amp;116+4*($B54-7))))</f>
        <v>2</v>
      </c>
      <c r="AG54" s="80" t="str" cm="1">
        <f t="array" aca="1" ref="AG54" ca="1">IF(INDIRECT(AG$111&amp;116+4*($B54-7))=1,BIN2HEX(1),BIN2HEX(INDIRECT(AG$111&amp;113+4*($B54-7))&amp;INDIRECT(AG$111&amp;114+4*($B54-7))&amp;INDIRECT(AG$111&amp;115+4*($B54-7))&amp;INDIRECT(AG$111&amp;116+4*($B54-7))))</f>
        <v>2</v>
      </c>
      <c r="AH54" s="80" t="str" cm="1">
        <f t="array" aca="1" ref="AH54" ca="1">IF(INDIRECT(AH$111&amp;116+4*($B54-7))=1,BIN2HEX(1),BIN2HEX(INDIRECT(AH$111&amp;113+4*($B54-7))&amp;INDIRECT(AH$111&amp;114+4*($B54-7))&amp;INDIRECT(AH$111&amp;115+4*($B54-7))&amp;INDIRECT(AH$111&amp;116+4*($B54-7))))</f>
        <v>2</v>
      </c>
      <c r="AI54" s="80" t="str" cm="1">
        <f t="array" aca="1" ref="AI54" ca="1">IF(INDIRECT(AI$111&amp;116+4*($B54-7))=1,BIN2HEX(1),BIN2HEX(INDIRECT(AI$111&amp;113+4*($B54-7))&amp;INDIRECT(AI$111&amp;114+4*($B54-7))&amp;INDIRECT(AI$111&amp;115+4*($B54-7))&amp;INDIRECT(AI$111&amp;116+4*($B54-7))))</f>
        <v>2</v>
      </c>
      <c r="AJ54" s="80" t="str" cm="1">
        <f t="array" aca="1" ref="AJ54" ca="1">IF(INDIRECT(AJ$111&amp;116+4*($B54-7))=1,BIN2HEX(1),BIN2HEX(INDIRECT(AJ$111&amp;113+4*($B54-7))&amp;INDIRECT(AJ$111&amp;114+4*($B54-7))&amp;INDIRECT(AJ$111&amp;115+4*($B54-7))&amp;INDIRECT(AJ$111&amp;116+4*($B54-7))))</f>
        <v>2</v>
      </c>
      <c r="AK54" s="80" t="str" cm="1">
        <f t="array" aca="1" ref="AK54" ca="1">IF(INDIRECT(AK$111&amp;116+4*($B54-7))=1,BIN2HEX(1),BIN2HEX(INDIRECT(AK$111&amp;113+4*($B54-7))&amp;INDIRECT(AK$111&amp;114+4*($B54-7))&amp;INDIRECT(AK$111&amp;115+4*($B54-7))&amp;INDIRECT(AK$111&amp;116+4*($B54-7))))</f>
        <v>2</v>
      </c>
      <c r="AL54" s="80" t="str" cm="1">
        <f t="array" aca="1" ref="AL54" ca="1">IF(INDIRECT(AL$111&amp;116+4*($B54-7))=1,BIN2HEX(1),BIN2HEX(INDIRECT(AL$111&amp;113+4*($B54-7))&amp;INDIRECT(AL$111&amp;114+4*($B54-7))&amp;INDIRECT(AL$111&amp;115+4*($B54-7))&amp;INDIRECT(AL$111&amp;116+4*($B54-7))))</f>
        <v>2</v>
      </c>
      <c r="AM54" s="80" t="str" cm="1">
        <f t="array" aca="1" ref="AM54" ca="1">IF(INDIRECT(AM$111&amp;116+4*($B54-7))=1,BIN2HEX(1),BIN2HEX(INDIRECT(AM$111&amp;113+4*($B54-7))&amp;INDIRECT(AM$111&amp;114+4*($B54-7))&amp;INDIRECT(AM$111&amp;115+4*($B54-7))&amp;INDIRECT(AM$111&amp;116+4*($B54-7))))</f>
        <v>2</v>
      </c>
      <c r="AN54" s="80" t="str" cm="1">
        <f t="array" aca="1" ref="AN54" ca="1">IF(INDIRECT(AN$111&amp;116+4*($B54-7))=1,BIN2HEX(1),BIN2HEX(INDIRECT(AN$111&amp;113+4*($B54-7))&amp;INDIRECT(AN$111&amp;114+4*($B54-7))&amp;INDIRECT(AN$111&amp;115+4*($B54-7))&amp;INDIRECT(AN$111&amp;116+4*($B54-7))))</f>
        <v>2</v>
      </c>
      <c r="AO54" s="80" t="str" cm="1">
        <f t="array" aca="1" ref="AO54" ca="1">IF(INDIRECT(AO$111&amp;116+4*($B54-7))=1,BIN2HEX(1),BIN2HEX(INDIRECT(AO$111&amp;113+4*($B54-7))&amp;INDIRECT(AO$111&amp;114+4*($B54-7))&amp;INDIRECT(AO$111&amp;115+4*($B54-7))&amp;INDIRECT(AO$111&amp;116+4*($B54-7))))</f>
        <v>2</v>
      </c>
      <c r="AP54" s="80" t="str" cm="1">
        <f t="array" aca="1" ref="AP54" ca="1">IF(INDIRECT(AP$111&amp;116+4*($B54-7))=1,BIN2HEX(1),BIN2HEX(INDIRECT(AP$111&amp;113+4*($B54-7))&amp;INDIRECT(AP$111&amp;114+4*($B54-7))&amp;INDIRECT(AP$111&amp;115+4*($B54-7))&amp;INDIRECT(AP$111&amp;116+4*($B54-7))))</f>
        <v>2</v>
      </c>
      <c r="AQ54" s="80" t="str" cm="1">
        <f t="array" aca="1" ref="AQ54" ca="1">IF(INDIRECT(AQ$111&amp;116+4*($B54-7))=1,BIN2HEX(1),BIN2HEX(INDIRECT(AQ$111&amp;113+4*($B54-7))&amp;INDIRECT(AQ$111&amp;114+4*($B54-7))&amp;INDIRECT(AQ$111&amp;115+4*($B54-7))&amp;INDIRECT(AQ$111&amp;116+4*($B54-7))))</f>
        <v>2</v>
      </c>
      <c r="AR54" s="80" t="str" cm="1">
        <f t="array" aca="1" ref="AR54" ca="1">IF(INDIRECT(AR$111&amp;116+4*($B54-7))=1,BIN2HEX(1),BIN2HEX(INDIRECT(AR$111&amp;113+4*($B54-7))&amp;INDIRECT(AR$111&amp;114+4*($B54-7))&amp;INDIRECT(AR$111&amp;115+4*($B54-7))&amp;INDIRECT(AR$111&amp;116+4*($B54-7))))</f>
        <v>2</v>
      </c>
      <c r="AS54" s="80" t="str" cm="1">
        <f t="array" aca="1" ref="AS54" ca="1">IF(INDIRECT(AS$111&amp;116+4*($B54-7))=1,BIN2HEX(1),BIN2HEX(INDIRECT(AS$111&amp;113+4*($B54-7))&amp;INDIRECT(AS$111&amp;114+4*($B54-7))&amp;INDIRECT(AS$111&amp;115+4*($B54-7))&amp;INDIRECT(AS$111&amp;116+4*($B54-7))))</f>
        <v>2</v>
      </c>
      <c r="AT54" s="80" t="str" cm="1">
        <f t="array" aca="1" ref="AT54" ca="1">IF(INDIRECT(AT$111&amp;116+4*($B54-7))=1,BIN2HEX(1),BIN2HEX(INDIRECT(AT$111&amp;113+4*($B54-7))&amp;INDIRECT(AT$111&amp;114+4*($B54-7))&amp;INDIRECT(AT$111&amp;115+4*($B54-7))&amp;INDIRECT(AT$111&amp;116+4*($B54-7))))</f>
        <v>2</v>
      </c>
      <c r="AU54" s="80" t="str" cm="1">
        <f t="array" aca="1" ref="AU54" ca="1">IF(INDIRECT(AU$111&amp;116+4*($B54-7))=1,BIN2HEX(1),BIN2HEX(INDIRECT(AU$111&amp;113+4*($B54-7))&amp;INDIRECT(AU$111&amp;114+4*($B54-7))&amp;INDIRECT(AU$111&amp;115+4*($B54-7))&amp;INDIRECT(AU$111&amp;116+4*($B54-7))))</f>
        <v>2</v>
      </c>
      <c r="AV54" s="80" t="str" cm="1">
        <f t="array" aca="1" ref="AV54" ca="1">IF(INDIRECT(AV$111&amp;116+4*($B54-7))=1,BIN2HEX(1),BIN2HEX(INDIRECT(AV$111&amp;113+4*($B54-7))&amp;INDIRECT(AV$111&amp;114+4*($B54-7))&amp;INDIRECT(AV$111&amp;115+4*($B54-7))&amp;INDIRECT(AV$111&amp;116+4*($B54-7))))</f>
        <v>2</v>
      </c>
      <c r="AW54" s="80" t="str" cm="1">
        <f t="array" aca="1" ref="AW54" ca="1">IF(INDIRECT(AW$111&amp;116+4*($B54-7))=1,BIN2HEX(1),BIN2HEX(INDIRECT(AW$111&amp;113+4*($B54-7))&amp;INDIRECT(AW$111&amp;114+4*($B54-7))&amp;INDIRECT(AW$111&amp;115+4*($B54-7))&amp;INDIRECT(AW$111&amp;116+4*($B54-7))))</f>
        <v>2</v>
      </c>
      <c r="AX54" s="80" t="str" cm="1">
        <f t="array" aca="1" ref="AX54" ca="1">IF(INDIRECT(AX$111&amp;116+4*($B54-7))=1,BIN2HEX(1),BIN2HEX(INDIRECT(AX$111&amp;113+4*($B54-7))&amp;INDIRECT(AX$111&amp;114+4*($B54-7))&amp;INDIRECT(AX$111&amp;115+4*($B54-7))&amp;INDIRECT(AX$111&amp;116+4*($B54-7))))</f>
        <v>2</v>
      </c>
      <c r="AY54" s="80" t="str" cm="1">
        <f t="array" aca="1" ref="AY54" ca="1">IF(INDIRECT(AY$111&amp;116+4*($B54-7))=1,BIN2HEX(1),BIN2HEX(INDIRECT(AY$111&amp;113+4*($B54-7))&amp;INDIRECT(AY$111&amp;114+4*($B54-7))&amp;INDIRECT(AY$111&amp;115+4*($B54-7))&amp;INDIRECT(AY$111&amp;116+4*($B54-7))))</f>
        <v>2</v>
      </c>
      <c r="AZ54" s="80" t="str" cm="1">
        <f t="array" aca="1" ref="AZ54" ca="1">IF(INDIRECT(AZ$111&amp;116+4*($B54-7))=1,BIN2HEX(1),BIN2HEX(INDIRECT(AZ$111&amp;113+4*($B54-7))&amp;INDIRECT(AZ$111&amp;114+4*($B54-7))&amp;INDIRECT(AZ$111&amp;115+4*($B54-7))&amp;INDIRECT(AZ$111&amp;116+4*($B54-7))))</f>
        <v>2</v>
      </c>
      <c r="BA54" s="80" t="str" cm="1">
        <f t="array" aca="1" ref="BA54" ca="1">IF(INDIRECT(BA$111&amp;116+4*($B54-7))=1,BIN2HEX(1),BIN2HEX(INDIRECT(BA$111&amp;113+4*($B54-7))&amp;INDIRECT(BA$111&amp;114+4*($B54-7))&amp;INDIRECT(BA$111&amp;115+4*($B54-7))&amp;INDIRECT(BA$111&amp;116+4*($B54-7))))</f>
        <v>2</v>
      </c>
      <c r="BB54" s="80" t="str" cm="1">
        <f t="array" aca="1" ref="BB54" ca="1">IF(INDIRECT(BB$111&amp;116+4*($B54-7))=1,BIN2HEX(1),BIN2HEX(INDIRECT(BB$111&amp;113+4*($B54-7))&amp;INDIRECT(BB$111&amp;114+4*($B54-7))&amp;INDIRECT(BB$111&amp;115+4*($B54-7))&amp;INDIRECT(BB$111&amp;116+4*($B54-7))))</f>
        <v>2</v>
      </c>
      <c r="BC54" s="80" t="str" cm="1">
        <f t="array" aca="1" ref="BC54" ca="1">IF(INDIRECT(BC$111&amp;116+4*($B54-7))=1,BIN2HEX(1),BIN2HEX(INDIRECT(BC$111&amp;113+4*($B54-7))&amp;INDIRECT(BC$111&amp;114+4*($B54-7))&amp;INDIRECT(BC$111&amp;115+4*($B54-7))&amp;INDIRECT(BC$111&amp;116+4*($B54-7))))</f>
        <v>2</v>
      </c>
      <c r="BD54" s="80" t="str" cm="1">
        <f t="array" aca="1" ref="BD54" ca="1">IF(INDIRECT(BD$111&amp;116+4*($B54-7))=1,BIN2HEX(1),BIN2HEX(INDIRECT(BD$111&amp;113+4*($B54-7))&amp;INDIRECT(BD$111&amp;114+4*($B54-7))&amp;INDIRECT(BD$111&amp;115+4*($B54-7))&amp;INDIRECT(BD$111&amp;116+4*($B54-7))))</f>
        <v>2</v>
      </c>
      <c r="BE54" s="80" t="str" cm="1">
        <f t="array" aca="1" ref="BE54" ca="1">IF(INDIRECT(BE$111&amp;116+4*($B54-7))=1,BIN2HEX(1),BIN2HEX(INDIRECT(BE$111&amp;113+4*($B54-7))&amp;INDIRECT(BE$111&amp;114+4*($B54-7))&amp;INDIRECT(BE$111&amp;115+4*($B54-7))&amp;INDIRECT(BE$111&amp;116+4*($B54-7))))</f>
        <v>2</v>
      </c>
      <c r="BF54" s="80" t="str" cm="1">
        <f t="array" aca="1" ref="BF54" ca="1">IF(INDIRECT(BF$111&amp;116+4*($B54-7))=1,BIN2HEX(1),BIN2HEX(INDIRECT(BF$111&amp;113+4*($B54-7))&amp;INDIRECT(BF$111&amp;114+4*($B54-7))&amp;INDIRECT(BF$111&amp;115+4*($B54-7))&amp;INDIRECT(BF$111&amp;116+4*($B54-7))))</f>
        <v>2</v>
      </c>
      <c r="BG54" s="80" t="str" cm="1">
        <f t="array" aca="1" ref="BG54" ca="1">IF(INDIRECT(BG$111&amp;116+4*($B54-7))=1,BIN2HEX(1),BIN2HEX(INDIRECT(BG$111&amp;113+4*($B54-7))&amp;INDIRECT(BG$111&amp;114+4*($B54-7))&amp;INDIRECT(BG$111&amp;115+4*($B54-7))&amp;INDIRECT(BG$111&amp;116+4*($B54-7))))</f>
        <v>2</v>
      </c>
      <c r="BH54" s="80" t="str" cm="1">
        <f t="array" aca="1" ref="BH54" ca="1">IF(INDIRECT(BH$111&amp;116+4*($B54-7))=1,BIN2HEX(1),BIN2HEX(INDIRECT(BH$111&amp;113+4*($B54-7))&amp;INDIRECT(BH$111&amp;114+4*($B54-7))&amp;INDIRECT(BH$111&amp;115+4*($B54-7))&amp;INDIRECT(BH$111&amp;116+4*($B54-7))))</f>
        <v>2</v>
      </c>
      <c r="BI54" s="80" t="str" cm="1">
        <f t="array" aca="1" ref="BI54" ca="1">IF(INDIRECT(BI$111&amp;116+4*($B54-7))=1,BIN2HEX(1),BIN2HEX(INDIRECT(BI$111&amp;113+4*($B54-7))&amp;INDIRECT(BI$111&amp;114+4*($B54-7))&amp;INDIRECT(BI$111&amp;115+4*($B54-7))&amp;INDIRECT(BI$111&amp;116+4*($B54-7))))</f>
        <v>2</v>
      </c>
      <c r="BJ54" s="80" t="str" cm="1">
        <f t="array" aca="1" ref="BJ54" ca="1">IF(INDIRECT(BJ$111&amp;116+4*($B54-7))=1,BIN2HEX(1),BIN2HEX(INDIRECT(BJ$111&amp;113+4*($B54-7))&amp;INDIRECT(BJ$111&amp;114+4*($B54-7))&amp;INDIRECT(BJ$111&amp;115+4*($B54-7))&amp;INDIRECT(BJ$111&amp;116+4*($B54-7))))</f>
        <v>2</v>
      </c>
      <c r="BK54" s="80" t="str" cm="1">
        <f t="array" aca="1" ref="BK54" ca="1">IF(INDIRECT(BK$111&amp;116+4*($B54-7))=1,BIN2HEX(1),BIN2HEX(INDIRECT(BK$111&amp;113+4*($B54-7))&amp;INDIRECT(BK$111&amp;114+4*($B54-7))&amp;INDIRECT(BK$111&amp;115+4*($B54-7))&amp;INDIRECT(BK$111&amp;116+4*($B54-7))))</f>
        <v>2</v>
      </c>
      <c r="BL54" s="80" t="str" cm="1">
        <f t="array" aca="1" ref="BL54" ca="1">IF(INDIRECT(BL$111&amp;116+4*($B54-7))=1,BIN2HEX(1),BIN2HEX(INDIRECT(BL$111&amp;113+4*($B54-7))&amp;INDIRECT(BL$111&amp;114+4*($B54-7))&amp;INDIRECT(BL$111&amp;115+4*($B54-7))&amp;INDIRECT(BL$111&amp;116+4*($B54-7))))</f>
        <v>2</v>
      </c>
      <c r="BM54" s="80" t="str" cm="1">
        <f t="array" aca="1" ref="BM54" ca="1">IF(INDIRECT(BM$111&amp;116+4*($B54-7))=1,BIN2HEX(1),BIN2HEX(INDIRECT(BM$111&amp;113+4*($B54-7))&amp;INDIRECT(BM$111&amp;114+4*($B54-7))&amp;INDIRECT(BM$111&amp;115+4*($B54-7))&amp;INDIRECT(BM$111&amp;116+4*($B54-7))))</f>
        <v>2</v>
      </c>
      <c r="BN54" s="80" t="str" cm="1">
        <f t="array" aca="1" ref="BN54" ca="1">IF(INDIRECT(BN$111&amp;116+4*($B54-7))=1,BIN2HEX(1),BIN2HEX(INDIRECT(BN$111&amp;113+4*($B54-7))&amp;INDIRECT(BN$111&amp;114+4*($B54-7))&amp;INDIRECT(BN$111&amp;115+4*($B54-7))&amp;INDIRECT(BN$111&amp;116+4*($B54-7))))</f>
        <v>2</v>
      </c>
      <c r="BO54" s="80" t="str" cm="1">
        <f t="array" aca="1" ref="BO54" ca="1">IF(INDIRECT(BO$111&amp;116+4*($B54-7))=1,BIN2HEX(1),BIN2HEX(INDIRECT(BO$111&amp;113+4*($B54-7))&amp;INDIRECT(BO$111&amp;114+4*($B54-7))&amp;INDIRECT(BO$111&amp;115+4*($B54-7))&amp;INDIRECT(BO$111&amp;116+4*($B54-7))))</f>
        <v>2</v>
      </c>
      <c r="BP54" s="80" t="str" cm="1">
        <f t="array" aca="1" ref="BP54" ca="1">IF(INDIRECT(BP$111&amp;116+4*($B54-7))=1,BIN2HEX(1),BIN2HEX(INDIRECT(BP$111&amp;113+4*($B54-7))&amp;INDIRECT(BP$111&amp;114+4*($B54-7))&amp;INDIRECT(BP$111&amp;115+4*($B54-7))&amp;INDIRECT(BP$111&amp;116+4*($B54-7))))</f>
        <v>2</v>
      </c>
      <c r="CD54" s="80" cm="1">
        <f t="array" aca="1" ref="CD54" ca="1">IF($V54="0",INDIRECT("ｄａｔａ!$"&amp;V$112&amp;"$"&amp;$B54),0)</f>
        <v>0</v>
      </c>
      <c r="CE54" s="80" cm="1">
        <f t="array" aca="1" ref="CE54" ca="1">IF(OR($AS54="0",$AS54="8"),INDIRECT("ｄａｔａ!$"&amp;AS$112&amp;"$"&amp;$B54),0)</f>
        <v>0</v>
      </c>
      <c r="CH54" s="80" t="str">
        <f t="shared" si="12"/>
        <v>2000</v>
      </c>
      <c r="CI54" s="80" t="str">
        <f t="shared" si="13"/>
        <v>300000</v>
      </c>
      <c r="CJ54" s="80" t="str">
        <f t="shared" si="14"/>
        <v>400000</v>
      </c>
      <c r="CK54" s="80" t="str">
        <f t="shared" si="15"/>
        <v>5000000</v>
      </c>
      <c r="CL54" s="80" t="str">
        <f t="shared" si="16"/>
        <v>600000</v>
      </c>
      <c r="CM54" s="80" t="str">
        <f t="shared" ca="1" si="17"/>
        <v>70000</v>
      </c>
      <c r="CN54" s="80" t="str">
        <f t="shared" ca="1" si="18"/>
        <v>800000</v>
      </c>
      <c r="CO54" s="80" t="str">
        <f t="shared" ca="1" si="19"/>
        <v>900000</v>
      </c>
      <c r="CP54" s="80" t="str">
        <f t="shared" ca="1" si="20"/>
        <v>A000000</v>
      </c>
      <c r="CQ54" s="80" t="str">
        <f t="shared" ca="1" si="21"/>
        <v>B00000</v>
      </c>
    </row>
    <row r="55" spans="1:95" x14ac:dyDescent="0.2">
      <c r="A55" s="80" t="s">
        <v>2368</v>
      </c>
      <c r="B55" s="80">
        <v>57</v>
      </c>
      <c r="C55" s="251">
        <f t="shared" ca="1" si="11"/>
        <v>1</v>
      </c>
      <c r="D55" s="80" t="str" cm="1">
        <f t="array" aca="1" ref="D55" ca="1">IF(INDIRECT(D$111&amp;116+4*($B55-7))=1,BIN2HEX(1),BIN2HEX(INDIRECT(D$111&amp;113+4*($B55-7))&amp;INDIRECT(D$111&amp;114+4*($B55-7))&amp;INDIRECT(D$111&amp;115+4*($B55-7))&amp;INDIRECT(D$111&amp;116+4*($B55-7))))</f>
        <v>4</v>
      </c>
      <c r="F55" s="80" t="str" cm="1">
        <f t="array" aca="1" ref="F55" ca="1">IF(INDIRECT(F$111&amp;116+4*($B55-7))=1,BIN2HEX(1),BIN2HEX(INDIRECT(F$111&amp;113+4*($B55-7))&amp;INDIRECT(F$111&amp;114+4*($B55-7))&amp;INDIRECT(F$111&amp;115+4*($B55-7))&amp;INDIRECT(F$111&amp;116+4*($B55-7))))</f>
        <v>2</v>
      </c>
      <c r="G55" s="80" t="str" cm="1">
        <f t="array" aca="1" ref="G55" ca="1">IF(INDIRECT(G$111&amp;116+4*($B55-7))=1,BIN2HEX(1),BIN2HEX(INDIRECT(G$111&amp;113+4*($B55-7))&amp;INDIRECT(G$111&amp;114+4*($B55-7))&amp;INDIRECT(G$111&amp;115+4*($B55-7))&amp;INDIRECT(G$111&amp;116+4*($B55-7))))</f>
        <v>2</v>
      </c>
      <c r="H55" s="80" t="str" cm="1">
        <f t="array" aca="1" ref="H55" ca="1">IF(INDIRECT(H$111&amp;116+4*($B55-7))=1,BIN2HEX(1),BIN2HEX(INDIRECT(H$111&amp;113+4*($B55-7))&amp;INDIRECT(H$111&amp;114+4*($B55-7))&amp;INDIRECT(H$111&amp;115+4*($B55-7))&amp;INDIRECT(H$111&amp;116+4*($B55-7))))</f>
        <v>2</v>
      </c>
      <c r="I55" s="80" t="str" cm="1">
        <f t="array" aca="1" ref="I55" ca="1">IF(INDIRECT(I$111&amp;116+4*($B55-7))=1,BIN2HEX(1),BIN2HEX(INDIRECT(I$111&amp;113+4*($B55-7))&amp;INDIRECT(I$111&amp;114+4*($B55-7))&amp;INDIRECT(I$111&amp;115+4*($B55-7))&amp;INDIRECT(I$111&amp;116+4*($B55-7))))</f>
        <v>2</v>
      </c>
      <c r="J55" s="80" t="str" cm="1">
        <f t="array" aca="1" ref="J55" ca="1">IF(INDIRECT(J$111&amp;116+4*($B55-7))=1,BIN2HEX(1),BIN2HEX(INDIRECT(J$111&amp;113+4*($B55-7))&amp;INDIRECT(J$111&amp;114+4*($B55-7))&amp;INDIRECT(J$111&amp;115+4*($B55-7))&amp;INDIRECT(J$111&amp;116+4*($B55-7))))</f>
        <v>2</v>
      </c>
      <c r="K55" s="80" t="str" cm="1">
        <f t="array" aca="1" ref="K55" ca="1">IF(INDIRECT(K$111&amp;116+4*($B55-7))=1,BIN2HEX(1),BIN2HEX(INDIRECT(K$111&amp;113+4*($B55-7))&amp;INDIRECT(K$111&amp;114+4*($B55-7))&amp;INDIRECT(K$111&amp;115+4*($B55-7))&amp;INDIRECT(K$111&amp;116+4*($B55-7))))</f>
        <v>2</v>
      </c>
      <c r="L55" s="80" t="str" cm="1">
        <f t="array" aca="1" ref="L55" ca="1">IF(INDIRECT(L$111&amp;116+4*($B55-7))=1,BIN2HEX(1),BIN2HEX(INDIRECT(L$111&amp;113+4*($B55-7))&amp;INDIRECT(L$111&amp;114+4*($B55-7))&amp;INDIRECT(L$111&amp;115+4*($B55-7))&amp;INDIRECT(L$111&amp;116+4*($B55-7))))</f>
        <v>2</v>
      </c>
      <c r="M55" s="80" t="str" cm="1">
        <f t="array" aca="1" ref="M55" ca="1">IF(INDIRECT(M$111&amp;116+4*($B55-7))=1,BIN2HEX(1),BIN2HEX(INDIRECT(M$111&amp;113+4*($B55-7))&amp;INDIRECT(M$111&amp;114+4*($B55-7))&amp;INDIRECT(M$111&amp;115+4*($B55-7))&amp;INDIRECT(M$111&amp;116+4*($B55-7))))</f>
        <v>2</v>
      </c>
      <c r="N55" s="80" t="str" cm="1">
        <f t="array" aca="1" ref="N55" ca="1">IF(INDIRECT(N$111&amp;116+4*($B55-7))=1,BIN2HEX(1),BIN2HEX(INDIRECT(N$111&amp;113+4*($B55-7))&amp;INDIRECT(N$111&amp;114+4*($B55-7))&amp;INDIRECT(N$111&amp;115+4*($B55-7))&amp;INDIRECT(N$111&amp;116+4*($B55-7))))</f>
        <v>2</v>
      </c>
      <c r="O55" s="80" t="str" cm="1">
        <f t="array" aca="1" ref="O55" ca="1">IF(INDIRECT(O$111&amp;116+4*($B55-7))=1,BIN2HEX(1),BIN2HEX(INDIRECT(O$111&amp;113+4*($B55-7))&amp;INDIRECT(O$111&amp;114+4*($B55-7))&amp;INDIRECT(O$111&amp;115+4*($B55-7))&amp;INDIRECT(O$111&amp;116+4*($B55-7))))</f>
        <v>2</v>
      </c>
      <c r="P55" s="80" t="str" cm="1">
        <f t="array" aca="1" ref="P55" ca="1">IF(INDIRECT(P$111&amp;116+4*($B55-7))=1,BIN2HEX(1),BIN2HEX(INDIRECT(P$111&amp;113+4*($B55-7))&amp;INDIRECT(P$111&amp;114+4*($B55-7))&amp;INDIRECT(P$111&amp;115+4*($B55-7))&amp;INDIRECT(P$111&amp;116+4*($B55-7))))</f>
        <v>2</v>
      </c>
      <c r="Q55" s="80" t="str" cm="1">
        <f t="array" aca="1" ref="Q55" ca="1">IF(INDIRECT(Q$111&amp;116+4*($B55-7))=1,BIN2HEX(1),BIN2HEX(INDIRECT(Q$111&amp;113+4*($B55-7))&amp;INDIRECT(Q$111&amp;114+4*($B55-7))&amp;INDIRECT(Q$111&amp;115+4*($B55-7))&amp;INDIRECT(Q$111&amp;116+4*($B55-7))))</f>
        <v>2</v>
      </c>
      <c r="R55" s="80" t="str" cm="1">
        <f t="array" aca="1" ref="R55" ca="1">IF(INDIRECT(R$111&amp;116+4*($B55-7))=1,BIN2HEX(1),BIN2HEX(INDIRECT(R$111&amp;113+4*($B55-7))&amp;INDIRECT(R$111&amp;114+4*($B55-7))&amp;INDIRECT(R$111&amp;115+4*($B55-7))&amp;INDIRECT(R$111&amp;116+4*($B55-7))))</f>
        <v>2</v>
      </c>
      <c r="S55" s="80" t="str" cm="1">
        <f t="array" aca="1" ref="S55" ca="1">IF(INDIRECT(S$111&amp;116+4*($B55-7))=1,BIN2HEX(1),BIN2HEX(INDIRECT(S$111&amp;113+4*($B55-7))&amp;INDIRECT(S$111&amp;114+4*($B55-7))&amp;INDIRECT(S$111&amp;115+4*($B55-7))&amp;INDIRECT(S$111&amp;116+4*($B55-7))))</f>
        <v>2</v>
      </c>
      <c r="T55" s="80" t="str" cm="1">
        <f t="array" aca="1" ref="T55" ca="1">IF(INDIRECT(T$111&amp;116+4*($B55-7))=1,BIN2HEX(1),BIN2HEX(INDIRECT(T$111&amp;113+4*($B55-7))&amp;INDIRECT(T$111&amp;114+4*($B55-7))&amp;INDIRECT(T$111&amp;115+4*($B55-7))&amp;INDIRECT(T$111&amp;116+4*($B55-7))))</f>
        <v>2</v>
      </c>
      <c r="U55" s="80" t="str" cm="1">
        <f t="array" aca="1" ref="U55" ca="1">IF(INDIRECT(U$111&amp;116+4*($B55-7))=1,BIN2HEX(1),BIN2HEX(INDIRECT(U$111&amp;113+4*($B55-7))&amp;INDIRECT(U$111&amp;114+4*($B55-7))&amp;INDIRECT(U$111&amp;115+4*($B55-7))&amp;INDIRECT(U$111&amp;116+4*($B55-7))))</f>
        <v>2</v>
      </c>
      <c r="V55" s="80" t="str" cm="1">
        <f t="array" aca="1" ref="V55" ca="1">IF(INDIRECT(V$111&amp;116+4*($B55-7))=1,BIN2HEX(1),BIN2HEX(INDIRECT(V$111&amp;113+4*($B55-7))&amp;INDIRECT(V$111&amp;114+4*($B55-7))&amp;INDIRECT(V$111&amp;115+4*($B55-7))&amp;INDIRECT(V$111&amp;116+4*($B55-7))))</f>
        <v>2</v>
      </c>
      <c r="W55" s="80" t="str" cm="1">
        <f t="array" aca="1" ref="W55" ca="1">IF(INDIRECT(W$111&amp;116+4*($B55-7))=1,BIN2HEX(1),BIN2HEX(INDIRECT(W$111&amp;113+4*($B55-7))&amp;INDIRECT(W$111&amp;114+4*($B55-7))&amp;INDIRECT(W$111&amp;115+4*($B55-7))&amp;INDIRECT(W$111&amp;116+4*($B55-7))))</f>
        <v>2</v>
      </c>
      <c r="X55" s="80" t="str" cm="1">
        <f t="array" aca="1" ref="X55" ca="1">IF(INDIRECT(X$111&amp;116+4*($B55-7))=1,BIN2HEX(1),BIN2HEX(INDIRECT(X$111&amp;113+4*($B55-7))&amp;INDIRECT(X$111&amp;114+4*($B55-7))&amp;INDIRECT(X$111&amp;115+4*($B55-7))&amp;INDIRECT(X$111&amp;116+4*($B55-7))))</f>
        <v>2</v>
      </c>
      <c r="Y55" s="80" t="str" cm="1">
        <f t="array" aca="1" ref="Y55" ca="1">IF(INDIRECT(Y$111&amp;116+4*($B55-7))=1,BIN2HEX(1),BIN2HEX(INDIRECT(Y$111&amp;113+4*($B55-7))&amp;INDIRECT(Y$111&amp;114+4*($B55-7))&amp;INDIRECT(Y$111&amp;115+4*($B55-7))&amp;INDIRECT(Y$111&amp;116+4*($B55-7))))</f>
        <v>2</v>
      </c>
      <c r="Z55" s="80" t="str" cm="1">
        <f t="array" aca="1" ref="Z55" ca="1">IF(INDIRECT(Z$111&amp;116+4*($B55-7))=1,BIN2HEX(1),BIN2HEX(INDIRECT(Z$111&amp;113+4*($B55-7))&amp;INDIRECT(Z$111&amp;114+4*($B55-7))&amp;INDIRECT(Z$111&amp;115+4*($B55-7))&amp;INDIRECT(Z$111&amp;116+4*($B55-7))))</f>
        <v>2</v>
      </c>
      <c r="AA55" s="80" t="str" cm="1">
        <f t="array" aca="1" ref="AA55" ca="1">IF(INDIRECT(AA$111&amp;116+4*($B55-7))=1,BIN2HEX(1),BIN2HEX(INDIRECT(AA$111&amp;113+4*($B55-7))&amp;INDIRECT(AA$111&amp;114+4*($B55-7))&amp;INDIRECT(AA$111&amp;115+4*($B55-7))&amp;INDIRECT(AA$111&amp;116+4*($B55-7))))</f>
        <v>2</v>
      </c>
      <c r="AB55" s="80" t="str" cm="1">
        <f t="array" aca="1" ref="AB55" ca="1">IF(INDIRECT(AB$111&amp;116+4*($B55-7))=1,BIN2HEX(1),BIN2HEX(INDIRECT(AB$111&amp;113+4*($B55-7))&amp;INDIRECT(AB$111&amp;114+4*($B55-7))&amp;INDIRECT(AB$111&amp;115+4*($B55-7))&amp;INDIRECT(AB$111&amp;116+4*($B55-7))))</f>
        <v>2</v>
      </c>
      <c r="AC55" s="80" t="str" cm="1">
        <f t="array" aca="1" ref="AC55" ca="1">IF(INDIRECT(AC$111&amp;116+4*($B55-7))=1,BIN2HEX(1),BIN2HEX(INDIRECT(AC$111&amp;113+4*($B55-7))&amp;INDIRECT(AC$111&amp;114+4*($B55-7))&amp;INDIRECT(AC$111&amp;115+4*($B55-7))&amp;INDIRECT(AC$111&amp;116+4*($B55-7))))</f>
        <v>2</v>
      </c>
      <c r="AD55" s="80" t="str" cm="1">
        <f t="array" aca="1" ref="AD55" ca="1">IF(INDIRECT(AD$111&amp;116+4*($B55-7))=1,BIN2HEX(1),BIN2HEX(INDIRECT(AD$111&amp;113+4*($B55-7))&amp;INDIRECT(AD$111&amp;114+4*($B55-7))&amp;INDIRECT(AD$111&amp;115+4*($B55-7))&amp;INDIRECT(AD$111&amp;116+4*($B55-7))))</f>
        <v>2</v>
      </c>
      <c r="AE55" s="80" t="str" cm="1">
        <f t="array" aca="1" ref="AE55" ca="1">IF(INDIRECT(AE$111&amp;116+4*($B55-7))=1,BIN2HEX(1),BIN2HEX(INDIRECT(AE$111&amp;113+4*($B55-7))&amp;INDIRECT(AE$111&amp;114+4*($B55-7))&amp;INDIRECT(AE$111&amp;115+4*($B55-7))&amp;INDIRECT(AE$111&amp;116+4*($B55-7))))</f>
        <v>2</v>
      </c>
      <c r="AF55" s="80" t="str" cm="1">
        <f t="array" aca="1" ref="AF55" ca="1">IF(INDIRECT(AF$111&amp;116+4*($B55-7))=1,BIN2HEX(1),BIN2HEX(INDIRECT(AF$111&amp;113+4*($B55-7))&amp;INDIRECT(AF$111&amp;114+4*($B55-7))&amp;INDIRECT(AF$111&amp;115+4*($B55-7))&amp;INDIRECT(AF$111&amp;116+4*($B55-7))))</f>
        <v>2</v>
      </c>
      <c r="AG55" s="80" t="str" cm="1">
        <f t="array" aca="1" ref="AG55" ca="1">IF(INDIRECT(AG$111&amp;116+4*($B55-7))=1,BIN2HEX(1),BIN2HEX(INDIRECT(AG$111&amp;113+4*($B55-7))&amp;INDIRECT(AG$111&amp;114+4*($B55-7))&amp;INDIRECT(AG$111&amp;115+4*($B55-7))&amp;INDIRECT(AG$111&amp;116+4*($B55-7))))</f>
        <v>2</v>
      </c>
      <c r="AH55" s="80" t="str" cm="1">
        <f t="array" aca="1" ref="AH55" ca="1">IF(INDIRECT(AH$111&amp;116+4*($B55-7))=1,BIN2HEX(1),BIN2HEX(INDIRECT(AH$111&amp;113+4*($B55-7))&amp;INDIRECT(AH$111&amp;114+4*($B55-7))&amp;INDIRECT(AH$111&amp;115+4*($B55-7))&amp;INDIRECT(AH$111&amp;116+4*($B55-7))))</f>
        <v>2</v>
      </c>
      <c r="AI55" s="80" t="str" cm="1">
        <f t="array" aca="1" ref="AI55" ca="1">IF(INDIRECT(AI$111&amp;116+4*($B55-7))=1,BIN2HEX(1),BIN2HEX(INDIRECT(AI$111&amp;113+4*($B55-7))&amp;INDIRECT(AI$111&amp;114+4*($B55-7))&amp;INDIRECT(AI$111&amp;115+4*($B55-7))&amp;INDIRECT(AI$111&amp;116+4*($B55-7))))</f>
        <v>2</v>
      </c>
      <c r="AJ55" s="80" t="str" cm="1">
        <f t="array" aca="1" ref="AJ55" ca="1">IF(INDIRECT(AJ$111&amp;116+4*($B55-7))=1,BIN2HEX(1),BIN2HEX(INDIRECT(AJ$111&amp;113+4*($B55-7))&amp;INDIRECT(AJ$111&amp;114+4*($B55-7))&amp;INDIRECT(AJ$111&amp;115+4*($B55-7))&amp;INDIRECT(AJ$111&amp;116+4*($B55-7))))</f>
        <v>2</v>
      </c>
      <c r="AK55" s="80" t="str" cm="1">
        <f t="array" aca="1" ref="AK55" ca="1">IF(INDIRECT(AK$111&amp;116+4*($B55-7))=1,BIN2HEX(1),BIN2HEX(INDIRECT(AK$111&amp;113+4*($B55-7))&amp;INDIRECT(AK$111&amp;114+4*($B55-7))&amp;INDIRECT(AK$111&amp;115+4*($B55-7))&amp;INDIRECT(AK$111&amp;116+4*($B55-7))))</f>
        <v>2</v>
      </c>
      <c r="AL55" s="80" t="str" cm="1">
        <f t="array" aca="1" ref="AL55" ca="1">IF(INDIRECT(AL$111&amp;116+4*($B55-7))=1,BIN2HEX(1),BIN2HEX(INDIRECT(AL$111&amp;113+4*($B55-7))&amp;INDIRECT(AL$111&amp;114+4*($B55-7))&amp;INDIRECT(AL$111&amp;115+4*($B55-7))&amp;INDIRECT(AL$111&amp;116+4*($B55-7))))</f>
        <v>2</v>
      </c>
      <c r="AM55" s="80" t="str" cm="1">
        <f t="array" aca="1" ref="AM55" ca="1">IF(INDIRECT(AM$111&amp;116+4*($B55-7))=1,BIN2HEX(1),BIN2HEX(INDIRECT(AM$111&amp;113+4*($B55-7))&amp;INDIRECT(AM$111&amp;114+4*($B55-7))&amp;INDIRECT(AM$111&amp;115+4*($B55-7))&amp;INDIRECT(AM$111&amp;116+4*($B55-7))))</f>
        <v>2</v>
      </c>
      <c r="AN55" s="80" t="str" cm="1">
        <f t="array" aca="1" ref="AN55" ca="1">IF(INDIRECT(AN$111&amp;116+4*($B55-7))=1,BIN2HEX(1),BIN2HEX(INDIRECT(AN$111&amp;113+4*($B55-7))&amp;INDIRECT(AN$111&amp;114+4*($B55-7))&amp;INDIRECT(AN$111&amp;115+4*($B55-7))&amp;INDIRECT(AN$111&amp;116+4*($B55-7))))</f>
        <v>2</v>
      </c>
      <c r="AO55" s="80" t="str" cm="1">
        <f t="array" aca="1" ref="AO55" ca="1">IF(INDIRECT(AO$111&amp;116+4*($B55-7))=1,BIN2HEX(1),BIN2HEX(INDIRECT(AO$111&amp;113+4*($B55-7))&amp;INDIRECT(AO$111&amp;114+4*($B55-7))&amp;INDIRECT(AO$111&amp;115+4*($B55-7))&amp;INDIRECT(AO$111&amp;116+4*($B55-7))))</f>
        <v>2</v>
      </c>
      <c r="AP55" s="80" t="str" cm="1">
        <f t="array" aca="1" ref="AP55" ca="1">IF(INDIRECT(AP$111&amp;116+4*($B55-7))=1,BIN2HEX(1),BIN2HEX(INDIRECT(AP$111&amp;113+4*($B55-7))&amp;INDIRECT(AP$111&amp;114+4*($B55-7))&amp;INDIRECT(AP$111&amp;115+4*($B55-7))&amp;INDIRECT(AP$111&amp;116+4*($B55-7))))</f>
        <v>2</v>
      </c>
      <c r="AQ55" s="80" t="str" cm="1">
        <f t="array" aca="1" ref="AQ55" ca="1">IF(INDIRECT(AQ$111&amp;116+4*($B55-7))=1,BIN2HEX(1),BIN2HEX(INDIRECT(AQ$111&amp;113+4*($B55-7))&amp;INDIRECT(AQ$111&amp;114+4*($B55-7))&amp;INDIRECT(AQ$111&amp;115+4*($B55-7))&amp;INDIRECT(AQ$111&amp;116+4*($B55-7))))</f>
        <v>2</v>
      </c>
      <c r="AR55" s="80" t="str" cm="1">
        <f t="array" aca="1" ref="AR55" ca="1">IF(INDIRECT(AR$111&amp;116+4*($B55-7))=1,BIN2HEX(1),BIN2HEX(INDIRECT(AR$111&amp;113+4*($B55-7))&amp;INDIRECT(AR$111&amp;114+4*($B55-7))&amp;INDIRECT(AR$111&amp;115+4*($B55-7))&amp;INDIRECT(AR$111&amp;116+4*($B55-7))))</f>
        <v>2</v>
      </c>
      <c r="AS55" s="80" t="str" cm="1">
        <f t="array" aca="1" ref="AS55" ca="1">IF(INDIRECT(AS$111&amp;116+4*($B55-7))=1,BIN2HEX(1),BIN2HEX(INDIRECT(AS$111&amp;113+4*($B55-7))&amp;INDIRECT(AS$111&amp;114+4*($B55-7))&amp;INDIRECT(AS$111&amp;115+4*($B55-7))&amp;INDIRECT(AS$111&amp;116+4*($B55-7))))</f>
        <v>2</v>
      </c>
      <c r="AT55" s="80" t="str" cm="1">
        <f t="array" aca="1" ref="AT55" ca="1">IF(INDIRECT(AT$111&amp;116+4*($B55-7))=1,BIN2HEX(1),BIN2HEX(INDIRECT(AT$111&amp;113+4*($B55-7))&amp;INDIRECT(AT$111&amp;114+4*($B55-7))&amp;INDIRECT(AT$111&amp;115+4*($B55-7))&amp;INDIRECT(AT$111&amp;116+4*($B55-7))))</f>
        <v>2</v>
      </c>
      <c r="AU55" s="80" t="str" cm="1">
        <f t="array" aca="1" ref="AU55" ca="1">IF(INDIRECT(AU$111&amp;116+4*($B55-7))=1,BIN2HEX(1),BIN2HEX(INDIRECT(AU$111&amp;113+4*($B55-7))&amp;INDIRECT(AU$111&amp;114+4*($B55-7))&amp;INDIRECT(AU$111&amp;115+4*($B55-7))&amp;INDIRECT(AU$111&amp;116+4*($B55-7))))</f>
        <v>2</v>
      </c>
      <c r="AV55" s="80" t="str" cm="1">
        <f t="array" aca="1" ref="AV55" ca="1">IF(INDIRECT(AV$111&amp;116+4*($B55-7))=1,BIN2HEX(1),BIN2HEX(INDIRECT(AV$111&amp;113+4*($B55-7))&amp;INDIRECT(AV$111&amp;114+4*($B55-7))&amp;INDIRECT(AV$111&amp;115+4*($B55-7))&amp;INDIRECT(AV$111&amp;116+4*($B55-7))))</f>
        <v>2</v>
      </c>
      <c r="AW55" s="80" t="str" cm="1">
        <f t="array" aca="1" ref="AW55" ca="1">IF(INDIRECT(AW$111&amp;116+4*($B55-7))=1,BIN2HEX(1),BIN2HEX(INDIRECT(AW$111&amp;113+4*($B55-7))&amp;INDIRECT(AW$111&amp;114+4*($B55-7))&amp;INDIRECT(AW$111&amp;115+4*($B55-7))&amp;INDIRECT(AW$111&amp;116+4*($B55-7))))</f>
        <v>2</v>
      </c>
      <c r="AX55" s="80" t="str" cm="1">
        <f t="array" aca="1" ref="AX55" ca="1">IF(INDIRECT(AX$111&amp;116+4*($B55-7))=1,BIN2HEX(1),BIN2HEX(INDIRECT(AX$111&amp;113+4*($B55-7))&amp;INDIRECT(AX$111&amp;114+4*($B55-7))&amp;INDIRECT(AX$111&amp;115+4*($B55-7))&amp;INDIRECT(AX$111&amp;116+4*($B55-7))))</f>
        <v>2</v>
      </c>
      <c r="AY55" s="80" t="str" cm="1">
        <f t="array" aca="1" ref="AY55" ca="1">IF(INDIRECT(AY$111&amp;116+4*($B55-7))=1,BIN2HEX(1),BIN2HEX(INDIRECT(AY$111&amp;113+4*($B55-7))&amp;INDIRECT(AY$111&amp;114+4*($B55-7))&amp;INDIRECT(AY$111&amp;115+4*($B55-7))&amp;INDIRECT(AY$111&amp;116+4*($B55-7))))</f>
        <v>2</v>
      </c>
      <c r="AZ55" s="80" t="str" cm="1">
        <f t="array" aca="1" ref="AZ55" ca="1">IF(INDIRECT(AZ$111&amp;116+4*($B55-7))=1,BIN2HEX(1),BIN2HEX(INDIRECT(AZ$111&amp;113+4*($B55-7))&amp;INDIRECT(AZ$111&amp;114+4*($B55-7))&amp;INDIRECT(AZ$111&amp;115+4*($B55-7))&amp;INDIRECT(AZ$111&amp;116+4*($B55-7))))</f>
        <v>2</v>
      </c>
      <c r="BA55" s="80" t="str" cm="1">
        <f t="array" aca="1" ref="BA55" ca="1">IF(INDIRECT(BA$111&amp;116+4*($B55-7))=1,BIN2HEX(1),BIN2HEX(INDIRECT(BA$111&amp;113+4*($B55-7))&amp;INDIRECT(BA$111&amp;114+4*($B55-7))&amp;INDIRECT(BA$111&amp;115+4*($B55-7))&amp;INDIRECT(BA$111&amp;116+4*($B55-7))))</f>
        <v>2</v>
      </c>
      <c r="BB55" s="80" t="str" cm="1">
        <f t="array" aca="1" ref="BB55" ca="1">IF(INDIRECT(BB$111&amp;116+4*($B55-7))=1,BIN2HEX(1),BIN2HEX(INDIRECT(BB$111&amp;113+4*($B55-7))&amp;INDIRECT(BB$111&amp;114+4*($B55-7))&amp;INDIRECT(BB$111&amp;115+4*($B55-7))&amp;INDIRECT(BB$111&amp;116+4*($B55-7))))</f>
        <v>2</v>
      </c>
      <c r="BC55" s="80" t="str" cm="1">
        <f t="array" aca="1" ref="BC55" ca="1">IF(INDIRECT(BC$111&amp;116+4*($B55-7))=1,BIN2HEX(1),BIN2HEX(INDIRECT(BC$111&amp;113+4*($B55-7))&amp;INDIRECT(BC$111&amp;114+4*($B55-7))&amp;INDIRECT(BC$111&amp;115+4*($B55-7))&amp;INDIRECT(BC$111&amp;116+4*($B55-7))))</f>
        <v>2</v>
      </c>
      <c r="BD55" s="80" t="str" cm="1">
        <f t="array" aca="1" ref="BD55" ca="1">IF(INDIRECT(BD$111&amp;116+4*($B55-7))=1,BIN2HEX(1),BIN2HEX(INDIRECT(BD$111&amp;113+4*($B55-7))&amp;INDIRECT(BD$111&amp;114+4*($B55-7))&amp;INDIRECT(BD$111&amp;115+4*($B55-7))&amp;INDIRECT(BD$111&amp;116+4*($B55-7))))</f>
        <v>2</v>
      </c>
      <c r="BE55" s="80" t="str" cm="1">
        <f t="array" aca="1" ref="BE55" ca="1">IF(INDIRECT(BE$111&amp;116+4*($B55-7))=1,BIN2HEX(1),BIN2HEX(INDIRECT(BE$111&amp;113+4*($B55-7))&amp;INDIRECT(BE$111&amp;114+4*($B55-7))&amp;INDIRECT(BE$111&amp;115+4*($B55-7))&amp;INDIRECT(BE$111&amp;116+4*($B55-7))))</f>
        <v>2</v>
      </c>
      <c r="BF55" s="80" t="str" cm="1">
        <f t="array" aca="1" ref="BF55" ca="1">IF(INDIRECT(BF$111&amp;116+4*($B55-7))=1,BIN2HEX(1),BIN2HEX(INDIRECT(BF$111&amp;113+4*($B55-7))&amp;INDIRECT(BF$111&amp;114+4*($B55-7))&amp;INDIRECT(BF$111&amp;115+4*($B55-7))&amp;INDIRECT(BF$111&amp;116+4*($B55-7))))</f>
        <v>2</v>
      </c>
      <c r="BG55" s="80" t="str" cm="1">
        <f t="array" aca="1" ref="BG55" ca="1">IF(INDIRECT(BG$111&amp;116+4*($B55-7))=1,BIN2HEX(1),BIN2HEX(INDIRECT(BG$111&amp;113+4*($B55-7))&amp;INDIRECT(BG$111&amp;114+4*($B55-7))&amp;INDIRECT(BG$111&amp;115+4*($B55-7))&amp;INDIRECT(BG$111&amp;116+4*($B55-7))))</f>
        <v>2</v>
      </c>
      <c r="BH55" s="80" t="str" cm="1">
        <f t="array" aca="1" ref="BH55" ca="1">IF(INDIRECT(BH$111&amp;116+4*($B55-7))=1,BIN2HEX(1),BIN2HEX(INDIRECT(BH$111&amp;113+4*($B55-7))&amp;INDIRECT(BH$111&amp;114+4*($B55-7))&amp;INDIRECT(BH$111&amp;115+4*($B55-7))&amp;INDIRECT(BH$111&amp;116+4*($B55-7))))</f>
        <v>2</v>
      </c>
      <c r="BI55" s="80" t="str" cm="1">
        <f t="array" aca="1" ref="BI55" ca="1">IF(INDIRECT(BI$111&amp;116+4*($B55-7))=1,BIN2HEX(1),BIN2HEX(INDIRECT(BI$111&amp;113+4*($B55-7))&amp;INDIRECT(BI$111&amp;114+4*($B55-7))&amp;INDIRECT(BI$111&amp;115+4*($B55-7))&amp;INDIRECT(BI$111&amp;116+4*($B55-7))))</f>
        <v>2</v>
      </c>
      <c r="BJ55" s="80" t="str" cm="1">
        <f t="array" aca="1" ref="BJ55" ca="1">IF(INDIRECT(BJ$111&amp;116+4*($B55-7))=1,BIN2HEX(1),BIN2HEX(INDIRECT(BJ$111&amp;113+4*($B55-7))&amp;INDIRECT(BJ$111&amp;114+4*($B55-7))&amp;INDIRECT(BJ$111&amp;115+4*($B55-7))&amp;INDIRECT(BJ$111&amp;116+4*($B55-7))))</f>
        <v>2</v>
      </c>
      <c r="BK55" s="80" t="str" cm="1">
        <f t="array" aca="1" ref="BK55" ca="1">IF(INDIRECT(BK$111&amp;116+4*($B55-7))=1,BIN2HEX(1),BIN2HEX(INDIRECT(BK$111&amp;113+4*($B55-7))&amp;INDIRECT(BK$111&amp;114+4*($B55-7))&amp;INDIRECT(BK$111&amp;115+4*($B55-7))&amp;INDIRECT(BK$111&amp;116+4*($B55-7))))</f>
        <v>2</v>
      </c>
      <c r="BL55" s="80" t="str" cm="1">
        <f t="array" aca="1" ref="BL55" ca="1">IF(INDIRECT(BL$111&amp;116+4*($B55-7))=1,BIN2HEX(1),BIN2HEX(INDIRECT(BL$111&amp;113+4*($B55-7))&amp;INDIRECT(BL$111&amp;114+4*($B55-7))&amp;INDIRECT(BL$111&amp;115+4*($B55-7))&amp;INDIRECT(BL$111&amp;116+4*($B55-7))))</f>
        <v>2</v>
      </c>
      <c r="BM55" s="80" t="str" cm="1">
        <f t="array" aca="1" ref="BM55" ca="1">IF(INDIRECT(BM$111&amp;116+4*($B55-7))=1,BIN2HEX(1),BIN2HEX(INDIRECT(BM$111&amp;113+4*($B55-7))&amp;INDIRECT(BM$111&amp;114+4*($B55-7))&amp;INDIRECT(BM$111&amp;115+4*($B55-7))&amp;INDIRECT(BM$111&amp;116+4*($B55-7))))</f>
        <v>2</v>
      </c>
      <c r="BN55" s="80" t="str" cm="1">
        <f t="array" aca="1" ref="BN55" ca="1">IF(INDIRECT(BN$111&amp;116+4*($B55-7))=1,BIN2HEX(1),BIN2HEX(INDIRECT(BN$111&amp;113+4*($B55-7))&amp;INDIRECT(BN$111&amp;114+4*($B55-7))&amp;INDIRECT(BN$111&amp;115+4*($B55-7))&amp;INDIRECT(BN$111&amp;116+4*($B55-7))))</f>
        <v>2</v>
      </c>
      <c r="BO55" s="80" t="str" cm="1">
        <f t="array" aca="1" ref="BO55" ca="1">IF(INDIRECT(BO$111&amp;116+4*($B55-7))=1,BIN2HEX(1),BIN2HEX(INDIRECT(BO$111&amp;113+4*($B55-7))&amp;INDIRECT(BO$111&amp;114+4*($B55-7))&amp;INDIRECT(BO$111&amp;115+4*($B55-7))&amp;INDIRECT(BO$111&amp;116+4*($B55-7))))</f>
        <v>2</v>
      </c>
      <c r="BP55" s="80" t="str" cm="1">
        <f t="array" aca="1" ref="BP55" ca="1">IF(INDIRECT(BP$111&amp;116+4*($B55-7))=1,BIN2HEX(1),BIN2HEX(INDIRECT(BP$111&amp;113+4*($B55-7))&amp;INDIRECT(BP$111&amp;114+4*($B55-7))&amp;INDIRECT(BP$111&amp;115+4*($B55-7))&amp;INDIRECT(BP$111&amp;116+4*($B55-7))))</f>
        <v>2</v>
      </c>
      <c r="CD55" s="80" cm="1">
        <f t="array" aca="1" ref="CD55" ca="1">IF($V55="0",INDIRECT("ｄａｔａ!$"&amp;V$112&amp;"$"&amp;$B55),0)</f>
        <v>0</v>
      </c>
      <c r="CE55" s="80" cm="1">
        <f t="array" aca="1" ref="CE55" ca="1">IF(OR($AS55="0",$AS55="8"),INDIRECT("ｄａｔａ!$"&amp;AS$112&amp;"$"&amp;$B55),0)</f>
        <v>0</v>
      </c>
      <c r="CH55" s="80" t="str">
        <f t="shared" si="12"/>
        <v>2000</v>
      </c>
      <c r="CI55" s="80" t="str">
        <f t="shared" si="13"/>
        <v>300000</v>
      </c>
      <c r="CJ55" s="80" t="str">
        <f t="shared" si="14"/>
        <v>400000</v>
      </c>
      <c r="CK55" s="80" t="str">
        <f t="shared" si="15"/>
        <v>5000000</v>
      </c>
      <c r="CL55" s="80" t="str">
        <f t="shared" si="16"/>
        <v>600000</v>
      </c>
      <c r="CM55" s="80" t="str">
        <f t="shared" ca="1" si="17"/>
        <v>70000</v>
      </c>
      <c r="CN55" s="80" t="str">
        <f t="shared" ca="1" si="18"/>
        <v>800000</v>
      </c>
      <c r="CO55" s="80" t="str">
        <f t="shared" ca="1" si="19"/>
        <v>900000</v>
      </c>
      <c r="CP55" s="80" t="str">
        <f t="shared" ca="1" si="20"/>
        <v>A000000</v>
      </c>
      <c r="CQ55" s="80" t="str">
        <f t="shared" ca="1" si="21"/>
        <v>B00000</v>
      </c>
    </row>
    <row r="56" spans="1:95" x14ac:dyDescent="0.2">
      <c r="A56" s="80" t="s">
        <v>2369</v>
      </c>
      <c r="B56" s="80">
        <v>58</v>
      </c>
      <c r="C56" s="251">
        <f t="shared" ca="1" si="11"/>
        <v>1</v>
      </c>
      <c r="D56" s="80" t="str" cm="1">
        <f t="array" aca="1" ref="D56" ca="1">IF(INDIRECT(D$111&amp;116+4*($B56-7))=1,BIN2HEX(1),BIN2HEX(INDIRECT(D$111&amp;113+4*($B56-7))&amp;INDIRECT(D$111&amp;114+4*($B56-7))&amp;INDIRECT(D$111&amp;115+4*($B56-7))&amp;INDIRECT(D$111&amp;116+4*($B56-7))))</f>
        <v>4</v>
      </c>
      <c r="F56" s="80" t="str" cm="1">
        <f t="array" aca="1" ref="F56" ca="1">IF(INDIRECT(F$111&amp;116+4*($B56-7))=1,BIN2HEX(1),BIN2HEX(INDIRECT(F$111&amp;113+4*($B56-7))&amp;INDIRECT(F$111&amp;114+4*($B56-7))&amp;INDIRECT(F$111&amp;115+4*($B56-7))&amp;INDIRECT(F$111&amp;116+4*($B56-7))))</f>
        <v>2</v>
      </c>
      <c r="G56" s="80" t="str" cm="1">
        <f t="array" aca="1" ref="G56" ca="1">IF(INDIRECT(G$111&amp;116+4*($B56-7))=1,BIN2HEX(1),BIN2HEX(INDIRECT(G$111&amp;113+4*($B56-7))&amp;INDIRECT(G$111&amp;114+4*($B56-7))&amp;INDIRECT(G$111&amp;115+4*($B56-7))&amp;INDIRECT(G$111&amp;116+4*($B56-7))))</f>
        <v>2</v>
      </c>
      <c r="H56" s="80" t="str" cm="1">
        <f t="array" aca="1" ref="H56" ca="1">IF(INDIRECT(H$111&amp;116+4*($B56-7))=1,BIN2HEX(1),BIN2HEX(INDIRECT(H$111&amp;113+4*($B56-7))&amp;INDIRECT(H$111&amp;114+4*($B56-7))&amp;INDIRECT(H$111&amp;115+4*($B56-7))&amp;INDIRECT(H$111&amp;116+4*($B56-7))))</f>
        <v>2</v>
      </c>
      <c r="I56" s="80" t="str" cm="1">
        <f t="array" aca="1" ref="I56" ca="1">IF(INDIRECT(I$111&amp;116+4*($B56-7))=1,BIN2HEX(1),BIN2HEX(INDIRECT(I$111&amp;113+4*($B56-7))&amp;INDIRECT(I$111&amp;114+4*($B56-7))&amp;INDIRECT(I$111&amp;115+4*($B56-7))&amp;INDIRECT(I$111&amp;116+4*($B56-7))))</f>
        <v>2</v>
      </c>
      <c r="J56" s="80" t="str" cm="1">
        <f t="array" aca="1" ref="J56" ca="1">IF(INDIRECT(J$111&amp;116+4*($B56-7))=1,BIN2HEX(1),BIN2HEX(INDIRECT(J$111&amp;113+4*($B56-7))&amp;INDIRECT(J$111&amp;114+4*($B56-7))&amp;INDIRECT(J$111&amp;115+4*($B56-7))&amp;INDIRECT(J$111&amp;116+4*($B56-7))))</f>
        <v>2</v>
      </c>
      <c r="K56" s="80" t="str" cm="1">
        <f t="array" aca="1" ref="K56" ca="1">IF(INDIRECT(K$111&amp;116+4*($B56-7))=1,BIN2HEX(1),BIN2HEX(INDIRECT(K$111&amp;113+4*($B56-7))&amp;INDIRECT(K$111&amp;114+4*($B56-7))&amp;INDIRECT(K$111&amp;115+4*($B56-7))&amp;INDIRECT(K$111&amp;116+4*($B56-7))))</f>
        <v>2</v>
      </c>
      <c r="L56" s="80" t="str" cm="1">
        <f t="array" aca="1" ref="L56" ca="1">IF(INDIRECT(L$111&amp;116+4*($B56-7))=1,BIN2HEX(1),BIN2HEX(INDIRECT(L$111&amp;113+4*($B56-7))&amp;INDIRECT(L$111&amp;114+4*($B56-7))&amp;INDIRECT(L$111&amp;115+4*($B56-7))&amp;INDIRECT(L$111&amp;116+4*($B56-7))))</f>
        <v>2</v>
      </c>
      <c r="M56" s="80" t="str" cm="1">
        <f t="array" aca="1" ref="M56" ca="1">IF(INDIRECT(M$111&amp;116+4*($B56-7))=1,BIN2HEX(1),BIN2HEX(INDIRECT(M$111&amp;113+4*($B56-7))&amp;INDIRECT(M$111&amp;114+4*($B56-7))&amp;INDIRECT(M$111&amp;115+4*($B56-7))&amp;INDIRECT(M$111&amp;116+4*($B56-7))))</f>
        <v>2</v>
      </c>
      <c r="N56" s="80" t="str" cm="1">
        <f t="array" aca="1" ref="N56" ca="1">IF(INDIRECT(N$111&amp;116+4*($B56-7))=1,BIN2HEX(1),BIN2HEX(INDIRECT(N$111&amp;113+4*($B56-7))&amp;INDIRECT(N$111&amp;114+4*($B56-7))&amp;INDIRECT(N$111&amp;115+4*($B56-7))&amp;INDIRECT(N$111&amp;116+4*($B56-7))))</f>
        <v>2</v>
      </c>
      <c r="O56" s="80" t="str" cm="1">
        <f t="array" aca="1" ref="O56" ca="1">IF(INDIRECT(O$111&amp;116+4*($B56-7))=1,BIN2HEX(1),BIN2HEX(INDIRECT(O$111&amp;113+4*($B56-7))&amp;INDIRECT(O$111&amp;114+4*($B56-7))&amp;INDIRECT(O$111&amp;115+4*($B56-7))&amp;INDIRECT(O$111&amp;116+4*($B56-7))))</f>
        <v>2</v>
      </c>
      <c r="P56" s="80" t="str" cm="1">
        <f t="array" aca="1" ref="P56" ca="1">IF(INDIRECT(P$111&amp;116+4*($B56-7))=1,BIN2HEX(1),BIN2HEX(INDIRECT(P$111&amp;113+4*($B56-7))&amp;INDIRECT(P$111&amp;114+4*($B56-7))&amp;INDIRECT(P$111&amp;115+4*($B56-7))&amp;INDIRECT(P$111&amp;116+4*($B56-7))))</f>
        <v>2</v>
      </c>
      <c r="Q56" s="80" t="str" cm="1">
        <f t="array" aca="1" ref="Q56" ca="1">IF(INDIRECT(Q$111&amp;116+4*($B56-7))=1,BIN2HEX(1),BIN2HEX(INDIRECT(Q$111&amp;113+4*($B56-7))&amp;INDIRECT(Q$111&amp;114+4*($B56-7))&amp;INDIRECT(Q$111&amp;115+4*($B56-7))&amp;INDIRECT(Q$111&amp;116+4*($B56-7))))</f>
        <v>2</v>
      </c>
      <c r="R56" s="80" t="str" cm="1">
        <f t="array" aca="1" ref="R56" ca="1">IF(INDIRECT(R$111&amp;116+4*($B56-7))=1,BIN2HEX(1),BIN2HEX(INDIRECT(R$111&amp;113+4*($B56-7))&amp;INDIRECT(R$111&amp;114+4*($B56-7))&amp;INDIRECT(R$111&amp;115+4*($B56-7))&amp;INDIRECT(R$111&amp;116+4*($B56-7))))</f>
        <v>2</v>
      </c>
      <c r="S56" s="80" t="str" cm="1">
        <f t="array" aca="1" ref="S56" ca="1">IF(INDIRECT(S$111&amp;116+4*($B56-7))=1,BIN2HEX(1),BIN2HEX(INDIRECT(S$111&amp;113+4*($B56-7))&amp;INDIRECT(S$111&amp;114+4*($B56-7))&amp;INDIRECT(S$111&amp;115+4*($B56-7))&amp;INDIRECT(S$111&amp;116+4*($B56-7))))</f>
        <v>2</v>
      </c>
      <c r="T56" s="80" t="str" cm="1">
        <f t="array" aca="1" ref="T56" ca="1">IF(INDIRECT(T$111&amp;116+4*($B56-7))=1,BIN2HEX(1),BIN2HEX(INDIRECT(T$111&amp;113+4*($B56-7))&amp;INDIRECT(T$111&amp;114+4*($B56-7))&amp;INDIRECT(T$111&amp;115+4*($B56-7))&amp;INDIRECT(T$111&amp;116+4*($B56-7))))</f>
        <v>2</v>
      </c>
      <c r="U56" s="80" t="str" cm="1">
        <f t="array" aca="1" ref="U56" ca="1">IF(INDIRECT(U$111&amp;116+4*($B56-7))=1,BIN2HEX(1),BIN2HEX(INDIRECT(U$111&amp;113+4*($B56-7))&amp;INDIRECT(U$111&amp;114+4*($B56-7))&amp;INDIRECT(U$111&amp;115+4*($B56-7))&amp;INDIRECT(U$111&amp;116+4*($B56-7))))</f>
        <v>2</v>
      </c>
      <c r="V56" s="80" t="str" cm="1">
        <f t="array" aca="1" ref="V56" ca="1">IF(INDIRECT(V$111&amp;116+4*($B56-7))=1,BIN2HEX(1),BIN2HEX(INDIRECT(V$111&amp;113+4*($B56-7))&amp;INDIRECT(V$111&amp;114+4*($B56-7))&amp;INDIRECT(V$111&amp;115+4*($B56-7))&amp;INDIRECT(V$111&amp;116+4*($B56-7))))</f>
        <v>2</v>
      </c>
      <c r="W56" s="80" t="str" cm="1">
        <f t="array" aca="1" ref="W56" ca="1">IF(INDIRECT(W$111&amp;116+4*($B56-7))=1,BIN2HEX(1),BIN2HEX(INDIRECT(W$111&amp;113+4*($B56-7))&amp;INDIRECT(W$111&amp;114+4*($B56-7))&amp;INDIRECT(W$111&amp;115+4*($B56-7))&amp;INDIRECT(W$111&amp;116+4*($B56-7))))</f>
        <v>2</v>
      </c>
      <c r="X56" s="80" t="str" cm="1">
        <f t="array" aca="1" ref="X56" ca="1">IF(INDIRECT(X$111&amp;116+4*($B56-7))=1,BIN2HEX(1),BIN2HEX(INDIRECT(X$111&amp;113+4*($B56-7))&amp;INDIRECT(X$111&amp;114+4*($B56-7))&amp;INDIRECT(X$111&amp;115+4*($B56-7))&amp;INDIRECT(X$111&amp;116+4*($B56-7))))</f>
        <v>2</v>
      </c>
      <c r="Y56" s="80" t="str" cm="1">
        <f t="array" aca="1" ref="Y56" ca="1">IF(INDIRECT(Y$111&amp;116+4*($B56-7))=1,BIN2HEX(1),BIN2HEX(INDIRECT(Y$111&amp;113+4*($B56-7))&amp;INDIRECT(Y$111&amp;114+4*($B56-7))&amp;INDIRECT(Y$111&amp;115+4*($B56-7))&amp;INDIRECT(Y$111&amp;116+4*($B56-7))))</f>
        <v>2</v>
      </c>
      <c r="Z56" s="80" t="str" cm="1">
        <f t="array" aca="1" ref="Z56" ca="1">IF(INDIRECT(Z$111&amp;116+4*($B56-7))=1,BIN2HEX(1),BIN2HEX(INDIRECT(Z$111&amp;113+4*($B56-7))&amp;INDIRECT(Z$111&amp;114+4*($B56-7))&amp;INDIRECT(Z$111&amp;115+4*($B56-7))&amp;INDIRECT(Z$111&amp;116+4*($B56-7))))</f>
        <v>2</v>
      </c>
      <c r="AA56" s="80" t="str" cm="1">
        <f t="array" aca="1" ref="AA56" ca="1">IF(INDIRECT(AA$111&amp;116+4*($B56-7))=1,BIN2HEX(1),BIN2HEX(INDIRECT(AA$111&amp;113+4*($B56-7))&amp;INDIRECT(AA$111&amp;114+4*($B56-7))&amp;INDIRECT(AA$111&amp;115+4*($B56-7))&amp;INDIRECT(AA$111&amp;116+4*($B56-7))))</f>
        <v>2</v>
      </c>
      <c r="AB56" s="80" t="str" cm="1">
        <f t="array" aca="1" ref="AB56" ca="1">IF(INDIRECT(AB$111&amp;116+4*($B56-7))=1,BIN2HEX(1),BIN2HEX(INDIRECT(AB$111&amp;113+4*($B56-7))&amp;INDIRECT(AB$111&amp;114+4*($B56-7))&amp;INDIRECT(AB$111&amp;115+4*($B56-7))&amp;INDIRECT(AB$111&amp;116+4*($B56-7))))</f>
        <v>2</v>
      </c>
      <c r="AC56" s="80" t="str" cm="1">
        <f t="array" aca="1" ref="AC56" ca="1">IF(INDIRECT(AC$111&amp;116+4*($B56-7))=1,BIN2HEX(1),BIN2HEX(INDIRECT(AC$111&amp;113+4*($B56-7))&amp;INDIRECT(AC$111&amp;114+4*($B56-7))&amp;INDIRECT(AC$111&amp;115+4*($B56-7))&amp;INDIRECT(AC$111&amp;116+4*($B56-7))))</f>
        <v>2</v>
      </c>
      <c r="AD56" s="80" t="str" cm="1">
        <f t="array" aca="1" ref="AD56" ca="1">IF(INDIRECT(AD$111&amp;116+4*($B56-7))=1,BIN2HEX(1),BIN2HEX(INDIRECT(AD$111&amp;113+4*($B56-7))&amp;INDIRECT(AD$111&amp;114+4*($B56-7))&amp;INDIRECT(AD$111&amp;115+4*($B56-7))&amp;INDIRECT(AD$111&amp;116+4*($B56-7))))</f>
        <v>2</v>
      </c>
      <c r="AE56" s="80" t="str" cm="1">
        <f t="array" aca="1" ref="AE56" ca="1">IF(INDIRECT(AE$111&amp;116+4*($B56-7))=1,BIN2HEX(1),BIN2HEX(INDIRECT(AE$111&amp;113+4*($B56-7))&amp;INDIRECT(AE$111&amp;114+4*($B56-7))&amp;INDIRECT(AE$111&amp;115+4*($B56-7))&amp;INDIRECT(AE$111&amp;116+4*($B56-7))))</f>
        <v>2</v>
      </c>
      <c r="AF56" s="80" t="str" cm="1">
        <f t="array" aca="1" ref="AF56" ca="1">IF(INDIRECT(AF$111&amp;116+4*($B56-7))=1,BIN2HEX(1),BIN2HEX(INDIRECT(AF$111&amp;113+4*($B56-7))&amp;INDIRECT(AF$111&amp;114+4*($B56-7))&amp;INDIRECT(AF$111&amp;115+4*($B56-7))&amp;INDIRECT(AF$111&amp;116+4*($B56-7))))</f>
        <v>2</v>
      </c>
      <c r="AG56" s="80" t="str" cm="1">
        <f t="array" aca="1" ref="AG56" ca="1">IF(INDIRECT(AG$111&amp;116+4*($B56-7))=1,BIN2HEX(1),BIN2HEX(INDIRECT(AG$111&amp;113+4*($B56-7))&amp;INDIRECT(AG$111&amp;114+4*($B56-7))&amp;INDIRECT(AG$111&amp;115+4*($B56-7))&amp;INDIRECT(AG$111&amp;116+4*($B56-7))))</f>
        <v>2</v>
      </c>
      <c r="AH56" s="80" t="str" cm="1">
        <f t="array" aca="1" ref="AH56" ca="1">IF(INDIRECT(AH$111&amp;116+4*($B56-7))=1,BIN2HEX(1),BIN2HEX(INDIRECT(AH$111&amp;113+4*($B56-7))&amp;INDIRECT(AH$111&amp;114+4*($B56-7))&amp;INDIRECT(AH$111&amp;115+4*($B56-7))&amp;INDIRECT(AH$111&amp;116+4*($B56-7))))</f>
        <v>2</v>
      </c>
      <c r="AI56" s="80" t="str" cm="1">
        <f t="array" aca="1" ref="AI56" ca="1">IF(INDIRECT(AI$111&amp;116+4*($B56-7))=1,BIN2HEX(1),BIN2HEX(INDIRECT(AI$111&amp;113+4*($B56-7))&amp;INDIRECT(AI$111&amp;114+4*($B56-7))&amp;INDIRECT(AI$111&amp;115+4*($B56-7))&amp;INDIRECT(AI$111&amp;116+4*($B56-7))))</f>
        <v>2</v>
      </c>
      <c r="AJ56" s="80" t="str" cm="1">
        <f t="array" aca="1" ref="AJ56" ca="1">IF(INDIRECT(AJ$111&amp;116+4*($B56-7))=1,BIN2HEX(1),BIN2HEX(INDIRECT(AJ$111&amp;113+4*($B56-7))&amp;INDIRECT(AJ$111&amp;114+4*($B56-7))&amp;INDIRECT(AJ$111&amp;115+4*($B56-7))&amp;INDIRECT(AJ$111&amp;116+4*($B56-7))))</f>
        <v>2</v>
      </c>
      <c r="AK56" s="80" t="str" cm="1">
        <f t="array" aca="1" ref="AK56" ca="1">IF(INDIRECT(AK$111&amp;116+4*($B56-7))=1,BIN2HEX(1),BIN2HEX(INDIRECT(AK$111&amp;113+4*($B56-7))&amp;INDIRECT(AK$111&amp;114+4*($B56-7))&amp;INDIRECT(AK$111&amp;115+4*($B56-7))&amp;INDIRECT(AK$111&amp;116+4*($B56-7))))</f>
        <v>2</v>
      </c>
      <c r="AL56" s="80" t="str" cm="1">
        <f t="array" aca="1" ref="AL56" ca="1">IF(INDIRECT(AL$111&amp;116+4*($B56-7))=1,BIN2HEX(1),BIN2HEX(INDIRECT(AL$111&amp;113+4*($B56-7))&amp;INDIRECT(AL$111&amp;114+4*($B56-7))&amp;INDIRECT(AL$111&amp;115+4*($B56-7))&amp;INDIRECT(AL$111&amp;116+4*($B56-7))))</f>
        <v>2</v>
      </c>
      <c r="AM56" s="80" t="str" cm="1">
        <f t="array" aca="1" ref="AM56" ca="1">IF(INDIRECT(AM$111&amp;116+4*($B56-7))=1,BIN2HEX(1),BIN2HEX(INDIRECT(AM$111&amp;113+4*($B56-7))&amp;INDIRECT(AM$111&amp;114+4*($B56-7))&amp;INDIRECT(AM$111&amp;115+4*($B56-7))&amp;INDIRECT(AM$111&amp;116+4*($B56-7))))</f>
        <v>2</v>
      </c>
      <c r="AN56" s="80" t="str" cm="1">
        <f t="array" aca="1" ref="AN56" ca="1">IF(INDIRECT(AN$111&amp;116+4*($B56-7))=1,BIN2HEX(1),BIN2HEX(INDIRECT(AN$111&amp;113+4*($B56-7))&amp;INDIRECT(AN$111&amp;114+4*($B56-7))&amp;INDIRECT(AN$111&amp;115+4*($B56-7))&amp;INDIRECT(AN$111&amp;116+4*($B56-7))))</f>
        <v>2</v>
      </c>
      <c r="AO56" s="80" t="str" cm="1">
        <f t="array" aca="1" ref="AO56" ca="1">IF(INDIRECT(AO$111&amp;116+4*($B56-7))=1,BIN2HEX(1),BIN2HEX(INDIRECT(AO$111&amp;113+4*($B56-7))&amp;INDIRECT(AO$111&amp;114+4*($B56-7))&amp;INDIRECT(AO$111&amp;115+4*($B56-7))&amp;INDIRECT(AO$111&amp;116+4*($B56-7))))</f>
        <v>2</v>
      </c>
      <c r="AP56" s="80" t="str" cm="1">
        <f t="array" aca="1" ref="AP56" ca="1">IF(INDIRECT(AP$111&amp;116+4*($B56-7))=1,BIN2HEX(1),BIN2HEX(INDIRECT(AP$111&amp;113+4*($B56-7))&amp;INDIRECT(AP$111&amp;114+4*($B56-7))&amp;INDIRECT(AP$111&amp;115+4*($B56-7))&amp;INDIRECT(AP$111&amp;116+4*($B56-7))))</f>
        <v>2</v>
      </c>
      <c r="AQ56" s="80" t="str" cm="1">
        <f t="array" aca="1" ref="AQ56" ca="1">IF(INDIRECT(AQ$111&amp;116+4*($B56-7))=1,BIN2HEX(1),BIN2HEX(INDIRECT(AQ$111&amp;113+4*($B56-7))&amp;INDIRECT(AQ$111&amp;114+4*($B56-7))&amp;INDIRECT(AQ$111&amp;115+4*($B56-7))&amp;INDIRECT(AQ$111&amp;116+4*($B56-7))))</f>
        <v>2</v>
      </c>
      <c r="AR56" s="80" t="str" cm="1">
        <f t="array" aca="1" ref="AR56" ca="1">IF(INDIRECT(AR$111&amp;116+4*($B56-7))=1,BIN2HEX(1),BIN2HEX(INDIRECT(AR$111&amp;113+4*($B56-7))&amp;INDIRECT(AR$111&amp;114+4*($B56-7))&amp;INDIRECT(AR$111&amp;115+4*($B56-7))&amp;INDIRECT(AR$111&amp;116+4*($B56-7))))</f>
        <v>2</v>
      </c>
      <c r="AS56" s="80" t="str" cm="1">
        <f t="array" aca="1" ref="AS56" ca="1">IF(INDIRECT(AS$111&amp;116+4*($B56-7))=1,BIN2HEX(1),BIN2HEX(INDIRECT(AS$111&amp;113+4*($B56-7))&amp;INDIRECT(AS$111&amp;114+4*($B56-7))&amp;INDIRECT(AS$111&amp;115+4*($B56-7))&amp;INDIRECT(AS$111&amp;116+4*($B56-7))))</f>
        <v>2</v>
      </c>
      <c r="AT56" s="80" t="str" cm="1">
        <f t="array" aca="1" ref="AT56" ca="1">IF(INDIRECT(AT$111&amp;116+4*($B56-7))=1,BIN2HEX(1),BIN2HEX(INDIRECT(AT$111&amp;113+4*($B56-7))&amp;INDIRECT(AT$111&amp;114+4*($B56-7))&amp;INDIRECT(AT$111&amp;115+4*($B56-7))&amp;INDIRECT(AT$111&amp;116+4*($B56-7))))</f>
        <v>2</v>
      </c>
      <c r="AU56" s="80" t="str" cm="1">
        <f t="array" aca="1" ref="AU56" ca="1">IF(INDIRECT(AU$111&amp;116+4*($B56-7))=1,BIN2HEX(1),BIN2HEX(INDIRECT(AU$111&amp;113+4*($B56-7))&amp;INDIRECT(AU$111&amp;114+4*($B56-7))&amp;INDIRECT(AU$111&amp;115+4*($B56-7))&amp;INDIRECT(AU$111&amp;116+4*($B56-7))))</f>
        <v>2</v>
      </c>
      <c r="AV56" s="80" t="str" cm="1">
        <f t="array" aca="1" ref="AV56" ca="1">IF(INDIRECT(AV$111&amp;116+4*($B56-7))=1,BIN2HEX(1),BIN2HEX(INDIRECT(AV$111&amp;113+4*($B56-7))&amp;INDIRECT(AV$111&amp;114+4*($B56-7))&amp;INDIRECT(AV$111&amp;115+4*($B56-7))&amp;INDIRECT(AV$111&amp;116+4*($B56-7))))</f>
        <v>2</v>
      </c>
      <c r="AW56" s="80" t="str" cm="1">
        <f t="array" aca="1" ref="AW56" ca="1">IF(INDIRECT(AW$111&amp;116+4*($B56-7))=1,BIN2HEX(1),BIN2HEX(INDIRECT(AW$111&amp;113+4*($B56-7))&amp;INDIRECT(AW$111&amp;114+4*($B56-7))&amp;INDIRECT(AW$111&amp;115+4*($B56-7))&amp;INDIRECT(AW$111&amp;116+4*($B56-7))))</f>
        <v>2</v>
      </c>
      <c r="AX56" s="80" t="str" cm="1">
        <f t="array" aca="1" ref="AX56" ca="1">IF(INDIRECT(AX$111&amp;116+4*($B56-7))=1,BIN2HEX(1),BIN2HEX(INDIRECT(AX$111&amp;113+4*($B56-7))&amp;INDIRECT(AX$111&amp;114+4*($B56-7))&amp;INDIRECT(AX$111&amp;115+4*($B56-7))&amp;INDIRECT(AX$111&amp;116+4*($B56-7))))</f>
        <v>2</v>
      </c>
      <c r="AY56" s="80" t="str" cm="1">
        <f t="array" aca="1" ref="AY56" ca="1">IF(INDIRECT(AY$111&amp;116+4*($B56-7))=1,BIN2HEX(1),BIN2HEX(INDIRECT(AY$111&amp;113+4*($B56-7))&amp;INDIRECT(AY$111&amp;114+4*($B56-7))&amp;INDIRECT(AY$111&amp;115+4*($B56-7))&amp;INDIRECT(AY$111&amp;116+4*($B56-7))))</f>
        <v>2</v>
      </c>
      <c r="AZ56" s="80" t="str" cm="1">
        <f t="array" aca="1" ref="AZ56" ca="1">IF(INDIRECT(AZ$111&amp;116+4*($B56-7))=1,BIN2HEX(1),BIN2HEX(INDIRECT(AZ$111&amp;113+4*($B56-7))&amp;INDIRECT(AZ$111&amp;114+4*($B56-7))&amp;INDIRECT(AZ$111&amp;115+4*($B56-7))&amp;INDIRECT(AZ$111&amp;116+4*($B56-7))))</f>
        <v>2</v>
      </c>
      <c r="BA56" s="80" t="str" cm="1">
        <f t="array" aca="1" ref="BA56" ca="1">IF(INDIRECT(BA$111&amp;116+4*($B56-7))=1,BIN2HEX(1),BIN2HEX(INDIRECT(BA$111&amp;113+4*($B56-7))&amp;INDIRECT(BA$111&amp;114+4*($B56-7))&amp;INDIRECT(BA$111&amp;115+4*($B56-7))&amp;INDIRECT(BA$111&amp;116+4*($B56-7))))</f>
        <v>2</v>
      </c>
      <c r="BB56" s="80" t="str" cm="1">
        <f t="array" aca="1" ref="BB56" ca="1">IF(INDIRECT(BB$111&amp;116+4*($B56-7))=1,BIN2HEX(1),BIN2HEX(INDIRECT(BB$111&amp;113+4*($B56-7))&amp;INDIRECT(BB$111&amp;114+4*($B56-7))&amp;INDIRECT(BB$111&amp;115+4*($B56-7))&amp;INDIRECT(BB$111&amp;116+4*($B56-7))))</f>
        <v>2</v>
      </c>
      <c r="BC56" s="80" t="str" cm="1">
        <f t="array" aca="1" ref="BC56" ca="1">IF(INDIRECT(BC$111&amp;116+4*($B56-7))=1,BIN2HEX(1),BIN2HEX(INDIRECT(BC$111&amp;113+4*($B56-7))&amp;INDIRECT(BC$111&amp;114+4*($B56-7))&amp;INDIRECT(BC$111&amp;115+4*($B56-7))&amp;INDIRECT(BC$111&amp;116+4*($B56-7))))</f>
        <v>2</v>
      </c>
      <c r="BD56" s="80" t="str" cm="1">
        <f t="array" aca="1" ref="BD56" ca="1">IF(INDIRECT(BD$111&amp;116+4*($B56-7))=1,BIN2HEX(1),BIN2HEX(INDIRECT(BD$111&amp;113+4*($B56-7))&amp;INDIRECT(BD$111&amp;114+4*($B56-7))&amp;INDIRECT(BD$111&amp;115+4*($B56-7))&amp;INDIRECT(BD$111&amp;116+4*($B56-7))))</f>
        <v>2</v>
      </c>
      <c r="BE56" s="80" t="str" cm="1">
        <f t="array" aca="1" ref="BE56" ca="1">IF(INDIRECT(BE$111&amp;116+4*($B56-7))=1,BIN2HEX(1),BIN2HEX(INDIRECT(BE$111&amp;113+4*($B56-7))&amp;INDIRECT(BE$111&amp;114+4*($B56-7))&amp;INDIRECT(BE$111&amp;115+4*($B56-7))&amp;INDIRECT(BE$111&amp;116+4*($B56-7))))</f>
        <v>2</v>
      </c>
      <c r="BF56" s="80" t="str" cm="1">
        <f t="array" aca="1" ref="BF56" ca="1">IF(INDIRECT(BF$111&amp;116+4*($B56-7))=1,BIN2HEX(1),BIN2HEX(INDIRECT(BF$111&amp;113+4*($B56-7))&amp;INDIRECT(BF$111&amp;114+4*($B56-7))&amp;INDIRECT(BF$111&amp;115+4*($B56-7))&amp;INDIRECT(BF$111&amp;116+4*($B56-7))))</f>
        <v>2</v>
      </c>
      <c r="BG56" s="80" t="str" cm="1">
        <f t="array" aca="1" ref="BG56" ca="1">IF(INDIRECT(BG$111&amp;116+4*($B56-7))=1,BIN2HEX(1),BIN2HEX(INDIRECT(BG$111&amp;113+4*($B56-7))&amp;INDIRECT(BG$111&amp;114+4*($B56-7))&amp;INDIRECT(BG$111&amp;115+4*($B56-7))&amp;INDIRECT(BG$111&amp;116+4*($B56-7))))</f>
        <v>2</v>
      </c>
      <c r="BH56" s="80" t="str" cm="1">
        <f t="array" aca="1" ref="BH56" ca="1">IF(INDIRECT(BH$111&amp;116+4*($B56-7))=1,BIN2HEX(1),BIN2HEX(INDIRECT(BH$111&amp;113+4*($B56-7))&amp;INDIRECT(BH$111&amp;114+4*($B56-7))&amp;INDIRECT(BH$111&amp;115+4*($B56-7))&amp;INDIRECT(BH$111&amp;116+4*($B56-7))))</f>
        <v>2</v>
      </c>
      <c r="BI56" s="80" t="str" cm="1">
        <f t="array" aca="1" ref="BI56" ca="1">IF(INDIRECT(BI$111&amp;116+4*($B56-7))=1,BIN2HEX(1),BIN2HEX(INDIRECT(BI$111&amp;113+4*($B56-7))&amp;INDIRECT(BI$111&amp;114+4*($B56-7))&amp;INDIRECT(BI$111&amp;115+4*($B56-7))&amp;INDIRECT(BI$111&amp;116+4*($B56-7))))</f>
        <v>2</v>
      </c>
      <c r="BJ56" s="80" t="str" cm="1">
        <f t="array" aca="1" ref="BJ56" ca="1">IF(INDIRECT(BJ$111&amp;116+4*($B56-7))=1,BIN2HEX(1),BIN2HEX(INDIRECT(BJ$111&amp;113+4*($B56-7))&amp;INDIRECT(BJ$111&amp;114+4*($B56-7))&amp;INDIRECT(BJ$111&amp;115+4*($B56-7))&amp;INDIRECT(BJ$111&amp;116+4*($B56-7))))</f>
        <v>2</v>
      </c>
      <c r="BK56" s="80" t="str" cm="1">
        <f t="array" aca="1" ref="BK56" ca="1">IF(INDIRECT(BK$111&amp;116+4*($B56-7))=1,BIN2HEX(1),BIN2HEX(INDIRECT(BK$111&amp;113+4*($B56-7))&amp;INDIRECT(BK$111&amp;114+4*($B56-7))&amp;INDIRECT(BK$111&amp;115+4*($B56-7))&amp;INDIRECT(BK$111&amp;116+4*($B56-7))))</f>
        <v>2</v>
      </c>
      <c r="BL56" s="80" t="str" cm="1">
        <f t="array" aca="1" ref="BL56" ca="1">IF(INDIRECT(BL$111&amp;116+4*($B56-7))=1,BIN2HEX(1),BIN2HEX(INDIRECT(BL$111&amp;113+4*($B56-7))&amp;INDIRECT(BL$111&amp;114+4*($B56-7))&amp;INDIRECT(BL$111&amp;115+4*($B56-7))&amp;INDIRECT(BL$111&amp;116+4*($B56-7))))</f>
        <v>2</v>
      </c>
      <c r="BM56" s="80" t="str" cm="1">
        <f t="array" aca="1" ref="BM56" ca="1">IF(INDIRECT(BM$111&amp;116+4*($B56-7))=1,BIN2HEX(1),BIN2HEX(INDIRECT(BM$111&amp;113+4*($B56-7))&amp;INDIRECT(BM$111&amp;114+4*($B56-7))&amp;INDIRECT(BM$111&amp;115+4*($B56-7))&amp;INDIRECT(BM$111&amp;116+4*($B56-7))))</f>
        <v>2</v>
      </c>
      <c r="BN56" s="80" t="str" cm="1">
        <f t="array" aca="1" ref="BN56" ca="1">IF(INDIRECT(BN$111&amp;116+4*($B56-7))=1,BIN2HEX(1),BIN2HEX(INDIRECT(BN$111&amp;113+4*($B56-7))&amp;INDIRECT(BN$111&amp;114+4*($B56-7))&amp;INDIRECT(BN$111&amp;115+4*($B56-7))&amp;INDIRECT(BN$111&amp;116+4*($B56-7))))</f>
        <v>2</v>
      </c>
      <c r="BO56" s="80" t="str" cm="1">
        <f t="array" aca="1" ref="BO56" ca="1">IF(INDIRECT(BO$111&amp;116+4*($B56-7))=1,BIN2HEX(1),BIN2HEX(INDIRECT(BO$111&amp;113+4*($B56-7))&amp;INDIRECT(BO$111&amp;114+4*($B56-7))&amp;INDIRECT(BO$111&amp;115+4*($B56-7))&amp;INDIRECT(BO$111&amp;116+4*($B56-7))))</f>
        <v>2</v>
      </c>
      <c r="BP56" s="80" t="str" cm="1">
        <f t="array" aca="1" ref="BP56" ca="1">IF(INDIRECT(BP$111&amp;116+4*($B56-7))=1,BIN2HEX(1),BIN2HEX(INDIRECT(BP$111&amp;113+4*($B56-7))&amp;INDIRECT(BP$111&amp;114+4*($B56-7))&amp;INDIRECT(BP$111&amp;115+4*($B56-7))&amp;INDIRECT(BP$111&amp;116+4*($B56-7))))</f>
        <v>2</v>
      </c>
      <c r="CD56" s="80" cm="1">
        <f t="array" aca="1" ref="CD56" ca="1">IF($V56="0",INDIRECT("ｄａｔａ!$"&amp;V$112&amp;"$"&amp;$B56),0)</f>
        <v>0</v>
      </c>
      <c r="CE56" s="80" cm="1">
        <f t="array" aca="1" ref="CE56" ca="1">IF(OR($AS56="0",$AS56="8"),INDIRECT("ｄａｔａ!$"&amp;AS$112&amp;"$"&amp;$B56),0)</f>
        <v>0</v>
      </c>
      <c r="CH56" s="80" t="str">
        <f t="shared" si="12"/>
        <v>2000</v>
      </c>
      <c r="CI56" s="80" t="str">
        <f t="shared" si="13"/>
        <v>300000</v>
      </c>
      <c r="CJ56" s="80" t="str">
        <f t="shared" si="14"/>
        <v>400000</v>
      </c>
      <c r="CK56" s="80" t="str">
        <f t="shared" si="15"/>
        <v>5000000</v>
      </c>
      <c r="CL56" s="80" t="str">
        <f t="shared" si="16"/>
        <v>600000</v>
      </c>
      <c r="CM56" s="80" t="str">
        <f t="shared" ca="1" si="17"/>
        <v>70000</v>
      </c>
      <c r="CN56" s="80" t="str">
        <f t="shared" ca="1" si="18"/>
        <v>800000</v>
      </c>
      <c r="CO56" s="80" t="str">
        <f t="shared" ca="1" si="19"/>
        <v>900000</v>
      </c>
      <c r="CP56" s="80" t="str">
        <f t="shared" ca="1" si="20"/>
        <v>A000000</v>
      </c>
      <c r="CQ56" s="80" t="str">
        <f t="shared" ca="1" si="21"/>
        <v>B00000</v>
      </c>
    </row>
    <row r="57" spans="1:95" x14ac:dyDescent="0.2">
      <c r="A57" s="80" t="s">
        <v>2370</v>
      </c>
      <c r="B57" s="80">
        <v>59</v>
      </c>
      <c r="C57" s="251">
        <f t="shared" ca="1" si="11"/>
        <v>1</v>
      </c>
      <c r="D57" s="80" t="str" cm="1">
        <f t="array" aca="1" ref="D57" ca="1">IF(INDIRECT(D$111&amp;116+4*($B57-7))=1,BIN2HEX(1),BIN2HEX(INDIRECT(D$111&amp;113+4*($B57-7))&amp;INDIRECT(D$111&amp;114+4*($B57-7))&amp;INDIRECT(D$111&amp;115+4*($B57-7))&amp;INDIRECT(D$111&amp;116+4*($B57-7))))</f>
        <v>4</v>
      </c>
      <c r="F57" s="80" t="str" cm="1">
        <f t="array" aca="1" ref="F57" ca="1">IF(INDIRECT(F$111&amp;116+4*($B57-7))=1,BIN2HEX(1),BIN2HEX(INDIRECT(F$111&amp;113+4*($B57-7))&amp;INDIRECT(F$111&amp;114+4*($B57-7))&amp;INDIRECT(F$111&amp;115+4*($B57-7))&amp;INDIRECT(F$111&amp;116+4*($B57-7))))</f>
        <v>2</v>
      </c>
      <c r="G57" s="80" t="str" cm="1">
        <f t="array" aca="1" ref="G57" ca="1">IF(INDIRECT(G$111&amp;116+4*($B57-7))=1,BIN2HEX(1),BIN2HEX(INDIRECT(G$111&amp;113+4*($B57-7))&amp;INDIRECT(G$111&amp;114+4*($B57-7))&amp;INDIRECT(G$111&amp;115+4*($B57-7))&amp;INDIRECT(G$111&amp;116+4*($B57-7))))</f>
        <v>2</v>
      </c>
      <c r="H57" s="80" t="str" cm="1">
        <f t="array" aca="1" ref="H57" ca="1">IF(INDIRECT(H$111&amp;116+4*($B57-7))=1,BIN2HEX(1),BIN2HEX(INDIRECT(H$111&amp;113+4*($B57-7))&amp;INDIRECT(H$111&amp;114+4*($B57-7))&amp;INDIRECT(H$111&amp;115+4*($B57-7))&amp;INDIRECT(H$111&amp;116+4*($B57-7))))</f>
        <v>2</v>
      </c>
      <c r="I57" s="80" t="str" cm="1">
        <f t="array" aca="1" ref="I57" ca="1">IF(INDIRECT(I$111&amp;116+4*($B57-7))=1,BIN2HEX(1),BIN2HEX(INDIRECT(I$111&amp;113+4*($B57-7))&amp;INDIRECT(I$111&amp;114+4*($B57-7))&amp;INDIRECT(I$111&amp;115+4*($B57-7))&amp;INDIRECT(I$111&amp;116+4*($B57-7))))</f>
        <v>2</v>
      </c>
      <c r="J57" s="80" t="str" cm="1">
        <f t="array" aca="1" ref="J57" ca="1">IF(INDIRECT(J$111&amp;116+4*($B57-7))=1,BIN2HEX(1),BIN2HEX(INDIRECT(J$111&amp;113+4*($B57-7))&amp;INDIRECT(J$111&amp;114+4*($B57-7))&amp;INDIRECT(J$111&amp;115+4*($B57-7))&amp;INDIRECT(J$111&amp;116+4*($B57-7))))</f>
        <v>2</v>
      </c>
      <c r="K57" s="80" t="str" cm="1">
        <f t="array" aca="1" ref="K57" ca="1">IF(INDIRECT(K$111&amp;116+4*($B57-7))=1,BIN2HEX(1),BIN2HEX(INDIRECT(K$111&amp;113+4*($B57-7))&amp;INDIRECT(K$111&amp;114+4*($B57-7))&amp;INDIRECT(K$111&amp;115+4*($B57-7))&amp;INDIRECT(K$111&amp;116+4*($B57-7))))</f>
        <v>2</v>
      </c>
      <c r="L57" s="80" t="str" cm="1">
        <f t="array" aca="1" ref="L57" ca="1">IF(INDIRECT(L$111&amp;116+4*($B57-7))=1,BIN2HEX(1),BIN2HEX(INDIRECT(L$111&amp;113+4*($B57-7))&amp;INDIRECT(L$111&amp;114+4*($B57-7))&amp;INDIRECT(L$111&amp;115+4*($B57-7))&amp;INDIRECT(L$111&amp;116+4*($B57-7))))</f>
        <v>2</v>
      </c>
      <c r="M57" s="80" t="str" cm="1">
        <f t="array" aca="1" ref="M57" ca="1">IF(INDIRECT(M$111&amp;116+4*($B57-7))=1,BIN2HEX(1),BIN2HEX(INDIRECT(M$111&amp;113+4*($B57-7))&amp;INDIRECT(M$111&amp;114+4*($B57-7))&amp;INDIRECT(M$111&amp;115+4*($B57-7))&amp;INDIRECT(M$111&amp;116+4*($B57-7))))</f>
        <v>2</v>
      </c>
      <c r="N57" s="80" t="str" cm="1">
        <f t="array" aca="1" ref="N57" ca="1">IF(INDIRECT(N$111&amp;116+4*($B57-7))=1,BIN2HEX(1),BIN2HEX(INDIRECT(N$111&amp;113+4*($B57-7))&amp;INDIRECT(N$111&amp;114+4*($B57-7))&amp;INDIRECT(N$111&amp;115+4*($B57-7))&amp;INDIRECT(N$111&amp;116+4*($B57-7))))</f>
        <v>2</v>
      </c>
      <c r="O57" s="80" t="str" cm="1">
        <f t="array" aca="1" ref="O57" ca="1">IF(INDIRECT(O$111&amp;116+4*($B57-7))=1,BIN2HEX(1),BIN2HEX(INDIRECT(O$111&amp;113+4*($B57-7))&amp;INDIRECT(O$111&amp;114+4*($B57-7))&amp;INDIRECT(O$111&amp;115+4*($B57-7))&amp;INDIRECT(O$111&amp;116+4*($B57-7))))</f>
        <v>2</v>
      </c>
      <c r="P57" s="80" t="str" cm="1">
        <f t="array" aca="1" ref="P57" ca="1">IF(INDIRECT(P$111&amp;116+4*($B57-7))=1,BIN2HEX(1),BIN2HEX(INDIRECT(P$111&amp;113+4*($B57-7))&amp;INDIRECT(P$111&amp;114+4*($B57-7))&amp;INDIRECT(P$111&amp;115+4*($B57-7))&amp;INDIRECT(P$111&amp;116+4*($B57-7))))</f>
        <v>2</v>
      </c>
      <c r="Q57" s="80" t="str" cm="1">
        <f t="array" aca="1" ref="Q57" ca="1">IF(INDIRECT(Q$111&amp;116+4*($B57-7))=1,BIN2HEX(1),BIN2HEX(INDIRECT(Q$111&amp;113+4*($B57-7))&amp;INDIRECT(Q$111&amp;114+4*($B57-7))&amp;INDIRECT(Q$111&amp;115+4*($B57-7))&amp;INDIRECT(Q$111&amp;116+4*($B57-7))))</f>
        <v>2</v>
      </c>
      <c r="R57" s="80" t="str" cm="1">
        <f t="array" aca="1" ref="R57" ca="1">IF(INDIRECT(R$111&amp;116+4*($B57-7))=1,BIN2HEX(1),BIN2HEX(INDIRECT(R$111&amp;113+4*($B57-7))&amp;INDIRECT(R$111&amp;114+4*($B57-7))&amp;INDIRECT(R$111&amp;115+4*($B57-7))&amp;INDIRECT(R$111&amp;116+4*($B57-7))))</f>
        <v>2</v>
      </c>
      <c r="S57" s="80" t="str" cm="1">
        <f t="array" aca="1" ref="S57" ca="1">IF(INDIRECT(S$111&amp;116+4*($B57-7))=1,BIN2HEX(1),BIN2HEX(INDIRECT(S$111&amp;113+4*($B57-7))&amp;INDIRECT(S$111&amp;114+4*($B57-7))&amp;INDIRECT(S$111&amp;115+4*($B57-7))&amp;INDIRECT(S$111&amp;116+4*($B57-7))))</f>
        <v>2</v>
      </c>
      <c r="T57" s="80" t="str" cm="1">
        <f t="array" aca="1" ref="T57" ca="1">IF(INDIRECT(T$111&amp;116+4*($B57-7))=1,BIN2HEX(1),BIN2HEX(INDIRECT(T$111&amp;113+4*($B57-7))&amp;INDIRECT(T$111&amp;114+4*($B57-7))&amp;INDIRECT(T$111&amp;115+4*($B57-7))&amp;INDIRECT(T$111&amp;116+4*($B57-7))))</f>
        <v>2</v>
      </c>
      <c r="U57" s="80" t="str" cm="1">
        <f t="array" aca="1" ref="U57" ca="1">IF(INDIRECT(U$111&amp;116+4*($B57-7))=1,BIN2HEX(1),BIN2HEX(INDIRECT(U$111&amp;113+4*($B57-7))&amp;INDIRECT(U$111&amp;114+4*($B57-7))&amp;INDIRECT(U$111&amp;115+4*($B57-7))&amp;INDIRECT(U$111&amp;116+4*($B57-7))))</f>
        <v>2</v>
      </c>
      <c r="V57" s="80" t="str" cm="1">
        <f t="array" aca="1" ref="V57" ca="1">IF(INDIRECT(V$111&amp;116+4*($B57-7))=1,BIN2HEX(1),BIN2HEX(INDIRECT(V$111&amp;113+4*($B57-7))&amp;INDIRECT(V$111&amp;114+4*($B57-7))&amp;INDIRECT(V$111&amp;115+4*($B57-7))&amp;INDIRECT(V$111&amp;116+4*($B57-7))))</f>
        <v>2</v>
      </c>
      <c r="W57" s="80" t="str" cm="1">
        <f t="array" aca="1" ref="W57" ca="1">IF(INDIRECT(W$111&amp;116+4*($B57-7))=1,BIN2HEX(1),BIN2HEX(INDIRECT(W$111&amp;113+4*($B57-7))&amp;INDIRECT(W$111&amp;114+4*($B57-7))&amp;INDIRECT(W$111&amp;115+4*($B57-7))&amp;INDIRECT(W$111&amp;116+4*($B57-7))))</f>
        <v>2</v>
      </c>
      <c r="X57" s="80" t="str" cm="1">
        <f t="array" aca="1" ref="X57" ca="1">IF(INDIRECT(X$111&amp;116+4*($B57-7))=1,BIN2HEX(1),BIN2HEX(INDIRECT(X$111&amp;113+4*($B57-7))&amp;INDIRECT(X$111&amp;114+4*($B57-7))&amp;INDIRECT(X$111&amp;115+4*($B57-7))&amp;INDIRECT(X$111&amp;116+4*($B57-7))))</f>
        <v>2</v>
      </c>
      <c r="Y57" s="80" t="str" cm="1">
        <f t="array" aca="1" ref="Y57" ca="1">IF(INDIRECT(Y$111&amp;116+4*($B57-7))=1,BIN2HEX(1),BIN2HEX(INDIRECT(Y$111&amp;113+4*($B57-7))&amp;INDIRECT(Y$111&amp;114+4*($B57-7))&amp;INDIRECT(Y$111&amp;115+4*($B57-7))&amp;INDIRECT(Y$111&amp;116+4*($B57-7))))</f>
        <v>2</v>
      </c>
      <c r="Z57" s="80" t="str" cm="1">
        <f t="array" aca="1" ref="Z57" ca="1">IF(INDIRECT(Z$111&amp;116+4*($B57-7))=1,BIN2HEX(1),BIN2HEX(INDIRECT(Z$111&amp;113+4*($B57-7))&amp;INDIRECT(Z$111&amp;114+4*($B57-7))&amp;INDIRECT(Z$111&amp;115+4*($B57-7))&amp;INDIRECT(Z$111&amp;116+4*($B57-7))))</f>
        <v>2</v>
      </c>
      <c r="AA57" s="80" t="str" cm="1">
        <f t="array" aca="1" ref="AA57" ca="1">IF(INDIRECT(AA$111&amp;116+4*($B57-7))=1,BIN2HEX(1),BIN2HEX(INDIRECT(AA$111&amp;113+4*($B57-7))&amp;INDIRECT(AA$111&amp;114+4*($B57-7))&amp;INDIRECT(AA$111&amp;115+4*($B57-7))&amp;INDIRECT(AA$111&amp;116+4*($B57-7))))</f>
        <v>2</v>
      </c>
      <c r="AB57" s="80" t="str" cm="1">
        <f t="array" aca="1" ref="AB57" ca="1">IF(INDIRECT(AB$111&amp;116+4*($B57-7))=1,BIN2HEX(1),BIN2HEX(INDIRECT(AB$111&amp;113+4*($B57-7))&amp;INDIRECT(AB$111&amp;114+4*($B57-7))&amp;INDIRECT(AB$111&amp;115+4*($B57-7))&amp;INDIRECT(AB$111&amp;116+4*($B57-7))))</f>
        <v>2</v>
      </c>
      <c r="AC57" s="80" t="str" cm="1">
        <f t="array" aca="1" ref="AC57" ca="1">IF(INDIRECT(AC$111&amp;116+4*($B57-7))=1,BIN2HEX(1),BIN2HEX(INDIRECT(AC$111&amp;113+4*($B57-7))&amp;INDIRECT(AC$111&amp;114+4*($B57-7))&amp;INDIRECT(AC$111&amp;115+4*($B57-7))&amp;INDIRECT(AC$111&amp;116+4*($B57-7))))</f>
        <v>2</v>
      </c>
      <c r="AD57" s="80" t="str" cm="1">
        <f t="array" aca="1" ref="AD57" ca="1">IF(INDIRECT(AD$111&amp;116+4*($B57-7))=1,BIN2HEX(1),BIN2HEX(INDIRECT(AD$111&amp;113+4*($B57-7))&amp;INDIRECT(AD$111&amp;114+4*($B57-7))&amp;INDIRECT(AD$111&amp;115+4*($B57-7))&amp;INDIRECT(AD$111&amp;116+4*($B57-7))))</f>
        <v>2</v>
      </c>
      <c r="AE57" s="80" t="str" cm="1">
        <f t="array" aca="1" ref="AE57" ca="1">IF(INDIRECT(AE$111&amp;116+4*($B57-7))=1,BIN2HEX(1),BIN2HEX(INDIRECT(AE$111&amp;113+4*($B57-7))&amp;INDIRECT(AE$111&amp;114+4*($B57-7))&amp;INDIRECT(AE$111&amp;115+4*($B57-7))&amp;INDIRECT(AE$111&amp;116+4*($B57-7))))</f>
        <v>2</v>
      </c>
      <c r="AF57" s="80" t="str" cm="1">
        <f t="array" aca="1" ref="AF57" ca="1">IF(INDIRECT(AF$111&amp;116+4*($B57-7))=1,BIN2HEX(1),BIN2HEX(INDIRECT(AF$111&amp;113+4*($B57-7))&amp;INDIRECT(AF$111&amp;114+4*($B57-7))&amp;INDIRECT(AF$111&amp;115+4*($B57-7))&amp;INDIRECT(AF$111&amp;116+4*($B57-7))))</f>
        <v>2</v>
      </c>
      <c r="AG57" s="80" t="str" cm="1">
        <f t="array" aca="1" ref="AG57" ca="1">IF(INDIRECT(AG$111&amp;116+4*($B57-7))=1,BIN2HEX(1),BIN2HEX(INDIRECT(AG$111&amp;113+4*($B57-7))&amp;INDIRECT(AG$111&amp;114+4*($B57-7))&amp;INDIRECT(AG$111&amp;115+4*($B57-7))&amp;INDIRECT(AG$111&amp;116+4*($B57-7))))</f>
        <v>2</v>
      </c>
      <c r="AH57" s="80" t="str" cm="1">
        <f t="array" aca="1" ref="AH57" ca="1">IF(INDIRECT(AH$111&amp;116+4*($B57-7))=1,BIN2HEX(1),BIN2HEX(INDIRECT(AH$111&amp;113+4*($B57-7))&amp;INDIRECT(AH$111&amp;114+4*($B57-7))&amp;INDIRECT(AH$111&amp;115+4*($B57-7))&amp;INDIRECT(AH$111&amp;116+4*($B57-7))))</f>
        <v>2</v>
      </c>
      <c r="AI57" s="80" t="str" cm="1">
        <f t="array" aca="1" ref="AI57" ca="1">IF(INDIRECT(AI$111&amp;116+4*($B57-7))=1,BIN2HEX(1),BIN2HEX(INDIRECT(AI$111&amp;113+4*($B57-7))&amp;INDIRECT(AI$111&amp;114+4*($B57-7))&amp;INDIRECT(AI$111&amp;115+4*($B57-7))&amp;INDIRECT(AI$111&amp;116+4*($B57-7))))</f>
        <v>2</v>
      </c>
      <c r="AJ57" s="80" t="str" cm="1">
        <f t="array" aca="1" ref="AJ57" ca="1">IF(INDIRECT(AJ$111&amp;116+4*($B57-7))=1,BIN2HEX(1),BIN2HEX(INDIRECT(AJ$111&amp;113+4*($B57-7))&amp;INDIRECT(AJ$111&amp;114+4*($B57-7))&amp;INDIRECT(AJ$111&amp;115+4*($B57-7))&amp;INDIRECT(AJ$111&amp;116+4*($B57-7))))</f>
        <v>2</v>
      </c>
      <c r="AK57" s="80" t="str" cm="1">
        <f t="array" aca="1" ref="AK57" ca="1">IF(INDIRECT(AK$111&amp;116+4*($B57-7))=1,BIN2HEX(1),BIN2HEX(INDIRECT(AK$111&amp;113+4*($B57-7))&amp;INDIRECT(AK$111&amp;114+4*($B57-7))&amp;INDIRECT(AK$111&amp;115+4*($B57-7))&amp;INDIRECT(AK$111&amp;116+4*($B57-7))))</f>
        <v>2</v>
      </c>
      <c r="AL57" s="80" t="str" cm="1">
        <f t="array" aca="1" ref="AL57" ca="1">IF(INDIRECT(AL$111&amp;116+4*($B57-7))=1,BIN2HEX(1),BIN2HEX(INDIRECT(AL$111&amp;113+4*($B57-7))&amp;INDIRECT(AL$111&amp;114+4*($B57-7))&amp;INDIRECT(AL$111&amp;115+4*($B57-7))&amp;INDIRECT(AL$111&amp;116+4*($B57-7))))</f>
        <v>2</v>
      </c>
      <c r="AM57" s="80" t="str" cm="1">
        <f t="array" aca="1" ref="AM57" ca="1">IF(INDIRECT(AM$111&amp;116+4*($B57-7))=1,BIN2HEX(1),BIN2HEX(INDIRECT(AM$111&amp;113+4*($B57-7))&amp;INDIRECT(AM$111&amp;114+4*($B57-7))&amp;INDIRECT(AM$111&amp;115+4*($B57-7))&amp;INDIRECT(AM$111&amp;116+4*($B57-7))))</f>
        <v>2</v>
      </c>
      <c r="AN57" s="80" t="str" cm="1">
        <f t="array" aca="1" ref="AN57" ca="1">IF(INDIRECT(AN$111&amp;116+4*($B57-7))=1,BIN2HEX(1),BIN2HEX(INDIRECT(AN$111&amp;113+4*($B57-7))&amp;INDIRECT(AN$111&amp;114+4*($B57-7))&amp;INDIRECT(AN$111&amp;115+4*($B57-7))&amp;INDIRECT(AN$111&amp;116+4*($B57-7))))</f>
        <v>2</v>
      </c>
      <c r="AO57" s="80" t="str" cm="1">
        <f t="array" aca="1" ref="AO57" ca="1">IF(INDIRECT(AO$111&amp;116+4*($B57-7))=1,BIN2HEX(1),BIN2HEX(INDIRECT(AO$111&amp;113+4*($B57-7))&amp;INDIRECT(AO$111&amp;114+4*($B57-7))&amp;INDIRECT(AO$111&amp;115+4*($B57-7))&amp;INDIRECT(AO$111&amp;116+4*($B57-7))))</f>
        <v>2</v>
      </c>
      <c r="AP57" s="80" t="str" cm="1">
        <f t="array" aca="1" ref="AP57" ca="1">IF(INDIRECT(AP$111&amp;116+4*($B57-7))=1,BIN2HEX(1),BIN2HEX(INDIRECT(AP$111&amp;113+4*($B57-7))&amp;INDIRECT(AP$111&amp;114+4*($B57-7))&amp;INDIRECT(AP$111&amp;115+4*($B57-7))&amp;INDIRECT(AP$111&amp;116+4*($B57-7))))</f>
        <v>2</v>
      </c>
      <c r="AQ57" s="80" t="str" cm="1">
        <f t="array" aca="1" ref="AQ57" ca="1">IF(INDIRECT(AQ$111&amp;116+4*($B57-7))=1,BIN2HEX(1),BIN2HEX(INDIRECT(AQ$111&amp;113+4*($B57-7))&amp;INDIRECT(AQ$111&amp;114+4*($B57-7))&amp;INDIRECT(AQ$111&amp;115+4*($B57-7))&amp;INDIRECT(AQ$111&amp;116+4*($B57-7))))</f>
        <v>2</v>
      </c>
      <c r="AR57" s="80" t="str" cm="1">
        <f t="array" aca="1" ref="AR57" ca="1">IF(INDIRECT(AR$111&amp;116+4*($B57-7))=1,BIN2HEX(1),BIN2HEX(INDIRECT(AR$111&amp;113+4*($B57-7))&amp;INDIRECT(AR$111&amp;114+4*($B57-7))&amp;INDIRECT(AR$111&amp;115+4*($B57-7))&amp;INDIRECT(AR$111&amp;116+4*($B57-7))))</f>
        <v>2</v>
      </c>
      <c r="AS57" s="80" t="str" cm="1">
        <f t="array" aca="1" ref="AS57" ca="1">IF(INDIRECT(AS$111&amp;116+4*($B57-7))=1,BIN2HEX(1),BIN2HEX(INDIRECT(AS$111&amp;113+4*($B57-7))&amp;INDIRECT(AS$111&amp;114+4*($B57-7))&amp;INDIRECT(AS$111&amp;115+4*($B57-7))&amp;INDIRECT(AS$111&amp;116+4*($B57-7))))</f>
        <v>2</v>
      </c>
      <c r="AT57" s="80" t="str" cm="1">
        <f t="array" aca="1" ref="AT57" ca="1">IF(INDIRECT(AT$111&amp;116+4*($B57-7))=1,BIN2HEX(1),BIN2HEX(INDIRECT(AT$111&amp;113+4*($B57-7))&amp;INDIRECT(AT$111&amp;114+4*($B57-7))&amp;INDIRECT(AT$111&amp;115+4*($B57-7))&amp;INDIRECT(AT$111&amp;116+4*($B57-7))))</f>
        <v>2</v>
      </c>
      <c r="AU57" s="80" t="str" cm="1">
        <f t="array" aca="1" ref="AU57" ca="1">IF(INDIRECT(AU$111&amp;116+4*($B57-7))=1,BIN2HEX(1),BIN2HEX(INDIRECT(AU$111&amp;113+4*($B57-7))&amp;INDIRECT(AU$111&amp;114+4*($B57-7))&amp;INDIRECT(AU$111&amp;115+4*($B57-7))&amp;INDIRECT(AU$111&amp;116+4*($B57-7))))</f>
        <v>2</v>
      </c>
      <c r="AV57" s="80" t="str" cm="1">
        <f t="array" aca="1" ref="AV57" ca="1">IF(INDIRECT(AV$111&amp;116+4*($B57-7))=1,BIN2HEX(1),BIN2HEX(INDIRECT(AV$111&amp;113+4*($B57-7))&amp;INDIRECT(AV$111&amp;114+4*($B57-7))&amp;INDIRECT(AV$111&amp;115+4*($B57-7))&amp;INDIRECT(AV$111&amp;116+4*($B57-7))))</f>
        <v>2</v>
      </c>
      <c r="AW57" s="80" t="str" cm="1">
        <f t="array" aca="1" ref="AW57" ca="1">IF(INDIRECT(AW$111&amp;116+4*($B57-7))=1,BIN2HEX(1),BIN2HEX(INDIRECT(AW$111&amp;113+4*($B57-7))&amp;INDIRECT(AW$111&amp;114+4*($B57-7))&amp;INDIRECT(AW$111&amp;115+4*($B57-7))&amp;INDIRECT(AW$111&amp;116+4*($B57-7))))</f>
        <v>2</v>
      </c>
      <c r="AX57" s="80" t="str" cm="1">
        <f t="array" aca="1" ref="AX57" ca="1">IF(INDIRECT(AX$111&amp;116+4*($B57-7))=1,BIN2HEX(1),BIN2HEX(INDIRECT(AX$111&amp;113+4*($B57-7))&amp;INDIRECT(AX$111&amp;114+4*($B57-7))&amp;INDIRECT(AX$111&amp;115+4*($B57-7))&amp;INDIRECT(AX$111&amp;116+4*($B57-7))))</f>
        <v>2</v>
      </c>
      <c r="AY57" s="80" t="str" cm="1">
        <f t="array" aca="1" ref="AY57" ca="1">IF(INDIRECT(AY$111&amp;116+4*($B57-7))=1,BIN2HEX(1),BIN2HEX(INDIRECT(AY$111&amp;113+4*($B57-7))&amp;INDIRECT(AY$111&amp;114+4*($B57-7))&amp;INDIRECT(AY$111&amp;115+4*($B57-7))&amp;INDIRECT(AY$111&amp;116+4*($B57-7))))</f>
        <v>2</v>
      </c>
      <c r="AZ57" s="80" t="str" cm="1">
        <f t="array" aca="1" ref="AZ57" ca="1">IF(INDIRECT(AZ$111&amp;116+4*($B57-7))=1,BIN2HEX(1),BIN2HEX(INDIRECT(AZ$111&amp;113+4*($B57-7))&amp;INDIRECT(AZ$111&amp;114+4*($B57-7))&amp;INDIRECT(AZ$111&amp;115+4*($B57-7))&amp;INDIRECT(AZ$111&amp;116+4*($B57-7))))</f>
        <v>2</v>
      </c>
      <c r="BA57" s="80" t="str" cm="1">
        <f t="array" aca="1" ref="BA57" ca="1">IF(INDIRECT(BA$111&amp;116+4*($B57-7))=1,BIN2HEX(1),BIN2HEX(INDIRECT(BA$111&amp;113+4*($B57-7))&amp;INDIRECT(BA$111&amp;114+4*($B57-7))&amp;INDIRECT(BA$111&amp;115+4*($B57-7))&amp;INDIRECT(BA$111&amp;116+4*($B57-7))))</f>
        <v>2</v>
      </c>
      <c r="BB57" s="80" t="str" cm="1">
        <f t="array" aca="1" ref="BB57" ca="1">IF(INDIRECT(BB$111&amp;116+4*($B57-7))=1,BIN2HEX(1),BIN2HEX(INDIRECT(BB$111&amp;113+4*($B57-7))&amp;INDIRECT(BB$111&amp;114+4*($B57-7))&amp;INDIRECT(BB$111&amp;115+4*($B57-7))&amp;INDIRECT(BB$111&amp;116+4*($B57-7))))</f>
        <v>2</v>
      </c>
      <c r="BC57" s="80" t="str" cm="1">
        <f t="array" aca="1" ref="BC57" ca="1">IF(INDIRECT(BC$111&amp;116+4*($B57-7))=1,BIN2HEX(1),BIN2HEX(INDIRECT(BC$111&amp;113+4*($B57-7))&amp;INDIRECT(BC$111&amp;114+4*($B57-7))&amp;INDIRECT(BC$111&amp;115+4*($B57-7))&amp;INDIRECT(BC$111&amp;116+4*($B57-7))))</f>
        <v>2</v>
      </c>
      <c r="BD57" s="80" t="str" cm="1">
        <f t="array" aca="1" ref="BD57" ca="1">IF(INDIRECT(BD$111&amp;116+4*($B57-7))=1,BIN2HEX(1),BIN2HEX(INDIRECT(BD$111&amp;113+4*($B57-7))&amp;INDIRECT(BD$111&amp;114+4*($B57-7))&amp;INDIRECT(BD$111&amp;115+4*($B57-7))&amp;INDIRECT(BD$111&amp;116+4*($B57-7))))</f>
        <v>2</v>
      </c>
      <c r="BE57" s="80" t="str" cm="1">
        <f t="array" aca="1" ref="BE57" ca="1">IF(INDIRECT(BE$111&amp;116+4*($B57-7))=1,BIN2HEX(1),BIN2HEX(INDIRECT(BE$111&amp;113+4*($B57-7))&amp;INDIRECT(BE$111&amp;114+4*($B57-7))&amp;INDIRECT(BE$111&amp;115+4*($B57-7))&amp;INDIRECT(BE$111&amp;116+4*($B57-7))))</f>
        <v>2</v>
      </c>
      <c r="BF57" s="80" t="str" cm="1">
        <f t="array" aca="1" ref="BF57" ca="1">IF(INDIRECT(BF$111&amp;116+4*($B57-7))=1,BIN2HEX(1),BIN2HEX(INDIRECT(BF$111&amp;113+4*($B57-7))&amp;INDIRECT(BF$111&amp;114+4*($B57-7))&amp;INDIRECT(BF$111&amp;115+4*($B57-7))&amp;INDIRECT(BF$111&amp;116+4*($B57-7))))</f>
        <v>2</v>
      </c>
      <c r="BG57" s="80" t="str" cm="1">
        <f t="array" aca="1" ref="BG57" ca="1">IF(INDIRECT(BG$111&amp;116+4*($B57-7))=1,BIN2HEX(1),BIN2HEX(INDIRECT(BG$111&amp;113+4*($B57-7))&amp;INDIRECT(BG$111&amp;114+4*($B57-7))&amp;INDIRECT(BG$111&amp;115+4*($B57-7))&amp;INDIRECT(BG$111&amp;116+4*($B57-7))))</f>
        <v>2</v>
      </c>
      <c r="BH57" s="80" t="str" cm="1">
        <f t="array" aca="1" ref="BH57" ca="1">IF(INDIRECT(BH$111&amp;116+4*($B57-7))=1,BIN2HEX(1),BIN2HEX(INDIRECT(BH$111&amp;113+4*($B57-7))&amp;INDIRECT(BH$111&amp;114+4*($B57-7))&amp;INDIRECT(BH$111&amp;115+4*($B57-7))&amp;INDIRECT(BH$111&amp;116+4*($B57-7))))</f>
        <v>2</v>
      </c>
      <c r="BI57" s="80" t="str" cm="1">
        <f t="array" aca="1" ref="BI57" ca="1">IF(INDIRECT(BI$111&amp;116+4*($B57-7))=1,BIN2HEX(1),BIN2HEX(INDIRECT(BI$111&amp;113+4*($B57-7))&amp;INDIRECT(BI$111&amp;114+4*($B57-7))&amp;INDIRECT(BI$111&amp;115+4*($B57-7))&amp;INDIRECT(BI$111&amp;116+4*($B57-7))))</f>
        <v>2</v>
      </c>
      <c r="BJ57" s="80" t="str" cm="1">
        <f t="array" aca="1" ref="BJ57" ca="1">IF(INDIRECT(BJ$111&amp;116+4*($B57-7))=1,BIN2HEX(1),BIN2HEX(INDIRECT(BJ$111&amp;113+4*($B57-7))&amp;INDIRECT(BJ$111&amp;114+4*($B57-7))&amp;INDIRECT(BJ$111&amp;115+4*($B57-7))&amp;INDIRECT(BJ$111&amp;116+4*($B57-7))))</f>
        <v>2</v>
      </c>
      <c r="BK57" s="80" t="str" cm="1">
        <f t="array" aca="1" ref="BK57" ca="1">IF(INDIRECT(BK$111&amp;116+4*($B57-7))=1,BIN2HEX(1),BIN2HEX(INDIRECT(BK$111&amp;113+4*($B57-7))&amp;INDIRECT(BK$111&amp;114+4*($B57-7))&amp;INDIRECT(BK$111&amp;115+4*($B57-7))&amp;INDIRECT(BK$111&amp;116+4*($B57-7))))</f>
        <v>2</v>
      </c>
      <c r="BL57" s="80" t="str" cm="1">
        <f t="array" aca="1" ref="BL57" ca="1">IF(INDIRECT(BL$111&amp;116+4*($B57-7))=1,BIN2HEX(1),BIN2HEX(INDIRECT(BL$111&amp;113+4*($B57-7))&amp;INDIRECT(BL$111&amp;114+4*($B57-7))&amp;INDIRECT(BL$111&amp;115+4*($B57-7))&amp;INDIRECT(BL$111&amp;116+4*($B57-7))))</f>
        <v>2</v>
      </c>
      <c r="BM57" s="80" t="str" cm="1">
        <f t="array" aca="1" ref="BM57" ca="1">IF(INDIRECT(BM$111&amp;116+4*($B57-7))=1,BIN2HEX(1),BIN2HEX(INDIRECT(BM$111&amp;113+4*($B57-7))&amp;INDIRECT(BM$111&amp;114+4*($B57-7))&amp;INDIRECT(BM$111&amp;115+4*($B57-7))&amp;INDIRECT(BM$111&amp;116+4*($B57-7))))</f>
        <v>2</v>
      </c>
      <c r="BN57" s="80" t="str" cm="1">
        <f t="array" aca="1" ref="BN57" ca="1">IF(INDIRECT(BN$111&amp;116+4*($B57-7))=1,BIN2HEX(1),BIN2HEX(INDIRECT(BN$111&amp;113+4*($B57-7))&amp;INDIRECT(BN$111&amp;114+4*($B57-7))&amp;INDIRECT(BN$111&amp;115+4*($B57-7))&amp;INDIRECT(BN$111&amp;116+4*($B57-7))))</f>
        <v>2</v>
      </c>
      <c r="BO57" s="80" t="str" cm="1">
        <f t="array" aca="1" ref="BO57" ca="1">IF(INDIRECT(BO$111&amp;116+4*($B57-7))=1,BIN2HEX(1),BIN2HEX(INDIRECT(BO$111&amp;113+4*($B57-7))&amp;INDIRECT(BO$111&amp;114+4*($B57-7))&amp;INDIRECT(BO$111&amp;115+4*($B57-7))&amp;INDIRECT(BO$111&amp;116+4*($B57-7))))</f>
        <v>2</v>
      </c>
      <c r="BP57" s="80" t="str" cm="1">
        <f t="array" aca="1" ref="BP57" ca="1">IF(INDIRECT(BP$111&amp;116+4*($B57-7))=1,BIN2HEX(1),BIN2HEX(INDIRECT(BP$111&amp;113+4*($B57-7))&amp;INDIRECT(BP$111&amp;114+4*($B57-7))&amp;INDIRECT(BP$111&amp;115+4*($B57-7))&amp;INDIRECT(BP$111&amp;116+4*($B57-7))))</f>
        <v>2</v>
      </c>
      <c r="CD57" s="80" cm="1">
        <f t="array" aca="1" ref="CD57" ca="1">IF($V57="0",INDIRECT("ｄａｔａ!$"&amp;V$112&amp;"$"&amp;$B57),0)</f>
        <v>0</v>
      </c>
      <c r="CE57" s="80" cm="1">
        <f t="array" aca="1" ref="CE57" ca="1">IF(OR($AS57="0",$AS57="8"),INDIRECT("ｄａｔａ!$"&amp;AS$112&amp;"$"&amp;$B57),0)</f>
        <v>0</v>
      </c>
      <c r="CH57" s="80" t="str">
        <f t="shared" si="12"/>
        <v>2000</v>
      </c>
      <c r="CI57" s="80" t="str">
        <f t="shared" si="13"/>
        <v>300000</v>
      </c>
      <c r="CJ57" s="80" t="str">
        <f t="shared" si="14"/>
        <v>400000</v>
      </c>
      <c r="CK57" s="80" t="str">
        <f t="shared" si="15"/>
        <v>5000000</v>
      </c>
      <c r="CL57" s="80" t="str">
        <f t="shared" si="16"/>
        <v>600000</v>
      </c>
      <c r="CM57" s="80" t="str">
        <f t="shared" ca="1" si="17"/>
        <v>70000</v>
      </c>
      <c r="CN57" s="80" t="str">
        <f t="shared" ca="1" si="18"/>
        <v>800000</v>
      </c>
      <c r="CO57" s="80" t="str">
        <f t="shared" ca="1" si="19"/>
        <v>900000</v>
      </c>
      <c r="CP57" s="80" t="str">
        <f t="shared" ca="1" si="20"/>
        <v>A000000</v>
      </c>
      <c r="CQ57" s="80" t="str">
        <f t="shared" ca="1" si="21"/>
        <v>B00000</v>
      </c>
    </row>
    <row r="58" spans="1:95" x14ac:dyDescent="0.2">
      <c r="A58" s="80" t="s">
        <v>2371</v>
      </c>
      <c r="B58" s="80">
        <v>60</v>
      </c>
      <c r="C58" s="251">
        <f t="shared" ca="1" si="11"/>
        <v>1</v>
      </c>
      <c r="D58" s="80" t="str" cm="1">
        <f t="array" aca="1" ref="D58" ca="1">IF(INDIRECT(D$111&amp;116+4*($B58-7))=1,BIN2HEX(1),BIN2HEX(INDIRECT(D$111&amp;113+4*($B58-7))&amp;INDIRECT(D$111&amp;114+4*($B58-7))&amp;INDIRECT(D$111&amp;115+4*($B58-7))&amp;INDIRECT(D$111&amp;116+4*($B58-7))))</f>
        <v>4</v>
      </c>
      <c r="F58" s="80" t="str" cm="1">
        <f t="array" aca="1" ref="F58" ca="1">IF(INDIRECT(F$111&amp;116+4*($B58-7))=1,BIN2HEX(1),BIN2HEX(INDIRECT(F$111&amp;113+4*($B58-7))&amp;INDIRECT(F$111&amp;114+4*($B58-7))&amp;INDIRECT(F$111&amp;115+4*($B58-7))&amp;INDIRECT(F$111&amp;116+4*($B58-7))))</f>
        <v>2</v>
      </c>
      <c r="G58" s="80" t="str" cm="1">
        <f t="array" aca="1" ref="G58" ca="1">IF(INDIRECT(G$111&amp;116+4*($B58-7))=1,BIN2HEX(1),BIN2HEX(INDIRECT(G$111&amp;113+4*($B58-7))&amp;INDIRECT(G$111&amp;114+4*($B58-7))&amp;INDIRECT(G$111&amp;115+4*($B58-7))&amp;INDIRECT(G$111&amp;116+4*($B58-7))))</f>
        <v>2</v>
      </c>
      <c r="H58" s="80" t="str" cm="1">
        <f t="array" aca="1" ref="H58" ca="1">IF(INDIRECT(H$111&amp;116+4*($B58-7))=1,BIN2HEX(1),BIN2HEX(INDIRECT(H$111&amp;113+4*($B58-7))&amp;INDIRECT(H$111&amp;114+4*($B58-7))&amp;INDIRECT(H$111&amp;115+4*($B58-7))&amp;INDIRECT(H$111&amp;116+4*($B58-7))))</f>
        <v>2</v>
      </c>
      <c r="I58" s="80" t="str" cm="1">
        <f t="array" aca="1" ref="I58" ca="1">IF(INDIRECT(I$111&amp;116+4*($B58-7))=1,BIN2HEX(1),BIN2HEX(INDIRECT(I$111&amp;113+4*($B58-7))&amp;INDIRECT(I$111&amp;114+4*($B58-7))&amp;INDIRECT(I$111&amp;115+4*($B58-7))&amp;INDIRECT(I$111&amp;116+4*($B58-7))))</f>
        <v>2</v>
      </c>
      <c r="J58" s="80" t="str" cm="1">
        <f t="array" aca="1" ref="J58" ca="1">IF(INDIRECT(J$111&amp;116+4*($B58-7))=1,BIN2HEX(1),BIN2HEX(INDIRECT(J$111&amp;113+4*($B58-7))&amp;INDIRECT(J$111&amp;114+4*($B58-7))&amp;INDIRECT(J$111&amp;115+4*($B58-7))&amp;INDIRECT(J$111&amp;116+4*($B58-7))))</f>
        <v>2</v>
      </c>
      <c r="K58" s="80" t="str" cm="1">
        <f t="array" aca="1" ref="K58" ca="1">IF(INDIRECT(K$111&amp;116+4*($B58-7))=1,BIN2HEX(1),BIN2HEX(INDIRECT(K$111&amp;113+4*($B58-7))&amp;INDIRECT(K$111&amp;114+4*($B58-7))&amp;INDIRECT(K$111&amp;115+4*($B58-7))&amp;INDIRECT(K$111&amp;116+4*($B58-7))))</f>
        <v>2</v>
      </c>
      <c r="L58" s="80" t="str" cm="1">
        <f t="array" aca="1" ref="L58" ca="1">IF(INDIRECT(L$111&amp;116+4*($B58-7))=1,BIN2HEX(1),BIN2HEX(INDIRECT(L$111&amp;113+4*($B58-7))&amp;INDIRECT(L$111&amp;114+4*($B58-7))&amp;INDIRECT(L$111&amp;115+4*($B58-7))&amp;INDIRECT(L$111&amp;116+4*($B58-7))))</f>
        <v>2</v>
      </c>
      <c r="M58" s="80" t="str" cm="1">
        <f t="array" aca="1" ref="M58" ca="1">IF(INDIRECT(M$111&amp;116+4*($B58-7))=1,BIN2HEX(1),BIN2HEX(INDIRECT(M$111&amp;113+4*($B58-7))&amp;INDIRECT(M$111&amp;114+4*($B58-7))&amp;INDIRECT(M$111&amp;115+4*($B58-7))&amp;INDIRECT(M$111&amp;116+4*($B58-7))))</f>
        <v>2</v>
      </c>
      <c r="N58" s="80" t="str" cm="1">
        <f t="array" aca="1" ref="N58" ca="1">IF(INDIRECT(N$111&amp;116+4*($B58-7))=1,BIN2HEX(1),BIN2HEX(INDIRECT(N$111&amp;113+4*($B58-7))&amp;INDIRECT(N$111&amp;114+4*($B58-7))&amp;INDIRECT(N$111&amp;115+4*($B58-7))&amp;INDIRECT(N$111&amp;116+4*($B58-7))))</f>
        <v>2</v>
      </c>
      <c r="O58" s="80" t="str" cm="1">
        <f t="array" aca="1" ref="O58" ca="1">IF(INDIRECT(O$111&amp;116+4*($B58-7))=1,BIN2HEX(1),BIN2HEX(INDIRECT(O$111&amp;113+4*($B58-7))&amp;INDIRECT(O$111&amp;114+4*($B58-7))&amp;INDIRECT(O$111&amp;115+4*($B58-7))&amp;INDIRECT(O$111&amp;116+4*($B58-7))))</f>
        <v>2</v>
      </c>
      <c r="P58" s="80" t="str" cm="1">
        <f t="array" aca="1" ref="P58" ca="1">IF(INDIRECT(P$111&amp;116+4*($B58-7))=1,BIN2HEX(1),BIN2HEX(INDIRECT(P$111&amp;113+4*($B58-7))&amp;INDIRECT(P$111&amp;114+4*($B58-7))&amp;INDIRECT(P$111&amp;115+4*($B58-7))&amp;INDIRECT(P$111&amp;116+4*($B58-7))))</f>
        <v>2</v>
      </c>
      <c r="Q58" s="80" t="str" cm="1">
        <f t="array" aca="1" ref="Q58" ca="1">IF(INDIRECT(Q$111&amp;116+4*($B58-7))=1,BIN2HEX(1),BIN2HEX(INDIRECT(Q$111&amp;113+4*($B58-7))&amp;INDIRECT(Q$111&amp;114+4*($B58-7))&amp;INDIRECT(Q$111&amp;115+4*($B58-7))&amp;INDIRECT(Q$111&amp;116+4*($B58-7))))</f>
        <v>2</v>
      </c>
      <c r="R58" s="80" t="str" cm="1">
        <f t="array" aca="1" ref="R58" ca="1">IF(INDIRECT(R$111&amp;116+4*($B58-7))=1,BIN2HEX(1),BIN2HEX(INDIRECT(R$111&amp;113+4*($B58-7))&amp;INDIRECT(R$111&amp;114+4*($B58-7))&amp;INDIRECT(R$111&amp;115+4*($B58-7))&amp;INDIRECT(R$111&amp;116+4*($B58-7))))</f>
        <v>2</v>
      </c>
      <c r="S58" s="80" t="str" cm="1">
        <f t="array" aca="1" ref="S58" ca="1">IF(INDIRECT(S$111&amp;116+4*($B58-7))=1,BIN2HEX(1),BIN2HEX(INDIRECT(S$111&amp;113+4*($B58-7))&amp;INDIRECT(S$111&amp;114+4*($B58-7))&amp;INDIRECT(S$111&amp;115+4*($B58-7))&amp;INDIRECT(S$111&amp;116+4*($B58-7))))</f>
        <v>2</v>
      </c>
      <c r="T58" s="80" t="str" cm="1">
        <f t="array" aca="1" ref="T58" ca="1">IF(INDIRECT(T$111&amp;116+4*($B58-7))=1,BIN2HEX(1),BIN2HEX(INDIRECT(T$111&amp;113+4*($B58-7))&amp;INDIRECT(T$111&amp;114+4*($B58-7))&amp;INDIRECT(T$111&amp;115+4*($B58-7))&amp;INDIRECT(T$111&amp;116+4*($B58-7))))</f>
        <v>2</v>
      </c>
      <c r="U58" s="80" t="str" cm="1">
        <f t="array" aca="1" ref="U58" ca="1">IF(INDIRECT(U$111&amp;116+4*($B58-7))=1,BIN2HEX(1),BIN2HEX(INDIRECT(U$111&amp;113+4*($B58-7))&amp;INDIRECT(U$111&amp;114+4*($B58-7))&amp;INDIRECT(U$111&amp;115+4*($B58-7))&amp;INDIRECT(U$111&amp;116+4*($B58-7))))</f>
        <v>2</v>
      </c>
      <c r="V58" s="80" t="str" cm="1">
        <f t="array" aca="1" ref="V58" ca="1">IF(INDIRECT(V$111&amp;116+4*($B58-7))=1,BIN2HEX(1),BIN2HEX(INDIRECT(V$111&amp;113+4*($B58-7))&amp;INDIRECT(V$111&amp;114+4*($B58-7))&amp;INDIRECT(V$111&amp;115+4*($B58-7))&amp;INDIRECT(V$111&amp;116+4*($B58-7))))</f>
        <v>2</v>
      </c>
      <c r="W58" s="80" t="str" cm="1">
        <f t="array" aca="1" ref="W58" ca="1">IF(INDIRECT(W$111&amp;116+4*($B58-7))=1,BIN2HEX(1),BIN2HEX(INDIRECT(W$111&amp;113+4*($B58-7))&amp;INDIRECT(W$111&amp;114+4*($B58-7))&amp;INDIRECT(W$111&amp;115+4*($B58-7))&amp;INDIRECT(W$111&amp;116+4*($B58-7))))</f>
        <v>2</v>
      </c>
      <c r="X58" s="80" t="str" cm="1">
        <f t="array" aca="1" ref="X58" ca="1">IF(INDIRECT(X$111&amp;116+4*($B58-7))=1,BIN2HEX(1),BIN2HEX(INDIRECT(X$111&amp;113+4*($B58-7))&amp;INDIRECT(X$111&amp;114+4*($B58-7))&amp;INDIRECT(X$111&amp;115+4*($B58-7))&amp;INDIRECT(X$111&amp;116+4*($B58-7))))</f>
        <v>2</v>
      </c>
      <c r="Y58" s="80" t="str" cm="1">
        <f t="array" aca="1" ref="Y58" ca="1">IF(INDIRECT(Y$111&amp;116+4*($B58-7))=1,BIN2HEX(1),BIN2HEX(INDIRECT(Y$111&amp;113+4*($B58-7))&amp;INDIRECT(Y$111&amp;114+4*($B58-7))&amp;INDIRECT(Y$111&amp;115+4*($B58-7))&amp;INDIRECT(Y$111&amp;116+4*($B58-7))))</f>
        <v>2</v>
      </c>
      <c r="Z58" s="80" t="str" cm="1">
        <f t="array" aca="1" ref="Z58" ca="1">IF(INDIRECT(Z$111&amp;116+4*($B58-7))=1,BIN2HEX(1),BIN2HEX(INDIRECT(Z$111&amp;113+4*($B58-7))&amp;INDIRECT(Z$111&amp;114+4*($B58-7))&amp;INDIRECT(Z$111&amp;115+4*($B58-7))&amp;INDIRECT(Z$111&amp;116+4*($B58-7))))</f>
        <v>2</v>
      </c>
      <c r="AA58" s="80" t="str" cm="1">
        <f t="array" aca="1" ref="AA58" ca="1">IF(INDIRECT(AA$111&amp;116+4*($B58-7))=1,BIN2HEX(1),BIN2HEX(INDIRECT(AA$111&amp;113+4*($B58-7))&amp;INDIRECT(AA$111&amp;114+4*($B58-7))&amp;INDIRECT(AA$111&amp;115+4*($B58-7))&amp;INDIRECT(AA$111&amp;116+4*($B58-7))))</f>
        <v>2</v>
      </c>
      <c r="AB58" s="80" t="str" cm="1">
        <f t="array" aca="1" ref="AB58" ca="1">IF(INDIRECT(AB$111&amp;116+4*($B58-7))=1,BIN2HEX(1),BIN2HEX(INDIRECT(AB$111&amp;113+4*($B58-7))&amp;INDIRECT(AB$111&amp;114+4*($B58-7))&amp;INDIRECT(AB$111&amp;115+4*($B58-7))&amp;INDIRECT(AB$111&amp;116+4*($B58-7))))</f>
        <v>2</v>
      </c>
      <c r="AC58" s="80" t="str" cm="1">
        <f t="array" aca="1" ref="AC58" ca="1">IF(INDIRECT(AC$111&amp;116+4*($B58-7))=1,BIN2HEX(1),BIN2HEX(INDIRECT(AC$111&amp;113+4*($B58-7))&amp;INDIRECT(AC$111&amp;114+4*($B58-7))&amp;INDIRECT(AC$111&amp;115+4*($B58-7))&amp;INDIRECT(AC$111&amp;116+4*($B58-7))))</f>
        <v>2</v>
      </c>
      <c r="AD58" s="80" t="str" cm="1">
        <f t="array" aca="1" ref="AD58" ca="1">IF(INDIRECT(AD$111&amp;116+4*($B58-7))=1,BIN2HEX(1),BIN2HEX(INDIRECT(AD$111&amp;113+4*($B58-7))&amp;INDIRECT(AD$111&amp;114+4*($B58-7))&amp;INDIRECT(AD$111&amp;115+4*($B58-7))&amp;INDIRECT(AD$111&amp;116+4*($B58-7))))</f>
        <v>2</v>
      </c>
      <c r="AE58" s="80" t="str" cm="1">
        <f t="array" aca="1" ref="AE58" ca="1">IF(INDIRECT(AE$111&amp;116+4*($B58-7))=1,BIN2HEX(1),BIN2HEX(INDIRECT(AE$111&amp;113+4*($B58-7))&amp;INDIRECT(AE$111&amp;114+4*($B58-7))&amp;INDIRECT(AE$111&amp;115+4*($B58-7))&amp;INDIRECT(AE$111&amp;116+4*($B58-7))))</f>
        <v>2</v>
      </c>
      <c r="AF58" s="80" t="str" cm="1">
        <f t="array" aca="1" ref="AF58" ca="1">IF(INDIRECT(AF$111&amp;116+4*($B58-7))=1,BIN2HEX(1),BIN2HEX(INDIRECT(AF$111&amp;113+4*($B58-7))&amp;INDIRECT(AF$111&amp;114+4*($B58-7))&amp;INDIRECT(AF$111&amp;115+4*($B58-7))&amp;INDIRECT(AF$111&amp;116+4*($B58-7))))</f>
        <v>2</v>
      </c>
      <c r="AG58" s="80" t="str" cm="1">
        <f t="array" aca="1" ref="AG58" ca="1">IF(INDIRECT(AG$111&amp;116+4*($B58-7))=1,BIN2HEX(1),BIN2HEX(INDIRECT(AG$111&amp;113+4*($B58-7))&amp;INDIRECT(AG$111&amp;114+4*($B58-7))&amp;INDIRECT(AG$111&amp;115+4*($B58-7))&amp;INDIRECT(AG$111&amp;116+4*($B58-7))))</f>
        <v>2</v>
      </c>
      <c r="AH58" s="80" t="str" cm="1">
        <f t="array" aca="1" ref="AH58" ca="1">IF(INDIRECT(AH$111&amp;116+4*($B58-7))=1,BIN2HEX(1),BIN2HEX(INDIRECT(AH$111&amp;113+4*($B58-7))&amp;INDIRECT(AH$111&amp;114+4*($B58-7))&amp;INDIRECT(AH$111&amp;115+4*($B58-7))&amp;INDIRECT(AH$111&amp;116+4*($B58-7))))</f>
        <v>2</v>
      </c>
      <c r="AI58" s="80" t="str" cm="1">
        <f t="array" aca="1" ref="AI58" ca="1">IF(INDIRECT(AI$111&amp;116+4*($B58-7))=1,BIN2HEX(1),BIN2HEX(INDIRECT(AI$111&amp;113+4*($B58-7))&amp;INDIRECT(AI$111&amp;114+4*($B58-7))&amp;INDIRECT(AI$111&amp;115+4*($B58-7))&amp;INDIRECT(AI$111&amp;116+4*($B58-7))))</f>
        <v>2</v>
      </c>
      <c r="AJ58" s="80" t="str" cm="1">
        <f t="array" aca="1" ref="AJ58" ca="1">IF(INDIRECT(AJ$111&amp;116+4*($B58-7))=1,BIN2HEX(1),BIN2HEX(INDIRECT(AJ$111&amp;113+4*($B58-7))&amp;INDIRECT(AJ$111&amp;114+4*($B58-7))&amp;INDIRECT(AJ$111&amp;115+4*($B58-7))&amp;INDIRECT(AJ$111&amp;116+4*($B58-7))))</f>
        <v>2</v>
      </c>
      <c r="AK58" s="80" t="str" cm="1">
        <f t="array" aca="1" ref="AK58" ca="1">IF(INDIRECT(AK$111&amp;116+4*($B58-7))=1,BIN2HEX(1),BIN2HEX(INDIRECT(AK$111&amp;113+4*($B58-7))&amp;INDIRECT(AK$111&amp;114+4*($B58-7))&amp;INDIRECT(AK$111&amp;115+4*($B58-7))&amp;INDIRECT(AK$111&amp;116+4*($B58-7))))</f>
        <v>2</v>
      </c>
      <c r="AL58" s="80" t="str" cm="1">
        <f t="array" aca="1" ref="AL58" ca="1">IF(INDIRECT(AL$111&amp;116+4*($B58-7))=1,BIN2HEX(1),BIN2HEX(INDIRECT(AL$111&amp;113+4*($B58-7))&amp;INDIRECT(AL$111&amp;114+4*($B58-7))&amp;INDIRECT(AL$111&amp;115+4*($B58-7))&amp;INDIRECT(AL$111&amp;116+4*($B58-7))))</f>
        <v>2</v>
      </c>
      <c r="AM58" s="80" t="str" cm="1">
        <f t="array" aca="1" ref="AM58" ca="1">IF(INDIRECT(AM$111&amp;116+4*($B58-7))=1,BIN2HEX(1),BIN2HEX(INDIRECT(AM$111&amp;113+4*($B58-7))&amp;INDIRECT(AM$111&amp;114+4*($B58-7))&amp;INDIRECT(AM$111&amp;115+4*($B58-7))&amp;INDIRECT(AM$111&amp;116+4*($B58-7))))</f>
        <v>2</v>
      </c>
      <c r="AN58" s="80" t="str" cm="1">
        <f t="array" aca="1" ref="AN58" ca="1">IF(INDIRECT(AN$111&amp;116+4*($B58-7))=1,BIN2HEX(1),BIN2HEX(INDIRECT(AN$111&amp;113+4*($B58-7))&amp;INDIRECT(AN$111&amp;114+4*($B58-7))&amp;INDIRECT(AN$111&amp;115+4*($B58-7))&amp;INDIRECT(AN$111&amp;116+4*($B58-7))))</f>
        <v>2</v>
      </c>
      <c r="AO58" s="80" t="str" cm="1">
        <f t="array" aca="1" ref="AO58" ca="1">IF(INDIRECT(AO$111&amp;116+4*($B58-7))=1,BIN2HEX(1),BIN2HEX(INDIRECT(AO$111&amp;113+4*($B58-7))&amp;INDIRECT(AO$111&amp;114+4*($B58-7))&amp;INDIRECT(AO$111&amp;115+4*($B58-7))&amp;INDIRECT(AO$111&amp;116+4*($B58-7))))</f>
        <v>2</v>
      </c>
      <c r="AP58" s="80" t="str" cm="1">
        <f t="array" aca="1" ref="AP58" ca="1">IF(INDIRECT(AP$111&amp;116+4*($B58-7))=1,BIN2HEX(1),BIN2HEX(INDIRECT(AP$111&amp;113+4*($B58-7))&amp;INDIRECT(AP$111&amp;114+4*($B58-7))&amp;INDIRECT(AP$111&amp;115+4*($B58-7))&amp;INDIRECT(AP$111&amp;116+4*($B58-7))))</f>
        <v>2</v>
      </c>
      <c r="AQ58" s="80" t="str" cm="1">
        <f t="array" aca="1" ref="AQ58" ca="1">IF(INDIRECT(AQ$111&amp;116+4*($B58-7))=1,BIN2HEX(1),BIN2HEX(INDIRECT(AQ$111&amp;113+4*($B58-7))&amp;INDIRECT(AQ$111&amp;114+4*($B58-7))&amp;INDIRECT(AQ$111&amp;115+4*($B58-7))&amp;INDIRECT(AQ$111&amp;116+4*($B58-7))))</f>
        <v>2</v>
      </c>
      <c r="AR58" s="80" t="str" cm="1">
        <f t="array" aca="1" ref="AR58" ca="1">IF(INDIRECT(AR$111&amp;116+4*($B58-7))=1,BIN2HEX(1),BIN2HEX(INDIRECT(AR$111&amp;113+4*($B58-7))&amp;INDIRECT(AR$111&amp;114+4*($B58-7))&amp;INDIRECT(AR$111&amp;115+4*($B58-7))&amp;INDIRECT(AR$111&amp;116+4*($B58-7))))</f>
        <v>2</v>
      </c>
      <c r="AS58" s="80" t="str" cm="1">
        <f t="array" aca="1" ref="AS58" ca="1">IF(INDIRECT(AS$111&amp;116+4*($B58-7))=1,BIN2HEX(1),BIN2HEX(INDIRECT(AS$111&amp;113+4*($B58-7))&amp;INDIRECT(AS$111&amp;114+4*($B58-7))&amp;INDIRECT(AS$111&amp;115+4*($B58-7))&amp;INDIRECT(AS$111&amp;116+4*($B58-7))))</f>
        <v>2</v>
      </c>
      <c r="AT58" s="80" t="str" cm="1">
        <f t="array" aca="1" ref="AT58" ca="1">IF(INDIRECT(AT$111&amp;116+4*($B58-7))=1,BIN2HEX(1),BIN2HEX(INDIRECT(AT$111&amp;113+4*($B58-7))&amp;INDIRECT(AT$111&amp;114+4*($B58-7))&amp;INDIRECT(AT$111&amp;115+4*($B58-7))&amp;INDIRECT(AT$111&amp;116+4*($B58-7))))</f>
        <v>2</v>
      </c>
      <c r="AU58" s="80" t="str" cm="1">
        <f t="array" aca="1" ref="AU58" ca="1">IF(INDIRECT(AU$111&amp;116+4*($B58-7))=1,BIN2HEX(1),BIN2HEX(INDIRECT(AU$111&amp;113+4*($B58-7))&amp;INDIRECT(AU$111&amp;114+4*($B58-7))&amp;INDIRECT(AU$111&amp;115+4*($B58-7))&amp;INDIRECT(AU$111&amp;116+4*($B58-7))))</f>
        <v>2</v>
      </c>
      <c r="AV58" s="80" t="str" cm="1">
        <f t="array" aca="1" ref="AV58" ca="1">IF(INDIRECT(AV$111&amp;116+4*($B58-7))=1,BIN2HEX(1),BIN2HEX(INDIRECT(AV$111&amp;113+4*($B58-7))&amp;INDIRECT(AV$111&amp;114+4*($B58-7))&amp;INDIRECT(AV$111&amp;115+4*($B58-7))&amp;INDIRECT(AV$111&amp;116+4*($B58-7))))</f>
        <v>2</v>
      </c>
      <c r="AW58" s="80" t="str" cm="1">
        <f t="array" aca="1" ref="AW58" ca="1">IF(INDIRECT(AW$111&amp;116+4*($B58-7))=1,BIN2HEX(1),BIN2HEX(INDIRECT(AW$111&amp;113+4*($B58-7))&amp;INDIRECT(AW$111&amp;114+4*($B58-7))&amp;INDIRECT(AW$111&amp;115+4*($B58-7))&amp;INDIRECT(AW$111&amp;116+4*($B58-7))))</f>
        <v>2</v>
      </c>
      <c r="AX58" s="80" t="str" cm="1">
        <f t="array" aca="1" ref="AX58" ca="1">IF(INDIRECT(AX$111&amp;116+4*($B58-7))=1,BIN2HEX(1),BIN2HEX(INDIRECT(AX$111&amp;113+4*($B58-7))&amp;INDIRECT(AX$111&amp;114+4*($B58-7))&amp;INDIRECT(AX$111&amp;115+4*($B58-7))&amp;INDIRECT(AX$111&amp;116+4*($B58-7))))</f>
        <v>2</v>
      </c>
      <c r="AY58" s="80" t="str" cm="1">
        <f t="array" aca="1" ref="AY58" ca="1">IF(INDIRECT(AY$111&amp;116+4*($B58-7))=1,BIN2HEX(1),BIN2HEX(INDIRECT(AY$111&amp;113+4*($B58-7))&amp;INDIRECT(AY$111&amp;114+4*($B58-7))&amp;INDIRECT(AY$111&amp;115+4*($B58-7))&amp;INDIRECT(AY$111&amp;116+4*($B58-7))))</f>
        <v>2</v>
      </c>
      <c r="AZ58" s="80" t="str" cm="1">
        <f t="array" aca="1" ref="AZ58" ca="1">IF(INDIRECT(AZ$111&amp;116+4*($B58-7))=1,BIN2HEX(1),BIN2HEX(INDIRECT(AZ$111&amp;113+4*($B58-7))&amp;INDIRECT(AZ$111&amp;114+4*($B58-7))&amp;INDIRECT(AZ$111&amp;115+4*($B58-7))&amp;INDIRECT(AZ$111&amp;116+4*($B58-7))))</f>
        <v>2</v>
      </c>
      <c r="BA58" s="80" t="str" cm="1">
        <f t="array" aca="1" ref="BA58" ca="1">IF(INDIRECT(BA$111&amp;116+4*($B58-7))=1,BIN2HEX(1),BIN2HEX(INDIRECT(BA$111&amp;113+4*($B58-7))&amp;INDIRECT(BA$111&amp;114+4*($B58-7))&amp;INDIRECT(BA$111&amp;115+4*($B58-7))&amp;INDIRECT(BA$111&amp;116+4*($B58-7))))</f>
        <v>2</v>
      </c>
      <c r="BB58" s="80" t="str" cm="1">
        <f t="array" aca="1" ref="BB58" ca="1">IF(INDIRECT(BB$111&amp;116+4*($B58-7))=1,BIN2HEX(1),BIN2HEX(INDIRECT(BB$111&amp;113+4*($B58-7))&amp;INDIRECT(BB$111&amp;114+4*($B58-7))&amp;INDIRECT(BB$111&amp;115+4*($B58-7))&amp;INDIRECT(BB$111&amp;116+4*($B58-7))))</f>
        <v>2</v>
      </c>
      <c r="BC58" s="80" t="str" cm="1">
        <f t="array" aca="1" ref="BC58" ca="1">IF(INDIRECT(BC$111&amp;116+4*($B58-7))=1,BIN2HEX(1),BIN2HEX(INDIRECT(BC$111&amp;113+4*($B58-7))&amp;INDIRECT(BC$111&amp;114+4*($B58-7))&amp;INDIRECT(BC$111&amp;115+4*($B58-7))&amp;INDIRECT(BC$111&amp;116+4*($B58-7))))</f>
        <v>2</v>
      </c>
      <c r="BD58" s="80" t="str" cm="1">
        <f t="array" aca="1" ref="BD58" ca="1">IF(INDIRECT(BD$111&amp;116+4*($B58-7))=1,BIN2HEX(1),BIN2HEX(INDIRECT(BD$111&amp;113+4*($B58-7))&amp;INDIRECT(BD$111&amp;114+4*($B58-7))&amp;INDIRECT(BD$111&amp;115+4*($B58-7))&amp;INDIRECT(BD$111&amp;116+4*($B58-7))))</f>
        <v>2</v>
      </c>
      <c r="BE58" s="80" t="str" cm="1">
        <f t="array" aca="1" ref="BE58" ca="1">IF(INDIRECT(BE$111&amp;116+4*($B58-7))=1,BIN2HEX(1),BIN2HEX(INDIRECT(BE$111&amp;113+4*($B58-7))&amp;INDIRECT(BE$111&amp;114+4*($B58-7))&amp;INDIRECT(BE$111&amp;115+4*($B58-7))&amp;INDIRECT(BE$111&amp;116+4*($B58-7))))</f>
        <v>2</v>
      </c>
      <c r="BF58" s="80" t="str" cm="1">
        <f t="array" aca="1" ref="BF58" ca="1">IF(INDIRECT(BF$111&amp;116+4*($B58-7))=1,BIN2HEX(1),BIN2HEX(INDIRECT(BF$111&amp;113+4*($B58-7))&amp;INDIRECT(BF$111&amp;114+4*($B58-7))&amp;INDIRECT(BF$111&amp;115+4*($B58-7))&amp;INDIRECT(BF$111&amp;116+4*($B58-7))))</f>
        <v>2</v>
      </c>
      <c r="BG58" s="80" t="str" cm="1">
        <f t="array" aca="1" ref="BG58" ca="1">IF(INDIRECT(BG$111&amp;116+4*($B58-7))=1,BIN2HEX(1),BIN2HEX(INDIRECT(BG$111&amp;113+4*($B58-7))&amp;INDIRECT(BG$111&amp;114+4*($B58-7))&amp;INDIRECT(BG$111&amp;115+4*($B58-7))&amp;INDIRECT(BG$111&amp;116+4*($B58-7))))</f>
        <v>2</v>
      </c>
      <c r="BH58" s="80" t="str" cm="1">
        <f t="array" aca="1" ref="BH58" ca="1">IF(INDIRECT(BH$111&amp;116+4*($B58-7))=1,BIN2HEX(1),BIN2HEX(INDIRECT(BH$111&amp;113+4*($B58-7))&amp;INDIRECT(BH$111&amp;114+4*($B58-7))&amp;INDIRECT(BH$111&amp;115+4*($B58-7))&amp;INDIRECT(BH$111&amp;116+4*($B58-7))))</f>
        <v>2</v>
      </c>
      <c r="BI58" s="80" t="str" cm="1">
        <f t="array" aca="1" ref="BI58" ca="1">IF(INDIRECT(BI$111&amp;116+4*($B58-7))=1,BIN2HEX(1),BIN2HEX(INDIRECT(BI$111&amp;113+4*($B58-7))&amp;INDIRECT(BI$111&amp;114+4*($B58-7))&amp;INDIRECT(BI$111&amp;115+4*($B58-7))&amp;INDIRECT(BI$111&amp;116+4*($B58-7))))</f>
        <v>2</v>
      </c>
      <c r="BJ58" s="80" t="str" cm="1">
        <f t="array" aca="1" ref="BJ58" ca="1">IF(INDIRECT(BJ$111&amp;116+4*($B58-7))=1,BIN2HEX(1),BIN2HEX(INDIRECT(BJ$111&amp;113+4*($B58-7))&amp;INDIRECT(BJ$111&amp;114+4*($B58-7))&amp;INDIRECT(BJ$111&amp;115+4*($B58-7))&amp;INDIRECT(BJ$111&amp;116+4*($B58-7))))</f>
        <v>2</v>
      </c>
      <c r="BK58" s="80" t="str" cm="1">
        <f t="array" aca="1" ref="BK58" ca="1">IF(INDIRECT(BK$111&amp;116+4*($B58-7))=1,BIN2HEX(1),BIN2HEX(INDIRECT(BK$111&amp;113+4*($B58-7))&amp;INDIRECT(BK$111&amp;114+4*($B58-7))&amp;INDIRECT(BK$111&amp;115+4*($B58-7))&amp;INDIRECT(BK$111&amp;116+4*($B58-7))))</f>
        <v>2</v>
      </c>
      <c r="BL58" s="80" t="str" cm="1">
        <f t="array" aca="1" ref="BL58" ca="1">IF(INDIRECT(BL$111&amp;116+4*($B58-7))=1,BIN2HEX(1),BIN2HEX(INDIRECT(BL$111&amp;113+4*($B58-7))&amp;INDIRECT(BL$111&amp;114+4*($B58-7))&amp;INDIRECT(BL$111&amp;115+4*($B58-7))&amp;INDIRECT(BL$111&amp;116+4*($B58-7))))</f>
        <v>2</v>
      </c>
      <c r="BM58" s="80" t="str" cm="1">
        <f t="array" aca="1" ref="BM58" ca="1">IF(INDIRECT(BM$111&amp;116+4*($B58-7))=1,BIN2HEX(1),BIN2HEX(INDIRECT(BM$111&amp;113+4*($B58-7))&amp;INDIRECT(BM$111&amp;114+4*($B58-7))&amp;INDIRECT(BM$111&amp;115+4*($B58-7))&amp;INDIRECT(BM$111&amp;116+4*($B58-7))))</f>
        <v>2</v>
      </c>
      <c r="BN58" s="80" t="str" cm="1">
        <f t="array" aca="1" ref="BN58" ca="1">IF(INDIRECT(BN$111&amp;116+4*($B58-7))=1,BIN2HEX(1),BIN2HEX(INDIRECT(BN$111&amp;113+4*($B58-7))&amp;INDIRECT(BN$111&amp;114+4*($B58-7))&amp;INDIRECT(BN$111&amp;115+4*($B58-7))&amp;INDIRECT(BN$111&amp;116+4*($B58-7))))</f>
        <v>2</v>
      </c>
      <c r="BO58" s="80" t="str" cm="1">
        <f t="array" aca="1" ref="BO58" ca="1">IF(INDIRECT(BO$111&amp;116+4*($B58-7))=1,BIN2HEX(1),BIN2HEX(INDIRECT(BO$111&amp;113+4*($B58-7))&amp;INDIRECT(BO$111&amp;114+4*($B58-7))&amp;INDIRECT(BO$111&amp;115+4*($B58-7))&amp;INDIRECT(BO$111&amp;116+4*($B58-7))))</f>
        <v>2</v>
      </c>
      <c r="BP58" s="80" t="str" cm="1">
        <f t="array" aca="1" ref="BP58" ca="1">IF(INDIRECT(BP$111&amp;116+4*($B58-7))=1,BIN2HEX(1),BIN2HEX(INDIRECT(BP$111&amp;113+4*($B58-7))&amp;INDIRECT(BP$111&amp;114+4*($B58-7))&amp;INDIRECT(BP$111&amp;115+4*($B58-7))&amp;INDIRECT(BP$111&amp;116+4*($B58-7))))</f>
        <v>2</v>
      </c>
      <c r="CD58" s="80" cm="1">
        <f t="array" aca="1" ref="CD58" ca="1">IF($V58="0",INDIRECT("ｄａｔａ!$"&amp;V$112&amp;"$"&amp;$B58),0)</f>
        <v>0</v>
      </c>
      <c r="CE58" s="80" cm="1">
        <f t="array" aca="1" ref="CE58" ca="1">IF(OR($AS58="0",$AS58="8"),INDIRECT("ｄａｔａ!$"&amp;AS$112&amp;"$"&amp;$B58),0)</f>
        <v>0</v>
      </c>
      <c r="CH58" s="80" t="str">
        <f t="shared" si="12"/>
        <v>2000</v>
      </c>
      <c r="CI58" s="80" t="str">
        <f t="shared" si="13"/>
        <v>300000</v>
      </c>
      <c r="CJ58" s="80" t="str">
        <f t="shared" si="14"/>
        <v>400000</v>
      </c>
      <c r="CK58" s="80" t="str">
        <f t="shared" si="15"/>
        <v>5000000</v>
      </c>
      <c r="CL58" s="80" t="str">
        <f t="shared" si="16"/>
        <v>600000</v>
      </c>
      <c r="CM58" s="80" t="str">
        <f t="shared" ca="1" si="17"/>
        <v>70000</v>
      </c>
      <c r="CN58" s="80" t="str">
        <f t="shared" ca="1" si="18"/>
        <v>800000</v>
      </c>
      <c r="CO58" s="80" t="str">
        <f t="shared" ca="1" si="19"/>
        <v>900000</v>
      </c>
      <c r="CP58" s="80" t="str">
        <f t="shared" ca="1" si="20"/>
        <v>A000000</v>
      </c>
      <c r="CQ58" s="80" t="str">
        <f t="shared" ca="1" si="21"/>
        <v>B00000</v>
      </c>
    </row>
    <row r="59" spans="1:95" x14ac:dyDescent="0.2">
      <c r="A59" s="80" t="s">
        <v>2372</v>
      </c>
      <c r="B59" s="80">
        <v>61</v>
      </c>
      <c r="C59" s="251">
        <f t="shared" ca="1" si="11"/>
        <v>1</v>
      </c>
      <c r="D59" s="80" t="str" cm="1">
        <f t="array" aca="1" ref="D59" ca="1">IF(INDIRECT(D$111&amp;116+4*($B59-7))=1,BIN2HEX(1),BIN2HEX(INDIRECT(D$111&amp;113+4*($B59-7))&amp;INDIRECT(D$111&amp;114+4*($B59-7))&amp;INDIRECT(D$111&amp;115+4*($B59-7))&amp;INDIRECT(D$111&amp;116+4*($B59-7))))</f>
        <v>4</v>
      </c>
      <c r="F59" s="80" t="str" cm="1">
        <f t="array" aca="1" ref="F59" ca="1">IF(INDIRECT(F$111&amp;116+4*($B59-7))=1,BIN2HEX(1),BIN2HEX(INDIRECT(F$111&amp;113+4*($B59-7))&amp;INDIRECT(F$111&amp;114+4*($B59-7))&amp;INDIRECT(F$111&amp;115+4*($B59-7))&amp;INDIRECT(F$111&amp;116+4*($B59-7))))</f>
        <v>2</v>
      </c>
      <c r="G59" s="80" t="str" cm="1">
        <f t="array" aca="1" ref="G59" ca="1">IF(INDIRECT(G$111&amp;116+4*($B59-7))=1,BIN2HEX(1),BIN2HEX(INDIRECT(G$111&amp;113+4*($B59-7))&amp;INDIRECT(G$111&amp;114+4*($B59-7))&amp;INDIRECT(G$111&amp;115+4*($B59-7))&amp;INDIRECT(G$111&amp;116+4*($B59-7))))</f>
        <v>2</v>
      </c>
      <c r="H59" s="80" t="str" cm="1">
        <f t="array" aca="1" ref="H59" ca="1">IF(INDIRECT(H$111&amp;116+4*($B59-7))=1,BIN2HEX(1),BIN2HEX(INDIRECT(H$111&amp;113+4*($B59-7))&amp;INDIRECT(H$111&amp;114+4*($B59-7))&amp;INDIRECT(H$111&amp;115+4*($B59-7))&amp;INDIRECT(H$111&amp;116+4*($B59-7))))</f>
        <v>2</v>
      </c>
      <c r="I59" s="80" t="str" cm="1">
        <f t="array" aca="1" ref="I59" ca="1">IF(INDIRECT(I$111&amp;116+4*($B59-7))=1,BIN2HEX(1),BIN2HEX(INDIRECT(I$111&amp;113+4*($B59-7))&amp;INDIRECT(I$111&amp;114+4*($B59-7))&amp;INDIRECT(I$111&amp;115+4*($B59-7))&amp;INDIRECT(I$111&amp;116+4*($B59-7))))</f>
        <v>2</v>
      </c>
      <c r="J59" s="80" t="str" cm="1">
        <f t="array" aca="1" ref="J59" ca="1">IF(INDIRECT(J$111&amp;116+4*($B59-7))=1,BIN2HEX(1),BIN2HEX(INDIRECT(J$111&amp;113+4*($B59-7))&amp;INDIRECT(J$111&amp;114+4*($B59-7))&amp;INDIRECT(J$111&amp;115+4*($B59-7))&amp;INDIRECT(J$111&amp;116+4*($B59-7))))</f>
        <v>2</v>
      </c>
      <c r="K59" s="80" t="str" cm="1">
        <f t="array" aca="1" ref="K59" ca="1">IF(INDIRECT(K$111&amp;116+4*($B59-7))=1,BIN2HEX(1),BIN2HEX(INDIRECT(K$111&amp;113+4*($B59-7))&amp;INDIRECT(K$111&amp;114+4*($B59-7))&amp;INDIRECT(K$111&amp;115+4*($B59-7))&amp;INDIRECT(K$111&amp;116+4*($B59-7))))</f>
        <v>2</v>
      </c>
      <c r="L59" s="80" t="str" cm="1">
        <f t="array" aca="1" ref="L59" ca="1">IF(INDIRECT(L$111&amp;116+4*($B59-7))=1,BIN2HEX(1),BIN2HEX(INDIRECT(L$111&amp;113+4*($B59-7))&amp;INDIRECT(L$111&amp;114+4*($B59-7))&amp;INDIRECT(L$111&amp;115+4*($B59-7))&amp;INDIRECT(L$111&amp;116+4*($B59-7))))</f>
        <v>2</v>
      </c>
      <c r="M59" s="80" t="str" cm="1">
        <f t="array" aca="1" ref="M59" ca="1">IF(INDIRECT(M$111&amp;116+4*($B59-7))=1,BIN2HEX(1),BIN2HEX(INDIRECT(M$111&amp;113+4*($B59-7))&amp;INDIRECT(M$111&amp;114+4*($B59-7))&amp;INDIRECT(M$111&amp;115+4*($B59-7))&amp;INDIRECT(M$111&amp;116+4*($B59-7))))</f>
        <v>2</v>
      </c>
      <c r="N59" s="80" t="str" cm="1">
        <f t="array" aca="1" ref="N59" ca="1">IF(INDIRECT(N$111&amp;116+4*($B59-7))=1,BIN2HEX(1),BIN2HEX(INDIRECT(N$111&amp;113+4*($B59-7))&amp;INDIRECT(N$111&amp;114+4*($B59-7))&amp;INDIRECT(N$111&amp;115+4*($B59-7))&amp;INDIRECT(N$111&amp;116+4*($B59-7))))</f>
        <v>2</v>
      </c>
      <c r="O59" s="80" t="str" cm="1">
        <f t="array" aca="1" ref="O59" ca="1">IF(INDIRECT(O$111&amp;116+4*($B59-7))=1,BIN2HEX(1),BIN2HEX(INDIRECT(O$111&amp;113+4*($B59-7))&amp;INDIRECT(O$111&amp;114+4*($B59-7))&amp;INDIRECT(O$111&amp;115+4*($B59-7))&amp;INDIRECT(O$111&amp;116+4*($B59-7))))</f>
        <v>2</v>
      </c>
      <c r="P59" s="80" t="str" cm="1">
        <f t="array" aca="1" ref="P59" ca="1">IF(INDIRECT(P$111&amp;116+4*($B59-7))=1,BIN2HEX(1),BIN2HEX(INDIRECT(P$111&amp;113+4*($B59-7))&amp;INDIRECT(P$111&amp;114+4*($B59-7))&amp;INDIRECT(P$111&amp;115+4*($B59-7))&amp;INDIRECT(P$111&amp;116+4*($B59-7))))</f>
        <v>2</v>
      </c>
      <c r="Q59" s="80" t="str" cm="1">
        <f t="array" aca="1" ref="Q59" ca="1">IF(INDIRECT(Q$111&amp;116+4*($B59-7))=1,BIN2HEX(1),BIN2HEX(INDIRECT(Q$111&amp;113+4*($B59-7))&amp;INDIRECT(Q$111&amp;114+4*($B59-7))&amp;INDIRECT(Q$111&amp;115+4*($B59-7))&amp;INDIRECT(Q$111&amp;116+4*($B59-7))))</f>
        <v>2</v>
      </c>
      <c r="R59" s="80" t="str" cm="1">
        <f t="array" aca="1" ref="R59" ca="1">IF(INDIRECT(R$111&amp;116+4*($B59-7))=1,BIN2HEX(1),BIN2HEX(INDIRECT(R$111&amp;113+4*($B59-7))&amp;INDIRECT(R$111&amp;114+4*($B59-7))&amp;INDIRECT(R$111&amp;115+4*($B59-7))&amp;INDIRECT(R$111&amp;116+4*($B59-7))))</f>
        <v>2</v>
      </c>
      <c r="S59" s="80" t="str" cm="1">
        <f t="array" aca="1" ref="S59" ca="1">IF(INDIRECT(S$111&amp;116+4*($B59-7))=1,BIN2HEX(1),BIN2HEX(INDIRECT(S$111&amp;113+4*($B59-7))&amp;INDIRECT(S$111&amp;114+4*($B59-7))&amp;INDIRECT(S$111&amp;115+4*($B59-7))&amp;INDIRECT(S$111&amp;116+4*($B59-7))))</f>
        <v>2</v>
      </c>
      <c r="T59" s="80" t="str" cm="1">
        <f t="array" aca="1" ref="T59" ca="1">IF(INDIRECT(T$111&amp;116+4*($B59-7))=1,BIN2HEX(1),BIN2HEX(INDIRECT(T$111&amp;113+4*($B59-7))&amp;INDIRECT(T$111&amp;114+4*($B59-7))&amp;INDIRECT(T$111&amp;115+4*($B59-7))&amp;INDIRECT(T$111&amp;116+4*($B59-7))))</f>
        <v>2</v>
      </c>
      <c r="U59" s="80" t="str" cm="1">
        <f t="array" aca="1" ref="U59" ca="1">IF(INDIRECT(U$111&amp;116+4*($B59-7))=1,BIN2HEX(1),BIN2HEX(INDIRECT(U$111&amp;113+4*($B59-7))&amp;INDIRECT(U$111&amp;114+4*($B59-7))&amp;INDIRECT(U$111&amp;115+4*($B59-7))&amp;INDIRECT(U$111&amp;116+4*($B59-7))))</f>
        <v>2</v>
      </c>
      <c r="V59" s="80" t="str" cm="1">
        <f t="array" aca="1" ref="V59" ca="1">IF(INDIRECT(V$111&amp;116+4*($B59-7))=1,BIN2HEX(1),BIN2HEX(INDIRECT(V$111&amp;113+4*($B59-7))&amp;INDIRECT(V$111&amp;114+4*($B59-7))&amp;INDIRECT(V$111&amp;115+4*($B59-7))&amp;INDIRECT(V$111&amp;116+4*($B59-7))))</f>
        <v>2</v>
      </c>
      <c r="W59" s="80" t="str" cm="1">
        <f t="array" aca="1" ref="W59" ca="1">IF(INDIRECT(W$111&amp;116+4*($B59-7))=1,BIN2HEX(1),BIN2HEX(INDIRECT(W$111&amp;113+4*($B59-7))&amp;INDIRECT(W$111&amp;114+4*($B59-7))&amp;INDIRECT(W$111&amp;115+4*($B59-7))&amp;INDIRECT(W$111&amp;116+4*($B59-7))))</f>
        <v>2</v>
      </c>
      <c r="X59" s="80" t="str" cm="1">
        <f t="array" aca="1" ref="X59" ca="1">IF(INDIRECT(X$111&amp;116+4*($B59-7))=1,BIN2HEX(1),BIN2HEX(INDIRECT(X$111&amp;113+4*($B59-7))&amp;INDIRECT(X$111&amp;114+4*($B59-7))&amp;INDIRECT(X$111&amp;115+4*($B59-7))&amp;INDIRECT(X$111&amp;116+4*($B59-7))))</f>
        <v>2</v>
      </c>
      <c r="Y59" s="80" t="str" cm="1">
        <f t="array" aca="1" ref="Y59" ca="1">IF(INDIRECT(Y$111&amp;116+4*($B59-7))=1,BIN2HEX(1),BIN2HEX(INDIRECT(Y$111&amp;113+4*($B59-7))&amp;INDIRECT(Y$111&amp;114+4*($B59-7))&amp;INDIRECT(Y$111&amp;115+4*($B59-7))&amp;INDIRECT(Y$111&amp;116+4*($B59-7))))</f>
        <v>2</v>
      </c>
      <c r="Z59" s="80" t="str" cm="1">
        <f t="array" aca="1" ref="Z59" ca="1">IF(INDIRECT(Z$111&amp;116+4*($B59-7))=1,BIN2HEX(1),BIN2HEX(INDIRECT(Z$111&amp;113+4*($B59-7))&amp;INDIRECT(Z$111&amp;114+4*($B59-7))&amp;INDIRECT(Z$111&amp;115+4*($B59-7))&amp;INDIRECT(Z$111&amp;116+4*($B59-7))))</f>
        <v>2</v>
      </c>
      <c r="AA59" s="80" t="str" cm="1">
        <f t="array" aca="1" ref="AA59" ca="1">IF(INDIRECT(AA$111&amp;116+4*($B59-7))=1,BIN2HEX(1),BIN2HEX(INDIRECT(AA$111&amp;113+4*($B59-7))&amp;INDIRECT(AA$111&amp;114+4*($B59-7))&amp;INDIRECT(AA$111&amp;115+4*($B59-7))&amp;INDIRECT(AA$111&amp;116+4*($B59-7))))</f>
        <v>2</v>
      </c>
      <c r="AB59" s="80" t="str" cm="1">
        <f t="array" aca="1" ref="AB59" ca="1">IF(INDIRECT(AB$111&amp;116+4*($B59-7))=1,BIN2HEX(1),BIN2HEX(INDIRECT(AB$111&amp;113+4*($B59-7))&amp;INDIRECT(AB$111&amp;114+4*($B59-7))&amp;INDIRECT(AB$111&amp;115+4*($B59-7))&amp;INDIRECT(AB$111&amp;116+4*($B59-7))))</f>
        <v>2</v>
      </c>
      <c r="AC59" s="80" t="str" cm="1">
        <f t="array" aca="1" ref="AC59" ca="1">IF(INDIRECT(AC$111&amp;116+4*($B59-7))=1,BIN2HEX(1),BIN2HEX(INDIRECT(AC$111&amp;113+4*($B59-7))&amp;INDIRECT(AC$111&amp;114+4*($B59-7))&amp;INDIRECT(AC$111&amp;115+4*($B59-7))&amp;INDIRECT(AC$111&amp;116+4*($B59-7))))</f>
        <v>2</v>
      </c>
      <c r="AD59" s="80" t="str" cm="1">
        <f t="array" aca="1" ref="AD59" ca="1">IF(INDIRECT(AD$111&amp;116+4*($B59-7))=1,BIN2HEX(1),BIN2HEX(INDIRECT(AD$111&amp;113+4*($B59-7))&amp;INDIRECT(AD$111&amp;114+4*($B59-7))&amp;INDIRECT(AD$111&amp;115+4*($B59-7))&amp;INDIRECT(AD$111&amp;116+4*($B59-7))))</f>
        <v>2</v>
      </c>
      <c r="AE59" s="80" t="str" cm="1">
        <f t="array" aca="1" ref="AE59" ca="1">IF(INDIRECT(AE$111&amp;116+4*($B59-7))=1,BIN2HEX(1),BIN2HEX(INDIRECT(AE$111&amp;113+4*($B59-7))&amp;INDIRECT(AE$111&amp;114+4*($B59-7))&amp;INDIRECT(AE$111&amp;115+4*($B59-7))&amp;INDIRECT(AE$111&amp;116+4*($B59-7))))</f>
        <v>2</v>
      </c>
      <c r="AF59" s="80" t="str" cm="1">
        <f t="array" aca="1" ref="AF59" ca="1">IF(INDIRECT(AF$111&amp;116+4*($B59-7))=1,BIN2HEX(1),BIN2HEX(INDIRECT(AF$111&amp;113+4*($B59-7))&amp;INDIRECT(AF$111&amp;114+4*($B59-7))&amp;INDIRECT(AF$111&amp;115+4*($B59-7))&amp;INDIRECT(AF$111&amp;116+4*($B59-7))))</f>
        <v>2</v>
      </c>
      <c r="AG59" s="80" t="str" cm="1">
        <f t="array" aca="1" ref="AG59" ca="1">IF(INDIRECT(AG$111&amp;116+4*($B59-7))=1,BIN2HEX(1),BIN2HEX(INDIRECT(AG$111&amp;113+4*($B59-7))&amp;INDIRECT(AG$111&amp;114+4*($B59-7))&amp;INDIRECT(AG$111&amp;115+4*($B59-7))&amp;INDIRECT(AG$111&amp;116+4*($B59-7))))</f>
        <v>2</v>
      </c>
      <c r="AH59" s="80" t="str" cm="1">
        <f t="array" aca="1" ref="AH59" ca="1">IF(INDIRECT(AH$111&amp;116+4*($B59-7))=1,BIN2HEX(1),BIN2HEX(INDIRECT(AH$111&amp;113+4*($B59-7))&amp;INDIRECT(AH$111&amp;114+4*($B59-7))&amp;INDIRECT(AH$111&amp;115+4*($B59-7))&amp;INDIRECT(AH$111&amp;116+4*($B59-7))))</f>
        <v>2</v>
      </c>
      <c r="AI59" s="80" t="str" cm="1">
        <f t="array" aca="1" ref="AI59" ca="1">IF(INDIRECT(AI$111&amp;116+4*($B59-7))=1,BIN2HEX(1),BIN2HEX(INDIRECT(AI$111&amp;113+4*($B59-7))&amp;INDIRECT(AI$111&amp;114+4*($B59-7))&amp;INDIRECT(AI$111&amp;115+4*($B59-7))&amp;INDIRECT(AI$111&amp;116+4*($B59-7))))</f>
        <v>2</v>
      </c>
      <c r="AJ59" s="80" t="str" cm="1">
        <f t="array" aca="1" ref="AJ59" ca="1">IF(INDIRECT(AJ$111&amp;116+4*($B59-7))=1,BIN2HEX(1),BIN2HEX(INDIRECT(AJ$111&amp;113+4*($B59-7))&amp;INDIRECT(AJ$111&amp;114+4*($B59-7))&amp;INDIRECT(AJ$111&amp;115+4*($B59-7))&amp;INDIRECT(AJ$111&amp;116+4*($B59-7))))</f>
        <v>2</v>
      </c>
      <c r="AK59" s="80" t="str" cm="1">
        <f t="array" aca="1" ref="AK59" ca="1">IF(INDIRECT(AK$111&amp;116+4*($B59-7))=1,BIN2HEX(1),BIN2HEX(INDIRECT(AK$111&amp;113+4*($B59-7))&amp;INDIRECT(AK$111&amp;114+4*($B59-7))&amp;INDIRECT(AK$111&amp;115+4*($B59-7))&amp;INDIRECT(AK$111&amp;116+4*($B59-7))))</f>
        <v>2</v>
      </c>
      <c r="AL59" s="80" t="str" cm="1">
        <f t="array" aca="1" ref="AL59" ca="1">IF(INDIRECT(AL$111&amp;116+4*($B59-7))=1,BIN2HEX(1),BIN2HEX(INDIRECT(AL$111&amp;113+4*($B59-7))&amp;INDIRECT(AL$111&amp;114+4*($B59-7))&amp;INDIRECT(AL$111&amp;115+4*($B59-7))&amp;INDIRECT(AL$111&amp;116+4*($B59-7))))</f>
        <v>2</v>
      </c>
      <c r="AM59" s="80" t="str" cm="1">
        <f t="array" aca="1" ref="AM59" ca="1">IF(INDIRECT(AM$111&amp;116+4*($B59-7))=1,BIN2HEX(1),BIN2HEX(INDIRECT(AM$111&amp;113+4*($B59-7))&amp;INDIRECT(AM$111&amp;114+4*($B59-7))&amp;INDIRECT(AM$111&amp;115+4*($B59-7))&amp;INDIRECT(AM$111&amp;116+4*($B59-7))))</f>
        <v>2</v>
      </c>
      <c r="AN59" s="80" t="str" cm="1">
        <f t="array" aca="1" ref="AN59" ca="1">IF(INDIRECT(AN$111&amp;116+4*($B59-7))=1,BIN2HEX(1),BIN2HEX(INDIRECT(AN$111&amp;113+4*($B59-7))&amp;INDIRECT(AN$111&amp;114+4*($B59-7))&amp;INDIRECT(AN$111&amp;115+4*($B59-7))&amp;INDIRECT(AN$111&amp;116+4*($B59-7))))</f>
        <v>2</v>
      </c>
      <c r="AO59" s="80" t="str" cm="1">
        <f t="array" aca="1" ref="AO59" ca="1">IF(INDIRECT(AO$111&amp;116+4*($B59-7))=1,BIN2HEX(1),BIN2HEX(INDIRECT(AO$111&amp;113+4*($B59-7))&amp;INDIRECT(AO$111&amp;114+4*($B59-7))&amp;INDIRECT(AO$111&amp;115+4*($B59-7))&amp;INDIRECT(AO$111&amp;116+4*($B59-7))))</f>
        <v>2</v>
      </c>
      <c r="AP59" s="80" t="str" cm="1">
        <f t="array" aca="1" ref="AP59" ca="1">IF(INDIRECT(AP$111&amp;116+4*($B59-7))=1,BIN2HEX(1),BIN2HEX(INDIRECT(AP$111&amp;113+4*($B59-7))&amp;INDIRECT(AP$111&amp;114+4*($B59-7))&amp;INDIRECT(AP$111&amp;115+4*($B59-7))&amp;INDIRECT(AP$111&amp;116+4*($B59-7))))</f>
        <v>2</v>
      </c>
      <c r="AQ59" s="80" t="str" cm="1">
        <f t="array" aca="1" ref="AQ59" ca="1">IF(INDIRECT(AQ$111&amp;116+4*($B59-7))=1,BIN2HEX(1),BIN2HEX(INDIRECT(AQ$111&amp;113+4*($B59-7))&amp;INDIRECT(AQ$111&amp;114+4*($B59-7))&amp;INDIRECT(AQ$111&amp;115+4*($B59-7))&amp;INDIRECT(AQ$111&amp;116+4*($B59-7))))</f>
        <v>2</v>
      </c>
      <c r="AR59" s="80" t="str" cm="1">
        <f t="array" aca="1" ref="AR59" ca="1">IF(INDIRECT(AR$111&amp;116+4*($B59-7))=1,BIN2HEX(1),BIN2HEX(INDIRECT(AR$111&amp;113+4*($B59-7))&amp;INDIRECT(AR$111&amp;114+4*($B59-7))&amp;INDIRECT(AR$111&amp;115+4*($B59-7))&amp;INDIRECT(AR$111&amp;116+4*($B59-7))))</f>
        <v>2</v>
      </c>
      <c r="AS59" s="80" t="str" cm="1">
        <f t="array" aca="1" ref="AS59" ca="1">IF(INDIRECT(AS$111&amp;116+4*($B59-7))=1,BIN2HEX(1),BIN2HEX(INDIRECT(AS$111&amp;113+4*($B59-7))&amp;INDIRECT(AS$111&amp;114+4*($B59-7))&amp;INDIRECT(AS$111&amp;115+4*($B59-7))&amp;INDIRECT(AS$111&amp;116+4*($B59-7))))</f>
        <v>2</v>
      </c>
      <c r="AT59" s="80" t="str" cm="1">
        <f t="array" aca="1" ref="AT59" ca="1">IF(INDIRECT(AT$111&amp;116+4*($B59-7))=1,BIN2HEX(1),BIN2HEX(INDIRECT(AT$111&amp;113+4*($B59-7))&amp;INDIRECT(AT$111&amp;114+4*($B59-7))&amp;INDIRECT(AT$111&amp;115+4*($B59-7))&amp;INDIRECT(AT$111&amp;116+4*($B59-7))))</f>
        <v>2</v>
      </c>
      <c r="AU59" s="80" t="str" cm="1">
        <f t="array" aca="1" ref="AU59" ca="1">IF(INDIRECT(AU$111&amp;116+4*($B59-7))=1,BIN2HEX(1),BIN2HEX(INDIRECT(AU$111&amp;113+4*($B59-7))&amp;INDIRECT(AU$111&amp;114+4*($B59-7))&amp;INDIRECT(AU$111&amp;115+4*($B59-7))&amp;INDIRECT(AU$111&amp;116+4*($B59-7))))</f>
        <v>2</v>
      </c>
      <c r="AV59" s="80" t="str" cm="1">
        <f t="array" aca="1" ref="AV59" ca="1">IF(INDIRECT(AV$111&amp;116+4*($B59-7))=1,BIN2HEX(1),BIN2HEX(INDIRECT(AV$111&amp;113+4*($B59-7))&amp;INDIRECT(AV$111&amp;114+4*($B59-7))&amp;INDIRECT(AV$111&amp;115+4*($B59-7))&amp;INDIRECT(AV$111&amp;116+4*($B59-7))))</f>
        <v>2</v>
      </c>
      <c r="AW59" s="80" t="str" cm="1">
        <f t="array" aca="1" ref="AW59" ca="1">IF(INDIRECT(AW$111&amp;116+4*($B59-7))=1,BIN2HEX(1),BIN2HEX(INDIRECT(AW$111&amp;113+4*($B59-7))&amp;INDIRECT(AW$111&amp;114+4*($B59-7))&amp;INDIRECT(AW$111&amp;115+4*($B59-7))&amp;INDIRECT(AW$111&amp;116+4*($B59-7))))</f>
        <v>2</v>
      </c>
      <c r="AX59" s="80" t="str" cm="1">
        <f t="array" aca="1" ref="AX59" ca="1">IF(INDIRECT(AX$111&amp;116+4*($B59-7))=1,BIN2HEX(1),BIN2HEX(INDIRECT(AX$111&amp;113+4*($B59-7))&amp;INDIRECT(AX$111&amp;114+4*($B59-7))&amp;INDIRECT(AX$111&amp;115+4*($B59-7))&amp;INDIRECT(AX$111&amp;116+4*($B59-7))))</f>
        <v>2</v>
      </c>
      <c r="AY59" s="80" t="str" cm="1">
        <f t="array" aca="1" ref="AY59" ca="1">IF(INDIRECT(AY$111&amp;116+4*($B59-7))=1,BIN2HEX(1),BIN2HEX(INDIRECT(AY$111&amp;113+4*($B59-7))&amp;INDIRECT(AY$111&amp;114+4*($B59-7))&amp;INDIRECT(AY$111&amp;115+4*($B59-7))&amp;INDIRECT(AY$111&amp;116+4*($B59-7))))</f>
        <v>2</v>
      </c>
      <c r="AZ59" s="80" t="str" cm="1">
        <f t="array" aca="1" ref="AZ59" ca="1">IF(INDIRECT(AZ$111&amp;116+4*($B59-7))=1,BIN2HEX(1),BIN2HEX(INDIRECT(AZ$111&amp;113+4*($B59-7))&amp;INDIRECT(AZ$111&amp;114+4*($B59-7))&amp;INDIRECT(AZ$111&amp;115+4*($B59-7))&amp;INDIRECT(AZ$111&amp;116+4*($B59-7))))</f>
        <v>2</v>
      </c>
      <c r="BA59" s="80" t="str" cm="1">
        <f t="array" aca="1" ref="BA59" ca="1">IF(INDIRECT(BA$111&amp;116+4*($B59-7))=1,BIN2HEX(1),BIN2HEX(INDIRECT(BA$111&amp;113+4*($B59-7))&amp;INDIRECT(BA$111&amp;114+4*($B59-7))&amp;INDIRECT(BA$111&amp;115+4*($B59-7))&amp;INDIRECT(BA$111&amp;116+4*($B59-7))))</f>
        <v>2</v>
      </c>
      <c r="BB59" s="80" t="str" cm="1">
        <f t="array" aca="1" ref="BB59" ca="1">IF(INDIRECT(BB$111&amp;116+4*($B59-7))=1,BIN2HEX(1),BIN2HEX(INDIRECT(BB$111&amp;113+4*($B59-7))&amp;INDIRECT(BB$111&amp;114+4*($B59-7))&amp;INDIRECT(BB$111&amp;115+4*($B59-7))&amp;INDIRECT(BB$111&amp;116+4*($B59-7))))</f>
        <v>2</v>
      </c>
      <c r="BC59" s="80" t="str" cm="1">
        <f t="array" aca="1" ref="BC59" ca="1">IF(INDIRECT(BC$111&amp;116+4*($B59-7))=1,BIN2HEX(1),BIN2HEX(INDIRECT(BC$111&amp;113+4*($B59-7))&amp;INDIRECT(BC$111&amp;114+4*($B59-7))&amp;INDIRECT(BC$111&amp;115+4*($B59-7))&amp;INDIRECT(BC$111&amp;116+4*($B59-7))))</f>
        <v>2</v>
      </c>
      <c r="BD59" s="80" t="str" cm="1">
        <f t="array" aca="1" ref="BD59" ca="1">IF(INDIRECT(BD$111&amp;116+4*($B59-7))=1,BIN2HEX(1),BIN2HEX(INDIRECT(BD$111&amp;113+4*($B59-7))&amp;INDIRECT(BD$111&amp;114+4*($B59-7))&amp;INDIRECT(BD$111&amp;115+4*($B59-7))&amp;INDIRECT(BD$111&amp;116+4*($B59-7))))</f>
        <v>2</v>
      </c>
      <c r="BE59" s="80" t="str" cm="1">
        <f t="array" aca="1" ref="BE59" ca="1">IF(INDIRECT(BE$111&amp;116+4*($B59-7))=1,BIN2HEX(1),BIN2HEX(INDIRECT(BE$111&amp;113+4*($B59-7))&amp;INDIRECT(BE$111&amp;114+4*($B59-7))&amp;INDIRECT(BE$111&amp;115+4*($B59-7))&amp;INDIRECT(BE$111&amp;116+4*($B59-7))))</f>
        <v>2</v>
      </c>
      <c r="BF59" s="80" t="str" cm="1">
        <f t="array" aca="1" ref="BF59" ca="1">IF(INDIRECT(BF$111&amp;116+4*($B59-7))=1,BIN2HEX(1),BIN2HEX(INDIRECT(BF$111&amp;113+4*($B59-7))&amp;INDIRECT(BF$111&amp;114+4*($B59-7))&amp;INDIRECT(BF$111&amp;115+4*($B59-7))&amp;INDIRECT(BF$111&amp;116+4*($B59-7))))</f>
        <v>2</v>
      </c>
      <c r="BG59" s="80" t="str" cm="1">
        <f t="array" aca="1" ref="BG59" ca="1">IF(INDIRECT(BG$111&amp;116+4*($B59-7))=1,BIN2HEX(1),BIN2HEX(INDIRECT(BG$111&amp;113+4*($B59-7))&amp;INDIRECT(BG$111&amp;114+4*($B59-7))&amp;INDIRECT(BG$111&amp;115+4*($B59-7))&amp;INDIRECT(BG$111&amp;116+4*($B59-7))))</f>
        <v>2</v>
      </c>
      <c r="BH59" s="80" t="str" cm="1">
        <f t="array" aca="1" ref="BH59" ca="1">IF(INDIRECT(BH$111&amp;116+4*($B59-7))=1,BIN2HEX(1),BIN2HEX(INDIRECT(BH$111&amp;113+4*($B59-7))&amp;INDIRECT(BH$111&amp;114+4*($B59-7))&amp;INDIRECT(BH$111&amp;115+4*($B59-7))&amp;INDIRECT(BH$111&amp;116+4*($B59-7))))</f>
        <v>2</v>
      </c>
      <c r="BI59" s="80" t="str" cm="1">
        <f t="array" aca="1" ref="BI59" ca="1">IF(INDIRECT(BI$111&amp;116+4*($B59-7))=1,BIN2HEX(1),BIN2HEX(INDIRECT(BI$111&amp;113+4*($B59-7))&amp;INDIRECT(BI$111&amp;114+4*($B59-7))&amp;INDIRECT(BI$111&amp;115+4*($B59-7))&amp;INDIRECT(BI$111&amp;116+4*($B59-7))))</f>
        <v>2</v>
      </c>
      <c r="BJ59" s="80" t="str" cm="1">
        <f t="array" aca="1" ref="BJ59" ca="1">IF(INDIRECT(BJ$111&amp;116+4*($B59-7))=1,BIN2HEX(1),BIN2HEX(INDIRECT(BJ$111&amp;113+4*($B59-7))&amp;INDIRECT(BJ$111&amp;114+4*($B59-7))&amp;INDIRECT(BJ$111&amp;115+4*($B59-7))&amp;INDIRECT(BJ$111&amp;116+4*($B59-7))))</f>
        <v>2</v>
      </c>
      <c r="BK59" s="80" t="str" cm="1">
        <f t="array" aca="1" ref="BK59" ca="1">IF(INDIRECT(BK$111&amp;116+4*($B59-7))=1,BIN2HEX(1),BIN2HEX(INDIRECT(BK$111&amp;113+4*($B59-7))&amp;INDIRECT(BK$111&amp;114+4*($B59-7))&amp;INDIRECT(BK$111&amp;115+4*($B59-7))&amp;INDIRECT(BK$111&amp;116+4*($B59-7))))</f>
        <v>2</v>
      </c>
      <c r="BL59" s="80" t="str" cm="1">
        <f t="array" aca="1" ref="BL59" ca="1">IF(INDIRECT(BL$111&amp;116+4*($B59-7))=1,BIN2HEX(1),BIN2HEX(INDIRECT(BL$111&amp;113+4*($B59-7))&amp;INDIRECT(BL$111&amp;114+4*($B59-7))&amp;INDIRECT(BL$111&amp;115+4*($B59-7))&amp;INDIRECT(BL$111&amp;116+4*($B59-7))))</f>
        <v>2</v>
      </c>
      <c r="BM59" s="80" t="str" cm="1">
        <f t="array" aca="1" ref="BM59" ca="1">IF(INDIRECT(BM$111&amp;116+4*($B59-7))=1,BIN2HEX(1),BIN2HEX(INDIRECT(BM$111&amp;113+4*($B59-7))&amp;INDIRECT(BM$111&amp;114+4*($B59-7))&amp;INDIRECT(BM$111&amp;115+4*($B59-7))&amp;INDIRECT(BM$111&amp;116+4*($B59-7))))</f>
        <v>2</v>
      </c>
      <c r="BN59" s="80" t="str" cm="1">
        <f t="array" aca="1" ref="BN59" ca="1">IF(INDIRECT(BN$111&amp;116+4*($B59-7))=1,BIN2HEX(1),BIN2HEX(INDIRECT(BN$111&amp;113+4*($B59-7))&amp;INDIRECT(BN$111&amp;114+4*($B59-7))&amp;INDIRECT(BN$111&amp;115+4*($B59-7))&amp;INDIRECT(BN$111&amp;116+4*($B59-7))))</f>
        <v>2</v>
      </c>
      <c r="BO59" s="80" t="str" cm="1">
        <f t="array" aca="1" ref="BO59" ca="1">IF(INDIRECT(BO$111&amp;116+4*($B59-7))=1,BIN2HEX(1),BIN2HEX(INDIRECT(BO$111&amp;113+4*($B59-7))&amp;INDIRECT(BO$111&amp;114+4*($B59-7))&amp;INDIRECT(BO$111&amp;115+4*($B59-7))&amp;INDIRECT(BO$111&amp;116+4*($B59-7))))</f>
        <v>2</v>
      </c>
      <c r="BP59" s="80" t="str" cm="1">
        <f t="array" aca="1" ref="BP59" ca="1">IF(INDIRECT(BP$111&amp;116+4*($B59-7))=1,BIN2HEX(1),BIN2HEX(INDIRECT(BP$111&amp;113+4*($B59-7))&amp;INDIRECT(BP$111&amp;114+4*($B59-7))&amp;INDIRECT(BP$111&amp;115+4*($B59-7))&amp;INDIRECT(BP$111&amp;116+4*($B59-7))))</f>
        <v>2</v>
      </c>
      <c r="CD59" s="80" cm="1">
        <f t="array" aca="1" ref="CD59" ca="1">IF($V59="0",INDIRECT("ｄａｔａ!$"&amp;V$112&amp;"$"&amp;$B59),0)</f>
        <v>0</v>
      </c>
      <c r="CE59" s="80" cm="1">
        <f t="array" aca="1" ref="CE59" ca="1">IF(OR($AS59="0",$AS59="8"),INDIRECT("ｄａｔａ!$"&amp;AS$112&amp;"$"&amp;$B59),0)</f>
        <v>0</v>
      </c>
      <c r="CH59" s="80" t="str">
        <f t="shared" si="12"/>
        <v>2000</v>
      </c>
      <c r="CI59" s="80" t="str">
        <f t="shared" si="13"/>
        <v>300000</v>
      </c>
      <c r="CJ59" s="80" t="str">
        <f t="shared" si="14"/>
        <v>400000</v>
      </c>
      <c r="CK59" s="80" t="str">
        <f t="shared" si="15"/>
        <v>5000000</v>
      </c>
      <c r="CL59" s="80" t="str">
        <f t="shared" si="16"/>
        <v>600000</v>
      </c>
      <c r="CM59" s="80" t="str">
        <f t="shared" ca="1" si="17"/>
        <v>70000</v>
      </c>
      <c r="CN59" s="80" t="str">
        <f t="shared" ca="1" si="18"/>
        <v>800000</v>
      </c>
      <c r="CO59" s="80" t="str">
        <f t="shared" ca="1" si="19"/>
        <v>900000</v>
      </c>
      <c r="CP59" s="80" t="str">
        <f t="shared" ca="1" si="20"/>
        <v>A000000</v>
      </c>
      <c r="CQ59" s="80" t="str">
        <f t="shared" ca="1" si="21"/>
        <v>B00000</v>
      </c>
    </row>
    <row r="60" spans="1:95" x14ac:dyDescent="0.2">
      <c r="A60" s="80" t="s">
        <v>2373</v>
      </c>
      <c r="B60" s="80">
        <v>62</v>
      </c>
      <c r="C60" s="251">
        <f t="shared" ca="1" si="11"/>
        <v>1</v>
      </c>
      <c r="D60" s="80" t="str" cm="1">
        <f t="array" aca="1" ref="D60" ca="1">IF(INDIRECT(D$111&amp;116+4*($B60-7))=1,BIN2HEX(1),BIN2HEX(INDIRECT(D$111&amp;113+4*($B60-7))&amp;INDIRECT(D$111&amp;114+4*($B60-7))&amp;INDIRECT(D$111&amp;115+4*($B60-7))&amp;INDIRECT(D$111&amp;116+4*($B60-7))))</f>
        <v>4</v>
      </c>
      <c r="F60" s="80" t="str" cm="1">
        <f t="array" aca="1" ref="F60" ca="1">IF(INDIRECT(F$111&amp;116+4*($B60-7))=1,BIN2HEX(1),BIN2HEX(INDIRECT(F$111&amp;113+4*($B60-7))&amp;INDIRECT(F$111&amp;114+4*($B60-7))&amp;INDIRECT(F$111&amp;115+4*($B60-7))&amp;INDIRECT(F$111&amp;116+4*($B60-7))))</f>
        <v>2</v>
      </c>
      <c r="G60" s="80" t="str" cm="1">
        <f t="array" aca="1" ref="G60" ca="1">IF(INDIRECT(G$111&amp;116+4*($B60-7))=1,BIN2HEX(1),BIN2HEX(INDIRECT(G$111&amp;113+4*($B60-7))&amp;INDIRECT(G$111&amp;114+4*($B60-7))&amp;INDIRECT(G$111&amp;115+4*($B60-7))&amp;INDIRECT(G$111&amp;116+4*($B60-7))))</f>
        <v>2</v>
      </c>
      <c r="H60" s="80" t="str" cm="1">
        <f t="array" aca="1" ref="H60" ca="1">IF(INDIRECT(H$111&amp;116+4*($B60-7))=1,BIN2HEX(1),BIN2HEX(INDIRECT(H$111&amp;113+4*($B60-7))&amp;INDIRECT(H$111&amp;114+4*($B60-7))&amp;INDIRECT(H$111&amp;115+4*($B60-7))&amp;INDIRECT(H$111&amp;116+4*($B60-7))))</f>
        <v>2</v>
      </c>
      <c r="I60" s="80" t="str" cm="1">
        <f t="array" aca="1" ref="I60" ca="1">IF(INDIRECT(I$111&amp;116+4*($B60-7))=1,BIN2HEX(1),BIN2HEX(INDIRECT(I$111&amp;113+4*($B60-7))&amp;INDIRECT(I$111&amp;114+4*($B60-7))&amp;INDIRECT(I$111&amp;115+4*($B60-7))&amp;INDIRECT(I$111&amp;116+4*($B60-7))))</f>
        <v>2</v>
      </c>
      <c r="J60" s="80" t="str" cm="1">
        <f t="array" aca="1" ref="J60" ca="1">IF(INDIRECT(J$111&amp;116+4*($B60-7))=1,BIN2HEX(1),BIN2HEX(INDIRECT(J$111&amp;113+4*($B60-7))&amp;INDIRECT(J$111&amp;114+4*($B60-7))&amp;INDIRECT(J$111&amp;115+4*($B60-7))&amp;INDIRECT(J$111&amp;116+4*($B60-7))))</f>
        <v>2</v>
      </c>
      <c r="K60" s="80" t="str" cm="1">
        <f t="array" aca="1" ref="K60" ca="1">IF(INDIRECT(K$111&amp;116+4*($B60-7))=1,BIN2HEX(1),BIN2HEX(INDIRECT(K$111&amp;113+4*($B60-7))&amp;INDIRECT(K$111&amp;114+4*($B60-7))&amp;INDIRECT(K$111&amp;115+4*($B60-7))&amp;INDIRECT(K$111&amp;116+4*($B60-7))))</f>
        <v>2</v>
      </c>
      <c r="L60" s="80" t="str" cm="1">
        <f t="array" aca="1" ref="L60" ca="1">IF(INDIRECT(L$111&amp;116+4*($B60-7))=1,BIN2HEX(1),BIN2HEX(INDIRECT(L$111&amp;113+4*($B60-7))&amp;INDIRECT(L$111&amp;114+4*($B60-7))&amp;INDIRECT(L$111&amp;115+4*($B60-7))&amp;INDIRECT(L$111&amp;116+4*($B60-7))))</f>
        <v>2</v>
      </c>
      <c r="M60" s="80" t="str" cm="1">
        <f t="array" aca="1" ref="M60" ca="1">IF(INDIRECT(M$111&amp;116+4*($B60-7))=1,BIN2HEX(1),BIN2HEX(INDIRECT(M$111&amp;113+4*($B60-7))&amp;INDIRECT(M$111&amp;114+4*($B60-7))&amp;INDIRECT(M$111&amp;115+4*($B60-7))&amp;INDIRECT(M$111&amp;116+4*($B60-7))))</f>
        <v>2</v>
      </c>
      <c r="N60" s="80" t="str" cm="1">
        <f t="array" aca="1" ref="N60" ca="1">IF(INDIRECT(N$111&amp;116+4*($B60-7))=1,BIN2HEX(1),BIN2HEX(INDIRECT(N$111&amp;113+4*($B60-7))&amp;INDIRECT(N$111&amp;114+4*($B60-7))&amp;INDIRECT(N$111&amp;115+4*($B60-7))&amp;INDIRECT(N$111&amp;116+4*($B60-7))))</f>
        <v>2</v>
      </c>
      <c r="O60" s="80" t="str" cm="1">
        <f t="array" aca="1" ref="O60" ca="1">IF(INDIRECT(O$111&amp;116+4*($B60-7))=1,BIN2HEX(1),BIN2HEX(INDIRECT(O$111&amp;113+4*($B60-7))&amp;INDIRECT(O$111&amp;114+4*($B60-7))&amp;INDIRECT(O$111&amp;115+4*($B60-7))&amp;INDIRECT(O$111&amp;116+4*($B60-7))))</f>
        <v>2</v>
      </c>
      <c r="P60" s="80" t="str" cm="1">
        <f t="array" aca="1" ref="P60" ca="1">IF(INDIRECT(P$111&amp;116+4*($B60-7))=1,BIN2HEX(1),BIN2HEX(INDIRECT(P$111&amp;113+4*($B60-7))&amp;INDIRECT(P$111&amp;114+4*($B60-7))&amp;INDIRECT(P$111&amp;115+4*($B60-7))&amp;INDIRECT(P$111&amp;116+4*($B60-7))))</f>
        <v>2</v>
      </c>
      <c r="Q60" s="80" t="str" cm="1">
        <f t="array" aca="1" ref="Q60" ca="1">IF(INDIRECT(Q$111&amp;116+4*($B60-7))=1,BIN2HEX(1),BIN2HEX(INDIRECT(Q$111&amp;113+4*($B60-7))&amp;INDIRECT(Q$111&amp;114+4*($B60-7))&amp;INDIRECT(Q$111&amp;115+4*($B60-7))&amp;INDIRECT(Q$111&amp;116+4*($B60-7))))</f>
        <v>2</v>
      </c>
      <c r="R60" s="80" t="str" cm="1">
        <f t="array" aca="1" ref="R60" ca="1">IF(INDIRECT(R$111&amp;116+4*($B60-7))=1,BIN2HEX(1),BIN2HEX(INDIRECT(R$111&amp;113+4*($B60-7))&amp;INDIRECT(R$111&amp;114+4*($B60-7))&amp;INDIRECT(R$111&amp;115+4*($B60-7))&amp;INDIRECT(R$111&amp;116+4*($B60-7))))</f>
        <v>2</v>
      </c>
      <c r="S60" s="80" t="str" cm="1">
        <f t="array" aca="1" ref="S60" ca="1">IF(INDIRECT(S$111&amp;116+4*($B60-7))=1,BIN2HEX(1),BIN2HEX(INDIRECT(S$111&amp;113+4*($B60-7))&amp;INDIRECT(S$111&amp;114+4*($B60-7))&amp;INDIRECT(S$111&amp;115+4*($B60-7))&amp;INDIRECT(S$111&amp;116+4*($B60-7))))</f>
        <v>2</v>
      </c>
      <c r="T60" s="80" t="str" cm="1">
        <f t="array" aca="1" ref="T60" ca="1">IF(INDIRECT(T$111&amp;116+4*($B60-7))=1,BIN2HEX(1),BIN2HEX(INDIRECT(T$111&amp;113+4*($B60-7))&amp;INDIRECT(T$111&amp;114+4*($B60-7))&amp;INDIRECT(T$111&amp;115+4*($B60-7))&amp;INDIRECT(T$111&amp;116+4*($B60-7))))</f>
        <v>2</v>
      </c>
      <c r="U60" s="80" t="str" cm="1">
        <f t="array" aca="1" ref="U60" ca="1">IF(INDIRECT(U$111&amp;116+4*($B60-7))=1,BIN2HEX(1),BIN2HEX(INDIRECT(U$111&amp;113+4*($B60-7))&amp;INDIRECT(U$111&amp;114+4*($B60-7))&amp;INDIRECT(U$111&amp;115+4*($B60-7))&amp;INDIRECT(U$111&amp;116+4*($B60-7))))</f>
        <v>2</v>
      </c>
      <c r="V60" s="80" t="str" cm="1">
        <f t="array" aca="1" ref="V60" ca="1">IF(INDIRECT(V$111&amp;116+4*($B60-7))=1,BIN2HEX(1),BIN2HEX(INDIRECT(V$111&amp;113+4*($B60-7))&amp;INDIRECT(V$111&amp;114+4*($B60-7))&amp;INDIRECT(V$111&amp;115+4*($B60-7))&amp;INDIRECT(V$111&amp;116+4*($B60-7))))</f>
        <v>2</v>
      </c>
      <c r="W60" s="80" t="str" cm="1">
        <f t="array" aca="1" ref="W60" ca="1">IF(INDIRECT(W$111&amp;116+4*($B60-7))=1,BIN2HEX(1),BIN2HEX(INDIRECT(W$111&amp;113+4*($B60-7))&amp;INDIRECT(W$111&amp;114+4*($B60-7))&amp;INDIRECT(W$111&amp;115+4*($B60-7))&amp;INDIRECT(W$111&amp;116+4*($B60-7))))</f>
        <v>2</v>
      </c>
      <c r="X60" s="80" t="str" cm="1">
        <f t="array" aca="1" ref="X60" ca="1">IF(INDIRECT(X$111&amp;116+4*($B60-7))=1,BIN2HEX(1),BIN2HEX(INDIRECT(X$111&amp;113+4*($B60-7))&amp;INDIRECT(X$111&amp;114+4*($B60-7))&amp;INDIRECT(X$111&amp;115+4*($B60-7))&amp;INDIRECT(X$111&amp;116+4*($B60-7))))</f>
        <v>2</v>
      </c>
      <c r="Y60" s="80" t="str" cm="1">
        <f t="array" aca="1" ref="Y60" ca="1">IF(INDIRECT(Y$111&amp;116+4*($B60-7))=1,BIN2HEX(1),BIN2HEX(INDIRECT(Y$111&amp;113+4*($B60-7))&amp;INDIRECT(Y$111&amp;114+4*($B60-7))&amp;INDIRECT(Y$111&amp;115+4*($B60-7))&amp;INDIRECT(Y$111&amp;116+4*($B60-7))))</f>
        <v>2</v>
      </c>
      <c r="Z60" s="80" t="str" cm="1">
        <f t="array" aca="1" ref="Z60" ca="1">IF(INDIRECT(Z$111&amp;116+4*($B60-7))=1,BIN2HEX(1),BIN2HEX(INDIRECT(Z$111&amp;113+4*($B60-7))&amp;INDIRECT(Z$111&amp;114+4*($B60-7))&amp;INDIRECT(Z$111&amp;115+4*($B60-7))&amp;INDIRECT(Z$111&amp;116+4*($B60-7))))</f>
        <v>2</v>
      </c>
      <c r="AA60" s="80" t="str" cm="1">
        <f t="array" aca="1" ref="AA60" ca="1">IF(INDIRECT(AA$111&amp;116+4*($B60-7))=1,BIN2HEX(1),BIN2HEX(INDIRECT(AA$111&amp;113+4*($B60-7))&amp;INDIRECT(AA$111&amp;114+4*($B60-7))&amp;INDIRECT(AA$111&amp;115+4*($B60-7))&amp;INDIRECT(AA$111&amp;116+4*($B60-7))))</f>
        <v>2</v>
      </c>
      <c r="AB60" s="80" t="str" cm="1">
        <f t="array" aca="1" ref="AB60" ca="1">IF(INDIRECT(AB$111&amp;116+4*($B60-7))=1,BIN2HEX(1),BIN2HEX(INDIRECT(AB$111&amp;113+4*($B60-7))&amp;INDIRECT(AB$111&amp;114+4*($B60-7))&amp;INDIRECT(AB$111&amp;115+4*($B60-7))&amp;INDIRECT(AB$111&amp;116+4*($B60-7))))</f>
        <v>2</v>
      </c>
      <c r="AC60" s="80" t="str" cm="1">
        <f t="array" aca="1" ref="AC60" ca="1">IF(INDIRECT(AC$111&amp;116+4*($B60-7))=1,BIN2HEX(1),BIN2HEX(INDIRECT(AC$111&amp;113+4*($B60-7))&amp;INDIRECT(AC$111&amp;114+4*($B60-7))&amp;INDIRECT(AC$111&amp;115+4*($B60-7))&amp;INDIRECT(AC$111&amp;116+4*($B60-7))))</f>
        <v>2</v>
      </c>
      <c r="AD60" s="80" t="str" cm="1">
        <f t="array" aca="1" ref="AD60" ca="1">IF(INDIRECT(AD$111&amp;116+4*($B60-7))=1,BIN2HEX(1),BIN2HEX(INDIRECT(AD$111&amp;113+4*($B60-7))&amp;INDIRECT(AD$111&amp;114+4*($B60-7))&amp;INDIRECT(AD$111&amp;115+4*($B60-7))&amp;INDIRECT(AD$111&amp;116+4*($B60-7))))</f>
        <v>2</v>
      </c>
      <c r="AE60" s="80" t="str" cm="1">
        <f t="array" aca="1" ref="AE60" ca="1">IF(INDIRECT(AE$111&amp;116+4*($B60-7))=1,BIN2HEX(1),BIN2HEX(INDIRECT(AE$111&amp;113+4*($B60-7))&amp;INDIRECT(AE$111&amp;114+4*($B60-7))&amp;INDIRECT(AE$111&amp;115+4*($B60-7))&amp;INDIRECT(AE$111&amp;116+4*($B60-7))))</f>
        <v>2</v>
      </c>
      <c r="AF60" s="80" t="str" cm="1">
        <f t="array" aca="1" ref="AF60" ca="1">IF(INDIRECT(AF$111&amp;116+4*($B60-7))=1,BIN2HEX(1),BIN2HEX(INDIRECT(AF$111&amp;113+4*($B60-7))&amp;INDIRECT(AF$111&amp;114+4*($B60-7))&amp;INDIRECT(AF$111&amp;115+4*($B60-7))&amp;INDIRECT(AF$111&amp;116+4*($B60-7))))</f>
        <v>2</v>
      </c>
      <c r="AG60" s="80" t="str" cm="1">
        <f t="array" aca="1" ref="AG60" ca="1">IF(INDIRECT(AG$111&amp;116+4*($B60-7))=1,BIN2HEX(1),BIN2HEX(INDIRECT(AG$111&amp;113+4*($B60-7))&amp;INDIRECT(AG$111&amp;114+4*($B60-7))&amp;INDIRECT(AG$111&amp;115+4*($B60-7))&amp;INDIRECT(AG$111&amp;116+4*($B60-7))))</f>
        <v>2</v>
      </c>
      <c r="AH60" s="80" t="str" cm="1">
        <f t="array" aca="1" ref="AH60" ca="1">IF(INDIRECT(AH$111&amp;116+4*($B60-7))=1,BIN2HEX(1),BIN2HEX(INDIRECT(AH$111&amp;113+4*($B60-7))&amp;INDIRECT(AH$111&amp;114+4*($B60-7))&amp;INDIRECT(AH$111&amp;115+4*($B60-7))&amp;INDIRECT(AH$111&amp;116+4*($B60-7))))</f>
        <v>2</v>
      </c>
      <c r="AI60" s="80" t="str" cm="1">
        <f t="array" aca="1" ref="AI60" ca="1">IF(INDIRECT(AI$111&amp;116+4*($B60-7))=1,BIN2HEX(1),BIN2HEX(INDIRECT(AI$111&amp;113+4*($B60-7))&amp;INDIRECT(AI$111&amp;114+4*($B60-7))&amp;INDIRECT(AI$111&amp;115+4*($B60-7))&amp;INDIRECT(AI$111&amp;116+4*($B60-7))))</f>
        <v>2</v>
      </c>
      <c r="AJ60" s="80" t="str" cm="1">
        <f t="array" aca="1" ref="AJ60" ca="1">IF(INDIRECT(AJ$111&amp;116+4*($B60-7))=1,BIN2HEX(1),BIN2HEX(INDIRECT(AJ$111&amp;113+4*($B60-7))&amp;INDIRECT(AJ$111&amp;114+4*($B60-7))&amp;INDIRECT(AJ$111&amp;115+4*($B60-7))&amp;INDIRECT(AJ$111&amp;116+4*($B60-7))))</f>
        <v>2</v>
      </c>
      <c r="AK60" s="80" t="str" cm="1">
        <f t="array" aca="1" ref="AK60" ca="1">IF(INDIRECT(AK$111&amp;116+4*($B60-7))=1,BIN2HEX(1),BIN2HEX(INDIRECT(AK$111&amp;113+4*($B60-7))&amp;INDIRECT(AK$111&amp;114+4*($B60-7))&amp;INDIRECT(AK$111&amp;115+4*($B60-7))&amp;INDIRECT(AK$111&amp;116+4*($B60-7))))</f>
        <v>2</v>
      </c>
      <c r="AL60" s="80" t="str" cm="1">
        <f t="array" aca="1" ref="AL60" ca="1">IF(INDIRECT(AL$111&amp;116+4*($B60-7))=1,BIN2HEX(1),BIN2HEX(INDIRECT(AL$111&amp;113+4*($B60-7))&amp;INDIRECT(AL$111&amp;114+4*($B60-7))&amp;INDIRECT(AL$111&amp;115+4*($B60-7))&amp;INDIRECT(AL$111&amp;116+4*($B60-7))))</f>
        <v>2</v>
      </c>
      <c r="AM60" s="80" t="str" cm="1">
        <f t="array" aca="1" ref="AM60" ca="1">IF(INDIRECT(AM$111&amp;116+4*($B60-7))=1,BIN2HEX(1),BIN2HEX(INDIRECT(AM$111&amp;113+4*($B60-7))&amp;INDIRECT(AM$111&amp;114+4*($B60-7))&amp;INDIRECT(AM$111&amp;115+4*($B60-7))&amp;INDIRECT(AM$111&amp;116+4*($B60-7))))</f>
        <v>2</v>
      </c>
      <c r="AN60" s="80" t="str" cm="1">
        <f t="array" aca="1" ref="AN60" ca="1">IF(INDIRECT(AN$111&amp;116+4*($B60-7))=1,BIN2HEX(1),BIN2HEX(INDIRECT(AN$111&amp;113+4*($B60-7))&amp;INDIRECT(AN$111&amp;114+4*($B60-7))&amp;INDIRECT(AN$111&amp;115+4*($B60-7))&amp;INDIRECT(AN$111&amp;116+4*($B60-7))))</f>
        <v>2</v>
      </c>
      <c r="AO60" s="80" t="str" cm="1">
        <f t="array" aca="1" ref="AO60" ca="1">IF(INDIRECT(AO$111&amp;116+4*($B60-7))=1,BIN2HEX(1),BIN2HEX(INDIRECT(AO$111&amp;113+4*($B60-7))&amp;INDIRECT(AO$111&amp;114+4*($B60-7))&amp;INDIRECT(AO$111&amp;115+4*($B60-7))&amp;INDIRECT(AO$111&amp;116+4*($B60-7))))</f>
        <v>2</v>
      </c>
      <c r="AP60" s="80" t="str" cm="1">
        <f t="array" aca="1" ref="AP60" ca="1">IF(INDIRECT(AP$111&amp;116+4*($B60-7))=1,BIN2HEX(1),BIN2HEX(INDIRECT(AP$111&amp;113+4*($B60-7))&amp;INDIRECT(AP$111&amp;114+4*($B60-7))&amp;INDIRECT(AP$111&amp;115+4*($B60-7))&amp;INDIRECT(AP$111&amp;116+4*($B60-7))))</f>
        <v>2</v>
      </c>
      <c r="AQ60" s="80" t="str" cm="1">
        <f t="array" aca="1" ref="AQ60" ca="1">IF(INDIRECT(AQ$111&amp;116+4*($B60-7))=1,BIN2HEX(1),BIN2HEX(INDIRECT(AQ$111&amp;113+4*($B60-7))&amp;INDIRECT(AQ$111&amp;114+4*($B60-7))&amp;INDIRECT(AQ$111&amp;115+4*($B60-7))&amp;INDIRECT(AQ$111&amp;116+4*($B60-7))))</f>
        <v>2</v>
      </c>
      <c r="AR60" s="80" t="str" cm="1">
        <f t="array" aca="1" ref="AR60" ca="1">IF(INDIRECT(AR$111&amp;116+4*($B60-7))=1,BIN2HEX(1),BIN2HEX(INDIRECT(AR$111&amp;113+4*($B60-7))&amp;INDIRECT(AR$111&amp;114+4*($B60-7))&amp;INDIRECT(AR$111&amp;115+4*($B60-7))&amp;INDIRECT(AR$111&amp;116+4*($B60-7))))</f>
        <v>2</v>
      </c>
      <c r="AS60" s="80" t="str" cm="1">
        <f t="array" aca="1" ref="AS60" ca="1">IF(INDIRECT(AS$111&amp;116+4*($B60-7))=1,BIN2HEX(1),BIN2HEX(INDIRECT(AS$111&amp;113+4*($B60-7))&amp;INDIRECT(AS$111&amp;114+4*($B60-7))&amp;INDIRECT(AS$111&amp;115+4*($B60-7))&amp;INDIRECT(AS$111&amp;116+4*($B60-7))))</f>
        <v>2</v>
      </c>
      <c r="AT60" s="80" t="str" cm="1">
        <f t="array" aca="1" ref="AT60" ca="1">IF(INDIRECT(AT$111&amp;116+4*($B60-7))=1,BIN2HEX(1),BIN2HEX(INDIRECT(AT$111&amp;113+4*($B60-7))&amp;INDIRECT(AT$111&amp;114+4*($B60-7))&amp;INDIRECT(AT$111&amp;115+4*($B60-7))&amp;INDIRECT(AT$111&amp;116+4*($B60-7))))</f>
        <v>2</v>
      </c>
      <c r="AU60" s="80" t="str" cm="1">
        <f t="array" aca="1" ref="AU60" ca="1">IF(INDIRECT(AU$111&amp;116+4*($B60-7))=1,BIN2HEX(1),BIN2HEX(INDIRECT(AU$111&amp;113+4*($B60-7))&amp;INDIRECT(AU$111&amp;114+4*($B60-7))&amp;INDIRECT(AU$111&amp;115+4*($B60-7))&amp;INDIRECT(AU$111&amp;116+4*($B60-7))))</f>
        <v>2</v>
      </c>
      <c r="AV60" s="80" t="str" cm="1">
        <f t="array" aca="1" ref="AV60" ca="1">IF(INDIRECT(AV$111&amp;116+4*($B60-7))=1,BIN2HEX(1),BIN2HEX(INDIRECT(AV$111&amp;113+4*($B60-7))&amp;INDIRECT(AV$111&amp;114+4*($B60-7))&amp;INDIRECT(AV$111&amp;115+4*($B60-7))&amp;INDIRECT(AV$111&amp;116+4*($B60-7))))</f>
        <v>2</v>
      </c>
      <c r="AW60" s="80" t="str" cm="1">
        <f t="array" aca="1" ref="AW60" ca="1">IF(INDIRECT(AW$111&amp;116+4*($B60-7))=1,BIN2HEX(1),BIN2HEX(INDIRECT(AW$111&amp;113+4*($B60-7))&amp;INDIRECT(AW$111&amp;114+4*($B60-7))&amp;INDIRECT(AW$111&amp;115+4*($B60-7))&amp;INDIRECT(AW$111&amp;116+4*($B60-7))))</f>
        <v>2</v>
      </c>
      <c r="AX60" s="80" t="str" cm="1">
        <f t="array" aca="1" ref="AX60" ca="1">IF(INDIRECT(AX$111&amp;116+4*($B60-7))=1,BIN2HEX(1),BIN2HEX(INDIRECT(AX$111&amp;113+4*($B60-7))&amp;INDIRECT(AX$111&amp;114+4*($B60-7))&amp;INDIRECT(AX$111&amp;115+4*($B60-7))&amp;INDIRECT(AX$111&amp;116+4*($B60-7))))</f>
        <v>2</v>
      </c>
      <c r="AY60" s="80" t="str" cm="1">
        <f t="array" aca="1" ref="AY60" ca="1">IF(INDIRECT(AY$111&amp;116+4*($B60-7))=1,BIN2HEX(1),BIN2HEX(INDIRECT(AY$111&amp;113+4*($B60-7))&amp;INDIRECT(AY$111&amp;114+4*($B60-7))&amp;INDIRECT(AY$111&amp;115+4*($B60-7))&amp;INDIRECT(AY$111&amp;116+4*($B60-7))))</f>
        <v>2</v>
      </c>
      <c r="AZ60" s="80" t="str" cm="1">
        <f t="array" aca="1" ref="AZ60" ca="1">IF(INDIRECT(AZ$111&amp;116+4*($B60-7))=1,BIN2HEX(1),BIN2HEX(INDIRECT(AZ$111&amp;113+4*($B60-7))&amp;INDIRECT(AZ$111&amp;114+4*($B60-7))&amp;INDIRECT(AZ$111&amp;115+4*($B60-7))&amp;INDIRECT(AZ$111&amp;116+4*($B60-7))))</f>
        <v>2</v>
      </c>
      <c r="BA60" s="80" t="str" cm="1">
        <f t="array" aca="1" ref="BA60" ca="1">IF(INDIRECT(BA$111&amp;116+4*($B60-7))=1,BIN2HEX(1),BIN2HEX(INDIRECT(BA$111&amp;113+4*($B60-7))&amp;INDIRECT(BA$111&amp;114+4*($B60-7))&amp;INDIRECT(BA$111&amp;115+4*($B60-7))&amp;INDIRECT(BA$111&amp;116+4*($B60-7))))</f>
        <v>2</v>
      </c>
      <c r="BB60" s="80" t="str" cm="1">
        <f t="array" aca="1" ref="BB60" ca="1">IF(INDIRECT(BB$111&amp;116+4*($B60-7))=1,BIN2HEX(1),BIN2HEX(INDIRECT(BB$111&amp;113+4*($B60-7))&amp;INDIRECT(BB$111&amp;114+4*($B60-7))&amp;INDIRECT(BB$111&amp;115+4*($B60-7))&amp;INDIRECT(BB$111&amp;116+4*($B60-7))))</f>
        <v>2</v>
      </c>
      <c r="BC60" s="80" t="str" cm="1">
        <f t="array" aca="1" ref="BC60" ca="1">IF(INDIRECT(BC$111&amp;116+4*($B60-7))=1,BIN2HEX(1),BIN2HEX(INDIRECT(BC$111&amp;113+4*($B60-7))&amp;INDIRECT(BC$111&amp;114+4*($B60-7))&amp;INDIRECT(BC$111&amp;115+4*($B60-7))&amp;INDIRECT(BC$111&amp;116+4*($B60-7))))</f>
        <v>2</v>
      </c>
      <c r="BD60" s="80" t="str" cm="1">
        <f t="array" aca="1" ref="BD60" ca="1">IF(INDIRECT(BD$111&amp;116+4*($B60-7))=1,BIN2HEX(1),BIN2HEX(INDIRECT(BD$111&amp;113+4*($B60-7))&amp;INDIRECT(BD$111&amp;114+4*($B60-7))&amp;INDIRECT(BD$111&amp;115+4*($B60-7))&amp;INDIRECT(BD$111&amp;116+4*($B60-7))))</f>
        <v>2</v>
      </c>
      <c r="BE60" s="80" t="str" cm="1">
        <f t="array" aca="1" ref="BE60" ca="1">IF(INDIRECT(BE$111&amp;116+4*($B60-7))=1,BIN2HEX(1),BIN2HEX(INDIRECT(BE$111&amp;113+4*($B60-7))&amp;INDIRECT(BE$111&amp;114+4*($B60-7))&amp;INDIRECT(BE$111&amp;115+4*($B60-7))&amp;INDIRECT(BE$111&amp;116+4*($B60-7))))</f>
        <v>2</v>
      </c>
      <c r="BF60" s="80" t="str" cm="1">
        <f t="array" aca="1" ref="BF60" ca="1">IF(INDIRECT(BF$111&amp;116+4*($B60-7))=1,BIN2HEX(1),BIN2HEX(INDIRECT(BF$111&amp;113+4*($B60-7))&amp;INDIRECT(BF$111&amp;114+4*($B60-7))&amp;INDIRECT(BF$111&amp;115+4*($B60-7))&amp;INDIRECT(BF$111&amp;116+4*($B60-7))))</f>
        <v>2</v>
      </c>
      <c r="BG60" s="80" t="str" cm="1">
        <f t="array" aca="1" ref="BG60" ca="1">IF(INDIRECT(BG$111&amp;116+4*($B60-7))=1,BIN2HEX(1),BIN2HEX(INDIRECT(BG$111&amp;113+4*($B60-7))&amp;INDIRECT(BG$111&amp;114+4*($B60-7))&amp;INDIRECT(BG$111&amp;115+4*($B60-7))&amp;INDIRECT(BG$111&amp;116+4*($B60-7))))</f>
        <v>2</v>
      </c>
      <c r="BH60" s="80" t="str" cm="1">
        <f t="array" aca="1" ref="BH60" ca="1">IF(INDIRECT(BH$111&amp;116+4*($B60-7))=1,BIN2HEX(1),BIN2HEX(INDIRECT(BH$111&amp;113+4*($B60-7))&amp;INDIRECT(BH$111&amp;114+4*($B60-7))&amp;INDIRECT(BH$111&amp;115+4*($B60-7))&amp;INDIRECT(BH$111&amp;116+4*($B60-7))))</f>
        <v>2</v>
      </c>
      <c r="BI60" s="80" t="str" cm="1">
        <f t="array" aca="1" ref="BI60" ca="1">IF(INDIRECT(BI$111&amp;116+4*($B60-7))=1,BIN2HEX(1),BIN2HEX(INDIRECT(BI$111&amp;113+4*($B60-7))&amp;INDIRECT(BI$111&amp;114+4*($B60-7))&amp;INDIRECT(BI$111&amp;115+4*($B60-7))&amp;INDIRECT(BI$111&amp;116+4*($B60-7))))</f>
        <v>2</v>
      </c>
      <c r="BJ60" s="80" t="str" cm="1">
        <f t="array" aca="1" ref="BJ60" ca="1">IF(INDIRECT(BJ$111&amp;116+4*($B60-7))=1,BIN2HEX(1),BIN2HEX(INDIRECT(BJ$111&amp;113+4*($B60-7))&amp;INDIRECT(BJ$111&amp;114+4*($B60-7))&amp;INDIRECT(BJ$111&amp;115+4*($B60-7))&amp;INDIRECT(BJ$111&amp;116+4*($B60-7))))</f>
        <v>2</v>
      </c>
      <c r="BK60" s="80" t="str" cm="1">
        <f t="array" aca="1" ref="BK60" ca="1">IF(INDIRECT(BK$111&amp;116+4*($B60-7))=1,BIN2HEX(1),BIN2HEX(INDIRECT(BK$111&amp;113+4*($B60-7))&amp;INDIRECT(BK$111&amp;114+4*($B60-7))&amp;INDIRECT(BK$111&amp;115+4*($B60-7))&amp;INDIRECT(BK$111&amp;116+4*($B60-7))))</f>
        <v>2</v>
      </c>
      <c r="BL60" s="80" t="str" cm="1">
        <f t="array" aca="1" ref="BL60" ca="1">IF(INDIRECT(BL$111&amp;116+4*($B60-7))=1,BIN2HEX(1),BIN2HEX(INDIRECT(BL$111&amp;113+4*($B60-7))&amp;INDIRECT(BL$111&amp;114+4*($B60-7))&amp;INDIRECT(BL$111&amp;115+4*($B60-7))&amp;INDIRECT(BL$111&amp;116+4*($B60-7))))</f>
        <v>2</v>
      </c>
      <c r="BM60" s="80" t="str" cm="1">
        <f t="array" aca="1" ref="BM60" ca="1">IF(INDIRECT(BM$111&amp;116+4*($B60-7))=1,BIN2HEX(1),BIN2HEX(INDIRECT(BM$111&amp;113+4*($B60-7))&amp;INDIRECT(BM$111&amp;114+4*($B60-7))&amp;INDIRECT(BM$111&amp;115+4*($B60-7))&amp;INDIRECT(BM$111&amp;116+4*($B60-7))))</f>
        <v>2</v>
      </c>
      <c r="BN60" s="80" t="str" cm="1">
        <f t="array" aca="1" ref="BN60" ca="1">IF(INDIRECT(BN$111&amp;116+4*($B60-7))=1,BIN2HEX(1),BIN2HEX(INDIRECT(BN$111&amp;113+4*($B60-7))&amp;INDIRECT(BN$111&amp;114+4*($B60-7))&amp;INDIRECT(BN$111&amp;115+4*($B60-7))&amp;INDIRECT(BN$111&amp;116+4*($B60-7))))</f>
        <v>2</v>
      </c>
      <c r="BO60" s="80" t="str" cm="1">
        <f t="array" aca="1" ref="BO60" ca="1">IF(INDIRECT(BO$111&amp;116+4*($B60-7))=1,BIN2HEX(1),BIN2HEX(INDIRECT(BO$111&amp;113+4*($B60-7))&amp;INDIRECT(BO$111&amp;114+4*($B60-7))&amp;INDIRECT(BO$111&amp;115+4*($B60-7))&amp;INDIRECT(BO$111&amp;116+4*($B60-7))))</f>
        <v>2</v>
      </c>
      <c r="BP60" s="80" t="str" cm="1">
        <f t="array" aca="1" ref="BP60" ca="1">IF(INDIRECT(BP$111&amp;116+4*($B60-7))=1,BIN2HEX(1),BIN2HEX(INDIRECT(BP$111&amp;113+4*($B60-7))&amp;INDIRECT(BP$111&amp;114+4*($B60-7))&amp;INDIRECT(BP$111&amp;115+4*($B60-7))&amp;INDIRECT(BP$111&amp;116+4*($B60-7))))</f>
        <v>2</v>
      </c>
      <c r="CD60" s="80" cm="1">
        <f t="array" aca="1" ref="CD60" ca="1">IF($V60="0",INDIRECT("ｄａｔａ!$"&amp;V$112&amp;"$"&amp;$B60),0)</f>
        <v>0</v>
      </c>
      <c r="CE60" s="80" cm="1">
        <f t="array" aca="1" ref="CE60" ca="1">IF(OR($AS60="0",$AS60="8"),INDIRECT("ｄａｔａ!$"&amp;AS$112&amp;"$"&amp;$B60),0)</f>
        <v>0</v>
      </c>
      <c r="CH60" s="80" t="str">
        <f t="shared" si="12"/>
        <v>2000</v>
      </c>
      <c r="CI60" s="80" t="str">
        <f t="shared" si="13"/>
        <v>300000</v>
      </c>
      <c r="CJ60" s="80" t="str">
        <f t="shared" si="14"/>
        <v>400000</v>
      </c>
      <c r="CK60" s="80" t="str">
        <f t="shared" si="15"/>
        <v>5000000</v>
      </c>
      <c r="CL60" s="80" t="str">
        <f t="shared" si="16"/>
        <v>600000</v>
      </c>
      <c r="CM60" s="80" t="str">
        <f t="shared" ca="1" si="17"/>
        <v>70000</v>
      </c>
      <c r="CN60" s="80" t="str">
        <f t="shared" ca="1" si="18"/>
        <v>800000</v>
      </c>
      <c r="CO60" s="80" t="str">
        <f t="shared" ca="1" si="19"/>
        <v>900000</v>
      </c>
      <c r="CP60" s="80" t="str">
        <f t="shared" ca="1" si="20"/>
        <v>A000000</v>
      </c>
      <c r="CQ60" s="80" t="str">
        <f t="shared" ca="1" si="21"/>
        <v>B00000</v>
      </c>
    </row>
    <row r="61" spans="1:95" x14ac:dyDescent="0.2">
      <c r="A61" s="80" t="s">
        <v>2374</v>
      </c>
      <c r="B61" s="80">
        <v>63</v>
      </c>
      <c r="C61" s="251">
        <f t="shared" ca="1" si="11"/>
        <v>1</v>
      </c>
      <c r="D61" s="80" t="str" cm="1">
        <f t="array" aca="1" ref="D61" ca="1">IF(INDIRECT(D$111&amp;116+4*($B61-7))=1,BIN2HEX(1),BIN2HEX(INDIRECT(D$111&amp;113+4*($B61-7))&amp;INDIRECT(D$111&amp;114+4*($B61-7))&amp;INDIRECT(D$111&amp;115+4*($B61-7))&amp;INDIRECT(D$111&amp;116+4*($B61-7))))</f>
        <v>4</v>
      </c>
      <c r="F61" s="80" t="str" cm="1">
        <f t="array" aca="1" ref="F61" ca="1">IF(INDIRECT(F$111&amp;116+4*($B61-7))=1,BIN2HEX(1),BIN2HEX(INDIRECT(F$111&amp;113+4*($B61-7))&amp;INDIRECT(F$111&amp;114+4*($B61-7))&amp;INDIRECT(F$111&amp;115+4*($B61-7))&amp;INDIRECT(F$111&amp;116+4*($B61-7))))</f>
        <v>2</v>
      </c>
      <c r="G61" s="80" t="str" cm="1">
        <f t="array" aca="1" ref="G61" ca="1">IF(INDIRECT(G$111&amp;116+4*($B61-7))=1,BIN2HEX(1),BIN2HEX(INDIRECT(G$111&amp;113+4*($B61-7))&amp;INDIRECT(G$111&amp;114+4*($B61-7))&amp;INDIRECT(G$111&amp;115+4*($B61-7))&amp;INDIRECT(G$111&amp;116+4*($B61-7))))</f>
        <v>2</v>
      </c>
      <c r="H61" s="80" t="str" cm="1">
        <f t="array" aca="1" ref="H61" ca="1">IF(INDIRECT(H$111&amp;116+4*($B61-7))=1,BIN2HEX(1),BIN2HEX(INDIRECT(H$111&amp;113+4*($B61-7))&amp;INDIRECT(H$111&amp;114+4*($B61-7))&amp;INDIRECT(H$111&amp;115+4*($B61-7))&amp;INDIRECT(H$111&amp;116+4*($B61-7))))</f>
        <v>2</v>
      </c>
      <c r="I61" s="80" t="str" cm="1">
        <f t="array" aca="1" ref="I61" ca="1">IF(INDIRECT(I$111&amp;116+4*($B61-7))=1,BIN2HEX(1),BIN2HEX(INDIRECT(I$111&amp;113+4*($B61-7))&amp;INDIRECT(I$111&amp;114+4*($B61-7))&amp;INDIRECT(I$111&amp;115+4*($B61-7))&amp;INDIRECT(I$111&amp;116+4*($B61-7))))</f>
        <v>2</v>
      </c>
      <c r="J61" s="80" t="str" cm="1">
        <f t="array" aca="1" ref="J61" ca="1">IF(INDIRECT(J$111&amp;116+4*($B61-7))=1,BIN2HEX(1),BIN2HEX(INDIRECT(J$111&amp;113+4*($B61-7))&amp;INDIRECT(J$111&amp;114+4*($B61-7))&amp;INDIRECT(J$111&amp;115+4*($B61-7))&amp;INDIRECT(J$111&amp;116+4*($B61-7))))</f>
        <v>2</v>
      </c>
      <c r="K61" s="80" t="str" cm="1">
        <f t="array" aca="1" ref="K61" ca="1">IF(INDIRECT(K$111&amp;116+4*($B61-7))=1,BIN2HEX(1),BIN2HEX(INDIRECT(K$111&amp;113+4*($B61-7))&amp;INDIRECT(K$111&amp;114+4*($B61-7))&amp;INDIRECT(K$111&amp;115+4*($B61-7))&amp;INDIRECT(K$111&amp;116+4*($B61-7))))</f>
        <v>2</v>
      </c>
      <c r="L61" s="80" t="str" cm="1">
        <f t="array" aca="1" ref="L61" ca="1">IF(INDIRECT(L$111&amp;116+4*($B61-7))=1,BIN2HEX(1),BIN2HEX(INDIRECT(L$111&amp;113+4*($B61-7))&amp;INDIRECT(L$111&amp;114+4*($B61-7))&amp;INDIRECT(L$111&amp;115+4*($B61-7))&amp;INDIRECT(L$111&amp;116+4*($B61-7))))</f>
        <v>2</v>
      </c>
      <c r="M61" s="80" t="str" cm="1">
        <f t="array" aca="1" ref="M61" ca="1">IF(INDIRECT(M$111&amp;116+4*($B61-7))=1,BIN2HEX(1),BIN2HEX(INDIRECT(M$111&amp;113+4*($B61-7))&amp;INDIRECT(M$111&amp;114+4*($B61-7))&amp;INDIRECT(M$111&amp;115+4*($B61-7))&amp;INDIRECT(M$111&amp;116+4*($B61-7))))</f>
        <v>2</v>
      </c>
      <c r="N61" s="80" t="str" cm="1">
        <f t="array" aca="1" ref="N61" ca="1">IF(INDIRECT(N$111&amp;116+4*($B61-7))=1,BIN2HEX(1),BIN2HEX(INDIRECT(N$111&amp;113+4*($B61-7))&amp;INDIRECT(N$111&amp;114+4*($B61-7))&amp;INDIRECT(N$111&amp;115+4*($B61-7))&amp;INDIRECT(N$111&amp;116+4*($B61-7))))</f>
        <v>2</v>
      </c>
      <c r="O61" s="80" t="str" cm="1">
        <f t="array" aca="1" ref="O61" ca="1">IF(INDIRECT(O$111&amp;116+4*($B61-7))=1,BIN2HEX(1),BIN2HEX(INDIRECT(O$111&amp;113+4*($B61-7))&amp;INDIRECT(O$111&amp;114+4*($B61-7))&amp;INDIRECT(O$111&amp;115+4*($B61-7))&amp;INDIRECT(O$111&amp;116+4*($B61-7))))</f>
        <v>2</v>
      </c>
      <c r="P61" s="80" t="str" cm="1">
        <f t="array" aca="1" ref="P61" ca="1">IF(INDIRECT(P$111&amp;116+4*($B61-7))=1,BIN2HEX(1),BIN2HEX(INDIRECT(P$111&amp;113+4*($B61-7))&amp;INDIRECT(P$111&amp;114+4*($B61-7))&amp;INDIRECT(P$111&amp;115+4*($B61-7))&amp;INDIRECT(P$111&amp;116+4*($B61-7))))</f>
        <v>2</v>
      </c>
      <c r="Q61" s="80" t="str" cm="1">
        <f t="array" aca="1" ref="Q61" ca="1">IF(INDIRECT(Q$111&amp;116+4*($B61-7))=1,BIN2HEX(1),BIN2HEX(INDIRECT(Q$111&amp;113+4*($B61-7))&amp;INDIRECT(Q$111&amp;114+4*($B61-7))&amp;INDIRECT(Q$111&amp;115+4*($B61-7))&amp;INDIRECT(Q$111&amp;116+4*($B61-7))))</f>
        <v>2</v>
      </c>
      <c r="R61" s="80" t="str" cm="1">
        <f t="array" aca="1" ref="R61" ca="1">IF(INDIRECT(R$111&amp;116+4*($B61-7))=1,BIN2HEX(1),BIN2HEX(INDIRECT(R$111&amp;113+4*($B61-7))&amp;INDIRECT(R$111&amp;114+4*($B61-7))&amp;INDIRECT(R$111&amp;115+4*($B61-7))&amp;INDIRECT(R$111&amp;116+4*($B61-7))))</f>
        <v>2</v>
      </c>
      <c r="S61" s="80" t="str" cm="1">
        <f t="array" aca="1" ref="S61" ca="1">IF(INDIRECT(S$111&amp;116+4*($B61-7))=1,BIN2HEX(1),BIN2HEX(INDIRECT(S$111&amp;113+4*($B61-7))&amp;INDIRECT(S$111&amp;114+4*($B61-7))&amp;INDIRECT(S$111&amp;115+4*($B61-7))&amp;INDIRECT(S$111&amp;116+4*($B61-7))))</f>
        <v>2</v>
      </c>
      <c r="T61" s="80" t="str" cm="1">
        <f t="array" aca="1" ref="T61" ca="1">IF(INDIRECT(T$111&amp;116+4*($B61-7))=1,BIN2HEX(1),BIN2HEX(INDIRECT(T$111&amp;113+4*($B61-7))&amp;INDIRECT(T$111&amp;114+4*($B61-7))&amp;INDIRECT(T$111&amp;115+4*($B61-7))&amp;INDIRECT(T$111&amp;116+4*($B61-7))))</f>
        <v>2</v>
      </c>
      <c r="U61" s="80" t="str" cm="1">
        <f t="array" aca="1" ref="U61" ca="1">IF(INDIRECT(U$111&amp;116+4*($B61-7))=1,BIN2HEX(1),BIN2HEX(INDIRECT(U$111&amp;113+4*($B61-7))&amp;INDIRECT(U$111&amp;114+4*($B61-7))&amp;INDIRECT(U$111&amp;115+4*($B61-7))&amp;INDIRECT(U$111&amp;116+4*($B61-7))))</f>
        <v>2</v>
      </c>
      <c r="V61" s="80" t="str" cm="1">
        <f t="array" aca="1" ref="V61" ca="1">IF(INDIRECT(V$111&amp;116+4*($B61-7))=1,BIN2HEX(1),BIN2HEX(INDIRECT(V$111&amp;113+4*($B61-7))&amp;INDIRECT(V$111&amp;114+4*($B61-7))&amp;INDIRECT(V$111&amp;115+4*($B61-7))&amp;INDIRECT(V$111&amp;116+4*($B61-7))))</f>
        <v>2</v>
      </c>
      <c r="W61" s="80" t="str" cm="1">
        <f t="array" aca="1" ref="W61" ca="1">IF(INDIRECT(W$111&amp;116+4*($B61-7))=1,BIN2HEX(1),BIN2HEX(INDIRECT(W$111&amp;113+4*($B61-7))&amp;INDIRECT(W$111&amp;114+4*($B61-7))&amp;INDIRECT(W$111&amp;115+4*($B61-7))&amp;INDIRECT(W$111&amp;116+4*($B61-7))))</f>
        <v>2</v>
      </c>
      <c r="X61" s="80" t="str" cm="1">
        <f t="array" aca="1" ref="X61" ca="1">IF(INDIRECT(X$111&amp;116+4*($B61-7))=1,BIN2HEX(1),BIN2HEX(INDIRECT(X$111&amp;113+4*($B61-7))&amp;INDIRECT(X$111&amp;114+4*($B61-7))&amp;INDIRECT(X$111&amp;115+4*($B61-7))&amp;INDIRECT(X$111&amp;116+4*($B61-7))))</f>
        <v>2</v>
      </c>
      <c r="Y61" s="80" t="str" cm="1">
        <f t="array" aca="1" ref="Y61" ca="1">IF(INDIRECT(Y$111&amp;116+4*($B61-7))=1,BIN2HEX(1),BIN2HEX(INDIRECT(Y$111&amp;113+4*($B61-7))&amp;INDIRECT(Y$111&amp;114+4*($B61-7))&amp;INDIRECT(Y$111&amp;115+4*($B61-7))&amp;INDIRECT(Y$111&amp;116+4*($B61-7))))</f>
        <v>2</v>
      </c>
      <c r="Z61" s="80" t="str" cm="1">
        <f t="array" aca="1" ref="Z61" ca="1">IF(INDIRECT(Z$111&amp;116+4*($B61-7))=1,BIN2HEX(1),BIN2HEX(INDIRECT(Z$111&amp;113+4*($B61-7))&amp;INDIRECT(Z$111&amp;114+4*($B61-7))&amp;INDIRECT(Z$111&amp;115+4*($B61-7))&amp;INDIRECT(Z$111&amp;116+4*($B61-7))))</f>
        <v>2</v>
      </c>
      <c r="AA61" s="80" t="str" cm="1">
        <f t="array" aca="1" ref="AA61" ca="1">IF(INDIRECT(AA$111&amp;116+4*($B61-7))=1,BIN2HEX(1),BIN2HEX(INDIRECT(AA$111&amp;113+4*($B61-7))&amp;INDIRECT(AA$111&amp;114+4*($B61-7))&amp;INDIRECT(AA$111&amp;115+4*($B61-7))&amp;INDIRECT(AA$111&amp;116+4*($B61-7))))</f>
        <v>2</v>
      </c>
      <c r="AB61" s="80" t="str" cm="1">
        <f t="array" aca="1" ref="AB61" ca="1">IF(INDIRECT(AB$111&amp;116+4*($B61-7))=1,BIN2HEX(1),BIN2HEX(INDIRECT(AB$111&amp;113+4*($B61-7))&amp;INDIRECT(AB$111&amp;114+4*($B61-7))&amp;INDIRECT(AB$111&amp;115+4*($B61-7))&amp;INDIRECT(AB$111&amp;116+4*($B61-7))))</f>
        <v>2</v>
      </c>
      <c r="AC61" s="80" t="str" cm="1">
        <f t="array" aca="1" ref="AC61" ca="1">IF(INDIRECT(AC$111&amp;116+4*($B61-7))=1,BIN2HEX(1),BIN2HEX(INDIRECT(AC$111&amp;113+4*($B61-7))&amp;INDIRECT(AC$111&amp;114+4*($B61-7))&amp;INDIRECT(AC$111&amp;115+4*($B61-7))&amp;INDIRECT(AC$111&amp;116+4*($B61-7))))</f>
        <v>2</v>
      </c>
      <c r="AD61" s="80" t="str" cm="1">
        <f t="array" aca="1" ref="AD61" ca="1">IF(INDIRECT(AD$111&amp;116+4*($B61-7))=1,BIN2HEX(1),BIN2HEX(INDIRECT(AD$111&amp;113+4*($B61-7))&amp;INDIRECT(AD$111&amp;114+4*($B61-7))&amp;INDIRECT(AD$111&amp;115+4*($B61-7))&amp;INDIRECT(AD$111&amp;116+4*($B61-7))))</f>
        <v>2</v>
      </c>
      <c r="AE61" s="80" t="str" cm="1">
        <f t="array" aca="1" ref="AE61" ca="1">IF(INDIRECT(AE$111&amp;116+4*($B61-7))=1,BIN2HEX(1),BIN2HEX(INDIRECT(AE$111&amp;113+4*($B61-7))&amp;INDIRECT(AE$111&amp;114+4*($B61-7))&amp;INDIRECT(AE$111&amp;115+4*($B61-7))&amp;INDIRECT(AE$111&amp;116+4*($B61-7))))</f>
        <v>2</v>
      </c>
      <c r="AF61" s="80" t="str" cm="1">
        <f t="array" aca="1" ref="AF61" ca="1">IF(INDIRECT(AF$111&amp;116+4*($B61-7))=1,BIN2HEX(1),BIN2HEX(INDIRECT(AF$111&amp;113+4*($B61-7))&amp;INDIRECT(AF$111&amp;114+4*($B61-7))&amp;INDIRECT(AF$111&amp;115+4*($B61-7))&amp;INDIRECT(AF$111&amp;116+4*($B61-7))))</f>
        <v>2</v>
      </c>
      <c r="AG61" s="80" t="str" cm="1">
        <f t="array" aca="1" ref="AG61" ca="1">IF(INDIRECT(AG$111&amp;116+4*($B61-7))=1,BIN2HEX(1),BIN2HEX(INDIRECT(AG$111&amp;113+4*($B61-7))&amp;INDIRECT(AG$111&amp;114+4*($B61-7))&amp;INDIRECT(AG$111&amp;115+4*($B61-7))&amp;INDIRECT(AG$111&amp;116+4*($B61-7))))</f>
        <v>2</v>
      </c>
      <c r="AH61" s="80" t="str" cm="1">
        <f t="array" aca="1" ref="AH61" ca="1">IF(INDIRECT(AH$111&amp;116+4*($B61-7))=1,BIN2HEX(1),BIN2HEX(INDIRECT(AH$111&amp;113+4*($B61-7))&amp;INDIRECT(AH$111&amp;114+4*($B61-7))&amp;INDIRECT(AH$111&amp;115+4*($B61-7))&amp;INDIRECT(AH$111&amp;116+4*($B61-7))))</f>
        <v>2</v>
      </c>
      <c r="AI61" s="80" t="str" cm="1">
        <f t="array" aca="1" ref="AI61" ca="1">IF(INDIRECT(AI$111&amp;116+4*($B61-7))=1,BIN2HEX(1),BIN2HEX(INDIRECT(AI$111&amp;113+4*($B61-7))&amp;INDIRECT(AI$111&amp;114+4*($B61-7))&amp;INDIRECT(AI$111&amp;115+4*($B61-7))&amp;INDIRECT(AI$111&amp;116+4*($B61-7))))</f>
        <v>2</v>
      </c>
      <c r="AJ61" s="80" t="str" cm="1">
        <f t="array" aca="1" ref="AJ61" ca="1">IF(INDIRECT(AJ$111&amp;116+4*($B61-7))=1,BIN2HEX(1),BIN2HEX(INDIRECT(AJ$111&amp;113+4*($B61-7))&amp;INDIRECT(AJ$111&amp;114+4*($B61-7))&amp;INDIRECT(AJ$111&amp;115+4*($B61-7))&amp;INDIRECT(AJ$111&amp;116+4*($B61-7))))</f>
        <v>2</v>
      </c>
      <c r="AK61" s="80" t="str" cm="1">
        <f t="array" aca="1" ref="AK61" ca="1">IF(INDIRECT(AK$111&amp;116+4*($B61-7))=1,BIN2HEX(1),BIN2HEX(INDIRECT(AK$111&amp;113+4*($B61-7))&amp;INDIRECT(AK$111&amp;114+4*($B61-7))&amp;INDIRECT(AK$111&amp;115+4*($B61-7))&amp;INDIRECT(AK$111&amp;116+4*($B61-7))))</f>
        <v>2</v>
      </c>
      <c r="AL61" s="80" t="str" cm="1">
        <f t="array" aca="1" ref="AL61" ca="1">IF(INDIRECT(AL$111&amp;116+4*($B61-7))=1,BIN2HEX(1),BIN2HEX(INDIRECT(AL$111&amp;113+4*($B61-7))&amp;INDIRECT(AL$111&amp;114+4*($B61-7))&amp;INDIRECT(AL$111&amp;115+4*($B61-7))&amp;INDIRECT(AL$111&amp;116+4*($B61-7))))</f>
        <v>2</v>
      </c>
      <c r="AM61" s="80" t="str" cm="1">
        <f t="array" aca="1" ref="AM61" ca="1">IF(INDIRECT(AM$111&amp;116+4*($B61-7))=1,BIN2HEX(1),BIN2HEX(INDIRECT(AM$111&amp;113+4*($B61-7))&amp;INDIRECT(AM$111&amp;114+4*($B61-7))&amp;INDIRECT(AM$111&amp;115+4*($B61-7))&amp;INDIRECT(AM$111&amp;116+4*($B61-7))))</f>
        <v>2</v>
      </c>
      <c r="AN61" s="80" t="str" cm="1">
        <f t="array" aca="1" ref="AN61" ca="1">IF(INDIRECT(AN$111&amp;116+4*($B61-7))=1,BIN2HEX(1),BIN2HEX(INDIRECT(AN$111&amp;113+4*($B61-7))&amp;INDIRECT(AN$111&amp;114+4*($B61-7))&amp;INDIRECT(AN$111&amp;115+4*($B61-7))&amp;INDIRECT(AN$111&amp;116+4*($B61-7))))</f>
        <v>2</v>
      </c>
      <c r="AO61" s="80" t="str" cm="1">
        <f t="array" aca="1" ref="AO61" ca="1">IF(INDIRECT(AO$111&amp;116+4*($B61-7))=1,BIN2HEX(1),BIN2HEX(INDIRECT(AO$111&amp;113+4*($B61-7))&amp;INDIRECT(AO$111&amp;114+4*($B61-7))&amp;INDIRECT(AO$111&amp;115+4*($B61-7))&amp;INDIRECT(AO$111&amp;116+4*($B61-7))))</f>
        <v>2</v>
      </c>
      <c r="AP61" s="80" t="str" cm="1">
        <f t="array" aca="1" ref="AP61" ca="1">IF(INDIRECT(AP$111&amp;116+4*($B61-7))=1,BIN2HEX(1),BIN2HEX(INDIRECT(AP$111&amp;113+4*($B61-7))&amp;INDIRECT(AP$111&amp;114+4*($B61-7))&amp;INDIRECT(AP$111&amp;115+4*($B61-7))&amp;INDIRECT(AP$111&amp;116+4*($B61-7))))</f>
        <v>2</v>
      </c>
      <c r="AQ61" s="80" t="str" cm="1">
        <f t="array" aca="1" ref="AQ61" ca="1">IF(INDIRECT(AQ$111&amp;116+4*($B61-7))=1,BIN2HEX(1),BIN2HEX(INDIRECT(AQ$111&amp;113+4*($B61-7))&amp;INDIRECT(AQ$111&amp;114+4*($B61-7))&amp;INDIRECT(AQ$111&amp;115+4*($B61-7))&amp;INDIRECT(AQ$111&amp;116+4*($B61-7))))</f>
        <v>2</v>
      </c>
      <c r="AR61" s="80" t="str" cm="1">
        <f t="array" aca="1" ref="AR61" ca="1">IF(INDIRECT(AR$111&amp;116+4*($B61-7))=1,BIN2HEX(1),BIN2HEX(INDIRECT(AR$111&amp;113+4*($B61-7))&amp;INDIRECT(AR$111&amp;114+4*($B61-7))&amp;INDIRECT(AR$111&amp;115+4*($B61-7))&amp;INDIRECT(AR$111&amp;116+4*($B61-7))))</f>
        <v>2</v>
      </c>
      <c r="AS61" s="80" t="str" cm="1">
        <f t="array" aca="1" ref="AS61" ca="1">IF(INDIRECT(AS$111&amp;116+4*($B61-7))=1,BIN2HEX(1),BIN2HEX(INDIRECT(AS$111&amp;113+4*($B61-7))&amp;INDIRECT(AS$111&amp;114+4*($B61-7))&amp;INDIRECT(AS$111&amp;115+4*($B61-7))&amp;INDIRECT(AS$111&amp;116+4*($B61-7))))</f>
        <v>2</v>
      </c>
      <c r="AT61" s="80" t="str" cm="1">
        <f t="array" aca="1" ref="AT61" ca="1">IF(INDIRECT(AT$111&amp;116+4*($B61-7))=1,BIN2HEX(1),BIN2HEX(INDIRECT(AT$111&amp;113+4*($B61-7))&amp;INDIRECT(AT$111&amp;114+4*($B61-7))&amp;INDIRECT(AT$111&amp;115+4*($B61-7))&amp;INDIRECT(AT$111&amp;116+4*($B61-7))))</f>
        <v>2</v>
      </c>
      <c r="AU61" s="80" t="str" cm="1">
        <f t="array" aca="1" ref="AU61" ca="1">IF(INDIRECT(AU$111&amp;116+4*($B61-7))=1,BIN2HEX(1),BIN2HEX(INDIRECT(AU$111&amp;113+4*($B61-7))&amp;INDIRECT(AU$111&amp;114+4*($B61-7))&amp;INDIRECT(AU$111&amp;115+4*($B61-7))&amp;INDIRECT(AU$111&amp;116+4*($B61-7))))</f>
        <v>2</v>
      </c>
      <c r="AV61" s="80" t="str" cm="1">
        <f t="array" aca="1" ref="AV61" ca="1">IF(INDIRECT(AV$111&amp;116+4*($B61-7))=1,BIN2HEX(1),BIN2HEX(INDIRECT(AV$111&amp;113+4*($B61-7))&amp;INDIRECT(AV$111&amp;114+4*($B61-7))&amp;INDIRECT(AV$111&amp;115+4*($B61-7))&amp;INDIRECT(AV$111&amp;116+4*($B61-7))))</f>
        <v>2</v>
      </c>
      <c r="AW61" s="80" t="str" cm="1">
        <f t="array" aca="1" ref="AW61" ca="1">IF(INDIRECT(AW$111&amp;116+4*($B61-7))=1,BIN2HEX(1),BIN2HEX(INDIRECT(AW$111&amp;113+4*($B61-7))&amp;INDIRECT(AW$111&amp;114+4*($B61-7))&amp;INDIRECT(AW$111&amp;115+4*($B61-7))&amp;INDIRECT(AW$111&amp;116+4*($B61-7))))</f>
        <v>2</v>
      </c>
      <c r="AX61" s="80" t="str" cm="1">
        <f t="array" aca="1" ref="AX61" ca="1">IF(INDIRECT(AX$111&amp;116+4*($B61-7))=1,BIN2HEX(1),BIN2HEX(INDIRECT(AX$111&amp;113+4*($B61-7))&amp;INDIRECT(AX$111&amp;114+4*($B61-7))&amp;INDIRECT(AX$111&amp;115+4*($B61-7))&amp;INDIRECT(AX$111&amp;116+4*($B61-7))))</f>
        <v>2</v>
      </c>
      <c r="AY61" s="80" t="str" cm="1">
        <f t="array" aca="1" ref="AY61" ca="1">IF(INDIRECT(AY$111&amp;116+4*($B61-7))=1,BIN2HEX(1),BIN2HEX(INDIRECT(AY$111&amp;113+4*($B61-7))&amp;INDIRECT(AY$111&amp;114+4*($B61-7))&amp;INDIRECT(AY$111&amp;115+4*($B61-7))&amp;INDIRECT(AY$111&amp;116+4*($B61-7))))</f>
        <v>2</v>
      </c>
      <c r="AZ61" s="80" t="str" cm="1">
        <f t="array" aca="1" ref="AZ61" ca="1">IF(INDIRECT(AZ$111&amp;116+4*($B61-7))=1,BIN2HEX(1),BIN2HEX(INDIRECT(AZ$111&amp;113+4*($B61-7))&amp;INDIRECT(AZ$111&amp;114+4*($B61-7))&amp;INDIRECT(AZ$111&amp;115+4*($B61-7))&amp;INDIRECT(AZ$111&amp;116+4*($B61-7))))</f>
        <v>2</v>
      </c>
      <c r="BA61" s="80" t="str" cm="1">
        <f t="array" aca="1" ref="BA61" ca="1">IF(INDIRECT(BA$111&amp;116+4*($B61-7))=1,BIN2HEX(1),BIN2HEX(INDIRECT(BA$111&amp;113+4*($B61-7))&amp;INDIRECT(BA$111&amp;114+4*($B61-7))&amp;INDIRECT(BA$111&amp;115+4*($B61-7))&amp;INDIRECT(BA$111&amp;116+4*($B61-7))))</f>
        <v>2</v>
      </c>
      <c r="BB61" s="80" t="str" cm="1">
        <f t="array" aca="1" ref="BB61" ca="1">IF(INDIRECT(BB$111&amp;116+4*($B61-7))=1,BIN2HEX(1),BIN2HEX(INDIRECT(BB$111&amp;113+4*($B61-7))&amp;INDIRECT(BB$111&amp;114+4*($B61-7))&amp;INDIRECT(BB$111&amp;115+4*($B61-7))&amp;INDIRECT(BB$111&amp;116+4*($B61-7))))</f>
        <v>2</v>
      </c>
      <c r="BC61" s="80" t="str" cm="1">
        <f t="array" aca="1" ref="BC61" ca="1">IF(INDIRECT(BC$111&amp;116+4*($B61-7))=1,BIN2HEX(1),BIN2HEX(INDIRECT(BC$111&amp;113+4*($B61-7))&amp;INDIRECT(BC$111&amp;114+4*($B61-7))&amp;INDIRECT(BC$111&amp;115+4*($B61-7))&amp;INDIRECT(BC$111&amp;116+4*($B61-7))))</f>
        <v>2</v>
      </c>
      <c r="BD61" s="80" t="str" cm="1">
        <f t="array" aca="1" ref="BD61" ca="1">IF(INDIRECT(BD$111&amp;116+4*($B61-7))=1,BIN2HEX(1),BIN2HEX(INDIRECT(BD$111&amp;113+4*($B61-7))&amp;INDIRECT(BD$111&amp;114+4*($B61-7))&amp;INDIRECT(BD$111&amp;115+4*($B61-7))&amp;INDIRECT(BD$111&amp;116+4*($B61-7))))</f>
        <v>2</v>
      </c>
      <c r="BE61" s="80" t="str" cm="1">
        <f t="array" aca="1" ref="BE61" ca="1">IF(INDIRECT(BE$111&amp;116+4*($B61-7))=1,BIN2HEX(1),BIN2HEX(INDIRECT(BE$111&amp;113+4*($B61-7))&amp;INDIRECT(BE$111&amp;114+4*($B61-7))&amp;INDIRECT(BE$111&amp;115+4*($B61-7))&amp;INDIRECT(BE$111&amp;116+4*($B61-7))))</f>
        <v>2</v>
      </c>
      <c r="BF61" s="80" t="str" cm="1">
        <f t="array" aca="1" ref="BF61" ca="1">IF(INDIRECT(BF$111&amp;116+4*($B61-7))=1,BIN2HEX(1),BIN2HEX(INDIRECT(BF$111&amp;113+4*($B61-7))&amp;INDIRECT(BF$111&amp;114+4*($B61-7))&amp;INDIRECT(BF$111&amp;115+4*($B61-7))&amp;INDIRECT(BF$111&amp;116+4*($B61-7))))</f>
        <v>2</v>
      </c>
      <c r="BG61" s="80" t="str" cm="1">
        <f t="array" aca="1" ref="BG61" ca="1">IF(INDIRECT(BG$111&amp;116+4*($B61-7))=1,BIN2HEX(1),BIN2HEX(INDIRECT(BG$111&amp;113+4*($B61-7))&amp;INDIRECT(BG$111&amp;114+4*($B61-7))&amp;INDIRECT(BG$111&amp;115+4*($B61-7))&amp;INDIRECT(BG$111&amp;116+4*($B61-7))))</f>
        <v>2</v>
      </c>
      <c r="BH61" s="80" t="str" cm="1">
        <f t="array" aca="1" ref="BH61" ca="1">IF(INDIRECT(BH$111&amp;116+4*($B61-7))=1,BIN2HEX(1),BIN2HEX(INDIRECT(BH$111&amp;113+4*($B61-7))&amp;INDIRECT(BH$111&amp;114+4*($B61-7))&amp;INDIRECT(BH$111&amp;115+4*($B61-7))&amp;INDIRECT(BH$111&amp;116+4*($B61-7))))</f>
        <v>2</v>
      </c>
      <c r="BI61" s="80" t="str" cm="1">
        <f t="array" aca="1" ref="BI61" ca="1">IF(INDIRECT(BI$111&amp;116+4*($B61-7))=1,BIN2HEX(1),BIN2HEX(INDIRECT(BI$111&amp;113+4*($B61-7))&amp;INDIRECT(BI$111&amp;114+4*($B61-7))&amp;INDIRECT(BI$111&amp;115+4*($B61-7))&amp;INDIRECT(BI$111&amp;116+4*($B61-7))))</f>
        <v>2</v>
      </c>
      <c r="BJ61" s="80" t="str" cm="1">
        <f t="array" aca="1" ref="BJ61" ca="1">IF(INDIRECT(BJ$111&amp;116+4*($B61-7))=1,BIN2HEX(1),BIN2HEX(INDIRECT(BJ$111&amp;113+4*($B61-7))&amp;INDIRECT(BJ$111&amp;114+4*($B61-7))&amp;INDIRECT(BJ$111&amp;115+4*($B61-7))&amp;INDIRECT(BJ$111&amp;116+4*($B61-7))))</f>
        <v>2</v>
      </c>
      <c r="BK61" s="80" t="str" cm="1">
        <f t="array" aca="1" ref="BK61" ca="1">IF(INDIRECT(BK$111&amp;116+4*($B61-7))=1,BIN2HEX(1),BIN2HEX(INDIRECT(BK$111&amp;113+4*($B61-7))&amp;INDIRECT(BK$111&amp;114+4*($B61-7))&amp;INDIRECT(BK$111&amp;115+4*($B61-7))&amp;INDIRECT(BK$111&amp;116+4*($B61-7))))</f>
        <v>2</v>
      </c>
      <c r="BL61" s="80" t="str" cm="1">
        <f t="array" aca="1" ref="BL61" ca="1">IF(INDIRECT(BL$111&amp;116+4*($B61-7))=1,BIN2HEX(1),BIN2HEX(INDIRECT(BL$111&amp;113+4*($B61-7))&amp;INDIRECT(BL$111&amp;114+4*($B61-7))&amp;INDIRECT(BL$111&amp;115+4*($B61-7))&amp;INDIRECT(BL$111&amp;116+4*($B61-7))))</f>
        <v>2</v>
      </c>
      <c r="BM61" s="80" t="str" cm="1">
        <f t="array" aca="1" ref="BM61" ca="1">IF(INDIRECT(BM$111&amp;116+4*($B61-7))=1,BIN2HEX(1),BIN2HEX(INDIRECT(BM$111&amp;113+4*($B61-7))&amp;INDIRECT(BM$111&amp;114+4*($B61-7))&amp;INDIRECT(BM$111&amp;115+4*($B61-7))&amp;INDIRECT(BM$111&amp;116+4*($B61-7))))</f>
        <v>2</v>
      </c>
      <c r="BN61" s="80" t="str" cm="1">
        <f t="array" aca="1" ref="BN61" ca="1">IF(INDIRECT(BN$111&amp;116+4*($B61-7))=1,BIN2HEX(1),BIN2HEX(INDIRECT(BN$111&amp;113+4*($B61-7))&amp;INDIRECT(BN$111&amp;114+4*($B61-7))&amp;INDIRECT(BN$111&amp;115+4*($B61-7))&amp;INDIRECT(BN$111&amp;116+4*($B61-7))))</f>
        <v>2</v>
      </c>
      <c r="BO61" s="80" t="str" cm="1">
        <f t="array" aca="1" ref="BO61" ca="1">IF(INDIRECT(BO$111&amp;116+4*($B61-7))=1,BIN2HEX(1),BIN2HEX(INDIRECT(BO$111&amp;113+4*($B61-7))&amp;INDIRECT(BO$111&amp;114+4*($B61-7))&amp;INDIRECT(BO$111&amp;115+4*($B61-7))&amp;INDIRECT(BO$111&amp;116+4*($B61-7))))</f>
        <v>2</v>
      </c>
      <c r="BP61" s="80" t="str" cm="1">
        <f t="array" aca="1" ref="BP61" ca="1">IF(INDIRECT(BP$111&amp;116+4*($B61-7))=1,BIN2HEX(1),BIN2HEX(INDIRECT(BP$111&amp;113+4*($B61-7))&amp;INDIRECT(BP$111&amp;114+4*($B61-7))&amp;INDIRECT(BP$111&amp;115+4*($B61-7))&amp;INDIRECT(BP$111&amp;116+4*($B61-7))))</f>
        <v>2</v>
      </c>
      <c r="CD61" s="80" cm="1">
        <f t="array" aca="1" ref="CD61" ca="1">IF($V61="0",INDIRECT("ｄａｔａ!$"&amp;V$112&amp;"$"&amp;$B61),0)</f>
        <v>0</v>
      </c>
      <c r="CE61" s="80" cm="1">
        <f t="array" aca="1" ref="CE61" ca="1">IF(OR($AS61="0",$AS61="8"),INDIRECT("ｄａｔａ!$"&amp;AS$112&amp;"$"&amp;$B61),0)</f>
        <v>0</v>
      </c>
      <c r="CH61" s="80" t="str">
        <f t="shared" si="12"/>
        <v>2000</v>
      </c>
      <c r="CI61" s="80" t="str">
        <f t="shared" si="13"/>
        <v>300000</v>
      </c>
      <c r="CJ61" s="80" t="str">
        <f t="shared" si="14"/>
        <v>400000</v>
      </c>
      <c r="CK61" s="80" t="str">
        <f t="shared" si="15"/>
        <v>5000000</v>
      </c>
      <c r="CL61" s="80" t="str">
        <f t="shared" si="16"/>
        <v>600000</v>
      </c>
      <c r="CM61" s="80" t="str">
        <f t="shared" ca="1" si="17"/>
        <v>70000</v>
      </c>
      <c r="CN61" s="80" t="str">
        <f t="shared" ca="1" si="18"/>
        <v>800000</v>
      </c>
      <c r="CO61" s="80" t="str">
        <f t="shared" ca="1" si="19"/>
        <v>900000</v>
      </c>
      <c r="CP61" s="80" t="str">
        <f t="shared" ca="1" si="20"/>
        <v>A000000</v>
      </c>
      <c r="CQ61" s="80" t="str">
        <f t="shared" ca="1" si="21"/>
        <v>B00000</v>
      </c>
    </row>
    <row r="62" spans="1:95" x14ac:dyDescent="0.2">
      <c r="A62" s="80" t="s">
        <v>2375</v>
      </c>
      <c r="B62" s="80">
        <v>64</v>
      </c>
      <c r="C62" s="251">
        <f t="shared" ca="1" si="11"/>
        <v>1</v>
      </c>
      <c r="D62" s="80" t="str" cm="1">
        <f t="array" aca="1" ref="D62" ca="1">IF(INDIRECT(D$111&amp;116+4*($B62-7))=1,BIN2HEX(1),BIN2HEX(INDIRECT(D$111&amp;113+4*($B62-7))&amp;INDIRECT(D$111&amp;114+4*($B62-7))&amp;INDIRECT(D$111&amp;115+4*($B62-7))&amp;INDIRECT(D$111&amp;116+4*($B62-7))))</f>
        <v>4</v>
      </c>
      <c r="F62" s="80" t="str" cm="1">
        <f t="array" aca="1" ref="F62" ca="1">IF(INDIRECT(F$111&amp;116+4*($B62-7))=1,BIN2HEX(1),BIN2HEX(INDIRECT(F$111&amp;113+4*($B62-7))&amp;INDIRECT(F$111&amp;114+4*($B62-7))&amp;INDIRECT(F$111&amp;115+4*($B62-7))&amp;INDIRECT(F$111&amp;116+4*($B62-7))))</f>
        <v>2</v>
      </c>
      <c r="G62" s="80" t="str" cm="1">
        <f t="array" aca="1" ref="G62" ca="1">IF(INDIRECT(G$111&amp;116+4*($B62-7))=1,BIN2HEX(1),BIN2HEX(INDIRECT(G$111&amp;113+4*($B62-7))&amp;INDIRECT(G$111&amp;114+4*($B62-7))&amp;INDIRECT(G$111&amp;115+4*($B62-7))&amp;INDIRECT(G$111&amp;116+4*($B62-7))))</f>
        <v>2</v>
      </c>
      <c r="H62" s="80" t="str" cm="1">
        <f t="array" aca="1" ref="H62" ca="1">IF(INDIRECT(H$111&amp;116+4*($B62-7))=1,BIN2HEX(1),BIN2HEX(INDIRECT(H$111&amp;113+4*($B62-7))&amp;INDIRECT(H$111&amp;114+4*($B62-7))&amp;INDIRECT(H$111&amp;115+4*($B62-7))&amp;INDIRECT(H$111&amp;116+4*($B62-7))))</f>
        <v>2</v>
      </c>
      <c r="I62" s="80" t="str" cm="1">
        <f t="array" aca="1" ref="I62" ca="1">IF(INDIRECT(I$111&amp;116+4*($B62-7))=1,BIN2HEX(1),BIN2HEX(INDIRECT(I$111&amp;113+4*($B62-7))&amp;INDIRECT(I$111&amp;114+4*($B62-7))&amp;INDIRECT(I$111&amp;115+4*($B62-7))&amp;INDIRECT(I$111&amp;116+4*($B62-7))))</f>
        <v>2</v>
      </c>
      <c r="J62" s="80" t="str" cm="1">
        <f t="array" aca="1" ref="J62" ca="1">IF(INDIRECT(J$111&amp;116+4*($B62-7))=1,BIN2HEX(1),BIN2HEX(INDIRECT(J$111&amp;113+4*($B62-7))&amp;INDIRECT(J$111&amp;114+4*($B62-7))&amp;INDIRECT(J$111&amp;115+4*($B62-7))&amp;INDIRECT(J$111&amp;116+4*($B62-7))))</f>
        <v>2</v>
      </c>
      <c r="K62" s="80" t="str" cm="1">
        <f t="array" aca="1" ref="K62" ca="1">IF(INDIRECT(K$111&amp;116+4*($B62-7))=1,BIN2HEX(1),BIN2HEX(INDIRECT(K$111&amp;113+4*($B62-7))&amp;INDIRECT(K$111&amp;114+4*($B62-7))&amp;INDIRECT(K$111&amp;115+4*($B62-7))&amp;INDIRECT(K$111&amp;116+4*($B62-7))))</f>
        <v>2</v>
      </c>
      <c r="L62" s="80" t="str" cm="1">
        <f t="array" aca="1" ref="L62" ca="1">IF(INDIRECT(L$111&amp;116+4*($B62-7))=1,BIN2HEX(1),BIN2HEX(INDIRECT(L$111&amp;113+4*($B62-7))&amp;INDIRECT(L$111&amp;114+4*($B62-7))&amp;INDIRECT(L$111&amp;115+4*($B62-7))&amp;INDIRECT(L$111&amp;116+4*($B62-7))))</f>
        <v>2</v>
      </c>
      <c r="M62" s="80" t="str" cm="1">
        <f t="array" aca="1" ref="M62" ca="1">IF(INDIRECT(M$111&amp;116+4*($B62-7))=1,BIN2HEX(1),BIN2HEX(INDIRECT(M$111&amp;113+4*($B62-7))&amp;INDIRECT(M$111&amp;114+4*($B62-7))&amp;INDIRECT(M$111&amp;115+4*($B62-7))&amp;INDIRECT(M$111&amp;116+4*($B62-7))))</f>
        <v>2</v>
      </c>
      <c r="N62" s="80" t="str" cm="1">
        <f t="array" aca="1" ref="N62" ca="1">IF(INDIRECT(N$111&amp;116+4*($B62-7))=1,BIN2HEX(1),BIN2HEX(INDIRECT(N$111&amp;113+4*($B62-7))&amp;INDIRECT(N$111&amp;114+4*($B62-7))&amp;INDIRECT(N$111&amp;115+4*($B62-7))&amp;INDIRECT(N$111&amp;116+4*($B62-7))))</f>
        <v>2</v>
      </c>
      <c r="O62" s="80" t="str" cm="1">
        <f t="array" aca="1" ref="O62" ca="1">IF(INDIRECT(O$111&amp;116+4*($B62-7))=1,BIN2HEX(1),BIN2HEX(INDIRECT(O$111&amp;113+4*($B62-7))&amp;INDIRECT(O$111&amp;114+4*($B62-7))&amp;INDIRECT(O$111&amp;115+4*($B62-7))&amp;INDIRECT(O$111&amp;116+4*($B62-7))))</f>
        <v>2</v>
      </c>
      <c r="P62" s="80" t="str" cm="1">
        <f t="array" aca="1" ref="P62" ca="1">IF(INDIRECT(P$111&amp;116+4*($B62-7))=1,BIN2HEX(1),BIN2HEX(INDIRECT(P$111&amp;113+4*($B62-7))&amp;INDIRECT(P$111&amp;114+4*($B62-7))&amp;INDIRECT(P$111&amp;115+4*($B62-7))&amp;INDIRECT(P$111&amp;116+4*($B62-7))))</f>
        <v>2</v>
      </c>
      <c r="Q62" s="80" t="str" cm="1">
        <f t="array" aca="1" ref="Q62" ca="1">IF(INDIRECT(Q$111&amp;116+4*($B62-7))=1,BIN2HEX(1),BIN2HEX(INDIRECT(Q$111&amp;113+4*($B62-7))&amp;INDIRECT(Q$111&amp;114+4*($B62-7))&amp;INDIRECT(Q$111&amp;115+4*($B62-7))&amp;INDIRECT(Q$111&amp;116+4*($B62-7))))</f>
        <v>2</v>
      </c>
      <c r="R62" s="80" t="str" cm="1">
        <f t="array" aca="1" ref="R62" ca="1">IF(INDIRECT(R$111&amp;116+4*($B62-7))=1,BIN2HEX(1),BIN2HEX(INDIRECT(R$111&amp;113+4*($B62-7))&amp;INDIRECT(R$111&amp;114+4*($B62-7))&amp;INDIRECT(R$111&amp;115+4*($B62-7))&amp;INDIRECT(R$111&amp;116+4*($B62-7))))</f>
        <v>2</v>
      </c>
      <c r="S62" s="80" t="str" cm="1">
        <f t="array" aca="1" ref="S62" ca="1">IF(INDIRECT(S$111&amp;116+4*($B62-7))=1,BIN2HEX(1),BIN2HEX(INDIRECT(S$111&amp;113+4*($B62-7))&amp;INDIRECT(S$111&amp;114+4*($B62-7))&amp;INDIRECT(S$111&amp;115+4*($B62-7))&amp;INDIRECT(S$111&amp;116+4*($B62-7))))</f>
        <v>2</v>
      </c>
      <c r="T62" s="80" t="str" cm="1">
        <f t="array" aca="1" ref="T62" ca="1">IF(INDIRECT(T$111&amp;116+4*($B62-7))=1,BIN2HEX(1),BIN2HEX(INDIRECT(T$111&amp;113+4*($B62-7))&amp;INDIRECT(T$111&amp;114+4*($B62-7))&amp;INDIRECT(T$111&amp;115+4*($B62-7))&amp;INDIRECT(T$111&amp;116+4*($B62-7))))</f>
        <v>2</v>
      </c>
      <c r="U62" s="80" t="str" cm="1">
        <f t="array" aca="1" ref="U62" ca="1">IF(INDIRECT(U$111&amp;116+4*($B62-7))=1,BIN2HEX(1),BIN2HEX(INDIRECT(U$111&amp;113+4*($B62-7))&amp;INDIRECT(U$111&amp;114+4*($B62-7))&amp;INDIRECT(U$111&amp;115+4*($B62-7))&amp;INDIRECT(U$111&amp;116+4*($B62-7))))</f>
        <v>2</v>
      </c>
      <c r="V62" s="80" t="str" cm="1">
        <f t="array" aca="1" ref="V62" ca="1">IF(INDIRECT(V$111&amp;116+4*($B62-7))=1,BIN2HEX(1),BIN2HEX(INDIRECT(V$111&amp;113+4*($B62-7))&amp;INDIRECT(V$111&amp;114+4*($B62-7))&amp;INDIRECT(V$111&amp;115+4*($B62-7))&amp;INDIRECT(V$111&amp;116+4*($B62-7))))</f>
        <v>2</v>
      </c>
      <c r="W62" s="80" t="str" cm="1">
        <f t="array" aca="1" ref="W62" ca="1">IF(INDIRECT(W$111&amp;116+4*($B62-7))=1,BIN2HEX(1),BIN2HEX(INDIRECT(W$111&amp;113+4*($B62-7))&amp;INDIRECT(W$111&amp;114+4*($B62-7))&amp;INDIRECT(W$111&amp;115+4*($B62-7))&amp;INDIRECT(W$111&amp;116+4*($B62-7))))</f>
        <v>2</v>
      </c>
      <c r="X62" s="80" t="str" cm="1">
        <f t="array" aca="1" ref="X62" ca="1">IF(INDIRECT(X$111&amp;116+4*($B62-7))=1,BIN2HEX(1),BIN2HEX(INDIRECT(X$111&amp;113+4*($B62-7))&amp;INDIRECT(X$111&amp;114+4*($B62-7))&amp;INDIRECT(X$111&amp;115+4*($B62-7))&amp;INDIRECT(X$111&amp;116+4*($B62-7))))</f>
        <v>2</v>
      </c>
      <c r="Y62" s="80" t="str" cm="1">
        <f t="array" aca="1" ref="Y62" ca="1">IF(INDIRECT(Y$111&amp;116+4*($B62-7))=1,BIN2HEX(1),BIN2HEX(INDIRECT(Y$111&amp;113+4*($B62-7))&amp;INDIRECT(Y$111&amp;114+4*($B62-7))&amp;INDIRECT(Y$111&amp;115+4*($B62-7))&amp;INDIRECT(Y$111&amp;116+4*($B62-7))))</f>
        <v>2</v>
      </c>
      <c r="Z62" s="80" t="str" cm="1">
        <f t="array" aca="1" ref="Z62" ca="1">IF(INDIRECT(Z$111&amp;116+4*($B62-7))=1,BIN2HEX(1),BIN2HEX(INDIRECT(Z$111&amp;113+4*($B62-7))&amp;INDIRECT(Z$111&amp;114+4*($B62-7))&amp;INDIRECT(Z$111&amp;115+4*($B62-7))&amp;INDIRECT(Z$111&amp;116+4*($B62-7))))</f>
        <v>2</v>
      </c>
      <c r="AA62" s="80" t="str" cm="1">
        <f t="array" aca="1" ref="AA62" ca="1">IF(INDIRECT(AA$111&amp;116+4*($B62-7))=1,BIN2HEX(1),BIN2HEX(INDIRECT(AA$111&amp;113+4*($B62-7))&amp;INDIRECT(AA$111&amp;114+4*($B62-7))&amp;INDIRECT(AA$111&amp;115+4*($B62-7))&amp;INDIRECT(AA$111&amp;116+4*($B62-7))))</f>
        <v>2</v>
      </c>
      <c r="AB62" s="80" t="str" cm="1">
        <f t="array" aca="1" ref="AB62" ca="1">IF(INDIRECT(AB$111&amp;116+4*($B62-7))=1,BIN2HEX(1),BIN2HEX(INDIRECT(AB$111&amp;113+4*($B62-7))&amp;INDIRECT(AB$111&amp;114+4*($B62-7))&amp;INDIRECT(AB$111&amp;115+4*($B62-7))&amp;INDIRECT(AB$111&amp;116+4*($B62-7))))</f>
        <v>2</v>
      </c>
      <c r="AC62" s="80" t="str" cm="1">
        <f t="array" aca="1" ref="AC62" ca="1">IF(INDIRECT(AC$111&amp;116+4*($B62-7))=1,BIN2HEX(1),BIN2HEX(INDIRECT(AC$111&amp;113+4*($B62-7))&amp;INDIRECT(AC$111&amp;114+4*($B62-7))&amp;INDIRECT(AC$111&amp;115+4*($B62-7))&amp;INDIRECT(AC$111&amp;116+4*($B62-7))))</f>
        <v>2</v>
      </c>
      <c r="AD62" s="80" t="str" cm="1">
        <f t="array" aca="1" ref="AD62" ca="1">IF(INDIRECT(AD$111&amp;116+4*($B62-7))=1,BIN2HEX(1),BIN2HEX(INDIRECT(AD$111&amp;113+4*($B62-7))&amp;INDIRECT(AD$111&amp;114+4*($B62-7))&amp;INDIRECT(AD$111&amp;115+4*($B62-7))&amp;INDIRECT(AD$111&amp;116+4*($B62-7))))</f>
        <v>2</v>
      </c>
      <c r="AE62" s="80" t="str" cm="1">
        <f t="array" aca="1" ref="AE62" ca="1">IF(INDIRECT(AE$111&amp;116+4*($B62-7))=1,BIN2HEX(1),BIN2HEX(INDIRECT(AE$111&amp;113+4*($B62-7))&amp;INDIRECT(AE$111&amp;114+4*($B62-7))&amp;INDIRECT(AE$111&amp;115+4*($B62-7))&amp;INDIRECT(AE$111&amp;116+4*($B62-7))))</f>
        <v>2</v>
      </c>
      <c r="AF62" s="80" t="str" cm="1">
        <f t="array" aca="1" ref="AF62" ca="1">IF(INDIRECT(AF$111&amp;116+4*($B62-7))=1,BIN2HEX(1),BIN2HEX(INDIRECT(AF$111&amp;113+4*($B62-7))&amp;INDIRECT(AF$111&amp;114+4*($B62-7))&amp;INDIRECT(AF$111&amp;115+4*($B62-7))&amp;INDIRECT(AF$111&amp;116+4*($B62-7))))</f>
        <v>2</v>
      </c>
      <c r="AG62" s="80" t="str" cm="1">
        <f t="array" aca="1" ref="AG62" ca="1">IF(INDIRECT(AG$111&amp;116+4*($B62-7))=1,BIN2HEX(1),BIN2HEX(INDIRECT(AG$111&amp;113+4*($B62-7))&amp;INDIRECT(AG$111&amp;114+4*($B62-7))&amp;INDIRECT(AG$111&amp;115+4*($B62-7))&amp;INDIRECT(AG$111&amp;116+4*($B62-7))))</f>
        <v>2</v>
      </c>
      <c r="AH62" s="80" t="str" cm="1">
        <f t="array" aca="1" ref="AH62" ca="1">IF(INDIRECT(AH$111&amp;116+4*($B62-7))=1,BIN2HEX(1),BIN2HEX(INDIRECT(AH$111&amp;113+4*($B62-7))&amp;INDIRECT(AH$111&amp;114+4*($B62-7))&amp;INDIRECT(AH$111&amp;115+4*($B62-7))&amp;INDIRECT(AH$111&amp;116+4*($B62-7))))</f>
        <v>2</v>
      </c>
      <c r="AI62" s="80" t="str" cm="1">
        <f t="array" aca="1" ref="AI62" ca="1">IF(INDIRECT(AI$111&amp;116+4*($B62-7))=1,BIN2HEX(1),BIN2HEX(INDIRECT(AI$111&amp;113+4*($B62-7))&amp;INDIRECT(AI$111&amp;114+4*($B62-7))&amp;INDIRECT(AI$111&amp;115+4*($B62-7))&amp;INDIRECT(AI$111&amp;116+4*($B62-7))))</f>
        <v>2</v>
      </c>
      <c r="AJ62" s="80" t="str" cm="1">
        <f t="array" aca="1" ref="AJ62" ca="1">IF(INDIRECT(AJ$111&amp;116+4*($B62-7))=1,BIN2HEX(1),BIN2HEX(INDIRECT(AJ$111&amp;113+4*($B62-7))&amp;INDIRECT(AJ$111&amp;114+4*($B62-7))&amp;INDIRECT(AJ$111&amp;115+4*($B62-7))&amp;INDIRECT(AJ$111&amp;116+4*($B62-7))))</f>
        <v>2</v>
      </c>
      <c r="AK62" s="80" t="str" cm="1">
        <f t="array" aca="1" ref="AK62" ca="1">IF(INDIRECT(AK$111&amp;116+4*($B62-7))=1,BIN2HEX(1),BIN2HEX(INDIRECT(AK$111&amp;113+4*($B62-7))&amp;INDIRECT(AK$111&amp;114+4*($B62-7))&amp;INDIRECT(AK$111&amp;115+4*($B62-7))&amp;INDIRECT(AK$111&amp;116+4*($B62-7))))</f>
        <v>2</v>
      </c>
      <c r="AL62" s="80" t="str" cm="1">
        <f t="array" aca="1" ref="AL62" ca="1">IF(INDIRECT(AL$111&amp;116+4*($B62-7))=1,BIN2HEX(1),BIN2HEX(INDIRECT(AL$111&amp;113+4*($B62-7))&amp;INDIRECT(AL$111&amp;114+4*($B62-7))&amp;INDIRECT(AL$111&amp;115+4*($B62-7))&amp;INDIRECT(AL$111&amp;116+4*($B62-7))))</f>
        <v>2</v>
      </c>
      <c r="AM62" s="80" t="str" cm="1">
        <f t="array" aca="1" ref="AM62" ca="1">IF(INDIRECT(AM$111&amp;116+4*($B62-7))=1,BIN2HEX(1),BIN2HEX(INDIRECT(AM$111&amp;113+4*($B62-7))&amp;INDIRECT(AM$111&amp;114+4*($B62-7))&amp;INDIRECT(AM$111&amp;115+4*($B62-7))&amp;INDIRECT(AM$111&amp;116+4*($B62-7))))</f>
        <v>2</v>
      </c>
      <c r="AN62" s="80" t="str" cm="1">
        <f t="array" aca="1" ref="AN62" ca="1">IF(INDIRECT(AN$111&amp;116+4*($B62-7))=1,BIN2HEX(1),BIN2HEX(INDIRECT(AN$111&amp;113+4*($B62-7))&amp;INDIRECT(AN$111&amp;114+4*($B62-7))&amp;INDIRECT(AN$111&amp;115+4*($B62-7))&amp;INDIRECT(AN$111&amp;116+4*($B62-7))))</f>
        <v>2</v>
      </c>
      <c r="AO62" s="80" t="str" cm="1">
        <f t="array" aca="1" ref="AO62" ca="1">IF(INDIRECT(AO$111&amp;116+4*($B62-7))=1,BIN2HEX(1),BIN2HEX(INDIRECT(AO$111&amp;113+4*($B62-7))&amp;INDIRECT(AO$111&amp;114+4*($B62-7))&amp;INDIRECT(AO$111&amp;115+4*($B62-7))&amp;INDIRECT(AO$111&amp;116+4*($B62-7))))</f>
        <v>2</v>
      </c>
      <c r="AP62" s="80" t="str" cm="1">
        <f t="array" aca="1" ref="AP62" ca="1">IF(INDIRECT(AP$111&amp;116+4*($B62-7))=1,BIN2HEX(1),BIN2HEX(INDIRECT(AP$111&amp;113+4*($B62-7))&amp;INDIRECT(AP$111&amp;114+4*($B62-7))&amp;INDIRECT(AP$111&amp;115+4*($B62-7))&amp;INDIRECT(AP$111&amp;116+4*($B62-7))))</f>
        <v>2</v>
      </c>
      <c r="AQ62" s="80" t="str" cm="1">
        <f t="array" aca="1" ref="AQ62" ca="1">IF(INDIRECT(AQ$111&amp;116+4*($B62-7))=1,BIN2HEX(1),BIN2HEX(INDIRECT(AQ$111&amp;113+4*($B62-7))&amp;INDIRECT(AQ$111&amp;114+4*($B62-7))&amp;INDIRECT(AQ$111&amp;115+4*($B62-7))&amp;INDIRECT(AQ$111&amp;116+4*($B62-7))))</f>
        <v>2</v>
      </c>
      <c r="AR62" s="80" t="str" cm="1">
        <f t="array" aca="1" ref="AR62" ca="1">IF(INDIRECT(AR$111&amp;116+4*($B62-7))=1,BIN2HEX(1),BIN2HEX(INDIRECT(AR$111&amp;113+4*($B62-7))&amp;INDIRECT(AR$111&amp;114+4*($B62-7))&amp;INDIRECT(AR$111&amp;115+4*($B62-7))&amp;INDIRECT(AR$111&amp;116+4*($B62-7))))</f>
        <v>2</v>
      </c>
      <c r="AS62" s="80" t="str" cm="1">
        <f t="array" aca="1" ref="AS62" ca="1">IF(INDIRECT(AS$111&amp;116+4*($B62-7))=1,BIN2HEX(1),BIN2HEX(INDIRECT(AS$111&amp;113+4*($B62-7))&amp;INDIRECT(AS$111&amp;114+4*($B62-7))&amp;INDIRECT(AS$111&amp;115+4*($B62-7))&amp;INDIRECT(AS$111&amp;116+4*($B62-7))))</f>
        <v>2</v>
      </c>
      <c r="AT62" s="80" t="str" cm="1">
        <f t="array" aca="1" ref="AT62" ca="1">IF(INDIRECT(AT$111&amp;116+4*($B62-7))=1,BIN2HEX(1),BIN2HEX(INDIRECT(AT$111&amp;113+4*($B62-7))&amp;INDIRECT(AT$111&amp;114+4*($B62-7))&amp;INDIRECT(AT$111&amp;115+4*($B62-7))&amp;INDIRECT(AT$111&amp;116+4*($B62-7))))</f>
        <v>2</v>
      </c>
      <c r="AU62" s="80" t="str" cm="1">
        <f t="array" aca="1" ref="AU62" ca="1">IF(INDIRECT(AU$111&amp;116+4*($B62-7))=1,BIN2HEX(1),BIN2HEX(INDIRECT(AU$111&amp;113+4*($B62-7))&amp;INDIRECT(AU$111&amp;114+4*($B62-7))&amp;INDIRECT(AU$111&amp;115+4*($B62-7))&amp;INDIRECT(AU$111&amp;116+4*($B62-7))))</f>
        <v>2</v>
      </c>
      <c r="AV62" s="80" t="str" cm="1">
        <f t="array" aca="1" ref="AV62" ca="1">IF(INDIRECT(AV$111&amp;116+4*($B62-7))=1,BIN2HEX(1),BIN2HEX(INDIRECT(AV$111&amp;113+4*($B62-7))&amp;INDIRECT(AV$111&amp;114+4*($B62-7))&amp;INDIRECT(AV$111&amp;115+4*($B62-7))&amp;INDIRECT(AV$111&amp;116+4*($B62-7))))</f>
        <v>2</v>
      </c>
      <c r="AW62" s="80" t="str" cm="1">
        <f t="array" aca="1" ref="AW62" ca="1">IF(INDIRECT(AW$111&amp;116+4*($B62-7))=1,BIN2HEX(1),BIN2HEX(INDIRECT(AW$111&amp;113+4*($B62-7))&amp;INDIRECT(AW$111&amp;114+4*($B62-7))&amp;INDIRECT(AW$111&amp;115+4*($B62-7))&amp;INDIRECT(AW$111&amp;116+4*($B62-7))))</f>
        <v>2</v>
      </c>
      <c r="AX62" s="80" t="str" cm="1">
        <f t="array" aca="1" ref="AX62" ca="1">IF(INDIRECT(AX$111&amp;116+4*($B62-7))=1,BIN2HEX(1),BIN2HEX(INDIRECT(AX$111&amp;113+4*($B62-7))&amp;INDIRECT(AX$111&amp;114+4*($B62-7))&amp;INDIRECT(AX$111&amp;115+4*($B62-7))&amp;INDIRECT(AX$111&amp;116+4*($B62-7))))</f>
        <v>2</v>
      </c>
      <c r="AY62" s="80" t="str" cm="1">
        <f t="array" aca="1" ref="AY62" ca="1">IF(INDIRECT(AY$111&amp;116+4*($B62-7))=1,BIN2HEX(1),BIN2HEX(INDIRECT(AY$111&amp;113+4*($B62-7))&amp;INDIRECT(AY$111&amp;114+4*($B62-7))&amp;INDIRECT(AY$111&amp;115+4*($B62-7))&amp;INDIRECT(AY$111&amp;116+4*($B62-7))))</f>
        <v>2</v>
      </c>
      <c r="AZ62" s="80" t="str" cm="1">
        <f t="array" aca="1" ref="AZ62" ca="1">IF(INDIRECT(AZ$111&amp;116+4*($B62-7))=1,BIN2HEX(1),BIN2HEX(INDIRECT(AZ$111&amp;113+4*($B62-7))&amp;INDIRECT(AZ$111&amp;114+4*($B62-7))&amp;INDIRECT(AZ$111&amp;115+4*($B62-7))&amp;INDIRECT(AZ$111&amp;116+4*($B62-7))))</f>
        <v>2</v>
      </c>
      <c r="BA62" s="80" t="str" cm="1">
        <f t="array" aca="1" ref="BA62" ca="1">IF(INDIRECT(BA$111&amp;116+4*($B62-7))=1,BIN2HEX(1),BIN2HEX(INDIRECT(BA$111&amp;113+4*($B62-7))&amp;INDIRECT(BA$111&amp;114+4*($B62-7))&amp;INDIRECT(BA$111&amp;115+4*($B62-7))&amp;INDIRECT(BA$111&amp;116+4*($B62-7))))</f>
        <v>2</v>
      </c>
      <c r="BB62" s="80" t="str" cm="1">
        <f t="array" aca="1" ref="BB62" ca="1">IF(INDIRECT(BB$111&amp;116+4*($B62-7))=1,BIN2HEX(1),BIN2HEX(INDIRECT(BB$111&amp;113+4*($B62-7))&amp;INDIRECT(BB$111&amp;114+4*($B62-7))&amp;INDIRECT(BB$111&amp;115+4*($B62-7))&amp;INDIRECT(BB$111&amp;116+4*($B62-7))))</f>
        <v>2</v>
      </c>
      <c r="BC62" s="80" t="str" cm="1">
        <f t="array" aca="1" ref="BC62" ca="1">IF(INDIRECT(BC$111&amp;116+4*($B62-7))=1,BIN2HEX(1),BIN2HEX(INDIRECT(BC$111&amp;113+4*($B62-7))&amp;INDIRECT(BC$111&amp;114+4*($B62-7))&amp;INDIRECT(BC$111&amp;115+4*($B62-7))&amp;INDIRECT(BC$111&amp;116+4*($B62-7))))</f>
        <v>2</v>
      </c>
      <c r="BD62" s="80" t="str" cm="1">
        <f t="array" aca="1" ref="BD62" ca="1">IF(INDIRECT(BD$111&amp;116+4*($B62-7))=1,BIN2HEX(1),BIN2HEX(INDIRECT(BD$111&amp;113+4*($B62-7))&amp;INDIRECT(BD$111&amp;114+4*($B62-7))&amp;INDIRECT(BD$111&amp;115+4*($B62-7))&amp;INDIRECT(BD$111&amp;116+4*($B62-7))))</f>
        <v>2</v>
      </c>
      <c r="BE62" s="80" t="str" cm="1">
        <f t="array" aca="1" ref="BE62" ca="1">IF(INDIRECT(BE$111&amp;116+4*($B62-7))=1,BIN2HEX(1),BIN2HEX(INDIRECT(BE$111&amp;113+4*($B62-7))&amp;INDIRECT(BE$111&amp;114+4*($B62-7))&amp;INDIRECT(BE$111&amp;115+4*($B62-7))&amp;INDIRECT(BE$111&amp;116+4*($B62-7))))</f>
        <v>2</v>
      </c>
      <c r="BF62" s="80" t="str" cm="1">
        <f t="array" aca="1" ref="BF62" ca="1">IF(INDIRECT(BF$111&amp;116+4*($B62-7))=1,BIN2HEX(1),BIN2HEX(INDIRECT(BF$111&amp;113+4*($B62-7))&amp;INDIRECT(BF$111&amp;114+4*($B62-7))&amp;INDIRECT(BF$111&amp;115+4*($B62-7))&amp;INDIRECT(BF$111&amp;116+4*($B62-7))))</f>
        <v>2</v>
      </c>
      <c r="BG62" s="80" t="str" cm="1">
        <f t="array" aca="1" ref="BG62" ca="1">IF(INDIRECT(BG$111&amp;116+4*($B62-7))=1,BIN2HEX(1),BIN2HEX(INDIRECT(BG$111&amp;113+4*($B62-7))&amp;INDIRECT(BG$111&amp;114+4*($B62-7))&amp;INDIRECT(BG$111&amp;115+4*($B62-7))&amp;INDIRECT(BG$111&amp;116+4*($B62-7))))</f>
        <v>2</v>
      </c>
      <c r="BH62" s="80" t="str" cm="1">
        <f t="array" aca="1" ref="BH62" ca="1">IF(INDIRECT(BH$111&amp;116+4*($B62-7))=1,BIN2HEX(1),BIN2HEX(INDIRECT(BH$111&amp;113+4*($B62-7))&amp;INDIRECT(BH$111&amp;114+4*($B62-7))&amp;INDIRECT(BH$111&amp;115+4*($B62-7))&amp;INDIRECT(BH$111&amp;116+4*($B62-7))))</f>
        <v>2</v>
      </c>
      <c r="BI62" s="80" t="str" cm="1">
        <f t="array" aca="1" ref="BI62" ca="1">IF(INDIRECT(BI$111&amp;116+4*($B62-7))=1,BIN2HEX(1),BIN2HEX(INDIRECT(BI$111&amp;113+4*($B62-7))&amp;INDIRECT(BI$111&amp;114+4*($B62-7))&amp;INDIRECT(BI$111&amp;115+4*($B62-7))&amp;INDIRECT(BI$111&amp;116+4*($B62-7))))</f>
        <v>2</v>
      </c>
      <c r="BJ62" s="80" t="str" cm="1">
        <f t="array" aca="1" ref="BJ62" ca="1">IF(INDIRECT(BJ$111&amp;116+4*($B62-7))=1,BIN2HEX(1),BIN2HEX(INDIRECT(BJ$111&amp;113+4*($B62-7))&amp;INDIRECT(BJ$111&amp;114+4*($B62-7))&amp;INDIRECT(BJ$111&amp;115+4*($B62-7))&amp;INDIRECT(BJ$111&amp;116+4*($B62-7))))</f>
        <v>2</v>
      </c>
      <c r="BK62" s="80" t="str" cm="1">
        <f t="array" aca="1" ref="BK62" ca="1">IF(INDIRECT(BK$111&amp;116+4*($B62-7))=1,BIN2HEX(1),BIN2HEX(INDIRECT(BK$111&amp;113+4*($B62-7))&amp;INDIRECT(BK$111&amp;114+4*($B62-7))&amp;INDIRECT(BK$111&amp;115+4*($B62-7))&amp;INDIRECT(BK$111&amp;116+4*($B62-7))))</f>
        <v>2</v>
      </c>
      <c r="BL62" s="80" t="str" cm="1">
        <f t="array" aca="1" ref="BL62" ca="1">IF(INDIRECT(BL$111&amp;116+4*($B62-7))=1,BIN2HEX(1),BIN2HEX(INDIRECT(BL$111&amp;113+4*($B62-7))&amp;INDIRECT(BL$111&amp;114+4*($B62-7))&amp;INDIRECT(BL$111&amp;115+4*($B62-7))&amp;INDIRECT(BL$111&amp;116+4*($B62-7))))</f>
        <v>2</v>
      </c>
      <c r="BM62" s="80" t="str" cm="1">
        <f t="array" aca="1" ref="BM62" ca="1">IF(INDIRECT(BM$111&amp;116+4*($B62-7))=1,BIN2HEX(1),BIN2HEX(INDIRECT(BM$111&amp;113+4*($B62-7))&amp;INDIRECT(BM$111&amp;114+4*($B62-7))&amp;INDIRECT(BM$111&amp;115+4*($B62-7))&amp;INDIRECT(BM$111&amp;116+4*($B62-7))))</f>
        <v>2</v>
      </c>
      <c r="BN62" s="80" t="str" cm="1">
        <f t="array" aca="1" ref="BN62" ca="1">IF(INDIRECT(BN$111&amp;116+4*($B62-7))=1,BIN2HEX(1),BIN2HEX(INDIRECT(BN$111&amp;113+4*($B62-7))&amp;INDIRECT(BN$111&amp;114+4*($B62-7))&amp;INDIRECT(BN$111&amp;115+4*($B62-7))&amp;INDIRECT(BN$111&amp;116+4*($B62-7))))</f>
        <v>2</v>
      </c>
      <c r="BO62" s="80" t="str" cm="1">
        <f t="array" aca="1" ref="BO62" ca="1">IF(INDIRECT(BO$111&amp;116+4*($B62-7))=1,BIN2HEX(1),BIN2HEX(INDIRECT(BO$111&amp;113+4*($B62-7))&amp;INDIRECT(BO$111&amp;114+4*($B62-7))&amp;INDIRECT(BO$111&amp;115+4*($B62-7))&amp;INDIRECT(BO$111&amp;116+4*($B62-7))))</f>
        <v>2</v>
      </c>
      <c r="BP62" s="80" t="str" cm="1">
        <f t="array" aca="1" ref="BP62" ca="1">IF(INDIRECT(BP$111&amp;116+4*($B62-7))=1,BIN2HEX(1),BIN2HEX(INDIRECT(BP$111&amp;113+4*($B62-7))&amp;INDIRECT(BP$111&amp;114+4*($B62-7))&amp;INDIRECT(BP$111&amp;115+4*($B62-7))&amp;INDIRECT(BP$111&amp;116+4*($B62-7))))</f>
        <v>2</v>
      </c>
      <c r="CD62" s="80" cm="1">
        <f t="array" aca="1" ref="CD62" ca="1">IF($V62="0",INDIRECT("ｄａｔａ!$"&amp;V$112&amp;"$"&amp;$B62),0)</f>
        <v>0</v>
      </c>
      <c r="CE62" s="80" cm="1">
        <f t="array" aca="1" ref="CE62" ca="1">IF(OR($AS62="0",$AS62="8"),INDIRECT("ｄａｔａ!$"&amp;AS$112&amp;"$"&amp;$B62),0)</f>
        <v>0</v>
      </c>
      <c r="CH62" s="80" t="str">
        <f t="shared" si="12"/>
        <v>2000</v>
      </c>
      <c r="CI62" s="80" t="str">
        <f t="shared" si="13"/>
        <v>300000</v>
      </c>
      <c r="CJ62" s="80" t="str">
        <f t="shared" si="14"/>
        <v>400000</v>
      </c>
      <c r="CK62" s="80" t="str">
        <f t="shared" si="15"/>
        <v>5000000</v>
      </c>
      <c r="CL62" s="80" t="str">
        <f t="shared" si="16"/>
        <v>600000</v>
      </c>
      <c r="CM62" s="80" t="str">
        <f t="shared" ca="1" si="17"/>
        <v>70000</v>
      </c>
      <c r="CN62" s="80" t="str">
        <f t="shared" ca="1" si="18"/>
        <v>800000</v>
      </c>
      <c r="CO62" s="80" t="str">
        <f t="shared" ca="1" si="19"/>
        <v>900000</v>
      </c>
      <c r="CP62" s="80" t="str">
        <f t="shared" ca="1" si="20"/>
        <v>A000000</v>
      </c>
      <c r="CQ62" s="80" t="str">
        <f t="shared" ca="1" si="21"/>
        <v>B00000</v>
      </c>
    </row>
    <row r="63" spans="1:95" x14ac:dyDescent="0.2">
      <c r="A63" s="80" t="s">
        <v>2376</v>
      </c>
      <c r="B63" s="80">
        <v>65</v>
      </c>
      <c r="C63" s="251">
        <f t="shared" ca="1" si="11"/>
        <v>1</v>
      </c>
      <c r="D63" s="80" t="str" cm="1">
        <f t="array" aca="1" ref="D63" ca="1">IF(INDIRECT(D$111&amp;116+4*($B63-7))=1,BIN2HEX(1),BIN2HEX(INDIRECT(D$111&amp;113+4*($B63-7))&amp;INDIRECT(D$111&amp;114+4*($B63-7))&amp;INDIRECT(D$111&amp;115+4*($B63-7))&amp;INDIRECT(D$111&amp;116+4*($B63-7))))</f>
        <v>4</v>
      </c>
      <c r="F63" s="80" t="str" cm="1">
        <f t="array" aca="1" ref="F63" ca="1">IF(INDIRECT(F$111&amp;116+4*($B63-7))=1,BIN2HEX(1),BIN2HEX(INDIRECT(F$111&amp;113+4*($B63-7))&amp;INDIRECT(F$111&amp;114+4*($B63-7))&amp;INDIRECT(F$111&amp;115+4*($B63-7))&amp;INDIRECT(F$111&amp;116+4*($B63-7))))</f>
        <v>2</v>
      </c>
      <c r="G63" s="80" t="str" cm="1">
        <f t="array" aca="1" ref="G63" ca="1">IF(INDIRECT(G$111&amp;116+4*($B63-7))=1,BIN2HEX(1),BIN2HEX(INDIRECT(G$111&amp;113+4*($B63-7))&amp;INDIRECT(G$111&amp;114+4*($B63-7))&amp;INDIRECT(G$111&amp;115+4*($B63-7))&amp;INDIRECT(G$111&amp;116+4*($B63-7))))</f>
        <v>2</v>
      </c>
      <c r="H63" s="80" t="str" cm="1">
        <f t="array" aca="1" ref="H63" ca="1">IF(INDIRECT(H$111&amp;116+4*($B63-7))=1,BIN2HEX(1),BIN2HEX(INDIRECT(H$111&amp;113+4*($B63-7))&amp;INDIRECT(H$111&amp;114+4*($B63-7))&amp;INDIRECT(H$111&amp;115+4*($B63-7))&amp;INDIRECT(H$111&amp;116+4*($B63-7))))</f>
        <v>2</v>
      </c>
      <c r="I63" s="80" t="str" cm="1">
        <f t="array" aca="1" ref="I63" ca="1">IF(INDIRECT(I$111&amp;116+4*($B63-7))=1,BIN2HEX(1),BIN2HEX(INDIRECT(I$111&amp;113+4*($B63-7))&amp;INDIRECT(I$111&amp;114+4*($B63-7))&amp;INDIRECT(I$111&amp;115+4*($B63-7))&amp;INDIRECT(I$111&amp;116+4*($B63-7))))</f>
        <v>2</v>
      </c>
      <c r="J63" s="80" t="str" cm="1">
        <f t="array" aca="1" ref="J63" ca="1">IF(INDIRECT(J$111&amp;116+4*($B63-7))=1,BIN2HEX(1),BIN2HEX(INDIRECT(J$111&amp;113+4*($B63-7))&amp;INDIRECT(J$111&amp;114+4*($B63-7))&amp;INDIRECT(J$111&amp;115+4*($B63-7))&amp;INDIRECT(J$111&amp;116+4*($B63-7))))</f>
        <v>2</v>
      </c>
      <c r="K63" s="80" t="str" cm="1">
        <f t="array" aca="1" ref="K63" ca="1">IF(INDIRECT(K$111&amp;116+4*($B63-7))=1,BIN2HEX(1),BIN2HEX(INDIRECT(K$111&amp;113+4*($B63-7))&amp;INDIRECT(K$111&amp;114+4*($B63-7))&amp;INDIRECT(K$111&amp;115+4*($B63-7))&amp;INDIRECT(K$111&amp;116+4*($B63-7))))</f>
        <v>2</v>
      </c>
      <c r="L63" s="80" t="str" cm="1">
        <f t="array" aca="1" ref="L63" ca="1">IF(INDIRECT(L$111&amp;116+4*($B63-7))=1,BIN2HEX(1),BIN2HEX(INDIRECT(L$111&amp;113+4*($B63-7))&amp;INDIRECT(L$111&amp;114+4*($B63-7))&amp;INDIRECT(L$111&amp;115+4*($B63-7))&amp;INDIRECT(L$111&amp;116+4*($B63-7))))</f>
        <v>2</v>
      </c>
      <c r="M63" s="80" t="str" cm="1">
        <f t="array" aca="1" ref="M63" ca="1">IF(INDIRECT(M$111&amp;116+4*($B63-7))=1,BIN2HEX(1),BIN2HEX(INDIRECT(M$111&amp;113+4*($B63-7))&amp;INDIRECT(M$111&amp;114+4*($B63-7))&amp;INDIRECT(M$111&amp;115+4*($B63-7))&amp;INDIRECT(M$111&amp;116+4*($B63-7))))</f>
        <v>2</v>
      </c>
      <c r="N63" s="80" t="str" cm="1">
        <f t="array" aca="1" ref="N63" ca="1">IF(INDIRECT(N$111&amp;116+4*($B63-7))=1,BIN2HEX(1),BIN2HEX(INDIRECT(N$111&amp;113+4*($B63-7))&amp;INDIRECT(N$111&amp;114+4*($B63-7))&amp;INDIRECT(N$111&amp;115+4*($B63-7))&amp;INDIRECT(N$111&amp;116+4*($B63-7))))</f>
        <v>2</v>
      </c>
      <c r="O63" s="80" t="str" cm="1">
        <f t="array" aca="1" ref="O63" ca="1">IF(INDIRECT(O$111&amp;116+4*($B63-7))=1,BIN2HEX(1),BIN2HEX(INDIRECT(O$111&amp;113+4*($B63-7))&amp;INDIRECT(O$111&amp;114+4*($B63-7))&amp;INDIRECT(O$111&amp;115+4*($B63-7))&amp;INDIRECT(O$111&amp;116+4*($B63-7))))</f>
        <v>2</v>
      </c>
      <c r="P63" s="80" t="str" cm="1">
        <f t="array" aca="1" ref="P63" ca="1">IF(INDIRECT(P$111&amp;116+4*($B63-7))=1,BIN2HEX(1),BIN2HEX(INDIRECT(P$111&amp;113+4*($B63-7))&amp;INDIRECT(P$111&amp;114+4*($B63-7))&amp;INDIRECT(P$111&amp;115+4*($B63-7))&amp;INDIRECT(P$111&amp;116+4*($B63-7))))</f>
        <v>2</v>
      </c>
      <c r="Q63" s="80" t="str" cm="1">
        <f t="array" aca="1" ref="Q63" ca="1">IF(INDIRECT(Q$111&amp;116+4*($B63-7))=1,BIN2HEX(1),BIN2HEX(INDIRECT(Q$111&amp;113+4*($B63-7))&amp;INDIRECT(Q$111&amp;114+4*($B63-7))&amp;INDIRECT(Q$111&amp;115+4*($B63-7))&amp;INDIRECT(Q$111&amp;116+4*($B63-7))))</f>
        <v>2</v>
      </c>
      <c r="R63" s="80" t="str" cm="1">
        <f t="array" aca="1" ref="R63" ca="1">IF(INDIRECT(R$111&amp;116+4*($B63-7))=1,BIN2HEX(1),BIN2HEX(INDIRECT(R$111&amp;113+4*($B63-7))&amp;INDIRECT(R$111&amp;114+4*($B63-7))&amp;INDIRECT(R$111&amp;115+4*($B63-7))&amp;INDIRECT(R$111&amp;116+4*($B63-7))))</f>
        <v>2</v>
      </c>
      <c r="S63" s="80" t="str" cm="1">
        <f t="array" aca="1" ref="S63" ca="1">IF(INDIRECT(S$111&amp;116+4*($B63-7))=1,BIN2HEX(1),BIN2HEX(INDIRECT(S$111&amp;113+4*($B63-7))&amp;INDIRECT(S$111&amp;114+4*($B63-7))&amp;INDIRECT(S$111&amp;115+4*($B63-7))&amp;INDIRECT(S$111&amp;116+4*($B63-7))))</f>
        <v>2</v>
      </c>
      <c r="T63" s="80" t="str" cm="1">
        <f t="array" aca="1" ref="T63" ca="1">IF(INDIRECT(T$111&amp;116+4*($B63-7))=1,BIN2HEX(1),BIN2HEX(INDIRECT(T$111&amp;113+4*($B63-7))&amp;INDIRECT(T$111&amp;114+4*($B63-7))&amp;INDIRECT(T$111&amp;115+4*($B63-7))&amp;INDIRECT(T$111&amp;116+4*($B63-7))))</f>
        <v>2</v>
      </c>
      <c r="U63" s="80" t="str" cm="1">
        <f t="array" aca="1" ref="U63" ca="1">IF(INDIRECT(U$111&amp;116+4*($B63-7))=1,BIN2HEX(1),BIN2HEX(INDIRECT(U$111&amp;113+4*($B63-7))&amp;INDIRECT(U$111&amp;114+4*($B63-7))&amp;INDIRECT(U$111&amp;115+4*($B63-7))&amp;INDIRECT(U$111&amp;116+4*($B63-7))))</f>
        <v>2</v>
      </c>
      <c r="V63" s="80" t="str" cm="1">
        <f t="array" aca="1" ref="V63" ca="1">IF(INDIRECT(V$111&amp;116+4*($B63-7))=1,BIN2HEX(1),BIN2HEX(INDIRECT(V$111&amp;113+4*($B63-7))&amp;INDIRECT(V$111&amp;114+4*($B63-7))&amp;INDIRECT(V$111&amp;115+4*($B63-7))&amp;INDIRECT(V$111&amp;116+4*($B63-7))))</f>
        <v>2</v>
      </c>
      <c r="W63" s="80" t="str" cm="1">
        <f t="array" aca="1" ref="W63" ca="1">IF(INDIRECT(W$111&amp;116+4*($B63-7))=1,BIN2HEX(1),BIN2HEX(INDIRECT(W$111&amp;113+4*($B63-7))&amp;INDIRECT(W$111&amp;114+4*($B63-7))&amp;INDIRECT(W$111&amp;115+4*($B63-7))&amp;INDIRECT(W$111&amp;116+4*($B63-7))))</f>
        <v>2</v>
      </c>
      <c r="X63" s="80" t="str" cm="1">
        <f t="array" aca="1" ref="X63" ca="1">IF(INDIRECT(X$111&amp;116+4*($B63-7))=1,BIN2HEX(1),BIN2HEX(INDIRECT(X$111&amp;113+4*($B63-7))&amp;INDIRECT(X$111&amp;114+4*($B63-7))&amp;INDIRECT(X$111&amp;115+4*($B63-7))&amp;INDIRECT(X$111&amp;116+4*($B63-7))))</f>
        <v>2</v>
      </c>
      <c r="Y63" s="80" t="str" cm="1">
        <f t="array" aca="1" ref="Y63" ca="1">IF(INDIRECT(Y$111&amp;116+4*($B63-7))=1,BIN2HEX(1),BIN2HEX(INDIRECT(Y$111&amp;113+4*($B63-7))&amp;INDIRECT(Y$111&amp;114+4*($B63-7))&amp;INDIRECT(Y$111&amp;115+4*($B63-7))&amp;INDIRECT(Y$111&amp;116+4*($B63-7))))</f>
        <v>2</v>
      </c>
      <c r="Z63" s="80" t="str" cm="1">
        <f t="array" aca="1" ref="Z63" ca="1">IF(INDIRECT(Z$111&amp;116+4*($B63-7))=1,BIN2HEX(1),BIN2HEX(INDIRECT(Z$111&amp;113+4*($B63-7))&amp;INDIRECT(Z$111&amp;114+4*($B63-7))&amp;INDIRECT(Z$111&amp;115+4*($B63-7))&amp;INDIRECT(Z$111&amp;116+4*($B63-7))))</f>
        <v>2</v>
      </c>
      <c r="AA63" s="80" t="str" cm="1">
        <f t="array" aca="1" ref="AA63" ca="1">IF(INDIRECT(AA$111&amp;116+4*($B63-7))=1,BIN2HEX(1),BIN2HEX(INDIRECT(AA$111&amp;113+4*($B63-7))&amp;INDIRECT(AA$111&amp;114+4*($B63-7))&amp;INDIRECT(AA$111&amp;115+4*($B63-7))&amp;INDIRECT(AA$111&amp;116+4*($B63-7))))</f>
        <v>2</v>
      </c>
      <c r="AB63" s="80" t="str" cm="1">
        <f t="array" aca="1" ref="AB63" ca="1">IF(INDIRECT(AB$111&amp;116+4*($B63-7))=1,BIN2HEX(1),BIN2HEX(INDIRECT(AB$111&amp;113+4*($B63-7))&amp;INDIRECT(AB$111&amp;114+4*($B63-7))&amp;INDIRECT(AB$111&amp;115+4*($B63-7))&amp;INDIRECT(AB$111&amp;116+4*($B63-7))))</f>
        <v>2</v>
      </c>
      <c r="AC63" s="80" t="str" cm="1">
        <f t="array" aca="1" ref="AC63" ca="1">IF(INDIRECT(AC$111&amp;116+4*($B63-7))=1,BIN2HEX(1),BIN2HEX(INDIRECT(AC$111&amp;113+4*($B63-7))&amp;INDIRECT(AC$111&amp;114+4*($B63-7))&amp;INDIRECT(AC$111&amp;115+4*($B63-7))&amp;INDIRECT(AC$111&amp;116+4*($B63-7))))</f>
        <v>2</v>
      </c>
      <c r="AD63" s="80" t="str" cm="1">
        <f t="array" aca="1" ref="AD63" ca="1">IF(INDIRECT(AD$111&amp;116+4*($B63-7))=1,BIN2HEX(1),BIN2HEX(INDIRECT(AD$111&amp;113+4*($B63-7))&amp;INDIRECT(AD$111&amp;114+4*($B63-7))&amp;INDIRECT(AD$111&amp;115+4*($B63-7))&amp;INDIRECT(AD$111&amp;116+4*($B63-7))))</f>
        <v>2</v>
      </c>
      <c r="AE63" s="80" t="str" cm="1">
        <f t="array" aca="1" ref="AE63" ca="1">IF(INDIRECT(AE$111&amp;116+4*($B63-7))=1,BIN2HEX(1),BIN2HEX(INDIRECT(AE$111&amp;113+4*($B63-7))&amp;INDIRECT(AE$111&amp;114+4*($B63-7))&amp;INDIRECT(AE$111&amp;115+4*($B63-7))&amp;INDIRECT(AE$111&amp;116+4*($B63-7))))</f>
        <v>2</v>
      </c>
      <c r="AF63" s="80" t="str" cm="1">
        <f t="array" aca="1" ref="AF63" ca="1">IF(INDIRECT(AF$111&amp;116+4*($B63-7))=1,BIN2HEX(1),BIN2HEX(INDIRECT(AF$111&amp;113+4*($B63-7))&amp;INDIRECT(AF$111&amp;114+4*($B63-7))&amp;INDIRECT(AF$111&amp;115+4*($B63-7))&amp;INDIRECT(AF$111&amp;116+4*($B63-7))))</f>
        <v>2</v>
      </c>
      <c r="AG63" s="80" t="str" cm="1">
        <f t="array" aca="1" ref="AG63" ca="1">IF(INDIRECT(AG$111&amp;116+4*($B63-7))=1,BIN2HEX(1),BIN2HEX(INDIRECT(AG$111&amp;113+4*($B63-7))&amp;INDIRECT(AG$111&amp;114+4*($B63-7))&amp;INDIRECT(AG$111&amp;115+4*($B63-7))&amp;INDIRECT(AG$111&amp;116+4*($B63-7))))</f>
        <v>2</v>
      </c>
      <c r="AH63" s="80" t="str" cm="1">
        <f t="array" aca="1" ref="AH63" ca="1">IF(INDIRECT(AH$111&amp;116+4*($B63-7))=1,BIN2HEX(1),BIN2HEX(INDIRECT(AH$111&amp;113+4*($B63-7))&amp;INDIRECT(AH$111&amp;114+4*($B63-7))&amp;INDIRECT(AH$111&amp;115+4*($B63-7))&amp;INDIRECT(AH$111&amp;116+4*($B63-7))))</f>
        <v>2</v>
      </c>
      <c r="AI63" s="80" t="str" cm="1">
        <f t="array" aca="1" ref="AI63" ca="1">IF(INDIRECT(AI$111&amp;116+4*($B63-7))=1,BIN2HEX(1),BIN2HEX(INDIRECT(AI$111&amp;113+4*($B63-7))&amp;INDIRECT(AI$111&amp;114+4*($B63-7))&amp;INDIRECT(AI$111&amp;115+4*($B63-7))&amp;INDIRECT(AI$111&amp;116+4*($B63-7))))</f>
        <v>2</v>
      </c>
      <c r="AJ63" s="80" t="str" cm="1">
        <f t="array" aca="1" ref="AJ63" ca="1">IF(INDIRECT(AJ$111&amp;116+4*($B63-7))=1,BIN2HEX(1),BIN2HEX(INDIRECT(AJ$111&amp;113+4*($B63-7))&amp;INDIRECT(AJ$111&amp;114+4*($B63-7))&amp;INDIRECT(AJ$111&amp;115+4*($B63-7))&amp;INDIRECT(AJ$111&amp;116+4*($B63-7))))</f>
        <v>2</v>
      </c>
      <c r="AK63" s="80" t="str" cm="1">
        <f t="array" aca="1" ref="AK63" ca="1">IF(INDIRECT(AK$111&amp;116+4*($B63-7))=1,BIN2HEX(1),BIN2HEX(INDIRECT(AK$111&amp;113+4*($B63-7))&amp;INDIRECT(AK$111&amp;114+4*($B63-7))&amp;INDIRECT(AK$111&amp;115+4*($B63-7))&amp;INDIRECT(AK$111&amp;116+4*($B63-7))))</f>
        <v>2</v>
      </c>
      <c r="AL63" s="80" t="str" cm="1">
        <f t="array" aca="1" ref="AL63" ca="1">IF(INDIRECT(AL$111&amp;116+4*($B63-7))=1,BIN2HEX(1),BIN2HEX(INDIRECT(AL$111&amp;113+4*($B63-7))&amp;INDIRECT(AL$111&amp;114+4*($B63-7))&amp;INDIRECT(AL$111&amp;115+4*($B63-7))&amp;INDIRECT(AL$111&amp;116+4*($B63-7))))</f>
        <v>2</v>
      </c>
      <c r="AM63" s="80" t="str" cm="1">
        <f t="array" aca="1" ref="AM63" ca="1">IF(INDIRECT(AM$111&amp;116+4*($B63-7))=1,BIN2HEX(1),BIN2HEX(INDIRECT(AM$111&amp;113+4*($B63-7))&amp;INDIRECT(AM$111&amp;114+4*($B63-7))&amp;INDIRECT(AM$111&amp;115+4*($B63-7))&amp;INDIRECT(AM$111&amp;116+4*($B63-7))))</f>
        <v>2</v>
      </c>
      <c r="AN63" s="80" t="str" cm="1">
        <f t="array" aca="1" ref="AN63" ca="1">IF(INDIRECT(AN$111&amp;116+4*($B63-7))=1,BIN2HEX(1),BIN2HEX(INDIRECT(AN$111&amp;113+4*($B63-7))&amp;INDIRECT(AN$111&amp;114+4*($B63-7))&amp;INDIRECT(AN$111&amp;115+4*($B63-7))&amp;INDIRECT(AN$111&amp;116+4*($B63-7))))</f>
        <v>2</v>
      </c>
      <c r="AO63" s="80" t="str" cm="1">
        <f t="array" aca="1" ref="AO63" ca="1">IF(INDIRECT(AO$111&amp;116+4*($B63-7))=1,BIN2HEX(1),BIN2HEX(INDIRECT(AO$111&amp;113+4*($B63-7))&amp;INDIRECT(AO$111&amp;114+4*($B63-7))&amp;INDIRECT(AO$111&amp;115+4*($B63-7))&amp;INDIRECT(AO$111&amp;116+4*($B63-7))))</f>
        <v>2</v>
      </c>
      <c r="AP63" s="80" t="str" cm="1">
        <f t="array" aca="1" ref="AP63" ca="1">IF(INDIRECT(AP$111&amp;116+4*($B63-7))=1,BIN2HEX(1),BIN2HEX(INDIRECT(AP$111&amp;113+4*($B63-7))&amp;INDIRECT(AP$111&amp;114+4*($B63-7))&amp;INDIRECT(AP$111&amp;115+4*($B63-7))&amp;INDIRECT(AP$111&amp;116+4*($B63-7))))</f>
        <v>2</v>
      </c>
      <c r="AQ63" s="80" t="str" cm="1">
        <f t="array" aca="1" ref="AQ63" ca="1">IF(INDIRECT(AQ$111&amp;116+4*($B63-7))=1,BIN2HEX(1),BIN2HEX(INDIRECT(AQ$111&amp;113+4*($B63-7))&amp;INDIRECT(AQ$111&amp;114+4*($B63-7))&amp;INDIRECT(AQ$111&amp;115+4*($B63-7))&amp;INDIRECT(AQ$111&amp;116+4*($B63-7))))</f>
        <v>2</v>
      </c>
      <c r="AR63" s="80" t="str" cm="1">
        <f t="array" aca="1" ref="AR63" ca="1">IF(INDIRECT(AR$111&amp;116+4*($B63-7))=1,BIN2HEX(1),BIN2HEX(INDIRECT(AR$111&amp;113+4*($B63-7))&amp;INDIRECT(AR$111&amp;114+4*($B63-7))&amp;INDIRECT(AR$111&amp;115+4*($B63-7))&amp;INDIRECT(AR$111&amp;116+4*($B63-7))))</f>
        <v>2</v>
      </c>
      <c r="AS63" s="80" t="str" cm="1">
        <f t="array" aca="1" ref="AS63" ca="1">IF(INDIRECT(AS$111&amp;116+4*($B63-7))=1,BIN2HEX(1),BIN2HEX(INDIRECT(AS$111&amp;113+4*($B63-7))&amp;INDIRECT(AS$111&amp;114+4*($B63-7))&amp;INDIRECT(AS$111&amp;115+4*($B63-7))&amp;INDIRECT(AS$111&amp;116+4*($B63-7))))</f>
        <v>2</v>
      </c>
      <c r="AT63" s="80" t="str" cm="1">
        <f t="array" aca="1" ref="AT63" ca="1">IF(INDIRECT(AT$111&amp;116+4*($B63-7))=1,BIN2HEX(1),BIN2HEX(INDIRECT(AT$111&amp;113+4*($B63-7))&amp;INDIRECT(AT$111&amp;114+4*($B63-7))&amp;INDIRECT(AT$111&amp;115+4*($B63-7))&amp;INDIRECT(AT$111&amp;116+4*($B63-7))))</f>
        <v>2</v>
      </c>
      <c r="AU63" s="80" t="str" cm="1">
        <f t="array" aca="1" ref="AU63" ca="1">IF(INDIRECT(AU$111&amp;116+4*($B63-7))=1,BIN2HEX(1),BIN2HEX(INDIRECT(AU$111&amp;113+4*($B63-7))&amp;INDIRECT(AU$111&amp;114+4*($B63-7))&amp;INDIRECT(AU$111&amp;115+4*($B63-7))&amp;INDIRECT(AU$111&amp;116+4*($B63-7))))</f>
        <v>2</v>
      </c>
      <c r="AV63" s="80" t="str" cm="1">
        <f t="array" aca="1" ref="AV63" ca="1">IF(INDIRECT(AV$111&amp;116+4*($B63-7))=1,BIN2HEX(1),BIN2HEX(INDIRECT(AV$111&amp;113+4*($B63-7))&amp;INDIRECT(AV$111&amp;114+4*($B63-7))&amp;INDIRECT(AV$111&amp;115+4*($B63-7))&amp;INDIRECT(AV$111&amp;116+4*($B63-7))))</f>
        <v>2</v>
      </c>
      <c r="AW63" s="80" t="str" cm="1">
        <f t="array" aca="1" ref="AW63" ca="1">IF(INDIRECT(AW$111&amp;116+4*($B63-7))=1,BIN2HEX(1),BIN2HEX(INDIRECT(AW$111&amp;113+4*($B63-7))&amp;INDIRECT(AW$111&amp;114+4*($B63-7))&amp;INDIRECT(AW$111&amp;115+4*($B63-7))&amp;INDIRECT(AW$111&amp;116+4*($B63-7))))</f>
        <v>2</v>
      </c>
      <c r="AX63" s="80" t="str" cm="1">
        <f t="array" aca="1" ref="AX63" ca="1">IF(INDIRECT(AX$111&amp;116+4*($B63-7))=1,BIN2HEX(1),BIN2HEX(INDIRECT(AX$111&amp;113+4*($B63-7))&amp;INDIRECT(AX$111&amp;114+4*($B63-7))&amp;INDIRECT(AX$111&amp;115+4*($B63-7))&amp;INDIRECT(AX$111&amp;116+4*($B63-7))))</f>
        <v>2</v>
      </c>
      <c r="AY63" s="80" t="str" cm="1">
        <f t="array" aca="1" ref="AY63" ca="1">IF(INDIRECT(AY$111&amp;116+4*($B63-7))=1,BIN2HEX(1),BIN2HEX(INDIRECT(AY$111&amp;113+4*($B63-7))&amp;INDIRECT(AY$111&amp;114+4*($B63-7))&amp;INDIRECT(AY$111&amp;115+4*($B63-7))&amp;INDIRECT(AY$111&amp;116+4*($B63-7))))</f>
        <v>2</v>
      </c>
      <c r="AZ63" s="80" t="str" cm="1">
        <f t="array" aca="1" ref="AZ63" ca="1">IF(INDIRECT(AZ$111&amp;116+4*($B63-7))=1,BIN2HEX(1),BIN2HEX(INDIRECT(AZ$111&amp;113+4*($B63-7))&amp;INDIRECT(AZ$111&amp;114+4*($B63-7))&amp;INDIRECT(AZ$111&amp;115+4*($B63-7))&amp;INDIRECT(AZ$111&amp;116+4*($B63-7))))</f>
        <v>2</v>
      </c>
      <c r="BA63" s="80" t="str" cm="1">
        <f t="array" aca="1" ref="BA63" ca="1">IF(INDIRECT(BA$111&amp;116+4*($B63-7))=1,BIN2HEX(1),BIN2HEX(INDIRECT(BA$111&amp;113+4*($B63-7))&amp;INDIRECT(BA$111&amp;114+4*($B63-7))&amp;INDIRECT(BA$111&amp;115+4*($B63-7))&amp;INDIRECT(BA$111&amp;116+4*($B63-7))))</f>
        <v>2</v>
      </c>
      <c r="BB63" s="80" t="str" cm="1">
        <f t="array" aca="1" ref="BB63" ca="1">IF(INDIRECT(BB$111&amp;116+4*($B63-7))=1,BIN2HEX(1),BIN2HEX(INDIRECT(BB$111&amp;113+4*($B63-7))&amp;INDIRECT(BB$111&amp;114+4*($B63-7))&amp;INDIRECT(BB$111&amp;115+4*($B63-7))&amp;INDIRECT(BB$111&amp;116+4*($B63-7))))</f>
        <v>2</v>
      </c>
      <c r="BC63" s="80" t="str" cm="1">
        <f t="array" aca="1" ref="BC63" ca="1">IF(INDIRECT(BC$111&amp;116+4*($B63-7))=1,BIN2HEX(1),BIN2HEX(INDIRECT(BC$111&amp;113+4*($B63-7))&amp;INDIRECT(BC$111&amp;114+4*($B63-7))&amp;INDIRECT(BC$111&amp;115+4*($B63-7))&amp;INDIRECT(BC$111&amp;116+4*($B63-7))))</f>
        <v>2</v>
      </c>
      <c r="BD63" s="80" t="str" cm="1">
        <f t="array" aca="1" ref="BD63" ca="1">IF(INDIRECT(BD$111&amp;116+4*($B63-7))=1,BIN2HEX(1),BIN2HEX(INDIRECT(BD$111&amp;113+4*($B63-7))&amp;INDIRECT(BD$111&amp;114+4*($B63-7))&amp;INDIRECT(BD$111&amp;115+4*($B63-7))&amp;INDIRECT(BD$111&amp;116+4*($B63-7))))</f>
        <v>2</v>
      </c>
      <c r="BE63" s="80" t="str" cm="1">
        <f t="array" aca="1" ref="BE63" ca="1">IF(INDIRECT(BE$111&amp;116+4*($B63-7))=1,BIN2HEX(1),BIN2HEX(INDIRECT(BE$111&amp;113+4*($B63-7))&amp;INDIRECT(BE$111&amp;114+4*($B63-7))&amp;INDIRECT(BE$111&amp;115+4*($B63-7))&amp;INDIRECT(BE$111&amp;116+4*($B63-7))))</f>
        <v>2</v>
      </c>
      <c r="BF63" s="80" t="str" cm="1">
        <f t="array" aca="1" ref="BF63" ca="1">IF(INDIRECT(BF$111&amp;116+4*($B63-7))=1,BIN2HEX(1),BIN2HEX(INDIRECT(BF$111&amp;113+4*($B63-7))&amp;INDIRECT(BF$111&amp;114+4*($B63-7))&amp;INDIRECT(BF$111&amp;115+4*($B63-7))&amp;INDIRECT(BF$111&amp;116+4*($B63-7))))</f>
        <v>2</v>
      </c>
      <c r="BG63" s="80" t="str" cm="1">
        <f t="array" aca="1" ref="BG63" ca="1">IF(INDIRECT(BG$111&amp;116+4*($B63-7))=1,BIN2HEX(1),BIN2HEX(INDIRECT(BG$111&amp;113+4*($B63-7))&amp;INDIRECT(BG$111&amp;114+4*($B63-7))&amp;INDIRECT(BG$111&amp;115+4*($B63-7))&amp;INDIRECT(BG$111&amp;116+4*($B63-7))))</f>
        <v>2</v>
      </c>
      <c r="BH63" s="80" t="str" cm="1">
        <f t="array" aca="1" ref="BH63" ca="1">IF(INDIRECT(BH$111&amp;116+4*($B63-7))=1,BIN2HEX(1),BIN2HEX(INDIRECT(BH$111&amp;113+4*($B63-7))&amp;INDIRECT(BH$111&amp;114+4*($B63-7))&amp;INDIRECT(BH$111&amp;115+4*($B63-7))&amp;INDIRECT(BH$111&amp;116+4*($B63-7))))</f>
        <v>2</v>
      </c>
      <c r="BI63" s="80" t="str" cm="1">
        <f t="array" aca="1" ref="BI63" ca="1">IF(INDIRECT(BI$111&amp;116+4*($B63-7))=1,BIN2HEX(1),BIN2HEX(INDIRECT(BI$111&amp;113+4*($B63-7))&amp;INDIRECT(BI$111&amp;114+4*($B63-7))&amp;INDIRECT(BI$111&amp;115+4*($B63-7))&amp;INDIRECT(BI$111&amp;116+4*($B63-7))))</f>
        <v>2</v>
      </c>
      <c r="BJ63" s="80" t="str" cm="1">
        <f t="array" aca="1" ref="BJ63" ca="1">IF(INDIRECT(BJ$111&amp;116+4*($B63-7))=1,BIN2HEX(1),BIN2HEX(INDIRECT(BJ$111&amp;113+4*($B63-7))&amp;INDIRECT(BJ$111&amp;114+4*($B63-7))&amp;INDIRECT(BJ$111&amp;115+4*($B63-7))&amp;INDIRECT(BJ$111&amp;116+4*($B63-7))))</f>
        <v>2</v>
      </c>
      <c r="BK63" s="80" t="str" cm="1">
        <f t="array" aca="1" ref="BK63" ca="1">IF(INDIRECT(BK$111&amp;116+4*($B63-7))=1,BIN2HEX(1),BIN2HEX(INDIRECT(BK$111&amp;113+4*($B63-7))&amp;INDIRECT(BK$111&amp;114+4*($B63-7))&amp;INDIRECT(BK$111&amp;115+4*($B63-7))&amp;INDIRECT(BK$111&amp;116+4*($B63-7))))</f>
        <v>2</v>
      </c>
      <c r="BL63" s="80" t="str" cm="1">
        <f t="array" aca="1" ref="BL63" ca="1">IF(INDIRECT(BL$111&amp;116+4*($B63-7))=1,BIN2HEX(1),BIN2HEX(INDIRECT(BL$111&amp;113+4*($B63-7))&amp;INDIRECT(BL$111&amp;114+4*($B63-7))&amp;INDIRECT(BL$111&amp;115+4*($B63-7))&amp;INDIRECT(BL$111&amp;116+4*($B63-7))))</f>
        <v>2</v>
      </c>
      <c r="BM63" s="80" t="str" cm="1">
        <f t="array" aca="1" ref="BM63" ca="1">IF(INDIRECT(BM$111&amp;116+4*($B63-7))=1,BIN2HEX(1),BIN2HEX(INDIRECT(BM$111&amp;113+4*($B63-7))&amp;INDIRECT(BM$111&amp;114+4*($B63-7))&amp;INDIRECT(BM$111&amp;115+4*($B63-7))&amp;INDIRECT(BM$111&amp;116+4*($B63-7))))</f>
        <v>2</v>
      </c>
      <c r="BN63" s="80" t="str" cm="1">
        <f t="array" aca="1" ref="BN63" ca="1">IF(INDIRECT(BN$111&amp;116+4*($B63-7))=1,BIN2HEX(1),BIN2HEX(INDIRECT(BN$111&amp;113+4*($B63-7))&amp;INDIRECT(BN$111&amp;114+4*($B63-7))&amp;INDIRECT(BN$111&amp;115+4*($B63-7))&amp;INDIRECT(BN$111&amp;116+4*($B63-7))))</f>
        <v>2</v>
      </c>
      <c r="BO63" s="80" t="str" cm="1">
        <f t="array" aca="1" ref="BO63" ca="1">IF(INDIRECT(BO$111&amp;116+4*($B63-7))=1,BIN2HEX(1),BIN2HEX(INDIRECT(BO$111&amp;113+4*($B63-7))&amp;INDIRECT(BO$111&amp;114+4*($B63-7))&amp;INDIRECT(BO$111&amp;115+4*($B63-7))&amp;INDIRECT(BO$111&amp;116+4*($B63-7))))</f>
        <v>2</v>
      </c>
      <c r="BP63" s="80" t="str" cm="1">
        <f t="array" aca="1" ref="BP63" ca="1">IF(INDIRECT(BP$111&amp;116+4*($B63-7))=1,BIN2HEX(1),BIN2HEX(INDIRECT(BP$111&amp;113+4*($B63-7))&amp;INDIRECT(BP$111&amp;114+4*($B63-7))&amp;INDIRECT(BP$111&amp;115+4*($B63-7))&amp;INDIRECT(BP$111&amp;116+4*($B63-7))))</f>
        <v>2</v>
      </c>
      <c r="CD63" s="80" cm="1">
        <f t="array" aca="1" ref="CD63" ca="1">IF($V63="0",INDIRECT("ｄａｔａ!$"&amp;V$112&amp;"$"&amp;$B63),0)</f>
        <v>0</v>
      </c>
      <c r="CE63" s="80" cm="1">
        <f t="array" aca="1" ref="CE63" ca="1">IF(OR($AS63="0",$AS63="8"),INDIRECT("ｄａｔａ!$"&amp;AS$112&amp;"$"&amp;$B63),0)</f>
        <v>0</v>
      </c>
      <c r="CH63" s="80" t="str">
        <f t="shared" si="12"/>
        <v>2000</v>
      </c>
      <c r="CI63" s="80" t="str">
        <f t="shared" si="13"/>
        <v>300000</v>
      </c>
      <c r="CJ63" s="80" t="str">
        <f t="shared" si="14"/>
        <v>400000</v>
      </c>
      <c r="CK63" s="80" t="str">
        <f t="shared" si="15"/>
        <v>5000000</v>
      </c>
      <c r="CL63" s="80" t="str">
        <f t="shared" si="16"/>
        <v>600000</v>
      </c>
      <c r="CM63" s="80" t="str">
        <f t="shared" ca="1" si="17"/>
        <v>70000</v>
      </c>
      <c r="CN63" s="80" t="str">
        <f t="shared" ca="1" si="18"/>
        <v>800000</v>
      </c>
      <c r="CO63" s="80" t="str">
        <f t="shared" ca="1" si="19"/>
        <v>900000</v>
      </c>
      <c r="CP63" s="80" t="str">
        <f t="shared" ca="1" si="20"/>
        <v>A000000</v>
      </c>
      <c r="CQ63" s="80" t="str">
        <f t="shared" ca="1" si="21"/>
        <v>B00000</v>
      </c>
    </row>
    <row r="64" spans="1:95" x14ac:dyDescent="0.2">
      <c r="A64" s="80" t="s">
        <v>2377</v>
      </c>
      <c r="B64" s="80">
        <v>66</v>
      </c>
      <c r="C64" s="251">
        <f t="shared" ca="1" si="11"/>
        <v>1</v>
      </c>
      <c r="D64" s="80" t="str" cm="1">
        <f t="array" aca="1" ref="D64" ca="1">IF(INDIRECT(D$111&amp;116+4*($B64-7))=1,BIN2HEX(1),BIN2HEX(INDIRECT(D$111&amp;113+4*($B64-7))&amp;INDIRECT(D$111&amp;114+4*($B64-7))&amp;INDIRECT(D$111&amp;115+4*($B64-7))&amp;INDIRECT(D$111&amp;116+4*($B64-7))))</f>
        <v>4</v>
      </c>
      <c r="F64" s="80" t="str" cm="1">
        <f t="array" aca="1" ref="F64" ca="1">IF(INDIRECT(F$111&amp;116+4*($B64-7))=1,BIN2HEX(1),BIN2HEX(INDIRECT(F$111&amp;113+4*($B64-7))&amp;INDIRECT(F$111&amp;114+4*($B64-7))&amp;INDIRECT(F$111&amp;115+4*($B64-7))&amp;INDIRECT(F$111&amp;116+4*($B64-7))))</f>
        <v>2</v>
      </c>
      <c r="G64" s="80" t="str" cm="1">
        <f t="array" aca="1" ref="G64" ca="1">IF(INDIRECT(G$111&amp;116+4*($B64-7))=1,BIN2HEX(1),BIN2HEX(INDIRECT(G$111&amp;113+4*($B64-7))&amp;INDIRECT(G$111&amp;114+4*($B64-7))&amp;INDIRECT(G$111&amp;115+4*($B64-7))&amp;INDIRECT(G$111&amp;116+4*($B64-7))))</f>
        <v>2</v>
      </c>
      <c r="H64" s="80" t="str" cm="1">
        <f t="array" aca="1" ref="H64" ca="1">IF(INDIRECT(H$111&amp;116+4*($B64-7))=1,BIN2HEX(1),BIN2HEX(INDIRECT(H$111&amp;113+4*($B64-7))&amp;INDIRECT(H$111&amp;114+4*($B64-7))&amp;INDIRECT(H$111&amp;115+4*($B64-7))&amp;INDIRECT(H$111&amp;116+4*($B64-7))))</f>
        <v>2</v>
      </c>
      <c r="I64" s="80" t="str" cm="1">
        <f t="array" aca="1" ref="I64" ca="1">IF(INDIRECT(I$111&amp;116+4*($B64-7))=1,BIN2HEX(1),BIN2HEX(INDIRECT(I$111&amp;113+4*($B64-7))&amp;INDIRECT(I$111&amp;114+4*($B64-7))&amp;INDIRECT(I$111&amp;115+4*($B64-7))&amp;INDIRECT(I$111&amp;116+4*($B64-7))))</f>
        <v>2</v>
      </c>
      <c r="J64" s="80" t="str" cm="1">
        <f t="array" aca="1" ref="J64" ca="1">IF(INDIRECT(J$111&amp;116+4*($B64-7))=1,BIN2HEX(1),BIN2HEX(INDIRECT(J$111&amp;113+4*($B64-7))&amp;INDIRECT(J$111&amp;114+4*($B64-7))&amp;INDIRECT(J$111&amp;115+4*($B64-7))&amp;INDIRECT(J$111&amp;116+4*($B64-7))))</f>
        <v>2</v>
      </c>
      <c r="K64" s="80" t="str" cm="1">
        <f t="array" aca="1" ref="K64" ca="1">IF(INDIRECT(K$111&amp;116+4*($B64-7))=1,BIN2HEX(1),BIN2HEX(INDIRECT(K$111&amp;113+4*($B64-7))&amp;INDIRECT(K$111&amp;114+4*($B64-7))&amp;INDIRECT(K$111&amp;115+4*($B64-7))&amp;INDIRECT(K$111&amp;116+4*($B64-7))))</f>
        <v>2</v>
      </c>
      <c r="L64" s="80" t="str" cm="1">
        <f t="array" aca="1" ref="L64" ca="1">IF(INDIRECT(L$111&amp;116+4*($B64-7))=1,BIN2HEX(1),BIN2HEX(INDIRECT(L$111&amp;113+4*($B64-7))&amp;INDIRECT(L$111&amp;114+4*($B64-7))&amp;INDIRECT(L$111&amp;115+4*($B64-7))&amp;INDIRECT(L$111&amp;116+4*($B64-7))))</f>
        <v>2</v>
      </c>
      <c r="M64" s="80" t="str" cm="1">
        <f t="array" aca="1" ref="M64" ca="1">IF(INDIRECT(M$111&amp;116+4*($B64-7))=1,BIN2HEX(1),BIN2HEX(INDIRECT(M$111&amp;113+4*($B64-7))&amp;INDIRECT(M$111&amp;114+4*($B64-7))&amp;INDIRECT(M$111&amp;115+4*($B64-7))&amp;INDIRECT(M$111&amp;116+4*($B64-7))))</f>
        <v>2</v>
      </c>
      <c r="N64" s="80" t="str" cm="1">
        <f t="array" aca="1" ref="N64" ca="1">IF(INDIRECT(N$111&amp;116+4*($B64-7))=1,BIN2HEX(1),BIN2HEX(INDIRECT(N$111&amp;113+4*($B64-7))&amp;INDIRECT(N$111&amp;114+4*($B64-7))&amp;INDIRECT(N$111&amp;115+4*($B64-7))&amp;INDIRECT(N$111&amp;116+4*($B64-7))))</f>
        <v>2</v>
      </c>
      <c r="O64" s="80" t="str" cm="1">
        <f t="array" aca="1" ref="O64" ca="1">IF(INDIRECT(O$111&amp;116+4*($B64-7))=1,BIN2HEX(1),BIN2HEX(INDIRECT(O$111&amp;113+4*($B64-7))&amp;INDIRECT(O$111&amp;114+4*($B64-7))&amp;INDIRECT(O$111&amp;115+4*($B64-7))&amp;INDIRECT(O$111&amp;116+4*($B64-7))))</f>
        <v>2</v>
      </c>
      <c r="P64" s="80" t="str" cm="1">
        <f t="array" aca="1" ref="P64" ca="1">IF(INDIRECT(P$111&amp;116+4*($B64-7))=1,BIN2HEX(1),BIN2HEX(INDIRECT(P$111&amp;113+4*($B64-7))&amp;INDIRECT(P$111&amp;114+4*($B64-7))&amp;INDIRECT(P$111&amp;115+4*($B64-7))&amp;INDIRECT(P$111&amp;116+4*($B64-7))))</f>
        <v>2</v>
      </c>
      <c r="Q64" s="80" t="str" cm="1">
        <f t="array" aca="1" ref="Q64" ca="1">IF(INDIRECT(Q$111&amp;116+4*($B64-7))=1,BIN2HEX(1),BIN2HEX(INDIRECT(Q$111&amp;113+4*($B64-7))&amp;INDIRECT(Q$111&amp;114+4*($B64-7))&amp;INDIRECT(Q$111&amp;115+4*($B64-7))&amp;INDIRECT(Q$111&amp;116+4*($B64-7))))</f>
        <v>2</v>
      </c>
      <c r="R64" s="80" t="str" cm="1">
        <f t="array" aca="1" ref="R64" ca="1">IF(INDIRECT(R$111&amp;116+4*($B64-7))=1,BIN2HEX(1),BIN2HEX(INDIRECT(R$111&amp;113+4*($B64-7))&amp;INDIRECT(R$111&amp;114+4*($B64-7))&amp;INDIRECT(R$111&amp;115+4*($B64-7))&amp;INDIRECT(R$111&amp;116+4*($B64-7))))</f>
        <v>2</v>
      </c>
      <c r="S64" s="80" t="str" cm="1">
        <f t="array" aca="1" ref="S64" ca="1">IF(INDIRECT(S$111&amp;116+4*($B64-7))=1,BIN2HEX(1),BIN2HEX(INDIRECT(S$111&amp;113+4*($B64-7))&amp;INDIRECT(S$111&amp;114+4*($B64-7))&amp;INDIRECT(S$111&amp;115+4*($B64-7))&amp;INDIRECT(S$111&amp;116+4*($B64-7))))</f>
        <v>2</v>
      </c>
      <c r="T64" s="80" t="str" cm="1">
        <f t="array" aca="1" ref="T64" ca="1">IF(INDIRECT(T$111&amp;116+4*($B64-7))=1,BIN2HEX(1),BIN2HEX(INDIRECT(T$111&amp;113+4*($B64-7))&amp;INDIRECT(T$111&amp;114+4*($B64-7))&amp;INDIRECT(T$111&amp;115+4*($B64-7))&amp;INDIRECT(T$111&amp;116+4*($B64-7))))</f>
        <v>2</v>
      </c>
      <c r="U64" s="80" t="str" cm="1">
        <f t="array" aca="1" ref="U64" ca="1">IF(INDIRECT(U$111&amp;116+4*($B64-7))=1,BIN2HEX(1),BIN2HEX(INDIRECT(U$111&amp;113+4*($B64-7))&amp;INDIRECT(U$111&amp;114+4*($B64-7))&amp;INDIRECT(U$111&amp;115+4*($B64-7))&amp;INDIRECT(U$111&amp;116+4*($B64-7))))</f>
        <v>2</v>
      </c>
      <c r="V64" s="80" t="str" cm="1">
        <f t="array" aca="1" ref="V64" ca="1">IF(INDIRECT(V$111&amp;116+4*($B64-7))=1,BIN2HEX(1),BIN2HEX(INDIRECT(V$111&amp;113+4*($B64-7))&amp;INDIRECT(V$111&amp;114+4*($B64-7))&amp;INDIRECT(V$111&amp;115+4*($B64-7))&amp;INDIRECT(V$111&amp;116+4*($B64-7))))</f>
        <v>2</v>
      </c>
      <c r="W64" s="80" t="str" cm="1">
        <f t="array" aca="1" ref="W64" ca="1">IF(INDIRECT(W$111&amp;116+4*($B64-7))=1,BIN2HEX(1),BIN2HEX(INDIRECT(W$111&amp;113+4*($B64-7))&amp;INDIRECT(W$111&amp;114+4*($B64-7))&amp;INDIRECT(W$111&amp;115+4*($B64-7))&amp;INDIRECT(W$111&amp;116+4*($B64-7))))</f>
        <v>2</v>
      </c>
      <c r="X64" s="80" t="str" cm="1">
        <f t="array" aca="1" ref="X64" ca="1">IF(INDIRECT(X$111&amp;116+4*($B64-7))=1,BIN2HEX(1),BIN2HEX(INDIRECT(X$111&amp;113+4*($B64-7))&amp;INDIRECT(X$111&amp;114+4*($B64-7))&amp;INDIRECT(X$111&amp;115+4*($B64-7))&amp;INDIRECT(X$111&amp;116+4*($B64-7))))</f>
        <v>2</v>
      </c>
      <c r="Y64" s="80" t="str" cm="1">
        <f t="array" aca="1" ref="Y64" ca="1">IF(INDIRECT(Y$111&amp;116+4*($B64-7))=1,BIN2HEX(1),BIN2HEX(INDIRECT(Y$111&amp;113+4*($B64-7))&amp;INDIRECT(Y$111&amp;114+4*($B64-7))&amp;INDIRECT(Y$111&amp;115+4*($B64-7))&amp;INDIRECT(Y$111&amp;116+4*($B64-7))))</f>
        <v>2</v>
      </c>
      <c r="Z64" s="80" t="str" cm="1">
        <f t="array" aca="1" ref="Z64" ca="1">IF(INDIRECT(Z$111&amp;116+4*($B64-7))=1,BIN2HEX(1),BIN2HEX(INDIRECT(Z$111&amp;113+4*($B64-7))&amp;INDIRECT(Z$111&amp;114+4*($B64-7))&amp;INDIRECT(Z$111&amp;115+4*($B64-7))&amp;INDIRECT(Z$111&amp;116+4*($B64-7))))</f>
        <v>2</v>
      </c>
      <c r="AA64" s="80" t="str" cm="1">
        <f t="array" aca="1" ref="AA64" ca="1">IF(INDIRECT(AA$111&amp;116+4*($B64-7))=1,BIN2HEX(1),BIN2HEX(INDIRECT(AA$111&amp;113+4*($B64-7))&amp;INDIRECT(AA$111&amp;114+4*($B64-7))&amp;INDIRECT(AA$111&amp;115+4*($B64-7))&amp;INDIRECT(AA$111&amp;116+4*($B64-7))))</f>
        <v>2</v>
      </c>
      <c r="AB64" s="80" t="str" cm="1">
        <f t="array" aca="1" ref="AB64" ca="1">IF(INDIRECT(AB$111&amp;116+4*($B64-7))=1,BIN2HEX(1),BIN2HEX(INDIRECT(AB$111&amp;113+4*($B64-7))&amp;INDIRECT(AB$111&amp;114+4*($B64-7))&amp;INDIRECT(AB$111&amp;115+4*($B64-7))&amp;INDIRECT(AB$111&amp;116+4*($B64-7))))</f>
        <v>2</v>
      </c>
      <c r="AC64" s="80" t="str" cm="1">
        <f t="array" aca="1" ref="AC64" ca="1">IF(INDIRECT(AC$111&amp;116+4*($B64-7))=1,BIN2HEX(1),BIN2HEX(INDIRECT(AC$111&amp;113+4*($B64-7))&amp;INDIRECT(AC$111&amp;114+4*($B64-7))&amp;INDIRECT(AC$111&amp;115+4*($B64-7))&amp;INDIRECT(AC$111&amp;116+4*($B64-7))))</f>
        <v>2</v>
      </c>
      <c r="AD64" s="80" t="str" cm="1">
        <f t="array" aca="1" ref="AD64" ca="1">IF(INDIRECT(AD$111&amp;116+4*($B64-7))=1,BIN2HEX(1),BIN2HEX(INDIRECT(AD$111&amp;113+4*($B64-7))&amp;INDIRECT(AD$111&amp;114+4*($B64-7))&amp;INDIRECT(AD$111&amp;115+4*($B64-7))&amp;INDIRECT(AD$111&amp;116+4*($B64-7))))</f>
        <v>2</v>
      </c>
      <c r="AE64" s="80" t="str" cm="1">
        <f t="array" aca="1" ref="AE64" ca="1">IF(INDIRECT(AE$111&amp;116+4*($B64-7))=1,BIN2HEX(1),BIN2HEX(INDIRECT(AE$111&amp;113+4*($B64-7))&amp;INDIRECT(AE$111&amp;114+4*($B64-7))&amp;INDIRECT(AE$111&amp;115+4*($B64-7))&amp;INDIRECT(AE$111&amp;116+4*($B64-7))))</f>
        <v>2</v>
      </c>
      <c r="AF64" s="80" t="str" cm="1">
        <f t="array" aca="1" ref="AF64" ca="1">IF(INDIRECT(AF$111&amp;116+4*($B64-7))=1,BIN2HEX(1),BIN2HEX(INDIRECT(AF$111&amp;113+4*($B64-7))&amp;INDIRECT(AF$111&amp;114+4*($B64-7))&amp;INDIRECT(AF$111&amp;115+4*($B64-7))&amp;INDIRECT(AF$111&amp;116+4*($B64-7))))</f>
        <v>2</v>
      </c>
      <c r="AG64" s="80" t="str" cm="1">
        <f t="array" aca="1" ref="AG64" ca="1">IF(INDIRECT(AG$111&amp;116+4*($B64-7))=1,BIN2HEX(1),BIN2HEX(INDIRECT(AG$111&amp;113+4*($B64-7))&amp;INDIRECT(AG$111&amp;114+4*($B64-7))&amp;INDIRECT(AG$111&amp;115+4*($B64-7))&amp;INDIRECT(AG$111&amp;116+4*($B64-7))))</f>
        <v>2</v>
      </c>
      <c r="AH64" s="80" t="str" cm="1">
        <f t="array" aca="1" ref="AH64" ca="1">IF(INDIRECT(AH$111&amp;116+4*($B64-7))=1,BIN2HEX(1),BIN2HEX(INDIRECT(AH$111&amp;113+4*($B64-7))&amp;INDIRECT(AH$111&amp;114+4*($B64-7))&amp;INDIRECT(AH$111&amp;115+4*($B64-7))&amp;INDIRECT(AH$111&amp;116+4*($B64-7))))</f>
        <v>2</v>
      </c>
      <c r="AI64" s="80" t="str" cm="1">
        <f t="array" aca="1" ref="AI64" ca="1">IF(INDIRECT(AI$111&amp;116+4*($B64-7))=1,BIN2HEX(1),BIN2HEX(INDIRECT(AI$111&amp;113+4*($B64-7))&amp;INDIRECT(AI$111&amp;114+4*($B64-7))&amp;INDIRECT(AI$111&amp;115+4*($B64-7))&amp;INDIRECT(AI$111&amp;116+4*($B64-7))))</f>
        <v>2</v>
      </c>
      <c r="AJ64" s="80" t="str" cm="1">
        <f t="array" aca="1" ref="AJ64" ca="1">IF(INDIRECT(AJ$111&amp;116+4*($B64-7))=1,BIN2HEX(1),BIN2HEX(INDIRECT(AJ$111&amp;113+4*($B64-7))&amp;INDIRECT(AJ$111&amp;114+4*($B64-7))&amp;INDIRECT(AJ$111&amp;115+4*($B64-7))&amp;INDIRECT(AJ$111&amp;116+4*($B64-7))))</f>
        <v>2</v>
      </c>
      <c r="AK64" s="80" t="str" cm="1">
        <f t="array" aca="1" ref="AK64" ca="1">IF(INDIRECT(AK$111&amp;116+4*($B64-7))=1,BIN2HEX(1),BIN2HEX(INDIRECT(AK$111&amp;113+4*($B64-7))&amp;INDIRECT(AK$111&amp;114+4*($B64-7))&amp;INDIRECT(AK$111&amp;115+4*($B64-7))&amp;INDIRECT(AK$111&amp;116+4*($B64-7))))</f>
        <v>2</v>
      </c>
      <c r="AL64" s="80" t="str" cm="1">
        <f t="array" aca="1" ref="AL64" ca="1">IF(INDIRECT(AL$111&amp;116+4*($B64-7))=1,BIN2HEX(1),BIN2HEX(INDIRECT(AL$111&amp;113+4*($B64-7))&amp;INDIRECT(AL$111&amp;114+4*($B64-7))&amp;INDIRECT(AL$111&amp;115+4*($B64-7))&amp;INDIRECT(AL$111&amp;116+4*($B64-7))))</f>
        <v>2</v>
      </c>
      <c r="AM64" s="80" t="str" cm="1">
        <f t="array" aca="1" ref="AM64" ca="1">IF(INDIRECT(AM$111&amp;116+4*($B64-7))=1,BIN2HEX(1),BIN2HEX(INDIRECT(AM$111&amp;113+4*($B64-7))&amp;INDIRECT(AM$111&amp;114+4*($B64-7))&amp;INDIRECT(AM$111&amp;115+4*($B64-7))&amp;INDIRECT(AM$111&amp;116+4*($B64-7))))</f>
        <v>2</v>
      </c>
      <c r="AN64" s="80" t="str" cm="1">
        <f t="array" aca="1" ref="AN64" ca="1">IF(INDIRECT(AN$111&amp;116+4*($B64-7))=1,BIN2HEX(1),BIN2HEX(INDIRECT(AN$111&amp;113+4*($B64-7))&amp;INDIRECT(AN$111&amp;114+4*($B64-7))&amp;INDIRECT(AN$111&amp;115+4*($B64-7))&amp;INDIRECT(AN$111&amp;116+4*($B64-7))))</f>
        <v>2</v>
      </c>
      <c r="AO64" s="80" t="str" cm="1">
        <f t="array" aca="1" ref="AO64" ca="1">IF(INDIRECT(AO$111&amp;116+4*($B64-7))=1,BIN2HEX(1),BIN2HEX(INDIRECT(AO$111&amp;113+4*($B64-7))&amp;INDIRECT(AO$111&amp;114+4*($B64-7))&amp;INDIRECT(AO$111&amp;115+4*($B64-7))&amp;INDIRECT(AO$111&amp;116+4*($B64-7))))</f>
        <v>2</v>
      </c>
      <c r="AP64" s="80" t="str" cm="1">
        <f t="array" aca="1" ref="AP64" ca="1">IF(INDIRECT(AP$111&amp;116+4*($B64-7))=1,BIN2HEX(1),BIN2HEX(INDIRECT(AP$111&amp;113+4*($B64-7))&amp;INDIRECT(AP$111&amp;114+4*($B64-7))&amp;INDIRECT(AP$111&amp;115+4*($B64-7))&amp;INDIRECT(AP$111&amp;116+4*($B64-7))))</f>
        <v>2</v>
      </c>
      <c r="AQ64" s="80" t="str" cm="1">
        <f t="array" aca="1" ref="AQ64" ca="1">IF(INDIRECT(AQ$111&amp;116+4*($B64-7))=1,BIN2HEX(1),BIN2HEX(INDIRECT(AQ$111&amp;113+4*($B64-7))&amp;INDIRECT(AQ$111&amp;114+4*($B64-7))&amp;INDIRECT(AQ$111&amp;115+4*($B64-7))&amp;INDIRECT(AQ$111&amp;116+4*($B64-7))))</f>
        <v>2</v>
      </c>
      <c r="AR64" s="80" t="str" cm="1">
        <f t="array" aca="1" ref="AR64" ca="1">IF(INDIRECT(AR$111&amp;116+4*($B64-7))=1,BIN2HEX(1),BIN2HEX(INDIRECT(AR$111&amp;113+4*($B64-7))&amp;INDIRECT(AR$111&amp;114+4*($B64-7))&amp;INDIRECT(AR$111&amp;115+4*($B64-7))&amp;INDIRECT(AR$111&amp;116+4*($B64-7))))</f>
        <v>2</v>
      </c>
      <c r="AS64" s="80" t="str" cm="1">
        <f t="array" aca="1" ref="AS64" ca="1">IF(INDIRECT(AS$111&amp;116+4*($B64-7))=1,BIN2HEX(1),BIN2HEX(INDIRECT(AS$111&amp;113+4*($B64-7))&amp;INDIRECT(AS$111&amp;114+4*($B64-7))&amp;INDIRECT(AS$111&amp;115+4*($B64-7))&amp;INDIRECT(AS$111&amp;116+4*($B64-7))))</f>
        <v>2</v>
      </c>
      <c r="AT64" s="80" t="str" cm="1">
        <f t="array" aca="1" ref="AT64" ca="1">IF(INDIRECT(AT$111&amp;116+4*($B64-7))=1,BIN2HEX(1),BIN2HEX(INDIRECT(AT$111&amp;113+4*($B64-7))&amp;INDIRECT(AT$111&amp;114+4*($B64-7))&amp;INDIRECT(AT$111&amp;115+4*($B64-7))&amp;INDIRECT(AT$111&amp;116+4*($B64-7))))</f>
        <v>2</v>
      </c>
      <c r="AU64" s="80" t="str" cm="1">
        <f t="array" aca="1" ref="AU64" ca="1">IF(INDIRECT(AU$111&amp;116+4*($B64-7))=1,BIN2HEX(1),BIN2HEX(INDIRECT(AU$111&amp;113+4*($B64-7))&amp;INDIRECT(AU$111&amp;114+4*($B64-7))&amp;INDIRECT(AU$111&amp;115+4*($B64-7))&amp;INDIRECT(AU$111&amp;116+4*($B64-7))))</f>
        <v>2</v>
      </c>
      <c r="AV64" s="80" t="str" cm="1">
        <f t="array" aca="1" ref="AV64" ca="1">IF(INDIRECT(AV$111&amp;116+4*($B64-7))=1,BIN2HEX(1),BIN2HEX(INDIRECT(AV$111&amp;113+4*($B64-7))&amp;INDIRECT(AV$111&amp;114+4*($B64-7))&amp;INDIRECT(AV$111&amp;115+4*($B64-7))&amp;INDIRECT(AV$111&amp;116+4*($B64-7))))</f>
        <v>2</v>
      </c>
      <c r="AW64" s="80" t="str" cm="1">
        <f t="array" aca="1" ref="AW64" ca="1">IF(INDIRECT(AW$111&amp;116+4*($B64-7))=1,BIN2HEX(1),BIN2HEX(INDIRECT(AW$111&amp;113+4*($B64-7))&amp;INDIRECT(AW$111&amp;114+4*($B64-7))&amp;INDIRECT(AW$111&amp;115+4*($B64-7))&amp;INDIRECT(AW$111&amp;116+4*($B64-7))))</f>
        <v>2</v>
      </c>
      <c r="AX64" s="80" t="str" cm="1">
        <f t="array" aca="1" ref="AX64" ca="1">IF(INDIRECT(AX$111&amp;116+4*($B64-7))=1,BIN2HEX(1),BIN2HEX(INDIRECT(AX$111&amp;113+4*($B64-7))&amp;INDIRECT(AX$111&amp;114+4*($B64-7))&amp;INDIRECT(AX$111&amp;115+4*($B64-7))&amp;INDIRECT(AX$111&amp;116+4*($B64-7))))</f>
        <v>2</v>
      </c>
      <c r="AY64" s="80" t="str" cm="1">
        <f t="array" aca="1" ref="AY64" ca="1">IF(INDIRECT(AY$111&amp;116+4*($B64-7))=1,BIN2HEX(1),BIN2HEX(INDIRECT(AY$111&amp;113+4*($B64-7))&amp;INDIRECT(AY$111&amp;114+4*($B64-7))&amp;INDIRECT(AY$111&amp;115+4*($B64-7))&amp;INDIRECT(AY$111&amp;116+4*($B64-7))))</f>
        <v>2</v>
      </c>
      <c r="AZ64" s="80" t="str" cm="1">
        <f t="array" aca="1" ref="AZ64" ca="1">IF(INDIRECT(AZ$111&amp;116+4*($B64-7))=1,BIN2HEX(1),BIN2HEX(INDIRECT(AZ$111&amp;113+4*($B64-7))&amp;INDIRECT(AZ$111&amp;114+4*($B64-7))&amp;INDIRECT(AZ$111&amp;115+4*($B64-7))&amp;INDIRECT(AZ$111&amp;116+4*($B64-7))))</f>
        <v>2</v>
      </c>
      <c r="BA64" s="80" t="str" cm="1">
        <f t="array" aca="1" ref="BA64" ca="1">IF(INDIRECT(BA$111&amp;116+4*($B64-7))=1,BIN2HEX(1),BIN2HEX(INDIRECT(BA$111&amp;113+4*($B64-7))&amp;INDIRECT(BA$111&amp;114+4*($B64-7))&amp;INDIRECT(BA$111&amp;115+4*($B64-7))&amp;INDIRECT(BA$111&amp;116+4*($B64-7))))</f>
        <v>2</v>
      </c>
      <c r="BB64" s="80" t="str" cm="1">
        <f t="array" aca="1" ref="BB64" ca="1">IF(INDIRECT(BB$111&amp;116+4*($B64-7))=1,BIN2HEX(1),BIN2HEX(INDIRECT(BB$111&amp;113+4*($B64-7))&amp;INDIRECT(BB$111&amp;114+4*($B64-7))&amp;INDIRECT(BB$111&amp;115+4*($B64-7))&amp;INDIRECT(BB$111&amp;116+4*($B64-7))))</f>
        <v>2</v>
      </c>
      <c r="BC64" s="80" t="str" cm="1">
        <f t="array" aca="1" ref="BC64" ca="1">IF(INDIRECT(BC$111&amp;116+4*($B64-7))=1,BIN2HEX(1),BIN2HEX(INDIRECT(BC$111&amp;113+4*($B64-7))&amp;INDIRECT(BC$111&amp;114+4*($B64-7))&amp;INDIRECT(BC$111&amp;115+4*($B64-7))&amp;INDIRECT(BC$111&amp;116+4*($B64-7))))</f>
        <v>2</v>
      </c>
      <c r="BD64" s="80" t="str" cm="1">
        <f t="array" aca="1" ref="BD64" ca="1">IF(INDIRECT(BD$111&amp;116+4*($B64-7))=1,BIN2HEX(1),BIN2HEX(INDIRECT(BD$111&amp;113+4*($B64-7))&amp;INDIRECT(BD$111&amp;114+4*($B64-7))&amp;INDIRECT(BD$111&amp;115+4*($B64-7))&amp;INDIRECT(BD$111&amp;116+4*($B64-7))))</f>
        <v>2</v>
      </c>
      <c r="BE64" s="80" t="str" cm="1">
        <f t="array" aca="1" ref="BE64" ca="1">IF(INDIRECT(BE$111&amp;116+4*($B64-7))=1,BIN2HEX(1),BIN2HEX(INDIRECT(BE$111&amp;113+4*($B64-7))&amp;INDIRECT(BE$111&amp;114+4*($B64-7))&amp;INDIRECT(BE$111&amp;115+4*($B64-7))&amp;INDIRECT(BE$111&amp;116+4*($B64-7))))</f>
        <v>2</v>
      </c>
      <c r="BF64" s="80" t="str" cm="1">
        <f t="array" aca="1" ref="BF64" ca="1">IF(INDIRECT(BF$111&amp;116+4*($B64-7))=1,BIN2HEX(1),BIN2HEX(INDIRECT(BF$111&amp;113+4*($B64-7))&amp;INDIRECT(BF$111&amp;114+4*($B64-7))&amp;INDIRECT(BF$111&amp;115+4*($B64-7))&amp;INDIRECT(BF$111&amp;116+4*($B64-7))))</f>
        <v>2</v>
      </c>
      <c r="BG64" s="80" t="str" cm="1">
        <f t="array" aca="1" ref="BG64" ca="1">IF(INDIRECT(BG$111&amp;116+4*($B64-7))=1,BIN2HEX(1),BIN2HEX(INDIRECT(BG$111&amp;113+4*($B64-7))&amp;INDIRECT(BG$111&amp;114+4*($B64-7))&amp;INDIRECT(BG$111&amp;115+4*($B64-7))&amp;INDIRECT(BG$111&amp;116+4*($B64-7))))</f>
        <v>2</v>
      </c>
      <c r="BH64" s="80" t="str" cm="1">
        <f t="array" aca="1" ref="BH64" ca="1">IF(INDIRECT(BH$111&amp;116+4*($B64-7))=1,BIN2HEX(1),BIN2HEX(INDIRECT(BH$111&amp;113+4*($B64-7))&amp;INDIRECT(BH$111&amp;114+4*($B64-7))&amp;INDIRECT(BH$111&amp;115+4*($B64-7))&amp;INDIRECT(BH$111&amp;116+4*($B64-7))))</f>
        <v>2</v>
      </c>
      <c r="BI64" s="80" t="str" cm="1">
        <f t="array" aca="1" ref="BI64" ca="1">IF(INDIRECT(BI$111&amp;116+4*($B64-7))=1,BIN2HEX(1),BIN2HEX(INDIRECT(BI$111&amp;113+4*($B64-7))&amp;INDIRECT(BI$111&amp;114+4*($B64-7))&amp;INDIRECT(BI$111&amp;115+4*($B64-7))&amp;INDIRECT(BI$111&amp;116+4*($B64-7))))</f>
        <v>2</v>
      </c>
      <c r="BJ64" s="80" t="str" cm="1">
        <f t="array" aca="1" ref="BJ64" ca="1">IF(INDIRECT(BJ$111&amp;116+4*($B64-7))=1,BIN2HEX(1),BIN2HEX(INDIRECT(BJ$111&amp;113+4*($B64-7))&amp;INDIRECT(BJ$111&amp;114+4*($B64-7))&amp;INDIRECT(BJ$111&amp;115+4*($B64-7))&amp;INDIRECT(BJ$111&amp;116+4*($B64-7))))</f>
        <v>2</v>
      </c>
      <c r="BK64" s="80" t="str" cm="1">
        <f t="array" aca="1" ref="BK64" ca="1">IF(INDIRECT(BK$111&amp;116+4*($B64-7))=1,BIN2HEX(1),BIN2HEX(INDIRECT(BK$111&amp;113+4*($B64-7))&amp;INDIRECT(BK$111&amp;114+4*($B64-7))&amp;INDIRECT(BK$111&amp;115+4*($B64-7))&amp;INDIRECT(BK$111&amp;116+4*($B64-7))))</f>
        <v>2</v>
      </c>
      <c r="BL64" s="80" t="str" cm="1">
        <f t="array" aca="1" ref="BL64" ca="1">IF(INDIRECT(BL$111&amp;116+4*($B64-7))=1,BIN2HEX(1),BIN2HEX(INDIRECT(BL$111&amp;113+4*($B64-7))&amp;INDIRECT(BL$111&amp;114+4*($B64-7))&amp;INDIRECT(BL$111&amp;115+4*($B64-7))&amp;INDIRECT(BL$111&amp;116+4*($B64-7))))</f>
        <v>2</v>
      </c>
      <c r="BM64" s="80" t="str" cm="1">
        <f t="array" aca="1" ref="BM64" ca="1">IF(INDIRECT(BM$111&amp;116+4*($B64-7))=1,BIN2HEX(1),BIN2HEX(INDIRECT(BM$111&amp;113+4*($B64-7))&amp;INDIRECT(BM$111&amp;114+4*($B64-7))&amp;INDIRECT(BM$111&amp;115+4*($B64-7))&amp;INDIRECT(BM$111&amp;116+4*($B64-7))))</f>
        <v>2</v>
      </c>
      <c r="BN64" s="80" t="str" cm="1">
        <f t="array" aca="1" ref="BN64" ca="1">IF(INDIRECT(BN$111&amp;116+4*($B64-7))=1,BIN2HEX(1),BIN2HEX(INDIRECT(BN$111&amp;113+4*($B64-7))&amp;INDIRECT(BN$111&amp;114+4*($B64-7))&amp;INDIRECT(BN$111&amp;115+4*($B64-7))&amp;INDIRECT(BN$111&amp;116+4*($B64-7))))</f>
        <v>2</v>
      </c>
      <c r="BO64" s="80" t="str" cm="1">
        <f t="array" aca="1" ref="BO64" ca="1">IF(INDIRECT(BO$111&amp;116+4*($B64-7))=1,BIN2HEX(1),BIN2HEX(INDIRECT(BO$111&amp;113+4*($B64-7))&amp;INDIRECT(BO$111&amp;114+4*($B64-7))&amp;INDIRECT(BO$111&amp;115+4*($B64-7))&amp;INDIRECT(BO$111&amp;116+4*($B64-7))))</f>
        <v>2</v>
      </c>
      <c r="BP64" s="80" t="str" cm="1">
        <f t="array" aca="1" ref="BP64" ca="1">IF(INDIRECT(BP$111&amp;116+4*($B64-7))=1,BIN2HEX(1),BIN2HEX(INDIRECT(BP$111&amp;113+4*($B64-7))&amp;INDIRECT(BP$111&amp;114+4*($B64-7))&amp;INDIRECT(BP$111&amp;115+4*($B64-7))&amp;INDIRECT(BP$111&amp;116+4*($B64-7))))</f>
        <v>2</v>
      </c>
      <c r="CD64" s="80" cm="1">
        <f t="array" aca="1" ref="CD64" ca="1">IF($V64="0",INDIRECT("ｄａｔａ!$"&amp;V$112&amp;"$"&amp;$B64),0)</f>
        <v>0</v>
      </c>
      <c r="CE64" s="80" cm="1">
        <f t="array" aca="1" ref="CE64" ca="1">IF(OR($AS64="0",$AS64="8"),INDIRECT("ｄａｔａ!$"&amp;AS$112&amp;"$"&amp;$B64),0)</f>
        <v>0</v>
      </c>
      <c r="CH64" s="80" t="str">
        <f t="shared" si="12"/>
        <v>2000</v>
      </c>
      <c r="CI64" s="80" t="str">
        <f t="shared" si="13"/>
        <v>300000</v>
      </c>
      <c r="CJ64" s="80" t="str">
        <f t="shared" si="14"/>
        <v>400000</v>
      </c>
      <c r="CK64" s="80" t="str">
        <f t="shared" si="15"/>
        <v>5000000</v>
      </c>
      <c r="CL64" s="80" t="str">
        <f t="shared" si="16"/>
        <v>600000</v>
      </c>
      <c r="CM64" s="80" t="str">
        <f t="shared" ca="1" si="17"/>
        <v>70000</v>
      </c>
      <c r="CN64" s="80" t="str">
        <f t="shared" ca="1" si="18"/>
        <v>800000</v>
      </c>
      <c r="CO64" s="80" t="str">
        <f t="shared" ca="1" si="19"/>
        <v>900000</v>
      </c>
      <c r="CP64" s="80" t="str">
        <f t="shared" ca="1" si="20"/>
        <v>A000000</v>
      </c>
      <c r="CQ64" s="80" t="str">
        <f t="shared" ca="1" si="21"/>
        <v>B00000</v>
      </c>
    </row>
    <row r="65" spans="1:95" x14ac:dyDescent="0.2">
      <c r="A65" s="80" t="s">
        <v>2378</v>
      </c>
      <c r="B65" s="80">
        <v>67</v>
      </c>
      <c r="C65" s="251">
        <f t="shared" ca="1" si="11"/>
        <v>1</v>
      </c>
      <c r="D65" s="80" t="str" cm="1">
        <f t="array" aca="1" ref="D65" ca="1">IF(INDIRECT(D$111&amp;116+4*($B65-7))=1,BIN2HEX(1),BIN2HEX(INDIRECT(D$111&amp;113+4*($B65-7))&amp;INDIRECT(D$111&amp;114+4*($B65-7))&amp;INDIRECT(D$111&amp;115+4*($B65-7))&amp;INDIRECT(D$111&amp;116+4*($B65-7))))</f>
        <v>4</v>
      </c>
      <c r="F65" s="80" t="str" cm="1">
        <f t="array" aca="1" ref="F65" ca="1">IF(INDIRECT(F$111&amp;116+4*($B65-7))=1,BIN2HEX(1),BIN2HEX(INDIRECT(F$111&amp;113+4*($B65-7))&amp;INDIRECT(F$111&amp;114+4*($B65-7))&amp;INDIRECT(F$111&amp;115+4*($B65-7))&amp;INDIRECT(F$111&amp;116+4*($B65-7))))</f>
        <v>2</v>
      </c>
      <c r="G65" s="80" t="str" cm="1">
        <f t="array" aca="1" ref="G65" ca="1">IF(INDIRECT(G$111&amp;116+4*($B65-7))=1,BIN2HEX(1),BIN2HEX(INDIRECT(G$111&amp;113+4*($B65-7))&amp;INDIRECT(G$111&amp;114+4*($B65-7))&amp;INDIRECT(G$111&amp;115+4*($B65-7))&amp;INDIRECT(G$111&amp;116+4*($B65-7))))</f>
        <v>2</v>
      </c>
      <c r="H65" s="80" t="str" cm="1">
        <f t="array" aca="1" ref="H65" ca="1">IF(INDIRECT(H$111&amp;116+4*($B65-7))=1,BIN2HEX(1),BIN2HEX(INDIRECT(H$111&amp;113+4*($B65-7))&amp;INDIRECT(H$111&amp;114+4*($B65-7))&amp;INDIRECT(H$111&amp;115+4*($B65-7))&amp;INDIRECT(H$111&amp;116+4*($B65-7))))</f>
        <v>2</v>
      </c>
      <c r="I65" s="80" t="str" cm="1">
        <f t="array" aca="1" ref="I65" ca="1">IF(INDIRECT(I$111&amp;116+4*($B65-7))=1,BIN2HEX(1),BIN2HEX(INDIRECT(I$111&amp;113+4*($B65-7))&amp;INDIRECT(I$111&amp;114+4*($B65-7))&amp;INDIRECT(I$111&amp;115+4*($B65-7))&amp;INDIRECT(I$111&amp;116+4*($B65-7))))</f>
        <v>2</v>
      </c>
      <c r="J65" s="80" t="str" cm="1">
        <f t="array" aca="1" ref="J65" ca="1">IF(INDIRECT(J$111&amp;116+4*($B65-7))=1,BIN2HEX(1),BIN2HEX(INDIRECT(J$111&amp;113+4*($B65-7))&amp;INDIRECT(J$111&amp;114+4*($B65-7))&amp;INDIRECT(J$111&amp;115+4*($B65-7))&amp;INDIRECT(J$111&amp;116+4*($B65-7))))</f>
        <v>2</v>
      </c>
      <c r="K65" s="80" t="str" cm="1">
        <f t="array" aca="1" ref="K65" ca="1">IF(INDIRECT(K$111&amp;116+4*($B65-7))=1,BIN2HEX(1),BIN2HEX(INDIRECT(K$111&amp;113+4*($B65-7))&amp;INDIRECT(K$111&amp;114+4*($B65-7))&amp;INDIRECT(K$111&amp;115+4*($B65-7))&amp;INDIRECT(K$111&amp;116+4*($B65-7))))</f>
        <v>2</v>
      </c>
      <c r="L65" s="80" t="str" cm="1">
        <f t="array" aca="1" ref="L65" ca="1">IF(INDIRECT(L$111&amp;116+4*($B65-7))=1,BIN2HEX(1),BIN2HEX(INDIRECT(L$111&amp;113+4*($B65-7))&amp;INDIRECT(L$111&amp;114+4*($B65-7))&amp;INDIRECT(L$111&amp;115+4*($B65-7))&amp;INDIRECT(L$111&amp;116+4*($B65-7))))</f>
        <v>2</v>
      </c>
      <c r="M65" s="80" t="str" cm="1">
        <f t="array" aca="1" ref="M65" ca="1">IF(INDIRECT(M$111&amp;116+4*($B65-7))=1,BIN2HEX(1),BIN2HEX(INDIRECT(M$111&amp;113+4*($B65-7))&amp;INDIRECT(M$111&amp;114+4*($B65-7))&amp;INDIRECT(M$111&amp;115+4*($B65-7))&amp;INDIRECT(M$111&amp;116+4*($B65-7))))</f>
        <v>2</v>
      </c>
      <c r="N65" s="80" t="str" cm="1">
        <f t="array" aca="1" ref="N65" ca="1">IF(INDIRECT(N$111&amp;116+4*($B65-7))=1,BIN2HEX(1),BIN2HEX(INDIRECT(N$111&amp;113+4*($B65-7))&amp;INDIRECT(N$111&amp;114+4*($B65-7))&amp;INDIRECT(N$111&amp;115+4*($B65-7))&amp;INDIRECT(N$111&amp;116+4*($B65-7))))</f>
        <v>2</v>
      </c>
      <c r="O65" s="80" t="str" cm="1">
        <f t="array" aca="1" ref="O65" ca="1">IF(INDIRECT(O$111&amp;116+4*($B65-7))=1,BIN2HEX(1),BIN2HEX(INDIRECT(O$111&amp;113+4*($B65-7))&amp;INDIRECT(O$111&amp;114+4*($B65-7))&amp;INDIRECT(O$111&amp;115+4*($B65-7))&amp;INDIRECT(O$111&amp;116+4*($B65-7))))</f>
        <v>2</v>
      </c>
      <c r="P65" s="80" t="str" cm="1">
        <f t="array" aca="1" ref="P65" ca="1">IF(INDIRECT(P$111&amp;116+4*($B65-7))=1,BIN2HEX(1),BIN2HEX(INDIRECT(P$111&amp;113+4*($B65-7))&amp;INDIRECT(P$111&amp;114+4*($B65-7))&amp;INDIRECT(P$111&amp;115+4*($B65-7))&amp;INDIRECT(P$111&amp;116+4*($B65-7))))</f>
        <v>2</v>
      </c>
      <c r="Q65" s="80" t="str" cm="1">
        <f t="array" aca="1" ref="Q65" ca="1">IF(INDIRECT(Q$111&amp;116+4*($B65-7))=1,BIN2HEX(1),BIN2HEX(INDIRECT(Q$111&amp;113+4*($B65-7))&amp;INDIRECT(Q$111&amp;114+4*($B65-7))&amp;INDIRECT(Q$111&amp;115+4*($B65-7))&amp;INDIRECT(Q$111&amp;116+4*($B65-7))))</f>
        <v>2</v>
      </c>
      <c r="R65" s="80" t="str" cm="1">
        <f t="array" aca="1" ref="R65" ca="1">IF(INDIRECT(R$111&amp;116+4*($B65-7))=1,BIN2HEX(1),BIN2HEX(INDIRECT(R$111&amp;113+4*($B65-7))&amp;INDIRECT(R$111&amp;114+4*($B65-7))&amp;INDIRECT(R$111&amp;115+4*($B65-7))&amp;INDIRECT(R$111&amp;116+4*($B65-7))))</f>
        <v>2</v>
      </c>
      <c r="S65" s="80" t="str" cm="1">
        <f t="array" aca="1" ref="S65" ca="1">IF(INDIRECT(S$111&amp;116+4*($B65-7))=1,BIN2HEX(1),BIN2HEX(INDIRECT(S$111&amp;113+4*($B65-7))&amp;INDIRECT(S$111&amp;114+4*($B65-7))&amp;INDIRECT(S$111&amp;115+4*($B65-7))&amp;INDIRECT(S$111&amp;116+4*($B65-7))))</f>
        <v>2</v>
      </c>
      <c r="T65" s="80" t="str" cm="1">
        <f t="array" aca="1" ref="T65" ca="1">IF(INDIRECT(T$111&amp;116+4*($B65-7))=1,BIN2HEX(1),BIN2HEX(INDIRECT(T$111&amp;113+4*($B65-7))&amp;INDIRECT(T$111&amp;114+4*($B65-7))&amp;INDIRECT(T$111&amp;115+4*($B65-7))&amp;INDIRECT(T$111&amp;116+4*($B65-7))))</f>
        <v>2</v>
      </c>
      <c r="U65" s="80" t="str" cm="1">
        <f t="array" aca="1" ref="U65" ca="1">IF(INDIRECT(U$111&amp;116+4*($B65-7))=1,BIN2HEX(1),BIN2HEX(INDIRECT(U$111&amp;113+4*($B65-7))&amp;INDIRECT(U$111&amp;114+4*($B65-7))&amp;INDIRECT(U$111&amp;115+4*($B65-7))&amp;INDIRECT(U$111&amp;116+4*($B65-7))))</f>
        <v>2</v>
      </c>
      <c r="V65" s="80" t="str" cm="1">
        <f t="array" aca="1" ref="V65" ca="1">IF(INDIRECT(V$111&amp;116+4*($B65-7))=1,BIN2HEX(1),BIN2HEX(INDIRECT(V$111&amp;113+4*($B65-7))&amp;INDIRECT(V$111&amp;114+4*($B65-7))&amp;INDIRECT(V$111&amp;115+4*($B65-7))&amp;INDIRECT(V$111&amp;116+4*($B65-7))))</f>
        <v>2</v>
      </c>
      <c r="W65" s="80" t="str" cm="1">
        <f t="array" aca="1" ref="W65" ca="1">IF(INDIRECT(W$111&amp;116+4*($B65-7))=1,BIN2HEX(1),BIN2HEX(INDIRECT(W$111&amp;113+4*($B65-7))&amp;INDIRECT(W$111&amp;114+4*($B65-7))&amp;INDIRECT(W$111&amp;115+4*($B65-7))&amp;INDIRECT(W$111&amp;116+4*($B65-7))))</f>
        <v>2</v>
      </c>
      <c r="X65" s="80" t="str" cm="1">
        <f t="array" aca="1" ref="X65" ca="1">IF(INDIRECT(X$111&amp;116+4*($B65-7))=1,BIN2HEX(1),BIN2HEX(INDIRECT(X$111&amp;113+4*($B65-7))&amp;INDIRECT(X$111&amp;114+4*($B65-7))&amp;INDIRECT(X$111&amp;115+4*($B65-7))&amp;INDIRECT(X$111&amp;116+4*($B65-7))))</f>
        <v>2</v>
      </c>
      <c r="Y65" s="80" t="str" cm="1">
        <f t="array" aca="1" ref="Y65" ca="1">IF(INDIRECT(Y$111&amp;116+4*($B65-7))=1,BIN2HEX(1),BIN2HEX(INDIRECT(Y$111&amp;113+4*($B65-7))&amp;INDIRECT(Y$111&amp;114+4*($B65-7))&amp;INDIRECT(Y$111&amp;115+4*($B65-7))&amp;INDIRECT(Y$111&amp;116+4*($B65-7))))</f>
        <v>2</v>
      </c>
      <c r="Z65" s="80" t="str" cm="1">
        <f t="array" aca="1" ref="Z65" ca="1">IF(INDIRECT(Z$111&amp;116+4*($B65-7))=1,BIN2HEX(1),BIN2HEX(INDIRECT(Z$111&amp;113+4*($B65-7))&amp;INDIRECT(Z$111&amp;114+4*($B65-7))&amp;INDIRECT(Z$111&amp;115+4*($B65-7))&amp;INDIRECT(Z$111&amp;116+4*($B65-7))))</f>
        <v>2</v>
      </c>
      <c r="AA65" s="80" t="str" cm="1">
        <f t="array" aca="1" ref="AA65" ca="1">IF(INDIRECT(AA$111&amp;116+4*($B65-7))=1,BIN2HEX(1),BIN2HEX(INDIRECT(AA$111&amp;113+4*($B65-7))&amp;INDIRECT(AA$111&amp;114+4*($B65-7))&amp;INDIRECT(AA$111&amp;115+4*($B65-7))&amp;INDIRECT(AA$111&amp;116+4*($B65-7))))</f>
        <v>2</v>
      </c>
      <c r="AB65" s="80" t="str" cm="1">
        <f t="array" aca="1" ref="AB65" ca="1">IF(INDIRECT(AB$111&amp;116+4*($B65-7))=1,BIN2HEX(1),BIN2HEX(INDIRECT(AB$111&amp;113+4*($B65-7))&amp;INDIRECT(AB$111&amp;114+4*($B65-7))&amp;INDIRECT(AB$111&amp;115+4*($B65-7))&amp;INDIRECT(AB$111&amp;116+4*($B65-7))))</f>
        <v>2</v>
      </c>
      <c r="AC65" s="80" t="str" cm="1">
        <f t="array" aca="1" ref="AC65" ca="1">IF(INDIRECT(AC$111&amp;116+4*($B65-7))=1,BIN2HEX(1),BIN2HEX(INDIRECT(AC$111&amp;113+4*($B65-7))&amp;INDIRECT(AC$111&amp;114+4*($B65-7))&amp;INDIRECT(AC$111&amp;115+4*($B65-7))&amp;INDIRECT(AC$111&amp;116+4*($B65-7))))</f>
        <v>2</v>
      </c>
      <c r="AD65" s="80" t="str" cm="1">
        <f t="array" aca="1" ref="AD65" ca="1">IF(INDIRECT(AD$111&amp;116+4*($B65-7))=1,BIN2HEX(1),BIN2HEX(INDIRECT(AD$111&amp;113+4*($B65-7))&amp;INDIRECT(AD$111&amp;114+4*($B65-7))&amp;INDIRECT(AD$111&amp;115+4*($B65-7))&amp;INDIRECT(AD$111&amp;116+4*($B65-7))))</f>
        <v>2</v>
      </c>
      <c r="AE65" s="80" t="str" cm="1">
        <f t="array" aca="1" ref="AE65" ca="1">IF(INDIRECT(AE$111&amp;116+4*($B65-7))=1,BIN2HEX(1),BIN2HEX(INDIRECT(AE$111&amp;113+4*($B65-7))&amp;INDIRECT(AE$111&amp;114+4*($B65-7))&amp;INDIRECT(AE$111&amp;115+4*($B65-7))&amp;INDIRECT(AE$111&amp;116+4*($B65-7))))</f>
        <v>2</v>
      </c>
      <c r="AF65" s="80" t="str" cm="1">
        <f t="array" aca="1" ref="AF65" ca="1">IF(INDIRECT(AF$111&amp;116+4*($B65-7))=1,BIN2HEX(1),BIN2HEX(INDIRECT(AF$111&amp;113+4*($B65-7))&amp;INDIRECT(AF$111&amp;114+4*($B65-7))&amp;INDIRECT(AF$111&amp;115+4*($B65-7))&amp;INDIRECT(AF$111&amp;116+4*($B65-7))))</f>
        <v>2</v>
      </c>
      <c r="AG65" s="80" t="str" cm="1">
        <f t="array" aca="1" ref="AG65" ca="1">IF(INDIRECT(AG$111&amp;116+4*($B65-7))=1,BIN2HEX(1),BIN2HEX(INDIRECT(AG$111&amp;113+4*($B65-7))&amp;INDIRECT(AG$111&amp;114+4*($B65-7))&amp;INDIRECT(AG$111&amp;115+4*($B65-7))&amp;INDIRECT(AG$111&amp;116+4*($B65-7))))</f>
        <v>2</v>
      </c>
      <c r="AH65" s="80" t="str" cm="1">
        <f t="array" aca="1" ref="AH65" ca="1">IF(INDIRECT(AH$111&amp;116+4*($B65-7))=1,BIN2HEX(1),BIN2HEX(INDIRECT(AH$111&amp;113+4*($B65-7))&amp;INDIRECT(AH$111&amp;114+4*($B65-7))&amp;INDIRECT(AH$111&amp;115+4*($B65-7))&amp;INDIRECT(AH$111&amp;116+4*($B65-7))))</f>
        <v>2</v>
      </c>
      <c r="AI65" s="80" t="str" cm="1">
        <f t="array" aca="1" ref="AI65" ca="1">IF(INDIRECT(AI$111&amp;116+4*($B65-7))=1,BIN2HEX(1),BIN2HEX(INDIRECT(AI$111&amp;113+4*($B65-7))&amp;INDIRECT(AI$111&amp;114+4*($B65-7))&amp;INDIRECT(AI$111&amp;115+4*($B65-7))&amp;INDIRECT(AI$111&amp;116+4*($B65-7))))</f>
        <v>2</v>
      </c>
      <c r="AJ65" s="80" t="str" cm="1">
        <f t="array" aca="1" ref="AJ65" ca="1">IF(INDIRECT(AJ$111&amp;116+4*($B65-7))=1,BIN2HEX(1),BIN2HEX(INDIRECT(AJ$111&amp;113+4*($B65-7))&amp;INDIRECT(AJ$111&amp;114+4*($B65-7))&amp;INDIRECT(AJ$111&amp;115+4*($B65-7))&amp;INDIRECT(AJ$111&amp;116+4*($B65-7))))</f>
        <v>2</v>
      </c>
      <c r="AK65" s="80" t="str" cm="1">
        <f t="array" aca="1" ref="AK65" ca="1">IF(INDIRECT(AK$111&amp;116+4*($B65-7))=1,BIN2HEX(1),BIN2HEX(INDIRECT(AK$111&amp;113+4*($B65-7))&amp;INDIRECT(AK$111&amp;114+4*($B65-7))&amp;INDIRECT(AK$111&amp;115+4*($B65-7))&amp;INDIRECT(AK$111&amp;116+4*($B65-7))))</f>
        <v>2</v>
      </c>
      <c r="AL65" s="80" t="str" cm="1">
        <f t="array" aca="1" ref="AL65" ca="1">IF(INDIRECT(AL$111&amp;116+4*($B65-7))=1,BIN2HEX(1),BIN2HEX(INDIRECT(AL$111&amp;113+4*($B65-7))&amp;INDIRECT(AL$111&amp;114+4*($B65-7))&amp;INDIRECT(AL$111&amp;115+4*($B65-7))&amp;INDIRECT(AL$111&amp;116+4*($B65-7))))</f>
        <v>2</v>
      </c>
      <c r="AM65" s="80" t="str" cm="1">
        <f t="array" aca="1" ref="AM65" ca="1">IF(INDIRECT(AM$111&amp;116+4*($B65-7))=1,BIN2HEX(1),BIN2HEX(INDIRECT(AM$111&amp;113+4*($B65-7))&amp;INDIRECT(AM$111&amp;114+4*($B65-7))&amp;INDIRECT(AM$111&amp;115+4*($B65-7))&amp;INDIRECT(AM$111&amp;116+4*($B65-7))))</f>
        <v>2</v>
      </c>
      <c r="AN65" s="80" t="str" cm="1">
        <f t="array" aca="1" ref="AN65" ca="1">IF(INDIRECT(AN$111&amp;116+4*($B65-7))=1,BIN2HEX(1),BIN2HEX(INDIRECT(AN$111&amp;113+4*($B65-7))&amp;INDIRECT(AN$111&amp;114+4*($B65-7))&amp;INDIRECT(AN$111&amp;115+4*($B65-7))&amp;INDIRECT(AN$111&amp;116+4*($B65-7))))</f>
        <v>2</v>
      </c>
      <c r="AO65" s="80" t="str" cm="1">
        <f t="array" aca="1" ref="AO65" ca="1">IF(INDIRECT(AO$111&amp;116+4*($B65-7))=1,BIN2HEX(1),BIN2HEX(INDIRECT(AO$111&amp;113+4*($B65-7))&amp;INDIRECT(AO$111&amp;114+4*($B65-7))&amp;INDIRECT(AO$111&amp;115+4*($B65-7))&amp;INDIRECT(AO$111&amp;116+4*($B65-7))))</f>
        <v>2</v>
      </c>
      <c r="AP65" s="80" t="str" cm="1">
        <f t="array" aca="1" ref="AP65" ca="1">IF(INDIRECT(AP$111&amp;116+4*($B65-7))=1,BIN2HEX(1),BIN2HEX(INDIRECT(AP$111&amp;113+4*($B65-7))&amp;INDIRECT(AP$111&amp;114+4*($B65-7))&amp;INDIRECT(AP$111&amp;115+4*($B65-7))&amp;INDIRECT(AP$111&amp;116+4*($B65-7))))</f>
        <v>2</v>
      </c>
      <c r="AQ65" s="80" t="str" cm="1">
        <f t="array" aca="1" ref="AQ65" ca="1">IF(INDIRECT(AQ$111&amp;116+4*($B65-7))=1,BIN2HEX(1),BIN2HEX(INDIRECT(AQ$111&amp;113+4*($B65-7))&amp;INDIRECT(AQ$111&amp;114+4*($B65-7))&amp;INDIRECT(AQ$111&amp;115+4*($B65-7))&amp;INDIRECT(AQ$111&amp;116+4*($B65-7))))</f>
        <v>2</v>
      </c>
      <c r="AR65" s="80" t="str" cm="1">
        <f t="array" aca="1" ref="AR65" ca="1">IF(INDIRECT(AR$111&amp;116+4*($B65-7))=1,BIN2HEX(1),BIN2HEX(INDIRECT(AR$111&amp;113+4*($B65-7))&amp;INDIRECT(AR$111&amp;114+4*($B65-7))&amp;INDIRECT(AR$111&amp;115+4*($B65-7))&amp;INDIRECT(AR$111&amp;116+4*($B65-7))))</f>
        <v>2</v>
      </c>
      <c r="AS65" s="80" t="str" cm="1">
        <f t="array" aca="1" ref="AS65" ca="1">IF(INDIRECT(AS$111&amp;116+4*($B65-7))=1,BIN2HEX(1),BIN2HEX(INDIRECT(AS$111&amp;113+4*($B65-7))&amp;INDIRECT(AS$111&amp;114+4*($B65-7))&amp;INDIRECT(AS$111&amp;115+4*($B65-7))&amp;INDIRECT(AS$111&amp;116+4*($B65-7))))</f>
        <v>2</v>
      </c>
      <c r="AT65" s="80" t="str" cm="1">
        <f t="array" aca="1" ref="AT65" ca="1">IF(INDIRECT(AT$111&amp;116+4*($B65-7))=1,BIN2HEX(1),BIN2HEX(INDIRECT(AT$111&amp;113+4*($B65-7))&amp;INDIRECT(AT$111&amp;114+4*($B65-7))&amp;INDIRECT(AT$111&amp;115+4*($B65-7))&amp;INDIRECT(AT$111&amp;116+4*($B65-7))))</f>
        <v>2</v>
      </c>
      <c r="AU65" s="80" t="str" cm="1">
        <f t="array" aca="1" ref="AU65" ca="1">IF(INDIRECT(AU$111&amp;116+4*($B65-7))=1,BIN2HEX(1),BIN2HEX(INDIRECT(AU$111&amp;113+4*($B65-7))&amp;INDIRECT(AU$111&amp;114+4*($B65-7))&amp;INDIRECT(AU$111&amp;115+4*($B65-7))&amp;INDIRECT(AU$111&amp;116+4*($B65-7))))</f>
        <v>2</v>
      </c>
      <c r="AV65" s="80" t="str" cm="1">
        <f t="array" aca="1" ref="AV65" ca="1">IF(INDIRECT(AV$111&amp;116+4*($B65-7))=1,BIN2HEX(1),BIN2HEX(INDIRECT(AV$111&amp;113+4*($B65-7))&amp;INDIRECT(AV$111&amp;114+4*($B65-7))&amp;INDIRECT(AV$111&amp;115+4*($B65-7))&amp;INDIRECT(AV$111&amp;116+4*($B65-7))))</f>
        <v>2</v>
      </c>
      <c r="AW65" s="80" t="str" cm="1">
        <f t="array" aca="1" ref="AW65" ca="1">IF(INDIRECT(AW$111&amp;116+4*($B65-7))=1,BIN2HEX(1),BIN2HEX(INDIRECT(AW$111&amp;113+4*($B65-7))&amp;INDIRECT(AW$111&amp;114+4*($B65-7))&amp;INDIRECT(AW$111&amp;115+4*($B65-7))&amp;INDIRECT(AW$111&amp;116+4*($B65-7))))</f>
        <v>2</v>
      </c>
      <c r="AX65" s="80" t="str" cm="1">
        <f t="array" aca="1" ref="AX65" ca="1">IF(INDIRECT(AX$111&amp;116+4*($B65-7))=1,BIN2HEX(1),BIN2HEX(INDIRECT(AX$111&amp;113+4*($B65-7))&amp;INDIRECT(AX$111&amp;114+4*($B65-7))&amp;INDIRECT(AX$111&amp;115+4*($B65-7))&amp;INDIRECT(AX$111&amp;116+4*($B65-7))))</f>
        <v>2</v>
      </c>
      <c r="AY65" s="80" t="str" cm="1">
        <f t="array" aca="1" ref="AY65" ca="1">IF(INDIRECT(AY$111&amp;116+4*($B65-7))=1,BIN2HEX(1),BIN2HEX(INDIRECT(AY$111&amp;113+4*($B65-7))&amp;INDIRECT(AY$111&amp;114+4*($B65-7))&amp;INDIRECT(AY$111&amp;115+4*($B65-7))&amp;INDIRECT(AY$111&amp;116+4*($B65-7))))</f>
        <v>2</v>
      </c>
      <c r="AZ65" s="80" t="str" cm="1">
        <f t="array" aca="1" ref="AZ65" ca="1">IF(INDIRECT(AZ$111&amp;116+4*($B65-7))=1,BIN2HEX(1),BIN2HEX(INDIRECT(AZ$111&amp;113+4*($B65-7))&amp;INDIRECT(AZ$111&amp;114+4*($B65-7))&amp;INDIRECT(AZ$111&amp;115+4*($B65-7))&amp;INDIRECT(AZ$111&amp;116+4*($B65-7))))</f>
        <v>2</v>
      </c>
      <c r="BA65" s="80" t="str" cm="1">
        <f t="array" aca="1" ref="BA65" ca="1">IF(INDIRECT(BA$111&amp;116+4*($B65-7))=1,BIN2HEX(1),BIN2HEX(INDIRECT(BA$111&amp;113+4*($B65-7))&amp;INDIRECT(BA$111&amp;114+4*($B65-7))&amp;INDIRECT(BA$111&amp;115+4*($B65-7))&amp;INDIRECT(BA$111&amp;116+4*($B65-7))))</f>
        <v>2</v>
      </c>
      <c r="BB65" s="80" t="str" cm="1">
        <f t="array" aca="1" ref="BB65" ca="1">IF(INDIRECT(BB$111&amp;116+4*($B65-7))=1,BIN2HEX(1),BIN2HEX(INDIRECT(BB$111&amp;113+4*($B65-7))&amp;INDIRECT(BB$111&amp;114+4*($B65-7))&amp;INDIRECT(BB$111&amp;115+4*($B65-7))&amp;INDIRECT(BB$111&amp;116+4*($B65-7))))</f>
        <v>2</v>
      </c>
      <c r="BC65" s="80" t="str" cm="1">
        <f t="array" aca="1" ref="BC65" ca="1">IF(INDIRECT(BC$111&amp;116+4*($B65-7))=1,BIN2HEX(1),BIN2HEX(INDIRECT(BC$111&amp;113+4*($B65-7))&amp;INDIRECT(BC$111&amp;114+4*($B65-7))&amp;INDIRECT(BC$111&amp;115+4*($B65-7))&amp;INDIRECT(BC$111&amp;116+4*($B65-7))))</f>
        <v>2</v>
      </c>
      <c r="BD65" s="80" t="str" cm="1">
        <f t="array" aca="1" ref="BD65" ca="1">IF(INDIRECT(BD$111&amp;116+4*($B65-7))=1,BIN2HEX(1),BIN2HEX(INDIRECT(BD$111&amp;113+4*($B65-7))&amp;INDIRECT(BD$111&amp;114+4*($B65-7))&amp;INDIRECT(BD$111&amp;115+4*($B65-7))&amp;INDIRECT(BD$111&amp;116+4*($B65-7))))</f>
        <v>2</v>
      </c>
      <c r="BE65" s="80" t="str" cm="1">
        <f t="array" aca="1" ref="BE65" ca="1">IF(INDIRECT(BE$111&amp;116+4*($B65-7))=1,BIN2HEX(1),BIN2HEX(INDIRECT(BE$111&amp;113+4*($B65-7))&amp;INDIRECT(BE$111&amp;114+4*($B65-7))&amp;INDIRECT(BE$111&amp;115+4*($B65-7))&amp;INDIRECT(BE$111&amp;116+4*($B65-7))))</f>
        <v>2</v>
      </c>
      <c r="BF65" s="80" t="str" cm="1">
        <f t="array" aca="1" ref="BF65" ca="1">IF(INDIRECT(BF$111&amp;116+4*($B65-7))=1,BIN2HEX(1),BIN2HEX(INDIRECT(BF$111&amp;113+4*($B65-7))&amp;INDIRECT(BF$111&amp;114+4*($B65-7))&amp;INDIRECT(BF$111&amp;115+4*($B65-7))&amp;INDIRECT(BF$111&amp;116+4*($B65-7))))</f>
        <v>2</v>
      </c>
      <c r="BG65" s="80" t="str" cm="1">
        <f t="array" aca="1" ref="BG65" ca="1">IF(INDIRECT(BG$111&amp;116+4*($B65-7))=1,BIN2HEX(1),BIN2HEX(INDIRECT(BG$111&amp;113+4*($B65-7))&amp;INDIRECT(BG$111&amp;114+4*($B65-7))&amp;INDIRECT(BG$111&amp;115+4*($B65-7))&amp;INDIRECT(BG$111&amp;116+4*($B65-7))))</f>
        <v>2</v>
      </c>
      <c r="BH65" s="80" t="str" cm="1">
        <f t="array" aca="1" ref="BH65" ca="1">IF(INDIRECT(BH$111&amp;116+4*($B65-7))=1,BIN2HEX(1),BIN2HEX(INDIRECT(BH$111&amp;113+4*($B65-7))&amp;INDIRECT(BH$111&amp;114+4*($B65-7))&amp;INDIRECT(BH$111&amp;115+4*($B65-7))&amp;INDIRECT(BH$111&amp;116+4*($B65-7))))</f>
        <v>2</v>
      </c>
      <c r="BI65" s="80" t="str" cm="1">
        <f t="array" aca="1" ref="BI65" ca="1">IF(INDIRECT(BI$111&amp;116+4*($B65-7))=1,BIN2HEX(1),BIN2HEX(INDIRECT(BI$111&amp;113+4*($B65-7))&amp;INDIRECT(BI$111&amp;114+4*($B65-7))&amp;INDIRECT(BI$111&amp;115+4*($B65-7))&amp;INDIRECT(BI$111&amp;116+4*($B65-7))))</f>
        <v>2</v>
      </c>
      <c r="BJ65" s="80" t="str" cm="1">
        <f t="array" aca="1" ref="BJ65" ca="1">IF(INDIRECT(BJ$111&amp;116+4*($B65-7))=1,BIN2HEX(1),BIN2HEX(INDIRECT(BJ$111&amp;113+4*($B65-7))&amp;INDIRECT(BJ$111&amp;114+4*($B65-7))&amp;INDIRECT(BJ$111&amp;115+4*($B65-7))&amp;INDIRECT(BJ$111&amp;116+4*($B65-7))))</f>
        <v>2</v>
      </c>
      <c r="BK65" s="80" t="str" cm="1">
        <f t="array" aca="1" ref="BK65" ca="1">IF(INDIRECT(BK$111&amp;116+4*($B65-7))=1,BIN2HEX(1),BIN2HEX(INDIRECT(BK$111&amp;113+4*($B65-7))&amp;INDIRECT(BK$111&amp;114+4*($B65-7))&amp;INDIRECT(BK$111&amp;115+4*($B65-7))&amp;INDIRECT(BK$111&amp;116+4*($B65-7))))</f>
        <v>2</v>
      </c>
      <c r="BL65" s="80" t="str" cm="1">
        <f t="array" aca="1" ref="BL65" ca="1">IF(INDIRECT(BL$111&amp;116+4*($B65-7))=1,BIN2HEX(1),BIN2HEX(INDIRECT(BL$111&amp;113+4*($B65-7))&amp;INDIRECT(BL$111&amp;114+4*($B65-7))&amp;INDIRECT(BL$111&amp;115+4*($B65-7))&amp;INDIRECT(BL$111&amp;116+4*($B65-7))))</f>
        <v>2</v>
      </c>
      <c r="BM65" s="80" t="str" cm="1">
        <f t="array" aca="1" ref="BM65" ca="1">IF(INDIRECT(BM$111&amp;116+4*($B65-7))=1,BIN2HEX(1),BIN2HEX(INDIRECT(BM$111&amp;113+4*($B65-7))&amp;INDIRECT(BM$111&amp;114+4*($B65-7))&amp;INDIRECT(BM$111&amp;115+4*($B65-7))&amp;INDIRECT(BM$111&amp;116+4*($B65-7))))</f>
        <v>2</v>
      </c>
      <c r="BN65" s="80" t="str" cm="1">
        <f t="array" aca="1" ref="BN65" ca="1">IF(INDIRECT(BN$111&amp;116+4*($B65-7))=1,BIN2HEX(1),BIN2HEX(INDIRECT(BN$111&amp;113+4*($B65-7))&amp;INDIRECT(BN$111&amp;114+4*($B65-7))&amp;INDIRECT(BN$111&amp;115+4*($B65-7))&amp;INDIRECT(BN$111&amp;116+4*($B65-7))))</f>
        <v>2</v>
      </c>
      <c r="BO65" s="80" t="str" cm="1">
        <f t="array" aca="1" ref="BO65" ca="1">IF(INDIRECT(BO$111&amp;116+4*($B65-7))=1,BIN2HEX(1),BIN2HEX(INDIRECT(BO$111&amp;113+4*($B65-7))&amp;INDIRECT(BO$111&amp;114+4*($B65-7))&amp;INDIRECT(BO$111&amp;115+4*($B65-7))&amp;INDIRECT(BO$111&amp;116+4*($B65-7))))</f>
        <v>2</v>
      </c>
      <c r="BP65" s="80" t="str" cm="1">
        <f t="array" aca="1" ref="BP65" ca="1">IF(INDIRECT(BP$111&amp;116+4*($B65-7))=1,BIN2HEX(1),BIN2HEX(INDIRECT(BP$111&amp;113+4*($B65-7))&amp;INDIRECT(BP$111&amp;114+4*($B65-7))&amp;INDIRECT(BP$111&amp;115+4*($B65-7))&amp;INDIRECT(BP$111&amp;116+4*($B65-7))))</f>
        <v>2</v>
      </c>
      <c r="CD65" s="80" cm="1">
        <f t="array" aca="1" ref="CD65" ca="1">IF($V65="0",INDIRECT("ｄａｔａ!$"&amp;V$112&amp;"$"&amp;$B65),0)</f>
        <v>0</v>
      </c>
      <c r="CE65" s="80" cm="1">
        <f t="array" aca="1" ref="CE65" ca="1">IF(OR($AS65="0",$AS65="8"),INDIRECT("ｄａｔａ!$"&amp;AS$112&amp;"$"&amp;$B65),0)</f>
        <v>0</v>
      </c>
      <c r="CH65" s="80" t="str">
        <f t="shared" si="12"/>
        <v>2000</v>
      </c>
      <c r="CI65" s="80" t="str">
        <f t="shared" si="13"/>
        <v>300000</v>
      </c>
      <c r="CJ65" s="80" t="str">
        <f t="shared" si="14"/>
        <v>400000</v>
      </c>
      <c r="CK65" s="80" t="str">
        <f t="shared" si="15"/>
        <v>5000000</v>
      </c>
      <c r="CL65" s="80" t="str">
        <f t="shared" si="16"/>
        <v>600000</v>
      </c>
      <c r="CM65" s="80" t="str">
        <f t="shared" ca="1" si="17"/>
        <v>70000</v>
      </c>
      <c r="CN65" s="80" t="str">
        <f t="shared" ca="1" si="18"/>
        <v>800000</v>
      </c>
      <c r="CO65" s="80" t="str">
        <f t="shared" ca="1" si="19"/>
        <v>900000</v>
      </c>
      <c r="CP65" s="80" t="str">
        <f t="shared" ca="1" si="20"/>
        <v>A000000</v>
      </c>
      <c r="CQ65" s="80" t="str">
        <f t="shared" ca="1" si="21"/>
        <v>B00000</v>
      </c>
    </row>
    <row r="66" spans="1:95" x14ac:dyDescent="0.2">
      <c r="A66" s="80" t="s">
        <v>2379</v>
      </c>
      <c r="B66" s="80">
        <v>68</v>
      </c>
      <c r="C66" s="251">
        <f t="shared" ca="1" si="11"/>
        <v>1</v>
      </c>
      <c r="D66" s="80" t="str" cm="1">
        <f t="array" aca="1" ref="D66" ca="1">IF(INDIRECT(D$111&amp;116+4*($B66-7))=1,BIN2HEX(1),BIN2HEX(INDIRECT(D$111&amp;113+4*($B66-7))&amp;INDIRECT(D$111&amp;114+4*($B66-7))&amp;INDIRECT(D$111&amp;115+4*($B66-7))&amp;INDIRECT(D$111&amp;116+4*($B66-7))))</f>
        <v>4</v>
      </c>
      <c r="F66" s="80" t="str" cm="1">
        <f t="array" aca="1" ref="F66" ca="1">IF(INDIRECT(F$111&amp;116+4*($B66-7))=1,BIN2HEX(1),BIN2HEX(INDIRECT(F$111&amp;113+4*($B66-7))&amp;INDIRECT(F$111&amp;114+4*($B66-7))&amp;INDIRECT(F$111&amp;115+4*($B66-7))&amp;INDIRECT(F$111&amp;116+4*($B66-7))))</f>
        <v>2</v>
      </c>
      <c r="G66" s="80" t="str" cm="1">
        <f t="array" aca="1" ref="G66" ca="1">IF(INDIRECT(G$111&amp;116+4*($B66-7))=1,BIN2HEX(1),BIN2HEX(INDIRECT(G$111&amp;113+4*($B66-7))&amp;INDIRECT(G$111&amp;114+4*($B66-7))&amp;INDIRECT(G$111&amp;115+4*($B66-7))&amp;INDIRECT(G$111&amp;116+4*($B66-7))))</f>
        <v>2</v>
      </c>
      <c r="H66" s="80" t="str" cm="1">
        <f t="array" aca="1" ref="H66" ca="1">IF(INDIRECT(H$111&amp;116+4*($B66-7))=1,BIN2HEX(1),BIN2HEX(INDIRECT(H$111&amp;113+4*($B66-7))&amp;INDIRECT(H$111&amp;114+4*($B66-7))&amp;INDIRECT(H$111&amp;115+4*($B66-7))&amp;INDIRECT(H$111&amp;116+4*($B66-7))))</f>
        <v>2</v>
      </c>
      <c r="I66" s="80" t="str" cm="1">
        <f t="array" aca="1" ref="I66" ca="1">IF(INDIRECT(I$111&amp;116+4*($B66-7))=1,BIN2HEX(1),BIN2HEX(INDIRECT(I$111&amp;113+4*($B66-7))&amp;INDIRECT(I$111&amp;114+4*($B66-7))&amp;INDIRECT(I$111&amp;115+4*($B66-7))&amp;INDIRECT(I$111&amp;116+4*($B66-7))))</f>
        <v>2</v>
      </c>
      <c r="J66" s="80" t="str" cm="1">
        <f t="array" aca="1" ref="J66" ca="1">IF(INDIRECT(J$111&amp;116+4*($B66-7))=1,BIN2HEX(1),BIN2HEX(INDIRECT(J$111&amp;113+4*($B66-7))&amp;INDIRECT(J$111&amp;114+4*($B66-7))&amp;INDIRECT(J$111&amp;115+4*($B66-7))&amp;INDIRECT(J$111&amp;116+4*($B66-7))))</f>
        <v>2</v>
      </c>
      <c r="K66" s="80" t="str" cm="1">
        <f t="array" aca="1" ref="K66" ca="1">IF(INDIRECT(K$111&amp;116+4*($B66-7))=1,BIN2HEX(1),BIN2HEX(INDIRECT(K$111&amp;113+4*($B66-7))&amp;INDIRECT(K$111&amp;114+4*($B66-7))&amp;INDIRECT(K$111&amp;115+4*($B66-7))&amp;INDIRECT(K$111&amp;116+4*($B66-7))))</f>
        <v>2</v>
      </c>
      <c r="L66" s="80" t="str" cm="1">
        <f t="array" aca="1" ref="L66" ca="1">IF(INDIRECT(L$111&amp;116+4*($B66-7))=1,BIN2HEX(1),BIN2HEX(INDIRECT(L$111&amp;113+4*($B66-7))&amp;INDIRECT(L$111&amp;114+4*($B66-7))&amp;INDIRECT(L$111&amp;115+4*($B66-7))&amp;INDIRECT(L$111&amp;116+4*($B66-7))))</f>
        <v>2</v>
      </c>
      <c r="M66" s="80" t="str" cm="1">
        <f t="array" aca="1" ref="M66" ca="1">IF(INDIRECT(M$111&amp;116+4*($B66-7))=1,BIN2HEX(1),BIN2HEX(INDIRECT(M$111&amp;113+4*($B66-7))&amp;INDIRECT(M$111&amp;114+4*($B66-7))&amp;INDIRECT(M$111&amp;115+4*($B66-7))&amp;INDIRECT(M$111&amp;116+4*($B66-7))))</f>
        <v>2</v>
      </c>
      <c r="N66" s="80" t="str" cm="1">
        <f t="array" aca="1" ref="N66" ca="1">IF(INDIRECT(N$111&amp;116+4*($B66-7))=1,BIN2HEX(1),BIN2HEX(INDIRECT(N$111&amp;113+4*($B66-7))&amp;INDIRECT(N$111&amp;114+4*($B66-7))&amp;INDIRECT(N$111&amp;115+4*($B66-7))&amp;INDIRECT(N$111&amp;116+4*($B66-7))))</f>
        <v>2</v>
      </c>
      <c r="O66" s="80" t="str" cm="1">
        <f t="array" aca="1" ref="O66" ca="1">IF(INDIRECT(O$111&amp;116+4*($B66-7))=1,BIN2HEX(1),BIN2HEX(INDIRECT(O$111&amp;113+4*($B66-7))&amp;INDIRECT(O$111&amp;114+4*($B66-7))&amp;INDIRECT(O$111&amp;115+4*($B66-7))&amp;INDIRECT(O$111&amp;116+4*($B66-7))))</f>
        <v>2</v>
      </c>
      <c r="P66" s="80" t="str" cm="1">
        <f t="array" aca="1" ref="P66" ca="1">IF(INDIRECT(P$111&amp;116+4*($B66-7))=1,BIN2HEX(1),BIN2HEX(INDIRECT(P$111&amp;113+4*($B66-7))&amp;INDIRECT(P$111&amp;114+4*($B66-7))&amp;INDIRECT(P$111&amp;115+4*($B66-7))&amp;INDIRECT(P$111&amp;116+4*($B66-7))))</f>
        <v>2</v>
      </c>
      <c r="Q66" s="80" t="str" cm="1">
        <f t="array" aca="1" ref="Q66" ca="1">IF(INDIRECT(Q$111&amp;116+4*($B66-7))=1,BIN2HEX(1),BIN2HEX(INDIRECT(Q$111&amp;113+4*($B66-7))&amp;INDIRECT(Q$111&amp;114+4*($B66-7))&amp;INDIRECT(Q$111&amp;115+4*($B66-7))&amp;INDIRECT(Q$111&amp;116+4*($B66-7))))</f>
        <v>2</v>
      </c>
      <c r="R66" s="80" t="str" cm="1">
        <f t="array" aca="1" ref="R66" ca="1">IF(INDIRECT(R$111&amp;116+4*($B66-7))=1,BIN2HEX(1),BIN2HEX(INDIRECT(R$111&amp;113+4*($B66-7))&amp;INDIRECT(R$111&amp;114+4*($B66-7))&amp;INDIRECT(R$111&amp;115+4*($B66-7))&amp;INDIRECT(R$111&amp;116+4*($B66-7))))</f>
        <v>2</v>
      </c>
      <c r="S66" s="80" t="str" cm="1">
        <f t="array" aca="1" ref="S66" ca="1">IF(INDIRECT(S$111&amp;116+4*($B66-7))=1,BIN2HEX(1),BIN2HEX(INDIRECT(S$111&amp;113+4*($B66-7))&amp;INDIRECT(S$111&amp;114+4*($B66-7))&amp;INDIRECT(S$111&amp;115+4*($B66-7))&amp;INDIRECT(S$111&amp;116+4*($B66-7))))</f>
        <v>2</v>
      </c>
      <c r="T66" s="80" t="str" cm="1">
        <f t="array" aca="1" ref="T66" ca="1">IF(INDIRECT(T$111&amp;116+4*($B66-7))=1,BIN2HEX(1),BIN2HEX(INDIRECT(T$111&amp;113+4*($B66-7))&amp;INDIRECT(T$111&amp;114+4*($B66-7))&amp;INDIRECT(T$111&amp;115+4*($B66-7))&amp;INDIRECT(T$111&amp;116+4*($B66-7))))</f>
        <v>2</v>
      </c>
      <c r="U66" s="80" t="str" cm="1">
        <f t="array" aca="1" ref="U66" ca="1">IF(INDIRECT(U$111&amp;116+4*($B66-7))=1,BIN2HEX(1),BIN2HEX(INDIRECT(U$111&amp;113+4*($B66-7))&amp;INDIRECT(U$111&amp;114+4*($B66-7))&amp;INDIRECT(U$111&amp;115+4*($B66-7))&amp;INDIRECT(U$111&amp;116+4*($B66-7))))</f>
        <v>2</v>
      </c>
      <c r="V66" s="80" t="str" cm="1">
        <f t="array" aca="1" ref="V66" ca="1">IF(INDIRECT(V$111&amp;116+4*($B66-7))=1,BIN2HEX(1),BIN2HEX(INDIRECT(V$111&amp;113+4*($B66-7))&amp;INDIRECT(V$111&amp;114+4*($B66-7))&amp;INDIRECT(V$111&amp;115+4*($B66-7))&amp;INDIRECT(V$111&amp;116+4*($B66-7))))</f>
        <v>2</v>
      </c>
      <c r="W66" s="80" t="str" cm="1">
        <f t="array" aca="1" ref="W66" ca="1">IF(INDIRECT(W$111&amp;116+4*($B66-7))=1,BIN2HEX(1),BIN2HEX(INDIRECT(W$111&amp;113+4*($B66-7))&amp;INDIRECT(W$111&amp;114+4*($B66-7))&amp;INDIRECT(W$111&amp;115+4*($B66-7))&amp;INDIRECT(W$111&amp;116+4*($B66-7))))</f>
        <v>2</v>
      </c>
      <c r="X66" s="80" t="str" cm="1">
        <f t="array" aca="1" ref="X66" ca="1">IF(INDIRECT(X$111&amp;116+4*($B66-7))=1,BIN2HEX(1),BIN2HEX(INDIRECT(X$111&amp;113+4*($B66-7))&amp;INDIRECT(X$111&amp;114+4*($B66-7))&amp;INDIRECT(X$111&amp;115+4*($B66-7))&amp;INDIRECT(X$111&amp;116+4*($B66-7))))</f>
        <v>2</v>
      </c>
      <c r="Y66" s="80" t="str" cm="1">
        <f t="array" aca="1" ref="Y66" ca="1">IF(INDIRECT(Y$111&amp;116+4*($B66-7))=1,BIN2HEX(1),BIN2HEX(INDIRECT(Y$111&amp;113+4*($B66-7))&amp;INDIRECT(Y$111&amp;114+4*($B66-7))&amp;INDIRECT(Y$111&amp;115+4*($B66-7))&amp;INDIRECT(Y$111&amp;116+4*($B66-7))))</f>
        <v>2</v>
      </c>
      <c r="Z66" s="80" t="str" cm="1">
        <f t="array" aca="1" ref="Z66" ca="1">IF(INDIRECT(Z$111&amp;116+4*($B66-7))=1,BIN2HEX(1),BIN2HEX(INDIRECT(Z$111&amp;113+4*($B66-7))&amp;INDIRECT(Z$111&amp;114+4*($B66-7))&amp;INDIRECT(Z$111&amp;115+4*($B66-7))&amp;INDIRECT(Z$111&amp;116+4*($B66-7))))</f>
        <v>2</v>
      </c>
      <c r="AA66" s="80" t="str" cm="1">
        <f t="array" aca="1" ref="AA66" ca="1">IF(INDIRECT(AA$111&amp;116+4*($B66-7))=1,BIN2HEX(1),BIN2HEX(INDIRECT(AA$111&amp;113+4*($B66-7))&amp;INDIRECT(AA$111&amp;114+4*($B66-7))&amp;INDIRECT(AA$111&amp;115+4*($B66-7))&amp;INDIRECT(AA$111&amp;116+4*($B66-7))))</f>
        <v>2</v>
      </c>
      <c r="AB66" s="80" t="str" cm="1">
        <f t="array" aca="1" ref="AB66" ca="1">IF(INDIRECT(AB$111&amp;116+4*($B66-7))=1,BIN2HEX(1),BIN2HEX(INDIRECT(AB$111&amp;113+4*($B66-7))&amp;INDIRECT(AB$111&amp;114+4*($B66-7))&amp;INDIRECT(AB$111&amp;115+4*($B66-7))&amp;INDIRECT(AB$111&amp;116+4*($B66-7))))</f>
        <v>2</v>
      </c>
      <c r="AC66" s="80" t="str" cm="1">
        <f t="array" aca="1" ref="AC66" ca="1">IF(INDIRECT(AC$111&amp;116+4*($B66-7))=1,BIN2HEX(1),BIN2HEX(INDIRECT(AC$111&amp;113+4*($B66-7))&amp;INDIRECT(AC$111&amp;114+4*($B66-7))&amp;INDIRECT(AC$111&amp;115+4*($B66-7))&amp;INDIRECT(AC$111&amp;116+4*($B66-7))))</f>
        <v>2</v>
      </c>
      <c r="AD66" s="80" t="str" cm="1">
        <f t="array" aca="1" ref="AD66" ca="1">IF(INDIRECT(AD$111&amp;116+4*($B66-7))=1,BIN2HEX(1),BIN2HEX(INDIRECT(AD$111&amp;113+4*($B66-7))&amp;INDIRECT(AD$111&amp;114+4*($B66-7))&amp;INDIRECT(AD$111&amp;115+4*($B66-7))&amp;INDIRECT(AD$111&amp;116+4*($B66-7))))</f>
        <v>2</v>
      </c>
      <c r="AE66" s="80" t="str" cm="1">
        <f t="array" aca="1" ref="AE66" ca="1">IF(INDIRECT(AE$111&amp;116+4*($B66-7))=1,BIN2HEX(1),BIN2HEX(INDIRECT(AE$111&amp;113+4*($B66-7))&amp;INDIRECT(AE$111&amp;114+4*($B66-7))&amp;INDIRECT(AE$111&amp;115+4*($B66-7))&amp;INDIRECT(AE$111&amp;116+4*($B66-7))))</f>
        <v>2</v>
      </c>
      <c r="AF66" s="80" t="str" cm="1">
        <f t="array" aca="1" ref="AF66" ca="1">IF(INDIRECT(AF$111&amp;116+4*($B66-7))=1,BIN2HEX(1),BIN2HEX(INDIRECT(AF$111&amp;113+4*($B66-7))&amp;INDIRECT(AF$111&amp;114+4*($B66-7))&amp;INDIRECT(AF$111&amp;115+4*($B66-7))&amp;INDIRECT(AF$111&amp;116+4*($B66-7))))</f>
        <v>2</v>
      </c>
      <c r="AG66" s="80" t="str" cm="1">
        <f t="array" aca="1" ref="AG66" ca="1">IF(INDIRECT(AG$111&amp;116+4*($B66-7))=1,BIN2HEX(1),BIN2HEX(INDIRECT(AG$111&amp;113+4*($B66-7))&amp;INDIRECT(AG$111&amp;114+4*($B66-7))&amp;INDIRECT(AG$111&amp;115+4*($B66-7))&amp;INDIRECT(AG$111&amp;116+4*($B66-7))))</f>
        <v>2</v>
      </c>
      <c r="AH66" s="80" t="str" cm="1">
        <f t="array" aca="1" ref="AH66" ca="1">IF(INDIRECT(AH$111&amp;116+4*($B66-7))=1,BIN2HEX(1),BIN2HEX(INDIRECT(AH$111&amp;113+4*($B66-7))&amp;INDIRECT(AH$111&amp;114+4*($B66-7))&amp;INDIRECT(AH$111&amp;115+4*($B66-7))&amp;INDIRECT(AH$111&amp;116+4*($B66-7))))</f>
        <v>2</v>
      </c>
      <c r="AI66" s="80" t="str" cm="1">
        <f t="array" aca="1" ref="AI66" ca="1">IF(INDIRECT(AI$111&amp;116+4*($B66-7))=1,BIN2HEX(1),BIN2HEX(INDIRECT(AI$111&amp;113+4*($B66-7))&amp;INDIRECT(AI$111&amp;114+4*($B66-7))&amp;INDIRECT(AI$111&amp;115+4*($B66-7))&amp;INDIRECT(AI$111&amp;116+4*($B66-7))))</f>
        <v>2</v>
      </c>
      <c r="AJ66" s="80" t="str" cm="1">
        <f t="array" aca="1" ref="AJ66" ca="1">IF(INDIRECT(AJ$111&amp;116+4*($B66-7))=1,BIN2HEX(1),BIN2HEX(INDIRECT(AJ$111&amp;113+4*($B66-7))&amp;INDIRECT(AJ$111&amp;114+4*($B66-7))&amp;INDIRECT(AJ$111&amp;115+4*($B66-7))&amp;INDIRECT(AJ$111&amp;116+4*($B66-7))))</f>
        <v>2</v>
      </c>
      <c r="AK66" s="80" t="str" cm="1">
        <f t="array" aca="1" ref="AK66" ca="1">IF(INDIRECT(AK$111&amp;116+4*($B66-7))=1,BIN2HEX(1),BIN2HEX(INDIRECT(AK$111&amp;113+4*($B66-7))&amp;INDIRECT(AK$111&amp;114+4*($B66-7))&amp;INDIRECT(AK$111&amp;115+4*($B66-7))&amp;INDIRECT(AK$111&amp;116+4*($B66-7))))</f>
        <v>2</v>
      </c>
      <c r="AL66" s="80" t="str" cm="1">
        <f t="array" aca="1" ref="AL66" ca="1">IF(INDIRECT(AL$111&amp;116+4*($B66-7))=1,BIN2HEX(1),BIN2HEX(INDIRECT(AL$111&amp;113+4*($B66-7))&amp;INDIRECT(AL$111&amp;114+4*($B66-7))&amp;INDIRECT(AL$111&amp;115+4*($B66-7))&amp;INDIRECT(AL$111&amp;116+4*($B66-7))))</f>
        <v>2</v>
      </c>
      <c r="AM66" s="80" t="str" cm="1">
        <f t="array" aca="1" ref="AM66" ca="1">IF(INDIRECT(AM$111&amp;116+4*($B66-7))=1,BIN2HEX(1),BIN2HEX(INDIRECT(AM$111&amp;113+4*($B66-7))&amp;INDIRECT(AM$111&amp;114+4*($B66-7))&amp;INDIRECT(AM$111&amp;115+4*($B66-7))&amp;INDIRECT(AM$111&amp;116+4*($B66-7))))</f>
        <v>2</v>
      </c>
      <c r="AN66" s="80" t="str" cm="1">
        <f t="array" aca="1" ref="AN66" ca="1">IF(INDIRECT(AN$111&amp;116+4*($B66-7))=1,BIN2HEX(1),BIN2HEX(INDIRECT(AN$111&amp;113+4*($B66-7))&amp;INDIRECT(AN$111&amp;114+4*($B66-7))&amp;INDIRECT(AN$111&amp;115+4*($B66-7))&amp;INDIRECT(AN$111&amp;116+4*($B66-7))))</f>
        <v>2</v>
      </c>
      <c r="AO66" s="80" t="str" cm="1">
        <f t="array" aca="1" ref="AO66" ca="1">IF(INDIRECT(AO$111&amp;116+4*($B66-7))=1,BIN2HEX(1),BIN2HEX(INDIRECT(AO$111&amp;113+4*($B66-7))&amp;INDIRECT(AO$111&amp;114+4*($B66-7))&amp;INDIRECT(AO$111&amp;115+4*($B66-7))&amp;INDIRECT(AO$111&amp;116+4*($B66-7))))</f>
        <v>2</v>
      </c>
      <c r="AP66" s="80" t="str" cm="1">
        <f t="array" aca="1" ref="AP66" ca="1">IF(INDIRECT(AP$111&amp;116+4*($B66-7))=1,BIN2HEX(1),BIN2HEX(INDIRECT(AP$111&amp;113+4*($B66-7))&amp;INDIRECT(AP$111&amp;114+4*($B66-7))&amp;INDIRECT(AP$111&amp;115+4*($B66-7))&amp;INDIRECT(AP$111&amp;116+4*($B66-7))))</f>
        <v>2</v>
      </c>
      <c r="AQ66" s="80" t="str" cm="1">
        <f t="array" aca="1" ref="AQ66" ca="1">IF(INDIRECT(AQ$111&amp;116+4*($B66-7))=1,BIN2HEX(1),BIN2HEX(INDIRECT(AQ$111&amp;113+4*($B66-7))&amp;INDIRECT(AQ$111&amp;114+4*($B66-7))&amp;INDIRECT(AQ$111&amp;115+4*($B66-7))&amp;INDIRECT(AQ$111&amp;116+4*($B66-7))))</f>
        <v>2</v>
      </c>
      <c r="AR66" s="80" t="str" cm="1">
        <f t="array" aca="1" ref="AR66" ca="1">IF(INDIRECT(AR$111&amp;116+4*($B66-7))=1,BIN2HEX(1),BIN2HEX(INDIRECT(AR$111&amp;113+4*($B66-7))&amp;INDIRECT(AR$111&amp;114+4*($B66-7))&amp;INDIRECT(AR$111&amp;115+4*($B66-7))&amp;INDIRECT(AR$111&amp;116+4*($B66-7))))</f>
        <v>2</v>
      </c>
      <c r="AS66" s="80" t="str" cm="1">
        <f t="array" aca="1" ref="AS66" ca="1">IF(INDIRECT(AS$111&amp;116+4*($B66-7))=1,BIN2HEX(1),BIN2HEX(INDIRECT(AS$111&amp;113+4*($B66-7))&amp;INDIRECT(AS$111&amp;114+4*($B66-7))&amp;INDIRECT(AS$111&amp;115+4*($B66-7))&amp;INDIRECT(AS$111&amp;116+4*($B66-7))))</f>
        <v>2</v>
      </c>
      <c r="AT66" s="80" t="str" cm="1">
        <f t="array" aca="1" ref="AT66" ca="1">IF(INDIRECT(AT$111&amp;116+4*($B66-7))=1,BIN2HEX(1),BIN2HEX(INDIRECT(AT$111&amp;113+4*($B66-7))&amp;INDIRECT(AT$111&amp;114+4*($B66-7))&amp;INDIRECT(AT$111&amp;115+4*($B66-7))&amp;INDIRECT(AT$111&amp;116+4*($B66-7))))</f>
        <v>2</v>
      </c>
      <c r="AU66" s="80" t="str" cm="1">
        <f t="array" aca="1" ref="AU66" ca="1">IF(INDIRECT(AU$111&amp;116+4*($B66-7))=1,BIN2HEX(1),BIN2HEX(INDIRECT(AU$111&amp;113+4*($B66-7))&amp;INDIRECT(AU$111&amp;114+4*($B66-7))&amp;INDIRECT(AU$111&amp;115+4*($B66-7))&amp;INDIRECT(AU$111&amp;116+4*($B66-7))))</f>
        <v>2</v>
      </c>
      <c r="AV66" s="80" t="str" cm="1">
        <f t="array" aca="1" ref="AV66" ca="1">IF(INDIRECT(AV$111&amp;116+4*($B66-7))=1,BIN2HEX(1),BIN2HEX(INDIRECT(AV$111&amp;113+4*($B66-7))&amp;INDIRECT(AV$111&amp;114+4*($B66-7))&amp;INDIRECT(AV$111&amp;115+4*($B66-7))&amp;INDIRECT(AV$111&amp;116+4*($B66-7))))</f>
        <v>2</v>
      </c>
      <c r="AW66" s="80" t="str" cm="1">
        <f t="array" aca="1" ref="AW66" ca="1">IF(INDIRECT(AW$111&amp;116+4*($B66-7))=1,BIN2HEX(1),BIN2HEX(INDIRECT(AW$111&amp;113+4*($B66-7))&amp;INDIRECT(AW$111&amp;114+4*($B66-7))&amp;INDIRECT(AW$111&amp;115+4*($B66-7))&amp;INDIRECT(AW$111&amp;116+4*($B66-7))))</f>
        <v>2</v>
      </c>
      <c r="AX66" s="80" t="str" cm="1">
        <f t="array" aca="1" ref="AX66" ca="1">IF(INDIRECT(AX$111&amp;116+4*($B66-7))=1,BIN2HEX(1),BIN2HEX(INDIRECT(AX$111&amp;113+4*($B66-7))&amp;INDIRECT(AX$111&amp;114+4*($B66-7))&amp;INDIRECT(AX$111&amp;115+4*($B66-7))&amp;INDIRECT(AX$111&amp;116+4*($B66-7))))</f>
        <v>2</v>
      </c>
      <c r="AY66" s="80" t="str" cm="1">
        <f t="array" aca="1" ref="AY66" ca="1">IF(INDIRECT(AY$111&amp;116+4*($B66-7))=1,BIN2HEX(1),BIN2HEX(INDIRECT(AY$111&amp;113+4*($B66-7))&amp;INDIRECT(AY$111&amp;114+4*($B66-7))&amp;INDIRECT(AY$111&amp;115+4*($B66-7))&amp;INDIRECT(AY$111&amp;116+4*($B66-7))))</f>
        <v>2</v>
      </c>
      <c r="AZ66" s="80" t="str" cm="1">
        <f t="array" aca="1" ref="AZ66" ca="1">IF(INDIRECT(AZ$111&amp;116+4*($B66-7))=1,BIN2HEX(1),BIN2HEX(INDIRECT(AZ$111&amp;113+4*($B66-7))&amp;INDIRECT(AZ$111&amp;114+4*($B66-7))&amp;INDIRECT(AZ$111&amp;115+4*($B66-7))&amp;INDIRECT(AZ$111&amp;116+4*($B66-7))))</f>
        <v>2</v>
      </c>
      <c r="BA66" s="80" t="str" cm="1">
        <f t="array" aca="1" ref="BA66" ca="1">IF(INDIRECT(BA$111&amp;116+4*($B66-7))=1,BIN2HEX(1),BIN2HEX(INDIRECT(BA$111&amp;113+4*($B66-7))&amp;INDIRECT(BA$111&amp;114+4*($B66-7))&amp;INDIRECT(BA$111&amp;115+4*($B66-7))&amp;INDIRECT(BA$111&amp;116+4*($B66-7))))</f>
        <v>2</v>
      </c>
      <c r="BB66" s="80" t="str" cm="1">
        <f t="array" aca="1" ref="BB66" ca="1">IF(INDIRECT(BB$111&amp;116+4*($B66-7))=1,BIN2HEX(1),BIN2HEX(INDIRECT(BB$111&amp;113+4*($B66-7))&amp;INDIRECT(BB$111&amp;114+4*($B66-7))&amp;INDIRECT(BB$111&amp;115+4*($B66-7))&amp;INDIRECT(BB$111&amp;116+4*($B66-7))))</f>
        <v>2</v>
      </c>
      <c r="BC66" s="80" t="str" cm="1">
        <f t="array" aca="1" ref="BC66" ca="1">IF(INDIRECT(BC$111&amp;116+4*($B66-7))=1,BIN2HEX(1),BIN2HEX(INDIRECT(BC$111&amp;113+4*($B66-7))&amp;INDIRECT(BC$111&amp;114+4*($B66-7))&amp;INDIRECT(BC$111&amp;115+4*($B66-7))&amp;INDIRECT(BC$111&amp;116+4*($B66-7))))</f>
        <v>2</v>
      </c>
      <c r="BD66" s="80" t="str" cm="1">
        <f t="array" aca="1" ref="BD66" ca="1">IF(INDIRECT(BD$111&amp;116+4*($B66-7))=1,BIN2HEX(1),BIN2HEX(INDIRECT(BD$111&amp;113+4*($B66-7))&amp;INDIRECT(BD$111&amp;114+4*($B66-7))&amp;INDIRECT(BD$111&amp;115+4*($B66-7))&amp;INDIRECT(BD$111&amp;116+4*($B66-7))))</f>
        <v>2</v>
      </c>
      <c r="BE66" s="80" t="str" cm="1">
        <f t="array" aca="1" ref="BE66" ca="1">IF(INDIRECT(BE$111&amp;116+4*($B66-7))=1,BIN2HEX(1),BIN2HEX(INDIRECT(BE$111&amp;113+4*($B66-7))&amp;INDIRECT(BE$111&amp;114+4*($B66-7))&amp;INDIRECT(BE$111&amp;115+4*($B66-7))&amp;INDIRECT(BE$111&amp;116+4*($B66-7))))</f>
        <v>2</v>
      </c>
      <c r="BF66" s="80" t="str" cm="1">
        <f t="array" aca="1" ref="BF66" ca="1">IF(INDIRECT(BF$111&amp;116+4*($B66-7))=1,BIN2HEX(1),BIN2HEX(INDIRECT(BF$111&amp;113+4*($B66-7))&amp;INDIRECT(BF$111&amp;114+4*($B66-7))&amp;INDIRECT(BF$111&amp;115+4*($B66-7))&amp;INDIRECT(BF$111&amp;116+4*($B66-7))))</f>
        <v>2</v>
      </c>
      <c r="BG66" s="80" t="str" cm="1">
        <f t="array" aca="1" ref="BG66" ca="1">IF(INDIRECT(BG$111&amp;116+4*($B66-7))=1,BIN2HEX(1),BIN2HEX(INDIRECT(BG$111&amp;113+4*($B66-7))&amp;INDIRECT(BG$111&amp;114+4*($B66-7))&amp;INDIRECT(BG$111&amp;115+4*($B66-7))&amp;INDIRECT(BG$111&amp;116+4*($B66-7))))</f>
        <v>2</v>
      </c>
      <c r="BH66" s="80" t="str" cm="1">
        <f t="array" aca="1" ref="BH66" ca="1">IF(INDIRECT(BH$111&amp;116+4*($B66-7))=1,BIN2HEX(1),BIN2HEX(INDIRECT(BH$111&amp;113+4*($B66-7))&amp;INDIRECT(BH$111&amp;114+4*($B66-7))&amp;INDIRECT(BH$111&amp;115+4*($B66-7))&amp;INDIRECT(BH$111&amp;116+4*($B66-7))))</f>
        <v>2</v>
      </c>
      <c r="BI66" s="80" t="str" cm="1">
        <f t="array" aca="1" ref="BI66" ca="1">IF(INDIRECT(BI$111&amp;116+4*($B66-7))=1,BIN2HEX(1),BIN2HEX(INDIRECT(BI$111&amp;113+4*($B66-7))&amp;INDIRECT(BI$111&amp;114+4*($B66-7))&amp;INDIRECT(BI$111&amp;115+4*($B66-7))&amp;INDIRECT(BI$111&amp;116+4*($B66-7))))</f>
        <v>2</v>
      </c>
      <c r="BJ66" s="80" t="str" cm="1">
        <f t="array" aca="1" ref="BJ66" ca="1">IF(INDIRECT(BJ$111&amp;116+4*($B66-7))=1,BIN2HEX(1),BIN2HEX(INDIRECT(BJ$111&amp;113+4*($B66-7))&amp;INDIRECT(BJ$111&amp;114+4*($B66-7))&amp;INDIRECT(BJ$111&amp;115+4*($B66-7))&amp;INDIRECT(BJ$111&amp;116+4*($B66-7))))</f>
        <v>2</v>
      </c>
      <c r="BK66" s="80" t="str" cm="1">
        <f t="array" aca="1" ref="BK66" ca="1">IF(INDIRECT(BK$111&amp;116+4*($B66-7))=1,BIN2HEX(1),BIN2HEX(INDIRECT(BK$111&amp;113+4*($B66-7))&amp;INDIRECT(BK$111&amp;114+4*($B66-7))&amp;INDIRECT(BK$111&amp;115+4*($B66-7))&amp;INDIRECT(BK$111&amp;116+4*($B66-7))))</f>
        <v>2</v>
      </c>
      <c r="BL66" s="80" t="str" cm="1">
        <f t="array" aca="1" ref="BL66" ca="1">IF(INDIRECT(BL$111&amp;116+4*($B66-7))=1,BIN2HEX(1),BIN2HEX(INDIRECT(BL$111&amp;113+4*($B66-7))&amp;INDIRECT(BL$111&amp;114+4*($B66-7))&amp;INDIRECT(BL$111&amp;115+4*($B66-7))&amp;INDIRECT(BL$111&amp;116+4*($B66-7))))</f>
        <v>2</v>
      </c>
      <c r="BM66" s="80" t="str" cm="1">
        <f t="array" aca="1" ref="BM66" ca="1">IF(INDIRECT(BM$111&amp;116+4*($B66-7))=1,BIN2HEX(1),BIN2HEX(INDIRECT(BM$111&amp;113+4*($B66-7))&amp;INDIRECT(BM$111&amp;114+4*($B66-7))&amp;INDIRECT(BM$111&amp;115+4*($B66-7))&amp;INDIRECT(BM$111&amp;116+4*($B66-7))))</f>
        <v>2</v>
      </c>
      <c r="BN66" s="80" t="str" cm="1">
        <f t="array" aca="1" ref="BN66" ca="1">IF(INDIRECT(BN$111&amp;116+4*($B66-7))=1,BIN2HEX(1),BIN2HEX(INDIRECT(BN$111&amp;113+4*($B66-7))&amp;INDIRECT(BN$111&amp;114+4*($B66-7))&amp;INDIRECT(BN$111&amp;115+4*($B66-7))&amp;INDIRECT(BN$111&amp;116+4*($B66-7))))</f>
        <v>2</v>
      </c>
      <c r="BO66" s="80" t="str" cm="1">
        <f t="array" aca="1" ref="BO66" ca="1">IF(INDIRECT(BO$111&amp;116+4*($B66-7))=1,BIN2HEX(1),BIN2HEX(INDIRECT(BO$111&amp;113+4*($B66-7))&amp;INDIRECT(BO$111&amp;114+4*($B66-7))&amp;INDIRECT(BO$111&amp;115+4*($B66-7))&amp;INDIRECT(BO$111&amp;116+4*($B66-7))))</f>
        <v>2</v>
      </c>
      <c r="BP66" s="80" t="str" cm="1">
        <f t="array" aca="1" ref="BP66" ca="1">IF(INDIRECT(BP$111&amp;116+4*($B66-7))=1,BIN2HEX(1),BIN2HEX(INDIRECT(BP$111&amp;113+4*($B66-7))&amp;INDIRECT(BP$111&amp;114+4*($B66-7))&amp;INDIRECT(BP$111&amp;115+4*($B66-7))&amp;INDIRECT(BP$111&amp;116+4*($B66-7))))</f>
        <v>2</v>
      </c>
      <c r="CD66" s="80" cm="1">
        <f t="array" aca="1" ref="CD66" ca="1">IF($V66="0",INDIRECT("ｄａｔａ!$"&amp;V$112&amp;"$"&amp;$B66),0)</f>
        <v>0</v>
      </c>
      <c r="CE66" s="80" cm="1">
        <f t="array" aca="1" ref="CE66" ca="1">IF(OR($AS66="0",$AS66="8"),INDIRECT("ｄａｔａ!$"&amp;AS$112&amp;"$"&amp;$B66),0)</f>
        <v>0</v>
      </c>
      <c r="CH66" s="80" t="str">
        <f t="shared" si="12"/>
        <v>2000</v>
      </c>
      <c r="CI66" s="80" t="str">
        <f t="shared" si="13"/>
        <v>300000</v>
      </c>
      <c r="CJ66" s="80" t="str">
        <f t="shared" si="14"/>
        <v>400000</v>
      </c>
      <c r="CK66" s="80" t="str">
        <f t="shared" si="15"/>
        <v>5000000</v>
      </c>
      <c r="CL66" s="80" t="str">
        <f t="shared" si="16"/>
        <v>600000</v>
      </c>
      <c r="CM66" s="80" t="str">
        <f t="shared" ca="1" si="17"/>
        <v>70000</v>
      </c>
      <c r="CN66" s="80" t="str">
        <f t="shared" ca="1" si="18"/>
        <v>800000</v>
      </c>
      <c r="CO66" s="80" t="str">
        <f t="shared" ca="1" si="19"/>
        <v>900000</v>
      </c>
      <c r="CP66" s="80" t="str">
        <f t="shared" ca="1" si="20"/>
        <v>A000000</v>
      </c>
      <c r="CQ66" s="80" t="str">
        <f t="shared" ca="1" si="21"/>
        <v>B00000</v>
      </c>
    </row>
    <row r="67" spans="1:95" x14ac:dyDescent="0.2">
      <c r="A67" s="80" t="s">
        <v>2380</v>
      </c>
      <c r="B67" s="80">
        <v>69</v>
      </c>
      <c r="C67" s="251">
        <f t="shared" ca="1" si="11"/>
        <v>1</v>
      </c>
      <c r="D67" s="80" t="str" cm="1">
        <f t="array" aca="1" ref="D67" ca="1">IF(INDIRECT(D$111&amp;116+4*($B67-7))=1,BIN2HEX(1),BIN2HEX(INDIRECT(D$111&amp;113+4*($B67-7))&amp;INDIRECT(D$111&amp;114+4*($B67-7))&amp;INDIRECT(D$111&amp;115+4*($B67-7))&amp;INDIRECT(D$111&amp;116+4*($B67-7))))</f>
        <v>4</v>
      </c>
      <c r="F67" s="80" t="str" cm="1">
        <f t="array" aca="1" ref="F67" ca="1">IF(INDIRECT(F$111&amp;116+4*($B67-7))=1,BIN2HEX(1),BIN2HEX(INDIRECT(F$111&amp;113+4*($B67-7))&amp;INDIRECT(F$111&amp;114+4*($B67-7))&amp;INDIRECT(F$111&amp;115+4*($B67-7))&amp;INDIRECT(F$111&amp;116+4*($B67-7))))</f>
        <v>2</v>
      </c>
      <c r="G67" s="80" t="str" cm="1">
        <f t="array" aca="1" ref="G67" ca="1">IF(INDIRECT(G$111&amp;116+4*($B67-7))=1,BIN2HEX(1),BIN2HEX(INDIRECT(G$111&amp;113+4*($B67-7))&amp;INDIRECT(G$111&amp;114+4*($B67-7))&amp;INDIRECT(G$111&amp;115+4*($B67-7))&amp;INDIRECT(G$111&amp;116+4*($B67-7))))</f>
        <v>2</v>
      </c>
      <c r="H67" s="80" t="str" cm="1">
        <f t="array" aca="1" ref="H67" ca="1">IF(INDIRECT(H$111&amp;116+4*($B67-7))=1,BIN2HEX(1),BIN2HEX(INDIRECT(H$111&amp;113+4*($B67-7))&amp;INDIRECT(H$111&amp;114+4*($B67-7))&amp;INDIRECT(H$111&amp;115+4*($B67-7))&amp;INDIRECT(H$111&amp;116+4*($B67-7))))</f>
        <v>2</v>
      </c>
      <c r="I67" s="80" t="str" cm="1">
        <f t="array" aca="1" ref="I67" ca="1">IF(INDIRECT(I$111&amp;116+4*($B67-7))=1,BIN2HEX(1),BIN2HEX(INDIRECT(I$111&amp;113+4*($B67-7))&amp;INDIRECT(I$111&amp;114+4*($B67-7))&amp;INDIRECT(I$111&amp;115+4*($B67-7))&amp;INDIRECT(I$111&amp;116+4*($B67-7))))</f>
        <v>2</v>
      </c>
      <c r="J67" s="80" t="str" cm="1">
        <f t="array" aca="1" ref="J67" ca="1">IF(INDIRECT(J$111&amp;116+4*($B67-7))=1,BIN2HEX(1),BIN2HEX(INDIRECT(J$111&amp;113+4*($B67-7))&amp;INDIRECT(J$111&amp;114+4*($B67-7))&amp;INDIRECT(J$111&amp;115+4*($B67-7))&amp;INDIRECT(J$111&amp;116+4*($B67-7))))</f>
        <v>2</v>
      </c>
      <c r="K67" s="80" t="str" cm="1">
        <f t="array" aca="1" ref="K67" ca="1">IF(INDIRECT(K$111&amp;116+4*($B67-7))=1,BIN2HEX(1),BIN2HEX(INDIRECT(K$111&amp;113+4*($B67-7))&amp;INDIRECT(K$111&amp;114+4*($B67-7))&amp;INDIRECT(K$111&amp;115+4*($B67-7))&amp;INDIRECT(K$111&amp;116+4*($B67-7))))</f>
        <v>2</v>
      </c>
      <c r="L67" s="80" t="str" cm="1">
        <f t="array" aca="1" ref="L67" ca="1">IF(INDIRECT(L$111&amp;116+4*($B67-7))=1,BIN2HEX(1),BIN2HEX(INDIRECT(L$111&amp;113+4*($B67-7))&amp;INDIRECT(L$111&amp;114+4*($B67-7))&amp;INDIRECT(L$111&amp;115+4*($B67-7))&amp;INDIRECT(L$111&amp;116+4*($B67-7))))</f>
        <v>2</v>
      </c>
      <c r="M67" s="80" t="str" cm="1">
        <f t="array" aca="1" ref="M67" ca="1">IF(INDIRECT(M$111&amp;116+4*($B67-7))=1,BIN2HEX(1),BIN2HEX(INDIRECT(M$111&amp;113+4*($B67-7))&amp;INDIRECT(M$111&amp;114+4*($B67-7))&amp;INDIRECT(M$111&amp;115+4*($B67-7))&amp;INDIRECT(M$111&amp;116+4*($B67-7))))</f>
        <v>2</v>
      </c>
      <c r="N67" s="80" t="str" cm="1">
        <f t="array" aca="1" ref="N67" ca="1">IF(INDIRECT(N$111&amp;116+4*($B67-7))=1,BIN2HEX(1),BIN2HEX(INDIRECT(N$111&amp;113+4*($B67-7))&amp;INDIRECT(N$111&amp;114+4*($B67-7))&amp;INDIRECT(N$111&amp;115+4*($B67-7))&amp;INDIRECT(N$111&amp;116+4*($B67-7))))</f>
        <v>2</v>
      </c>
      <c r="O67" s="80" t="str" cm="1">
        <f t="array" aca="1" ref="O67" ca="1">IF(INDIRECT(O$111&amp;116+4*($B67-7))=1,BIN2HEX(1),BIN2HEX(INDIRECT(O$111&amp;113+4*($B67-7))&amp;INDIRECT(O$111&amp;114+4*($B67-7))&amp;INDIRECT(O$111&amp;115+4*($B67-7))&amp;INDIRECT(O$111&amp;116+4*($B67-7))))</f>
        <v>2</v>
      </c>
      <c r="P67" s="80" t="str" cm="1">
        <f t="array" aca="1" ref="P67" ca="1">IF(INDIRECT(P$111&amp;116+4*($B67-7))=1,BIN2HEX(1),BIN2HEX(INDIRECT(P$111&amp;113+4*($B67-7))&amp;INDIRECT(P$111&amp;114+4*($B67-7))&amp;INDIRECT(P$111&amp;115+4*($B67-7))&amp;INDIRECT(P$111&amp;116+4*($B67-7))))</f>
        <v>2</v>
      </c>
      <c r="Q67" s="80" t="str" cm="1">
        <f t="array" aca="1" ref="Q67" ca="1">IF(INDIRECT(Q$111&amp;116+4*($B67-7))=1,BIN2HEX(1),BIN2HEX(INDIRECT(Q$111&amp;113+4*($B67-7))&amp;INDIRECT(Q$111&amp;114+4*($B67-7))&amp;INDIRECT(Q$111&amp;115+4*($B67-7))&amp;INDIRECT(Q$111&amp;116+4*($B67-7))))</f>
        <v>2</v>
      </c>
      <c r="R67" s="80" t="str" cm="1">
        <f t="array" aca="1" ref="R67" ca="1">IF(INDIRECT(R$111&amp;116+4*($B67-7))=1,BIN2HEX(1),BIN2HEX(INDIRECT(R$111&amp;113+4*($B67-7))&amp;INDIRECT(R$111&amp;114+4*($B67-7))&amp;INDIRECT(R$111&amp;115+4*($B67-7))&amp;INDIRECT(R$111&amp;116+4*($B67-7))))</f>
        <v>2</v>
      </c>
      <c r="S67" s="80" t="str" cm="1">
        <f t="array" aca="1" ref="S67" ca="1">IF(INDIRECT(S$111&amp;116+4*($B67-7))=1,BIN2HEX(1),BIN2HEX(INDIRECT(S$111&amp;113+4*($B67-7))&amp;INDIRECT(S$111&amp;114+4*($B67-7))&amp;INDIRECT(S$111&amp;115+4*($B67-7))&amp;INDIRECT(S$111&amp;116+4*($B67-7))))</f>
        <v>2</v>
      </c>
      <c r="T67" s="80" t="str" cm="1">
        <f t="array" aca="1" ref="T67" ca="1">IF(INDIRECT(T$111&amp;116+4*($B67-7))=1,BIN2HEX(1),BIN2HEX(INDIRECT(T$111&amp;113+4*($B67-7))&amp;INDIRECT(T$111&amp;114+4*($B67-7))&amp;INDIRECT(T$111&amp;115+4*($B67-7))&amp;INDIRECT(T$111&amp;116+4*($B67-7))))</f>
        <v>2</v>
      </c>
      <c r="U67" s="80" t="str" cm="1">
        <f t="array" aca="1" ref="U67" ca="1">IF(INDIRECT(U$111&amp;116+4*($B67-7))=1,BIN2HEX(1),BIN2HEX(INDIRECT(U$111&amp;113+4*($B67-7))&amp;INDIRECT(U$111&amp;114+4*($B67-7))&amp;INDIRECT(U$111&amp;115+4*($B67-7))&amp;INDIRECT(U$111&amp;116+4*($B67-7))))</f>
        <v>2</v>
      </c>
      <c r="V67" s="80" t="str" cm="1">
        <f t="array" aca="1" ref="V67" ca="1">IF(INDIRECT(V$111&amp;116+4*($B67-7))=1,BIN2HEX(1),BIN2HEX(INDIRECT(V$111&amp;113+4*($B67-7))&amp;INDIRECT(V$111&amp;114+4*($B67-7))&amp;INDIRECT(V$111&amp;115+4*($B67-7))&amp;INDIRECT(V$111&amp;116+4*($B67-7))))</f>
        <v>2</v>
      </c>
      <c r="W67" s="80" t="str" cm="1">
        <f t="array" aca="1" ref="W67" ca="1">IF(INDIRECT(W$111&amp;116+4*($B67-7))=1,BIN2HEX(1),BIN2HEX(INDIRECT(W$111&amp;113+4*($B67-7))&amp;INDIRECT(W$111&amp;114+4*($B67-7))&amp;INDIRECT(W$111&amp;115+4*($B67-7))&amp;INDIRECT(W$111&amp;116+4*($B67-7))))</f>
        <v>2</v>
      </c>
      <c r="X67" s="80" t="str" cm="1">
        <f t="array" aca="1" ref="X67" ca="1">IF(INDIRECT(X$111&amp;116+4*($B67-7))=1,BIN2HEX(1),BIN2HEX(INDIRECT(X$111&amp;113+4*($B67-7))&amp;INDIRECT(X$111&amp;114+4*($B67-7))&amp;INDIRECT(X$111&amp;115+4*($B67-7))&amp;INDIRECT(X$111&amp;116+4*($B67-7))))</f>
        <v>2</v>
      </c>
      <c r="Y67" s="80" t="str" cm="1">
        <f t="array" aca="1" ref="Y67" ca="1">IF(INDIRECT(Y$111&amp;116+4*($B67-7))=1,BIN2HEX(1),BIN2HEX(INDIRECT(Y$111&amp;113+4*($B67-7))&amp;INDIRECT(Y$111&amp;114+4*($B67-7))&amp;INDIRECT(Y$111&amp;115+4*($B67-7))&amp;INDIRECT(Y$111&amp;116+4*($B67-7))))</f>
        <v>2</v>
      </c>
      <c r="Z67" s="80" t="str" cm="1">
        <f t="array" aca="1" ref="Z67" ca="1">IF(INDIRECT(Z$111&amp;116+4*($B67-7))=1,BIN2HEX(1),BIN2HEX(INDIRECT(Z$111&amp;113+4*($B67-7))&amp;INDIRECT(Z$111&amp;114+4*($B67-7))&amp;INDIRECT(Z$111&amp;115+4*($B67-7))&amp;INDIRECT(Z$111&amp;116+4*($B67-7))))</f>
        <v>2</v>
      </c>
      <c r="AA67" s="80" t="str" cm="1">
        <f t="array" aca="1" ref="AA67" ca="1">IF(INDIRECT(AA$111&amp;116+4*($B67-7))=1,BIN2HEX(1),BIN2HEX(INDIRECT(AA$111&amp;113+4*($B67-7))&amp;INDIRECT(AA$111&amp;114+4*($B67-7))&amp;INDIRECT(AA$111&amp;115+4*($B67-7))&amp;INDIRECT(AA$111&amp;116+4*($B67-7))))</f>
        <v>2</v>
      </c>
      <c r="AB67" s="80" t="str" cm="1">
        <f t="array" aca="1" ref="AB67" ca="1">IF(INDIRECT(AB$111&amp;116+4*($B67-7))=1,BIN2HEX(1),BIN2HEX(INDIRECT(AB$111&amp;113+4*($B67-7))&amp;INDIRECT(AB$111&amp;114+4*($B67-7))&amp;INDIRECT(AB$111&amp;115+4*($B67-7))&amp;INDIRECT(AB$111&amp;116+4*($B67-7))))</f>
        <v>2</v>
      </c>
      <c r="AC67" s="80" t="str" cm="1">
        <f t="array" aca="1" ref="AC67" ca="1">IF(INDIRECT(AC$111&amp;116+4*($B67-7))=1,BIN2HEX(1),BIN2HEX(INDIRECT(AC$111&amp;113+4*($B67-7))&amp;INDIRECT(AC$111&amp;114+4*($B67-7))&amp;INDIRECT(AC$111&amp;115+4*($B67-7))&amp;INDIRECT(AC$111&amp;116+4*($B67-7))))</f>
        <v>2</v>
      </c>
      <c r="AD67" s="80" t="str" cm="1">
        <f t="array" aca="1" ref="AD67" ca="1">IF(INDIRECT(AD$111&amp;116+4*($B67-7))=1,BIN2HEX(1),BIN2HEX(INDIRECT(AD$111&amp;113+4*($B67-7))&amp;INDIRECT(AD$111&amp;114+4*($B67-7))&amp;INDIRECT(AD$111&amp;115+4*($B67-7))&amp;INDIRECT(AD$111&amp;116+4*($B67-7))))</f>
        <v>2</v>
      </c>
      <c r="AE67" s="80" t="str" cm="1">
        <f t="array" aca="1" ref="AE67" ca="1">IF(INDIRECT(AE$111&amp;116+4*($B67-7))=1,BIN2HEX(1),BIN2HEX(INDIRECT(AE$111&amp;113+4*($B67-7))&amp;INDIRECT(AE$111&amp;114+4*($B67-7))&amp;INDIRECT(AE$111&amp;115+4*($B67-7))&amp;INDIRECT(AE$111&amp;116+4*($B67-7))))</f>
        <v>2</v>
      </c>
      <c r="AF67" s="80" t="str" cm="1">
        <f t="array" aca="1" ref="AF67" ca="1">IF(INDIRECT(AF$111&amp;116+4*($B67-7))=1,BIN2HEX(1),BIN2HEX(INDIRECT(AF$111&amp;113+4*($B67-7))&amp;INDIRECT(AF$111&amp;114+4*($B67-7))&amp;INDIRECT(AF$111&amp;115+4*($B67-7))&amp;INDIRECT(AF$111&amp;116+4*($B67-7))))</f>
        <v>2</v>
      </c>
      <c r="AG67" s="80" t="str" cm="1">
        <f t="array" aca="1" ref="AG67" ca="1">IF(INDIRECT(AG$111&amp;116+4*($B67-7))=1,BIN2HEX(1),BIN2HEX(INDIRECT(AG$111&amp;113+4*($B67-7))&amp;INDIRECT(AG$111&amp;114+4*($B67-7))&amp;INDIRECT(AG$111&amp;115+4*($B67-7))&amp;INDIRECT(AG$111&amp;116+4*($B67-7))))</f>
        <v>2</v>
      </c>
      <c r="AH67" s="80" t="str" cm="1">
        <f t="array" aca="1" ref="AH67" ca="1">IF(INDIRECT(AH$111&amp;116+4*($B67-7))=1,BIN2HEX(1),BIN2HEX(INDIRECT(AH$111&amp;113+4*($B67-7))&amp;INDIRECT(AH$111&amp;114+4*($B67-7))&amp;INDIRECT(AH$111&amp;115+4*($B67-7))&amp;INDIRECT(AH$111&amp;116+4*($B67-7))))</f>
        <v>2</v>
      </c>
      <c r="AI67" s="80" t="str" cm="1">
        <f t="array" aca="1" ref="AI67" ca="1">IF(INDIRECT(AI$111&amp;116+4*($B67-7))=1,BIN2HEX(1),BIN2HEX(INDIRECT(AI$111&amp;113+4*($B67-7))&amp;INDIRECT(AI$111&amp;114+4*($B67-7))&amp;INDIRECT(AI$111&amp;115+4*($B67-7))&amp;INDIRECT(AI$111&amp;116+4*($B67-7))))</f>
        <v>2</v>
      </c>
      <c r="AJ67" s="80" t="str" cm="1">
        <f t="array" aca="1" ref="AJ67" ca="1">IF(INDIRECT(AJ$111&amp;116+4*($B67-7))=1,BIN2HEX(1),BIN2HEX(INDIRECT(AJ$111&amp;113+4*($B67-7))&amp;INDIRECT(AJ$111&amp;114+4*($B67-7))&amp;INDIRECT(AJ$111&amp;115+4*($B67-7))&amp;INDIRECT(AJ$111&amp;116+4*($B67-7))))</f>
        <v>2</v>
      </c>
      <c r="AK67" s="80" t="str" cm="1">
        <f t="array" aca="1" ref="AK67" ca="1">IF(INDIRECT(AK$111&amp;116+4*($B67-7))=1,BIN2HEX(1),BIN2HEX(INDIRECT(AK$111&amp;113+4*($B67-7))&amp;INDIRECT(AK$111&amp;114+4*($B67-7))&amp;INDIRECT(AK$111&amp;115+4*($B67-7))&amp;INDIRECT(AK$111&amp;116+4*($B67-7))))</f>
        <v>2</v>
      </c>
      <c r="AL67" s="80" t="str" cm="1">
        <f t="array" aca="1" ref="AL67" ca="1">IF(INDIRECT(AL$111&amp;116+4*($B67-7))=1,BIN2HEX(1),BIN2HEX(INDIRECT(AL$111&amp;113+4*($B67-7))&amp;INDIRECT(AL$111&amp;114+4*($B67-7))&amp;INDIRECT(AL$111&amp;115+4*($B67-7))&amp;INDIRECT(AL$111&amp;116+4*($B67-7))))</f>
        <v>2</v>
      </c>
      <c r="AM67" s="80" t="str" cm="1">
        <f t="array" aca="1" ref="AM67" ca="1">IF(INDIRECT(AM$111&amp;116+4*($B67-7))=1,BIN2HEX(1),BIN2HEX(INDIRECT(AM$111&amp;113+4*($B67-7))&amp;INDIRECT(AM$111&amp;114+4*($B67-7))&amp;INDIRECT(AM$111&amp;115+4*($B67-7))&amp;INDIRECT(AM$111&amp;116+4*($B67-7))))</f>
        <v>2</v>
      </c>
      <c r="AN67" s="80" t="str" cm="1">
        <f t="array" aca="1" ref="AN67" ca="1">IF(INDIRECT(AN$111&amp;116+4*($B67-7))=1,BIN2HEX(1),BIN2HEX(INDIRECT(AN$111&amp;113+4*($B67-7))&amp;INDIRECT(AN$111&amp;114+4*($B67-7))&amp;INDIRECT(AN$111&amp;115+4*($B67-7))&amp;INDIRECT(AN$111&amp;116+4*($B67-7))))</f>
        <v>2</v>
      </c>
      <c r="AO67" s="80" t="str" cm="1">
        <f t="array" aca="1" ref="AO67" ca="1">IF(INDIRECT(AO$111&amp;116+4*($B67-7))=1,BIN2HEX(1),BIN2HEX(INDIRECT(AO$111&amp;113+4*($B67-7))&amp;INDIRECT(AO$111&amp;114+4*($B67-7))&amp;INDIRECT(AO$111&amp;115+4*($B67-7))&amp;INDIRECT(AO$111&amp;116+4*($B67-7))))</f>
        <v>2</v>
      </c>
      <c r="AP67" s="80" t="str" cm="1">
        <f t="array" aca="1" ref="AP67" ca="1">IF(INDIRECT(AP$111&amp;116+4*($B67-7))=1,BIN2HEX(1),BIN2HEX(INDIRECT(AP$111&amp;113+4*($B67-7))&amp;INDIRECT(AP$111&amp;114+4*($B67-7))&amp;INDIRECT(AP$111&amp;115+4*($B67-7))&amp;INDIRECT(AP$111&amp;116+4*($B67-7))))</f>
        <v>2</v>
      </c>
      <c r="AQ67" s="80" t="str" cm="1">
        <f t="array" aca="1" ref="AQ67" ca="1">IF(INDIRECT(AQ$111&amp;116+4*($B67-7))=1,BIN2HEX(1),BIN2HEX(INDIRECT(AQ$111&amp;113+4*($B67-7))&amp;INDIRECT(AQ$111&amp;114+4*($B67-7))&amp;INDIRECT(AQ$111&amp;115+4*($B67-7))&amp;INDIRECT(AQ$111&amp;116+4*($B67-7))))</f>
        <v>2</v>
      </c>
      <c r="AR67" s="80" t="str" cm="1">
        <f t="array" aca="1" ref="AR67" ca="1">IF(INDIRECT(AR$111&amp;116+4*($B67-7))=1,BIN2HEX(1),BIN2HEX(INDIRECT(AR$111&amp;113+4*($B67-7))&amp;INDIRECT(AR$111&amp;114+4*($B67-7))&amp;INDIRECT(AR$111&amp;115+4*($B67-7))&amp;INDIRECT(AR$111&amp;116+4*($B67-7))))</f>
        <v>2</v>
      </c>
      <c r="AS67" s="80" t="str" cm="1">
        <f t="array" aca="1" ref="AS67" ca="1">IF(INDIRECT(AS$111&amp;116+4*($B67-7))=1,BIN2HEX(1),BIN2HEX(INDIRECT(AS$111&amp;113+4*($B67-7))&amp;INDIRECT(AS$111&amp;114+4*($B67-7))&amp;INDIRECT(AS$111&amp;115+4*($B67-7))&amp;INDIRECT(AS$111&amp;116+4*($B67-7))))</f>
        <v>2</v>
      </c>
      <c r="AT67" s="80" t="str" cm="1">
        <f t="array" aca="1" ref="AT67" ca="1">IF(INDIRECT(AT$111&amp;116+4*($B67-7))=1,BIN2HEX(1),BIN2HEX(INDIRECT(AT$111&amp;113+4*($B67-7))&amp;INDIRECT(AT$111&amp;114+4*($B67-7))&amp;INDIRECT(AT$111&amp;115+4*($B67-7))&amp;INDIRECT(AT$111&amp;116+4*($B67-7))))</f>
        <v>2</v>
      </c>
      <c r="AU67" s="80" t="str" cm="1">
        <f t="array" aca="1" ref="AU67" ca="1">IF(INDIRECT(AU$111&amp;116+4*($B67-7))=1,BIN2HEX(1),BIN2HEX(INDIRECT(AU$111&amp;113+4*($B67-7))&amp;INDIRECT(AU$111&amp;114+4*($B67-7))&amp;INDIRECT(AU$111&amp;115+4*($B67-7))&amp;INDIRECT(AU$111&amp;116+4*($B67-7))))</f>
        <v>2</v>
      </c>
      <c r="AV67" s="80" t="str" cm="1">
        <f t="array" aca="1" ref="AV67" ca="1">IF(INDIRECT(AV$111&amp;116+4*($B67-7))=1,BIN2HEX(1),BIN2HEX(INDIRECT(AV$111&amp;113+4*($B67-7))&amp;INDIRECT(AV$111&amp;114+4*($B67-7))&amp;INDIRECT(AV$111&amp;115+4*($B67-7))&amp;INDIRECT(AV$111&amp;116+4*($B67-7))))</f>
        <v>2</v>
      </c>
      <c r="AW67" s="80" t="str" cm="1">
        <f t="array" aca="1" ref="AW67" ca="1">IF(INDIRECT(AW$111&amp;116+4*($B67-7))=1,BIN2HEX(1),BIN2HEX(INDIRECT(AW$111&amp;113+4*($B67-7))&amp;INDIRECT(AW$111&amp;114+4*($B67-7))&amp;INDIRECT(AW$111&amp;115+4*($B67-7))&amp;INDIRECT(AW$111&amp;116+4*($B67-7))))</f>
        <v>2</v>
      </c>
      <c r="AX67" s="80" t="str" cm="1">
        <f t="array" aca="1" ref="AX67" ca="1">IF(INDIRECT(AX$111&amp;116+4*($B67-7))=1,BIN2HEX(1),BIN2HEX(INDIRECT(AX$111&amp;113+4*($B67-7))&amp;INDIRECT(AX$111&amp;114+4*($B67-7))&amp;INDIRECT(AX$111&amp;115+4*($B67-7))&amp;INDIRECT(AX$111&amp;116+4*($B67-7))))</f>
        <v>2</v>
      </c>
      <c r="AY67" s="80" t="str" cm="1">
        <f t="array" aca="1" ref="AY67" ca="1">IF(INDIRECT(AY$111&amp;116+4*($B67-7))=1,BIN2HEX(1),BIN2HEX(INDIRECT(AY$111&amp;113+4*($B67-7))&amp;INDIRECT(AY$111&amp;114+4*($B67-7))&amp;INDIRECT(AY$111&amp;115+4*($B67-7))&amp;INDIRECT(AY$111&amp;116+4*($B67-7))))</f>
        <v>2</v>
      </c>
      <c r="AZ67" s="80" t="str" cm="1">
        <f t="array" aca="1" ref="AZ67" ca="1">IF(INDIRECT(AZ$111&amp;116+4*($B67-7))=1,BIN2HEX(1),BIN2HEX(INDIRECT(AZ$111&amp;113+4*($B67-7))&amp;INDIRECT(AZ$111&amp;114+4*($B67-7))&amp;INDIRECT(AZ$111&amp;115+4*($B67-7))&amp;INDIRECT(AZ$111&amp;116+4*($B67-7))))</f>
        <v>2</v>
      </c>
      <c r="BA67" s="80" t="str" cm="1">
        <f t="array" aca="1" ref="BA67" ca="1">IF(INDIRECT(BA$111&amp;116+4*($B67-7))=1,BIN2HEX(1),BIN2HEX(INDIRECT(BA$111&amp;113+4*($B67-7))&amp;INDIRECT(BA$111&amp;114+4*($B67-7))&amp;INDIRECT(BA$111&amp;115+4*($B67-7))&amp;INDIRECT(BA$111&amp;116+4*($B67-7))))</f>
        <v>2</v>
      </c>
      <c r="BB67" s="80" t="str" cm="1">
        <f t="array" aca="1" ref="BB67" ca="1">IF(INDIRECT(BB$111&amp;116+4*($B67-7))=1,BIN2HEX(1),BIN2HEX(INDIRECT(BB$111&amp;113+4*($B67-7))&amp;INDIRECT(BB$111&amp;114+4*($B67-7))&amp;INDIRECT(BB$111&amp;115+4*($B67-7))&amp;INDIRECT(BB$111&amp;116+4*($B67-7))))</f>
        <v>2</v>
      </c>
      <c r="BC67" s="80" t="str" cm="1">
        <f t="array" aca="1" ref="BC67" ca="1">IF(INDIRECT(BC$111&amp;116+4*($B67-7))=1,BIN2HEX(1),BIN2HEX(INDIRECT(BC$111&amp;113+4*($B67-7))&amp;INDIRECT(BC$111&amp;114+4*($B67-7))&amp;INDIRECT(BC$111&amp;115+4*($B67-7))&amp;INDIRECT(BC$111&amp;116+4*($B67-7))))</f>
        <v>2</v>
      </c>
      <c r="BD67" s="80" t="str" cm="1">
        <f t="array" aca="1" ref="BD67" ca="1">IF(INDIRECT(BD$111&amp;116+4*($B67-7))=1,BIN2HEX(1),BIN2HEX(INDIRECT(BD$111&amp;113+4*($B67-7))&amp;INDIRECT(BD$111&amp;114+4*($B67-7))&amp;INDIRECT(BD$111&amp;115+4*($B67-7))&amp;INDIRECT(BD$111&amp;116+4*($B67-7))))</f>
        <v>2</v>
      </c>
      <c r="BE67" s="80" t="str" cm="1">
        <f t="array" aca="1" ref="BE67" ca="1">IF(INDIRECT(BE$111&amp;116+4*($B67-7))=1,BIN2HEX(1),BIN2HEX(INDIRECT(BE$111&amp;113+4*($B67-7))&amp;INDIRECT(BE$111&amp;114+4*($B67-7))&amp;INDIRECT(BE$111&amp;115+4*($B67-7))&amp;INDIRECT(BE$111&amp;116+4*($B67-7))))</f>
        <v>2</v>
      </c>
      <c r="BF67" s="80" t="str" cm="1">
        <f t="array" aca="1" ref="BF67" ca="1">IF(INDIRECT(BF$111&amp;116+4*($B67-7))=1,BIN2HEX(1),BIN2HEX(INDIRECT(BF$111&amp;113+4*($B67-7))&amp;INDIRECT(BF$111&amp;114+4*($B67-7))&amp;INDIRECT(BF$111&amp;115+4*($B67-7))&amp;INDIRECT(BF$111&amp;116+4*($B67-7))))</f>
        <v>2</v>
      </c>
      <c r="BG67" s="80" t="str" cm="1">
        <f t="array" aca="1" ref="BG67" ca="1">IF(INDIRECT(BG$111&amp;116+4*($B67-7))=1,BIN2HEX(1),BIN2HEX(INDIRECT(BG$111&amp;113+4*($B67-7))&amp;INDIRECT(BG$111&amp;114+4*($B67-7))&amp;INDIRECT(BG$111&amp;115+4*($B67-7))&amp;INDIRECT(BG$111&amp;116+4*($B67-7))))</f>
        <v>2</v>
      </c>
      <c r="BH67" s="80" t="str" cm="1">
        <f t="array" aca="1" ref="BH67" ca="1">IF(INDIRECT(BH$111&amp;116+4*($B67-7))=1,BIN2HEX(1),BIN2HEX(INDIRECT(BH$111&amp;113+4*($B67-7))&amp;INDIRECT(BH$111&amp;114+4*($B67-7))&amp;INDIRECT(BH$111&amp;115+4*($B67-7))&amp;INDIRECT(BH$111&amp;116+4*($B67-7))))</f>
        <v>2</v>
      </c>
      <c r="BI67" s="80" t="str" cm="1">
        <f t="array" aca="1" ref="BI67" ca="1">IF(INDIRECT(BI$111&amp;116+4*($B67-7))=1,BIN2HEX(1),BIN2HEX(INDIRECT(BI$111&amp;113+4*($B67-7))&amp;INDIRECT(BI$111&amp;114+4*($B67-7))&amp;INDIRECT(BI$111&amp;115+4*($B67-7))&amp;INDIRECT(BI$111&amp;116+4*($B67-7))))</f>
        <v>2</v>
      </c>
      <c r="BJ67" s="80" t="str" cm="1">
        <f t="array" aca="1" ref="BJ67" ca="1">IF(INDIRECT(BJ$111&amp;116+4*($B67-7))=1,BIN2HEX(1),BIN2HEX(INDIRECT(BJ$111&amp;113+4*($B67-7))&amp;INDIRECT(BJ$111&amp;114+4*($B67-7))&amp;INDIRECT(BJ$111&amp;115+4*($B67-7))&amp;INDIRECT(BJ$111&amp;116+4*($B67-7))))</f>
        <v>2</v>
      </c>
      <c r="BK67" s="80" t="str" cm="1">
        <f t="array" aca="1" ref="BK67" ca="1">IF(INDIRECT(BK$111&amp;116+4*($B67-7))=1,BIN2HEX(1),BIN2HEX(INDIRECT(BK$111&amp;113+4*($B67-7))&amp;INDIRECT(BK$111&amp;114+4*($B67-7))&amp;INDIRECT(BK$111&amp;115+4*($B67-7))&amp;INDIRECT(BK$111&amp;116+4*($B67-7))))</f>
        <v>2</v>
      </c>
      <c r="BL67" s="80" t="str" cm="1">
        <f t="array" aca="1" ref="BL67" ca="1">IF(INDIRECT(BL$111&amp;116+4*($B67-7))=1,BIN2HEX(1),BIN2HEX(INDIRECT(BL$111&amp;113+4*($B67-7))&amp;INDIRECT(BL$111&amp;114+4*($B67-7))&amp;INDIRECT(BL$111&amp;115+4*($B67-7))&amp;INDIRECT(BL$111&amp;116+4*($B67-7))))</f>
        <v>2</v>
      </c>
      <c r="BM67" s="80" t="str" cm="1">
        <f t="array" aca="1" ref="BM67" ca="1">IF(INDIRECT(BM$111&amp;116+4*($B67-7))=1,BIN2HEX(1),BIN2HEX(INDIRECT(BM$111&amp;113+4*($B67-7))&amp;INDIRECT(BM$111&amp;114+4*($B67-7))&amp;INDIRECT(BM$111&amp;115+4*($B67-7))&amp;INDIRECT(BM$111&amp;116+4*($B67-7))))</f>
        <v>2</v>
      </c>
      <c r="BN67" s="80" t="str" cm="1">
        <f t="array" aca="1" ref="BN67" ca="1">IF(INDIRECT(BN$111&amp;116+4*($B67-7))=1,BIN2HEX(1),BIN2HEX(INDIRECT(BN$111&amp;113+4*($B67-7))&amp;INDIRECT(BN$111&amp;114+4*($B67-7))&amp;INDIRECT(BN$111&amp;115+4*($B67-7))&amp;INDIRECT(BN$111&amp;116+4*($B67-7))))</f>
        <v>2</v>
      </c>
      <c r="BO67" s="80" t="str" cm="1">
        <f t="array" aca="1" ref="BO67" ca="1">IF(INDIRECT(BO$111&amp;116+4*($B67-7))=1,BIN2HEX(1),BIN2HEX(INDIRECT(BO$111&amp;113+4*($B67-7))&amp;INDIRECT(BO$111&amp;114+4*($B67-7))&amp;INDIRECT(BO$111&amp;115+4*($B67-7))&amp;INDIRECT(BO$111&amp;116+4*($B67-7))))</f>
        <v>2</v>
      </c>
      <c r="BP67" s="80" t="str" cm="1">
        <f t="array" aca="1" ref="BP67" ca="1">IF(INDIRECT(BP$111&amp;116+4*($B67-7))=1,BIN2HEX(1),BIN2HEX(INDIRECT(BP$111&amp;113+4*($B67-7))&amp;INDIRECT(BP$111&amp;114+4*($B67-7))&amp;INDIRECT(BP$111&amp;115+4*($B67-7))&amp;INDIRECT(BP$111&amp;116+4*($B67-7))))</f>
        <v>2</v>
      </c>
      <c r="CD67" s="80" cm="1">
        <f t="array" aca="1" ref="CD67" ca="1">IF($V67="0",INDIRECT("ｄａｔａ!$"&amp;V$112&amp;"$"&amp;$B67),0)</f>
        <v>0</v>
      </c>
      <c r="CE67" s="80" cm="1">
        <f t="array" aca="1" ref="CE67" ca="1">IF(OR($AS67="0",$AS67="8"),INDIRECT("ｄａｔａ!$"&amp;AS$112&amp;"$"&amp;$B67),0)</f>
        <v>0</v>
      </c>
      <c r="CH67" s="80" t="str">
        <f t="shared" si="12"/>
        <v>2000</v>
      </c>
      <c r="CI67" s="80" t="str">
        <f t="shared" si="13"/>
        <v>300000</v>
      </c>
      <c r="CJ67" s="80" t="str">
        <f t="shared" si="14"/>
        <v>400000</v>
      </c>
      <c r="CK67" s="80" t="str">
        <f t="shared" si="15"/>
        <v>5000000</v>
      </c>
      <c r="CL67" s="80" t="str">
        <f t="shared" si="16"/>
        <v>600000</v>
      </c>
      <c r="CM67" s="80" t="str">
        <f t="shared" ca="1" si="17"/>
        <v>70000</v>
      </c>
      <c r="CN67" s="80" t="str">
        <f t="shared" ca="1" si="18"/>
        <v>800000</v>
      </c>
      <c r="CO67" s="80" t="str">
        <f t="shared" ca="1" si="19"/>
        <v>900000</v>
      </c>
      <c r="CP67" s="80" t="str">
        <f t="shared" ca="1" si="20"/>
        <v>A000000</v>
      </c>
      <c r="CQ67" s="80" t="str">
        <f t="shared" ca="1" si="21"/>
        <v>B00000</v>
      </c>
    </row>
    <row r="68" spans="1:95" x14ac:dyDescent="0.2">
      <c r="A68" s="80" t="s">
        <v>2381</v>
      </c>
      <c r="B68" s="80">
        <v>70</v>
      </c>
      <c r="C68" s="251">
        <f t="shared" ca="1" si="11"/>
        <v>1</v>
      </c>
      <c r="D68" s="80" t="str" cm="1">
        <f t="array" aca="1" ref="D68" ca="1">IF(INDIRECT(D$111&amp;116+4*($B68-7))=1,BIN2HEX(1),BIN2HEX(INDIRECT(D$111&amp;113+4*($B68-7))&amp;INDIRECT(D$111&amp;114+4*($B68-7))&amp;INDIRECT(D$111&amp;115+4*($B68-7))&amp;INDIRECT(D$111&amp;116+4*($B68-7))))</f>
        <v>4</v>
      </c>
      <c r="F68" s="80" t="str" cm="1">
        <f t="array" aca="1" ref="F68" ca="1">IF(INDIRECT(F$111&amp;116+4*($B68-7))=1,BIN2HEX(1),BIN2HEX(INDIRECT(F$111&amp;113+4*($B68-7))&amp;INDIRECT(F$111&amp;114+4*($B68-7))&amp;INDIRECT(F$111&amp;115+4*($B68-7))&amp;INDIRECT(F$111&amp;116+4*($B68-7))))</f>
        <v>2</v>
      </c>
      <c r="G68" s="80" t="str" cm="1">
        <f t="array" aca="1" ref="G68" ca="1">IF(INDIRECT(G$111&amp;116+4*($B68-7))=1,BIN2HEX(1),BIN2HEX(INDIRECT(G$111&amp;113+4*($B68-7))&amp;INDIRECT(G$111&amp;114+4*($B68-7))&amp;INDIRECT(G$111&amp;115+4*($B68-7))&amp;INDIRECT(G$111&amp;116+4*($B68-7))))</f>
        <v>2</v>
      </c>
      <c r="H68" s="80" t="str" cm="1">
        <f t="array" aca="1" ref="H68" ca="1">IF(INDIRECT(H$111&amp;116+4*($B68-7))=1,BIN2HEX(1),BIN2HEX(INDIRECT(H$111&amp;113+4*($B68-7))&amp;INDIRECT(H$111&amp;114+4*($B68-7))&amp;INDIRECT(H$111&amp;115+4*($B68-7))&amp;INDIRECT(H$111&amp;116+4*($B68-7))))</f>
        <v>2</v>
      </c>
      <c r="I68" s="80" t="str" cm="1">
        <f t="array" aca="1" ref="I68" ca="1">IF(INDIRECT(I$111&amp;116+4*($B68-7))=1,BIN2HEX(1),BIN2HEX(INDIRECT(I$111&amp;113+4*($B68-7))&amp;INDIRECT(I$111&amp;114+4*($B68-7))&amp;INDIRECT(I$111&amp;115+4*($B68-7))&amp;INDIRECT(I$111&amp;116+4*($B68-7))))</f>
        <v>2</v>
      </c>
      <c r="J68" s="80" t="str" cm="1">
        <f t="array" aca="1" ref="J68" ca="1">IF(INDIRECT(J$111&amp;116+4*($B68-7))=1,BIN2HEX(1),BIN2HEX(INDIRECT(J$111&amp;113+4*($B68-7))&amp;INDIRECT(J$111&amp;114+4*($B68-7))&amp;INDIRECT(J$111&amp;115+4*($B68-7))&amp;INDIRECT(J$111&amp;116+4*($B68-7))))</f>
        <v>2</v>
      </c>
      <c r="K68" s="80" t="str" cm="1">
        <f t="array" aca="1" ref="K68" ca="1">IF(INDIRECT(K$111&amp;116+4*($B68-7))=1,BIN2HEX(1),BIN2HEX(INDIRECT(K$111&amp;113+4*($B68-7))&amp;INDIRECT(K$111&amp;114+4*($B68-7))&amp;INDIRECT(K$111&amp;115+4*($B68-7))&amp;INDIRECT(K$111&amp;116+4*($B68-7))))</f>
        <v>2</v>
      </c>
      <c r="L68" s="80" t="str" cm="1">
        <f t="array" aca="1" ref="L68" ca="1">IF(INDIRECT(L$111&amp;116+4*($B68-7))=1,BIN2HEX(1),BIN2HEX(INDIRECT(L$111&amp;113+4*($B68-7))&amp;INDIRECT(L$111&amp;114+4*($B68-7))&amp;INDIRECT(L$111&amp;115+4*($B68-7))&amp;INDIRECT(L$111&amp;116+4*($B68-7))))</f>
        <v>2</v>
      </c>
      <c r="M68" s="80" t="str" cm="1">
        <f t="array" aca="1" ref="M68" ca="1">IF(INDIRECT(M$111&amp;116+4*($B68-7))=1,BIN2HEX(1),BIN2HEX(INDIRECT(M$111&amp;113+4*($B68-7))&amp;INDIRECT(M$111&amp;114+4*($B68-7))&amp;INDIRECT(M$111&amp;115+4*($B68-7))&amp;INDIRECT(M$111&amp;116+4*($B68-7))))</f>
        <v>2</v>
      </c>
      <c r="N68" s="80" t="str" cm="1">
        <f t="array" aca="1" ref="N68" ca="1">IF(INDIRECT(N$111&amp;116+4*($B68-7))=1,BIN2HEX(1),BIN2HEX(INDIRECT(N$111&amp;113+4*($B68-7))&amp;INDIRECT(N$111&amp;114+4*($B68-7))&amp;INDIRECT(N$111&amp;115+4*($B68-7))&amp;INDIRECT(N$111&amp;116+4*($B68-7))))</f>
        <v>2</v>
      </c>
      <c r="O68" s="80" t="str" cm="1">
        <f t="array" aca="1" ref="O68" ca="1">IF(INDIRECT(O$111&amp;116+4*($B68-7))=1,BIN2HEX(1),BIN2HEX(INDIRECT(O$111&amp;113+4*($B68-7))&amp;INDIRECT(O$111&amp;114+4*($B68-7))&amp;INDIRECT(O$111&amp;115+4*($B68-7))&amp;INDIRECT(O$111&amp;116+4*($B68-7))))</f>
        <v>2</v>
      </c>
      <c r="P68" s="80" t="str" cm="1">
        <f t="array" aca="1" ref="P68" ca="1">IF(INDIRECT(P$111&amp;116+4*($B68-7))=1,BIN2HEX(1),BIN2HEX(INDIRECT(P$111&amp;113+4*($B68-7))&amp;INDIRECT(P$111&amp;114+4*($B68-7))&amp;INDIRECT(P$111&amp;115+4*($B68-7))&amp;INDIRECT(P$111&amp;116+4*($B68-7))))</f>
        <v>2</v>
      </c>
      <c r="Q68" s="80" t="str" cm="1">
        <f t="array" aca="1" ref="Q68" ca="1">IF(INDIRECT(Q$111&amp;116+4*($B68-7))=1,BIN2HEX(1),BIN2HEX(INDIRECT(Q$111&amp;113+4*($B68-7))&amp;INDIRECT(Q$111&amp;114+4*($B68-7))&amp;INDIRECT(Q$111&amp;115+4*($B68-7))&amp;INDIRECT(Q$111&amp;116+4*($B68-7))))</f>
        <v>2</v>
      </c>
      <c r="R68" s="80" t="str" cm="1">
        <f t="array" aca="1" ref="R68" ca="1">IF(INDIRECT(R$111&amp;116+4*($B68-7))=1,BIN2HEX(1),BIN2HEX(INDIRECT(R$111&amp;113+4*($B68-7))&amp;INDIRECT(R$111&amp;114+4*($B68-7))&amp;INDIRECT(R$111&amp;115+4*($B68-7))&amp;INDIRECT(R$111&amp;116+4*($B68-7))))</f>
        <v>2</v>
      </c>
      <c r="S68" s="80" t="str" cm="1">
        <f t="array" aca="1" ref="S68" ca="1">IF(INDIRECT(S$111&amp;116+4*($B68-7))=1,BIN2HEX(1),BIN2HEX(INDIRECT(S$111&amp;113+4*($B68-7))&amp;INDIRECT(S$111&amp;114+4*($B68-7))&amp;INDIRECT(S$111&amp;115+4*($B68-7))&amp;INDIRECT(S$111&amp;116+4*($B68-7))))</f>
        <v>2</v>
      </c>
      <c r="T68" s="80" t="str" cm="1">
        <f t="array" aca="1" ref="T68" ca="1">IF(INDIRECT(T$111&amp;116+4*($B68-7))=1,BIN2HEX(1),BIN2HEX(INDIRECT(T$111&amp;113+4*($B68-7))&amp;INDIRECT(T$111&amp;114+4*($B68-7))&amp;INDIRECT(T$111&amp;115+4*($B68-7))&amp;INDIRECT(T$111&amp;116+4*($B68-7))))</f>
        <v>2</v>
      </c>
      <c r="U68" s="80" t="str" cm="1">
        <f t="array" aca="1" ref="U68" ca="1">IF(INDIRECT(U$111&amp;116+4*($B68-7))=1,BIN2HEX(1),BIN2HEX(INDIRECT(U$111&amp;113+4*($B68-7))&amp;INDIRECT(U$111&amp;114+4*($B68-7))&amp;INDIRECT(U$111&amp;115+4*($B68-7))&amp;INDIRECT(U$111&amp;116+4*($B68-7))))</f>
        <v>2</v>
      </c>
      <c r="V68" s="80" t="str" cm="1">
        <f t="array" aca="1" ref="V68" ca="1">IF(INDIRECT(V$111&amp;116+4*($B68-7))=1,BIN2HEX(1),BIN2HEX(INDIRECT(V$111&amp;113+4*($B68-7))&amp;INDIRECT(V$111&amp;114+4*($B68-7))&amp;INDIRECT(V$111&amp;115+4*($B68-7))&amp;INDIRECT(V$111&amp;116+4*($B68-7))))</f>
        <v>2</v>
      </c>
      <c r="W68" s="80" t="str" cm="1">
        <f t="array" aca="1" ref="W68" ca="1">IF(INDIRECT(W$111&amp;116+4*($B68-7))=1,BIN2HEX(1),BIN2HEX(INDIRECT(W$111&amp;113+4*($B68-7))&amp;INDIRECT(W$111&amp;114+4*($B68-7))&amp;INDIRECT(W$111&amp;115+4*($B68-7))&amp;INDIRECT(W$111&amp;116+4*($B68-7))))</f>
        <v>2</v>
      </c>
      <c r="X68" s="80" t="str" cm="1">
        <f t="array" aca="1" ref="X68" ca="1">IF(INDIRECT(X$111&amp;116+4*($B68-7))=1,BIN2HEX(1),BIN2HEX(INDIRECT(X$111&amp;113+4*($B68-7))&amp;INDIRECT(X$111&amp;114+4*($B68-7))&amp;INDIRECT(X$111&amp;115+4*($B68-7))&amp;INDIRECT(X$111&amp;116+4*($B68-7))))</f>
        <v>2</v>
      </c>
      <c r="Y68" s="80" t="str" cm="1">
        <f t="array" aca="1" ref="Y68" ca="1">IF(INDIRECT(Y$111&amp;116+4*($B68-7))=1,BIN2HEX(1),BIN2HEX(INDIRECT(Y$111&amp;113+4*($B68-7))&amp;INDIRECT(Y$111&amp;114+4*($B68-7))&amp;INDIRECT(Y$111&amp;115+4*($B68-7))&amp;INDIRECT(Y$111&amp;116+4*($B68-7))))</f>
        <v>2</v>
      </c>
      <c r="Z68" s="80" t="str" cm="1">
        <f t="array" aca="1" ref="Z68" ca="1">IF(INDIRECT(Z$111&amp;116+4*($B68-7))=1,BIN2HEX(1),BIN2HEX(INDIRECT(Z$111&amp;113+4*($B68-7))&amp;INDIRECT(Z$111&amp;114+4*($B68-7))&amp;INDIRECT(Z$111&amp;115+4*($B68-7))&amp;INDIRECT(Z$111&amp;116+4*($B68-7))))</f>
        <v>2</v>
      </c>
      <c r="AA68" s="80" t="str" cm="1">
        <f t="array" aca="1" ref="AA68" ca="1">IF(INDIRECT(AA$111&amp;116+4*($B68-7))=1,BIN2HEX(1),BIN2HEX(INDIRECT(AA$111&amp;113+4*($B68-7))&amp;INDIRECT(AA$111&amp;114+4*($B68-7))&amp;INDIRECT(AA$111&amp;115+4*($B68-7))&amp;INDIRECT(AA$111&amp;116+4*($B68-7))))</f>
        <v>2</v>
      </c>
      <c r="AB68" s="80" t="str" cm="1">
        <f t="array" aca="1" ref="AB68" ca="1">IF(INDIRECT(AB$111&amp;116+4*($B68-7))=1,BIN2HEX(1),BIN2HEX(INDIRECT(AB$111&amp;113+4*($B68-7))&amp;INDIRECT(AB$111&amp;114+4*($B68-7))&amp;INDIRECT(AB$111&amp;115+4*($B68-7))&amp;INDIRECT(AB$111&amp;116+4*($B68-7))))</f>
        <v>2</v>
      </c>
      <c r="AC68" s="80" t="str" cm="1">
        <f t="array" aca="1" ref="AC68" ca="1">IF(INDIRECT(AC$111&amp;116+4*($B68-7))=1,BIN2HEX(1),BIN2HEX(INDIRECT(AC$111&amp;113+4*($B68-7))&amp;INDIRECT(AC$111&amp;114+4*($B68-7))&amp;INDIRECT(AC$111&amp;115+4*($B68-7))&amp;INDIRECT(AC$111&amp;116+4*($B68-7))))</f>
        <v>2</v>
      </c>
      <c r="AD68" s="80" t="str" cm="1">
        <f t="array" aca="1" ref="AD68" ca="1">IF(INDIRECT(AD$111&amp;116+4*($B68-7))=1,BIN2HEX(1),BIN2HEX(INDIRECT(AD$111&amp;113+4*($B68-7))&amp;INDIRECT(AD$111&amp;114+4*($B68-7))&amp;INDIRECT(AD$111&amp;115+4*($B68-7))&amp;INDIRECT(AD$111&amp;116+4*($B68-7))))</f>
        <v>2</v>
      </c>
      <c r="AE68" s="80" t="str" cm="1">
        <f t="array" aca="1" ref="AE68" ca="1">IF(INDIRECT(AE$111&amp;116+4*($B68-7))=1,BIN2HEX(1),BIN2HEX(INDIRECT(AE$111&amp;113+4*($B68-7))&amp;INDIRECT(AE$111&amp;114+4*($B68-7))&amp;INDIRECT(AE$111&amp;115+4*($B68-7))&amp;INDIRECT(AE$111&amp;116+4*($B68-7))))</f>
        <v>2</v>
      </c>
      <c r="AF68" s="80" t="str" cm="1">
        <f t="array" aca="1" ref="AF68" ca="1">IF(INDIRECT(AF$111&amp;116+4*($B68-7))=1,BIN2HEX(1),BIN2HEX(INDIRECT(AF$111&amp;113+4*($B68-7))&amp;INDIRECT(AF$111&amp;114+4*($B68-7))&amp;INDIRECT(AF$111&amp;115+4*($B68-7))&amp;INDIRECT(AF$111&amp;116+4*($B68-7))))</f>
        <v>2</v>
      </c>
      <c r="AG68" s="80" t="str" cm="1">
        <f t="array" aca="1" ref="AG68" ca="1">IF(INDIRECT(AG$111&amp;116+4*($B68-7))=1,BIN2HEX(1),BIN2HEX(INDIRECT(AG$111&amp;113+4*($B68-7))&amp;INDIRECT(AG$111&amp;114+4*($B68-7))&amp;INDIRECT(AG$111&amp;115+4*($B68-7))&amp;INDIRECT(AG$111&amp;116+4*($B68-7))))</f>
        <v>2</v>
      </c>
      <c r="AH68" s="80" t="str" cm="1">
        <f t="array" aca="1" ref="AH68" ca="1">IF(INDIRECT(AH$111&amp;116+4*($B68-7))=1,BIN2HEX(1),BIN2HEX(INDIRECT(AH$111&amp;113+4*($B68-7))&amp;INDIRECT(AH$111&amp;114+4*($B68-7))&amp;INDIRECT(AH$111&amp;115+4*($B68-7))&amp;INDIRECT(AH$111&amp;116+4*($B68-7))))</f>
        <v>2</v>
      </c>
      <c r="AI68" s="80" t="str" cm="1">
        <f t="array" aca="1" ref="AI68" ca="1">IF(INDIRECT(AI$111&amp;116+4*($B68-7))=1,BIN2HEX(1),BIN2HEX(INDIRECT(AI$111&amp;113+4*($B68-7))&amp;INDIRECT(AI$111&amp;114+4*($B68-7))&amp;INDIRECT(AI$111&amp;115+4*($B68-7))&amp;INDIRECT(AI$111&amp;116+4*($B68-7))))</f>
        <v>2</v>
      </c>
      <c r="AJ68" s="80" t="str" cm="1">
        <f t="array" aca="1" ref="AJ68" ca="1">IF(INDIRECT(AJ$111&amp;116+4*($B68-7))=1,BIN2HEX(1),BIN2HEX(INDIRECT(AJ$111&amp;113+4*($B68-7))&amp;INDIRECT(AJ$111&amp;114+4*($B68-7))&amp;INDIRECT(AJ$111&amp;115+4*($B68-7))&amp;INDIRECT(AJ$111&amp;116+4*($B68-7))))</f>
        <v>2</v>
      </c>
      <c r="AK68" s="80" t="str" cm="1">
        <f t="array" aca="1" ref="AK68" ca="1">IF(INDIRECT(AK$111&amp;116+4*($B68-7))=1,BIN2HEX(1),BIN2HEX(INDIRECT(AK$111&amp;113+4*($B68-7))&amp;INDIRECT(AK$111&amp;114+4*($B68-7))&amp;INDIRECT(AK$111&amp;115+4*($B68-7))&amp;INDIRECT(AK$111&amp;116+4*($B68-7))))</f>
        <v>2</v>
      </c>
      <c r="AL68" s="80" t="str" cm="1">
        <f t="array" aca="1" ref="AL68" ca="1">IF(INDIRECT(AL$111&amp;116+4*($B68-7))=1,BIN2HEX(1),BIN2HEX(INDIRECT(AL$111&amp;113+4*($B68-7))&amp;INDIRECT(AL$111&amp;114+4*($B68-7))&amp;INDIRECT(AL$111&amp;115+4*($B68-7))&amp;INDIRECT(AL$111&amp;116+4*($B68-7))))</f>
        <v>2</v>
      </c>
      <c r="AM68" s="80" t="str" cm="1">
        <f t="array" aca="1" ref="AM68" ca="1">IF(INDIRECT(AM$111&amp;116+4*($B68-7))=1,BIN2HEX(1),BIN2HEX(INDIRECT(AM$111&amp;113+4*($B68-7))&amp;INDIRECT(AM$111&amp;114+4*($B68-7))&amp;INDIRECT(AM$111&amp;115+4*($B68-7))&amp;INDIRECT(AM$111&amp;116+4*($B68-7))))</f>
        <v>2</v>
      </c>
      <c r="AN68" s="80" t="str" cm="1">
        <f t="array" aca="1" ref="AN68" ca="1">IF(INDIRECT(AN$111&amp;116+4*($B68-7))=1,BIN2HEX(1),BIN2HEX(INDIRECT(AN$111&amp;113+4*($B68-7))&amp;INDIRECT(AN$111&amp;114+4*($B68-7))&amp;INDIRECT(AN$111&amp;115+4*($B68-7))&amp;INDIRECT(AN$111&amp;116+4*($B68-7))))</f>
        <v>2</v>
      </c>
      <c r="AO68" s="80" t="str" cm="1">
        <f t="array" aca="1" ref="AO68" ca="1">IF(INDIRECT(AO$111&amp;116+4*($B68-7))=1,BIN2HEX(1),BIN2HEX(INDIRECT(AO$111&amp;113+4*($B68-7))&amp;INDIRECT(AO$111&amp;114+4*($B68-7))&amp;INDIRECT(AO$111&amp;115+4*($B68-7))&amp;INDIRECT(AO$111&amp;116+4*($B68-7))))</f>
        <v>2</v>
      </c>
      <c r="AP68" s="80" t="str" cm="1">
        <f t="array" aca="1" ref="AP68" ca="1">IF(INDIRECT(AP$111&amp;116+4*($B68-7))=1,BIN2HEX(1),BIN2HEX(INDIRECT(AP$111&amp;113+4*($B68-7))&amp;INDIRECT(AP$111&amp;114+4*($B68-7))&amp;INDIRECT(AP$111&amp;115+4*($B68-7))&amp;INDIRECT(AP$111&amp;116+4*($B68-7))))</f>
        <v>2</v>
      </c>
      <c r="AQ68" s="80" t="str" cm="1">
        <f t="array" aca="1" ref="AQ68" ca="1">IF(INDIRECT(AQ$111&amp;116+4*($B68-7))=1,BIN2HEX(1),BIN2HEX(INDIRECT(AQ$111&amp;113+4*($B68-7))&amp;INDIRECT(AQ$111&amp;114+4*($B68-7))&amp;INDIRECT(AQ$111&amp;115+4*($B68-7))&amp;INDIRECT(AQ$111&amp;116+4*($B68-7))))</f>
        <v>2</v>
      </c>
      <c r="AR68" s="80" t="str" cm="1">
        <f t="array" aca="1" ref="AR68" ca="1">IF(INDIRECT(AR$111&amp;116+4*($B68-7))=1,BIN2HEX(1),BIN2HEX(INDIRECT(AR$111&amp;113+4*($B68-7))&amp;INDIRECT(AR$111&amp;114+4*($B68-7))&amp;INDIRECT(AR$111&amp;115+4*($B68-7))&amp;INDIRECT(AR$111&amp;116+4*($B68-7))))</f>
        <v>2</v>
      </c>
      <c r="AS68" s="80" t="str" cm="1">
        <f t="array" aca="1" ref="AS68" ca="1">IF(INDIRECT(AS$111&amp;116+4*($B68-7))=1,BIN2HEX(1),BIN2HEX(INDIRECT(AS$111&amp;113+4*($B68-7))&amp;INDIRECT(AS$111&amp;114+4*($B68-7))&amp;INDIRECT(AS$111&amp;115+4*($B68-7))&amp;INDIRECT(AS$111&amp;116+4*($B68-7))))</f>
        <v>2</v>
      </c>
      <c r="AT68" s="80" t="str" cm="1">
        <f t="array" aca="1" ref="AT68" ca="1">IF(INDIRECT(AT$111&amp;116+4*($B68-7))=1,BIN2HEX(1),BIN2HEX(INDIRECT(AT$111&amp;113+4*($B68-7))&amp;INDIRECT(AT$111&amp;114+4*($B68-7))&amp;INDIRECT(AT$111&amp;115+4*($B68-7))&amp;INDIRECT(AT$111&amp;116+4*($B68-7))))</f>
        <v>2</v>
      </c>
      <c r="AU68" s="80" t="str" cm="1">
        <f t="array" aca="1" ref="AU68" ca="1">IF(INDIRECT(AU$111&amp;116+4*($B68-7))=1,BIN2HEX(1),BIN2HEX(INDIRECT(AU$111&amp;113+4*($B68-7))&amp;INDIRECT(AU$111&amp;114+4*($B68-7))&amp;INDIRECT(AU$111&amp;115+4*($B68-7))&amp;INDIRECT(AU$111&amp;116+4*($B68-7))))</f>
        <v>2</v>
      </c>
      <c r="AV68" s="80" t="str" cm="1">
        <f t="array" aca="1" ref="AV68" ca="1">IF(INDIRECT(AV$111&amp;116+4*($B68-7))=1,BIN2HEX(1),BIN2HEX(INDIRECT(AV$111&amp;113+4*($B68-7))&amp;INDIRECT(AV$111&amp;114+4*($B68-7))&amp;INDIRECT(AV$111&amp;115+4*($B68-7))&amp;INDIRECT(AV$111&amp;116+4*($B68-7))))</f>
        <v>2</v>
      </c>
      <c r="AW68" s="80" t="str" cm="1">
        <f t="array" aca="1" ref="AW68" ca="1">IF(INDIRECT(AW$111&amp;116+4*($B68-7))=1,BIN2HEX(1),BIN2HEX(INDIRECT(AW$111&amp;113+4*($B68-7))&amp;INDIRECT(AW$111&amp;114+4*($B68-7))&amp;INDIRECT(AW$111&amp;115+4*($B68-7))&amp;INDIRECT(AW$111&amp;116+4*($B68-7))))</f>
        <v>2</v>
      </c>
      <c r="AX68" s="80" t="str" cm="1">
        <f t="array" aca="1" ref="AX68" ca="1">IF(INDIRECT(AX$111&amp;116+4*($B68-7))=1,BIN2HEX(1),BIN2HEX(INDIRECT(AX$111&amp;113+4*($B68-7))&amp;INDIRECT(AX$111&amp;114+4*($B68-7))&amp;INDIRECT(AX$111&amp;115+4*($B68-7))&amp;INDIRECT(AX$111&amp;116+4*($B68-7))))</f>
        <v>2</v>
      </c>
      <c r="AY68" s="80" t="str" cm="1">
        <f t="array" aca="1" ref="AY68" ca="1">IF(INDIRECT(AY$111&amp;116+4*($B68-7))=1,BIN2HEX(1),BIN2HEX(INDIRECT(AY$111&amp;113+4*($B68-7))&amp;INDIRECT(AY$111&amp;114+4*($B68-7))&amp;INDIRECT(AY$111&amp;115+4*($B68-7))&amp;INDIRECT(AY$111&amp;116+4*($B68-7))))</f>
        <v>2</v>
      </c>
      <c r="AZ68" s="80" t="str" cm="1">
        <f t="array" aca="1" ref="AZ68" ca="1">IF(INDIRECT(AZ$111&amp;116+4*($B68-7))=1,BIN2HEX(1),BIN2HEX(INDIRECT(AZ$111&amp;113+4*($B68-7))&amp;INDIRECT(AZ$111&amp;114+4*($B68-7))&amp;INDIRECT(AZ$111&amp;115+4*($B68-7))&amp;INDIRECT(AZ$111&amp;116+4*($B68-7))))</f>
        <v>2</v>
      </c>
      <c r="BA68" s="80" t="str" cm="1">
        <f t="array" aca="1" ref="BA68" ca="1">IF(INDIRECT(BA$111&amp;116+4*($B68-7))=1,BIN2HEX(1),BIN2HEX(INDIRECT(BA$111&amp;113+4*($B68-7))&amp;INDIRECT(BA$111&amp;114+4*($B68-7))&amp;INDIRECT(BA$111&amp;115+4*($B68-7))&amp;INDIRECT(BA$111&amp;116+4*($B68-7))))</f>
        <v>2</v>
      </c>
      <c r="BB68" s="80" t="str" cm="1">
        <f t="array" aca="1" ref="BB68" ca="1">IF(INDIRECT(BB$111&amp;116+4*($B68-7))=1,BIN2HEX(1),BIN2HEX(INDIRECT(BB$111&amp;113+4*($B68-7))&amp;INDIRECT(BB$111&amp;114+4*($B68-7))&amp;INDIRECT(BB$111&amp;115+4*($B68-7))&amp;INDIRECT(BB$111&amp;116+4*($B68-7))))</f>
        <v>2</v>
      </c>
      <c r="BC68" s="80" t="str" cm="1">
        <f t="array" aca="1" ref="BC68" ca="1">IF(INDIRECT(BC$111&amp;116+4*($B68-7))=1,BIN2HEX(1),BIN2HEX(INDIRECT(BC$111&amp;113+4*($B68-7))&amp;INDIRECT(BC$111&amp;114+4*($B68-7))&amp;INDIRECT(BC$111&amp;115+4*($B68-7))&amp;INDIRECT(BC$111&amp;116+4*($B68-7))))</f>
        <v>2</v>
      </c>
      <c r="BD68" s="80" t="str" cm="1">
        <f t="array" aca="1" ref="BD68" ca="1">IF(INDIRECT(BD$111&amp;116+4*($B68-7))=1,BIN2HEX(1),BIN2HEX(INDIRECT(BD$111&amp;113+4*($B68-7))&amp;INDIRECT(BD$111&amp;114+4*($B68-7))&amp;INDIRECT(BD$111&amp;115+4*($B68-7))&amp;INDIRECT(BD$111&amp;116+4*($B68-7))))</f>
        <v>2</v>
      </c>
      <c r="BE68" s="80" t="str" cm="1">
        <f t="array" aca="1" ref="BE68" ca="1">IF(INDIRECT(BE$111&amp;116+4*($B68-7))=1,BIN2HEX(1),BIN2HEX(INDIRECT(BE$111&amp;113+4*($B68-7))&amp;INDIRECT(BE$111&amp;114+4*($B68-7))&amp;INDIRECT(BE$111&amp;115+4*($B68-7))&amp;INDIRECT(BE$111&amp;116+4*($B68-7))))</f>
        <v>2</v>
      </c>
      <c r="BF68" s="80" t="str" cm="1">
        <f t="array" aca="1" ref="BF68" ca="1">IF(INDIRECT(BF$111&amp;116+4*($B68-7))=1,BIN2HEX(1),BIN2HEX(INDIRECT(BF$111&amp;113+4*($B68-7))&amp;INDIRECT(BF$111&amp;114+4*($B68-7))&amp;INDIRECT(BF$111&amp;115+4*($B68-7))&amp;INDIRECT(BF$111&amp;116+4*($B68-7))))</f>
        <v>2</v>
      </c>
      <c r="BG68" s="80" t="str" cm="1">
        <f t="array" aca="1" ref="BG68" ca="1">IF(INDIRECT(BG$111&amp;116+4*($B68-7))=1,BIN2HEX(1),BIN2HEX(INDIRECT(BG$111&amp;113+4*($B68-7))&amp;INDIRECT(BG$111&amp;114+4*($B68-7))&amp;INDIRECT(BG$111&amp;115+4*($B68-7))&amp;INDIRECT(BG$111&amp;116+4*($B68-7))))</f>
        <v>2</v>
      </c>
      <c r="BH68" s="80" t="str" cm="1">
        <f t="array" aca="1" ref="BH68" ca="1">IF(INDIRECT(BH$111&amp;116+4*($B68-7))=1,BIN2HEX(1),BIN2HEX(INDIRECT(BH$111&amp;113+4*($B68-7))&amp;INDIRECT(BH$111&amp;114+4*($B68-7))&amp;INDIRECT(BH$111&amp;115+4*($B68-7))&amp;INDIRECT(BH$111&amp;116+4*($B68-7))))</f>
        <v>2</v>
      </c>
      <c r="BI68" s="80" t="str" cm="1">
        <f t="array" aca="1" ref="BI68" ca="1">IF(INDIRECT(BI$111&amp;116+4*($B68-7))=1,BIN2HEX(1),BIN2HEX(INDIRECT(BI$111&amp;113+4*($B68-7))&amp;INDIRECT(BI$111&amp;114+4*($B68-7))&amp;INDIRECT(BI$111&amp;115+4*($B68-7))&amp;INDIRECT(BI$111&amp;116+4*($B68-7))))</f>
        <v>2</v>
      </c>
      <c r="BJ68" s="80" t="str" cm="1">
        <f t="array" aca="1" ref="BJ68" ca="1">IF(INDIRECT(BJ$111&amp;116+4*($B68-7))=1,BIN2HEX(1),BIN2HEX(INDIRECT(BJ$111&amp;113+4*($B68-7))&amp;INDIRECT(BJ$111&amp;114+4*($B68-7))&amp;INDIRECT(BJ$111&amp;115+4*($B68-7))&amp;INDIRECT(BJ$111&amp;116+4*($B68-7))))</f>
        <v>2</v>
      </c>
      <c r="BK68" s="80" t="str" cm="1">
        <f t="array" aca="1" ref="BK68" ca="1">IF(INDIRECT(BK$111&amp;116+4*($B68-7))=1,BIN2HEX(1),BIN2HEX(INDIRECT(BK$111&amp;113+4*($B68-7))&amp;INDIRECT(BK$111&amp;114+4*($B68-7))&amp;INDIRECT(BK$111&amp;115+4*($B68-7))&amp;INDIRECT(BK$111&amp;116+4*($B68-7))))</f>
        <v>2</v>
      </c>
      <c r="BL68" s="80" t="str" cm="1">
        <f t="array" aca="1" ref="BL68" ca="1">IF(INDIRECT(BL$111&amp;116+4*($B68-7))=1,BIN2HEX(1),BIN2HEX(INDIRECT(BL$111&amp;113+4*($B68-7))&amp;INDIRECT(BL$111&amp;114+4*($B68-7))&amp;INDIRECT(BL$111&amp;115+4*($B68-7))&amp;INDIRECT(BL$111&amp;116+4*($B68-7))))</f>
        <v>2</v>
      </c>
      <c r="BM68" s="80" t="str" cm="1">
        <f t="array" aca="1" ref="BM68" ca="1">IF(INDIRECT(BM$111&amp;116+4*($B68-7))=1,BIN2HEX(1),BIN2HEX(INDIRECT(BM$111&amp;113+4*($B68-7))&amp;INDIRECT(BM$111&amp;114+4*($B68-7))&amp;INDIRECT(BM$111&amp;115+4*($B68-7))&amp;INDIRECT(BM$111&amp;116+4*($B68-7))))</f>
        <v>2</v>
      </c>
      <c r="BN68" s="80" t="str" cm="1">
        <f t="array" aca="1" ref="BN68" ca="1">IF(INDIRECT(BN$111&amp;116+4*($B68-7))=1,BIN2HEX(1),BIN2HEX(INDIRECT(BN$111&amp;113+4*($B68-7))&amp;INDIRECT(BN$111&amp;114+4*($B68-7))&amp;INDIRECT(BN$111&amp;115+4*($B68-7))&amp;INDIRECT(BN$111&amp;116+4*($B68-7))))</f>
        <v>2</v>
      </c>
      <c r="BO68" s="80" t="str" cm="1">
        <f t="array" aca="1" ref="BO68" ca="1">IF(INDIRECT(BO$111&amp;116+4*($B68-7))=1,BIN2HEX(1),BIN2HEX(INDIRECT(BO$111&amp;113+4*($B68-7))&amp;INDIRECT(BO$111&amp;114+4*($B68-7))&amp;INDIRECT(BO$111&amp;115+4*($B68-7))&amp;INDIRECT(BO$111&amp;116+4*($B68-7))))</f>
        <v>2</v>
      </c>
      <c r="BP68" s="80" t="str" cm="1">
        <f t="array" aca="1" ref="BP68" ca="1">IF(INDIRECT(BP$111&amp;116+4*($B68-7))=1,BIN2HEX(1),BIN2HEX(INDIRECT(BP$111&amp;113+4*($B68-7))&amp;INDIRECT(BP$111&amp;114+4*($B68-7))&amp;INDIRECT(BP$111&amp;115+4*($B68-7))&amp;INDIRECT(BP$111&amp;116+4*($B68-7))))</f>
        <v>2</v>
      </c>
      <c r="CD68" s="80" cm="1">
        <f t="array" aca="1" ref="CD68" ca="1">IF($V68="0",INDIRECT("ｄａｔａ!$"&amp;V$112&amp;"$"&amp;$B68),0)</f>
        <v>0</v>
      </c>
      <c r="CE68" s="80" cm="1">
        <f t="array" aca="1" ref="CE68" ca="1">IF(OR($AS68="0",$AS68="8"),INDIRECT("ｄａｔａ!$"&amp;AS$112&amp;"$"&amp;$B68),0)</f>
        <v>0</v>
      </c>
      <c r="CH68" s="80" t="str">
        <f t="shared" si="12"/>
        <v>2000</v>
      </c>
      <c r="CI68" s="80" t="str">
        <f t="shared" si="13"/>
        <v>300000</v>
      </c>
      <c r="CJ68" s="80" t="str">
        <f t="shared" si="14"/>
        <v>400000</v>
      </c>
      <c r="CK68" s="80" t="str">
        <f t="shared" si="15"/>
        <v>5000000</v>
      </c>
      <c r="CL68" s="80" t="str">
        <f t="shared" si="16"/>
        <v>600000</v>
      </c>
      <c r="CM68" s="80" t="str">
        <f t="shared" ca="1" si="17"/>
        <v>70000</v>
      </c>
      <c r="CN68" s="80" t="str">
        <f t="shared" ca="1" si="18"/>
        <v>800000</v>
      </c>
      <c r="CO68" s="80" t="str">
        <f t="shared" ca="1" si="19"/>
        <v>900000</v>
      </c>
      <c r="CP68" s="80" t="str">
        <f t="shared" ca="1" si="20"/>
        <v>A000000</v>
      </c>
      <c r="CQ68" s="80" t="str">
        <f t="shared" ca="1" si="21"/>
        <v>B00000</v>
      </c>
    </row>
    <row r="69" spans="1:95" x14ac:dyDescent="0.2">
      <c r="A69" s="80" t="s">
        <v>2382</v>
      </c>
      <c r="B69" s="80">
        <v>71</v>
      </c>
      <c r="C69" s="251">
        <f t="shared" ca="1" si="11"/>
        <v>1</v>
      </c>
      <c r="D69" s="80" t="str" cm="1">
        <f t="array" aca="1" ref="D69" ca="1">IF(INDIRECT(D$111&amp;116+4*($B69-7))=1,BIN2HEX(1),BIN2HEX(INDIRECT(D$111&amp;113+4*($B69-7))&amp;INDIRECT(D$111&amp;114+4*($B69-7))&amp;INDIRECT(D$111&amp;115+4*($B69-7))&amp;INDIRECT(D$111&amp;116+4*($B69-7))))</f>
        <v>4</v>
      </c>
      <c r="F69" s="80" t="str" cm="1">
        <f t="array" aca="1" ref="F69" ca="1">IF(INDIRECT(F$111&amp;116+4*($B69-7))=1,BIN2HEX(1),BIN2HEX(INDIRECT(F$111&amp;113+4*($B69-7))&amp;INDIRECT(F$111&amp;114+4*($B69-7))&amp;INDIRECT(F$111&amp;115+4*($B69-7))&amp;INDIRECT(F$111&amp;116+4*($B69-7))))</f>
        <v>2</v>
      </c>
      <c r="G69" s="80" t="str" cm="1">
        <f t="array" aca="1" ref="G69" ca="1">IF(INDIRECT(G$111&amp;116+4*($B69-7))=1,BIN2HEX(1),BIN2HEX(INDIRECT(G$111&amp;113+4*($B69-7))&amp;INDIRECT(G$111&amp;114+4*($B69-7))&amp;INDIRECT(G$111&amp;115+4*($B69-7))&amp;INDIRECT(G$111&amp;116+4*($B69-7))))</f>
        <v>2</v>
      </c>
      <c r="H69" s="80" t="str" cm="1">
        <f t="array" aca="1" ref="H69" ca="1">IF(INDIRECT(H$111&amp;116+4*($B69-7))=1,BIN2HEX(1),BIN2HEX(INDIRECT(H$111&amp;113+4*($B69-7))&amp;INDIRECT(H$111&amp;114+4*($B69-7))&amp;INDIRECT(H$111&amp;115+4*($B69-7))&amp;INDIRECT(H$111&amp;116+4*($B69-7))))</f>
        <v>2</v>
      </c>
      <c r="I69" s="80" t="str" cm="1">
        <f t="array" aca="1" ref="I69" ca="1">IF(INDIRECT(I$111&amp;116+4*($B69-7))=1,BIN2HEX(1),BIN2HEX(INDIRECT(I$111&amp;113+4*($B69-7))&amp;INDIRECT(I$111&amp;114+4*($B69-7))&amp;INDIRECT(I$111&amp;115+4*($B69-7))&amp;INDIRECT(I$111&amp;116+4*($B69-7))))</f>
        <v>2</v>
      </c>
      <c r="J69" s="80" t="str" cm="1">
        <f t="array" aca="1" ref="J69" ca="1">IF(INDIRECT(J$111&amp;116+4*($B69-7))=1,BIN2HEX(1),BIN2HEX(INDIRECT(J$111&amp;113+4*($B69-7))&amp;INDIRECT(J$111&amp;114+4*($B69-7))&amp;INDIRECT(J$111&amp;115+4*($B69-7))&amp;INDIRECT(J$111&amp;116+4*($B69-7))))</f>
        <v>2</v>
      </c>
      <c r="K69" s="80" t="str" cm="1">
        <f t="array" aca="1" ref="K69" ca="1">IF(INDIRECT(K$111&amp;116+4*($B69-7))=1,BIN2HEX(1),BIN2HEX(INDIRECT(K$111&amp;113+4*($B69-7))&amp;INDIRECT(K$111&amp;114+4*($B69-7))&amp;INDIRECT(K$111&amp;115+4*($B69-7))&amp;INDIRECT(K$111&amp;116+4*($B69-7))))</f>
        <v>2</v>
      </c>
      <c r="L69" s="80" t="str" cm="1">
        <f t="array" aca="1" ref="L69" ca="1">IF(INDIRECT(L$111&amp;116+4*($B69-7))=1,BIN2HEX(1),BIN2HEX(INDIRECT(L$111&amp;113+4*($B69-7))&amp;INDIRECT(L$111&amp;114+4*($B69-7))&amp;INDIRECT(L$111&amp;115+4*($B69-7))&amp;INDIRECT(L$111&amp;116+4*($B69-7))))</f>
        <v>2</v>
      </c>
      <c r="M69" s="80" t="str" cm="1">
        <f t="array" aca="1" ref="M69" ca="1">IF(INDIRECT(M$111&amp;116+4*($B69-7))=1,BIN2HEX(1),BIN2HEX(INDIRECT(M$111&amp;113+4*($B69-7))&amp;INDIRECT(M$111&amp;114+4*($B69-7))&amp;INDIRECT(M$111&amp;115+4*($B69-7))&amp;INDIRECT(M$111&amp;116+4*($B69-7))))</f>
        <v>2</v>
      </c>
      <c r="N69" s="80" t="str" cm="1">
        <f t="array" aca="1" ref="N69" ca="1">IF(INDIRECT(N$111&amp;116+4*($B69-7))=1,BIN2HEX(1),BIN2HEX(INDIRECT(N$111&amp;113+4*($B69-7))&amp;INDIRECT(N$111&amp;114+4*($B69-7))&amp;INDIRECT(N$111&amp;115+4*($B69-7))&amp;INDIRECT(N$111&amp;116+4*($B69-7))))</f>
        <v>2</v>
      </c>
      <c r="O69" s="80" t="str" cm="1">
        <f t="array" aca="1" ref="O69" ca="1">IF(INDIRECT(O$111&amp;116+4*($B69-7))=1,BIN2HEX(1),BIN2HEX(INDIRECT(O$111&amp;113+4*($B69-7))&amp;INDIRECT(O$111&amp;114+4*($B69-7))&amp;INDIRECT(O$111&amp;115+4*($B69-7))&amp;INDIRECT(O$111&amp;116+4*($B69-7))))</f>
        <v>2</v>
      </c>
      <c r="P69" s="80" t="str" cm="1">
        <f t="array" aca="1" ref="P69" ca="1">IF(INDIRECT(P$111&amp;116+4*($B69-7))=1,BIN2HEX(1),BIN2HEX(INDIRECT(P$111&amp;113+4*($B69-7))&amp;INDIRECT(P$111&amp;114+4*($B69-7))&amp;INDIRECT(P$111&amp;115+4*($B69-7))&amp;INDIRECT(P$111&amp;116+4*($B69-7))))</f>
        <v>2</v>
      </c>
      <c r="Q69" s="80" t="str" cm="1">
        <f t="array" aca="1" ref="Q69" ca="1">IF(INDIRECT(Q$111&amp;116+4*($B69-7))=1,BIN2HEX(1),BIN2HEX(INDIRECT(Q$111&amp;113+4*($B69-7))&amp;INDIRECT(Q$111&amp;114+4*($B69-7))&amp;INDIRECT(Q$111&amp;115+4*($B69-7))&amp;INDIRECT(Q$111&amp;116+4*($B69-7))))</f>
        <v>2</v>
      </c>
      <c r="R69" s="80" t="str" cm="1">
        <f t="array" aca="1" ref="R69" ca="1">IF(INDIRECT(R$111&amp;116+4*($B69-7))=1,BIN2HEX(1),BIN2HEX(INDIRECT(R$111&amp;113+4*($B69-7))&amp;INDIRECT(R$111&amp;114+4*($B69-7))&amp;INDIRECT(R$111&amp;115+4*($B69-7))&amp;INDIRECT(R$111&amp;116+4*($B69-7))))</f>
        <v>2</v>
      </c>
      <c r="S69" s="80" t="str" cm="1">
        <f t="array" aca="1" ref="S69" ca="1">IF(INDIRECT(S$111&amp;116+4*($B69-7))=1,BIN2HEX(1),BIN2HEX(INDIRECT(S$111&amp;113+4*($B69-7))&amp;INDIRECT(S$111&amp;114+4*($B69-7))&amp;INDIRECT(S$111&amp;115+4*($B69-7))&amp;INDIRECT(S$111&amp;116+4*($B69-7))))</f>
        <v>2</v>
      </c>
      <c r="T69" s="80" t="str" cm="1">
        <f t="array" aca="1" ref="T69" ca="1">IF(INDIRECT(T$111&amp;116+4*($B69-7))=1,BIN2HEX(1),BIN2HEX(INDIRECT(T$111&amp;113+4*($B69-7))&amp;INDIRECT(T$111&amp;114+4*($B69-7))&amp;INDIRECT(T$111&amp;115+4*($B69-7))&amp;INDIRECT(T$111&amp;116+4*($B69-7))))</f>
        <v>2</v>
      </c>
      <c r="U69" s="80" t="str" cm="1">
        <f t="array" aca="1" ref="U69" ca="1">IF(INDIRECT(U$111&amp;116+4*($B69-7))=1,BIN2HEX(1),BIN2HEX(INDIRECT(U$111&amp;113+4*($B69-7))&amp;INDIRECT(U$111&amp;114+4*($B69-7))&amp;INDIRECT(U$111&amp;115+4*($B69-7))&amp;INDIRECT(U$111&amp;116+4*($B69-7))))</f>
        <v>2</v>
      </c>
      <c r="V69" s="80" t="str" cm="1">
        <f t="array" aca="1" ref="V69" ca="1">IF(INDIRECT(V$111&amp;116+4*($B69-7))=1,BIN2HEX(1),BIN2HEX(INDIRECT(V$111&amp;113+4*($B69-7))&amp;INDIRECT(V$111&amp;114+4*($B69-7))&amp;INDIRECT(V$111&amp;115+4*($B69-7))&amp;INDIRECT(V$111&amp;116+4*($B69-7))))</f>
        <v>2</v>
      </c>
      <c r="W69" s="80" t="str" cm="1">
        <f t="array" aca="1" ref="W69" ca="1">IF(INDIRECT(W$111&amp;116+4*($B69-7))=1,BIN2HEX(1),BIN2HEX(INDIRECT(W$111&amp;113+4*($B69-7))&amp;INDIRECT(W$111&amp;114+4*($B69-7))&amp;INDIRECT(W$111&amp;115+4*($B69-7))&amp;INDIRECT(W$111&amp;116+4*($B69-7))))</f>
        <v>2</v>
      </c>
      <c r="X69" s="80" t="str" cm="1">
        <f t="array" aca="1" ref="X69" ca="1">IF(INDIRECT(X$111&amp;116+4*($B69-7))=1,BIN2HEX(1),BIN2HEX(INDIRECT(X$111&amp;113+4*($B69-7))&amp;INDIRECT(X$111&amp;114+4*($B69-7))&amp;INDIRECT(X$111&amp;115+4*($B69-7))&amp;INDIRECT(X$111&amp;116+4*($B69-7))))</f>
        <v>2</v>
      </c>
      <c r="Y69" s="80" t="str" cm="1">
        <f t="array" aca="1" ref="Y69" ca="1">IF(INDIRECT(Y$111&amp;116+4*($B69-7))=1,BIN2HEX(1),BIN2HEX(INDIRECT(Y$111&amp;113+4*($B69-7))&amp;INDIRECT(Y$111&amp;114+4*($B69-7))&amp;INDIRECT(Y$111&amp;115+4*($B69-7))&amp;INDIRECT(Y$111&amp;116+4*($B69-7))))</f>
        <v>2</v>
      </c>
      <c r="Z69" s="80" t="str" cm="1">
        <f t="array" aca="1" ref="Z69" ca="1">IF(INDIRECT(Z$111&amp;116+4*($B69-7))=1,BIN2HEX(1),BIN2HEX(INDIRECT(Z$111&amp;113+4*($B69-7))&amp;INDIRECT(Z$111&amp;114+4*($B69-7))&amp;INDIRECT(Z$111&amp;115+4*($B69-7))&amp;INDIRECT(Z$111&amp;116+4*($B69-7))))</f>
        <v>2</v>
      </c>
      <c r="AA69" s="80" t="str" cm="1">
        <f t="array" aca="1" ref="AA69" ca="1">IF(INDIRECT(AA$111&amp;116+4*($B69-7))=1,BIN2HEX(1),BIN2HEX(INDIRECT(AA$111&amp;113+4*($B69-7))&amp;INDIRECT(AA$111&amp;114+4*($B69-7))&amp;INDIRECT(AA$111&amp;115+4*($B69-7))&amp;INDIRECT(AA$111&amp;116+4*($B69-7))))</f>
        <v>2</v>
      </c>
      <c r="AB69" s="80" t="str" cm="1">
        <f t="array" aca="1" ref="AB69" ca="1">IF(INDIRECT(AB$111&amp;116+4*($B69-7))=1,BIN2HEX(1),BIN2HEX(INDIRECT(AB$111&amp;113+4*($B69-7))&amp;INDIRECT(AB$111&amp;114+4*($B69-7))&amp;INDIRECT(AB$111&amp;115+4*($B69-7))&amp;INDIRECT(AB$111&amp;116+4*($B69-7))))</f>
        <v>2</v>
      </c>
      <c r="AC69" s="80" t="str" cm="1">
        <f t="array" aca="1" ref="AC69" ca="1">IF(INDIRECT(AC$111&amp;116+4*($B69-7))=1,BIN2HEX(1),BIN2HEX(INDIRECT(AC$111&amp;113+4*($B69-7))&amp;INDIRECT(AC$111&amp;114+4*($B69-7))&amp;INDIRECT(AC$111&amp;115+4*($B69-7))&amp;INDIRECT(AC$111&amp;116+4*($B69-7))))</f>
        <v>2</v>
      </c>
      <c r="AD69" s="80" t="str" cm="1">
        <f t="array" aca="1" ref="AD69" ca="1">IF(INDIRECT(AD$111&amp;116+4*($B69-7))=1,BIN2HEX(1),BIN2HEX(INDIRECT(AD$111&amp;113+4*($B69-7))&amp;INDIRECT(AD$111&amp;114+4*($B69-7))&amp;INDIRECT(AD$111&amp;115+4*($B69-7))&amp;INDIRECT(AD$111&amp;116+4*($B69-7))))</f>
        <v>2</v>
      </c>
      <c r="AE69" s="80" t="str" cm="1">
        <f t="array" aca="1" ref="AE69" ca="1">IF(INDIRECT(AE$111&amp;116+4*($B69-7))=1,BIN2HEX(1),BIN2HEX(INDIRECT(AE$111&amp;113+4*($B69-7))&amp;INDIRECT(AE$111&amp;114+4*($B69-7))&amp;INDIRECT(AE$111&amp;115+4*($B69-7))&amp;INDIRECT(AE$111&amp;116+4*($B69-7))))</f>
        <v>2</v>
      </c>
      <c r="AF69" s="80" t="str" cm="1">
        <f t="array" aca="1" ref="AF69" ca="1">IF(INDIRECT(AF$111&amp;116+4*($B69-7))=1,BIN2HEX(1),BIN2HEX(INDIRECT(AF$111&amp;113+4*($B69-7))&amp;INDIRECT(AF$111&amp;114+4*($B69-7))&amp;INDIRECT(AF$111&amp;115+4*($B69-7))&amp;INDIRECT(AF$111&amp;116+4*($B69-7))))</f>
        <v>2</v>
      </c>
      <c r="AG69" s="80" t="str" cm="1">
        <f t="array" aca="1" ref="AG69" ca="1">IF(INDIRECT(AG$111&amp;116+4*($B69-7))=1,BIN2HEX(1),BIN2HEX(INDIRECT(AG$111&amp;113+4*($B69-7))&amp;INDIRECT(AG$111&amp;114+4*($B69-7))&amp;INDIRECT(AG$111&amp;115+4*($B69-7))&amp;INDIRECT(AG$111&amp;116+4*($B69-7))))</f>
        <v>2</v>
      </c>
      <c r="AH69" s="80" t="str" cm="1">
        <f t="array" aca="1" ref="AH69" ca="1">IF(INDIRECT(AH$111&amp;116+4*($B69-7))=1,BIN2HEX(1),BIN2HEX(INDIRECT(AH$111&amp;113+4*($B69-7))&amp;INDIRECT(AH$111&amp;114+4*($B69-7))&amp;INDIRECT(AH$111&amp;115+4*($B69-7))&amp;INDIRECT(AH$111&amp;116+4*($B69-7))))</f>
        <v>2</v>
      </c>
      <c r="AI69" s="80" t="str" cm="1">
        <f t="array" aca="1" ref="AI69" ca="1">IF(INDIRECT(AI$111&amp;116+4*($B69-7))=1,BIN2HEX(1),BIN2HEX(INDIRECT(AI$111&amp;113+4*($B69-7))&amp;INDIRECT(AI$111&amp;114+4*($B69-7))&amp;INDIRECT(AI$111&amp;115+4*($B69-7))&amp;INDIRECT(AI$111&amp;116+4*($B69-7))))</f>
        <v>2</v>
      </c>
      <c r="AJ69" s="80" t="str" cm="1">
        <f t="array" aca="1" ref="AJ69" ca="1">IF(INDIRECT(AJ$111&amp;116+4*($B69-7))=1,BIN2HEX(1),BIN2HEX(INDIRECT(AJ$111&amp;113+4*($B69-7))&amp;INDIRECT(AJ$111&amp;114+4*($B69-7))&amp;INDIRECT(AJ$111&amp;115+4*($B69-7))&amp;INDIRECT(AJ$111&amp;116+4*($B69-7))))</f>
        <v>2</v>
      </c>
      <c r="AK69" s="80" t="str" cm="1">
        <f t="array" aca="1" ref="AK69" ca="1">IF(INDIRECT(AK$111&amp;116+4*($B69-7))=1,BIN2HEX(1),BIN2HEX(INDIRECT(AK$111&amp;113+4*($B69-7))&amp;INDIRECT(AK$111&amp;114+4*($B69-7))&amp;INDIRECT(AK$111&amp;115+4*($B69-7))&amp;INDIRECT(AK$111&amp;116+4*($B69-7))))</f>
        <v>2</v>
      </c>
      <c r="AL69" s="80" t="str" cm="1">
        <f t="array" aca="1" ref="AL69" ca="1">IF(INDIRECT(AL$111&amp;116+4*($B69-7))=1,BIN2HEX(1),BIN2HEX(INDIRECT(AL$111&amp;113+4*($B69-7))&amp;INDIRECT(AL$111&amp;114+4*($B69-7))&amp;INDIRECT(AL$111&amp;115+4*($B69-7))&amp;INDIRECT(AL$111&amp;116+4*($B69-7))))</f>
        <v>2</v>
      </c>
      <c r="AM69" s="80" t="str" cm="1">
        <f t="array" aca="1" ref="AM69" ca="1">IF(INDIRECT(AM$111&amp;116+4*($B69-7))=1,BIN2HEX(1),BIN2HEX(INDIRECT(AM$111&amp;113+4*($B69-7))&amp;INDIRECT(AM$111&amp;114+4*($B69-7))&amp;INDIRECT(AM$111&amp;115+4*($B69-7))&amp;INDIRECT(AM$111&amp;116+4*($B69-7))))</f>
        <v>2</v>
      </c>
      <c r="AN69" s="80" t="str" cm="1">
        <f t="array" aca="1" ref="AN69" ca="1">IF(INDIRECT(AN$111&amp;116+4*($B69-7))=1,BIN2HEX(1),BIN2HEX(INDIRECT(AN$111&amp;113+4*($B69-7))&amp;INDIRECT(AN$111&amp;114+4*($B69-7))&amp;INDIRECT(AN$111&amp;115+4*($B69-7))&amp;INDIRECT(AN$111&amp;116+4*($B69-7))))</f>
        <v>2</v>
      </c>
      <c r="AO69" s="80" t="str" cm="1">
        <f t="array" aca="1" ref="AO69" ca="1">IF(INDIRECT(AO$111&amp;116+4*($B69-7))=1,BIN2HEX(1),BIN2HEX(INDIRECT(AO$111&amp;113+4*($B69-7))&amp;INDIRECT(AO$111&amp;114+4*($B69-7))&amp;INDIRECT(AO$111&amp;115+4*($B69-7))&amp;INDIRECT(AO$111&amp;116+4*($B69-7))))</f>
        <v>2</v>
      </c>
      <c r="AP69" s="80" t="str" cm="1">
        <f t="array" aca="1" ref="AP69" ca="1">IF(INDIRECT(AP$111&amp;116+4*($B69-7))=1,BIN2HEX(1),BIN2HEX(INDIRECT(AP$111&amp;113+4*($B69-7))&amp;INDIRECT(AP$111&amp;114+4*($B69-7))&amp;INDIRECT(AP$111&amp;115+4*($B69-7))&amp;INDIRECT(AP$111&amp;116+4*($B69-7))))</f>
        <v>2</v>
      </c>
      <c r="AQ69" s="80" t="str" cm="1">
        <f t="array" aca="1" ref="AQ69" ca="1">IF(INDIRECT(AQ$111&amp;116+4*($B69-7))=1,BIN2HEX(1),BIN2HEX(INDIRECT(AQ$111&amp;113+4*($B69-7))&amp;INDIRECT(AQ$111&amp;114+4*($B69-7))&amp;INDIRECT(AQ$111&amp;115+4*($B69-7))&amp;INDIRECT(AQ$111&amp;116+4*($B69-7))))</f>
        <v>2</v>
      </c>
      <c r="AR69" s="80" t="str" cm="1">
        <f t="array" aca="1" ref="AR69" ca="1">IF(INDIRECT(AR$111&amp;116+4*($B69-7))=1,BIN2HEX(1),BIN2HEX(INDIRECT(AR$111&amp;113+4*($B69-7))&amp;INDIRECT(AR$111&amp;114+4*($B69-7))&amp;INDIRECT(AR$111&amp;115+4*($B69-7))&amp;INDIRECT(AR$111&amp;116+4*($B69-7))))</f>
        <v>2</v>
      </c>
      <c r="AS69" s="80" t="str" cm="1">
        <f t="array" aca="1" ref="AS69" ca="1">IF(INDIRECT(AS$111&amp;116+4*($B69-7))=1,BIN2HEX(1),BIN2HEX(INDIRECT(AS$111&amp;113+4*($B69-7))&amp;INDIRECT(AS$111&amp;114+4*($B69-7))&amp;INDIRECT(AS$111&amp;115+4*($B69-7))&amp;INDIRECT(AS$111&amp;116+4*($B69-7))))</f>
        <v>2</v>
      </c>
      <c r="AT69" s="80" t="str" cm="1">
        <f t="array" aca="1" ref="AT69" ca="1">IF(INDIRECT(AT$111&amp;116+4*($B69-7))=1,BIN2HEX(1),BIN2HEX(INDIRECT(AT$111&amp;113+4*($B69-7))&amp;INDIRECT(AT$111&amp;114+4*($B69-7))&amp;INDIRECT(AT$111&amp;115+4*($B69-7))&amp;INDIRECT(AT$111&amp;116+4*($B69-7))))</f>
        <v>2</v>
      </c>
      <c r="AU69" s="80" t="str" cm="1">
        <f t="array" aca="1" ref="AU69" ca="1">IF(INDIRECT(AU$111&amp;116+4*($B69-7))=1,BIN2HEX(1),BIN2HEX(INDIRECT(AU$111&amp;113+4*($B69-7))&amp;INDIRECT(AU$111&amp;114+4*($B69-7))&amp;INDIRECT(AU$111&amp;115+4*($B69-7))&amp;INDIRECT(AU$111&amp;116+4*($B69-7))))</f>
        <v>2</v>
      </c>
      <c r="AV69" s="80" t="str" cm="1">
        <f t="array" aca="1" ref="AV69" ca="1">IF(INDIRECT(AV$111&amp;116+4*($B69-7))=1,BIN2HEX(1),BIN2HEX(INDIRECT(AV$111&amp;113+4*($B69-7))&amp;INDIRECT(AV$111&amp;114+4*($B69-7))&amp;INDIRECT(AV$111&amp;115+4*($B69-7))&amp;INDIRECT(AV$111&amp;116+4*($B69-7))))</f>
        <v>2</v>
      </c>
      <c r="AW69" s="80" t="str" cm="1">
        <f t="array" aca="1" ref="AW69" ca="1">IF(INDIRECT(AW$111&amp;116+4*($B69-7))=1,BIN2HEX(1),BIN2HEX(INDIRECT(AW$111&amp;113+4*($B69-7))&amp;INDIRECT(AW$111&amp;114+4*($B69-7))&amp;INDIRECT(AW$111&amp;115+4*($B69-7))&amp;INDIRECT(AW$111&amp;116+4*($B69-7))))</f>
        <v>2</v>
      </c>
      <c r="AX69" s="80" t="str" cm="1">
        <f t="array" aca="1" ref="AX69" ca="1">IF(INDIRECT(AX$111&amp;116+4*($B69-7))=1,BIN2HEX(1),BIN2HEX(INDIRECT(AX$111&amp;113+4*($B69-7))&amp;INDIRECT(AX$111&amp;114+4*($B69-7))&amp;INDIRECT(AX$111&amp;115+4*($B69-7))&amp;INDIRECT(AX$111&amp;116+4*($B69-7))))</f>
        <v>2</v>
      </c>
      <c r="AY69" s="80" t="str" cm="1">
        <f t="array" aca="1" ref="AY69" ca="1">IF(INDIRECT(AY$111&amp;116+4*($B69-7))=1,BIN2HEX(1),BIN2HEX(INDIRECT(AY$111&amp;113+4*($B69-7))&amp;INDIRECT(AY$111&amp;114+4*($B69-7))&amp;INDIRECT(AY$111&amp;115+4*($B69-7))&amp;INDIRECT(AY$111&amp;116+4*($B69-7))))</f>
        <v>2</v>
      </c>
      <c r="AZ69" s="80" t="str" cm="1">
        <f t="array" aca="1" ref="AZ69" ca="1">IF(INDIRECT(AZ$111&amp;116+4*($B69-7))=1,BIN2HEX(1),BIN2HEX(INDIRECT(AZ$111&amp;113+4*($B69-7))&amp;INDIRECT(AZ$111&amp;114+4*($B69-7))&amp;INDIRECT(AZ$111&amp;115+4*($B69-7))&amp;INDIRECT(AZ$111&amp;116+4*($B69-7))))</f>
        <v>2</v>
      </c>
      <c r="BA69" s="80" t="str" cm="1">
        <f t="array" aca="1" ref="BA69" ca="1">IF(INDIRECT(BA$111&amp;116+4*($B69-7))=1,BIN2HEX(1),BIN2HEX(INDIRECT(BA$111&amp;113+4*($B69-7))&amp;INDIRECT(BA$111&amp;114+4*($B69-7))&amp;INDIRECT(BA$111&amp;115+4*($B69-7))&amp;INDIRECT(BA$111&amp;116+4*($B69-7))))</f>
        <v>2</v>
      </c>
      <c r="BB69" s="80" t="str" cm="1">
        <f t="array" aca="1" ref="BB69" ca="1">IF(INDIRECT(BB$111&amp;116+4*($B69-7))=1,BIN2HEX(1),BIN2HEX(INDIRECT(BB$111&amp;113+4*($B69-7))&amp;INDIRECT(BB$111&amp;114+4*($B69-7))&amp;INDIRECT(BB$111&amp;115+4*($B69-7))&amp;INDIRECT(BB$111&amp;116+4*($B69-7))))</f>
        <v>2</v>
      </c>
      <c r="BC69" s="80" t="str" cm="1">
        <f t="array" aca="1" ref="BC69" ca="1">IF(INDIRECT(BC$111&amp;116+4*($B69-7))=1,BIN2HEX(1),BIN2HEX(INDIRECT(BC$111&amp;113+4*($B69-7))&amp;INDIRECT(BC$111&amp;114+4*($B69-7))&amp;INDIRECT(BC$111&amp;115+4*($B69-7))&amp;INDIRECT(BC$111&amp;116+4*($B69-7))))</f>
        <v>2</v>
      </c>
      <c r="BD69" s="80" t="str" cm="1">
        <f t="array" aca="1" ref="BD69" ca="1">IF(INDIRECT(BD$111&amp;116+4*($B69-7))=1,BIN2HEX(1),BIN2HEX(INDIRECT(BD$111&amp;113+4*($B69-7))&amp;INDIRECT(BD$111&amp;114+4*($B69-7))&amp;INDIRECT(BD$111&amp;115+4*($B69-7))&amp;INDIRECT(BD$111&amp;116+4*($B69-7))))</f>
        <v>2</v>
      </c>
      <c r="BE69" s="80" t="str" cm="1">
        <f t="array" aca="1" ref="BE69" ca="1">IF(INDIRECT(BE$111&amp;116+4*($B69-7))=1,BIN2HEX(1),BIN2HEX(INDIRECT(BE$111&amp;113+4*($B69-7))&amp;INDIRECT(BE$111&amp;114+4*($B69-7))&amp;INDIRECT(BE$111&amp;115+4*($B69-7))&amp;INDIRECT(BE$111&amp;116+4*($B69-7))))</f>
        <v>2</v>
      </c>
      <c r="BF69" s="80" t="str" cm="1">
        <f t="array" aca="1" ref="BF69" ca="1">IF(INDIRECT(BF$111&amp;116+4*($B69-7))=1,BIN2HEX(1),BIN2HEX(INDIRECT(BF$111&amp;113+4*($B69-7))&amp;INDIRECT(BF$111&amp;114+4*($B69-7))&amp;INDIRECT(BF$111&amp;115+4*($B69-7))&amp;INDIRECT(BF$111&amp;116+4*($B69-7))))</f>
        <v>2</v>
      </c>
      <c r="BG69" s="80" t="str" cm="1">
        <f t="array" aca="1" ref="BG69" ca="1">IF(INDIRECT(BG$111&amp;116+4*($B69-7))=1,BIN2HEX(1),BIN2HEX(INDIRECT(BG$111&amp;113+4*($B69-7))&amp;INDIRECT(BG$111&amp;114+4*($B69-7))&amp;INDIRECT(BG$111&amp;115+4*($B69-7))&amp;INDIRECT(BG$111&amp;116+4*($B69-7))))</f>
        <v>2</v>
      </c>
      <c r="BH69" s="80" t="str" cm="1">
        <f t="array" aca="1" ref="BH69" ca="1">IF(INDIRECT(BH$111&amp;116+4*($B69-7))=1,BIN2HEX(1),BIN2HEX(INDIRECT(BH$111&amp;113+4*($B69-7))&amp;INDIRECT(BH$111&amp;114+4*($B69-7))&amp;INDIRECT(BH$111&amp;115+4*($B69-7))&amp;INDIRECT(BH$111&amp;116+4*($B69-7))))</f>
        <v>2</v>
      </c>
      <c r="BI69" s="80" t="str" cm="1">
        <f t="array" aca="1" ref="BI69" ca="1">IF(INDIRECT(BI$111&amp;116+4*($B69-7))=1,BIN2HEX(1),BIN2HEX(INDIRECT(BI$111&amp;113+4*($B69-7))&amp;INDIRECT(BI$111&amp;114+4*($B69-7))&amp;INDIRECT(BI$111&amp;115+4*($B69-7))&amp;INDIRECT(BI$111&amp;116+4*($B69-7))))</f>
        <v>2</v>
      </c>
      <c r="BJ69" s="80" t="str" cm="1">
        <f t="array" aca="1" ref="BJ69" ca="1">IF(INDIRECT(BJ$111&amp;116+4*($B69-7))=1,BIN2HEX(1),BIN2HEX(INDIRECT(BJ$111&amp;113+4*($B69-7))&amp;INDIRECT(BJ$111&amp;114+4*($B69-7))&amp;INDIRECT(BJ$111&amp;115+4*($B69-7))&amp;INDIRECT(BJ$111&amp;116+4*($B69-7))))</f>
        <v>2</v>
      </c>
      <c r="BK69" s="80" t="str" cm="1">
        <f t="array" aca="1" ref="BK69" ca="1">IF(INDIRECT(BK$111&amp;116+4*($B69-7))=1,BIN2HEX(1),BIN2HEX(INDIRECT(BK$111&amp;113+4*($B69-7))&amp;INDIRECT(BK$111&amp;114+4*($B69-7))&amp;INDIRECT(BK$111&amp;115+4*($B69-7))&amp;INDIRECT(BK$111&amp;116+4*($B69-7))))</f>
        <v>2</v>
      </c>
      <c r="BL69" s="80" t="str" cm="1">
        <f t="array" aca="1" ref="BL69" ca="1">IF(INDIRECT(BL$111&amp;116+4*($B69-7))=1,BIN2HEX(1),BIN2HEX(INDIRECT(BL$111&amp;113+4*($B69-7))&amp;INDIRECT(BL$111&amp;114+4*($B69-7))&amp;INDIRECT(BL$111&amp;115+4*($B69-7))&amp;INDIRECT(BL$111&amp;116+4*($B69-7))))</f>
        <v>2</v>
      </c>
      <c r="BM69" s="80" t="str" cm="1">
        <f t="array" aca="1" ref="BM69" ca="1">IF(INDIRECT(BM$111&amp;116+4*($B69-7))=1,BIN2HEX(1),BIN2HEX(INDIRECT(BM$111&amp;113+4*($B69-7))&amp;INDIRECT(BM$111&amp;114+4*($B69-7))&amp;INDIRECT(BM$111&amp;115+4*($B69-7))&amp;INDIRECT(BM$111&amp;116+4*($B69-7))))</f>
        <v>2</v>
      </c>
      <c r="BN69" s="80" t="str" cm="1">
        <f t="array" aca="1" ref="BN69" ca="1">IF(INDIRECT(BN$111&amp;116+4*($B69-7))=1,BIN2HEX(1),BIN2HEX(INDIRECT(BN$111&amp;113+4*($B69-7))&amp;INDIRECT(BN$111&amp;114+4*($B69-7))&amp;INDIRECT(BN$111&amp;115+4*($B69-7))&amp;INDIRECT(BN$111&amp;116+4*($B69-7))))</f>
        <v>2</v>
      </c>
      <c r="BO69" s="80" t="str" cm="1">
        <f t="array" aca="1" ref="BO69" ca="1">IF(INDIRECT(BO$111&amp;116+4*($B69-7))=1,BIN2HEX(1),BIN2HEX(INDIRECT(BO$111&amp;113+4*($B69-7))&amp;INDIRECT(BO$111&amp;114+4*($B69-7))&amp;INDIRECT(BO$111&amp;115+4*($B69-7))&amp;INDIRECT(BO$111&amp;116+4*($B69-7))))</f>
        <v>2</v>
      </c>
      <c r="BP69" s="80" t="str" cm="1">
        <f t="array" aca="1" ref="BP69" ca="1">IF(INDIRECT(BP$111&amp;116+4*($B69-7))=1,BIN2HEX(1),BIN2HEX(INDIRECT(BP$111&amp;113+4*($B69-7))&amp;INDIRECT(BP$111&amp;114+4*($B69-7))&amp;INDIRECT(BP$111&amp;115+4*($B69-7))&amp;INDIRECT(BP$111&amp;116+4*($B69-7))))</f>
        <v>2</v>
      </c>
      <c r="CD69" s="80" cm="1">
        <f t="array" aca="1" ref="CD69" ca="1">IF($V69="0",INDIRECT("ｄａｔａ!$"&amp;V$112&amp;"$"&amp;$B69),0)</f>
        <v>0</v>
      </c>
      <c r="CE69" s="80" cm="1">
        <f t="array" aca="1" ref="CE69" ca="1">IF(OR($AS69="0",$AS69="8"),INDIRECT("ｄａｔａ!$"&amp;AS$112&amp;"$"&amp;$B69),0)</f>
        <v>0</v>
      </c>
      <c r="CH69" s="80" t="str">
        <f t="shared" si="12"/>
        <v>2000</v>
      </c>
      <c r="CI69" s="80" t="str">
        <f t="shared" si="13"/>
        <v>300000</v>
      </c>
      <c r="CJ69" s="80" t="str">
        <f t="shared" si="14"/>
        <v>400000</v>
      </c>
      <c r="CK69" s="80" t="str">
        <f t="shared" si="15"/>
        <v>5000000</v>
      </c>
      <c r="CL69" s="80" t="str">
        <f t="shared" si="16"/>
        <v>600000</v>
      </c>
      <c r="CM69" s="80" t="str">
        <f t="shared" ca="1" si="17"/>
        <v>70000</v>
      </c>
      <c r="CN69" s="80" t="str">
        <f t="shared" ca="1" si="18"/>
        <v>800000</v>
      </c>
      <c r="CO69" s="80" t="str">
        <f t="shared" ca="1" si="19"/>
        <v>900000</v>
      </c>
      <c r="CP69" s="80" t="str">
        <f t="shared" ca="1" si="20"/>
        <v>A000000</v>
      </c>
      <c r="CQ69" s="80" t="str">
        <f t="shared" ca="1" si="21"/>
        <v>B00000</v>
      </c>
    </row>
    <row r="70" spans="1:95" x14ac:dyDescent="0.2">
      <c r="A70" s="80" t="s">
        <v>2383</v>
      </c>
      <c r="B70" s="80">
        <v>72</v>
      </c>
      <c r="C70" s="251">
        <f t="shared" ca="1" si="11"/>
        <v>1</v>
      </c>
      <c r="D70" s="80" t="str" cm="1">
        <f t="array" aca="1" ref="D70" ca="1">IF(INDIRECT(D$111&amp;116+4*($B70-7))=1,BIN2HEX(1),BIN2HEX(INDIRECT(D$111&amp;113+4*($B70-7))&amp;INDIRECT(D$111&amp;114+4*($B70-7))&amp;INDIRECT(D$111&amp;115+4*($B70-7))&amp;INDIRECT(D$111&amp;116+4*($B70-7))))</f>
        <v>4</v>
      </c>
      <c r="F70" s="80" t="str" cm="1">
        <f t="array" aca="1" ref="F70" ca="1">IF(INDIRECT(F$111&amp;116+4*($B70-7))=1,BIN2HEX(1),BIN2HEX(INDIRECT(F$111&amp;113+4*($B70-7))&amp;INDIRECT(F$111&amp;114+4*($B70-7))&amp;INDIRECT(F$111&amp;115+4*($B70-7))&amp;INDIRECT(F$111&amp;116+4*($B70-7))))</f>
        <v>2</v>
      </c>
      <c r="G70" s="80" t="str" cm="1">
        <f t="array" aca="1" ref="G70" ca="1">IF(INDIRECT(G$111&amp;116+4*($B70-7))=1,BIN2HEX(1),BIN2HEX(INDIRECT(G$111&amp;113+4*($B70-7))&amp;INDIRECT(G$111&amp;114+4*($B70-7))&amp;INDIRECT(G$111&amp;115+4*($B70-7))&amp;INDIRECT(G$111&amp;116+4*($B70-7))))</f>
        <v>2</v>
      </c>
      <c r="H70" s="80" t="str" cm="1">
        <f t="array" aca="1" ref="H70" ca="1">IF(INDIRECT(H$111&amp;116+4*($B70-7))=1,BIN2HEX(1),BIN2HEX(INDIRECT(H$111&amp;113+4*($B70-7))&amp;INDIRECT(H$111&amp;114+4*($B70-7))&amp;INDIRECT(H$111&amp;115+4*($B70-7))&amp;INDIRECT(H$111&amp;116+4*($B70-7))))</f>
        <v>2</v>
      </c>
      <c r="I70" s="80" t="str" cm="1">
        <f t="array" aca="1" ref="I70" ca="1">IF(INDIRECT(I$111&amp;116+4*($B70-7))=1,BIN2HEX(1),BIN2HEX(INDIRECT(I$111&amp;113+4*($B70-7))&amp;INDIRECT(I$111&amp;114+4*($B70-7))&amp;INDIRECT(I$111&amp;115+4*($B70-7))&amp;INDIRECT(I$111&amp;116+4*($B70-7))))</f>
        <v>2</v>
      </c>
      <c r="J70" s="80" t="str" cm="1">
        <f t="array" aca="1" ref="J70" ca="1">IF(INDIRECT(J$111&amp;116+4*($B70-7))=1,BIN2HEX(1),BIN2HEX(INDIRECT(J$111&amp;113+4*($B70-7))&amp;INDIRECT(J$111&amp;114+4*($B70-7))&amp;INDIRECT(J$111&amp;115+4*($B70-7))&amp;INDIRECT(J$111&amp;116+4*($B70-7))))</f>
        <v>2</v>
      </c>
      <c r="K70" s="80" t="str" cm="1">
        <f t="array" aca="1" ref="K70" ca="1">IF(INDIRECT(K$111&amp;116+4*($B70-7))=1,BIN2HEX(1),BIN2HEX(INDIRECT(K$111&amp;113+4*($B70-7))&amp;INDIRECT(K$111&amp;114+4*($B70-7))&amp;INDIRECT(K$111&amp;115+4*($B70-7))&amp;INDIRECT(K$111&amp;116+4*($B70-7))))</f>
        <v>2</v>
      </c>
      <c r="L70" s="80" t="str" cm="1">
        <f t="array" aca="1" ref="L70" ca="1">IF(INDIRECT(L$111&amp;116+4*($B70-7))=1,BIN2HEX(1),BIN2HEX(INDIRECT(L$111&amp;113+4*($B70-7))&amp;INDIRECT(L$111&amp;114+4*($B70-7))&amp;INDIRECT(L$111&amp;115+4*($B70-7))&amp;INDIRECT(L$111&amp;116+4*($B70-7))))</f>
        <v>2</v>
      </c>
      <c r="M70" s="80" t="str" cm="1">
        <f t="array" aca="1" ref="M70" ca="1">IF(INDIRECT(M$111&amp;116+4*($B70-7))=1,BIN2HEX(1),BIN2HEX(INDIRECT(M$111&amp;113+4*($B70-7))&amp;INDIRECT(M$111&amp;114+4*($B70-7))&amp;INDIRECT(M$111&amp;115+4*($B70-7))&amp;INDIRECT(M$111&amp;116+4*($B70-7))))</f>
        <v>2</v>
      </c>
      <c r="N70" s="80" t="str" cm="1">
        <f t="array" aca="1" ref="N70" ca="1">IF(INDIRECT(N$111&amp;116+4*($B70-7))=1,BIN2HEX(1),BIN2HEX(INDIRECT(N$111&amp;113+4*($B70-7))&amp;INDIRECT(N$111&amp;114+4*($B70-7))&amp;INDIRECT(N$111&amp;115+4*($B70-7))&amp;INDIRECT(N$111&amp;116+4*($B70-7))))</f>
        <v>2</v>
      </c>
      <c r="O70" s="80" t="str" cm="1">
        <f t="array" aca="1" ref="O70" ca="1">IF(INDIRECT(O$111&amp;116+4*($B70-7))=1,BIN2HEX(1),BIN2HEX(INDIRECT(O$111&amp;113+4*($B70-7))&amp;INDIRECT(O$111&amp;114+4*($B70-7))&amp;INDIRECT(O$111&amp;115+4*($B70-7))&amp;INDIRECT(O$111&amp;116+4*($B70-7))))</f>
        <v>2</v>
      </c>
      <c r="P70" s="80" t="str" cm="1">
        <f t="array" aca="1" ref="P70" ca="1">IF(INDIRECT(P$111&amp;116+4*($B70-7))=1,BIN2HEX(1),BIN2HEX(INDIRECT(P$111&amp;113+4*($B70-7))&amp;INDIRECT(P$111&amp;114+4*($B70-7))&amp;INDIRECT(P$111&amp;115+4*($B70-7))&amp;INDIRECT(P$111&amp;116+4*($B70-7))))</f>
        <v>2</v>
      </c>
      <c r="Q70" s="80" t="str" cm="1">
        <f t="array" aca="1" ref="Q70" ca="1">IF(INDIRECT(Q$111&amp;116+4*($B70-7))=1,BIN2HEX(1),BIN2HEX(INDIRECT(Q$111&amp;113+4*($B70-7))&amp;INDIRECT(Q$111&amp;114+4*($B70-7))&amp;INDIRECT(Q$111&amp;115+4*($B70-7))&amp;INDIRECT(Q$111&amp;116+4*($B70-7))))</f>
        <v>2</v>
      </c>
      <c r="R70" s="80" t="str" cm="1">
        <f t="array" aca="1" ref="R70" ca="1">IF(INDIRECT(R$111&amp;116+4*($B70-7))=1,BIN2HEX(1),BIN2HEX(INDIRECT(R$111&amp;113+4*($B70-7))&amp;INDIRECT(R$111&amp;114+4*($B70-7))&amp;INDIRECT(R$111&amp;115+4*($B70-7))&amp;INDIRECT(R$111&amp;116+4*($B70-7))))</f>
        <v>2</v>
      </c>
      <c r="S70" s="80" t="str" cm="1">
        <f t="array" aca="1" ref="S70" ca="1">IF(INDIRECT(S$111&amp;116+4*($B70-7))=1,BIN2HEX(1),BIN2HEX(INDIRECT(S$111&amp;113+4*($B70-7))&amp;INDIRECT(S$111&amp;114+4*($B70-7))&amp;INDIRECT(S$111&amp;115+4*($B70-7))&amp;INDIRECT(S$111&amp;116+4*($B70-7))))</f>
        <v>2</v>
      </c>
      <c r="T70" s="80" t="str" cm="1">
        <f t="array" aca="1" ref="T70" ca="1">IF(INDIRECT(T$111&amp;116+4*($B70-7))=1,BIN2HEX(1),BIN2HEX(INDIRECT(T$111&amp;113+4*($B70-7))&amp;INDIRECT(T$111&amp;114+4*($B70-7))&amp;INDIRECT(T$111&amp;115+4*($B70-7))&amp;INDIRECT(T$111&amp;116+4*($B70-7))))</f>
        <v>2</v>
      </c>
      <c r="U70" s="80" t="str" cm="1">
        <f t="array" aca="1" ref="U70" ca="1">IF(INDIRECT(U$111&amp;116+4*($B70-7))=1,BIN2HEX(1),BIN2HEX(INDIRECT(U$111&amp;113+4*($B70-7))&amp;INDIRECT(U$111&amp;114+4*($B70-7))&amp;INDIRECT(U$111&amp;115+4*($B70-7))&amp;INDIRECT(U$111&amp;116+4*($B70-7))))</f>
        <v>2</v>
      </c>
      <c r="V70" s="80" t="str" cm="1">
        <f t="array" aca="1" ref="V70" ca="1">IF(INDIRECT(V$111&amp;116+4*($B70-7))=1,BIN2HEX(1),BIN2HEX(INDIRECT(V$111&amp;113+4*($B70-7))&amp;INDIRECT(V$111&amp;114+4*($B70-7))&amp;INDIRECT(V$111&amp;115+4*($B70-7))&amp;INDIRECT(V$111&amp;116+4*($B70-7))))</f>
        <v>2</v>
      </c>
      <c r="W70" s="80" t="str" cm="1">
        <f t="array" aca="1" ref="W70" ca="1">IF(INDIRECT(W$111&amp;116+4*($B70-7))=1,BIN2HEX(1),BIN2HEX(INDIRECT(W$111&amp;113+4*($B70-7))&amp;INDIRECT(W$111&amp;114+4*($B70-7))&amp;INDIRECT(W$111&amp;115+4*($B70-7))&amp;INDIRECT(W$111&amp;116+4*($B70-7))))</f>
        <v>2</v>
      </c>
      <c r="X70" s="80" t="str" cm="1">
        <f t="array" aca="1" ref="X70" ca="1">IF(INDIRECT(X$111&amp;116+4*($B70-7))=1,BIN2HEX(1),BIN2HEX(INDIRECT(X$111&amp;113+4*($B70-7))&amp;INDIRECT(X$111&amp;114+4*($B70-7))&amp;INDIRECT(X$111&amp;115+4*($B70-7))&amp;INDIRECT(X$111&amp;116+4*($B70-7))))</f>
        <v>2</v>
      </c>
      <c r="Y70" s="80" t="str" cm="1">
        <f t="array" aca="1" ref="Y70" ca="1">IF(INDIRECT(Y$111&amp;116+4*($B70-7))=1,BIN2HEX(1),BIN2HEX(INDIRECT(Y$111&amp;113+4*($B70-7))&amp;INDIRECT(Y$111&amp;114+4*($B70-7))&amp;INDIRECT(Y$111&amp;115+4*($B70-7))&amp;INDIRECT(Y$111&amp;116+4*($B70-7))))</f>
        <v>2</v>
      </c>
      <c r="Z70" s="80" t="str" cm="1">
        <f t="array" aca="1" ref="Z70" ca="1">IF(INDIRECT(Z$111&amp;116+4*($B70-7))=1,BIN2HEX(1),BIN2HEX(INDIRECT(Z$111&amp;113+4*($B70-7))&amp;INDIRECT(Z$111&amp;114+4*($B70-7))&amp;INDIRECT(Z$111&amp;115+4*($B70-7))&amp;INDIRECT(Z$111&amp;116+4*($B70-7))))</f>
        <v>2</v>
      </c>
      <c r="AA70" s="80" t="str" cm="1">
        <f t="array" aca="1" ref="AA70" ca="1">IF(INDIRECT(AA$111&amp;116+4*($B70-7))=1,BIN2HEX(1),BIN2HEX(INDIRECT(AA$111&amp;113+4*($B70-7))&amp;INDIRECT(AA$111&amp;114+4*($B70-7))&amp;INDIRECT(AA$111&amp;115+4*($B70-7))&amp;INDIRECT(AA$111&amp;116+4*($B70-7))))</f>
        <v>2</v>
      </c>
      <c r="AB70" s="80" t="str" cm="1">
        <f t="array" aca="1" ref="AB70" ca="1">IF(INDIRECT(AB$111&amp;116+4*($B70-7))=1,BIN2HEX(1),BIN2HEX(INDIRECT(AB$111&amp;113+4*($B70-7))&amp;INDIRECT(AB$111&amp;114+4*($B70-7))&amp;INDIRECT(AB$111&amp;115+4*($B70-7))&amp;INDIRECT(AB$111&amp;116+4*($B70-7))))</f>
        <v>2</v>
      </c>
      <c r="AC70" s="80" t="str" cm="1">
        <f t="array" aca="1" ref="AC70" ca="1">IF(INDIRECT(AC$111&amp;116+4*($B70-7))=1,BIN2HEX(1),BIN2HEX(INDIRECT(AC$111&amp;113+4*($B70-7))&amp;INDIRECT(AC$111&amp;114+4*($B70-7))&amp;INDIRECT(AC$111&amp;115+4*($B70-7))&amp;INDIRECT(AC$111&amp;116+4*($B70-7))))</f>
        <v>2</v>
      </c>
      <c r="AD70" s="80" t="str" cm="1">
        <f t="array" aca="1" ref="AD70" ca="1">IF(INDIRECT(AD$111&amp;116+4*($B70-7))=1,BIN2HEX(1),BIN2HEX(INDIRECT(AD$111&amp;113+4*($B70-7))&amp;INDIRECT(AD$111&amp;114+4*($B70-7))&amp;INDIRECT(AD$111&amp;115+4*($B70-7))&amp;INDIRECT(AD$111&amp;116+4*($B70-7))))</f>
        <v>2</v>
      </c>
      <c r="AE70" s="80" t="str" cm="1">
        <f t="array" aca="1" ref="AE70" ca="1">IF(INDIRECT(AE$111&amp;116+4*($B70-7))=1,BIN2HEX(1),BIN2HEX(INDIRECT(AE$111&amp;113+4*($B70-7))&amp;INDIRECT(AE$111&amp;114+4*($B70-7))&amp;INDIRECT(AE$111&amp;115+4*($B70-7))&amp;INDIRECT(AE$111&amp;116+4*($B70-7))))</f>
        <v>2</v>
      </c>
      <c r="AF70" s="80" t="str" cm="1">
        <f t="array" aca="1" ref="AF70" ca="1">IF(INDIRECT(AF$111&amp;116+4*($B70-7))=1,BIN2HEX(1),BIN2HEX(INDIRECT(AF$111&amp;113+4*($B70-7))&amp;INDIRECT(AF$111&amp;114+4*($B70-7))&amp;INDIRECT(AF$111&amp;115+4*($B70-7))&amp;INDIRECT(AF$111&amp;116+4*($B70-7))))</f>
        <v>2</v>
      </c>
      <c r="AG70" s="80" t="str" cm="1">
        <f t="array" aca="1" ref="AG70" ca="1">IF(INDIRECT(AG$111&amp;116+4*($B70-7))=1,BIN2HEX(1),BIN2HEX(INDIRECT(AG$111&amp;113+4*($B70-7))&amp;INDIRECT(AG$111&amp;114+4*($B70-7))&amp;INDIRECT(AG$111&amp;115+4*($B70-7))&amp;INDIRECT(AG$111&amp;116+4*($B70-7))))</f>
        <v>2</v>
      </c>
      <c r="AH70" s="80" t="str" cm="1">
        <f t="array" aca="1" ref="AH70" ca="1">IF(INDIRECT(AH$111&amp;116+4*($B70-7))=1,BIN2HEX(1),BIN2HEX(INDIRECT(AH$111&amp;113+4*($B70-7))&amp;INDIRECT(AH$111&amp;114+4*($B70-7))&amp;INDIRECT(AH$111&amp;115+4*($B70-7))&amp;INDIRECT(AH$111&amp;116+4*($B70-7))))</f>
        <v>2</v>
      </c>
      <c r="AI70" s="80" t="str" cm="1">
        <f t="array" aca="1" ref="AI70" ca="1">IF(INDIRECT(AI$111&amp;116+4*($B70-7))=1,BIN2HEX(1),BIN2HEX(INDIRECT(AI$111&amp;113+4*($B70-7))&amp;INDIRECT(AI$111&amp;114+4*($B70-7))&amp;INDIRECT(AI$111&amp;115+4*($B70-7))&amp;INDIRECT(AI$111&amp;116+4*($B70-7))))</f>
        <v>2</v>
      </c>
      <c r="AJ70" s="80" t="str" cm="1">
        <f t="array" aca="1" ref="AJ70" ca="1">IF(INDIRECT(AJ$111&amp;116+4*($B70-7))=1,BIN2HEX(1),BIN2HEX(INDIRECT(AJ$111&amp;113+4*($B70-7))&amp;INDIRECT(AJ$111&amp;114+4*($B70-7))&amp;INDIRECT(AJ$111&amp;115+4*($B70-7))&amp;INDIRECT(AJ$111&amp;116+4*($B70-7))))</f>
        <v>2</v>
      </c>
      <c r="AK70" s="80" t="str" cm="1">
        <f t="array" aca="1" ref="AK70" ca="1">IF(INDIRECT(AK$111&amp;116+4*($B70-7))=1,BIN2HEX(1),BIN2HEX(INDIRECT(AK$111&amp;113+4*($B70-7))&amp;INDIRECT(AK$111&amp;114+4*($B70-7))&amp;INDIRECT(AK$111&amp;115+4*($B70-7))&amp;INDIRECT(AK$111&amp;116+4*($B70-7))))</f>
        <v>2</v>
      </c>
      <c r="AL70" s="80" t="str" cm="1">
        <f t="array" aca="1" ref="AL70" ca="1">IF(INDIRECT(AL$111&amp;116+4*($B70-7))=1,BIN2HEX(1),BIN2HEX(INDIRECT(AL$111&amp;113+4*($B70-7))&amp;INDIRECT(AL$111&amp;114+4*($B70-7))&amp;INDIRECT(AL$111&amp;115+4*($B70-7))&amp;INDIRECT(AL$111&amp;116+4*($B70-7))))</f>
        <v>2</v>
      </c>
      <c r="AM70" s="80" t="str" cm="1">
        <f t="array" aca="1" ref="AM70" ca="1">IF(INDIRECT(AM$111&amp;116+4*($B70-7))=1,BIN2HEX(1),BIN2HEX(INDIRECT(AM$111&amp;113+4*($B70-7))&amp;INDIRECT(AM$111&amp;114+4*($B70-7))&amp;INDIRECT(AM$111&amp;115+4*($B70-7))&amp;INDIRECT(AM$111&amp;116+4*($B70-7))))</f>
        <v>2</v>
      </c>
      <c r="AN70" s="80" t="str" cm="1">
        <f t="array" aca="1" ref="AN70" ca="1">IF(INDIRECT(AN$111&amp;116+4*($B70-7))=1,BIN2HEX(1),BIN2HEX(INDIRECT(AN$111&amp;113+4*($B70-7))&amp;INDIRECT(AN$111&amp;114+4*($B70-7))&amp;INDIRECT(AN$111&amp;115+4*($B70-7))&amp;INDIRECT(AN$111&amp;116+4*($B70-7))))</f>
        <v>2</v>
      </c>
      <c r="AO70" s="80" t="str" cm="1">
        <f t="array" aca="1" ref="AO70" ca="1">IF(INDIRECT(AO$111&amp;116+4*($B70-7))=1,BIN2HEX(1),BIN2HEX(INDIRECT(AO$111&amp;113+4*($B70-7))&amp;INDIRECT(AO$111&amp;114+4*($B70-7))&amp;INDIRECT(AO$111&amp;115+4*($B70-7))&amp;INDIRECT(AO$111&amp;116+4*($B70-7))))</f>
        <v>2</v>
      </c>
      <c r="AP70" s="80" t="str" cm="1">
        <f t="array" aca="1" ref="AP70" ca="1">IF(INDIRECT(AP$111&amp;116+4*($B70-7))=1,BIN2HEX(1),BIN2HEX(INDIRECT(AP$111&amp;113+4*($B70-7))&amp;INDIRECT(AP$111&amp;114+4*($B70-7))&amp;INDIRECT(AP$111&amp;115+4*($B70-7))&amp;INDIRECT(AP$111&amp;116+4*($B70-7))))</f>
        <v>2</v>
      </c>
      <c r="AQ70" s="80" t="str" cm="1">
        <f t="array" aca="1" ref="AQ70" ca="1">IF(INDIRECT(AQ$111&amp;116+4*($B70-7))=1,BIN2HEX(1),BIN2HEX(INDIRECT(AQ$111&amp;113+4*($B70-7))&amp;INDIRECT(AQ$111&amp;114+4*($B70-7))&amp;INDIRECT(AQ$111&amp;115+4*($B70-7))&amp;INDIRECT(AQ$111&amp;116+4*($B70-7))))</f>
        <v>2</v>
      </c>
      <c r="AR70" s="80" t="str" cm="1">
        <f t="array" aca="1" ref="AR70" ca="1">IF(INDIRECT(AR$111&amp;116+4*($B70-7))=1,BIN2HEX(1),BIN2HEX(INDIRECT(AR$111&amp;113+4*($B70-7))&amp;INDIRECT(AR$111&amp;114+4*($B70-7))&amp;INDIRECT(AR$111&amp;115+4*($B70-7))&amp;INDIRECT(AR$111&amp;116+4*($B70-7))))</f>
        <v>2</v>
      </c>
      <c r="AS70" s="80" t="str" cm="1">
        <f t="array" aca="1" ref="AS70" ca="1">IF(INDIRECT(AS$111&amp;116+4*($B70-7))=1,BIN2HEX(1),BIN2HEX(INDIRECT(AS$111&amp;113+4*($B70-7))&amp;INDIRECT(AS$111&amp;114+4*($B70-7))&amp;INDIRECT(AS$111&amp;115+4*($B70-7))&amp;INDIRECT(AS$111&amp;116+4*($B70-7))))</f>
        <v>2</v>
      </c>
      <c r="AT70" s="80" t="str" cm="1">
        <f t="array" aca="1" ref="AT70" ca="1">IF(INDIRECT(AT$111&amp;116+4*($B70-7))=1,BIN2HEX(1),BIN2HEX(INDIRECT(AT$111&amp;113+4*($B70-7))&amp;INDIRECT(AT$111&amp;114+4*($B70-7))&amp;INDIRECT(AT$111&amp;115+4*($B70-7))&amp;INDIRECT(AT$111&amp;116+4*($B70-7))))</f>
        <v>2</v>
      </c>
      <c r="AU70" s="80" t="str" cm="1">
        <f t="array" aca="1" ref="AU70" ca="1">IF(INDIRECT(AU$111&amp;116+4*($B70-7))=1,BIN2HEX(1),BIN2HEX(INDIRECT(AU$111&amp;113+4*($B70-7))&amp;INDIRECT(AU$111&amp;114+4*($B70-7))&amp;INDIRECT(AU$111&amp;115+4*($B70-7))&amp;INDIRECT(AU$111&amp;116+4*($B70-7))))</f>
        <v>2</v>
      </c>
      <c r="AV70" s="80" t="str" cm="1">
        <f t="array" aca="1" ref="AV70" ca="1">IF(INDIRECT(AV$111&amp;116+4*($B70-7))=1,BIN2HEX(1),BIN2HEX(INDIRECT(AV$111&amp;113+4*($B70-7))&amp;INDIRECT(AV$111&amp;114+4*($B70-7))&amp;INDIRECT(AV$111&amp;115+4*($B70-7))&amp;INDIRECT(AV$111&amp;116+4*($B70-7))))</f>
        <v>2</v>
      </c>
      <c r="AW70" s="80" t="str" cm="1">
        <f t="array" aca="1" ref="AW70" ca="1">IF(INDIRECT(AW$111&amp;116+4*($B70-7))=1,BIN2HEX(1),BIN2HEX(INDIRECT(AW$111&amp;113+4*($B70-7))&amp;INDIRECT(AW$111&amp;114+4*($B70-7))&amp;INDIRECT(AW$111&amp;115+4*($B70-7))&amp;INDIRECT(AW$111&amp;116+4*($B70-7))))</f>
        <v>2</v>
      </c>
      <c r="AX70" s="80" t="str" cm="1">
        <f t="array" aca="1" ref="AX70" ca="1">IF(INDIRECT(AX$111&amp;116+4*($B70-7))=1,BIN2HEX(1),BIN2HEX(INDIRECT(AX$111&amp;113+4*($B70-7))&amp;INDIRECT(AX$111&amp;114+4*($B70-7))&amp;INDIRECT(AX$111&amp;115+4*($B70-7))&amp;INDIRECT(AX$111&amp;116+4*($B70-7))))</f>
        <v>2</v>
      </c>
      <c r="AY70" s="80" t="str" cm="1">
        <f t="array" aca="1" ref="AY70" ca="1">IF(INDIRECT(AY$111&amp;116+4*($B70-7))=1,BIN2HEX(1),BIN2HEX(INDIRECT(AY$111&amp;113+4*($B70-7))&amp;INDIRECT(AY$111&amp;114+4*($B70-7))&amp;INDIRECT(AY$111&amp;115+4*($B70-7))&amp;INDIRECT(AY$111&amp;116+4*($B70-7))))</f>
        <v>2</v>
      </c>
      <c r="AZ70" s="80" t="str" cm="1">
        <f t="array" aca="1" ref="AZ70" ca="1">IF(INDIRECT(AZ$111&amp;116+4*($B70-7))=1,BIN2HEX(1),BIN2HEX(INDIRECT(AZ$111&amp;113+4*($B70-7))&amp;INDIRECT(AZ$111&amp;114+4*($B70-7))&amp;INDIRECT(AZ$111&amp;115+4*($B70-7))&amp;INDIRECT(AZ$111&amp;116+4*($B70-7))))</f>
        <v>2</v>
      </c>
      <c r="BA70" s="80" t="str" cm="1">
        <f t="array" aca="1" ref="BA70" ca="1">IF(INDIRECT(BA$111&amp;116+4*($B70-7))=1,BIN2HEX(1),BIN2HEX(INDIRECT(BA$111&amp;113+4*($B70-7))&amp;INDIRECT(BA$111&amp;114+4*($B70-7))&amp;INDIRECT(BA$111&amp;115+4*($B70-7))&amp;INDIRECT(BA$111&amp;116+4*($B70-7))))</f>
        <v>2</v>
      </c>
      <c r="BB70" s="80" t="str" cm="1">
        <f t="array" aca="1" ref="BB70" ca="1">IF(INDIRECT(BB$111&amp;116+4*($B70-7))=1,BIN2HEX(1),BIN2HEX(INDIRECT(BB$111&amp;113+4*($B70-7))&amp;INDIRECT(BB$111&amp;114+4*($B70-7))&amp;INDIRECT(BB$111&amp;115+4*($B70-7))&amp;INDIRECT(BB$111&amp;116+4*($B70-7))))</f>
        <v>2</v>
      </c>
      <c r="BC70" s="80" t="str" cm="1">
        <f t="array" aca="1" ref="BC70" ca="1">IF(INDIRECT(BC$111&amp;116+4*($B70-7))=1,BIN2HEX(1),BIN2HEX(INDIRECT(BC$111&amp;113+4*($B70-7))&amp;INDIRECT(BC$111&amp;114+4*($B70-7))&amp;INDIRECT(BC$111&amp;115+4*($B70-7))&amp;INDIRECT(BC$111&amp;116+4*($B70-7))))</f>
        <v>2</v>
      </c>
      <c r="BD70" s="80" t="str" cm="1">
        <f t="array" aca="1" ref="BD70" ca="1">IF(INDIRECT(BD$111&amp;116+4*($B70-7))=1,BIN2HEX(1),BIN2HEX(INDIRECT(BD$111&amp;113+4*($B70-7))&amp;INDIRECT(BD$111&amp;114+4*($B70-7))&amp;INDIRECT(BD$111&amp;115+4*($B70-7))&amp;INDIRECT(BD$111&amp;116+4*($B70-7))))</f>
        <v>2</v>
      </c>
      <c r="BE70" s="80" t="str" cm="1">
        <f t="array" aca="1" ref="BE70" ca="1">IF(INDIRECT(BE$111&amp;116+4*($B70-7))=1,BIN2HEX(1),BIN2HEX(INDIRECT(BE$111&amp;113+4*($B70-7))&amp;INDIRECT(BE$111&amp;114+4*($B70-7))&amp;INDIRECT(BE$111&amp;115+4*($B70-7))&amp;INDIRECT(BE$111&amp;116+4*($B70-7))))</f>
        <v>2</v>
      </c>
      <c r="BF70" s="80" t="str" cm="1">
        <f t="array" aca="1" ref="BF70" ca="1">IF(INDIRECT(BF$111&amp;116+4*($B70-7))=1,BIN2HEX(1),BIN2HEX(INDIRECT(BF$111&amp;113+4*($B70-7))&amp;INDIRECT(BF$111&amp;114+4*($B70-7))&amp;INDIRECT(BF$111&amp;115+4*($B70-7))&amp;INDIRECT(BF$111&amp;116+4*($B70-7))))</f>
        <v>2</v>
      </c>
      <c r="BG70" s="80" t="str" cm="1">
        <f t="array" aca="1" ref="BG70" ca="1">IF(INDIRECT(BG$111&amp;116+4*($B70-7))=1,BIN2HEX(1),BIN2HEX(INDIRECT(BG$111&amp;113+4*($B70-7))&amp;INDIRECT(BG$111&amp;114+4*($B70-7))&amp;INDIRECT(BG$111&amp;115+4*($B70-7))&amp;INDIRECT(BG$111&amp;116+4*($B70-7))))</f>
        <v>2</v>
      </c>
      <c r="BH70" s="80" t="str" cm="1">
        <f t="array" aca="1" ref="BH70" ca="1">IF(INDIRECT(BH$111&amp;116+4*($B70-7))=1,BIN2HEX(1),BIN2HEX(INDIRECT(BH$111&amp;113+4*($B70-7))&amp;INDIRECT(BH$111&amp;114+4*($B70-7))&amp;INDIRECT(BH$111&amp;115+4*($B70-7))&amp;INDIRECT(BH$111&amp;116+4*($B70-7))))</f>
        <v>2</v>
      </c>
      <c r="BI70" s="80" t="str" cm="1">
        <f t="array" aca="1" ref="BI70" ca="1">IF(INDIRECT(BI$111&amp;116+4*($B70-7))=1,BIN2HEX(1),BIN2HEX(INDIRECT(BI$111&amp;113+4*($B70-7))&amp;INDIRECT(BI$111&amp;114+4*($B70-7))&amp;INDIRECT(BI$111&amp;115+4*($B70-7))&amp;INDIRECT(BI$111&amp;116+4*($B70-7))))</f>
        <v>2</v>
      </c>
      <c r="BJ70" s="80" t="str" cm="1">
        <f t="array" aca="1" ref="BJ70" ca="1">IF(INDIRECT(BJ$111&amp;116+4*($B70-7))=1,BIN2HEX(1),BIN2HEX(INDIRECT(BJ$111&amp;113+4*($B70-7))&amp;INDIRECT(BJ$111&amp;114+4*($B70-7))&amp;INDIRECT(BJ$111&amp;115+4*($B70-7))&amp;INDIRECT(BJ$111&amp;116+4*($B70-7))))</f>
        <v>2</v>
      </c>
      <c r="BK70" s="80" t="str" cm="1">
        <f t="array" aca="1" ref="BK70" ca="1">IF(INDIRECT(BK$111&amp;116+4*($B70-7))=1,BIN2HEX(1),BIN2HEX(INDIRECT(BK$111&amp;113+4*($B70-7))&amp;INDIRECT(BK$111&amp;114+4*($B70-7))&amp;INDIRECT(BK$111&amp;115+4*($B70-7))&amp;INDIRECT(BK$111&amp;116+4*($B70-7))))</f>
        <v>2</v>
      </c>
      <c r="BL70" s="80" t="str" cm="1">
        <f t="array" aca="1" ref="BL70" ca="1">IF(INDIRECT(BL$111&amp;116+4*($B70-7))=1,BIN2HEX(1),BIN2HEX(INDIRECT(BL$111&amp;113+4*($B70-7))&amp;INDIRECT(BL$111&amp;114+4*($B70-7))&amp;INDIRECT(BL$111&amp;115+4*($B70-7))&amp;INDIRECT(BL$111&amp;116+4*($B70-7))))</f>
        <v>2</v>
      </c>
      <c r="BM70" s="80" t="str" cm="1">
        <f t="array" aca="1" ref="BM70" ca="1">IF(INDIRECT(BM$111&amp;116+4*($B70-7))=1,BIN2HEX(1),BIN2HEX(INDIRECT(BM$111&amp;113+4*($B70-7))&amp;INDIRECT(BM$111&amp;114+4*($B70-7))&amp;INDIRECT(BM$111&amp;115+4*($B70-7))&amp;INDIRECT(BM$111&amp;116+4*($B70-7))))</f>
        <v>2</v>
      </c>
      <c r="BN70" s="80" t="str" cm="1">
        <f t="array" aca="1" ref="BN70" ca="1">IF(INDIRECT(BN$111&amp;116+4*($B70-7))=1,BIN2HEX(1),BIN2HEX(INDIRECT(BN$111&amp;113+4*($B70-7))&amp;INDIRECT(BN$111&amp;114+4*($B70-7))&amp;INDIRECT(BN$111&amp;115+4*($B70-7))&amp;INDIRECT(BN$111&amp;116+4*($B70-7))))</f>
        <v>2</v>
      </c>
      <c r="BO70" s="80" t="str" cm="1">
        <f t="array" aca="1" ref="BO70" ca="1">IF(INDIRECT(BO$111&amp;116+4*($B70-7))=1,BIN2HEX(1),BIN2HEX(INDIRECT(BO$111&amp;113+4*($B70-7))&amp;INDIRECT(BO$111&amp;114+4*($B70-7))&amp;INDIRECT(BO$111&amp;115+4*($B70-7))&amp;INDIRECT(BO$111&amp;116+4*($B70-7))))</f>
        <v>2</v>
      </c>
      <c r="BP70" s="80" t="str" cm="1">
        <f t="array" aca="1" ref="BP70" ca="1">IF(INDIRECT(BP$111&amp;116+4*($B70-7))=1,BIN2HEX(1),BIN2HEX(INDIRECT(BP$111&amp;113+4*($B70-7))&amp;INDIRECT(BP$111&amp;114+4*($B70-7))&amp;INDIRECT(BP$111&amp;115+4*($B70-7))&amp;INDIRECT(BP$111&amp;116+4*($B70-7))))</f>
        <v>2</v>
      </c>
      <c r="CD70" s="80" cm="1">
        <f t="array" aca="1" ref="CD70" ca="1">IF($V70="0",INDIRECT("ｄａｔａ!$"&amp;V$112&amp;"$"&amp;$B70),0)</f>
        <v>0</v>
      </c>
      <c r="CE70" s="80" cm="1">
        <f t="array" aca="1" ref="CE70" ca="1">IF(OR($AS70="0",$AS70="8"),INDIRECT("ｄａｔａ!$"&amp;AS$112&amp;"$"&amp;$B70),0)</f>
        <v>0</v>
      </c>
      <c r="CH70" s="80" t="str">
        <f t="shared" si="12"/>
        <v>2000</v>
      </c>
      <c r="CI70" s="80" t="str">
        <f t="shared" si="13"/>
        <v>300000</v>
      </c>
      <c r="CJ70" s="80" t="str">
        <f t="shared" si="14"/>
        <v>400000</v>
      </c>
      <c r="CK70" s="80" t="str">
        <f t="shared" si="15"/>
        <v>5000000</v>
      </c>
      <c r="CL70" s="80" t="str">
        <f t="shared" si="16"/>
        <v>600000</v>
      </c>
      <c r="CM70" s="80" t="str">
        <f t="shared" ca="1" si="17"/>
        <v>70000</v>
      </c>
      <c r="CN70" s="80" t="str">
        <f t="shared" ca="1" si="18"/>
        <v>800000</v>
      </c>
      <c r="CO70" s="80" t="str">
        <f t="shared" ca="1" si="19"/>
        <v>900000</v>
      </c>
      <c r="CP70" s="80" t="str">
        <f t="shared" ca="1" si="20"/>
        <v>A000000</v>
      </c>
      <c r="CQ70" s="80" t="str">
        <f t="shared" ca="1" si="21"/>
        <v>B00000</v>
      </c>
    </row>
    <row r="71" spans="1:95" x14ac:dyDescent="0.2">
      <c r="A71" s="80" t="s">
        <v>2384</v>
      </c>
      <c r="B71" s="80">
        <v>73</v>
      </c>
      <c r="C71" s="251">
        <f t="shared" ca="1" si="11"/>
        <v>1</v>
      </c>
      <c r="D71" s="80" t="str" cm="1">
        <f t="array" aca="1" ref="D71" ca="1">IF(INDIRECT(D$111&amp;116+4*($B71-7))=1,BIN2HEX(1),BIN2HEX(INDIRECT(D$111&amp;113+4*($B71-7))&amp;INDIRECT(D$111&amp;114+4*($B71-7))&amp;INDIRECT(D$111&amp;115+4*($B71-7))&amp;INDIRECT(D$111&amp;116+4*($B71-7))))</f>
        <v>4</v>
      </c>
      <c r="F71" s="80" t="str" cm="1">
        <f t="array" aca="1" ref="F71" ca="1">IF(INDIRECT(F$111&amp;116+4*($B71-7))=1,BIN2HEX(1),BIN2HEX(INDIRECT(F$111&amp;113+4*($B71-7))&amp;INDIRECT(F$111&amp;114+4*($B71-7))&amp;INDIRECT(F$111&amp;115+4*($B71-7))&amp;INDIRECT(F$111&amp;116+4*($B71-7))))</f>
        <v>2</v>
      </c>
      <c r="G71" s="80" t="str" cm="1">
        <f t="array" aca="1" ref="G71" ca="1">IF(INDIRECT(G$111&amp;116+4*($B71-7))=1,BIN2HEX(1),BIN2HEX(INDIRECT(G$111&amp;113+4*($B71-7))&amp;INDIRECT(G$111&amp;114+4*($B71-7))&amp;INDIRECT(G$111&amp;115+4*($B71-7))&amp;INDIRECT(G$111&amp;116+4*($B71-7))))</f>
        <v>2</v>
      </c>
      <c r="H71" s="80" t="str" cm="1">
        <f t="array" aca="1" ref="H71" ca="1">IF(INDIRECT(H$111&amp;116+4*($B71-7))=1,BIN2HEX(1),BIN2HEX(INDIRECT(H$111&amp;113+4*($B71-7))&amp;INDIRECT(H$111&amp;114+4*($B71-7))&amp;INDIRECT(H$111&amp;115+4*($B71-7))&amp;INDIRECT(H$111&amp;116+4*($B71-7))))</f>
        <v>2</v>
      </c>
      <c r="I71" s="80" t="str" cm="1">
        <f t="array" aca="1" ref="I71" ca="1">IF(INDIRECT(I$111&amp;116+4*($B71-7))=1,BIN2HEX(1),BIN2HEX(INDIRECT(I$111&amp;113+4*($B71-7))&amp;INDIRECT(I$111&amp;114+4*($B71-7))&amp;INDIRECT(I$111&amp;115+4*($B71-7))&amp;INDIRECT(I$111&amp;116+4*($B71-7))))</f>
        <v>2</v>
      </c>
      <c r="J71" s="80" t="str" cm="1">
        <f t="array" aca="1" ref="J71" ca="1">IF(INDIRECT(J$111&amp;116+4*($B71-7))=1,BIN2HEX(1),BIN2HEX(INDIRECT(J$111&amp;113+4*($B71-7))&amp;INDIRECT(J$111&amp;114+4*($B71-7))&amp;INDIRECT(J$111&amp;115+4*($B71-7))&amp;INDIRECT(J$111&amp;116+4*($B71-7))))</f>
        <v>2</v>
      </c>
      <c r="K71" s="80" t="str" cm="1">
        <f t="array" aca="1" ref="K71" ca="1">IF(INDIRECT(K$111&amp;116+4*($B71-7))=1,BIN2HEX(1),BIN2HEX(INDIRECT(K$111&amp;113+4*($B71-7))&amp;INDIRECT(K$111&amp;114+4*($B71-7))&amp;INDIRECT(K$111&amp;115+4*($B71-7))&amp;INDIRECT(K$111&amp;116+4*($B71-7))))</f>
        <v>2</v>
      </c>
      <c r="L71" s="80" t="str" cm="1">
        <f t="array" aca="1" ref="L71" ca="1">IF(INDIRECT(L$111&amp;116+4*($B71-7))=1,BIN2HEX(1),BIN2HEX(INDIRECT(L$111&amp;113+4*($B71-7))&amp;INDIRECT(L$111&amp;114+4*($B71-7))&amp;INDIRECT(L$111&amp;115+4*($B71-7))&amp;INDIRECT(L$111&amp;116+4*($B71-7))))</f>
        <v>2</v>
      </c>
      <c r="M71" s="80" t="str" cm="1">
        <f t="array" aca="1" ref="M71" ca="1">IF(INDIRECT(M$111&amp;116+4*($B71-7))=1,BIN2HEX(1),BIN2HEX(INDIRECT(M$111&amp;113+4*($B71-7))&amp;INDIRECT(M$111&amp;114+4*($B71-7))&amp;INDIRECT(M$111&amp;115+4*($B71-7))&amp;INDIRECT(M$111&amp;116+4*($B71-7))))</f>
        <v>2</v>
      </c>
      <c r="N71" s="80" t="str" cm="1">
        <f t="array" aca="1" ref="N71" ca="1">IF(INDIRECT(N$111&amp;116+4*($B71-7))=1,BIN2HEX(1),BIN2HEX(INDIRECT(N$111&amp;113+4*($B71-7))&amp;INDIRECT(N$111&amp;114+4*($B71-7))&amp;INDIRECT(N$111&amp;115+4*($B71-7))&amp;INDIRECT(N$111&amp;116+4*($B71-7))))</f>
        <v>2</v>
      </c>
      <c r="O71" s="80" t="str" cm="1">
        <f t="array" aca="1" ref="O71" ca="1">IF(INDIRECT(O$111&amp;116+4*($B71-7))=1,BIN2HEX(1),BIN2HEX(INDIRECT(O$111&amp;113+4*($B71-7))&amp;INDIRECT(O$111&amp;114+4*($B71-7))&amp;INDIRECT(O$111&amp;115+4*($B71-7))&amp;INDIRECT(O$111&amp;116+4*($B71-7))))</f>
        <v>2</v>
      </c>
      <c r="P71" s="80" t="str" cm="1">
        <f t="array" aca="1" ref="P71" ca="1">IF(INDIRECT(P$111&amp;116+4*($B71-7))=1,BIN2HEX(1),BIN2HEX(INDIRECT(P$111&amp;113+4*($B71-7))&amp;INDIRECT(P$111&amp;114+4*($B71-7))&amp;INDIRECT(P$111&amp;115+4*($B71-7))&amp;INDIRECT(P$111&amp;116+4*($B71-7))))</f>
        <v>2</v>
      </c>
      <c r="Q71" s="80" t="str" cm="1">
        <f t="array" aca="1" ref="Q71" ca="1">IF(INDIRECT(Q$111&amp;116+4*($B71-7))=1,BIN2HEX(1),BIN2HEX(INDIRECT(Q$111&amp;113+4*($B71-7))&amp;INDIRECT(Q$111&amp;114+4*($B71-7))&amp;INDIRECT(Q$111&amp;115+4*($B71-7))&amp;INDIRECT(Q$111&amp;116+4*($B71-7))))</f>
        <v>2</v>
      </c>
      <c r="R71" s="80" t="str" cm="1">
        <f t="array" aca="1" ref="R71" ca="1">IF(INDIRECT(R$111&amp;116+4*($B71-7))=1,BIN2HEX(1),BIN2HEX(INDIRECT(R$111&amp;113+4*($B71-7))&amp;INDIRECT(R$111&amp;114+4*($B71-7))&amp;INDIRECT(R$111&amp;115+4*($B71-7))&amp;INDIRECT(R$111&amp;116+4*($B71-7))))</f>
        <v>2</v>
      </c>
      <c r="S71" s="80" t="str" cm="1">
        <f t="array" aca="1" ref="S71" ca="1">IF(INDIRECT(S$111&amp;116+4*($B71-7))=1,BIN2HEX(1),BIN2HEX(INDIRECT(S$111&amp;113+4*($B71-7))&amp;INDIRECT(S$111&amp;114+4*($B71-7))&amp;INDIRECT(S$111&amp;115+4*($B71-7))&amp;INDIRECT(S$111&amp;116+4*($B71-7))))</f>
        <v>2</v>
      </c>
      <c r="T71" s="80" t="str" cm="1">
        <f t="array" aca="1" ref="T71" ca="1">IF(INDIRECT(T$111&amp;116+4*($B71-7))=1,BIN2HEX(1),BIN2HEX(INDIRECT(T$111&amp;113+4*($B71-7))&amp;INDIRECT(T$111&amp;114+4*($B71-7))&amp;INDIRECT(T$111&amp;115+4*($B71-7))&amp;INDIRECT(T$111&amp;116+4*($B71-7))))</f>
        <v>2</v>
      </c>
      <c r="U71" s="80" t="str" cm="1">
        <f t="array" aca="1" ref="U71" ca="1">IF(INDIRECT(U$111&amp;116+4*($B71-7))=1,BIN2HEX(1),BIN2HEX(INDIRECT(U$111&amp;113+4*($B71-7))&amp;INDIRECT(U$111&amp;114+4*($B71-7))&amp;INDIRECT(U$111&amp;115+4*($B71-7))&amp;INDIRECT(U$111&amp;116+4*($B71-7))))</f>
        <v>2</v>
      </c>
      <c r="V71" s="80" t="str" cm="1">
        <f t="array" aca="1" ref="V71" ca="1">IF(INDIRECT(V$111&amp;116+4*($B71-7))=1,BIN2HEX(1),BIN2HEX(INDIRECT(V$111&amp;113+4*($B71-7))&amp;INDIRECT(V$111&amp;114+4*($B71-7))&amp;INDIRECT(V$111&amp;115+4*($B71-7))&amp;INDIRECT(V$111&amp;116+4*($B71-7))))</f>
        <v>2</v>
      </c>
      <c r="W71" s="80" t="str" cm="1">
        <f t="array" aca="1" ref="W71" ca="1">IF(INDIRECT(W$111&amp;116+4*($B71-7))=1,BIN2HEX(1),BIN2HEX(INDIRECT(W$111&amp;113+4*($B71-7))&amp;INDIRECT(W$111&amp;114+4*($B71-7))&amp;INDIRECT(W$111&amp;115+4*($B71-7))&amp;INDIRECT(W$111&amp;116+4*($B71-7))))</f>
        <v>2</v>
      </c>
      <c r="X71" s="80" t="str" cm="1">
        <f t="array" aca="1" ref="X71" ca="1">IF(INDIRECT(X$111&amp;116+4*($B71-7))=1,BIN2HEX(1),BIN2HEX(INDIRECT(X$111&amp;113+4*($B71-7))&amp;INDIRECT(X$111&amp;114+4*($B71-7))&amp;INDIRECT(X$111&amp;115+4*($B71-7))&amp;INDIRECT(X$111&amp;116+4*($B71-7))))</f>
        <v>2</v>
      </c>
      <c r="Y71" s="80" t="str" cm="1">
        <f t="array" aca="1" ref="Y71" ca="1">IF(INDIRECT(Y$111&amp;116+4*($B71-7))=1,BIN2HEX(1),BIN2HEX(INDIRECT(Y$111&amp;113+4*($B71-7))&amp;INDIRECT(Y$111&amp;114+4*($B71-7))&amp;INDIRECT(Y$111&amp;115+4*($B71-7))&amp;INDIRECT(Y$111&amp;116+4*($B71-7))))</f>
        <v>2</v>
      </c>
      <c r="Z71" s="80" t="str" cm="1">
        <f t="array" aca="1" ref="Z71" ca="1">IF(INDIRECT(Z$111&amp;116+4*($B71-7))=1,BIN2HEX(1),BIN2HEX(INDIRECT(Z$111&amp;113+4*($B71-7))&amp;INDIRECT(Z$111&amp;114+4*($B71-7))&amp;INDIRECT(Z$111&amp;115+4*($B71-7))&amp;INDIRECT(Z$111&amp;116+4*($B71-7))))</f>
        <v>2</v>
      </c>
      <c r="AA71" s="80" t="str" cm="1">
        <f t="array" aca="1" ref="AA71" ca="1">IF(INDIRECT(AA$111&amp;116+4*($B71-7))=1,BIN2HEX(1),BIN2HEX(INDIRECT(AA$111&amp;113+4*($B71-7))&amp;INDIRECT(AA$111&amp;114+4*($B71-7))&amp;INDIRECT(AA$111&amp;115+4*($B71-7))&amp;INDIRECT(AA$111&amp;116+4*($B71-7))))</f>
        <v>2</v>
      </c>
      <c r="AB71" s="80" t="str" cm="1">
        <f t="array" aca="1" ref="AB71" ca="1">IF(INDIRECT(AB$111&amp;116+4*($B71-7))=1,BIN2HEX(1),BIN2HEX(INDIRECT(AB$111&amp;113+4*($B71-7))&amp;INDIRECT(AB$111&amp;114+4*($B71-7))&amp;INDIRECT(AB$111&amp;115+4*($B71-7))&amp;INDIRECT(AB$111&amp;116+4*($B71-7))))</f>
        <v>2</v>
      </c>
      <c r="AC71" s="80" t="str" cm="1">
        <f t="array" aca="1" ref="AC71" ca="1">IF(INDIRECT(AC$111&amp;116+4*($B71-7))=1,BIN2HEX(1),BIN2HEX(INDIRECT(AC$111&amp;113+4*($B71-7))&amp;INDIRECT(AC$111&amp;114+4*($B71-7))&amp;INDIRECT(AC$111&amp;115+4*($B71-7))&amp;INDIRECT(AC$111&amp;116+4*($B71-7))))</f>
        <v>2</v>
      </c>
      <c r="AD71" s="80" t="str" cm="1">
        <f t="array" aca="1" ref="AD71" ca="1">IF(INDIRECT(AD$111&amp;116+4*($B71-7))=1,BIN2HEX(1),BIN2HEX(INDIRECT(AD$111&amp;113+4*($B71-7))&amp;INDIRECT(AD$111&amp;114+4*($B71-7))&amp;INDIRECT(AD$111&amp;115+4*($B71-7))&amp;INDIRECT(AD$111&amp;116+4*($B71-7))))</f>
        <v>2</v>
      </c>
      <c r="AE71" s="80" t="str" cm="1">
        <f t="array" aca="1" ref="AE71" ca="1">IF(INDIRECT(AE$111&amp;116+4*($B71-7))=1,BIN2HEX(1),BIN2HEX(INDIRECT(AE$111&amp;113+4*($B71-7))&amp;INDIRECT(AE$111&amp;114+4*($B71-7))&amp;INDIRECT(AE$111&amp;115+4*($B71-7))&amp;INDIRECT(AE$111&amp;116+4*($B71-7))))</f>
        <v>2</v>
      </c>
      <c r="AF71" s="80" t="str" cm="1">
        <f t="array" aca="1" ref="AF71" ca="1">IF(INDIRECT(AF$111&amp;116+4*($B71-7))=1,BIN2HEX(1),BIN2HEX(INDIRECT(AF$111&amp;113+4*($B71-7))&amp;INDIRECT(AF$111&amp;114+4*($B71-7))&amp;INDIRECT(AF$111&amp;115+4*($B71-7))&amp;INDIRECT(AF$111&amp;116+4*($B71-7))))</f>
        <v>2</v>
      </c>
      <c r="AG71" s="80" t="str" cm="1">
        <f t="array" aca="1" ref="AG71" ca="1">IF(INDIRECT(AG$111&amp;116+4*($B71-7))=1,BIN2HEX(1),BIN2HEX(INDIRECT(AG$111&amp;113+4*($B71-7))&amp;INDIRECT(AG$111&amp;114+4*($B71-7))&amp;INDIRECT(AG$111&amp;115+4*($B71-7))&amp;INDIRECT(AG$111&amp;116+4*($B71-7))))</f>
        <v>2</v>
      </c>
      <c r="AH71" s="80" t="str" cm="1">
        <f t="array" aca="1" ref="AH71" ca="1">IF(INDIRECT(AH$111&amp;116+4*($B71-7))=1,BIN2HEX(1),BIN2HEX(INDIRECT(AH$111&amp;113+4*($B71-7))&amp;INDIRECT(AH$111&amp;114+4*($B71-7))&amp;INDIRECT(AH$111&amp;115+4*($B71-7))&amp;INDIRECT(AH$111&amp;116+4*($B71-7))))</f>
        <v>2</v>
      </c>
      <c r="AI71" s="80" t="str" cm="1">
        <f t="array" aca="1" ref="AI71" ca="1">IF(INDIRECT(AI$111&amp;116+4*($B71-7))=1,BIN2HEX(1),BIN2HEX(INDIRECT(AI$111&amp;113+4*($B71-7))&amp;INDIRECT(AI$111&amp;114+4*($B71-7))&amp;INDIRECT(AI$111&amp;115+4*($B71-7))&amp;INDIRECT(AI$111&amp;116+4*($B71-7))))</f>
        <v>2</v>
      </c>
      <c r="AJ71" s="80" t="str" cm="1">
        <f t="array" aca="1" ref="AJ71" ca="1">IF(INDIRECT(AJ$111&amp;116+4*($B71-7))=1,BIN2HEX(1),BIN2HEX(INDIRECT(AJ$111&amp;113+4*($B71-7))&amp;INDIRECT(AJ$111&amp;114+4*($B71-7))&amp;INDIRECT(AJ$111&amp;115+4*($B71-7))&amp;INDIRECT(AJ$111&amp;116+4*($B71-7))))</f>
        <v>2</v>
      </c>
      <c r="AK71" s="80" t="str" cm="1">
        <f t="array" aca="1" ref="AK71" ca="1">IF(INDIRECT(AK$111&amp;116+4*($B71-7))=1,BIN2HEX(1),BIN2HEX(INDIRECT(AK$111&amp;113+4*($B71-7))&amp;INDIRECT(AK$111&amp;114+4*($B71-7))&amp;INDIRECT(AK$111&amp;115+4*($B71-7))&amp;INDIRECT(AK$111&amp;116+4*($B71-7))))</f>
        <v>2</v>
      </c>
      <c r="AL71" s="80" t="str" cm="1">
        <f t="array" aca="1" ref="AL71" ca="1">IF(INDIRECT(AL$111&amp;116+4*($B71-7))=1,BIN2HEX(1),BIN2HEX(INDIRECT(AL$111&amp;113+4*($B71-7))&amp;INDIRECT(AL$111&amp;114+4*($B71-7))&amp;INDIRECT(AL$111&amp;115+4*($B71-7))&amp;INDIRECT(AL$111&amp;116+4*($B71-7))))</f>
        <v>2</v>
      </c>
      <c r="AM71" s="80" t="str" cm="1">
        <f t="array" aca="1" ref="AM71" ca="1">IF(INDIRECT(AM$111&amp;116+4*($B71-7))=1,BIN2HEX(1),BIN2HEX(INDIRECT(AM$111&amp;113+4*($B71-7))&amp;INDIRECT(AM$111&amp;114+4*($B71-7))&amp;INDIRECT(AM$111&amp;115+4*($B71-7))&amp;INDIRECT(AM$111&amp;116+4*($B71-7))))</f>
        <v>2</v>
      </c>
      <c r="AN71" s="80" t="str" cm="1">
        <f t="array" aca="1" ref="AN71" ca="1">IF(INDIRECT(AN$111&amp;116+4*($B71-7))=1,BIN2HEX(1),BIN2HEX(INDIRECT(AN$111&amp;113+4*($B71-7))&amp;INDIRECT(AN$111&amp;114+4*($B71-7))&amp;INDIRECT(AN$111&amp;115+4*($B71-7))&amp;INDIRECT(AN$111&amp;116+4*($B71-7))))</f>
        <v>2</v>
      </c>
      <c r="AO71" s="80" t="str" cm="1">
        <f t="array" aca="1" ref="AO71" ca="1">IF(INDIRECT(AO$111&amp;116+4*($B71-7))=1,BIN2HEX(1),BIN2HEX(INDIRECT(AO$111&amp;113+4*($B71-7))&amp;INDIRECT(AO$111&amp;114+4*($B71-7))&amp;INDIRECT(AO$111&amp;115+4*($B71-7))&amp;INDIRECT(AO$111&amp;116+4*($B71-7))))</f>
        <v>2</v>
      </c>
      <c r="AP71" s="80" t="str" cm="1">
        <f t="array" aca="1" ref="AP71" ca="1">IF(INDIRECT(AP$111&amp;116+4*($B71-7))=1,BIN2HEX(1),BIN2HEX(INDIRECT(AP$111&amp;113+4*($B71-7))&amp;INDIRECT(AP$111&amp;114+4*($B71-7))&amp;INDIRECT(AP$111&amp;115+4*($B71-7))&amp;INDIRECT(AP$111&amp;116+4*($B71-7))))</f>
        <v>2</v>
      </c>
      <c r="AQ71" s="80" t="str" cm="1">
        <f t="array" aca="1" ref="AQ71" ca="1">IF(INDIRECT(AQ$111&amp;116+4*($B71-7))=1,BIN2HEX(1),BIN2HEX(INDIRECT(AQ$111&amp;113+4*($B71-7))&amp;INDIRECT(AQ$111&amp;114+4*($B71-7))&amp;INDIRECT(AQ$111&amp;115+4*($B71-7))&amp;INDIRECT(AQ$111&amp;116+4*($B71-7))))</f>
        <v>2</v>
      </c>
      <c r="AR71" s="80" t="str" cm="1">
        <f t="array" aca="1" ref="AR71" ca="1">IF(INDIRECT(AR$111&amp;116+4*($B71-7))=1,BIN2HEX(1),BIN2HEX(INDIRECT(AR$111&amp;113+4*($B71-7))&amp;INDIRECT(AR$111&amp;114+4*($B71-7))&amp;INDIRECT(AR$111&amp;115+4*($B71-7))&amp;INDIRECT(AR$111&amp;116+4*($B71-7))))</f>
        <v>2</v>
      </c>
      <c r="AS71" s="80" t="str" cm="1">
        <f t="array" aca="1" ref="AS71" ca="1">IF(INDIRECT(AS$111&amp;116+4*($B71-7))=1,BIN2HEX(1),BIN2HEX(INDIRECT(AS$111&amp;113+4*($B71-7))&amp;INDIRECT(AS$111&amp;114+4*($B71-7))&amp;INDIRECT(AS$111&amp;115+4*($B71-7))&amp;INDIRECT(AS$111&amp;116+4*($B71-7))))</f>
        <v>2</v>
      </c>
      <c r="AT71" s="80" t="str" cm="1">
        <f t="array" aca="1" ref="AT71" ca="1">IF(INDIRECT(AT$111&amp;116+4*($B71-7))=1,BIN2HEX(1),BIN2HEX(INDIRECT(AT$111&amp;113+4*($B71-7))&amp;INDIRECT(AT$111&amp;114+4*($B71-7))&amp;INDIRECT(AT$111&amp;115+4*($B71-7))&amp;INDIRECT(AT$111&amp;116+4*($B71-7))))</f>
        <v>2</v>
      </c>
      <c r="AU71" s="80" t="str" cm="1">
        <f t="array" aca="1" ref="AU71" ca="1">IF(INDIRECT(AU$111&amp;116+4*($B71-7))=1,BIN2HEX(1),BIN2HEX(INDIRECT(AU$111&amp;113+4*($B71-7))&amp;INDIRECT(AU$111&amp;114+4*($B71-7))&amp;INDIRECT(AU$111&amp;115+4*($B71-7))&amp;INDIRECT(AU$111&amp;116+4*($B71-7))))</f>
        <v>2</v>
      </c>
      <c r="AV71" s="80" t="str" cm="1">
        <f t="array" aca="1" ref="AV71" ca="1">IF(INDIRECT(AV$111&amp;116+4*($B71-7))=1,BIN2HEX(1),BIN2HEX(INDIRECT(AV$111&amp;113+4*($B71-7))&amp;INDIRECT(AV$111&amp;114+4*($B71-7))&amp;INDIRECT(AV$111&amp;115+4*($B71-7))&amp;INDIRECT(AV$111&amp;116+4*($B71-7))))</f>
        <v>2</v>
      </c>
      <c r="AW71" s="80" t="str" cm="1">
        <f t="array" aca="1" ref="AW71" ca="1">IF(INDIRECT(AW$111&amp;116+4*($B71-7))=1,BIN2HEX(1),BIN2HEX(INDIRECT(AW$111&amp;113+4*($B71-7))&amp;INDIRECT(AW$111&amp;114+4*($B71-7))&amp;INDIRECT(AW$111&amp;115+4*($B71-7))&amp;INDIRECT(AW$111&amp;116+4*($B71-7))))</f>
        <v>2</v>
      </c>
      <c r="AX71" s="80" t="str" cm="1">
        <f t="array" aca="1" ref="AX71" ca="1">IF(INDIRECT(AX$111&amp;116+4*($B71-7))=1,BIN2HEX(1),BIN2HEX(INDIRECT(AX$111&amp;113+4*($B71-7))&amp;INDIRECT(AX$111&amp;114+4*($B71-7))&amp;INDIRECT(AX$111&amp;115+4*($B71-7))&amp;INDIRECT(AX$111&amp;116+4*($B71-7))))</f>
        <v>2</v>
      </c>
      <c r="AY71" s="80" t="str" cm="1">
        <f t="array" aca="1" ref="AY71" ca="1">IF(INDIRECT(AY$111&amp;116+4*($B71-7))=1,BIN2HEX(1),BIN2HEX(INDIRECT(AY$111&amp;113+4*($B71-7))&amp;INDIRECT(AY$111&amp;114+4*($B71-7))&amp;INDIRECT(AY$111&amp;115+4*($B71-7))&amp;INDIRECT(AY$111&amp;116+4*($B71-7))))</f>
        <v>2</v>
      </c>
      <c r="AZ71" s="80" t="str" cm="1">
        <f t="array" aca="1" ref="AZ71" ca="1">IF(INDIRECT(AZ$111&amp;116+4*($B71-7))=1,BIN2HEX(1),BIN2HEX(INDIRECT(AZ$111&amp;113+4*($B71-7))&amp;INDIRECT(AZ$111&amp;114+4*($B71-7))&amp;INDIRECT(AZ$111&amp;115+4*($B71-7))&amp;INDIRECT(AZ$111&amp;116+4*($B71-7))))</f>
        <v>2</v>
      </c>
      <c r="BA71" s="80" t="str" cm="1">
        <f t="array" aca="1" ref="BA71" ca="1">IF(INDIRECT(BA$111&amp;116+4*($B71-7))=1,BIN2HEX(1),BIN2HEX(INDIRECT(BA$111&amp;113+4*($B71-7))&amp;INDIRECT(BA$111&amp;114+4*($B71-7))&amp;INDIRECT(BA$111&amp;115+4*($B71-7))&amp;INDIRECT(BA$111&amp;116+4*($B71-7))))</f>
        <v>2</v>
      </c>
      <c r="BB71" s="80" t="str" cm="1">
        <f t="array" aca="1" ref="BB71" ca="1">IF(INDIRECT(BB$111&amp;116+4*($B71-7))=1,BIN2HEX(1),BIN2HEX(INDIRECT(BB$111&amp;113+4*($B71-7))&amp;INDIRECT(BB$111&amp;114+4*($B71-7))&amp;INDIRECT(BB$111&amp;115+4*($B71-7))&amp;INDIRECT(BB$111&amp;116+4*($B71-7))))</f>
        <v>2</v>
      </c>
      <c r="BC71" s="80" t="str" cm="1">
        <f t="array" aca="1" ref="BC71" ca="1">IF(INDIRECT(BC$111&amp;116+4*($B71-7))=1,BIN2HEX(1),BIN2HEX(INDIRECT(BC$111&amp;113+4*($B71-7))&amp;INDIRECT(BC$111&amp;114+4*($B71-7))&amp;INDIRECT(BC$111&amp;115+4*($B71-7))&amp;INDIRECT(BC$111&amp;116+4*($B71-7))))</f>
        <v>2</v>
      </c>
      <c r="BD71" s="80" t="str" cm="1">
        <f t="array" aca="1" ref="BD71" ca="1">IF(INDIRECT(BD$111&amp;116+4*($B71-7))=1,BIN2HEX(1),BIN2HEX(INDIRECT(BD$111&amp;113+4*($B71-7))&amp;INDIRECT(BD$111&amp;114+4*($B71-7))&amp;INDIRECT(BD$111&amp;115+4*($B71-7))&amp;INDIRECT(BD$111&amp;116+4*($B71-7))))</f>
        <v>2</v>
      </c>
      <c r="BE71" s="80" t="str" cm="1">
        <f t="array" aca="1" ref="BE71" ca="1">IF(INDIRECT(BE$111&amp;116+4*($B71-7))=1,BIN2HEX(1),BIN2HEX(INDIRECT(BE$111&amp;113+4*($B71-7))&amp;INDIRECT(BE$111&amp;114+4*($B71-7))&amp;INDIRECT(BE$111&amp;115+4*($B71-7))&amp;INDIRECT(BE$111&amp;116+4*($B71-7))))</f>
        <v>2</v>
      </c>
      <c r="BF71" s="80" t="str" cm="1">
        <f t="array" aca="1" ref="BF71" ca="1">IF(INDIRECT(BF$111&amp;116+4*($B71-7))=1,BIN2HEX(1),BIN2HEX(INDIRECT(BF$111&amp;113+4*($B71-7))&amp;INDIRECT(BF$111&amp;114+4*($B71-7))&amp;INDIRECT(BF$111&amp;115+4*($B71-7))&amp;INDIRECT(BF$111&amp;116+4*($B71-7))))</f>
        <v>2</v>
      </c>
      <c r="BG71" s="80" t="str" cm="1">
        <f t="array" aca="1" ref="BG71" ca="1">IF(INDIRECT(BG$111&amp;116+4*($B71-7))=1,BIN2HEX(1),BIN2HEX(INDIRECT(BG$111&amp;113+4*($B71-7))&amp;INDIRECT(BG$111&amp;114+4*($B71-7))&amp;INDIRECT(BG$111&amp;115+4*($B71-7))&amp;INDIRECT(BG$111&amp;116+4*($B71-7))))</f>
        <v>2</v>
      </c>
      <c r="BH71" s="80" t="str" cm="1">
        <f t="array" aca="1" ref="BH71" ca="1">IF(INDIRECT(BH$111&amp;116+4*($B71-7))=1,BIN2HEX(1),BIN2HEX(INDIRECT(BH$111&amp;113+4*($B71-7))&amp;INDIRECT(BH$111&amp;114+4*($B71-7))&amp;INDIRECT(BH$111&amp;115+4*($B71-7))&amp;INDIRECT(BH$111&amp;116+4*($B71-7))))</f>
        <v>2</v>
      </c>
      <c r="BI71" s="80" t="str" cm="1">
        <f t="array" aca="1" ref="BI71" ca="1">IF(INDIRECT(BI$111&amp;116+4*($B71-7))=1,BIN2HEX(1),BIN2HEX(INDIRECT(BI$111&amp;113+4*($B71-7))&amp;INDIRECT(BI$111&amp;114+4*($B71-7))&amp;INDIRECT(BI$111&amp;115+4*($B71-7))&amp;INDIRECT(BI$111&amp;116+4*($B71-7))))</f>
        <v>2</v>
      </c>
      <c r="BJ71" s="80" t="str" cm="1">
        <f t="array" aca="1" ref="BJ71" ca="1">IF(INDIRECT(BJ$111&amp;116+4*($B71-7))=1,BIN2HEX(1),BIN2HEX(INDIRECT(BJ$111&amp;113+4*($B71-7))&amp;INDIRECT(BJ$111&amp;114+4*($B71-7))&amp;INDIRECT(BJ$111&amp;115+4*($B71-7))&amp;INDIRECT(BJ$111&amp;116+4*($B71-7))))</f>
        <v>2</v>
      </c>
      <c r="BK71" s="80" t="str" cm="1">
        <f t="array" aca="1" ref="BK71" ca="1">IF(INDIRECT(BK$111&amp;116+4*($B71-7))=1,BIN2HEX(1),BIN2HEX(INDIRECT(BK$111&amp;113+4*($B71-7))&amp;INDIRECT(BK$111&amp;114+4*($B71-7))&amp;INDIRECT(BK$111&amp;115+4*($B71-7))&amp;INDIRECT(BK$111&amp;116+4*($B71-7))))</f>
        <v>2</v>
      </c>
      <c r="BL71" s="80" t="str" cm="1">
        <f t="array" aca="1" ref="BL71" ca="1">IF(INDIRECT(BL$111&amp;116+4*($B71-7))=1,BIN2HEX(1),BIN2HEX(INDIRECT(BL$111&amp;113+4*($B71-7))&amp;INDIRECT(BL$111&amp;114+4*($B71-7))&amp;INDIRECT(BL$111&amp;115+4*($B71-7))&amp;INDIRECT(BL$111&amp;116+4*($B71-7))))</f>
        <v>2</v>
      </c>
      <c r="BM71" s="80" t="str" cm="1">
        <f t="array" aca="1" ref="BM71" ca="1">IF(INDIRECT(BM$111&amp;116+4*($B71-7))=1,BIN2HEX(1),BIN2HEX(INDIRECT(BM$111&amp;113+4*($B71-7))&amp;INDIRECT(BM$111&amp;114+4*($B71-7))&amp;INDIRECT(BM$111&amp;115+4*($B71-7))&amp;INDIRECT(BM$111&amp;116+4*($B71-7))))</f>
        <v>2</v>
      </c>
      <c r="BN71" s="80" t="str" cm="1">
        <f t="array" aca="1" ref="BN71" ca="1">IF(INDIRECT(BN$111&amp;116+4*($B71-7))=1,BIN2HEX(1),BIN2HEX(INDIRECT(BN$111&amp;113+4*($B71-7))&amp;INDIRECT(BN$111&amp;114+4*($B71-7))&amp;INDIRECT(BN$111&amp;115+4*($B71-7))&amp;INDIRECT(BN$111&amp;116+4*($B71-7))))</f>
        <v>2</v>
      </c>
      <c r="BO71" s="80" t="str" cm="1">
        <f t="array" aca="1" ref="BO71" ca="1">IF(INDIRECT(BO$111&amp;116+4*($B71-7))=1,BIN2HEX(1),BIN2HEX(INDIRECT(BO$111&amp;113+4*($B71-7))&amp;INDIRECT(BO$111&amp;114+4*($B71-7))&amp;INDIRECT(BO$111&amp;115+4*($B71-7))&amp;INDIRECT(BO$111&amp;116+4*($B71-7))))</f>
        <v>2</v>
      </c>
      <c r="BP71" s="80" t="str" cm="1">
        <f t="array" aca="1" ref="BP71" ca="1">IF(INDIRECT(BP$111&amp;116+4*($B71-7))=1,BIN2HEX(1),BIN2HEX(INDIRECT(BP$111&amp;113+4*($B71-7))&amp;INDIRECT(BP$111&amp;114+4*($B71-7))&amp;INDIRECT(BP$111&amp;115+4*($B71-7))&amp;INDIRECT(BP$111&amp;116+4*($B71-7))))</f>
        <v>2</v>
      </c>
      <c r="CD71" s="80" cm="1">
        <f t="array" aca="1" ref="CD71" ca="1">IF($V71="0",INDIRECT("ｄａｔａ!$"&amp;V$112&amp;"$"&amp;$B71),0)</f>
        <v>0</v>
      </c>
      <c r="CE71" s="80" cm="1">
        <f t="array" aca="1" ref="CE71" ca="1">IF(OR($AS71="0",$AS71="8"),INDIRECT("ｄａｔａ!$"&amp;AS$112&amp;"$"&amp;$B71),0)</f>
        <v>0</v>
      </c>
      <c r="CH71" s="80" t="str">
        <f t="shared" si="12"/>
        <v>2000</v>
      </c>
      <c r="CI71" s="80" t="str">
        <f t="shared" si="13"/>
        <v>300000</v>
      </c>
      <c r="CJ71" s="80" t="str">
        <f t="shared" si="14"/>
        <v>400000</v>
      </c>
      <c r="CK71" s="80" t="str">
        <f t="shared" si="15"/>
        <v>5000000</v>
      </c>
      <c r="CL71" s="80" t="str">
        <f t="shared" si="16"/>
        <v>600000</v>
      </c>
      <c r="CM71" s="80" t="str">
        <f t="shared" ca="1" si="17"/>
        <v>70000</v>
      </c>
      <c r="CN71" s="80" t="str">
        <f t="shared" ca="1" si="18"/>
        <v>800000</v>
      </c>
      <c r="CO71" s="80" t="str">
        <f t="shared" ca="1" si="19"/>
        <v>900000</v>
      </c>
      <c r="CP71" s="80" t="str">
        <f t="shared" ca="1" si="20"/>
        <v>A000000</v>
      </c>
      <c r="CQ71" s="80" t="str">
        <f t="shared" ca="1" si="21"/>
        <v>B00000</v>
      </c>
    </row>
    <row r="72" spans="1:95" x14ac:dyDescent="0.2">
      <c r="A72" s="80" t="s">
        <v>2385</v>
      </c>
      <c r="B72" s="80">
        <v>74</v>
      </c>
      <c r="C72" s="251">
        <f t="shared" ca="1" si="11"/>
        <v>1</v>
      </c>
      <c r="D72" s="80" t="str" cm="1">
        <f t="array" aca="1" ref="D72" ca="1">IF(INDIRECT(D$111&amp;116+4*($B72-7))=1,BIN2HEX(1),BIN2HEX(INDIRECT(D$111&amp;113+4*($B72-7))&amp;INDIRECT(D$111&amp;114+4*($B72-7))&amp;INDIRECT(D$111&amp;115+4*($B72-7))&amp;INDIRECT(D$111&amp;116+4*($B72-7))))</f>
        <v>4</v>
      </c>
      <c r="F72" s="80" t="str" cm="1">
        <f t="array" aca="1" ref="F72" ca="1">IF(INDIRECT(F$111&amp;116+4*($B72-7))=1,BIN2HEX(1),BIN2HEX(INDIRECT(F$111&amp;113+4*($B72-7))&amp;INDIRECT(F$111&amp;114+4*($B72-7))&amp;INDIRECT(F$111&amp;115+4*($B72-7))&amp;INDIRECT(F$111&amp;116+4*($B72-7))))</f>
        <v>2</v>
      </c>
      <c r="G72" s="80" t="str" cm="1">
        <f t="array" aca="1" ref="G72" ca="1">IF(INDIRECT(G$111&amp;116+4*($B72-7))=1,BIN2HEX(1),BIN2HEX(INDIRECT(G$111&amp;113+4*($B72-7))&amp;INDIRECT(G$111&amp;114+4*($B72-7))&amp;INDIRECT(G$111&amp;115+4*($B72-7))&amp;INDIRECT(G$111&amp;116+4*($B72-7))))</f>
        <v>2</v>
      </c>
      <c r="H72" s="80" t="str" cm="1">
        <f t="array" aca="1" ref="H72" ca="1">IF(INDIRECT(H$111&amp;116+4*($B72-7))=1,BIN2HEX(1),BIN2HEX(INDIRECT(H$111&amp;113+4*($B72-7))&amp;INDIRECT(H$111&amp;114+4*($B72-7))&amp;INDIRECT(H$111&amp;115+4*($B72-7))&amp;INDIRECT(H$111&amp;116+4*($B72-7))))</f>
        <v>2</v>
      </c>
      <c r="I72" s="80" t="str" cm="1">
        <f t="array" aca="1" ref="I72" ca="1">IF(INDIRECT(I$111&amp;116+4*($B72-7))=1,BIN2HEX(1),BIN2HEX(INDIRECT(I$111&amp;113+4*($B72-7))&amp;INDIRECT(I$111&amp;114+4*($B72-7))&amp;INDIRECT(I$111&amp;115+4*($B72-7))&amp;INDIRECT(I$111&amp;116+4*($B72-7))))</f>
        <v>2</v>
      </c>
      <c r="J72" s="80" t="str" cm="1">
        <f t="array" aca="1" ref="J72" ca="1">IF(INDIRECT(J$111&amp;116+4*($B72-7))=1,BIN2HEX(1),BIN2HEX(INDIRECT(J$111&amp;113+4*($B72-7))&amp;INDIRECT(J$111&amp;114+4*($B72-7))&amp;INDIRECT(J$111&amp;115+4*($B72-7))&amp;INDIRECT(J$111&amp;116+4*($B72-7))))</f>
        <v>2</v>
      </c>
      <c r="K72" s="80" t="str" cm="1">
        <f t="array" aca="1" ref="K72" ca="1">IF(INDIRECT(K$111&amp;116+4*($B72-7))=1,BIN2HEX(1),BIN2HEX(INDIRECT(K$111&amp;113+4*($B72-7))&amp;INDIRECT(K$111&amp;114+4*($B72-7))&amp;INDIRECT(K$111&amp;115+4*($B72-7))&amp;INDIRECT(K$111&amp;116+4*($B72-7))))</f>
        <v>2</v>
      </c>
      <c r="L72" s="80" t="str" cm="1">
        <f t="array" aca="1" ref="L72" ca="1">IF(INDIRECT(L$111&amp;116+4*($B72-7))=1,BIN2HEX(1),BIN2HEX(INDIRECT(L$111&amp;113+4*($B72-7))&amp;INDIRECT(L$111&amp;114+4*($B72-7))&amp;INDIRECT(L$111&amp;115+4*($B72-7))&amp;INDIRECT(L$111&amp;116+4*($B72-7))))</f>
        <v>2</v>
      </c>
      <c r="M72" s="80" t="str" cm="1">
        <f t="array" aca="1" ref="M72" ca="1">IF(INDIRECT(M$111&amp;116+4*($B72-7))=1,BIN2HEX(1),BIN2HEX(INDIRECT(M$111&amp;113+4*($B72-7))&amp;INDIRECT(M$111&amp;114+4*($B72-7))&amp;INDIRECT(M$111&amp;115+4*($B72-7))&amp;INDIRECT(M$111&amp;116+4*($B72-7))))</f>
        <v>2</v>
      </c>
      <c r="N72" s="80" t="str" cm="1">
        <f t="array" aca="1" ref="N72" ca="1">IF(INDIRECT(N$111&amp;116+4*($B72-7))=1,BIN2HEX(1),BIN2HEX(INDIRECT(N$111&amp;113+4*($B72-7))&amp;INDIRECT(N$111&amp;114+4*($B72-7))&amp;INDIRECT(N$111&amp;115+4*($B72-7))&amp;INDIRECT(N$111&amp;116+4*($B72-7))))</f>
        <v>2</v>
      </c>
      <c r="O72" s="80" t="str" cm="1">
        <f t="array" aca="1" ref="O72" ca="1">IF(INDIRECT(O$111&amp;116+4*($B72-7))=1,BIN2HEX(1),BIN2HEX(INDIRECT(O$111&amp;113+4*($B72-7))&amp;INDIRECT(O$111&amp;114+4*($B72-7))&amp;INDIRECT(O$111&amp;115+4*($B72-7))&amp;INDIRECT(O$111&amp;116+4*($B72-7))))</f>
        <v>2</v>
      </c>
      <c r="P72" s="80" t="str" cm="1">
        <f t="array" aca="1" ref="P72" ca="1">IF(INDIRECT(P$111&amp;116+4*($B72-7))=1,BIN2HEX(1),BIN2HEX(INDIRECT(P$111&amp;113+4*($B72-7))&amp;INDIRECT(P$111&amp;114+4*($B72-7))&amp;INDIRECT(P$111&amp;115+4*($B72-7))&amp;INDIRECT(P$111&amp;116+4*($B72-7))))</f>
        <v>2</v>
      </c>
      <c r="Q72" s="80" t="str" cm="1">
        <f t="array" aca="1" ref="Q72" ca="1">IF(INDIRECT(Q$111&amp;116+4*($B72-7))=1,BIN2HEX(1),BIN2HEX(INDIRECT(Q$111&amp;113+4*($B72-7))&amp;INDIRECT(Q$111&amp;114+4*($B72-7))&amp;INDIRECT(Q$111&amp;115+4*($B72-7))&amp;INDIRECT(Q$111&amp;116+4*($B72-7))))</f>
        <v>2</v>
      </c>
      <c r="R72" s="80" t="str" cm="1">
        <f t="array" aca="1" ref="R72" ca="1">IF(INDIRECT(R$111&amp;116+4*($B72-7))=1,BIN2HEX(1),BIN2HEX(INDIRECT(R$111&amp;113+4*($B72-7))&amp;INDIRECT(R$111&amp;114+4*($B72-7))&amp;INDIRECT(R$111&amp;115+4*($B72-7))&amp;INDIRECT(R$111&amp;116+4*($B72-7))))</f>
        <v>2</v>
      </c>
      <c r="S72" s="80" t="str" cm="1">
        <f t="array" aca="1" ref="S72" ca="1">IF(INDIRECT(S$111&amp;116+4*($B72-7))=1,BIN2HEX(1),BIN2HEX(INDIRECT(S$111&amp;113+4*($B72-7))&amp;INDIRECT(S$111&amp;114+4*($B72-7))&amp;INDIRECT(S$111&amp;115+4*($B72-7))&amp;INDIRECT(S$111&amp;116+4*($B72-7))))</f>
        <v>2</v>
      </c>
      <c r="T72" s="80" t="str" cm="1">
        <f t="array" aca="1" ref="T72" ca="1">IF(INDIRECT(T$111&amp;116+4*($B72-7))=1,BIN2HEX(1),BIN2HEX(INDIRECT(T$111&amp;113+4*($B72-7))&amp;INDIRECT(T$111&amp;114+4*($B72-7))&amp;INDIRECT(T$111&amp;115+4*($B72-7))&amp;INDIRECT(T$111&amp;116+4*($B72-7))))</f>
        <v>2</v>
      </c>
      <c r="U72" s="80" t="str" cm="1">
        <f t="array" aca="1" ref="U72" ca="1">IF(INDIRECT(U$111&amp;116+4*($B72-7))=1,BIN2HEX(1),BIN2HEX(INDIRECT(U$111&amp;113+4*($B72-7))&amp;INDIRECT(U$111&amp;114+4*($B72-7))&amp;INDIRECT(U$111&amp;115+4*($B72-7))&amp;INDIRECT(U$111&amp;116+4*($B72-7))))</f>
        <v>2</v>
      </c>
      <c r="V72" s="80" t="str" cm="1">
        <f t="array" aca="1" ref="V72" ca="1">IF(INDIRECT(V$111&amp;116+4*($B72-7))=1,BIN2HEX(1),BIN2HEX(INDIRECT(V$111&amp;113+4*($B72-7))&amp;INDIRECT(V$111&amp;114+4*($B72-7))&amp;INDIRECT(V$111&amp;115+4*($B72-7))&amp;INDIRECT(V$111&amp;116+4*($B72-7))))</f>
        <v>2</v>
      </c>
      <c r="W72" s="80" t="str" cm="1">
        <f t="array" aca="1" ref="W72" ca="1">IF(INDIRECT(W$111&amp;116+4*($B72-7))=1,BIN2HEX(1),BIN2HEX(INDIRECT(W$111&amp;113+4*($B72-7))&amp;INDIRECT(W$111&amp;114+4*($B72-7))&amp;INDIRECT(W$111&amp;115+4*($B72-7))&amp;INDIRECT(W$111&amp;116+4*($B72-7))))</f>
        <v>2</v>
      </c>
      <c r="X72" s="80" t="str" cm="1">
        <f t="array" aca="1" ref="X72" ca="1">IF(INDIRECT(X$111&amp;116+4*($B72-7))=1,BIN2HEX(1),BIN2HEX(INDIRECT(X$111&amp;113+4*($B72-7))&amp;INDIRECT(X$111&amp;114+4*($B72-7))&amp;INDIRECT(X$111&amp;115+4*($B72-7))&amp;INDIRECT(X$111&amp;116+4*($B72-7))))</f>
        <v>2</v>
      </c>
      <c r="Y72" s="80" t="str" cm="1">
        <f t="array" aca="1" ref="Y72" ca="1">IF(INDIRECT(Y$111&amp;116+4*($B72-7))=1,BIN2HEX(1),BIN2HEX(INDIRECT(Y$111&amp;113+4*($B72-7))&amp;INDIRECT(Y$111&amp;114+4*($B72-7))&amp;INDIRECT(Y$111&amp;115+4*($B72-7))&amp;INDIRECT(Y$111&amp;116+4*($B72-7))))</f>
        <v>2</v>
      </c>
      <c r="Z72" s="80" t="str" cm="1">
        <f t="array" aca="1" ref="Z72" ca="1">IF(INDIRECT(Z$111&amp;116+4*($B72-7))=1,BIN2HEX(1),BIN2HEX(INDIRECT(Z$111&amp;113+4*($B72-7))&amp;INDIRECT(Z$111&amp;114+4*($B72-7))&amp;INDIRECT(Z$111&amp;115+4*($B72-7))&amp;INDIRECT(Z$111&amp;116+4*($B72-7))))</f>
        <v>2</v>
      </c>
      <c r="AA72" s="80" t="str" cm="1">
        <f t="array" aca="1" ref="AA72" ca="1">IF(INDIRECT(AA$111&amp;116+4*($B72-7))=1,BIN2HEX(1),BIN2HEX(INDIRECT(AA$111&amp;113+4*($B72-7))&amp;INDIRECT(AA$111&amp;114+4*($B72-7))&amp;INDIRECT(AA$111&amp;115+4*($B72-7))&amp;INDIRECT(AA$111&amp;116+4*($B72-7))))</f>
        <v>2</v>
      </c>
      <c r="AB72" s="80" t="str" cm="1">
        <f t="array" aca="1" ref="AB72" ca="1">IF(INDIRECT(AB$111&amp;116+4*($B72-7))=1,BIN2HEX(1),BIN2HEX(INDIRECT(AB$111&amp;113+4*($B72-7))&amp;INDIRECT(AB$111&amp;114+4*($B72-7))&amp;INDIRECT(AB$111&amp;115+4*($B72-7))&amp;INDIRECT(AB$111&amp;116+4*($B72-7))))</f>
        <v>2</v>
      </c>
      <c r="AC72" s="80" t="str" cm="1">
        <f t="array" aca="1" ref="AC72" ca="1">IF(INDIRECT(AC$111&amp;116+4*($B72-7))=1,BIN2HEX(1),BIN2HEX(INDIRECT(AC$111&amp;113+4*($B72-7))&amp;INDIRECT(AC$111&amp;114+4*($B72-7))&amp;INDIRECT(AC$111&amp;115+4*($B72-7))&amp;INDIRECT(AC$111&amp;116+4*($B72-7))))</f>
        <v>2</v>
      </c>
      <c r="AD72" s="80" t="str" cm="1">
        <f t="array" aca="1" ref="AD72" ca="1">IF(INDIRECT(AD$111&amp;116+4*($B72-7))=1,BIN2HEX(1),BIN2HEX(INDIRECT(AD$111&amp;113+4*($B72-7))&amp;INDIRECT(AD$111&amp;114+4*($B72-7))&amp;INDIRECT(AD$111&amp;115+4*($B72-7))&amp;INDIRECT(AD$111&amp;116+4*($B72-7))))</f>
        <v>2</v>
      </c>
      <c r="AE72" s="80" t="str" cm="1">
        <f t="array" aca="1" ref="AE72" ca="1">IF(INDIRECT(AE$111&amp;116+4*($B72-7))=1,BIN2HEX(1),BIN2HEX(INDIRECT(AE$111&amp;113+4*($B72-7))&amp;INDIRECT(AE$111&amp;114+4*($B72-7))&amp;INDIRECT(AE$111&amp;115+4*($B72-7))&amp;INDIRECT(AE$111&amp;116+4*($B72-7))))</f>
        <v>2</v>
      </c>
      <c r="AF72" s="80" t="str" cm="1">
        <f t="array" aca="1" ref="AF72" ca="1">IF(INDIRECT(AF$111&amp;116+4*($B72-7))=1,BIN2HEX(1),BIN2HEX(INDIRECT(AF$111&amp;113+4*($B72-7))&amp;INDIRECT(AF$111&amp;114+4*($B72-7))&amp;INDIRECT(AF$111&amp;115+4*($B72-7))&amp;INDIRECT(AF$111&amp;116+4*($B72-7))))</f>
        <v>2</v>
      </c>
      <c r="AG72" s="80" t="str" cm="1">
        <f t="array" aca="1" ref="AG72" ca="1">IF(INDIRECT(AG$111&amp;116+4*($B72-7))=1,BIN2HEX(1),BIN2HEX(INDIRECT(AG$111&amp;113+4*($B72-7))&amp;INDIRECT(AG$111&amp;114+4*($B72-7))&amp;INDIRECT(AG$111&amp;115+4*($B72-7))&amp;INDIRECT(AG$111&amp;116+4*($B72-7))))</f>
        <v>2</v>
      </c>
      <c r="AH72" s="80" t="str" cm="1">
        <f t="array" aca="1" ref="AH72" ca="1">IF(INDIRECT(AH$111&amp;116+4*($B72-7))=1,BIN2HEX(1),BIN2HEX(INDIRECT(AH$111&amp;113+4*($B72-7))&amp;INDIRECT(AH$111&amp;114+4*($B72-7))&amp;INDIRECT(AH$111&amp;115+4*($B72-7))&amp;INDIRECT(AH$111&amp;116+4*($B72-7))))</f>
        <v>2</v>
      </c>
      <c r="AI72" s="80" t="str" cm="1">
        <f t="array" aca="1" ref="AI72" ca="1">IF(INDIRECT(AI$111&amp;116+4*($B72-7))=1,BIN2HEX(1),BIN2HEX(INDIRECT(AI$111&amp;113+4*($B72-7))&amp;INDIRECT(AI$111&amp;114+4*($B72-7))&amp;INDIRECT(AI$111&amp;115+4*($B72-7))&amp;INDIRECT(AI$111&amp;116+4*($B72-7))))</f>
        <v>2</v>
      </c>
      <c r="AJ72" s="80" t="str" cm="1">
        <f t="array" aca="1" ref="AJ72" ca="1">IF(INDIRECT(AJ$111&amp;116+4*($B72-7))=1,BIN2HEX(1),BIN2HEX(INDIRECT(AJ$111&amp;113+4*($B72-7))&amp;INDIRECT(AJ$111&amp;114+4*($B72-7))&amp;INDIRECT(AJ$111&amp;115+4*($B72-7))&amp;INDIRECT(AJ$111&amp;116+4*($B72-7))))</f>
        <v>2</v>
      </c>
      <c r="AK72" s="80" t="str" cm="1">
        <f t="array" aca="1" ref="AK72" ca="1">IF(INDIRECT(AK$111&amp;116+4*($B72-7))=1,BIN2HEX(1),BIN2HEX(INDIRECT(AK$111&amp;113+4*($B72-7))&amp;INDIRECT(AK$111&amp;114+4*($B72-7))&amp;INDIRECT(AK$111&amp;115+4*($B72-7))&amp;INDIRECT(AK$111&amp;116+4*($B72-7))))</f>
        <v>2</v>
      </c>
      <c r="AL72" s="80" t="str" cm="1">
        <f t="array" aca="1" ref="AL72" ca="1">IF(INDIRECT(AL$111&amp;116+4*($B72-7))=1,BIN2HEX(1),BIN2HEX(INDIRECT(AL$111&amp;113+4*($B72-7))&amp;INDIRECT(AL$111&amp;114+4*($B72-7))&amp;INDIRECT(AL$111&amp;115+4*($B72-7))&amp;INDIRECT(AL$111&amp;116+4*($B72-7))))</f>
        <v>2</v>
      </c>
      <c r="AM72" s="80" t="str" cm="1">
        <f t="array" aca="1" ref="AM72" ca="1">IF(INDIRECT(AM$111&amp;116+4*($B72-7))=1,BIN2HEX(1),BIN2HEX(INDIRECT(AM$111&amp;113+4*($B72-7))&amp;INDIRECT(AM$111&amp;114+4*($B72-7))&amp;INDIRECT(AM$111&amp;115+4*($B72-7))&amp;INDIRECT(AM$111&amp;116+4*($B72-7))))</f>
        <v>2</v>
      </c>
      <c r="AN72" s="80" t="str" cm="1">
        <f t="array" aca="1" ref="AN72" ca="1">IF(INDIRECT(AN$111&amp;116+4*($B72-7))=1,BIN2HEX(1),BIN2HEX(INDIRECT(AN$111&amp;113+4*($B72-7))&amp;INDIRECT(AN$111&amp;114+4*($B72-7))&amp;INDIRECT(AN$111&amp;115+4*($B72-7))&amp;INDIRECT(AN$111&amp;116+4*($B72-7))))</f>
        <v>2</v>
      </c>
      <c r="AO72" s="80" t="str" cm="1">
        <f t="array" aca="1" ref="AO72" ca="1">IF(INDIRECT(AO$111&amp;116+4*($B72-7))=1,BIN2HEX(1),BIN2HEX(INDIRECT(AO$111&amp;113+4*($B72-7))&amp;INDIRECT(AO$111&amp;114+4*($B72-7))&amp;INDIRECT(AO$111&amp;115+4*($B72-7))&amp;INDIRECT(AO$111&amp;116+4*($B72-7))))</f>
        <v>2</v>
      </c>
      <c r="AP72" s="80" t="str" cm="1">
        <f t="array" aca="1" ref="AP72" ca="1">IF(INDIRECT(AP$111&amp;116+4*($B72-7))=1,BIN2HEX(1),BIN2HEX(INDIRECT(AP$111&amp;113+4*($B72-7))&amp;INDIRECT(AP$111&amp;114+4*($B72-7))&amp;INDIRECT(AP$111&amp;115+4*($B72-7))&amp;INDIRECT(AP$111&amp;116+4*($B72-7))))</f>
        <v>2</v>
      </c>
      <c r="AQ72" s="80" t="str" cm="1">
        <f t="array" aca="1" ref="AQ72" ca="1">IF(INDIRECT(AQ$111&amp;116+4*($B72-7))=1,BIN2HEX(1),BIN2HEX(INDIRECT(AQ$111&amp;113+4*($B72-7))&amp;INDIRECT(AQ$111&amp;114+4*($B72-7))&amp;INDIRECT(AQ$111&amp;115+4*($B72-7))&amp;INDIRECT(AQ$111&amp;116+4*($B72-7))))</f>
        <v>2</v>
      </c>
      <c r="AR72" s="80" t="str" cm="1">
        <f t="array" aca="1" ref="AR72" ca="1">IF(INDIRECT(AR$111&amp;116+4*($B72-7))=1,BIN2HEX(1),BIN2HEX(INDIRECT(AR$111&amp;113+4*($B72-7))&amp;INDIRECT(AR$111&amp;114+4*($B72-7))&amp;INDIRECT(AR$111&amp;115+4*($B72-7))&amp;INDIRECT(AR$111&amp;116+4*($B72-7))))</f>
        <v>2</v>
      </c>
      <c r="AS72" s="80" t="str" cm="1">
        <f t="array" aca="1" ref="AS72" ca="1">IF(INDIRECT(AS$111&amp;116+4*($B72-7))=1,BIN2HEX(1),BIN2HEX(INDIRECT(AS$111&amp;113+4*($B72-7))&amp;INDIRECT(AS$111&amp;114+4*($B72-7))&amp;INDIRECT(AS$111&amp;115+4*($B72-7))&amp;INDIRECT(AS$111&amp;116+4*($B72-7))))</f>
        <v>2</v>
      </c>
      <c r="AT72" s="80" t="str" cm="1">
        <f t="array" aca="1" ref="AT72" ca="1">IF(INDIRECT(AT$111&amp;116+4*($B72-7))=1,BIN2HEX(1),BIN2HEX(INDIRECT(AT$111&amp;113+4*($B72-7))&amp;INDIRECT(AT$111&amp;114+4*($B72-7))&amp;INDIRECT(AT$111&amp;115+4*($B72-7))&amp;INDIRECT(AT$111&amp;116+4*($B72-7))))</f>
        <v>2</v>
      </c>
      <c r="AU72" s="80" t="str" cm="1">
        <f t="array" aca="1" ref="AU72" ca="1">IF(INDIRECT(AU$111&amp;116+4*($B72-7))=1,BIN2HEX(1),BIN2HEX(INDIRECT(AU$111&amp;113+4*($B72-7))&amp;INDIRECT(AU$111&amp;114+4*($B72-7))&amp;INDIRECT(AU$111&amp;115+4*($B72-7))&amp;INDIRECT(AU$111&amp;116+4*($B72-7))))</f>
        <v>2</v>
      </c>
      <c r="AV72" s="80" t="str" cm="1">
        <f t="array" aca="1" ref="AV72" ca="1">IF(INDIRECT(AV$111&amp;116+4*($B72-7))=1,BIN2HEX(1),BIN2HEX(INDIRECT(AV$111&amp;113+4*($B72-7))&amp;INDIRECT(AV$111&amp;114+4*($B72-7))&amp;INDIRECT(AV$111&amp;115+4*($B72-7))&amp;INDIRECT(AV$111&amp;116+4*($B72-7))))</f>
        <v>2</v>
      </c>
      <c r="AW72" s="80" t="str" cm="1">
        <f t="array" aca="1" ref="AW72" ca="1">IF(INDIRECT(AW$111&amp;116+4*($B72-7))=1,BIN2HEX(1),BIN2HEX(INDIRECT(AW$111&amp;113+4*($B72-7))&amp;INDIRECT(AW$111&amp;114+4*($B72-7))&amp;INDIRECT(AW$111&amp;115+4*($B72-7))&amp;INDIRECT(AW$111&amp;116+4*($B72-7))))</f>
        <v>2</v>
      </c>
      <c r="AX72" s="80" t="str" cm="1">
        <f t="array" aca="1" ref="AX72" ca="1">IF(INDIRECT(AX$111&amp;116+4*($B72-7))=1,BIN2HEX(1),BIN2HEX(INDIRECT(AX$111&amp;113+4*($B72-7))&amp;INDIRECT(AX$111&amp;114+4*($B72-7))&amp;INDIRECT(AX$111&amp;115+4*($B72-7))&amp;INDIRECT(AX$111&amp;116+4*($B72-7))))</f>
        <v>2</v>
      </c>
      <c r="AY72" s="80" t="str" cm="1">
        <f t="array" aca="1" ref="AY72" ca="1">IF(INDIRECT(AY$111&amp;116+4*($B72-7))=1,BIN2HEX(1),BIN2HEX(INDIRECT(AY$111&amp;113+4*($B72-7))&amp;INDIRECT(AY$111&amp;114+4*($B72-7))&amp;INDIRECT(AY$111&amp;115+4*($B72-7))&amp;INDIRECT(AY$111&amp;116+4*($B72-7))))</f>
        <v>2</v>
      </c>
      <c r="AZ72" s="80" t="str" cm="1">
        <f t="array" aca="1" ref="AZ72" ca="1">IF(INDIRECT(AZ$111&amp;116+4*($B72-7))=1,BIN2HEX(1),BIN2HEX(INDIRECT(AZ$111&amp;113+4*($B72-7))&amp;INDIRECT(AZ$111&amp;114+4*($B72-7))&amp;INDIRECT(AZ$111&amp;115+4*($B72-7))&amp;INDIRECT(AZ$111&amp;116+4*($B72-7))))</f>
        <v>2</v>
      </c>
      <c r="BA72" s="80" t="str" cm="1">
        <f t="array" aca="1" ref="BA72" ca="1">IF(INDIRECT(BA$111&amp;116+4*($B72-7))=1,BIN2HEX(1),BIN2HEX(INDIRECT(BA$111&amp;113+4*($B72-7))&amp;INDIRECT(BA$111&amp;114+4*($B72-7))&amp;INDIRECT(BA$111&amp;115+4*($B72-7))&amp;INDIRECT(BA$111&amp;116+4*($B72-7))))</f>
        <v>2</v>
      </c>
      <c r="BB72" s="80" t="str" cm="1">
        <f t="array" aca="1" ref="BB72" ca="1">IF(INDIRECT(BB$111&amp;116+4*($B72-7))=1,BIN2HEX(1),BIN2HEX(INDIRECT(BB$111&amp;113+4*($B72-7))&amp;INDIRECT(BB$111&amp;114+4*($B72-7))&amp;INDIRECT(BB$111&amp;115+4*($B72-7))&amp;INDIRECT(BB$111&amp;116+4*($B72-7))))</f>
        <v>2</v>
      </c>
      <c r="BC72" s="80" t="str" cm="1">
        <f t="array" aca="1" ref="BC72" ca="1">IF(INDIRECT(BC$111&amp;116+4*($B72-7))=1,BIN2HEX(1),BIN2HEX(INDIRECT(BC$111&amp;113+4*($B72-7))&amp;INDIRECT(BC$111&amp;114+4*($B72-7))&amp;INDIRECT(BC$111&amp;115+4*($B72-7))&amp;INDIRECT(BC$111&amp;116+4*($B72-7))))</f>
        <v>2</v>
      </c>
      <c r="BD72" s="80" t="str" cm="1">
        <f t="array" aca="1" ref="BD72" ca="1">IF(INDIRECT(BD$111&amp;116+4*($B72-7))=1,BIN2HEX(1),BIN2HEX(INDIRECT(BD$111&amp;113+4*($B72-7))&amp;INDIRECT(BD$111&amp;114+4*($B72-7))&amp;INDIRECT(BD$111&amp;115+4*($B72-7))&amp;INDIRECT(BD$111&amp;116+4*($B72-7))))</f>
        <v>2</v>
      </c>
      <c r="BE72" s="80" t="str" cm="1">
        <f t="array" aca="1" ref="BE72" ca="1">IF(INDIRECT(BE$111&amp;116+4*($B72-7))=1,BIN2HEX(1),BIN2HEX(INDIRECT(BE$111&amp;113+4*($B72-7))&amp;INDIRECT(BE$111&amp;114+4*($B72-7))&amp;INDIRECT(BE$111&amp;115+4*($B72-7))&amp;INDIRECT(BE$111&amp;116+4*($B72-7))))</f>
        <v>2</v>
      </c>
      <c r="BF72" s="80" t="str" cm="1">
        <f t="array" aca="1" ref="BF72" ca="1">IF(INDIRECT(BF$111&amp;116+4*($B72-7))=1,BIN2HEX(1),BIN2HEX(INDIRECT(BF$111&amp;113+4*($B72-7))&amp;INDIRECT(BF$111&amp;114+4*($B72-7))&amp;INDIRECT(BF$111&amp;115+4*($B72-7))&amp;INDIRECT(BF$111&amp;116+4*($B72-7))))</f>
        <v>2</v>
      </c>
      <c r="BG72" s="80" t="str" cm="1">
        <f t="array" aca="1" ref="BG72" ca="1">IF(INDIRECT(BG$111&amp;116+4*($B72-7))=1,BIN2HEX(1),BIN2HEX(INDIRECT(BG$111&amp;113+4*($B72-7))&amp;INDIRECT(BG$111&amp;114+4*($B72-7))&amp;INDIRECT(BG$111&amp;115+4*($B72-7))&amp;INDIRECT(BG$111&amp;116+4*($B72-7))))</f>
        <v>2</v>
      </c>
      <c r="BH72" s="80" t="str" cm="1">
        <f t="array" aca="1" ref="BH72" ca="1">IF(INDIRECT(BH$111&amp;116+4*($B72-7))=1,BIN2HEX(1),BIN2HEX(INDIRECT(BH$111&amp;113+4*($B72-7))&amp;INDIRECT(BH$111&amp;114+4*($B72-7))&amp;INDIRECT(BH$111&amp;115+4*($B72-7))&amp;INDIRECT(BH$111&amp;116+4*($B72-7))))</f>
        <v>2</v>
      </c>
      <c r="BI72" s="80" t="str" cm="1">
        <f t="array" aca="1" ref="BI72" ca="1">IF(INDIRECT(BI$111&amp;116+4*($B72-7))=1,BIN2HEX(1),BIN2HEX(INDIRECT(BI$111&amp;113+4*($B72-7))&amp;INDIRECT(BI$111&amp;114+4*($B72-7))&amp;INDIRECT(BI$111&amp;115+4*($B72-7))&amp;INDIRECT(BI$111&amp;116+4*($B72-7))))</f>
        <v>2</v>
      </c>
      <c r="BJ72" s="80" t="str" cm="1">
        <f t="array" aca="1" ref="BJ72" ca="1">IF(INDIRECT(BJ$111&amp;116+4*($B72-7))=1,BIN2HEX(1),BIN2HEX(INDIRECT(BJ$111&amp;113+4*($B72-7))&amp;INDIRECT(BJ$111&amp;114+4*($B72-7))&amp;INDIRECT(BJ$111&amp;115+4*($B72-7))&amp;INDIRECT(BJ$111&amp;116+4*($B72-7))))</f>
        <v>2</v>
      </c>
      <c r="BK72" s="80" t="str" cm="1">
        <f t="array" aca="1" ref="BK72" ca="1">IF(INDIRECT(BK$111&amp;116+4*($B72-7))=1,BIN2HEX(1),BIN2HEX(INDIRECT(BK$111&amp;113+4*($B72-7))&amp;INDIRECT(BK$111&amp;114+4*($B72-7))&amp;INDIRECT(BK$111&amp;115+4*($B72-7))&amp;INDIRECT(BK$111&amp;116+4*($B72-7))))</f>
        <v>2</v>
      </c>
      <c r="BL72" s="80" t="str" cm="1">
        <f t="array" aca="1" ref="BL72" ca="1">IF(INDIRECT(BL$111&amp;116+4*($B72-7))=1,BIN2HEX(1),BIN2HEX(INDIRECT(BL$111&amp;113+4*($B72-7))&amp;INDIRECT(BL$111&amp;114+4*($B72-7))&amp;INDIRECT(BL$111&amp;115+4*($B72-7))&amp;INDIRECT(BL$111&amp;116+4*($B72-7))))</f>
        <v>2</v>
      </c>
      <c r="BM72" s="80" t="str" cm="1">
        <f t="array" aca="1" ref="BM72" ca="1">IF(INDIRECT(BM$111&amp;116+4*($B72-7))=1,BIN2HEX(1),BIN2HEX(INDIRECT(BM$111&amp;113+4*($B72-7))&amp;INDIRECT(BM$111&amp;114+4*($B72-7))&amp;INDIRECT(BM$111&amp;115+4*($B72-7))&amp;INDIRECT(BM$111&amp;116+4*($B72-7))))</f>
        <v>2</v>
      </c>
      <c r="BN72" s="80" t="str" cm="1">
        <f t="array" aca="1" ref="BN72" ca="1">IF(INDIRECT(BN$111&amp;116+4*($B72-7))=1,BIN2HEX(1),BIN2HEX(INDIRECT(BN$111&amp;113+4*($B72-7))&amp;INDIRECT(BN$111&amp;114+4*($B72-7))&amp;INDIRECT(BN$111&amp;115+4*($B72-7))&amp;INDIRECT(BN$111&amp;116+4*($B72-7))))</f>
        <v>2</v>
      </c>
      <c r="BO72" s="80" t="str" cm="1">
        <f t="array" aca="1" ref="BO72" ca="1">IF(INDIRECT(BO$111&amp;116+4*($B72-7))=1,BIN2HEX(1),BIN2HEX(INDIRECT(BO$111&amp;113+4*($B72-7))&amp;INDIRECT(BO$111&amp;114+4*($B72-7))&amp;INDIRECT(BO$111&amp;115+4*($B72-7))&amp;INDIRECT(BO$111&amp;116+4*($B72-7))))</f>
        <v>2</v>
      </c>
      <c r="BP72" s="80" t="str" cm="1">
        <f t="array" aca="1" ref="BP72" ca="1">IF(INDIRECT(BP$111&amp;116+4*($B72-7))=1,BIN2HEX(1),BIN2HEX(INDIRECT(BP$111&amp;113+4*($B72-7))&amp;INDIRECT(BP$111&amp;114+4*($B72-7))&amp;INDIRECT(BP$111&amp;115+4*($B72-7))&amp;INDIRECT(BP$111&amp;116+4*($B72-7))))</f>
        <v>2</v>
      </c>
      <c r="CD72" s="80" cm="1">
        <f t="array" aca="1" ref="CD72" ca="1">IF($V72="0",INDIRECT("ｄａｔａ!$"&amp;V$112&amp;"$"&amp;$B72),0)</f>
        <v>0</v>
      </c>
      <c r="CE72" s="80" cm="1">
        <f t="array" aca="1" ref="CE72" ca="1">IF(OR($AS72="0",$AS72="8"),INDIRECT("ｄａｔａ!$"&amp;AS$112&amp;"$"&amp;$B72),0)</f>
        <v>0</v>
      </c>
      <c r="CH72" s="80" t="str">
        <f t="shared" si="12"/>
        <v>2000</v>
      </c>
      <c r="CI72" s="80" t="str">
        <f t="shared" si="13"/>
        <v>300000</v>
      </c>
      <c r="CJ72" s="80" t="str">
        <f t="shared" si="14"/>
        <v>400000</v>
      </c>
      <c r="CK72" s="80" t="str">
        <f t="shared" si="15"/>
        <v>5000000</v>
      </c>
      <c r="CL72" s="80" t="str">
        <f t="shared" si="16"/>
        <v>600000</v>
      </c>
      <c r="CM72" s="80" t="str">
        <f t="shared" ca="1" si="17"/>
        <v>70000</v>
      </c>
      <c r="CN72" s="80" t="str">
        <f t="shared" ca="1" si="18"/>
        <v>800000</v>
      </c>
      <c r="CO72" s="80" t="str">
        <f t="shared" ca="1" si="19"/>
        <v>900000</v>
      </c>
      <c r="CP72" s="80" t="str">
        <f t="shared" ca="1" si="20"/>
        <v>A000000</v>
      </c>
      <c r="CQ72" s="80" t="str">
        <f t="shared" ca="1" si="21"/>
        <v>B00000</v>
      </c>
    </row>
    <row r="73" spans="1:95" x14ac:dyDescent="0.2">
      <c r="A73" s="80" t="s">
        <v>2386</v>
      </c>
      <c r="B73" s="80">
        <v>75</v>
      </c>
      <c r="C73" s="251">
        <f t="shared" ca="1" si="11"/>
        <v>1</v>
      </c>
      <c r="D73" s="80" t="str" cm="1">
        <f t="array" aca="1" ref="D73" ca="1">IF(INDIRECT(D$111&amp;116+4*($B73-7))=1,BIN2HEX(1),BIN2HEX(INDIRECT(D$111&amp;113+4*($B73-7))&amp;INDIRECT(D$111&amp;114+4*($B73-7))&amp;INDIRECT(D$111&amp;115+4*($B73-7))&amp;INDIRECT(D$111&amp;116+4*($B73-7))))</f>
        <v>4</v>
      </c>
      <c r="F73" s="80" t="str" cm="1">
        <f t="array" aca="1" ref="F73" ca="1">IF(INDIRECT(F$111&amp;116+4*($B73-7))=1,BIN2HEX(1),BIN2HEX(INDIRECT(F$111&amp;113+4*($B73-7))&amp;INDIRECT(F$111&amp;114+4*($B73-7))&amp;INDIRECT(F$111&amp;115+4*($B73-7))&amp;INDIRECT(F$111&amp;116+4*($B73-7))))</f>
        <v>2</v>
      </c>
      <c r="G73" s="80" t="str" cm="1">
        <f t="array" aca="1" ref="G73" ca="1">IF(INDIRECT(G$111&amp;116+4*($B73-7))=1,BIN2HEX(1),BIN2HEX(INDIRECT(G$111&amp;113+4*($B73-7))&amp;INDIRECT(G$111&amp;114+4*($B73-7))&amp;INDIRECT(G$111&amp;115+4*($B73-7))&amp;INDIRECT(G$111&amp;116+4*($B73-7))))</f>
        <v>2</v>
      </c>
      <c r="H73" s="80" t="str" cm="1">
        <f t="array" aca="1" ref="H73" ca="1">IF(INDIRECT(H$111&amp;116+4*($B73-7))=1,BIN2HEX(1),BIN2HEX(INDIRECT(H$111&amp;113+4*($B73-7))&amp;INDIRECT(H$111&amp;114+4*($B73-7))&amp;INDIRECT(H$111&amp;115+4*($B73-7))&amp;INDIRECT(H$111&amp;116+4*($B73-7))))</f>
        <v>2</v>
      </c>
      <c r="I73" s="80" t="str" cm="1">
        <f t="array" aca="1" ref="I73" ca="1">IF(INDIRECT(I$111&amp;116+4*($B73-7))=1,BIN2HEX(1),BIN2HEX(INDIRECT(I$111&amp;113+4*($B73-7))&amp;INDIRECT(I$111&amp;114+4*($B73-7))&amp;INDIRECT(I$111&amp;115+4*($B73-7))&amp;INDIRECT(I$111&amp;116+4*($B73-7))))</f>
        <v>2</v>
      </c>
      <c r="J73" s="80" t="str" cm="1">
        <f t="array" aca="1" ref="J73" ca="1">IF(INDIRECT(J$111&amp;116+4*($B73-7))=1,BIN2HEX(1),BIN2HEX(INDIRECT(J$111&amp;113+4*($B73-7))&amp;INDIRECT(J$111&amp;114+4*($B73-7))&amp;INDIRECT(J$111&amp;115+4*($B73-7))&amp;INDIRECT(J$111&amp;116+4*($B73-7))))</f>
        <v>2</v>
      </c>
      <c r="K73" s="80" t="str" cm="1">
        <f t="array" aca="1" ref="K73" ca="1">IF(INDIRECT(K$111&amp;116+4*($B73-7))=1,BIN2HEX(1),BIN2HEX(INDIRECT(K$111&amp;113+4*($B73-7))&amp;INDIRECT(K$111&amp;114+4*($B73-7))&amp;INDIRECT(K$111&amp;115+4*($B73-7))&amp;INDIRECT(K$111&amp;116+4*($B73-7))))</f>
        <v>2</v>
      </c>
      <c r="L73" s="80" t="str" cm="1">
        <f t="array" aca="1" ref="L73" ca="1">IF(INDIRECT(L$111&amp;116+4*($B73-7))=1,BIN2HEX(1),BIN2HEX(INDIRECT(L$111&amp;113+4*($B73-7))&amp;INDIRECT(L$111&amp;114+4*($B73-7))&amp;INDIRECT(L$111&amp;115+4*($B73-7))&amp;INDIRECT(L$111&amp;116+4*($B73-7))))</f>
        <v>2</v>
      </c>
      <c r="M73" s="80" t="str" cm="1">
        <f t="array" aca="1" ref="M73" ca="1">IF(INDIRECT(M$111&amp;116+4*($B73-7))=1,BIN2HEX(1),BIN2HEX(INDIRECT(M$111&amp;113+4*($B73-7))&amp;INDIRECT(M$111&amp;114+4*($B73-7))&amp;INDIRECT(M$111&amp;115+4*($B73-7))&amp;INDIRECT(M$111&amp;116+4*($B73-7))))</f>
        <v>2</v>
      </c>
      <c r="N73" s="80" t="str" cm="1">
        <f t="array" aca="1" ref="N73" ca="1">IF(INDIRECT(N$111&amp;116+4*($B73-7))=1,BIN2HEX(1),BIN2HEX(INDIRECT(N$111&amp;113+4*($B73-7))&amp;INDIRECT(N$111&amp;114+4*($B73-7))&amp;INDIRECT(N$111&amp;115+4*($B73-7))&amp;INDIRECT(N$111&amp;116+4*($B73-7))))</f>
        <v>2</v>
      </c>
      <c r="O73" s="80" t="str" cm="1">
        <f t="array" aca="1" ref="O73" ca="1">IF(INDIRECT(O$111&amp;116+4*($B73-7))=1,BIN2HEX(1),BIN2HEX(INDIRECT(O$111&amp;113+4*($B73-7))&amp;INDIRECT(O$111&amp;114+4*($B73-7))&amp;INDIRECT(O$111&amp;115+4*($B73-7))&amp;INDIRECT(O$111&amp;116+4*($B73-7))))</f>
        <v>2</v>
      </c>
      <c r="P73" s="80" t="str" cm="1">
        <f t="array" aca="1" ref="P73" ca="1">IF(INDIRECT(P$111&amp;116+4*($B73-7))=1,BIN2HEX(1),BIN2HEX(INDIRECT(P$111&amp;113+4*($B73-7))&amp;INDIRECT(P$111&amp;114+4*($B73-7))&amp;INDIRECT(P$111&amp;115+4*($B73-7))&amp;INDIRECT(P$111&amp;116+4*($B73-7))))</f>
        <v>2</v>
      </c>
      <c r="Q73" s="80" t="str" cm="1">
        <f t="array" aca="1" ref="Q73" ca="1">IF(INDIRECT(Q$111&amp;116+4*($B73-7))=1,BIN2HEX(1),BIN2HEX(INDIRECT(Q$111&amp;113+4*($B73-7))&amp;INDIRECT(Q$111&amp;114+4*($B73-7))&amp;INDIRECT(Q$111&amp;115+4*($B73-7))&amp;INDIRECT(Q$111&amp;116+4*($B73-7))))</f>
        <v>2</v>
      </c>
      <c r="R73" s="80" t="str" cm="1">
        <f t="array" aca="1" ref="R73" ca="1">IF(INDIRECT(R$111&amp;116+4*($B73-7))=1,BIN2HEX(1),BIN2HEX(INDIRECT(R$111&amp;113+4*($B73-7))&amp;INDIRECT(R$111&amp;114+4*($B73-7))&amp;INDIRECT(R$111&amp;115+4*($B73-7))&amp;INDIRECT(R$111&amp;116+4*($B73-7))))</f>
        <v>2</v>
      </c>
      <c r="S73" s="80" t="str" cm="1">
        <f t="array" aca="1" ref="S73" ca="1">IF(INDIRECT(S$111&amp;116+4*($B73-7))=1,BIN2HEX(1),BIN2HEX(INDIRECT(S$111&amp;113+4*($B73-7))&amp;INDIRECT(S$111&amp;114+4*($B73-7))&amp;INDIRECT(S$111&amp;115+4*($B73-7))&amp;INDIRECT(S$111&amp;116+4*($B73-7))))</f>
        <v>2</v>
      </c>
      <c r="T73" s="80" t="str" cm="1">
        <f t="array" aca="1" ref="T73" ca="1">IF(INDIRECT(T$111&amp;116+4*($B73-7))=1,BIN2HEX(1),BIN2HEX(INDIRECT(T$111&amp;113+4*($B73-7))&amp;INDIRECT(T$111&amp;114+4*($B73-7))&amp;INDIRECT(T$111&amp;115+4*($B73-7))&amp;INDIRECT(T$111&amp;116+4*($B73-7))))</f>
        <v>2</v>
      </c>
      <c r="U73" s="80" t="str" cm="1">
        <f t="array" aca="1" ref="U73" ca="1">IF(INDIRECT(U$111&amp;116+4*($B73-7))=1,BIN2HEX(1),BIN2HEX(INDIRECT(U$111&amp;113+4*($B73-7))&amp;INDIRECT(U$111&amp;114+4*($B73-7))&amp;INDIRECT(U$111&amp;115+4*($B73-7))&amp;INDIRECT(U$111&amp;116+4*($B73-7))))</f>
        <v>2</v>
      </c>
      <c r="V73" s="80" t="str" cm="1">
        <f t="array" aca="1" ref="V73" ca="1">IF(INDIRECT(V$111&amp;116+4*($B73-7))=1,BIN2HEX(1),BIN2HEX(INDIRECT(V$111&amp;113+4*($B73-7))&amp;INDIRECT(V$111&amp;114+4*($B73-7))&amp;INDIRECT(V$111&amp;115+4*($B73-7))&amp;INDIRECT(V$111&amp;116+4*($B73-7))))</f>
        <v>2</v>
      </c>
      <c r="W73" s="80" t="str" cm="1">
        <f t="array" aca="1" ref="W73" ca="1">IF(INDIRECT(W$111&amp;116+4*($B73-7))=1,BIN2HEX(1),BIN2HEX(INDIRECT(W$111&amp;113+4*($B73-7))&amp;INDIRECT(W$111&amp;114+4*($B73-7))&amp;INDIRECT(W$111&amp;115+4*($B73-7))&amp;INDIRECT(W$111&amp;116+4*($B73-7))))</f>
        <v>2</v>
      </c>
      <c r="X73" s="80" t="str" cm="1">
        <f t="array" aca="1" ref="X73" ca="1">IF(INDIRECT(X$111&amp;116+4*($B73-7))=1,BIN2HEX(1),BIN2HEX(INDIRECT(X$111&amp;113+4*($B73-7))&amp;INDIRECT(X$111&amp;114+4*($B73-7))&amp;INDIRECT(X$111&amp;115+4*($B73-7))&amp;INDIRECT(X$111&amp;116+4*($B73-7))))</f>
        <v>2</v>
      </c>
      <c r="Y73" s="80" t="str" cm="1">
        <f t="array" aca="1" ref="Y73" ca="1">IF(INDIRECT(Y$111&amp;116+4*($B73-7))=1,BIN2HEX(1),BIN2HEX(INDIRECT(Y$111&amp;113+4*($B73-7))&amp;INDIRECT(Y$111&amp;114+4*($B73-7))&amp;INDIRECT(Y$111&amp;115+4*($B73-7))&amp;INDIRECT(Y$111&amp;116+4*($B73-7))))</f>
        <v>2</v>
      </c>
      <c r="Z73" s="80" t="str" cm="1">
        <f t="array" aca="1" ref="Z73" ca="1">IF(INDIRECT(Z$111&amp;116+4*($B73-7))=1,BIN2HEX(1),BIN2HEX(INDIRECT(Z$111&amp;113+4*($B73-7))&amp;INDIRECT(Z$111&amp;114+4*($B73-7))&amp;INDIRECT(Z$111&amp;115+4*($B73-7))&amp;INDIRECT(Z$111&amp;116+4*($B73-7))))</f>
        <v>2</v>
      </c>
      <c r="AA73" s="80" t="str" cm="1">
        <f t="array" aca="1" ref="AA73" ca="1">IF(INDIRECT(AA$111&amp;116+4*($B73-7))=1,BIN2HEX(1),BIN2HEX(INDIRECT(AA$111&amp;113+4*($B73-7))&amp;INDIRECT(AA$111&amp;114+4*($B73-7))&amp;INDIRECT(AA$111&amp;115+4*($B73-7))&amp;INDIRECT(AA$111&amp;116+4*($B73-7))))</f>
        <v>2</v>
      </c>
      <c r="AB73" s="80" t="str" cm="1">
        <f t="array" aca="1" ref="AB73" ca="1">IF(INDIRECT(AB$111&amp;116+4*($B73-7))=1,BIN2HEX(1),BIN2HEX(INDIRECT(AB$111&amp;113+4*($B73-7))&amp;INDIRECT(AB$111&amp;114+4*($B73-7))&amp;INDIRECT(AB$111&amp;115+4*($B73-7))&amp;INDIRECT(AB$111&amp;116+4*($B73-7))))</f>
        <v>2</v>
      </c>
      <c r="AC73" s="80" t="str" cm="1">
        <f t="array" aca="1" ref="AC73" ca="1">IF(INDIRECT(AC$111&amp;116+4*($B73-7))=1,BIN2HEX(1),BIN2HEX(INDIRECT(AC$111&amp;113+4*($B73-7))&amp;INDIRECT(AC$111&amp;114+4*($B73-7))&amp;INDIRECT(AC$111&amp;115+4*($B73-7))&amp;INDIRECT(AC$111&amp;116+4*($B73-7))))</f>
        <v>2</v>
      </c>
      <c r="AD73" s="80" t="str" cm="1">
        <f t="array" aca="1" ref="AD73" ca="1">IF(INDIRECT(AD$111&amp;116+4*($B73-7))=1,BIN2HEX(1),BIN2HEX(INDIRECT(AD$111&amp;113+4*($B73-7))&amp;INDIRECT(AD$111&amp;114+4*($B73-7))&amp;INDIRECT(AD$111&amp;115+4*($B73-7))&amp;INDIRECT(AD$111&amp;116+4*($B73-7))))</f>
        <v>2</v>
      </c>
      <c r="AE73" s="80" t="str" cm="1">
        <f t="array" aca="1" ref="AE73" ca="1">IF(INDIRECT(AE$111&amp;116+4*($B73-7))=1,BIN2HEX(1),BIN2HEX(INDIRECT(AE$111&amp;113+4*($B73-7))&amp;INDIRECT(AE$111&amp;114+4*($B73-7))&amp;INDIRECT(AE$111&amp;115+4*($B73-7))&amp;INDIRECT(AE$111&amp;116+4*($B73-7))))</f>
        <v>2</v>
      </c>
      <c r="AF73" s="80" t="str" cm="1">
        <f t="array" aca="1" ref="AF73" ca="1">IF(INDIRECT(AF$111&amp;116+4*($B73-7))=1,BIN2HEX(1),BIN2HEX(INDIRECT(AF$111&amp;113+4*($B73-7))&amp;INDIRECT(AF$111&amp;114+4*($B73-7))&amp;INDIRECT(AF$111&amp;115+4*($B73-7))&amp;INDIRECT(AF$111&amp;116+4*($B73-7))))</f>
        <v>2</v>
      </c>
      <c r="AG73" s="80" t="str" cm="1">
        <f t="array" aca="1" ref="AG73" ca="1">IF(INDIRECT(AG$111&amp;116+4*($B73-7))=1,BIN2HEX(1),BIN2HEX(INDIRECT(AG$111&amp;113+4*($B73-7))&amp;INDIRECT(AG$111&amp;114+4*($B73-7))&amp;INDIRECT(AG$111&amp;115+4*($B73-7))&amp;INDIRECT(AG$111&amp;116+4*($B73-7))))</f>
        <v>2</v>
      </c>
      <c r="AH73" s="80" t="str" cm="1">
        <f t="array" aca="1" ref="AH73" ca="1">IF(INDIRECT(AH$111&amp;116+4*($B73-7))=1,BIN2HEX(1),BIN2HEX(INDIRECT(AH$111&amp;113+4*($B73-7))&amp;INDIRECT(AH$111&amp;114+4*($B73-7))&amp;INDIRECT(AH$111&amp;115+4*($B73-7))&amp;INDIRECT(AH$111&amp;116+4*($B73-7))))</f>
        <v>2</v>
      </c>
      <c r="AI73" s="80" t="str" cm="1">
        <f t="array" aca="1" ref="AI73" ca="1">IF(INDIRECT(AI$111&amp;116+4*($B73-7))=1,BIN2HEX(1),BIN2HEX(INDIRECT(AI$111&amp;113+4*($B73-7))&amp;INDIRECT(AI$111&amp;114+4*($B73-7))&amp;INDIRECT(AI$111&amp;115+4*($B73-7))&amp;INDIRECT(AI$111&amp;116+4*($B73-7))))</f>
        <v>2</v>
      </c>
      <c r="AJ73" s="80" t="str" cm="1">
        <f t="array" aca="1" ref="AJ73" ca="1">IF(INDIRECT(AJ$111&amp;116+4*($B73-7))=1,BIN2HEX(1),BIN2HEX(INDIRECT(AJ$111&amp;113+4*($B73-7))&amp;INDIRECT(AJ$111&amp;114+4*($B73-7))&amp;INDIRECT(AJ$111&amp;115+4*($B73-7))&amp;INDIRECT(AJ$111&amp;116+4*($B73-7))))</f>
        <v>2</v>
      </c>
      <c r="AK73" s="80" t="str" cm="1">
        <f t="array" aca="1" ref="AK73" ca="1">IF(INDIRECT(AK$111&amp;116+4*($B73-7))=1,BIN2HEX(1),BIN2HEX(INDIRECT(AK$111&amp;113+4*($B73-7))&amp;INDIRECT(AK$111&amp;114+4*($B73-7))&amp;INDIRECT(AK$111&amp;115+4*($B73-7))&amp;INDIRECT(AK$111&amp;116+4*($B73-7))))</f>
        <v>2</v>
      </c>
      <c r="AL73" s="80" t="str" cm="1">
        <f t="array" aca="1" ref="AL73" ca="1">IF(INDIRECT(AL$111&amp;116+4*($B73-7))=1,BIN2HEX(1),BIN2HEX(INDIRECT(AL$111&amp;113+4*($B73-7))&amp;INDIRECT(AL$111&amp;114+4*($B73-7))&amp;INDIRECT(AL$111&amp;115+4*($B73-7))&amp;INDIRECT(AL$111&amp;116+4*($B73-7))))</f>
        <v>2</v>
      </c>
      <c r="AM73" s="80" t="str" cm="1">
        <f t="array" aca="1" ref="AM73" ca="1">IF(INDIRECT(AM$111&amp;116+4*($B73-7))=1,BIN2HEX(1),BIN2HEX(INDIRECT(AM$111&amp;113+4*($B73-7))&amp;INDIRECT(AM$111&amp;114+4*($B73-7))&amp;INDIRECT(AM$111&amp;115+4*($B73-7))&amp;INDIRECT(AM$111&amp;116+4*($B73-7))))</f>
        <v>2</v>
      </c>
      <c r="AN73" s="80" t="str" cm="1">
        <f t="array" aca="1" ref="AN73" ca="1">IF(INDIRECT(AN$111&amp;116+4*($B73-7))=1,BIN2HEX(1),BIN2HEX(INDIRECT(AN$111&amp;113+4*($B73-7))&amp;INDIRECT(AN$111&amp;114+4*($B73-7))&amp;INDIRECT(AN$111&amp;115+4*($B73-7))&amp;INDIRECT(AN$111&amp;116+4*($B73-7))))</f>
        <v>2</v>
      </c>
      <c r="AO73" s="80" t="str" cm="1">
        <f t="array" aca="1" ref="AO73" ca="1">IF(INDIRECT(AO$111&amp;116+4*($B73-7))=1,BIN2HEX(1),BIN2HEX(INDIRECT(AO$111&amp;113+4*($B73-7))&amp;INDIRECT(AO$111&amp;114+4*($B73-7))&amp;INDIRECT(AO$111&amp;115+4*($B73-7))&amp;INDIRECT(AO$111&amp;116+4*($B73-7))))</f>
        <v>2</v>
      </c>
      <c r="AP73" s="80" t="str" cm="1">
        <f t="array" aca="1" ref="AP73" ca="1">IF(INDIRECT(AP$111&amp;116+4*($B73-7))=1,BIN2HEX(1),BIN2HEX(INDIRECT(AP$111&amp;113+4*($B73-7))&amp;INDIRECT(AP$111&amp;114+4*($B73-7))&amp;INDIRECT(AP$111&amp;115+4*($B73-7))&amp;INDIRECT(AP$111&amp;116+4*($B73-7))))</f>
        <v>2</v>
      </c>
      <c r="AQ73" s="80" t="str" cm="1">
        <f t="array" aca="1" ref="AQ73" ca="1">IF(INDIRECT(AQ$111&amp;116+4*($B73-7))=1,BIN2HEX(1),BIN2HEX(INDIRECT(AQ$111&amp;113+4*($B73-7))&amp;INDIRECT(AQ$111&amp;114+4*($B73-7))&amp;INDIRECT(AQ$111&amp;115+4*($B73-7))&amp;INDIRECT(AQ$111&amp;116+4*($B73-7))))</f>
        <v>2</v>
      </c>
      <c r="AR73" s="80" t="str" cm="1">
        <f t="array" aca="1" ref="AR73" ca="1">IF(INDIRECT(AR$111&amp;116+4*($B73-7))=1,BIN2HEX(1),BIN2HEX(INDIRECT(AR$111&amp;113+4*($B73-7))&amp;INDIRECT(AR$111&amp;114+4*($B73-7))&amp;INDIRECT(AR$111&amp;115+4*($B73-7))&amp;INDIRECT(AR$111&amp;116+4*($B73-7))))</f>
        <v>2</v>
      </c>
      <c r="AS73" s="80" t="str" cm="1">
        <f t="array" aca="1" ref="AS73" ca="1">IF(INDIRECT(AS$111&amp;116+4*($B73-7))=1,BIN2HEX(1),BIN2HEX(INDIRECT(AS$111&amp;113+4*($B73-7))&amp;INDIRECT(AS$111&amp;114+4*($B73-7))&amp;INDIRECT(AS$111&amp;115+4*($B73-7))&amp;INDIRECT(AS$111&amp;116+4*($B73-7))))</f>
        <v>2</v>
      </c>
      <c r="AT73" s="80" t="str" cm="1">
        <f t="array" aca="1" ref="AT73" ca="1">IF(INDIRECT(AT$111&amp;116+4*($B73-7))=1,BIN2HEX(1),BIN2HEX(INDIRECT(AT$111&amp;113+4*($B73-7))&amp;INDIRECT(AT$111&amp;114+4*($B73-7))&amp;INDIRECT(AT$111&amp;115+4*($B73-7))&amp;INDIRECT(AT$111&amp;116+4*($B73-7))))</f>
        <v>2</v>
      </c>
      <c r="AU73" s="80" t="str" cm="1">
        <f t="array" aca="1" ref="AU73" ca="1">IF(INDIRECT(AU$111&amp;116+4*($B73-7))=1,BIN2HEX(1),BIN2HEX(INDIRECT(AU$111&amp;113+4*($B73-7))&amp;INDIRECT(AU$111&amp;114+4*($B73-7))&amp;INDIRECT(AU$111&amp;115+4*($B73-7))&amp;INDIRECT(AU$111&amp;116+4*($B73-7))))</f>
        <v>2</v>
      </c>
      <c r="AV73" s="80" t="str" cm="1">
        <f t="array" aca="1" ref="AV73" ca="1">IF(INDIRECT(AV$111&amp;116+4*($B73-7))=1,BIN2HEX(1),BIN2HEX(INDIRECT(AV$111&amp;113+4*($B73-7))&amp;INDIRECT(AV$111&amp;114+4*($B73-7))&amp;INDIRECT(AV$111&amp;115+4*($B73-7))&amp;INDIRECT(AV$111&amp;116+4*($B73-7))))</f>
        <v>2</v>
      </c>
      <c r="AW73" s="80" t="str" cm="1">
        <f t="array" aca="1" ref="AW73" ca="1">IF(INDIRECT(AW$111&amp;116+4*($B73-7))=1,BIN2HEX(1),BIN2HEX(INDIRECT(AW$111&amp;113+4*($B73-7))&amp;INDIRECT(AW$111&amp;114+4*($B73-7))&amp;INDIRECT(AW$111&amp;115+4*($B73-7))&amp;INDIRECT(AW$111&amp;116+4*($B73-7))))</f>
        <v>2</v>
      </c>
      <c r="AX73" s="80" t="str" cm="1">
        <f t="array" aca="1" ref="AX73" ca="1">IF(INDIRECT(AX$111&amp;116+4*($B73-7))=1,BIN2HEX(1),BIN2HEX(INDIRECT(AX$111&amp;113+4*($B73-7))&amp;INDIRECT(AX$111&amp;114+4*($B73-7))&amp;INDIRECT(AX$111&amp;115+4*($B73-7))&amp;INDIRECT(AX$111&amp;116+4*($B73-7))))</f>
        <v>2</v>
      </c>
      <c r="AY73" s="80" t="str" cm="1">
        <f t="array" aca="1" ref="AY73" ca="1">IF(INDIRECT(AY$111&amp;116+4*($B73-7))=1,BIN2HEX(1),BIN2HEX(INDIRECT(AY$111&amp;113+4*($B73-7))&amp;INDIRECT(AY$111&amp;114+4*($B73-7))&amp;INDIRECT(AY$111&amp;115+4*($B73-7))&amp;INDIRECT(AY$111&amp;116+4*($B73-7))))</f>
        <v>2</v>
      </c>
      <c r="AZ73" s="80" t="str" cm="1">
        <f t="array" aca="1" ref="AZ73" ca="1">IF(INDIRECT(AZ$111&amp;116+4*($B73-7))=1,BIN2HEX(1),BIN2HEX(INDIRECT(AZ$111&amp;113+4*($B73-7))&amp;INDIRECT(AZ$111&amp;114+4*($B73-7))&amp;INDIRECT(AZ$111&amp;115+4*($B73-7))&amp;INDIRECT(AZ$111&amp;116+4*($B73-7))))</f>
        <v>2</v>
      </c>
      <c r="BA73" s="80" t="str" cm="1">
        <f t="array" aca="1" ref="BA73" ca="1">IF(INDIRECT(BA$111&amp;116+4*($B73-7))=1,BIN2HEX(1),BIN2HEX(INDIRECT(BA$111&amp;113+4*($B73-7))&amp;INDIRECT(BA$111&amp;114+4*($B73-7))&amp;INDIRECT(BA$111&amp;115+4*($B73-7))&amp;INDIRECT(BA$111&amp;116+4*($B73-7))))</f>
        <v>2</v>
      </c>
      <c r="BB73" s="80" t="str" cm="1">
        <f t="array" aca="1" ref="BB73" ca="1">IF(INDIRECT(BB$111&amp;116+4*($B73-7))=1,BIN2HEX(1),BIN2HEX(INDIRECT(BB$111&amp;113+4*($B73-7))&amp;INDIRECT(BB$111&amp;114+4*($B73-7))&amp;INDIRECT(BB$111&amp;115+4*($B73-7))&amp;INDIRECT(BB$111&amp;116+4*($B73-7))))</f>
        <v>2</v>
      </c>
      <c r="BC73" s="80" t="str" cm="1">
        <f t="array" aca="1" ref="BC73" ca="1">IF(INDIRECT(BC$111&amp;116+4*($B73-7))=1,BIN2HEX(1),BIN2HEX(INDIRECT(BC$111&amp;113+4*($B73-7))&amp;INDIRECT(BC$111&amp;114+4*($B73-7))&amp;INDIRECT(BC$111&amp;115+4*($B73-7))&amp;INDIRECT(BC$111&amp;116+4*($B73-7))))</f>
        <v>2</v>
      </c>
      <c r="BD73" s="80" t="str" cm="1">
        <f t="array" aca="1" ref="BD73" ca="1">IF(INDIRECT(BD$111&amp;116+4*($B73-7))=1,BIN2HEX(1),BIN2HEX(INDIRECT(BD$111&amp;113+4*($B73-7))&amp;INDIRECT(BD$111&amp;114+4*($B73-7))&amp;INDIRECT(BD$111&amp;115+4*($B73-7))&amp;INDIRECT(BD$111&amp;116+4*($B73-7))))</f>
        <v>2</v>
      </c>
      <c r="BE73" s="80" t="str" cm="1">
        <f t="array" aca="1" ref="BE73" ca="1">IF(INDIRECT(BE$111&amp;116+4*($B73-7))=1,BIN2HEX(1),BIN2HEX(INDIRECT(BE$111&amp;113+4*($B73-7))&amp;INDIRECT(BE$111&amp;114+4*($B73-7))&amp;INDIRECT(BE$111&amp;115+4*($B73-7))&amp;INDIRECT(BE$111&amp;116+4*($B73-7))))</f>
        <v>2</v>
      </c>
      <c r="BF73" s="80" t="str" cm="1">
        <f t="array" aca="1" ref="BF73" ca="1">IF(INDIRECT(BF$111&amp;116+4*($B73-7))=1,BIN2HEX(1),BIN2HEX(INDIRECT(BF$111&amp;113+4*($B73-7))&amp;INDIRECT(BF$111&amp;114+4*($B73-7))&amp;INDIRECT(BF$111&amp;115+4*($B73-7))&amp;INDIRECT(BF$111&amp;116+4*($B73-7))))</f>
        <v>2</v>
      </c>
      <c r="BG73" s="80" t="str" cm="1">
        <f t="array" aca="1" ref="BG73" ca="1">IF(INDIRECT(BG$111&amp;116+4*($B73-7))=1,BIN2HEX(1),BIN2HEX(INDIRECT(BG$111&amp;113+4*($B73-7))&amp;INDIRECT(BG$111&amp;114+4*($B73-7))&amp;INDIRECT(BG$111&amp;115+4*($B73-7))&amp;INDIRECT(BG$111&amp;116+4*($B73-7))))</f>
        <v>2</v>
      </c>
      <c r="BH73" s="80" t="str" cm="1">
        <f t="array" aca="1" ref="BH73" ca="1">IF(INDIRECT(BH$111&amp;116+4*($B73-7))=1,BIN2HEX(1),BIN2HEX(INDIRECT(BH$111&amp;113+4*($B73-7))&amp;INDIRECT(BH$111&amp;114+4*($B73-7))&amp;INDIRECT(BH$111&amp;115+4*($B73-7))&amp;INDIRECT(BH$111&amp;116+4*($B73-7))))</f>
        <v>2</v>
      </c>
      <c r="BI73" s="80" t="str" cm="1">
        <f t="array" aca="1" ref="BI73" ca="1">IF(INDIRECT(BI$111&amp;116+4*($B73-7))=1,BIN2HEX(1),BIN2HEX(INDIRECT(BI$111&amp;113+4*($B73-7))&amp;INDIRECT(BI$111&amp;114+4*($B73-7))&amp;INDIRECT(BI$111&amp;115+4*($B73-7))&amp;INDIRECT(BI$111&amp;116+4*($B73-7))))</f>
        <v>2</v>
      </c>
      <c r="BJ73" s="80" t="str" cm="1">
        <f t="array" aca="1" ref="BJ73" ca="1">IF(INDIRECT(BJ$111&amp;116+4*($B73-7))=1,BIN2HEX(1),BIN2HEX(INDIRECT(BJ$111&amp;113+4*($B73-7))&amp;INDIRECT(BJ$111&amp;114+4*($B73-7))&amp;INDIRECT(BJ$111&amp;115+4*($B73-7))&amp;INDIRECT(BJ$111&amp;116+4*($B73-7))))</f>
        <v>2</v>
      </c>
      <c r="BK73" s="80" t="str" cm="1">
        <f t="array" aca="1" ref="BK73" ca="1">IF(INDIRECT(BK$111&amp;116+4*($B73-7))=1,BIN2HEX(1),BIN2HEX(INDIRECT(BK$111&amp;113+4*($B73-7))&amp;INDIRECT(BK$111&amp;114+4*($B73-7))&amp;INDIRECT(BK$111&amp;115+4*($B73-7))&amp;INDIRECT(BK$111&amp;116+4*($B73-7))))</f>
        <v>2</v>
      </c>
      <c r="BL73" s="80" t="str" cm="1">
        <f t="array" aca="1" ref="BL73" ca="1">IF(INDIRECT(BL$111&amp;116+4*($B73-7))=1,BIN2HEX(1),BIN2HEX(INDIRECT(BL$111&amp;113+4*($B73-7))&amp;INDIRECT(BL$111&amp;114+4*($B73-7))&amp;INDIRECT(BL$111&amp;115+4*($B73-7))&amp;INDIRECT(BL$111&amp;116+4*($B73-7))))</f>
        <v>2</v>
      </c>
      <c r="BM73" s="80" t="str" cm="1">
        <f t="array" aca="1" ref="BM73" ca="1">IF(INDIRECT(BM$111&amp;116+4*($B73-7))=1,BIN2HEX(1),BIN2HEX(INDIRECT(BM$111&amp;113+4*($B73-7))&amp;INDIRECT(BM$111&amp;114+4*($B73-7))&amp;INDIRECT(BM$111&amp;115+4*($B73-7))&amp;INDIRECT(BM$111&amp;116+4*($B73-7))))</f>
        <v>2</v>
      </c>
      <c r="BN73" s="80" t="str" cm="1">
        <f t="array" aca="1" ref="BN73" ca="1">IF(INDIRECT(BN$111&amp;116+4*($B73-7))=1,BIN2HEX(1),BIN2HEX(INDIRECT(BN$111&amp;113+4*($B73-7))&amp;INDIRECT(BN$111&amp;114+4*($B73-7))&amp;INDIRECT(BN$111&amp;115+4*($B73-7))&amp;INDIRECT(BN$111&amp;116+4*($B73-7))))</f>
        <v>2</v>
      </c>
      <c r="BO73" s="80" t="str" cm="1">
        <f t="array" aca="1" ref="BO73" ca="1">IF(INDIRECT(BO$111&amp;116+4*($B73-7))=1,BIN2HEX(1),BIN2HEX(INDIRECT(BO$111&amp;113+4*($B73-7))&amp;INDIRECT(BO$111&amp;114+4*($B73-7))&amp;INDIRECT(BO$111&amp;115+4*($B73-7))&amp;INDIRECT(BO$111&amp;116+4*($B73-7))))</f>
        <v>2</v>
      </c>
      <c r="BP73" s="80" t="str" cm="1">
        <f t="array" aca="1" ref="BP73" ca="1">IF(INDIRECT(BP$111&amp;116+4*($B73-7))=1,BIN2HEX(1),BIN2HEX(INDIRECT(BP$111&amp;113+4*($B73-7))&amp;INDIRECT(BP$111&amp;114+4*($B73-7))&amp;INDIRECT(BP$111&amp;115+4*($B73-7))&amp;INDIRECT(BP$111&amp;116+4*($B73-7))))</f>
        <v>2</v>
      </c>
      <c r="CD73" s="80" cm="1">
        <f t="array" aca="1" ref="CD73" ca="1">IF($V73="0",INDIRECT("ｄａｔａ!$"&amp;V$112&amp;"$"&amp;$B73),0)</f>
        <v>0</v>
      </c>
      <c r="CE73" s="80" cm="1">
        <f t="array" aca="1" ref="CE73" ca="1">IF(OR($AS73="0",$AS73="8"),INDIRECT("ｄａｔａ!$"&amp;AS$112&amp;"$"&amp;$B73),0)</f>
        <v>0</v>
      </c>
      <c r="CH73" s="80" t="str">
        <f t="shared" si="12"/>
        <v>2000</v>
      </c>
      <c r="CI73" s="80" t="str">
        <f t="shared" si="13"/>
        <v>300000</v>
      </c>
      <c r="CJ73" s="80" t="str">
        <f t="shared" si="14"/>
        <v>400000</v>
      </c>
      <c r="CK73" s="80" t="str">
        <f t="shared" si="15"/>
        <v>5000000</v>
      </c>
      <c r="CL73" s="80" t="str">
        <f t="shared" si="16"/>
        <v>600000</v>
      </c>
      <c r="CM73" s="80" t="str">
        <f t="shared" ca="1" si="17"/>
        <v>70000</v>
      </c>
      <c r="CN73" s="80" t="str">
        <f t="shared" ca="1" si="18"/>
        <v>800000</v>
      </c>
      <c r="CO73" s="80" t="str">
        <f t="shared" ca="1" si="19"/>
        <v>900000</v>
      </c>
      <c r="CP73" s="80" t="str">
        <f t="shared" ca="1" si="20"/>
        <v>A000000</v>
      </c>
      <c r="CQ73" s="80" t="str">
        <f t="shared" ca="1" si="21"/>
        <v>B00000</v>
      </c>
    </row>
    <row r="74" spans="1:95" x14ac:dyDescent="0.2">
      <c r="A74" s="80" t="s">
        <v>2387</v>
      </c>
      <c r="B74" s="80">
        <v>76</v>
      </c>
      <c r="C74" s="251">
        <f t="shared" ref="C74:C110" ca="1" si="22">IF(COUNTIF(INDIRECT(F$111&amp;$B74-2),"2")+COUNTIF(INDIRECT(G$111&amp;$B74-2),"2")+COUNTIF(INDIRECT(L$111&amp;$B74-2),"2")+COUNTIF(INDIRECT(V$111&amp;$B74-2),"2")&gt;=3,1,0)</f>
        <v>1</v>
      </c>
      <c r="D74" s="80" t="str" cm="1">
        <f t="array" aca="1" ref="D74" ca="1">IF(INDIRECT(D$111&amp;116+4*($B74-7))=1,BIN2HEX(1),BIN2HEX(INDIRECT(D$111&amp;113+4*($B74-7))&amp;INDIRECT(D$111&amp;114+4*($B74-7))&amp;INDIRECT(D$111&amp;115+4*($B74-7))&amp;INDIRECT(D$111&amp;116+4*($B74-7))))</f>
        <v>4</v>
      </c>
      <c r="F74" s="80" t="str" cm="1">
        <f t="array" aca="1" ref="F74" ca="1">IF(INDIRECT(F$111&amp;116+4*($B74-7))=1,BIN2HEX(1),BIN2HEX(INDIRECT(F$111&amp;113+4*($B74-7))&amp;INDIRECT(F$111&amp;114+4*($B74-7))&amp;INDIRECT(F$111&amp;115+4*($B74-7))&amp;INDIRECT(F$111&amp;116+4*($B74-7))))</f>
        <v>2</v>
      </c>
      <c r="G74" s="80" t="str" cm="1">
        <f t="array" aca="1" ref="G74" ca="1">IF(INDIRECT(G$111&amp;116+4*($B74-7))=1,BIN2HEX(1),BIN2HEX(INDIRECT(G$111&amp;113+4*($B74-7))&amp;INDIRECT(G$111&amp;114+4*($B74-7))&amp;INDIRECT(G$111&amp;115+4*($B74-7))&amp;INDIRECT(G$111&amp;116+4*($B74-7))))</f>
        <v>2</v>
      </c>
      <c r="H74" s="80" t="str" cm="1">
        <f t="array" aca="1" ref="H74" ca="1">IF(INDIRECT(H$111&amp;116+4*($B74-7))=1,BIN2HEX(1),BIN2HEX(INDIRECT(H$111&amp;113+4*($B74-7))&amp;INDIRECT(H$111&amp;114+4*($B74-7))&amp;INDIRECT(H$111&amp;115+4*($B74-7))&amp;INDIRECT(H$111&amp;116+4*($B74-7))))</f>
        <v>2</v>
      </c>
      <c r="I74" s="80" t="str" cm="1">
        <f t="array" aca="1" ref="I74" ca="1">IF(INDIRECT(I$111&amp;116+4*($B74-7))=1,BIN2HEX(1),BIN2HEX(INDIRECT(I$111&amp;113+4*($B74-7))&amp;INDIRECT(I$111&amp;114+4*($B74-7))&amp;INDIRECT(I$111&amp;115+4*($B74-7))&amp;INDIRECT(I$111&amp;116+4*($B74-7))))</f>
        <v>2</v>
      </c>
      <c r="J74" s="80" t="str" cm="1">
        <f t="array" aca="1" ref="J74" ca="1">IF(INDIRECT(J$111&amp;116+4*($B74-7))=1,BIN2HEX(1),BIN2HEX(INDIRECT(J$111&amp;113+4*($B74-7))&amp;INDIRECT(J$111&amp;114+4*($B74-7))&amp;INDIRECT(J$111&amp;115+4*($B74-7))&amp;INDIRECT(J$111&amp;116+4*($B74-7))))</f>
        <v>2</v>
      </c>
      <c r="K74" s="80" t="str" cm="1">
        <f t="array" aca="1" ref="K74" ca="1">IF(INDIRECT(K$111&amp;116+4*($B74-7))=1,BIN2HEX(1),BIN2HEX(INDIRECT(K$111&amp;113+4*($B74-7))&amp;INDIRECT(K$111&amp;114+4*($B74-7))&amp;INDIRECT(K$111&amp;115+4*($B74-7))&amp;INDIRECT(K$111&amp;116+4*($B74-7))))</f>
        <v>2</v>
      </c>
      <c r="L74" s="80" t="str" cm="1">
        <f t="array" aca="1" ref="L74" ca="1">IF(INDIRECT(L$111&amp;116+4*($B74-7))=1,BIN2HEX(1),BIN2HEX(INDIRECT(L$111&amp;113+4*($B74-7))&amp;INDIRECT(L$111&amp;114+4*($B74-7))&amp;INDIRECT(L$111&amp;115+4*($B74-7))&amp;INDIRECT(L$111&amp;116+4*($B74-7))))</f>
        <v>2</v>
      </c>
      <c r="M74" s="80" t="str" cm="1">
        <f t="array" aca="1" ref="M74" ca="1">IF(INDIRECT(M$111&amp;116+4*($B74-7))=1,BIN2HEX(1),BIN2HEX(INDIRECT(M$111&amp;113+4*($B74-7))&amp;INDIRECT(M$111&amp;114+4*($B74-7))&amp;INDIRECT(M$111&amp;115+4*($B74-7))&amp;INDIRECT(M$111&amp;116+4*($B74-7))))</f>
        <v>2</v>
      </c>
      <c r="N74" s="80" t="str" cm="1">
        <f t="array" aca="1" ref="N74" ca="1">IF(INDIRECT(N$111&amp;116+4*($B74-7))=1,BIN2HEX(1),BIN2HEX(INDIRECT(N$111&amp;113+4*($B74-7))&amp;INDIRECT(N$111&amp;114+4*($B74-7))&amp;INDIRECT(N$111&amp;115+4*($B74-7))&amp;INDIRECT(N$111&amp;116+4*($B74-7))))</f>
        <v>2</v>
      </c>
      <c r="O74" s="80" t="str" cm="1">
        <f t="array" aca="1" ref="O74" ca="1">IF(INDIRECT(O$111&amp;116+4*($B74-7))=1,BIN2HEX(1),BIN2HEX(INDIRECT(O$111&amp;113+4*($B74-7))&amp;INDIRECT(O$111&amp;114+4*($B74-7))&amp;INDIRECT(O$111&amp;115+4*($B74-7))&amp;INDIRECT(O$111&amp;116+4*($B74-7))))</f>
        <v>2</v>
      </c>
      <c r="P74" s="80" t="str" cm="1">
        <f t="array" aca="1" ref="P74" ca="1">IF(INDIRECT(P$111&amp;116+4*($B74-7))=1,BIN2HEX(1),BIN2HEX(INDIRECT(P$111&amp;113+4*($B74-7))&amp;INDIRECT(P$111&amp;114+4*($B74-7))&amp;INDIRECT(P$111&amp;115+4*($B74-7))&amp;INDIRECT(P$111&amp;116+4*($B74-7))))</f>
        <v>2</v>
      </c>
      <c r="Q74" s="80" t="str" cm="1">
        <f t="array" aca="1" ref="Q74" ca="1">IF(INDIRECT(Q$111&amp;116+4*($B74-7))=1,BIN2HEX(1),BIN2HEX(INDIRECT(Q$111&amp;113+4*($B74-7))&amp;INDIRECT(Q$111&amp;114+4*($B74-7))&amp;INDIRECT(Q$111&amp;115+4*($B74-7))&amp;INDIRECT(Q$111&amp;116+4*($B74-7))))</f>
        <v>2</v>
      </c>
      <c r="R74" s="80" t="str" cm="1">
        <f t="array" aca="1" ref="R74" ca="1">IF(INDIRECT(R$111&amp;116+4*($B74-7))=1,BIN2HEX(1),BIN2HEX(INDIRECT(R$111&amp;113+4*($B74-7))&amp;INDIRECT(R$111&amp;114+4*($B74-7))&amp;INDIRECT(R$111&amp;115+4*($B74-7))&amp;INDIRECT(R$111&amp;116+4*($B74-7))))</f>
        <v>2</v>
      </c>
      <c r="S74" s="80" t="str" cm="1">
        <f t="array" aca="1" ref="S74" ca="1">IF(INDIRECT(S$111&amp;116+4*($B74-7))=1,BIN2HEX(1),BIN2HEX(INDIRECT(S$111&amp;113+4*($B74-7))&amp;INDIRECT(S$111&amp;114+4*($B74-7))&amp;INDIRECT(S$111&amp;115+4*($B74-7))&amp;INDIRECT(S$111&amp;116+4*($B74-7))))</f>
        <v>2</v>
      </c>
      <c r="T74" s="80" t="str" cm="1">
        <f t="array" aca="1" ref="T74" ca="1">IF(INDIRECT(T$111&amp;116+4*($B74-7))=1,BIN2HEX(1),BIN2HEX(INDIRECT(T$111&amp;113+4*($B74-7))&amp;INDIRECT(T$111&amp;114+4*($B74-7))&amp;INDIRECT(T$111&amp;115+4*($B74-7))&amp;INDIRECT(T$111&amp;116+4*($B74-7))))</f>
        <v>2</v>
      </c>
      <c r="U74" s="80" t="str" cm="1">
        <f t="array" aca="1" ref="U74" ca="1">IF(INDIRECT(U$111&amp;116+4*($B74-7))=1,BIN2HEX(1),BIN2HEX(INDIRECT(U$111&amp;113+4*($B74-7))&amp;INDIRECT(U$111&amp;114+4*($B74-7))&amp;INDIRECT(U$111&amp;115+4*($B74-7))&amp;INDIRECT(U$111&amp;116+4*($B74-7))))</f>
        <v>2</v>
      </c>
      <c r="V74" s="80" t="str" cm="1">
        <f t="array" aca="1" ref="V74" ca="1">IF(INDIRECT(V$111&amp;116+4*($B74-7))=1,BIN2HEX(1),BIN2HEX(INDIRECT(V$111&amp;113+4*($B74-7))&amp;INDIRECT(V$111&amp;114+4*($B74-7))&amp;INDIRECT(V$111&amp;115+4*($B74-7))&amp;INDIRECT(V$111&amp;116+4*($B74-7))))</f>
        <v>2</v>
      </c>
      <c r="W74" s="80" t="str" cm="1">
        <f t="array" aca="1" ref="W74" ca="1">IF(INDIRECT(W$111&amp;116+4*($B74-7))=1,BIN2HEX(1),BIN2HEX(INDIRECT(W$111&amp;113+4*($B74-7))&amp;INDIRECT(W$111&amp;114+4*($B74-7))&amp;INDIRECT(W$111&amp;115+4*($B74-7))&amp;INDIRECT(W$111&amp;116+4*($B74-7))))</f>
        <v>2</v>
      </c>
      <c r="X74" s="80" t="str" cm="1">
        <f t="array" aca="1" ref="X74" ca="1">IF(INDIRECT(X$111&amp;116+4*($B74-7))=1,BIN2HEX(1),BIN2HEX(INDIRECT(X$111&amp;113+4*($B74-7))&amp;INDIRECT(X$111&amp;114+4*($B74-7))&amp;INDIRECT(X$111&amp;115+4*($B74-7))&amp;INDIRECT(X$111&amp;116+4*($B74-7))))</f>
        <v>2</v>
      </c>
      <c r="Y74" s="80" t="str" cm="1">
        <f t="array" aca="1" ref="Y74" ca="1">IF(INDIRECT(Y$111&amp;116+4*($B74-7))=1,BIN2HEX(1),BIN2HEX(INDIRECT(Y$111&amp;113+4*($B74-7))&amp;INDIRECT(Y$111&amp;114+4*($B74-7))&amp;INDIRECT(Y$111&amp;115+4*($B74-7))&amp;INDIRECT(Y$111&amp;116+4*($B74-7))))</f>
        <v>2</v>
      </c>
      <c r="Z74" s="80" t="str" cm="1">
        <f t="array" aca="1" ref="Z74" ca="1">IF(INDIRECT(Z$111&amp;116+4*($B74-7))=1,BIN2HEX(1),BIN2HEX(INDIRECT(Z$111&amp;113+4*($B74-7))&amp;INDIRECT(Z$111&amp;114+4*($B74-7))&amp;INDIRECT(Z$111&amp;115+4*($B74-7))&amp;INDIRECT(Z$111&amp;116+4*($B74-7))))</f>
        <v>2</v>
      </c>
      <c r="AA74" s="80" t="str" cm="1">
        <f t="array" aca="1" ref="AA74" ca="1">IF(INDIRECT(AA$111&amp;116+4*($B74-7))=1,BIN2HEX(1),BIN2HEX(INDIRECT(AA$111&amp;113+4*($B74-7))&amp;INDIRECT(AA$111&amp;114+4*($B74-7))&amp;INDIRECT(AA$111&amp;115+4*($B74-7))&amp;INDIRECT(AA$111&amp;116+4*($B74-7))))</f>
        <v>2</v>
      </c>
      <c r="AB74" s="80" t="str" cm="1">
        <f t="array" aca="1" ref="AB74" ca="1">IF(INDIRECT(AB$111&amp;116+4*($B74-7))=1,BIN2HEX(1),BIN2HEX(INDIRECT(AB$111&amp;113+4*($B74-7))&amp;INDIRECT(AB$111&amp;114+4*($B74-7))&amp;INDIRECT(AB$111&amp;115+4*($B74-7))&amp;INDIRECT(AB$111&amp;116+4*($B74-7))))</f>
        <v>2</v>
      </c>
      <c r="AC74" s="80" t="str" cm="1">
        <f t="array" aca="1" ref="AC74" ca="1">IF(INDIRECT(AC$111&amp;116+4*($B74-7))=1,BIN2HEX(1),BIN2HEX(INDIRECT(AC$111&amp;113+4*($B74-7))&amp;INDIRECT(AC$111&amp;114+4*($B74-7))&amp;INDIRECT(AC$111&amp;115+4*($B74-7))&amp;INDIRECT(AC$111&amp;116+4*($B74-7))))</f>
        <v>2</v>
      </c>
      <c r="AD74" s="80" t="str" cm="1">
        <f t="array" aca="1" ref="AD74" ca="1">IF(INDIRECT(AD$111&amp;116+4*($B74-7))=1,BIN2HEX(1),BIN2HEX(INDIRECT(AD$111&amp;113+4*($B74-7))&amp;INDIRECT(AD$111&amp;114+4*($B74-7))&amp;INDIRECT(AD$111&amp;115+4*($B74-7))&amp;INDIRECT(AD$111&amp;116+4*($B74-7))))</f>
        <v>2</v>
      </c>
      <c r="AE74" s="80" t="str" cm="1">
        <f t="array" aca="1" ref="AE74" ca="1">IF(INDIRECT(AE$111&amp;116+4*($B74-7))=1,BIN2HEX(1),BIN2HEX(INDIRECT(AE$111&amp;113+4*($B74-7))&amp;INDIRECT(AE$111&amp;114+4*($B74-7))&amp;INDIRECT(AE$111&amp;115+4*($B74-7))&amp;INDIRECT(AE$111&amp;116+4*($B74-7))))</f>
        <v>2</v>
      </c>
      <c r="AF74" s="80" t="str" cm="1">
        <f t="array" aca="1" ref="AF74" ca="1">IF(INDIRECT(AF$111&amp;116+4*($B74-7))=1,BIN2HEX(1),BIN2HEX(INDIRECT(AF$111&amp;113+4*($B74-7))&amp;INDIRECT(AF$111&amp;114+4*($B74-7))&amp;INDIRECT(AF$111&amp;115+4*($B74-7))&amp;INDIRECT(AF$111&amp;116+4*($B74-7))))</f>
        <v>2</v>
      </c>
      <c r="AG74" s="80" t="str" cm="1">
        <f t="array" aca="1" ref="AG74" ca="1">IF(INDIRECT(AG$111&amp;116+4*($B74-7))=1,BIN2HEX(1),BIN2HEX(INDIRECT(AG$111&amp;113+4*($B74-7))&amp;INDIRECT(AG$111&amp;114+4*($B74-7))&amp;INDIRECT(AG$111&amp;115+4*($B74-7))&amp;INDIRECT(AG$111&amp;116+4*($B74-7))))</f>
        <v>2</v>
      </c>
      <c r="AH74" s="80" t="str" cm="1">
        <f t="array" aca="1" ref="AH74" ca="1">IF(INDIRECT(AH$111&amp;116+4*($B74-7))=1,BIN2HEX(1),BIN2HEX(INDIRECT(AH$111&amp;113+4*($B74-7))&amp;INDIRECT(AH$111&amp;114+4*($B74-7))&amp;INDIRECT(AH$111&amp;115+4*($B74-7))&amp;INDIRECT(AH$111&amp;116+4*($B74-7))))</f>
        <v>2</v>
      </c>
      <c r="AI74" s="80" t="str" cm="1">
        <f t="array" aca="1" ref="AI74" ca="1">IF(INDIRECT(AI$111&amp;116+4*($B74-7))=1,BIN2HEX(1),BIN2HEX(INDIRECT(AI$111&amp;113+4*($B74-7))&amp;INDIRECT(AI$111&amp;114+4*($B74-7))&amp;INDIRECT(AI$111&amp;115+4*($B74-7))&amp;INDIRECT(AI$111&amp;116+4*($B74-7))))</f>
        <v>2</v>
      </c>
      <c r="AJ74" s="80" t="str" cm="1">
        <f t="array" aca="1" ref="AJ74" ca="1">IF(INDIRECT(AJ$111&amp;116+4*($B74-7))=1,BIN2HEX(1),BIN2HEX(INDIRECT(AJ$111&amp;113+4*($B74-7))&amp;INDIRECT(AJ$111&amp;114+4*($B74-7))&amp;INDIRECT(AJ$111&amp;115+4*($B74-7))&amp;INDIRECT(AJ$111&amp;116+4*($B74-7))))</f>
        <v>2</v>
      </c>
      <c r="AK74" s="80" t="str" cm="1">
        <f t="array" aca="1" ref="AK74" ca="1">IF(INDIRECT(AK$111&amp;116+4*($B74-7))=1,BIN2HEX(1),BIN2HEX(INDIRECT(AK$111&amp;113+4*($B74-7))&amp;INDIRECT(AK$111&amp;114+4*($B74-7))&amp;INDIRECT(AK$111&amp;115+4*($B74-7))&amp;INDIRECT(AK$111&amp;116+4*($B74-7))))</f>
        <v>2</v>
      </c>
      <c r="AL74" s="80" t="str" cm="1">
        <f t="array" aca="1" ref="AL74" ca="1">IF(INDIRECT(AL$111&amp;116+4*($B74-7))=1,BIN2HEX(1),BIN2HEX(INDIRECT(AL$111&amp;113+4*($B74-7))&amp;INDIRECT(AL$111&amp;114+4*($B74-7))&amp;INDIRECT(AL$111&amp;115+4*($B74-7))&amp;INDIRECT(AL$111&amp;116+4*($B74-7))))</f>
        <v>2</v>
      </c>
      <c r="AM74" s="80" t="str" cm="1">
        <f t="array" aca="1" ref="AM74" ca="1">IF(INDIRECT(AM$111&amp;116+4*($B74-7))=1,BIN2HEX(1),BIN2HEX(INDIRECT(AM$111&amp;113+4*($B74-7))&amp;INDIRECT(AM$111&amp;114+4*($B74-7))&amp;INDIRECT(AM$111&amp;115+4*($B74-7))&amp;INDIRECT(AM$111&amp;116+4*($B74-7))))</f>
        <v>2</v>
      </c>
      <c r="AN74" s="80" t="str" cm="1">
        <f t="array" aca="1" ref="AN74" ca="1">IF(INDIRECT(AN$111&amp;116+4*($B74-7))=1,BIN2HEX(1),BIN2HEX(INDIRECT(AN$111&amp;113+4*($B74-7))&amp;INDIRECT(AN$111&amp;114+4*($B74-7))&amp;INDIRECT(AN$111&amp;115+4*($B74-7))&amp;INDIRECT(AN$111&amp;116+4*($B74-7))))</f>
        <v>2</v>
      </c>
      <c r="AO74" s="80" t="str" cm="1">
        <f t="array" aca="1" ref="AO74" ca="1">IF(INDIRECT(AO$111&amp;116+4*($B74-7))=1,BIN2HEX(1),BIN2HEX(INDIRECT(AO$111&amp;113+4*($B74-7))&amp;INDIRECT(AO$111&amp;114+4*($B74-7))&amp;INDIRECT(AO$111&amp;115+4*($B74-7))&amp;INDIRECT(AO$111&amp;116+4*($B74-7))))</f>
        <v>2</v>
      </c>
      <c r="AP74" s="80" t="str" cm="1">
        <f t="array" aca="1" ref="AP74" ca="1">IF(INDIRECT(AP$111&amp;116+4*($B74-7))=1,BIN2HEX(1),BIN2HEX(INDIRECT(AP$111&amp;113+4*($B74-7))&amp;INDIRECT(AP$111&amp;114+4*($B74-7))&amp;INDIRECT(AP$111&amp;115+4*($B74-7))&amp;INDIRECT(AP$111&amp;116+4*($B74-7))))</f>
        <v>2</v>
      </c>
      <c r="AQ74" s="80" t="str" cm="1">
        <f t="array" aca="1" ref="AQ74" ca="1">IF(INDIRECT(AQ$111&amp;116+4*($B74-7))=1,BIN2HEX(1),BIN2HEX(INDIRECT(AQ$111&amp;113+4*($B74-7))&amp;INDIRECT(AQ$111&amp;114+4*($B74-7))&amp;INDIRECT(AQ$111&amp;115+4*($B74-7))&amp;INDIRECT(AQ$111&amp;116+4*($B74-7))))</f>
        <v>2</v>
      </c>
      <c r="AR74" s="80" t="str" cm="1">
        <f t="array" aca="1" ref="AR74" ca="1">IF(INDIRECT(AR$111&amp;116+4*($B74-7))=1,BIN2HEX(1),BIN2HEX(INDIRECT(AR$111&amp;113+4*($B74-7))&amp;INDIRECT(AR$111&amp;114+4*($B74-7))&amp;INDIRECT(AR$111&amp;115+4*($B74-7))&amp;INDIRECT(AR$111&amp;116+4*($B74-7))))</f>
        <v>2</v>
      </c>
      <c r="AS74" s="80" t="str" cm="1">
        <f t="array" aca="1" ref="AS74" ca="1">IF(INDIRECT(AS$111&amp;116+4*($B74-7))=1,BIN2HEX(1),BIN2HEX(INDIRECT(AS$111&amp;113+4*($B74-7))&amp;INDIRECT(AS$111&amp;114+4*($B74-7))&amp;INDIRECT(AS$111&amp;115+4*($B74-7))&amp;INDIRECT(AS$111&amp;116+4*($B74-7))))</f>
        <v>2</v>
      </c>
      <c r="AT74" s="80" t="str" cm="1">
        <f t="array" aca="1" ref="AT74" ca="1">IF(INDIRECT(AT$111&amp;116+4*($B74-7))=1,BIN2HEX(1),BIN2HEX(INDIRECT(AT$111&amp;113+4*($B74-7))&amp;INDIRECT(AT$111&amp;114+4*($B74-7))&amp;INDIRECT(AT$111&amp;115+4*($B74-7))&amp;INDIRECT(AT$111&amp;116+4*($B74-7))))</f>
        <v>2</v>
      </c>
      <c r="AU74" s="80" t="str" cm="1">
        <f t="array" aca="1" ref="AU74" ca="1">IF(INDIRECT(AU$111&amp;116+4*($B74-7))=1,BIN2HEX(1),BIN2HEX(INDIRECT(AU$111&amp;113+4*($B74-7))&amp;INDIRECT(AU$111&amp;114+4*($B74-7))&amp;INDIRECT(AU$111&amp;115+4*($B74-7))&amp;INDIRECT(AU$111&amp;116+4*($B74-7))))</f>
        <v>2</v>
      </c>
      <c r="AV74" s="80" t="str" cm="1">
        <f t="array" aca="1" ref="AV74" ca="1">IF(INDIRECT(AV$111&amp;116+4*($B74-7))=1,BIN2HEX(1),BIN2HEX(INDIRECT(AV$111&amp;113+4*($B74-7))&amp;INDIRECT(AV$111&amp;114+4*($B74-7))&amp;INDIRECT(AV$111&amp;115+4*($B74-7))&amp;INDIRECT(AV$111&amp;116+4*($B74-7))))</f>
        <v>2</v>
      </c>
      <c r="AW74" s="80" t="str" cm="1">
        <f t="array" aca="1" ref="AW74" ca="1">IF(INDIRECT(AW$111&amp;116+4*($B74-7))=1,BIN2HEX(1),BIN2HEX(INDIRECT(AW$111&amp;113+4*($B74-7))&amp;INDIRECT(AW$111&amp;114+4*($B74-7))&amp;INDIRECT(AW$111&amp;115+4*($B74-7))&amp;INDIRECT(AW$111&amp;116+4*($B74-7))))</f>
        <v>2</v>
      </c>
      <c r="AX74" s="80" t="str" cm="1">
        <f t="array" aca="1" ref="AX74" ca="1">IF(INDIRECT(AX$111&amp;116+4*($B74-7))=1,BIN2HEX(1),BIN2HEX(INDIRECT(AX$111&amp;113+4*($B74-7))&amp;INDIRECT(AX$111&amp;114+4*($B74-7))&amp;INDIRECT(AX$111&amp;115+4*($B74-7))&amp;INDIRECT(AX$111&amp;116+4*($B74-7))))</f>
        <v>2</v>
      </c>
      <c r="AY74" s="80" t="str" cm="1">
        <f t="array" aca="1" ref="AY74" ca="1">IF(INDIRECT(AY$111&amp;116+4*($B74-7))=1,BIN2HEX(1),BIN2HEX(INDIRECT(AY$111&amp;113+4*($B74-7))&amp;INDIRECT(AY$111&amp;114+4*($B74-7))&amp;INDIRECT(AY$111&amp;115+4*($B74-7))&amp;INDIRECT(AY$111&amp;116+4*($B74-7))))</f>
        <v>2</v>
      </c>
      <c r="AZ74" s="80" t="str" cm="1">
        <f t="array" aca="1" ref="AZ74" ca="1">IF(INDIRECT(AZ$111&amp;116+4*($B74-7))=1,BIN2HEX(1),BIN2HEX(INDIRECT(AZ$111&amp;113+4*($B74-7))&amp;INDIRECT(AZ$111&amp;114+4*($B74-7))&amp;INDIRECT(AZ$111&amp;115+4*($B74-7))&amp;INDIRECT(AZ$111&amp;116+4*($B74-7))))</f>
        <v>2</v>
      </c>
      <c r="BA74" s="80" t="str" cm="1">
        <f t="array" aca="1" ref="BA74" ca="1">IF(INDIRECT(BA$111&amp;116+4*($B74-7))=1,BIN2HEX(1),BIN2HEX(INDIRECT(BA$111&amp;113+4*($B74-7))&amp;INDIRECT(BA$111&amp;114+4*($B74-7))&amp;INDIRECT(BA$111&amp;115+4*($B74-7))&amp;INDIRECT(BA$111&amp;116+4*($B74-7))))</f>
        <v>2</v>
      </c>
      <c r="BB74" s="80" t="str" cm="1">
        <f t="array" aca="1" ref="BB74" ca="1">IF(INDIRECT(BB$111&amp;116+4*($B74-7))=1,BIN2HEX(1),BIN2HEX(INDIRECT(BB$111&amp;113+4*($B74-7))&amp;INDIRECT(BB$111&amp;114+4*($B74-7))&amp;INDIRECT(BB$111&amp;115+4*($B74-7))&amp;INDIRECT(BB$111&amp;116+4*($B74-7))))</f>
        <v>2</v>
      </c>
      <c r="BC74" s="80" t="str" cm="1">
        <f t="array" aca="1" ref="BC74" ca="1">IF(INDIRECT(BC$111&amp;116+4*($B74-7))=1,BIN2HEX(1),BIN2HEX(INDIRECT(BC$111&amp;113+4*($B74-7))&amp;INDIRECT(BC$111&amp;114+4*($B74-7))&amp;INDIRECT(BC$111&amp;115+4*($B74-7))&amp;INDIRECT(BC$111&amp;116+4*($B74-7))))</f>
        <v>2</v>
      </c>
      <c r="BD74" s="80" t="str" cm="1">
        <f t="array" aca="1" ref="BD74" ca="1">IF(INDIRECT(BD$111&amp;116+4*($B74-7))=1,BIN2HEX(1),BIN2HEX(INDIRECT(BD$111&amp;113+4*($B74-7))&amp;INDIRECT(BD$111&amp;114+4*($B74-7))&amp;INDIRECT(BD$111&amp;115+4*($B74-7))&amp;INDIRECT(BD$111&amp;116+4*($B74-7))))</f>
        <v>2</v>
      </c>
      <c r="BE74" s="80" t="str" cm="1">
        <f t="array" aca="1" ref="BE74" ca="1">IF(INDIRECT(BE$111&amp;116+4*($B74-7))=1,BIN2HEX(1),BIN2HEX(INDIRECT(BE$111&amp;113+4*($B74-7))&amp;INDIRECT(BE$111&amp;114+4*($B74-7))&amp;INDIRECT(BE$111&amp;115+4*($B74-7))&amp;INDIRECT(BE$111&amp;116+4*($B74-7))))</f>
        <v>2</v>
      </c>
      <c r="BF74" s="80" t="str" cm="1">
        <f t="array" aca="1" ref="BF74" ca="1">IF(INDIRECT(BF$111&amp;116+4*($B74-7))=1,BIN2HEX(1),BIN2HEX(INDIRECT(BF$111&amp;113+4*($B74-7))&amp;INDIRECT(BF$111&amp;114+4*($B74-7))&amp;INDIRECT(BF$111&amp;115+4*($B74-7))&amp;INDIRECT(BF$111&amp;116+4*($B74-7))))</f>
        <v>2</v>
      </c>
      <c r="BG74" s="80" t="str" cm="1">
        <f t="array" aca="1" ref="BG74" ca="1">IF(INDIRECT(BG$111&amp;116+4*($B74-7))=1,BIN2HEX(1),BIN2HEX(INDIRECT(BG$111&amp;113+4*($B74-7))&amp;INDIRECT(BG$111&amp;114+4*($B74-7))&amp;INDIRECT(BG$111&amp;115+4*($B74-7))&amp;INDIRECT(BG$111&amp;116+4*($B74-7))))</f>
        <v>2</v>
      </c>
      <c r="BH74" s="80" t="str" cm="1">
        <f t="array" aca="1" ref="BH74" ca="1">IF(INDIRECT(BH$111&amp;116+4*($B74-7))=1,BIN2HEX(1),BIN2HEX(INDIRECT(BH$111&amp;113+4*($B74-7))&amp;INDIRECT(BH$111&amp;114+4*($B74-7))&amp;INDIRECT(BH$111&amp;115+4*($B74-7))&amp;INDIRECT(BH$111&amp;116+4*($B74-7))))</f>
        <v>2</v>
      </c>
      <c r="BI74" s="80" t="str" cm="1">
        <f t="array" aca="1" ref="BI74" ca="1">IF(INDIRECT(BI$111&amp;116+4*($B74-7))=1,BIN2HEX(1),BIN2HEX(INDIRECT(BI$111&amp;113+4*($B74-7))&amp;INDIRECT(BI$111&amp;114+4*($B74-7))&amp;INDIRECT(BI$111&amp;115+4*($B74-7))&amp;INDIRECT(BI$111&amp;116+4*($B74-7))))</f>
        <v>2</v>
      </c>
      <c r="BJ74" s="80" t="str" cm="1">
        <f t="array" aca="1" ref="BJ74" ca="1">IF(INDIRECT(BJ$111&amp;116+4*($B74-7))=1,BIN2HEX(1),BIN2HEX(INDIRECT(BJ$111&amp;113+4*($B74-7))&amp;INDIRECT(BJ$111&amp;114+4*($B74-7))&amp;INDIRECT(BJ$111&amp;115+4*($B74-7))&amp;INDIRECT(BJ$111&amp;116+4*($B74-7))))</f>
        <v>2</v>
      </c>
      <c r="BK74" s="80" t="str" cm="1">
        <f t="array" aca="1" ref="BK74" ca="1">IF(INDIRECT(BK$111&amp;116+4*($B74-7))=1,BIN2HEX(1),BIN2HEX(INDIRECT(BK$111&amp;113+4*($B74-7))&amp;INDIRECT(BK$111&amp;114+4*($B74-7))&amp;INDIRECT(BK$111&amp;115+4*($B74-7))&amp;INDIRECT(BK$111&amp;116+4*($B74-7))))</f>
        <v>2</v>
      </c>
      <c r="BL74" s="80" t="str" cm="1">
        <f t="array" aca="1" ref="BL74" ca="1">IF(INDIRECT(BL$111&amp;116+4*($B74-7))=1,BIN2HEX(1),BIN2HEX(INDIRECT(BL$111&amp;113+4*($B74-7))&amp;INDIRECT(BL$111&amp;114+4*($B74-7))&amp;INDIRECT(BL$111&amp;115+4*($B74-7))&amp;INDIRECT(BL$111&amp;116+4*($B74-7))))</f>
        <v>2</v>
      </c>
      <c r="BM74" s="80" t="str" cm="1">
        <f t="array" aca="1" ref="BM74" ca="1">IF(INDIRECT(BM$111&amp;116+4*($B74-7))=1,BIN2HEX(1),BIN2HEX(INDIRECT(BM$111&amp;113+4*($B74-7))&amp;INDIRECT(BM$111&amp;114+4*($B74-7))&amp;INDIRECT(BM$111&amp;115+4*($B74-7))&amp;INDIRECT(BM$111&amp;116+4*($B74-7))))</f>
        <v>2</v>
      </c>
      <c r="BN74" s="80" t="str" cm="1">
        <f t="array" aca="1" ref="BN74" ca="1">IF(INDIRECT(BN$111&amp;116+4*($B74-7))=1,BIN2HEX(1),BIN2HEX(INDIRECT(BN$111&amp;113+4*($B74-7))&amp;INDIRECT(BN$111&amp;114+4*($B74-7))&amp;INDIRECT(BN$111&amp;115+4*($B74-7))&amp;INDIRECT(BN$111&amp;116+4*($B74-7))))</f>
        <v>2</v>
      </c>
      <c r="BO74" s="80" t="str" cm="1">
        <f t="array" aca="1" ref="BO74" ca="1">IF(INDIRECT(BO$111&amp;116+4*($B74-7))=1,BIN2HEX(1),BIN2HEX(INDIRECT(BO$111&amp;113+4*($B74-7))&amp;INDIRECT(BO$111&amp;114+4*($B74-7))&amp;INDIRECT(BO$111&amp;115+4*($B74-7))&amp;INDIRECT(BO$111&amp;116+4*($B74-7))))</f>
        <v>2</v>
      </c>
      <c r="BP74" s="80" t="str" cm="1">
        <f t="array" aca="1" ref="BP74" ca="1">IF(INDIRECT(BP$111&amp;116+4*($B74-7))=1,BIN2HEX(1),BIN2HEX(INDIRECT(BP$111&amp;113+4*($B74-7))&amp;INDIRECT(BP$111&amp;114+4*($B74-7))&amp;INDIRECT(BP$111&amp;115+4*($B74-7))&amp;INDIRECT(BP$111&amp;116+4*($B74-7))))</f>
        <v>2</v>
      </c>
      <c r="CD74" s="80" cm="1">
        <f t="array" aca="1" ref="CD74" ca="1">IF($V74="0",INDIRECT("ｄａｔａ!$"&amp;V$112&amp;"$"&amp;$B74),0)</f>
        <v>0</v>
      </c>
      <c r="CE74" s="80" cm="1">
        <f t="array" aca="1" ref="CE74" ca="1">IF(OR($AS74="0",$AS74="8"),INDIRECT("ｄａｔａ!$"&amp;AS$112&amp;"$"&amp;$B74),0)</f>
        <v>0</v>
      </c>
      <c r="CH74" s="80" t="str">
        <f t="shared" si="12"/>
        <v>2000</v>
      </c>
      <c r="CI74" s="80" t="str">
        <f t="shared" si="13"/>
        <v>300000</v>
      </c>
      <c r="CJ74" s="80" t="str">
        <f t="shared" si="14"/>
        <v>400000</v>
      </c>
      <c r="CK74" s="80" t="str">
        <f t="shared" si="15"/>
        <v>5000000</v>
      </c>
      <c r="CL74" s="80" t="str">
        <f t="shared" si="16"/>
        <v>600000</v>
      </c>
      <c r="CM74" s="80" t="str">
        <f t="shared" ca="1" si="17"/>
        <v>70000</v>
      </c>
      <c r="CN74" s="80" t="str">
        <f t="shared" ca="1" si="18"/>
        <v>800000</v>
      </c>
      <c r="CO74" s="80" t="str">
        <f t="shared" ca="1" si="19"/>
        <v>900000</v>
      </c>
      <c r="CP74" s="80" t="str">
        <f t="shared" ca="1" si="20"/>
        <v>A000000</v>
      </c>
      <c r="CQ74" s="80" t="str">
        <f t="shared" ca="1" si="21"/>
        <v>B00000</v>
      </c>
    </row>
    <row r="75" spans="1:95" x14ac:dyDescent="0.2">
      <c r="A75" s="80" t="s">
        <v>2388</v>
      </c>
      <c r="B75" s="80">
        <v>77</v>
      </c>
      <c r="C75" s="251">
        <f t="shared" ca="1" si="22"/>
        <v>1</v>
      </c>
      <c r="D75" s="80" t="str" cm="1">
        <f t="array" aca="1" ref="D75" ca="1">IF(INDIRECT(D$111&amp;116+4*($B75-7))=1,BIN2HEX(1),BIN2HEX(INDIRECT(D$111&amp;113+4*($B75-7))&amp;INDIRECT(D$111&amp;114+4*($B75-7))&amp;INDIRECT(D$111&amp;115+4*($B75-7))&amp;INDIRECT(D$111&amp;116+4*($B75-7))))</f>
        <v>4</v>
      </c>
      <c r="F75" s="80" t="str" cm="1">
        <f t="array" aca="1" ref="F75" ca="1">IF(INDIRECT(F$111&amp;116+4*($B75-7))=1,BIN2HEX(1),BIN2HEX(INDIRECT(F$111&amp;113+4*($B75-7))&amp;INDIRECT(F$111&amp;114+4*($B75-7))&amp;INDIRECT(F$111&amp;115+4*($B75-7))&amp;INDIRECT(F$111&amp;116+4*($B75-7))))</f>
        <v>2</v>
      </c>
      <c r="G75" s="80" t="str" cm="1">
        <f t="array" aca="1" ref="G75" ca="1">IF(INDIRECT(G$111&amp;116+4*($B75-7))=1,BIN2HEX(1),BIN2HEX(INDIRECT(G$111&amp;113+4*($B75-7))&amp;INDIRECT(G$111&amp;114+4*($B75-7))&amp;INDIRECT(G$111&amp;115+4*($B75-7))&amp;INDIRECT(G$111&amp;116+4*($B75-7))))</f>
        <v>2</v>
      </c>
      <c r="H75" s="80" t="str" cm="1">
        <f t="array" aca="1" ref="H75" ca="1">IF(INDIRECT(H$111&amp;116+4*($B75-7))=1,BIN2HEX(1),BIN2HEX(INDIRECT(H$111&amp;113+4*($B75-7))&amp;INDIRECT(H$111&amp;114+4*($B75-7))&amp;INDIRECT(H$111&amp;115+4*($B75-7))&amp;INDIRECT(H$111&amp;116+4*($B75-7))))</f>
        <v>2</v>
      </c>
      <c r="I75" s="80" t="str" cm="1">
        <f t="array" aca="1" ref="I75" ca="1">IF(INDIRECT(I$111&amp;116+4*($B75-7))=1,BIN2HEX(1),BIN2HEX(INDIRECT(I$111&amp;113+4*($B75-7))&amp;INDIRECT(I$111&amp;114+4*($B75-7))&amp;INDIRECT(I$111&amp;115+4*($B75-7))&amp;INDIRECT(I$111&amp;116+4*($B75-7))))</f>
        <v>2</v>
      </c>
      <c r="J75" s="80" t="str" cm="1">
        <f t="array" aca="1" ref="J75" ca="1">IF(INDIRECT(J$111&amp;116+4*($B75-7))=1,BIN2HEX(1),BIN2HEX(INDIRECT(J$111&amp;113+4*($B75-7))&amp;INDIRECT(J$111&amp;114+4*($B75-7))&amp;INDIRECT(J$111&amp;115+4*($B75-7))&amp;INDIRECT(J$111&amp;116+4*($B75-7))))</f>
        <v>2</v>
      </c>
      <c r="K75" s="80" t="str" cm="1">
        <f t="array" aca="1" ref="K75" ca="1">IF(INDIRECT(K$111&amp;116+4*($B75-7))=1,BIN2HEX(1),BIN2HEX(INDIRECT(K$111&amp;113+4*($B75-7))&amp;INDIRECT(K$111&amp;114+4*($B75-7))&amp;INDIRECT(K$111&amp;115+4*($B75-7))&amp;INDIRECT(K$111&amp;116+4*($B75-7))))</f>
        <v>2</v>
      </c>
      <c r="L75" s="80" t="str" cm="1">
        <f t="array" aca="1" ref="L75" ca="1">IF(INDIRECT(L$111&amp;116+4*($B75-7))=1,BIN2HEX(1),BIN2HEX(INDIRECT(L$111&amp;113+4*($B75-7))&amp;INDIRECT(L$111&amp;114+4*($B75-7))&amp;INDIRECT(L$111&amp;115+4*($B75-7))&amp;INDIRECT(L$111&amp;116+4*($B75-7))))</f>
        <v>2</v>
      </c>
      <c r="M75" s="80" t="str" cm="1">
        <f t="array" aca="1" ref="M75" ca="1">IF(INDIRECT(M$111&amp;116+4*($B75-7))=1,BIN2HEX(1),BIN2HEX(INDIRECT(M$111&amp;113+4*($B75-7))&amp;INDIRECT(M$111&amp;114+4*($B75-7))&amp;INDIRECT(M$111&amp;115+4*($B75-7))&amp;INDIRECT(M$111&amp;116+4*($B75-7))))</f>
        <v>2</v>
      </c>
      <c r="N75" s="80" t="str" cm="1">
        <f t="array" aca="1" ref="N75" ca="1">IF(INDIRECT(N$111&amp;116+4*($B75-7))=1,BIN2HEX(1),BIN2HEX(INDIRECT(N$111&amp;113+4*($B75-7))&amp;INDIRECT(N$111&amp;114+4*($B75-7))&amp;INDIRECT(N$111&amp;115+4*($B75-7))&amp;INDIRECT(N$111&amp;116+4*($B75-7))))</f>
        <v>2</v>
      </c>
      <c r="O75" s="80" t="str" cm="1">
        <f t="array" aca="1" ref="O75" ca="1">IF(INDIRECT(O$111&amp;116+4*($B75-7))=1,BIN2HEX(1),BIN2HEX(INDIRECT(O$111&amp;113+4*($B75-7))&amp;INDIRECT(O$111&amp;114+4*($B75-7))&amp;INDIRECT(O$111&amp;115+4*($B75-7))&amp;INDIRECT(O$111&amp;116+4*($B75-7))))</f>
        <v>2</v>
      </c>
      <c r="P75" s="80" t="str" cm="1">
        <f t="array" aca="1" ref="P75" ca="1">IF(INDIRECT(P$111&amp;116+4*($B75-7))=1,BIN2HEX(1),BIN2HEX(INDIRECT(P$111&amp;113+4*($B75-7))&amp;INDIRECT(P$111&amp;114+4*($B75-7))&amp;INDIRECT(P$111&amp;115+4*($B75-7))&amp;INDIRECT(P$111&amp;116+4*($B75-7))))</f>
        <v>2</v>
      </c>
      <c r="Q75" s="80" t="str" cm="1">
        <f t="array" aca="1" ref="Q75" ca="1">IF(INDIRECT(Q$111&amp;116+4*($B75-7))=1,BIN2HEX(1),BIN2HEX(INDIRECT(Q$111&amp;113+4*($B75-7))&amp;INDIRECT(Q$111&amp;114+4*($B75-7))&amp;INDIRECT(Q$111&amp;115+4*($B75-7))&amp;INDIRECT(Q$111&amp;116+4*($B75-7))))</f>
        <v>2</v>
      </c>
      <c r="R75" s="80" t="str" cm="1">
        <f t="array" aca="1" ref="R75" ca="1">IF(INDIRECT(R$111&amp;116+4*($B75-7))=1,BIN2HEX(1),BIN2HEX(INDIRECT(R$111&amp;113+4*($B75-7))&amp;INDIRECT(R$111&amp;114+4*($B75-7))&amp;INDIRECT(R$111&amp;115+4*($B75-7))&amp;INDIRECT(R$111&amp;116+4*($B75-7))))</f>
        <v>2</v>
      </c>
      <c r="S75" s="80" t="str" cm="1">
        <f t="array" aca="1" ref="S75" ca="1">IF(INDIRECT(S$111&amp;116+4*($B75-7))=1,BIN2HEX(1),BIN2HEX(INDIRECT(S$111&amp;113+4*($B75-7))&amp;INDIRECT(S$111&amp;114+4*($B75-7))&amp;INDIRECT(S$111&amp;115+4*($B75-7))&amp;INDIRECT(S$111&amp;116+4*($B75-7))))</f>
        <v>2</v>
      </c>
      <c r="T75" s="80" t="str" cm="1">
        <f t="array" aca="1" ref="T75" ca="1">IF(INDIRECT(T$111&amp;116+4*($B75-7))=1,BIN2HEX(1),BIN2HEX(INDIRECT(T$111&amp;113+4*($B75-7))&amp;INDIRECT(T$111&amp;114+4*($B75-7))&amp;INDIRECT(T$111&amp;115+4*($B75-7))&amp;INDIRECT(T$111&amp;116+4*($B75-7))))</f>
        <v>2</v>
      </c>
      <c r="U75" s="80" t="str" cm="1">
        <f t="array" aca="1" ref="U75" ca="1">IF(INDIRECT(U$111&amp;116+4*($B75-7))=1,BIN2HEX(1),BIN2HEX(INDIRECT(U$111&amp;113+4*($B75-7))&amp;INDIRECT(U$111&amp;114+4*($B75-7))&amp;INDIRECT(U$111&amp;115+4*($B75-7))&amp;INDIRECT(U$111&amp;116+4*($B75-7))))</f>
        <v>2</v>
      </c>
      <c r="V75" s="80" t="str" cm="1">
        <f t="array" aca="1" ref="V75" ca="1">IF(INDIRECT(V$111&amp;116+4*($B75-7))=1,BIN2HEX(1),BIN2HEX(INDIRECT(V$111&amp;113+4*($B75-7))&amp;INDIRECT(V$111&amp;114+4*($B75-7))&amp;INDIRECT(V$111&amp;115+4*($B75-7))&amp;INDIRECT(V$111&amp;116+4*($B75-7))))</f>
        <v>2</v>
      </c>
      <c r="W75" s="80" t="str" cm="1">
        <f t="array" aca="1" ref="W75" ca="1">IF(INDIRECT(W$111&amp;116+4*($B75-7))=1,BIN2HEX(1),BIN2HEX(INDIRECT(W$111&amp;113+4*($B75-7))&amp;INDIRECT(W$111&amp;114+4*($B75-7))&amp;INDIRECT(W$111&amp;115+4*($B75-7))&amp;INDIRECT(W$111&amp;116+4*($B75-7))))</f>
        <v>2</v>
      </c>
      <c r="X75" s="80" t="str" cm="1">
        <f t="array" aca="1" ref="X75" ca="1">IF(INDIRECT(X$111&amp;116+4*($B75-7))=1,BIN2HEX(1),BIN2HEX(INDIRECT(X$111&amp;113+4*($B75-7))&amp;INDIRECT(X$111&amp;114+4*($B75-7))&amp;INDIRECT(X$111&amp;115+4*($B75-7))&amp;INDIRECT(X$111&amp;116+4*($B75-7))))</f>
        <v>2</v>
      </c>
      <c r="Y75" s="80" t="str" cm="1">
        <f t="array" aca="1" ref="Y75" ca="1">IF(INDIRECT(Y$111&amp;116+4*($B75-7))=1,BIN2HEX(1),BIN2HEX(INDIRECT(Y$111&amp;113+4*($B75-7))&amp;INDIRECT(Y$111&amp;114+4*($B75-7))&amp;INDIRECT(Y$111&amp;115+4*($B75-7))&amp;INDIRECT(Y$111&amp;116+4*($B75-7))))</f>
        <v>2</v>
      </c>
      <c r="Z75" s="80" t="str" cm="1">
        <f t="array" aca="1" ref="Z75" ca="1">IF(INDIRECT(Z$111&amp;116+4*($B75-7))=1,BIN2HEX(1),BIN2HEX(INDIRECT(Z$111&amp;113+4*($B75-7))&amp;INDIRECT(Z$111&amp;114+4*($B75-7))&amp;INDIRECT(Z$111&amp;115+4*($B75-7))&amp;INDIRECT(Z$111&amp;116+4*($B75-7))))</f>
        <v>2</v>
      </c>
      <c r="AA75" s="80" t="str" cm="1">
        <f t="array" aca="1" ref="AA75" ca="1">IF(INDIRECT(AA$111&amp;116+4*($B75-7))=1,BIN2HEX(1),BIN2HEX(INDIRECT(AA$111&amp;113+4*($B75-7))&amp;INDIRECT(AA$111&amp;114+4*($B75-7))&amp;INDIRECT(AA$111&amp;115+4*($B75-7))&amp;INDIRECT(AA$111&amp;116+4*($B75-7))))</f>
        <v>2</v>
      </c>
      <c r="AB75" s="80" t="str" cm="1">
        <f t="array" aca="1" ref="AB75" ca="1">IF(INDIRECT(AB$111&amp;116+4*($B75-7))=1,BIN2HEX(1),BIN2HEX(INDIRECT(AB$111&amp;113+4*($B75-7))&amp;INDIRECT(AB$111&amp;114+4*($B75-7))&amp;INDIRECT(AB$111&amp;115+4*($B75-7))&amp;INDIRECT(AB$111&amp;116+4*($B75-7))))</f>
        <v>2</v>
      </c>
      <c r="AC75" s="80" t="str" cm="1">
        <f t="array" aca="1" ref="AC75" ca="1">IF(INDIRECT(AC$111&amp;116+4*($B75-7))=1,BIN2HEX(1),BIN2HEX(INDIRECT(AC$111&amp;113+4*($B75-7))&amp;INDIRECT(AC$111&amp;114+4*($B75-7))&amp;INDIRECT(AC$111&amp;115+4*($B75-7))&amp;INDIRECT(AC$111&amp;116+4*($B75-7))))</f>
        <v>2</v>
      </c>
      <c r="AD75" s="80" t="str" cm="1">
        <f t="array" aca="1" ref="AD75" ca="1">IF(INDIRECT(AD$111&amp;116+4*($B75-7))=1,BIN2HEX(1),BIN2HEX(INDIRECT(AD$111&amp;113+4*($B75-7))&amp;INDIRECT(AD$111&amp;114+4*($B75-7))&amp;INDIRECT(AD$111&amp;115+4*($B75-7))&amp;INDIRECT(AD$111&amp;116+4*($B75-7))))</f>
        <v>2</v>
      </c>
      <c r="AE75" s="80" t="str" cm="1">
        <f t="array" aca="1" ref="AE75" ca="1">IF(INDIRECT(AE$111&amp;116+4*($B75-7))=1,BIN2HEX(1),BIN2HEX(INDIRECT(AE$111&amp;113+4*($B75-7))&amp;INDIRECT(AE$111&amp;114+4*($B75-7))&amp;INDIRECT(AE$111&amp;115+4*($B75-7))&amp;INDIRECT(AE$111&amp;116+4*($B75-7))))</f>
        <v>2</v>
      </c>
      <c r="AF75" s="80" t="str" cm="1">
        <f t="array" aca="1" ref="AF75" ca="1">IF(INDIRECT(AF$111&amp;116+4*($B75-7))=1,BIN2HEX(1),BIN2HEX(INDIRECT(AF$111&amp;113+4*($B75-7))&amp;INDIRECT(AF$111&amp;114+4*($B75-7))&amp;INDIRECT(AF$111&amp;115+4*($B75-7))&amp;INDIRECT(AF$111&amp;116+4*($B75-7))))</f>
        <v>2</v>
      </c>
      <c r="AG75" s="80" t="str" cm="1">
        <f t="array" aca="1" ref="AG75" ca="1">IF(INDIRECT(AG$111&amp;116+4*($B75-7))=1,BIN2HEX(1),BIN2HEX(INDIRECT(AG$111&amp;113+4*($B75-7))&amp;INDIRECT(AG$111&amp;114+4*($B75-7))&amp;INDIRECT(AG$111&amp;115+4*($B75-7))&amp;INDIRECT(AG$111&amp;116+4*($B75-7))))</f>
        <v>2</v>
      </c>
      <c r="AH75" s="80" t="str" cm="1">
        <f t="array" aca="1" ref="AH75" ca="1">IF(INDIRECT(AH$111&amp;116+4*($B75-7))=1,BIN2HEX(1),BIN2HEX(INDIRECT(AH$111&amp;113+4*($B75-7))&amp;INDIRECT(AH$111&amp;114+4*($B75-7))&amp;INDIRECT(AH$111&amp;115+4*($B75-7))&amp;INDIRECT(AH$111&amp;116+4*($B75-7))))</f>
        <v>2</v>
      </c>
      <c r="AI75" s="80" t="str" cm="1">
        <f t="array" aca="1" ref="AI75" ca="1">IF(INDIRECT(AI$111&amp;116+4*($B75-7))=1,BIN2HEX(1),BIN2HEX(INDIRECT(AI$111&amp;113+4*($B75-7))&amp;INDIRECT(AI$111&amp;114+4*($B75-7))&amp;INDIRECT(AI$111&amp;115+4*($B75-7))&amp;INDIRECT(AI$111&amp;116+4*($B75-7))))</f>
        <v>2</v>
      </c>
      <c r="AJ75" s="80" t="str" cm="1">
        <f t="array" aca="1" ref="AJ75" ca="1">IF(INDIRECT(AJ$111&amp;116+4*($B75-7))=1,BIN2HEX(1),BIN2HEX(INDIRECT(AJ$111&amp;113+4*($B75-7))&amp;INDIRECT(AJ$111&amp;114+4*($B75-7))&amp;INDIRECT(AJ$111&amp;115+4*($B75-7))&amp;INDIRECT(AJ$111&amp;116+4*($B75-7))))</f>
        <v>2</v>
      </c>
      <c r="AK75" s="80" t="str" cm="1">
        <f t="array" aca="1" ref="AK75" ca="1">IF(INDIRECT(AK$111&amp;116+4*($B75-7))=1,BIN2HEX(1),BIN2HEX(INDIRECT(AK$111&amp;113+4*($B75-7))&amp;INDIRECT(AK$111&amp;114+4*($B75-7))&amp;INDIRECT(AK$111&amp;115+4*($B75-7))&amp;INDIRECT(AK$111&amp;116+4*($B75-7))))</f>
        <v>2</v>
      </c>
      <c r="AL75" s="80" t="str" cm="1">
        <f t="array" aca="1" ref="AL75" ca="1">IF(INDIRECT(AL$111&amp;116+4*($B75-7))=1,BIN2HEX(1),BIN2HEX(INDIRECT(AL$111&amp;113+4*($B75-7))&amp;INDIRECT(AL$111&amp;114+4*($B75-7))&amp;INDIRECT(AL$111&amp;115+4*($B75-7))&amp;INDIRECT(AL$111&amp;116+4*($B75-7))))</f>
        <v>2</v>
      </c>
      <c r="AM75" s="80" t="str" cm="1">
        <f t="array" aca="1" ref="AM75" ca="1">IF(INDIRECT(AM$111&amp;116+4*($B75-7))=1,BIN2HEX(1),BIN2HEX(INDIRECT(AM$111&amp;113+4*($B75-7))&amp;INDIRECT(AM$111&amp;114+4*($B75-7))&amp;INDIRECT(AM$111&amp;115+4*($B75-7))&amp;INDIRECT(AM$111&amp;116+4*($B75-7))))</f>
        <v>2</v>
      </c>
      <c r="AN75" s="80" t="str" cm="1">
        <f t="array" aca="1" ref="AN75" ca="1">IF(INDIRECT(AN$111&amp;116+4*($B75-7))=1,BIN2HEX(1),BIN2HEX(INDIRECT(AN$111&amp;113+4*($B75-7))&amp;INDIRECT(AN$111&amp;114+4*($B75-7))&amp;INDIRECT(AN$111&amp;115+4*($B75-7))&amp;INDIRECT(AN$111&amp;116+4*($B75-7))))</f>
        <v>2</v>
      </c>
      <c r="AO75" s="80" t="str" cm="1">
        <f t="array" aca="1" ref="AO75" ca="1">IF(INDIRECT(AO$111&amp;116+4*($B75-7))=1,BIN2HEX(1),BIN2HEX(INDIRECT(AO$111&amp;113+4*($B75-7))&amp;INDIRECT(AO$111&amp;114+4*($B75-7))&amp;INDIRECT(AO$111&amp;115+4*($B75-7))&amp;INDIRECT(AO$111&amp;116+4*($B75-7))))</f>
        <v>2</v>
      </c>
      <c r="AP75" s="80" t="str" cm="1">
        <f t="array" aca="1" ref="AP75" ca="1">IF(INDIRECT(AP$111&amp;116+4*($B75-7))=1,BIN2HEX(1),BIN2HEX(INDIRECT(AP$111&amp;113+4*($B75-7))&amp;INDIRECT(AP$111&amp;114+4*($B75-7))&amp;INDIRECT(AP$111&amp;115+4*($B75-7))&amp;INDIRECT(AP$111&amp;116+4*($B75-7))))</f>
        <v>2</v>
      </c>
      <c r="AQ75" s="80" t="str" cm="1">
        <f t="array" aca="1" ref="AQ75" ca="1">IF(INDIRECT(AQ$111&amp;116+4*($B75-7))=1,BIN2HEX(1),BIN2HEX(INDIRECT(AQ$111&amp;113+4*($B75-7))&amp;INDIRECT(AQ$111&amp;114+4*($B75-7))&amp;INDIRECT(AQ$111&amp;115+4*($B75-7))&amp;INDIRECT(AQ$111&amp;116+4*($B75-7))))</f>
        <v>2</v>
      </c>
      <c r="AR75" s="80" t="str" cm="1">
        <f t="array" aca="1" ref="AR75" ca="1">IF(INDIRECT(AR$111&amp;116+4*($B75-7))=1,BIN2HEX(1),BIN2HEX(INDIRECT(AR$111&amp;113+4*($B75-7))&amp;INDIRECT(AR$111&amp;114+4*($B75-7))&amp;INDIRECT(AR$111&amp;115+4*($B75-7))&amp;INDIRECT(AR$111&amp;116+4*($B75-7))))</f>
        <v>2</v>
      </c>
      <c r="AS75" s="80" t="str" cm="1">
        <f t="array" aca="1" ref="AS75" ca="1">IF(INDIRECT(AS$111&amp;116+4*($B75-7))=1,BIN2HEX(1),BIN2HEX(INDIRECT(AS$111&amp;113+4*($B75-7))&amp;INDIRECT(AS$111&amp;114+4*($B75-7))&amp;INDIRECT(AS$111&amp;115+4*($B75-7))&amp;INDIRECT(AS$111&amp;116+4*($B75-7))))</f>
        <v>2</v>
      </c>
      <c r="AT75" s="80" t="str" cm="1">
        <f t="array" aca="1" ref="AT75" ca="1">IF(INDIRECT(AT$111&amp;116+4*($B75-7))=1,BIN2HEX(1),BIN2HEX(INDIRECT(AT$111&amp;113+4*($B75-7))&amp;INDIRECT(AT$111&amp;114+4*($B75-7))&amp;INDIRECT(AT$111&amp;115+4*($B75-7))&amp;INDIRECT(AT$111&amp;116+4*($B75-7))))</f>
        <v>2</v>
      </c>
      <c r="AU75" s="80" t="str" cm="1">
        <f t="array" aca="1" ref="AU75" ca="1">IF(INDIRECT(AU$111&amp;116+4*($B75-7))=1,BIN2HEX(1),BIN2HEX(INDIRECT(AU$111&amp;113+4*($B75-7))&amp;INDIRECT(AU$111&amp;114+4*($B75-7))&amp;INDIRECT(AU$111&amp;115+4*($B75-7))&amp;INDIRECT(AU$111&amp;116+4*($B75-7))))</f>
        <v>2</v>
      </c>
      <c r="AV75" s="80" t="str" cm="1">
        <f t="array" aca="1" ref="AV75" ca="1">IF(INDIRECT(AV$111&amp;116+4*($B75-7))=1,BIN2HEX(1),BIN2HEX(INDIRECT(AV$111&amp;113+4*($B75-7))&amp;INDIRECT(AV$111&amp;114+4*($B75-7))&amp;INDIRECT(AV$111&amp;115+4*($B75-7))&amp;INDIRECT(AV$111&amp;116+4*($B75-7))))</f>
        <v>2</v>
      </c>
      <c r="AW75" s="80" t="str" cm="1">
        <f t="array" aca="1" ref="AW75" ca="1">IF(INDIRECT(AW$111&amp;116+4*($B75-7))=1,BIN2HEX(1),BIN2HEX(INDIRECT(AW$111&amp;113+4*($B75-7))&amp;INDIRECT(AW$111&amp;114+4*($B75-7))&amp;INDIRECT(AW$111&amp;115+4*($B75-7))&amp;INDIRECT(AW$111&amp;116+4*($B75-7))))</f>
        <v>2</v>
      </c>
      <c r="AX75" s="80" t="str" cm="1">
        <f t="array" aca="1" ref="AX75" ca="1">IF(INDIRECT(AX$111&amp;116+4*($B75-7))=1,BIN2HEX(1),BIN2HEX(INDIRECT(AX$111&amp;113+4*($B75-7))&amp;INDIRECT(AX$111&amp;114+4*($B75-7))&amp;INDIRECT(AX$111&amp;115+4*($B75-7))&amp;INDIRECT(AX$111&amp;116+4*($B75-7))))</f>
        <v>2</v>
      </c>
      <c r="AY75" s="80" t="str" cm="1">
        <f t="array" aca="1" ref="AY75" ca="1">IF(INDIRECT(AY$111&amp;116+4*($B75-7))=1,BIN2HEX(1),BIN2HEX(INDIRECT(AY$111&amp;113+4*($B75-7))&amp;INDIRECT(AY$111&amp;114+4*($B75-7))&amp;INDIRECT(AY$111&amp;115+4*($B75-7))&amp;INDIRECT(AY$111&amp;116+4*($B75-7))))</f>
        <v>2</v>
      </c>
      <c r="AZ75" s="80" t="str" cm="1">
        <f t="array" aca="1" ref="AZ75" ca="1">IF(INDIRECT(AZ$111&amp;116+4*($B75-7))=1,BIN2HEX(1),BIN2HEX(INDIRECT(AZ$111&amp;113+4*($B75-7))&amp;INDIRECT(AZ$111&amp;114+4*($B75-7))&amp;INDIRECT(AZ$111&amp;115+4*($B75-7))&amp;INDIRECT(AZ$111&amp;116+4*($B75-7))))</f>
        <v>2</v>
      </c>
      <c r="BA75" s="80" t="str" cm="1">
        <f t="array" aca="1" ref="BA75" ca="1">IF(INDIRECT(BA$111&amp;116+4*($B75-7))=1,BIN2HEX(1),BIN2HEX(INDIRECT(BA$111&amp;113+4*($B75-7))&amp;INDIRECT(BA$111&amp;114+4*($B75-7))&amp;INDIRECT(BA$111&amp;115+4*($B75-7))&amp;INDIRECT(BA$111&amp;116+4*($B75-7))))</f>
        <v>2</v>
      </c>
      <c r="BB75" s="80" t="str" cm="1">
        <f t="array" aca="1" ref="BB75" ca="1">IF(INDIRECT(BB$111&amp;116+4*($B75-7))=1,BIN2HEX(1),BIN2HEX(INDIRECT(BB$111&amp;113+4*($B75-7))&amp;INDIRECT(BB$111&amp;114+4*($B75-7))&amp;INDIRECT(BB$111&amp;115+4*($B75-7))&amp;INDIRECT(BB$111&amp;116+4*($B75-7))))</f>
        <v>2</v>
      </c>
      <c r="BC75" s="80" t="str" cm="1">
        <f t="array" aca="1" ref="BC75" ca="1">IF(INDIRECT(BC$111&amp;116+4*($B75-7))=1,BIN2HEX(1),BIN2HEX(INDIRECT(BC$111&amp;113+4*($B75-7))&amp;INDIRECT(BC$111&amp;114+4*($B75-7))&amp;INDIRECT(BC$111&amp;115+4*($B75-7))&amp;INDIRECT(BC$111&amp;116+4*($B75-7))))</f>
        <v>2</v>
      </c>
      <c r="BD75" s="80" t="str" cm="1">
        <f t="array" aca="1" ref="BD75" ca="1">IF(INDIRECT(BD$111&amp;116+4*($B75-7))=1,BIN2HEX(1),BIN2HEX(INDIRECT(BD$111&amp;113+4*($B75-7))&amp;INDIRECT(BD$111&amp;114+4*($B75-7))&amp;INDIRECT(BD$111&amp;115+4*($B75-7))&amp;INDIRECT(BD$111&amp;116+4*($B75-7))))</f>
        <v>2</v>
      </c>
      <c r="BE75" s="80" t="str" cm="1">
        <f t="array" aca="1" ref="BE75" ca="1">IF(INDIRECT(BE$111&amp;116+4*($B75-7))=1,BIN2HEX(1),BIN2HEX(INDIRECT(BE$111&amp;113+4*($B75-7))&amp;INDIRECT(BE$111&amp;114+4*($B75-7))&amp;INDIRECT(BE$111&amp;115+4*($B75-7))&amp;INDIRECT(BE$111&amp;116+4*($B75-7))))</f>
        <v>2</v>
      </c>
      <c r="BF75" s="80" t="str" cm="1">
        <f t="array" aca="1" ref="BF75" ca="1">IF(INDIRECT(BF$111&amp;116+4*($B75-7))=1,BIN2HEX(1),BIN2HEX(INDIRECT(BF$111&amp;113+4*($B75-7))&amp;INDIRECT(BF$111&amp;114+4*($B75-7))&amp;INDIRECT(BF$111&amp;115+4*($B75-7))&amp;INDIRECT(BF$111&amp;116+4*($B75-7))))</f>
        <v>2</v>
      </c>
      <c r="BG75" s="80" t="str" cm="1">
        <f t="array" aca="1" ref="BG75" ca="1">IF(INDIRECT(BG$111&amp;116+4*($B75-7))=1,BIN2HEX(1),BIN2HEX(INDIRECT(BG$111&amp;113+4*($B75-7))&amp;INDIRECT(BG$111&amp;114+4*($B75-7))&amp;INDIRECT(BG$111&amp;115+4*($B75-7))&amp;INDIRECT(BG$111&amp;116+4*($B75-7))))</f>
        <v>2</v>
      </c>
      <c r="BH75" s="80" t="str" cm="1">
        <f t="array" aca="1" ref="BH75" ca="1">IF(INDIRECT(BH$111&amp;116+4*($B75-7))=1,BIN2HEX(1),BIN2HEX(INDIRECT(BH$111&amp;113+4*($B75-7))&amp;INDIRECT(BH$111&amp;114+4*($B75-7))&amp;INDIRECT(BH$111&amp;115+4*($B75-7))&amp;INDIRECT(BH$111&amp;116+4*($B75-7))))</f>
        <v>2</v>
      </c>
      <c r="BI75" s="80" t="str" cm="1">
        <f t="array" aca="1" ref="BI75" ca="1">IF(INDIRECT(BI$111&amp;116+4*($B75-7))=1,BIN2HEX(1),BIN2HEX(INDIRECT(BI$111&amp;113+4*($B75-7))&amp;INDIRECT(BI$111&amp;114+4*($B75-7))&amp;INDIRECT(BI$111&amp;115+4*($B75-7))&amp;INDIRECT(BI$111&amp;116+4*($B75-7))))</f>
        <v>2</v>
      </c>
      <c r="BJ75" s="80" t="str" cm="1">
        <f t="array" aca="1" ref="BJ75" ca="1">IF(INDIRECT(BJ$111&amp;116+4*($B75-7))=1,BIN2HEX(1),BIN2HEX(INDIRECT(BJ$111&amp;113+4*($B75-7))&amp;INDIRECT(BJ$111&amp;114+4*($B75-7))&amp;INDIRECT(BJ$111&amp;115+4*($B75-7))&amp;INDIRECT(BJ$111&amp;116+4*($B75-7))))</f>
        <v>2</v>
      </c>
      <c r="BK75" s="80" t="str" cm="1">
        <f t="array" aca="1" ref="BK75" ca="1">IF(INDIRECT(BK$111&amp;116+4*($B75-7))=1,BIN2HEX(1),BIN2HEX(INDIRECT(BK$111&amp;113+4*($B75-7))&amp;INDIRECT(BK$111&amp;114+4*($B75-7))&amp;INDIRECT(BK$111&amp;115+4*($B75-7))&amp;INDIRECT(BK$111&amp;116+4*($B75-7))))</f>
        <v>2</v>
      </c>
      <c r="BL75" s="80" t="str" cm="1">
        <f t="array" aca="1" ref="BL75" ca="1">IF(INDIRECT(BL$111&amp;116+4*($B75-7))=1,BIN2HEX(1),BIN2HEX(INDIRECT(BL$111&amp;113+4*($B75-7))&amp;INDIRECT(BL$111&amp;114+4*($B75-7))&amp;INDIRECT(BL$111&amp;115+4*($B75-7))&amp;INDIRECT(BL$111&amp;116+4*($B75-7))))</f>
        <v>2</v>
      </c>
      <c r="BM75" s="80" t="str" cm="1">
        <f t="array" aca="1" ref="BM75" ca="1">IF(INDIRECT(BM$111&amp;116+4*($B75-7))=1,BIN2HEX(1),BIN2HEX(INDIRECT(BM$111&amp;113+4*($B75-7))&amp;INDIRECT(BM$111&amp;114+4*($B75-7))&amp;INDIRECT(BM$111&amp;115+4*($B75-7))&amp;INDIRECT(BM$111&amp;116+4*($B75-7))))</f>
        <v>2</v>
      </c>
      <c r="BN75" s="80" t="str" cm="1">
        <f t="array" aca="1" ref="BN75" ca="1">IF(INDIRECT(BN$111&amp;116+4*($B75-7))=1,BIN2HEX(1),BIN2HEX(INDIRECT(BN$111&amp;113+4*($B75-7))&amp;INDIRECT(BN$111&amp;114+4*($B75-7))&amp;INDIRECT(BN$111&amp;115+4*($B75-7))&amp;INDIRECT(BN$111&amp;116+4*($B75-7))))</f>
        <v>2</v>
      </c>
      <c r="BO75" s="80" t="str" cm="1">
        <f t="array" aca="1" ref="BO75" ca="1">IF(INDIRECT(BO$111&amp;116+4*($B75-7))=1,BIN2HEX(1),BIN2HEX(INDIRECT(BO$111&amp;113+4*($B75-7))&amp;INDIRECT(BO$111&amp;114+4*($B75-7))&amp;INDIRECT(BO$111&amp;115+4*($B75-7))&amp;INDIRECT(BO$111&amp;116+4*($B75-7))))</f>
        <v>2</v>
      </c>
      <c r="BP75" s="80" t="str" cm="1">
        <f t="array" aca="1" ref="BP75" ca="1">IF(INDIRECT(BP$111&amp;116+4*($B75-7))=1,BIN2HEX(1),BIN2HEX(INDIRECT(BP$111&amp;113+4*($B75-7))&amp;INDIRECT(BP$111&amp;114+4*($B75-7))&amp;INDIRECT(BP$111&amp;115+4*($B75-7))&amp;INDIRECT(BP$111&amp;116+4*($B75-7))))</f>
        <v>2</v>
      </c>
      <c r="CD75" s="80" cm="1">
        <f t="array" aca="1" ref="CD75" ca="1">IF($V75="0",INDIRECT("ｄａｔａ!$"&amp;V$112&amp;"$"&amp;$B75),0)</f>
        <v>0</v>
      </c>
      <c r="CE75" s="80" cm="1">
        <f t="array" aca="1" ref="CE75" ca="1">IF(OR($AS75="0",$AS75="8"),INDIRECT("ｄａｔａ!$"&amp;AS$112&amp;"$"&amp;$B75),0)</f>
        <v>0</v>
      </c>
      <c r="CH75" s="80" t="str">
        <f t="shared" si="12"/>
        <v>2000</v>
      </c>
      <c r="CI75" s="80" t="str">
        <f t="shared" si="13"/>
        <v>300000</v>
      </c>
      <c r="CJ75" s="80" t="str">
        <f t="shared" si="14"/>
        <v>400000</v>
      </c>
      <c r="CK75" s="80" t="str">
        <f t="shared" si="15"/>
        <v>5000000</v>
      </c>
      <c r="CL75" s="80" t="str">
        <f t="shared" si="16"/>
        <v>600000</v>
      </c>
      <c r="CM75" s="80" t="str">
        <f t="shared" ca="1" si="17"/>
        <v>70000</v>
      </c>
      <c r="CN75" s="80" t="str">
        <f t="shared" ca="1" si="18"/>
        <v>800000</v>
      </c>
      <c r="CO75" s="80" t="str">
        <f t="shared" ca="1" si="19"/>
        <v>900000</v>
      </c>
      <c r="CP75" s="80" t="str">
        <f t="shared" ca="1" si="20"/>
        <v>A000000</v>
      </c>
      <c r="CQ75" s="80" t="str">
        <f t="shared" ca="1" si="21"/>
        <v>B00000</v>
      </c>
    </row>
    <row r="76" spans="1:95" x14ac:dyDescent="0.2">
      <c r="A76" s="80" t="s">
        <v>2389</v>
      </c>
      <c r="B76" s="80">
        <v>78</v>
      </c>
      <c r="C76" s="251">
        <f t="shared" ca="1" si="22"/>
        <v>1</v>
      </c>
      <c r="D76" s="80" t="str" cm="1">
        <f t="array" aca="1" ref="D76" ca="1">IF(INDIRECT(D$111&amp;116+4*($B76-7))=1,BIN2HEX(1),BIN2HEX(INDIRECT(D$111&amp;113+4*($B76-7))&amp;INDIRECT(D$111&amp;114+4*($B76-7))&amp;INDIRECT(D$111&amp;115+4*($B76-7))&amp;INDIRECT(D$111&amp;116+4*($B76-7))))</f>
        <v>4</v>
      </c>
      <c r="F76" s="80" t="str" cm="1">
        <f t="array" aca="1" ref="F76" ca="1">IF(INDIRECT(F$111&amp;116+4*($B76-7))=1,BIN2HEX(1),BIN2HEX(INDIRECT(F$111&amp;113+4*($B76-7))&amp;INDIRECT(F$111&amp;114+4*($B76-7))&amp;INDIRECT(F$111&amp;115+4*($B76-7))&amp;INDIRECT(F$111&amp;116+4*($B76-7))))</f>
        <v>2</v>
      </c>
      <c r="G76" s="80" t="str" cm="1">
        <f t="array" aca="1" ref="G76" ca="1">IF(INDIRECT(G$111&amp;116+4*($B76-7))=1,BIN2HEX(1),BIN2HEX(INDIRECT(G$111&amp;113+4*($B76-7))&amp;INDIRECT(G$111&amp;114+4*($B76-7))&amp;INDIRECT(G$111&amp;115+4*($B76-7))&amp;INDIRECT(G$111&amp;116+4*($B76-7))))</f>
        <v>2</v>
      </c>
      <c r="H76" s="80" t="str" cm="1">
        <f t="array" aca="1" ref="H76" ca="1">IF(INDIRECT(H$111&amp;116+4*($B76-7))=1,BIN2HEX(1),BIN2HEX(INDIRECT(H$111&amp;113+4*($B76-7))&amp;INDIRECT(H$111&amp;114+4*($B76-7))&amp;INDIRECT(H$111&amp;115+4*($B76-7))&amp;INDIRECT(H$111&amp;116+4*($B76-7))))</f>
        <v>2</v>
      </c>
      <c r="I76" s="80" t="str" cm="1">
        <f t="array" aca="1" ref="I76" ca="1">IF(INDIRECT(I$111&amp;116+4*($B76-7))=1,BIN2HEX(1),BIN2HEX(INDIRECT(I$111&amp;113+4*($B76-7))&amp;INDIRECT(I$111&amp;114+4*($B76-7))&amp;INDIRECT(I$111&amp;115+4*($B76-7))&amp;INDIRECT(I$111&amp;116+4*($B76-7))))</f>
        <v>2</v>
      </c>
      <c r="J76" s="80" t="str" cm="1">
        <f t="array" aca="1" ref="J76" ca="1">IF(INDIRECT(J$111&amp;116+4*($B76-7))=1,BIN2HEX(1),BIN2HEX(INDIRECT(J$111&amp;113+4*($B76-7))&amp;INDIRECT(J$111&amp;114+4*($B76-7))&amp;INDIRECT(J$111&amp;115+4*($B76-7))&amp;INDIRECT(J$111&amp;116+4*($B76-7))))</f>
        <v>2</v>
      </c>
      <c r="K76" s="80" t="str" cm="1">
        <f t="array" aca="1" ref="K76" ca="1">IF(INDIRECT(K$111&amp;116+4*($B76-7))=1,BIN2HEX(1),BIN2HEX(INDIRECT(K$111&amp;113+4*($B76-7))&amp;INDIRECT(K$111&amp;114+4*($B76-7))&amp;INDIRECT(K$111&amp;115+4*($B76-7))&amp;INDIRECT(K$111&amp;116+4*($B76-7))))</f>
        <v>2</v>
      </c>
      <c r="L76" s="80" t="str" cm="1">
        <f t="array" aca="1" ref="L76" ca="1">IF(INDIRECT(L$111&amp;116+4*($B76-7))=1,BIN2HEX(1),BIN2HEX(INDIRECT(L$111&amp;113+4*($B76-7))&amp;INDIRECT(L$111&amp;114+4*($B76-7))&amp;INDIRECT(L$111&amp;115+4*($B76-7))&amp;INDIRECT(L$111&amp;116+4*($B76-7))))</f>
        <v>2</v>
      </c>
      <c r="M76" s="80" t="str" cm="1">
        <f t="array" aca="1" ref="M76" ca="1">IF(INDIRECT(M$111&amp;116+4*($B76-7))=1,BIN2HEX(1),BIN2HEX(INDIRECT(M$111&amp;113+4*($B76-7))&amp;INDIRECT(M$111&amp;114+4*($B76-7))&amp;INDIRECT(M$111&amp;115+4*($B76-7))&amp;INDIRECT(M$111&amp;116+4*($B76-7))))</f>
        <v>2</v>
      </c>
      <c r="N76" s="80" t="str" cm="1">
        <f t="array" aca="1" ref="N76" ca="1">IF(INDIRECT(N$111&amp;116+4*($B76-7))=1,BIN2HEX(1),BIN2HEX(INDIRECT(N$111&amp;113+4*($B76-7))&amp;INDIRECT(N$111&amp;114+4*($B76-7))&amp;INDIRECT(N$111&amp;115+4*($B76-7))&amp;INDIRECT(N$111&amp;116+4*($B76-7))))</f>
        <v>2</v>
      </c>
      <c r="O76" s="80" t="str" cm="1">
        <f t="array" aca="1" ref="O76" ca="1">IF(INDIRECT(O$111&amp;116+4*($B76-7))=1,BIN2HEX(1),BIN2HEX(INDIRECT(O$111&amp;113+4*($B76-7))&amp;INDIRECT(O$111&amp;114+4*($B76-7))&amp;INDIRECT(O$111&amp;115+4*($B76-7))&amp;INDIRECT(O$111&amp;116+4*($B76-7))))</f>
        <v>2</v>
      </c>
      <c r="P76" s="80" t="str" cm="1">
        <f t="array" aca="1" ref="P76" ca="1">IF(INDIRECT(P$111&amp;116+4*($B76-7))=1,BIN2HEX(1),BIN2HEX(INDIRECT(P$111&amp;113+4*($B76-7))&amp;INDIRECT(P$111&amp;114+4*($B76-7))&amp;INDIRECT(P$111&amp;115+4*($B76-7))&amp;INDIRECT(P$111&amp;116+4*($B76-7))))</f>
        <v>2</v>
      </c>
      <c r="Q76" s="80" t="str" cm="1">
        <f t="array" aca="1" ref="Q76" ca="1">IF(INDIRECT(Q$111&amp;116+4*($B76-7))=1,BIN2HEX(1),BIN2HEX(INDIRECT(Q$111&amp;113+4*($B76-7))&amp;INDIRECT(Q$111&amp;114+4*($B76-7))&amp;INDIRECT(Q$111&amp;115+4*($B76-7))&amp;INDIRECT(Q$111&amp;116+4*($B76-7))))</f>
        <v>2</v>
      </c>
      <c r="R76" s="80" t="str" cm="1">
        <f t="array" aca="1" ref="R76" ca="1">IF(INDIRECT(R$111&amp;116+4*($B76-7))=1,BIN2HEX(1),BIN2HEX(INDIRECT(R$111&amp;113+4*($B76-7))&amp;INDIRECT(R$111&amp;114+4*($B76-7))&amp;INDIRECT(R$111&amp;115+4*($B76-7))&amp;INDIRECT(R$111&amp;116+4*($B76-7))))</f>
        <v>2</v>
      </c>
      <c r="S76" s="80" t="str" cm="1">
        <f t="array" aca="1" ref="S76" ca="1">IF(INDIRECT(S$111&amp;116+4*($B76-7))=1,BIN2HEX(1),BIN2HEX(INDIRECT(S$111&amp;113+4*($B76-7))&amp;INDIRECT(S$111&amp;114+4*($B76-7))&amp;INDIRECT(S$111&amp;115+4*($B76-7))&amp;INDIRECT(S$111&amp;116+4*($B76-7))))</f>
        <v>2</v>
      </c>
      <c r="T76" s="80" t="str" cm="1">
        <f t="array" aca="1" ref="T76" ca="1">IF(INDIRECT(T$111&amp;116+4*($B76-7))=1,BIN2HEX(1),BIN2HEX(INDIRECT(T$111&amp;113+4*($B76-7))&amp;INDIRECT(T$111&amp;114+4*($B76-7))&amp;INDIRECT(T$111&amp;115+4*($B76-7))&amp;INDIRECT(T$111&amp;116+4*($B76-7))))</f>
        <v>2</v>
      </c>
      <c r="U76" s="80" t="str" cm="1">
        <f t="array" aca="1" ref="U76" ca="1">IF(INDIRECT(U$111&amp;116+4*($B76-7))=1,BIN2HEX(1),BIN2HEX(INDIRECT(U$111&amp;113+4*($B76-7))&amp;INDIRECT(U$111&amp;114+4*($B76-7))&amp;INDIRECT(U$111&amp;115+4*($B76-7))&amp;INDIRECT(U$111&amp;116+4*($B76-7))))</f>
        <v>2</v>
      </c>
      <c r="V76" s="80" t="str" cm="1">
        <f t="array" aca="1" ref="V76" ca="1">IF(INDIRECT(V$111&amp;116+4*($B76-7))=1,BIN2HEX(1),BIN2HEX(INDIRECT(V$111&amp;113+4*($B76-7))&amp;INDIRECT(V$111&amp;114+4*($B76-7))&amp;INDIRECT(V$111&amp;115+4*($B76-7))&amp;INDIRECT(V$111&amp;116+4*($B76-7))))</f>
        <v>2</v>
      </c>
      <c r="W76" s="80" t="str" cm="1">
        <f t="array" aca="1" ref="W76" ca="1">IF(INDIRECT(W$111&amp;116+4*($B76-7))=1,BIN2HEX(1),BIN2HEX(INDIRECT(W$111&amp;113+4*($B76-7))&amp;INDIRECT(W$111&amp;114+4*($B76-7))&amp;INDIRECT(W$111&amp;115+4*($B76-7))&amp;INDIRECT(W$111&amp;116+4*($B76-7))))</f>
        <v>2</v>
      </c>
      <c r="X76" s="80" t="str" cm="1">
        <f t="array" aca="1" ref="X76" ca="1">IF(INDIRECT(X$111&amp;116+4*($B76-7))=1,BIN2HEX(1),BIN2HEX(INDIRECT(X$111&amp;113+4*($B76-7))&amp;INDIRECT(X$111&amp;114+4*($B76-7))&amp;INDIRECT(X$111&amp;115+4*($B76-7))&amp;INDIRECT(X$111&amp;116+4*($B76-7))))</f>
        <v>2</v>
      </c>
      <c r="Y76" s="80" t="str" cm="1">
        <f t="array" aca="1" ref="Y76" ca="1">IF(INDIRECT(Y$111&amp;116+4*($B76-7))=1,BIN2HEX(1),BIN2HEX(INDIRECT(Y$111&amp;113+4*($B76-7))&amp;INDIRECT(Y$111&amp;114+4*($B76-7))&amp;INDIRECT(Y$111&amp;115+4*($B76-7))&amp;INDIRECT(Y$111&amp;116+4*($B76-7))))</f>
        <v>2</v>
      </c>
      <c r="Z76" s="80" t="str" cm="1">
        <f t="array" aca="1" ref="Z76" ca="1">IF(INDIRECT(Z$111&amp;116+4*($B76-7))=1,BIN2HEX(1),BIN2HEX(INDIRECT(Z$111&amp;113+4*($B76-7))&amp;INDIRECT(Z$111&amp;114+4*($B76-7))&amp;INDIRECT(Z$111&amp;115+4*($B76-7))&amp;INDIRECT(Z$111&amp;116+4*($B76-7))))</f>
        <v>2</v>
      </c>
      <c r="AA76" s="80" t="str" cm="1">
        <f t="array" aca="1" ref="AA76" ca="1">IF(INDIRECT(AA$111&amp;116+4*($B76-7))=1,BIN2HEX(1),BIN2HEX(INDIRECT(AA$111&amp;113+4*($B76-7))&amp;INDIRECT(AA$111&amp;114+4*($B76-7))&amp;INDIRECT(AA$111&amp;115+4*($B76-7))&amp;INDIRECT(AA$111&amp;116+4*($B76-7))))</f>
        <v>2</v>
      </c>
      <c r="AB76" s="80" t="str" cm="1">
        <f t="array" aca="1" ref="AB76" ca="1">IF(INDIRECT(AB$111&amp;116+4*($B76-7))=1,BIN2HEX(1),BIN2HEX(INDIRECT(AB$111&amp;113+4*($B76-7))&amp;INDIRECT(AB$111&amp;114+4*($B76-7))&amp;INDIRECT(AB$111&amp;115+4*($B76-7))&amp;INDIRECT(AB$111&amp;116+4*($B76-7))))</f>
        <v>2</v>
      </c>
      <c r="AC76" s="80" t="str" cm="1">
        <f t="array" aca="1" ref="AC76" ca="1">IF(INDIRECT(AC$111&amp;116+4*($B76-7))=1,BIN2HEX(1),BIN2HEX(INDIRECT(AC$111&amp;113+4*($B76-7))&amp;INDIRECT(AC$111&amp;114+4*($B76-7))&amp;INDIRECT(AC$111&amp;115+4*($B76-7))&amp;INDIRECT(AC$111&amp;116+4*($B76-7))))</f>
        <v>2</v>
      </c>
      <c r="AD76" s="80" t="str" cm="1">
        <f t="array" aca="1" ref="AD76" ca="1">IF(INDIRECT(AD$111&amp;116+4*($B76-7))=1,BIN2HEX(1),BIN2HEX(INDIRECT(AD$111&amp;113+4*($B76-7))&amp;INDIRECT(AD$111&amp;114+4*($B76-7))&amp;INDIRECT(AD$111&amp;115+4*($B76-7))&amp;INDIRECT(AD$111&amp;116+4*($B76-7))))</f>
        <v>2</v>
      </c>
      <c r="AE76" s="80" t="str" cm="1">
        <f t="array" aca="1" ref="AE76" ca="1">IF(INDIRECT(AE$111&amp;116+4*($B76-7))=1,BIN2HEX(1),BIN2HEX(INDIRECT(AE$111&amp;113+4*($B76-7))&amp;INDIRECT(AE$111&amp;114+4*($B76-7))&amp;INDIRECT(AE$111&amp;115+4*($B76-7))&amp;INDIRECT(AE$111&amp;116+4*($B76-7))))</f>
        <v>2</v>
      </c>
      <c r="AF76" s="80" t="str" cm="1">
        <f t="array" aca="1" ref="AF76" ca="1">IF(INDIRECT(AF$111&amp;116+4*($B76-7))=1,BIN2HEX(1),BIN2HEX(INDIRECT(AF$111&amp;113+4*($B76-7))&amp;INDIRECT(AF$111&amp;114+4*($B76-7))&amp;INDIRECT(AF$111&amp;115+4*($B76-7))&amp;INDIRECT(AF$111&amp;116+4*($B76-7))))</f>
        <v>2</v>
      </c>
      <c r="AG76" s="80" t="str" cm="1">
        <f t="array" aca="1" ref="AG76" ca="1">IF(INDIRECT(AG$111&amp;116+4*($B76-7))=1,BIN2HEX(1),BIN2HEX(INDIRECT(AG$111&amp;113+4*($B76-7))&amp;INDIRECT(AG$111&amp;114+4*($B76-7))&amp;INDIRECT(AG$111&amp;115+4*($B76-7))&amp;INDIRECT(AG$111&amp;116+4*($B76-7))))</f>
        <v>2</v>
      </c>
      <c r="AH76" s="80" t="str" cm="1">
        <f t="array" aca="1" ref="AH76" ca="1">IF(INDIRECT(AH$111&amp;116+4*($B76-7))=1,BIN2HEX(1),BIN2HEX(INDIRECT(AH$111&amp;113+4*($B76-7))&amp;INDIRECT(AH$111&amp;114+4*($B76-7))&amp;INDIRECT(AH$111&amp;115+4*($B76-7))&amp;INDIRECT(AH$111&amp;116+4*($B76-7))))</f>
        <v>2</v>
      </c>
      <c r="AI76" s="80" t="str" cm="1">
        <f t="array" aca="1" ref="AI76" ca="1">IF(INDIRECT(AI$111&amp;116+4*($B76-7))=1,BIN2HEX(1),BIN2HEX(INDIRECT(AI$111&amp;113+4*($B76-7))&amp;INDIRECT(AI$111&amp;114+4*($B76-7))&amp;INDIRECT(AI$111&amp;115+4*($B76-7))&amp;INDIRECT(AI$111&amp;116+4*($B76-7))))</f>
        <v>2</v>
      </c>
      <c r="AJ76" s="80" t="str" cm="1">
        <f t="array" aca="1" ref="AJ76" ca="1">IF(INDIRECT(AJ$111&amp;116+4*($B76-7))=1,BIN2HEX(1),BIN2HEX(INDIRECT(AJ$111&amp;113+4*($B76-7))&amp;INDIRECT(AJ$111&amp;114+4*($B76-7))&amp;INDIRECT(AJ$111&amp;115+4*($B76-7))&amp;INDIRECT(AJ$111&amp;116+4*($B76-7))))</f>
        <v>2</v>
      </c>
      <c r="AK76" s="80" t="str" cm="1">
        <f t="array" aca="1" ref="AK76" ca="1">IF(INDIRECT(AK$111&amp;116+4*($B76-7))=1,BIN2HEX(1),BIN2HEX(INDIRECT(AK$111&amp;113+4*($B76-7))&amp;INDIRECT(AK$111&amp;114+4*($B76-7))&amp;INDIRECT(AK$111&amp;115+4*($B76-7))&amp;INDIRECT(AK$111&amp;116+4*($B76-7))))</f>
        <v>2</v>
      </c>
      <c r="AL76" s="80" t="str" cm="1">
        <f t="array" aca="1" ref="AL76" ca="1">IF(INDIRECT(AL$111&amp;116+4*($B76-7))=1,BIN2HEX(1),BIN2HEX(INDIRECT(AL$111&amp;113+4*($B76-7))&amp;INDIRECT(AL$111&amp;114+4*($B76-7))&amp;INDIRECT(AL$111&amp;115+4*($B76-7))&amp;INDIRECT(AL$111&amp;116+4*($B76-7))))</f>
        <v>2</v>
      </c>
      <c r="AM76" s="80" t="str" cm="1">
        <f t="array" aca="1" ref="AM76" ca="1">IF(INDIRECT(AM$111&amp;116+4*($B76-7))=1,BIN2HEX(1),BIN2HEX(INDIRECT(AM$111&amp;113+4*($B76-7))&amp;INDIRECT(AM$111&amp;114+4*($B76-7))&amp;INDIRECT(AM$111&amp;115+4*($B76-7))&amp;INDIRECT(AM$111&amp;116+4*($B76-7))))</f>
        <v>2</v>
      </c>
      <c r="AN76" s="80" t="str" cm="1">
        <f t="array" aca="1" ref="AN76" ca="1">IF(INDIRECT(AN$111&amp;116+4*($B76-7))=1,BIN2HEX(1),BIN2HEX(INDIRECT(AN$111&amp;113+4*($B76-7))&amp;INDIRECT(AN$111&amp;114+4*($B76-7))&amp;INDIRECT(AN$111&amp;115+4*($B76-7))&amp;INDIRECT(AN$111&amp;116+4*($B76-7))))</f>
        <v>2</v>
      </c>
      <c r="AO76" s="80" t="str" cm="1">
        <f t="array" aca="1" ref="AO76" ca="1">IF(INDIRECT(AO$111&amp;116+4*($B76-7))=1,BIN2HEX(1),BIN2HEX(INDIRECT(AO$111&amp;113+4*($B76-7))&amp;INDIRECT(AO$111&amp;114+4*($B76-7))&amp;INDIRECT(AO$111&amp;115+4*($B76-7))&amp;INDIRECT(AO$111&amp;116+4*($B76-7))))</f>
        <v>2</v>
      </c>
      <c r="AP76" s="80" t="str" cm="1">
        <f t="array" aca="1" ref="AP76" ca="1">IF(INDIRECT(AP$111&amp;116+4*($B76-7))=1,BIN2HEX(1),BIN2HEX(INDIRECT(AP$111&amp;113+4*($B76-7))&amp;INDIRECT(AP$111&amp;114+4*($B76-7))&amp;INDIRECT(AP$111&amp;115+4*($B76-7))&amp;INDIRECT(AP$111&amp;116+4*($B76-7))))</f>
        <v>2</v>
      </c>
      <c r="AQ76" s="80" t="str" cm="1">
        <f t="array" aca="1" ref="AQ76" ca="1">IF(INDIRECT(AQ$111&amp;116+4*($B76-7))=1,BIN2HEX(1),BIN2HEX(INDIRECT(AQ$111&amp;113+4*($B76-7))&amp;INDIRECT(AQ$111&amp;114+4*($B76-7))&amp;INDIRECT(AQ$111&amp;115+4*($B76-7))&amp;INDIRECT(AQ$111&amp;116+4*($B76-7))))</f>
        <v>2</v>
      </c>
      <c r="AR76" s="80" t="str" cm="1">
        <f t="array" aca="1" ref="AR76" ca="1">IF(INDIRECT(AR$111&amp;116+4*($B76-7))=1,BIN2HEX(1),BIN2HEX(INDIRECT(AR$111&amp;113+4*($B76-7))&amp;INDIRECT(AR$111&amp;114+4*($B76-7))&amp;INDIRECT(AR$111&amp;115+4*($B76-7))&amp;INDIRECT(AR$111&amp;116+4*($B76-7))))</f>
        <v>2</v>
      </c>
      <c r="AS76" s="80" t="str" cm="1">
        <f t="array" aca="1" ref="AS76" ca="1">IF(INDIRECT(AS$111&amp;116+4*($B76-7))=1,BIN2HEX(1),BIN2HEX(INDIRECT(AS$111&amp;113+4*($B76-7))&amp;INDIRECT(AS$111&amp;114+4*($B76-7))&amp;INDIRECT(AS$111&amp;115+4*($B76-7))&amp;INDIRECT(AS$111&amp;116+4*($B76-7))))</f>
        <v>2</v>
      </c>
      <c r="AT76" s="80" t="str" cm="1">
        <f t="array" aca="1" ref="AT76" ca="1">IF(INDIRECT(AT$111&amp;116+4*($B76-7))=1,BIN2HEX(1),BIN2HEX(INDIRECT(AT$111&amp;113+4*($B76-7))&amp;INDIRECT(AT$111&amp;114+4*($B76-7))&amp;INDIRECT(AT$111&amp;115+4*($B76-7))&amp;INDIRECT(AT$111&amp;116+4*($B76-7))))</f>
        <v>2</v>
      </c>
      <c r="AU76" s="80" t="str" cm="1">
        <f t="array" aca="1" ref="AU76" ca="1">IF(INDIRECT(AU$111&amp;116+4*($B76-7))=1,BIN2HEX(1),BIN2HEX(INDIRECT(AU$111&amp;113+4*($B76-7))&amp;INDIRECT(AU$111&amp;114+4*($B76-7))&amp;INDIRECT(AU$111&amp;115+4*($B76-7))&amp;INDIRECT(AU$111&amp;116+4*($B76-7))))</f>
        <v>2</v>
      </c>
      <c r="AV76" s="80" t="str" cm="1">
        <f t="array" aca="1" ref="AV76" ca="1">IF(INDIRECT(AV$111&amp;116+4*($B76-7))=1,BIN2HEX(1),BIN2HEX(INDIRECT(AV$111&amp;113+4*($B76-7))&amp;INDIRECT(AV$111&amp;114+4*($B76-7))&amp;INDIRECT(AV$111&amp;115+4*($B76-7))&amp;INDIRECT(AV$111&amp;116+4*($B76-7))))</f>
        <v>2</v>
      </c>
      <c r="AW76" s="80" t="str" cm="1">
        <f t="array" aca="1" ref="AW76" ca="1">IF(INDIRECT(AW$111&amp;116+4*($B76-7))=1,BIN2HEX(1),BIN2HEX(INDIRECT(AW$111&amp;113+4*($B76-7))&amp;INDIRECT(AW$111&amp;114+4*($B76-7))&amp;INDIRECT(AW$111&amp;115+4*($B76-7))&amp;INDIRECT(AW$111&amp;116+4*($B76-7))))</f>
        <v>2</v>
      </c>
      <c r="AX76" s="80" t="str" cm="1">
        <f t="array" aca="1" ref="AX76" ca="1">IF(INDIRECT(AX$111&amp;116+4*($B76-7))=1,BIN2HEX(1),BIN2HEX(INDIRECT(AX$111&amp;113+4*($B76-7))&amp;INDIRECT(AX$111&amp;114+4*($B76-7))&amp;INDIRECT(AX$111&amp;115+4*($B76-7))&amp;INDIRECT(AX$111&amp;116+4*($B76-7))))</f>
        <v>2</v>
      </c>
      <c r="AY76" s="80" t="str" cm="1">
        <f t="array" aca="1" ref="AY76" ca="1">IF(INDIRECT(AY$111&amp;116+4*($B76-7))=1,BIN2HEX(1),BIN2HEX(INDIRECT(AY$111&amp;113+4*($B76-7))&amp;INDIRECT(AY$111&amp;114+4*($B76-7))&amp;INDIRECT(AY$111&amp;115+4*($B76-7))&amp;INDIRECT(AY$111&amp;116+4*($B76-7))))</f>
        <v>2</v>
      </c>
      <c r="AZ76" s="80" t="str" cm="1">
        <f t="array" aca="1" ref="AZ76" ca="1">IF(INDIRECT(AZ$111&amp;116+4*($B76-7))=1,BIN2HEX(1),BIN2HEX(INDIRECT(AZ$111&amp;113+4*($B76-7))&amp;INDIRECT(AZ$111&amp;114+4*($B76-7))&amp;INDIRECT(AZ$111&amp;115+4*($B76-7))&amp;INDIRECT(AZ$111&amp;116+4*($B76-7))))</f>
        <v>2</v>
      </c>
      <c r="BA76" s="80" t="str" cm="1">
        <f t="array" aca="1" ref="BA76" ca="1">IF(INDIRECT(BA$111&amp;116+4*($B76-7))=1,BIN2HEX(1),BIN2HEX(INDIRECT(BA$111&amp;113+4*($B76-7))&amp;INDIRECT(BA$111&amp;114+4*($B76-7))&amp;INDIRECT(BA$111&amp;115+4*($B76-7))&amp;INDIRECT(BA$111&amp;116+4*($B76-7))))</f>
        <v>2</v>
      </c>
      <c r="BB76" s="80" t="str" cm="1">
        <f t="array" aca="1" ref="BB76" ca="1">IF(INDIRECT(BB$111&amp;116+4*($B76-7))=1,BIN2HEX(1),BIN2HEX(INDIRECT(BB$111&amp;113+4*($B76-7))&amp;INDIRECT(BB$111&amp;114+4*($B76-7))&amp;INDIRECT(BB$111&amp;115+4*($B76-7))&amp;INDIRECT(BB$111&amp;116+4*($B76-7))))</f>
        <v>2</v>
      </c>
      <c r="BC76" s="80" t="str" cm="1">
        <f t="array" aca="1" ref="BC76" ca="1">IF(INDIRECT(BC$111&amp;116+4*($B76-7))=1,BIN2HEX(1),BIN2HEX(INDIRECT(BC$111&amp;113+4*($B76-7))&amp;INDIRECT(BC$111&amp;114+4*($B76-7))&amp;INDIRECT(BC$111&amp;115+4*($B76-7))&amp;INDIRECT(BC$111&amp;116+4*($B76-7))))</f>
        <v>2</v>
      </c>
      <c r="BD76" s="80" t="str" cm="1">
        <f t="array" aca="1" ref="BD76" ca="1">IF(INDIRECT(BD$111&amp;116+4*($B76-7))=1,BIN2HEX(1),BIN2HEX(INDIRECT(BD$111&amp;113+4*($B76-7))&amp;INDIRECT(BD$111&amp;114+4*($B76-7))&amp;INDIRECT(BD$111&amp;115+4*($B76-7))&amp;INDIRECT(BD$111&amp;116+4*($B76-7))))</f>
        <v>2</v>
      </c>
      <c r="BE76" s="80" t="str" cm="1">
        <f t="array" aca="1" ref="BE76" ca="1">IF(INDIRECT(BE$111&amp;116+4*($B76-7))=1,BIN2HEX(1),BIN2HEX(INDIRECT(BE$111&amp;113+4*($B76-7))&amp;INDIRECT(BE$111&amp;114+4*($B76-7))&amp;INDIRECT(BE$111&amp;115+4*($B76-7))&amp;INDIRECT(BE$111&amp;116+4*($B76-7))))</f>
        <v>2</v>
      </c>
      <c r="BF76" s="80" t="str" cm="1">
        <f t="array" aca="1" ref="BF76" ca="1">IF(INDIRECT(BF$111&amp;116+4*($B76-7))=1,BIN2HEX(1),BIN2HEX(INDIRECT(BF$111&amp;113+4*($B76-7))&amp;INDIRECT(BF$111&amp;114+4*($B76-7))&amp;INDIRECT(BF$111&amp;115+4*($B76-7))&amp;INDIRECT(BF$111&amp;116+4*($B76-7))))</f>
        <v>2</v>
      </c>
      <c r="BG76" s="80" t="str" cm="1">
        <f t="array" aca="1" ref="BG76" ca="1">IF(INDIRECT(BG$111&amp;116+4*($B76-7))=1,BIN2HEX(1),BIN2HEX(INDIRECT(BG$111&amp;113+4*($B76-7))&amp;INDIRECT(BG$111&amp;114+4*($B76-7))&amp;INDIRECT(BG$111&amp;115+4*($B76-7))&amp;INDIRECT(BG$111&amp;116+4*($B76-7))))</f>
        <v>2</v>
      </c>
      <c r="BH76" s="80" t="str" cm="1">
        <f t="array" aca="1" ref="BH76" ca="1">IF(INDIRECT(BH$111&amp;116+4*($B76-7))=1,BIN2HEX(1),BIN2HEX(INDIRECT(BH$111&amp;113+4*($B76-7))&amp;INDIRECT(BH$111&amp;114+4*($B76-7))&amp;INDIRECT(BH$111&amp;115+4*($B76-7))&amp;INDIRECT(BH$111&amp;116+4*($B76-7))))</f>
        <v>2</v>
      </c>
      <c r="BI76" s="80" t="str" cm="1">
        <f t="array" aca="1" ref="BI76" ca="1">IF(INDIRECT(BI$111&amp;116+4*($B76-7))=1,BIN2HEX(1),BIN2HEX(INDIRECT(BI$111&amp;113+4*($B76-7))&amp;INDIRECT(BI$111&amp;114+4*($B76-7))&amp;INDIRECT(BI$111&amp;115+4*($B76-7))&amp;INDIRECT(BI$111&amp;116+4*($B76-7))))</f>
        <v>2</v>
      </c>
      <c r="BJ76" s="80" t="str" cm="1">
        <f t="array" aca="1" ref="BJ76" ca="1">IF(INDIRECT(BJ$111&amp;116+4*($B76-7))=1,BIN2HEX(1),BIN2HEX(INDIRECT(BJ$111&amp;113+4*($B76-7))&amp;INDIRECT(BJ$111&amp;114+4*($B76-7))&amp;INDIRECT(BJ$111&amp;115+4*($B76-7))&amp;INDIRECT(BJ$111&amp;116+4*($B76-7))))</f>
        <v>2</v>
      </c>
      <c r="BK76" s="80" t="str" cm="1">
        <f t="array" aca="1" ref="BK76" ca="1">IF(INDIRECT(BK$111&amp;116+4*($B76-7))=1,BIN2HEX(1),BIN2HEX(INDIRECT(BK$111&amp;113+4*($B76-7))&amp;INDIRECT(BK$111&amp;114+4*($B76-7))&amp;INDIRECT(BK$111&amp;115+4*($B76-7))&amp;INDIRECT(BK$111&amp;116+4*($B76-7))))</f>
        <v>2</v>
      </c>
      <c r="BL76" s="80" t="str" cm="1">
        <f t="array" aca="1" ref="BL76" ca="1">IF(INDIRECT(BL$111&amp;116+4*($B76-7))=1,BIN2HEX(1),BIN2HEX(INDIRECT(BL$111&amp;113+4*($B76-7))&amp;INDIRECT(BL$111&amp;114+4*($B76-7))&amp;INDIRECT(BL$111&amp;115+4*($B76-7))&amp;INDIRECT(BL$111&amp;116+4*($B76-7))))</f>
        <v>2</v>
      </c>
      <c r="BM76" s="80" t="str" cm="1">
        <f t="array" aca="1" ref="BM76" ca="1">IF(INDIRECT(BM$111&amp;116+4*($B76-7))=1,BIN2HEX(1),BIN2HEX(INDIRECT(BM$111&amp;113+4*($B76-7))&amp;INDIRECT(BM$111&amp;114+4*($B76-7))&amp;INDIRECT(BM$111&amp;115+4*($B76-7))&amp;INDIRECT(BM$111&amp;116+4*($B76-7))))</f>
        <v>2</v>
      </c>
      <c r="BN76" s="80" t="str" cm="1">
        <f t="array" aca="1" ref="BN76" ca="1">IF(INDIRECT(BN$111&amp;116+4*($B76-7))=1,BIN2HEX(1),BIN2HEX(INDIRECT(BN$111&amp;113+4*($B76-7))&amp;INDIRECT(BN$111&amp;114+4*($B76-7))&amp;INDIRECT(BN$111&amp;115+4*($B76-7))&amp;INDIRECT(BN$111&amp;116+4*($B76-7))))</f>
        <v>2</v>
      </c>
      <c r="BO76" s="80" t="str" cm="1">
        <f t="array" aca="1" ref="BO76" ca="1">IF(INDIRECT(BO$111&amp;116+4*($B76-7))=1,BIN2HEX(1),BIN2HEX(INDIRECT(BO$111&amp;113+4*($B76-7))&amp;INDIRECT(BO$111&amp;114+4*($B76-7))&amp;INDIRECT(BO$111&amp;115+4*($B76-7))&amp;INDIRECT(BO$111&amp;116+4*($B76-7))))</f>
        <v>2</v>
      </c>
      <c r="BP76" s="80" t="str" cm="1">
        <f t="array" aca="1" ref="BP76" ca="1">IF(INDIRECT(BP$111&amp;116+4*($B76-7))=1,BIN2HEX(1),BIN2HEX(INDIRECT(BP$111&amp;113+4*($B76-7))&amp;INDIRECT(BP$111&amp;114+4*($B76-7))&amp;INDIRECT(BP$111&amp;115+4*($B76-7))&amp;INDIRECT(BP$111&amp;116+4*($B76-7))))</f>
        <v>2</v>
      </c>
      <c r="CD76" s="80" cm="1">
        <f t="array" aca="1" ref="CD76" ca="1">IF($V76="0",INDIRECT("ｄａｔａ!$"&amp;V$112&amp;"$"&amp;$B76),0)</f>
        <v>0</v>
      </c>
      <c r="CE76" s="80" cm="1">
        <f t="array" aca="1" ref="CE76" ca="1">IF(OR($AS76="0",$AS76="8"),INDIRECT("ｄａｔａ!$"&amp;AS$112&amp;"$"&amp;$B76),0)</f>
        <v>0</v>
      </c>
      <c r="CH76" s="80" t="str">
        <f t="shared" ref="CH76:CH110" si="23">"2000"</f>
        <v>2000</v>
      </c>
      <c r="CI76" s="80" t="str">
        <f t="shared" ref="CI76:CI110" si="24">"300000"</f>
        <v>300000</v>
      </c>
      <c r="CJ76" s="80" t="str">
        <f t="shared" ref="CJ76:CJ110" si="25">"400000"</f>
        <v>400000</v>
      </c>
      <c r="CK76" s="80" t="str">
        <f t="shared" ref="CK76:CK110" si="26">"5000000"</f>
        <v>5000000</v>
      </c>
      <c r="CL76" s="80" t="str">
        <f t="shared" ref="CL76:CL110" si="27">"600000"</f>
        <v>600000</v>
      </c>
      <c r="CM76" s="80" t="str">
        <f t="shared" ref="CM76:CM110" ca="1" si="28">IF($C76=0,"7"&amp;_xlfn.CONCAT($D76,$F76:$H76),"70000")</f>
        <v>70000</v>
      </c>
      <c r="CN76" s="80" t="str">
        <f t="shared" ref="CN76:CN110" ca="1" si="29">IF($C76=0,"8"&amp;_xlfn.CONCAT($I76:$M76),"800000")</f>
        <v>800000</v>
      </c>
      <c r="CO76" s="80" t="str">
        <f t="shared" ref="CO76:CO110" ca="1" si="30">IF($C76=0,"9"&amp;_xlfn.CONCAT($N76:$R76),"900000")</f>
        <v>900000</v>
      </c>
      <c r="CP76" s="80" t="str">
        <f t="shared" ref="CP76:CP110" ca="1" si="31">IF($C76=0,"A"&amp;_xlfn.CONCAT($S76:$W76,$CD76),"A000000")</f>
        <v>A000000</v>
      </c>
      <c r="CQ76" s="80" t="str">
        <f t="shared" ref="CQ76:CQ110" ca="1" si="32">IF($C76=0,"B"&amp;_xlfn.CONCAT($X76,$AP76,$CD76,$BA76,$CE76),"B00000")</f>
        <v>B00000</v>
      </c>
    </row>
    <row r="77" spans="1:95" x14ac:dyDescent="0.2">
      <c r="A77" s="80" t="s">
        <v>2390</v>
      </c>
      <c r="B77" s="80">
        <v>79</v>
      </c>
      <c r="C77" s="251">
        <f t="shared" ca="1" si="22"/>
        <v>1</v>
      </c>
      <c r="D77" s="80" t="str" cm="1">
        <f t="array" aca="1" ref="D77" ca="1">IF(INDIRECT(D$111&amp;116+4*($B77-7))=1,BIN2HEX(1),BIN2HEX(INDIRECT(D$111&amp;113+4*($B77-7))&amp;INDIRECT(D$111&amp;114+4*($B77-7))&amp;INDIRECT(D$111&amp;115+4*($B77-7))&amp;INDIRECT(D$111&amp;116+4*($B77-7))))</f>
        <v>4</v>
      </c>
      <c r="F77" s="80" t="str" cm="1">
        <f t="array" aca="1" ref="F77" ca="1">IF(INDIRECT(F$111&amp;116+4*($B77-7))=1,BIN2HEX(1),BIN2HEX(INDIRECT(F$111&amp;113+4*($B77-7))&amp;INDIRECT(F$111&amp;114+4*($B77-7))&amp;INDIRECT(F$111&amp;115+4*($B77-7))&amp;INDIRECT(F$111&amp;116+4*($B77-7))))</f>
        <v>2</v>
      </c>
      <c r="G77" s="80" t="str" cm="1">
        <f t="array" aca="1" ref="G77" ca="1">IF(INDIRECT(G$111&amp;116+4*($B77-7))=1,BIN2HEX(1),BIN2HEX(INDIRECT(G$111&amp;113+4*($B77-7))&amp;INDIRECT(G$111&amp;114+4*($B77-7))&amp;INDIRECT(G$111&amp;115+4*($B77-7))&amp;INDIRECT(G$111&amp;116+4*($B77-7))))</f>
        <v>2</v>
      </c>
      <c r="H77" s="80" t="str" cm="1">
        <f t="array" aca="1" ref="H77" ca="1">IF(INDIRECT(H$111&amp;116+4*($B77-7))=1,BIN2HEX(1),BIN2HEX(INDIRECT(H$111&amp;113+4*($B77-7))&amp;INDIRECT(H$111&amp;114+4*($B77-7))&amp;INDIRECT(H$111&amp;115+4*($B77-7))&amp;INDIRECT(H$111&amp;116+4*($B77-7))))</f>
        <v>2</v>
      </c>
      <c r="I77" s="80" t="str" cm="1">
        <f t="array" aca="1" ref="I77" ca="1">IF(INDIRECT(I$111&amp;116+4*($B77-7))=1,BIN2HEX(1),BIN2HEX(INDIRECT(I$111&amp;113+4*($B77-7))&amp;INDIRECT(I$111&amp;114+4*($B77-7))&amp;INDIRECT(I$111&amp;115+4*($B77-7))&amp;INDIRECT(I$111&amp;116+4*($B77-7))))</f>
        <v>2</v>
      </c>
      <c r="J77" s="80" t="str" cm="1">
        <f t="array" aca="1" ref="J77" ca="1">IF(INDIRECT(J$111&amp;116+4*($B77-7))=1,BIN2HEX(1),BIN2HEX(INDIRECT(J$111&amp;113+4*($B77-7))&amp;INDIRECT(J$111&amp;114+4*($B77-7))&amp;INDIRECT(J$111&amp;115+4*($B77-7))&amp;INDIRECT(J$111&amp;116+4*($B77-7))))</f>
        <v>2</v>
      </c>
      <c r="K77" s="80" t="str" cm="1">
        <f t="array" aca="1" ref="K77" ca="1">IF(INDIRECT(K$111&amp;116+4*($B77-7))=1,BIN2HEX(1),BIN2HEX(INDIRECT(K$111&amp;113+4*($B77-7))&amp;INDIRECT(K$111&amp;114+4*($B77-7))&amp;INDIRECT(K$111&amp;115+4*($B77-7))&amp;INDIRECT(K$111&amp;116+4*($B77-7))))</f>
        <v>2</v>
      </c>
      <c r="L77" s="80" t="str" cm="1">
        <f t="array" aca="1" ref="L77" ca="1">IF(INDIRECT(L$111&amp;116+4*($B77-7))=1,BIN2HEX(1),BIN2HEX(INDIRECT(L$111&amp;113+4*($B77-7))&amp;INDIRECT(L$111&amp;114+4*($B77-7))&amp;INDIRECT(L$111&amp;115+4*($B77-7))&amp;INDIRECT(L$111&amp;116+4*($B77-7))))</f>
        <v>2</v>
      </c>
      <c r="M77" s="80" t="str" cm="1">
        <f t="array" aca="1" ref="M77" ca="1">IF(INDIRECT(M$111&amp;116+4*($B77-7))=1,BIN2HEX(1),BIN2HEX(INDIRECT(M$111&amp;113+4*($B77-7))&amp;INDIRECT(M$111&amp;114+4*($B77-7))&amp;INDIRECT(M$111&amp;115+4*($B77-7))&amp;INDIRECT(M$111&amp;116+4*($B77-7))))</f>
        <v>2</v>
      </c>
      <c r="N77" s="80" t="str" cm="1">
        <f t="array" aca="1" ref="N77" ca="1">IF(INDIRECT(N$111&amp;116+4*($B77-7))=1,BIN2HEX(1),BIN2HEX(INDIRECT(N$111&amp;113+4*($B77-7))&amp;INDIRECT(N$111&amp;114+4*($B77-7))&amp;INDIRECT(N$111&amp;115+4*($B77-7))&amp;INDIRECT(N$111&amp;116+4*($B77-7))))</f>
        <v>2</v>
      </c>
      <c r="O77" s="80" t="str" cm="1">
        <f t="array" aca="1" ref="O77" ca="1">IF(INDIRECT(O$111&amp;116+4*($B77-7))=1,BIN2HEX(1),BIN2HEX(INDIRECT(O$111&amp;113+4*($B77-7))&amp;INDIRECT(O$111&amp;114+4*($B77-7))&amp;INDIRECT(O$111&amp;115+4*($B77-7))&amp;INDIRECT(O$111&amp;116+4*($B77-7))))</f>
        <v>2</v>
      </c>
      <c r="P77" s="80" t="str" cm="1">
        <f t="array" aca="1" ref="P77" ca="1">IF(INDIRECT(P$111&amp;116+4*($B77-7))=1,BIN2HEX(1),BIN2HEX(INDIRECT(P$111&amp;113+4*($B77-7))&amp;INDIRECT(P$111&amp;114+4*($B77-7))&amp;INDIRECT(P$111&amp;115+4*($B77-7))&amp;INDIRECT(P$111&amp;116+4*($B77-7))))</f>
        <v>2</v>
      </c>
      <c r="Q77" s="80" t="str" cm="1">
        <f t="array" aca="1" ref="Q77" ca="1">IF(INDIRECT(Q$111&amp;116+4*($B77-7))=1,BIN2HEX(1),BIN2HEX(INDIRECT(Q$111&amp;113+4*($B77-7))&amp;INDIRECT(Q$111&amp;114+4*($B77-7))&amp;INDIRECT(Q$111&amp;115+4*($B77-7))&amp;INDIRECT(Q$111&amp;116+4*($B77-7))))</f>
        <v>2</v>
      </c>
      <c r="R77" s="80" t="str" cm="1">
        <f t="array" aca="1" ref="R77" ca="1">IF(INDIRECT(R$111&amp;116+4*($B77-7))=1,BIN2HEX(1),BIN2HEX(INDIRECT(R$111&amp;113+4*($B77-7))&amp;INDIRECT(R$111&amp;114+4*($B77-7))&amp;INDIRECT(R$111&amp;115+4*($B77-7))&amp;INDIRECT(R$111&amp;116+4*($B77-7))))</f>
        <v>2</v>
      </c>
      <c r="S77" s="80" t="str" cm="1">
        <f t="array" aca="1" ref="S77" ca="1">IF(INDIRECT(S$111&amp;116+4*($B77-7))=1,BIN2HEX(1),BIN2HEX(INDIRECT(S$111&amp;113+4*($B77-7))&amp;INDIRECT(S$111&amp;114+4*($B77-7))&amp;INDIRECT(S$111&amp;115+4*($B77-7))&amp;INDIRECT(S$111&amp;116+4*($B77-7))))</f>
        <v>2</v>
      </c>
      <c r="T77" s="80" t="str" cm="1">
        <f t="array" aca="1" ref="T77" ca="1">IF(INDIRECT(T$111&amp;116+4*($B77-7))=1,BIN2HEX(1),BIN2HEX(INDIRECT(T$111&amp;113+4*($B77-7))&amp;INDIRECT(T$111&amp;114+4*($B77-7))&amp;INDIRECT(T$111&amp;115+4*($B77-7))&amp;INDIRECT(T$111&amp;116+4*($B77-7))))</f>
        <v>2</v>
      </c>
      <c r="U77" s="80" t="str" cm="1">
        <f t="array" aca="1" ref="U77" ca="1">IF(INDIRECT(U$111&amp;116+4*($B77-7))=1,BIN2HEX(1),BIN2HEX(INDIRECT(U$111&amp;113+4*($B77-7))&amp;INDIRECT(U$111&amp;114+4*($B77-7))&amp;INDIRECT(U$111&amp;115+4*($B77-7))&amp;INDIRECT(U$111&amp;116+4*($B77-7))))</f>
        <v>2</v>
      </c>
      <c r="V77" s="80" t="str" cm="1">
        <f t="array" aca="1" ref="V77" ca="1">IF(INDIRECT(V$111&amp;116+4*($B77-7))=1,BIN2HEX(1),BIN2HEX(INDIRECT(V$111&amp;113+4*($B77-7))&amp;INDIRECT(V$111&amp;114+4*($B77-7))&amp;INDIRECT(V$111&amp;115+4*($B77-7))&amp;INDIRECT(V$111&amp;116+4*($B77-7))))</f>
        <v>2</v>
      </c>
      <c r="W77" s="80" t="str" cm="1">
        <f t="array" aca="1" ref="W77" ca="1">IF(INDIRECT(W$111&amp;116+4*($B77-7))=1,BIN2HEX(1),BIN2HEX(INDIRECT(W$111&amp;113+4*($B77-7))&amp;INDIRECT(W$111&amp;114+4*($B77-7))&amp;INDIRECT(W$111&amp;115+4*($B77-7))&amp;INDIRECT(W$111&amp;116+4*($B77-7))))</f>
        <v>2</v>
      </c>
      <c r="X77" s="80" t="str" cm="1">
        <f t="array" aca="1" ref="X77" ca="1">IF(INDIRECT(X$111&amp;116+4*($B77-7))=1,BIN2HEX(1),BIN2HEX(INDIRECT(X$111&amp;113+4*($B77-7))&amp;INDIRECT(X$111&amp;114+4*($B77-7))&amp;INDIRECT(X$111&amp;115+4*($B77-7))&amp;INDIRECT(X$111&amp;116+4*($B77-7))))</f>
        <v>2</v>
      </c>
      <c r="Y77" s="80" t="str" cm="1">
        <f t="array" aca="1" ref="Y77" ca="1">IF(INDIRECT(Y$111&amp;116+4*($B77-7))=1,BIN2HEX(1),BIN2HEX(INDIRECT(Y$111&amp;113+4*($B77-7))&amp;INDIRECT(Y$111&amp;114+4*($B77-7))&amp;INDIRECT(Y$111&amp;115+4*($B77-7))&amp;INDIRECT(Y$111&amp;116+4*($B77-7))))</f>
        <v>2</v>
      </c>
      <c r="Z77" s="80" t="str" cm="1">
        <f t="array" aca="1" ref="Z77" ca="1">IF(INDIRECT(Z$111&amp;116+4*($B77-7))=1,BIN2HEX(1),BIN2HEX(INDIRECT(Z$111&amp;113+4*($B77-7))&amp;INDIRECT(Z$111&amp;114+4*($B77-7))&amp;INDIRECT(Z$111&amp;115+4*($B77-7))&amp;INDIRECT(Z$111&amp;116+4*($B77-7))))</f>
        <v>2</v>
      </c>
      <c r="AA77" s="80" t="str" cm="1">
        <f t="array" aca="1" ref="AA77" ca="1">IF(INDIRECT(AA$111&amp;116+4*($B77-7))=1,BIN2HEX(1),BIN2HEX(INDIRECT(AA$111&amp;113+4*($B77-7))&amp;INDIRECT(AA$111&amp;114+4*($B77-7))&amp;INDIRECT(AA$111&amp;115+4*($B77-7))&amp;INDIRECT(AA$111&amp;116+4*($B77-7))))</f>
        <v>2</v>
      </c>
      <c r="AB77" s="80" t="str" cm="1">
        <f t="array" aca="1" ref="AB77" ca="1">IF(INDIRECT(AB$111&amp;116+4*($B77-7))=1,BIN2HEX(1),BIN2HEX(INDIRECT(AB$111&amp;113+4*($B77-7))&amp;INDIRECT(AB$111&amp;114+4*($B77-7))&amp;INDIRECT(AB$111&amp;115+4*($B77-7))&amp;INDIRECT(AB$111&amp;116+4*($B77-7))))</f>
        <v>2</v>
      </c>
      <c r="AC77" s="80" t="str" cm="1">
        <f t="array" aca="1" ref="AC77" ca="1">IF(INDIRECT(AC$111&amp;116+4*($B77-7))=1,BIN2HEX(1),BIN2HEX(INDIRECT(AC$111&amp;113+4*($B77-7))&amp;INDIRECT(AC$111&amp;114+4*($B77-7))&amp;INDIRECT(AC$111&amp;115+4*($B77-7))&amp;INDIRECT(AC$111&amp;116+4*($B77-7))))</f>
        <v>2</v>
      </c>
      <c r="AD77" s="80" t="str" cm="1">
        <f t="array" aca="1" ref="AD77" ca="1">IF(INDIRECT(AD$111&amp;116+4*($B77-7))=1,BIN2HEX(1),BIN2HEX(INDIRECT(AD$111&amp;113+4*($B77-7))&amp;INDIRECT(AD$111&amp;114+4*($B77-7))&amp;INDIRECT(AD$111&amp;115+4*($B77-7))&amp;INDIRECT(AD$111&amp;116+4*($B77-7))))</f>
        <v>2</v>
      </c>
      <c r="AE77" s="80" t="str" cm="1">
        <f t="array" aca="1" ref="AE77" ca="1">IF(INDIRECT(AE$111&amp;116+4*($B77-7))=1,BIN2HEX(1),BIN2HEX(INDIRECT(AE$111&amp;113+4*($B77-7))&amp;INDIRECT(AE$111&amp;114+4*($B77-7))&amp;INDIRECT(AE$111&amp;115+4*($B77-7))&amp;INDIRECT(AE$111&amp;116+4*($B77-7))))</f>
        <v>2</v>
      </c>
      <c r="AF77" s="80" t="str" cm="1">
        <f t="array" aca="1" ref="AF77" ca="1">IF(INDIRECT(AF$111&amp;116+4*($B77-7))=1,BIN2HEX(1),BIN2HEX(INDIRECT(AF$111&amp;113+4*($B77-7))&amp;INDIRECT(AF$111&amp;114+4*($B77-7))&amp;INDIRECT(AF$111&amp;115+4*($B77-7))&amp;INDIRECT(AF$111&amp;116+4*($B77-7))))</f>
        <v>2</v>
      </c>
      <c r="AG77" s="80" t="str" cm="1">
        <f t="array" aca="1" ref="AG77" ca="1">IF(INDIRECT(AG$111&amp;116+4*($B77-7))=1,BIN2HEX(1),BIN2HEX(INDIRECT(AG$111&amp;113+4*($B77-7))&amp;INDIRECT(AG$111&amp;114+4*($B77-7))&amp;INDIRECT(AG$111&amp;115+4*($B77-7))&amp;INDIRECT(AG$111&amp;116+4*($B77-7))))</f>
        <v>2</v>
      </c>
      <c r="AH77" s="80" t="str" cm="1">
        <f t="array" aca="1" ref="AH77" ca="1">IF(INDIRECT(AH$111&amp;116+4*($B77-7))=1,BIN2HEX(1),BIN2HEX(INDIRECT(AH$111&amp;113+4*($B77-7))&amp;INDIRECT(AH$111&amp;114+4*($B77-7))&amp;INDIRECT(AH$111&amp;115+4*($B77-7))&amp;INDIRECT(AH$111&amp;116+4*($B77-7))))</f>
        <v>2</v>
      </c>
      <c r="AI77" s="80" t="str" cm="1">
        <f t="array" aca="1" ref="AI77" ca="1">IF(INDIRECT(AI$111&amp;116+4*($B77-7))=1,BIN2HEX(1),BIN2HEX(INDIRECT(AI$111&amp;113+4*($B77-7))&amp;INDIRECT(AI$111&amp;114+4*($B77-7))&amp;INDIRECT(AI$111&amp;115+4*($B77-7))&amp;INDIRECT(AI$111&amp;116+4*($B77-7))))</f>
        <v>2</v>
      </c>
      <c r="AJ77" s="80" t="str" cm="1">
        <f t="array" aca="1" ref="AJ77" ca="1">IF(INDIRECT(AJ$111&amp;116+4*($B77-7))=1,BIN2HEX(1),BIN2HEX(INDIRECT(AJ$111&amp;113+4*($B77-7))&amp;INDIRECT(AJ$111&amp;114+4*($B77-7))&amp;INDIRECT(AJ$111&amp;115+4*($B77-7))&amp;INDIRECT(AJ$111&amp;116+4*($B77-7))))</f>
        <v>2</v>
      </c>
      <c r="AK77" s="80" t="str" cm="1">
        <f t="array" aca="1" ref="AK77" ca="1">IF(INDIRECT(AK$111&amp;116+4*($B77-7))=1,BIN2HEX(1),BIN2HEX(INDIRECT(AK$111&amp;113+4*($B77-7))&amp;INDIRECT(AK$111&amp;114+4*($B77-7))&amp;INDIRECT(AK$111&amp;115+4*($B77-7))&amp;INDIRECT(AK$111&amp;116+4*($B77-7))))</f>
        <v>2</v>
      </c>
      <c r="AL77" s="80" t="str" cm="1">
        <f t="array" aca="1" ref="AL77" ca="1">IF(INDIRECT(AL$111&amp;116+4*($B77-7))=1,BIN2HEX(1),BIN2HEX(INDIRECT(AL$111&amp;113+4*($B77-7))&amp;INDIRECT(AL$111&amp;114+4*($B77-7))&amp;INDIRECT(AL$111&amp;115+4*($B77-7))&amp;INDIRECT(AL$111&amp;116+4*($B77-7))))</f>
        <v>2</v>
      </c>
      <c r="AM77" s="80" t="str" cm="1">
        <f t="array" aca="1" ref="AM77" ca="1">IF(INDIRECT(AM$111&amp;116+4*($B77-7))=1,BIN2HEX(1),BIN2HEX(INDIRECT(AM$111&amp;113+4*($B77-7))&amp;INDIRECT(AM$111&amp;114+4*($B77-7))&amp;INDIRECT(AM$111&amp;115+4*($B77-7))&amp;INDIRECT(AM$111&amp;116+4*($B77-7))))</f>
        <v>2</v>
      </c>
      <c r="AN77" s="80" t="str" cm="1">
        <f t="array" aca="1" ref="AN77" ca="1">IF(INDIRECT(AN$111&amp;116+4*($B77-7))=1,BIN2HEX(1),BIN2HEX(INDIRECT(AN$111&amp;113+4*($B77-7))&amp;INDIRECT(AN$111&amp;114+4*($B77-7))&amp;INDIRECT(AN$111&amp;115+4*($B77-7))&amp;INDIRECT(AN$111&amp;116+4*($B77-7))))</f>
        <v>2</v>
      </c>
      <c r="AO77" s="80" t="str" cm="1">
        <f t="array" aca="1" ref="AO77" ca="1">IF(INDIRECT(AO$111&amp;116+4*($B77-7))=1,BIN2HEX(1),BIN2HEX(INDIRECT(AO$111&amp;113+4*($B77-7))&amp;INDIRECT(AO$111&amp;114+4*($B77-7))&amp;INDIRECT(AO$111&amp;115+4*($B77-7))&amp;INDIRECT(AO$111&amp;116+4*($B77-7))))</f>
        <v>2</v>
      </c>
      <c r="AP77" s="80" t="str" cm="1">
        <f t="array" aca="1" ref="AP77" ca="1">IF(INDIRECT(AP$111&amp;116+4*($B77-7))=1,BIN2HEX(1),BIN2HEX(INDIRECT(AP$111&amp;113+4*($B77-7))&amp;INDIRECT(AP$111&amp;114+4*($B77-7))&amp;INDIRECT(AP$111&amp;115+4*($B77-7))&amp;INDIRECT(AP$111&amp;116+4*($B77-7))))</f>
        <v>2</v>
      </c>
      <c r="AQ77" s="80" t="str" cm="1">
        <f t="array" aca="1" ref="AQ77" ca="1">IF(INDIRECT(AQ$111&amp;116+4*($B77-7))=1,BIN2HEX(1),BIN2HEX(INDIRECT(AQ$111&amp;113+4*($B77-7))&amp;INDIRECT(AQ$111&amp;114+4*($B77-7))&amp;INDIRECT(AQ$111&amp;115+4*($B77-7))&amp;INDIRECT(AQ$111&amp;116+4*($B77-7))))</f>
        <v>2</v>
      </c>
      <c r="AR77" s="80" t="str" cm="1">
        <f t="array" aca="1" ref="AR77" ca="1">IF(INDIRECT(AR$111&amp;116+4*($B77-7))=1,BIN2HEX(1),BIN2HEX(INDIRECT(AR$111&amp;113+4*($B77-7))&amp;INDIRECT(AR$111&amp;114+4*($B77-7))&amp;INDIRECT(AR$111&amp;115+4*($B77-7))&amp;INDIRECT(AR$111&amp;116+4*($B77-7))))</f>
        <v>2</v>
      </c>
      <c r="AS77" s="80" t="str" cm="1">
        <f t="array" aca="1" ref="AS77" ca="1">IF(INDIRECT(AS$111&amp;116+4*($B77-7))=1,BIN2HEX(1),BIN2HEX(INDIRECT(AS$111&amp;113+4*($B77-7))&amp;INDIRECT(AS$111&amp;114+4*($B77-7))&amp;INDIRECT(AS$111&amp;115+4*($B77-7))&amp;INDIRECT(AS$111&amp;116+4*($B77-7))))</f>
        <v>2</v>
      </c>
      <c r="AT77" s="80" t="str" cm="1">
        <f t="array" aca="1" ref="AT77" ca="1">IF(INDIRECT(AT$111&amp;116+4*($B77-7))=1,BIN2HEX(1),BIN2HEX(INDIRECT(AT$111&amp;113+4*($B77-7))&amp;INDIRECT(AT$111&amp;114+4*($B77-7))&amp;INDIRECT(AT$111&amp;115+4*($B77-7))&amp;INDIRECT(AT$111&amp;116+4*($B77-7))))</f>
        <v>2</v>
      </c>
      <c r="AU77" s="80" t="str" cm="1">
        <f t="array" aca="1" ref="AU77" ca="1">IF(INDIRECT(AU$111&amp;116+4*($B77-7))=1,BIN2HEX(1),BIN2HEX(INDIRECT(AU$111&amp;113+4*($B77-7))&amp;INDIRECT(AU$111&amp;114+4*($B77-7))&amp;INDIRECT(AU$111&amp;115+4*($B77-7))&amp;INDIRECT(AU$111&amp;116+4*($B77-7))))</f>
        <v>2</v>
      </c>
      <c r="AV77" s="80" t="str" cm="1">
        <f t="array" aca="1" ref="AV77" ca="1">IF(INDIRECT(AV$111&amp;116+4*($B77-7))=1,BIN2HEX(1),BIN2HEX(INDIRECT(AV$111&amp;113+4*($B77-7))&amp;INDIRECT(AV$111&amp;114+4*($B77-7))&amp;INDIRECT(AV$111&amp;115+4*($B77-7))&amp;INDIRECT(AV$111&amp;116+4*($B77-7))))</f>
        <v>2</v>
      </c>
      <c r="AW77" s="80" t="str" cm="1">
        <f t="array" aca="1" ref="AW77" ca="1">IF(INDIRECT(AW$111&amp;116+4*($B77-7))=1,BIN2HEX(1),BIN2HEX(INDIRECT(AW$111&amp;113+4*($B77-7))&amp;INDIRECT(AW$111&amp;114+4*($B77-7))&amp;INDIRECT(AW$111&amp;115+4*($B77-7))&amp;INDIRECT(AW$111&amp;116+4*($B77-7))))</f>
        <v>2</v>
      </c>
      <c r="AX77" s="80" t="str" cm="1">
        <f t="array" aca="1" ref="AX77" ca="1">IF(INDIRECT(AX$111&amp;116+4*($B77-7))=1,BIN2HEX(1),BIN2HEX(INDIRECT(AX$111&amp;113+4*($B77-7))&amp;INDIRECT(AX$111&amp;114+4*($B77-7))&amp;INDIRECT(AX$111&amp;115+4*($B77-7))&amp;INDIRECT(AX$111&amp;116+4*($B77-7))))</f>
        <v>2</v>
      </c>
      <c r="AY77" s="80" t="str" cm="1">
        <f t="array" aca="1" ref="AY77" ca="1">IF(INDIRECT(AY$111&amp;116+4*($B77-7))=1,BIN2HEX(1),BIN2HEX(INDIRECT(AY$111&amp;113+4*($B77-7))&amp;INDIRECT(AY$111&amp;114+4*($B77-7))&amp;INDIRECT(AY$111&amp;115+4*($B77-7))&amp;INDIRECT(AY$111&amp;116+4*($B77-7))))</f>
        <v>2</v>
      </c>
      <c r="AZ77" s="80" t="str" cm="1">
        <f t="array" aca="1" ref="AZ77" ca="1">IF(INDIRECT(AZ$111&amp;116+4*($B77-7))=1,BIN2HEX(1),BIN2HEX(INDIRECT(AZ$111&amp;113+4*($B77-7))&amp;INDIRECT(AZ$111&amp;114+4*($B77-7))&amp;INDIRECT(AZ$111&amp;115+4*($B77-7))&amp;INDIRECT(AZ$111&amp;116+4*($B77-7))))</f>
        <v>2</v>
      </c>
      <c r="BA77" s="80" t="str" cm="1">
        <f t="array" aca="1" ref="BA77" ca="1">IF(INDIRECT(BA$111&amp;116+4*($B77-7))=1,BIN2HEX(1),BIN2HEX(INDIRECT(BA$111&amp;113+4*($B77-7))&amp;INDIRECT(BA$111&amp;114+4*($B77-7))&amp;INDIRECT(BA$111&amp;115+4*($B77-7))&amp;INDIRECT(BA$111&amp;116+4*($B77-7))))</f>
        <v>2</v>
      </c>
      <c r="BB77" s="80" t="str" cm="1">
        <f t="array" aca="1" ref="BB77" ca="1">IF(INDIRECT(BB$111&amp;116+4*($B77-7))=1,BIN2HEX(1),BIN2HEX(INDIRECT(BB$111&amp;113+4*($B77-7))&amp;INDIRECT(BB$111&amp;114+4*($B77-7))&amp;INDIRECT(BB$111&amp;115+4*($B77-7))&amp;INDIRECT(BB$111&amp;116+4*($B77-7))))</f>
        <v>2</v>
      </c>
      <c r="BC77" s="80" t="str" cm="1">
        <f t="array" aca="1" ref="BC77" ca="1">IF(INDIRECT(BC$111&amp;116+4*($B77-7))=1,BIN2HEX(1),BIN2HEX(INDIRECT(BC$111&amp;113+4*($B77-7))&amp;INDIRECT(BC$111&amp;114+4*($B77-7))&amp;INDIRECT(BC$111&amp;115+4*($B77-7))&amp;INDIRECT(BC$111&amp;116+4*($B77-7))))</f>
        <v>2</v>
      </c>
      <c r="BD77" s="80" t="str" cm="1">
        <f t="array" aca="1" ref="BD77" ca="1">IF(INDIRECT(BD$111&amp;116+4*($B77-7))=1,BIN2HEX(1),BIN2HEX(INDIRECT(BD$111&amp;113+4*($B77-7))&amp;INDIRECT(BD$111&amp;114+4*($B77-7))&amp;INDIRECT(BD$111&amp;115+4*($B77-7))&amp;INDIRECT(BD$111&amp;116+4*($B77-7))))</f>
        <v>2</v>
      </c>
      <c r="BE77" s="80" t="str" cm="1">
        <f t="array" aca="1" ref="BE77" ca="1">IF(INDIRECT(BE$111&amp;116+4*($B77-7))=1,BIN2HEX(1),BIN2HEX(INDIRECT(BE$111&amp;113+4*($B77-7))&amp;INDIRECT(BE$111&amp;114+4*($B77-7))&amp;INDIRECT(BE$111&amp;115+4*($B77-7))&amp;INDIRECT(BE$111&amp;116+4*($B77-7))))</f>
        <v>2</v>
      </c>
      <c r="BF77" s="80" t="str" cm="1">
        <f t="array" aca="1" ref="BF77" ca="1">IF(INDIRECT(BF$111&amp;116+4*($B77-7))=1,BIN2HEX(1),BIN2HEX(INDIRECT(BF$111&amp;113+4*($B77-7))&amp;INDIRECT(BF$111&amp;114+4*($B77-7))&amp;INDIRECT(BF$111&amp;115+4*($B77-7))&amp;INDIRECT(BF$111&amp;116+4*($B77-7))))</f>
        <v>2</v>
      </c>
      <c r="BG77" s="80" t="str" cm="1">
        <f t="array" aca="1" ref="BG77" ca="1">IF(INDIRECT(BG$111&amp;116+4*($B77-7))=1,BIN2HEX(1),BIN2HEX(INDIRECT(BG$111&amp;113+4*($B77-7))&amp;INDIRECT(BG$111&amp;114+4*($B77-7))&amp;INDIRECT(BG$111&amp;115+4*($B77-7))&amp;INDIRECT(BG$111&amp;116+4*($B77-7))))</f>
        <v>2</v>
      </c>
      <c r="BH77" s="80" t="str" cm="1">
        <f t="array" aca="1" ref="BH77" ca="1">IF(INDIRECT(BH$111&amp;116+4*($B77-7))=1,BIN2HEX(1),BIN2HEX(INDIRECT(BH$111&amp;113+4*($B77-7))&amp;INDIRECT(BH$111&amp;114+4*($B77-7))&amp;INDIRECT(BH$111&amp;115+4*($B77-7))&amp;INDIRECT(BH$111&amp;116+4*($B77-7))))</f>
        <v>2</v>
      </c>
      <c r="BI77" s="80" t="str" cm="1">
        <f t="array" aca="1" ref="BI77" ca="1">IF(INDIRECT(BI$111&amp;116+4*($B77-7))=1,BIN2HEX(1),BIN2HEX(INDIRECT(BI$111&amp;113+4*($B77-7))&amp;INDIRECT(BI$111&amp;114+4*($B77-7))&amp;INDIRECT(BI$111&amp;115+4*($B77-7))&amp;INDIRECT(BI$111&amp;116+4*($B77-7))))</f>
        <v>2</v>
      </c>
      <c r="BJ77" s="80" t="str" cm="1">
        <f t="array" aca="1" ref="BJ77" ca="1">IF(INDIRECT(BJ$111&amp;116+4*($B77-7))=1,BIN2HEX(1),BIN2HEX(INDIRECT(BJ$111&amp;113+4*($B77-7))&amp;INDIRECT(BJ$111&amp;114+4*($B77-7))&amp;INDIRECT(BJ$111&amp;115+4*($B77-7))&amp;INDIRECT(BJ$111&amp;116+4*($B77-7))))</f>
        <v>2</v>
      </c>
      <c r="BK77" s="80" t="str" cm="1">
        <f t="array" aca="1" ref="BK77" ca="1">IF(INDIRECT(BK$111&amp;116+4*($B77-7))=1,BIN2HEX(1),BIN2HEX(INDIRECT(BK$111&amp;113+4*($B77-7))&amp;INDIRECT(BK$111&amp;114+4*($B77-7))&amp;INDIRECT(BK$111&amp;115+4*($B77-7))&amp;INDIRECT(BK$111&amp;116+4*($B77-7))))</f>
        <v>2</v>
      </c>
      <c r="BL77" s="80" t="str" cm="1">
        <f t="array" aca="1" ref="BL77" ca="1">IF(INDIRECT(BL$111&amp;116+4*($B77-7))=1,BIN2HEX(1),BIN2HEX(INDIRECT(BL$111&amp;113+4*($B77-7))&amp;INDIRECT(BL$111&amp;114+4*($B77-7))&amp;INDIRECT(BL$111&amp;115+4*($B77-7))&amp;INDIRECT(BL$111&amp;116+4*($B77-7))))</f>
        <v>2</v>
      </c>
      <c r="BM77" s="80" t="str" cm="1">
        <f t="array" aca="1" ref="BM77" ca="1">IF(INDIRECT(BM$111&amp;116+4*($B77-7))=1,BIN2HEX(1),BIN2HEX(INDIRECT(BM$111&amp;113+4*($B77-7))&amp;INDIRECT(BM$111&amp;114+4*($B77-7))&amp;INDIRECT(BM$111&amp;115+4*($B77-7))&amp;INDIRECT(BM$111&amp;116+4*($B77-7))))</f>
        <v>2</v>
      </c>
      <c r="BN77" s="80" t="str" cm="1">
        <f t="array" aca="1" ref="BN77" ca="1">IF(INDIRECT(BN$111&amp;116+4*($B77-7))=1,BIN2HEX(1),BIN2HEX(INDIRECT(BN$111&amp;113+4*($B77-7))&amp;INDIRECT(BN$111&amp;114+4*($B77-7))&amp;INDIRECT(BN$111&amp;115+4*($B77-7))&amp;INDIRECT(BN$111&amp;116+4*($B77-7))))</f>
        <v>2</v>
      </c>
      <c r="BO77" s="80" t="str" cm="1">
        <f t="array" aca="1" ref="BO77" ca="1">IF(INDIRECT(BO$111&amp;116+4*($B77-7))=1,BIN2HEX(1),BIN2HEX(INDIRECT(BO$111&amp;113+4*($B77-7))&amp;INDIRECT(BO$111&amp;114+4*($B77-7))&amp;INDIRECT(BO$111&amp;115+4*($B77-7))&amp;INDIRECT(BO$111&amp;116+4*($B77-7))))</f>
        <v>2</v>
      </c>
      <c r="BP77" s="80" t="str" cm="1">
        <f t="array" aca="1" ref="BP77" ca="1">IF(INDIRECT(BP$111&amp;116+4*($B77-7))=1,BIN2HEX(1),BIN2HEX(INDIRECT(BP$111&amp;113+4*($B77-7))&amp;INDIRECT(BP$111&amp;114+4*($B77-7))&amp;INDIRECT(BP$111&amp;115+4*($B77-7))&amp;INDIRECT(BP$111&amp;116+4*($B77-7))))</f>
        <v>2</v>
      </c>
      <c r="CD77" s="80" cm="1">
        <f t="array" aca="1" ref="CD77" ca="1">IF($V77="0",INDIRECT("ｄａｔａ!$"&amp;V$112&amp;"$"&amp;$B77),0)</f>
        <v>0</v>
      </c>
      <c r="CE77" s="80" cm="1">
        <f t="array" aca="1" ref="CE77" ca="1">IF(OR($AS77="0",$AS77="8"),INDIRECT("ｄａｔａ!$"&amp;AS$112&amp;"$"&amp;$B77),0)</f>
        <v>0</v>
      </c>
      <c r="CH77" s="80" t="str">
        <f t="shared" si="23"/>
        <v>2000</v>
      </c>
      <c r="CI77" s="80" t="str">
        <f t="shared" si="24"/>
        <v>300000</v>
      </c>
      <c r="CJ77" s="80" t="str">
        <f t="shared" si="25"/>
        <v>400000</v>
      </c>
      <c r="CK77" s="80" t="str">
        <f t="shared" si="26"/>
        <v>5000000</v>
      </c>
      <c r="CL77" s="80" t="str">
        <f t="shared" si="27"/>
        <v>600000</v>
      </c>
      <c r="CM77" s="80" t="str">
        <f t="shared" ca="1" si="28"/>
        <v>70000</v>
      </c>
      <c r="CN77" s="80" t="str">
        <f t="shared" ca="1" si="29"/>
        <v>800000</v>
      </c>
      <c r="CO77" s="80" t="str">
        <f t="shared" ca="1" si="30"/>
        <v>900000</v>
      </c>
      <c r="CP77" s="80" t="str">
        <f t="shared" ca="1" si="31"/>
        <v>A000000</v>
      </c>
      <c r="CQ77" s="80" t="str">
        <f t="shared" ca="1" si="32"/>
        <v>B00000</v>
      </c>
    </row>
    <row r="78" spans="1:95" x14ac:dyDescent="0.2">
      <c r="A78" s="80" t="s">
        <v>2391</v>
      </c>
      <c r="B78" s="80">
        <v>80</v>
      </c>
      <c r="C78" s="251">
        <f t="shared" ca="1" si="22"/>
        <v>1</v>
      </c>
      <c r="D78" s="80" t="str" cm="1">
        <f t="array" aca="1" ref="D78" ca="1">IF(INDIRECT(D$111&amp;116+4*($B78-7))=1,BIN2HEX(1),BIN2HEX(INDIRECT(D$111&amp;113+4*($B78-7))&amp;INDIRECT(D$111&amp;114+4*($B78-7))&amp;INDIRECT(D$111&amp;115+4*($B78-7))&amp;INDIRECT(D$111&amp;116+4*($B78-7))))</f>
        <v>4</v>
      </c>
      <c r="F78" s="80" t="str" cm="1">
        <f t="array" aca="1" ref="F78" ca="1">IF(INDIRECT(F$111&amp;116+4*($B78-7))=1,BIN2HEX(1),BIN2HEX(INDIRECT(F$111&amp;113+4*($B78-7))&amp;INDIRECT(F$111&amp;114+4*($B78-7))&amp;INDIRECT(F$111&amp;115+4*($B78-7))&amp;INDIRECT(F$111&amp;116+4*($B78-7))))</f>
        <v>2</v>
      </c>
      <c r="G78" s="80" t="str" cm="1">
        <f t="array" aca="1" ref="G78" ca="1">IF(INDIRECT(G$111&amp;116+4*($B78-7))=1,BIN2HEX(1),BIN2HEX(INDIRECT(G$111&amp;113+4*($B78-7))&amp;INDIRECT(G$111&amp;114+4*($B78-7))&amp;INDIRECT(G$111&amp;115+4*($B78-7))&amp;INDIRECT(G$111&amp;116+4*($B78-7))))</f>
        <v>2</v>
      </c>
      <c r="H78" s="80" t="str" cm="1">
        <f t="array" aca="1" ref="H78" ca="1">IF(INDIRECT(H$111&amp;116+4*($B78-7))=1,BIN2HEX(1),BIN2HEX(INDIRECT(H$111&amp;113+4*($B78-7))&amp;INDIRECT(H$111&amp;114+4*($B78-7))&amp;INDIRECT(H$111&amp;115+4*($B78-7))&amp;INDIRECT(H$111&amp;116+4*($B78-7))))</f>
        <v>2</v>
      </c>
      <c r="I78" s="80" t="str" cm="1">
        <f t="array" aca="1" ref="I78" ca="1">IF(INDIRECT(I$111&amp;116+4*($B78-7))=1,BIN2HEX(1),BIN2HEX(INDIRECT(I$111&amp;113+4*($B78-7))&amp;INDIRECT(I$111&amp;114+4*($B78-7))&amp;INDIRECT(I$111&amp;115+4*($B78-7))&amp;INDIRECT(I$111&amp;116+4*($B78-7))))</f>
        <v>2</v>
      </c>
      <c r="J78" s="80" t="str" cm="1">
        <f t="array" aca="1" ref="J78" ca="1">IF(INDIRECT(J$111&amp;116+4*($B78-7))=1,BIN2HEX(1),BIN2HEX(INDIRECT(J$111&amp;113+4*($B78-7))&amp;INDIRECT(J$111&amp;114+4*($B78-7))&amp;INDIRECT(J$111&amp;115+4*($B78-7))&amp;INDIRECT(J$111&amp;116+4*($B78-7))))</f>
        <v>2</v>
      </c>
      <c r="K78" s="80" t="str" cm="1">
        <f t="array" aca="1" ref="K78" ca="1">IF(INDIRECT(K$111&amp;116+4*($B78-7))=1,BIN2HEX(1),BIN2HEX(INDIRECT(K$111&amp;113+4*($B78-7))&amp;INDIRECT(K$111&amp;114+4*($B78-7))&amp;INDIRECT(K$111&amp;115+4*($B78-7))&amp;INDIRECT(K$111&amp;116+4*($B78-7))))</f>
        <v>2</v>
      </c>
      <c r="L78" s="80" t="str" cm="1">
        <f t="array" aca="1" ref="L78" ca="1">IF(INDIRECT(L$111&amp;116+4*($B78-7))=1,BIN2HEX(1),BIN2HEX(INDIRECT(L$111&amp;113+4*($B78-7))&amp;INDIRECT(L$111&amp;114+4*($B78-7))&amp;INDIRECT(L$111&amp;115+4*($B78-7))&amp;INDIRECT(L$111&amp;116+4*($B78-7))))</f>
        <v>2</v>
      </c>
      <c r="M78" s="80" t="str" cm="1">
        <f t="array" aca="1" ref="M78" ca="1">IF(INDIRECT(M$111&amp;116+4*($B78-7))=1,BIN2HEX(1),BIN2HEX(INDIRECT(M$111&amp;113+4*($B78-7))&amp;INDIRECT(M$111&amp;114+4*($B78-7))&amp;INDIRECT(M$111&amp;115+4*($B78-7))&amp;INDIRECT(M$111&amp;116+4*($B78-7))))</f>
        <v>2</v>
      </c>
      <c r="N78" s="80" t="str" cm="1">
        <f t="array" aca="1" ref="N78" ca="1">IF(INDIRECT(N$111&amp;116+4*($B78-7))=1,BIN2HEX(1),BIN2HEX(INDIRECT(N$111&amp;113+4*($B78-7))&amp;INDIRECT(N$111&amp;114+4*($B78-7))&amp;INDIRECT(N$111&amp;115+4*($B78-7))&amp;INDIRECT(N$111&amp;116+4*($B78-7))))</f>
        <v>2</v>
      </c>
      <c r="O78" s="80" t="str" cm="1">
        <f t="array" aca="1" ref="O78" ca="1">IF(INDIRECT(O$111&amp;116+4*($B78-7))=1,BIN2HEX(1),BIN2HEX(INDIRECT(O$111&amp;113+4*($B78-7))&amp;INDIRECT(O$111&amp;114+4*($B78-7))&amp;INDIRECT(O$111&amp;115+4*($B78-7))&amp;INDIRECT(O$111&amp;116+4*($B78-7))))</f>
        <v>2</v>
      </c>
      <c r="P78" s="80" t="str" cm="1">
        <f t="array" aca="1" ref="P78" ca="1">IF(INDIRECT(P$111&amp;116+4*($B78-7))=1,BIN2HEX(1),BIN2HEX(INDIRECT(P$111&amp;113+4*($B78-7))&amp;INDIRECT(P$111&amp;114+4*($B78-7))&amp;INDIRECT(P$111&amp;115+4*($B78-7))&amp;INDIRECT(P$111&amp;116+4*($B78-7))))</f>
        <v>2</v>
      </c>
      <c r="Q78" s="80" t="str" cm="1">
        <f t="array" aca="1" ref="Q78" ca="1">IF(INDIRECT(Q$111&amp;116+4*($B78-7))=1,BIN2HEX(1),BIN2HEX(INDIRECT(Q$111&amp;113+4*($B78-7))&amp;INDIRECT(Q$111&amp;114+4*($B78-7))&amp;INDIRECT(Q$111&amp;115+4*($B78-7))&amp;INDIRECT(Q$111&amp;116+4*($B78-7))))</f>
        <v>2</v>
      </c>
      <c r="R78" s="80" t="str" cm="1">
        <f t="array" aca="1" ref="R78" ca="1">IF(INDIRECT(R$111&amp;116+4*($B78-7))=1,BIN2HEX(1),BIN2HEX(INDIRECT(R$111&amp;113+4*($B78-7))&amp;INDIRECT(R$111&amp;114+4*($B78-7))&amp;INDIRECT(R$111&amp;115+4*($B78-7))&amp;INDIRECT(R$111&amp;116+4*($B78-7))))</f>
        <v>2</v>
      </c>
      <c r="S78" s="80" t="str" cm="1">
        <f t="array" aca="1" ref="S78" ca="1">IF(INDIRECT(S$111&amp;116+4*($B78-7))=1,BIN2HEX(1),BIN2HEX(INDIRECT(S$111&amp;113+4*($B78-7))&amp;INDIRECT(S$111&amp;114+4*($B78-7))&amp;INDIRECT(S$111&amp;115+4*($B78-7))&amp;INDIRECT(S$111&amp;116+4*($B78-7))))</f>
        <v>2</v>
      </c>
      <c r="T78" s="80" t="str" cm="1">
        <f t="array" aca="1" ref="T78" ca="1">IF(INDIRECT(T$111&amp;116+4*($B78-7))=1,BIN2HEX(1),BIN2HEX(INDIRECT(T$111&amp;113+4*($B78-7))&amp;INDIRECT(T$111&amp;114+4*($B78-7))&amp;INDIRECT(T$111&amp;115+4*($B78-7))&amp;INDIRECT(T$111&amp;116+4*($B78-7))))</f>
        <v>2</v>
      </c>
      <c r="U78" s="80" t="str" cm="1">
        <f t="array" aca="1" ref="U78" ca="1">IF(INDIRECT(U$111&amp;116+4*($B78-7))=1,BIN2HEX(1),BIN2HEX(INDIRECT(U$111&amp;113+4*($B78-7))&amp;INDIRECT(U$111&amp;114+4*($B78-7))&amp;INDIRECT(U$111&amp;115+4*($B78-7))&amp;INDIRECT(U$111&amp;116+4*($B78-7))))</f>
        <v>2</v>
      </c>
      <c r="V78" s="80" t="str" cm="1">
        <f t="array" aca="1" ref="V78" ca="1">IF(INDIRECT(V$111&amp;116+4*($B78-7))=1,BIN2HEX(1),BIN2HEX(INDIRECT(V$111&amp;113+4*($B78-7))&amp;INDIRECT(V$111&amp;114+4*($B78-7))&amp;INDIRECT(V$111&amp;115+4*($B78-7))&amp;INDIRECT(V$111&amp;116+4*($B78-7))))</f>
        <v>2</v>
      </c>
      <c r="W78" s="80" t="str" cm="1">
        <f t="array" aca="1" ref="W78" ca="1">IF(INDIRECT(W$111&amp;116+4*($B78-7))=1,BIN2HEX(1),BIN2HEX(INDIRECT(W$111&amp;113+4*($B78-7))&amp;INDIRECT(W$111&amp;114+4*($B78-7))&amp;INDIRECT(W$111&amp;115+4*($B78-7))&amp;INDIRECT(W$111&amp;116+4*($B78-7))))</f>
        <v>2</v>
      </c>
      <c r="X78" s="80" t="str" cm="1">
        <f t="array" aca="1" ref="X78" ca="1">IF(INDIRECT(X$111&amp;116+4*($B78-7))=1,BIN2HEX(1),BIN2HEX(INDIRECT(X$111&amp;113+4*($B78-7))&amp;INDIRECT(X$111&amp;114+4*($B78-7))&amp;INDIRECT(X$111&amp;115+4*($B78-7))&amp;INDIRECT(X$111&amp;116+4*($B78-7))))</f>
        <v>2</v>
      </c>
      <c r="Y78" s="80" t="str" cm="1">
        <f t="array" aca="1" ref="Y78" ca="1">IF(INDIRECT(Y$111&amp;116+4*($B78-7))=1,BIN2HEX(1),BIN2HEX(INDIRECT(Y$111&amp;113+4*($B78-7))&amp;INDIRECT(Y$111&amp;114+4*($B78-7))&amp;INDIRECT(Y$111&amp;115+4*($B78-7))&amp;INDIRECT(Y$111&amp;116+4*($B78-7))))</f>
        <v>2</v>
      </c>
      <c r="Z78" s="80" t="str" cm="1">
        <f t="array" aca="1" ref="Z78" ca="1">IF(INDIRECT(Z$111&amp;116+4*($B78-7))=1,BIN2HEX(1),BIN2HEX(INDIRECT(Z$111&amp;113+4*($B78-7))&amp;INDIRECT(Z$111&amp;114+4*($B78-7))&amp;INDIRECT(Z$111&amp;115+4*($B78-7))&amp;INDIRECT(Z$111&amp;116+4*($B78-7))))</f>
        <v>2</v>
      </c>
      <c r="AA78" s="80" t="str" cm="1">
        <f t="array" aca="1" ref="AA78" ca="1">IF(INDIRECT(AA$111&amp;116+4*($B78-7))=1,BIN2HEX(1),BIN2HEX(INDIRECT(AA$111&amp;113+4*($B78-7))&amp;INDIRECT(AA$111&amp;114+4*($B78-7))&amp;INDIRECT(AA$111&amp;115+4*($B78-7))&amp;INDIRECT(AA$111&amp;116+4*($B78-7))))</f>
        <v>2</v>
      </c>
      <c r="AB78" s="80" t="str" cm="1">
        <f t="array" aca="1" ref="AB78" ca="1">IF(INDIRECT(AB$111&amp;116+4*($B78-7))=1,BIN2HEX(1),BIN2HEX(INDIRECT(AB$111&amp;113+4*($B78-7))&amp;INDIRECT(AB$111&amp;114+4*($B78-7))&amp;INDIRECT(AB$111&amp;115+4*($B78-7))&amp;INDIRECT(AB$111&amp;116+4*($B78-7))))</f>
        <v>2</v>
      </c>
      <c r="AC78" s="80" t="str" cm="1">
        <f t="array" aca="1" ref="AC78" ca="1">IF(INDIRECT(AC$111&amp;116+4*($B78-7))=1,BIN2HEX(1),BIN2HEX(INDIRECT(AC$111&amp;113+4*($B78-7))&amp;INDIRECT(AC$111&amp;114+4*($B78-7))&amp;INDIRECT(AC$111&amp;115+4*($B78-7))&amp;INDIRECT(AC$111&amp;116+4*($B78-7))))</f>
        <v>2</v>
      </c>
      <c r="AD78" s="80" t="str" cm="1">
        <f t="array" aca="1" ref="AD78" ca="1">IF(INDIRECT(AD$111&amp;116+4*($B78-7))=1,BIN2HEX(1),BIN2HEX(INDIRECT(AD$111&amp;113+4*($B78-7))&amp;INDIRECT(AD$111&amp;114+4*($B78-7))&amp;INDIRECT(AD$111&amp;115+4*($B78-7))&amp;INDIRECT(AD$111&amp;116+4*($B78-7))))</f>
        <v>2</v>
      </c>
      <c r="AE78" s="80" t="str" cm="1">
        <f t="array" aca="1" ref="AE78" ca="1">IF(INDIRECT(AE$111&amp;116+4*($B78-7))=1,BIN2HEX(1),BIN2HEX(INDIRECT(AE$111&amp;113+4*($B78-7))&amp;INDIRECT(AE$111&amp;114+4*($B78-7))&amp;INDIRECT(AE$111&amp;115+4*($B78-7))&amp;INDIRECT(AE$111&amp;116+4*($B78-7))))</f>
        <v>2</v>
      </c>
      <c r="AF78" s="80" t="str" cm="1">
        <f t="array" aca="1" ref="AF78" ca="1">IF(INDIRECT(AF$111&amp;116+4*($B78-7))=1,BIN2HEX(1),BIN2HEX(INDIRECT(AF$111&amp;113+4*($B78-7))&amp;INDIRECT(AF$111&amp;114+4*($B78-7))&amp;INDIRECT(AF$111&amp;115+4*($B78-7))&amp;INDIRECT(AF$111&amp;116+4*($B78-7))))</f>
        <v>2</v>
      </c>
      <c r="AG78" s="80" t="str" cm="1">
        <f t="array" aca="1" ref="AG78" ca="1">IF(INDIRECT(AG$111&amp;116+4*($B78-7))=1,BIN2HEX(1),BIN2HEX(INDIRECT(AG$111&amp;113+4*($B78-7))&amp;INDIRECT(AG$111&amp;114+4*($B78-7))&amp;INDIRECT(AG$111&amp;115+4*($B78-7))&amp;INDIRECT(AG$111&amp;116+4*($B78-7))))</f>
        <v>2</v>
      </c>
      <c r="AH78" s="80" t="str" cm="1">
        <f t="array" aca="1" ref="AH78" ca="1">IF(INDIRECT(AH$111&amp;116+4*($B78-7))=1,BIN2HEX(1),BIN2HEX(INDIRECT(AH$111&amp;113+4*($B78-7))&amp;INDIRECT(AH$111&amp;114+4*($B78-7))&amp;INDIRECT(AH$111&amp;115+4*($B78-7))&amp;INDIRECT(AH$111&amp;116+4*($B78-7))))</f>
        <v>2</v>
      </c>
      <c r="AI78" s="80" t="str" cm="1">
        <f t="array" aca="1" ref="AI78" ca="1">IF(INDIRECT(AI$111&amp;116+4*($B78-7))=1,BIN2HEX(1),BIN2HEX(INDIRECT(AI$111&amp;113+4*($B78-7))&amp;INDIRECT(AI$111&amp;114+4*($B78-7))&amp;INDIRECT(AI$111&amp;115+4*($B78-7))&amp;INDIRECT(AI$111&amp;116+4*($B78-7))))</f>
        <v>2</v>
      </c>
      <c r="AJ78" s="80" t="str" cm="1">
        <f t="array" aca="1" ref="AJ78" ca="1">IF(INDIRECT(AJ$111&amp;116+4*($B78-7))=1,BIN2HEX(1),BIN2HEX(INDIRECT(AJ$111&amp;113+4*($B78-7))&amp;INDIRECT(AJ$111&amp;114+4*($B78-7))&amp;INDIRECT(AJ$111&amp;115+4*($B78-7))&amp;INDIRECT(AJ$111&amp;116+4*($B78-7))))</f>
        <v>2</v>
      </c>
      <c r="AK78" s="80" t="str" cm="1">
        <f t="array" aca="1" ref="AK78" ca="1">IF(INDIRECT(AK$111&amp;116+4*($B78-7))=1,BIN2HEX(1),BIN2HEX(INDIRECT(AK$111&amp;113+4*($B78-7))&amp;INDIRECT(AK$111&amp;114+4*($B78-7))&amp;INDIRECT(AK$111&amp;115+4*($B78-7))&amp;INDIRECT(AK$111&amp;116+4*($B78-7))))</f>
        <v>2</v>
      </c>
      <c r="AL78" s="80" t="str" cm="1">
        <f t="array" aca="1" ref="AL78" ca="1">IF(INDIRECT(AL$111&amp;116+4*($B78-7))=1,BIN2HEX(1),BIN2HEX(INDIRECT(AL$111&amp;113+4*($B78-7))&amp;INDIRECT(AL$111&amp;114+4*($B78-7))&amp;INDIRECT(AL$111&amp;115+4*($B78-7))&amp;INDIRECT(AL$111&amp;116+4*($B78-7))))</f>
        <v>2</v>
      </c>
      <c r="AM78" s="80" t="str" cm="1">
        <f t="array" aca="1" ref="AM78" ca="1">IF(INDIRECT(AM$111&amp;116+4*($B78-7))=1,BIN2HEX(1),BIN2HEX(INDIRECT(AM$111&amp;113+4*($B78-7))&amp;INDIRECT(AM$111&amp;114+4*($B78-7))&amp;INDIRECT(AM$111&amp;115+4*($B78-7))&amp;INDIRECT(AM$111&amp;116+4*($B78-7))))</f>
        <v>2</v>
      </c>
      <c r="AN78" s="80" t="str" cm="1">
        <f t="array" aca="1" ref="AN78" ca="1">IF(INDIRECT(AN$111&amp;116+4*($B78-7))=1,BIN2HEX(1),BIN2HEX(INDIRECT(AN$111&amp;113+4*($B78-7))&amp;INDIRECT(AN$111&amp;114+4*($B78-7))&amp;INDIRECT(AN$111&amp;115+4*($B78-7))&amp;INDIRECT(AN$111&amp;116+4*($B78-7))))</f>
        <v>2</v>
      </c>
      <c r="AO78" s="80" t="str" cm="1">
        <f t="array" aca="1" ref="AO78" ca="1">IF(INDIRECT(AO$111&amp;116+4*($B78-7))=1,BIN2HEX(1),BIN2HEX(INDIRECT(AO$111&amp;113+4*($B78-7))&amp;INDIRECT(AO$111&amp;114+4*($B78-7))&amp;INDIRECT(AO$111&amp;115+4*($B78-7))&amp;INDIRECT(AO$111&amp;116+4*($B78-7))))</f>
        <v>2</v>
      </c>
      <c r="AP78" s="80" t="str" cm="1">
        <f t="array" aca="1" ref="AP78" ca="1">IF(INDIRECT(AP$111&amp;116+4*($B78-7))=1,BIN2HEX(1),BIN2HEX(INDIRECT(AP$111&amp;113+4*($B78-7))&amp;INDIRECT(AP$111&amp;114+4*($B78-7))&amp;INDIRECT(AP$111&amp;115+4*($B78-7))&amp;INDIRECT(AP$111&amp;116+4*($B78-7))))</f>
        <v>2</v>
      </c>
      <c r="AQ78" s="80" t="str" cm="1">
        <f t="array" aca="1" ref="AQ78" ca="1">IF(INDIRECT(AQ$111&amp;116+4*($B78-7))=1,BIN2HEX(1),BIN2HEX(INDIRECT(AQ$111&amp;113+4*($B78-7))&amp;INDIRECT(AQ$111&amp;114+4*($B78-7))&amp;INDIRECT(AQ$111&amp;115+4*($B78-7))&amp;INDIRECT(AQ$111&amp;116+4*($B78-7))))</f>
        <v>2</v>
      </c>
      <c r="AR78" s="80" t="str" cm="1">
        <f t="array" aca="1" ref="AR78" ca="1">IF(INDIRECT(AR$111&amp;116+4*($B78-7))=1,BIN2HEX(1),BIN2HEX(INDIRECT(AR$111&amp;113+4*($B78-7))&amp;INDIRECT(AR$111&amp;114+4*($B78-7))&amp;INDIRECT(AR$111&amp;115+4*($B78-7))&amp;INDIRECT(AR$111&amp;116+4*($B78-7))))</f>
        <v>2</v>
      </c>
      <c r="AS78" s="80" t="str" cm="1">
        <f t="array" aca="1" ref="AS78" ca="1">IF(INDIRECT(AS$111&amp;116+4*($B78-7))=1,BIN2HEX(1),BIN2HEX(INDIRECT(AS$111&amp;113+4*($B78-7))&amp;INDIRECT(AS$111&amp;114+4*($B78-7))&amp;INDIRECT(AS$111&amp;115+4*($B78-7))&amp;INDIRECT(AS$111&amp;116+4*($B78-7))))</f>
        <v>2</v>
      </c>
      <c r="AT78" s="80" t="str" cm="1">
        <f t="array" aca="1" ref="AT78" ca="1">IF(INDIRECT(AT$111&amp;116+4*($B78-7))=1,BIN2HEX(1),BIN2HEX(INDIRECT(AT$111&amp;113+4*($B78-7))&amp;INDIRECT(AT$111&amp;114+4*($B78-7))&amp;INDIRECT(AT$111&amp;115+4*($B78-7))&amp;INDIRECT(AT$111&amp;116+4*($B78-7))))</f>
        <v>2</v>
      </c>
      <c r="AU78" s="80" t="str" cm="1">
        <f t="array" aca="1" ref="AU78" ca="1">IF(INDIRECT(AU$111&amp;116+4*($B78-7))=1,BIN2HEX(1),BIN2HEX(INDIRECT(AU$111&amp;113+4*($B78-7))&amp;INDIRECT(AU$111&amp;114+4*($B78-7))&amp;INDIRECT(AU$111&amp;115+4*($B78-7))&amp;INDIRECT(AU$111&amp;116+4*($B78-7))))</f>
        <v>2</v>
      </c>
      <c r="AV78" s="80" t="str" cm="1">
        <f t="array" aca="1" ref="AV78" ca="1">IF(INDIRECT(AV$111&amp;116+4*($B78-7))=1,BIN2HEX(1),BIN2HEX(INDIRECT(AV$111&amp;113+4*($B78-7))&amp;INDIRECT(AV$111&amp;114+4*($B78-7))&amp;INDIRECT(AV$111&amp;115+4*($B78-7))&amp;INDIRECT(AV$111&amp;116+4*($B78-7))))</f>
        <v>2</v>
      </c>
      <c r="AW78" s="80" t="str" cm="1">
        <f t="array" aca="1" ref="AW78" ca="1">IF(INDIRECT(AW$111&amp;116+4*($B78-7))=1,BIN2HEX(1),BIN2HEX(INDIRECT(AW$111&amp;113+4*($B78-7))&amp;INDIRECT(AW$111&amp;114+4*($B78-7))&amp;INDIRECT(AW$111&amp;115+4*($B78-7))&amp;INDIRECT(AW$111&amp;116+4*($B78-7))))</f>
        <v>2</v>
      </c>
      <c r="AX78" s="80" t="str" cm="1">
        <f t="array" aca="1" ref="AX78" ca="1">IF(INDIRECT(AX$111&amp;116+4*($B78-7))=1,BIN2HEX(1),BIN2HEX(INDIRECT(AX$111&amp;113+4*($B78-7))&amp;INDIRECT(AX$111&amp;114+4*($B78-7))&amp;INDIRECT(AX$111&amp;115+4*($B78-7))&amp;INDIRECT(AX$111&amp;116+4*($B78-7))))</f>
        <v>2</v>
      </c>
      <c r="AY78" s="80" t="str" cm="1">
        <f t="array" aca="1" ref="AY78" ca="1">IF(INDIRECT(AY$111&amp;116+4*($B78-7))=1,BIN2HEX(1),BIN2HEX(INDIRECT(AY$111&amp;113+4*($B78-7))&amp;INDIRECT(AY$111&amp;114+4*($B78-7))&amp;INDIRECT(AY$111&amp;115+4*($B78-7))&amp;INDIRECT(AY$111&amp;116+4*($B78-7))))</f>
        <v>2</v>
      </c>
      <c r="AZ78" s="80" t="str" cm="1">
        <f t="array" aca="1" ref="AZ78" ca="1">IF(INDIRECT(AZ$111&amp;116+4*($B78-7))=1,BIN2HEX(1),BIN2HEX(INDIRECT(AZ$111&amp;113+4*($B78-7))&amp;INDIRECT(AZ$111&amp;114+4*($B78-7))&amp;INDIRECT(AZ$111&amp;115+4*($B78-7))&amp;INDIRECT(AZ$111&amp;116+4*($B78-7))))</f>
        <v>2</v>
      </c>
      <c r="BA78" s="80" t="str" cm="1">
        <f t="array" aca="1" ref="BA78" ca="1">IF(INDIRECT(BA$111&amp;116+4*($B78-7))=1,BIN2HEX(1),BIN2HEX(INDIRECT(BA$111&amp;113+4*($B78-7))&amp;INDIRECT(BA$111&amp;114+4*($B78-7))&amp;INDIRECT(BA$111&amp;115+4*($B78-7))&amp;INDIRECT(BA$111&amp;116+4*($B78-7))))</f>
        <v>2</v>
      </c>
      <c r="BB78" s="80" t="str" cm="1">
        <f t="array" aca="1" ref="BB78" ca="1">IF(INDIRECT(BB$111&amp;116+4*($B78-7))=1,BIN2HEX(1),BIN2HEX(INDIRECT(BB$111&amp;113+4*($B78-7))&amp;INDIRECT(BB$111&amp;114+4*($B78-7))&amp;INDIRECT(BB$111&amp;115+4*($B78-7))&amp;INDIRECT(BB$111&amp;116+4*($B78-7))))</f>
        <v>2</v>
      </c>
      <c r="BC78" s="80" t="str" cm="1">
        <f t="array" aca="1" ref="BC78" ca="1">IF(INDIRECT(BC$111&amp;116+4*($B78-7))=1,BIN2HEX(1),BIN2HEX(INDIRECT(BC$111&amp;113+4*($B78-7))&amp;INDIRECT(BC$111&amp;114+4*($B78-7))&amp;INDIRECT(BC$111&amp;115+4*($B78-7))&amp;INDIRECT(BC$111&amp;116+4*($B78-7))))</f>
        <v>2</v>
      </c>
      <c r="BD78" s="80" t="str" cm="1">
        <f t="array" aca="1" ref="BD78" ca="1">IF(INDIRECT(BD$111&amp;116+4*($B78-7))=1,BIN2HEX(1),BIN2HEX(INDIRECT(BD$111&amp;113+4*($B78-7))&amp;INDIRECT(BD$111&amp;114+4*($B78-7))&amp;INDIRECT(BD$111&amp;115+4*($B78-7))&amp;INDIRECT(BD$111&amp;116+4*($B78-7))))</f>
        <v>2</v>
      </c>
      <c r="BE78" s="80" t="str" cm="1">
        <f t="array" aca="1" ref="BE78" ca="1">IF(INDIRECT(BE$111&amp;116+4*($B78-7))=1,BIN2HEX(1),BIN2HEX(INDIRECT(BE$111&amp;113+4*($B78-7))&amp;INDIRECT(BE$111&amp;114+4*($B78-7))&amp;INDIRECT(BE$111&amp;115+4*($B78-7))&amp;INDIRECT(BE$111&amp;116+4*($B78-7))))</f>
        <v>2</v>
      </c>
      <c r="BF78" s="80" t="str" cm="1">
        <f t="array" aca="1" ref="BF78" ca="1">IF(INDIRECT(BF$111&amp;116+4*($B78-7))=1,BIN2HEX(1),BIN2HEX(INDIRECT(BF$111&amp;113+4*($B78-7))&amp;INDIRECT(BF$111&amp;114+4*($B78-7))&amp;INDIRECT(BF$111&amp;115+4*($B78-7))&amp;INDIRECT(BF$111&amp;116+4*($B78-7))))</f>
        <v>2</v>
      </c>
      <c r="BG78" s="80" t="str" cm="1">
        <f t="array" aca="1" ref="BG78" ca="1">IF(INDIRECT(BG$111&amp;116+4*($B78-7))=1,BIN2HEX(1),BIN2HEX(INDIRECT(BG$111&amp;113+4*($B78-7))&amp;INDIRECT(BG$111&amp;114+4*($B78-7))&amp;INDIRECT(BG$111&amp;115+4*($B78-7))&amp;INDIRECT(BG$111&amp;116+4*($B78-7))))</f>
        <v>2</v>
      </c>
      <c r="BH78" s="80" t="str" cm="1">
        <f t="array" aca="1" ref="BH78" ca="1">IF(INDIRECT(BH$111&amp;116+4*($B78-7))=1,BIN2HEX(1),BIN2HEX(INDIRECT(BH$111&amp;113+4*($B78-7))&amp;INDIRECT(BH$111&amp;114+4*($B78-7))&amp;INDIRECT(BH$111&amp;115+4*($B78-7))&amp;INDIRECT(BH$111&amp;116+4*($B78-7))))</f>
        <v>2</v>
      </c>
      <c r="BI78" s="80" t="str" cm="1">
        <f t="array" aca="1" ref="BI78" ca="1">IF(INDIRECT(BI$111&amp;116+4*($B78-7))=1,BIN2HEX(1),BIN2HEX(INDIRECT(BI$111&amp;113+4*($B78-7))&amp;INDIRECT(BI$111&amp;114+4*($B78-7))&amp;INDIRECT(BI$111&amp;115+4*($B78-7))&amp;INDIRECT(BI$111&amp;116+4*($B78-7))))</f>
        <v>2</v>
      </c>
      <c r="BJ78" s="80" t="str" cm="1">
        <f t="array" aca="1" ref="BJ78" ca="1">IF(INDIRECT(BJ$111&amp;116+4*($B78-7))=1,BIN2HEX(1),BIN2HEX(INDIRECT(BJ$111&amp;113+4*($B78-7))&amp;INDIRECT(BJ$111&amp;114+4*($B78-7))&amp;INDIRECT(BJ$111&amp;115+4*($B78-7))&amp;INDIRECT(BJ$111&amp;116+4*($B78-7))))</f>
        <v>2</v>
      </c>
      <c r="BK78" s="80" t="str" cm="1">
        <f t="array" aca="1" ref="BK78" ca="1">IF(INDIRECT(BK$111&amp;116+4*($B78-7))=1,BIN2HEX(1),BIN2HEX(INDIRECT(BK$111&amp;113+4*($B78-7))&amp;INDIRECT(BK$111&amp;114+4*($B78-7))&amp;INDIRECT(BK$111&amp;115+4*($B78-7))&amp;INDIRECT(BK$111&amp;116+4*($B78-7))))</f>
        <v>2</v>
      </c>
      <c r="BL78" s="80" t="str" cm="1">
        <f t="array" aca="1" ref="BL78" ca="1">IF(INDIRECT(BL$111&amp;116+4*($B78-7))=1,BIN2HEX(1),BIN2HEX(INDIRECT(BL$111&amp;113+4*($B78-7))&amp;INDIRECT(BL$111&amp;114+4*($B78-7))&amp;INDIRECT(BL$111&amp;115+4*($B78-7))&amp;INDIRECT(BL$111&amp;116+4*($B78-7))))</f>
        <v>2</v>
      </c>
      <c r="BM78" s="80" t="str" cm="1">
        <f t="array" aca="1" ref="BM78" ca="1">IF(INDIRECT(BM$111&amp;116+4*($B78-7))=1,BIN2HEX(1),BIN2HEX(INDIRECT(BM$111&amp;113+4*($B78-7))&amp;INDIRECT(BM$111&amp;114+4*($B78-7))&amp;INDIRECT(BM$111&amp;115+4*($B78-7))&amp;INDIRECT(BM$111&amp;116+4*($B78-7))))</f>
        <v>2</v>
      </c>
      <c r="BN78" s="80" t="str" cm="1">
        <f t="array" aca="1" ref="BN78" ca="1">IF(INDIRECT(BN$111&amp;116+4*($B78-7))=1,BIN2HEX(1),BIN2HEX(INDIRECT(BN$111&amp;113+4*($B78-7))&amp;INDIRECT(BN$111&amp;114+4*($B78-7))&amp;INDIRECT(BN$111&amp;115+4*($B78-7))&amp;INDIRECT(BN$111&amp;116+4*($B78-7))))</f>
        <v>2</v>
      </c>
      <c r="BO78" s="80" t="str" cm="1">
        <f t="array" aca="1" ref="BO78" ca="1">IF(INDIRECT(BO$111&amp;116+4*($B78-7))=1,BIN2HEX(1),BIN2HEX(INDIRECT(BO$111&amp;113+4*($B78-7))&amp;INDIRECT(BO$111&amp;114+4*($B78-7))&amp;INDIRECT(BO$111&amp;115+4*($B78-7))&amp;INDIRECT(BO$111&amp;116+4*($B78-7))))</f>
        <v>2</v>
      </c>
      <c r="BP78" s="80" t="str" cm="1">
        <f t="array" aca="1" ref="BP78" ca="1">IF(INDIRECT(BP$111&amp;116+4*($B78-7))=1,BIN2HEX(1),BIN2HEX(INDIRECT(BP$111&amp;113+4*($B78-7))&amp;INDIRECT(BP$111&amp;114+4*($B78-7))&amp;INDIRECT(BP$111&amp;115+4*($B78-7))&amp;INDIRECT(BP$111&amp;116+4*($B78-7))))</f>
        <v>2</v>
      </c>
      <c r="CD78" s="80" cm="1">
        <f t="array" aca="1" ref="CD78" ca="1">IF($V78="0",INDIRECT("ｄａｔａ!$"&amp;V$112&amp;"$"&amp;$B78),0)</f>
        <v>0</v>
      </c>
      <c r="CE78" s="80" cm="1">
        <f t="array" aca="1" ref="CE78" ca="1">IF(OR($AS78="0",$AS78="8"),INDIRECT("ｄａｔａ!$"&amp;AS$112&amp;"$"&amp;$B78),0)</f>
        <v>0</v>
      </c>
      <c r="CH78" s="80" t="str">
        <f t="shared" si="23"/>
        <v>2000</v>
      </c>
      <c r="CI78" s="80" t="str">
        <f t="shared" si="24"/>
        <v>300000</v>
      </c>
      <c r="CJ78" s="80" t="str">
        <f t="shared" si="25"/>
        <v>400000</v>
      </c>
      <c r="CK78" s="80" t="str">
        <f t="shared" si="26"/>
        <v>5000000</v>
      </c>
      <c r="CL78" s="80" t="str">
        <f t="shared" si="27"/>
        <v>600000</v>
      </c>
      <c r="CM78" s="80" t="str">
        <f t="shared" ca="1" si="28"/>
        <v>70000</v>
      </c>
      <c r="CN78" s="80" t="str">
        <f t="shared" ca="1" si="29"/>
        <v>800000</v>
      </c>
      <c r="CO78" s="80" t="str">
        <f t="shared" ca="1" si="30"/>
        <v>900000</v>
      </c>
      <c r="CP78" s="80" t="str">
        <f t="shared" ca="1" si="31"/>
        <v>A000000</v>
      </c>
      <c r="CQ78" s="80" t="str">
        <f t="shared" ca="1" si="32"/>
        <v>B00000</v>
      </c>
    </row>
    <row r="79" spans="1:95" x14ac:dyDescent="0.2">
      <c r="A79" s="80" t="s">
        <v>2392</v>
      </c>
      <c r="B79" s="80">
        <v>81</v>
      </c>
      <c r="C79" s="251">
        <f t="shared" ca="1" si="22"/>
        <v>1</v>
      </c>
      <c r="D79" s="80" t="str" cm="1">
        <f t="array" aca="1" ref="D79" ca="1">IF(INDIRECT(D$111&amp;116+4*($B79-7))=1,BIN2HEX(1),BIN2HEX(INDIRECT(D$111&amp;113+4*($B79-7))&amp;INDIRECT(D$111&amp;114+4*($B79-7))&amp;INDIRECT(D$111&amp;115+4*($B79-7))&amp;INDIRECT(D$111&amp;116+4*($B79-7))))</f>
        <v>4</v>
      </c>
      <c r="F79" s="80" t="str" cm="1">
        <f t="array" aca="1" ref="F79" ca="1">IF(INDIRECT(F$111&amp;116+4*($B79-7))=1,BIN2HEX(1),BIN2HEX(INDIRECT(F$111&amp;113+4*($B79-7))&amp;INDIRECT(F$111&amp;114+4*($B79-7))&amp;INDIRECT(F$111&amp;115+4*($B79-7))&amp;INDIRECT(F$111&amp;116+4*($B79-7))))</f>
        <v>2</v>
      </c>
      <c r="G79" s="80" t="str" cm="1">
        <f t="array" aca="1" ref="G79" ca="1">IF(INDIRECT(G$111&amp;116+4*($B79-7))=1,BIN2HEX(1),BIN2HEX(INDIRECT(G$111&amp;113+4*($B79-7))&amp;INDIRECT(G$111&amp;114+4*($B79-7))&amp;INDIRECT(G$111&amp;115+4*($B79-7))&amp;INDIRECT(G$111&amp;116+4*($B79-7))))</f>
        <v>2</v>
      </c>
      <c r="H79" s="80" t="str" cm="1">
        <f t="array" aca="1" ref="H79" ca="1">IF(INDIRECT(H$111&amp;116+4*($B79-7))=1,BIN2HEX(1),BIN2HEX(INDIRECT(H$111&amp;113+4*($B79-7))&amp;INDIRECT(H$111&amp;114+4*($B79-7))&amp;INDIRECT(H$111&amp;115+4*($B79-7))&amp;INDIRECT(H$111&amp;116+4*($B79-7))))</f>
        <v>2</v>
      </c>
      <c r="I79" s="80" t="str" cm="1">
        <f t="array" aca="1" ref="I79" ca="1">IF(INDIRECT(I$111&amp;116+4*($B79-7))=1,BIN2HEX(1),BIN2HEX(INDIRECT(I$111&amp;113+4*($B79-7))&amp;INDIRECT(I$111&amp;114+4*($B79-7))&amp;INDIRECT(I$111&amp;115+4*($B79-7))&amp;INDIRECT(I$111&amp;116+4*($B79-7))))</f>
        <v>2</v>
      </c>
      <c r="J79" s="80" t="str" cm="1">
        <f t="array" aca="1" ref="J79" ca="1">IF(INDIRECT(J$111&amp;116+4*($B79-7))=1,BIN2HEX(1),BIN2HEX(INDIRECT(J$111&amp;113+4*($B79-7))&amp;INDIRECT(J$111&amp;114+4*($B79-7))&amp;INDIRECT(J$111&amp;115+4*($B79-7))&amp;INDIRECT(J$111&amp;116+4*($B79-7))))</f>
        <v>2</v>
      </c>
      <c r="K79" s="80" t="str" cm="1">
        <f t="array" aca="1" ref="K79" ca="1">IF(INDIRECT(K$111&amp;116+4*($B79-7))=1,BIN2HEX(1),BIN2HEX(INDIRECT(K$111&amp;113+4*($B79-7))&amp;INDIRECT(K$111&amp;114+4*($B79-7))&amp;INDIRECT(K$111&amp;115+4*($B79-7))&amp;INDIRECT(K$111&amp;116+4*($B79-7))))</f>
        <v>2</v>
      </c>
      <c r="L79" s="80" t="str" cm="1">
        <f t="array" aca="1" ref="L79" ca="1">IF(INDIRECT(L$111&amp;116+4*($B79-7))=1,BIN2HEX(1),BIN2HEX(INDIRECT(L$111&amp;113+4*($B79-7))&amp;INDIRECT(L$111&amp;114+4*($B79-7))&amp;INDIRECT(L$111&amp;115+4*($B79-7))&amp;INDIRECT(L$111&amp;116+4*($B79-7))))</f>
        <v>2</v>
      </c>
      <c r="M79" s="80" t="str" cm="1">
        <f t="array" aca="1" ref="M79" ca="1">IF(INDIRECT(M$111&amp;116+4*($B79-7))=1,BIN2HEX(1),BIN2HEX(INDIRECT(M$111&amp;113+4*($B79-7))&amp;INDIRECT(M$111&amp;114+4*($B79-7))&amp;INDIRECT(M$111&amp;115+4*($B79-7))&amp;INDIRECT(M$111&amp;116+4*($B79-7))))</f>
        <v>2</v>
      </c>
      <c r="N79" s="80" t="str" cm="1">
        <f t="array" aca="1" ref="N79" ca="1">IF(INDIRECT(N$111&amp;116+4*($B79-7))=1,BIN2HEX(1),BIN2HEX(INDIRECT(N$111&amp;113+4*($B79-7))&amp;INDIRECT(N$111&amp;114+4*($B79-7))&amp;INDIRECT(N$111&amp;115+4*($B79-7))&amp;INDIRECT(N$111&amp;116+4*($B79-7))))</f>
        <v>2</v>
      </c>
      <c r="O79" s="80" t="str" cm="1">
        <f t="array" aca="1" ref="O79" ca="1">IF(INDIRECT(O$111&amp;116+4*($B79-7))=1,BIN2HEX(1),BIN2HEX(INDIRECT(O$111&amp;113+4*($B79-7))&amp;INDIRECT(O$111&amp;114+4*($B79-7))&amp;INDIRECT(O$111&amp;115+4*($B79-7))&amp;INDIRECT(O$111&amp;116+4*($B79-7))))</f>
        <v>2</v>
      </c>
      <c r="P79" s="80" t="str" cm="1">
        <f t="array" aca="1" ref="P79" ca="1">IF(INDIRECT(P$111&amp;116+4*($B79-7))=1,BIN2HEX(1),BIN2HEX(INDIRECT(P$111&amp;113+4*($B79-7))&amp;INDIRECT(P$111&amp;114+4*($B79-7))&amp;INDIRECT(P$111&amp;115+4*($B79-7))&amp;INDIRECT(P$111&amp;116+4*($B79-7))))</f>
        <v>2</v>
      </c>
      <c r="Q79" s="80" t="str" cm="1">
        <f t="array" aca="1" ref="Q79" ca="1">IF(INDIRECT(Q$111&amp;116+4*($B79-7))=1,BIN2HEX(1),BIN2HEX(INDIRECT(Q$111&amp;113+4*($B79-7))&amp;INDIRECT(Q$111&amp;114+4*($B79-7))&amp;INDIRECT(Q$111&amp;115+4*($B79-7))&amp;INDIRECT(Q$111&amp;116+4*($B79-7))))</f>
        <v>2</v>
      </c>
      <c r="R79" s="80" t="str" cm="1">
        <f t="array" aca="1" ref="R79" ca="1">IF(INDIRECT(R$111&amp;116+4*($B79-7))=1,BIN2HEX(1),BIN2HEX(INDIRECT(R$111&amp;113+4*($B79-7))&amp;INDIRECT(R$111&amp;114+4*($B79-7))&amp;INDIRECT(R$111&amp;115+4*($B79-7))&amp;INDIRECT(R$111&amp;116+4*($B79-7))))</f>
        <v>2</v>
      </c>
      <c r="S79" s="80" t="str" cm="1">
        <f t="array" aca="1" ref="S79" ca="1">IF(INDIRECT(S$111&amp;116+4*($B79-7))=1,BIN2HEX(1),BIN2HEX(INDIRECT(S$111&amp;113+4*($B79-7))&amp;INDIRECT(S$111&amp;114+4*($B79-7))&amp;INDIRECT(S$111&amp;115+4*($B79-7))&amp;INDIRECT(S$111&amp;116+4*($B79-7))))</f>
        <v>2</v>
      </c>
      <c r="T79" s="80" t="str" cm="1">
        <f t="array" aca="1" ref="T79" ca="1">IF(INDIRECT(T$111&amp;116+4*($B79-7))=1,BIN2HEX(1),BIN2HEX(INDIRECT(T$111&amp;113+4*($B79-7))&amp;INDIRECT(T$111&amp;114+4*($B79-7))&amp;INDIRECT(T$111&amp;115+4*($B79-7))&amp;INDIRECT(T$111&amp;116+4*($B79-7))))</f>
        <v>2</v>
      </c>
      <c r="U79" s="80" t="str" cm="1">
        <f t="array" aca="1" ref="U79" ca="1">IF(INDIRECT(U$111&amp;116+4*($B79-7))=1,BIN2HEX(1),BIN2HEX(INDIRECT(U$111&amp;113+4*($B79-7))&amp;INDIRECT(U$111&amp;114+4*($B79-7))&amp;INDIRECT(U$111&amp;115+4*($B79-7))&amp;INDIRECT(U$111&amp;116+4*($B79-7))))</f>
        <v>2</v>
      </c>
      <c r="V79" s="80" t="str" cm="1">
        <f t="array" aca="1" ref="V79" ca="1">IF(INDIRECT(V$111&amp;116+4*($B79-7))=1,BIN2HEX(1),BIN2HEX(INDIRECT(V$111&amp;113+4*($B79-7))&amp;INDIRECT(V$111&amp;114+4*($B79-7))&amp;INDIRECT(V$111&amp;115+4*($B79-7))&amp;INDIRECT(V$111&amp;116+4*($B79-7))))</f>
        <v>2</v>
      </c>
      <c r="W79" s="80" t="str" cm="1">
        <f t="array" aca="1" ref="W79" ca="1">IF(INDIRECT(W$111&amp;116+4*($B79-7))=1,BIN2HEX(1),BIN2HEX(INDIRECT(W$111&amp;113+4*($B79-7))&amp;INDIRECT(W$111&amp;114+4*($B79-7))&amp;INDIRECT(W$111&amp;115+4*($B79-7))&amp;INDIRECT(W$111&amp;116+4*($B79-7))))</f>
        <v>2</v>
      </c>
      <c r="X79" s="80" t="str" cm="1">
        <f t="array" aca="1" ref="X79" ca="1">IF(INDIRECT(X$111&amp;116+4*($B79-7))=1,BIN2HEX(1),BIN2HEX(INDIRECT(X$111&amp;113+4*($B79-7))&amp;INDIRECT(X$111&amp;114+4*($B79-7))&amp;INDIRECT(X$111&amp;115+4*($B79-7))&amp;INDIRECT(X$111&amp;116+4*($B79-7))))</f>
        <v>2</v>
      </c>
      <c r="Y79" s="80" t="str" cm="1">
        <f t="array" aca="1" ref="Y79" ca="1">IF(INDIRECT(Y$111&amp;116+4*($B79-7))=1,BIN2HEX(1),BIN2HEX(INDIRECT(Y$111&amp;113+4*($B79-7))&amp;INDIRECT(Y$111&amp;114+4*($B79-7))&amp;INDIRECT(Y$111&amp;115+4*($B79-7))&amp;INDIRECT(Y$111&amp;116+4*($B79-7))))</f>
        <v>2</v>
      </c>
      <c r="Z79" s="80" t="str" cm="1">
        <f t="array" aca="1" ref="Z79" ca="1">IF(INDIRECT(Z$111&amp;116+4*($B79-7))=1,BIN2HEX(1),BIN2HEX(INDIRECT(Z$111&amp;113+4*($B79-7))&amp;INDIRECT(Z$111&amp;114+4*($B79-7))&amp;INDIRECT(Z$111&amp;115+4*($B79-7))&amp;INDIRECT(Z$111&amp;116+4*($B79-7))))</f>
        <v>2</v>
      </c>
      <c r="AA79" s="80" t="str" cm="1">
        <f t="array" aca="1" ref="AA79" ca="1">IF(INDIRECT(AA$111&amp;116+4*($B79-7))=1,BIN2HEX(1),BIN2HEX(INDIRECT(AA$111&amp;113+4*($B79-7))&amp;INDIRECT(AA$111&amp;114+4*($B79-7))&amp;INDIRECT(AA$111&amp;115+4*($B79-7))&amp;INDIRECT(AA$111&amp;116+4*($B79-7))))</f>
        <v>2</v>
      </c>
      <c r="AB79" s="80" t="str" cm="1">
        <f t="array" aca="1" ref="AB79" ca="1">IF(INDIRECT(AB$111&amp;116+4*($B79-7))=1,BIN2HEX(1),BIN2HEX(INDIRECT(AB$111&amp;113+4*($B79-7))&amp;INDIRECT(AB$111&amp;114+4*($B79-7))&amp;INDIRECT(AB$111&amp;115+4*($B79-7))&amp;INDIRECT(AB$111&amp;116+4*($B79-7))))</f>
        <v>2</v>
      </c>
      <c r="AC79" s="80" t="str" cm="1">
        <f t="array" aca="1" ref="AC79" ca="1">IF(INDIRECT(AC$111&amp;116+4*($B79-7))=1,BIN2HEX(1),BIN2HEX(INDIRECT(AC$111&amp;113+4*($B79-7))&amp;INDIRECT(AC$111&amp;114+4*($B79-7))&amp;INDIRECT(AC$111&amp;115+4*($B79-7))&amp;INDIRECT(AC$111&amp;116+4*($B79-7))))</f>
        <v>2</v>
      </c>
      <c r="AD79" s="80" t="str" cm="1">
        <f t="array" aca="1" ref="AD79" ca="1">IF(INDIRECT(AD$111&amp;116+4*($B79-7))=1,BIN2HEX(1),BIN2HEX(INDIRECT(AD$111&amp;113+4*($B79-7))&amp;INDIRECT(AD$111&amp;114+4*($B79-7))&amp;INDIRECT(AD$111&amp;115+4*($B79-7))&amp;INDIRECT(AD$111&amp;116+4*($B79-7))))</f>
        <v>2</v>
      </c>
      <c r="AE79" s="80" t="str" cm="1">
        <f t="array" aca="1" ref="AE79" ca="1">IF(INDIRECT(AE$111&amp;116+4*($B79-7))=1,BIN2HEX(1),BIN2HEX(INDIRECT(AE$111&amp;113+4*($B79-7))&amp;INDIRECT(AE$111&amp;114+4*($B79-7))&amp;INDIRECT(AE$111&amp;115+4*($B79-7))&amp;INDIRECT(AE$111&amp;116+4*($B79-7))))</f>
        <v>2</v>
      </c>
      <c r="AF79" s="80" t="str" cm="1">
        <f t="array" aca="1" ref="AF79" ca="1">IF(INDIRECT(AF$111&amp;116+4*($B79-7))=1,BIN2HEX(1),BIN2HEX(INDIRECT(AF$111&amp;113+4*($B79-7))&amp;INDIRECT(AF$111&amp;114+4*($B79-7))&amp;INDIRECT(AF$111&amp;115+4*($B79-7))&amp;INDIRECT(AF$111&amp;116+4*($B79-7))))</f>
        <v>2</v>
      </c>
      <c r="AG79" s="80" t="str" cm="1">
        <f t="array" aca="1" ref="AG79" ca="1">IF(INDIRECT(AG$111&amp;116+4*($B79-7))=1,BIN2HEX(1),BIN2HEX(INDIRECT(AG$111&amp;113+4*($B79-7))&amp;INDIRECT(AG$111&amp;114+4*($B79-7))&amp;INDIRECT(AG$111&amp;115+4*($B79-7))&amp;INDIRECT(AG$111&amp;116+4*($B79-7))))</f>
        <v>2</v>
      </c>
      <c r="AH79" s="80" t="str" cm="1">
        <f t="array" aca="1" ref="AH79" ca="1">IF(INDIRECT(AH$111&amp;116+4*($B79-7))=1,BIN2HEX(1),BIN2HEX(INDIRECT(AH$111&amp;113+4*($B79-7))&amp;INDIRECT(AH$111&amp;114+4*($B79-7))&amp;INDIRECT(AH$111&amp;115+4*($B79-7))&amp;INDIRECT(AH$111&amp;116+4*($B79-7))))</f>
        <v>2</v>
      </c>
      <c r="AI79" s="80" t="str" cm="1">
        <f t="array" aca="1" ref="AI79" ca="1">IF(INDIRECT(AI$111&amp;116+4*($B79-7))=1,BIN2HEX(1),BIN2HEX(INDIRECT(AI$111&amp;113+4*($B79-7))&amp;INDIRECT(AI$111&amp;114+4*($B79-7))&amp;INDIRECT(AI$111&amp;115+4*($B79-7))&amp;INDIRECT(AI$111&amp;116+4*($B79-7))))</f>
        <v>2</v>
      </c>
      <c r="AJ79" s="80" t="str" cm="1">
        <f t="array" aca="1" ref="AJ79" ca="1">IF(INDIRECT(AJ$111&amp;116+4*($B79-7))=1,BIN2HEX(1),BIN2HEX(INDIRECT(AJ$111&amp;113+4*($B79-7))&amp;INDIRECT(AJ$111&amp;114+4*($B79-7))&amp;INDIRECT(AJ$111&amp;115+4*($B79-7))&amp;INDIRECT(AJ$111&amp;116+4*($B79-7))))</f>
        <v>2</v>
      </c>
      <c r="AK79" s="80" t="str" cm="1">
        <f t="array" aca="1" ref="AK79" ca="1">IF(INDIRECT(AK$111&amp;116+4*($B79-7))=1,BIN2HEX(1),BIN2HEX(INDIRECT(AK$111&amp;113+4*($B79-7))&amp;INDIRECT(AK$111&amp;114+4*($B79-7))&amp;INDIRECT(AK$111&amp;115+4*($B79-7))&amp;INDIRECT(AK$111&amp;116+4*($B79-7))))</f>
        <v>2</v>
      </c>
      <c r="AL79" s="80" t="str" cm="1">
        <f t="array" aca="1" ref="AL79" ca="1">IF(INDIRECT(AL$111&amp;116+4*($B79-7))=1,BIN2HEX(1),BIN2HEX(INDIRECT(AL$111&amp;113+4*($B79-7))&amp;INDIRECT(AL$111&amp;114+4*($B79-7))&amp;INDIRECT(AL$111&amp;115+4*($B79-7))&amp;INDIRECT(AL$111&amp;116+4*($B79-7))))</f>
        <v>2</v>
      </c>
      <c r="AM79" s="80" t="str" cm="1">
        <f t="array" aca="1" ref="AM79" ca="1">IF(INDIRECT(AM$111&amp;116+4*($B79-7))=1,BIN2HEX(1),BIN2HEX(INDIRECT(AM$111&amp;113+4*($B79-7))&amp;INDIRECT(AM$111&amp;114+4*($B79-7))&amp;INDIRECT(AM$111&amp;115+4*($B79-7))&amp;INDIRECT(AM$111&amp;116+4*($B79-7))))</f>
        <v>2</v>
      </c>
      <c r="AN79" s="80" t="str" cm="1">
        <f t="array" aca="1" ref="AN79" ca="1">IF(INDIRECT(AN$111&amp;116+4*($B79-7))=1,BIN2HEX(1),BIN2HEX(INDIRECT(AN$111&amp;113+4*($B79-7))&amp;INDIRECT(AN$111&amp;114+4*($B79-7))&amp;INDIRECT(AN$111&amp;115+4*($B79-7))&amp;INDIRECT(AN$111&amp;116+4*($B79-7))))</f>
        <v>2</v>
      </c>
      <c r="AO79" s="80" t="str" cm="1">
        <f t="array" aca="1" ref="AO79" ca="1">IF(INDIRECT(AO$111&amp;116+4*($B79-7))=1,BIN2HEX(1),BIN2HEX(INDIRECT(AO$111&amp;113+4*($B79-7))&amp;INDIRECT(AO$111&amp;114+4*($B79-7))&amp;INDIRECT(AO$111&amp;115+4*($B79-7))&amp;INDIRECT(AO$111&amp;116+4*($B79-7))))</f>
        <v>2</v>
      </c>
      <c r="AP79" s="80" t="str" cm="1">
        <f t="array" aca="1" ref="AP79" ca="1">IF(INDIRECT(AP$111&amp;116+4*($B79-7))=1,BIN2HEX(1),BIN2HEX(INDIRECT(AP$111&amp;113+4*($B79-7))&amp;INDIRECT(AP$111&amp;114+4*($B79-7))&amp;INDIRECT(AP$111&amp;115+4*($B79-7))&amp;INDIRECT(AP$111&amp;116+4*($B79-7))))</f>
        <v>2</v>
      </c>
      <c r="AQ79" s="80" t="str" cm="1">
        <f t="array" aca="1" ref="AQ79" ca="1">IF(INDIRECT(AQ$111&amp;116+4*($B79-7))=1,BIN2HEX(1),BIN2HEX(INDIRECT(AQ$111&amp;113+4*($B79-7))&amp;INDIRECT(AQ$111&amp;114+4*($B79-7))&amp;INDIRECT(AQ$111&amp;115+4*($B79-7))&amp;INDIRECT(AQ$111&amp;116+4*($B79-7))))</f>
        <v>2</v>
      </c>
      <c r="AR79" s="80" t="str" cm="1">
        <f t="array" aca="1" ref="AR79" ca="1">IF(INDIRECT(AR$111&amp;116+4*($B79-7))=1,BIN2HEX(1),BIN2HEX(INDIRECT(AR$111&amp;113+4*($B79-7))&amp;INDIRECT(AR$111&amp;114+4*($B79-7))&amp;INDIRECT(AR$111&amp;115+4*($B79-7))&amp;INDIRECT(AR$111&amp;116+4*($B79-7))))</f>
        <v>2</v>
      </c>
      <c r="AS79" s="80" t="str" cm="1">
        <f t="array" aca="1" ref="AS79" ca="1">IF(INDIRECT(AS$111&amp;116+4*($B79-7))=1,BIN2HEX(1),BIN2HEX(INDIRECT(AS$111&amp;113+4*($B79-7))&amp;INDIRECT(AS$111&amp;114+4*($B79-7))&amp;INDIRECT(AS$111&amp;115+4*($B79-7))&amp;INDIRECT(AS$111&amp;116+4*($B79-7))))</f>
        <v>2</v>
      </c>
      <c r="AT79" s="80" t="str" cm="1">
        <f t="array" aca="1" ref="AT79" ca="1">IF(INDIRECT(AT$111&amp;116+4*($B79-7))=1,BIN2HEX(1),BIN2HEX(INDIRECT(AT$111&amp;113+4*($B79-7))&amp;INDIRECT(AT$111&amp;114+4*($B79-7))&amp;INDIRECT(AT$111&amp;115+4*($B79-7))&amp;INDIRECT(AT$111&amp;116+4*($B79-7))))</f>
        <v>2</v>
      </c>
      <c r="AU79" s="80" t="str" cm="1">
        <f t="array" aca="1" ref="AU79" ca="1">IF(INDIRECT(AU$111&amp;116+4*($B79-7))=1,BIN2HEX(1),BIN2HEX(INDIRECT(AU$111&amp;113+4*($B79-7))&amp;INDIRECT(AU$111&amp;114+4*($B79-7))&amp;INDIRECT(AU$111&amp;115+4*($B79-7))&amp;INDIRECT(AU$111&amp;116+4*($B79-7))))</f>
        <v>2</v>
      </c>
      <c r="AV79" s="80" t="str" cm="1">
        <f t="array" aca="1" ref="AV79" ca="1">IF(INDIRECT(AV$111&amp;116+4*($B79-7))=1,BIN2HEX(1),BIN2HEX(INDIRECT(AV$111&amp;113+4*($B79-7))&amp;INDIRECT(AV$111&amp;114+4*($B79-7))&amp;INDIRECT(AV$111&amp;115+4*($B79-7))&amp;INDIRECT(AV$111&amp;116+4*($B79-7))))</f>
        <v>2</v>
      </c>
      <c r="AW79" s="80" t="str" cm="1">
        <f t="array" aca="1" ref="AW79" ca="1">IF(INDIRECT(AW$111&amp;116+4*($B79-7))=1,BIN2HEX(1),BIN2HEX(INDIRECT(AW$111&amp;113+4*($B79-7))&amp;INDIRECT(AW$111&amp;114+4*($B79-7))&amp;INDIRECT(AW$111&amp;115+4*($B79-7))&amp;INDIRECT(AW$111&amp;116+4*($B79-7))))</f>
        <v>2</v>
      </c>
      <c r="AX79" s="80" t="str" cm="1">
        <f t="array" aca="1" ref="AX79" ca="1">IF(INDIRECT(AX$111&amp;116+4*($B79-7))=1,BIN2HEX(1),BIN2HEX(INDIRECT(AX$111&amp;113+4*($B79-7))&amp;INDIRECT(AX$111&amp;114+4*($B79-7))&amp;INDIRECT(AX$111&amp;115+4*($B79-7))&amp;INDIRECT(AX$111&amp;116+4*($B79-7))))</f>
        <v>2</v>
      </c>
      <c r="AY79" s="80" t="str" cm="1">
        <f t="array" aca="1" ref="AY79" ca="1">IF(INDIRECT(AY$111&amp;116+4*($B79-7))=1,BIN2HEX(1),BIN2HEX(INDIRECT(AY$111&amp;113+4*($B79-7))&amp;INDIRECT(AY$111&amp;114+4*($B79-7))&amp;INDIRECT(AY$111&amp;115+4*($B79-7))&amp;INDIRECT(AY$111&amp;116+4*($B79-7))))</f>
        <v>2</v>
      </c>
      <c r="AZ79" s="80" t="str" cm="1">
        <f t="array" aca="1" ref="AZ79" ca="1">IF(INDIRECT(AZ$111&amp;116+4*($B79-7))=1,BIN2HEX(1),BIN2HEX(INDIRECT(AZ$111&amp;113+4*($B79-7))&amp;INDIRECT(AZ$111&amp;114+4*($B79-7))&amp;INDIRECT(AZ$111&amp;115+4*($B79-7))&amp;INDIRECT(AZ$111&amp;116+4*($B79-7))))</f>
        <v>2</v>
      </c>
      <c r="BA79" s="80" t="str" cm="1">
        <f t="array" aca="1" ref="BA79" ca="1">IF(INDIRECT(BA$111&amp;116+4*($B79-7))=1,BIN2HEX(1),BIN2HEX(INDIRECT(BA$111&amp;113+4*($B79-7))&amp;INDIRECT(BA$111&amp;114+4*($B79-7))&amp;INDIRECT(BA$111&amp;115+4*($B79-7))&amp;INDIRECT(BA$111&amp;116+4*($B79-7))))</f>
        <v>2</v>
      </c>
      <c r="BB79" s="80" t="str" cm="1">
        <f t="array" aca="1" ref="BB79" ca="1">IF(INDIRECT(BB$111&amp;116+4*($B79-7))=1,BIN2HEX(1),BIN2HEX(INDIRECT(BB$111&amp;113+4*($B79-7))&amp;INDIRECT(BB$111&amp;114+4*($B79-7))&amp;INDIRECT(BB$111&amp;115+4*($B79-7))&amp;INDIRECT(BB$111&amp;116+4*($B79-7))))</f>
        <v>2</v>
      </c>
      <c r="BC79" s="80" t="str" cm="1">
        <f t="array" aca="1" ref="BC79" ca="1">IF(INDIRECT(BC$111&amp;116+4*($B79-7))=1,BIN2HEX(1),BIN2HEX(INDIRECT(BC$111&amp;113+4*($B79-7))&amp;INDIRECT(BC$111&amp;114+4*($B79-7))&amp;INDIRECT(BC$111&amp;115+4*($B79-7))&amp;INDIRECT(BC$111&amp;116+4*($B79-7))))</f>
        <v>2</v>
      </c>
      <c r="BD79" s="80" t="str" cm="1">
        <f t="array" aca="1" ref="BD79" ca="1">IF(INDIRECT(BD$111&amp;116+4*($B79-7))=1,BIN2HEX(1),BIN2HEX(INDIRECT(BD$111&amp;113+4*($B79-7))&amp;INDIRECT(BD$111&amp;114+4*($B79-7))&amp;INDIRECT(BD$111&amp;115+4*($B79-7))&amp;INDIRECT(BD$111&amp;116+4*($B79-7))))</f>
        <v>2</v>
      </c>
      <c r="BE79" s="80" t="str" cm="1">
        <f t="array" aca="1" ref="BE79" ca="1">IF(INDIRECT(BE$111&amp;116+4*($B79-7))=1,BIN2HEX(1),BIN2HEX(INDIRECT(BE$111&amp;113+4*($B79-7))&amp;INDIRECT(BE$111&amp;114+4*($B79-7))&amp;INDIRECT(BE$111&amp;115+4*($B79-7))&amp;INDIRECT(BE$111&amp;116+4*($B79-7))))</f>
        <v>2</v>
      </c>
      <c r="BF79" s="80" t="str" cm="1">
        <f t="array" aca="1" ref="BF79" ca="1">IF(INDIRECT(BF$111&amp;116+4*($B79-7))=1,BIN2HEX(1),BIN2HEX(INDIRECT(BF$111&amp;113+4*($B79-7))&amp;INDIRECT(BF$111&amp;114+4*($B79-7))&amp;INDIRECT(BF$111&amp;115+4*($B79-7))&amp;INDIRECT(BF$111&amp;116+4*($B79-7))))</f>
        <v>2</v>
      </c>
      <c r="BG79" s="80" t="str" cm="1">
        <f t="array" aca="1" ref="BG79" ca="1">IF(INDIRECT(BG$111&amp;116+4*($B79-7))=1,BIN2HEX(1),BIN2HEX(INDIRECT(BG$111&amp;113+4*($B79-7))&amp;INDIRECT(BG$111&amp;114+4*($B79-7))&amp;INDIRECT(BG$111&amp;115+4*($B79-7))&amp;INDIRECT(BG$111&amp;116+4*($B79-7))))</f>
        <v>2</v>
      </c>
      <c r="BH79" s="80" t="str" cm="1">
        <f t="array" aca="1" ref="BH79" ca="1">IF(INDIRECT(BH$111&amp;116+4*($B79-7))=1,BIN2HEX(1),BIN2HEX(INDIRECT(BH$111&amp;113+4*($B79-7))&amp;INDIRECT(BH$111&amp;114+4*($B79-7))&amp;INDIRECT(BH$111&amp;115+4*($B79-7))&amp;INDIRECT(BH$111&amp;116+4*($B79-7))))</f>
        <v>2</v>
      </c>
      <c r="BI79" s="80" t="str" cm="1">
        <f t="array" aca="1" ref="BI79" ca="1">IF(INDIRECT(BI$111&amp;116+4*($B79-7))=1,BIN2HEX(1),BIN2HEX(INDIRECT(BI$111&amp;113+4*($B79-7))&amp;INDIRECT(BI$111&amp;114+4*($B79-7))&amp;INDIRECT(BI$111&amp;115+4*($B79-7))&amp;INDIRECT(BI$111&amp;116+4*($B79-7))))</f>
        <v>2</v>
      </c>
      <c r="BJ79" s="80" t="str" cm="1">
        <f t="array" aca="1" ref="BJ79" ca="1">IF(INDIRECT(BJ$111&amp;116+4*($B79-7))=1,BIN2HEX(1),BIN2HEX(INDIRECT(BJ$111&amp;113+4*($B79-7))&amp;INDIRECT(BJ$111&amp;114+4*($B79-7))&amp;INDIRECT(BJ$111&amp;115+4*($B79-7))&amp;INDIRECT(BJ$111&amp;116+4*($B79-7))))</f>
        <v>2</v>
      </c>
      <c r="BK79" s="80" t="str" cm="1">
        <f t="array" aca="1" ref="BK79" ca="1">IF(INDIRECT(BK$111&amp;116+4*($B79-7))=1,BIN2HEX(1),BIN2HEX(INDIRECT(BK$111&amp;113+4*($B79-7))&amp;INDIRECT(BK$111&amp;114+4*($B79-7))&amp;INDIRECT(BK$111&amp;115+4*($B79-7))&amp;INDIRECT(BK$111&amp;116+4*($B79-7))))</f>
        <v>2</v>
      </c>
      <c r="BL79" s="80" t="str" cm="1">
        <f t="array" aca="1" ref="BL79" ca="1">IF(INDIRECT(BL$111&amp;116+4*($B79-7))=1,BIN2HEX(1),BIN2HEX(INDIRECT(BL$111&amp;113+4*($B79-7))&amp;INDIRECT(BL$111&amp;114+4*($B79-7))&amp;INDIRECT(BL$111&amp;115+4*($B79-7))&amp;INDIRECT(BL$111&amp;116+4*($B79-7))))</f>
        <v>2</v>
      </c>
      <c r="BM79" s="80" t="str" cm="1">
        <f t="array" aca="1" ref="BM79" ca="1">IF(INDIRECT(BM$111&amp;116+4*($B79-7))=1,BIN2HEX(1),BIN2HEX(INDIRECT(BM$111&amp;113+4*($B79-7))&amp;INDIRECT(BM$111&amp;114+4*($B79-7))&amp;INDIRECT(BM$111&amp;115+4*($B79-7))&amp;INDIRECT(BM$111&amp;116+4*($B79-7))))</f>
        <v>2</v>
      </c>
      <c r="BN79" s="80" t="str" cm="1">
        <f t="array" aca="1" ref="BN79" ca="1">IF(INDIRECT(BN$111&amp;116+4*($B79-7))=1,BIN2HEX(1),BIN2HEX(INDIRECT(BN$111&amp;113+4*($B79-7))&amp;INDIRECT(BN$111&amp;114+4*($B79-7))&amp;INDIRECT(BN$111&amp;115+4*($B79-7))&amp;INDIRECT(BN$111&amp;116+4*($B79-7))))</f>
        <v>2</v>
      </c>
      <c r="BO79" s="80" t="str" cm="1">
        <f t="array" aca="1" ref="BO79" ca="1">IF(INDIRECT(BO$111&amp;116+4*($B79-7))=1,BIN2HEX(1),BIN2HEX(INDIRECT(BO$111&amp;113+4*($B79-7))&amp;INDIRECT(BO$111&amp;114+4*($B79-7))&amp;INDIRECT(BO$111&amp;115+4*($B79-7))&amp;INDIRECT(BO$111&amp;116+4*($B79-7))))</f>
        <v>2</v>
      </c>
      <c r="BP79" s="80" t="str" cm="1">
        <f t="array" aca="1" ref="BP79" ca="1">IF(INDIRECT(BP$111&amp;116+4*($B79-7))=1,BIN2HEX(1),BIN2HEX(INDIRECT(BP$111&amp;113+4*($B79-7))&amp;INDIRECT(BP$111&amp;114+4*($B79-7))&amp;INDIRECT(BP$111&amp;115+4*($B79-7))&amp;INDIRECT(BP$111&amp;116+4*($B79-7))))</f>
        <v>2</v>
      </c>
      <c r="CD79" s="80" cm="1">
        <f t="array" aca="1" ref="CD79" ca="1">IF($V79="0",INDIRECT("ｄａｔａ!$"&amp;V$112&amp;"$"&amp;$B79),0)</f>
        <v>0</v>
      </c>
      <c r="CE79" s="80" cm="1">
        <f t="array" aca="1" ref="CE79" ca="1">IF(OR($AS79="0",$AS79="8"),INDIRECT("ｄａｔａ!$"&amp;AS$112&amp;"$"&amp;$B79),0)</f>
        <v>0</v>
      </c>
      <c r="CH79" s="80" t="str">
        <f t="shared" si="23"/>
        <v>2000</v>
      </c>
      <c r="CI79" s="80" t="str">
        <f t="shared" si="24"/>
        <v>300000</v>
      </c>
      <c r="CJ79" s="80" t="str">
        <f t="shared" si="25"/>
        <v>400000</v>
      </c>
      <c r="CK79" s="80" t="str">
        <f t="shared" si="26"/>
        <v>5000000</v>
      </c>
      <c r="CL79" s="80" t="str">
        <f t="shared" si="27"/>
        <v>600000</v>
      </c>
      <c r="CM79" s="80" t="str">
        <f t="shared" ca="1" si="28"/>
        <v>70000</v>
      </c>
      <c r="CN79" s="80" t="str">
        <f t="shared" ca="1" si="29"/>
        <v>800000</v>
      </c>
      <c r="CO79" s="80" t="str">
        <f t="shared" ca="1" si="30"/>
        <v>900000</v>
      </c>
      <c r="CP79" s="80" t="str">
        <f t="shared" ca="1" si="31"/>
        <v>A000000</v>
      </c>
      <c r="CQ79" s="80" t="str">
        <f t="shared" ca="1" si="32"/>
        <v>B00000</v>
      </c>
    </row>
    <row r="80" spans="1:95" x14ac:dyDescent="0.2">
      <c r="A80" s="80" t="s">
        <v>2393</v>
      </c>
      <c r="B80" s="80">
        <v>82</v>
      </c>
      <c r="C80" s="251">
        <f t="shared" ca="1" si="22"/>
        <v>1</v>
      </c>
      <c r="D80" s="80" t="str" cm="1">
        <f t="array" aca="1" ref="D80" ca="1">IF(INDIRECT(D$111&amp;116+4*($B80-7))=1,BIN2HEX(1),BIN2HEX(INDIRECT(D$111&amp;113+4*($B80-7))&amp;INDIRECT(D$111&amp;114+4*($B80-7))&amp;INDIRECT(D$111&amp;115+4*($B80-7))&amp;INDIRECT(D$111&amp;116+4*($B80-7))))</f>
        <v>4</v>
      </c>
      <c r="F80" s="80" t="str" cm="1">
        <f t="array" aca="1" ref="F80" ca="1">IF(INDIRECT(F$111&amp;116+4*($B80-7))=1,BIN2HEX(1),BIN2HEX(INDIRECT(F$111&amp;113+4*($B80-7))&amp;INDIRECT(F$111&amp;114+4*($B80-7))&amp;INDIRECT(F$111&amp;115+4*($B80-7))&amp;INDIRECT(F$111&amp;116+4*($B80-7))))</f>
        <v>2</v>
      </c>
      <c r="G80" s="80" t="str" cm="1">
        <f t="array" aca="1" ref="G80" ca="1">IF(INDIRECT(G$111&amp;116+4*($B80-7))=1,BIN2HEX(1),BIN2HEX(INDIRECT(G$111&amp;113+4*($B80-7))&amp;INDIRECT(G$111&amp;114+4*($B80-7))&amp;INDIRECT(G$111&amp;115+4*($B80-7))&amp;INDIRECT(G$111&amp;116+4*($B80-7))))</f>
        <v>2</v>
      </c>
      <c r="H80" s="80" t="str" cm="1">
        <f t="array" aca="1" ref="H80" ca="1">IF(INDIRECT(H$111&amp;116+4*($B80-7))=1,BIN2HEX(1),BIN2HEX(INDIRECT(H$111&amp;113+4*($B80-7))&amp;INDIRECT(H$111&amp;114+4*($B80-7))&amp;INDIRECT(H$111&amp;115+4*($B80-7))&amp;INDIRECT(H$111&amp;116+4*($B80-7))))</f>
        <v>2</v>
      </c>
      <c r="I80" s="80" t="str" cm="1">
        <f t="array" aca="1" ref="I80" ca="1">IF(INDIRECT(I$111&amp;116+4*($B80-7))=1,BIN2HEX(1),BIN2HEX(INDIRECT(I$111&amp;113+4*($B80-7))&amp;INDIRECT(I$111&amp;114+4*($B80-7))&amp;INDIRECT(I$111&amp;115+4*($B80-7))&amp;INDIRECT(I$111&amp;116+4*($B80-7))))</f>
        <v>2</v>
      </c>
      <c r="J80" s="80" t="str" cm="1">
        <f t="array" aca="1" ref="J80" ca="1">IF(INDIRECT(J$111&amp;116+4*($B80-7))=1,BIN2HEX(1),BIN2HEX(INDIRECT(J$111&amp;113+4*($B80-7))&amp;INDIRECT(J$111&amp;114+4*($B80-7))&amp;INDIRECT(J$111&amp;115+4*($B80-7))&amp;INDIRECT(J$111&amp;116+4*($B80-7))))</f>
        <v>2</v>
      </c>
      <c r="K80" s="80" t="str" cm="1">
        <f t="array" aca="1" ref="K80" ca="1">IF(INDIRECT(K$111&amp;116+4*($B80-7))=1,BIN2HEX(1),BIN2HEX(INDIRECT(K$111&amp;113+4*($B80-7))&amp;INDIRECT(K$111&amp;114+4*($B80-7))&amp;INDIRECT(K$111&amp;115+4*($B80-7))&amp;INDIRECT(K$111&amp;116+4*($B80-7))))</f>
        <v>2</v>
      </c>
      <c r="L80" s="80" t="str" cm="1">
        <f t="array" aca="1" ref="L80" ca="1">IF(INDIRECT(L$111&amp;116+4*($B80-7))=1,BIN2HEX(1),BIN2HEX(INDIRECT(L$111&amp;113+4*($B80-7))&amp;INDIRECT(L$111&amp;114+4*($B80-7))&amp;INDIRECT(L$111&amp;115+4*($B80-7))&amp;INDIRECT(L$111&amp;116+4*($B80-7))))</f>
        <v>2</v>
      </c>
      <c r="M80" s="80" t="str" cm="1">
        <f t="array" aca="1" ref="M80" ca="1">IF(INDIRECT(M$111&amp;116+4*($B80-7))=1,BIN2HEX(1),BIN2HEX(INDIRECT(M$111&amp;113+4*($B80-7))&amp;INDIRECT(M$111&amp;114+4*($B80-7))&amp;INDIRECT(M$111&amp;115+4*($B80-7))&amp;INDIRECT(M$111&amp;116+4*($B80-7))))</f>
        <v>2</v>
      </c>
      <c r="N80" s="80" t="str" cm="1">
        <f t="array" aca="1" ref="N80" ca="1">IF(INDIRECT(N$111&amp;116+4*($B80-7))=1,BIN2HEX(1),BIN2HEX(INDIRECT(N$111&amp;113+4*($B80-7))&amp;INDIRECT(N$111&amp;114+4*($B80-7))&amp;INDIRECT(N$111&amp;115+4*($B80-7))&amp;INDIRECT(N$111&amp;116+4*($B80-7))))</f>
        <v>2</v>
      </c>
      <c r="O80" s="80" t="str" cm="1">
        <f t="array" aca="1" ref="O80" ca="1">IF(INDIRECT(O$111&amp;116+4*($B80-7))=1,BIN2HEX(1),BIN2HEX(INDIRECT(O$111&amp;113+4*($B80-7))&amp;INDIRECT(O$111&amp;114+4*($B80-7))&amp;INDIRECT(O$111&amp;115+4*($B80-7))&amp;INDIRECT(O$111&amp;116+4*($B80-7))))</f>
        <v>2</v>
      </c>
      <c r="P80" s="80" t="str" cm="1">
        <f t="array" aca="1" ref="P80" ca="1">IF(INDIRECT(P$111&amp;116+4*($B80-7))=1,BIN2HEX(1),BIN2HEX(INDIRECT(P$111&amp;113+4*($B80-7))&amp;INDIRECT(P$111&amp;114+4*($B80-7))&amp;INDIRECT(P$111&amp;115+4*($B80-7))&amp;INDIRECT(P$111&amp;116+4*($B80-7))))</f>
        <v>2</v>
      </c>
      <c r="Q80" s="80" t="str" cm="1">
        <f t="array" aca="1" ref="Q80" ca="1">IF(INDIRECT(Q$111&amp;116+4*($B80-7))=1,BIN2HEX(1),BIN2HEX(INDIRECT(Q$111&amp;113+4*($B80-7))&amp;INDIRECT(Q$111&amp;114+4*($B80-7))&amp;INDIRECT(Q$111&amp;115+4*($B80-7))&amp;INDIRECT(Q$111&amp;116+4*($B80-7))))</f>
        <v>2</v>
      </c>
      <c r="R80" s="80" t="str" cm="1">
        <f t="array" aca="1" ref="R80" ca="1">IF(INDIRECT(R$111&amp;116+4*($B80-7))=1,BIN2HEX(1),BIN2HEX(INDIRECT(R$111&amp;113+4*($B80-7))&amp;INDIRECT(R$111&amp;114+4*($B80-7))&amp;INDIRECT(R$111&amp;115+4*($B80-7))&amp;INDIRECT(R$111&amp;116+4*($B80-7))))</f>
        <v>2</v>
      </c>
      <c r="S80" s="80" t="str" cm="1">
        <f t="array" aca="1" ref="S80" ca="1">IF(INDIRECT(S$111&amp;116+4*($B80-7))=1,BIN2HEX(1),BIN2HEX(INDIRECT(S$111&amp;113+4*($B80-7))&amp;INDIRECT(S$111&amp;114+4*($B80-7))&amp;INDIRECT(S$111&amp;115+4*($B80-7))&amp;INDIRECT(S$111&amp;116+4*($B80-7))))</f>
        <v>2</v>
      </c>
      <c r="T80" s="80" t="str" cm="1">
        <f t="array" aca="1" ref="T80" ca="1">IF(INDIRECT(T$111&amp;116+4*($B80-7))=1,BIN2HEX(1),BIN2HEX(INDIRECT(T$111&amp;113+4*($B80-7))&amp;INDIRECT(T$111&amp;114+4*($B80-7))&amp;INDIRECT(T$111&amp;115+4*($B80-7))&amp;INDIRECT(T$111&amp;116+4*($B80-7))))</f>
        <v>2</v>
      </c>
      <c r="U80" s="80" t="str" cm="1">
        <f t="array" aca="1" ref="U80" ca="1">IF(INDIRECT(U$111&amp;116+4*($B80-7))=1,BIN2HEX(1),BIN2HEX(INDIRECT(U$111&amp;113+4*($B80-7))&amp;INDIRECT(U$111&amp;114+4*($B80-7))&amp;INDIRECT(U$111&amp;115+4*($B80-7))&amp;INDIRECT(U$111&amp;116+4*($B80-7))))</f>
        <v>2</v>
      </c>
      <c r="V80" s="80" t="str" cm="1">
        <f t="array" aca="1" ref="V80" ca="1">IF(INDIRECT(V$111&amp;116+4*($B80-7))=1,BIN2HEX(1),BIN2HEX(INDIRECT(V$111&amp;113+4*($B80-7))&amp;INDIRECT(V$111&amp;114+4*($B80-7))&amp;INDIRECT(V$111&amp;115+4*($B80-7))&amp;INDIRECT(V$111&amp;116+4*($B80-7))))</f>
        <v>2</v>
      </c>
      <c r="W80" s="80" t="str" cm="1">
        <f t="array" aca="1" ref="W80" ca="1">IF(INDIRECT(W$111&amp;116+4*($B80-7))=1,BIN2HEX(1),BIN2HEX(INDIRECT(W$111&amp;113+4*($B80-7))&amp;INDIRECT(W$111&amp;114+4*($B80-7))&amp;INDIRECT(W$111&amp;115+4*($B80-7))&amp;INDIRECT(W$111&amp;116+4*($B80-7))))</f>
        <v>2</v>
      </c>
      <c r="X80" s="80" t="str" cm="1">
        <f t="array" aca="1" ref="X80" ca="1">IF(INDIRECT(X$111&amp;116+4*($B80-7))=1,BIN2HEX(1),BIN2HEX(INDIRECT(X$111&amp;113+4*($B80-7))&amp;INDIRECT(X$111&amp;114+4*($B80-7))&amp;INDIRECT(X$111&amp;115+4*($B80-7))&amp;INDIRECT(X$111&amp;116+4*($B80-7))))</f>
        <v>2</v>
      </c>
      <c r="Y80" s="80" t="str" cm="1">
        <f t="array" aca="1" ref="Y80" ca="1">IF(INDIRECT(Y$111&amp;116+4*($B80-7))=1,BIN2HEX(1),BIN2HEX(INDIRECT(Y$111&amp;113+4*($B80-7))&amp;INDIRECT(Y$111&amp;114+4*($B80-7))&amp;INDIRECT(Y$111&amp;115+4*($B80-7))&amp;INDIRECT(Y$111&amp;116+4*($B80-7))))</f>
        <v>2</v>
      </c>
      <c r="Z80" s="80" t="str" cm="1">
        <f t="array" aca="1" ref="Z80" ca="1">IF(INDIRECT(Z$111&amp;116+4*($B80-7))=1,BIN2HEX(1),BIN2HEX(INDIRECT(Z$111&amp;113+4*($B80-7))&amp;INDIRECT(Z$111&amp;114+4*($B80-7))&amp;INDIRECT(Z$111&amp;115+4*($B80-7))&amp;INDIRECT(Z$111&amp;116+4*($B80-7))))</f>
        <v>2</v>
      </c>
      <c r="AA80" s="80" t="str" cm="1">
        <f t="array" aca="1" ref="AA80" ca="1">IF(INDIRECT(AA$111&amp;116+4*($B80-7))=1,BIN2HEX(1),BIN2HEX(INDIRECT(AA$111&amp;113+4*($B80-7))&amp;INDIRECT(AA$111&amp;114+4*($B80-7))&amp;INDIRECT(AA$111&amp;115+4*($B80-7))&amp;INDIRECT(AA$111&amp;116+4*($B80-7))))</f>
        <v>2</v>
      </c>
      <c r="AB80" s="80" t="str" cm="1">
        <f t="array" aca="1" ref="AB80" ca="1">IF(INDIRECT(AB$111&amp;116+4*($B80-7))=1,BIN2HEX(1),BIN2HEX(INDIRECT(AB$111&amp;113+4*($B80-7))&amp;INDIRECT(AB$111&amp;114+4*($B80-7))&amp;INDIRECT(AB$111&amp;115+4*($B80-7))&amp;INDIRECT(AB$111&amp;116+4*($B80-7))))</f>
        <v>2</v>
      </c>
      <c r="AC80" s="80" t="str" cm="1">
        <f t="array" aca="1" ref="AC80" ca="1">IF(INDIRECT(AC$111&amp;116+4*($B80-7))=1,BIN2HEX(1),BIN2HEX(INDIRECT(AC$111&amp;113+4*($B80-7))&amp;INDIRECT(AC$111&amp;114+4*($B80-7))&amp;INDIRECT(AC$111&amp;115+4*($B80-7))&amp;INDIRECT(AC$111&amp;116+4*($B80-7))))</f>
        <v>2</v>
      </c>
      <c r="AD80" s="80" t="str" cm="1">
        <f t="array" aca="1" ref="AD80" ca="1">IF(INDIRECT(AD$111&amp;116+4*($B80-7))=1,BIN2HEX(1),BIN2HEX(INDIRECT(AD$111&amp;113+4*($B80-7))&amp;INDIRECT(AD$111&amp;114+4*($B80-7))&amp;INDIRECT(AD$111&amp;115+4*($B80-7))&amp;INDIRECT(AD$111&amp;116+4*($B80-7))))</f>
        <v>2</v>
      </c>
      <c r="AE80" s="80" t="str" cm="1">
        <f t="array" aca="1" ref="AE80" ca="1">IF(INDIRECT(AE$111&amp;116+4*($B80-7))=1,BIN2HEX(1),BIN2HEX(INDIRECT(AE$111&amp;113+4*($B80-7))&amp;INDIRECT(AE$111&amp;114+4*($B80-7))&amp;INDIRECT(AE$111&amp;115+4*($B80-7))&amp;INDIRECT(AE$111&amp;116+4*($B80-7))))</f>
        <v>2</v>
      </c>
      <c r="AF80" s="80" t="str" cm="1">
        <f t="array" aca="1" ref="AF80" ca="1">IF(INDIRECT(AF$111&amp;116+4*($B80-7))=1,BIN2HEX(1),BIN2HEX(INDIRECT(AF$111&amp;113+4*($B80-7))&amp;INDIRECT(AF$111&amp;114+4*($B80-7))&amp;INDIRECT(AF$111&amp;115+4*($B80-7))&amp;INDIRECT(AF$111&amp;116+4*($B80-7))))</f>
        <v>2</v>
      </c>
      <c r="AG80" s="80" t="str" cm="1">
        <f t="array" aca="1" ref="AG80" ca="1">IF(INDIRECT(AG$111&amp;116+4*($B80-7))=1,BIN2HEX(1),BIN2HEX(INDIRECT(AG$111&amp;113+4*($B80-7))&amp;INDIRECT(AG$111&amp;114+4*($B80-7))&amp;INDIRECT(AG$111&amp;115+4*($B80-7))&amp;INDIRECT(AG$111&amp;116+4*($B80-7))))</f>
        <v>2</v>
      </c>
      <c r="AH80" s="80" t="str" cm="1">
        <f t="array" aca="1" ref="AH80" ca="1">IF(INDIRECT(AH$111&amp;116+4*($B80-7))=1,BIN2HEX(1),BIN2HEX(INDIRECT(AH$111&amp;113+4*($B80-7))&amp;INDIRECT(AH$111&amp;114+4*($B80-7))&amp;INDIRECT(AH$111&amp;115+4*($B80-7))&amp;INDIRECT(AH$111&amp;116+4*($B80-7))))</f>
        <v>2</v>
      </c>
      <c r="AI80" s="80" t="str" cm="1">
        <f t="array" aca="1" ref="AI80" ca="1">IF(INDIRECT(AI$111&amp;116+4*($B80-7))=1,BIN2HEX(1),BIN2HEX(INDIRECT(AI$111&amp;113+4*($B80-7))&amp;INDIRECT(AI$111&amp;114+4*($B80-7))&amp;INDIRECT(AI$111&amp;115+4*($B80-7))&amp;INDIRECT(AI$111&amp;116+4*($B80-7))))</f>
        <v>2</v>
      </c>
      <c r="AJ80" s="80" t="str" cm="1">
        <f t="array" aca="1" ref="AJ80" ca="1">IF(INDIRECT(AJ$111&amp;116+4*($B80-7))=1,BIN2HEX(1),BIN2HEX(INDIRECT(AJ$111&amp;113+4*($B80-7))&amp;INDIRECT(AJ$111&amp;114+4*($B80-7))&amp;INDIRECT(AJ$111&amp;115+4*($B80-7))&amp;INDIRECT(AJ$111&amp;116+4*($B80-7))))</f>
        <v>2</v>
      </c>
      <c r="AK80" s="80" t="str" cm="1">
        <f t="array" aca="1" ref="AK80" ca="1">IF(INDIRECT(AK$111&amp;116+4*($B80-7))=1,BIN2HEX(1),BIN2HEX(INDIRECT(AK$111&amp;113+4*($B80-7))&amp;INDIRECT(AK$111&amp;114+4*($B80-7))&amp;INDIRECT(AK$111&amp;115+4*($B80-7))&amp;INDIRECT(AK$111&amp;116+4*($B80-7))))</f>
        <v>2</v>
      </c>
      <c r="AL80" s="80" t="str" cm="1">
        <f t="array" aca="1" ref="AL80" ca="1">IF(INDIRECT(AL$111&amp;116+4*($B80-7))=1,BIN2HEX(1),BIN2HEX(INDIRECT(AL$111&amp;113+4*($B80-7))&amp;INDIRECT(AL$111&amp;114+4*($B80-7))&amp;INDIRECT(AL$111&amp;115+4*($B80-7))&amp;INDIRECT(AL$111&amp;116+4*($B80-7))))</f>
        <v>2</v>
      </c>
      <c r="AM80" s="80" t="str" cm="1">
        <f t="array" aca="1" ref="AM80" ca="1">IF(INDIRECT(AM$111&amp;116+4*($B80-7))=1,BIN2HEX(1),BIN2HEX(INDIRECT(AM$111&amp;113+4*($B80-7))&amp;INDIRECT(AM$111&amp;114+4*($B80-7))&amp;INDIRECT(AM$111&amp;115+4*($B80-7))&amp;INDIRECT(AM$111&amp;116+4*($B80-7))))</f>
        <v>2</v>
      </c>
      <c r="AN80" s="80" t="str" cm="1">
        <f t="array" aca="1" ref="AN80" ca="1">IF(INDIRECT(AN$111&amp;116+4*($B80-7))=1,BIN2HEX(1),BIN2HEX(INDIRECT(AN$111&amp;113+4*($B80-7))&amp;INDIRECT(AN$111&amp;114+4*($B80-7))&amp;INDIRECT(AN$111&amp;115+4*($B80-7))&amp;INDIRECT(AN$111&amp;116+4*($B80-7))))</f>
        <v>2</v>
      </c>
      <c r="AO80" s="80" t="str" cm="1">
        <f t="array" aca="1" ref="AO80" ca="1">IF(INDIRECT(AO$111&amp;116+4*($B80-7))=1,BIN2HEX(1),BIN2HEX(INDIRECT(AO$111&amp;113+4*($B80-7))&amp;INDIRECT(AO$111&amp;114+4*($B80-7))&amp;INDIRECT(AO$111&amp;115+4*($B80-7))&amp;INDIRECT(AO$111&amp;116+4*($B80-7))))</f>
        <v>2</v>
      </c>
      <c r="AP80" s="80" t="str" cm="1">
        <f t="array" aca="1" ref="AP80" ca="1">IF(INDIRECT(AP$111&amp;116+4*($B80-7))=1,BIN2HEX(1),BIN2HEX(INDIRECT(AP$111&amp;113+4*($B80-7))&amp;INDIRECT(AP$111&amp;114+4*($B80-7))&amp;INDIRECT(AP$111&amp;115+4*($B80-7))&amp;INDIRECT(AP$111&amp;116+4*($B80-7))))</f>
        <v>2</v>
      </c>
      <c r="AQ80" s="80" t="str" cm="1">
        <f t="array" aca="1" ref="AQ80" ca="1">IF(INDIRECT(AQ$111&amp;116+4*($B80-7))=1,BIN2HEX(1),BIN2HEX(INDIRECT(AQ$111&amp;113+4*($B80-7))&amp;INDIRECT(AQ$111&amp;114+4*($B80-7))&amp;INDIRECT(AQ$111&amp;115+4*($B80-7))&amp;INDIRECT(AQ$111&amp;116+4*($B80-7))))</f>
        <v>2</v>
      </c>
      <c r="AR80" s="80" t="str" cm="1">
        <f t="array" aca="1" ref="AR80" ca="1">IF(INDIRECT(AR$111&amp;116+4*($B80-7))=1,BIN2HEX(1),BIN2HEX(INDIRECT(AR$111&amp;113+4*($B80-7))&amp;INDIRECT(AR$111&amp;114+4*($B80-7))&amp;INDIRECT(AR$111&amp;115+4*($B80-7))&amp;INDIRECT(AR$111&amp;116+4*($B80-7))))</f>
        <v>2</v>
      </c>
      <c r="AS80" s="80" t="str" cm="1">
        <f t="array" aca="1" ref="AS80" ca="1">IF(INDIRECT(AS$111&amp;116+4*($B80-7))=1,BIN2HEX(1),BIN2HEX(INDIRECT(AS$111&amp;113+4*($B80-7))&amp;INDIRECT(AS$111&amp;114+4*($B80-7))&amp;INDIRECT(AS$111&amp;115+4*($B80-7))&amp;INDIRECT(AS$111&amp;116+4*($B80-7))))</f>
        <v>2</v>
      </c>
      <c r="AT80" s="80" t="str" cm="1">
        <f t="array" aca="1" ref="AT80" ca="1">IF(INDIRECT(AT$111&amp;116+4*($B80-7))=1,BIN2HEX(1),BIN2HEX(INDIRECT(AT$111&amp;113+4*($B80-7))&amp;INDIRECT(AT$111&amp;114+4*($B80-7))&amp;INDIRECT(AT$111&amp;115+4*($B80-7))&amp;INDIRECT(AT$111&amp;116+4*($B80-7))))</f>
        <v>2</v>
      </c>
      <c r="AU80" s="80" t="str" cm="1">
        <f t="array" aca="1" ref="AU80" ca="1">IF(INDIRECT(AU$111&amp;116+4*($B80-7))=1,BIN2HEX(1),BIN2HEX(INDIRECT(AU$111&amp;113+4*($B80-7))&amp;INDIRECT(AU$111&amp;114+4*($B80-7))&amp;INDIRECT(AU$111&amp;115+4*($B80-7))&amp;INDIRECT(AU$111&amp;116+4*($B80-7))))</f>
        <v>2</v>
      </c>
      <c r="AV80" s="80" t="str" cm="1">
        <f t="array" aca="1" ref="AV80" ca="1">IF(INDIRECT(AV$111&amp;116+4*($B80-7))=1,BIN2HEX(1),BIN2HEX(INDIRECT(AV$111&amp;113+4*($B80-7))&amp;INDIRECT(AV$111&amp;114+4*($B80-7))&amp;INDIRECT(AV$111&amp;115+4*($B80-7))&amp;INDIRECT(AV$111&amp;116+4*($B80-7))))</f>
        <v>2</v>
      </c>
      <c r="AW80" s="80" t="str" cm="1">
        <f t="array" aca="1" ref="AW80" ca="1">IF(INDIRECT(AW$111&amp;116+4*($B80-7))=1,BIN2HEX(1),BIN2HEX(INDIRECT(AW$111&amp;113+4*($B80-7))&amp;INDIRECT(AW$111&amp;114+4*($B80-7))&amp;INDIRECT(AW$111&amp;115+4*($B80-7))&amp;INDIRECT(AW$111&amp;116+4*($B80-7))))</f>
        <v>2</v>
      </c>
      <c r="AX80" s="80" t="str" cm="1">
        <f t="array" aca="1" ref="AX80" ca="1">IF(INDIRECT(AX$111&amp;116+4*($B80-7))=1,BIN2HEX(1),BIN2HEX(INDIRECT(AX$111&amp;113+4*($B80-7))&amp;INDIRECT(AX$111&amp;114+4*($B80-7))&amp;INDIRECT(AX$111&amp;115+4*($B80-7))&amp;INDIRECT(AX$111&amp;116+4*($B80-7))))</f>
        <v>2</v>
      </c>
      <c r="AY80" s="80" t="str" cm="1">
        <f t="array" aca="1" ref="AY80" ca="1">IF(INDIRECT(AY$111&amp;116+4*($B80-7))=1,BIN2HEX(1),BIN2HEX(INDIRECT(AY$111&amp;113+4*($B80-7))&amp;INDIRECT(AY$111&amp;114+4*($B80-7))&amp;INDIRECT(AY$111&amp;115+4*($B80-7))&amp;INDIRECT(AY$111&amp;116+4*($B80-7))))</f>
        <v>2</v>
      </c>
      <c r="AZ80" s="80" t="str" cm="1">
        <f t="array" aca="1" ref="AZ80" ca="1">IF(INDIRECT(AZ$111&amp;116+4*($B80-7))=1,BIN2HEX(1),BIN2HEX(INDIRECT(AZ$111&amp;113+4*($B80-7))&amp;INDIRECT(AZ$111&amp;114+4*($B80-7))&amp;INDIRECT(AZ$111&amp;115+4*($B80-7))&amp;INDIRECT(AZ$111&amp;116+4*($B80-7))))</f>
        <v>2</v>
      </c>
      <c r="BA80" s="80" t="str" cm="1">
        <f t="array" aca="1" ref="BA80" ca="1">IF(INDIRECT(BA$111&amp;116+4*($B80-7))=1,BIN2HEX(1),BIN2HEX(INDIRECT(BA$111&amp;113+4*($B80-7))&amp;INDIRECT(BA$111&amp;114+4*($B80-7))&amp;INDIRECT(BA$111&amp;115+4*($B80-7))&amp;INDIRECT(BA$111&amp;116+4*($B80-7))))</f>
        <v>2</v>
      </c>
      <c r="BB80" s="80" t="str" cm="1">
        <f t="array" aca="1" ref="BB80" ca="1">IF(INDIRECT(BB$111&amp;116+4*($B80-7))=1,BIN2HEX(1),BIN2HEX(INDIRECT(BB$111&amp;113+4*($B80-7))&amp;INDIRECT(BB$111&amp;114+4*($B80-7))&amp;INDIRECT(BB$111&amp;115+4*($B80-7))&amp;INDIRECT(BB$111&amp;116+4*($B80-7))))</f>
        <v>2</v>
      </c>
      <c r="BC80" s="80" t="str" cm="1">
        <f t="array" aca="1" ref="BC80" ca="1">IF(INDIRECT(BC$111&amp;116+4*($B80-7))=1,BIN2HEX(1),BIN2HEX(INDIRECT(BC$111&amp;113+4*($B80-7))&amp;INDIRECT(BC$111&amp;114+4*($B80-7))&amp;INDIRECT(BC$111&amp;115+4*($B80-7))&amp;INDIRECT(BC$111&amp;116+4*($B80-7))))</f>
        <v>2</v>
      </c>
      <c r="BD80" s="80" t="str" cm="1">
        <f t="array" aca="1" ref="BD80" ca="1">IF(INDIRECT(BD$111&amp;116+4*($B80-7))=1,BIN2HEX(1),BIN2HEX(INDIRECT(BD$111&amp;113+4*($B80-7))&amp;INDIRECT(BD$111&amp;114+4*($B80-7))&amp;INDIRECT(BD$111&amp;115+4*($B80-7))&amp;INDIRECT(BD$111&amp;116+4*($B80-7))))</f>
        <v>2</v>
      </c>
      <c r="BE80" s="80" t="str" cm="1">
        <f t="array" aca="1" ref="BE80" ca="1">IF(INDIRECT(BE$111&amp;116+4*($B80-7))=1,BIN2HEX(1),BIN2HEX(INDIRECT(BE$111&amp;113+4*($B80-7))&amp;INDIRECT(BE$111&amp;114+4*($B80-7))&amp;INDIRECT(BE$111&amp;115+4*($B80-7))&amp;INDIRECT(BE$111&amp;116+4*($B80-7))))</f>
        <v>2</v>
      </c>
      <c r="BF80" s="80" t="str" cm="1">
        <f t="array" aca="1" ref="BF80" ca="1">IF(INDIRECT(BF$111&amp;116+4*($B80-7))=1,BIN2HEX(1),BIN2HEX(INDIRECT(BF$111&amp;113+4*($B80-7))&amp;INDIRECT(BF$111&amp;114+4*($B80-7))&amp;INDIRECT(BF$111&amp;115+4*($B80-7))&amp;INDIRECT(BF$111&amp;116+4*($B80-7))))</f>
        <v>2</v>
      </c>
      <c r="BG80" s="80" t="str" cm="1">
        <f t="array" aca="1" ref="BG80" ca="1">IF(INDIRECT(BG$111&amp;116+4*($B80-7))=1,BIN2HEX(1),BIN2HEX(INDIRECT(BG$111&amp;113+4*($B80-7))&amp;INDIRECT(BG$111&amp;114+4*($B80-7))&amp;INDIRECT(BG$111&amp;115+4*($B80-7))&amp;INDIRECT(BG$111&amp;116+4*($B80-7))))</f>
        <v>2</v>
      </c>
      <c r="BH80" s="80" t="str" cm="1">
        <f t="array" aca="1" ref="BH80" ca="1">IF(INDIRECT(BH$111&amp;116+4*($B80-7))=1,BIN2HEX(1),BIN2HEX(INDIRECT(BH$111&amp;113+4*($B80-7))&amp;INDIRECT(BH$111&amp;114+4*($B80-7))&amp;INDIRECT(BH$111&amp;115+4*($B80-7))&amp;INDIRECT(BH$111&amp;116+4*($B80-7))))</f>
        <v>2</v>
      </c>
      <c r="BI80" s="80" t="str" cm="1">
        <f t="array" aca="1" ref="BI80" ca="1">IF(INDIRECT(BI$111&amp;116+4*($B80-7))=1,BIN2HEX(1),BIN2HEX(INDIRECT(BI$111&amp;113+4*($B80-7))&amp;INDIRECT(BI$111&amp;114+4*($B80-7))&amp;INDIRECT(BI$111&amp;115+4*($B80-7))&amp;INDIRECT(BI$111&amp;116+4*($B80-7))))</f>
        <v>2</v>
      </c>
      <c r="BJ80" s="80" t="str" cm="1">
        <f t="array" aca="1" ref="BJ80" ca="1">IF(INDIRECT(BJ$111&amp;116+4*($B80-7))=1,BIN2HEX(1),BIN2HEX(INDIRECT(BJ$111&amp;113+4*($B80-7))&amp;INDIRECT(BJ$111&amp;114+4*($B80-7))&amp;INDIRECT(BJ$111&amp;115+4*($B80-7))&amp;INDIRECT(BJ$111&amp;116+4*($B80-7))))</f>
        <v>2</v>
      </c>
      <c r="BK80" s="80" t="str" cm="1">
        <f t="array" aca="1" ref="BK80" ca="1">IF(INDIRECT(BK$111&amp;116+4*($B80-7))=1,BIN2HEX(1),BIN2HEX(INDIRECT(BK$111&amp;113+4*($B80-7))&amp;INDIRECT(BK$111&amp;114+4*($B80-7))&amp;INDIRECT(BK$111&amp;115+4*($B80-7))&amp;INDIRECT(BK$111&amp;116+4*($B80-7))))</f>
        <v>2</v>
      </c>
      <c r="BL80" s="80" t="str" cm="1">
        <f t="array" aca="1" ref="BL80" ca="1">IF(INDIRECT(BL$111&amp;116+4*($B80-7))=1,BIN2HEX(1),BIN2HEX(INDIRECT(BL$111&amp;113+4*($B80-7))&amp;INDIRECT(BL$111&amp;114+4*($B80-7))&amp;INDIRECT(BL$111&amp;115+4*($B80-7))&amp;INDIRECT(BL$111&amp;116+4*($B80-7))))</f>
        <v>2</v>
      </c>
      <c r="BM80" s="80" t="str" cm="1">
        <f t="array" aca="1" ref="BM80" ca="1">IF(INDIRECT(BM$111&amp;116+4*($B80-7))=1,BIN2HEX(1),BIN2HEX(INDIRECT(BM$111&amp;113+4*($B80-7))&amp;INDIRECT(BM$111&amp;114+4*($B80-7))&amp;INDIRECT(BM$111&amp;115+4*($B80-7))&amp;INDIRECT(BM$111&amp;116+4*($B80-7))))</f>
        <v>2</v>
      </c>
      <c r="BN80" s="80" t="str" cm="1">
        <f t="array" aca="1" ref="BN80" ca="1">IF(INDIRECT(BN$111&amp;116+4*($B80-7))=1,BIN2HEX(1),BIN2HEX(INDIRECT(BN$111&amp;113+4*($B80-7))&amp;INDIRECT(BN$111&amp;114+4*($B80-7))&amp;INDIRECT(BN$111&amp;115+4*($B80-7))&amp;INDIRECT(BN$111&amp;116+4*($B80-7))))</f>
        <v>2</v>
      </c>
      <c r="BO80" s="80" t="str" cm="1">
        <f t="array" aca="1" ref="BO80" ca="1">IF(INDIRECT(BO$111&amp;116+4*($B80-7))=1,BIN2HEX(1),BIN2HEX(INDIRECT(BO$111&amp;113+4*($B80-7))&amp;INDIRECT(BO$111&amp;114+4*($B80-7))&amp;INDIRECT(BO$111&amp;115+4*($B80-7))&amp;INDIRECT(BO$111&amp;116+4*($B80-7))))</f>
        <v>2</v>
      </c>
      <c r="BP80" s="80" t="str" cm="1">
        <f t="array" aca="1" ref="BP80" ca="1">IF(INDIRECT(BP$111&amp;116+4*($B80-7))=1,BIN2HEX(1),BIN2HEX(INDIRECT(BP$111&amp;113+4*($B80-7))&amp;INDIRECT(BP$111&amp;114+4*($B80-7))&amp;INDIRECT(BP$111&amp;115+4*($B80-7))&amp;INDIRECT(BP$111&amp;116+4*($B80-7))))</f>
        <v>2</v>
      </c>
      <c r="CD80" s="80" cm="1">
        <f t="array" aca="1" ref="CD80" ca="1">IF($V80="0",INDIRECT("ｄａｔａ!$"&amp;V$112&amp;"$"&amp;$B80),0)</f>
        <v>0</v>
      </c>
      <c r="CE80" s="80" cm="1">
        <f t="array" aca="1" ref="CE80" ca="1">IF(OR($AS80="0",$AS80="8"),INDIRECT("ｄａｔａ!$"&amp;AS$112&amp;"$"&amp;$B80),0)</f>
        <v>0</v>
      </c>
      <c r="CH80" s="80" t="str">
        <f t="shared" si="23"/>
        <v>2000</v>
      </c>
      <c r="CI80" s="80" t="str">
        <f t="shared" si="24"/>
        <v>300000</v>
      </c>
      <c r="CJ80" s="80" t="str">
        <f t="shared" si="25"/>
        <v>400000</v>
      </c>
      <c r="CK80" s="80" t="str">
        <f t="shared" si="26"/>
        <v>5000000</v>
      </c>
      <c r="CL80" s="80" t="str">
        <f t="shared" si="27"/>
        <v>600000</v>
      </c>
      <c r="CM80" s="80" t="str">
        <f t="shared" ca="1" si="28"/>
        <v>70000</v>
      </c>
      <c r="CN80" s="80" t="str">
        <f t="shared" ca="1" si="29"/>
        <v>800000</v>
      </c>
      <c r="CO80" s="80" t="str">
        <f t="shared" ca="1" si="30"/>
        <v>900000</v>
      </c>
      <c r="CP80" s="80" t="str">
        <f t="shared" ca="1" si="31"/>
        <v>A000000</v>
      </c>
      <c r="CQ80" s="80" t="str">
        <f t="shared" ca="1" si="32"/>
        <v>B00000</v>
      </c>
    </row>
    <row r="81" spans="1:95" x14ac:dyDescent="0.2">
      <c r="A81" s="80" t="s">
        <v>2394</v>
      </c>
      <c r="B81" s="80">
        <v>83</v>
      </c>
      <c r="C81" s="251">
        <f t="shared" ca="1" si="22"/>
        <v>1</v>
      </c>
      <c r="D81" s="80" t="str" cm="1">
        <f t="array" aca="1" ref="D81" ca="1">IF(INDIRECT(D$111&amp;116+4*($B81-7))=1,BIN2HEX(1),BIN2HEX(INDIRECT(D$111&amp;113+4*($B81-7))&amp;INDIRECT(D$111&amp;114+4*($B81-7))&amp;INDIRECT(D$111&amp;115+4*($B81-7))&amp;INDIRECT(D$111&amp;116+4*($B81-7))))</f>
        <v>4</v>
      </c>
      <c r="F81" s="80" t="str" cm="1">
        <f t="array" aca="1" ref="F81" ca="1">IF(INDIRECT(F$111&amp;116+4*($B81-7))=1,BIN2HEX(1),BIN2HEX(INDIRECT(F$111&amp;113+4*($B81-7))&amp;INDIRECT(F$111&amp;114+4*($B81-7))&amp;INDIRECT(F$111&amp;115+4*($B81-7))&amp;INDIRECT(F$111&amp;116+4*($B81-7))))</f>
        <v>2</v>
      </c>
      <c r="G81" s="80" t="str" cm="1">
        <f t="array" aca="1" ref="G81" ca="1">IF(INDIRECT(G$111&amp;116+4*($B81-7))=1,BIN2HEX(1),BIN2HEX(INDIRECT(G$111&amp;113+4*($B81-7))&amp;INDIRECT(G$111&amp;114+4*($B81-7))&amp;INDIRECT(G$111&amp;115+4*($B81-7))&amp;INDIRECT(G$111&amp;116+4*($B81-7))))</f>
        <v>2</v>
      </c>
      <c r="H81" s="80" t="str" cm="1">
        <f t="array" aca="1" ref="H81" ca="1">IF(INDIRECT(H$111&amp;116+4*($B81-7))=1,BIN2HEX(1),BIN2HEX(INDIRECT(H$111&amp;113+4*($B81-7))&amp;INDIRECT(H$111&amp;114+4*($B81-7))&amp;INDIRECT(H$111&amp;115+4*($B81-7))&amp;INDIRECT(H$111&amp;116+4*($B81-7))))</f>
        <v>2</v>
      </c>
      <c r="I81" s="80" t="str" cm="1">
        <f t="array" aca="1" ref="I81" ca="1">IF(INDIRECT(I$111&amp;116+4*($B81-7))=1,BIN2HEX(1),BIN2HEX(INDIRECT(I$111&amp;113+4*($B81-7))&amp;INDIRECT(I$111&amp;114+4*($B81-7))&amp;INDIRECT(I$111&amp;115+4*($B81-7))&amp;INDIRECT(I$111&amp;116+4*($B81-7))))</f>
        <v>2</v>
      </c>
      <c r="J81" s="80" t="str" cm="1">
        <f t="array" aca="1" ref="J81" ca="1">IF(INDIRECT(J$111&amp;116+4*($B81-7))=1,BIN2HEX(1),BIN2HEX(INDIRECT(J$111&amp;113+4*($B81-7))&amp;INDIRECT(J$111&amp;114+4*($B81-7))&amp;INDIRECT(J$111&amp;115+4*($B81-7))&amp;INDIRECT(J$111&amp;116+4*($B81-7))))</f>
        <v>2</v>
      </c>
      <c r="K81" s="80" t="str" cm="1">
        <f t="array" aca="1" ref="K81" ca="1">IF(INDIRECT(K$111&amp;116+4*($B81-7))=1,BIN2HEX(1),BIN2HEX(INDIRECT(K$111&amp;113+4*($B81-7))&amp;INDIRECT(K$111&amp;114+4*($B81-7))&amp;INDIRECT(K$111&amp;115+4*($B81-7))&amp;INDIRECT(K$111&amp;116+4*($B81-7))))</f>
        <v>2</v>
      </c>
      <c r="L81" s="80" t="str" cm="1">
        <f t="array" aca="1" ref="L81" ca="1">IF(INDIRECT(L$111&amp;116+4*($B81-7))=1,BIN2HEX(1),BIN2HEX(INDIRECT(L$111&amp;113+4*($B81-7))&amp;INDIRECT(L$111&amp;114+4*($B81-7))&amp;INDIRECT(L$111&amp;115+4*($B81-7))&amp;INDIRECT(L$111&amp;116+4*($B81-7))))</f>
        <v>2</v>
      </c>
      <c r="M81" s="80" t="str" cm="1">
        <f t="array" aca="1" ref="M81" ca="1">IF(INDIRECT(M$111&amp;116+4*($B81-7))=1,BIN2HEX(1),BIN2HEX(INDIRECT(M$111&amp;113+4*($B81-7))&amp;INDIRECT(M$111&amp;114+4*($B81-7))&amp;INDIRECT(M$111&amp;115+4*($B81-7))&amp;INDIRECT(M$111&amp;116+4*($B81-7))))</f>
        <v>2</v>
      </c>
      <c r="N81" s="80" t="str" cm="1">
        <f t="array" aca="1" ref="N81" ca="1">IF(INDIRECT(N$111&amp;116+4*($B81-7))=1,BIN2HEX(1),BIN2HEX(INDIRECT(N$111&amp;113+4*($B81-7))&amp;INDIRECT(N$111&amp;114+4*($B81-7))&amp;INDIRECT(N$111&amp;115+4*($B81-7))&amp;INDIRECT(N$111&amp;116+4*($B81-7))))</f>
        <v>2</v>
      </c>
      <c r="O81" s="80" t="str" cm="1">
        <f t="array" aca="1" ref="O81" ca="1">IF(INDIRECT(O$111&amp;116+4*($B81-7))=1,BIN2HEX(1),BIN2HEX(INDIRECT(O$111&amp;113+4*($B81-7))&amp;INDIRECT(O$111&amp;114+4*($B81-7))&amp;INDIRECT(O$111&amp;115+4*($B81-7))&amp;INDIRECT(O$111&amp;116+4*($B81-7))))</f>
        <v>2</v>
      </c>
      <c r="P81" s="80" t="str" cm="1">
        <f t="array" aca="1" ref="P81" ca="1">IF(INDIRECT(P$111&amp;116+4*($B81-7))=1,BIN2HEX(1),BIN2HEX(INDIRECT(P$111&amp;113+4*($B81-7))&amp;INDIRECT(P$111&amp;114+4*($B81-7))&amp;INDIRECT(P$111&amp;115+4*($B81-7))&amp;INDIRECT(P$111&amp;116+4*($B81-7))))</f>
        <v>2</v>
      </c>
      <c r="Q81" s="80" t="str" cm="1">
        <f t="array" aca="1" ref="Q81" ca="1">IF(INDIRECT(Q$111&amp;116+4*($B81-7))=1,BIN2HEX(1),BIN2HEX(INDIRECT(Q$111&amp;113+4*($B81-7))&amp;INDIRECT(Q$111&amp;114+4*($B81-7))&amp;INDIRECT(Q$111&amp;115+4*($B81-7))&amp;INDIRECT(Q$111&amp;116+4*($B81-7))))</f>
        <v>2</v>
      </c>
      <c r="R81" s="80" t="str" cm="1">
        <f t="array" aca="1" ref="R81" ca="1">IF(INDIRECT(R$111&amp;116+4*($B81-7))=1,BIN2HEX(1),BIN2HEX(INDIRECT(R$111&amp;113+4*($B81-7))&amp;INDIRECT(R$111&amp;114+4*($B81-7))&amp;INDIRECT(R$111&amp;115+4*($B81-7))&amp;INDIRECT(R$111&amp;116+4*($B81-7))))</f>
        <v>2</v>
      </c>
      <c r="S81" s="80" t="str" cm="1">
        <f t="array" aca="1" ref="S81" ca="1">IF(INDIRECT(S$111&amp;116+4*($B81-7))=1,BIN2HEX(1),BIN2HEX(INDIRECT(S$111&amp;113+4*($B81-7))&amp;INDIRECT(S$111&amp;114+4*($B81-7))&amp;INDIRECT(S$111&amp;115+4*($B81-7))&amp;INDIRECT(S$111&amp;116+4*($B81-7))))</f>
        <v>2</v>
      </c>
      <c r="T81" s="80" t="str" cm="1">
        <f t="array" aca="1" ref="T81" ca="1">IF(INDIRECT(T$111&amp;116+4*($B81-7))=1,BIN2HEX(1),BIN2HEX(INDIRECT(T$111&amp;113+4*($B81-7))&amp;INDIRECT(T$111&amp;114+4*($B81-7))&amp;INDIRECT(T$111&amp;115+4*($B81-7))&amp;INDIRECT(T$111&amp;116+4*($B81-7))))</f>
        <v>2</v>
      </c>
      <c r="U81" s="80" t="str" cm="1">
        <f t="array" aca="1" ref="U81" ca="1">IF(INDIRECT(U$111&amp;116+4*($B81-7))=1,BIN2HEX(1),BIN2HEX(INDIRECT(U$111&amp;113+4*($B81-7))&amp;INDIRECT(U$111&amp;114+4*($B81-7))&amp;INDIRECT(U$111&amp;115+4*($B81-7))&amp;INDIRECT(U$111&amp;116+4*($B81-7))))</f>
        <v>2</v>
      </c>
      <c r="V81" s="80" t="str" cm="1">
        <f t="array" aca="1" ref="V81" ca="1">IF(INDIRECT(V$111&amp;116+4*($B81-7))=1,BIN2HEX(1),BIN2HEX(INDIRECT(V$111&amp;113+4*($B81-7))&amp;INDIRECT(V$111&amp;114+4*($B81-7))&amp;INDIRECT(V$111&amp;115+4*($B81-7))&amp;INDIRECT(V$111&amp;116+4*($B81-7))))</f>
        <v>2</v>
      </c>
      <c r="W81" s="80" t="str" cm="1">
        <f t="array" aca="1" ref="W81" ca="1">IF(INDIRECT(W$111&amp;116+4*($B81-7))=1,BIN2HEX(1),BIN2HEX(INDIRECT(W$111&amp;113+4*($B81-7))&amp;INDIRECT(W$111&amp;114+4*($B81-7))&amp;INDIRECT(W$111&amp;115+4*($B81-7))&amp;INDIRECT(W$111&amp;116+4*($B81-7))))</f>
        <v>2</v>
      </c>
      <c r="X81" s="80" t="str" cm="1">
        <f t="array" aca="1" ref="X81" ca="1">IF(INDIRECT(X$111&amp;116+4*($B81-7))=1,BIN2HEX(1),BIN2HEX(INDIRECT(X$111&amp;113+4*($B81-7))&amp;INDIRECT(X$111&amp;114+4*($B81-7))&amp;INDIRECT(X$111&amp;115+4*($B81-7))&amp;INDIRECT(X$111&amp;116+4*($B81-7))))</f>
        <v>2</v>
      </c>
      <c r="Y81" s="80" t="str" cm="1">
        <f t="array" aca="1" ref="Y81" ca="1">IF(INDIRECT(Y$111&amp;116+4*($B81-7))=1,BIN2HEX(1),BIN2HEX(INDIRECT(Y$111&amp;113+4*($B81-7))&amp;INDIRECT(Y$111&amp;114+4*($B81-7))&amp;INDIRECT(Y$111&amp;115+4*($B81-7))&amp;INDIRECT(Y$111&amp;116+4*($B81-7))))</f>
        <v>2</v>
      </c>
      <c r="Z81" s="80" t="str" cm="1">
        <f t="array" aca="1" ref="Z81" ca="1">IF(INDIRECT(Z$111&amp;116+4*($B81-7))=1,BIN2HEX(1),BIN2HEX(INDIRECT(Z$111&amp;113+4*($B81-7))&amp;INDIRECT(Z$111&amp;114+4*($B81-7))&amp;INDIRECT(Z$111&amp;115+4*($B81-7))&amp;INDIRECT(Z$111&amp;116+4*($B81-7))))</f>
        <v>2</v>
      </c>
      <c r="AA81" s="80" t="str" cm="1">
        <f t="array" aca="1" ref="AA81" ca="1">IF(INDIRECT(AA$111&amp;116+4*($B81-7))=1,BIN2HEX(1),BIN2HEX(INDIRECT(AA$111&amp;113+4*($B81-7))&amp;INDIRECT(AA$111&amp;114+4*($B81-7))&amp;INDIRECT(AA$111&amp;115+4*($B81-7))&amp;INDIRECT(AA$111&amp;116+4*($B81-7))))</f>
        <v>2</v>
      </c>
      <c r="AB81" s="80" t="str" cm="1">
        <f t="array" aca="1" ref="AB81" ca="1">IF(INDIRECT(AB$111&amp;116+4*($B81-7))=1,BIN2HEX(1),BIN2HEX(INDIRECT(AB$111&amp;113+4*($B81-7))&amp;INDIRECT(AB$111&amp;114+4*($B81-7))&amp;INDIRECT(AB$111&amp;115+4*($B81-7))&amp;INDIRECT(AB$111&amp;116+4*($B81-7))))</f>
        <v>2</v>
      </c>
      <c r="AC81" s="80" t="str" cm="1">
        <f t="array" aca="1" ref="AC81" ca="1">IF(INDIRECT(AC$111&amp;116+4*($B81-7))=1,BIN2HEX(1),BIN2HEX(INDIRECT(AC$111&amp;113+4*($B81-7))&amp;INDIRECT(AC$111&amp;114+4*($B81-7))&amp;INDIRECT(AC$111&amp;115+4*($B81-7))&amp;INDIRECT(AC$111&amp;116+4*($B81-7))))</f>
        <v>2</v>
      </c>
      <c r="AD81" s="80" t="str" cm="1">
        <f t="array" aca="1" ref="AD81" ca="1">IF(INDIRECT(AD$111&amp;116+4*($B81-7))=1,BIN2HEX(1),BIN2HEX(INDIRECT(AD$111&amp;113+4*($B81-7))&amp;INDIRECT(AD$111&amp;114+4*($B81-7))&amp;INDIRECT(AD$111&amp;115+4*($B81-7))&amp;INDIRECT(AD$111&amp;116+4*($B81-7))))</f>
        <v>2</v>
      </c>
      <c r="AE81" s="80" t="str" cm="1">
        <f t="array" aca="1" ref="AE81" ca="1">IF(INDIRECT(AE$111&amp;116+4*($B81-7))=1,BIN2HEX(1),BIN2HEX(INDIRECT(AE$111&amp;113+4*($B81-7))&amp;INDIRECT(AE$111&amp;114+4*($B81-7))&amp;INDIRECT(AE$111&amp;115+4*($B81-7))&amp;INDIRECT(AE$111&amp;116+4*($B81-7))))</f>
        <v>2</v>
      </c>
      <c r="AF81" s="80" t="str" cm="1">
        <f t="array" aca="1" ref="AF81" ca="1">IF(INDIRECT(AF$111&amp;116+4*($B81-7))=1,BIN2HEX(1),BIN2HEX(INDIRECT(AF$111&amp;113+4*($B81-7))&amp;INDIRECT(AF$111&amp;114+4*($B81-7))&amp;INDIRECT(AF$111&amp;115+4*($B81-7))&amp;INDIRECT(AF$111&amp;116+4*($B81-7))))</f>
        <v>2</v>
      </c>
      <c r="AG81" s="80" t="str" cm="1">
        <f t="array" aca="1" ref="AG81" ca="1">IF(INDIRECT(AG$111&amp;116+4*($B81-7))=1,BIN2HEX(1),BIN2HEX(INDIRECT(AG$111&amp;113+4*($B81-7))&amp;INDIRECT(AG$111&amp;114+4*($B81-7))&amp;INDIRECT(AG$111&amp;115+4*($B81-7))&amp;INDIRECT(AG$111&amp;116+4*($B81-7))))</f>
        <v>2</v>
      </c>
      <c r="AH81" s="80" t="str" cm="1">
        <f t="array" aca="1" ref="AH81" ca="1">IF(INDIRECT(AH$111&amp;116+4*($B81-7))=1,BIN2HEX(1),BIN2HEX(INDIRECT(AH$111&amp;113+4*($B81-7))&amp;INDIRECT(AH$111&amp;114+4*($B81-7))&amp;INDIRECT(AH$111&amp;115+4*($B81-7))&amp;INDIRECT(AH$111&amp;116+4*($B81-7))))</f>
        <v>2</v>
      </c>
      <c r="AI81" s="80" t="str" cm="1">
        <f t="array" aca="1" ref="AI81" ca="1">IF(INDIRECT(AI$111&amp;116+4*($B81-7))=1,BIN2HEX(1),BIN2HEX(INDIRECT(AI$111&amp;113+4*($B81-7))&amp;INDIRECT(AI$111&amp;114+4*($B81-7))&amp;INDIRECT(AI$111&amp;115+4*($B81-7))&amp;INDIRECT(AI$111&amp;116+4*($B81-7))))</f>
        <v>2</v>
      </c>
      <c r="AJ81" s="80" t="str" cm="1">
        <f t="array" aca="1" ref="AJ81" ca="1">IF(INDIRECT(AJ$111&amp;116+4*($B81-7))=1,BIN2HEX(1),BIN2HEX(INDIRECT(AJ$111&amp;113+4*($B81-7))&amp;INDIRECT(AJ$111&amp;114+4*($B81-7))&amp;INDIRECT(AJ$111&amp;115+4*($B81-7))&amp;INDIRECT(AJ$111&amp;116+4*($B81-7))))</f>
        <v>2</v>
      </c>
      <c r="AK81" s="80" t="str" cm="1">
        <f t="array" aca="1" ref="AK81" ca="1">IF(INDIRECT(AK$111&amp;116+4*($B81-7))=1,BIN2HEX(1),BIN2HEX(INDIRECT(AK$111&amp;113+4*($B81-7))&amp;INDIRECT(AK$111&amp;114+4*($B81-7))&amp;INDIRECT(AK$111&amp;115+4*($B81-7))&amp;INDIRECT(AK$111&amp;116+4*($B81-7))))</f>
        <v>2</v>
      </c>
      <c r="AL81" s="80" t="str" cm="1">
        <f t="array" aca="1" ref="AL81" ca="1">IF(INDIRECT(AL$111&amp;116+4*($B81-7))=1,BIN2HEX(1),BIN2HEX(INDIRECT(AL$111&amp;113+4*($B81-7))&amp;INDIRECT(AL$111&amp;114+4*($B81-7))&amp;INDIRECT(AL$111&amp;115+4*($B81-7))&amp;INDIRECT(AL$111&amp;116+4*($B81-7))))</f>
        <v>2</v>
      </c>
      <c r="AM81" s="80" t="str" cm="1">
        <f t="array" aca="1" ref="AM81" ca="1">IF(INDIRECT(AM$111&amp;116+4*($B81-7))=1,BIN2HEX(1),BIN2HEX(INDIRECT(AM$111&amp;113+4*($B81-7))&amp;INDIRECT(AM$111&amp;114+4*($B81-7))&amp;INDIRECT(AM$111&amp;115+4*($B81-7))&amp;INDIRECT(AM$111&amp;116+4*($B81-7))))</f>
        <v>2</v>
      </c>
      <c r="AN81" s="80" t="str" cm="1">
        <f t="array" aca="1" ref="AN81" ca="1">IF(INDIRECT(AN$111&amp;116+4*($B81-7))=1,BIN2HEX(1),BIN2HEX(INDIRECT(AN$111&amp;113+4*($B81-7))&amp;INDIRECT(AN$111&amp;114+4*($B81-7))&amp;INDIRECT(AN$111&amp;115+4*($B81-7))&amp;INDIRECT(AN$111&amp;116+4*($B81-7))))</f>
        <v>2</v>
      </c>
      <c r="AO81" s="80" t="str" cm="1">
        <f t="array" aca="1" ref="AO81" ca="1">IF(INDIRECT(AO$111&amp;116+4*($B81-7))=1,BIN2HEX(1),BIN2HEX(INDIRECT(AO$111&amp;113+4*($B81-7))&amp;INDIRECT(AO$111&amp;114+4*($B81-7))&amp;INDIRECT(AO$111&amp;115+4*($B81-7))&amp;INDIRECT(AO$111&amp;116+4*($B81-7))))</f>
        <v>2</v>
      </c>
      <c r="AP81" s="80" t="str" cm="1">
        <f t="array" aca="1" ref="AP81" ca="1">IF(INDIRECT(AP$111&amp;116+4*($B81-7))=1,BIN2HEX(1),BIN2HEX(INDIRECT(AP$111&amp;113+4*($B81-7))&amp;INDIRECT(AP$111&amp;114+4*($B81-7))&amp;INDIRECT(AP$111&amp;115+4*($B81-7))&amp;INDIRECT(AP$111&amp;116+4*($B81-7))))</f>
        <v>2</v>
      </c>
      <c r="AQ81" s="80" t="str" cm="1">
        <f t="array" aca="1" ref="AQ81" ca="1">IF(INDIRECT(AQ$111&amp;116+4*($B81-7))=1,BIN2HEX(1),BIN2HEX(INDIRECT(AQ$111&amp;113+4*($B81-7))&amp;INDIRECT(AQ$111&amp;114+4*($B81-7))&amp;INDIRECT(AQ$111&amp;115+4*($B81-7))&amp;INDIRECT(AQ$111&amp;116+4*($B81-7))))</f>
        <v>2</v>
      </c>
      <c r="AR81" s="80" t="str" cm="1">
        <f t="array" aca="1" ref="AR81" ca="1">IF(INDIRECT(AR$111&amp;116+4*($B81-7))=1,BIN2HEX(1),BIN2HEX(INDIRECT(AR$111&amp;113+4*($B81-7))&amp;INDIRECT(AR$111&amp;114+4*($B81-7))&amp;INDIRECT(AR$111&amp;115+4*($B81-7))&amp;INDIRECT(AR$111&amp;116+4*($B81-7))))</f>
        <v>2</v>
      </c>
      <c r="AS81" s="80" t="str" cm="1">
        <f t="array" aca="1" ref="AS81" ca="1">IF(INDIRECT(AS$111&amp;116+4*($B81-7))=1,BIN2HEX(1),BIN2HEX(INDIRECT(AS$111&amp;113+4*($B81-7))&amp;INDIRECT(AS$111&amp;114+4*($B81-7))&amp;INDIRECT(AS$111&amp;115+4*($B81-7))&amp;INDIRECT(AS$111&amp;116+4*($B81-7))))</f>
        <v>2</v>
      </c>
      <c r="AT81" s="80" t="str" cm="1">
        <f t="array" aca="1" ref="AT81" ca="1">IF(INDIRECT(AT$111&amp;116+4*($B81-7))=1,BIN2HEX(1),BIN2HEX(INDIRECT(AT$111&amp;113+4*($B81-7))&amp;INDIRECT(AT$111&amp;114+4*($B81-7))&amp;INDIRECT(AT$111&amp;115+4*($B81-7))&amp;INDIRECT(AT$111&amp;116+4*($B81-7))))</f>
        <v>2</v>
      </c>
      <c r="AU81" s="80" t="str" cm="1">
        <f t="array" aca="1" ref="AU81" ca="1">IF(INDIRECT(AU$111&amp;116+4*($B81-7))=1,BIN2HEX(1),BIN2HEX(INDIRECT(AU$111&amp;113+4*($B81-7))&amp;INDIRECT(AU$111&amp;114+4*($B81-7))&amp;INDIRECT(AU$111&amp;115+4*($B81-7))&amp;INDIRECT(AU$111&amp;116+4*($B81-7))))</f>
        <v>2</v>
      </c>
      <c r="AV81" s="80" t="str" cm="1">
        <f t="array" aca="1" ref="AV81" ca="1">IF(INDIRECT(AV$111&amp;116+4*($B81-7))=1,BIN2HEX(1),BIN2HEX(INDIRECT(AV$111&amp;113+4*($B81-7))&amp;INDIRECT(AV$111&amp;114+4*($B81-7))&amp;INDIRECT(AV$111&amp;115+4*($B81-7))&amp;INDIRECT(AV$111&amp;116+4*($B81-7))))</f>
        <v>2</v>
      </c>
      <c r="AW81" s="80" t="str" cm="1">
        <f t="array" aca="1" ref="AW81" ca="1">IF(INDIRECT(AW$111&amp;116+4*($B81-7))=1,BIN2HEX(1),BIN2HEX(INDIRECT(AW$111&amp;113+4*($B81-7))&amp;INDIRECT(AW$111&amp;114+4*($B81-7))&amp;INDIRECT(AW$111&amp;115+4*($B81-7))&amp;INDIRECT(AW$111&amp;116+4*($B81-7))))</f>
        <v>2</v>
      </c>
      <c r="AX81" s="80" t="str" cm="1">
        <f t="array" aca="1" ref="AX81" ca="1">IF(INDIRECT(AX$111&amp;116+4*($B81-7))=1,BIN2HEX(1),BIN2HEX(INDIRECT(AX$111&amp;113+4*($B81-7))&amp;INDIRECT(AX$111&amp;114+4*($B81-7))&amp;INDIRECT(AX$111&amp;115+4*($B81-7))&amp;INDIRECT(AX$111&amp;116+4*($B81-7))))</f>
        <v>2</v>
      </c>
      <c r="AY81" s="80" t="str" cm="1">
        <f t="array" aca="1" ref="AY81" ca="1">IF(INDIRECT(AY$111&amp;116+4*($B81-7))=1,BIN2HEX(1),BIN2HEX(INDIRECT(AY$111&amp;113+4*($B81-7))&amp;INDIRECT(AY$111&amp;114+4*($B81-7))&amp;INDIRECT(AY$111&amp;115+4*($B81-7))&amp;INDIRECT(AY$111&amp;116+4*($B81-7))))</f>
        <v>2</v>
      </c>
      <c r="AZ81" s="80" t="str" cm="1">
        <f t="array" aca="1" ref="AZ81" ca="1">IF(INDIRECT(AZ$111&amp;116+4*($B81-7))=1,BIN2HEX(1),BIN2HEX(INDIRECT(AZ$111&amp;113+4*($B81-7))&amp;INDIRECT(AZ$111&amp;114+4*($B81-7))&amp;INDIRECT(AZ$111&amp;115+4*($B81-7))&amp;INDIRECT(AZ$111&amp;116+4*($B81-7))))</f>
        <v>2</v>
      </c>
      <c r="BA81" s="80" t="str" cm="1">
        <f t="array" aca="1" ref="BA81" ca="1">IF(INDIRECT(BA$111&amp;116+4*($B81-7))=1,BIN2HEX(1),BIN2HEX(INDIRECT(BA$111&amp;113+4*($B81-7))&amp;INDIRECT(BA$111&amp;114+4*($B81-7))&amp;INDIRECT(BA$111&amp;115+4*($B81-7))&amp;INDIRECT(BA$111&amp;116+4*($B81-7))))</f>
        <v>2</v>
      </c>
      <c r="BB81" s="80" t="str" cm="1">
        <f t="array" aca="1" ref="BB81" ca="1">IF(INDIRECT(BB$111&amp;116+4*($B81-7))=1,BIN2HEX(1),BIN2HEX(INDIRECT(BB$111&amp;113+4*($B81-7))&amp;INDIRECT(BB$111&amp;114+4*($B81-7))&amp;INDIRECT(BB$111&amp;115+4*($B81-7))&amp;INDIRECT(BB$111&amp;116+4*($B81-7))))</f>
        <v>2</v>
      </c>
      <c r="BC81" s="80" t="str" cm="1">
        <f t="array" aca="1" ref="BC81" ca="1">IF(INDIRECT(BC$111&amp;116+4*($B81-7))=1,BIN2HEX(1),BIN2HEX(INDIRECT(BC$111&amp;113+4*($B81-7))&amp;INDIRECT(BC$111&amp;114+4*($B81-7))&amp;INDIRECT(BC$111&amp;115+4*($B81-7))&amp;INDIRECT(BC$111&amp;116+4*($B81-7))))</f>
        <v>2</v>
      </c>
      <c r="BD81" s="80" t="str" cm="1">
        <f t="array" aca="1" ref="BD81" ca="1">IF(INDIRECT(BD$111&amp;116+4*($B81-7))=1,BIN2HEX(1),BIN2HEX(INDIRECT(BD$111&amp;113+4*($B81-7))&amp;INDIRECT(BD$111&amp;114+4*($B81-7))&amp;INDIRECT(BD$111&amp;115+4*($B81-7))&amp;INDIRECT(BD$111&amp;116+4*($B81-7))))</f>
        <v>2</v>
      </c>
      <c r="BE81" s="80" t="str" cm="1">
        <f t="array" aca="1" ref="BE81" ca="1">IF(INDIRECT(BE$111&amp;116+4*($B81-7))=1,BIN2HEX(1),BIN2HEX(INDIRECT(BE$111&amp;113+4*($B81-7))&amp;INDIRECT(BE$111&amp;114+4*($B81-7))&amp;INDIRECT(BE$111&amp;115+4*($B81-7))&amp;INDIRECT(BE$111&amp;116+4*($B81-7))))</f>
        <v>2</v>
      </c>
      <c r="BF81" s="80" t="str" cm="1">
        <f t="array" aca="1" ref="BF81" ca="1">IF(INDIRECT(BF$111&amp;116+4*($B81-7))=1,BIN2HEX(1),BIN2HEX(INDIRECT(BF$111&amp;113+4*($B81-7))&amp;INDIRECT(BF$111&amp;114+4*($B81-7))&amp;INDIRECT(BF$111&amp;115+4*($B81-7))&amp;INDIRECT(BF$111&amp;116+4*($B81-7))))</f>
        <v>2</v>
      </c>
      <c r="BG81" s="80" t="str" cm="1">
        <f t="array" aca="1" ref="BG81" ca="1">IF(INDIRECT(BG$111&amp;116+4*($B81-7))=1,BIN2HEX(1),BIN2HEX(INDIRECT(BG$111&amp;113+4*($B81-7))&amp;INDIRECT(BG$111&amp;114+4*($B81-7))&amp;INDIRECT(BG$111&amp;115+4*($B81-7))&amp;INDIRECT(BG$111&amp;116+4*($B81-7))))</f>
        <v>2</v>
      </c>
      <c r="BH81" s="80" t="str" cm="1">
        <f t="array" aca="1" ref="BH81" ca="1">IF(INDIRECT(BH$111&amp;116+4*($B81-7))=1,BIN2HEX(1),BIN2HEX(INDIRECT(BH$111&amp;113+4*($B81-7))&amp;INDIRECT(BH$111&amp;114+4*($B81-7))&amp;INDIRECT(BH$111&amp;115+4*($B81-7))&amp;INDIRECT(BH$111&amp;116+4*($B81-7))))</f>
        <v>2</v>
      </c>
      <c r="BI81" s="80" t="str" cm="1">
        <f t="array" aca="1" ref="BI81" ca="1">IF(INDIRECT(BI$111&amp;116+4*($B81-7))=1,BIN2HEX(1),BIN2HEX(INDIRECT(BI$111&amp;113+4*($B81-7))&amp;INDIRECT(BI$111&amp;114+4*($B81-7))&amp;INDIRECT(BI$111&amp;115+4*($B81-7))&amp;INDIRECT(BI$111&amp;116+4*($B81-7))))</f>
        <v>2</v>
      </c>
      <c r="BJ81" s="80" t="str" cm="1">
        <f t="array" aca="1" ref="BJ81" ca="1">IF(INDIRECT(BJ$111&amp;116+4*($B81-7))=1,BIN2HEX(1),BIN2HEX(INDIRECT(BJ$111&amp;113+4*($B81-7))&amp;INDIRECT(BJ$111&amp;114+4*($B81-7))&amp;INDIRECT(BJ$111&amp;115+4*($B81-7))&amp;INDIRECT(BJ$111&amp;116+4*($B81-7))))</f>
        <v>2</v>
      </c>
      <c r="BK81" s="80" t="str" cm="1">
        <f t="array" aca="1" ref="BK81" ca="1">IF(INDIRECT(BK$111&amp;116+4*($B81-7))=1,BIN2HEX(1),BIN2HEX(INDIRECT(BK$111&amp;113+4*($B81-7))&amp;INDIRECT(BK$111&amp;114+4*($B81-7))&amp;INDIRECT(BK$111&amp;115+4*($B81-7))&amp;INDIRECT(BK$111&amp;116+4*($B81-7))))</f>
        <v>2</v>
      </c>
      <c r="BL81" s="80" t="str" cm="1">
        <f t="array" aca="1" ref="BL81" ca="1">IF(INDIRECT(BL$111&amp;116+4*($B81-7))=1,BIN2HEX(1),BIN2HEX(INDIRECT(BL$111&amp;113+4*($B81-7))&amp;INDIRECT(BL$111&amp;114+4*($B81-7))&amp;INDIRECT(BL$111&amp;115+4*($B81-7))&amp;INDIRECT(BL$111&amp;116+4*($B81-7))))</f>
        <v>2</v>
      </c>
      <c r="BM81" s="80" t="str" cm="1">
        <f t="array" aca="1" ref="BM81" ca="1">IF(INDIRECT(BM$111&amp;116+4*($B81-7))=1,BIN2HEX(1),BIN2HEX(INDIRECT(BM$111&amp;113+4*($B81-7))&amp;INDIRECT(BM$111&amp;114+4*($B81-7))&amp;INDIRECT(BM$111&amp;115+4*($B81-7))&amp;INDIRECT(BM$111&amp;116+4*($B81-7))))</f>
        <v>2</v>
      </c>
      <c r="BN81" s="80" t="str" cm="1">
        <f t="array" aca="1" ref="BN81" ca="1">IF(INDIRECT(BN$111&amp;116+4*($B81-7))=1,BIN2HEX(1),BIN2HEX(INDIRECT(BN$111&amp;113+4*($B81-7))&amp;INDIRECT(BN$111&amp;114+4*($B81-7))&amp;INDIRECT(BN$111&amp;115+4*($B81-7))&amp;INDIRECT(BN$111&amp;116+4*($B81-7))))</f>
        <v>2</v>
      </c>
      <c r="BO81" s="80" t="str" cm="1">
        <f t="array" aca="1" ref="BO81" ca="1">IF(INDIRECT(BO$111&amp;116+4*($B81-7))=1,BIN2HEX(1),BIN2HEX(INDIRECT(BO$111&amp;113+4*($B81-7))&amp;INDIRECT(BO$111&amp;114+4*($B81-7))&amp;INDIRECT(BO$111&amp;115+4*($B81-7))&amp;INDIRECT(BO$111&amp;116+4*($B81-7))))</f>
        <v>2</v>
      </c>
      <c r="BP81" s="80" t="str" cm="1">
        <f t="array" aca="1" ref="BP81" ca="1">IF(INDIRECT(BP$111&amp;116+4*($B81-7))=1,BIN2HEX(1),BIN2HEX(INDIRECT(BP$111&amp;113+4*($B81-7))&amp;INDIRECT(BP$111&amp;114+4*($B81-7))&amp;INDIRECT(BP$111&amp;115+4*($B81-7))&amp;INDIRECT(BP$111&amp;116+4*($B81-7))))</f>
        <v>2</v>
      </c>
      <c r="CD81" s="80" cm="1">
        <f t="array" aca="1" ref="CD81" ca="1">IF($V81="0",INDIRECT("ｄａｔａ!$"&amp;V$112&amp;"$"&amp;$B81),0)</f>
        <v>0</v>
      </c>
      <c r="CE81" s="80" cm="1">
        <f t="array" aca="1" ref="CE81" ca="1">IF(OR($AS81="0",$AS81="8"),INDIRECT("ｄａｔａ!$"&amp;AS$112&amp;"$"&amp;$B81),0)</f>
        <v>0</v>
      </c>
      <c r="CH81" s="80" t="str">
        <f t="shared" si="23"/>
        <v>2000</v>
      </c>
      <c r="CI81" s="80" t="str">
        <f t="shared" si="24"/>
        <v>300000</v>
      </c>
      <c r="CJ81" s="80" t="str">
        <f t="shared" si="25"/>
        <v>400000</v>
      </c>
      <c r="CK81" s="80" t="str">
        <f t="shared" si="26"/>
        <v>5000000</v>
      </c>
      <c r="CL81" s="80" t="str">
        <f t="shared" si="27"/>
        <v>600000</v>
      </c>
      <c r="CM81" s="80" t="str">
        <f t="shared" ca="1" si="28"/>
        <v>70000</v>
      </c>
      <c r="CN81" s="80" t="str">
        <f t="shared" ca="1" si="29"/>
        <v>800000</v>
      </c>
      <c r="CO81" s="80" t="str">
        <f t="shared" ca="1" si="30"/>
        <v>900000</v>
      </c>
      <c r="CP81" s="80" t="str">
        <f t="shared" ca="1" si="31"/>
        <v>A000000</v>
      </c>
      <c r="CQ81" s="80" t="str">
        <f t="shared" ca="1" si="32"/>
        <v>B00000</v>
      </c>
    </row>
    <row r="82" spans="1:95" x14ac:dyDescent="0.2">
      <c r="A82" s="80" t="s">
        <v>2395</v>
      </c>
      <c r="B82" s="80">
        <v>84</v>
      </c>
      <c r="C82" s="251">
        <f t="shared" ca="1" si="22"/>
        <v>1</v>
      </c>
      <c r="D82" s="80" t="str" cm="1">
        <f t="array" aca="1" ref="D82" ca="1">IF(INDIRECT(D$111&amp;116+4*($B82-7))=1,BIN2HEX(1),BIN2HEX(INDIRECT(D$111&amp;113+4*($B82-7))&amp;INDIRECT(D$111&amp;114+4*($B82-7))&amp;INDIRECT(D$111&amp;115+4*($B82-7))&amp;INDIRECT(D$111&amp;116+4*($B82-7))))</f>
        <v>4</v>
      </c>
      <c r="F82" s="80" t="str" cm="1">
        <f t="array" aca="1" ref="F82" ca="1">IF(INDIRECT(F$111&amp;116+4*($B82-7))=1,BIN2HEX(1),BIN2HEX(INDIRECT(F$111&amp;113+4*($B82-7))&amp;INDIRECT(F$111&amp;114+4*($B82-7))&amp;INDIRECT(F$111&amp;115+4*($B82-7))&amp;INDIRECT(F$111&amp;116+4*($B82-7))))</f>
        <v>2</v>
      </c>
      <c r="G82" s="80" t="str" cm="1">
        <f t="array" aca="1" ref="G82" ca="1">IF(INDIRECT(G$111&amp;116+4*($B82-7))=1,BIN2HEX(1),BIN2HEX(INDIRECT(G$111&amp;113+4*($B82-7))&amp;INDIRECT(G$111&amp;114+4*($B82-7))&amp;INDIRECT(G$111&amp;115+4*($B82-7))&amp;INDIRECT(G$111&amp;116+4*($B82-7))))</f>
        <v>2</v>
      </c>
      <c r="H82" s="80" t="str" cm="1">
        <f t="array" aca="1" ref="H82" ca="1">IF(INDIRECT(H$111&amp;116+4*($B82-7))=1,BIN2HEX(1),BIN2HEX(INDIRECT(H$111&amp;113+4*($B82-7))&amp;INDIRECT(H$111&amp;114+4*($B82-7))&amp;INDIRECT(H$111&amp;115+4*($B82-7))&amp;INDIRECT(H$111&amp;116+4*($B82-7))))</f>
        <v>2</v>
      </c>
      <c r="I82" s="80" t="str" cm="1">
        <f t="array" aca="1" ref="I82" ca="1">IF(INDIRECT(I$111&amp;116+4*($B82-7))=1,BIN2HEX(1),BIN2HEX(INDIRECT(I$111&amp;113+4*($B82-7))&amp;INDIRECT(I$111&amp;114+4*($B82-7))&amp;INDIRECT(I$111&amp;115+4*($B82-7))&amp;INDIRECT(I$111&amp;116+4*($B82-7))))</f>
        <v>2</v>
      </c>
      <c r="J82" s="80" t="str" cm="1">
        <f t="array" aca="1" ref="J82" ca="1">IF(INDIRECT(J$111&amp;116+4*($B82-7))=1,BIN2HEX(1),BIN2HEX(INDIRECT(J$111&amp;113+4*($B82-7))&amp;INDIRECT(J$111&amp;114+4*($B82-7))&amp;INDIRECT(J$111&amp;115+4*($B82-7))&amp;INDIRECT(J$111&amp;116+4*($B82-7))))</f>
        <v>2</v>
      </c>
      <c r="K82" s="80" t="str" cm="1">
        <f t="array" aca="1" ref="K82" ca="1">IF(INDIRECT(K$111&amp;116+4*($B82-7))=1,BIN2HEX(1),BIN2HEX(INDIRECT(K$111&amp;113+4*($B82-7))&amp;INDIRECT(K$111&amp;114+4*($B82-7))&amp;INDIRECT(K$111&amp;115+4*($B82-7))&amp;INDIRECT(K$111&amp;116+4*($B82-7))))</f>
        <v>2</v>
      </c>
      <c r="L82" s="80" t="str" cm="1">
        <f t="array" aca="1" ref="L82" ca="1">IF(INDIRECT(L$111&amp;116+4*($B82-7))=1,BIN2HEX(1),BIN2HEX(INDIRECT(L$111&amp;113+4*($B82-7))&amp;INDIRECT(L$111&amp;114+4*($B82-7))&amp;INDIRECT(L$111&amp;115+4*($B82-7))&amp;INDIRECT(L$111&amp;116+4*($B82-7))))</f>
        <v>2</v>
      </c>
      <c r="M82" s="80" t="str" cm="1">
        <f t="array" aca="1" ref="M82" ca="1">IF(INDIRECT(M$111&amp;116+4*($B82-7))=1,BIN2HEX(1),BIN2HEX(INDIRECT(M$111&amp;113+4*($B82-7))&amp;INDIRECT(M$111&amp;114+4*($B82-7))&amp;INDIRECT(M$111&amp;115+4*($B82-7))&amp;INDIRECT(M$111&amp;116+4*($B82-7))))</f>
        <v>2</v>
      </c>
      <c r="N82" s="80" t="str" cm="1">
        <f t="array" aca="1" ref="N82" ca="1">IF(INDIRECT(N$111&amp;116+4*($B82-7))=1,BIN2HEX(1),BIN2HEX(INDIRECT(N$111&amp;113+4*($B82-7))&amp;INDIRECT(N$111&amp;114+4*($B82-7))&amp;INDIRECT(N$111&amp;115+4*($B82-7))&amp;INDIRECT(N$111&amp;116+4*($B82-7))))</f>
        <v>2</v>
      </c>
      <c r="O82" s="80" t="str" cm="1">
        <f t="array" aca="1" ref="O82" ca="1">IF(INDIRECT(O$111&amp;116+4*($B82-7))=1,BIN2HEX(1),BIN2HEX(INDIRECT(O$111&amp;113+4*($B82-7))&amp;INDIRECT(O$111&amp;114+4*($B82-7))&amp;INDIRECT(O$111&amp;115+4*($B82-7))&amp;INDIRECT(O$111&amp;116+4*($B82-7))))</f>
        <v>2</v>
      </c>
      <c r="P82" s="80" t="str" cm="1">
        <f t="array" aca="1" ref="P82" ca="1">IF(INDIRECT(P$111&amp;116+4*($B82-7))=1,BIN2HEX(1),BIN2HEX(INDIRECT(P$111&amp;113+4*($B82-7))&amp;INDIRECT(P$111&amp;114+4*($B82-7))&amp;INDIRECT(P$111&amp;115+4*($B82-7))&amp;INDIRECT(P$111&amp;116+4*($B82-7))))</f>
        <v>2</v>
      </c>
      <c r="Q82" s="80" t="str" cm="1">
        <f t="array" aca="1" ref="Q82" ca="1">IF(INDIRECT(Q$111&amp;116+4*($B82-7))=1,BIN2HEX(1),BIN2HEX(INDIRECT(Q$111&amp;113+4*($B82-7))&amp;INDIRECT(Q$111&amp;114+4*($B82-7))&amp;INDIRECT(Q$111&amp;115+4*($B82-7))&amp;INDIRECT(Q$111&amp;116+4*($B82-7))))</f>
        <v>2</v>
      </c>
      <c r="R82" s="80" t="str" cm="1">
        <f t="array" aca="1" ref="R82" ca="1">IF(INDIRECT(R$111&amp;116+4*($B82-7))=1,BIN2HEX(1),BIN2HEX(INDIRECT(R$111&amp;113+4*($B82-7))&amp;INDIRECT(R$111&amp;114+4*($B82-7))&amp;INDIRECT(R$111&amp;115+4*($B82-7))&amp;INDIRECT(R$111&amp;116+4*($B82-7))))</f>
        <v>2</v>
      </c>
      <c r="S82" s="80" t="str" cm="1">
        <f t="array" aca="1" ref="S82" ca="1">IF(INDIRECT(S$111&amp;116+4*($B82-7))=1,BIN2HEX(1),BIN2HEX(INDIRECT(S$111&amp;113+4*($B82-7))&amp;INDIRECT(S$111&amp;114+4*($B82-7))&amp;INDIRECT(S$111&amp;115+4*($B82-7))&amp;INDIRECT(S$111&amp;116+4*($B82-7))))</f>
        <v>2</v>
      </c>
      <c r="T82" s="80" t="str" cm="1">
        <f t="array" aca="1" ref="T82" ca="1">IF(INDIRECT(T$111&amp;116+4*($B82-7))=1,BIN2HEX(1),BIN2HEX(INDIRECT(T$111&amp;113+4*($B82-7))&amp;INDIRECT(T$111&amp;114+4*($B82-7))&amp;INDIRECT(T$111&amp;115+4*($B82-7))&amp;INDIRECT(T$111&amp;116+4*($B82-7))))</f>
        <v>2</v>
      </c>
      <c r="U82" s="80" t="str" cm="1">
        <f t="array" aca="1" ref="U82" ca="1">IF(INDIRECT(U$111&amp;116+4*($B82-7))=1,BIN2HEX(1),BIN2HEX(INDIRECT(U$111&amp;113+4*($B82-7))&amp;INDIRECT(U$111&amp;114+4*($B82-7))&amp;INDIRECT(U$111&amp;115+4*($B82-7))&amp;INDIRECT(U$111&amp;116+4*($B82-7))))</f>
        <v>2</v>
      </c>
      <c r="V82" s="80" t="str" cm="1">
        <f t="array" aca="1" ref="V82" ca="1">IF(INDIRECT(V$111&amp;116+4*($B82-7))=1,BIN2HEX(1),BIN2HEX(INDIRECT(V$111&amp;113+4*($B82-7))&amp;INDIRECT(V$111&amp;114+4*($B82-7))&amp;INDIRECT(V$111&amp;115+4*($B82-7))&amp;INDIRECT(V$111&amp;116+4*($B82-7))))</f>
        <v>2</v>
      </c>
      <c r="W82" s="80" t="str" cm="1">
        <f t="array" aca="1" ref="W82" ca="1">IF(INDIRECT(W$111&amp;116+4*($B82-7))=1,BIN2HEX(1),BIN2HEX(INDIRECT(W$111&amp;113+4*($B82-7))&amp;INDIRECT(W$111&amp;114+4*($B82-7))&amp;INDIRECT(W$111&amp;115+4*($B82-7))&amp;INDIRECT(W$111&amp;116+4*($B82-7))))</f>
        <v>2</v>
      </c>
      <c r="X82" s="80" t="str" cm="1">
        <f t="array" aca="1" ref="X82" ca="1">IF(INDIRECT(X$111&amp;116+4*($B82-7))=1,BIN2HEX(1),BIN2HEX(INDIRECT(X$111&amp;113+4*($B82-7))&amp;INDIRECT(X$111&amp;114+4*($B82-7))&amp;INDIRECT(X$111&amp;115+4*($B82-7))&amp;INDIRECT(X$111&amp;116+4*($B82-7))))</f>
        <v>2</v>
      </c>
      <c r="Y82" s="80" t="str" cm="1">
        <f t="array" aca="1" ref="Y82" ca="1">IF(INDIRECT(Y$111&amp;116+4*($B82-7))=1,BIN2HEX(1),BIN2HEX(INDIRECT(Y$111&amp;113+4*($B82-7))&amp;INDIRECT(Y$111&amp;114+4*($B82-7))&amp;INDIRECT(Y$111&amp;115+4*($B82-7))&amp;INDIRECT(Y$111&amp;116+4*($B82-7))))</f>
        <v>2</v>
      </c>
      <c r="Z82" s="80" t="str" cm="1">
        <f t="array" aca="1" ref="Z82" ca="1">IF(INDIRECT(Z$111&amp;116+4*($B82-7))=1,BIN2HEX(1),BIN2HEX(INDIRECT(Z$111&amp;113+4*($B82-7))&amp;INDIRECT(Z$111&amp;114+4*($B82-7))&amp;INDIRECT(Z$111&amp;115+4*($B82-7))&amp;INDIRECT(Z$111&amp;116+4*($B82-7))))</f>
        <v>2</v>
      </c>
      <c r="AA82" s="80" t="str" cm="1">
        <f t="array" aca="1" ref="AA82" ca="1">IF(INDIRECT(AA$111&amp;116+4*($B82-7))=1,BIN2HEX(1),BIN2HEX(INDIRECT(AA$111&amp;113+4*($B82-7))&amp;INDIRECT(AA$111&amp;114+4*($B82-7))&amp;INDIRECT(AA$111&amp;115+4*($B82-7))&amp;INDIRECT(AA$111&amp;116+4*($B82-7))))</f>
        <v>2</v>
      </c>
      <c r="AB82" s="80" t="str" cm="1">
        <f t="array" aca="1" ref="AB82" ca="1">IF(INDIRECT(AB$111&amp;116+4*($B82-7))=1,BIN2HEX(1),BIN2HEX(INDIRECT(AB$111&amp;113+4*($B82-7))&amp;INDIRECT(AB$111&amp;114+4*($B82-7))&amp;INDIRECT(AB$111&amp;115+4*($B82-7))&amp;INDIRECT(AB$111&amp;116+4*($B82-7))))</f>
        <v>2</v>
      </c>
      <c r="AC82" s="80" t="str" cm="1">
        <f t="array" aca="1" ref="AC82" ca="1">IF(INDIRECT(AC$111&amp;116+4*($B82-7))=1,BIN2HEX(1),BIN2HEX(INDIRECT(AC$111&amp;113+4*($B82-7))&amp;INDIRECT(AC$111&amp;114+4*($B82-7))&amp;INDIRECT(AC$111&amp;115+4*($B82-7))&amp;INDIRECT(AC$111&amp;116+4*($B82-7))))</f>
        <v>2</v>
      </c>
      <c r="AD82" s="80" t="str" cm="1">
        <f t="array" aca="1" ref="AD82" ca="1">IF(INDIRECT(AD$111&amp;116+4*($B82-7))=1,BIN2HEX(1),BIN2HEX(INDIRECT(AD$111&amp;113+4*($B82-7))&amp;INDIRECT(AD$111&amp;114+4*($B82-7))&amp;INDIRECT(AD$111&amp;115+4*($B82-7))&amp;INDIRECT(AD$111&amp;116+4*($B82-7))))</f>
        <v>2</v>
      </c>
      <c r="AE82" s="80" t="str" cm="1">
        <f t="array" aca="1" ref="AE82" ca="1">IF(INDIRECT(AE$111&amp;116+4*($B82-7))=1,BIN2HEX(1),BIN2HEX(INDIRECT(AE$111&amp;113+4*($B82-7))&amp;INDIRECT(AE$111&amp;114+4*($B82-7))&amp;INDIRECT(AE$111&amp;115+4*($B82-7))&amp;INDIRECT(AE$111&amp;116+4*($B82-7))))</f>
        <v>2</v>
      </c>
      <c r="AF82" s="80" t="str" cm="1">
        <f t="array" aca="1" ref="AF82" ca="1">IF(INDIRECT(AF$111&amp;116+4*($B82-7))=1,BIN2HEX(1),BIN2HEX(INDIRECT(AF$111&amp;113+4*($B82-7))&amp;INDIRECT(AF$111&amp;114+4*($B82-7))&amp;INDIRECT(AF$111&amp;115+4*($B82-7))&amp;INDIRECT(AF$111&amp;116+4*($B82-7))))</f>
        <v>2</v>
      </c>
      <c r="AG82" s="80" t="str" cm="1">
        <f t="array" aca="1" ref="AG82" ca="1">IF(INDIRECT(AG$111&amp;116+4*($B82-7))=1,BIN2HEX(1),BIN2HEX(INDIRECT(AG$111&amp;113+4*($B82-7))&amp;INDIRECT(AG$111&amp;114+4*($B82-7))&amp;INDIRECT(AG$111&amp;115+4*($B82-7))&amp;INDIRECT(AG$111&amp;116+4*($B82-7))))</f>
        <v>2</v>
      </c>
      <c r="AH82" s="80" t="str" cm="1">
        <f t="array" aca="1" ref="AH82" ca="1">IF(INDIRECT(AH$111&amp;116+4*($B82-7))=1,BIN2HEX(1),BIN2HEX(INDIRECT(AH$111&amp;113+4*($B82-7))&amp;INDIRECT(AH$111&amp;114+4*($B82-7))&amp;INDIRECT(AH$111&amp;115+4*($B82-7))&amp;INDIRECT(AH$111&amp;116+4*($B82-7))))</f>
        <v>2</v>
      </c>
      <c r="AI82" s="80" t="str" cm="1">
        <f t="array" aca="1" ref="AI82" ca="1">IF(INDIRECT(AI$111&amp;116+4*($B82-7))=1,BIN2HEX(1),BIN2HEX(INDIRECT(AI$111&amp;113+4*($B82-7))&amp;INDIRECT(AI$111&amp;114+4*($B82-7))&amp;INDIRECT(AI$111&amp;115+4*($B82-7))&amp;INDIRECT(AI$111&amp;116+4*($B82-7))))</f>
        <v>2</v>
      </c>
      <c r="AJ82" s="80" t="str" cm="1">
        <f t="array" aca="1" ref="AJ82" ca="1">IF(INDIRECT(AJ$111&amp;116+4*($B82-7))=1,BIN2HEX(1),BIN2HEX(INDIRECT(AJ$111&amp;113+4*($B82-7))&amp;INDIRECT(AJ$111&amp;114+4*($B82-7))&amp;INDIRECT(AJ$111&amp;115+4*($B82-7))&amp;INDIRECT(AJ$111&amp;116+4*($B82-7))))</f>
        <v>2</v>
      </c>
      <c r="AK82" s="80" t="str" cm="1">
        <f t="array" aca="1" ref="AK82" ca="1">IF(INDIRECT(AK$111&amp;116+4*($B82-7))=1,BIN2HEX(1),BIN2HEX(INDIRECT(AK$111&amp;113+4*($B82-7))&amp;INDIRECT(AK$111&amp;114+4*($B82-7))&amp;INDIRECT(AK$111&amp;115+4*($B82-7))&amp;INDIRECT(AK$111&amp;116+4*($B82-7))))</f>
        <v>2</v>
      </c>
      <c r="AL82" s="80" t="str" cm="1">
        <f t="array" aca="1" ref="AL82" ca="1">IF(INDIRECT(AL$111&amp;116+4*($B82-7))=1,BIN2HEX(1),BIN2HEX(INDIRECT(AL$111&amp;113+4*($B82-7))&amp;INDIRECT(AL$111&amp;114+4*($B82-7))&amp;INDIRECT(AL$111&amp;115+4*($B82-7))&amp;INDIRECT(AL$111&amp;116+4*($B82-7))))</f>
        <v>2</v>
      </c>
      <c r="AM82" s="80" t="str" cm="1">
        <f t="array" aca="1" ref="AM82" ca="1">IF(INDIRECT(AM$111&amp;116+4*($B82-7))=1,BIN2HEX(1),BIN2HEX(INDIRECT(AM$111&amp;113+4*($B82-7))&amp;INDIRECT(AM$111&amp;114+4*($B82-7))&amp;INDIRECT(AM$111&amp;115+4*($B82-7))&amp;INDIRECT(AM$111&amp;116+4*($B82-7))))</f>
        <v>2</v>
      </c>
      <c r="AN82" s="80" t="str" cm="1">
        <f t="array" aca="1" ref="AN82" ca="1">IF(INDIRECT(AN$111&amp;116+4*($B82-7))=1,BIN2HEX(1),BIN2HEX(INDIRECT(AN$111&amp;113+4*($B82-7))&amp;INDIRECT(AN$111&amp;114+4*($B82-7))&amp;INDIRECT(AN$111&amp;115+4*($B82-7))&amp;INDIRECT(AN$111&amp;116+4*($B82-7))))</f>
        <v>2</v>
      </c>
      <c r="AO82" s="80" t="str" cm="1">
        <f t="array" aca="1" ref="AO82" ca="1">IF(INDIRECT(AO$111&amp;116+4*($B82-7))=1,BIN2HEX(1),BIN2HEX(INDIRECT(AO$111&amp;113+4*($B82-7))&amp;INDIRECT(AO$111&amp;114+4*($B82-7))&amp;INDIRECT(AO$111&amp;115+4*($B82-7))&amp;INDIRECT(AO$111&amp;116+4*($B82-7))))</f>
        <v>2</v>
      </c>
      <c r="AP82" s="80" t="str" cm="1">
        <f t="array" aca="1" ref="AP82" ca="1">IF(INDIRECT(AP$111&amp;116+4*($B82-7))=1,BIN2HEX(1),BIN2HEX(INDIRECT(AP$111&amp;113+4*($B82-7))&amp;INDIRECT(AP$111&amp;114+4*($B82-7))&amp;INDIRECT(AP$111&amp;115+4*($B82-7))&amp;INDIRECT(AP$111&amp;116+4*($B82-7))))</f>
        <v>2</v>
      </c>
      <c r="AQ82" s="80" t="str" cm="1">
        <f t="array" aca="1" ref="AQ82" ca="1">IF(INDIRECT(AQ$111&amp;116+4*($B82-7))=1,BIN2HEX(1),BIN2HEX(INDIRECT(AQ$111&amp;113+4*($B82-7))&amp;INDIRECT(AQ$111&amp;114+4*($B82-7))&amp;INDIRECT(AQ$111&amp;115+4*($B82-7))&amp;INDIRECT(AQ$111&amp;116+4*($B82-7))))</f>
        <v>2</v>
      </c>
      <c r="AR82" s="80" t="str" cm="1">
        <f t="array" aca="1" ref="AR82" ca="1">IF(INDIRECT(AR$111&amp;116+4*($B82-7))=1,BIN2HEX(1),BIN2HEX(INDIRECT(AR$111&amp;113+4*($B82-7))&amp;INDIRECT(AR$111&amp;114+4*($B82-7))&amp;INDIRECT(AR$111&amp;115+4*($B82-7))&amp;INDIRECT(AR$111&amp;116+4*($B82-7))))</f>
        <v>2</v>
      </c>
      <c r="AS82" s="80" t="str" cm="1">
        <f t="array" aca="1" ref="AS82" ca="1">IF(INDIRECT(AS$111&amp;116+4*($B82-7))=1,BIN2HEX(1),BIN2HEX(INDIRECT(AS$111&amp;113+4*($B82-7))&amp;INDIRECT(AS$111&amp;114+4*($B82-7))&amp;INDIRECT(AS$111&amp;115+4*($B82-7))&amp;INDIRECT(AS$111&amp;116+4*($B82-7))))</f>
        <v>2</v>
      </c>
      <c r="AT82" s="80" t="str" cm="1">
        <f t="array" aca="1" ref="AT82" ca="1">IF(INDIRECT(AT$111&amp;116+4*($B82-7))=1,BIN2HEX(1),BIN2HEX(INDIRECT(AT$111&amp;113+4*($B82-7))&amp;INDIRECT(AT$111&amp;114+4*($B82-7))&amp;INDIRECT(AT$111&amp;115+4*($B82-7))&amp;INDIRECT(AT$111&amp;116+4*($B82-7))))</f>
        <v>2</v>
      </c>
      <c r="AU82" s="80" t="str" cm="1">
        <f t="array" aca="1" ref="AU82" ca="1">IF(INDIRECT(AU$111&amp;116+4*($B82-7))=1,BIN2HEX(1),BIN2HEX(INDIRECT(AU$111&amp;113+4*($B82-7))&amp;INDIRECT(AU$111&amp;114+4*($B82-7))&amp;INDIRECT(AU$111&amp;115+4*($B82-7))&amp;INDIRECT(AU$111&amp;116+4*($B82-7))))</f>
        <v>2</v>
      </c>
      <c r="AV82" s="80" t="str" cm="1">
        <f t="array" aca="1" ref="AV82" ca="1">IF(INDIRECT(AV$111&amp;116+4*($B82-7))=1,BIN2HEX(1),BIN2HEX(INDIRECT(AV$111&amp;113+4*($B82-7))&amp;INDIRECT(AV$111&amp;114+4*($B82-7))&amp;INDIRECT(AV$111&amp;115+4*($B82-7))&amp;INDIRECT(AV$111&amp;116+4*($B82-7))))</f>
        <v>2</v>
      </c>
      <c r="AW82" s="80" t="str" cm="1">
        <f t="array" aca="1" ref="AW82" ca="1">IF(INDIRECT(AW$111&amp;116+4*($B82-7))=1,BIN2HEX(1),BIN2HEX(INDIRECT(AW$111&amp;113+4*($B82-7))&amp;INDIRECT(AW$111&amp;114+4*($B82-7))&amp;INDIRECT(AW$111&amp;115+4*($B82-7))&amp;INDIRECT(AW$111&amp;116+4*($B82-7))))</f>
        <v>2</v>
      </c>
      <c r="AX82" s="80" t="str" cm="1">
        <f t="array" aca="1" ref="AX82" ca="1">IF(INDIRECT(AX$111&amp;116+4*($B82-7))=1,BIN2HEX(1),BIN2HEX(INDIRECT(AX$111&amp;113+4*($B82-7))&amp;INDIRECT(AX$111&amp;114+4*($B82-7))&amp;INDIRECT(AX$111&amp;115+4*($B82-7))&amp;INDIRECT(AX$111&amp;116+4*($B82-7))))</f>
        <v>2</v>
      </c>
      <c r="AY82" s="80" t="str" cm="1">
        <f t="array" aca="1" ref="AY82" ca="1">IF(INDIRECT(AY$111&amp;116+4*($B82-7))=1,BIN2HEX(1),BIN2HEX(INDIRECT(AY$111&amp;113+4*($B82-7))&amp;INDIRECT(AY$111&amp;114+4*($B82-7))&amp;INDIRECT(AY$111&amp;115+4*($B82-7))&amp;INDIRECT(AY$111&amp;116+4*($B82-7))))</f>
        <v>2</v>
      </c>
      <c r="AZ82" s="80" t="str" cm="1">
        <f t="array" aca="1" ref="AZ82" ca="1">IF(INDIRECT(AZ$111&amp;116+4*($B82-7))=1,BIN2HEX(1),BIN2HEX(INDIRECT(AZ$111&amp;113+4*($B82-7))&amp;INDIRECT(AZ$111&amp;114+4*($B82-7))&amp;INDIRECT(AZ$111&amp;115+4*($B82-7))&amp;INDIRECT(AZ$111&amp;116+4*($B82-7))))</f>
        <v>2</v>
      </c>
      <c r="BA82" s="80" t="str" cm="1">
        <f t="array" aca="1" ref="BA82" ca="1">IF(INDIRECT(BA$111&amp;116+4*($B82-7))=1,BIN2HEX(1),BIN2HEX(INDIRECT(BA$111&amp;113+4*($B82-7))&amp;INDIRECT(BA$111&amp;114+4*($B82-7))&amp;INDIRECT(BA$111&amp;115+4*($B82-7))&amp;INDIRECT(BA$111&amp;116+4*($B82-7))))</f>
        <v>2</v>
      </c>
      <c r="BB82" s="80" t="str" cm="1">
        <f t="array" aca="1" ref="BB82" ca="1">IF(INDIRECT(BB$111&amp;116+4*($B82-7))=1,BIN2HEX(1),BIN2HEX(INDIRECT(BB$111&amp;113+4*($B82-7))&amp;INDIRECT(BB$111&amp;114+4*($B82-7))&amp;INDIRECT(BB$111&amp;115+4*($B82-7))&amp;INDIRECT(BB$111&amp;116+4*($B82-7))))</f>
        <v>2</v>
      </c>
      <c r="BC82" s="80" t="str" cm="1">
        <f t="array" aca="1" ref="BC82" ca="1">IF(INDIRECT(BC$111&amp;116+4*($B82-7))=1,BIN2HEX(1),BIN2HEX(INDIRECT(BC$111&amp;113+4*($B82-7))&amp;INDIRECT(BC$111&amp;114+4*($B82-7))&amp;INDIRECT(BC$111&amp;115+4*($B82-7))&amp;INDIRECT(BC$111&amp;116+4*($B82-7))))</f>
        <v>2</v>
      </c>
      <c r="BD82" s="80" t="str" cm="1">
        <f t="array" aca="1" ref="BD82" ca="1">IF(INDIRECT(BD$111&amp;116+4*($B82-7))=1,BIN2HEX(1),BIN2HEX(INDIRECT(BD$111&amp;113+4*($B82-7))&amp;INDIRECT(BD$111&amp;114+4*($B82-7))&amp;INDIRECT(BD$111&amp;115+4*($B82-7))&amp;INDIRECT(BD$111&amp;116+4*($B82-7))))</f>
        <v>2</v>
      </c>
      <c r="BE82" s="80" t="str" cm="1">
        <f t="array" aca="1" ref="BE82" ca="1">IF(INDIRECT(BE$111&amp;116+4*($B82-7))=1,BIN2HEX(1),BIN2HEX(INDIRECT(BE$111&amp;113+4*($B82-7))&amp;INDIRECT(BE$111&amp;114+4*($B82-7))&amp;INDIRECT(BE$111&amp;115+4*($B82-7))&amp;INDIRECT(BE$111&amp;116+4*($B82-7))))</f>
        <v>2</v>
      </c>
      <c r="BF82" s="80" t="str" cm="1">
        <f t="array" aca="1" ref="BF82" ca="1">IF(INDIRECT(BF$111&amp;116+4*($B82-7))=1,BIN2HEX(1),BIN2HEX(INDIRECT(BF$111&amp;113+4*($B82-7))&amp;INDIRECT(BF$111&amp;114+4*($B82-7))&amp;INDIRECT(BF$111&amp;115+4*($B82-7))&amp;INDIRECT(BF$111&amp;116+4*($B82-7))))</f>
        <v>2</v>
      </c>
      <c r="BG82" s="80" t="str" cm="1">
        <f t="array" aca="1" ref="BG82" ca="1">IF(INDIRECT(BG$111&amp;116+4*($B82-7))=1,BIN2HEX(1),BIN2HEX(INDIRECT(BG$111&amp;113+4*($B82-7))&amp;INDIRECT(BG$111&amp;114+4*($B82-7))&amp;INDIRECT(BG$111&amp;115+4*($B82-7))&amp;INDIRECT(BG$111&amp;116+4*($B82-7))))</f>
        <v>2</v>
      </c>
      <c r="BH82" s="80" t="str" cm="1">
        <f t="array" aca="1" ref="BH82" ca="1">IF(INDIRECT(BH$111&amp;116+4*($B82-7))=1,BIN2HEX(1),BIN2HEX(INDIRECT(BH$111&amp;113+4*($B82-7))&amp;INDIRECT(BH$111&amp;114+4*($B82-7))&amp;INDIRECT(BH$111&amp;115+4*($B82-7))&amp;INDIRECT(BH$111&amp;116+4*($B82-7))))</f>
        <v>2</v>
      </c>
      <c r="BI82" s="80" t="str" cm="1">
        <f t="array" aca="1" ref="BI82" ca="1">IF(INDIRECT(BI$111&amp;116+4*($B82-7))=1,BIN2HEX(1),BIN2HEX(INDIRECT(BI$111&amp;113+4*($B82-7))&amp;INDIRECT(BI$111&amp;114+4*($B82-7))&amp;INDIRECT(BI$111&amp;115+4*($B82-7))&amp;INDIRECT(BI$111&amp;116+4*($B82-7))))</f>
        <v>2</v>
      </c>
      <c r="BJ82" s="80" t="str" cm="1">
        <f t="array" aca="1" ref="BJ82" ca="1">IF(INDIRECT(BJ$111&amp;116+4*($B82-7))=1,BIN2HEX(1),BIN2HEX(INDIRECT(BJ$111&amp;113+4*($B82-7))&amp;INDIRECT(BJ$111&amp;114+4*($B82-7))&amp;INDIRECT(BJ$111&amp;115+4*($B82-7))&amp;INDIRECT(BJ$111&amp;116+4*($B82-7))))</f>
        <v>2</v>
      </c>
      <c r="BK82" s="80" t="str" cm="1">
        <f t="array" aca="1" ref="BK82" ca="1">IF(INDIRECT(BK$111&amp;116+4*($B82-7))=1,BIN2HEX(1),BIN2HEX(INDIRECT(BK$111&amp;113+4*($B82-7))&amp;INDIRECT(BK$111&amp;114+4*($B82-7))&amp;INDIRECT(BK$111&amp;115+4*($B82-7))&amp;INDIRECT(BK$111&amp;116+4*($B82-7))))</f>
        <v>2</v>
      </c>
      <c r="BL82" s="80" t="str" cm="1">
        <f t="array" aca="1" ref="BL82" ca="1">IF(INDIRECT(BL$111&amp;116+4*($B82-7))=1,BIN2HEX(1),BIN2HEX(INDIRECT(BL$111&amp;113+4*($B82-7))&amp;INDIRECT(BL$111&amp;114+4*($B82-7))&amp;INDIRECT(BL$111&amp;115+4*($B82-7))&amp;INDIRECT(BL$111&amp;116+4*($B82-7))))</f>
        <v>2</v>
      </c>
      <c r="BM82" s="80" t="str" cm="1">
        <f t="array" aca="1" ref="BM82" ca="1">IF(INDIRECT(BM$111&amp;116+4*($B82-7))=1,BIN2HEX(1),BIN2HEX(INDIRECT(BM$111&amp;113+4*($B82-7))&amp;INDIRECT(BM$111&amp;114+4*($B82-7))&amp;INDIRECT(BM$111&amp;115+4*($B82-7))&amp;INDIRECT(BM$111&amp;116+4*($B82-7))))</f>
        <v>2</v>
      </c>
      <c r="BN82" s="80" t="str" cm="1">
        <f t="array" aca="1" ref="BN82" ca="1">IF(INDIRECT(BN$111&amp;116+4*($B82-7))=1,BIN2HEX(1),BIN2HEX(INDIRECT(BN$111&amp;113+4*($B82-7))&amp;INDIRECT(BN$111&amp;114+4*($B82-7))&amp;INDIRECT(BN$111&amp;115+4*($B82-7))&amp;INDIRECT(BN$111&amp;116+4*($B82-7))))</f>
        <v>2</v>
      </c>
      <c r="BO82" s="80" t="str" cm="1">
        <f t="array" aca="1" ref="BO82" ca="1">IF(INDIRECT(BO$111&amp;116+4*($B82-7))=1,BIN2HEX(1),BIN2HEX(INDIRECT(BO$111&amp;113+4*($B82-7))&amp;INDIRECT(BO$111&amp;114+4*($B82-7))&amp;INDIRECT(BO$111&amp;115+4*($B82-7))&amp;INDIRECT(BO$111&amp;116+4*($B82-7))))</f>
        <v>2</v>
      </c>
      <c r="BP82" s="80" t="str" cm="1">
        <f t="array" aca="1" ref="BP82" ca="1">IF(INDIRECT(BP$111&amp;116+4*($B82-7))=1,BIN2HEX(1),BIN2HEX(INDIRECT(BP$111&amp;113+4*($B82-7))&amp;INDIRECT(BP$111&amp;114+4*($B82-7))&amp;INDIRECT(BP$111&amp;115+4*($B82-7))&amp;INDIRECT(BP$111&amp;116+4*($B82-7))))</f>
        <v>2</v>
      </c>
      <c r="CD82" s="80" cm="1">
        <f t="array" aca="1" ref="CD82" ca="1">IF($V82="0",INDIRECT("ｄａｔａ!$"&amp;V$112&amp;"$"&amp;$B82),0)</f>
        <v>0</v>
      </c>
      <c r="CE82" s="80" cm="1">
        <f t="array" aca="1" ref="CE82" ca="1">IF(OR($AS82="0",$AS82="8"),INDIRECT("ｄａｔａ!$"&amp;AS$112&amp;"$"&amp;$B82),0)</f>
        <v>0</v>
      </c>
      <c r="CH82" s="80" t="str">
        <f t="shared" si="23"/>
        <v>2000</v>
      </c>
      <c r="CI82" s="80" t="str">
        <f t="shared" si="24"/>
        <v>300000</v>
      </c>
      <c r="CJ82" s="80" t="str">
        <f t="shared" si="25"/>
        <v>400000</v>
      </c>
      <c r="CK82" s="80" t="str">
        <f t="shared" si="26"/>
        <v>5000000</v>
      </c>
      <c r="CL82" s="80" t="str">
        <f t="shared" si="27"/>
        <v>600000</v>
      </c>
      <c r="CM82" s="80" t="str">
        <f t="shared" ca="1" si="28"/>
        <v>70000</v>
      </c>
      <c r="CN82" s="80" t="str">
        <f t="shared" ca="1" si="29"/>
        <v>800000</v>
      </c>
      <c r="CO82" s="80" t="str">
        <f t="shared" ca="1" si="30"/>
        <v>900000</v>
      </c>
      <c r="CP82" s="80" t="str">
        <f t="shared" ca="1" si="31"/>
        <v>A000000</v>
      </c>
      <c r="CQ82" s="80" t="str">
        <f t="shared" ca="1" si="32"/>
        <v>B00000</v>
      </c>
    </row>
    <row r="83" spans="1:95" x14ac:dyDescent="0.2">
      <c r="A83" s="80" t="s">
        <v>2396</v>
      </c>
      <c r="B83" s="80">
        <v>85</v>
      </c>
      <c r="C83" s="251">
        <f t="shared" ca="1" si="22"/>
        <v>1</v>
      </c>
      <c r="D83" s="80" t="str" cm="1">
        <f t="array" aca="1" ref="D83" ca="1">IF(INDIRECT(D$111&amp;116+4*($B83-7))=1,BIN2HEX(1),BIN2HEX(INDIRECT(D$111&amp;113+4*($B83-7))&amp;INDIRECT(D$111&amp;114+4*($B83-7))&amp;INDIRECT(D$111&amp;115+4*($B83-7))&amp;INDIRECT(D$111&amp;116+4*($B83-7))))</f>
        <v>4</v>
      </c>
      <c r="F83" s="80" t="str" cm="1">
        <f t="array" aca="1" ref="F83" ca="1">IF(INDIRECT(F$111&amp;116+4*($B83-7))=1,BIN2HEX(1),BIN2HEX(INDIRECT(F$111&amp;113+4*($B83-7))&amp;INDIRECT(F$111&amp;114+4*($B83-7))&amp;INDIRECT(F$111&amp;115+4*($B83-7))&amp;INDIRECT(F$111&amp;116+4*($B83-7))))</f>
        <v>2</v>
      </c>
      <c r="G83" s="80" t="str" cm="1">
        <f t="array" aca="1" ref="G83" ca="1">IF(INDIRECT(G$111&amp;116+4*($B83-7))=1,BIN2HEX(1),BIN2HEX(INDIRECT(G$111&amp;113+4*($B83-7))&amp;INDIRECT(G$111&amp;114+4*($B83-7))&amp;INDIRECT(G$111&amp;115+4*($B83-7))&amp;INDIRECT(G$111&amp;116+4*($B83-7))))</f>
        <v>2</v>
      </c>
      <c r="H83" s="80" t="str" cm="1">
        <f t="array" aca="1" ref="H83" ca="1">IF(INDIRECT(H$111&amp;116+4*($B83-7))=1,BIN2HEX(1),BIN2HEX(INDIRECT(H$111&amp;113+4*($B83-7))&amp;INDIRECT(H$111&amp;114+4*($B83-7))&amp;INDIRECT(H$111&amp;115+4*($B83-7))&amp;INDIRECT(H$111&amp;116+4*($B83-7))))</f>
        <v>2</v>
      </c>
      <c r="I83" s="80" t="str" cm="1">
        <f t="array" aca="1" ref="I83" ca="1">IF(INDIRECT(I$111&amp;116+4*($B83-7))=1,BIN2HEX(1),BIN2HEX(INDIRECT(I$111&amp;113+4*($B83-7))&amp;INDIRECT(I$111&amp;114+4*($B83-7))&amp;INDIRECT(I$111&amp;115+4*($B83-7))&amp;INDIRECT(I$111&amp;116+4*($B83-7))))</f>
        <v>2</v>
      </c>
      <c r="J83" s="80" t="str" cm="1">
        <f t="array" aca="1" ref="J83" ca="1">IF(INDIRECT(J$111&amp;116+4*($B83-7))=1,BIN2HEX(1),BIN2HEX(INDIRECT(J$111&amp;113+4*($B83-7))&amp;INDIRECT(J$111&amp;114+4*($B83-7))&amp;INDIRECT(J$111&amp;115+4*($B83-7))&amp;INDIRECT(J$111&amp;116+4*($B83-7))))</f>
        <v>2</v>
      </c>
      <c r="K83" s="80" t="str" cm="1">
        <f t="array" aca="1" ref="K83" ca="1">IF(INDIRECT(K$111&amp;116+4*($B83-7))=1,BIN2HEX(1),BIN2HEX(INDIRECT(K$111&amp;113+4*($B83-7))&amp;INDIRECT(K$111&amp;114+4*($B83-7))&amp;INDIRECT(K$111&amp;115+4*($B83-7))&amp;INDIRECT(K$111&amp;116+4*($B83-7))))</f>
        <v>2</v>
      </c>
      <c r="L83" s="80" t="str" cm="1">
        <f t="array" aca="1" ref="L83" ca="1">IF(INDIRECT(L$111&amp;116+4*($B83-7))=1,BIN2HEX(1),BIN2HEX(INDIRECT(L$111&amp;113+4*($B83-7))&amp;INDIRECT(L$111&amp;114+4*($B83-7))&amp;INDIRECT(L$111&amp;115+4*($B83-7))&amp;INDIRECT(L$111&amp;116+4*($B83-7))))</f>
        <v>2</v>
      </c>
      <c r="M83" s="80" t="str" cm="1">
        <f t="array" aca="1" ref="M83" ca="1">IF(INDIRECT(M$111&amp;116+4*($B83-7))=1,BIN2HEX(1),BIN2HEX(INDIRECT(M$111&amp;113+4*($B83-7))&amp;INDIRECT(M$111&amp;114+4*($B83-7))&amp;INDIRECT(M$111&amp;115+4*($B83-7))&amp;INDIRECT(M$111&amp;116+4*($B83-7))))</f>
        <v>2</v>
      </c>
      <c r="N83" s="80" t="str" cm="1">
        <f t="array" aca="1" ref="N83" ca="1">IF(INDIRECT(N$111&amp;116+4*($B83-7))=1,BIN2HEX(1),BIN2HEX(INDIRECT(N$111&amp;113+4*($B83-7))&amp;INDIRECT(N$111&amp;114+4*($B83-7))&amp;INDIRECT(N$111&amp;115+4*($B83-7))&amp;INDIRECT(N$111&amp;116+4*($B83-7))))</f>
        <v>2</v>
      </c>
      <c r="O83" s="80" t="str" cm="1">
        <f t="array" aca="1" ref="O83" ca="1">IF(INDIRECT(O$111&amp;116+4*($B83-7))=1,BIN2HEX(1),BIN2HEX(INDIRECT(O$111&amp;113+4*($B83-7))&amp;INDIRECT(O$111&amp;114+4*($B83-7))&amp;INDIRECT(O$111&amp;115+4*($B83-7))&amp;INDIRECT(O$111&amp;116+4*($B83-7))))</f>
        <v>2</v>
      </c>
      <c r="P83" s="80" t="str" cm="1">
        <f t="array" aca="1" ref="P83" ca="1">IF(INDIRECT(P$111&amp;116+4*($B83-7))=1,BIN2HEX(1),BIN2HEX(INDIRECT(P$111&amp;113+4*($B83-7))&amp;INDIRECT(P$111&amp;114+4*($B83-7))&amp;INDIRECT(P$111&amp;115+4*($B83-7))&amp;INDIRECT(P$111&amp;116+4*($B83-7))))</f>
        <v>2</v>
      </c>
      <c r="Q83" s="80" t="str" cm="1">
        <f t="array" aca="1" ref="Q83" ca="1">IF(INDIRECT(Q$111&amp;116+4*($B83-7))=1,BIN2HEX(1),BIN2HEX(INDIRECT(Q$111&amp;113+4*($B83-7))&amp;INDIRECT(Q$111&amp;114+4*($B83-7))&amp;INDIRECT(Q$111&amp;115+4*($B83-7))&amp;INDIRECT(Q$111&amp;116+4*($B83-7))))</f>
        <v>2</v>
      </c>
      <c r="R83" s="80" t="str" cm="1">
        <f t="array" aca="1" ref="R83" ca="1">IF(INDIRECT(R$111&amp;116+4*($B83-7))=1,BIN2HEX(1),BIN2HEX(INDIRECT(R$111&amp;113+4*($B83-7))&amp;INDIRECT(R$111&amp;114+4*($B83-7))&amp;INDIRECT(R$111&amp;115+4*($B83-7))&amp;INDIRECT(R$111&amp;116+4*($B83-7))))</f>
        <v>2</v>
      </c>
      <c r="S83" s="80" t="str" cm="1">
        <f t="array" aca="1" ref="S83" ca="1">IF(INDIRECT(S$111&amp;116+4*($B83-7))=1,BIN2HEX(1),BIN2HEX(INDIRECT(S$111&amp;113+4*($B83-7))&amp;INDIRECT(S$111&amp;114+4*($B83-7))&amp;INDIRECT(S$111&amp;115+4*($B83-7))&amp;INDIRECT(S$111&amp;116+4*($B83-7))))</f>
        <v>2</v>
      </c>
      <c r="T83" s="80" t="str" cm="1">
        <f t="array" aca="1" ref="T83" ca="1">IF(INDIRECT(T$111&amp;116+4*($B83-7))=1,BIN2HEX(1),BIN2HEX(INDIRECT(T$111&amp;113+4*($B83-7))&amp;INDIRECT(T$111&amp;114+4*($B83-7))&amp;INDIRECT(T$111&amp;115+4*($B83-7))&amp;INDIRECT(T$111&amp;116+4*($B83-7))))</f>
        <v>2</v>
      </c>
      <c r="U83" s="80" t="str" cm="1">
        <f t="array" aca="1" ref="U83" ca="1">IF(INDIRECT(U$111&amp;116+4*($B83-7))=1,BIN2HEX(1),BIN2HEX(INDIRECT(U$111&amp;113+4*($B83-7))&amp;INDIRECT(U$111&amp;114+4*($B83-7))&amp;INDIRECT(U$111&amp;115+4*($B83-7))&amp;INDIRECT(U$111&amp;116+4*($B83-7))))</f>
        <v>2</v>
      </c>
      <c r="V83" s="80" t="str" cm="1">
        <f t="array" aca="1" ref="V83" ca="1">IF(INDIRECT(V$111&amp;116+4*($B83-7))=1,BIN2HEX(1),BIN2HEX(INDIRECT(V$111&amp;113+4*($B83-7))&amp;INDIRECT(V$111&amp;114+4*($B83-7))&amp;INDIRECT(V$111&amp;115+4*($B83-7))&amp;INDIRECT(V$111&amp;116+4*($B83-7))))</f>
        <v>2</v>
      </c>
      <c r="W83" s="80" t="str" cm="1">
        <f t="array" aca="1" ref="W83" ca="1">IF(INDIRECT(W$111&amp;116+4*($B83-7))=1,BIN2HEX(1),BIN2HEX(INDIRECT(W$111&amp;113+4*($B83-7))&amp;INDIRECT(W$111&amp;114+4*($B83-7))&amp;INDIRECT(W$111&amp;115+4*($B83-7))&amp;INDIRECT(W$111&amp;116+4*($B83-7))))</f>
        <v>2</v>
      </c>
      <c r="X83" s="80" t="str" cm="1">
        <f t="array" aca="1" ref="X83" ca="1">IF(INDIRECT(X$111&amp;116+4*($B83-7))=1,BIN2HEX(1),BIN2HEX(INDIRECT(X$111&amp;113+4*($B83-7))&amp;INDIRECT(X$111&amp;114+4*($B83-7))&amp;INDIRECT(X$111&amp;115+4*($B83-7))&amp;INDIRECT(X$111&amp;116+4*($B83-7))))</f>
        <v>2</v>
      </c>
      <c r="Y83" s="80" t="str" cm="1">
        <f t="array" aca="1" ref="Y83" ca="1">IF(INDIRECT(Y$111&amp;116+4*($B83-7))=1,BIN2HEX(1),BIN2HEX(INDIRECT(Y$111&amp;113+4*($B83-7))&amp;INDIRECT(Y$111&amp;114+4*($B83-7))&amp;INDIRECT(Y$111&amp;115+4*($B83-7))&amp;INDIRECT(Y$111&amp;116+4*($B83-7))))</f>
        <v>2</v>
      </c>
      <c r="Z83" s="80" t="str" cm="1">
        <f t="array" aca="1" ref="Z83" ca="1">IF(INDIRECT(Z$111&amp;116+4*($B83-7))=1,BIN2HEX(1),BIN2HEX(INDIRECT(Z$111&amp;113+4*($B83-7))&amp;INDIRECT(Z$111&amp;114+4*($B83-7))&amp;INDIRECT(Z$111&amp;115+4*($B83-7))&amp;INDIRECT(Z$111&amp;116+4*($B83-7))))</f>
        <v>2</v>
      </c>
      <c r="AA83" s="80" t="str" cm="1">
        <f t="array" aca="1" ref="AA83" ca="1">IF(INDIRECT(AA$111&amp;116+4*($B83-7))=1,BIN2HEX(1),BIN2HEX(INDIRECT(AA$111&amp;113+4*($B83-7))&amp;INDIRECT(AA$111&amp;114+4*($B83-7))&amp;INDIRECT(AA$111&amp;115+4*($B83-7))&amp;INDIRECT(AA$111&amp;116+4*($B83-7))))</f>
        <v>2</v>
      </c>
      <c r="AB83" s="80" t="str" cm="1">
        <f t="array" aca="1" ref="AB83" ca="1">IF(INDIRECT(AB$111&amp;116+4*($B83-7))=1,BIN2HEX(1),BIN2HEX(INDIRECT(AB$111&amp;113+4*($B83-7))&amp;INDIRECT(AB$111&amp;114+4*($B83-7))&amp;INDIRECT(AB$111&amp;115+4*($B83-7))&amp;INDIRECT(AB$111&amp;116+4*($B83-7))))</f>
        <v>2</v>
      </c>
      <c r="AC83" s="80" t="str" cm="1">
        <f t="array" aca="1" ref="AC83" ca="1">IF(INDIRECT(AC$111&amp;116+4*($B83-7))=1,BIN2HEX(1),BIN2HEX(INDIRECT(AC$111&amp;113+4*($B83-7))&amp;INDIRECT(AC$111&amp;114+4*($B83-7))&amp;INDIRECT(AC$111&amp;115+4*($B83-7))&amp;INDIRECT(AC$111&amp;116+4*($B83-7))))</f>
        <v>2</v>
      </c>
      <c r="AD83" s="80" t="str" cm="1">
        <f t="array" aca="1" ref="AD83" ca="1">IF(INDIRECT(AD$111&amp;116+4*($B83-7))=1,BIN2HEX(1),BIN2HEX(INDIRECT(AD$111&amp;113+4*($B83-7))&amp;INDIRECT(AD$111&amp;114+4*($B83-7))&amp;INDIRECT(AD$111&amp;115+4*($B83-7))&amp;INDIRECT(AD$111&amp;116+4*($B83-7))))</f>
        <v>2</v>
      </c>
      <c r="AE83" s="80" t="str" cm="1">
        <f t="array" aca="1" ref="AE83" ca="1">IF(INDIRECT(AE$111&amp;116+4*($B83-7))=1,BIN2HEX(1),BIN2HEX(INDIRECT(AE$111&amp;113+4*($B83-7))&amp;INDIRECT(AE$111&amp;114+4*($B83-7))&amp;INDIRECT(AE$111&amp;115+4*($B83-7))&amp;INDIRECT(AE$111&amp;116+4*($B83-7))))</f>
        <v>2</v>
      </c>
      <c r="AF83" s="80" t="str" cm="1">
        <f t="array" aca="1" ref="AF83" ca="1">IF(INDIRECT(AF$111&amp;116+4*($B83-7))=1,BIN2HEX(1),BIN2HEX(INDIRECT(AF$111&amp;113+4*($B83-7))&amp;INDIRECT(AF$111&amp;114+4*($B83-7))&amp;INDIRECT(AF$111&amp;115+4*($B83-7))&amp;INDIRECT(AF$111&amp;116+4*($B83-7))))</f>
        <v>2</v>
      </c>
      <c r="AG83" s="80" t="str" cm="1">
        <f t="array" aca="1" ref="AG83" ca="1">IF(INDIRECT(AG$111&amp;116+4*($B83-7))=1,BIN2HEX(1),BIN2HEX(INDIRECT(AG$111&amp;113+4*($B83-7))&amp;INDIRECT(AG$111&amp;114+4*($B83-7))&amp;INDIRECT(AG$111&amp;115+4*($B83-7))&amp;INDIRECT(AG$111&amp;116+4*($B83-7))))</f>
        <v>2</v>
      </c>
      <c r="AH83" s="80" t="str" cm="1">
        <f t="array" aca="1" ref="AH83" ca="1">IF(INDIRECT(AH$111&amp;116+4*($B83-7))=1,BIN2HEX(1),BIN2HEX(INDIRECT(AH$111&amp;113+4*($B83-7))&amp;INDIRECT(AH$111&amp;114+4*($B83-7))&amp;INDIRECT(AH$111&amp;115+4*($B83-7))&amp;INDIRECT(AH$111&amp;116+4*($B83-7))))</f>
        <v>2</v>
      </c>
      <c r="AI83" s="80" t="str" cm="1">
        <f t="array" aca="1" ref="AI83" ca="1">IF(INDIRECT(AI$111&amp;116+4*($B83-7))=1,BIN2HEX(1),BIN2HEX(INDIRECT(AI$111&amp;113+4*($B83-7))&amp;INDIRECT(AI$111&amp;114+4*($B83-7))&amp;INDIRECT(AI$111&amp;115+4*($B83-7))&amp;INDIRECT(AI$111&amp;116+4*($B83-7))))</f>
        <v>2</v>
      </c>
      <c r="AJ83" s="80" t="str" cm="1">
        <f t="array" aca="1" ref="AJ83" ca="1">IF(INDIRECT(AJ$111&amp;116+4*($B83-7))=1,BIN2HEX(1),BIN2HEX(INDIRECT(AJ$111&amp;113+4*($B83-7))&amp;INDIRECT(AJ$111&amp;114+4*($B83-7))&amp;INDIRECT(AJ$111&amp;115+4*($B83-7))&amp;INDIRECT(AJ$111&amp;116+4*($B83-7))))</f>
        <v>2</v>
      </c>
      <c r="AK83" s="80" t="str" cm="1">
        <f t="array" aca="1" ref="AK83" ca="1">IF(INDIRECT(AK$111&amp;116+4*($B83-7))=1,BIN2HEX(1),BIN2HEX(INDIRECT(AK$111&amp;113+4*($B83-7))&amp;INDIRECT(AK$111&amp;114+4*($B83-7))&amp;INDIRECT(AK$111&amp;115+4*($B83-7))&amp;INDIRECT(AK$111&amp;116+4*($B83-7))))</f>
        <v>2</v>
      </c>
      <c r="AL83" s="80" t="str" cm="1">
        <f t="array" aca="1" ref="AL83" ca="1">IF(INDIRECT(AL$111&amp;116+4*($B83-7))=1,BIN2HEX(1),BIN2HEX(INDIRECT(AL$111&amp;113+4*($B83-7))&amp;INDIRECT(AL$111&amp;114+4*($B83-7))&amp;INDIRECT(AL$111&amp;115+4*($B83-7))&amp;INDIRECT(AL$111&amp;116+4*($B83-7))))</f>
        <v>2</v>
      </c>
      <c r="AM83" s="80" t="str" cm="1">
        <f t="array" aca="1" ref="AM83" ca="1">IF(INDIRECT(AM$111&amp;116+4*($B83-7))=1,BIN2HEX(1),BIN2HEX(INDIRECT(AM$111&amp;113+4*($B83-7))&amp;INDIRECT(AM$111&amp;114+4*($B83-7))&amp;INDIRECT(AM$111&amp;115+4*($B83-7))&amp;INDIRECT(AM$111&amp;116+4*($B83-7))))</f>
        <v>2</v>
      </c>
      <c r="AN83" s="80" t="str" cm="1">
        <f t="array" aca="1" ref="AN83" ca="1">IF(INDIRECT(AN$111&amp;116+4*($B83-7))=1,BIN2HEX(1),BIN2HEX(INDIRECT(AN$111&amp;113+4*($B83-7))&amp;INDIRECT(AN$111&amp;114+4*($B83-7))&amp;INDIRECT(AN$111&amp;115+4*($B83-7))&amp;INDIRECT(AN$111&amp;116+4*($B83-7))))</f>
        <v>2</v>
      </c>
      <c r="AO83" s="80" t="str" cm="1">
        <f t="array" aca="1" ref="AO83" ca="1">IF(INDIRECT(AO$111&amp;116+4*($B83-7))=1,BIN2HEX(1),BIN2HEX(INDIRECT(AO$111&amp;113+4*($B83-7))&amp;INDIRECT(AO$111&amp;114+4*($B83-7))&amp;INDIRECT(AO$111&amp;115+4*($B83-7))&amp;INDIRECT(AO$111&amp;116+4*($B83-7))))</f>
        <v>2</v>
      </c>
      <c r="AP83" s="80" t="str" cm="1">
        <f t="array" aca="1" ref="AP83" ca="1">IF(INDIRECT(AP$111&amp;116+4*($B83-7))=1,BIN2HEX(1),BIN2HEX(INDIRECT(AP$111&amp;113+4*($B83-7))&amp;INDIRECT(AP$111&amp;114+4*($B83-7))&amp;INDIRECT(AP$111&amp;115+4*($B83-7))&amp;INDIRECT(AP$111&amp;116+4*($B83-7))))</f>
        <v>2</v>
      </c>
      <c r="AQ83" s="80" t="str" cm="1">
        <f t="array" aca="1" ref="AQ83" ca="1">IF(INDIRECT(AQ$111&amp;116+4*($B83-7))=1,BIN2HEX(1),BIN2HEX(INDIRECT(AQ$111&amp;113+4*($B83-7))&amp;INDIRECT(AQ$111&amp;114+4*($B83-7))&amp;INDIRECT(AQ$111&amp;115+4*($B83-7))&amp;INDIRECT(AQ$111&amp;116+4*($B83-7))))</f>
        <v>2</v>
      </c>
      <c r="AR83" s="80" t="str" cm="1">
        <f t="array" aca="1" ref="AR83" ca="1">IF(INDIRECT(AR$111&amp;116+4*($B83-7))=1,BIN2HEX(1),BIN2HEX(INDIRECT(AR$111&amp;113+4*($B83-7))&amp;INDIRECT(AR$111&amp;114+4*($B83-7))&amp;INDIRECT(AR$111&amp;115+4*($B83-7))&amp;INDIRECT(AR$111&amp;116+4*($B83-7))))</f>
        <v>2</v>
      </c>
      <c r="AS83" s="80" t="str" cm="1">
        <f t="array" aca="1" ref="AS83" ca="1">IF(INDIRECT(AS$111&amp;116+4*($B83-7))=1,BIN2HEX(1),BIN2HEX(INDIRECT(AS$111&amp;113+4*($B83-7))&amp;INDIRECT(AS$111&amp;114+4*($B83-7))&amp;INDIRECT(AS$111&amp;115+4*($B83-7))&amp;INDIRECT(AS$111&amp;116+4*($B83-7))))</f>
        <v>2</v>
      </c>
      <c r="AT83" s="80" t="str" cm="1">
        <f t="array" aca="1" ref="AT83" ca="1">IF(INDIRECT(AT$111&amp;116+4*($B83-7))=1,BIN2HEX(1),BIN2HEX(INDIRECT(AT$111&amp;113+4*($B83-7))&amp;INDIRECT(AT$111&amp;114+4*($B83-7))&amp;INDIRECT(AT$111&amp;115+4*($B83-7))&amp;INDIRECT(AT$111&amp;116+4*($B83-7))))</f>
        <v>2</v>
      </c>
      <c r="AU83" s="80" t="str" cm="1">
        <f t="array" aca="1" ref="AU83" ca="1">IF(INDIRECT(AU$111&amp;116+4*($B83-7))=1,BIN2HEX(1),BIN2HEX(INDIRECT(AU$111&amp;113+4*($B83-7))&amp;INDIRECT(AU$111&amp;114+4*($B83-7))&amp;INDIRECT(AU$111&amp;115+4*($B83-7))&amp;INDIRECT(AU$111&amp;116+4*($B83-7))))</f>
        <v>2</v>
      </c>
      <c r="AV83" s="80" t="str" cm="1">
        <f t="array" aca="1" ref="AV83" ca="1">IF(INDIRECT(AV$111&amp;116+4*($B83-7))=1,BIN2HEX(1),BIN2HEX(INDIRECT(AV$111&amp;113+4*($B83-7))&amp;INDIRECT(AV$111&amp;114+4*($B83-7))&amp;INDIRECT(AV$111&amp;115+4*($B83-7))&amp;INDIRECT(AV$111&amp;116+4*($B83-7))))</f>
        <v>2</v>
      </c>
      <c r="AW83" s="80" t="str" cm="1">
        <f t="array" aca="1" ref="AW83" ca="1">IF(INDIRECT(AW$111&amp;116+4*($B83-7))=1,BIN2HEX(1),BIN2HEX(INDIRECT(AW$111&amp;113+4*($B83-7))&amp;INDIRECT(AW$111&amp;114+4*($B83-7))&amp;INDIRECT(AW$111&amp;115+4*($B83-7))&amp;INDIRECT(AW$111&amp;116+4*($B83-7))))</f>
        <v>2</v>
      </c>
      <c r="AX83" s="80" t="str" cm="1">
        <f t="array" aca="1" ref="AX83" ca="1">IF(INDIRECT(AX$111&amp;116+4*($B83-7))=1,BIN2HEX(1),BIN2HEX(INDIRECT(AX$111&amp;113+4*($B83-7))&amp;INDIRECT(AX$111&amp;114+4*($B83-7))&amp;INDIRECT(AX$111&amp;115+4*($B83-7))&amp;INDIRECT(AX$111&amp;116+4*($B83-7))))</f>
        <v>2</v>
      </c>
      <c r="AY83" s="80" t="str" cm="1">
        <f t="array" aca="1" ref="AY83" ca="1">IF(INDIRECT(AY$111&amp;116+4*($B83-7))=1,BIN2HEX(1),BIN2HEX(INDIRECT(AY$111&amp;113+4*($B83-7))&amp;INDIRECT(AY$111&amp;114+4*($B83-7))&amp;INDIRECT(AY$111&amp;115+4*($B83-7))&amp;INDIRECT(AY$111&amp;116+4*($B83-7))))</f>
        <v>2</v>
      </c>
      <c r="AZ83" s="80" t="str" cm="1">
        <f t="array" aca="1" ref="AZ83" ca="1">IF(INDIRECT(AZ$111&amp;116+4*($B83-7))=1,BIN2HEX(1),BIN2HEX(INDIRECT(AZ$111&amp;113+4*($B83-7))&amp;INDIRECT(AZ$111&amp;114+4*($B83-7))&amp;INDIRECT(AZ$111&amp;115+4*($B83-7))&amp;INDIRECT(AZ$111&amp;116+4*($B83-7))))</f>
        <v>2</v>
      </c>
      <c r="BA83" s="80" t="str" cm="1">
        <f t="array" aca="1" ref="BA83" ca="1">IF(INDIRECT(BA$111&amp;116+4*($B83-7))=1,BIN2HEX(1),BIN2HEX(INDIRECT(BA$111&amp;113+4*($B83-7))&amp;INDIRECT(BA$111&amp;114+4*($B83-7))&amp;INDIRECT(BA$111&amp;115+4*($B83-7))&amp;INDIRECT(BA$111&amp;116+4*($B83-7))))</f>
        <v>2</v>
      </c>
      <c r="BB83" s="80" t="str" cm="1">
        <f t="array" aca="1" ref="BB83" ca="1">IF(INDIRECT(BB$111&amp;116+4*($B83-7))=1,BIN2HEX(1),BIN2HEX(INDIRECT(BB$111&amp;113+4*($B83-7))&amp;INDIRECT(BB$111&amp;114+4*($B83-7))&amp;INDIRECT(BB$111&amp;115+4*($B83-7))&amp;INDIRECT(BB$111&amp;116+4*($B83-7))))</f>
        <v>2</v>
      </c>
      <c r="BC83" s="80" t="str" cm="1">
        <f t="array" aca="1" ref="BC83" ca="1">IF(INDIRECT(BC$111&amp;116+4*($B83-7))=1,BIN2HEX(1),BIN2HEX(INDIRECT(BC$111&amp;113+4*($B83-7))&amp;INDIRECT(BC$111&amp;114+4*($B83-7))&amp;INDIRECT(BC$111&amp;115+4*($B83-7))&amp;INDIRECT(BC$111&amp;116+4*($B83-7))))</f>
        <v>2</v>
      </c>
      <c r="BD83" s="80" t="str" cm="1">
        <f t="array" aca="1" ref="BD83" ca="1">IF(INDIRECT(BD$111&amp;116+4*($B83-7))=1,BIN2HEX(1),BIN2HEX(INDIRECT(BD$111&amp;113+4*($B83-7))&amp;INDIRECT(BD$111&amp;114+4*($B83-7))&amp;INDIRECT(BD$111&amp;115+4*($B83-7))&amp;INDIRECT(BD$111&amp;116+4*($B83-7))))</f>
        <v>2</v>
      </c>
      <c r="BE83" s="80" t="str" cm="1">
        <f t="array" aca="1" ref="BE83" ca="1">IF(INDIRECT(BE$111&amp;116+4*($B83-7))=1,BIN2HEX(1),BIN2HEX(INDIRECT(BE$111&amp;113+4*($B83-7))&amp;INDIRECT(BE$111&amp;114+4*($B83-7))&amp;INDIRECT(BE$111&amp;115+4*($B83-7))&amp;INDIRECT(BE$111&amp;116+4*($B83-7))))</f>
        <v>2</v>
      </c>
      <c r="BF83" s="80" t="str" cm="1">
        <f t="array" aca="1" ref="BF83" ca="1">IF(INDIRECT(BF$111&amp;116+4*($B83-7))=1,BIN2HEX(1),BIN2HEX(INDIRECT(BF$111&amp;113+4*($B83-7))&amp;INDIRECT(BF$111&amp;114+4*($B83-7))&amp;INDIRECT(BF$111&amp;115+4*($B83-7))&amp;INDIRECT(BF$111&amp;116+4*($B83-7))))</f>
        <v>2</v>
      </c>
      <c r="BG83" s="80" t="str" cm="1">
        <f t="array" aca="1" ref="BG83" ca="1">IF(INDIRECT(BG$111&amp;116+4*($B83-7))=1,BIN2HEX(1),BIN2HEX(INDIRECT(BG$111&amp;113+4*($B83-7))&amp;INDIRECT(BG$111&amp;114+4*($B83-7))&amp;INDIRECT(BG$111&amp;115+4*($B83-7))&amp;INDIRECT(BG$111&amp;116+4*($B83-7))))</f>
        <v>2</v>
      </c>
      <c r="BH83" s="80" t="str" cm="1">
        <f t="array" aca="1" ref="BH83" ca="1">IF(INDIRECT(BH$111&amp;116+4*($B83-7))=1,BIN2HEX(1),BIN2HEX(INDIRECT(BH$111&amp;113+4*($B83-7))&amp;INDIRECT(BH$111&amp;114+4*($B83-7))&amp;INDIRECT(BH$111&amp;115+4*($B83-7))&amp;INDIRECT(BH$111&amp;116+4*($B83-7))))</f>
        <v>2</v>
      </c>
      <c r="BI83" s="80" t="str" cm="1">
        <f t="array" aca="1" ref="BI83" ca="1">IF(INDIRECT(BI$111&amp;116+4*($B83-7))=1,BIN2HEX(1),BIN2HEX(INDIRECT(BI$111&amp;113+4*($B83-7))&amp;INDIRECT(BI$111&amp;114+4*($B83-7))&amp;INDIRECT(BI$111&amp;115+4*($B83-7))&amp;INDIRECT(BI$111&amp;116+4*($B83-7))))</f>
        <v>2</v>
      </c>
      <c r="BJ83" s="80" t="str" cm="1">
        <f t="array" aca="1" ref="BJ83" ca="1">IF(INDIRECT(BJ$111&amp;116+4*($B83-7))=1,BIN2HEX(1),BIN2HEX(INDIRECT(BJ$111&amp;113+4*($B83-7))&amp;INDIRECT(BJ$111&amp;114+4*($B83-7))&amp;INDIRECT(BJ$111&amp;115+4*($B83-7))&amp;INDIRECT(BJ$111&amp;116+4*($B83-7))))</f>
        <v>2</v>
      </c>
      <c r="BK83" s="80" t="str" cm="1">
        <f t="array" aca="1" ref="BK83" ca="1">IF(INDIRECT(BK$111&amp;116+4*($B83-7))=1,BIN2HEX(1),BIN2HEX(INDIRECT(BK$111&amp;113+4*($B83-7))&amp;INDIRECT(BK$111&amp;114+4*($B83-7))&amp;INDIRECT(BK$111&amp;115+4*($B83-7))&amp;INDIRECT(BK$111&amp;116+4*($B83-7))))</f>
        <v>2</v>
      </c>
      <c r="BL83" s="80" t="str" cm="1">
        <f t="array" aca="1" ref="BL83" ca="1">IF(INDIRECT(BL$111&amp;116+4*($B83-7))=1,BIN2HEX(1),BIN2HEX(INDIRECT(BL$111&amp;113+4*($B83-7))&amp;INDIRECT(BL$111&amp;114+4*($B83-7))&amp;INDIRECT(BL$111&amp;115+4*($B83-7))&amp;INDIRECT(BL$111&amp;116+4*($B83-7))))</f>
        <v>2</v>
      </c>
      <c r="BM83" s="80" t="str" cm="1">
        <f t="array" aca="1" ref="BM83" ca="1">IF(INDIRECT(BM$111&amp;116+4*($B83-7))=1,BIN2HEX(1),BIN2HEX(INDIRECT(BM$111&amp;113+4*($B83-7))&amp;INDIRECT(BM$111&amp;114+4*($B83-7))&amp;INDIRECT(BM$111&amp;115+4*($B83-7))&amp;INDIRECT(BM$111&amp;116+4*($B83-7))))</f>
        <v>2</v>
      </c>
      <c r="BN83" s="80" t="str" cm="1">
        <f t="array" aca="1" ref="BN83" ca="1">IF(INDIRECT(BN$111&amp;116+4*($B83-7))=1,BIN2HEX(1),BIN2HEX(INDIRECT(BN$111&amp;113+4*($B83-7))&amp;INDIRECT(BN$111&amp;114+4*($B83-7))&amp;INDIRECT(BN$111&amp;115+4*($B83-7))&amp;INDIRECT(BN$111&amp;116+4*($B83-7))))</f>
        <v>2</v>
      </c>
      <c r="BO83" s="80" t="str" cm="1">
        <f t="array" aca="1" ref="BO83" ca="1">IF(INDIRECT(BO$111&amp;116+4*($B83-7))=1,BIN2HEX(1),BIN2HEX(INDIRECT(BO$111&amp;113+4*($B83-7))&amp;INDIRECT(BO$111&amp;114+4*($B83-7))&amp;INDIRECT(BO$111&amp;115+4*($B83-7))&amp;INDIRECT(BO$111&amp;116+4*($B83-7))))</f>
        <v>2</v>
      </c>
      <c r="BP83" s="80" t="str" cm="1">
        <f t="array" aca="1" ref="BP83" ca="1">IF(INDIRECT(BP$111&amp;116+4*($B83-7))=1,BIN2HEX(1),BIN2HEX(INDIRECT(BP$111&amp;113+4*($B83-7))&amp;INDIRECT(BP$111&amp;114+4*($B83-7))&amp;INDIRECT(BP$111&amp;115+4*($B83-7))&amp;INDIRECT(BP$111&amp;116+4*($B83-7))))</f>
        <v>2</v>
      </c>
      <c r="CD83" s="80" cm="1">
        <f t="array" aca="1" ref="CD83" ca="1">IF($V83="0",INDIRECT("ｄａｔａ!$"&amp;V$112&amp;"$"&amp;$B83),0)</f>
        <v>0</v>
      </c>
      <c r="CE83" s="80" cm="1">
        <f t="array" aca="1" ref="CE83" ca="1">IF(OR($AS83="0",$AS83="8"),INDIRECT("ｄａｔａ!$"&amp;AS$112&amp;"$"&amp;$B83),0)</f>
        <v>0</v>
      </c>
      <c r="CH83" s="80" t="str">
        <f t="shared" si="23"/>
        <v>2000</v>
      </c>
      <c r="CI83" s="80" t="str">
        <f t="shared" si="24"/>
        <v>300000</v>
      </c>
      <c r="CJ83" s="80" t="str">
        <f t="shared" si="25"/>
        <v>400000</v>
      </c>
      <c r="CK83" s="80" t="str">
        <f t="shared" si="26"/>
        <v>5000000</v>
      </c>
      <c r="CL83" s="80" t="str">
        <f t="shared" si="27"/>
        <v>600000</v>
      </c>
      <c r="CM83" s="80" t="str">
        <f t="shared" ca="1" si="28"/>
        <v>70000</v>
      </c>
      <c r="CN83" s="80" t="str">
        <f t="shared" ca="1" si="29"/>
        <v>800000</v>
      </c>
      <c r="CO83" s="80" t="str">
        <f t="shared" ca="1" si="30"/>
        <v>900000</v>
      </c>
      <c r="CP83" s="80" t="str">
        <f t="shared" ca="1" si="31"/>
        <v>A000000</v>
      </c>
      <c r="CQ83" s="80" t="str">
        <f t="shared" ca="1" si="32"/>
        <v>B00000</v>
      </c>
    </row>
    <row r="84" spans="1:95" x14ac:dyDescent="0.2">
      <c r="A84" s="80" t="s">
        <v>2397</v>
      </c>
      <c r="B84" s="80">
        <v>86</v>
      </c>
      <c r="C84" s="251">
        <f t="shared" ca="1" si="22"/>
        <v>1</v>
      </c>
      <c r="D84" s="80" t="str" cm="1">
        <f t="array" aca="1" ref="D84" ca="1">IF(INDIRECT(D$111&amp;116+4*($B84-7))=1,BIN2HEX(1),BIN2HEX(INDIRECT(D$111&amp;113+4*($B84-7))&amp;INDIRECT(D$111&amp;114+4*($B84-7))&amp;INDIRECT(D$111&amp;115+4*($B84-7))&amp;INDIRECT(D$111&amp;116+4*($B84-7))))</f>
        <v>4</v>
      </c>
      <c r="F84" s="80" t="str" cm="1">
        <f t="array" aca="1" ref="F84" ca="1">IF(INDIRECT(F$111&amp;116+4*($B84-7))=1,BIN2HEX(1),BIN2HEX(INDIRECT(F$111&amp;113+4*($B84-7))&amp;INDIRECT(F$111&amp;114+4*($B84-7))&amp;INDIRECT(F$111&amp;115+4*($B84-7))&amp;INDIRECT(F$111&amp;116+4*($B84-7))))</f>
        <v>2</v>
      </c>
      <c r="G84" s="80" t="str" cm="1">
        <f t="array" aca="1" ref="G84" ca="1">IF(INDIRECT(G$111&amp;116+4*($B84-7))=1,BIN2HEX(1),BIN2HEX(INDIRECT(G$111&amp;113+4*($B84-7))&amp;INDIRECT(G$111&amp;114+4*($B84-7))&amp;INDIRECT(G$111&amp;115+4*($B84-7))&amp;INDIRECT(G$111&amp;116+4*($B84-7))))</f>
        <v>2</v>
      </c>
      <c r="H84" s="80" t="str" cm="1">
        <f t="array" aca="1" ref="H84" ca="1">IF(INDIRECT(H$111&amp;116+4*($B84-7))=1,BIN2HEX(1),BIN2HEX(INDIRECT(H$111&amp;113+4*($B84-7))&amp;INDIRECT(H$111&amp;114+4*($B84-7))&amp;INDIRECT(H$111&amp;115+4*($B84-7))&amp;INDIRECT(H$111&amp;116+4*($B84-7))))</f>
        <v>2</v>
      </c>
      <c r="I84" s="80" t="str" cm="1">
        <f t="array" aca="1" ref="I84" ca="1">IF(INDIRECT(I$111&amp;116+4*($B84-7))=1,BIN2HEX(1),BIN2HEX(INDIRECT(I$111&amp;113+4*($B84-7))&amp;INDIRECT(I$111&amp;114+4*($B84-7))&amp;INDIRECT(I$111&amp;115+4*($B84-7))&amp;INDIRECT(I$111&amp;116+4*($B84-7))))</f>
        <v>2</v>
      </c>
      <c r="J84" s="80" t="str" cm="1">
        <f t="array" aca="1" ref="J84" ca="1">IF(INDIRECT(J$111&amp;116+4*($B84-7))=1,BIN2HEX(1),BIN2HEX(INDIRECT(J$111&amp;113+4*($B84-7))&amp;INDIRECT(J$111&amp;114+4*($B84-7))&amp;INDIRECT(J$111&amp;115+4*($B84-7))&amp;INDIRECT(J$111&amp;116+4*($B84-7))))</f>
        <v>2</v>
      </c>
      <c r="K84" s="80" t="str" cm="1">
        <f t="array" aca="1" ref="K84" ca="1">IF(INDIRECT(K$111&amp;116+4*($B84-7))=1,BIN2HEX(1),BIN2HEX(INDIRECT(K$111&amp;113+4*($B84-7))&amp;INDIRECT(K$111&amp;114+4*($B84-7))&amp;INDIRECT(K$111&amp;115+4*($B84-7))&amp;INDIRECT(K$111&amp;116+4*($B84-7))))</f>
        <v>2</v>
      </c>
      <c r="L84" s="80" t="str" cm="1">
        <f t="array" aca="1" ref="L84" ca="1">IF(INDIRECT(L$111&amp;116+4*($B84-7))=1,BIN2HEX(1),BIN2HEX(INDIRECT(L$111&amp;113+4*($B84-7))&amp;INDIRECT(L$111&amp;114+4*($B84-7))&amp;INDIRECT(L$111&amp;115+4*($B84-7))&amp;INDIRECT(L$111&amp;116+4*($B84-7))))</f>
        <v>2</v>
      </c>
      <c r="M84" s="80" t="str" cm="1">
        <f t="array" aca="1" ref="M84" ca="1">IF(INDIRECT(M$111&amp;116+4*($B84-7))=1,BIN2HEX(1),BIN2HEX(INDIRECT(M$111&amp;113+4*($B84-7))&amp;INDIRECT(M$111&amp;114+4*($B84-7))&amp;INDIRECT(M$111&amp;115+4*($B84-7))&amp;INDIRECT(M$111&amp;116+4*($B84-7))))</f>
        <v>2</v>
      </c>
      <c r="N84" s="80" t="str" cm="1">
        <f t="array" aca="1" ref="N84" ca="1">IF(INDIRECT(N$111&amp;116+4*($B84-7))=1,BIN2HEX(1),BIN2HEX(INDIRECT(N$111&amp;113+4*($B84-7))&amp;INDIRECT(N$111&amp;114+4*($B84-7))&amp;INDIRECT(N$111&amp;115+4*($B84-7))&amp;INDIRECT(N$111&amp;116+4*($B84-7))))</f>
        <v>2</v>
      </c>
      <c r="O84" s="80" t="str" cm="1">
        <f t="array" aca="1" ref="O84" ca="1">IF(INDIRECT(O$111&amp;116+4*($B84-7))=1,BIN2HEX(1),BIN2HEX(INDIRECT(O$111&amp;113+4*($B84-7))&amp;INDIRECT(O$111&amp;114+4*($B84-7))&amp;INDIRECT(O$111&amp;115+4*($B84-7))&amp;INDIRECT(O$111&amp;116+4*($B84-7))))</f>
        <v>2</v>
      </c>
      <c r="P84" s="80" t="str" cm="1">
        <f t="array" aca="1" ref="P84" ca="1">IF(INDIRECT(P$111&amp;116+4*($B84-7))=1,BIN2HEX(1),BIN2HEX(INDIRECT(P$111&amp;113+4*($B84-7))&amp;INDIRECT(P$111&amp;114+4*($B84-7))&amp;INDIRECT(P$111&amp;115+4*($B84-7))&amp;INDIRECT(P$111&amp;116+4*($B84-7))))</f>
        <v>2</v>
      </c>
      <c r="Q84" s="80" t="str" cm="1">
        <f t="array" aca="1" ref="Q84" ca="1">IF(INDIRECT(Q$111&amp;116+4*($B84-7))=1,BIN2HEX(1),BIN2HEX(INDIRECT(Q$111&amp;113+4*($B84-7))&amp;INDIRECT(Q$111&amp;114+4*($B84-7))&amp;INDIRECT(Q$111&amp;115+4*($B84-7))&amp;INDIRECT(Q$111&amp;116+4*($B84-7))))</f>
        <v>2</v>
      </c>
      <c r="R84" s="80" t="str" cm="1">
        <f t="array" aca="1" ref="R84" ca="1">IF(INDIRECT(R$111&amp;116+4*($B84-7))=1,BIN2HEX(1),BIN2HEX(INDIRECT(R$111&amp;113+4*($B84-7))&amp;INDIRECT(R$111&amp;114+4*($B84-7))&amp;INDIRECT(R$111&amp;115+4*($B84-7))&amp;INDIRECT(R$111&amp;116+4*($B84-7))))</f>
        <v>2</v>
      </c>
      <c r="S84" s="80" t="str" cm="1">
        <f t="array" aca="1" ref="S84" ca="1">IF(INDIRECT(S$111&amp;116+4*($B84-7))=1,BIN2HEX(1),BIN2HEX(INDIRECT(S$111&amp;113+4*($B84-7))&amp;INDIRECT(S$111&amp;114+4*($B84-7))&amp;INDIRECT(S$111&amp;115+4*($B84-7))&amp;INDIRECT(S$111&amp;116+4*($B84-7))))</f>
        <v>2</v>
      </c>
      <c r="T84" s="80" t="str" cm="1">
        <f t="array" aca="1" ref="T84" ca="1">IF(INDIRECT(T$111&amp;116+4*($B84-7))=1,BIN2HEX(1),BIN2HEX(INDIRECT(T$111&amp;113+4*($B84-7))&amp;INDIRECT(T$111&amp;114+4*($B84-7))&amp;INDIRECT(T$111&amp;115+4*($B84-7))&amp;INDIRECT(T$111&amp;116+4*($B84-7))))</f>
        <v>2</v>
      </c>
      <c r="U84" s="80" t="str" cm="1">
        <f t="array" aca="1" ref="U84" ca="1">IF(INDIRECT(U$111&amp;116+4*($B84-7))=1,BIN2HEX(1),BIN2HEX(INDIRECT(U$111&amp;113+4*($B84-7))&amp;INDIRECT(U$111&amp;114+4*($B84-7))&amp;INDIRECT(U$111&amp;115+4*($B84-7))&amp;INDIRECT(U$111&amp;116+4*($B84-7))))</f>
        <v>2</v>
      </c>
      <c r="V84" s="80" t="str" cm="1">
        <f t="array" aca="1" ref="V84" ca="1">IF(INDIRECT(V$111&amp;116+4*($B84-7))=1,BIN2HEX(1),BIN2HEX(INDIRECT(V$111&amp;113+4*($B84-7))&amp;INDIRECT(V$111&amp;114+4*($B84-7))&amp;INDIRECT(V$111&amp;115+4*($B84-7))&amp;INDIRECT(V$111&amp;116+4*($B84-7))))</f>
        <v>2</v>
      </c>
      <c r="W84" s="80" t="str" cm="1">
        <f t="array" aca="1" ref="W84" ca="1">IF(INDIRECT(W$111&amp;116+4*($B84-7))=1,BIN2HEX(1),BIN2HEX(INDIRECT(W$111&amp;113+4*($B84-7))&amp;INDIRECT(W$111&amp;114+4*($B84-7))&amp;INDIRECT(W$111&amp;115+4*($B84-7))&amp;INDIRECT(W$111&amp;116+4*($B84-7))))</f>
        <v>2</v>
      </c>
      <c r="X84" s="80" t="str" cm="1">
        <f t="array" aca="1" ref="X84" ca="1">IF(INDIRECT(X$111&amp;116+4*($B84-7))=1,BIN2HEX(1),BIN2HEX(INDIRECT(X$111&amp;113+4*($B84-7))&amp;INDIRECT(X$111&amp;114+4*($B84-7))&amp;INDIRECT(X$111&amp;115+4*($B84-7))&amp;INDIRECT(X$111&amp;116+4*($B84-7))))</f>
        <v>2</v>
      </c>
      <c r="Y84" s="80" t="str" cm="1">
        <f t="array" aca="1" ref="Y84" ca="1">IF(INDIRECT(Y$111&amp;116+4*($B84-7))=1,BIN2HEX(1),BIN2HEX(INDIRECT(Y$111&amp;113+4*($B84-7))&amp;INDIRECT(Y$111&amp;114+4*($B84-7))&amp;INDIRECT(Y$111&amp;115+4*($B84-7))&amp;INDIRECT(Y$111&amp;116+4*($B84-7))))</f>
        <v>2</v>
      </c>
      <c r="Z84" s="80" t="str" cm="1">
        <f t="array" aca="1" ref="Z84" ca="1">IF(INDIRECT(Z$111&amp;116+4*($B84-7))=1,BIN2HEX(1),BIN2HEX(INDIRECT(Z$111&amp;113+4*($B84-7))&amp;INDIRECT(Z$111&amp;114+4*($B84-7))&amp;INDIRECT(Z$111&amp;115+4*($B84-7))&amp;INDIRECT(Z$111&amp;116+4*($B84-7))))</f>
        <v>2</v>
      </c>
      <c r="AA84" s="80" t="str" cm="1">
        <f t="array" aca="1" ref="AA84" ca="1">IF(INDIRECT(AA$111&amp;116+4*($B84-7))=1,BIN2HEX(1),BIN2HEX(INDIRECT(AA$111&amp;113+4*($B84-7))&amp;INDIRECT(AA$111&amp;114+4*($B84-7))&amp;INDIRECT(AA$111&amp;115+4*($B84-7))&amp;INDIRECT(AA$111&amp;116+4*($B84-7))))</f>
        <v>2</v>
      </c>
      <c r="AB84" s="80" t="str" cm="1">
        <f t="array" aca="1" ref="AB84" ca="1">IF(INDIRECT(AB$111&amp;116+4*($B84-7))=1,BIN2HEX(1),BIN2HEX(INDIRECT(AB$111&amp;113+4*($B84-7))&amp;INDIRECT(AB$111&amp;114+4*($B84-7))&amp;INDIRECT(AB$111&amp;115+4*($B84-7))&amp;INDIRECT(AB$111&amp;116+4*($B84-7))))</f>
        <v>2</v>
      </c>
      <c r="AC84" s="80" t="str" cm="1">
        <f t="array" aca="1" ref="AC84" ca="1">IF(INDIRECT(AC$111&amp;116+4*($B84-7))=1,BIN2HEX(1),BIN2HEX(INDIRECT(AC$111&amp;113+4*($B84-7))&amp;INDIRECT(AC$111&amp;114+4*($B84-7))&amp;INDIRECT(AC$111&amp;115+4*($B84-7))&amp;INDIRECT(AC$111&amp;116+4*($B84-7))))</f>
        <v>2</v>
      </c>
      <c r="AD84" s="80" t="str" cm="1">
        <f t="array" aca="1" ref="AD84" ca="1">IF(INDIRECT(AD$111&amp;116+4*($B84-7))=1,BIN2HEX(1),BIN2HEX(INDIRECT(AD$111&amp;113+4*($B84-7))&amp;INDIRECT(AD$111&amp;114+4*($B84-7))&amp;INDIRECT(AD$111&amp;115+4*($B84-7))&amp;INDIRECT(AD$111&amp;116+4*($B84-7))))</f>
        <v>2</v>
      </c>
      <c r="AE84" s="80" t="str" cm="1">
        <f t="array" aca="1" ref="AE84" ca="1">IF(INDIRECT(AE$111&amp;116+4*($B84-7))=1,BIN2HEX(1),BIN2HEX(INDIRECT(AE$111&amp;113+4*($B84-7))&amp;INDIRECT(AE$111&amp;114+4*($B84-7))&amp;INDIRECT(AE$111&amp;115+4*($B84-7))&amp;INDIRECT(AE$111&amp;116+4*($B84-7))))</f>
        <v>2</v>
      </c>
      <c r="AF84" s="80" t="str" cm="1">
        <f t="array" aca="1" ref="AF84" ca="1">IF(INDIRECT(AF$111&amp;116+4*($B84-7))=1,BIN2HEX(1),BIN2HEX(INDIRECT(AF$111&amp;113+4*($B84-7))&amp;INDIRECT(AF$111&amp;114+4*($B84-7))&amp;INDIRECT(AF$111&amp;115+4*($B84-7))&amp;INDIRECT(AF$111&amp;116+4*($B84-7))))</f>
        <v>2</v>
      </c>
      <c r="AG84" s="80" t="str" cm="1">
        <f t="array" aca="1" ref="AG84" ca="1">IF(INDIRECT(AG$111&amp;116+4*($B84-7))=1,BIN2HEX(1),BIN2HEX(INDIRECT(AG$111&amp;113+4*($B84-7))&amp;INDIRECT(AG$111&amp;114+4*($B84-7))&amp;INDIRECT(AG$111&amp;115+4*($B84-7))&amp;INDIRECT(AG$111&amp;116+4*($B84-7))))</f>
        <v>2</v>
      </c>
      <c r="AH84" s="80" t="str" cm="1">
        <f t="array" aca="1" ref="AH84" ca="1">IF(INDIRECT(AH$111&amp;116+4*($B84-7))=1,BIN2HEX(1),BIN2HEX(INDIRECT(AH$111&amp;113+4*($B84-7))&amp;INDIRECT(AH$111&amp;114+4*($B84-7))&amp;INDIRECT(AH$111&amp;115+4*($B84-7))&amp;INDIRECT(AH$111&amp;116+4*($B84-7))))</f>
        <v>2</v>
      </c>
      <c r="AI84" s="80" t="str" cm="1">
        <f t="array" aca="1" ref="AI84" ca="1">IF(INDIRECT(AI$111&amp;116+4*($B84-7))=1,BIN2HEX(1),BIN2HEX(INDIRECT(AI$111&amp;113+4*($B84-7))&amp;INDIRECT(AI$111&amp;114+4*($B84-7))&amp;INDIRECT(AI$111&amp;115+4*($B84-7))&amp;INDIRECT(AI$111&amp;116+4*($B84-7))))</f>
        <v>2</v>
      </c>
      <c r="AJ84" s="80" t="str" cm="1">
        <f t="array" aca="1" ref="AJ84" ca="1">IF(INDIRECT(AJ$111&amp;116+4*($B84-7))=1,BIN2HEX(1),BIN2HEX(INDIRECT(AJ$111&amp;113+4*($B84-7))&amp;INDIRECT(AJ$111&amp;114+4*($B84-7))&amp;INDIRECT(AJ$111&amp;115+4*($B84-7))&amp;INDIRECT(AJ$111&amp;116+4*($B84-7))))</f>
        <v>2</v>
      </c>
      <c r="AK84" s="80" t="str" cm="1">
        <f t="array" aca="1" ref="AK84" ca="1">IF(INDIRECT(AK$111&amp;116+4*($B84-7))=1,BIN2HEX(1),BIN2HEX(INDIRECT(AK$111&amp;113+4*($B84-7))&amp;INDIRECT(AK$111&amp;114+4*($B84-7))&amp;INDIRECT(AK$111&amp;115+4*($B84-7))&amp;INDIRECT(AK$111&amp;116+4*($B84-7))))</f>
        <v>2</v>
      </c>
      <c r="AL84" s="80" t="str" cm="1">
        <f t="array" aca="1" ref="AL84" ca="1">IF(INDIRECT(AL$111&amp;116+4*($B84-7))=1,BIN2HEX(1),BIN2HEX(INDIRECT(AL$111&amp;113+4*($B84-7))&amp;INDIRECT(AL$111&amp;114+4*($B84-7))&amp;INDIRECT(AL$111&amp;115+4*($B84-7))&amp;INDIRECT(AL$111&amp;116+4*($B84-7))))</f>
        <v>2</v>
      </c>
      <c r="AM84" s="80" t="str" cm="1">
        <f t="array" aca="1" ref="AM84" ca="1">IF(INDIRECT(AM$111&amp;116+4*($B84-7))=1,BIN2HEX(1),BIN2HEX(INDIRECT(AM$111&amp;113+4*($B84-7))&amp;INDIRECT(AM$111&amp;114+4*($B84-7))&amp;INDIRECT(AM$111&amp;115+4*($B84-7))&amp;INDIRECT(AM$111&amp;116+4*($B84-7))))</f>
        <v>2</v>
      </c>
      <c r="AN84" s="80" t="str" cm="1">
        <f t="array" aca="1" ref="AN84" ca="1">IF(INDIRECT(AN$111&amp;116+4*($B84-7))=1,BIN2HEX(1),BIN2HEX(INDIRECT(AN$111&amp;113+4*($B84-7))&amp;INDIRECT(AN$111&amp;114+4*($B84-7))&amp;INDIRECT(AN$111&amp;115+4*($B84-7))&amp;INDIRECT(AN$111&amp;116+4*($B84-7))))</f>
        <v>2</v>
      </c>
      <c r="AO84" s="80" t="str" cm="1">
        <f t="array" aca="1" ref="AO84" ca="1">IF(INDIRECT(AO$111&amp;116+4*($B84-7))=1,BIN2HEX(1),BIN2HEX(INDIRECT(AO$111&amp;113+4*($B84-7))&amp;INDIRECT(AO$111&amp;114+4*($B84-7))&amp;INDIRECT(AO$111&amp;115+4*($B84-7))&amp;INDIRECT(AO$111&amp;116+4*($B84-7))))</f>
        <v>2</v>
      </c>
      <c r="AP84" s="80" t="str" cm="1">
        <f t="array" aca="1" ref="AP84" ca="1">IF(INDIRECT(AP$111&amp;116+4*($B84-7))=1,BIN2HEX(1),BIN2HEX(INDIRECT(AP$111&amp;113+4*($B84-7))&amp;INDIRECT(AP$111&amp;114+4*($B84-7))&amp;INDIRECT(AP$111&amp;115+4*($B84-7))&amp;INDIRECT(AP$111&amp;116+4*($B84-7))))</f>
        <v>2</v>
      </c>
      <c r="AQ84" s="80" t="str" cm="1">
        <f t="array" aca="1" ref="AQ84" ca="1">IF(INDIRECT(AQ$111&amp;116+4*($B84-7))=1,BIN2HEX(1),BIN2HEX(INDIRECT(AQ$111&amp;113+4*($B84-7))&amp;INDIRECT(AQ$111&amp;114+4*($B84-7))&amp;INDIRECT(AQ$111&amp;115+4*($B84-7))&amp;INDIRECT(AQ$111&amp;116+4*($B84-7))))</f>
        <v>2</v>
      </c>
      <c r="AR84" s="80" t="str" cm="1">
        <f t="array" aca="1" ref="AR84" ca="1">IF(INDIRECT(AR$111&amp;116+4*($B84-7))=1,BIN2HEX(1),BIN2HEX(INDIRECT(AR$111&amp;113+4*($B84-7))&amp;INDIRECT(AR$111&amp;114+4*($B84-7))&amp;INDIRECT(AR$111&amp;115+4*($B84-7))&amp;INDIRECT(AR$111&amp;116+4*($B84-7))))</f>
        <v>2</v>
      </c>
      <c r="AS84" s="80" t="str" cm="1">
        <f t="array" aca="1" ref="AS84" ca="1">IF(INDIRECT(AS$111&amp;116+4*($B84-7))=1,BIN2HEX(1),BIN2HEX(INDIRECT(AS$111&amp;113+4*($B84-7))&amp;INDIRECT(AS$111&amp;114+4*($B84-7))&amp;INDIRECT(AS$111&amp;115+4*($B84-7))&amp;INDIRECT(AS$111&amp;116+4*($B84-7))))</f>
        <v>2</v>
      </c>
      <c r="AT84" s="80" t="str" cm="1">
        <f t="array" aca="1" ref="AT84" ca="1">IF(INDIRECT(AT$111&amp;116+4*($B84-7))=1,BIN2HEX(1),BIN2HEX(INDIRECT(AT$111&amp;113+4*($B84-7))&amp;INDIRECT(AT$111&amp;114+4*($B84-7))&amp;INDIRECT(AT$111&amp;115+4*($B84-7))&amp;INDIRECT(AT$111&amp;116+4*($B84-7))))</f>
        <v>2</v>
      </c>
      <c r="AU84" s="80" t="str" cm="1">
        <f t="array" aca="1" ref="AU84" ca="1">IF(INDIRECT(AU$111&amp;116+4*($B84-7))=1,BIN2HEX(1),BIN2HEX(INDIRECT(AU$111&amp;113+4*($B84-7))&amp;INDIRECT(AU$111&amp;114+4*($B84-7))&amp;INDIRECT(AU$111&amp;115+4*($B84-7))&amp;INDIRECT(AU$111&amp;116+4*($B84-7))))</f>
        <v>2</v>
      </c>
      <c r="AV84" s="80" t="str" cm="1">
        <f t="array" aca="1" ref="AV84" ca="1">IF(INDIRECT(AV$111&amp;116+4*($B84-7))=1,BIN2HEX(1),BIN2HEX(INDIRECT(AV$111&amp;113+4*($B84-7))&amp;INDIRECT(AV$111&amp;114+4*($B84-7))&amp;INDIRECT(AV$111&amp;115+4*($B84-7))&amp;INDIRECT(AV$111&amp;116+4*($B84-7))))</f>
        <v>2</v>
      </c>
      <c r="AW84" s="80" t="str" cm="1">
        <f t="array" aca="1" ref="AW84" ca="1">IF(INDIRECT(AW$111&amp;116+4*($B84-7))=1,BIN2HEX(1),BIN2HEX(INDIRECT(AW$111&amp;113+4*($B84-7))&amp;INDIRECT(AW$111&amp;114+4*($B84-7))&amp;INDIRECT(AW$111&amp;115+4*($B84-7))&amp;INDIRECT(AW$111&amp;116+4*($B84-7))))</f>
        <v>2</v>
      </c>
      <c r="AX84" s="80" t="str" cm="1">
        <f t="array" aca="1" ref="AX84" ca="1">IF(INDIRECT(AX$111&amp;116+4*($B84-7))=1,BIN2HEX(1),BIN2HEX(INDIRECT(AX$111&amp;113+4*($B84-7))&amp;INDIRECT(AX$111&amp;114+4*($B84-7))&amp;INDIRECT(AX$111&amp;115+4*($B84-7))&amp;INDIRECT(AX$111&amp;116+4*($B84-7))))</f>
        <v>2</v>
      </c>
      <c r="AY84" s="80" t="str" cm="1">
        <f t="array" aca="1" ref="AY84" ca="1">IF(INDIRECT(AY$111&amp;116+4*($B84-7))=1,BIN2HEX(1),BIN2HEX(INDIRECT(AY$111&amp;113+4*($B84-7))&amp;INDIRECT(AY$111&amp;114+4*($B84-7))&amp;INDIRECT(AY$111&amp;115+4*($B84-7))&amp;INDIRECT(AY$111&amp;116+4*($B84-7))))</f>
        <v>2</v>
      </c>
      <c r="AZ84" s="80" t="str" cm="1">
        <f t="array" aca="1" ref="AZ84" ca="1">IF(INDIRECT(AZ$111&amp;116+4*($B84-7))=1,BIN2HEX(1),BIN2HEX(INDIRECT(AZ$111&amp;113+4*($B84-7))&amp;INDIRECT(AZ$111&amp;114+4*($B84-7))&amp;INDIRECT(AZ$111&amp;115+4*($B84-7))&amp;INDIRECT(AZ$111&amp;116+4*($B84-7))))</f>
        <v>2</v>
      </c>
      <c r="BA84" s="80" t="str" cm="1">
        <f t="array" aca="1" ref="BA84" ca="1">IF(INDIRECT(BA$111&amp;116+4*($B84-7))=1,BIN2HEX(1),BIN2HEX(INDIRECT(BA$111&amp;113+4*($B84-7))&amp;INDIRECT(BA$111&amp;114+4*($B84-7))&amp;INDIRECT(BA$111&amp;115+4*($B84-7))&amp;INDIRECT(BA$111&amp;116+4*($B84-7))))</f>
        <v>2</v>
      </c>
      <c r="BB84" s="80" t="str" cm="1">
        <f t="array" aca="1" ref="BB84" ca="1">IF(INDIRECT(BB$111&amp;116+4*($B84-7))=1,BIN2HEX(1),BIN2HEX(INDIRECT(BB$111&amp;113+4*($B84-7))&amp;INDIRECT(BB$111&amp;114+4*($B84-7))&amp;INDIRECT(BB$111&amp;115+4*($B84-7))&amp;INDIRECT(BB$111&amp;116+4*($B84-7))))</f>
        <v>2</v>
      </c>
      <c r="BC84" s="80" t="str" cm="1">
        <f t="array" aca="1" ref="BC84" ca="1">IF(INDIRECT(BC$111&amp;116+4*($B84-7))=1,BIN2HEX(1),BIN2HEX(INDIRECT(BC$111&amp;113+4*($B84-7))&amp;INDIRECT(BC$111&amp;114+4*($B84-7))&amp;INDIRECT(BC$111&amp;115+4*($B84-7))&amp;INDIRECT(BC$111&amp;116+4*($B84-7))))</f>
        <v>2</v>
      </c>
      <c r="BD84" s="80" t="str" cm="1">
        <f t="array" aca="1" ref="BD84" ca="1">IF(INDIRECT(BD$111&amp;116+4*($B84-7))=1,BIN2HEX(1),BIN2HEX(INDIRECT(BD$111&amp;113+4*($B84-7))&amp;INDIRECT(BD$111&amp;114+4*($B84-7))&amp;INDIRECT(BD$111&amp;115+4*($B84-7))&amp;INDIRECT(BD$111&amp;116+4*($B84-7))))</f>
        <v>2</v>
      </c>
      <c r="BE84" s="80" t="str" cm="1">
        <f t="array" aca="1" ref="BE84" ca="1">IF(INDIRECT(BE$111&amp;116+4*($B84-7))=1,BIN2HEX(1),BIN2HEX(INDIRECT(BE$111&amp;113+4*($B84-7))&amp;INDIRECT(BE$111&amp;114+4*($B84-7))&amp;INDIRECT(BE$111&amp;115+4*($B84-7))&amp;INDIRECT(BE$111&amp;116+4*($B84-7))))</f>
        <v>2</v>
      </c>
      <c r="BF84" s="80" t="str" cm="1">
        <f t="array" aca="1" ref="BF84" ca="1">IF(INDIRECT(BF$111&amp;116+4*($B84-7))=1,BIN2HEX(1),BIN2HEX(INDIRECT(BF$111&amp;113+4*($B84-7))&amp;INDIRECT(BF$111&amp;114+4*($B84-7))&amp;INDIRECT(BF$111&amp;115+4*($B84-7))&amp;INDIRECT(BF$111&amp;116+4*($B84-7))))</f>
        <v>2</v>
      </c>
      <c r="BG84" s="80" t="str" cm="1">
        <f t="array" aca="1" ref="BG84" ca="1">IF(INDIRECT(BG$111&amp;116+4*($B84-7))=1,BIN2HEX(1),BIN2HEX(INDIRECT(BG$111&amp;113+4*($B84-7))&amp;INDIRECT(BG$111&amp;114+4*($B84-7))&amp;INDIRECT(BG$111&amp;115+4*($B84-7))&amp;INDIRECT(BG$111&amp;116+4*($B84-7))))</f>
        <v>2</v>
      </c>
      <c r="BH84" s="80" t="str" cm="1">
        <f t="array" aca="1" ref="BH84" ca="1">IF(INDIRECT(BH$111&amp;116+4*($B84-7))=1,BIN2HEX(1),BIN2HEX(INDIRECT(BH$111&amp;113+4*($B84-7))&amp;INDIRECT(BH$111&amp;114+4*($B84-7))&amp;INDIRECT(BH$111&amp;115+4*($B84-7))&amp;INDIRECT(BH$111&amp;116+4*($B84-7))))</f>
        <v>2</v>
      </c>
      <c r="BI84" s="80" t="str" cm="1">
        <f t="array" aca="1" ref="BI84" ca="1">IF(INDIRECT(BI$111&amp;116+4*($B84-7))=1,BIN2HEX(1),BIN2HEX(INDIRECT(BI$111&amp;113+4*($B84-7))&amp;INDIRECT(BI$111&amp;114+4*($B84-7))&amp;INDIRECT(BI$111&amp;115+4*($B84-7))&amp;INDIRECT(BI$111&amp;116+4*($B84-7))))</f>
        <v>2</v>
      </c>
      <c r="BJ84" s="80" t="str" cm="1">
        <f t="array" aca="1" ref="BJ84" ca="1">IF(INDIRECT(BJ$111&amp;116+4*($B84-7))=1,BIN2HEX(1),BIN2HEX(INDIRECT(BJ$111&amp;113+4*($B84-7))&amp;INDIRECT(BJ$111&amp;114+4*($B84-7))&amp;INDIRECT(BJ$111&amp;115+4*($B84-7))&amp;INDIRECT(BJ$111&amp;116+4*($B84-7))))</f>
        <v>2</v>
      </c>
      <c r="BK84" s="80" t="str" cm="1">
        <f t="array" aca="1" ref="BK84" ca="1">IF(INDIRECT(BK$111&amp;116+4*($B84-7))=1,BIN2HEX(1),BIN2HEX(INDIRECT(BK$111&amp;113+4*($B84-7))&amp;INDIRECT(BK$111&amp;114+4*($B84-7))&amp;INDIRECT(BK$111&amp;115+4*($B84-7))&amp;INDIRECT(BK$111&amp;116+4*($B84-7))))</f>
        <v>2</v>
      </c>
      <c r="BL84" s="80" t="str" cm="1">
        <f t="array" aca="1" ref="BL84" ca="1">IF(INDIRECT(BL$111&amp;116+4*($B84-7))=1,BIN2HEX(1),BIN2HEX(INDIRECT(BL$111&amp;113+4*($B84-7))&amp;INDIRECT(BL$111&amp;114+4*($B84-7))&amp;INDIRECT(BL$111&amp;115+4*($B84-7))&amp;INDIRECT(BL$111&amp;116+4*($B84-7))))</f>
        <v>2</v>
      </c>
      <c r="BM84" s="80" t="str" cm="1">
        <f t="array" aca="1" ref="BM84" ca="1">IF(INDIRECT(BM$111&amp;116+4*($B84-7))=1,BIN2HEX(1),BIN2HEX(INDIRECT(BM$111&amp;113+4*($B84-7))&amp;INDIRECT(BM$111&amp;114+4*($B84-7))&amp;INDIRECT(BM$111&amp;115+4*($B84-7))&amp;INDIRECT(BM$111&amp;116+4*($B84-7))))</f>
        <v>2</v>
      </c>
      <c r="BN84" s="80" t="str" cm="1">
        <f t="array" aca="1" ref="BN84" ca="1">IF(INDIRECT(BN$111&amp;116+4*($B84-7))=1,BIN2HEX(1),BIN2HEX(INDIRECT(BN$111&amp;113+4*($B84-7))&amp;INDIRECT(BN$111&amp;114+4*($B84-7))&amp;INDIRECT(BN$111&amp;115+4*($B84-7))&amp;INDIRECT(BN$111&amp;116+4*($B84-7))))</f>
        <v>2</v>
      </c>
      <c r="BO84" s="80" t="str" cm="1">
        <f t="array" aca="1" ref="BO84" ca="1">IF(INDIRECT(BO$111&amp;116+4*($B84-7))=1,BIN2HEX(1),BIN2HEX(INDIRECT(BO$111&amp;113+4*($B84-7))&amp;INDIRECT(BO$111&amp;114+4*($B84-7))&amp;INDIRECT(BO$111&amp;115+4*($B84-7))&amp;INDIRECT(BO$111&amp;116+4*($B84-7))))</f>
        <v>2</v>
      </c>
      <c r="BP84" s="80" t="str" cm="1">
        <f t="array" aca="1" ref="BP84" ca="1">IF(INDIRECT(BP$111&amp;116+4*($B84-7))=1,BIN2HEX(1),BIN2HEX(INDIRECT(BP$111&amp;113+4*($B84-7))&amp;INDIRECT(BP$111&amp;114+4*($B84-7))&amp;INDIRECT(BP$111&amp;115+4*($B84-7))&amp;INDIRECT(BP$111&amp;116+4*($B84-7))))</f>
        <v>2</v>
      </c>
      <c r="CD84" s="80" cm="1">
        <f t="array" aca="1" ref="CD84" ca="1">IF($V84="0",INDIRECT("ｄａｔａ!$"&amp;V$112&amp;"$"&amp;$B84),0)</f>
        <v>0</v>
      </c>
      <c r="CE84" s="80" cm="1">
        <f t="array" aca="1" ref="CE84" ca="1">IF(OR($AS84="0",$AS84="8"),INDIRECT("ｄａｔａ!$"&amp;AS$112&amp;"$"&amp;$B84),0)</f>
        <v>0</v>
      </c>
      <c r="CH84" s="80" t="str">
        <f t="shared" si="23"/>
        <v>2000</v>
      </c>
      <c r="CI84" s="80" t="str">
        <f t="shared" si="24"/>
        <v>300000</v>
      </c>
      <c r="CJ84" s="80" t="str">
        <f t="shared" si="25"/>
        <v>400000</v>
      </c>
      <c r="CK84" s="80" t="str">
        <f t="shared" si="26"/>
        <v>5000000</v>
      </c>
      <c r="CL84" s="80" t="str">
        <f t="shared" si="27"/>
        <v>600000</v>
      </c>
      <c r="CM84" s="80" t="str">
        <f t="shared" ca="1" si="28"/>
        <v>70000</v>
      </c>
      <c r="CN84" s="80" t="str">
        <f t="shared" ca="1" si="29"/>
        <v>800000</v>
      </c>
      <c r="CO84" s="80" t="str">
        <f t="shared" ca="1" si="30"/>
        <v>900000</v>
      </c>
      <c r="CP84" s="80" t="str">
        <f t="shared" ca="1" si="31"/>
        <v>A000000</v>
      </c>
      <c r="CQ84" s="80" t="str">
        <f t="shared" ca="1" si="32"/>
        <v>B00000</v>
      </c>
    </row>
    <row r="85" spans="1:95" x14ac:dyDescent="0.2">
      <c r="A85" s="80" t="s">
        <v>2398</v>
      </c>
      <c r="B85" s="80">
        <v>87</v>
      </c>
      <c r="C85" s="251">
        <f t="shared" ca="1" si="22"/>
        <v>1</v>
      </c>
      <c r="D85" s="80" t="str" cm="1">
        <f t="array" aca="1" ref="D85" ca="1">IF(INDIRECT(D$111&amp;116+4*($B85-7))=1,BIN2HEX(1),BIN2HEX(INDIRECT(D$111&amp;113+4*($B85-7))&amp;INDIRECT(D$111&amp;114+4*($B85-7))&amp;INDIRECT(D$111&amp;115+4*($B85-7))&amp;INDIRECT(D$111&amp;116+4*($B85-7))))</f>
        <v>4</v>
      </c>
      <c r="F85" s="80" t="str" cm="1">
        <f t="array" aca="1" ref="F85" ca="1">IF(INDIRECT(F$111&amp;116+4*($B85-7))=1,BIN2HEX(1),BIN2HEX(INDIRECT(F$111&amp;113+4*($B85-7))&amp;INDIRECT(F$111&amp;114+4*($B85-7))&amp;INDIRECT(F$111&amp;115+4*($B85-7))&amp;INDIRECT(F$111&amp;116+4*($B85-7))))</f>
        <v>2</v>
      </c>
      <c r="G85" s="80" t="str" cm="1">
        <f t="array" aca="1" ref="G85" ca="1">IF(INDIRECT(G$111&amp;116+4*($B85-7))=1,BIN2HEX(1),BIN2HEX(INDIRECT(G$111&amp;113+4*($B85-7))&amp;INDIRECT(G$111&amp;114+4*($B85-7))&amp;INDIRECT(G$111&amp;115+4*($B85-7))&amp;INDIRECT(G$111&amp;116+4*($B85-7))))</f>
        <v>2</v>
      </c>
      <c r="H85" s="80" t="str" cm="1">
        <f t="array" aca="1" ref="H85" ca="1">IF(INDIRECT(H$111&amp;116+4*($B85-7))=1,BIN2HEX(1),BIN2HEX(INDIRECT(H$111&amp;113+4*($B85-7))&amp;INDIRECT(H$111&amp;114+4*($B85-7))&amp;INDIRECT(H$111&amp;115+4*($B85-7))&amp;INDIRECT(H$111&amp;116+4*($B85-7))))</f>
        <v>2</v>
      </c>
      <c r="I85" s="80" t="str" cm="1">
        <f t="array" aca="1" ref="I85" ca="1">IF(INDIRECT(I$111&amp;116+4*($B85-7))=1,BIN2HEX(1),BIN2HEX(INDIRECT(I$111&amp;113+4*($B85-7))&amp;INDIRECT(I$111&amp;114+4*($B85-7))&amp;INDIRECT(I$111&amp;115+4*($B85-7))&amp;INDIRECT(I$111&amp;116+4*($B85-7))))</f>
        <v>2</v>
      </c>
      <c r="J85" s="80" t="str" cm="1">
        <f t="array" aca="1" ref="J85" ca="1">IF(INDIRECT(J$111&amp;116+4*($B85-7))=1,BIN2HEX(1),BIN2HEX(INDIRECT(J$111&amp;113+4*($B85-7))&amp;INDIRECT(J$111&amp;114+4*($B85-7))&amp;INDIRECT(J$111&amp;115+4*($B85-7))&amp;INDIRECT(J$111&amp;116+4*($B85-7))))</f>
        <v>2</v>
      </c>
      <c r="K85" s="80" t="str" cm="1">
        <f t="array" aca="1" ref="K85" ca="1">IF(INDIRECT(K$111&amp;116+4*($B85-7))=1,BIN2HEX(1),BIN2HEX(INDIRECT(K$111&amp;113+4*($B85-7))&amp;INDIRECT(K$111&amp;114+4*($B85-7))&amp;INDIRECT(K$111&amp;115+4*($B85-7))&amp;INDIRECT(K$111&amp;116+4*($B85-7))))</f>
        <v>2</v>
      </c>
      <c r="L85" s="80" t="str" cm="1">
        <f t="array" aca="1" ref="L85" ca="1">IF(INDIRECT(L$111&amp;116+4*($B85-7))=1,BIN2HEX(1),BIN2HEX(INDIRECT(L$111&amp;113+4*($B85-7))&amp;INDIRECT(L$111&amp;114+4*($B85-7))&amp;INDIRECT(L$111&amp;115+4*($B85-7))&amp;INDIRECT(L$111&amp;116+4*($B85-7))))</f>
        <v>2</v>
      </c>
      <c r="M85" s="80" t="str" cm="1">
        <f t="array" aca="1" ref="M85" ca="1">IF(INDIRECT(M$111&amp;116+4*($B85-7))=1,BIN2HEX(1),BIN2HEX(INDIRECT(M$111&amp;113+4*($B85-7))&amp;INDIRECT(M$111&amp;114+4*($B85-7))&amp;INDIRECT(M$111&amp;115+4*($B85-7))&amp;INDIRECT(M$111&amp;116+4*($B85-7))))</f>
        <v>2</v>
      </c>
      <c r="N85" s="80" t="str" cm="1">
        <f t="array" aca="1" ref="N85" ca="1">IF(INDIRECT(N$111&amp;116+4*($B85-7))=1,BIN2HEX(1),BIN2HEX(INDIRECT(N$111&amp;113+4*($B85-7))&amp;INDIRECT(N$111&amp;114+4*($B85-7))&amp;INDIRECT(N$111&amp;115+4*($B85-7))&amp;INDIRECT(N$111&amp;116+4*($B85-7))))</f>
        <v>2</v>
      </c>
      <c r="O85" s="80" t="str" cm="1">
        <f t="array" aca="1" ref="O85" ca="1">IF(INDIRECT(O$111&amp;116+4*($B85-7))=1,BIN2HEX(1),BIN2HEX(INDIRECT(O$111&amp;113+4*($B85-7))&amp;INDIRECT(O$111&amp;114+4*($B85-7))&amp;INDIRECT(O$111&amp;115+4*($B85-7))&amp;INDIRECT(O$111&amp;116+4*($B85-7))))</f>
        <v>2</v>
      </c>
      <c r="P85" s="80" t="str" cm="1">
        <f t="array" aca="1" ref="P85" ca="1">IF(INDIRECT(P$111&amp;116+4*($B85-7))=1,BIN2HEX(1),BIN2HEX(INDIRECT(P$111&amp;113+4*($B85-7))&amp;INDIRECT(P$111&amp;114+4*($B85-7))&amp;INDIRECT(P$111&amp;115+4*($B85-7))&amp;INDIRECT(P$111&amp;116+4*($B85-7))))</f>
        <v>2</v>
      </c>
      <c r="Q85" s="80" t="str" cm="1">
        <f t="array" aca="1" ref="Q85" ca="1">IF(INDIRECT(Q$111&amp;116+4*($B85-7))=1,BIN2HEX(1),BIN2HEX(INDIRECT(Q$111&amp;113+4*($B85-7))&amp;INDIRECT(Q$111&amp;114+4*($B85-7))&amp;INDIRECT(Q$111&amp;115+4*($B85-7))&amp;INDIRECT(Q$111&amp;116+4*($B85-7))))</f>
        <v>2</v>
      </c>
      <c r="R85" s="80" t="str" cm="1">
        <f t="array" aca="1" ref="R85" ca="1">IF(INDIRECT(R$111&amp;116+4*($B85-7))=1,BIN2HEX(1),BIN2HEX(INDIRECT(R$111&amp;113+4*($B85-7))&amp;INDIRECT(R$111&amp;114+4*($B85-7))&amp;INDIRECT(R$111&amp;115+4*($B85-7))&amp;INDIRECT(R$111&amp;116+4*($B85-7))))</f>
        <v>2</v>
      </c>
      <c r="S85" s="80" t="str" cm="1">
        <f t="array" aca="1" ref="S85" ca="1">IF(INDIRECT(S$111&amp;116+4*($B85-7))=1,BIN2HEX(1),BIN2HEX(INDIRECT(S$111&amp;113+4*($B85-7))&amp;INDIRECT(S$111&amp;114+4*($B85-7))&amp;INDIRECT(S$111&amp;115+4*($B85-7))&amp;INDIRECT(S$111&amp;116+4*($B85-7))))</f>
        <v>2</v>
      </c>
      <c r="T85" s="80" t="str" cm="1">
        <f t="array" aca="1" ref="T85" ca="1">IF(INDIRECT(T$111&amp;116+4*($B85-7))=1,BIN2HEX(1),BIN2HEX(INDIRECT(T$111&amp;113+4*($B85-7))&amp;INDIRECT(T$111&amp;114+4*($B85-7))&amp;INDIRECT(T$111&amp;115+4*($B85-7))&amp;INDIRECT(T$111&amp;116+4*($B85-7))))</f>
        <v>2</v>
      </c>
      <c r="U85" s="80" t="str" cm="1">
        <f t="array" aca="1" ref="U85" ca="1">IF(INDIRECT(U$111&amp;116+4*($B85-7))=1,BIN2HEX(1),BIN2HEX(INDIRECT(U$111&amp;113+4*($B85-7))&amp;INDIRECT(U$111&amp;114+4*($B85-7))&amp;INDIRECT(U$111&amp;115+4*($B85-7))&amp;INDIRECT(U$111&amp;116+4*($B85-7))))</f>
        <v>2</v>
      </c>
      <c r="V85" s="80" t="str" cm="1">
        <f t="array" aca="1" ref="V85" ca="1">IF(INDIRECT(V$111&amp;116+4*($B85-7))=1,BIN2HEX(1),BIN2HEX(INDIRECT(V$111&amp;113+4*($B85-7))&amp;INDIRECT(V$111&amp;114+4*($B85-7))&amp;INDIRECT(V$111&amp;115+4*($B85-7))&amp;INDIRECT(V$111&amp;116+4*($B85-7))))</f>
        <v>2</v>
      </c>
      <c r="W85" s="80" t="str" cm="1">
        <f t="array" aca="1" ref="W85" ca="1">IF(INDIRECT(W$111&amp;116+4*($B85-7))=1,BIN2HEX(1),BIN2HEX(INDIRECT(W$111&amp;113+4*($B85-7))&amp;INDIRECT(W$111&amp;114+4*($B85-7))&amp;INDIRECT(W$111&amp;115+4*($B85-7))&amp;INDIRECT(W$111&amp;116+4*($B85-7))))</f>
        <v>2</v>
      </c>
      <c r="X85" s="80" t="str" cm="1">
        <f t="array" aca="1" ref="X85" ca="1">IF(INDIRECT(X$111&amp;116+4*($B85-7))=1,BIN2HEX(1),BIN2HEX(INDIRECT(X$111&amp;113+4*($B85-7))&amp;INDIRECT(X$111&amp;114+4*($B85-7))&amp;INDIRECT(X$111&amp;115+4*($B85-7))&amp;INDIRECT(X$111&amp;116+4*($B85-7))))</f>
        <v>2</v>
      </c>
      <c r="Y85" s="80" t="str" cm="1">
        <f t="array" aca="1" ref="Y85" ca="1">IF(INDIRECT(Y$111&amp;116+4*($B85-7))=1,BIN2HEX(1),BIN2HEX(INDIRECT(Y$111&amp;113+4*($B85-7))&amp;INDIRECT(Y$111&amp;114+4*($B85-7))&amp;INDIRECT(Y$111&amp;115+4*($B85-7))&amp;INDIRECT(Y$111&amp;116+4*($B85-7))))</f>
        <v>2</v>
      </c>
      <c r="Z85" s="80" t="str" cm="1">
        <f t="array" aca="1" ref="Z85" ca="1">IF(INDIRECT(Z$111&amp;116+4*($B85-7))=1,BIN2HEX(1),BIN2HEX(INDIRECT(Z$111&amp;113+4*($B85-7))&amp;INDIRECT(Z$111&amp;114+4*($B85-7))&amp;INDIRECT(Z$111&amp;115+4*($B85-7))&amp;INDIRECT(Z$111&amp;116+4*($B85-7))))</f>
        <v>2</v>
      </c>
      <c r="AA85" s="80" t="str" cm="1">
        <f t="array" aca="1" ref="AA85" ca="1">IF(INDIRECT(AA$111&amp;116+4*($B85-7))=1,BIN2HEX(1),BIN2HEX(INDIRECT(AA$111&amp;113+4*($B85-7))&amp;INDIRECT(AA$111&amp;114+4*($B85-7))&amp;INDIRECT(AA$111&amp;115+4*($B85-7))&amp;INDIRECT(AA$111&amp;116+4*($B85-7))))</f>
        <v>2</v>
      </c>
      <c r="AB85" s="80" t="str" cm="1">
        <f t="array" aca="1" ref="AB85" ca="1">IF(INDIRECT(AB$111&amp;116+4*($B85-7))=1,BIN2HEX(1),BIN2HEX(INDIRECT(AB$111&amp;113+4*($B85-7))&amp;INDIRECT(AB$111&amp;114+4*($B85-7))&amp;INDIRECT(AB$111&amp;115+4*($B85-7))&amp;INDIRECT(AB$111&amp;116+4*($B85-7))))</f>
        <v>2</v>
      </c>
      <c r="AC85" s="80" t="str" cm="1">
        <f t="array" aca="1" ref="AC85" ca="1">IF(INDIRECT(AC$111&amp;116+4*($B85-7))=1,BIN2HEX(1),BIN2HEX(INDIRECT(AC$111&amp;113+4*($B85-7))&amp;INDIRECT(AC$111&amp;114+4*($B85-7))&amp;INDIRECT(AC$111&amp;115+4*($B85-7))&amp;INDIRECT(AC$111&amp;116+4*($B85-7))))</f>
        <v>2</v>
      </c>
      <c r="AD85" s="80" t="str" cm="1">
        <f t="array" aca="1" ref="AD85" ca="1">IF(INDIRECT(AD$111&amp;116+4*($B85-7))=1,BIN2HEX(1),BIN2HEX(INDIRECT(AD$111&amp;113+4*($B85-7))&amp;INDIRECT(AD$111&amp;114+4*($B85-7))&amp;INDIRECT(AD$111&amp;115+4*($B85-7))&amp;INDIRECT(AD$111&amp;116+4*($B85-7))))</f>
        <v>2</v>
      </c>
      <c r="AE85" s="80" t="str" cm="1">
        <f t="array" aca="1" ref="AE85" ca="1">IF(INDIRECT(AE$111&amp;116+4*($B85-7))=1,BIN2HEX(1),BIN2HEX(INDIRECT(AE$111&amp;113+4*($B85-7))&amp;INDIRECT(AE$111&amp;114+4*($B85-7))&amp;INDIRECT(AE$111&amp;115+4*($B85-7))&amp;INDIRECT(AE$111&amp;116+4*($B85-7))))</f>
        <v>2</v>
      </c>
      <c r="AF85" s="80" t="str" cm="1">
        <f t="array" aca="1" ref="AF85" ca="1">IF(INDIRECT(AF$111&amp;116+4*($B85-7))=1,BIN2HEX(1),BIN2HEX(INDIRECT(AF$111&amp;113+4*($B85-7))&amp;INDIRECT(AF$111&amp;114+4*($B85-7))&amp;INDIRECT(AF$111&amp;115+4*($B85-7))&amp;INDIRECT(AF$111&amp;116+4*($B85-7))))</f>
        <v>2</v>
      </c>
      <c r="AG85" s="80" t="str" cm="1">
        <f t="array" aca="1" ref="AG85" ca="1">IF(INDIRECT(AG$111&amp;116+4*($B85-7))=1,BIN2HEX(1),BIN2HEX(INDIRECT(AG$111&amp;113+4*($B85-7))&amp;INDIRECT(AG$111&amp;114+4*($B85-7))&amp;INDIRECT(AG$111&amp;115+4*($B85-7))&amp;INDIRECT(AG$111&amp;116+4*($B85-7))))</f>
        <v>2</v>
      </c>
      <c r="AH85" s="80" t="str" cm="1">
        <f t="array" aca="1" ref="AH85" ca="1">IF(INDIRECT(AH$111&amp;116+4*($B85-7))=1,BIN2HEX(1),BIN2HEX(INDIRECT(AH$111&amp;113+4*($B85-7))&amp;INDIRECT(AH$111&amp;114+4*($B85-7))&amp;INDIRECT(AH$111&amp;115+4*($B85-7))&amp;INDIRECT(AH$111&amp;116+4*($B85-7))))</f>
        <v>2</v>
      </c>
      <c r="AI85" s="80" t="str" cm="1">
        <f t="array" aca="1" ref="AI85" ca="1">IF(INDIRECT(AI$111&amp;116+4*($B85-7))=1,BIN2HEX(1),BIN2HEX(INDIRECT(AI$111&amp;113+4*($B85-7))&amp;INDIRECT(AI$111&amp;114+4*($B85-7))&amp;INDIRECT(AI$111&amp;115+4*($B85-7))&amp;INDIRECT(AI$111&amp;116+4*($B85-7))))</f>
        <v>2</v>
      </c>
      <c r="AJ85" s="80" t="str" cm="1">
        <f t="array" aca="1" ref="AJ85" ca="1">IF(INDIRECT(AJ$111&amp;116+4*($B85-7))=1,BIN2HEX(1),BIN2HEX(INDIRECT(AJ$111&amp;113+4*($B85-7))&amp;INDIRECT(AJ$111&amp;114+4*($B85-7))&amp;INDIRECT(AJ$111&amp;115+4*($B85-7))&amp;INDIRECT(AJ$111&amp;116+4*($B85-7))))</f>
        <v>2</v>
      </c>
      <c r="AK85" s="80" t="str" cm="1">
        <f t="array" aca="1" ref="AK85" ca="1">IF(INDIRECT(AK$111&amp;116+4*($B85-7))=1,BIN2HEX(1),BIN2HEX(INDIRECT(AK$111&amp;113+4*($B85-7))&amp;INDIRECT(AK$111&amp;114+4*($B85-7))&amp;INDIRECT(AK$111&amp;115+4*($B85-7))&amp;INDIRECT(AK$111&amp;116+4*($B85-7))))</f>
        <v>2</v>
      </c>
      <c r="AL85" s="80" t="str" cm="1">
        <f t="array" aca="1" ref="AL85" ca="1">IF(INDIRECT(AL$111&amp;116+4*($B85-7))=1,BIN2HEX(1),BIN2HEX(INDIRECT(AL$111&amp;113+4*($B85-7))&amp;INDIRECT(AL$111&amp;114+4*($B85-7))&amp;INDIRECT(AL$111&amp;115+4*($B85-7))&amp;INDIRECT(AL$111&amp;116+4*($B85-7))))</f>
        <v>2</v>
      </c>
      <c r="AM85" s="80" t="str" cm="1">
        <f t="array" aca="1" ref="AM85" ca="1">IF(INDIRECT(AM$111&amp;116+4*($B85-7))=1,BIN2HEX(1),BIN2HEX(INDIRECT(AM$111&amp;113+4*($B85-7))&amp;INDIRECT(AM$111&amp;114+4*($B85-7))&amp;INDIRECT(AM$111&amp;115+4*($B85-7))&amp;INDIRECT(AM$111&amp;116+4*($B85-7))))</f>
        <v>2</v>
      </c>
      <c r="AN85" s="80" t="str" cm="1">
        <f t="array" aca="1" ref="AN85" ca="1">IF(INDIRECT(AN$111&amp;116+4*($B85-7))=1,BIN2HEX(1),BIN2HEX(INDIRECT(AN$111&amp;113+4*($B85-7))&amp;INDIRECT(AN$111&amp;114+4*($B85-7))&amp;INDIRECT(AN$111&amp;115+4*($B85-7))&amp;INDIRECT(AN$111&amp;116+4*($B85-7))))</f>
        <v>2</v>
      </c>
      <c r="AO85" s="80" t="str" cm="1">
        <f t="array" aca="1" ref="AO85" ca="1">IF(INDIRECT(AO$111&amp;116+4*($B85-7))=1,BIN2HEX(1),BIN2HEX(INDIRECT(AO$111&amp;113+4*($B85-7))&amp;INDIRECT(AO$111&amp;114+4*($B85-7))&amp;INDIRECT(AO$111&amp;115+4*($B85-7))&amp;INDIRECT(AO$111&amp;116+4*($B85-7))))</f>
        <v>2</v>
      </c>
      <c r="AP85" s="80" t="str" cm="1">
        <f t="array" aca="1" ref="AP85" ca="1">IF(INDIRECT(AP$111&amp;116+4*($B85-7))=1,BIN2HEX(1),BIN2HEX(INDIRECT(AP$111&amp;113+4*($B85-7))&amp;INDIRECT(AP$111&amp;114+4*($B85-7))&amp;INDIRECT(AP$111&amp;115+4*($B85-7))&amp;INDIRECT(AP$111&amp;116+4*($B85-7))))</f>
        <v>2</v>
      </c>
      <c r="AQ85" s="80" t="str" cm="1">
        <f t="array" aca="1" ref="AQ85" ca="1">IF(INDIRECT(AQ$111&amp;116+4*($B85-7))=1,BIN2HEX(1),BIN2HEX(INDIRECT(AQ$111&amp;113+4*($B85-7))&amp;INDIRECT(AQ$111&amp;114+4*($B85-7))&amp;INDIRECT(AQ$111&amp;115+4*($B85-7))&amp;INDIRECT(AQ$111&amp;116+4*($B85-7))))</f>
        <v>2</v>
      </c>
      <c r="AR85" s="80" t="str" cm="1">
        <f t="array" aca="1" ref="AR85" ca="1">IF(INDIRECT(AR$111&amp;116+4*($B85-7))=1,BIN2HEX(1),BIN2HEX(INDIRECT(AR$111&amp;113+4*($B85-7))&amp;INDIRECT(AR$111&amp;114+4*($B85-7))&amp;INDIRECT(AR$111&amp;115+4*($B85-7))&amp;INDIRECT(AR$111&amp;116+4*($B85-7))))</f>
        <v>2</v>
      </c>
      <c r="AS85" s="80" t="str" cm="1">
        <f t="array" aca="1" ref="AS85" ca="1">IF(INDIRECT(AS$111&amp;116+4*($B85-7))=1,BIN2HEX(1),BIN2HEX(INDIRECT(AS$111&amp;113+4*($B85-7))&amp;INDIRECT(AS$111&amp;114+4*($B85-7))&amp;INDIRECT(AS$111&amp;115+4*($B85-7))&amp;INDIRECT(AS$111&amp;116+4*($B85-7))))</f>
        <v>2</v>
      </c>
      <c r="AT85" s="80" t="str" cm="1">
        <f t="array" aca="1" ref="AT85" ca="1">IF(INDIRECT(AT$111&amp;116+4*($B85-7))=1,BIN2HEX(1),BIN2HEX(INDIRECT(AT$111&amp;113+4*($B85-7))&amp;INDIRECT(AT$111&amp;114+4*($B85-7))&amp;INDIRECT(AT$111&amp;115+4*($B85-7))&amp;INDIRECT(AT$111&amp;116+4*($B85-7))))</f>
        <v>2</v>
      </c>
      <c r="AU85" s="80" t="str" cm="1">
        <f t="array" aca="1" ref="AU85" ca="1">IF(INDIRECT(AU$111&amp;116+4*($B85-7))=1,BIN2HEX(1),BIN2HEX(INDIRECT(AU$111&amp;113+4*($B85-7))&amp;INDIRECT(AU$111&amp;114+4*($B85-7))&amp;INDIRECT(AU$111&amp;115+4*($B85-7))&amp;INDIRECT(AU$111&amp;116+4*($B85-7))))</f>
        <v>2</v>
      </c>
      <c r="AV85" s="80" t="str" cm="1">
        <f t="array" aca="1" ref="AV85" ca="1">IF(INDIRECT(AV$111&amp;116+4*($B85-7))=1,BIN2HEX(1),BIN2HEX(INDIRECT(AV$111&amp;113+4*($B85-7))&amp;INDIRECT(AV$111&amp;114+4*($B85-7))&amp;INDIRECT(AV$111&amp;115+4*($B85-7))&amp;INDIRECT(AV$111&amp;116+4*($B85-7))))</f>
        <v>2</v>
      </c>
      <c r="AW85" s="80" t="str" cm="1">
        <f t="array" aca="1" ref="AW85" ca="1">IF(INDIRECT(AW$111&amp;116+4*($B85-7))=1,BIN2HEX(1),BIN2HEX(INDIRECT(AW$111&amp;113+4*($B85-7))&amp;INDIRECT(AW$111&amp;114+4*($B85-7))&amp;INDIRECT(AW$111&amp;115+4*($B85-7))&amp;INDIRECT(AW$111&amp;116+4*($B85-7))))</f>
        <v>2</v>
      </c>
      <c r="AX85" s="80" t="str" cm="1">
        <f t="array" aca="1" ref="AX85" ca="1">IF(INDIRECT(AX$111&amp;116+4*($B85-7))=1,BIN2HEX(1),BIN2HEX(INDIRECT(AX$111&amp;113+4*($B85-7))&amp;INDIRECT(AX$111&amp;114+4*($B85-7))&amp;INDIRECT(AX$111&amp;115+4*($B85-7))&amp;INDIRECT(AX$111&amp;116+4*($B85-7))))</f>
        <v>2</v>
      </c>
      <c r="AY85" s="80" t="str" cm="1">
        <f t="array" aca="1" ref="AY85" ca="1">IF(INDIRECT(AY$111&amp;116+4*($B85-7))=1,BIN2HEX(1),BIN2HEX(INDIRECT(AY$111&amp;113+4*($B85-7))&amp;INDIRECT(AY$111&amp;114+4*($B85-7))&amp;INDIRECT(AY$111&amp;115+4*($B85-7))&amp;INDIRECT(AY$111&amp;116+4*($B85-7))))</f>
        <v>2</v>
      </c>
      <c r="AZ85" s="80" t="str" cm="1">
        <f t="array" aca="1" ref="AZ85" ca="1">IF(INDIRECT(AZ$111&amp;116+4*($B85-7))=1,BIN2HEX(1),BIN2HEX(INDIRECT(AZ$111&amp;113+4*($B85-7))&amp;INDIRECT(AZ$111&amp;114+4*($B85-7))&amp;INDIRECT(AZ$111&amp;115+4*($B85-7))&amp;INDIRECT(AZ$111&amp;116+4*($B85-7))))</f>
        <v>2</v>
      </c>
      <c r="BA85" s="80" t="str" cm="1">
        <f t="array" aca="1" ref="BA85" ca="1">IF(INDIRECT(BA$111&amp;116+4*($B85-7))=1,BIN2HEX(1),BIN2HEX(INDIRECT(BA$111&amp;113+4*($B85-7))&amp;INDIRECT(BA$111&amp;114+4*($B85-7))&amp;INDIRECT(BA$111&amp;115+4*($B85-7))&amp;INDIRECT(BA$111&amp;116+4*($B85-7))))</f>
        <v>2</v>
      </c>
      <c r="BB85" s="80" t="str" cm="1">
        <f t="array" aca="1" ref="BB85" ca="1">IF(INDIRECT(BB$111&amp;116+4*($B85-7))=1,BIN2HEX(1),BIN2HEX(INDIRECT(BB$111&amp;113+4*($B85-7))&amp;INDIRECT(BB$111&amp;114+4*($B85-7))&amp;INDIRECT(BB$111&amp;115+4*($B85-7))&amp;INDIRECT(BB$111&amp;116+4*($B85-7))))</f>
        <v>2</v>
      </c>
      <c r="BC85" s="80" t="str" cm="1">
        <f t="array" aca="1" ref="BC85" ca="1">IF(INDIRECT(BC$111&amp;116+4*($B85-7))=1,BIN2HEX(1),BIN2HEX(INDIRECT(BC$111&amp;113+4*($B85-7))&amp;INDIRECT(BC$111&amp;114+4*($B85-7))&amp;INDIRECT(BC$111&amp;115+4*($B85-7))&amp;INDIRECT(BC$111&amp;116+4*($B85-7))))</f>
        <v>2</v>
      </c>
      <c r="BD85" s="80" t="str" cm="1">
        <f t="array" aca="1" ref="BD85" ca="1">IF(INDIRECT(BD$111&amp;116+4*($B85-7))=1,BIN2HEX(1),BIN2HEX(INDIRECT(BD$111&amp;113+4*($B85-7))&amp;INDIRECT(BD$111&amp;114+4*($B85-7))&amp;INDIRECT(BD$111&amp;115+4*($B85-7))&amp;INDIRECT(BD$111&amp;116+4*($B85-7))))</f>
        <v>2</v>
      </c>
      <c r="BE85" s="80" t="str" cm="1">
        <f t="array" aca="1" ref="BE85" ca="1">IF(INDIRECT(BE$111&amp;116+4*($B85-7))=1,BIN2HEX(1),BIN2HEX(INDIRECT(BE$111&amp;113+4*($B85-7))&amp;INDIRECT(BE$111&amp;114+4*($B85-7))&amp;INDIRECT(BE$111&amp;115+4*($B85-7))&amp;INDIRECT(BE$111&amp;116+4*($B85-7))))</f>
        <v>2</v>
      </c>
      <c r="BF85" s="80" t="str" cm="1">
        <f t="array" aca="1" ref="BF85" ca="1">IF(INDIRECT(BF$111&amp;116+4*($B85-7))=1,BIN2HEX(1),BIN2HEX(INDIRECT(BF$111&amp;113+4*($B85-7))&amp;INDIRECT(BF$111&amp;114+4*($B85-7))&amp;INDIRECT(BF$111&amp;115+4*($B85-7))&amp;INDIRECT(BF$111&amp;116+4*($B85-7))))</f>
        <v>2</v>
      </c>
      <c r="BG85" s="80" t="str" cm="1">
        <f t="array" aca="1" ref="BG85" ca="1">IF(INDIRECT(BG$111&amp;116+4*($B85-7))=1,BIN2HEX(1),BIN2HEX(INDIRECT(BG$111&amp;113+4*($B85-7))&amp;INDIRECT(BG$111&amp;114+4*($B85-7))&amp;INDIRECT(BG$111&amp;115+4*($B85-7))&amp;INDIRECT(BG$111&amp;116+4*($B85-7))))</f>
        <v>2</v>
      </c>
      <c r="BH85" s="80" t="str" cm="1">
        <f t="array" aca="1" ref="BH85" ca="1">IF(INDIRECT(BH$111&amp;116+4*($B85-7))=1,BIN2HEX(1),BIN2HEX(INDIRECT(BH$111&amp;113+4*($B85-7))&amp;INDIRECT(BH$111&amp;114+4*($B85-7))&amp;INDIRECT(BH$111&amp;115+4*($B85-7))&amp;INDIRECT(BH$111&amp;116+4*($B85-7))))</f>
        <v>2</v>
      </c>
      <c r="BI85" s="80" t="str" cm="1">
        <f t="array" aca="1" ref="BI85" ca="1">IF(INDIRECT(BI$111&amp;116+4*($B85-7))=1,BIN2HEX(1),BIN2HEX(INDIRECT(BI$111&amp;113+4*($B85-7))&amp;INDIRECT(BI$111&amp;114+4*($B85-7))&amp;INDIRECT(BI$111&amp;115+4*($B85-7))&amp;INDIRECT(BI$111&amp;116+4*($B85-7))))</f>
        <v>2</v>
      </c>
      <c r="BJ85" s="80" t="str" cm="1">
        <f t="array" aca="1" ref="BJ85" ca="1">IF(INDIRECT(BJ$111&amp;116+4*($B85-7))=1,BIN2HEX(1),BIN2HEX(INDIRECT(BJ$111&amp;113+4*($B85-7))&amp;INDIRECT(BJ$111&amp;114+4*($B85-7))&amp;INDIRECT(BJ$111&amp;115+4*($B85-7))&amp;INDIRECT(BJ$111&amp;116+4*($B85-7))))</f>
        <v>2</v>
      </c>
      <c r="BK85" s="80" t="str" cm="1">
        <f t="array" aca="1" ref="BK85" ca="1">IF(INDIRECT(BK$111&amp;116+4*($B85-7))=1,BIN2HEX(1),BIN2HEX(INDIRECT(BK$111&amp;113+4*($B85-7))&amp;INDIRECT(BK$111&amp;114+4*($B85-7))&amp;INDIRECT(BK$111&amp;115+4*($B85-7))&amp;INDIRECT(BK$111&amp;116+4*($B85-7))))</f>
        <v>2</v>
      </c>
      <c r="BL85" s="80" t="str" cm="1">
        <f t="array" aca="1" ref="BL85" ca="1">IF(INDIRECT(BL$111&amp;116+4*($B85-7))=1,BIN2HEX(1),BIN2HEX(INDIRECT(BL$111&amp;113+4*($B85-7))&amp;INDIRECT(BL$111&amp;114+4*($B85-7))&amp;INDIRECT(BL$111&amp;115+4*($B85-7))&amp;INDIRECT(BL$111&amp;116+4*($B85-7))))</f>
        <v>2</v>
      </c>
      <c r="BM85" s="80" t="str" cm="1">
        <f t="array" aca="1" ref="BM85" ca="1">IF(INDIRECT(BM$111&amp;116+4*($B85-7))=1,BIN2HEX(1),BIN2HEX(INDIRECT(BM$111&amp;113+4*($B85-7))&amp;INDIRECT(BM$111&amp;114+4*($B85-7))&amp;INDIRECT(BM$111&amp;115+4*($B85-7))&amp;INDIRECT(BM$111&amp;116+4*($B85-7))))</f>
        <v>2</v>
      </c>
      <c r="BN85" s="80" t="str" cm="1">
        <f t="array" aca="1" ref="BN85" ca="1">IF(INDIRECT(BN$111&amp;116+4*($B85-7))=1,BIN2HEX(1),BIN2HEX(INDIRECT(BN$111&amp;113+4*($B85-7))&amp;INDIRECT(BN$111&amp;114+4*($B85-7))&amp;INDIRECT(BN$111&amp;115+4*($B85-7))&amp;INDIRECT(BN$111&amp;116+4*($B85-7))))</f>
        <v>2</v>
      </c>
      <c r="BO85" s="80" t="str" cm="1">
        <f t="array" aca="1" ref="BO85" ca="1">IF(INDIRECT(BO$111&amp;116+4*($B85-7))=1,BIN2HEX(1),BIN2HEX(INDIRECT(BO$111&amp;113+4*($B85-7))&amp;INDIRECT(BO$111&amp;114+4*($B85-7))&amp;INDIRECT(BO$111&amp;115+4*($B85-7))&amp;INDIRECT(BO$111&amp;116+4*($B85-7))))</f>
        <v>2</v>
      </c>
      <c r="BP85" s="80" t="str" cm="1">
        <f t="array" aca="1" ref="BP85" ca="1">IF(INDIRECT(BP$111&amp;116+4*($B85-7))=1,BIN2HEX(1),BIN2HEX(INDIRECT(BP$111&amp;113+4*($B85-7))&amp;INDIRECT(BP$111&amp;114+4*($B85-7))&amp;INDIRECT(BP$111&amp;115+4*($B85-7))&amp;INDIRECT(BP$111&amp;116+4*($B85-7))))</f>
        <v>2</v>
      </c>
      <c r="CD85" s="80" cm="1">
        <f t="array" aca="1" ref="CD85" ca="1">IF($V85="0",INDIRECT("ｄａｔａ!$"&amp;V$112&amp;"$"&amp;$B85),0)</f>
        <v>0</v>
      </c>
      <c r="CE85" s="80" cm="1">
        <f t="array" aca="1" ref="CE85" ca="1">IF(OR($AS85="0",$AS85="8"),INDIRECT("ｄａｔａ!$"&amp;AS$112&amp;"$"&amp;$B85),0)</f>
        <v>0</v>
      </c>
      <c r="CH85" s="80" t="str">
        <f t="shared" si="23"/>
        <v>2000</v>
      </c>
      <c r="CI85" s="80" t="str">
        <f t="shared" si="24"/>
        <v>300000</v>
      </c>
      <c r="CJ85" s="80" t="str">
        <f t="shared" si="25"/>
        <v>400000</v>
      </c>
      <c r="CK85" s="80" t="str">
        <f t="shared" si="26"/>
        <v>5000000</v>
      </c>
      <c r="CL85" s="80" t="str">
        <f t="shared" si="27"/>
        <v>600000</v>
      </c>
      <c r="CM85" s="80" t="str">
        <f t="shared" ca="1" si="28"/>
        <v>70000</v>
      </c>
      <c r="CN85" s="80" t="str">
        <f t="shared" ca="1" si="29"/>
        <v>800000</v>
      </c>
      <c r="CO85" s="80" t="str">
        <f t="shared" ca="1" si="30"/>
        <v>900000</v>
      </c>
      <c r="CP85" s="80" t="str">
        <f t="shared" ca="1" si="31"/>
        <v>A000000</v>
      </c>
      <c r="CQ85" s="80" t="str">
        <f t="shared" ca="1" si="32"/>
        <v>B00000</v>
      </c>
    </row>
    <row r="86" spans="1:95" x14ac:dyDescent="0.2">
      <c r="A86" s="80" t="s">
        <v>2399</v>
      </c>
      <c r="B86" s="80">
        <v>88</v>
      </c>
      <c r="C86" s="251">
        <f t="shared" ca="1" si="22"/>
        <v>1</v>
      </c>
      <c r="D86" s="80" t="str" cm="1">
        <f t="array" aca="1" ref="D86" ca="1">IF(INDIRECT(D$111&amp;116+4*($B86-7))=1,BIN2HEX(1),BIN2HEX(INDIRECT(D$111&amp;113+4*($B86-7))&amp;INDIRECT(D$111&amp;114+4*($B86-7))&amp;INDIRECT(D$111&amp;115+4*($B86-7))&amp;INDIRECT(D$111&amp;116+4*($B86-7))))</f>
        <v>4</v>
      </c>
      <c r="F86" s="80" t="str" cm="1">
        <f t="array" aca="1" ref="F86" ca="1">IF(INDIRECT(F$111&amp;116+4*($B86-7))=1,BIN2HEX(1),BIN2HEX(INDIRECT(F$111&amp;113+4*($B86-7))&amp;INDIRECT(F$111&amp;114+4*($B86-7))&amp;INDIRECT(F$111&amp;115+4*($B86-7))&amp;INDIRECT(F$111&amp;116+4*($B86-7))))</f>
        <v>2</v>
      </c>
      <c r="G86" s="80" t="str" cm="1">
        <f t="array" aca="1" ref="G86" ca="1">IF(INDIRECT(G$111&amp;116+4*($B86-7))=1,BIN2HEX(1),BIN2HEX(INDIRECT(G$111&amp;113+4*($B86-7))&amp;INDIRECT(G$111&amp;114+4*($B86-7))&amp;INDIRECT(G$111&amp;115+4*($B86-7))&amp;INDIRECT(G$111&amp;116+4*($B86-7))))</f>
        <v>2</v>
      </c>
      <c r="H86" s="80" t="str" cm="1">
        <f t="array" aca="1" ref="H86" ca="1">IF(INDIRECT(H$111&amp;116+4*($B86-7))=1,BIN2HEX(1),BIN2HEX(INDIRECT(H$111&amp;113+4*($B86-7))&amp;INDIRECT(H$111&amp;114+4*($B86-7))&amp;INDIRECT(H$111&amp;115+4*($B86-7))&amp;INDIRECT(H$111&amp;116+4*($B86-7))))</f>
        <v>2</v>
      </c>
      <c r="I86" s="80" t="str" cm="1">
        <f t="array" aca="1" ref="I86" ca="1">IF(INDIRECT(I$111&amp;116+4*($B86-7))=1,BIN2HEX(1),BIN2HEX(INDIRECT(I$111&amp;113+4*($B86-7))&amp;INDIRECT(I$111&amp;114+4*($B86-7))&amp;INDIRECT(I$111&amp;115+4*($B86-7))&amp;INDIRECT(I$111&amp;116+4*($B86-7))))</f>
        <v>2</v>
      </c>
      <c r="J86" s="80" t="str" cm="1">
        <f t="array" aca="1" ref="J86" ca="1">IF(INDIRECT(J$111&amp;116+4*($B86-7))=1,BIN2HEX(1),BIN2HEX(INDIRECT(J$111&amp;113+4*($B86-7))&amp;INDIRECT(J$111&amp;114+4*($B86-7))&amp;INDIRECT(J$111&amp;115+4*($B86-7))&amp;INDIRECT(J$111&amp;116+4*($B86-7))))</f>
        <v>2</v>
      </c>
      <c r="K86" s="80" t="str" cm="1">
        <f t="array" aca="1" ref="K86" ca="1">IF(INDIRECT(K$111&amp;116+4*($B86-7))=1,BIN2HEX(1),BIN2HEX(INDIRECT(K$111&amp;113+4*($B86-7))&amp;INDIRECT(K$111&amp;114+4*($B86-7))&amp;INDIRECT(K$111&amp;115+4*($B86-7))&amp;INDIRECT(K$111&amp;116+4*($B86-7))))</f>
        <v>2</v>
      </c>
      <c r="L86" s="80" t="str" cm="1">
        <f t="array" aca="1" ref="L86" ca="1">IF(INDIRECT(L$111&amp;116+4*($B86-7))=1,BIN2HEX(1),BIN2HEX(INDIRECT(L$111&amp;113+4*($B86-7))&amp;INDIRECT(L$111&amp;114+4*($B86-7))&amp;INDIRECT(L$111&amp;115+4*($B86-7))&amp;INDIRECT(L$111&amp;116+4*($B86-7))))</f>
        <v>2</v>
      </c>
      <c r="M86" s="80" t="str" cm="1">
        <f t="array" aca="1" ref="M86" ca="1">IF(INDIRECT(M$111&amp;116+4*($B86-7))=1,BIN2HEX(1),BIN2HEX(INDIRECT(M$111&amp;113+4*($B86-7))&amp;INDIRECT(M$111&amp;114+4*($B86-7))&amp;INDIRECT(M$111&amp;115+4*($B86-7))&amp;INDIRECT(M$111&amp;116+4*($B86-7))))</f>
        <v>2</v>
      </c>
      <c r="N86" s="80" t="str" cm="1">
        <f t="array" aca="1" ref="N86" ca="1">IF(INDIRECT(N$111&amp;116+4*($B86-7))=1,BIN2HEX(1),BIN2HEX(INDIRECT(N$111&amp;113+4*($B86-7))&amp;INDIRECT(N$111&amp;114+4*($B86-7))&amp;INDIRECT(N$111&amp;115+4*($B86-7))&amp;INDIRECT(N$111&amp;116+4*($B86-7))))</f>
        <v>2</v>
      </c>
      <c r="O86" s="80" t="str" cm="1">
        <f t="array" aca="1" ref="O86" ca="1">IF(INDIRECT(O$111&amp;116+4*($B86-7))=1,BIN2HEX(1),BIN2HEX(INDIRECT(O$111&amp;113+4*($B86-7))&amp;INDIRECT(O$111&amp;114+4*($B86-7))&amp;INDIRECT(O$111&amp;115+4*($B86-7))&amp;INDIRECT(O$111&amp;116+4*($B86-7))))</f>
        <v>2</v>
      </c>
      <c r="P86" s="80" t="str" cm="1">
        <f t="array" aca="1" ref="P86" ca="1">IF(INDIRECT(P$111&amp;116+4*($B86-7))=1,BIN2HEX(1),BIN2HEX(INDIRECT(P$111&amp;113+4*($B86-7))&amp;INDIRECT(P$111&amp;114+4*($B86-7))&amp;INDIRECT(P$111&amp;115+4*($B86-7))&amp;INDIRECT(P$111&amp;116+4*($B86-7))))</f>
        <v>2</v>
      </c>
      <c r="Q86" s="80" t="str" cm="1">
        <f t="array" aca="1" ref="Q86" ca="1">IF(INDIRECT(Q$111&amp;116+4*($B86-7))=1,BIN2HEX(1),BIN2HEX(INDIRECT(Q$111&amp;113+4*($B86-7))&amp;INDIRECT(Q$111&amp;114+4*($B86-7))&amp;INDIRECT(Q$111&amp;115+4*($B86-7))&amp;INDIRECT(Q$111&amp;116+4*($B86-7))))</f>
        <v>2</v>
      </c>
      <c r="R86" s="80" t="str" cm="1">
        <f t="array" aca="1" ref="R86" ca="1">IF(INDIRECT(R$111&amp;116+4*($B86-7))=1,BIN2HEX(1),BIN2HEX(INDIRECT(R$111&amp;113+4*($B86-7))&amp;INDIRECT(R$111&amp;114+4*($B86-7))&amp;INDIRECT(R$111&amp;115+4*($B86-7))&amp;INDIRECT(R$111&amp;116+4*($B86-7))))</f>
        <v>2</v>
      </c>
      <c r="S86" s="80" t="str" cm="1">
        <f t="array" aca="1" ref="S86" ca="1">IF(INDIRECT(S$111&amp;116+4*($B86-7))=1,BIN2HEX(1),BIN2HEX(INDIRECT(S$111&amp;113+4*($B86-7))&amp;INDIRECT(S$111&amp;114+4*($B86-7))&amp;INDIRECT(S$111&amp;115+4*($B86-7))&amp;INDIRECT(S$111&amp;116+4*($B86-7))))</f>
        <v>2</v>
      </c>
      <c r="T86" s="80" t="str" cm="1">
        <f t="array" aca="1" ref="T86" ca="1">IF(INDIRECT(T$111&amp;116+4*($B86-7))=1,BIN2HEX(1),BIN2HEX(INDIRECT(T$111&amp;113+4*($B86-7))&amp;INDIRECT(T$111&amp;114+4*($B86-7))&amp;INDIRECT(T$111&amp;115+4*($B86-7))&amp;INDIRECT(T$111&amp;116+4*($B86-7))))</f>
        <v>2</v>
      </c>
      <c r="U86" s="80" t="str" cm="1">
        <f t="array" aca="1" ref="U86" ca="1">IF(INDIRECT(U$111&amp;116+4*($B86-7))=1,BIN2HEX(1),BIN2HEX(INDIRECT(U$111&amp;113+4*($B86-7))&amp;INDIRECT(U$111&amp;114+4*($B86-7))&amp;INDIRECT(U$111&amp;115+4*($B86-7))&amp;INDIRECT(U$111&amp;116+4*($B86-7))))</f>
        <v>2</v>
      </c>
      <c r="V86" s="80" t="str" cm="1">
        <f t="array" aca="1" ref="V86" ca="1">IF(INDIRECT(V$111&amp;116+4*($B86-7))=1,BIN2HEX(1),BIN2HEX(INDIRECT(V$111&amp;113+4*($B86-7))&amp;INDIRECT(V$111&amp;114+4*($B86-7))&amp;INDIRECT(V$111&amp;115+4*($B86-7))&amp;INDIRECT(V$111&amp;116+4*($B86-7))))</f>
        <v>2</v>
      </c>
      <c r="W86" s="80" t="str" cm="1">
        <f t="array" aca="1" ref="W86" ca="1">IF(INDIRECT(W$111&amp;116+4*($B86-7))=1,BIN2HEX(1),BIN2HEX(INDIRECT(W$111&amp;113+4*($B86-7))&amp;INDIRECT(W$111&amp;114+4*($B86-7))&amp;INDIRECT(W$111&amp;115+4*($B86-7))&amp;INDIRECT(W$111&amp;116+4*($B86-7))))</f>
        <v>2</v>
      </c>
      <c r="X86" s="80" t="str" cm="1">
        <f t="array" aca="1" ref="X86" ca="1">IF(INDIRECT(X$111&amp;116+4*($B86-7))=1,BIN2HEX(1),BIN2HEX(INDIRECT(X$111&amp;113+4*($B86-7))&amp;INDIRECT(X$111&amp;114+4*($B86-7))&amp;INDIRECT(X$111&amp;115+4*($B86-7))&amp;INDIRECT(X$111&amp;116+4*($B86-7))))</f>
        <v>2</v>
      </c>
      <c r="Y86" s="80" t="str" cm="1">
        <f t="array" aca="1" ref="Y86" ca="1">IF(INDIRECT(Y$111&amp;116+4*($B86-7))=1,BIN2HEX(1),BIN2HEX(INDIRECT(Y$111&amp;113+4*($B86-7))&amp;INDIRECT(Y$111&amp;114+4*($B86-7))&amp;INDIRECT(Y$111&amp;115+4*($B86-7))&amp;INDIRECT(Y$111&amp;116+4*($B86-7))))</f>
        <v>2</v>
      </c>
      <c r="Z86" s="80" t="str" cm="1">
        <f t="array" aca="1" ref="Z86" ca="1">IF(INDIRECT(Z$111&amp;116+4*($B86-7))=1,BIN2HEX(1),BIN2HEX(INDIRECT(Z$111&amp;113+4*($B86-7))&amp;INDIRECT(Z$111&amp;114+4*($B86-7))&amp;INDIRECT(Z$111&amp;115+4*($B86-7))&amp;INDIRECT(Z$111&amp;116+4*($B86-7))))</f>
        <v>2</v>
      </c>
      <c r="AA86" s="80" t="str" cm="1">
        <f t="array" aca="1" ref="AA86" ca="1">IF(INDIRECT(AA$111&amp;116+4*($B86-7))=1,BIN2HEX(1),BIN2HEX(INDIRECT(AA$111&amp;113+4*($B86-7))&amp;INDIRECT(AA$111&amp;114+4*($B86-7))&amp;INDIRECT(AA$111&amp;115+4*($B86-7))&amp;INDIRECT(AA$111&amp;116+4*($B86-7))))</f>
        <v>2</v>
      </c>
      <c r="AB86" s="80" t="str" cm="1">
        <f t="array" aca="1" ref="AB86" ca="1">IF(INDIRECT(AB$111&amp;116+4*($B86-7))=1,BIN2HEX(1),BIN2HEX(INDIRECT(AB$111&amp;113+4*($B86-7))&amp;INDIRECT(AB$111&amp;114+4*($B86-7))&amp;INDIRECT(AB$111&amp;115+4*($B86-7))&amp;INDIRECT(AB$111&amp;116+4*($B86-7))))</f>
        <v>2</v>
      </c>
      <c r="AC86" s="80" t="str" cm="1">
        <f t="array" aca="1" ref="AC86" ca="1">IF(INDIRECT(AC$111&amp;116+4*($B86-7))=1,BIN2HEX(1),BIN2HEX(INDIRECT(AC$111&amp;113+4*($B86-7))&amp;INDIRECT(AC$111&amp;114+4*($B86-7))&amp;INDIRECT(AC$111&amp;115+4*($B86-7))&amp;INDIRECT(AC$111&amp;116+4*($B86-7))))</f>
        <v>2</v>
      </c>
      <c r="AD86" s="80" t="str" cm="1">
        <f t="array" aca="1" ref="AD86" ca="1">IF(INDIRECT(AD$111&amp;116+4*($B86-7))=1,BIN2HEX(1),BIN2HEX(INDIRECT(AD$111&amp;113+4*($B86-7))&amp;INDIRECT(AD$111&amp;114+4*($B86-7))&amp;INDIRECT(AD$111&amp;115+4*($B86-7))&amp;INDIRECT(AD$111&amp;116+4*($B86-7))))</f>
        <v>2</v>
      </c>
      <c r="AE86" s="80" t="str" cm="1">
        <f t="array" aca="1" ref="AE86" ca="1">IF(INDIRECT(AE$111&amp;116+4*($B86-7))=1,BIN2HEX(1),BIN2HEX(INDIRECT(AE$111&amp;113+4*($B86-7))&amp;INDIRECT(AE$111&amp;114+4*($B86-7))&amp;INDIRECT(AE$111&amp;115+4*($B86-7))&amp;INDIRECT(AE$111&amp;116+4*($B86-7))))</f>
        <v>2</v>
      </c>
      <c r="AF86" s="80" t="str" cm="1">
        <f t="array" aca="1" ref="AF86" ca="1">IF(INDIRECT(AF$111&amp;116+4*($B86-7))=1,BIN2HEX(1),BIN2HEX(INDIRECT(AF$111&amp;113+4*($B86-7))&amp;INDIRECT(AF$111&amp;114+4*($B86-7))&amp;INDIRECT(AF$111&amp;115+4*($B86-7))&amp;INDIRECT(AF$111&amp;116+4*($B86-7))))</f>
        <v>2</v>
      </c>
      <c r="AG86" s="80" t="str" cm="1">
        <f t="array" aca="1" ref="AG86" ca="1">IF(INDIRECT(AG$111&amp;116+4*($B86-7))=1,BIN2HEX(1),BIN2HEX(INDIRECT(AG$111&amp;113+4*($B86-7))&amp;INDIRECT(AG$111&amp;114+4*($B86-7))&amp;INDIRECT(AG$111&amp;115+4*($B86-7))&amp;INDIRECT(AG$111&amp;116+4*($B86-7))))</f>
        <v>2</v>
      </c>
      <c r="AH86" s="80" t="str" cm="1">
        <f t="array" aca="1" ref="AH86" ca="1">IF(INDIRECT(AH$111&amp;116+4*($B86-7))=1,BIN2HEX(1),BIN2HEX(INDIRECT(AH$111&amp;113+4*($B86-7))&amp;INDIRECT(AH$111&amp;114+4*($B86-7))&amp;INDIRECT(AH$111&amp;115+4*($B86-7))&amp;INDIRECT(AH$111&amp;116+4*($B86-7))))</f>
        <v>2</v>
      </c>
      <c r="AI86" s="80" t="str" cm="1">
        <f t="array" aca="1" ref="AI86" ca="1">IF(INDIRECT(AI$111&amp;116+4*($B86-7))=1,BIN2HEX(1),BIN2HEX(INDIRECT(AI$111&amp;113+4*($B86-7))&amp;INDIRECT(AI$111&amp;114+4*($B86-7))&amp;INDIRECT(AI$111&amp;115+4*($B86-7))&amp;INDIRECT(AI$111&amp;116+4*($B86-7))))</f>
        <v>2</v>
      </c>
      <c r="AJ86" s="80" t="str" cm="1">
        <f t="array" aca="1" ref="AJ86" ca="1">IF(INDIRECT(AJ$111&amp;116+4*($B86-7))=1,BIN2HEX(1),BIN2HEX(INDIRECT(AJ$111&amp;113+4*($B86-7))&amp;INDIRECT(AJ$111&amp;114+4*($B86-7))&amp;INDIRECT(AJ$111&amp;115+4*($B86-7))&amp;INDIRECT(AJ$111&amp;116+4*($B86-7))))</f>
        <v>2</v>
      </c>
      <c r="AK86" s="80" t="str" cm="1">
        <f t="array" aca="1" ref="AK86" ca="1">IF(INDIRECT(AK$111&amp;116+4*($B86-7))=1,BIN2HEX(1),BIN2HEX(INDIRECT(AK$111&amp;113+4*($B86-7))&amp;INDIRECT(AK$111&amp;114+4*($B86-7))&amp;INDIRECT(AK$111&amp;115+4*($B86-7))&amp;INDIRECT(AK$111&amp;116+4*($B86-7))))</f>
        <v>2</v>
      </c>
      <c r="AL86" s="80" t="str" cm="1">
        <f t="array" aca="1" ref="AL86" ca="1">IF(INDIRECT(AL$111&amp;116+4*($B86-7))=1,BIN2HEX(1),BIN2HEX(INDIRECT(AL$111&amp;113+4*($B86-7))&amp;INDIRECT(AL$111&amp;114+4*($B86-7))&amp;INDIRECT(AL$111&amp;115+4*($B86-7))&amp;INDIRECT(AL$111&amp;116+4*($B86-7))))</f>
        <v>2</v>
      </c>
      <c r="AM86" s="80" t="str" cm="1">
        <f t="array" aca="1" ref="AM86" ca="1">IF(INDIRECT(AM$111&amp;116+4*($B86-7))=1,BIN2HEX(1),BIN2HEX(INDIRECT(AM$111&amp;113+4*($B86-7))&amp;INDIRECT(AM$111&amp;114+4*($B86-7))&amp;INDIRECT(AM$111&amp;115+4*($B86-7))&amp;INDIRECT(AM$111&amp;116+4*($B86-7))))</f>
        <v>2</v>
      </c>
      <c r="AN86" s="80" t="str" cm="1">
        <f t="array" aca="1" ref="AN86" ca="1">IF(INDIRECT(AN$111&amp;116+4*($B86-7))=1,BIN2HEX(1),BIN2HEX(INDIRECT(AN$111&amp;113+4*($B86-7))&amp;INDIRECT(AN$111&amp;114+4*($B86-7))&amp;INDIRECT(AN$111&amp;115+4*($B86-7))&amp;INDIRECT(AN$111&amp;116+4*($B86-7))))</f>
        <v>2</v>
      </c>
      <c r="AO86" s="80" t="str" cm="1">
        <f t="array" aca="1" ref="AO86" ca="1">IF(INDIRECT(AO$111&amp;116+4*($B86-7))=1,BIN2HEX(1),BIN2HEX(INDIRECT(AO$111&amp;113+4*($B86-7))&amp;INDIRECT(AO$111&amp;114+4*($B86-7))&amp;INDIRECT(AO$111&amp;115+4*($B86-7))&amp;INDIRECT(AO$111&amp;116+4*($B86-7))))</f>
        <v>2</v>
      </c>
      <c r="AP86" s="80" t="str" cm="1">
        <f t="array" aca="1" ref="AP86" ca="1">IF(INDIRECT(AP$111&amp;116+4*($B86-7))=1,BIN2HEX(1),BIN2HEX(INDIRECT(AP$111&amp;113+4*($B86-7))&amp;INDIRECT(AP$111&amp;114+4*($B86-7))&amp;INDIRECT(AP$111&amp;115+4*($B86-7))&amp;INDIRECT(AP$111&amp;116+4*($B86-7))))</f>
        <v>2</v>
      </c>
      <c r="AQ86" s="80" t="str" cm="1">
        <f t="array" aca="1" ref="AQ86" ca="1">IF(INDIRECT(AQ$111&amp;116+4*($B86-7))=1,BIN2HEX(1),BIN2HEX(INDIRECT(AQ$111&amp;113+4*($B86-7))&amp;INDIRECT(AQ$111&amp;114+4*($B86-7))&amp;INDIRECT(AQ$111&amp;115+4*($B86-7))&amp;INDIRECT(AQ$111&amp;116+4*($B86-7))))</f>
        <v>2</v>
      </c>
      <c r="AR86" s="80" t="str" cm="1">
        <f t="array" aca="1" ref="AR86" ca="1">IF(INDIRECT(AR$111&amp;116+4*($B86-7))=1,BIN2HEX(1),BIN2HEX(INDIRECT(AR$111&amp;113+4*($B86-7))&amp;INDIRECT(AR$111&amp;114+4*($B86-7))&amp;INDIRECT(AR$111&amp;115+4*($B86-7))&amp;INDIRECT(AR$111&amp;116+4*($B86-7))))</f>
        <v>2</v>
      </c>
      <c r="AS86" s="80" t="str" cm="1">
        <f t="array" aca="1" ref="AS86" ca="1">IF(INDIRECT(AS$111&amp;116+4*($B86-7))=1,BIN2HEX(1),BIN2HEX(INDIRECT(AS$111&amp;113+4*($B86-7))&amp;INDIRECT(AS$111&amp;114+4*($B86-7))&amp;INDIRECT(AS$111&amp;115+4*($B86-7))&amp;INDIRECT(AS$111&amp;116+4*($B86-7))))</f>
        <v>2</v>
      </c>
      <c r="AT86" s="80" t="str" cm="1">
        <f t="array" aca="1" ref="AT86" ca="1">IF(INDIRECT(AT$111&amp;116+4*($B86-7))=1,BIN2HEX(1),BIN2HEX(INDIRECT(AT$111&amp;113+4*($B86-7))&amp;INDIRECT(AT$111&amp;114+4*($B86-7))&amp;INDIRECT(AT$111&amp;115+4*($B86-7))&amp;INDIRECT(AT$111&amp;116+4*($B86-7))))</f>
        <v>2</v>
      </c>
      <c r="AU86" s="80" t="str" cm="1">
        <f t="array" aca="1" ref="AU86" ca="1">IF(INDIRECT(AU$111&amp;116+4*($B86-7))=1,BIN2HEX(1),BIN2HEX(INDIRECT(AU$111&amp;113+4*($B86-7))&amp;INDIRECT(AU$111&amp;114+4*($B86-7))&amp;INDIRECT(AU$111&amp;115+4*($B86-7))&amp;INDIRECT(AU$111&amp;116+4*($B86-7))))</f>
        <v>2</v>
      </c>
      <c r="AV86" s="80" t="str" cm="1">
        <f t="array" aca="1" ref="AV86" ca="1">IF(INDIRECT(AV$111&amp;116+4*($B86-7))=1,BIN2HEX(1),BIN2HEX(INDIRECT(AV$111&amp;113+4*($B86-7))&amp;INDIRECT(AV$111&amp;114+4*($B86-7))&amp;INDIRECT(AV$111&amp;115+4*($B86-7))&amp;INDIRECT(AV$111&amp;116+4*($B86-7))))</f>
        <v>2</v>
      </c>
      <c r="AW86" s="80" t="str" cm="1">
        <f t="array" aca="1" ref="AW86" ca="1">IF(INDIRECT(AW$111&amp;116+4*($B86-7))=1,BIN2HEX(1),BIN2HEX(INDIRECT(AW$111&amp;113+4*($B86-7))&amp;INDIRECT(AW$111&amp;114+4*($B86-7))&amp;INDIRECT(AW$111&amp;115+4*($B86-7))&amp;INDIRECT(AW$111&amp;116+4*($B86-7))))</f>
        <v>2</v>
      </c>
      <c r="AX86" s="80" t="str" cm="1">
        <f t="array" aca="1" ref="AX86" ca="1">IF(INDIRECT(AX$111&amp;116+4*($B86-7))=1,BIN2HEX(1),BIN2HEX(INDIRECT(AX$111&amp;113+4*($B86-7))&amp;INDIRECT(AX$111&amp;114+4*($B86-7))&amp;INDIRECT(AX$111&amp;115+4*($B86-7))&amp;INDIRECT(AX$111&amp;116+4*($B86-7))))</f>
        <v>2</v>
      </c>
      <c r="AY86" s="80" t="str" cm="1">
        <f t="array" aca="1" ref="AY86" ca="1">IF(INDIRECT(AY$111&amp;116+4*($B86-7))=1,BIN2HEX(1),BIN2HEX(INDIRECT(AY$111&amp;113+4*($B86-7))&amp;INDIRECT(AY$111&amp;114+4*($B86-7))&amp;INDIRECT(AY$111&amp;115+4*($B86-7))&amp;INDIRECT(AY$111&amp;116+4*($B86-7))))</f>
        <v>2</v>
      </c>
      <c r="AZ86" s="80" t="str" cm="1">
        <f t="array" aca="1" ref="AZ86" ca="1">IF(INDIRECT(AZ$111&amp;116+4*($B86-7))=1,BIN2HEX(1),BIN2HEX(INDIRECT(AZ$111&amp;113+4*($B86-7))&amp;INDIRECT(AZ$111&amp;114+4*($B86-7))&amp;INDIRECT(AZ$111&amp;115+4*($B86-7))&amp;INDIRECT(AZ$111&amp;116+4*($B86-7))))</f>
        <v>2</v>
      </c>
      <c r="BA86" s="80" t="str" cm="1">
        <f t="array" aca="1" ref="BA86" ca="1">IF(INDIRECT(BA$111&amp;116+4*($B86-7))=1,BIN2HEX(1),BIN2HEX(INDIRECT(BA$111&amp;113+4*($B86-7))&amp;INDIRECT(BA$111&amp;114+4*($B86-7))&amp;INDIRECT(BA$111&amp;115+4*($B86-7))&amp;INDIRECT(BA$111&amp;116+4*($B86-7))))</f>
        <v>2</v>
      </c>
      <c r="BB86" s="80" t="str" cm="1">
        <f t="array" aca="1" ref="BB86" ca="1">IF(INDIRECT(BB$111&amp;116+4*($B86-7))=1,BIN2HEX(1),BIN2HEX(INDIRECT(BB$111&amp;113+4*($B86-7))&amp;INDIRECT(BB$111&amp;114+4*($B86-7))&amp;INDIRECT(BB$111&amp;115+4*($B86-7))&amp;INDIRECT(BB$111&amp;116+4*($B86-7))))</f>
        <v>2</v>
      </c>
      <c r="BC86" s="80" t="str" cm="1">
        <f t="array" aca="1" ref="BC86" ca="1">IF(INDIRECT(BC$111&amp;116+4*($B86-7))=1,BIN2HEX(1),BIN2HEX(INDIRECT(BC$111&amp;113+4*($B86-7))&amp;INDIRECT(BC$111&amp;114+4*($B86-7))&amp;INDIRECT(BC$111&amp;115+4*($B86-7))&amp;INDIRECT(BC$111&amp;116+4*($B86-7))))</f>
        <v>2</v>
      </c>
      <c r="BD86" s="80" t="str" cm="1">
        <f t="array" aca="1" ref="BD86" ca="1">IF(INDIRECT(BD$111&amp;116+4*($B86-7))=1,BIN2HEX(1),BIN2HEX(INDIRECT(BD$111&amp;113+4*($B86-7))&amp;INDIRECT(BD$111&amp;114+4*($B86-7))&amp;INDIRECT(BD$111&amp;115+4*($B86-7))&amp;INDIRECT(BD$111&amp;116+4*($B86-7))))</f>
        <v>2</v>
      </c>
      <c r="BE86" s="80" t="str" cm="1">
        <f t="array" aca="1" ref="BE86" ca="1">IF(INDIRECT(BE$111&amp;116+4*($B86-7))=1,BIN2HEX(1),BIN2HEX(INDIRECT(BE$111&amp;113+4*($B86-7))&amp;INDIRECT(BE$111&amp;114+4*($B86-7))&amp;INDIRECT(BE$111&amp;115+4*($B86-7))&amp;INDIRECT(BE$111&amp;116+4*($B86-7))))</f>
        <v>2</v>
      </c>
      <c r="BF86" s="80" t="str" cm="1">
        <f t="array" aca="1" ref="BF86" ca="1">IF(INDIRECT(BF$111&amp;116+4*($B86-7))=1,BIN2HEX(1),BIN2HEX(INDIRECT(BF$111&amp;113+4*($B86-7))&amp;INDIRECT(BF$111&amp;114+4*($B86-7))&amp;INDIRECT(BF$111&amp;115+4*($B86-7))&amp;INDIRECT(BF$111&amp;116+4*($B86-7))))</f>
        <v>2</v>
      </c>
      <c r="BG86" s="80" t="str" cm="1">
        <f t="array" aca="1" ref="BG86" ca="1">IF(INDIRECT(BG$111&amp;116+4*($B86-7))=1,BIN2HEX(1),BIN2HEX(INDIRECT(BG$111&amp;113+4*($B86-7))&amp;INDIRECT(BG$111&amp;114+4*($B86-7))&amp;INDIRECT(BG$111&amp;115+4*($B86-7))&amp;INDIRECT(BG$111&amp;116+4*($B86-7))))</f>
        <v>2</v>
      </c>
      <c r="BH86" s="80" t="str" cm="1">
        <f t="array" aca="1" ref="BH86" ca="1">IF(INDIRECT(BH$111&amp;116+4*($B86-7))=1,BIN2HEX(1),BIN2HEX(INDIRECT(BH$111&amp;113+4*($B86-7))&amp;INDIRECT(BH$111&amp;114+4*($B86-7))&amp;INDIRECT(BH$111&amp;115+4*($B86-7))&amp;INDIRECT(BH$111&amp;116+4*($B86-7))))</f>
        <v>2</v>
      </c>
      <c r="BI86" s="80" t="str" cm="1">
        <f t="array" aca="1" ref="BI86" ca="1">IF(INDIRECT(BI$111&amp;116+4*($B86-7))=1,BIN2HEX(1),BIN2HEX(INDIRECT(BI$111&amp;113+4*($B86-7))&amp;INDIRECT(BI$111&amp;114+4*($B86-7))&amp;INDIRECT(BI$111&amp;115+4*($B86-7))&amp;INDIRECT(BI$111&amp;116+4*($B86-7))))</f>
        <v>2</v>
      </c>
      <c r="BJ86" s="80" t="str" cm="1">
        <f t="array" aca="1" ref="BJ86" ca="1">IF(INDIRECT(BJ$111&amp;116+4*($B86-7))=1,BIN2HEX(1),BIN2HEX(INDIRECT(BJ$111&amp;113+4*($B86-7))&amp;INDIRECT(BJ$111&amp;114+4*($B86-7))&amp;INDIRECT(BJ$111&amp;115+4*($B86-7))&amp;INDIRECT(BJ$111&amp;116+4*($B86-7))))</f>
        <v>2</v>
      </c>
      <c r="BK86" s="80" t="str" cm="1">
        <f t="array" aca="1" ref="BK86" ca="1">IF(INDIRECT(BK$111&amp;116+4*($B86-7))=1,BIN2HEX(1),BIN2HEX(INDIRECT(BK$111&amp;113+4*($B86-7))&amp;INDIRECT(BK$111&amp;114+4*($B86-7))&amp;INDIRECT(BK$111&amp;115+4*($B86-7))&amp;INDIRECT(BK$111&amp;116+4*($B86-7))))</f>
        <v>2</v>
      </c>
      <c r="BL86" s="80" t="str" cm="1">
        <f t="array" aca="1" ref="BL86" ca="1">IF(INDIRECT(BL$111&amp;116+4*($B86-7))=1,BIN2HEX(1),BIN2HEX(INDIRECT(BL$111&amp;113+4*($B86-7))&amp;INDIRECT(BL$111&amp;114+4*($B86-7))&amp;INDIRECT(BL$111&amp;115+4*($B86-7))&amp;INDIRECT(BL$111&amp;116+4*($B86-7))))</f>
        <v>2</v>
      </c>
      <c r="BM86" s="80" t="str" cm="1">
        <f t="array" aca="1" ref="BM86" ca="1">IF(INDIRECT(BM$111&amp;116+4*($B86-7))=1,BIN2HEX(1),BIN2HEX(INDIRECT(BM$111&amp;113+4*($B86-7))&amp;INDIRECT(BM$111&amp;114+4*($B86-7))&amp;INDIRECT(BM$111&amp;115+4*($B86-7))&amp;INDIRECT(BM$111&amp;116+4*($B86-7))))</f>
        <v>2</v>
      </c>
      <c r="BN86" s="80" t="str" cm="1">
        <f t="array" aca="1" ref="BN86" ca="1">IF(INDIRECT(BN$111&amp;116+4*($B86-7))=1,BIN2HEX(1),BIN2HEX(INDIRECT(BN$111&amp;113+4*($B86-7))&amp;INDIRECT(BN$111&amp;114+4*($B86-7))&amp;INDIRECT(BN$111&amp;115+4*($B86-7))&amp;INDIRECT(BN$111&amp;116+4*($B86-7))))</f>
        <v>2</v>
      </c>
      <c r="BO86" s="80" t="str" cm="1">
        <f t="array" aca="1" ref="BO86" ca="1">IF(INDIRECT(BO$111&amp;116+4*($B86-7))=1,BIN2HEX(1),BIN2HEX(INDIRECT(BO$111&amp;113+4*($B86-7))&amp;INDIRECT(BO$111&amp;114+4*($B86-7))&amp;INDIRECT(BO$111&amp;115+4*($B86-7))&amp;INDIRECT(BO$111&amp;116+4*($B86-7))))</f>
        <v>2</v>
      </c>
      <c r="BP86" s="80" t="str" cm="1">
        <f t="array" aca="1" ref="BP86" ca="1">IF(INDIRECT(BP$111&amp;116+4*($B86-7))=1,BIN2HEX(1),BIN2HEX(INDIRECT(BP$111&amp;113+4*($B86-7))&amp;INDIRECT(BP$111&amp;114+4*($B86-7))&amp;INDIRECT(BP$111&amp;115+4*($B86-7))&amp;INDIRECT(BP$111&amp;116+4*($B86-7))))</f>
        <v>2</v>
      </c>
      <c r="CD86" s="80" cm="1">
        <f t="array" aca="1" ref="CD86" ca="1">IF($V86="0",INDIRECT("ｄａｔａ!$"&amp;V$112&amp;"$"&amp;$B86),0)</f>
        <v>0</v>
      </c>
      <c r="CE86" s="80" cm="1">
        <f t="array" aca="1" ref="CE86" ca="1">IF(OR($AS86="0",$AS86="8"),INDIRECT("ｄａｔａ!$"&amp;AS$112&amp;"$"&amp;$B86),0)</f>
        <v>0</v>
      </c>
      <c r="CH86" s="80" t="str">
        <f t="shared" si="23"/>
        <v>2000</v>
      </c>
      <c r="CI86" s="80" t="str">
        <f t="shared" si="24"/>
        <v>300000</v>
      </c>
      <c r="CJ86" s="80" t="str">
        <f t="shared" si="25"/>
        <v>400000</v>
      </c>
      <c r="CK86" s="80" t="str">
        <f t="shared" si="26"/>
        <v>5000000</v>
      </c>
      <c r="CL86" s="80" t="str">
        <f t="shared" si="27"/>
        <v>600000</v>
      </c>
      <c r="CM86" s="80" t="str">
        <f t="shared" ca="1" si="28"/>
        <v>70000</v>
      </c>
      <c r="CN86" s="80" t="str">
        <f t="shared" ca="1" si="29"/>
        <v>800000</v>
      </c>
      <c r="CO86" s="80" t="str">
        <f t="shared" ca="1" si="30"/>
        <v>900000</v>
      </c>
      <c r="CP86" s="80" t="str">
        <f t="shared" ca="1" si="31"/>
        <v>A000000</v>
      </c>
      <c r="CQ86" s="80" t="str">
        <f t="shared" ca="1" si="32"/>
        <v>B00000</v>
      </c>
    </row>
    <row r="87" spans="1:95" x14ac:dyDescent="0.2">
      <c r="A87" s="80" t="s">
        <v>2400</v>
      </c>
      <c r="B87" s="80">
        <v>89</v>
      </c>
      <c r="C87" s="251">
        <f t="shared" ca="1" si="22"/>
        <v>1</v>
      </c>
      <c r="D87" s="80" t="str" cm="1">
        <f t="array" aca="1" ref="D87" ca="1">IF(INDIRECT(D$111&amp;116+4*($B87-7))=1,BIN2HEX(1),BIN2HEX(INDIRECT(D$111&amp;113+4*($B87-7))&amp;INDIRECT(D$111&amp;114+4*($B87-7))&amp;INDIRECT(D$111&amp;115+4*($B87-7))&amp;INDIRECT(D$111&amp;116+4*($B87-7))))</f>
        <v>4</v>
      </c>
      <c r="F87" s="80" t="str" cm="1">
        <f t="array" aca="1" ref="F87" ca="1">IF(INDIRECT(F$111&amp;116+4*($B87-7))=1,BIN2HEX(1),BIN2HEX(INDIRECT(F$111&amp;113+4*($B87-7))&amp;INDIRECT(F$111&amp;114+4*($B87-7))&amp;INDIRECT(F$111&amp;115+4*($B87-7))&amp;INDIRECT(F$111&amp;116+4*($B87-7))))</f>
        <v>2</v>
      </c>
      <c r="G87" s="80" t="str" cm="1">
        <f t="array" aca="1" ref="G87" ca="1">IF(INDIRECT(G$111&amp;116+4*($B87-7))=1,BIN2HEX(1),BIN2HEX(INDIRECT(G$111&amp;113+4*($B87-7))&amp;INDIRECT(G$111&amp;114+4*($B87-7))&amp;INDIRECT(G$111&amp;115+4*($B87-7))&amp;INDIRECT(G$111&amp;116+4*($B87-7))))</f>
        <v>2</v>
      </c>
      <c r="H87" s="80" t="str" cm="1">
        <f t="array" aca="1" ref="H87" ca="1">IF(INDIRECT(H$111&amp;116+4*($B87-7))=1,BIN2HEX(1),BIN2HEX(INDIRECT(H$111&amp;113+4*($B87-7))&amp;INDIRECT(H$111&amp;114+4*($B87-7))&amp;INDIRECT(H$111&amp;115+4*($B87-7))&amp;INDIRECT(H$111&amp;116+4*($B87-7))))</f>
        <v>2</v>
      </c>
      <c r="I87" s="80" t="str" cm="1">
        <f t="array" aca="1" ref="I87" ca="1">IF(INDIRECT(I$111&amp;116+4*($B87-7))=1,BIN2HEX(1),BIN2HEX(INDIRECT(I$111&amp;113+4*($B87-7))&amp;INDIRECT(I$111&amp;114+4*($B87-7))&amp;INDIRECT(I$111&amp;115+4*($B87-7))&amp;INDIRECT(I$111&amp;116+4*($B87-7))))</f>
        <v>2</v>
      </c>
      <c r="J87" s="80" t="str" cm="1">
        <f t="array" aca="1" ref="J87" ca="1">IF(INDIRECT(J$111&amp;116+4*($B87-7))=1,BIN2HEX(1),BIN2HEX(INDIRECT(J$111&amp;113+4*($B87-7))&amp;INDIRECT(J$111&amp;114+4*($B87-7))&amp;INDIRECT(J$111&amp;115+4*($B87-7))&amp;INDIRECT(J$111&amp;116+4*($B87-7))))</f>
        <v>2</v>
      </c>
      <c r="K87" s="80" t="str" cm="1">
        <f t="array" aca="1" ref="K87" ca="1">IF(INDIRECT(K$111&amp;116+4*($B87-7))=1,BIN2HEX(1),BIN2HEX(INDIRECT(K$111&amp;113+4*($B87-7))&amp;INDIRECT(K$111&amp;114+4*($B87-7))&amp;INDIRECT(K$111&amp;115+4*($B87-7))&amp;INDIRECT(K$111&amp;116+4*($B87-7))))</f>
        <v>2</v>
      </c>
      <c r="L87" s="80" t="str" cm="1">
        <f t="array" aca="1" ref="L87" ca="1">IF(INDIRECT(L$111&amp;116+4*($B87-7))=1,BIN2HEX(1),BIN2HEX(INDIRECT(L$111&amp;113+4*($B87-7))&amp;INDIRECT(L$111&amp;114+4*($B87-7))&amp;INDIRECT(L$111&amp;115+4*($B87-7))&amp;INDIRECT(L$111&amp;116+4*($B87-7))))</f>
        <v>2</v>
      </c>
      <c r="M87" s="80" t="str" cm="1">
        <f t="array" aca="1" ref="M87" ca="1">IF(INDIRECT(M$111&amp;116+4*($B87-7))=1,BIN2HEX(1),BIN2HEX(INDIRECT(M$111&amp;113+4*($B87-7))&amp;INDIRECT(M$111&amp;114+4*($B87-7))&amp;INDIRECT(M$111&amp;115+4*($B87-7))&amp;INDIRECT(M$111&amp;116+4*($B87-7))))</f>
        <v>2</v>
      </c>
      <c r="N87" s="80" t="str" cm="1">
        <f t="array" aca="1" ref="N87" ca="1">IF(INDIRECT(N$111&amp;116+4*($B87-7))=1,BIN2HEX(1),BIN2HEX(INDIRECT(N$111&amp;113+4*($B87-7))&amp;INDIRECT(N$111&amp;114+4*($B87-7))&amp;INDIRECT(N$111&amp;115+4*($B87-7))&amp;INDIRECT(N$111&amp;116+4*($B87-7))))</f>
        <v>2</v>
      </c>
      <c r="O87" s="80" t="str" cm="1">
        <f t="array" aca="1" ref="O87" ca="1">IF(INDIRECT(O$111&amp;116+4*($B87-7))=1,BIN2HEX(1),BIN2HEX(INDIRECT(O$111&amp;113+4*($B87-7))&amp;INDIRECT(O$111&amp;114+4*($B87-7))&amp;INDIRECT(O$111&amp;115+4*($B87-7))&amp;INDIRECT(O$111&amp;116+4*($B87-7))))</f>
        <v>2</v>
      </c>
      <c r="P87" s="80" t="str" cm="1">
        <f t="array" aca="1" ref="P87" ca="1">IF(INDIRECT(P$111&amp;116+4*($B87-7))=1,BIN2HEX(1),BIN2HEX(INDIRECT(P$111&amp;113+4*($B87-7))&amp;INDIRECT(P$111&amp;114+4*($B87-7))&amp;INDIRECT(P$111&amp;115+4*($B87-7))&amp;INDIRECT(P$111&amp;116+4*($B87-7))))</f>
        <v>2</v>
      </c>
      <c r="Q87" s="80" t="str" cm="1">
        <f t="array" aca="1" ref="Q87" ca="1">IF(INDIRECT(Q$111&amp;116+4*($B87-7))=1,BIN2HEX(1),BIN2HEX(INDIRECT(Q$111&amp;113+4*($B87-7))&amp;INDIRECT(Q$111&amp;114+4*($B87-7))&amp;INDIRECT(Q$111&amp;115+4*($B87-7))&amp;INDIRECT(Q$111&amp;116+4*($B87-7))))</f>
        <v>2</v>
      </c>
      <c r="R87" s="80" t="str" cm="1">
        <f t="array" aca="1" ref="R87" ca="1">IF(INDIRECT(R$111&amp;116+4*($B87-7))=1,BIN2HEX(1),BIN2HEX(INDIRECT(R$111&amp;113+4*($B87-7))&amp;INDIRECT(R$111&amp;114+4*($B87-7))&amp;INDIRECT(R$111&amp;115+4*($B87-7))&amp;INDIRECT(R$111&amp;116+4*($B87-7))))</f>
        <v>2</v>
      </c>
      <c r="S87" s="80" t="str" cm="1">
        <f t="array" aca="1" ref="S87" ca="1">IF(INDIRECT(S$111&amp;116+4*($B87-7))=1,BIN2HEX(1),BIN2HEX(INDIRECT(S$111&amp;113+4*($B87-7))&amp;INDIRECT(S$111&amp;114+4*($B87-7))&amp;INDIRECT(S$111&amp;115+4*($B87-7))&amp;INDIRECT(S$111&amp;116+4*($B87-7))))</f>
        <v>2</v>
      </c>
      <c r="T87" s="80" t="str" cm="1">
        <f t="array" aca="1" ref="T87" ca="1">IF(INDIRECT(T$111&amp;116+4*($B87-7))=1,BIN2HEX(1),BIN2HEX(INDIRECT(T$111&amp;113+4*($B87-7))&amp;INDIRECT(T$111&amp;114+4*($B87-7))&amp;INDIRECT(T$111&amp;115+4*($B87-7))&amp;INDIRECT(T$111&amp;116+4*($B87-7))))</f>
        <v>2</v>
      </c>
      <c r="U87" s="80" t="str" cm="1">
        <f t="array" aca="1" ref="U87" ca="1">IF(INDIRECT(U$111&amp;116+4*($B87-7))=1,BIN2HEX(1),BIN2HEX(INDIRECT(U$111&amp;113+4*($B87-7))&amp;INDIRECT(U$111&amp;114+4*($B87-7))&amp;INDIRECT(U$111&amp;115+4*($B87-7))&amp;INDIRECT(U$111&amp;116+4*($B87-7))))</f>
        <v>2</v>
      </c>
      <c r="V87" s="80" t="str" cm="1">
        <f t="array" aca="1" ref="V87" ca="1">IF(INDIRECT(V$111&amp;116+4*($B87-7))=1,BIN2HEX(1),BIN2HEX(INDIRECT(V$111&amp;113+4*($B87-7))&amp;INDIRECT(V$111&amp;114+4*($B87-7))&amp;INDIRECT(V$111&amp;115+4*($B87-7))&amp;INDIRECT(V$111&amp;116+4*($B87-7))))</f>
        <v>2</v>
      </c>
      <c r="W87" s="80" t="str" cm="1">
        <f t="array" aca="1" ref="W87" ca="1">IF(INDIRECT(W$111&amp;116+4*($B87-7))=1,BIN2HEX(1),BIN2HEX(INDIRECT(W$111&amp;113+4*($B87-7))&amp;INDIRECT(W$111&amp;114+4*($B87-7))&amp;INDIRECT(W$111&amp;115+4*($B87-7))&amp;INDIRECT(W$111&amp;116+4*($B87-7))))</f>
        <v>2</v>
      </c>
      <c r="X87" s="80" t="str" cm="1">
        <f t="array" aca="1" ref="X87" ca="1">IF(INDIRECT(X$111&amp;116+4*($B87-7))=1,BIN2HEX(1),BIN2HEX(INDIRECT(X$111&amp;113+4*($B87-7))&amp;INDIRECT(X$111&amp;114+4*($B87-7))&amp;INDIRECT(X$111&amp;115+4*($B87-7))&amp;INDIRECT(X$111&amp;116+4*($B87-7))))</f>
        <v>2</v>
      </c>
      <c r="Y87" s="80" t="str" cm="1">
        <f t="array" aca="1" ref="Y87" ca="1">IF(INDIRECT(Y$111&amp;116+4*($B87-7))=1,BIN2HEX(1),BIN2HEX(INDIRECT(Y$111&amp;113+4*($B87-7))&amp;INDIRECT(Y$111&amp;114+4*($B87-7))&amp;INDIRECT(Y$111&amp;115+4*($B87-7))&amp;INDIRECT(Y$111&amp;116+4*($B87-7))))</f>
        <v>2</v>
      </c>
      <c r="Z87" s="80" t="str" cm="1">
        <f t="array" aca="1" ref="Z87" ca="1">IF(INDIRECT(Z$111&amp;116+4*($B87-7))=1,BIN2HEX(1),BIN2HEX(INDIRECT(Z$111&amp;113+4*($B87-7))&amp;INDIRECT(Z$111&amp;114+4*($B87-7))&amp;INDIRECT(Z$111&amp;115+4*($B87-7))&amp;INDIRECT(Z$111&amp;116+4*($B87-7))))</f>
        <v>2</v>
      </c>
      <c r="AA87" s="80" t="str" cm="1">
        <f t="array" aca="1" ref="AA87" ca="1">IF(INDIRECT(AA$111&amp;116+4*($B87-7))=1,BIN2HEX(1),BIN2HEX(INDIRECT(AA$111&amp;113+4*($B87-7))&amp;INDIRECT(AA$111&amp;114+4*($B87-7))&amp;INDIRECT(AA$111&amp;115+4*($B87-7))&amp;INDIRECT(AA$111&amp;116+4*($B87-7))))</f>
        <v>2</v>
      </c>
      <c r="AB87" s="80" t="str" cm="1">
        <f t="array" aca="1" ref="AB87" ca="1">IF(INDIRECT(AB$111&amp;116+4*($B87-7))=1,BIN2HEX(1),BIN2HEX(INDIRECT(AB$111&amp;113+4*($B87-7))&amp;INDIRECT(AB$111&amp;114+4*($B87-7))&amp;INDIRECT(AB$111&amp;115+4*($B87-7))&amp;INDIRECT(AB$111&amp;116+4*($B87-7))))</f>
        <v>2</v>
      </c>
      <c r="AC87" s="80" t="str" cm="1">
        <f t="array" aca="1" ref="AC87" ca="1">IF(INDIRECT(AC$111&amp;116+4*($B87-7))=1,BIN2HEX(1),BIN2HEX(INDIRECT(AC$111&amp;113+4*($B87-7))&amp;INDIRECT(AC$111&amp;114+4*($B87-7))&amp;INDIRECT(AC$111&amp;115+4*($B87-7))&amp;INDIRECT(AC$111&amp;116+4*($B87-7))))</f>
        <v>2</v>
      </c>
      <c r="AD87" s="80" t="str" cm="1">
        <f t="array" aca="1" ref="AD87" ca="1">IF(INDIRECT(AD$111&amp;116+4*($B87-7))=1,BIN2HEX(1),BIN2HEX(INDIRECT(AD$111&amp;113+4*($B87-7))&amp;INDIRECT(AD$111&amp;114+4*($B87-7))&amp;INDIRECT(AD$111&amp;115+4*($B87-7))&amp;INDIRECT(AD$111&amp;116+4*($B87-7))))</f>
        <v>2</v>
      </c>
      <c r="AE87" s="80" t="str" cm="1">
        <f t="array" aca="1" ref="AE87" ca="1">IF(INDIRECT(AE$111&amp;116+4*($B87-7))=1,BIN2HEX(1),BIN2HEX(INDIRECT(AE$111&amp;113+4*($B87-7))&amp;INDIRECT(AE$111&amp;114+4*($B87-7))&amp;INDIRECT(AE$111&amp;115+4*($B87-7))&amp;INDIRECT(AE$111&amp;116+4*($B87-7))))</f>
        <v>2</v>
      </c>
      <c r="AF87" s="80" t="str" cm="1">
        <f t="array" aca="1" ref="AF87" ca="1">IF(INDIRECT(AF$111&amp;116+4*($B87-7))=1,BIN2HEX(1),BIN2HEX(INDIRECT(AF$111&amp;113+4*($B87-7))&amp;INDIRECT(AF$111&amp;114+4*($B87-7))&amp;INDIRECT(AF$111&amp;115+4*($B87-7))&amp;INDIRECT(AF$111&amp;116+4*($B87-7))))</f>
        <v>2</v>
      </c>
      <c r="AG87" s="80" t="str" cm="1">
        <f t="array" aca="1" ref="AG87" ca="1">IF(INDIRECT(AG$111&amp;116+4*($B87-7))=1,BIN2HEX(1),BIN2HEX(INDIRECT(AG$111&amp;113+4*($B87-7))&amp;INDIRECT(AG$111&amp;114+4*($B87-7))&amp;INDIRECT(AG$111&amp;115+4*($B87-7))&amp;INDIRECT(AG$111&amp;116+4*($B87-7))))</f>
        <v>2</v>
      </c>
      <c r="AH87" s="80" t="str" cm="1">
        <f t="array" aca="1" ref="AH87" ca="1">IF(INDIRECT(AH$111&amp;116+4*($B87-7))=1,BIN2HEX(1),BIN2HEX(INDIRECT(AH$111&amp;113+4*($B87-7))&amp;INDIRECT(AH$111&amp;114+4*($B87-7))&amp;INDIRECT(AH$111&amp;115+4*($B87-7))&amp;INDIRECT(AH$111&amp;116+4*($B87-7))))</f>
        <v>2</v>
      </c>
      <c r="AI87" s="80" t="str" cm="1">
        <f t="array" aca="1" ref="AI87" ca="1">IF(INDIRECT(AI$111&amp;116+4*($B87-7))=1,BIN2HEX(1),BIN2HEX(INDIRECT(AI$111&amp;113+4*($B87-7))&amp;INDIRECT(AI$111&amp;114+4*($B87-7))&amp;INDIRECT(AI$111&amp;115+4*($B87-7))&amp;INDIRECT(AI$111&amp;116+4*($B87-7))))</f>
        <v>2</v>
      </c>
      <c r="AJ87" s="80" t="str" cm="1">
        <f t="array" aca="1" ref="AJ87" ca="1">IF(INDIRECT(AJ$111&amp;116+4*($B87-7))=1,BIN2HEX(1),BIN2HEX(INDIRECT(AJ$111&amp;113+4*($B87-7))&amp;INDIRECT(AJ$111&amp;114+4*($B87-7))&amp;INDIRECT(AJ$111&amp;115+4*($B87-7))&amp;INDIRECT(AJ$111&amp;116+4*($B87-7))))</f>
        <v>2</v>
      </c>
      <c r="AK87" s="80" t="str" cm="1">
        <f t="array" aca="1" ref="AK87" ca="1">IF(INDIRECT(AK$111&amp;116+4*($B87-7))=1,BIN2HEX(1),BIN2HEX(INDIRECT(AK$111&amp;113+4*($B87-7))&amp;INDIRECT(AK$111&amp;114+4*($B87-7))&amp;INDIRECT(AK$111&amp;115+4*($B87-7))&amp;INDIRECT(AK$111&amp;116+4*($B87-7))))</f>
        <v>2</v>
      </c>
      <c r="AL87" s="80" t="str" cm="1">
        <f t="array" aca="1" ref="AL87" ca="1">IF(INDIRECT(AL$111&amp;116+4*($B87-7))=1,BIN2HEX(1),BIN2HEX(INDIRECT(AL$111&amp;113+4*($B87-7))&amp;INDIRECT(AL$111&amp;114+4*($B87-7))&amp;INDIRECT(AL$111&amp;115+4*($B87-7))&amp;INDIRECT(AL$111&amp;116+4*($B87-7))))</f>
        <v>2</v>
      </c>
      <c r="AM87" s="80" t="str" cm="1">
        <f t="array" aca="1" ref="AM87" ca="1">IF(INDIRECT(AM$111&amp;116+4*($B87-7))=1,BIN2HEX(1),BIN2HEX(INDIRECT(AM$111&amp;113+4*($B87-7))&amp;INDIRECT(AM$111&amp;114+4*($B87-7))&amp;INDIRECT(AM$111&amp;115+4*($B87-7))&amp;INDIRECT(AM$111&amp;116+4*($B87-7))))</f>
        <v>2</v>
      </c>
      <c r="AN87" s="80" t="str" cm="1">
        <f t="array" aca="1" ref="AN87" ca="1">IF(INDIRECT(AN$111&amp;116+4*($B87-7))=1,BIN2HEX(1),BIN2HEX(INDIRECT(AN$111&amp;113+4*($B87-7))&amp;INDIRECT(AN$111&amp;114+4*($B87-7))&amp;INDIRECT(AN$111&amp;115+4*($B87-7))&amp;INDIRECT(AN$111&amp;116+4*($B87-7))))</f>
        <v>2</v>
      </c>
      <c r="AO87" s="80" t="str" cm="1">
        <f t="array" aca="1" ref="AO87" ca="1">IF(INDIRECT(AO$111&amp;116+4*($B87-7))=1,BIN2HEX(1),BIN2HEX(INDIRECT(AO$111&amp;113+4*($B87-7))&amp;INDIRECT(AO$111&amp;114+4*($B87-7))&amp;INDIRECT(AO$111&amp;115+4*($B87-7))&amp;INDIRECT(AO$111&amp;116+4*($B87-7))))</f>
        <v>2</v>
      </c>
      <c r="AP87" s="80" t="str" cm="1">
        <f t="array" aca="1" ref="AP87" ca="1">IF(INDIRECT(AP$111&amp;116+4*($B87-7))=1,BIN2HEX(1),BIN2HEX(INDIRECT(AP$111&amp;113+4*($B87-7))&amp;INDIRECT(AP$111&amp;114+4*($B87-7))&amp;INDIRECT(AP$111&amp;115+4*($B87-7))&amp;INDIRECT(AP$111&amp;116+4*($B87-7))))</f>
        <v>2</v>
      </c>
      <c r="AQ87" s="80" t="str" cm="1">
        <f t="array" aca="1" ref="AQ87" ca="1">IF(INDIRECT(AQ$111&amp;116+4*($B87-7))=1,BIN2HEX(1),BIN2HEX(INDIRECT(AQ$111&amp;113+4*($B87-7))&amp;INDIRECT(AQ$111&amp;114+4*($B87-7))&amp;INDIRECT(AQ$111&amp;115+4*($B87-7))&amp;INDIRECT(AQ$111&amp;116+4*($B87-7))))</f>
        <v>2</v>
      </c>
      <c r="AR87" s="80" t="str" cm="1">
        <f t="array" aca="1" ref="AR87" ca="1">IF(INDIRECT(AR$111&amp;116+4*($B87-7))=1,BIN2HEX(1),BIN2HEX(INDIRECT(AR$111&amp;113+4*($B87-7))&amp;INDIRECT(AR$111&amp;114+4*($B87-7))&amp;INDIRECT(AR$111&amp;115+4*($B87-7))&amp;INDIRECT(AR$111&amp;116+4*($B87-7))))</f>
        <v>2</v>
      </c>
      <c r="AS87" s="80" t="str" cm="1">
        <f t="array" aca="1" ref="AS87" ca="1">IF(INDIRECT(AS$111&amp;116+4*($B87-7))=1,BIN2HEX(1),BIN2HEX(INDIRECT(AS$111&amp;113+4*($B87-7))&amp;INDIRECT(AS$111&amp;114+4*($B87-7))&amp;INDIRECT(AS$111&amp;115+4*($B87-7))&amp;INDIRECT(AS$111&amp;116+4*($B87-7))))</f>
        <v>2</v>
      </c>
      <c r="AT87" s="80" t="str" cm="1">
        <f t="array" aca="1" ref="AT87" ca="1">IF(INDIRECT(AT$111&amp;116+4*($B87-7))=1,BIN2HEX(1),BIN2HEX(INDIRECT(AT$111&amp;113+4*($B87-7))&amp;INDIRECT(AT$111&amp;114+4*($B87-7))&amp;INDIRECT(AT$111&amp;115+4*($B87-7))&amp;INDIRECT(AT$111&amp;116+4*($B87-7))))</f>
        <v>2</v>
      </c>
      <c r="AU87" s="80" t="str" cm="1">
        <f t="array" aca="1" ref="AU87" ca="1">IF(INDIRECT(AU$111&amp;116+4*($B87-7))=1,BIN2HEX(1),BIN2HEX(INDIRECT(AU$111&amp;113+4*($B87-7))&amp;INDIRECT(AU$111&amp;114+4*($B87-7))&amp;INDIRECT(AU$111&amp;115+4*($B87-7))&amp;INDIRECT(AU$111&amp;116+4*($B87-7))))</f>
        <v>2</v>
      </c>
      <c r="AV87" s="80" t="str" cm="1">
        <f t="array" aca="1" ref="AV87" ca="1">IF(INDIRECT(AV$111&amp;116+4*($B87-7))=1,BIN2HEX(1),BIN2HEX(INDIRECT(AV$111&amp;113+4*($B87-7))&amp;INDIRECT(AV$111&amp;114+4*($B87-7))&amp;INDIRECT(AV$111&amp;115+4*($B87-7))&amp;INDIRECT(AV$111&amp;116+4*($B87-7))))</f>
        <v>2</v>
      </c>
      <c r="AW87" s="80" t="str" cm="1">
        <f t="array" aca="1" ref="AW87" ca="1">IF(INDIRECT(AW$111&amp;116+4*($B87-7))=1,BIN2HEX(1),BIN2HEX(INDIRECT(AW$111&amp;113+4*($B87-7))&amp;INDIRECT(AW$111&amp;114+4*($B87-7))&amp;INDIRECT(AW$111&amp;115+4*($B87-7))&amp;INDIRECT(AW$111&amp;116+4*($B87-7))))</f>
        <v>2</v>
      </c>
      <c r="AX87" s="80" t="str" cm="1">
        <f t="array" aca="1" ref="AX87" ca="1">IF(INDIRECT(AX$111&amp;116+4*($B87-7))=1,BIN2HEX(1),BIN2HEX(INDIRECT(AX$111&amp;113+4*($B87-7))&amp;INDIRECT(AX$111&amp;114+4*($B87-7))&amp;INDIRECT(AX$111&amp;115+4*($B87-7))&amp;INDIRECT(AX$111&amp;116+4*($B87-7))))</f>
        <v>2</v>
      </c>
      <c r="AY87" s="80" t="str" cm="1">
        <f t="array" aca="1" ref="AY87" ca="1">IF(INDIRECT(AY$111&amp;116+4*($B87-7))=1,BIN2HEX(1),BIN2HEX(INDIRECT(AY$111&amp;113+4*($B87-7))&amp;INDIRECT(AY$111&amp;114+4*($B87-7))&amp;INDIRECT(AY$111&amp;115+4*($B87-7))&amp;INDIRECT(AY$111&amp;116+4*($B87-7))))</f>
        <v>2</v>
      </c>
      <c r="AZ87" s="80" t="str" cm="1">
        <f t="array" aca="1" ref="AZ87" ca="1">IF(INDIRECT(AZ$111&amp;116+4*($B87-7))=1,BIN2HEX(1),BIN2HEX(INDIRECT(AZ$111&amp;113+4*($B87-7))&amp;INDIRECT(AZ$111&amp;114+4*($B87-7))&amp;INDIRECT(AZ$111&amp;115+4*($B87-7))&amp;INDIRECT(AZ$111&amp;116+4*($B87-7))))</f>
        <v>2</v>
      </c>
      <c r="BA87" s="80" t="str" cm="1">
        <f t="array" aca="1" ref="BA87" ca="1">IF(INDIRECT(BA$111&amp;116+4*($B87-7))=1,BIN2HEX(1),BIN2HEX(INDIRECT(BA$111&amp;113+4*($B87-7))&amp;INDIRECT(BA$111&amp;114+4*($B87-7))&amp;INDIRECT(BA$111&amp;115+4*($B87-7))&amp;INDIRECT(BA$111&amp;116+4*($B87-7))))</f>
        <v>2</v>
      </c>
      <c r="BB87" s="80" t="str" cm="1">
        <f t="array" aca="1" ref="BB87" ca="1">IF(INDIRECT(BB$111&amp;116+4*($B87-7))=1,BIN2HEX(1),BIN2HEX(INDIRECT(BB$111&amp;113+4*($B87-7))&amp;INDIRECT(BB$111&amp;114+4*($B87-7))&amp;INDIRECT(BB$111&amp;115+4*($B87-7))&amp;INDIRECT(BB$111&amp;116+4*($B87-7))))</f>
        <v>2</v>
      </c>
      <c r="BC87" s="80" t="str" cm="1">
        <f t="array" aca="1" ref="BC87" ca="1">IF(INDIRECT(BC$111&amp;116+4*($B87-7))=1,BIN2HEX(1),BIN2HEX(INDIRECT(BC$111&amp;113+4*($B87-7))&amp;INDIRECT(BC$111&amp;114+4*($B87-7))&amp;INDIRECT(BC$111&amp;115+4*($B87-7))&amp;INDIRECT(BC$111&amp;116+4*($B87-7))))</f>
        <v>2</v>
      </c>
      <c r="BD87" s="80" t="str" cm="1">
        <f t="array" aca="1" ref="BD87" ca="1">IF(INDIRECT(BD$111&amp;116+4*($B87-7))=1,BIN2HEX(1),BIN2HEX(INDIRECT(BD$111&amp;113+4*($B87-7))&amp;INDIRECT(BD$111&amp;114+4*($B87-7))&amp;INDIRECT(BD$111&amp;115+4*($B87-7))&amp;INDIRECT(BD$111&amp;116+4*($B87-7))))</f>
        <v>2</v>
      </c>
      <c r="BE87" s="80" t="str" cm="1">
        <f t="array" aca="1" ref="BE87" ca="1">IF(INDIRECT(BE$111&amp;116+4*($B87-7))=1,BIN2HEX(1),BIN2HEX(INDIRECT(BE$111&amp;113+4*($B87-7))&amp;INDIRECT(BE$111&amp;114+4*($B87-7))&amp;INDIRECT(BE$111&amp;115+4*($B87-7))&amp;INDIRECT(BE$111&amp;116+4*($B87-7))))</f>
        <v>2</v>
      </c>
      <c r="BF87" s="80" t="str" cm="1">
        <f t="array" aca="1" ref="BF87" ca="1">IF(INDIRECT(BF$111&amp;116+4*($B87-7))=1,BIN2HEX(1),BIN2HEX(INDIRECT(BF$111&amp;113+4*($B87-7))&amp;INDIRECT(BF$111&amp;114+4*($B87-7))&amp;INDIRECT(BF$111&amp;115+4*($B87-7))&amp;INDIRECT(BF$111&amp;116+4*($B87-7))))</f>
        <v>2</v>
      </c>
      <c r="BG87" s="80" t="str" cm="1">
        <f t="array" aca="1" ref="BG87" ca="1">IF(INDIRECT(BG$111&amp;116+4*($B87-7))=1,BIN2HEX(1),BIN2HEX(INDIRECT(BG$111&amp;113+4*($B87-7))&amp;INDIRECT(BG$111&amp;114+4*($B87-7))&amp;INDIRECT(BG$111&amp;115+4*($B87-7))&amp;INDIRECT(BG$111&amp;116+4*($B87-7))))</f>
        <v>2</v>
      </c>
      <c r="BH87" s="80" t="str" cm="1">
        <f t="array" aca="1" ref="BH87" ca="1">IF(INDIRECT(BH$111&amp;116+4*($B87-7))=1,BIN2HEX(1),BIN2HEX(INDIRECT(BH$111&amp;113+4*($B87-7))&amp;INDIRECT(BH$111&amp;114+4*($B87-7))&amp;INDIRECT(BH$111&amp;115+4*($B87-7))&amp;INDIRECT(BH$111&amp;116+4*($B87-7))))</f>
        <v>2</v>
      </c>
      <c r="BI87" s="80" t="str" cm="1">
        <f t="array" aca="1" ref="BI87" ca="1">IF(INDIRECT(BI$111&amp;116+4*($B87-7))=1,BIN2HEX(1),BIN2HEX(INDIRECT(BI$111&amp;113+4*($B87-7))&amp;INDIRECT(BI$111&amp;114+4*($B87-7))&amp;INDIRECT(BI$111&amp;115+4*($B87-7))&amp;INDIRECT(BI$111&amp;116+4*($B87-7))))</f>
        <v>2</v>
      </c>
      <c r="BJ87" s="80" t="str" cm="1">
        <f t="array" aca="1" ref="BJ87" ca="1">IF(INDIRECT(BJ$111&amp;116+4*($B87-7))=1,BIN2HEX(1),BIN2HEX(INDIRECT(BJ$111&amp;113+4*($B87-7))&amp;INDIRECT(BJ$111&amp;114+4*($B87-7))&amp;INDIRECT(BJ$111&amp;115+4*($B87-7))&amp;INDIRECT(BJ$111&amp;116+4*($B87-7))))</f>
        <v>2</v>
      </c>
      <c r="BK87" s="80" t="str" cm="1">
        <f t="array" aca="1" ref="BK87" ca="1">IF(INDIRECT(BK$111&amp;116+4*($B87-7))=1,BIN2HEX(1),BIN2HEX(INDIRECT(BK$111&amp;113+4*($B87-7))&amp;INDIRECT(BK$111&amp;114+4*($B87-7))&amp;INDIRECT(BK$111&amp;115+4*($B87-7))&amp;INDIRECT(BK$111&amp;116+4*($B87-7))))</f>
        <v>2</v>
      </c>
      <c r="BL87" s="80" t="str" cm="1">
        <f t="array" aca="1" ref="BL87" ca="1">IF(INDIRECT(BL$111&amp;116+4*($B87-7))=1,BIN2HEX(1),BIN2HEX(INDIRECT(BL$111&amp;113+4*($B87-7))&amp;INDIRECT(BL$111&amp;114+4*($B87-7))&amp;INDIRECT(BL$111&amp;115+4*($B87-7))&amp;INDIRECT(BL$111&amp;116+4*($B87-7))))</f>
        <v>2</v>
      </c>
      <c r="BM87" s="80" t="str" cm="1">
        <f t="array" aca="1" ref="BM87" ca="1">IF(INDIRECT(BM$111&amp;116+4*($B87-7))=1,BIN2HEX(1),BIN2HEX(INDIRECT(BM$111&amp;113+4*($B87-7))&amp;INDIRECT(BM$111&amp;114+4*($B87-7))&amp;INDIRECT(BM$111&amp;115+4*($B87-7))&amp;INDIRECT(BM$111&amp;116+4*($B87-7))))</f>
        <v>2</v>
      </c>
      <c r="BN87" s="80" t="str" cm="1">
        <f t="array" aca="1" ref="BN87" ca="1">IF(INDIRECT(BN$111&amp;116+4*($B87-7))=1,BIN2HEX(1),BIN2HEX(INDIRECT(BN$111&amp;113+4*($B87-7))&amp;INDIRECT(BN$111&amp;114+4*($B87-7))&amp;INDIRECT(BN$111&amp;115+4*($B87-7))&amp;INDIRECT(BN$111&amp;116+4*($B87-7))))</f>
        <v>2</v>
      </c>
      <c r="BO87" s="80" t="str" cm="1">
        <f t="array" aca="1" ref="BO87" ca="1">IF(INDIRECT(BO$111&amp;116+4*($B87-7))=1,BIN2HEX(1),BIN2HEX(INDIRECT(BO$111&amp;113+4*($B87-7))&amp;INDIRECT(BO$111&amp;114+4*($B87-7))&amp;INDIRECT(BO$111&amp;115+4*($B87-7))&amp;INDIRECT(BO$111&amp;116+4*($B87-7))))</f>
        <v>2</v>
      </c>
      <c r="BP87" s="80" t="str" cm="1">
        <f t="array" aca="1" ref="BP87" ca="1">IF(INDIRECT(BP$111&amp;116+4*($B87-7))=1,BIN2HEX(1),BIN2HEX(INDIRECT(BP$111&amp;113+4*($B87-7))&amp;INDIRECT(BP$111&amp;114+4*($B87-7))&amp;INDIRECT(BP$111&amp;115+4*($B87-7))&amp;INDIRECT(BP$111&amp;116+4*($B87-7))))</f>
        <v>2</v>
      </c>
      <c r="CD87" s="80" cm="1">
        <f t="array" aca="1" ref="CD87" ca="1">IF($V87="0",INDIRECT("ｄａｔａ!$"&amp;V$112&amp;"$"&amp;$B87),0)</f>
        <v>0</v>
      </c>
      <c r="CE87" s="80" cm="1">
        <f t="array" aca="1" ref="CE87" ca="1">IF(OR($AS87="0",$AS87="8"),INDIRECT("ｄａｔａ!$"&amp;AS$112&amp;"$"&amp;$B87),0)</f>
        <v>0</v>
      </c>
      <c r="CH87" s="80" t="str">
        <f t="shared" si="23"/>
        <v>2000</v>
      </c>
      <c r="CI87" s="80" t="str">
        <f t="shared" si="24"/>
        <v>300000</v>
      </c>
      <c r="CJ87" s="80" t="str">
        <f t="shared" si="25"/>
        <v>400000</v>
      </c>
      <c r="CK87" s="80" t="str">
        <f t="shared" si="26"/>
        <v>5000000</v>
      </c>
      <c r="CL87" s="80" t="str">
        <f t="shared" si="27"/>
        <v>600000</v>
      </c>
      <c r="CM87" s="80" t="str">
        <f t="shared" ca="1" si="28"/>
        <v>70000</v>
      </c>
      <c r="CN87" s="80" t="str">
        <f t="shared" ca="1" si="29"/>
        <v>800000</v>
      </c>
      <c r="CO87" s="80" t="str">
        <f t="shared" ca="1" si="30"/>
        <v>900000</v>
      </c>
      <c r="CP87" s="80" t="str">
        <f t="shared" ca="1" si="31"/>
        <v>A000000</v>
      </c>
      <c r="CQ87" s="80" t="str">
        <f t="shared" ca="1" si="32"/>
        <v>B00000</v>
      </c>
    </row>
    <row r="88" spans="1:95" x14ac:dyDescent="0.2">
      <c r="A88" s="80" t="s">
        <v>2401</v>
      </c>
      <c r="B88" s="80">
        <v>90</v>
      </c>
      <c r="C88" s="251">
        <f t="shared" ca="1" si="22"/>
        <v>1</v>
      </c>
      <c r="D88" s="80" t="str" cm="1">
        <f t="array" aca="1" ref="D88" ca="1">IF(INDIRECT(D$111&amp;116+4*($B88-7))=1,BIN2HEX(1),BIN2HEX(INDIRECT(D$111&amp;113+4*($B88-7))&amp;INDIRECT(D$111&amp;114+4*($B88-7))&amp;INDIRECT(D$111&amp;115+4*($B88-7))&amp;INDIRECT(D$111&amp;116+4*($B88-7))))</f>
        <v>4</v>
      </c>
      <c r="F88" s="80" t="str" cm="1">
        <f t="array" aca="1" ref="F88" ca="1">IF(INDIRECT(F$111&amp;116+4*($B88-7))=1,BIN2HEX(1),BIN2HEX(INDIRECT(F$111&amp;113+4*($B88-7))&amp;INDIRECT(F$111&amp;114+4*($B88-7))&amp;INDIRECT(F$111&amp;115+4*($B88-7))&amp;INDIRECT(F$111&amp;116+4*($B88-7))))</f>
        <v>2</v>
      </c>
      <c r="G88" s="80" t="str" cm="1">
        <f t="array" aca="1" ref="G88" ca="1">IF(INDIRECT(G$111&amp;116+4*($B88-7))=1,BIN2HEX(1),BIN2HEX(INDIRECT(G$111&amp;113+4*($B88-7))&amp;INDIRECT(G$111&amp;114+4*($B88-7))&amp;INDIRECT(G$111&amp;115+4*($B88-7))&amp;INDIRECT(G$111&amp;116+4*($B88-7))))</f>
        <v>2</v>
      </c>
      <c r="H88" s="80" t="str" cm="1">
        <f t="array" aca="1" ref="H88" ca="1">IF(INDIRECT(H$111&amp;116+4*($B88-7))=1,BIN2HEX(1),BIN2HEX(INDIRECT(H$111&amp;113+4*($B88-7))&amp;INDIRECT(H$111&amp;114+4*($B88-7))&amp;INDIRECT(H$111&amp;115+4*($B88-7))&amp;INDIRECT(H$111&amp;116+4*($B88-7))))</f>
        <v>2</v>
      </c>
      <c r="I88" s="80" t="str" cm="1">
        <f t="array" aca="1" ref="I88" ca="1">IF(INDIRECT(I$111&amp;116+4*($B88-7))=1,BIN2HEX(1),BIN2HEX(INDIRECT(I$111&amp;113+4*($B88-7))&amp;INDIRECT(I$111&amp;114+4*($B88-7))&amp;INDIRECT(I$111&amp;115+4*($B88-7))&amp;INDIRECT(I$111&amp;116+4*($B88-7))))</f>
        <v>2</v>
      </c>
      <c r="J88" s="80" t="str" cm="1">
        <f t="array" aca="1" ref="J88" ca="1">IF(INDIRECT(J$111&amp;116+4*($B88-7))=1,BIN2HEX(1),BIN2HEX(INDIRECT(J$111&amp;113+4*($B88-7))&amp;INDIRECT(J$111&amp;114+4*($B88-7))&amp;INDIRECT(J$111&amp;115+4*($B88-7))&amp;INDIRECT(J$111&amp;116+4*($B88-7))))</f>
        <v>2</v>
      </c>
      <c r="K88" s="80" t="str" cm="1">
        <f t="array" aca="1" ref="K88" ca="1">IF(INDIRECT(K$111&amp;116+4*($B88-7))=1,BIN2HEX(1),BIN2HEX(INDIRECT(K$111&amp;113+4*($B88-7))&amp;INDIRECT(K$111&amp;114+4*($B88-7))&amp;INDIRECT(K$111&amp;115+4*($B88-7))&amp;INDIRECT(K$111&amp;116+4*($B88-7))))</f>
        <v>2</v>
      </c>
      <c r="L88" s="80" t="str" cm="1">
        <f t="array" aca="1" ref="L88" ca="1">IF(INDIRECT(L$111&amp;116+4*($B88-7))=1,BIN2HEX(1),BIN2HEX(INDIRECT(L$111&amp;113+4*($B88-7))&amp;INDIRECT(L$111&amp;114+4*($B88-7))&amp;INDIRECT(L$111&amp;115+4*($B88-7))&amp;INDIRECT(L$111&amp;116+4*($B88-7))))</f>
        <v>2</v>
      </c>
      <c r="M88" s="80" t="str" cm="1">
        <f t="array" aca="1" ref="M88" ca="1">IF(INDIRECT(M$111&amp;116+4*($B88-7))=1,BIN2HEX(1),BIN2HEX(INDIRECT(M$111&amp;113+4*($B88-7))&amp;INDIRECT(M$111&amp;114+4*($B88-7))&amp;INDIRECT(M$111&amp;115+4*($B88-7))&amp;INDIRECT(M$111&amp;116+4*($B88-7))))</f>
        <v>2</v>
      </c>
      <c r="N88" s="80" t="str" cm="1">
        <f t="array" aca="1" ref="N88" ca="1">IF(INDIRECT(N$111&amp;116+4*($B88-7))=1,BIN2HEX(1),BIN2HEX(INDIRECT(N$111&amp;113+4*($B88-7))&amp;INDIRECT(N$111&amp;114+4*($B88-7))&amp;INDIRECT(N$111&amp;115+4*($B88-7))&amp;INDIRECT(N$111&amp;116+4*($B88-7))))</f>
        <v>2</v>
      </c>
      <c r="O88" s="80" t="str" cm="1">
        <f t="array" aca="1" ref="O88" ca="1">IF(INDIRECT(O$111&amp;116+4*($B88-7))=1,BIN2HEX(1),BIN2HEX(INDIRECT(O$111&amp;113+4*($B88-7))&amp;INDIRECT(O$111&amp;114+4*($B88-7))&amp;INDIRECT(O$111&amp;115+4*($B88-7))&amp;INDIRECT(O$111&amp;116+4*($B88-7))))</f>
        <v>2</v>
      </c>
      <c r="P88" s="80" t="str" cm="1">
        <f t="array" aca="1" ref="P88" ca="1">IF(INDIRECT(P$111&amp;116+4*($B88-7))=1,BIN2HEX(1),BIN2HEX(INDIRECT(P$111&amp;113+4*($B88-7))&amp;INDIRECT(P$111&amp;114+4*($B88-7))&amp;INDIRECT(P$111&amp;115+4*($B88-7))&amp;INDIRECT(P$111&amp;116+4*($B88-7))))</f>
        <v>2</v>
      </c>
      <c r="Q88" s="80" t="str" cm="1">
        <f t="array" aca="1" ref="Q88" ca="1">IF(INDIRECT(Q$111&amp;116+4*($B88-7))=1,BIN2HEX(1),BIN2HEX(INDIRECT(Q$111&amp;113+4*($B88-7))&amp;INDIRECT(Q$111&amp;114+4*($B88-7))&amp;INDIRECT(Q$111&amp;115+4*($B88-7))&amp;INDIRECT(Q$111&amp;116+4*($B88-7))))</f>
        <v>2</v>
      </c>
      <c r="R88" s="80" t="str" cm="1">
        <f t="array" aca="1" ref="R88" ca="1">IF(INDIRECT(R$111&amp;116+4*($B88-7))=1,BIN2HEX(1),BIN2HEX(INDIRECT(R$111&amp;113+4*($B88-7))&amp;INDIRECT(R$111&amp;114+4*($B88-7))&amp;INDIRECT(R$111&amp;115+4*($B88-7))&amp;INDIRECT(R$111&amp;116+4*($B88-7))))</f>
        <v>2</v>
      </c>
      <c r="S88" s="80" t="str" cm="1">
        <f t="array" aca="1" ref="S88" ca="1">IF(INDIRECT(S$111&amp;116+4*($B88-7))=1,BIN2HEX(1),BIN2HEX(INDIRECT(S$111&amp;113+4*($B88-7))&amp;INDIRECT(S$111&amp;114+4*($B88-7))&amp;INDIRECT(S$111&amp;115+4*($B88-7))&amp;INDIRECT(S$111&amp;116+4*($B88-7))))</f>
        <v>2</v>
      </c>
      <c r="T88" s="80" t="str" cm="1">
        <f t="array" aca="1" ref="T88" ca="1">IF(INDIRECT(T$111&amp;116+4*($B88-7))=1,BIN2HEX(1),BIN2HEX(INDIRECT(T$111&amp;113+4*($B88-7))&amp;INDIRECT(T$111&amp;114+4*($B88-7))&amp;INDIRECT(T$111&amp;115+4*($B88-7))&amp;INDIRECT(T$111&amp;116+4*($B88-7))))</f>
        <v>2</v>
      </c>
      <c r="U88" s="80" t="str" cm="1">
        <f t="array" aca="1" ref="U88" ca="1">IF(INDIRECT(U$111&amp;116+4*($B88-7))=1,BIN2HEX(1),BIN2HEX(INDIRECT(U$111&amp;113+4*($B88-7))&amp;INDIRECT(U$111&amp;114+4*($B88-7))&amp;INDIRECT(U$111&amp;115+4*($B88-7))&amp;INDIRECT(U$111&amp;116+4*($B88-7))))</f>
        <v>2</v>
      </c>
      <c r="V88" s="80" t="str" cm="1">
        <f t="array" aca="1" ref="V88" ca="1">IF(INDIRECT(V$111&amp;116+4*($B88-7))=1,BIN2HEX(1),BIN2HEX(INDIRECT(V$111&amp;113+4*($B88-7))&amp;INDIRECT(V$111&amp;114+4*($B88-7))&amp;INDIRECT(V$111&amp;115+4*($B88-7))&amp;INDIRECT(V$111&amp;116+4*($B88-7))))</f>
        <v>2</v>
      </c>
      <c r="W88" s="80" t="str" cm="1">
        <f t="array" aca="1" ref="W88" ca="1">IF(INDIRECT(W$111&amp;116+4*($B88-7))=1,BIN2HEX(1),BIN2HEX(INDIRECT(W$111&amp;113+4*($B88-7))&amp;INDIRECT(W$111&amp;114+4*($B88-7))&amp;INDIRECT(W$111&amp;115+4*($B88-7))&amp;INDIRECT(W$111&amp;116+4*($B88-7))))</f>
        <v>2</v>
      </c>
      <c r="X88" s="80" t="str" cm="1">
        <f t="array" aca="1" ref="X88" ca="1">IF(INDIRECT(X$111&amp;116+4*($B88-7))=1,BIN2HEX(1),BIN2HEX(INDIRECT(X$111&amp;113+4*($B88-7))&amp;INDIRECT(X$111&amp;114+4*($B88-7))&amp;INDIRECT(X$111&amp;115+4*($B88-7))&amp;INDIRECT(X$111&amp;116+4*($B88-7))))</f>
        <v>2</v>
      </c>
      <c r="Y88" s="80" t="str" cm="1">
        <f t="array" aca="1" ref="Y88" ca="1">IF(INDIRECT(Y$111&amp;116+4*($B88-7))=1,BIN2HEX(1),BIN2HEX(INDIRECT(Y$111&amp;113+4*($B88-7))&amp;INDIRECT(Y$111&amp;114+4*($B88-7))&amp;INDIRECT(Y$111&amp;115+4*($B88-7))&amp;INDIRECT(Y$111&amp;116+4*($B88-7))))</f>
        <v>2</v>
      </c>
      <c r="Z88" s="80" t="str" cm="1">
        <f t="array" aca="1" ref="Z88" ca="1">IF(INDIRECT(Z$111&amp;116+4*($B88-7))=1,BIN2HEX(1),BIN2HEX(INDIRECT(Z$111&amp;113+4*($B88-7))&amp;INDIRECT(Z$111&amp;114+4*($B88-7))&amp;INDIRECT(Z$111&amp;115+4*($B88-7))&amp;INDIRECT(Z$111&amp;116+4*($B88-7))))</f>
        <v>2</v>
      </c>
      <c r="AA88" s="80" t="str" cm="1">
        <f t="array" aca="1" ref="AA88" ca="1">IF(INDIRECT(AA$111&amp;116+4*($B88-7))=1,BIN2HEX(1),BIN2HEX(INDIRECT(AA$111&amp;113+4*($B88-7))&amp;INDIRECT(AA$111&amp;114+4*($B88-7))&amp;INDIRECT(AA$111&amp;115+4*($B88-7))&amp;INDIRECT(AA$111&amp;116+4*($B88-7))))</f>
        <v>2</v>
      </c>
      <c r="AB88" s="80" t="str" cm="1">
        <f t="array" aca="1" ref="AB88" ca="1">IF(INDIRECT(AB$111&amp;116+4*($B88-7))=1,BIN2HEX(1),BIN2HEX(INDIRECT(AB$111&amp;113+4*($B88-7))&amp;INDIRECT(AB$111&amp;114+4*($B88-7))&amp;INDIRECT(AB$111&amp;115+4*($B88-7))&amp;INDIRECT(AB$111&amp;116+4*($B88-7))))</f>
        <v>2</v>
      </c>
      <c r="AC88" s="80" t="str" cm="1">
        <f t="array" aca="1" ref="AC88" ca="1">IF(INDIRECT(AC$111&amp;116+4*($B88-7))=1,BIN2HEX(1),BIN2HEX(INDIRECT(AC$111&amp;113+4*($B88-7))&amp;INDIRECT(AC$111&amp;114+4*($B88-7))&amp;INDIRECT(AC$111&amp;115+4*($B88-7))&amp;INDIRECT(AC$111&amp;116+4*($B88-7))))</f>
        <v>2</v>
      </c>
      <c r="AD88" s="80" t="str" cm="1">
        <f t="array" aca="1" ref="AD88" ca="1">IF(INDIRECT(AD$111&amp;116+4*($B88-7))=1,BIN2HEX(1),BIN2HEX(INDIRECT(AD$111&amp;113+4*($B88-7))&amp;INDIRECT(AD$111&amp;114+4*($B88-7))&amp;INDIRECT(AD$111&amp;115+4*($B88-7))&amp;INDIRECT(AD$111&amp;116+4*($B88-7))))</f>
        <v>2</v>
      </c>
      <c r="AE88" s="80" t="str" cm="1">
        <f t="array" aca="1" ref="AE88" ca="1">IF(INDIRECT(AE$111&amp;116+4*($B88-7))=1,BIN2HEX(1),BIN2HEX(INDIRECT(AE$111&amp;113+4*($B88-7))&amp;INDIRECT(AE$111&amp;114+4*($B88-7))&amp;INDIRECT(AE$111&amp;115+4*($B88-7))&amp;INDIRECT(AE$111&amp;116+4*($B88-7))))</f>
        <v>2</v>
      </c>
      <c r="AF88" s="80" t="str" cm="1">
        <f t="array" aca="1" ref="AF88" ca="1">IF(INDIRECT(AF$111&amp;116+4*($B88-7))=1,BIN2HEX(1),BIN2HEX(INDIRECT(AF$111&amp;113+4*($B88-7))&amp;INDIRECT(AF$111&amp;114+4*($B88-7))&amp;INDIRECT(AF$111&amp;115+4*($B88-7))&amp;INDIRECT(AF$111&amp;116+4*($B88-7))))</f>
        <v>2</v>
      </c>
      <c r="AG88" s="80" t="str" cm="1">
        <f t="array" aca="1" ref="AG88" ca="1">IF(INDIRECT(AG$111&amp;116+4*($B88-7))=1,BIN2HEX(1),BIN2HEX(INDIRECT(AG$111&amp;113+4*($B88-7))&amp;INDIRECT(AG$111&amp;114+4*($B88-7))&amp;INDIRECT(AG$111&amp;115+4*($B88-7))&amp;INDIRECT(AG$111&amp;116+4*($B88-7))))</f>
        <v>2</v>
      </c>
      <c r="AH88" s="80" t="str" cm="1">
        <f t="array" aca="1" ref="AH88" ca="1">IF(INDIRECT(AH$111&amp;116+4*($B88-7))=1,BIN2HEX(1),BIN2HEX(INDIRECT(AH$111&amp;113+4*($B88-7))&amp;INDIRECT(AH$111&amp;114+4*($B88-7))&amp;INDIRECT(AH$111&amp;115+4*($B88-7))&amp;INDIRECT(AH$111&amp;116+4*($B88-7))))</f>
        <v>2</v>
      </c>
      <c r="AI88" s="80" t="str" cm="1">
        <f t="array" aca="1" ref="AI88" ca="1">IF(INDIRECT(AI$111&amp;116+4*($B88-7))=1,BIN2HEX(1),BIN2HEX(INDIRECT(AI$111&amp;113+4*($B88-7))&amp;INDIRECT(AI$111&amp;114+4*($B88-7))&amp;INDIRECT(AI$111&amp;115+4*($B88-7))&amp;INDIRECT(AI$111&amp;116+4*($B88-7))))</f>
        <v>2</v>
      </c>
      <c r="AJ88" s="80" t="str" cm="1">
        <f t="array" aca="1" ref="AJ88" ca="1">IF(INDIRECT(AJ$111&amp;116+4*($B88-7))=1,BIN2HEX(1),BIN2HEX(INDIRECT(AJ$111&amp;113+4*($B88-7))&amp;INDIRECT(AJ$111&amp;114+4*($B88-7))&amp;INDIRECT(AJ$111&amp;115+4*($B88-7))&amp;INDIRECT(AJ$111&amp;116+4*($B88-7))))</f>
        <v>2</v>
      </c>
      <c r="AK88" s="80" t="str" cm="1">
        <f t="array" aca="1" ref="AK88" ca="1">IF(INDIRECT(AK$111&amp;116+4*($B88-7))=1,BIN2HEX(1),BIN2HEX(INDIRECT(AK$111&amp;113+4*($B88-7))&amp;INDIRECT(AK$111&amp;114+4*($B88-7))&amp;INDIRECT(AK$111&amp;115+4*($B88-7))&amp;INDIRECT(AK$111&amp;116+4*($B88-7))))</f>
        <v>2</v>
      </c>
      <c r="AL88" s="80" t="str" cm="1">
        <f t="array" aca="1" ref="AL88" ca="1">IF(INDIRECT(AL$111&amp;116+4*($B88-7))=1,BIN2HEX(1),BIN2HEX(INDIRECT(AL$111&amp;113+4*($B88-7))&amp;INDIRECT(AL$111&amp;114+4*($B88-7))&amp;INDIRECT(AL$111&amp;115+4*($B88-7))&amp;INDIRECT(AL$111&amp;116+4*($B88-7))))</f>
        <v>2</v>
      </c>
      <c r="AM88" s="80" t="str" cm="1">
        <f t="array" aca="1" ref="AM88" ca="1">IF(INDIRECT(AM$111&amp;116+4*($B88-7))=1,BIN2HEX(1),BIN2HEX(INDIRECT(AM$111&amp;113+4*($B88-7))&amp;INDIRECT(AM$111&amp;114+4*($B88-7))&amp;INDIRECT(AM$111&amp;115+4*($B88-7))&amp;INDIRECT(AM$111&amp;116+4*($B88-7))))</f>
        <v>2</v>
      </c>
      <c r="AN88" s="80" t="str" cm="1">
        <f t="array" aca="1" ref="AN88" ca="1">IF(INDIRECT(AN$111&amp;116+4*($B88-7))=1,BIN2HEX(1),BIN2HEX(INDIRECT(AN$111&amp;113+4*($B88-7))&amp;INDIRECT(AN$111&amp;114+4*($B88-7))&amp;INDIRECT(AN$111&amp;115+4*($B88-7))&amp;INDIRECT(AN$111&amp;116+4*($B88-7))))</f>
        <v>2</v>
      </c>
      <c r="AO88" s="80" t="str" cm="1">
        <f t="array" aca="1" ref="AO88" ca="1">IF(INDIRECT(AO$111&amp;116+4*($B88-7))=1,BIN2HEX(1),BIN2HEX(INDIRECT(AO$111&amp;113+4*($B88-7))&amp;INDIRECT(AO$111&amp;114+4*($B88-7))&amp;INDIRECT(AO$111&amp;115+4*($B88-7))&amp;INDIRECT(AO$111&amp;116+4*($B88-7))))</f>
        <v>2</v>
      </c>
      <c r="AP88" s="80" t="str" cm="1">
        <f t="array" aca="1" ref="AP88" ca="1">IF(INDIRECT(AP$111&amp;116+4*($B88-7))=1,BIN2HEX(1),BIN2HEX(INDIRECT(AP$111&amp;113+4*($B88-7))&amp;INDIRECT(AP$111&amp;114+4*($B88-7))&amp;INDIRECT(AP$111&amp;115+4*($B88-7))&amp;INDIRECT(AP$111&amp;116+4*($B88-7))))</f>
        <v>2</v>
      </c>
      <c r="AQ88" s="80" t="str" cm="1">
        <f t="array" aca="1" ref="AQ88" ca="1">IF(INDIRECT(AQ$111&amp;116+4*($B88-7))=1,BIN2HEX(1),BIN2HEX(INDIRECT(AQ$111&amp;113+4*($B88-7))&amp;INDIRECT(AQ$111&amp;114+4*($B88-7))&amp;INDIRECT(AQ$111&amp;115+4*($B88-7))&amp;INDIRECT(AQ$111&amp;116+4*($B88-7))))</f>
        <v>2</v>
      </c>
      <c r="AR88" s="80" t="str" cm="1">
        <f t="array" aca="1" ref="AR88" ca="1">IF(INDIRECT(AR$111&amp;116+4*($B88-7))=1,BIN2HEX(1),BIN2HEX(INDIRECT(AR$111&amp;113+4*($B88-7))&amp;INDIRECT(AR$111&amp;114+4*($B88-7))&amp;INDIRECT(AR$111&amp;115+4*($B88-7))&amp;INDIRECT(AR$111&amp;116+4*($B88-7))))</f>
        <v>2</v>
      </c>
      <c r="AS88" s="80" t="str" cm="1">
        <f t="array" aca="1" ref="AS88" ca="1">IF(INDIRECT(AS$111&amp;116+4*($B88-7))=1,BIN2HEX(1),BIN2HEX(INDIRECT(AS$111&amp;113+4*($B88-7))&amp;INDIRECT(AS$111&amp;114+4*($B88-7))&amp;INDIRECT(AS$111&amp;115+4*($B88-7))&amp;INDIRECT(AS$111&amp;116+4*($B88-7))))</f>
        <v>2</v>
      </c>
      <c r="AT88" s="80" t="str" cm="1">
        <f t="array" aca="1" ref="AT88" ca="1">IF(INDIRECT(AT$111&amp;116+4*($B88-7))=1,BIN2HEX(1),BIN2HEX(INDIRECT(AT$111&amp;113+4*($B88-7))&amp;INDIRECT(AT$111&amp;114+4*($B88-7))&amp;INDIRECT(AT$111&amp;115+4*($B88-7))&amp;INDIRECT(AT$111&amp;116+4*($B88-7))))</f>
        <v>2</v>
      </c>
      <c r="AU88" s="80" t="str" cm="1">
        <f t="array" aca="1" ref="AU88" ca="1">IF(INDIRECT(AU$111&amp;116+4*($B88-7))=1,BIN2HEX(1),BIN2HEX(INDIRECT(AU$111&amp;113+4*($B88-7))&amp;INDIRECT(AU$111&amp;114+4*($B88-7))&amp;INDIRECT(AU$111&amp;115+4*($B88-7))&amp;INDIRECT(AU$111&amp;116+4*($B88-7))))</f>
        <v>2</v>
      </c>
      <c r="AV88" s="80" t="str" cm="1">
        <f t="array" aca="1" ref="AV88" ca="1">IF(INDIRECT(AV$111&amp;116+4*($B88-7))=1,BIN2HEX(1),BIN2HEX(INDIRECT(AV$111&amp;113+4*($B88-7))&amp;INDIRECT(AV$111&amp;114+4*($B88-7))&amp;INDIRECT(AV$111&amp;115+4*($B88-7))&amp;INDIRECT(AV$111&amp;116+4*($B88-7))))</f>
        <v>2</v>
      </c>
      <c r="AW88" s="80" t="str" cm="1">
        <f t="array" aca="1" ref="AW88" ca="1">IF(INDIRECT(AW$111&amp;116+4*($B88-7))=1,BIN2HEX(1),BIN2HEX(INDIRECT(AW$111&amp;113+4*($B88-7))&amp;INDIRECT(AW$111&amp;114+4*($B88-7))&amp;INDIRECT(AW$111&amp;115+4*($B88-7))&amp;INDIRECT(AW$111&amp;116+4*($B88-7))))</f>
        <v>2</v>
      </c>
      <c r="AX88" s="80" t="str" cm="1">
        <f t="array" aca="1" ref="AX88" ca="1">IF(INDIRECT(AX$111&amp;116+4*($B88-7))=1,BIN2HEX(1),BIN2HEX(INDIRECT(AX$111&amp;113+4*($B88-7))&amp;INDIRECT(AX$111&amp;114+4*($B88-7))&amp;INDIRECT(AX$111&amp;115+4*($B88-7))&amp;INDIRECT(AX$111&amp;116+4*($B88-7))))</f>
        <v>2</v>
      </c>
      <c r="AY88" s="80" t="str" cm="1">
        <f t="array" aca="1" ref="AY88" ca="1">IF(INDIRECT(AY$111&amp;116+4*($B88-7))=1,BIN2HEX(1),BIN2HEX(INDIRECT(AY$111&amp;113+4*($B88-7))&amp;INDIRECT(AY$111&amp;114+4*($B88-7))&amp;INDIRECT(AY$111&amp;115+4*($B88-7))&amp;INDIRECT(AY$111&amp;116+4*($B88-7))))</f>
        <v>2</v>
      </c>
      <c r="AZ88" s="80" t="str" cm="1">
        <f t="array" aca="1" ref="AZ88" ca="1">IF(INDIRECT(AZ$111&amp;116+4*($B88-7))=1,BIN2HEX(1),BIN2HEX(INDIRECT(AZ$111&amp;113+4*($B88-7))&amp;INDIRECT(AZ$111&amp;114+4*($B88-7))&amp;INDIRECT(AZ$111&amp;115+4*($B88-7))&amp;INDIRECT(AZ$111&amp;116+4*($B88-7))))</f>
        <v>2</v>
      </c>
      <c r="BA88" s="80" t="str" cm="1">
        <f t="array" aca="1" ref="BA88" ca="1">IF(INDIRECT(BA$111&amp;116+4*($B88-7))=1,BIN2HEX(1),BIN2HEX(INDIRECT(BA$111&amp;113+4*($B88-7))&amp;INDIRECT(BA$111&amp;114+4*($B88-7))&amp;INDIRECT(BA$111&amp;115+4*($B88-7))&amp;INDIRECT(BA$111&amp;116+4*($B88-7))))</f>
        <v>2</v>
      </c>
      <c r="BB88" s="80" t="str" cm="1">
        <f t="array" aca="1" ref="BB88" ca="1">IF(INDIRECT(BB$111&amp;116+4*($B88-7))=1,BIN2HEX(1),BIN2HEX(INDIRECT(BB$111&amp;113+4*($B88-7))&amp;INDIRECT(BB$111&amp;114+4*($B88-7))&amp;INDIRECT(BB$111&amp;115+4*($B88-7))&amp;INDIRECT(BB$111&amp;116+4*($B88-7))))</f>
        <v>2</v>
      </c>
      <c r="BC88" s="80" t="str" cm="1">
        <f t="array" aca="1" ref="BC88" ca="1">IF(INDIRECT(BC$111&amp;116+4*($B88-7))=1,BIN2HEX(1),BIN2HEX(INDIRECT(BC$111&amp;113+4*($B88-7))&amp;INDIRECT(BC$111&amp;114+4*($B88-7))&amp;INDIRECT(BC$111&amp;115+4*($B88-7))&amp;INDIRECT(BC$111&amp;116+4*($B88-7))))</f>
        <v>2</v>
      </c>
      <c r="BD88" s="80" t="str" cm="1">
        <f t="array" aca="1" ref="BD88" ca="1">IF(INDIRECT(BD$111&amp;116+4*($B88-7))=1,BIN2HEX(1),BIN2HEX(INDIRECT(BD$111&amp;113+4*($B88-7))&amp;INDIRECT(BD$111&amp;114+4*($B88-7))&amp;INDIRECT(BD$111&amp;115+4*($B88-7))&amp;INDIRECT(BD$111&amp;116+4*($B88-7))))</f>
        <v>2</v>
      </c>
      <c r="BE88" s="80" t="str" cm="1">
        <f t="array" aca="1" ref="BE88" ca="1">IF(INDIRECT(BE$111&amp;116+4*($B88-7))=1,BIN2HEX(1),BIN2HEX(INDIRECT(BE$111&amp;113+4*($B88-7))&amp;INDIRECT(BE$111&amp;114+4*($B88-7))&amp;INDIRECT(BE$111&amp;115+4*($B88-7))&amp;INDIRECT(BE$111&amp;116+4*($B88-7))))</f>
        <v>2</v>
      </c>
      <c r="BF88" s="80" t="str" cm="1">
        <f t="array" aca="1" ref="BF88" ca="1">IF(INDIRECT(BF$111&amp;116+4*($B88-7))=1,BIN2HEX(1),BIN2HEX(INDIRECT(BF$111&amp;113+4*($B88-7))&amp;INDIRECT(BF$111&amp;114+4*($B88-7))&amp;INDIRECT(BF$111&amp;115+4*($B88-7))&amp;INDIRECT(BF$111&amp;116+4*($B88-7))))</f>
        <v>2</v>
      </c>
      <c r="BG88" s="80" t="str" cm="1">
        <f t="array" aca="1" ref="BG88" ca="1">IF(INDIRECT(BG$111&amp;116+4*($B88-7))=1,BIN2HEX(1),BIN2HEX(INDIRECT(BG$111&amp;113+4*($B88-7))&amp;INDIRECT(BG$111&amp;114+4*($B88-7))&amp;INDIRECT(BG$111&amp;115+4*($B88-7))&amp;INDIRECT(BG$111&amp;116+4*($B88-7))))</f>
        <v>2</v>
      </c>
      <c r="BH88" s="80" t="str" cm="1">
        <f t="array" aca="1" ref="BH88" ca="1">IF(INDIRECT(BH$111&amp;116+4*($B88-7))=1,BIN2HEX(1),BIN2HEX(INDIRECT(BH$111&amp;113+4*($B88-7))&amp;INDIRECT(BH$111&amp;114+4*($B88-7))&amp;INDIRECT(BH$111&amp;115+4*($B88-7))&amp;INDIRECT(BH$111&amp;116+4*($B88-7))))</f>
        <v>2</v>
      </c>
      <c r="BI88" s="80" t="str" cm="1">
        <f t="array" aca="1" ref="BI88" ca="1">IF(INDIRECT(BI$111&amp;116+4*($B88-7))=1,BIN2HEX(1),BIN2HEX(INDIRECT(BI$111&amp;113+4*($B88-7))&amp;INDIRECT(BI$111&amp;114+4*($B88-7))&amp;INDIRECT(BI$111&amp;115+4*($B88-7))&amp;INDIRECT(BI$111&amp;116+4*($B88-7))))</f>
        <v>2</v>
      </c>
      <c r="BJ88" s="80" t="str" cm="1">
        <f t="array" aca="1" ref="BJ88" ca="1">IF(INDIRECT(BJ$111&amp;116+4*($B88-7))=1,BIN2HEX(1),BIN2HEX(INDIRECT(BJ$111&amp;113+4*($B88-7))&amp;INDIRECT(BJ$111&amp;114+4*($B88-7))&amp;INDIRECT(BJ$111&amp;115+4*($B88-7))&amp;INDIRECT(BJ$111&amp;116+4*($B88-7))))</f>
        <v>2</v>
      </c>
      <c r="BK88" s="80" t="str" cm="1">
        <f t="array" aca="1" ref="BK88" ca="1">IF(INDIRECT(BK$111&amp;116+4*($B88-7))=1,BIN2HEX(1),BIN2HEX(INDIRECT(BK$111&amp;113+4*($B88-7))&amp;INDIRECT(BK$111&amp;114+4*($B88-7))&amp;INDIRECT(BK$111&amp;115+4*($B88-7))&amp;INDIRECT(BK$111&amp;116+4*($B88-7))))</f>
        <v>2</v>
      </c>
      <c r="BL88" s="80" t="str" cm="1">
        <f t="array" aca="1" ref="BL88" ca="1">IF(INDIRECT(BL$111&amp;116+4*($B88-7))=1,BIN2HEX(1),BIN2HEX(INDIRECT(BL$111&amp;113+4*($B88-7))&amp;INDIRECT(BL$111&amp;114+4*($B88-7))&amp;INDIRECT(BL$111&amp;115+4*($B88-7))&amp;INDIRECT(BL$111&amp;116+4*($B88-7))))</f>
        <v>2</v>
      </c>
      <c r="BM88" s="80" t="str" cm="1">
        <f t="array" aca="1" ref="BM88" ca="1">IF(INDIRECT(BM$111&amp;116+4*($B88-7))=1,BIN2HEX(1),BIN2HEX(INDIRECT(BM$111&amp;113+4*($B88-7))&amp;INDIRECT(BM$111&amp;114+4*($B88-7))&amp;INDIRECT(BM$111&amp;115+4*($B88-7))&amp;INDIRECT(BM$111&amp;116+4*($B88-7))))</f>
        <v>2</v>
      </c>
      <c r="BN88" s="80" t="str" cm="1">
        <f t="array" aca="1" ref="BN88" ca="1">IF(INDIRECT(BN$111&amp;116+4*($B88-7))=1,BIN2HEX(1),BIN2HEX(INDIRECT(BN$111&amp;113+4*($B88-7))&amp;INDIRECT(BN$111&amp;114+4*($B88-7))&amp;INDIRECT(BN$111&amp;115+4*($B88-7))&amp;INDIRECT(BN$111&amp;116+4*($B88-7))))</f>
        <v>2</v>
      </c>
      <c r="BO88" s="80" t="str" cm="1">
        <f t="array" aca="1" ref="BO88" ca="1">IF(INDIRECT(BO$111&amp;116+4*($B88-7))=1,BIN2HEX(1),BIN2HEX(INDIRECT(BO$111&amp;113+4*($B88-7))&amp;INDIRECT(BO$111&amp;114+4*($B88-7))&amp;INDIRECT(BO$111&amp;115+4*($B88-7))&amp;INDIRECT(BO$111&amp;116+4*($B88-7))))</f>
        <v>2</v>
      </c>
      <c r="BP88" s="80" t="str" cm="1">
        <f t="array" aca="1" ref="BP88" ca="1">IF(INDIRECT(BP$111&amp;116+4*($B88-7))=1,BIN2HEX(1),BIN2HEX(INDIRECT(BP$111&amp;113+4*($B88-7))&amp;INDIRECT(BP$111&amp;114+4*($B88-7))&amp;INDIRECT(BP$111&amp;115+4*($B88-7))&amp;INDIRECT(BP$111&amp;116+4*($B88-7))))</f>
        <v>2</v>
      </c>
      <c r="CD88" s="80" cm="1">
        <f t="array" aca="1" ref="CD88" ca="1">IF($V88="0",INDIRECT("ｄａｔａ!$"&amp;V$112&amp;"$"&amp;$B88),0)</f>
        <v>0</v>
      </c>
      <c r="CE88" s="80" cm="1">
        <f t="array" aca="1" ref="CE88" ca="1">IF(OR($AS88="0",$AS88="8"),INDIRECT("ｄａｔａ!$"&amp;AS$112&amp;"$"&amp;$B88),0)</f>
        <v>0</v>
      </c>
      <c r="CH88" s="80" t="str">
        <f t="shared" si="23"/>
        <v>2000</v>
      </c>
      <c r="CI88" s="80" t="str">
        <f t="shared" si="24"/>
        <v>300000</v>
      </c>
      <c r="CJ88" s="80" t="str">
        <f t="shared" si="25"/>
        <v>400000</v>
      </c>
      <c r="CK88" s="80" t="str">
        <f t="shared" si="26"/>
        <v>5000000</v>
      </c>
      <c r="CL88" s="80" t="str">
        <f t="shared" si="27"/>
        <v>600000</v>
      </c>
      <c r="CM88" s="80" t="str">
        <f t="shared" ca="1" si="28"/>
        <v>70000</v>
      </c>
      <c r="CN88" s="80" t="str">
        <f t="shared" ca="1" si="29"/>
        <v>800000</v>
      </c>
      <c r="CO88" s="80" t="str">
        <f t="shared" ca="1" si="30"/>
        <v>900000</v>
      </c>
      <c r="CP88" s="80" t="str">
        <f t="shared" ca="1" si="31"/>
        <v>A000000</v>
      </c>
      <c r="CQ88" s="80" t="str">
        <f t="shared" ca="1" si="32"/>
        <v>B00000</v>
      </c>
    </row>
    <row r="89" spans="1:95" x14ac:dyDescent="0.2">
      <c r="A89" s="80" t="s">
        <v>2402</v>
      </c>
      <c r="B89" s="80">
        <v>91</v>
      </c>
      <c r="C89" s="251">
        <f t="shared" ca="1" si="22"/>
        <v>1</v>
      </c>
      <c r="D89" s="80" t="str" cm="1">
        <f t="array" aca="1" ref="D89" ca="1">IF(INDIRECT(D$111&amp;116+4*($B89-7))=1,BIN2HEX(1),BIN2HEX(INDIRECT(D$111&amp;113+4*($B89-7))&amp;INDIRECT(D$111&amp;114+4*($B89-7))&amp;INDIRECT(D$111&amp;115+4*($B89-7))&amp;INDIRECT(D$111&amp;116+4*($B89-7))))</f>
        <v>4</v>
      </c>
      <c r="F89" s="80" t="str" cm="1">
        <f t="array" aca="1" ref="F89" ca="1">IF(INDIRECT(F$111&amp;116+4*($B89-7))=1,BIN2HEX(1),BIN2HEX(INDIRECT(F$111&amp;113+4*($B89-7))&amp;INDIRECT(F$111&amp;114+4*($B89-7))&amp;INDIRECT(F$111&amp;115+4*($B89-7))&amp;INDIRECT(F$111&amp;116+4*($B89-7))))</f>
        <v>2</v>
      </c>
      <c r="G89" s="80" t="str" cm="1">
        <f t="array" aca="1" ref="G89" ca="1">IF(INDIRECT(G$111&amp;116+4*($B89-7))=1,BIN2HEX(1),BIN2HEX(INDIRECT(G$111&amp;113+4*($B89-7))&amp;INDIRECT(G$111&amp;114+4*($B89-7))&amp;INDIRECT(G$111&amp;115+4*($B89-7))&amp;INDIRECT(G$111&amp;116+4*($B89-7))))</f>
        <v>2</v>
      </c>
      <c r="H89" s="80" t="str" cm="1">
        <f t="array" aca="1" ref="H89" ca="1">IF(INDIRECT(H$111&amp;116+4*($B89-7))=1,BIN2HEX(1),BIN2HEX(INDIRECT(H$111&amp;113+4*($B89-7))&amp;INDIRECT(H$111&amp;114+4*($B89-7))&amp;INDIRECT(H$111&amp;115+4*($B89-7))&amp;INDIRECT(H$111&amp;116+4*($B89-7))))</f>
        <v>2</v>
      </c>
      <c r="I89" s="80" t="str" cm="1">
        <f t="array" aca="1" ref="I89" ca="1">IF(INDIRECT(I$111&amp;116+4*($B89-7))=1,BIN2HEX(1),BIN2HEX(INDIRECT(I$111&amp;113+4*($B89-7))&amp;INDIRECT(I$111&amp;114+4*($B89-7))&amp;INDIRECT(I$111&amp;115+4*($B89-7))&amp;INDIRECT(I$111&amp;116+4*($B89-7))))</f>
        <v>2</v>
      </c>
      <c r="J89" s="80" t="str" cm="1">
        <f t="array" aca="1" ref="J89" ca="1">IF(INDIRECT(J$111&amp;116+4*($B89-7))=1,BIN2HEX(1),BIN2HEX(INDIRECT(J$111&amp;113+4*($B89-7))&amp;INDIRECT(J$111&amp;114+4*($B89-7))&amp;INDIRECT(J$111&amp;115+4*($B89-7))&amp;INDIRECT(J$111&amp;116+4*($B89-7))))</f>
        <v>2</v>
      </c>
      <c r="K89" s="80" t="str" cm="1">
        <f t="array" aca="1" ref="K89" ca="1">IF(INDIRECT(K$111&amp;116+4*($B89-7))=1,BIN2HEX(1),BIN2HEX(INDIRECT(K$111&amp;113+4*($B89-7))&amp;INDIRECT(K$111&amp;114+4*($B89-7))&amp;INDIRECT(K$111&amp;115+4*($B89-7))&amp;INDIRECT(K$111&amp;116+4*($B89-7))))</f>
        <v>2</v>
      </c>
      <c r="L89" s="80" t="str" cm="1">
        <f t="array" aca="1" ref="L89" ca="1">IF(INDIRECT(L$111&amp;116+4*($B89-7))=1,BIN2HEX(1),BIN2HEX(INDIRECT(L$111&amp;113+4*($B89-7))&amp;INDIRECT(L$111&amp;114+4*($B89-7))&amp;INDIRECT(L$111&amp;115+4*($B89-7))&amp;INDIRECT(L$111&amp;116+4*($B89-7))))</f>
        <v>2</v>
      </c>
      <c r="M89" s="80" t="str" cm="1">
        <f t="array" aca="1" ref="M89" ca="1">IF(INDIRECT(M$111&amp;116+4*($B89-7))=1,BIN2HEX(1),BIN2HEX(INDIRECT(M$111&amp;113+4*($B89-7))&amp;INDIRECT(M$111&amp;114+4*($B89-7))&amp;INDIRECT(M$111&amp;115+4*($B89-7))&amp;INDIRECT(M$111&amp;116+4*($B89-7))))</f>
        <v>2</v>
      </c>
      <c r="N89" s="80" t="str" cm="1">
        <f t="array" aca="1" ref="N89" ca="1">IF(INDIRECT(N$111&amp;116+4*($B89-7))=1,BIN2HEX(1),BIN2HEX(INDIRECT(N$111&amp;113+4*($B89-7))&amp;INDIRECT(N$111&amp;114+4*($B89-7))&amp;INDIRECT(N$111&amp;115+4*($B89-7))&amp;INDIRECT(N$111&amp;116+4*($B89-7))))</f>
        <v>2</v>
      </c>
      <c r="O89" s="80" t="str" cm="1">
        <f t="array" aca="1" ref="O89" ca="1">IF(INDIRECT(O$111&amp;116+4*($B89-7))=1,BIN2HEX(1),BIN2HEX(INDIRECT(O$111&amp;113+4*($B89-7))&amp;INDIRECT(O$111&amp;114+4*($B89-7))&amp;INDIRECT(O$111&amp;115+4*($B89-7))&amp;INDIRECT(O$111&amp;116+4*($B89-7))))</f>
        <v>2</v>
      </c>
      <c r="P89" s="80" t="str" cm="1">
        <f t="array" aca="1" ref="P89" ca="1">IF(INDIRECT(P$111&amp;116+4*($B89-7))=1,BIN2HEX(1),BIN2HEX(INDIRECT(P$111&amp;113+4*($B89-7))&amp;INDIRECT(P$111&amp;114+4*($B89-7))&amp;INDIRECT(P$111&amp;115+4*($B89-7))&amp;INDIRECT(P$111&amp;116+4*($B89-7))))</f>
        <v>2</v>
      </c>
      <c r="Q89" s="80" t="str" cm="1">
        <f t="array" aca="1" ref="Q89" ca="1">IF(INDIRECT(Q$111&amp;116+4*($B89-7))=1,BIN2HEX(1),BIN2HEX(INDIRECT(Q$111&amp;113+4*($B89-7))&amp;INDIRECT(Q$111&amp;114+4*($B89-7))&amp;INDIRECT(Q$111&amp;115+4*($B89-7))&amp;INDIRECT(Q$111&amp;116+4*($B89-7))))</f>
        <v>2</v>
      </c>
      <c r="R89" s="80" t="str" cm="1">
        <f t="array" aca="1" ref="R89" ca="1">IF(INDIRECT(R$111&amp;116+4*($B89-7))=1,BIN2HEX(1),BIN2HEX(INDIRECT(R$111&amp;113+4*($B89-7))&amp;INDIRECT(R$111&amp;114+4*($B89-7))&amp;INDIRECT(R$111&amp;115+4*($B89-7))&amp;INDIRECT(R$111&amp;116+4*($B89-7))))</f>
        <v>2</v>
      </c>
      <c r="S89" s="80" t="str" cm="1">
        <f t="array" aca="1" ref="S89" ca="1">IF(INDIRECT(S$111&amp;116+4*($B89-7))=1,BIN2HEX(1),BIN2HEX(INDIRECT(S$111&amp;113+4*($B89-7))&amp;INDIRECT(S$111&amp;114+4*($B89-7))&amp;INDIRECT(S$111&amp;115+4*($B89-7))&amp;INDIRECT(S$111&amp;116+4*($B89-7))))</f>
        <v>2</v>
      </c>
      <c r="T89" s="80" t="str" cm="1">
        <f t="array" aca="1" ref="T89" ca="1">IF(INDIRECT(T$111&amp;116+4*($B89-7))=1,BIN2HEX(1),BIN2HEX(INDIRECT(T$111&amp;113+4*($B89-7))&amp;INDIRECT(T$111&amp;114+4*($B89-7))&amp;INDIRECT(T$111&amp;115+4*($B89-7))&amp;INDIRECT(T$111&amp;116+4*($B89-7))))</f>
        <v>2</v>
      </c>
      <c r="U89" s="80" t="str" cm="1">
        <f t="array" aca="1" ref="U89" ca="1">IF(INDIRECT(U$111&amp;116+4*($B89-7))=1,BIN2HEX(1),BIN2HEX(INDIRECT(U$111&amp;113+4*($B89-7))&amp;INDIRECT(U$111&amp;114+4*($B89-7))&amp;INDIRECT(U$111&amp;115+4*($B89-7))&amp;INDIRECT(U$111&amp;116+4*($B89-7))))</f>
        <v>2</v>
      </c>
      <c r="V89" s="80" t="str" cm="1">
        <f t="array" aca="1" ref="V89" ca="1">IF(INDIRECT(V$111&amp;116+4*($B89-7))=1,BIN2HEX(1),BIN2HEX(INDIRECT(V$111&amp;113+4*($B89-7))&amp;INDIRECT(V$111&amp;114+4*($B89-7))&amp;INDIRECT(V$111&amp;115+4*($B89-7))&amp;INDIRECT(V$111&amp;116+4*($B89-7))))</f>
        <v>2</v>
      </c>
      <c r="W89" s="80" t="str" cm="1">
        <f t="array" aca="1" ref="W89" ca="1">IF(INDIRECT(W$111&amp;116+4*($B89-7))=1,BIN2HEX(1),BIN2HEX(INDIRECT(W$111&amp;113+4*($B89-7))&amp;INDIRECT(W$111&amp;114+4*($B89-7))&amp;INDIRECT(W$111&amp;115+4*($B89-7))&amp;INDIRECT(W$111&amp;116+4*($B89-7))))</f>
        <v>2</v>
      </c>
      <c r="X89" s="80" t="str" cm="1">
        <f t="array" aca="1" ref="X89" ca="1">IF(INDIRECT(X$111&amp;116+4*($B89-7))=1,BIN2HEX(1),BIN2HEX(INDIRECT(X$111&amp;113+4*($B89-7))&amp;INDIRECT(X$111&amp;114+4*($B89-7))&amp;INDIRECT(X$111&amp;115+4*($B89-7))&amp;INDIRECT(X$111&amp;116+4*($B89-7))))</f>
        <v>2</v>
      </c>
      <c r="Y89" s="80" t="str" cm="1">
        <f t="array" aca="1" ref="Y89" ca="1">IF(INDIRECT(Y$111&amp;116+4*($B89-7))=1,BIN2HEX(1),BIN2HEX(INDIRECT(Y$111&amp;113+4*($B89-7))&amp;INDIRECT(Y$111&amp;114+4*($B89-7))&amp;INDIRECT(Y$111&amp;115+4*($B89-7))&amp;INDIRECT(Y$111&amp;116+4*($B89-7))))</f>
        <v>2</v>
      </c>
      <c r="Z89" s="80" t="str" cm="1">
        <f t="array" aca="1" ref="Z89" ca="1">IF(INDIRECT(Z$111&amp;116+4*($B89-7))=1,BIN2HEX(1),BIN2HEX(INDIRECT(Z$111&amp;113+4*($B89-7))&amp;INDIRECT(Z$111&amp;114+4*($B89-7))&amp;INDIRECT(Z$111&amp;115+4*($B89-7))&amp;INDIRECT(Z$111&amp;116+4*($B89-7))))</f>
        <v>2</v>
      </c>
      <c r="AA89" s="80" t="str" cm="1">
        <f t="array" aca="1" ref="AA89" ca="1">IF(INDIRECT(AA$111&amp;116+4*($B89-7))=1,BIN2HEX(1),BIN2HEX(INDIRECT(AA$111&amp;113+4*($B89-7))&amp;INDIRECT(AA$111&amp;114+4*($B89-7))&amp;INDIRECT(AA$111&amp;115+4*($B89-7))&amp;INDIRECT(AA$111&amp;116+4*($B89-7))))</f>
        <v>2</v>
      </c>
      <c r="AB89" s="80" t="str" cm="1">
        <f t="array" aca="1" ref="AB89" ca="1">IF(INDIRECT(AB$111&amp;116+4*($B89-7))=1,BIN2HEX(1),BIN2HEX(INDIRECT(AB$111&amp;113+4*($B89-7))&amp;INDIRECT(AB$111&amp;114+4*($B89-7))&amp;INDIRECT(AB$111&amp;115+4*($B89-7))&amp;INDIRECT(AB$111&amp;116+4*($B89-7))))</f>
        <v>2</v>
      </c>
      <c r="AC89" s="80" t="str" cm="1">
        <f t="array" aca="1" ref="AC89" ca="1">IF(INDIRECT(AC$111&amp;116+4*($B89-7))=1,BIN2HEX(1),BIN2HEX(INDIRECT(AC$111&amp;113+4*($B89-7))&amp;INDIRECT(AC$111&amp;114+4*($B89-7))&amp;INDIRECT(AC$111&amp;115+4*($B89-7))&amp;INDIRECT(AC$111&amp;116+4*($B89-7))))</f>
        <v>2</v>
      </c>
      <c r="AD89" s="80" t="str" cm="1">
        <f t="array" aca="1" ref="AD89" ca="1">IF(INDIRECT(AD$111&amp;116+4*($B89-7))=1,BIN2HEX(1),BIN2HEX(INDIRECT(AD$111&amp;113+4*($B89-7))&amp;INDIRECT(AD$111&amp;114+4*($B89-7))&amp;INDIRECT(AD$111&amp;115+4*($B89-7))&amp;INDIRECT(AD$111&amp;116+4*($B89-7))))</f>
        <v>2</v>
      </c>
      <c r="AE89" s="80" t="str" cm="1">
        <f t="array" aca="1" ref="AE89" ca="1">IF(INDIRECT(AE$111&amp;116+4*($B89-7))=1,BIN2HEX(1),BIN2HEX(INDIRECT(AE$111&amp;113+4*($B89-7))&amp;INDIRECT(AE$111&amp;114+4*($B89-7))&amp;INDIRECT(AE$111&amp;115+4*($B89-7))&amp;INDIRECT(AE$111&amp;116+4*($B89-7))))</f>
        <v>2</v>
      </c>
      <c r="AF89" s="80" t="str" cm="1">
        <f t="array" aca="1" ref="AF89" ca="1">IF(INDIRECT(AF$111&amp;116+4*($B89-7))=1,BIN2HEX(1),BIN2HEX(INDIRECT(AF$111&amp;113+4*($B89-7))&amp;INDIRECT(AF$111&amp;114+4*($B89-7))&amp;INDIRECT(AF$111&amp;115+4*($B89-7))&amp;INDIRECT(AF$111&amp;116+4*($B89-7))))</f>
        <v>2</v>
      </c>
      <c r="AG89" s="80" t="str" cm="1">
        <f t="array" aca="1" ref="AG89" ca="1">IF(INDIRECT(AG$111&amp;116+4*($B89-7))=1,BIN2HEX(1),BIN2HEX(INDIRECT(AG$111&amp;113+4*($B89-7))&amp;INDIRECT(AG$111&amp;114+4*($B89-7))&amp;INDIRECT(AG$111&amp;115+4*($B89-7))&amp;INDIRECT(AG$111&amp;116+4*($B89-7))))</f>
        <v>2</v>
      </c>
      <c r="AH89" s="80" t="str" cm="1">
        <f t="array" aca="1" ref="AH89" ca="1">IF(INDIRECT(AH$111&amp;116+4*($B89-7))=1,BIN2HEX(1),BIN2HEX(INDIRECT(AH$111&amp;113+4*($B89-7))&amp;INDIRECT(AH$111&amp;114+4*($B89-7))&amp;INDIRECT(AH$111&amp;115+4*($B89-7))&amp;INDIRECT(AH$111&amp;116+4*($B89-7))))</f>
        <v>2</v>
      </c>
      <c r="AI89" s="80" t="str" cm="1">
        <f t="array" aca="1" ref="AI89" ca="1">IF(INDIRECT(AI$111&amp;116+4*($B89-7))=1,BIN2HEX(1),BIN2HEX(INDIRECT(AI$111&amp;113+4*($B89-7))&amp;INDIRECT(AI$111&amp;114+4*($B89-7))&amp;INDIRECT(AI$111&amp;115+4*($B89-7))&amp;INDIRECT(AI$111&amp;116+4*($B89-7))))</f>
        <v>2</v>
      </c>
      <c r="AJ89" s="80" t="str" cm="1">
        <f t="array" aca="1" ref="AJ89" ca="1">IF(INDIRECT(AJ$111&amp;116+4*($B89-7))=1,BIN2HEX(1),BIN2HEX(INDIRECT(AJ$111&amp;113+4*($B89-7))&amp;INDIRECT(AJ$111&amp;114+4*($B89-7))&amp;INDIRECT(AJ$111&amp;115+4*($B89-7))&amp;INDIRECT(AJ$111&amp;116+4*($B89-7))))</f>
        <v>2</v>
      </c>
      <c r="AK89" s="80" t="str" cm="1">
        <f t="array" aca="1" ref="AK89" ca="1">IF(INDIRECT(AK$111&amp;116+4*($B89-7))=1,BIN2HEX(1),BIN2HEX(INDIRECT(AK$111&amp;113+4*($B89-7))&amp;INDIRECT(AK$111&amp;114+4*($B89-7))&amp;INDIRECT(AK$111&amp;115+4*($B89-7))&amp;INDIRECT(AK$111&amp;116+4*($B89-7))))</f>
        <v>2</v>
      </c>
      <c r="AL89" s="80" t="str" cm="1">
        <f t="array" aca="1" ref="AL89" ca="1">IF(INDIRECT(AL$111&amp;116+4*($B89-7))=1,BIN2HEX(1),BIN2HEX(INDIRECT(AL$111&amp;113+4*($B89-7))&amp;INDIRECT(AL$111&amp;114+4*($B89-7))&amp;INDIRECT(AL$111&amp;115+4*($B89-7))&amp;INDIRECT(AL$111&amp;116+4*($B89-7))))</f>
        <v>2</v>
      </c>
      <c r="AM89" s="80" t="str" cm="1">
        <f t="array" aca="1" ref="AM89" ca="1">IF(INDIRECT(AM$111&amp;116+4*($B89-7))=1,BIN2HEX(1),BIN2HEX(INDIRECT(AM$111&amp;113+4*($B89-7))&amp;INDIRECT(AM$111&amp;114+4*($B89-7))&amp;INDIRECT(AM$111&amp;115+4*($B89-7))&amp;INDIRECT(AM$111&amp;116+4*($B89-7))))</f>
        <v>2</v>
      </c>
      <c r="AN89" s="80" t="str" cm="1">
        <f t="array" aca="1" ref="AN89" ca="1">IF(INDIRECT(AN$111&amp;116+4*($B89-7))=1,BIN2HEX(1),BIN2HEX(INDIRECT(AN$111&amp;113+4*($B89-7))&amp;INDIRECT(AN$111&amp;114+4*($B89-7))&amp;INDIRECT(AN$111&amp;115+4*($B89-7))&amp;INDIRECT(AN$111&amp;116+4*($B89-7))))</f>
        <v>2</v>
      </c>
      <c r="AO89" s="80" t="str" cm="1">
        <f t="array" aca="1" ref="AO89" ca="1">IF(INDIRECT(AO$111&amp;116+4*($B89-7))=1,BIN2HEX(1),BIN2HEX(INDIRECT(AO$111&amp;113+4*($B89-7))&amp;INDIRECT(AO$111&amp;114+4*($B89-7))&amp;INDIRECT(AO$111&amp;115+4*($B89-7))&amp;INDIRECT(AO$111&amp;116+4*($B89-7))))</f>
        <v>2</v>
      </c>
      <c r="AP89" s="80" t="str" cm="1">
        <f t="array" aca="1" ref="AP89" ca="1">IF(INDIRECT(AP$111&amp;116+4*($B89-7))=1,BIN2HEX(1),BIN2HEX(INDIRECT(AP$111&amp;113+4*($B89-7))&amp;INDIRECT(AP$111&amp;114+4*($B89-7))&amp;INDIRECT(AP$111&amp;115+4*($B89-7))&amp;INDIRECT(AP$111&amp;116+4*($B89-7))))</f>
        <v>2</v>
      </c>
      <c r="AQ89" s="80" t="str" cm="1">
        <f t="array" aca="1" ref="AQ89" ca="1">IF(INDIRECT(AQ$111&amp;116+4*($B89-7))=1,BIN2HEX(1),BIN2HEX(INDIRECT(AQ$111&amp;113+4*($B89-7))&amp;INDIRECT(AQ$111&amp;114+4*($B89-7))&amp;INDIRECT(AQ$111&amp;115+4*($B89-7))&amp;INDIRECT(AQ$111&amp;116+4*($B89-7))))</f>
        <v>2</v>
      </c>
      <c r="AR89" s="80" t="str" cm="1">
        <f t="array" aca="1" ref="AR89" ca="1">IF(INDIRECT(AR$111&amp;116+4*($B89-7))=1,BIN2HEX(1),BIN2HEX(INDIRECT(AR$111&amp;113+4*($B89-7))&amp;INDIRECT(AR$111&amp;114+4*($B89-7))&amp;INDIRECT(AR$111&amp;115+4*($B89-7))&amp;INDIRECT(AR$111&amp;116+4*($B89-7))))</f>
        <v>2</v>
      </c>
      <c r="AS89" s="80" t="str" cm="1">
        <f t="array" aca="1" ref="AS89" ca="1">IF(INDIRECT(AS$111&amp;116+4*($B89-7))=1,BIN2HEX(1),BIN2HEX(INDIRECT(AS$111&amp;113+4*($B89-7))&amp;INDIRECT(AS$111&amp;114+4*($B89-7))&amp;INDIRECT(AS$111&amp;115+4*($B89-7))&amp;INDIRECT(AS$111&amp;116+4*($B89-7))))</f>
        <v>2</v>
      </c>
      <c r="AT89" s="80" t="str" cm="1">
        <f t="array" aca="1" ref="AT89" ca="1">IF(INDIRECT(AT$111&amp;116+4*($B89-7))=1,BIN2HEX(1),BIN2HEX(INDIRECT(AT$111&amp;113+4*($B89-7))&amp;INDIRECT(AT$111&amp;114+4*($B89-7))&amp;INDIRECT(AT$111&amp;115+4*($B89-7))&amp;INDIRECT(AT$111&amp;116+4*($B89-7))))</f>
        <v>2</v>
      </c>
      <c r="AU89" s="80" t="str" cm="1">
        <f t="array" aca="1" ref="AU89" ca="1">IF(INDIRECT(AU$111&amp;116+4*($B89-7))=1,BIN2HEX(1),BIN2HEX(INDIRECT(AU$111&amp;113+4*($B89-7))&amp;INDIRECT(AU$111&amp;114+4*($B89-7))&amp;INDIRECT(AU$111&amp;115+4*($B89-7))&amp;INDIRECT(AU$111&amp;116+4*($B89-7))))</f>
        <v>2</v>
      </c>
      <c r="AV89" s="80" t="str" cm="1">
        <f t="array" aca="1" ref="AV89" ca="1">IF(INDIRECT(AV$111&amp;116+4*($B89-7))=1,BIN2HEX(1),BIN2HEX(INDIRECT(AV$111&amp;113+4*($B89-7))&amp;INDIRECT(AV$111&amp;114+4*($B89-7))&amp;INDIRECT(AV$111&amp;115+4*($B89-7))&amp;INDIRECT(AV$111&amp;116+4*($B89-7))))</f>
        <v>2</v>
      </c>
      <c r="AW89" s="80" t="str" cm="1">
        <f t="array" aca="1" ref="AW89" ca="1">IF(INDIRECT(AW$111&amp;116+4*($B89-7))=1,BIN2HEX(1),BIN2HEX(INDIRECT(AW$111&amp;113+4*($B89-7))&amp;INDIRECT(AW$111&amp;114+4*($B89-7))&amp;INDIRECT(AW$111&amp;115+4*($B89-7))&amp;INDIRECT(AW$111&amp;116+4*($B89-7))))</f>
        <v>2</v>
      </c>
      <c r="AX89" s="80" t="str" cm="1">
        <f t="array" aca="1" ref="AX89" ca="1">IF(INDIRECT(AX$111&amp;116+4*($B89-7))=1,BIN2HEX(1),BIN2HEX(INDIRECT(AX$111&amp;113+4*($B89-7))&amp;INDIRECT(AX$111&amp;114+4*($B89-7))&amp;INDIRECT(AX$111&amp;115+4*($B89-7))&amp;INDIRECT(AX$111&amp;116+4*($B89-7))))</f>
        <v>2</v>
      </c>
      <c r="AY89" s="80" t="str" cm="1">
        <f t="array" aca="1" ref="AY89" ca="1">IF(INDIRECT(AY$111&amp;116+4*($B89-7))=1,BIN2HEX(1),BIN2HEX(INDIRECT(AY$111&amp;113+4*($B89-7))&amp;INDIRECT(AY$111&amp;114+4*($B89-7))&amp;INDIRECT(AY$111&amp;115+4*($B89-7))&amp;INDIRECT(AY$111&amp;116+4*($B89-7))))</f>
        <v>2</v>
      </c>
      <c r="AZ89" s="80" t="str" cm="1">
        <f t="array" aca="1" ref="AZ89" ca="1">IF(INDIRECT(AZ$111&amp;116+4*($B89-7))=1,BIN2HEX(1),BIN2HEX(INDIRECT(AZ$111&amp;113+4*($B89-7))&amp;INDIRECT(AZ$111&amp;114+4*($B89-7))&amp;INDIRECT(AZ$111&amp;115+4*($B89-7))&amp;INDIRECT(AZ$111&amp;116+4*($B89-7))))</f>
        <v>2</v>
      </c>
      <c r="BA89" s="80" t="str" cm="1">
        <f t="array" aca="1" ref="BA89" ca="1">IF(INDIRECT(BA$111&amp;116+4*($B89-7))=1,BIN2HEX(1),BIN2HEX(INDIRECT(BA$111&amp;113+4*($B89-7))&amp;INDIRECT(BA$111&amp;114+4*($B89-7))&amp;INDIRECT(BA$111&amp;115+4*($B89-7))&amp;INDIRECT(BA$111&amp;116+4*($B89-7))))</f>
        <v>2</v>
      </c>
      <c r="BB89" s="80" t="str" cm="1">
        <f t="array" aca="1" ref="BB89" ca="1">IF(INDIRECT(BB$111&amp;116+4*($B89-7))=1,BIN2HEX(1),BIN2HEX(INDIRECT(BB$111&amp;113+4*($B89-7))&amp;INDIRECT(BB$111&amp;114+4*($B89-7))&amp;INDIRECT(BB$111&amp;115+4*($B89-7))&amp;INDIRECT(BB$111&amp;116+4*($B89-7))))</f>
        <v>2</v>
      </c>
      <c r="BC89" s="80" t="str" cm="1">
        <f t="array" aca="1" ref="BC89" ca="1">IF(INDIRECT(BC$111&amp;116+4*($B89-7))=1,BIN2HEX(1),BIN2HEX(INDIRECT(BC$111&amp;113+4*($B89-7))&amp;INDIRECT(BC$111&amp;114+4*($B89-7))&amp;INDIRECT(BC$111&amp;115+4*($B89-7))&amp;INDIRECT(BC$111&amp;116+4*($B89-7))))</f>
        <v>2</v>
      </c>
      <c r="BD89" s="80" t="str" cm="1">
        <f t="array" aca="1" ref="BD89" ca="1">IF(INDIRECT(BD$111&amp;116+4*($B89-7))=1,BIN2HEX(1),BIN2HEX(INDIRECT(BD$111&amp;113+4*($B89-7))&amp;INDIRECT(BD$111&amp;114+4*($B89-7))&amp;INDIRECT(BD$111&amp;115+4*($B89-7))&amp;INDIRECT(BD$111&amp;116+4*($B89-7))))</f>
        <v>2</v>
      </c>
      <c r="BE89" s="80" t="str" cm="1">
        <f t="array" aca="1" ref="BE89" ca="1">IF(INDIRECT(BE$111&amp;116+4*($B89-7))=1,BIN2HEX(1),BIN2HEX(INDIRECT(BE$111&amp;113+4*($B89-7))&amp;INDIRECT(BE$111&amp;114+4*($B89-7))&amp;INDIRECT(BE$111&amp;115+4*($B89-7))&amp;INDIRECT(BE$111&amp;116+4*($B89-7))))</f>
        <v>2</v>
      </c>
      <c r="BF89" s="80" t="str" cm="1">
        <f t="array" aca="1" ref="BF89" ca="1">IF(INDIRECT(BF$111&amp;116+4*($B89-7))=1,BIN2HEX(1),BIN2HEX(INDIRECT(BF$111&amp;113+4*($B89-7))&amp;INDIRECT(BF$111&amp;114+4*($B89-7))&amp;INDIRECT(BF$111&amp;115+4*($B89-7))&amp;INDIRECT(BF$111&amp;116+4*($B89-7))))</f>
        <v>2</v>
      </c>
      <c r="BG89" s="80" t="str" cm="1">
        <f t="array" aca="1" ref="BG89" ca="1">IF(INDIRECT(BG$111&amp;116+4*($B89-7))=1,BIN2HEX(1),BIN2HEX(INDIRECT(BG$111&amp;113+4*($B89-7))&amp;INDIRECT(BG$111&amp;114+4*($B89-7))&amp;INDIRECT(BG$111&amp;115+4*($B89-7))&amp;INDIRECT(BG$111&amp;116+4*($B89-7))))</f>
        <v>2</v>
      </c>
      <c r="BH89" s="80" t="str" cm="1">
        <f t="array" aca="1" ref="BH89" ca="1">IF(INDIRECT(BH$111&amp;116+4*($B89-7))=1,BIN2HEX(1),BIN2HEX(INDIRECT(BH$111&amp;113+4*($B89-7))&amp;INDIRECT(BH$111&amp;114+4*($B89-7))&amp;INDIRECT(BH$111&amp;115+4*($B89-7))&amp;INDIRECT(BH$111&amp;116+4*($B89-7))))</f>
        <v>2</v>
      </c>
      <c r="BI89" s="80" t="str" cm="1">
        <f t="array" aca="1" ref="BI89" ca="1">IF(INDIRECT(BI$111&amp;116+4*($B89-7))=1,BIN2HEX(1),BIN2HEX(INDIRECT(BI$111&amp;113+4*($B89-7))&amp;INDIRECT(BI$111&amp;114+4*($B89-7))&amp;INDIRECT(BI$111&amp;115+4*($B89-7))&amp;INDIRECT(BI$111&amp;116+4*($B89-7))))</f>
        <v>2</v>
      </c>
      <c r="BJ89" s="80" t="str" cm="1">
        <f t="array" aca="1" ref="BJ89" ca="1">IF(INDIRECT(BJ$111&amp;116+4*($B89-7))=1,BIN2HEX(1),BIN2HEX(INDIRECT(BJ$111&amp;113+4*($B89-7))&amp;INDIRECT(BJ$111&amp;114+4*($B89-7))&amp;INDIRECT(BJ$111&amp;115+4*($B89-7))&amp;INDIRECT(BJ$111&amp;116+4*($B89-7))))</f>
        <v>2</v>
      </c>
      <c r="BK89" s="80" t="str" cm="1">
        <f t="array" aca="1" ref="BK89" ca="1">IF(INDIRECT(BK$111&amp;116+4*($B89-7))=1,BIN2HEX(1),BIN2HEX(INDIRECT(BK$111&amp;113+4*($B89-7))&amp;INDIRECT(BK$111&amp;114+4*($B89-7))&amp;INDIRECT(BK$111&amp;115+4*($B89-7))&amp;INDIRECT(BK$111&amp;116+4*($B89-7))))</f>
        <v>2</v>
      </c>
      <c r="BL89" s="80" t="str" cm="1">
        <f t="array" aca="1" ref="BL89" ca="1">IF(INDIRECT(BL$111&amp;116+4*($B89-7))=1,BIN2HEX(1),BIN2HEX(INDIRECT(BL$111&amp;113+4*($B89-7))&amp;INDIRECT(BL$111&amp;114+4*($B89-7))&amp;INDIRECT(BL$111&amp;115+4*($B89-7))&amp;INDIRECT(BL$111&amp;116+4*($B89-7))))</f>
        <v>2</v>
      </c>
      <c r="BM89" s="80" t="str" cm="1">
        <f t="array" aca="1" ref="BM89" ca="1">IF(INDIRECT(BM$111&amp;116+4*($B89-7))=1,BIN2HEX(1),BIN2HEX(INDIRECT(BM$111&amp;113+4*($B89-7))&amp;INDIRECT(BM$111&amp;114+4*($B89-7))&amp;INDIRECT(BM$111&amp;115+4*($B89-7))&amp;INDIRECT(BM$111&amp;116+4*($B89-7))))</f>
        <v>2</v>
      </c>
      <c r="BN89" s="80" t="str" cm="1">
        <f t="array" aca="1" ref="BN89" ca="1">IF(INDIRECT(BN$111&amp;116+4*($B89-7))=1,BIN2HEX(1),BIN2HEX(INDIRECT(BN$111&amp;113+4*($B89-7))&amp;INDIRECT(BN$111&amp;114+4*($B89-7))&amp;INDIRECT(BN$111&amp;115+4*($B89-7))&amp;INDIRECT(BN$111&amp;116+4*($B89-7))))</f>
        <v>2</v>
      </c>
      <c r="BO89" s="80" t="str" cm="1">
        <f t="array" aca="1" ref="BO89" ca="1">IF(INDIRECT(BO$111&amp;116+4*($B89-7))=1,BIN2HEX(1),BIN2HEX(INDIRECT(BO$111&amp;113+4*($B89-7))&amp;INDIRECT(BO$111&amp;114+4*($B89-7))&amp;INDIRECT(BO$111&amp;115+4*($B89-7))&amp;INDIRECT(BO$111&amp;116+4*($B89-7))))</f>
        <v>2</v>
      </c>
      <c r="BP89" s="80" t="str" cm="1">
        <f t="array" aca="1" ref="BP89" ca="1">IF(INDIRECT(BP$111&amp;116+4*($B89-7))=1,BIN2HEX(1),BIN2HEX(INDIRECT(BP$111&amp;113+4*($B89-7))&amp;INDIRECT(BP$111&amp;114+4*($B89-7))&amp;INDIRECT(BP$111&amp;115+4*($B89-7))&amp;INDIRECT(BP$111&amp;116+4*($B89-7))))</f>
        <v>2</v>
      </c>
      <c r="CD89" s="80" cm="1">
        <f t="array" aca="1" ref="CD89" ca="1">IF($V89="0",INDIRECT("ｄａｔａ!$"&amp;V$112&amp;"$"&amp;$B89),0)</f>
        <v>0</v>
      </c>
      <c r="CE89" s="80" cm="1">
        <f t="array" aca="1" ref="CE89" ca="1">IF(OR($AS89="0",$AS89="8"),INDIRECT("ｄａｔａ!$"&amp;AS$112&amp;"$"&amp;$B89),0)</f>
        <v>0</v>
      </c>
      <c r="CH89" s="80" t="str">
        <f t="shared" si="23"/>
        <v>2000</v>
      </c>
      <c r="CI89" s="80" t="str">
        <f t="shared" si="24"/>
        <v>300000</v>
      </c>
      <c r="CJ89" s="80" t="str">
        <f t="shared" si="25"/>
        <v>400000</v>
      </c>
      <c r="CK89" s="80" t="str">
        <f t="shared" si="26"/>
        <v>5000000</v>
      </c>
      <c r="CL89" s="80" t="str">
        <f t="shared" si="27"/>
        <v>600000</v>
      </c>
      <c r="CM89" s="80" t="str">
        <f t="shared" ca="1" si="28"/>
        <v>70000</v>
      </c>
      <c r="CN89" s="80" t="str">
        <f t="shared" ca="1" si="29"/>
        <v>800000</v>
      </c>
      <c r="CO89" s="80" t="str">
        <f t="shared" ca="1" si="30"/>
        <v>900000</v>
      </c>
      <c r="CP89" s="80" t="str">
        <f t="shared" ca="1" si="31"/>
        <v>A000000</v>
      </c>
      <c r="CQ89" s="80" t="str">
        <f t="shared" ca="1" si="32"/>
        <v>B00000</v>
      </c>
    </row>
    <row r="90" spans="1:95" x14ac:dyDescent="0.2">
      <c r="A90" s="80" t="s">
        <v>2403</v>
      </c>
      <c r="B90" s="80">
        <v>92</v>
      </c>
      <c r="C90" s="251">
        <f t="shared" ca="1" si="22"/>
        <v>1</v>
      </c>
      <c r="D90" s="80" t="str" cm="1">
        <f t="array" aca="1" ref="D90" ca="1">IF(INDIRECT(D$111&amp;116+4*($B90-7))=1,BIN2HEX(1),BIN2HEX(INDIRECT(D$111&amp;113+4*($B90-7))&amp;INDIRECT(D$111&amp;114+4*($B90-7))&amp;INDIRECT(D$111&amp;115+4*($B90-7))&amp;INDIRECT(D$111&amp;116+4*($B90-7))))</f>
        <v>4</v>
      </c>
      <c r="F90" s="80" t="str" cm="1">
        <f t="array" aca="1" ref="F90" ca="1">IF(INDIRECT(F$111&amp;116+4*($B90-7))=1,BIN2HEX(1),BIN2HEX(INDIRECT(F$111&amp;113+4*($B90-7))&amp;INDIRECT(F$111&amp;114+4*($B90-7))&amp;INDIRECT(F$111&amp;115+4*($B90-7))&amp;INDIRECT(F$111&amp;116+4*($B90-7))))</f>
        <v>2</v>
      </c>
      <c r="G90" s="80" t="str" cm="1">
        <f t="array" aca="1" ref="G90" ca="1">IF(INDIRECT(G$111&amp;116+4*($B90-7))=1,BIN2HEX(1),BIN2HEX(INDIRECT(G$111&amp;113+4*($B90-7))&amp;INDIRECT(G$111&amp;114+4*($B90-7))&amp;INDIRECT(G$111&amp;115+4*($B90-7))&amp;INDIRECT(G$111&amp;116+4*($B90-7))))</f>
        <v>2</v>
      </c>
      <c r="H90" s="80" t="str" cm="1">
        <f t="array" aca="1" ref="H90" ca="1">IF(INDIRECT(H$111&amp;116+4*($B90-7))=1,BIN2HEX(1),BIN2HEX(INDIRECT(H$111&amp;113+4*($B90-7))&amp;INDIRECT(H$111&amp;114+4*($B90-7))&amp;INDIRECT(H$111&amp;115+4*($B90-7))&amp;INDIRECT(H$111&amp;116+4*($B90-7))))</f>
        <v>2</v>
      </c>
      <c r="I90" s="80" t="str" cm="1">
        <f t="array" aca="1" ref="I90" ca="1">IF(INDIRECT(I$111&amp;116+4*($B90-7))=1,BIN2HEX(1),BIN2HEX(INDIRECT(I$111&amp;113+4*($B90-7))&amp;INDIRECT(I$111&amp;114+4*($B90-7))&amp;INDIRECT(I$111&amp;115+4*($B90-7))&amp;INDIRECT(I$111&amp;116+4*($B90-7))))</f>
        <v>2</v>
      </c>
      <c r="J90" s="80" t="str" cm="1">
        <f t="array" aca="1" ref="J90" ca="1">IF(INDIRECT(J$111&amp;116+4*($B90-7))=1,BIN2HEX(1),BIN2HEX(INDIRECT(J$111&amp;113+4*($B90-7))&amp;INDIRECT(J$111&amp;114+4*($B90-7))&amp;INDIRECT(J$111&amp;115+4*($B90-7))&amp;INDIRECT(J$111&amp;116+4*($B90-7))))</f>
        <v>2</v>
      </c>
      <c r="K90" s="80" t="str" cm="1">
        <f t="array" aca="1" ref="K90" ca="1">IF(INDIRECT(K$111&amp;116+4*($B90-7))=1,BIN2HEX(1),BIN2HEX(INDIRECT(K$111&amp;113+4*($B90-7))&amp;INDIRECT(K$111&amp;114+4*($B90-7))&amp;INDIRECT(K$111&amp;115+4*($B90-7))&amp;INDIRECT(K$111&amp;116+4*($B90-7))))</f>
        <v>2</v>
      </c>
      <c r="L90" s="80" t="str" cm="1">
        <f t="array" aca="1" ref="L90" ca="1">IF(INDIRECT(L$111&amp;116+4*($B90-7))=1,BIN2HEX(1),BIN2HEX(INDIRECT(L$111&amp;113+4*($B90-7))&amp;INDIRECT(L$111&amp;114+4*($B90-7))&amp;INDIRECT(L$111&amp;115+4*($B90-7))&amp;INDIRECT(L$111&amp;116+4*($B90-7))))</f>
        <v>2</v>
      </c>
      <c r="M90" s="80" t="str" cm="1">
        <f t="array" aca="1" ref="M90" ca="1">IF(INDIRECT(M$111&amp;116+4*($B90-7))=1,BIN2HEX(1),BIN2HEX(INDIRECT(M$111&amp;113+4*($B90-7))&amp;INDIRECT(M$111&amp;114+4*($B90-7))&amp;INDIRECT(M$111&amp;115+4*($B90-7))&amp;INDIRECT(M$111&amp;116+4*($B90-7))))</f>
        <v>2</v>
      </c>
      <c r="N90" s="80" t="str" cm="1">
        <f t="array" aca="1" ref="N90" ca="1">IF(INDIRECT(N$111&amp;116+4*($B90-7))=1,BIN2HEX(1),BIN2HEX(INDIRECT(N$111&amp;113+4*($B90-7))&amp;INDIRECT(N$111&amp;114+4*($B90-7))&amp;INDIRECT(N$111&amp;115+4*($B90-7))&amp;INDIRECT(N$111&amp;116+4*($B90-7))))</f>
        <v>2</v>
      </c>
      <c r="O90" s="80" t="str" cm="1">
        <f t="array" aca="1" ref="O90" ca="1">IF(INDIRECT(O$111&amp;116+4*($B90-7))=1,BIN2HEX(1),BIN2HEX(INDIRECT(O$111&amp;113+4*($B90-7))&amp;INDIRECT(O$111&amp;114+4*($B90-7))&amp;INDIRECT(O$111&amp;115+4*($B90-7))&amp;INDIRECT(O$111&amp;116+4*($B90-7))))</f>
        <v>2</v>
      </c>
      <c r="P90" s="80" t="str" cm="1">
        <f t="array" aca="1" ref="P90" ca="1">IF(INDIRECT(P$111&amp;116+4*($B90-7))=1,BIN2HEX(1),BIN2HEX(INDIRECT(P$111&amp;113+4*($B90-7))&amp;INDIRECT(P$111&amp;114+4*($B90-7))&amp;INDIRECT(P$111&amp;115+4*($B90-7))&amp;INDIRECT(P$111&amp;116+4*($B90-7))))</f>
        <v>2</v>
      </c>
      <c r="Q90" s="80" t="str" cm="1">
        <f t="array" aca="1" ref="Q90" ca="1">IF(INDIRECT(Q$111&amp;116+4*($B90-7))=1,BIN2HEX(1),BIN2HEX(INDIRECT(Q$111&amp;113+4*($B90-7))&amp;INDIRECT(Q$111&amp;114+4*($B90-7))&amp;INDIRECT(Q$111&amp;115+4*($B90-7))&amp;INDIRECT(Q$111&amp;116+4*($B90-7))))</f>
        <v>2</v>
      </c>
      <c r="R90" s="80" t="str" cm="1">
        <f t="array" aca="1" ref="R90" ca="1">IF(INDIRECT(R$111&amp;116+4*($B90-7))=1,BIN2HEX(1),BIN2HEX(INDIRECT(R$111&amp;113+4*($B90-7))&amp;INDIRECT(R$111&amp;114+4*($B90-7))&amp;INDIRECT(R$111&amp;115+4*($B90-7))&amp;INDIRECT(R$111&amp;116+4*($B90-7))))</f>
        <v>2</v>
      </c>
      <c r="S90" s="80" t="str" cm="1">
        <f t="array" aca="1" ref="S90" ca="1">IF(INDIRECT(S$111&amp;116+4*($B90-7))=1,BIN2HEX(1),BIN2HEX(INDIRECT(S$111&amp;113+4*($B90-7))&amp;INDIRECT(S$111&amp;114+4*($B90-7))&amp;INDIRECT(S$111&amp;115+4*($B90-7))&amp;INDIRECT(S$111&amp;116+4*($B90-7))))</f>
        <v>2</v>
      </c>
      <c r="T90" s="80" t="str" cm="1">
        <f t="array" aca="1" ref="T90" ca="1">IF(INDIRECT(T$111&amp;116+4*($B90-7))=1,BIN2HEX(1),BIN2HEX(INDIRECT(T$111&amp;113+4*($B90-7))&amp;INDIRECT(T$111&amp;114+4*($B90-7))&amp;INDIRECT(T$111&amp;115+4*($B90-7))&amp;INDIRECT(T$111&amp;116+4*($B90-7))))</f>
        <v>2</v>
      </c>
      <c r="U90" s="80" t="str" cm="1">
        <f t="array" aca="1" ref="U90" ca="1">IF(INDIRECT(U$111&amp;116+4*($B90-7))=1,BIN2HEX(1),BIN2HEX(INDIRECT(U$111&amp;113+4*($B90-7))&amp;INDIRECT(U$111&amp;114+4*($B90-7))&amp;INDIRECT(U$111&amp;115+4*($B90-7))&amp;INDIRECT(U$111&amp;116+4*($B90-7))))</f>
        <v>2</v>
      </c>
      <c r="V90" s="80" t="str" cm="1">
        <f t="array" aca="1" ref="V90" ca="1">IF(INDIRECT(V$111&amp;116+4*($B90-7))=1,BIN2HEX(1),BIN2HEX(INDIRECT(V$111&amp;113+4*($B90-7))&amp;INDIRECT(V$111&amp;114+4*($B90-7))&amp;INDIRECT(V$111&amp;115+4*($B90-7))&amp;INDIRECT(V$111&amp;116+4*($B90-7))))</f>
        <v>2</v>
      </c>
      <c r="W90" s="80" t="str" cm="1">
        <f t="array" aca="1" ref="W90" ca="1">IF(INDIRECT(W$111&amp;116+4*($B90-7))=1,BIN2HEX(1),BIN2HEX(INDIRECT(W$111&amp;113+4*($B90-7))&amp;INDIRECT(W$111&amp;114+4*($B90-7))&amp;INDIRECT(W$111&amp;115+4*($B90-7))&amp;INDIRECT(W$111&amp;116+4*($B90-7))))</f>
        <v>2</v>
      </c>
      <c r="X90" s="80" t="str" cm="1">
        <f t="array" aca="1" ref="X90" ca="1">IF(INDIRECT(X$111&amp;116+4*($B90-7))=1,BIN2HEX(1),BIN2HEX(INDIRECT(X$111&amp;113+4*($B90-7))&amp;INDIRECT(X$111&amp;114+4*($B90-7))&amp;INDIRECT(X$111&amp;115+4*($B90-7))&amp;INDIRECT(X$111&amp;116+4*($B90-7))))</f>
        <v>2</v>
      </c>
      <c r="Y90" s="80" t="str" cm="1">
        <f t="array" aca="1" ref="Y90" ca="1">IF(INDIRECT(Y$111&amp;116+4*($B90-7))=1,BIN2HEX(1),BIN2HEX(INDIRECT(Y$111&amp;113+4*($B90-7))&amp;INDIRECT(Y$111&amp;114+4*($B90-7))&amp;INDIRECT(Y$111&amp;115+4*($B90-7))&amp;INDIRECT(Y$111&amp;116+4*($B90-7))))</f>
        <v>2</v>
      </c>
      <c r="Z90" s="80" t="str" cm="1">
        <f t="array" aca="1" ref="Z90" ca="1">IF(INDIRECT(Z$111&amp;116+4*($B90-7))=1,BIN2HEX(1),BIN2HEX(INDIRECT(Z$111&amp;113+4*($B90-7))&amp;INDIRECT(Z$111&amp;114+4*($B90-7))&amp;INDIRECT(Z$111&amp;115+4*($B90-7))&amp;INDIRECT(Z$111&amp;116+4*($B90-7))))</f>
        <v>2</v>
      </c>
      <c r="AA90" s="80" t="str" cm="1">
        <f t="array" aca="1" ref="AA90" ca="1">IF(INDIRECT(AA$111&amp;116+4*($B90-7))=1,BIN2HEX(1),BIN2HEX(INDIRECT(AA$111&amp;113+4*($B90-7))&amp;INDIRECT(AA$111&amp;114+4*($B90-7))&amp;INDIRECT(AA$111&amp;115+4*($B90-7))&amp;INDIRECT(AA$111&amp;116+4*($B90-7))))</f>
        <v>2</v>
      </c>
      <c r="AB90" s="80" t="str" cm="1">
        <f t="array" aca="1" ref="AB90" ca="1">IF(INDIRECT(AB$111&amp;116+4*($B90-7))=1,BIN2HEX(1),BIN2HEX(INDIRECT(AB$111&amp;113+4*($B90-7))&amp;INDIRECT(AB$111&amp;114+4*($B90-7))&amp;INDIRECT(AB$111&amp;115+4*($B90-7))&amp;INDIRECT(AB$111&amp;116+4*($B90-7))))</f>
        <v>2</v>
      </c>
      <c r="AC90" s="80" t="str" cm="1">
        <f t="array" aca="1" ref="AC90" ca="1">IF(INDIRECT(AC$111&amp;116+4*($B90-7))=1,BIN2HEX(1),BIN2HEX(INDIRECT(AC$111&amp;113+4*($B90-7))&amp;INDIRECT(AC$111&amp;114+4*($B90-7))&amp;INDIRECT(AC$111&amp;115+4*($B90-7))&amp;INDIRECT(AC$111&amp;116+4*($B90-7))))</f>
        <v>2</v>
      </c>
      <c r="AD90" s="80" t="str" cm="1">
        <f t="array" aca="1" ref="AD90" ca="1">IF(INDIRECT(AD$111&amp;116+4*($B90-7))=1,BIN2HEX(1),BIN2HEX(INDIRECT(AD$111&amp;113+4*($B90-7))&amp;INDIRECT(AD$111&amp;114+4*($B90-7))&amp;INDIRECT(AD$111&amp;115+4*($B90-7))&amp;INDIRECT(AD$111&amp;116+4*($B90-7))))</f>
        <v>2</v>
      </c>
      <c r="AE90" s="80" t="str" cm="1">
        <f t="array" aca="1" ref="AE90" ca="1">IF(INDIRECT(AE$111&amp;116+4*($B90-7))=1,BIN2HEX(1),BIN2HEX(INDIRECT(AE$111&amp;113+4*($B90-7))&amp;INDIRECT(AE$111&amp;114+4*($B90-7))&amp;INDIRECT(AE$111&amp;115+4*($B90-7))&amp;INDIRECT(AE$111&amp;116+4*($B90-7))))</f>
        <v>2</v>
      </c>
      <c r="AF90" s="80" t="str" cm="1">
        <f t="array" aca="1" ref="AF90" ca="1">IF(INDIRECT(AF$111&amp;116+4*($B90-7))=1,BIN2HEX(1),BIN2HEX(INDIRECT(AF$111&amp;113+4*($B90-7))&amp;INDIRECT(AF$111&amp;114+4*($B90-7))&amp;INDIRECT(AF$111&amp;115+4*($B90-7))&amp;INDIRECT(AF$111&amp;116+4*($B90-7))))</f>
        <v>2</v>
      </c>
      <c r="AG90" s="80" t="str" cm="1">
        <f t="array" aca="1" ref="AG90" ca="1">IF(INDIRECT(AG$111&amp;116+4*($B90-7))=1,BIN2HEX(1),BIN2HEX(INDIRECT(AG$111&amp;113+4*($B90-7))&amp;INDIRECT(AG$111&amp;114+4*($B90-7))&amp;INDIRECT(AG$111&amp;115+4*($B90-7))&amp;INDIRECT(AG$111&amp;116+4*($B90-7))))</f>
        <v>2</v>
      </c>
      <c r="AH90" s="80" t="str" cm="1">
        <f t="array" aca="1" ref="AH90" ca="1">IF(INDIRECT(AH$111&amp;116+4*($B90-7))=1,BIN2HEX(1),BIN2HEX(INDIRECT(AH$111&amp;113+4*($B90-7))&amp;INDIRECT(AH$111&amp;114+4*($B90-7))&amp;INDIRECT(AH$111&amp;115+4*($B90-7))&amp;INDIRECT(AH$111&amp;116+4*($B90-7))))</f>
        <v>2</v>
      </c>
      <c r="AI90" s="80" t="str" cm="1">
        <f t="array" aca="1" ref="AI90" ca="1">IF(INDIRECT(AI$111&amp;116+4*($B90-7))=1,BIN2HEX(1),BIN2HEX(INDIRECT(AI$111&amp;113+4*($B90-7))&amp;INDIRECT(AI$111&amp;114+4*($B90-7))&amp;INDIRECT(AI$111&amp;115+4*($B90-7))&amp;INDIRECT(AI$111&amp;116+4*($B90-7))))</f>
        <v>2</v>
      </c>
      <c r="AJ90" s="80" t="str" cm="1">
        <f t="array" aca="1" ref="AJ90" ca="1">IF(INDIRECT(AJ$111&amp;116+4*($B90-7))=1,BIN2HEX(1),BIN2HEX(INDIRECT(AJ$111&amp;113+4*($B90-7))&amp;INDIRECT(AJ$111&amp;114+4*($B90-7))&amp;INDIRECT(AJ$111&amp;115+4*($B90-7))&amp;INDIRECT(AJ$111&amp;116+4*($B90-7))))</f>
        <v>2</v>
      </c>
      <c r="AK90" s="80" t="str" cm="1">
        <f t="array" aca="1" ref="AK90" ca="1">IF(INDIRECT(AK$111&amp;116+4*($B90-7))=1,BIN2HEX(1),BIN2HEX(INDIRECT(AK$111&amp;113+4*($B90-7))&amp;INDIRECT(AK$111&amp;114+4*($B90-7))&amp;INDIRECT(AK$111&amp;115+4*($B90-7))&amp;INDIRECT(AK$111&amp;116+4*($B90-7))))</f>
        <v>2</v>
      </c>
      <c r="AL90" s="80" t="str" cm="1">
        <f t="array" aca="1" ref="AL90" ca="1">IF(INDIRECT(AL$111&amp;116+4*($B90-7))=1,BIN2HEX(1),BIN2HEX(INDIRECT(AL$111&amp;113+4*($B90-7))&amp;INDIRECT(AL$111&amp;114+4*($B90-7))&amp;INDIRECT(AL$111&amp;115+4*($B90-7))&amp;INDIRECT(AL$111&amp;116+4*($B90-7))))</f>
        <v>2</v>
      </c>
      <c r="AM90" s="80" t="str" cm="1">
        <f t="array" aca="1" ref="AM90" ca="1">IF(INDIRECT(AM$111&amp;116+4*($B90-7))=1,BIN2HEX(1),BIN2HEX(INDIRECT(AM$111&amp;113+4*($B90-7))&amp;INDIRECT(AM$111&amp;114+4*($B90-7))&amp;INDIRECT(AM$111&amp;115+4*($B90-7))&amp;INDIRECT(AM$111&amp;116+4*($B90-7))))</f>
        <v>2</v>
      </c>
      <c r="AN90" s="80" t="str" cm="1">
        <f t="array" aca="1" ref="AN90" ca="1">IF(INDIRECT(AN$111&amp;116+4*($B90-7))=1,BIN2HEX(1),BIN2HEX(INDIRECT(AN$111&amp;113+4*($B90-7))&amp;INDIRECT(AN$111&amp;114+4*($B90-7))&amp;INDIRECT(AN$111&amp;115+4*($B90-7))&amp;INDIRECT(AN$111&amp;116+4*($B90-7))))</f>
        <v>2</v>
      </c>
      <c r="AO90" s="80" t="str" cm="1">
        <f t="array" aca="1" ref="AO90" ca="1">IF(INDIRECT(AO$111&amp;116+4*($B90-7))=1,BIN2HEX(1),BIN2HEX(INDIRECT(AO$111&amp;113+4*($B90-7))&amp;INDIRECT(AO$111&amp;114+4*($B90-7))&amp;INDIRECT(AO$111&amp;115+4*($B90-7))&amp;INDIRECT(AO$111&amp;116+4*($B90-7))))</f>
        <v>2</v>
      </c>
      <c r="AP90" s="80" t="str" cm="1">
        <f t="array" aca="1" ref="AP90" ca="1">IF(INDIRECT(AP$111&amp;116+4*($B90-7))=1,BIN2HEX(1),BIN2HEX(INDIRECT(AP$111&amp;113+4*($B90-7))&amp;INDIRECT(AP$111&amp;114+4*($B90-7))&amp;INDIRECT(AP$111&amp;115+4*($B90-7))&amp;INDIRECT(AP$111&amp;116+4*($B90-7))))</f>
        <v>2</v>
      </c>
      <c r="AQ90" s="80" t="str" cm="1">
        <f t="array" aca="1" ref="AQ90" ca="1">IF(INDIRECT(AQ$111&amp;116+4*($B90-7))=1,BIN2HEX(1),BIN2HEX(INDIRECT(AQ$111&amp;113+4*($B90-7))&amp;INDIRECT(AQ$111&amp;114+4*($B90-7))&amp;INDIRECT(AQ$111&amp;115+4*($B90-7))&amp;INDIRECT(AQ$111&amp;116+4*($B90-7))))</f>
        <v>2</v>
      </c>
      <c r="AR90" s="80" t="str" cm="1">
        <f t="array" aca="1" ref="AR90" ca="1">IF(INDIRECT(AR$111&amp;116+4*($B90-7))=1,BIN2HEX(1),BIN2HEX(INDIRECT(AR$111&amp;113+4*($B90-7))&amp;INDIRECT(AR$111&amp;114+4*($B90-7))&amp;INDIRECT(AR$111&amp;115+4*($B90-7))&amp;INDIRECT(AR$111&amp;116+4*($B90-7))))</f>
        <v>2</v>
      </c>
      <c r="AS90" s="80" t="str" cm="1">
        <f t="array" aca="1" ref="AS90" ca="1">IF(INDIRECT(AS$111&amp;116+4*($B90-7))=1,BIN2HEX(1),BIN2HEX(INDIRECT(AS$111&amp;113+4*($B90-7))&amp;INDIRECT(AS$111&amp;114+4*($B90-7))&amp;INDIRECT(AS$111&amp;115+4*($B90-7))&amp;INDIRECT(AS$111&amp;116+4*($B90-7))))</f>
        <v>2</v>
      </c>
      <c r="AT90" s="80" t="str" cm="1">
        <f t="array" aca="1" ref="AT90" ca="1">IF(INDIRECT(AT$111&amp;116+4*($B90-7))=1,BIN2HEX(1),BIN2HEX(INDIRECT(AT$111&amp;113+4*($B90-7))&amp;INDIRECT(AT$111&amp;114+4*($B90-7))&amp;INDIRECT(AT$111&amp;115+4*($B90-7))&amp;INDIRECT(AT$111&amp;116+4*($B90-7))))</f>
        <v>2</v>
      </c>
      <c r="AU90" s="80" t="str" cm="1">
        <f t="array" aca="1" ref="AU90" ca="1">IF(INDIRECT(AU$111&amp;116+4*($B90-7))=1,BIN2HEX(1),BIN2HEX(INDIRECT(AU$111&amp;113+4*($B90-7))&amp;INDIRECT(AU$111&amp;114+4*($B90-7))&amp;INDIRECT(AU$111&amp;115+4*($B90-7))&amp;INDIRECT(AU$111&amp;116+4*($B90-7))))</f>
        <v>2</v>
      </c>
      <c r="AV90" s="80" t="str" cm="1">
        <f t="array" aca="1" ref="AV90" ca="1">IF(INDIRECT(AV$111&amp;116+4*($B90-7))=1,BIN2HEX(1),BIN2HEX(INDIRECT(AV$111&amp;113+4*($B90-7))&amp;INDIRECT(AV$111&amp;114+4*($B90-7))&amp;INDIRECT(AV$111&amp;115+4*($B90-7))&amp;INDIRECT(AV$111&amp;116+4*($B90-7))))</f>
        <v>2</v>
      </c>
      <c r="AW90" s="80" t="str" cm="1">
        <f t="array" aca="1" ref="AW90" ca="1">IF(INDIRECT(AW$111&amp;116+4*($B90-7))=1,BIN2HEX(1),BIN2HEX(INDIRECT(AW$111&amp;113+4*($B90-7))&amp;INDIRECT(AW$111&amp;114+4*($B90-7))&amp;INDIRECT(AW$111&amp;115+4*($B90-7))&amp;INDIRECT(AW$111&amp;116+4*($B90-7))))</f>
        <v>2</v>
      </c>
      <c r="AX90" s="80" t="str" cm="1">
        <f t="array" aca="1" ref="AX90" ca="1">IF(INDIRECT(AX$111&amp;116+4*($B90-7))=1,BIN2HEX(1),BIN2HEX(INDIRECT(AX$111&amp;113+4*($B90-7))&amp;INDIRECT(AX$111&amp;114+4*($B90-7))&amp;INDIRECT(AX$111&amp;115+4*($B90-7))&amp;INDIRECT(AX$111&amp;116+4*($B90-7))))</f>
        <v>2</v>
      </c>
      <c r="AY90" s="80" t="str" cm="1">
        <f t="array" aca="1" ref="AY90" ca="1">IF(INDIRECT(AY$111&amp;116+4*($B90-7))=1,BIN2HEX(1),BIN2HEX(INDIRECT(AY$111&amp;113+4*($B90-7))&amp;INDIRECT(AY$111&amp;114+4*($B90-7))&amp;INDIRECT(AY$111&amp;115+4*($B90-7))&amp;INDIRECT(AY$111&amp;116+4*($B90-7))))</f>
        <v>2</v>
      </c>
      <c r="AZ90" s="80" t="str" cm="1">
        <f t="array" aca="1" ref="AZ90" ca="1">IF(INDIRECT(AZ$111&amp;116+4*($B90-7))=1,BIN2HEX(1),BIN2HEX(INDIRECT(AZ$111&amp;113+4*($B90-7))&amp;INDIRECT(AZ$111&amp;114+4*($B90-7))&amp;INDIRECT(AZ$111&amp;115+4*($B90-7))&amp;INDIRECT(AZ$111&amp;116+4*($B90-7))))</f>
        <v>2</v>
      </c>
      <c r="BA90" s="80" t="str" cm="1">
        <f t="array" aca="1" ref="BA90" ca="1">IF(INDIRECT(BA$111&amp;116+4*($B90-7))=1,BIN2HEX(1),BIN2HEX(INDIRECT(BA$111&amp;113+4*($B90-7))&amp;INDIRECT(BA$111&amp;114+4*($B90-7))&amp;INDIRECT(BA$111&amp;115+4*($B90-7))&amp;INDIRECT(BA$111&amp;116+4*($B90-7))))</f>
        <v>2</v>
      </c>
      <c r="BB90" s="80" t="str" cm="1">
        <f t="array" aca="1" ref="BB90" ca="1">IF(INDIRECT(BB$111&amp;116+4*($B90-7))=1,BIN2HEX(1),BIN2HEX(INDIRECT(BB$111&amp;113+4*($B90-7))&amp;INDIRECT(BB$111&amp;114+4*($B90-7))&amp;INDIRECT(BB$111&amp;115+4*($B90-7))&amp;INDIRECT(BB$111&amp;116+4*($B90-7))))</f>
        <v>2</v>
      </c>
      <c r="BC90" s="80" t="str" cm="1">
        <f t="array" aca="1" ref="BC90" ca="1">IF(INDIRECT(BC$111&amp;116+4*($B90-7))=1,BIN2HEX(1),BIN2HEX(INDIRECT(BC$111&amp;113+4*($B90-7))&amp;INDIRECT(BC$111&amp;114+4*($B90-7))&amp;INDIRECT(BC$111&amp;115+4*($B90-7))&amp;INDIRECT(BC$111&amp;116+4*($B90-7))))</f>
        <v>2</v>
      </c>
      <c r="BD90" s="80" t="str" cm="1">
        <f t="array" aca="1" ref="BD90" ca="1">IF(INDIRECT(BD$111&amp;116+4*($B90-7))=1,BIN2HEX(1),BIN2HEX(INDIRECT(BD$111&amp;113+4*($B90-7))&amp;INDIRECT(BD$111&amp;114+4*($B90-7))&amp;INDIRECT(BD$111&amp;115+4*($B90-7))&amp;INDIRECT(BD$111&amp;116+4*($B90-7))))</f>
        <v>2</v>
      </c>
      <c r="BE90" s="80" t="str" cm="1">
        <f t="array" aca="1" ref="BE90" ca="1">IF(INDIRECT(BE$111&amp;116+4*($B90-7))=1,BIN2HEX(1),BIN2HEX(INDIRECT(BE$111&amp;113+4*($B90-7))&amp;INDIRECT(BE$111&amp;114+4*($B90-7))&amp;INDIRECT(BE$111&amp;115+4*($B90-7))&amp;INDIRECT(BE$111&amp;116+4*($B90-7))))</f>
        <v>2</v>
      </c>
      <c r="BF90" s="80" t="str" cm="1">
        <f t="array" aca="1" ref="BF90" ca="1">IF(INDIRECT(BF$111&amp;116+4*($B90-7))=1,BIN2HEX(1),BIN2HEX(INDIRECT(BF$111&amp;113+4*($B90-7))&amp;INDIRECT(BF$111&amp;114+4*($B90-7))&amp;INDIRECT(BF$111&amp;115+4*($B90-7))&amp;INDIRECT(BF$111&amp;116+4*($B90-7))))</f>
        <v>2</v>
      </c>
      <c r="BG90" s="80" t="str" cm="1">
        <f t="array" aca="1" ref="BG90" ca="1">IF(INDIRECT(BG$111&amp;116+4*($B90-7))=1,BIN2HEX(1),BIN2HEX(INDIRECT(BG$111&amp;113+4*($B90-7))&amp;INDIRECT(BG$111&amp;114+4*($B90-7))&amp;INDIRECT(BG$111&amp;115+4*($B90-7))&amp;INDIRECT(BG$111&amp;116+4*($B90-7))))</f>
        <v>2</v>
      </c>
      <c r="BH90" s="80" t="str" cm="1">
        <f t="array" aca="1" ref="BH90" ca="1">IF(INDIRECT(BH$111&amp;116+4*($B90-7))=1,BIN2HEX(1),BIN2HEX(INDIRECT(BH$111&amp;113+4*($B90-7))&amp;INDIRECT(BH$111&amp;114+4*($B90-7))&amp;INDIRECT(BH$111&amp;115+4*($B90-7))&amp;INDIRECT(BH$111&amp;116+4*($B90-7))))</f>
        <v>2</v>
      </c>
      <c r="BI90" s="80" t="str" cm="1">
        <f t="array" aca="1" ref="BI90" ca="1">IF(INDIRECT(BI$111&amp;116+4*($B90-7))=1,BIN2HEX(1),BIN2HEX(INDIRECT(BI$111&amp;113+4*($B90-7))&amp;INDIRECT(BI$111&amp;114+4*($B90-7))&amp;INDIRECT(BI$111&amp;115+4*($B90-7))&amp;INDIRECT(BI$111&amp;116+4*($B90-7))))</f>
        <v>2</v>
      </c>
      <c r="BJ90" s="80" t="str" cm="1">
        <f t="array" aca="1" ref="BJ90" ca="1">IF(INDIRECT(BJ$111&amp;116+4*($B90-7))=1,BIN2HEX(1),BIN2HEX(INDIRECT(BJ$111&amp;113+4*($B90-7))&amp;INDIRECT(BJ$111&amp;114+4*($B90-7))&amp;INDIRECT(BJ$111&amp;115+4*($B90-7))&amp;INDIRECT(BJ$111&amp;116+4*($B90-7))))</f>
        <v>2</v>
      </c>
      <c r="BK90" s="80" t="str" cm="1">
        <f t="array" aca="1" ref="BK90" ca="1">IF(INDIRECT(BK$111&amp;116+4*($B90-7))=1,BIN2HEX(1),BIN2HEX(INDIRECT(BK$111&amp;113+4*($B90-7))&amp;INDIRECT(BK$111&amp;114+4*($B90-7))&amp;INDIRECT(BK$111&amp;115+4*($B90-7))&amp;INDIRECT(BK$111&amp;116+4*($B90-7))))</f>
        <v>2</v>
      </c>
      <c r="BL90" s="80" t="str" cm="1">
        <f t="array" aca="1" ref="BL90" ca="1">IF(INDIRECT(BL$111&amp;116+4*($B90-7))=1,BIN2HEX(1),BIN2HEX(INDIRECT(BL$111&amp;113+4*($B90-7))&amp;INDIRECT(BL$111&amp;114+4*($B90-7))&amp;INDIRECT(BL$111&amp;115+4*($B90-7))&amp;INDIRECT(BL$111&amp;116+4*($B90-7))))</f>
        <v>2</v>
      </c>
      <c r="BM90" s="80" t="str" cm="1">
        <f t="array" aca="1" ref="BM90" ca="1">IF(INDIRECT(BM$111&amp;116+4*($B90-7))=1,BIN2HEX(1),BIN2HEX(INDIRECT(BM$111&amp;113+4*($B90-7))&amp;INDIRECT(BM$111&amp;114+4*($B90-7))&amp;INDIRECT(BM$111&amp;115+4*($B90-7))&amp;INDIRECT(BM$111&amp;116+4*($B90-7))))</f>
        <v>2</v>
      </c>
      <c r="BN90" s="80" t="str" cm="1">
        <f t="array" aca="1" ref="BN90" ca="1">IF(INDIRECT(BN$111&amp;116+4*($B90-7))=1,BIN2HEX(1),BIN2HEX(INDIRECT(BN$111&amp;113+4*($B90-7))&amp;INDIRECT(BN$111&amp;114+4*($B90-7))&amp;INDIRECT(BN$111&amp;115+4*($B90-7))&amp;INDIRECT(BN$111&amp;116+4*($B90-7))))</f>
        <v>2</v>
      </c>
      <c r="BO90" s="80" t="str" cm="1">
        <f t="array" aca="1" ref="BO90" ca="1">IF(INDIRECT(BO$111&amp;116+4*($B90-7))=1,BIN2HEX(1),BIN2HEX(INDIRECT(BO$111&amp;113+4*($B90-7))&amp;INDIRECT(BO$111&amp;114+4*($B90-7))&amp;INDIRECT(BO$111&amp;115+4*($B90-7))&amp;INDIRECT(BO$111&amp;116+4*($B90-7))))</f>
        <v>2</v>
      </c>
      <c r="BP90" s="80" t="str" cm="1">
        <f t="array" aca="1" ref="BP90" ca="1">IF(INDIRECT(BP$111&amp;116+4*($B90-7))=1,BIN2HEX(1),BIN2HEX(INDIRECT(BP$111&amp;113+4*($B90-7))&amp;INDIRECT(BP$111&amp;114+4*($B90-7))&amp;INDIRECT(BP$111&amp;115+4*($B90-7))&amp;INDIRECT(BP$111&amp;116+4*($B90-7))))</f>
        <v>2</v>
      </c>
      <c r="CD90" s="80" cm="1">
        <f t="array" aca="1" ref="CD90" ca="1">IF($V90="0",INDIRECT("ｄａｔａ!$"&amp;V$112&amp;"$"&amp;$B90),0)</f>
        <v>0</v>
      </c>
      <c r="CE90" s="80" cm="1">
        <f t="array" aca="1" ref="CE90" ca="1">IF(OR($AS90="0",$AS90="8"),INDIRECT("ｄａｔａ!$"&amp;AS$112&amp;"$"&amp;$B90),0)</f>
        <v>0</v>
      </c>
      <c r="CH90" s="80" t="str">
        <f t="shared" si="23"/>
        <v>2000</v>
      </c>
      <c r="CI90" s="80" t="str">
        <f t="shared" si="24"/>
        <v>300000</v>
      </c>
      <c r="CJ90" s="80" t="str">
        <f t="shared" si="25"/>
        <v>400000</v>
      </c>
      <c r="CK90" s="80" t="str">
        <f t="shared" si="26"/>
        <v>5000000</v>
      </c>
      <c r="CL90" s="80" t="str">
        <f t="shared" si="27"/>
        <v>600000</v>
      </c>
      <c r="CM90" s="80" t="str">
        <f t="shared" ca="1" si="28"/>
        <v>70000</v>
      </c>
      <c r="CN90" s="80" t="str">
        <f t="shared" ca="1" si="29"/>
        <v>800000</v>
      </c>
      <c r="CO90" s="80" t="str">
        <f t="shared" ca="1" si="30"/>
        <v>900000</v>
      </c>
      <c r="CP90" s="80" t="str">
        <f t="shared" ca="1" si="31"/>
        <v>A000000</v>
      </c>
      <c r="CQ90" s="80" t="str">
        <f t="shared" ca="1" si="32"/>
        <v>B00000</v>
      </c>
    </row>
    <row r="91" spans="1:95" x14ac:dyDescent="0.2">
      <c r="A91" s="80" t="s">
        <v>2404</v>
      </c>
      <c r="B91" s="80">
        <v>93</v>
      </c>
      <c r="C91" s="251">
        <f t="shared" ca="1" si="22"/>
        <v>1</v>
      </c>
      <c r="D91" s="80" t="str" cm="1">
        <f t="array" aca="1" ref="D91" ca="1">IF(INDIRECT(D$111&amp;116+4*($B91-7))=1,BIN2HEX(1),BIN2HEX(INDIRECT(D$111&amp;113+4*($B91-7))&amp;INDIRECT(D$111&amp;114+4*($B91-7))&amp;INDIRECT(D$111&amp;115+4*($B91-7))&amp;INDIRECT(D$111&amp;116+4*($B91-7))))</f>
        <v>4</v>
      </c>
      <c r="F91" s="80" t="str" cm="1">
        <f t="array" aca="1" ref="F91" ca="1">IF(INDIRECT(F$111&amp;116+4*($B91-7))=1,BIN2HEX(1),BIN2HEX(INDIRECT(F$111&amp;113+4*($B91-7))&amp;INDIRECT(F$111&amp;114+4*($B91-7))&amp;INDIRECT(F$111&amp;115+4*($B91-7))&amp;INDIRECT(F$111&amp;116+4*($B91-7))))</f>
        <v>2</v>
      </c>
      <c r="G91" s="80" t="str" cm="1">
        <f t="array" aca="1" ref="G91" ca="1">IF(INDIRECT(G$111&amp;116+4*($B91-7))=1,BIN2HEX(1),BIN2HEX(INDIRECT(G$111&amp;113+4*($B91-7))&amp;INDIRECT(G$111&amp;114+4*($B91-7))&amp;INDIRECT(G$111&amp;115+4*($B91-7))&amp;INDIRECT(G$111&amp;116+4*($B91-7))))</f>
        <v>2</v>
      </c>
      <c r="H91" s="80" t="str" cm="1">
        <f t="array" aca="1" ref="H91" ca="1">IF(INDIRECT(H$111&amp;116+4*($B91-7))=1,BIN2HEX(1),BIN2HEX(INDIRECT(H$111&amp;113+4*($B91-7))&amp;INDIRECT(H$111&amp;114+4*($B91-7))&amp;INDIRECT(H$111&amp;115+4*($B91-7))&amp;INDIRECT(H$111&amp;116+4*($B91-7))))</f>
        <v>2</v>
      </c>
      <c r="I91" s="80" t="str" cm="1">
        <f t="array" aca="1" ref="I91" ca="1">IF(INDIRECT(I$111&amp;116+4*($B91-7))=1,BIN2HEX(1),BIN2HEX(INDIRECT(I$111&amp;113+4*($B91-7))&amp;INDIRECT(I$111&amp;114+4*($B91-7))&amp;INDIRECT(I$111&amp;115+4*($B91-7))&amp;INDIRECT(I$111&amp;116+4*($B91-7))))</f>
        <v>2</v>
      </c>
      <c r="J91" s="80" t="str" cm="1">
        <f t="array" aca="1" ref="J91" ca="1">IF(INDIRECT(J$111&amp;116+4*($B91-7))=1,BIN2HEX(1),BIN2HEX(INDIRECT(J$111&amp;113+4*($B91-7))&amp;INDIRECT(J$111&amp;114+4*($B91-7))&amp;INDIRECT(J$111&amp;115+4*($B91-7))&amp;INDIRECT(J$111&amp;116+4*($B91-7))))</f>
        <v>2</v>
      </c>
      <c r="K91" s="80" t="str" cm="1">
        <f t="array" aca="1" ref="K91" ca="1">IF(INDIRECT(K$111&amp;116+4*($B91-7))=1,BIN2HEX(1),BIN2HEX(INDIRECT(K$111&amp;113+4*($B91-7))&amp;INDIRECT(K$111&amp;114+4*($B91-7))&amp;INDIRECT(K$111&amp;115+4*($B91-7))&amp;INDIRECT(K$111&amp;116+4*($B91-7))))</f>
        <v>2</v>
      </c>
      <c r="L91" s="80" t="str" cm="1">
        <f t="array" aca="1" ref="L91" ca="1">IF(INDIRECT(L$111&amp;116+4*($B91-7))=1,BIN2HEX(1),BIN2HEX(INDIRECT(L$111&amp;113+4*($B91-7))&amp;INDIRECT(L$111&amp;114+4*($B91-7))&amp;INDIRECT(L$111&amp;115+4*($B91-7))&amp;INDIRECT(L$111&amp;116+4*($B91-7))))</f>
        <v>2</v>
      </c>
      <c r="M91" s="80" t="str" cm="1">
        <f t="array" aca="1" ref="M91" ca="1">IF(INDIRECT(M$111&amp;116+4*($B91-7))=1,BIN2HEX(1),BIN2HEX(INDIRECT(M$111&amp;113+4*($B91-7))&amp;INDIRECT(M$111&amp;114+4*($B91-7))&amp;INDIRECT(M$111&amp;115+4*($B91-7))&amp;INDIRECT(M$111&amp;116+4*($B91-7))))</f>
        <v>2</v>
      </c>
      <c r="N91" s="80" t="str" cm="1">
        <f t="array" aca="1" ref="N91" ca="1">IF(INDIRECT(N$111&amp;116+4*($B91-7))=1,BIN2HEX(1),BIN2HEX(INDIRECT(N$111&amp;113+4*($B91-7))&amp;INDIRECT(N$111&amp;114+4*($B91-7))&amp;INDIRECT(N$111&amp;115+4*($B91-7))&amp;INDIRECT(N$111&amp;116+4*($B91-7))))</f>
        <v>2</v>
      </c>
      <c r="O91" s="80" t="str" cm="1">
        <f t="array" aca="1" ref="O91" ca="1">IF(INDIRECT(O$111&amp;116+4*($B91-7))=1,BIN2HEX(1),BIN2HEX(INDIRECT(O$111&amp;113+4*($B91-7))&amp;INDIRECT(O$111&amp;114+4*($B91-7))&amp;INDIRECT(O$111&amp;115+4*($B91-7))&amp;INDIRECT(O$111&amp;116+4*($B91-7))))</f>
        <v>2</v>
      </c>
      <c r="P91" s="80" t="str" cm="1">
        <f t="array" aca="1" ref="P91" ca="1">IF(INDIRECT(P$111&amp;116+4*($B91-7))=1,BIN2HEX(1),BIN2HEX(INDIRECT(P$111&amp;113+4*($B91-7))&amp;INDIRECT(P$111&amp;114+4*($B91-7))&amp;INDIRECT(P$111&amp;115+4*($B91-7))&amp;INDIRECT(P$111&amp;116+4*($B91-7))))</f>
        <v>2</v>
      </c>
      <c r="Q91" s="80" t="str" cm="1">
        <f t="array" aca="1" ref="Q91" ca="1">IF(INDIRECT(Q$111&amp;116+4*($B91-7))=1,BIN2HEX(1),BIN2HEX(INDIRECT(Q$111&amp;113+4*($B91-7))&amp;INDIRECT(Q$111&amp;114+4*($B91-7))&amp;INDIRECT(Q$111&amp;115+4*($B91-7))&amp;INDIRECT(Q$111&amp;116+4*($B91-7))))</f>
        <v>2</v>
      </c>
      <c r="R91" s="80" t="str" cm="1">
        <f t="array" aca="1" ref="R91" ca="1">IF(INDIRECT(R$111&amp;116+4*($B91-7))=1,BIN2HEX(1),BIN2HEX(INDIRECT(R$111&amp;113+4*($B91-7))&amp;INDIRECT(R$111&amp;114+4*($B91-7))&amp;INDIRECT(R$111&amp;115+4*($B91-7))&amp;INDIRECT(R$111&amp;116+4*($B91-7))))</f>
        <v>2</v>
      </c>
      <c r="S91" s="80" t="str" cm="1">
        <f t="array" aca="1" ref="S91" ca="1">IF(INDIRECT(S$111&amp;116+4*($B91-7))=1,BIN2HEX(1),BIN2HEX(INDIRECT(S$111&amp;113+4*($B91-7))&amp;INDIRECT(S$111&amp;114+4*($B91-7))&amp;INDIRECT(S$111&amp;115+4*($B91-7))&amp;INDIRECT(S$111&amp;116+4*($B91-7))))</f>
        <v>2</v>
      </c>
      <c r="T91" s="80" t="str" cm="1">
        <f t="array" aca="1" ref="T91" ca="1">IF(INDIRECT(T$111&amp;116+4*($B91-7))=1,BIN2HEX(1),BIN2HEX(INDIRECT(T$111&amp;113+4*($B91-7))&amp;INDIRECT(T$111&amp;114+4*($B91-7))&amp;INDIRECT(T$111&amp;115+4*($B91-7))&amp;INDIRECT(T$111&amp;116+4*($B91-7))))</f>
        <v>2</v>
      </c>
      <c r="U91" s="80" t="str" cm="1">
        <f t="array" aca="1" ref="U91" ca="1">IF(INDIRECT(U$111&amp;116+4*($B91-7))=1,BIN2HEX(1),BIN2HEX(INDIRECT(U$111&amp;113+4*($B91-7))&amp;INDIRECT(U$111&amp;114+4*($B91-7))&amp;INDIRECT(U$111&amp;115+4*($B91-7))&amp;INDIRECT(U$111&amp;116+4*($B91-7))))</f>
        <v>2</v>
      </c>
      <c r="V91" s="80" t="str" cm="1">
        <f t="array" aca="1" ref="V91" ca="1">IF(INDIRECT(V$111&amp;116+4*($B91-7))=1,BIN2HEX(1),BIN2HEX(INDIRECT(V$111&amp;113+4*($B91-7))&amp;INDIRECT(V$111&amp;114+4*($B91-7))&amp;INDIRECT(V$111&amp;115+4*($B91-7))&amp;INDIRECT(V$111&amp;116+4*($B91-7))))</f>
        <v>2</v>
      </c>
      <c r="W91" s="80" t="str" cm="1">
        <f t="array" aca="1" ref="W91" ca="1">IF(INDIRECT(W$111&amp;116+4*($B91-7))=1,BIN2HEX(1),BIN2HEX(INDIRECT(W$111&amp;113+4*($B91-7))&amp;INDIRECT(W$111&amp;114+4*($B91-7))&amp;INDIRECT(W$111&amp;115+4*($B91-7))&amp;INDIRECT(W$111&amp;116+4*($B91-7))))</f>
        <v>2</v>
      </c>
      <c r="X91" s="80" t="str" cm="1">
        <f t="array" aca="1" ref="X91" ca="1">IF(INDIRECT(X$111&amp;116+4*($B91-7))=1,BIN2HEX(1),BIN2HEX(INDIRECT(X$111&amp;113+4*($B91-7))&amp;INDIRECT(X$111&amp;114+4*($B91-7))&amp;INDIRECT(X$111&amp;115+4*($B91-7))&amp;INDIRECT(X$111&amp;116+4*($B91-7))))</f>
        <v>2</v>
      </c>
      <c r="Y91" s="80" t="str" cm="1">
        <f t="array" aca="1" ref="Y91" ca="1">IF(INDIRECT(Y$111&amp;116+4*($B91-7))=1,BIN2HEX(1),BIN2HEX(INDIRECT(Y$111&amp;113+4*($B91-7))&amp;INDIRECT(Y$111&amp;114+4*($B91-7))&amp;INDIRECT(Y$111&amp;115+4*($B91-7))&amp;INDIRECT(Y$111&amp;116+4*($B91-7))))</f>
        <v>2</v>
      </c>
      <c r="Z91" s="80" t="str" cm="1">
        <f t="array" aca="1" ref="Z91" ca="1">IF(INDIRECT(Z$111&amp;116+4*($B91-7))=1,BIN2HEX(1),BIN2HEX(INDIRECT(Z$111&amp;113+4*($B91-7))&amp;INDIRECT(Z$111&amp;114+4*($B91-7))&amp;INDIRECT(Z$111&amp;115+4*($B91-7))&amp;INDIRECT(Z$111&amp;116+4*($B91-7))))</f>
        <v>2</v>
      </c>
      <c r="AA91" s="80" t="str" cm="1">
        <f t="array" aca="1" ref="AA91" ca="1">IF(INDIRECT(AA$111&amp;116+4*($B91-7))=1,BIN2HEX(1),BIN2HEX(INDIRECT(AA$111&amp;113+4*($B91-7))&amp;INDIRECT(AA$111&amp;114+4*($B91-7))&amp;INDIRECT(AA$111&amp;115+4*($B91-7))&amp;INDIRECT(AA$111&amp;116+4*($B91-7))))</f>
        <v>2</v>
      </c>
      <c r="AB91" s="80" t="str" cm="1">
        <f t="array" aca="1" ref="AB91" ca="1">IF(INDIRECT(AB$111&amp;116+4*($B91-7))=1,BIN2HEX(1),BIN2HEX(INDIRECT(AB$111&amp;113+4*($B91-7))&amp;INDIRECT(AB$111&amp;114+4*($B91-7))&amp;INDIRECT(AB$111&amp;115+4*($B91-7))&amp;INDIRECT(AB$111&amp;116+4*($B91-7))))</f>
        <v>2</v>
      </c>
      <c r="AC91" s="80" t="str" cm="1">
        <f t="array" aca="1" ref="AC91" ca="1">IF(INDIRECT(AC$111&amp;116+4*($B91-7))=1,BIN2HEX(1),BIN2HEX(INDIRECT(AC$111&amp;113+4*($B91-7))&amp;INDIRECT(AC$111&amp;114+4*($B91-7))&amp;INDIRECT(AC$111&amp;115+4*($B91-7))&amp;INDIRECT(AC$111&amp;116+4*($B91-7))))</f>
        <v>2</v>
      </c>
      <c r="AD91" s="80" t="str" cm="1">
        <f t="array" aca="1" ref="AD91" ca="1">IF(INDIRECT(AD$111&amp;116+4*($B91-7))=1,BIN2HEX(1),BIN2HEX(INDIRECT(AD$111&amp;113+4*($B91-7))&amp;INDIRECT(AD$111&amp;114+4*($B91-7))&amp;INDIRECT(AD$111&amp;115+4*($B91-7))&amp;INDIRECT(AD$111&amp;116+4*($B91-7))))</f>
        <v>2</v>
      </c>
      <c r="AE91" s="80" t="str" cm="1">
        <f t="array" aca="1" ref="AE91" ca="1">IF(INDIRECT(AE$111&amp;116+4*($B91-7))=1,BIN2HEX(1),BIN2HEX(INDIRECT(AE$111&amp;113+4*($B91-7))&amp;INDIRECT(AE$111&amp;114+4*($B91-7))&amp;INDIRECT(AE$111&amp;115+4*($B91-7))&amp;INDIRECT(AE$111&amp;116+4*($B91-7))))</f>
        <v>2</v>
      </c>
      <c r="AF91" s="80" t="str" cm="1">
        <f t="array" aca="1" ref="AF91" ca="1">IF(INDIRECT(AF$111&amp;116+4*($B91-7))=1,BIN2HEX(1),BIN2HEX(INDIRECT(AF$111&amp;113+4*($B91-7))&amp;INDIRECT(AF$111&amp;114+4*($B91-7))&amp;INDIRECT(AF$111&amp;115+4*($B91-7))&amp;INDIRECT(AF$111&amp;116+4*($B91-7))))</f>
        <v>2</v>
      </c>
      <c r="AG91" s="80" t="str" cm="1">
        <f t="array" aca="1" ref="AG91" ca="1">IF(INDIRECT(AG$111&amp;116+4*($B91-7))=1,BIN2HEX(1),BIN2HEX(INDIRECT(AG$111&amp;113+4*($B91-7))&amp;INDIRECT(AG$111&amp;114+4*($B91-7))&amp;INDIRECT(AG$111&amp;115+4*($B91-7))&amp;INDIRECT(AG$111&amp;116+4*($B91-7))))</f>
        <v>2</v>
      </c>
      <c r="AH91" s="80" t="str" cm="1">
        <f t="array" aca="1" ref="AH91" ca="1">IF(INDIRECT(AH$111&amp;116+4*($B91-7))=1,BIN2HEX(1),BIN2HEX(INDIRECT(AH$111&amp;113+4*($B91-7))&amp;INDIRECT(AH$111&amp;114+4*($B91-7))&amp;INDIRECT(AH$111&amp;115+4*($B91-7))&amp;INDIRECT(AH$111&amp;116+4*($B91-7))))</f>
        <v>2</v>
      </c>
      <c r="AI91" s="80" t="str" cm="1">
        <f t="array" aca="1" ref="AI91" ca="1">IF(INDIRECT(AI$111&amp;116+4*($B91-7))=1,BIN2HEX(1),BIN2HEX(INDIRECT(AI$111&amp;113+4*($B91-7))&amp;INDIRECT(AI$111&amp;114+4*($B91-7))&amp;INDIRECT(AI$111&amp;115+4*($B91-7))&amp;INDIRECT(AI$111&amp;116+4*($B91-7))))</f>
        <v>2</v>
      </c>
      <c r="AJ91" s="80" t="str" cm="1">
        <f t="array" aca="1" ref="AJ91" ca="1">IF(INDIRECT(AJ$111&amp;116+4*($B91-7))=1,BIN2HEX(1),BIN2HEX(INDIRECT(AJ$111&amp;113+4*($B91-7))&amp;INDIRECT(AJ$111&amp;114+4*($B91-7))&amp;INDIRECT(AJ$111&amp;115+4*($B91-7))&amp;INDIRECT(AJ$111&amp;116+4*($B91-7))))</f>
        <v>2</v>
      </c>
      <c r="AK91" s="80" t="str" cm="1">
        <f t="array" aca="1" ref="AK91" ca="1">IF(INDIRECT(AK$111&amp;116+4*($B91-7))=1,BIN2HEX(1),BIN2HEX(INDIRECT(AK$111&amp;113+4*($B91-7))&amp;INDIRECT(AK$111&amp;114+4*($B91-7))&amp;INDIRECT(AK$111&amp;115+4*($B91-7))&amp;INDIRECT(AK$111&amp;116+4*($B91-7))))</f>
        <v>2</v>
      </c>
      <c r="AL91" s="80" t="str" cm="1">
        <f t="array" aca="1" ref="AL91" ca="1">IF(INDIRECT(AL$111&amp;116+4*($B91-7))=1,BIN2HEX(1),BIN2HEX(INDIRECT(AL$111&amp;113+4*($B91-7))&amp;INDIRECT(AL$111&amp;114+4*($B91-7))&amp;INDIRECT(AL$111&amp;115+4*($B91-7))&amp;INDIRECT(AL$111&amp;116+4*($B91-7))))</f>
        <v>2</v>
      </c>
      <c r="AM91" s="80" t="str" cm="1">
        <f t="array" aca="1" ref="AM91" ca="1">IF(INDIRECT(AM$111&amp;116+4*($B91-7))=1,BIN2HEX(1),BIN2HEX(INDIRECT(AM$111&amp;113+4*($B91-7))&amp;INDIRECT(AM$111&amp;114+4*($B91-7))&amp;INDIRECT(AM$111&amp;115+4*($B91-7))&amp;INDIRECT(AM$111&amp;116+4*($B91-7))))</f>
        <v>2</v>
      </c>
      <c r="AN91" s="80" t="str" cm="1">
        <f t="array" aca="1" ref="AN91" ca="1">IF(INDIRECT(AN$111&amp;116+4*($B91-7))=1,BIN2HEX(1),BIN2HEX(INDIRECT(AN$111&amp;113+4*($B91-7))&amp;INDIRECT(AN$111&amp;114+4*($B91-7))&amp;INDIRECT(AN$111&amp;115+4*($B91-7))&amp;INDIRECT(AN$111&amp;116+4*($B91-7))))</f>
        <v>2</v>
      </c>
      <c r="AO91" s="80" t="str" cm="1">
        <f t="array" aca="1" ref="AO91" ca="1">IF(INDIRECT(AO$111&amp;116+4*($B91-7))=1,BIN2HEX(1),BIN2HEX(INDIRECT(AO$111&amp;113+4*($B91-7))&amp;INDIRECT(AO$111&amp;114+4*($B91-7))&amp;INDIRECT(AO$111&amp;115+4*($B91-7))&amp;INDIRECT(AO$111&amp;116+4*($B91-7))))</f>
        <v>2</v>
      </c>
      <c r="AP91" s="80" t="str" cm="1">
        <f t="array" aca="1" ref="AP91" ca="1">IF(INDIRECT(AP$111&amp;116+4*($B91-7))=1,BIN2HEX(1),BIN2HEX(INDIRECT(AP$111&amp;113+4*($B91-7))&amp;INDIRECT(AP$111&amp;114+4*($B91-7))&amp;INDIRECT(AP$111&amp;115+4*($B91-7))&amp;INDIRECT(AP$111&amp;116+4*($B91-7))))</f>
        <v>2</v>
      </c>
      <c r="AQ91" s="80" t="str" cm="1">
        <f t="array" aca="1" ref="AQ91" ca="1">IF(INDIRECT(AQ$111&amp;116+4*($B91-7))=1,BIN2HEX(1),BIN2HEX(INDIRECT(AQ$111&amp;113+4*($B91-7))&amp;INDIRECT(AQ$111&amp;114+4*($B91-7))&amp;INDIRECT(AQ$111&amp;115+4*($B91-7))&amp;INDIRECT(AQ$111&amp;116+4*($B91-7))))</f>
        <v>2</v>
      </c>
      <c r="AR91" s="80" t="str" cm="1">
        <f t="array" aca="1" ref="AR91" ca="1">IF(INDIRECT(AR$111&amp;116+4*($B91-7))=1,BIN2HEX(1),BIN2HEX(INDIRECT(AR$111&amp;113+4*($B91-7))&amp;INDIRECT(AR$111&amp;114+4*($B91-7))&amp;INDIRECT(AR$111&amp;115+4*($B91-7))&amp;INDIRECT(AR$111&amp;116+4*($B91-7))))</f>
        <v>2</v>
      </c>
      <c r="AS91" s="80" t="str" cm="1">
        <f t="array" aca="1" ref="AS91" ca="1">IF(INDIRECT(AS$111&amp;116+4*($B91-7))=1,BIN2HEX(1),BIN2HEX(INDIRECT(AS$111&amp;113+4*($B91-7))&amp;INDIRECT(AS$111&amp;114+4*($B91-7))&amp;INDIRECT(AS$111&amp;115+4*($B91-7))&amp;INDIRECT(AS$111&amp;116+4*($B91-7))))</f>
        <v>2</v>
      </c>
      <c r="AT91" s="80" t="str" cm="1">
        <f t="array" aca="1" ref="AT91" ca="1">IF(INDIRECT(AT$111&amp;116+4*($B91-7))=1,BIN2HEX(1),BIN2HEX(INDIRECT(AT$111&amp;113+4*($B91-7))&amp;INDIRECT(AT$111&amp;114+4*($B91-7))&amp;INDIRECT(AT$111&amp;115+4*($B91-7))&amp;INDIRECT(AT$111&amp;116+4*($B91-7))))</f>
        <v>2</v>
      </c>
      <c r="AU91" s="80" t="str" cm="1">
        <f t="array" aca="1" ref="AU91" ca="1">IF(INDIRECT(AU$111&amp;116+4*($B91-7))=1,BIN2HEX(1),BIN2HEX(INDIRECT(AU$111&amp;113+4*($B91-7))&amp;INDIRECT(AU$111&amp;114+4*($B91-7))&amp;INDIRECT(AU$111&amp;115+4*($B91-7))&amp;INDIRECT(AU$111&amp;116+4*($B91-7))))</f>
        <v>2</v>
      </c>
      <c r="AV91" s="80" t="str" cm="1">
        <f t="array" aca="1" ref="AV91" ca="1">IF(INDIRECT(AV$111&amp;116+4*($B91-7))=1,BIN2HEX(1),BIN2HEX(INDIRECT(AV$111&amp;113+4*($B91-7))&amp;INDIRECT(AV$111&amp;114+4*($B91-7))&amp;INDIRECT(AV$111&amp;115+4*($B91-7))&amp;INDIRECT(AV$111&amp;116+4*($B91-7))))</f>
        <v>2</v>
      </c>
      <c r="AW91" s="80" t="str" cm="1">
        <f t="array" aca="1" ref="AW91" ca="1">IF(INDIRECT(AW$111&amp;116+4*($B91-7))=1,BIN2HEX(1),BIN2HEX(INDIRECT(AW$111&amp;113+4*($B91-7))&amp;INDIRECT(AW$111&amp;114+4*($B91-7))&amp;INDIRECT(AW$111&amp;115+4*($B91-7))&amp;INDIRECT(AW$111&amp;116+4*($B91-7))))</f>
        <v>2</v>
      </c>
      <c r="AX91" s="80" t="str" cm="1">
        <f t="array" aca="1" ref="AX91" ca="1">IF(INDIRECT(AX$111&amp;116+4*($B91-7))=1,BIN2HEX(1),BIN2HEX(INDIRECT(AX$111&amp;113+4*($B91-7))&amp;INDIRECT(AX$111&amp;114+4*($B91-7))&amp;INDIRECT(AX$111&amp;115+4*($B91-7))&amp;INDIRECT(AX$111&amp;116+4*($B91-7))))</f>
        <v>2</v>
      </c>
      <c r="AY91" s="80" t="str" cm="1">
        <f t="array" aca="1" ref="AY91" ca="1">IF(INDIRECT(AY$111&amp;116+4*($B91-7))=1,BIN2HEX(1),BIN2HEX(INDIRECT(AY$111&amp;113+4*($B91-7))&amp;INDIRECT(AY$111&amp;114+4*($B91-7))&amp;INDIRECT(AY$111&amp;115+4*($B91-7))&amp;INDIRECT(AY$111&amp;116+4*($B91-7))))</f>
        <v>2</v>
      </c>
      <c r="AZ91" s="80" t="str" cm="1">
        <f t="array" aca="1" ref="AZ91" ca="1">IF(INDIRECT(AZ$111&amp;116+4*($B91-7))=1,BIN2HEX(1),BIN2HEX(INDIRECT(AZ$111&amp;113+4*($B91-7))&amp;INDIRECT(AZ$111&amp;114+4*($B91-7))&amp;INDIRECT(AZ$111&amp;115+4*($B91-7))&amp;INDIRECT(AZ$111&amp;116+4*($B91-7))))</f>
        <v>2</v>
      </c>
      <c r="BA91" s="80" t="str" cm="1">
        <f t="array" aca="1" ref="BA91" ca="1">IF(INDIRECT(BA$111&amp;116+4*($B91-7))=1,BIN2HEX(1),BIN2HEX(INDIRECT(BA$111&amp;113+4*($B91-7))&amp;INDIRECT(BA$111&amp;114+4*($B91-7))&amp;INDIRECT(BA$111&amp;115+4*($B91-7))&amp;INDIRECT(BA$111&amp;116+4*($B91-7))))</f>
        <v>2</v>
      </c>
      <c r="BB91" s="80" t="str" cm="1">
        <f t="array" aca="1" ref="BB91" ca="1">IF(INDIRECT(BB$111&amp;116+4*($B91-7))=1,BIN2HEX(1),BIN2HEX(INDIRECT(BB$111&amp;113+4*($B91-7))&amp;INDIRECT(BB$111&amp;114+4*($B91-7))&amp;INDIRECT(BB$111&amp;115+4*($B91-7))&amp;INDIRECT(BB$111&amp;116+4*($B91-7))))</f>
        <v>2</v>
      </c>
      <c r="BC91" s="80" t="str" cm="1">
        <f t="array" aca="1" ref="BC91" ca="1">IF(INDIRECT(BC$111&amp;116+4*($B91-7))=1,BIN2HEX(1),BIN2HEX(INDIRECT(BC$111&amp;113+4*($B91-7))&amp;INDIRECT(BC$111&amp;114+4*($B91-7))&amp;INDIRECT(BC$111&amp;115+4*($B91-7))&amp;INDIRECT(BC$111&amp;116+4*($B91-7))))</f>
        <v>2</v>
      </c>
      <c r="BD91" s="80" t="str" cm="1">
        <f t="array" aca="1" ref="BD91" ca="1">IF(INDIRECT(BD$111&amp;116+4*($B91-7))=1,BIN2HEX(1),BIN2HEX(INDIRECT(BD$111&amp;113+4*($B91-7))&amp;INDIRECT(BD$111&amp;114+4*($B91-7))&amp;INDIRECT(BD$111&amp;115+4*($B91-7))&amp;INDIRECT(BD$111&amp;116+4*($B91-7))))</f>
        <v>2</v>
      </c>
      <c r="BE91" s="80" t="str" cm="1">
        <f t="array" aca="1" ref="BE91" ca="1">IF(INDIRECT(BE$111&amp;116+4*($B91-7))=1,BIN2HEX(1),BIN2HEX(INDIRECT(BE$111&amp;113+4*($B91-7))&amp;INDIRECT(BE$111&amp;114+4*($B91-7))&amp;INDIRECT(BE$111&amp;115+4*($B91-7))&amp;INDIRECT(BE$111&amp;116+4*($B91-7))))</f>
        <v>2</v>
      </c>
      <c r="BF91" s="80" t="str" cm="1">
        <f t="array" aca="1" ref="BF91" ca="1">IF(INDIRECT(BF$111&amp;116+4*($B91-7))=1,BIN2HEX(1),BIN2HEX(INDIRECT(BF$111&amp;113+4*($B91-7))&amp;INDIRECT(BF$111&amp;114+4*($B91-7))&amp;INDIRECT(BF$111&amp;115+4*($B91-7))&amp;INDIRECT(BF$111&amp;116+4*($B91-7))))</f>
        <v>2</v>
      </c>
      <c r="BG91" s="80" t="str" cm="1">
        <f t="array" aca="1" ref="BG91" ca="1">IF(INDIRECT(BG$111&amp;116+4*($B91-7))=1,BIN2HEX(1),BIN2HEX(INDIRECT(BG$111&amp;113+4*($B91-7))&amp;INDIRECT(BG$111&amp;114+4*($B91-7))&amp;INDIRECT(BG$111&amp;115+4*($B91-7))&amp;INDIRECT(BG$111&amp;116+4*($B91-7))))</f>
        <v>2</v>
      </c>
      <c r="BH91" s="80" t="str" cm="1">
        <f t="array" aca="1" ref="BH91" ca="1">IF(INDIRECT(BH$111&amp;116+4*($B91-7))=1,BIN2HEX(1),BIN2HEX(INDIRECT(BH$111&amp;113+4*($B91-7))&amp;INDIRECT(BH$111&amp;114+4*($B91-7))&amp;INDIRECT(BH$111&amp;115+4*($B91-7))&amp;INDIRECT(BH$111&amp;116+4*($B91-7))))</f>
        <v>2</v>
      </c>
      <c r="BI91" s="80" t="str" cm="1">
        <f t="array" aca="1" ref="BI91" ca="1">IF(INDIRECT(BI$111&amp;116+4*($B91-7))=1,BIN2HEX(1),BIN2HEX(INDIRECT(BI$111&amp;113+4*($B91-7))&amp;INDIRECT(BI$111&amp;114+4*($B91-7))&amp;INDIRECT(BI$111&amp;115+4*($B91-7))&amp;INDIRECT(BI$111&amp;116+4*($B91-7))))</f>
        <v>2</v>
      </c>
      <c r="BJ91" s="80" t="str" cm="1">
        <f t="array" aca="1" ref="BJ91" ca="1">IF(INDIRECT(BJ$111&amp;116+4*($B91-7))=1,BIN2HEX(1),BIN2HEX(INDIRECT(BJ$111&amp;113+4*($B91-7))&amp;INDIRECT(BJ$111&amp;114+4*($B91-7))&amp;INDIRECT(BJ$111&amp;115+4*($B91-7))&amp;INDIRECT(BJ$111&amp;116+4*($B91-7))))</f>
        <v>2</v>
      </c>
      <c r="BK91" s="80" t="str" cm="1">
        <f t="array" aca="1" ref="BK91" ca="1">IF(INDIRECT(BK$111&amp;116+4*($B91-7))=1,BIN2HEX(1),BIN2HEX(INDIRECT(BK$111&amp;113+4*($B91-7))&amp;INDIRECT(BK$111&amp;114+4*($B91-7))&amp;INDIRECT(BK$111&amp;115+4*($B91-7))&amp;INDIRECT(BK$111&amp;116+4*($B91-7))))</f>
        <v>2</v>
      </c>
      <c r="BL91" s="80" t="str" cm="1">
        <f t="array" aca="1" ref="BL91" ca="1">IF(INDIRECT(BL$111&amp;116+4*($B91-7))=1,BIN2HEX(1),BIN2HEX(INDIRECT(BL$111&amp;113+4*($B91-7))&amp;INDIRECT(BL$111&amp;114+4*($B91-7))&amp;INDIRECT(BL$111&amp;115+4*($B91-7))&amp;INDIRECT(BL$111&amp;116+4*($B91-7))))</f>
        <v>2</v>
      </c>
      <c r="BM91" s="80" t="str" cm="1">
        <f t="array" aca="1" ref="BM91" ca="1">IF(INDIRECT(BM$111&amp;116+4*($B91-7))=1,BIN2HEX(1),BIN2HEX(INDIRECT(BM$111&amp;113+4*($B91-7))&amp;INDIRECT(BM$111&amp;114+4*($B91-7))&amp;INDIRECT(BM$111&amp;115+4*($B91-7))&amp;INDIRECT(BM$111&amp;116+4*($B91-7))))</f>
        <v>2</v>
      </c>
      <c r="BN91" s="80" t="str" cm="1">
        <f t="array" aca="1" ref="BN91" ca="1">IF(INDIRECT(BN$111&amp;116+4*($B91-7))=1,BIN2HEX(1),BIN2HEX(INDIRECT(BN$111&amp;113+4*($B91-7))&amp;INDIRECT(BN$111&amp;114+4*($B91-7))&amp;INDIRECT(BN$111&amp;115+4*($B91-7))&amp;INDIRECT(BN$111&amp;116+4*($B91-7))))</f>
        <v>2</v>
      </c>
      <c r="BO91" s="80" t="str" cm="1">
        <f t="array" aca="1" ref="BO91" ca="1">IF(INDIRECT(BO$111&amp;116+4*($B91-7))=1,BIN2HEX(1),BIN2HEX(INDIRECT(BO$111&amp;113+4*($B91-7))&amp;INDIRECT(BO$111&amp;114+4*($B91-7))&amp;INDIRECT(BO$111&amp;115+4*($B91-7))&amp;INDIRECT(BO$111&amp;116+4*($B91-7))))</f>
        <v>2</v>
      </c>
      <c r="BP91" s="80" t="str" cm="1">
        <f t="array" aca="1" ref="BP91" ca="1">IF(INDIRECT(BP$111&amp;116+4*($B91-7))=1,BIN2HEX(1),BIN2HEX(INDIRECT(BP$111&amp;113+4*($B91-7))&amp;INDIRECT(BP$111&amp;114+4*($B91-7))&amp;INDIRECT(BP$111&amp;115+4*($B91-7))&amp;INDIRECT(BP$111&amp;116+4*($B91-7))))</f>
        <v>2</v>
      </c>
      <c r="CD91" s="80" cm="1">
        <f t="array" aca="1" ref="CD91" ca="1">IF($V91="0",INDIRECT("ｄａｔａ!$"&amp;V$112&amp;"$"&amp;$B91),0)</f>
        <v>0</v>
      </c>
      <c r="CE91" s="80" cm="1">
        <f t="array" aca="1" ref="CE91" ca="1">IF(OR($AS91="0",$AS91="8"),INDIRECT("ｄａｔａ!$"&amp;AS$112&amp;"$"&amp;$B91),0)</f>
        <v>0</v>
      </c>
      <c r="CH91" s="80" t="str">
        <f t="shared" si="23"/>
        <v>2000</v>
      </c>
      <c r="CI91" s="80" t="str">
        <f t="shared" si="24"/>
        <v>300000</v>
      </c>
      <c r="CJ91" s="80" t="str">
        <f t="shared" si="25"/>
        <v>400000</v>
      </c>
      <c r="CK91" s="80" t="str">
        <f t="shared" si="26"/>
        <v>5000000</v>
      </c>
      <c r="CL91" s="80" t="str">
        <f t="shared" si="27"/>
        <v>600000</v>
      </c>
      <c r="CM91" s="80" t="str">
        <f t="shared" ca="1" si="28"/>
        <v>70000</v>
      </c>
      <c r="CN91" s="80" t="str">
        <f t="shared" ca="1" si="29"/>
        <v>800000</v>
      </c>
      <c r="CO91" s="80" t="str">
        <f t="shared" ca="1" si="30"/>
        <v>900000</v>
      </c>
      <c r="CP91" s="80" t="str">
        <f t="shared" ca="1" si="31"/>
        <v>A000000</v>
      </c>
      <c r="CQ91" s="80" t="str">
        <f t="shared" ca="1" si="32"/>
        <v>B00000</v>
      </c>
    </row>
    <row r="92" spans="1:95" x14ac:dyDescent="0.2">
      <c r="A92" s="80" t="s">
        <v>2405</v>
      </c>
      <c r="B92" s="80">
        <v>94</v>
      </c>
      <c r="C92" s="251">
        <f t="shared" ca="1" si="22"/>
        <v>1</v>
      </c>
      <c r="D92" s="80" t="str" cm="1">
        <f t="array" aca="1" ref="D92" ca="1">IF(INDIRECT(D$111&amp;116+4*($B92-7))=1,BIN2HEX(1),BIN2HEX(INDIRECT(D$111&amp;113+4*($B92-7))&amp;INDIRECT(D$111&amp;114+4*($B92-7))&amp;INDIRECT(D$111&amp;115+4*($B92-7))&amp;INDIRECT(D$111&amp;116+4*($B92-7))))</f>
        <v>4</v>
      </c>
      <c r="F92" s="80" t="str" cm="1">
        <f t="array" aca="1" ref="F92" ca="1">IF(INDIRECT(F$111&amp;116+4*($B92-7))=1,BIN2HEX(1),BIN2HEX(INDIRECT(F$111&amp;113+4*($B92-7))&amp;INDIRECT(F$111&amp;114+4*($B92-7))&amp;INDIRECT(F$111&amp;115+4*($B92-7))&amp;INDIRECT(F$111&amp;116+4*($B92-7))))</f>
        <v>2</v>
      </c>
      <c r="G92" s="80" t="str" cm="1">
        <f t="array" aca="1" ref="G92" ca="1">IF(INDIRECT(G$111&amp;116+4*($B92-7))=1,BIN2HEX(1),BIN2HEX(INDIRECT(G$111&amp;113+4*($B92-7))&amp;INDIRECT(G$111&amp;114+4*($B92-7))&amp;INDIRECT(G$111&amp;115+4*($B92-7))&amp;INDIRECT(G$111&amp;116+4*($B92-7))))</f>
        <v>2</v>
      </c>
      <c r="H92" s="80" t="str" cm="1">
        <f t="array" aca="1" ref="H92" ca="1">IF(INDIRECT(H$111&amp;116+4*($B92-7))=1,BIN2HEX(1),BIN2HEX(INDIRECT(H$111&amp;113+4*($B92-7))&amp;INDIRECT(H$111&amp;114+4*($B92-7))&amp;INDIRECT(H$111&amp;115+4*($B92-7))&amp;INDIRECT(H$111&amp;116+4*($B92-7))))</f>
        <v>2</v>
      </c>
      <c r="I92" s="80" t="str" cm="1">
        <f t="array" aca="1" ref="I92" ca="1">IF(INDIRECT(I$111&amp;116+4*($B92-7))=1,BIN2HEX(1),BIN2HEX(INDIRECT(I$111&amp;113+4*($B92-7))&amp;INDIRECT(I$111&amp;114+4*($B92-7))&amp;INDIRECT(I$111&amp;115+4*($B92-7))&amp;INDIRECT(I$111&amp;116+4*($B92-7))))</f>
        <v>2</v>
      </c>
      <c r="J92" s="80" t="str" cm="1">
        <f t="array" aca="1" ref="J92" ca="1">IF(INDIRECT(J$111&amp;116+4*($B92-7))=1,BIN2HEX(1),BIN2HEX(INDIRECT(J$111&amp;113+4*($B92-7))&amp;INDIRECT(J$111&amp;114+4*($B92-7))&amp;INDIRECT(J$111&amp;115+4*($B92-7))&amp;INDIRECT(J$111&amp;116+4*($B92-7))))</f>
        <v>2</v>
      </c>
      <c r="K92" s="80" t="str" cm="1">
        <f t="array" aca="1" ref="K92" ca="1">IF(INDIRECT(K$111&amp;116+4*($B92-7))=1,BIN2HEX(1),BIN2HEX(INDIRECT(K$111&amp;113+4*($B92-7))&amp;INDIRECT(K$111&amp;114+4*($B92-7))&amp;INDIRECT(K$111&amp;115+4*($B92-7))&amp;INDIRECT(K$111&amp;116+4*($B92-7))))</f>
        <v>2</v>
      </c>
      <c r="L92" s="80" t="str" cm="1">
        <f t="array" aca="1" ref="L92" ca="1">IF(INDIRECT(L$111&amp;116+4*($B92-7))=1,BIN2HEX(1),BIN2HEX(INDIRECT(L$111&amp;113+4*($B92-7))&amp;INDIRECT(L$111&amp;114+4*($B92-7))&amp;INDIRECT(L$111&amp;115+4*($B92-7))&amp;INDIRECT(L$111&amp;116+4*($B92-7))))</f>
        <v>2</v>
      </c>
      <c r="M92" s="80" t="str" cm="1">
        <f t="array" aca="1" ref="M92" ca="1">IF(INDIRECT(M$111&amp;116+4*($B92-7))=1,BIN2HEX(1),BIN2HEX(INDIRECT(M$111&amp;113+4*($B92-7))&amp;INDIRECT(M$111&amp;114+4*($B92-7))&amp;INDIRECT(M$111&amp;115+4*($B92-7))&amp;INDIRECT(M$111&amp;116+4*($B92-7))))</f>
        <v>2</v>
      </c>
      <c r="N92" s="80" t="str" cm="1">
        <f t="array" aca="1" ref="N92" ca="1">IF(INDIRECT(N$111&amp;116+4*($B92-7))=1,BIN2HEX(1),BIN2HEX(INDIRECT(N$111&amp;113+4*($B92-7))&amp;INDIRECT(N$111&amp;114+4*($B92-7))&amp;INDIRECT(N$111&amp;115+4*($B92-7))&amp;INDIRECT(N$111&amp;116+4*($B92-7))))</f>
        <v>2</v>
      </c>
      <c r="O92" s="80" t="str" cm="1">
        <f t="array" aca="1" ref="O92" ca="1">IF(INDIRECT(O$111&amp;116+4*($B92-7))=1,BIN2HEX(1),BIN2HEX(INDIRECT(O$111&amp;113+4*($B92-7))&amp;INDIRECT(O$111&amp;114+4*($B92-7))&amp;INDIRECT(O$111&amp;115+4*($B92-7))&amp;INDIRECT(O$111&amp;116+4*($B92-7))))</f>
        <v>2</v>
      </c>
      <c r="P92" s="80" t="str" cm="1">
        <f t="array" aca="1" ref="P92" ca="1">IF(INDIRECT(P$111&amp;116+4*($B92-7))=1,BIN2HEX(1),BIN2HEX(INDIRECT(P$111&amp;113+4*($B92-7))&amp;INDIRECT(P$111&amp;114+4*($B92-7))&amp;INDIRECT(P$111&amp;115+4*($B92-7))&amp;INDIRECT(P$111&amp;116+4*($B92-7))))</f>
        <v>2</v>
      </c>
      <c r="Q92" s="80" t="str" cm="1">
        <f t="array" aca="1" ref="Q92" ca="1">IF(INDIRECT(Q$111&amp;116+4*($B92-7))=1,BIN2HEX(1),BIN2HEX(INDIRECT(Q$111&amp;113+4*($B92-7))&amp;INDIRECT(Q$111&amp;114+4*($B92-7))&amp;INDIRECT(Q$111&amp;115+4*($B92-7))&amp;INDIRECT(Q$111&amp;116+4*($B92-7))))</f>
        <v>2</v>
      </c>
      <c r="R92" s="80" t="str" cm="1">
        <f t="array" aca="1" ref="R92" ca="1">IF(INDIRECT(R$111&amp;116+4*($B92-7))=1,BIN2HEX(1),BIN2HEX(INDIRECT(R$111&amp;113+4*($B92-7))&amp;INDIRECT(R$111&amp;114+4*($B92-7))&amp;INDIRECT(R$111&amp;115+4*($B92-7))&amp;INDIRECT(R$111&amp;116+4*($B92-7))))</f>
        <v>2</v>
      </c>
      <c r="S92" s="80" t="str" cm="1">
        <f t="array" aca="1" ref="S92" ca="1">IF(INDIRECT(S$111&amp;116+4*($B92-7))=1,BIN2HEX(1),BIN2HEX(INDIRECT(S$111&amp;113+4*($B92-7))&amp;INDIRECT(S$111&amp;114+4*($B92-7))&amp;INDIRECT(S$111&amp;115+4*($B92-7))&amp;INDIRECT(S$111&amp;116+4*($B92-7))))</f>
        <v>2</v>
      </c>
      <c r="T92" s="80" t="str" cm="1">
        <f t="array" aca="1" ref="T92" ca="1">IF(INDIRECT(T$111&amp;116+4*($B92-7))=1,BIN2HEX(1),BIN2HEX(INDIRECT(T$111&amp;113+4*($B92-7))&amp;INDIRECT(T$111&amp;114+4*($B92-7))&amp;INDIRECT(T$111&amp;115+4*($B92-7))&amp;INDIRECT(T$111&amp;116+4*($B92-7))))</f>
        <v>2</v>
      </c>
      <c r="U92" s="80" t="str" cm="1">
        <f t="array" aca="1" ref="U92" ca="1">IF(INDIRECT(U$111&amp;116+4*($B92-7))=1,BIN2HEX(1),BIN2HEX(INDIRECT(U$111&amp;113+4*($B92-7))&amp;INDIRECT(U$111&amp;114+4*($B92-7))&amp;INDIRECT(U$111&amp;115+4*($B92-7))&amp;INDIRECT(U$111&amp;116+4*($B92-7))))</f>
        <v>2</v>
      </c>
      <c r="V92" s="80" t="str" cm="1">
        <f t="array" aca="1" ref="V92" ca="1">IF(INDIRECT(V$111&amp;116+4*($B92-7))=1,BIN2HEX(1),BIN2HEX(INDIRECT(V$111&amp;113+4*($B92-7))&amp;INDIRECT(V$111&amp;114+4*($B92-7))&amp;INDIRECT(V$111&amp;115+4*($B92-7))&amp;INDIRECT(V$111&amp;116+4*($B92-7))))</f>
        <v>2</v>
      </c>
      <c r="W92" s="80" t="str" cm="1">
        <f t="array" aca="1" ref="W92" ca="1">IF(INDIRECT(W$111&amp;116+4*($B92-7))=1,BIN2HEX(1),BIN2HEX(INDIRECT(W$111&amp;113+4*($B92-7))&amp;INDIRECT(W$111&amp;114+4*($B92-7))&amp;INDIRECT(W$111&amp;115+4*($B92-7))&amp;INDIRECT(W$111&amp;116+4*($B92-7))))</f>
        <v>2</v>
      </c>
      <c r="X92" s="80" t="str" cm="1">
        <f t="array" aca="1" ref="X92" ca="1">IF(INDIRECT(X$111&amp;116+4*($B92-7))=1,BIN2HEX(1),BIN2HEX(INDIRECT(X$111&amp;113+4*($B92-7))&amp;INDIRECT(X$111&amp;114+4*($B92-7))&amp;INDIRECT(X$111&amp;115+4*($B92-7))&amp;INDIRECT(X$111&amp;116+4*($B92-7))))</f>
        <v>2</v>
      </c>
      <c r="Y92" s="80" t="str" cm="1">
        <f t="array" aca="1" ref="Y92" ca="1">IF(INDIRECT(Y$111&amp;116+4*($B92-7))=1,BIN2HEX(1),BIN2HEX(INDIRECT(Y$111&amp;113+4*($B92-7))&amp;INDIRECT(Y$111&amp;114+4*($B92-7))&amp;INDIRECT(Y$111&amp;115+4*($B92-7))&amp;INDIRECT(Y$111&amp;116+4*($B92-7))))</f>
        <v>2</v>
      </c>
      <c r="Z92" s="80" t="str" cm="1">
        <f t="array" aca="1" ref="Z92" ca="1">IF(INDIRECT(Z$111&amp;116+4*($B92-7))=1,BIN2HEX(1),BIN2HEX(INDIRECT(Z$111&amp;113+4*($B92-7))&amp;INDIRECT(Z$111&amp;114+4*($B92-7))&amp;INDIRECT(Z$111&amp;115+4*($B92-7))&amp;INDIRECT(Z$111&amp;116+4*($B92-7))))</f>
        <v>2</v>
      </c>
      <c r="AA92" s="80" t="str" cm="1">
        <f t="array" aca="1" ref="AA92" ca="1">IF(INDIRECT(AA$111&amp;116+4*($B92-7))=1,BIN2HEX(1),BIN2HEX(INDIRECT(AA$111&amp;113+4*($B92-7))&amp;INDIRECT(AA$111&amp;114+4*($B92-7))&amp;INDIRECT(AA$111&amp;115+4*($B92-7))&amp;INDIRECT(AA$111&amp;116+4*($B92-7))))</f>
        <v>2</v>
      </c>
      <c r="AB92" s="80" t="str" cm="1">
        <f t="array" aca="1" ref="AB92" ca="1">IF(INDIRECT(AB$111&amp;116+4*($B92-7))=1,BIN2HEX(1),BIN2HEX(INDIRECT(AB$111&amp;113+4*($B92-7))&amp;INDIRECT(AB$111&amp;114+4*($B92-7))&amp;INDIRECT(AB$111&amp;115+4*($B92-7))&amp;INDIRECT(AB$111&amp;116+4*($B92-7))))</f>
        <v>2</v>
      </c>
      <c r="AC92" s="80" t="str" cm="1">
        <f t="array" aca="1" ref="AC92" ca="1">IF(INDIRECT(AC$111&amp;116+4*($B92-7))=1,BIN2HEX(1),BIN2HEX(INDIRECT(AC$111&amp;113+4*($B92-7))&amp;INDIRECT(AC$111&amp;114+4*($B92-7))&amp;INDIRECT(AC$111&amp;115+4*($B92-7))&amp;INDIRECT(AC$111&amp;116+4*($B92-7))))</f>
        <v>2</v>
      </c>
      <c r="AD92" s="80" t="str" cm="1">
        <f t="array" aca="1" ref="AD92" ca="1">IF(INDIRECT(AD$111&amp;116+4*($B92-7))=1,BIN2HEX(1),BIN2HEX(INDIRECT(AD$111&amp;113+4*($B92-7))&amp;INDIRECT(AD$111&amp;114+4*($B92-7))&amp;INDIRECT(AD$111&amp;115+4*($B92-7))&amp;INDIRECT(AD$111&amp;116+4*($B92-7))))</f>
        <v>2</v>
      </c>
      <c r="AE92" s="80" t="str" cm="1">
        <f t="array" aca="1" ref="AE92" ca="1">IF(INDIRECT(AE$111&amp;116+4*($B92-7))=1,BIN2HEX(1),BIN2HEX(INDIRECT(AE$111&amp;113+4*($B92-7))&amp;INDIRECT(AE$111&amp;114+4*($B92-7))&amp;INDIRECT(AE$111&amp;115+4*($B92-7))&amp;INDIRECT(AE$111&amp;116+4*($B92-7))))</f>
        <v>2</v>
      </c>
      <c r="AF92" s="80" t="str" cm="1">
        <f t="array" aca="1" ref="AF92" ca="1">IF(INDIRECT(AF$111&amp;116+4*($B92-7))=1,BIN2HEX(1),BIN2HEX(INDIRECT(AF$111&amp;113+4*($B92-7))&amp;INDIRECT(AF$111&amp;114+4*($B92-7))&amp;INDIRECT(AF$111&amp;115+4*($B92-7))&amp;INDIRECT(AF$111&amp;116+4*($B92-7))))</f>
        <v>2</v>
      </c>
      <c r="AG92" s="80" t="str" cm="1">
        <f t="array" aca="1" ref="AG92" ca="1">IF(INDIRECT(AG$111&amp;116+4*($B92-7))=1,BIN2HEX(1),BIN2HEX(INDIRECT(AG$111&amp;113+4*($B92-7))&amp;INDIRECT(AG$111&amp;114+4*($B92-7))&amp;INDIRECT(AG$111&amp;115+4*($B92-7))&amp;INDIRECT(AG$111&amp;116+4*($B92-7))))</f>
        <v>2</v>
      </c>
      <c r="AH92" s="80" t="str" cm="1">
        <f t="array" aca="1" ref="AH92" ca="1">IF(INDIRECT(AH$111&amp;116+4*($B92-7))=1,BIN2HEX(1),BIN2HEX(INDIRECT(AH$111&amp;113+4*($B92-7))&amp;INDIRECT(AH$111&amp;114+4*($B92-7))&amp;INDIRECT(AH$111&amp;115+4*($B92-7))&amp;INDIRECT(AH$111&amp;116+4*($B92-7))))</f>
        <v>2</v>
      </c>
      <c r="AI92" s="80" t="str" cm="1">
        <f t="array" aca="1" ref="AI92" ca="1">IF(INDIRECT(AI$111&amp;116+4*($B92-7))=1,BIN2HEX(1),BIN2HEX(INDIRECT(AI$111&amp;113+4*($B92-7))&amp;INDIRECT(AI$111&amp;114+4*($B92-7))&amp;INDIRECT(AI$111&amp;115+4*($B92-7))&amp;INDIRECT(AI$111&amp;116+4*($B92-7))))</f>
        <v>2</v>
      </c>
      <c r="AJ92" s="80" t="str" cm="1">
        <f t="array" aca="1" ref="AJ92" ca="1">IF(INDIRECT(AJ$111&amp;116+4*($B92-7))=1,BIN2HEX(1),BIN2HEX(INDIRECT(AJ$111&amp;113+4*($B92-7))&amp;INDIRECT(AJ$111&amp;114+4*($B92-7))&amp;INDIRECT(AJ$111&amp;115+4*($B92-7))&amp;INDIRECT(AJ$111&amp;116+4*($B92-7))))</f>
        <v>2</v>
      </c>
      <c r="AK92" s="80" t="str" cm="1">
        <f t="array" aca="1" ref="AK92" ca="1">IF(INDIRECT(AK$111&amp;116+4*($B92-7))=1,BIN2HEX(1),BIN2HEX(INDIRECT(AK$111&amp;113+4*($B92-7))&amp;INDIRECT(AK$111&amp;114+4*($B92-7))&amp;INDIRECT(AK$111&amp;115+4*($B92-7))&amp;INDIRECT(AK$111&amp;116+4*($B92-7))))</f>
        <v>2</v>
      </c>
      <c r="AL92" s="80" t="str" cm="1">
        <f t="array" aca="1" ref="AL92" ca="1">IF(INDIRECT(AL$111&amp;116+4*($B92-7))=1,BIN2HEX(1),BIN2HEX(INDIRECT(AL$111&amp;113+4*($B92-7))&amp;INDIRECT(AL$111&amp;114+4*($B92-7))&amp;INDIRECT(AL$111&amp;115+4*($B92-7))&amp;INDIRECT(AL$111&amp;116+4*($B92-7))))</f>
        <v>2</v>
      </c>
      <c r="AM92" s="80" t="str" cm="1">
        <f t="array" aca="1" ref="AM92" ca="1">IF(INDIRECT(AM$111&amp;116+4*($B92-7))=1,BIN2HEX(1),BIN2HEX(INDIRECT(AM$111&amp;113+4*($B92-7))&amp;INDIRECT(AM$111&amp;114+4*($B92-7))&amp;INDIRECT(AM$111&amp;115+4*($B92-7))&amp;INDIRECT(AM$111&amp;116+4*($B92-7))))</f>
        <v>2</v>
      </c>
      <c r="AN92" s="80" t="str" cm="1">
        <f t="array" aca="1" ref="AN92" ca="1">IF(INDIRECT(AN$111&amp;116+4*($B92-7))=1,BIN2HEX(1),BIN2HEX(INDIRECT(AN$111&amp;113+4*($B92-7))&amp;INDIRECT(AN$111&amp;114+4*($B92-7))&amp;INDIRECT(AN$111&amp;115+4*($B92-7))&amp;INDIRECT(AN$111&amp;116+4*($B92-7))))</f>
        <v>2</v>
      </c>
      <c r="AO92" s="80" t="str" cm="1">
        <f t="array" aca="1" ref="AO92" ca="1">IF(INDIRECT(AO$111&amp;116+4*($B92-7))=1,BIN2HEX(1),BIN2HEX(INDIRECT(AO$111&amp;113+4*($B92-7))&amp;INDIRECT(AO$111&amp;114+4*($B92-7))&amp;INDIRECT(AO$111&amp;115+4*($B92-7))&amp;INDIRECT(AO$111&amp;116+4*($B92-7))))</f>
        <v>2</v>
      </c>
      <c r="AP92" s="80" t="str" cm="1">
        <f t="array" aca="1" ref="AP92" ca="1">IF(INDIRECT(AP$111&amp;116+4*($B92-7))=1,BIN2HEX(1),BIN2HEX(INDIRECT(AP$111&amp;113+4*($B92-7))&amp;INDIRECT(AP$111&amp;114+4*($B92-7))&amp;INDIRECT(AP$111&amp;115+4*($B92-7))&amp;INDIRECT(AP$111&amp;116+4*($B92-7))))</f>
        <v>2</v>
      </c>
      <c r="AQ92" s="80" t="str" cm="1">
        <f t="array" aca="1" ref="AQ92" ca="1">IF(INDIRECT(AQ$111&amp;116+4*($B92-7))=1,BIN2HEX(1),BIN2HEX(INDIRECT(AQ$111&amp;113+4*($B92-7))&amp;INDIRECT(AQ$111&amp;114+4*($B92-7))&amp;INDIRECT(AQ$111&amp;115+4*($B92-7))&amp;INDIRECT(AQ$111&amp;116+4*($B92-7))))</f>
        <v>2</v>
      </c>
      <c r="AR92" s="80" t="str" cm="1">
        <f t="array" aca="1" ref="AR92" ca="1">IF(INDIRECT(AR$111&amp;116+4*($B92-7))=1,BIN2HEX(1),BIN2HEX(INDIRECT(AR$111&amp;113+4*($B92-7))&amp;INDIRECT(AR$111&amp;114+4*($B92-7))&amp;INDIRECT(AR$111&amp;115+4*($B92-7))&amp;INDIRECT(AR$111&amp;116+4*($B92-7))))</f>
        <v>2</v>
      </c>
      <c r="AS92" s="80" t="str" cm="1">
        <f t="array" aca="1" ref="AS92" ca="1">IF(INDIRECT(AS$111&amp;116+4*($B92-7))=1,BIN2HEX(1),BIN2HEX(INDIRECT(AS$111&amp;113+4*($B92-7))&amp;INDIRECT(AS$111&amp;114+4*($B92-7))&amp;INDIRECT(AS$111&amp;115+4*($B92-7))&amp;INDIRECT(AS$111&amp;116+4*($B92-7))))</f>
        <v>2</v>
      </c>
      <c r="AT92" s="80" t="str" cm="1">
        <f t="array" aca="1" ref="AT92" ca="1">IF(INDIRECT(AT$111&amp;116+4*($B92-7))=1,BIN2HEX(1),BIN2HEX(INDIRECT(AT$111&amp;113+4*($B92-7))&amp;INDIRECT(AT$111&amp;114+4*($B92-7))&amp;INDIRECT(AT$111&amp;115+4*($B92-7))&amp;INDIRECT(AT$111&amp;116+4*($B92-7))))</f>
        <v>2</v>
      </c>
      <c r="AU92" s="80" t="str" cm="1">
        <f t="array" aca="1" ref="AU92" ca="1">IF(INDIRECT(AU$111&amp;116+4*($B92-7))=1,BIN2HEX(1),BIN2HEX(INDIRECT(AU$111&amp;113+4*($B92-7))&amp;INDIRECT(AU$111&amp;114+4*($B92-7))&amp;INDIRECT(AU$111&amp;115+4*($B92-7))&amp;INDIRECT(AU$111&amp;116+4*($B92-7))))</f>
        <v>2</v>
      </c>
      <c r="AV92" s="80" t="str" cm="1">
        <f t="array" aca="1" ref="AV92" ca="1">IF(INDIRECT(AV$111&amp;116+4*($B92-7))=1,BIN2HEX(1),BIN2HEX(INDIRECT(AV$111&amp;113+4*($B92-7))&amp;INDIRECT(AV$111&amp;114+4*($B92-7))&amp;INDIRECT(AV$111&amp;115+4*($B92-7))&amp;INDIRECT(AV$111&amp;116+4*($B92-7))))</f>
        <v>2</v>
      </c>
      <c r="AW92" s="80" t="str" cm="1">
        <f t="array" aca="1" ref="AW92" ca="1">IF(INDIRECT(AW$111&amp;116+4*($B92-7))=1,BIN2HEX(1),BIN2HEX(INDIRECT(AW$111&amp;113+4*($B92-7))&amp;INDIRECT(AW$111&amp;114+4*($B92-7))&amp;INDIRECT(AW$111&amp;115+4*($B92-7))&amp;INDIRECT(AW$111&amp;116+4*($B92-7))))</f>
        <v>2</v>
      </c>
      <c r="AX92" s="80" t="str" cm="1">
        <f t="array" aca="1" ref="AX92" ca="1">IF(INDIRECT(AX$111&amp;116+4*($B92-7))=1,BIN2HEX(1),BIN2HEX(INDIRECT(AX$111&amp;113+4*($B92-7))&amp;INDIRECT(AX$111&amp;114+4*($B92-7))&amp;INDIRECT(AX$111&amp;115+4*($B92-7))&amp;INDIRECT(AX$111&amp;116+4*($B92-7))))</f>
        <v>2</v>
      </c>
      <c r="AY92" s="80" t="str" cm="1">
        <f t="array" aca="1" ref="AY92" ca="1">IF(INDIRECT(AY$111&amp;116+4*($B92-7))=1,BIN2HEX(1),BIN2HEX(INDIRECT(AY$111&amp;113+4*($B92-7))&amp;INDIRECT(AY$111&amp;114+4*($B92-7))&amp;INDIRECT(AY$111&amp;115+4*($B92-7))&amp;INDIRECT(AY$111&amp;116+4*($B92-7))))</f>
        <v>2</v>
      </c>
      <c r="AZ92" s="80" t="str" cm="1">
        <f t="array" aca="1" ref="AZ92" ca="1">IF(INDIRECT(AZ$111&amp;116+4*($B92-7))=1,BIN2HEX(1),BIN2HEX(INDIRECT(AZ$111&amp;113+4*($B92-7))&amp;INDIRECT(AZ$111&amp;114+4*($B92-7))&amp;INDIRECT(AZ$111&amp;115+4*($B92-7))&amp;INDIRECT(AZ$111&amp;116+4*($B92-7))))</f>
        <v>2</v>
      </c>
      <c r="BA92" s="80" t="str" cm="1">
        <f t="array" aca="1" ref="BA92" ca="1">IF(INDIRECT(BA$111&amp;116+4*($B92-7))=1,BIN2HEX(1),BIN2HEX(INDIRECT(BA$111&amp;113+4*($B92-7))&amp;INDIRECT(BA$111&amp;114+4*($B92-7))&amp;INDIRECT(BA$111&amp;115+4*($B92-7))&amp;INDIRECT(BA$111&amp;116+4*($B92-7))))</f>
        <v>2</v>
      </c>
      <c r="BB92" s="80" t="str" cm="1">
        <f t="array" aca="1" ref="BB92" ca="1">IF(INDIRECT(BB$111&amp;116+4*($B92-7))=1,BIN2HEX(1),BIN2HEX(INDIRECT(BB$111&amp;113+4*($B92-7))&amp;INDIRECT(BB$111&amp;114+4*($B92-7))&amp;INDIRECT(BB$111&amp;115+4*($B92-7))&amp;INDIRECT(BB$111&amp;116+4*($B92-7))))</f>
        <v>2</v>
      </c>
      <c r="BC92" s="80" t="str" cm="1">
        <f t="array" aca="1" ref="BC92" ca="1">IF(INDIRECT(BC$111&amp;116+4*($B92-7))=1,BIN2HEX(1),BIN2HEX(INDIRECT(BC$111&amp;113+4*($B92-7))&amp;INDIRECT(BC$111&amp;114+4*($B92-7))&amp;INDIRECT(BC$111&amp;115+4*($B92-7))&amp;INDIRECT(BC$111&amp;116+4*($B92-7))))</f>
        <v>2</v>
      </c>
      <c r="BD92" s="80" t="str" cm="1">
        <f t="array" aca="1" ref="BD92" ca="1">IF(INDIRECT(BD$111&amp;116+4*($B92-7))=1,BIN2HEX(1),BIN2HEX(INDIRECT(BD$111&amp;113+4*($B92-7))&amp;INDIRECT(BD$111&amp;114+4*($B92-7))&amp;INDIRECT(BD$111&amp;115+4*($B92-7))&amp;INDIRECT(BD$111&amp;116+4*($B92-7))))</f>
        <v>2</v>
      </c>
      <c r="BE92" s="80" t="str" cm="1">
        <f t="array" aca="1" ref="BE92" ca="1">IF(INDIRECT(BE$111&amp;116+4*($B92-7))=1,BIN2HEX(1),BIN2HEX(INDIRECT(BE$111&amp;113+4*($B92-7))&amp;INDIRECT(BE$111&amp;114+4*($B92-7))&amp;INDIRECT(BE$111&amp;115+4*($B92-7))&amp;INDIRECT(BE$111&amp;116+4*($B92-7))))</f>
        <v>2</v>
      </c>
      <c r="BF92" s="80" t="str" cm="1">
        <f t="array" aca="1" ref="BF92" ca="1">IF(INDIRECT(BF$111&amp;116+4*($B92-7))=1,BIN2HEX(1),BIN2HEX(INDIRECT(BF$111&amp;113+4*($B92-7))&amp;INDIRECT(BF$111&amp;114+4*($B92-7))&amp;INDIRECT(BF$111&amp;115+4*($B92-7))&amp;INDIRECT(BF$111&amp;116+4*($B92-7))))</f>
        <v>2</v>
      </c>
      <c r="BG92" s="80" t="str" cm="1">
        <f t="array" aca="1" ref="BG92" ca="1">IF(INDIRECT(BG$111&amp;116+4*($B92-7))=1,BIN2HEX(1),BIN2HEX(INDIRECT(BG$111&amp;113+4*($B92-7))&amp;INDIRECT(BG$111&amp;114+4*($B92-7))&amp;INDIRECT(BG$111&amp;115+4*($B92-7))&amp;INDIRECT(BG$111&amp;116+4*($B92-7))))</f>
        <v>2</v>
      </c>
      <c r="BH92" s="80" t="str" cm="1">
        <f t="array" aca="1" ref="BH92" ca="1">IF(INDIRECT(BH$111&amp;116+4*($B92-7))=1,BIN2HEX(1),BIN2HEX(INDIRECT(BH$111&amp;113+4*($B92-7))&amp;INDIRECT(BH$111&amp;114+4*($B92-7))&amp;INDIRECT(BH$111&amp;115+4*($B92-7))&amp;INDIRECT(BH$111&amp;116+4*($B92-7))))</f>
        <v>2</v>
      </c>
      <c r="BI92" s="80" t="str" cm="1">
        <f t="array" aca="1" ref="BI92" ca="1">IF(INDIRECT(BI$111&amp;116+4*($B92-7))=1,BIN2HEX(1),BIN2HEX(INDIRECT(BI$111&amp;113+4*($B92-7))&amp;INDIRECT(BI$111&amp;114+4*($B92-7))&amp;INDIRECT(BI$111&amp;115+4*($B92-7))&amp;INDIRECT(BI$111&amp;116+4*($B92-7))))</f>
        <v>2</v>
      </c>
      <c r="BJ92" s="80" t="str" cm="1">
        <f t="array" aca="1" ref="BJ92" ca="1">IF(INDIRECT(BJ$111&amp;116+4*($B92-7))=1,BIN2HEX(1),BIN2HEX(INDIRECT(BJ$111&amp;113+4*($B92-7))&amp;INDIRECT(BJ$111&amp;114+4*($B92-7))&amp;INDIRECT(BJ$111&amp;115+4*($B92-7))&amp;INDIRECT(BJ$111&amp;116+4*($B92-7))))</f>
        <v>2</v>
      </c>
      <c r="BK92" s="80" t="str" cm="1">
        <f t="array" aca="1" ref="BK92" ca="1">IF(INDIRECT(BK$111&amp;116+4*($B92-7))=1,BIN2HEX(1),BIN2HEX(INDIRECT(BK$111&amp;113+4*($B92-7))&amp;INDIRECT(BK$111&amp;114+4*($B92-7))&amp;INDIRECT(BK$111&amp;115+4*($B92-7))&amp;INDIRECT(BK$111&amp;116+4*($B92-7))))</f>
        <v>2</v>
      </c>
      <c r="BL92" s="80" t="str" cm="1">
        <f t="array" aca="1" ref="BL92" ca="1">IF(INDIRECT(BL$111&amp;116+4*($B92-7))=1,BIN2HEX(1),BIN2HEX(INDIRECT(BL$111&amp;113+4*($B92-7))&amp;INDIRECT(BL$111&amp;114+4*($B92-7))&amp;INDIRECT(BL$111&amp;115+4*($B92-7))&amp;INDIRECT(BL$111&amp;116+4*($B92-7))))</f>
        <v>2</v>
      </c>
      <c r="BM92" s="80" t="str" cm="1">
        <f t="array" aca="1" ref="BM92" ca="1">IF(INDIRECT(BM$111&amp;116+4*($B92-7))=1,BIN2HEX(1),BIN2HEX(INDIRECT(BM$111&amp;113+4*($B92-7))&amp;INDIRECT(BM$111&amp;114+4*($B92-7))&amp;INDIRECT(BM$111&amp;115+4*($B92-7))&amp;INDIRECT(BM$111&amp;116+4*($B92-7))))</f>
        <v>2</v>
      </c>
      <c r="BN92" s="80" t="str" cm="1">
        <f t="array" aca="1" ref="BN92" ca="1">IF(INDIRECT(BN$111&amp;116+4*($B92-7))=1,BIN2HEX(1),BIN2HEX(INDIRECT(BN$111&amp;113+4*($B92-7))&amp;INDIRECT(BN$111&amp;114+4*($B92-7))&amp;INDIRECT(BN$111&amp;115+4*($B92-7))&amp;INDIRECT(BN$111&amp;116+4*($B92-7))))</f>
        <v>2</v>
      </c>
      <c r="BO92" s="80" t="str" cm="1">
        <f t="array" aca="1" ref="BO92" ca="1">IF(INDIRECT(BO$111&amp;116+4*($B92-7))=1,BIN2HEX(1),BIN2HEX(INDIRECT(BO$111&amp;113+4*($B92-7))&amp;INDIRECT(BO$111&amp;114+4*($B92-7))&amp;INDIRECT(BO$111&amp;115+4*($B92-7))&amp;INDIRECT(BO$111&amp;116+4*($B92-7))))</f>
        <v>2</v>
      </c>
      <c r="BP92" s="80" t="str" cm="1">
        <f t="array" aca="1" ref="BP92" ca="1">IF(INDIRECT(BP$111&amp;116+4*($B92-7))=1,BIN2HEX(1),BIN2HEX(INDIRECT(BP$111&amp;113+4*($B92-7))&amp;INDIRECT(BP$111&amp;114+4*($B92-7))&amp;INDIRECT(BP$111&amp;115+4*($B92-7))&amp;INDIRECT(BP$111&amp;116+4*($B92-7))))</f>
        <v>2</v>
      </c>
      <c r="CD92" s="80" cm="1">
        <f t="array" aca="1" ref="CD92" ca="1">IF($V92="0",INDIRECT("ｄａｔａ!$"&amp;V$112&amp;"$"&amp;$B92),0)</f>
        <v>0</v>
      </c>
      <c r="CE92" s="80" cm="1">
        <f t="array" aca="1" ref="CE92" ca="1">IF(OR($AS92="0",$AS92="8"),INDIRECT("ｄａｔａ!$"&amp;AS$112&amp;"$"&amp;$B92),0)</f>
        <v>0</v>
      </c>
      <c r="CH92" s="80" t="str">
        <f t="shared" si="23"/>
        <v>2000</v>
      </c>
      <c r="CI92" s="80" t="str">
        <f t="shared" si="24"/>
        <v>300000</v>
      </c>
      <c r="CJ92" s="80" t="str">
        <f t="shared" si="25"/>
        <v>400000</v>
      </c>
      <c r="CK92" s="80" t="str">
        <f t="shared" si="26"/>
        <v>5000000</v>
      </c>
      <c r="CL92" s="80" t="str">
        <f t="shared" si="27"/>
        <v>600000</v>
      </c>
      <c r="CM92" s="80" t="str">
        <f t="shared" ca="1" si="28"/>
        <v>70000</v>
      </c>
      <c r="CN92" s="80" t="str">
        <f t="shared" ca="1" si="29"/>
        <v>800000</v>
      </c>
      <c r="CO92" s="80" t="str">
        <f t="shared" ca="1" si="30"/>
        <v>900000</v>
      </c>
      <c r="CP92" s="80" t="str">
        <f t="shared" ca="1" si="31"/>
        <v>A000000</v>
      </c>
      <c r="CQ92" s="80" t="str">
        <f t="shared" ca="1" si="32"/>
        <v>B00000</v>
      </c>
    </row>
    <row r="93" spans="1:95" x14ac:dyDescent="0.2">
      <c r="A93" s="80" t="s">
        <v>2406</v>
      </c>
      <c r="B93" s="80">
        <v>95</v>
      </c>
      <c r="C93" s="251">
        <f t="shared" ca="1" si="22"/>
        <v>1</v>
      </c>
      <c r="D93" s="80" t="str" cm="1">
        <f t="array" aca="1" ref="D93" ca="1">IF(INDIRECT(D$111&amp;116+4*($B93-7))=1,BIN2HEX(1),BIN2HEX(INDIRECT(D$111&amp;113+4*($B93-7))&amp;INDIRECT(D$111&amp;114+4*($B93-7))&amp;INDIRECT(D$111&amp;115+4*($B93-7))&amp;INDIRECT(D$111&amp;116+4*($B93-7))))</f>
        <v>4</v>
      </c>
      <c r="F93" s="80" t="str" cm="1">
        <f t="array" aca="1" ref="F93" ca="1">IF(INDIRECT(F$111&amp;116+4*($B93-7))=1,BIN2HEX(1),BIN2HEX(INDIRECT(F$111&amp;113+4*($B93-7))&amp;INDIRECT(F$111&amp;114+4*($B93-7))&amp;INDIRECT(F$111&amp;115+4*($B93-7))&amp;INDIRECT(F$111&amp;116+4*($B93-7))))</f>
        <v>2</v>
      </c>
      <c r="G93" s="80" t="str" cm="1">
        <f t="array" aca="1" ref="G93" ca="1">IF(INDIRECT(G$111&amp;116+4*($B93-7))=1,BIN2HEX(1),BIN2HEX(INDIRECT(G$111&amp;113+4*($B93-7))&amp;INDIRECT(G$111&amp;114+4*($B93-7))&amp;INDIRECT(G$111&amp;115+4*($B93-7))&amp;INDIRECT(G$111&amp;116+4*($B93-7))))</f>
        <v>2</v>
      </c>
      <c r="H93" s="80" t="str" cm="1">
        <f t="array" aca="1" ref="H93" ca="1">IF(INDIRECT(H$111&amp;116+4*($B93-7))=1,BIN2HEX(1),BIN2HEX(INDIRECT(H$111&amp;113+4*($B93-7))&amp;INDIRECT(H$111&amp;114+4*($B93-7))&amp;INDIRECT(H$111&amp;115+4*($B93-7))&amp;INDIRECT(H$111&amp;116+4*($B93-7))))</f>
        <v>2</v>
      </c>
      <c r="I93" s="80" t="str" cm="1">
        <f t="array" aca="1" ref="I93" ca="1">IF(INDIRECT(I$111&amp;116+4*($B93-7))=1,BIN2HEX(1),BIN2HEX(INDIRECT(I$111&amp;113+4*($B93-7))&amp;INDIRECT(I$111&amp;114+4*($B93-7))&amp;INDIRECT(I$111&amp;115+4*($B93-7))&amp;INDIRECT(I$111&amp;116+4*($B93-7))))</f>
        <v>2</v>
      </c>
      <c r="J93" s="80" t="str" cm="1">
        <f t="array" aca="1" ref="J93" ca="1">IF(INDIRECT(J$111&amp;116+4*($B93-7))=1,BIN2HEX(1),BIN2HEX(INDIRECT(J$111&amp;113+4*($B93-7))&amp;INDIRECT(J$111&amp;114+4*($B93-7))&amp;INDIRECT(J$111&amp;115+4*($B93-7))&amp;INDIRECT(J$111&amp;116+4*($B93-7))))</f>
        <v>2</v>
      </c>
      <c r="K93" s="80" t="str" cm="1">
        <f t="array" aca="1" ref="K93" ca="1">IF(INDIRECT(K$111&amp;116+4*($B93-7))=1,BIN2HEX(1),BIN2HEX(INDIRECT(K$111&amp;113+4*($B93-7))&amp;INDIRECT(K$111&amp;114+4*($B93-7))&amp;INDIRECT(K$111&amp;115+4*($B93-7))&amp;INDIRECT(K$111&amp;116+4*($B93-7))))</f>
        <v>2</v>
      </c>
      <c r="L93" s="80" t="str" cm="1">
        <f t="array" aca="1" ref="L93" ca="1">IF(INDIRECT(L$111&amp;116+4*($B93-7))=1,BIN2HEX(1),BIN2HEX(INDIRECT(L$111&amp;113+4*($B93-7))&amp;INDIRECT(L$111&amp;114+4*($B93-7))&amp;INDIRECT(L$111&amp;115+4*($B93-7))&amp;INDIRECT(L$111&amp;116+4*($B93-7))))</f>
        <v>2</v>
      </c>
      <c r="M93" s="80" t="str" cm="1">
        <f t="array" aca="1" ref="M93" ca="1">IF(INDIRECT(M$111&amp;116+4*($B93-7))=1,BIN2HEX(1),BIN2HEX(INDIRECT(M$111&amp;113+4*($B93-7))&amp;INDIRECT(M$111&amp;114+4*($B93-7))&amp;INDIRECT(M$111&amp;115+4*($B93-7))&amp;INDIRECT(M$111&amp;116+4*($B93-7))))</f>
        <v>2</v>
      </c>
      <c r="N93" s="80" t="str" cm="1">
        <f t="array" aca="1" ref="N93" ca="1">IF(INDIRECT(N$111&amp;116+4*($B93-7))=1,BIN2HEX(1),BIN2HEX(INDIRECT(N$111&amp;113+4*($B93-7))&amp;INDIRECT(N$111&amp;114+4*($B93-7))&amp;INDIRECT(N$111&amp;115+4*($B93-7))&amp;INDIRECT(N$111&amp;116+4*($B93-7))))</f>
        <v>2</v>
      </c>
      <c r="O93" s="80" t="str" cm="1">
        <f t="array" aca="1" ref="O93" ca="1">IF(INDIRECT(O$111&amp;116+4*($B93-7))=1,BIN2HEX(1),BIN2HEX(INDIRECT(O$111&amp;113+4*($B93-7))&amp;INDIRECT(O$111&amp;114+4*($B93-7))&amp;INDIRECT(O$111&amp;115+4*($B93-7))&amp;INDIRECT(O$111&amp;116+4*($B93-7))))</f>
        <v>2</v>
      </c>
      <c r="P93" s="80" t="str" cm="1">
        <f t="array" aca="1" ref="P93" ca="1">IF(INDIRECT(P$111&amp;116+4*($B93-7))=1,BIN2HEX(1),BIN2HEX(INDIRECT(P$111&amp;113+4*($B93-7))&amp;INDIRECT(P$111&amp;114+4*($B93-7))&amp;INDIRECT(P$111&amp;115+4*($B93-7))&amp;INDIRECT(P$111&amp;116+4*($B93-7))))</f>
        <v>2</v>
      </c>
      <c r="Q93" s="80" t="str" cm="1">
        <f t="array" aca="1" ref="Q93" ca="1">IF(INDIRECT(Q$111&amp;116+4*($B93-7))=1,BIN2HEX(1),BIN2HEX(INDIRECT(Q$111&amp;113+4*($B93-7))&amp;INDIRECT(Q$111&amp;114+4*($B93-7))&amp;INDIRECT(Q$111&amp;115+4*($B93-7))&amp;INDIRECT(Q$111&amp;116+4*($B93-7))))</f>
        <v>2</v>
      </c>
      <c r="R93" s="80" t="str" cm="1">
        <f t="array" aca="1" ref="R93" ca="1">IF(INDIRECT(R$111&amp;116+4*($B93-7))=1,BIN2HEX(1),BIN2HEX(INDIRECT(R$111&amp;113+4*($B93-7))&amp;INDIRECT(R$111&amp;114+4*($B93-7))&amp;INDIRECT(R$111&amp;115+4*($B93-7))&amp;INDIRECT(R$111&amp;116+4*($B93-7))))</f>
        <v>2</v>
      </c>
      <c r="S93" s="80" t="str" cm="1">
        <f t="array" aca="1" ref="S93" ca="1">IF(INDIRECT(S$111&amp;116+4*($B93-7))=1,BIN2HEX(1),BIN2HEX(INDIRECT(S$111&amp;113+4*($B93-7))&amp;INDIRECT(S$111&amp;114+4*($B93-7))&amp;INDIRECT(S$111&amp;115+4*($B93-7))&amp;INDIRECT(S$111&amp;116+4*($B93-7))))</f>
        <v>2</v>
      </c>
      <c r="T93" s="80" t="str" cm="1">
        <f t="array" aca="1" ref="T93" ca="1">IF(INDIRECT(T$111&amp;116+4*($B93-7))=1,BIN2HEX(1),BIN2HEX(INDIRECT(T$111&amp;113+4*($B93-7))&amp;INDIRECT(T$111&amp;114+4*($B93-7))&amp;INDIRECT(T$111&amp;115+4*($B93-7))&amp;INDIRECT(T$111&amp;116+4*($B93-7))))</f>
        <v>2</v>
      </c>
      <c r="U93" s="80" t="str" cm="1">
        <f t="array" aca="1" ref="U93" ca="1">IF(INDIRECT(U$111&amp;116+4*($B93-7))=1,BIN2HEX(1),BIN2HEX(INDIRECT(U$111&amp;113+4*($B93-7))&amp;INDIRECT(U$111&amp;114+4*($B93-7))&amp;INDIRECT(U$111&amp;115+4*($B93-7))&amp;INDIRECT(U$111&amp;116+4*($B93-7))))</f>
        <v>2</v>
      </c>
      <c r="V93" s="80" t="str" cm="1">
        <f t="array" aca="1" ref="V93" ca="1">IF(INDIRECT(V$111&amp;116+4*($B93-7))=1,BIN2HEX(1),BIN2HEX(INDIRECT(V$111&amp;113+4*($B93-7))&amp;INDIRECT(V$111&amp;114+4*($B93-7))&amp;INDIRECT(V$111&amp;115+4*($B93-7))&amp;INDIRECT(V$111&amp;116+4*($B93-7))))</f>
        <v>2</v>
      </c>
      <c r="W93" s="80" t="str" cm="1">
        <f t="array" aca="1" ref="W93" ca="1">IF(INDIRECT(W$111&amp;116+4*($B93-7))=1,BIN2HEX(1),BIN2HEX(INDIRECT(W$111&amp;113+4*($B93-7))&amp;INDIRECT(W$111&amp;114+4*($B93-7))&amp;INDIRECT(W$111&amp;115+4*($B93-7))&amp;INDIRECT(W$111&amp;116+4*($B93-7))))</f>
        <v>2</v>
      </c>
      <c r="X93" s="80" t="str" cm="1">
        <f t="array" aca="1" ref="X93" ca="1">IF(INDIRECT(X$111&amp;116+4*($B93-7))=1,BIN2HEX(1),BIN2HEX(INDIRECT(X$111&amp;113+4*($B93-7))&amp;INDIRECT(X$111&amp;114+4*($B93-7))&amp;INDIRECT(X$111&amp;115+4*($B93-7))&amp;INDIRECT(X$111&amp;116+4*($B93-7))))</f>
        <v>2</v>
      </c>
      <c r="Y93" s="80" t="str" cm="1">
        <f t="array" aca="1" ref="Y93" ca="1">IF(INDIRECT(Y$111&amp;116+4*($B93-7))=1,BIN2HEX(1),BIN2HEX(INDIRECT(Y$111&amp;113+4*($B93-7))&amp;INDIRECT(Y$111&amp;114+4*($B93-7))&amp;INDIRECT(Y$111&amp;115+4*($B93-7))&amp;INDIRECT(Y$111&amp;116+4*($B93-7))))</f>
        <v>2</v>
      </c>
      <c r="Z93" s="80" t="str" cm="1">
        <f t="array" aca="1" ref="Z93" ca="1">IF(INDIRECT(Z$111&amp;116+4*($B93-7))=1,BIN2HEX(1),BIN2HEX(INDIRECT(Z$111&amp;113+4*($B93-7))&amp;INDIRECT(Z$111&amp;114+4*($B93-7))&amp;INDIRECT(Z$111&amp;115+4*($B93-7))&amp;INDIRECT(Z$111&amp;116+4*($B93-7))))</f>
        <v>2</v>
      </c>
      <c r="AA93" s="80" t="str" cm="1">
        <f t="array" aca="1" ref="AA93" ca="1">IF(INDIRECT(AA$111&amp;116+4*($B93-7))=1,BIN2HEX(1),BIN2HEX(INDIRECT(AA$111&amp;113+4*($B93-7))&amp;INDIRECT(AA$111&amp;114+4*($B93-7))&amp;INDIRECT(AA$111&amp;115+4*($B93-7))&amp;INDIRECT(AA$111&amp;116+4*($B93-7))))</f>
        <v>2</v>
      </c>
      <c r="AB93" s="80" t="str" cm="1">
        <f t="array" aca="1" ref="AB93" ca="1">IF(INDIRECT(AB$111&amp;116+4*($B93-7))=1,BIN2HEX(1),BIN2HEX(INDIRECT(AB$111&amp;113+4*($B93-7))&amp;INDIRECT(AB$111&amp;114+4*($B93-7))&amp;INDIRECT(AB$111&amp;115+4*($B93-7))&amp;INDIRECT(AB$111&amp;116+4*($B93-7))))</f>
        <v>2</v>
      </c>
      <c r="AC93" s="80" t="str" cm="1">
        <f t="array" aca="1" ref="AC93" ca="1">IF(INDIRECT(AC$111&amp;116+4*($B93-7))=1,BIN2HEX(1),BIN2HEX(INDIRECT(AC$111&amp;113+4*($B93-7))&amp;INDIRECT(AC$111&amp;114+4*($B93-7))&amp;INDIRECT(AC$111&amp;115+4*($B93-7))&amp;INDIRECT(AC$111&amp;116+4*($B93-7))))</f>
        <v>2</v>
      </c>
      <c r="AD93" s="80" t="str" cm="1">
        <f t="array" aca="1" ref="AD93" ca="1">IF(INDIRECT(AD$111&amp;116+4*($B93-7))=1,BIN2HEX(1),BIN2HEX(INDIRECT(AD$111&amp;113+4*($B93-7))&amp;INDIRECT(AD$111&amp;114+4*($B93-7))&amp;INDIRECT(AD$111&amp;115+4*($B93-7))&amp;INDIRECT(AD$111&amp;116+4*($B93-7))))</f>
        <v>2</v>
      </c>
      <c r="AE93" s="80" t="str" cm="1">
        <f t="array" aca="1" ref="AE93" ca="1">IF(INDIRECT(AE$111&amp;116+4*($B93-7))=1,BIN2HEX(1),BIN2HEX(INDIRECT(AE$111&amp;113+4*($B93-7))&amp;INDIRECT(AE$111&amp;114+4*($B93-7))&amp;INDIRECT(AE$111&amp;115+4*($B93-7))&amp;INDIRECT(AE$111&amp;116+4*($B93-7))))</f>
        <v>2</v>
      </c>
      <c r="AF93" s="80" t="str" cm="1">
        <f t="array" aca="1" ref="AF93" ca="1">IF(INDIRECT(AF$111&amp;116+4*($B93-7))=1,BIN2HEX(1),BIN2HEX(INDIRECT(AF$111&amp;113+4*($B93-7))&amp;INDIRECT(AF$111&amp;114+4*($B93-7))&amp;INDIRECT(AF$111&amp;115+4*($B93-7))&amp;INDIRECT(AF$111&amp;116+4*($B93-7))))</f>
        <v>2</v>
      </c>
      <c r="AG93" s="80" t="str" cm="1">
        <f t="array" aca="1" ref="AG93" ca="1">IF(INDIRECT(AG$111&amp;116+4*($B93-7))=1,BIN2HEX(1),BIN2HEX(INDIRECT(AG$111&amp;113+4*($B93-7))&amp;INDIRECT(AG$111&amp;114+4*($B93-7))&amp;INDIRECT(AG$111&amp;115+4*($B93-7))&amp;INDIRECT(AG$111&amp;116+4*($B93-7))))</f>
        <v>2</v>
      </c>
      <c r="AH93" s="80" t="str" cm="1">
        <f t="array" aca="1" ref="AH93" ca="1">IF(INDIRECT(AH$111&amp;116+4*($B93-7))=1,BIN2HEX(1),BIN2HEX(INDIRECT(AH$111&amp;113+4*($B93-7))&amp;INDIRECT(AH$111&amp;114+4*($B93-7))&amp;INDIRECT(AH$111&amp;115+4*($B93-7))&amp;INDIRECT(AH$111&amp;116+4*($B93-7))))</f>
        <v>2</v>
      </c>
      <c r="AI93" s="80" t="str" cm="1">
        <f t="array" aca="1" ref="AI93" ca="1">IF(INDIRECT(AI$111&amp;116+4*($B93-7))=1,BIN2HEX(1),BIN2HEX(INDIRECT(AI$111&amp;113+4*($B93-7))&amp;INDIRECT(AI$111&amp;114+4*($B93-7))&amp;INDIRECT(AI$111&amp;115+4*($B93-7))&amp;INDIRECT(AI$111&amp;116+4*($B93-7))))</f>
        <v>2</v>
      </c>
      <c r="AJ93" s="80" t="str" cm="1">
        <f t="array" aca="1" ref="AJ93" ca="1">IF(INDIRECT(AJ$111&amp;116+4*($B93-7))=1,BIN2HEX(1),BIN2HEX(INDIRECT(AJ$111&amp;113+4*($B93-7))&amp;INDIRECT(AJ$111&amp;114+4*($B93-7))&amp;INDIRECT(AJ$111&amp;115+4*($B93-7))&amp;INDIRECT(AJ$111&amp;116+4*($B93-7))))</f>
        <v>2</v>
      </c>
      <c r="AK93" s="80" t="str" cm="1">
        <f t="array" aca="1" ref="AK93" ca="1">IF(INDIRECT(AK$111&amp;116+4*($B93-7))=1,BIN2HEX(1),BIN2HEX(INDIRECT(AK$111&amp;113+4*($B93-7))&amp;INDIRECT(AK$111&amp;114+4*($B93-7))&amp;INDIRECT(AK$111&amp;115+4*($B93-7))&amp;INDIRECT(AK$111&amp;116+4*($B93-7))))</f>
        <v>2</v>
      </c>
      <c r="AL93" s="80" t="str" cm="1">
        <f t="array" aca="1" ref="AL93" ca="1">IF(INDIRECT(AL$111&amp;116+4*($B93-7))=1,BIN2HEX(1),BIN2HEX(INDIRECT(AL$111&amp;113+4*($B93-7))&amp;INDIRECT(AL$111&amp;114+4*($B93-7))&amp;INDIRECT(AL$111&amp;115+4*($B93-7))&amp;INDIRECT(AL$111&amp;116+4*($B93-7))))</f>
        <v>2</v>
      </c>
      <c r="AM93" s="80" t="str" cm="1">
        <f t="array" aca="1" ref="AM93" ca="1">IF(INDIRECT(AM$111&amp;116+4*($B93-7))=1,BIN2HEX(1),BIN2HEX(INDIRECT(AM$111&amp;113+4*($B93-7))&amp;INDIRECT(AM$111&amp;114+4*($B93-7))&amp;INDIRECT(AM$111&amp;115+4*($B93-7))&amp;INDIRECT(AM$111&amp;116+4*($B93-7))))</f>
        <v>2</v>
      </c>
      <c r="AN93" s="80" t="str" cm="1">
        <f t="array" aca="1" ref="AN93" ca="1">IF(INDIRECT(AN$111&amp;116+4*($B93-7))=1,BIN2HEX(1),BIN2HEX(INDIRECT(AN$111&amp;113+4*($B93-7))&amp;INDIRECT(AN$111&amp;114+4*($B93-7))&amp;INDIRECT(AN$111&amp;115+4*($B93-7))&amp;INDIRECT(AN$111&amp;116+4*($B93-7))))</f>
        <v>2</v>
      </c>
      <c r="AO93" s="80" t="str" cm="1">
        <f t="array" aca="1" ref="AO93" ca="1">IF(INDIRECT(AO$111&amp;116+4*($B93-7))=1,BIN2HEX(1),BIN2HEX(INDIRECT(AO$111&amp;113+4*($B93-7))&amp;INDIRECT(AO$111&amp;114+4*($B93-7))&amp;INDIRECT(AO$111&amp;115+4*($B93-7))&amp;INDIRECT(AO$111&amp;116+4*($B93-7))))</f>
        <v>2</v>
      </c>
      <c r="AP93" s="80" t="str" cm="1">
        <f t="array" aca="1" ref="AP93" ca="1">IF(INDIRECT(AP$111&amp;116+4*($B93-7))=1,BIN2HEX(1),BIN2HEX(INDIRECT(AP$111&amp;113+4*($B93-7))&amp;INDIRECT(AP$111&amp;114+4*($B93-7))&amp;INDIRECT(AP$111&amp;115+4*($B93-7))&amp;INDIRECT(AP$111&amp;116+4*($B93-7))))</f>
        <v>2</v>
      </c>
      <c r="AQ93" s="80" t="str" cm="1">
        <f t="array" aca="1" ref="AQ93" ca="1">IF(INDIRECT(AQ$111&amp;116+4*($B93-7))=1,BIN2HEX(1),BIN2HEX(INDIRECT(AQ$111&amp;113+4*($B93-7))&amp;INDIRECT(AQ$111&amp;114+4*($B93-7))&amp;INDIRECT(AQ$111&amp;115+4*($B93-7))&amp;INDIRECT(AQ$111&amp;116+4*($B93-7))))</f>
        <v>2</v>
      </c>
      <c r="AR93" s="80" t="str" cm="1">
        <f t="array" aca="1" ref="AR93" ca="1">IF(INDIRECT(AR$111&amp;116+4*($B93-7))=1,BIN2HEX(1),BIN2HEX(INDIRECT(AR$111&amp;113+4*($B93-7))&amp;INDIRECT(AR$111&amp;114+4*($B93-7))&amp;INDIRECT(AR$111&amp;115+4*($B93-7))&amp;INDIRECT(AR$111&amp;116+4*($B93-7))))</f>
        <v>2</v>
      </c>
      <c r="AS93" s="80" t="str" cm="1">
        <f t="array" aca="1" ref="AS93" ca="1">IF(INDIRECT(AS$111&amp;116+4*($B93-7))=1,BIN2HEX(1),BIN2HEX(INDIRECT(AS$111&amp;113+4*($B93-7))&amp;INDIRECT(AS$111&amp;114+4*($B93-7))&amp;INDIRECT(AS$111&amp;115+4*($B93-7))&amp;INDIRECT(AS$111&amp;116+4*($B93-7))))</f>
        <v>2</v>
      </c>
      <c r="AT93" s="80" t="str" cm="1">
        <f t="array" aca="1" ref="AT93" ca="1">IF(INDIRECT(AT$111&amp;116+4*($B93-7))=1,BIN2HEX(1),BIN2HEX(INDIRECT(AT$111&amp;113+4*($B93-7))&amp;INDIRECT(AT$111&amp;114+4*($B93-7))&amp;INDIRECT(AT$111&amp;115+4*($B93-7))&amp;INDIRECT(AT$111&amp;116+4*($B93-7))))</f>
        <v>2</v>
      </c>
      <c r="AU93" s="80" t="str" cm="1">
        <f t="array" aca="1" ref="AU93" ca="1">IF(INDIRECT(AU$111&amp;116+4*($B93-7))=1,BIN2HEX(1),BIN2HEX(INDIRECT(AU$111&amp;113+4*($B93-7))&amp;INDIRECT(AU$111&amp;114+4*($B93-7))&amp;INDIRECT(AU$111&amp;115+4*($B93-7))&amp;INDIRECT(AU$111&amp;116+4*($B93-7))))</f>
        <v>2</v>
      </c>
      <c r="AV93" s="80" t="str" cm="1">
        <f t="array" aca="1" ref="AV93" ca="1">IF(INDIRECT(AV$111&amp;116+4*($B93-7))=1,BIN2HEX(1),BIN2HEX(INDIRECT(AV$111&amp;113+4*($B93-7))&amp;INDIRECT(AV$111&amp;114+4*($B93-7))&amp;INDIRECT(AV$111&amp;115+4*($B93-7))&amp;INDIRECT(AV$111&amp;116+4*($B93-7))))</f>
        <v>2</v>
      </c>
      <c r="AW93" s="80" t="str" cm="1">
        <f t="array" aca="1" ref="AW93" ca="1">IF(INDIRECT(AW$111&amp;116+4*($B93-7))=1,BIN2HEX(1),BIN2HEX(INDIRECT(AW$111&amp;113+4*($B93-7))&amp;INDIRECT(AW$111&amp;114+4*($B93-7))&amp;INDIRECT(AW$111&amp;115+4*($B93-7))&amp;INDIRECT(AW$111&amp;116+4*($B93-7))))</f>
        <v>2</v>
      </c>
      <c r="AX93" s="80" t="str" cm="1">
        <f t="array" aca="1" ref="AX93" ca="1">IF(INDIRECT(AX$111&amp;116+4*($B93-7))=1,BIN2HEX(1),BIN2HEX(INDIRECT(AX$111&amp;113+4*($B93-7))&amp;INDIRECT(AX$111&amp;114+4*($B93-7))&amp;INDIRECT(AX$111&amp;115+4*($B93-7))&amp;INDIRECT(AX$111&amp;116+4*($B93-7))))</f>
        <v>2</v>
      </c>
      <c r="AY93" s="80" t="str" cm="1">
        <f t="array" aca="1" ref="AY93" ca="1">IF(INDIRECT(AY$111&amp;116+4*($B93-7))=1,BIN2HEX(1),BIN2HEX(INDIRECT(AY$111&amp;113+4*($B93-7))&amp;INDIRECT(AY$111&amp;114+4*($B93-7))&amp;INDIRECT(AY$111&amp;115+4*($B93-7))&amp;INDIRECT(AY$111&amp;116+4*($B93-7))))</f>
        <v>2</v>
      </c>
      <c r="AZ93" s="80" t="str" cm="1">
        <f t="array" aca="1" ref="AZ93" ca="1">IF(INDIRECT(AZ$111&amp;116+4*($B93-7))=1,BIN2HEX(1),BIN2HEX(INDIRECT(AZ$111&amp;113+4*($B93-7))&amp;INDIRECT(AZ$111&amp;114+4*($B93-7))&amp;INDIRECT(AZ$111&amp;115+4*($B93-7))&amp;INDIRECT(AZ$111&amp;116+4*($B93-7))))</f>
        <v>2</v>
      </c>
      <c r="BA93" s="80" t="str" cm="1">
        <f t="array" aca="1" ref="BA93" ca="1">IF(INDIRECT(BA$111&amp;116+4*($B93-7))=1,BIN2HEX(1),BIN2HEX(INDIRECT(BA$111&amp;113+4*($B93-7))&amp;INDIRECT(BA$111&amp;114+4*($B93-7))&amp;INDIRECT(BA$111&amp;115+4*($B93-7))&amp;INDIRECT(BA$111&amp;116+4*($B93-7))))</f>
        <v>2</v>
      </c>
      <c r="BB93" s="80" t="str" cm="1">
        <f t="array" aca="1" ref="BB93" ca="1">IF(INDIRECT(BB$111&amp;116+4*($B93-7))=1,BIN2HEX(1),BIN2HEX(INDIRECT(BB$111&amp;113+4*($B93-7))&amp;INDIRECT(BB$111&amp;114+4*($B93-7))&amp;INDIRECT(BB$111&amp;115+4*($B93-7))&amp;INDIRECT(BB$111&amp;116+4*($B93-7))))</f>
        <v>2</v>
      </c>
      <c r="BC93" s="80" t="str" cm="1">
        <f t="array" aca="1" ref="BC93" ca="1">IF(INDIRECT(BC$111&amp;116+4*($B93-7))=1,BIN2HEX(1),BIN2HEX(INDIRECT(BC$111&amp;113+4*($B93-7))&amp;INDIRECT(BC$111&amp;114+4*($B93-7))&amp;INDIRECT(BC$111&amp;115+4*($B93-7))&amp;INDIRECT(BC$111&amp;116+4*($B93-7))))</f>
        <v>2</v>
      </c>
      <c r="BD93" s="80" t="str" cm="1">
        <f t="array" aca="1" ref="BD93" ca="1">IF(INDIRECT(BD$111&amp;116+4*($B93-7))=1,BIN2HEX(1),BIN2HEX(INDIRECT(BD$111&amp;113+4*($B93-7))&amp;INDIRECT(BD$111&amp;114+4*($B93-7))&amp;INDIRECT(BD$111&amp;115+4*($B93-7))&amp;INDIRECT(BD$111&amp;116+4*($B93-7))))</f>
        <v>2</v>
      </c>
      <c r="BE93" s="80" t="str" cm="1">
        <f t="array" aca="1" ref="BE93" ca="1">IF(INDIRECT(BE$111&amp;116+4*($B93-7))=1,BIN2HEX(1),BIN2HEX(INDIRECT(BE$111&amp;113+4*($B93-7))&amp;INDIRECT(BE$111&amp;114+4*($B93-7))&amp;INDIRECT(BE$111&amp;115+4*($B93-7))&amp;INDIRECT(BE$111&amp;116+4*($B93-7))))</f>
        <v>2</v>
      </c>
      <c r="BF93" s="80" t="str" cm="1">
        <f t="array" aca="1" ref="BF93" ca="1">IF(INDIRECT(BF$111&amp;116+4*($B93-7))=1,BIN2HEX(1),BIN2HEX(INDIRECT(BF$111&amp;113+4*($B93-7))&amp;INDIRECT(BF$111&amp;114+4*($B93-7))&amp;INDIRECT(BF$111&amp;115+4*($B93-7))&amp;INDIRECT(BF$111&amp;116+4*($B93-7))))</f>
        <v>2</v>
      </c>
      <c r="BG93" s="80" t="str" cm="1">
        <f t="array" aca="1" ref="BG93" ca="1">IF(INDIRECT(BG$111&amp;116+4*($B93-7))=1,BIN2HEX(1),BIN2HEX(INDIRECT(BG$111&amp;113+4*($B93-7))&amp;INDIRECT(BG$111&amp;114+4*($B93-7))&amp;INDIRECT(BG$111&amp;115+4*($B93-7))&amp;INDIRECT(BG$111&amp;116+4*($B93-7))))</f>
        <v>2</v>
      </c>
      <c r="BH93" s="80" t="str" cm="1">
        <f t="array" aca="1" ref="BH93" ca="1">IF(INDIRECT(BH$111&amp;116+4*($B93-7))=1,BIN2HEX(1),BIN2HEX(INDIRECT(BH$111&amp;113+4*($B93-7))&amp;INDIRECT(BH$111&amp;114+4*($B93-7))&amp;INDIRECT(BH$111&amp;115+4*($B93-7))&amp;INDIRECT(BH$111&amp;116+4*($B93-7))))</f>
        <v>2</v>
      </c>
      <c r="BI93" s="80" t="str" cm="1">
        <f t="array" aca="1" ref="BI93" ca="1">IF(INDIRECT(BI$111&amp;116+4*($B93-7))=1,BIN2HEX(1),BIN2HEX(INDIRECT(BI$111&amp;113+4*($B93-7))&amp;INDIRECT(BI$111&amp;114+4*($B93-7))&amp;INDIRECT(BI$111&amp;115+4*($B93-7))&amp;INDIRECT(BI$111&amp;116+4*($B93-7))))</f>
        <v>2</v>
      </c>
      <c r="BJ93" s="80" t="str" cm="1">
        <f t="array" aca="1" ref="BJ93" ca="1">IF(INDIRECT(BJ$111&amp;116+4*($B93-7))=1,BIN2HEX(1),BIN2HEX(INDIRECT(BJ$111&amp;113+4*($B93-7))&amp;INDIRECT(BJ$111&amp;114+4*($B93-7))&amp;INDIRECT(BJ$111&amp;115+4*($B93-7))&amp;INDIRECT(BJ$111&amp;116+4*($B93-7))))</f>
        <v>2</v>
      </c>
      <c r="BK93" s="80" t="str" cm="1">
        <f t="array" aca="1" ref="BK93" ca="1">IF(INDIRECT(BK$111&amp;116+4*($B93-7))=1,BIN2HEX(1),BIN2HEX(INDIRECT(BK$111&amp;113+4*($B93-7))&amp;INDIRECT(BK$111&amp;114+4*($B93-7))&amp;INDIRECT(BK$111&amp;115+4*($B93-7))&amp;INDIRECT(BK$111&amp;116+4*($B93-7))))</f>
        <v>2</v>
      </c>
      <c r="BL93" s="80" t="str" cm="1">
        <f t="array" aca="1" ref="BL93" ca="1">IF(INDIRECT(BL$111&amp;116+4*($B93-7))=1,BIN2HEX(1),BIN2HEX(INDIRECT(BL$111&amp;113+4*($B93-7))&amp;INDIRECT(BL$111&amp;114+4*($B93-7))&amp;INDIRECT(BL$111&amp;115+4*($B93-7))&amp;INDIRECT(BL$111&amp;116+4*($B93-7))))</f>
        <v>2</v>
      </c>
      <c r="BM93" s="80" t="str" cm="1">
        <f t="array" aca="1" ref="BM93" ca="1">IF(INDIRECT(BM$111&amp;116+4*($B93-7))=1,BIN2HEX(1),BIN2HEX(INDIRECT(BM$111&amp;113+4*($B93-7))&amp;INDIRECT(BM$111&amp;114+4*($B93-7))&amp;INDIRECT(BM$111&amp;115+4*($B93-7))&amp;INDIRECT(BM$111&amp;116+4*($B93-7))))</f>
        <v>2</v>
      </c>
      <c r="BN93" s="80" t="str" cm="1">
        <f t="array" aca="1" ref="BN93" ca="1">IF(INDIRECT(BN$111&amp;116+4*($B93-7))=1,BIN2HEX(1),BIN2HEX(INDIRECT(BN$111&amp;113+4*($B93-7))&amp;INDIRECT(BN$111&amp;114+4*($B93-7))&amp;INDIRECT(BN$111&amp;115+4*($B93-7))&amp;INDIRECT(BN$111&amp;116+4*($B93-7))))</f>
        <v>2</v>
      </c>
      <c r="BO93" s="80" t="str" cm="1">
        <f t="array" aca="1" ref="BO93" ca="1">IF(INDIRECT(BO$111&amp;116+4*($B93-7))=1,BIN2HEX(1),BIN2HEX(INDIRECT(BO$111&amp;113+4*($B93-7))&amp;INDIRECT(BO$111&amp;114+4*($B93-7))&amp;INDIRECT(BO$111&amp;115+4*($B93-7))&amp;INDIRECT(BO$111&amp;116+4*($B93-7))))</f>
        <v>2</v>
      </c>
      <c r="BP93" s="80" t="str" cm="1">
        <f t="array" aca="1" ref="BP93" ca="1">IF(INDIRECT(BP$111&amp;116+4*($B93-7))=1,BIN2HEX(1),BIN2HEX(INDIRECT(BP$111&amp;113+4*($B93-7))&amp;INDIRECT(BP$111&amp;114+4*($B93-7))&amp;INDIRECT(BP$111&amp;115+4*($B93-7))&amp;INDIRECT(BP$111&amp;116+4*($B93-7))))</f>
        <v>2</v>
      </c>
      <c r="CD93" s="80" cm="1">
        <f t="array" aca="1" ref="CD93" ca="1">IF($V93="0",INDIRECT("ｄａｔａ!$"&amp;V$112&amp;"$"&amp;$B93),0)</f>
        <v>0</v>
      </c>
      <c r="CE93" s="80" cm="1">
        <f t="array" aca="1" ref="CE93" ca="1">IF(OR($AS93="0",$AS93="8"),INDIRECT("ｄａｔａ!$"&amp;AS$112&amp;"$"&amp;$B93),0)</f>
        <v>0</v>
      </c>
      <c r="CH93" s="80" t="str">
        <f t="shared" si="23"/>
        <v>2000</v>
      </c>
      <c r="CI93" s="80" t="str">
        <f t="shared" si="24"/>
        <v>300000</v>
      </c>
      <c r="CJ93" s="80" t="str">
        <f t="shared" si="25"/>
        <v>400000</v>
      </c>
      <c r="CK93" s="80" t="str">
        <f t="shared" si="26"/>
        <v>5000000</v>
      </c>
      <c r="CL93" s="80" t="str">
        <f t="shared" si="27"/>
        <v>600000</v>
      </c>
      <c r="CM93" s="80" t="str">
        <f t="shared" ca="1" si="28"/>
        <v>70000</v>
      </c>
      <c r="CN93" s="80" t="str">
        <f t="shared" ca="1" si="29"/>
        <v>800000</v>
      </c>
      <c r="CO93" s="80" t="str">
        <f t="shared" ca="1" si="30"/>
        <v>900000</v>
      </c>
      <c r="CP93" s="80" t="str">
        <f t="shared" ca="1" si="31"/>
        <v>A000000</v>
      </c>
      <c r="CQ93" s="80" t="str">
        <f t="shared" ca="1" si="32"/>
        <v>B00000</v>
      </c>
    </row>
    <row r="94" spans="1:95" x14ac:dyDescent="0.2">
      <c r="A94" s="80" t="s">
        <v>2407</v>
      </c>
      <c r="B94" s="80">
        <v>96</v>
      </c>
      <c r="C94" s="251">
        <f t="shared" ca="1" si="22"/>
        <v>1</v>
      </c>
      <c r="D94" s="80" t="str" cm="1">
        <f t="array" aca="1" ref="D94" ca="1">IF(INDIRECT(D$111&amp;116+4*($B94-7))=1,BIN2HEX(1),BIN2HEX(INDIRECT(D$111&amp;113+4*($B94-7))&amp;INDIRECT(D$111&amp;114+4*($B94-7))&amp;INDIRECT(D$111&amp;115+4*($B94-7))&amp;INDIRECT(D$111&amp;116+4*($B94-7))))</f>
        <v>4</v>
      </c>
      <c r="F94" s="80" t="str" cm="1">
        <f t="array" aca="1" ref="F94" ca="1">IF(INDIRECT(F$111&amp;116+4*($B94-7))=1,BIN2HEX(1),BIN2HEX(INDIRECT(F$111&amp;113+4*($B94-7))&amp;INDIRECT(F$111&amp;114+4*($B94-7))&amp;INDIRECT(F$111&amp;115+4*($B94-7))&amp;INDIRECT(F$111&amp;116+4*($B94-7))))</f>
        <v>2</v>
      </c>
      <c r="G94" s="80" t="str" cm="1">
        <f t="array" aca="1" ref="G94" ca="1">IF(INDIRECT(G$111&amp;116+4*($B94-7))=1,BIN2HEX(1),BIN2HEX(INDIRECT(G$111&amp;113+4*($B94-7))&amp;INDIRECT(G$111&amp;114+4*($B94-7))&amp;INDIRECT(G$111&amp;115+4*($B94-7))&amp;INDIRECT(G$111&amp;116+4*($B94-7))))</f>
        <v>2</v>
      </c>
      <c r="H94" s="80" t="str" cm="1">
        <f t="array" aca="1" ref="H94" ca="1">IF(INDIRECT(H$111&amp;116+4*($B94-7))=1,BIN2HEX(1),BIN2HEX(INDIRECT(H$111&amp;113+4*($B94-7))&amp;INDIRECT(H$111&amp;114+4*($B94-7))&amp;INDIRECT(H$111&amp;115+4*($B94-7))&amp;INDIRECT(H$111&amp;116+4*($B94-7))))</f>
        <v>2</v>
      </c>
      <c r="I94" s="80" t="str" cm="1">
        <f t="array" aca="1" ref="I94" ca="1">IF(INDIRECT(I$111&amp;116+4*($B94-7))=1,BIN2HEX(1),BIN2HEX(INDIRECT(I$111&amp;113+4*($B94-7))&amp;INDIRECT(I$111&amp;114+4*($B94-7))&amp;INDIRECT(I$111&amp;115+4*($B94-7))&amp;INDIRECT(I$111&amp;116+4*($B94-7))))</f>
        <v>2</v>
      </c>
      <c r="J94" s="80" t="str" cm="1">
        <f t="array" aca="1" ref="J94" ca="1">IF(INDIRECT(J$111&amp;116+4*($B94-7))=1,BIN2HEX(1),BIN2HEX(INDIRECT(J$111&amp;113+4*($B94-7))&amp;INDIRECT(J$111&amp;114+4*($B94-7))&amp;INDIRECT(J$111&amp;115+4*($B94-7))&amp;INDIRECT(J$111&amp;116+4*($B94-7))))</f>
        <v>2</v>
      </c>
      <c r="K94" s="80" t="str" cm="1">
        <f t="array" aca="1" ref="K94" ca="1">IF(INDIRECT(K$111&amp;116+4*($B94-7))=1,BIN2HEX(1),BIN2HEX(INDIRECT(K$111&amp;113+4*($B94-7))&amp;INDIRECT(K$111&amp;114+4*($B94-7))&amp;INDIRECT(K$111&amp;115+4*($B94-7))&amp;INDIRECT(K$111&amp;116+4*($B94-7))))</f>
        <v>2</v>
      </c>
      <c r="L94" s="80" t="str" cm="1">
        <f t="array" aca="1" ref="L94" ca="1">IF(INDIRECT(L$111&amp;116+4*($B94-7))=1,BIN2HEX(1),BIN2HEX(INDIRECT(L$111&amp;113+4*($B94-7))&amp;INDIRECT(L$111&amp;114+4*($B94-7))&amp;INDIRECT(L$111&amp;115+4*($B94-7))&amp;INDIRECT(L$111&amp;116+4*($B94-7))))</f>
        <v>2</v>
      </c>
      <c r="M94" s="80" t="str" cm="1">
        <f t="array" aca="1" ref="M94" ca="1">IF(INDIRECT(M$111&amp;116+4*($B94-7))=1,BIN2HEX(1),BIN2HEX(INDIRECT(M$111&amp;113+4*($B94-7))&amp;INDIRECT(M$111&amp;114+4*($B94-7))&amp;INDIRECT(M$111&amp;115+4*($B94-7))&amp;INDIRECT(M$111&amp;116+4*($B94-7))))</f>
        <v>2</v>
      </c>
      <c r="N94" s="80" t="str" cm="1">
        <f t="array" aca="1" ref="N94" ca="1">IF(INDIRECT(N$111&amp;116+4*($B94-7))=1,BIN2HEX(1),BIN2HEX(INDIRECT(N$111&amp;113+4*($B94-7))&amp;INDIRECT(N$111&amp;114+4*($B94-7))&amp;INDIRECT(N$111&amp;115+4*($B94-7))&amp;INDIRECT(N$111&amp;116+4*($B94-7))))</f>
        <v>2</v>
      </c>
      <c r="O94" s="80" t="str" cm="1">
        <f t="array" aca="1" ref="O94" ca="1">IF(INDIRECT(O$111&amp;116+4*($B94-7))=1,BIN2HEX(1),BIN2HEX(INDIRECT(O$111&amp;113+4*($B94-7))&amp;INDIRECT(O$111&amp;114+4*($B94-7))&amp;INDIRECT(O$111&amp;115+4*($B94-7))&amp;INDIRECT(O$111&amp;116+4*($B94-7))))</f>
        <v>2</v>
      </c>
      <c r="P94" s="80" t="str" cm="1">
        <f t="array" aca="1" ref="P94" ca="1">IF(INDIRECT(P$111&amp;116+4*($B94-7))=1,BIN2HEX(1),BIN2HEX(INDIRECT(P$111&amp;113+4*($B94-7))&amp;INDIRECT(P$111&amp;114+4*($B94-7))&amp;INDIRECT(P$111&amp;115+4*($B94-7))&amp;INDIRECT(P$111&amp;116+4*($B94-7))))</f>
        <v>2</v>
      </c>
      <c r="Q94" s="80" t="str" cm="1">
        <f t="array" aca="1" ref="Q94" ca="1">IF(INDIRECT(Q$111&amp;116+4*($B94-7))=1,BIN2HEX(1),BIN2HEX(INDIRECT(Q$111&amp;113+4*($B94-7))&amp;INDIRECT(Q$111&amp;114+4*($B94-7))&amp;INDIRECT(Q$111&amp;115+4*($B94-7))&amp;INDIRECT(Q$111&amp;116+4*($B94-7))))</f>
        <v>2</v>
      </c>
      <c r="R94" s="80" t="str" cm="1">
        <f t="array" aca="1" ref="R94" ca="1">IF(INDIRECT(R$111&amp;116+4*($B94-7))=1,BIN2HEX(1),BIN2HEX(INDIRECT(R$111&amp;113+4*($B94-7))&amp;INDIRECT(R$111&amp;114+4*($B94-7))&amp;INDIRECT(R$111&amp;115+4*($B94-7))&amp;INDIRECT(R$111&amp;116+4*($B94-7))))</f>
        <v>2</v>
      </c>
      <c r="S94" s="80" t="str" cm="1">
        <f t="array" aca="1" ref="S94" ca="1">IF(INDIRECT(S$111&amp;116+4*($B94-7))=1,BIN2HEX(1),BIN2HEX(INDIRECT(S$111&amp;113+4*($B94-7))&amp;INDIRECT(S$111&amp;114+4*($B94-7))&amp;INDIRECT(S$111&amp;115+4*($B94-7))&amp;INDIRECT(S$111&amp;116+4*($B94-7))))</f>
        <v>2</v>
      </c>
      <c r="T94" s="80" t="str" cm="1">
        <f t="array" aca="1" ref="T94" ca="1">IF(INDIRECT(T$111&amp;116+4*($B94-7))=1,BIN2HEX(1),BIN2HEX(INDIRECT(T$111&amp;113+4*($B94-7))&amp;INDIRECT(T$111&amp;114+4*($B94-7))&amp;INDIRECT(T$111&amp;115+4*($B94-7))&amp;INDIRECT(T$111&amp;116+4*($B94-7))))</f>
        <v>2</v>
      </c>
      <c r="U94" s="80" t="str" cm="1">
        <f t="array" aca="1" ref="U94" ca="1">IF(INDIRECT(U$111&amp;116+4*($B94-7))=1,BIN2HEX(1),BIN2HEX(INDIRECT(U$111&amp;113+4*($B94-7))&amp;INDIRECT(U$111&amp;114+4*($B94-7))&amp;INDIRECT(U$111&amp;115+4*($B94-7))&amp;INDIRECT(U$111&amp;116+4*($B94-7))))</f>
        <v>2</v>
      </c>
      <c r="V94" s="80" t="str" cm="1">
        <f t="array" aca="1" ref="V94" ca="1">IF(INDIRECT(V$111&amp;116+4*($B94-7))=1,BIN2HEX(1),BIN2HEX(INDIRECT(V$111&amp;113+4*($B94-7))&amp;INDIRECT(V$111&amp;114+4*($B94-7))&amp;INDIRECT(V$111&amp;115+4*($B94-7))&amp;INDIRECT(V$111&amp;116+4*($B94-7))))</f>
        <v>2</v>
      </c>
      <c r="W94" s="80" t="str" cm="1">
        <f t="array" aca="1" ref="W94" ca="1">IF(INDIRECT(W$111&amp;116+4*($B94-7))=1,BIN2HEX(1),BIN2HEX(INDIRECT(W$111&amp;113+4*($B94-7))&amp;INDIRECT(W$111&amp;114+4*($B94-7))&amp;INDIRECT(W$111&amp;115+4*($B94-7))&amp;INDIRECT(W$111&amp;116+4*($B94-7))))</f>
        <v>2</v>
      </c>
      <c r="X94" s="80" t="str" cm="1">
        <f t="array" aca="1" ref="X94" ca="1">IF(INDIRECT(X$111&amp;116+4*($B94-7))=1,BIN2HEX(1),BIN2HEX(INDIRECT(X$111&amp;113+4*($B94-7))&amp;INDIRECT(X$111&amp;114+4*($B94-7))&amp;INDIRECT(X$111&amp;115+4*($B94-7))&amp;INDIRECT(X$111&amp;116+4*($B94-7))))</f>
        <v>2</v>
      </c>
      <c r="Y94" s="80" t="str" cm="1">
        <f t="array" aca="1" ref="Y94" ca="1">IF(INDIRECT(Y$111&amp;116+4*($B94-7))=1,BIN2HEX(1),BIN2HEX(INDIRECT(Y$111&amp;113+4*($B94-7))&amp;INDIRECT(Y$111&amp;114+4*($B94-7))&amp;INDIRECT(Y$111&amp;115+4*($B94-7))&amp;INDIRECT(Y$111&amp;116+4*($B94-7))))</f>
        <v>2</v>
      </c>
      <c r="Z94" s="80" t="str" cm="1">
        <f t="array" aca="1" ref="Z94" ca="1">IF(INDIRECT(Z$111&amp;116+4*($B94-7))=1,BIN2HEX(1),BIN2HEX(INDIRECT(Z$111&amp;113+4*($B94-7))&amp;INDIRECT(Z$111&amp;114+4*($B94-7))&amp;INDIRECT(Z$111&amp;115+4*($B94-7))&amp;INDIRECT(Z$111&amp;116+4*($B94-7))))</f>
        <v>2</v>
      </c>
      <c r="AA94" s="80" t="str" cm="1">
        <f t="array" aca="1" ref="AA94" ca="1">IF(INDIRECT(AA$111&amp;116+4*($B94-7))=1,BIN2HEX(1),BIN2HEX(INDIRECT(AA$111&amp;113+4*($B94-7))&amp;INDIRECT(AA$111&amp;114+4*($B94-7))&amp;INDIRECT(AA$111&amp;115+4*($B94-7))&amp;INDIRECT(AA$111&amp;116+4*($B94-7))))</f>
        <v>2</v>
      </c>
      <c r="AB94" s="80" t="str" cm="1">
        <f t="array" aca="1" ref="AB94" ca="1">IF(INDIRECT(AB$111&amp;116+4*($B94-7))=1,BIN2HEX(1),BIN2HEX(INDIRECT(AB$111&amp;113+4*($B94-7))&amp;INDIRECT(AB$111&amp;114+4*($B94-7))&amp;INDIRECT(AB$111&amp;115+4*($B94-7))&amp;INDIRECT(AB$111&amp;116+4*($B94-7))))</f>
        <v>2</v>
      </c>
      <c r="AC94" s="80" t="str" cm="1">
        <f t="array" aca="1" ref="AC94" ca="1">IF(INDIRECT(AC$111&amp;116+4*($B94-7))=1,BIN2HEX(1),BIN2HEX(INDIRECT(AC$111&amp;113+4*($B94-7))&amp;INDIRECT(AC$111&amp;114+4*($B94-7))&amp;INDIRECT(AC$111&amp;115+4*($B94-7))&amp;INDIRECT(AC$111&amp;116+4*($B94-7))))</f>
        <v>2</v>
      </c>
      <c r="AD94" s="80" t="str" cm="1">
        <f t="array" aca="1" ref="AD94" ca="1">IF(INDIRECT(AD$111&amp;116+4*($B94-7))=1,BIN2HEX(1),BIN2HEX(INDIRECT(AD$111&amp;113+4*($B94-7))&amp;INDIRECT(AD$111&amp;114+4*($B94-7))&amp;INDIRECT(AD$111&amp;115+4*($B94-7))&amp;INDIRECT(AD$111&amp;116+4*($B94-7))))</f>
        <v>2</v>
      </c>
      <c r="AE94" s="80" t="str" cm="1">
        <f t="array" aca="1" ref="AE94" ca="1">IF(INDIRECT(AE$111&amp;116+4*($B94-7))=1,BIN2HEX(1),BIN2HEX(INDIRECT(AE$111&amp;113+4*($B94-7))&amp;INDIRECT(AE$111&amp;114+4*($B94-7))&amp;INDIRECT(AE$111&amp;115+4*($B94-7))&amp;INDIRECT(AE$111&amp;116+4*($B94-7))))</f>
        <v>2</v>
      </c>
      <c r="AF94" s="80" t="str" cm="1">
        <f t="array" aca="1" ref="AF94" ca="1">IF(INDIRECT(AF$111&amp;116+4*($B94-7))=1,BIN2HEX(1),BIN2HEX(INDIRECT(AF$111&amp;113+4*($B94-7))&amp;INDIRECT(AF$111&amp;114+4*($B94-7))&amp;INDIRECT(AF$111&amp;115+4*($B94-7))&amp;INDIRECT(AF$111&amp;116+4*($B94-7))))</f>
        <v>2</v>
      </c>
      <c r="AG94" s="80" t="str" cm="1">
        <f t="array" aca="1" ref="AG94" ca="1">IF(INDIRECT(AG$111&amp;116+4*($B94-7))=1,BIN2HEX(1),BIN2HEX(INDIRECT(AG$111&amp;113+4*($B94-7))&amp;INDIRECT(AG$111&amp;114+4*($B94-7))&amp;INDIRECT(AG$111&amp;115+4*($B94-7))&amp;INDIRECT(AG$111&amp;116+4*($B94-7))))</f>
        <v>2</v>
      </c>
      <c r="AH94" s="80" t="str" cm="1">
        <f t="array" aca="1" ref="AH94" ca="1">IF(INDIRECT(AH$111&amp;116+4*($B94-7))=1,BIN2HEX(1),BIN2HEX(INDIRECT(AH$111&amp;113+4*($B94-7))&amp;INDIRECT(AH$111&amp;114+4*($B94-7))&amp;INDIRECT(AH$111&amp;115+4*($B94-7))&amp;INDIRECT(AH$111&amp;116+4*($B94-7))))</f>
        <v>2</v>
      </c>
      <c r="AI94" s="80" t="str" cm="1">
        <f t="array" aca="1" ref="AI94" ca="1">IF(INDIRECT(AI$111&amp;116+4*($B94-7))=1,BIN2HEX(1),BIN2HEX(INDIRECT(AI$111&amp;113+4*($B94-7))&amp;INDIRECT(AI$111&amp;114+4*($B94-7))&amp;INDIRECT(AI$111&amp;115+4*($B94-7))&amp;INDIRECT(AI$111&amp;116+4*($B94-7))))</f>
        <v>2</v>
      </c>
      <c r="AJ94" s="80" t="str" cm="1">
        <f t="array" aca="1" ref="AJ94" ca="1">IF(INDIRECT(AJ$111&amp;116+4*($B94-7))=1,BIN2HEX(1),BIN2HEX(INDIRECT(AJ$111&amp;113+4*($B94-7))&amp;INDIRECT(AJ$111&amp;114+4*($B94-7))&amp;INDIRECT(AJ$111&amp;115+4*($B94-7))&amp;INDIRECT(AJ$111&amp;116+4*($B94-7))))</f>
        <v>2</v>
      </c>
      <c r="AK94" s="80" t="str" cm="1">
        <f t="array" aca="1" ref="AK94" ca="1">IF(INDIRECT(AK$111&amp;116+4*($B94-7))=1,BIN2HEX(1),BIN2HEX(INDIRECT(AK$111&amp;113+4*($B94-7))&amp;INDIRECT(AK$111&amp;114+4*($B94-7))&amp;INDIRECT(AK$111&amp;115+4*($B94-7))&amp;INDIRECT(AK$111&amp;116+4*($B94-7))))</f>
        <v>2</v>
      </c>
      <c r="AL94" s="80" t="str" cm="1">
        <f t="array" aca="1" ref="AL94" ca="1">IF(INDIRECT(AL$111&amp;116+4*($B94-7))=1,BIN2HEX(1),BIN2HEX(INDIRECT(AL$111&amp;113+4*($B94-7))&amp;INDIRECT(AL$111&amp;114+4*($B94-7))&amp;INDIRECT(AL$111&amp;115+4*($B94-7))&amp;INDIRECT(AL$111&amp;116+4*($B94-7))))</f>
        <v>2</v>
      </c>
      <c r="AM94" s="80" t="str" cm="1">
        <f t="array" aca="1" ref="AM94" ca="1">IF(INDIRECT(AM$111&amp;116+4*($B94-7))=1,BIN2HEX(1),BIN2HEX(INDIRECT(AM$111&amp;113+4*($B94-7))&amp;INDIRECT(AM$111&amp;114+4*($B94-7))&amp;INDIRECT(AM$111&amp;115+4*($B94-7))&amp;INDIRECT(AM$111&amp;116+4*($B94-7))))</f>
        <v>2</v>
      </c>
      <c r="AN94" s="80" t="str" cm="1">
        <f t="array" aca="1" ref="AN94" ca="1">IF(INDIRECT(AN$111&amp;116+4*($B94-7))=1,BIN2HEX(1),BIN2HEX(INDIRECT(AN$111&amp;113+4*($B94-7))&amp;INDIRECT(AN$111&amp;114+4*($B94-7))&amp;INDIRECT(AN$111&amp;115+4*($B94-7))&amp;INDIRECT(AN$111&amp;116+4*($B94-7))))</f>
        <v>2</v>
      </c>
      <c r="AO94" s="80" t="str" cm="1">
        <f t="array" aca="1" ref="AO94" ca="1">IF(INDIRECT(AO$111&amp;116+4*($B94-7))=1,BIN2HEX(1),BIN2HEX(INDIRECT(AO$111&amp;113+4*($B94-7))&amp;INDIRECT(AO$111&amp;114+4*($B94-7))&amp;INDIRECT(AO$111&amp;115+4*($B94-7))&amp;INDIRECT(AO$111&amp;116+4*($B94-7))))</f>
        <v>2</v>
      </c>
      <c r="AP94" s="80" t="str" cm="1">
        <f t="array" aca="1" ref="AP94" ca="1">IF(INDIRECT(AP$111&amp;116+4*($B94-7))=1,BIN2HEX(1),BIN2HEX(INDIRECT(AP$111&amp;113+4*($B94-7))&amp;INDIRECT(AP$111&amp;114+4*($B94-7))&amp;INDIRECT(AP$111&amp;115+4*($B94-7))&amp;INDIRECT(AP$111&amp;116+4*($B94-7))))</f>
        <v>2</v>
      </c>
      <c r="AQ94" s="80" t="str" cm="1">
        <f t="array" aca="1" ref="AQ94" ca="1">IF(INDIRECT(AQ$111&amp;116+4*($B94-7))=1,BIN2HEX(1),BIN2HEX(INDIRECT(AQ$111&amp;113+4*($B94-7))&amp;INDIRECT(AQ$111&amp;114+4*($B94-7))&amp;INDIRECT(AQ$111&amp;115+4*($B94-7))&amp;INDIRECT(AQ$111&amp;116+4*($B94-7))))</f>
        <v>2</v>
      </c>
      <c r="AR94" s="80" t="str" cm="1">
        <f t="array" aca="1" ref="AR94" ca="1">IF(INDIRECT(AR$111&amp;116+4*($B94-7))=1,BIN2HEX(1),BIN2HEX(INDIRECT(AR$111&amp;113+4*($B94-7))&amp;INDIRECT(AR$111&amp;114+4*($B94-7))&amp;INDIRECT(AR$111&amp;115+4*($B94-7))&amp;INDIRECT(AR$111&amp;116+4*($B94-7))))</f>
        <v>2</v>
      </c>
      <c r="AS94" s="80" t="str" cm="1">
        <f t="array" aca="1" ref="AS94" ca="1">IF(INDIRECT(AS$111&amp;116+4*($B94-7))=1,BIN2HEX(1),BIN2HEX(INDIRECT(AS$111&amp;113+4*($B94-7))&amp;INDIRECT(AS$111&amp;114+4*($B94-7))&amp;INDIRECT(AS$111&amp;115+4*($B94-7))&amp;INDIRECT(AS$111&amp;116+4*($B94-7))))</f>
        <v>2</v>
      </c>
      <c r="AT94" s="80" t="str" cm="1">
        <f t="array" aca="1" ref="AT94" ca="1">IF(INDIRECT(AT$111&amp;116+4*($B94-7))=1,BIN2HEX(1),BIN2HEX(INDIRECT(AT$111&amp;113+4*($B94-7))&amp;INDIRECT(AT$111&amp;114+4*($B94-7))&amp;INDIRECT(AT$111&amp;115+4*($B94-7))&amp;INDIRECT(AT$111&amp;116+4*($B94-7))))</f>
        <v>2</v>
      </c>
      <c r="AU94" s="80" t="str" cm="1">
        <f t="array" aca="1" ref="AU94" ca="1">IF(INDIRECT(AU$111&amp;116+4*($B94-7))=1,BIN2HEX(1),BIN2HEX(INDIRECT(AU$111&amp;113+4*($B94-7))&amp;INDIRECT(AU$111&amp;114+4*($B94-7))&amp;INDIRECT(AU$111&amp;115+4*($B94-7))&amp;INDIRECT(AU$111&amp;116+4*($B94-7))))</f>
        <v>2</v>
      </c>
      <c r="AV94" s="80" t="str" cm="1">
        <f t="array" aca="1" ref="AV94" ca="1">IF(INDIRECT(AV$111&amp;116+4*($B94-7))=1,BIN2HEX(1),BIN2HEX(INDIRECT(AV$111&amp;113+4*($B94-7))&amp;INDIRECT(AV$111&amp;114+4*($B94-7))&amp;INDIRECT(AV$111&amp;115+4*($B94-7))&amp;INDIRECT(AV$111&amp;116+4*($B94-7))))</f>
        <v>2</v>
      </c>
      <c r="AW94" s="80" t="str" cm="1">
        <f t="array" aca="1" ref="AW94" ca="1">IF(INDIRECT(AW$111&amp;116+4*($B94-7))=1,BIN2HEX(1),BIN2HEX(INDIRECT(AW$111&amp;113+4*($B94-7))&amp;INDIRECT(AW$111&amp;114+4*($B94-7))&amp;INDIRECT(AW$111&amp;115+4*($B94-7))&amp;INDIRECT(AW$111&amp;116+4*($B94-7))))</f>
        <v>2</v>
      </c>
      <c r="AX94" s="80" t="str" cm="1">
        <f t="array" aca="1" ref="AX94" ca="1">IF(INDIRECT(AX$111&amp;116+4*($B94-7))=1,BIN2HEX(1),BIN2HEX(INDIRECT(AX$111&amp;113+4*($B94-7))&amp;INDIRECT(AX$111&amp;114+4*($B94-7))&amp;INDIRECT(AX$111&amp;115+4*($B94-7))&amp;INDIRECT(AX$111&amp;116+4*($B94-7))))</f>
        <v>2</v>
      </c>
      <c r="AY94" s="80" t="str" cm="1">
        <f t="array" aca="1" ref="AY94" ca="1">IF(INDIRECT(AY$111&amp;116+4*($B94-7))=1,BIN2HEX(1),BIN2HEX(INDIRECT(AY$111&amp;113+4*($B94-7))&amp;INDIRECT(AY$111&amp;114+4*($B94-7))&amp;INDIRECT(AY$111&amp;115+4*($B94-7))&amp;INDIRECT(AY$111&amp;116+4*($B94-7))))</f>
        <v>2</v>
      </c>
      <c r="AZ94" s="80" t="str" cm="1">
        <f t="array" aca="1" ref="AZ94" ca="1">IF(INDIRECT(AZ$111&amp;116+4*($B94-7))=1,BIN2HEX(1),BIN2HEX(INDIRECT(AZ$111&amp;113+4*($B94-7))&amp;INDIRECT(AZ$111&amp;114+4*($B94-7))&amp;INDIRECT(AZ$111&amp;115+4*($B94-7))&amp;INDIRECT(AZ$111&amp;116+4*($B94-7))))</f>
        <v>2</v>
      </c>
      <c r="BA94" s="80" t="str" cm="1">
        <f t="array" aca="1" ref="BA94" ca="1">IF(INDIRECT(BA$111&amp;116+4*($B94-7))=1,BIN2HEX(1),BIN2HEX(INDIRECT(BA$111&amp;113+4*($B94-7))&amp;INDIRECT(BA$111&amp;114+4*($B94-7))&amp;INDIRECT(BA$111&amp;115+4*($B94-7))&amp;INDIRECT(BA$111&amp;116+4*($B94-7))))</f>
        <v>2</v>
      </c>
      <c r="BB94" s="80" t="str" cm="1">
        <f t="array" aca="1" ref="BB94" ca="1">IF(INDIRECT(BB$111&amp;116+4*($B94-7))=1,BIN2HEX(1),BIN2HEX(INDIRECT(BB$111&amp;113+4*($B94-7))&amp;INDIRECT(BB$111&amp;114+4*($B94-7))&amp;INDIRECT(BB$111&amp;115+4*($B94-7))&amp;INDIRECT(BB$111&amp;116+4*($B94-7))))</f>
        <v>2</v>
      </c>
      <c r="BC94" s="80" t="str" cm="1">
        <f t="array" aca="1" ref="BC94" ca="1">IF(INDIRECT(BC$111&amp;116+4*($B94-7))=1,BIN2HEX(1),BIN2HEX(INDIRECT(BC$111&amp;113+4*($B94-7))&amp;INDIRECT(BC$111&amp;114+4*($B94-7))&amp;INDIRECT(BC$111&amp;115+4*($B94-7))&amp;INDIRECT(BC$111&amp;116+4*($B94-7))))</f>
        <v>2</v>
      </c>
      <c r="BD94" s="80" t="str" cm="1">
        <f t="array" aca="1" ref="BD94" ca="1">IF(INDIRECT(BD$111&amp;116+4*($B94-7))=1,BIN2HEX(1),BIN2HEX(INDIRECT(BD$111&amp;113+4*($B94-7))&amp;INDIRECT(BD$111&amp;114+4*($B94-7))&amp;INDIRECT(BD$111&amp;115+4*($B94-7))&amp;INDIRECT(BD$111&amp;116+4*($B94-7))))</f>
        <v>2</v>
      </c>
      <c r="BE94" s="80" t="str" cm="1">
        <f t="array" aca="1" ref="BE94" ca="1">IF(INDIRECT(BE$111&amp;116+4*($B94-7))=1,BIN2HEX(1),BIN2HEX(INDIRECT(BE$111&amp;113+4*($B94-7))&amp;INDIRECT(BE$111&amp;114+4*($B94-7))&amp;INDIRECT(BE$111&amp;115+4*($B94-7))&amp;INDIRECT(BE$111&amp;116+4*($B94-7))))</f>
        <v>2</v>
      </c>
      <c r="BF94" s="80" t="str" cm="1">
        <f t="array" aca="1" ref="BF94" ca="1">IF(INDIRECT(BF$111&amp;116+4*($B94-7))=1,BIN2HEX(1),BIN2HEX(INDIRECT(BF$111&amp;113+4*($B94-7))&amp;INDIRECT(BF$111&amp;114+4*($B94-7))&amp;INDIRECT(BF$111&amp;115+4*($B94-7))&amp;INDIRECT(BF$111&amp;116+4*($B94-7))))</f>
        <v>2</v>
      </c>
      <c r="BG94" s="80" t="str" cm="1">
        <f t="array" aca="1" ref="BG94" ca="1">IF(INDIRECT(BG$111&amp;116+4*($B94-7))=1,BIN2HEX(1),BIN2HEX(INDIRECT(BG$111&amp;113+4*($B94-7))&amp;INDIRECT(BG$111&amp;114+4*($B94-7))&amp;INDIRECT(BG$111&amp;115+4*($B94-7))&amp;INDIRECT(BG$111&amp;116+4*($B94-7))))</f>
        <v>2</v>
      </c>
      <c r="BH94" s="80" t="str" cm="1">
        <f t="array" aca="1" ref="BH94" ca="1">IF(INDIRECT(BH$111&amp;116+4*($B94-7))=1,BIN2HEX(1),BIN2HEX(INDIRECT(BH$111&amp;113+4*($B94-7))&amp;INDIRECT(BH$111&amp;114+4*($B94-7))&amp;INDIRECT(BH$111&amp;115+4*($B94-7))&amp;INDIRECT(BH$111&amp;116+4*($B94-7))))</f>
        <v>2</v>
      </c>
      <c r="BI94" s="80" t="str" cm="1">
        <f t="array" aca="1" ref="BI94" ca="1">IF(INDIRECT(BI$111&amp;116+4*($B94-7))=1,BIN2HEX(1),BIN2HEX(INDIRECT(BI$111&amp;113+4*($B94-7))&amp;INDIRECT(BI$111&amp;114+4*($B94-7))&amp;INDIRECT(BI$111&amp;115+4*($B94-7))&amp;INDIRECT(BI$111&amp;116+4*($B94-7))))</f>
        <v>2</v>
      </c>
      <c r="BJ94" s="80" t="str" cm="1">
        <f t="array" aca="1" ref="BJ94" ca="1">IF(INDIRECT(BJ$111&amp;116+4*($B94-7))=1,BIN2HEX(1),BIN2HEX(INDIRECT(BJ$111&amp;113+4*($B94-7))&amp;INDIRECT(BJ$111&amp;114+4*($B94-7))&amp;INDIRECT(BJ$111&amp;115+4*($B94-7))&amp;INDIRECT(BJ$111&amp;116+4*($B94-7))))</f>
        <v>2</v>
      </c>
      <c r="BK94" s="80" t="str" cm="1">
        <f t="array" aca="1" ref="BK94" ca="1">IF(INDIRECT(BK$111&amp;116+4*($B94-7))=1,BIN2HEX(1),BIN2HEX(INDIRECT(BK$111&amp;113+4*($B94-7))&amp;INDIRECT(BK$111&amp;114+4*($B94-7))&amp;INDIRECT(BK$111&amp;115+4*($B94-7))&amp;INDIRECT(BK$111&amp;116+4*($B94-7))))</f>
        <v>2</v>
      </c>
      <c r="BL94" s="80" t="str" cm="1">
        <f t="array" aca="1" ref="BL94" ca="1">IF(INDIRECT(BL$111&amp;116+4*($B94-7))=1,BIN2HEX(1),BIN2HEX(INDIRECT(BL$111&amp;113+4*($B94-7))&amp;INDIRECT(BL$111&amp;114+4*($B94-7))&amp;INDIRECT(BL$111&amp;115+4*($B94-7))&amp;INDIRECT(BL$111&amp;116+4*($B94-7))))</f>
        <v>2</v>
      </c>
      <c r="BM94" s="80" t="str" cm="1">
        <f t="array" aca="1" ref="BM94" ca="1">IF(INDIRECT(BM$111&amp;116+4*($B94-7))=1,BIN2HEX(1),BIN2HEX(INDIRECT(BM$111&amp;113+4*($B94-7))&amp;INDIRECT(BM$111&amp;114+4*($B94-7))&amp;INDIRECT(BM$111&amp;115+4*($B94-7))&amp;INDIRECT(BM$111&amp;116+4*($B94-7))))</f>
        <v>2</v>
      </c>
      <c r="BN94" s="80" t="str" cm="1">
        <f t="array" aca="1" ref="BN94" ca="1">IF(INDIRECT(BN$111&amp;116+4*($B94-7))=1,BIN2HEX(1),BIN2HEX(INDIRECT(BN$111&amp;113+4*($B94-7))&amp;INDIRECT(BN$111&amp;114+4*($B94-7))&amp;INDIRECT(BN$111&amp;115+4*($B94-7))&amp;INDIRECT(BN$111&amp;116+4*($B94-7))))</f>
        <v>2</v>
      </c>
      <c r="BO94" s="80" t="str" cm="1">
        <f t="array" aca="1" ref="BO94" ca="1">IF(INDIRECT(BO$111&amp;116+4*($B94-7))=1,BIN2HEX(1),BIN2HEX(INDIRECT(BO$111&amp;113+4*($B94-7))&amp;INDIRECT(BO$111&amp;114+4*($B94-7))&amp;INDIRECT(BO$111&amp;115+4*($B94-7))&amp;INDIRECT(BO$111&amp;116+4*($B94-7))))</f>
        <v>2</v>
      </c>
      <c r="BP94" s="80" t="str" cm="1">
        <f t="array" aca="1" ref="BP94" ca="1">IF(INDIRECT(BP$111&amp;116+4*($B94-7))=1,BIN2HEX(1),BIN2HEX(INDIRECT(BP$111&amp;113+4*($B94-7))&amp;INDIRECT(BP$111&amp;114+4*($B94-7))&amp;INDIRECT(BP$111&amp;115+4*($B94-7))&amp;INDIRECT(BP$111&amp;116+4*($B94-7))))</f>
        <v>2</v>
      </c>
      <c r="CD94" s="80" cm="1">
        <f t="array" aca="1" ref="CD94" ca="1">IF($V94="0",INDIRECT("ｄａｔａ!$"&amp;V$112&amp;"$"&amp;$B94),0)</f>
        <v>0</v>
      </c>
      <c r="CE94" s="80" cm="1">
        <f t="array" aca="1" ref="CE94" ca="1">IF(OR($AS94="0",$AS94="8"),INDIRECT("ｄａｔａ!$"&amp;AS$112&amp;"$"&amp;$B94),0)</f>
        <v>0</v>
      </c>
      <c r="CH94" s="80" t="str">
        <f t="shared" si="23"/>
        <v>2000</v>
      </c>
      <c r="CI94" s="80" t="str">
        <f t="shared" si="24"/>
        <v>300000</v>
      </c>
      <c r="CJ94" s="80" t="str">
        <f t="shared" si="25"/>
        <v>400000</v>
      </c>
      <c r="CK94" s="80" t="str">
        <f t="shared" si="26"/>
        <v>5000000</v>
      </c>
      <c r="CL94" s="80" t="str">
        <f t="shared" si="27"/>
        <v>600000</v>
      </c>
      <c r="CM94" s="80" t="str">
        <f t="shared" ca="1" si="28"/>
        <v>70000</v>
      </c>
      <c r="CN94" s="80" t="str">
        <f t="shared" ca="1" si="29"/>
        <v>800000</v>
      </c>
      <c r="CO94" s="80" t="str">
        <f t="shared" ca="1" si="30"/>
        <v>900000</v>
      </c>
      <c r="CP94" s="80" t="str">
        <f t="shared" ca="1" si="31"/>
        <v>A000000</v>
      </c>
      <c r="CQ94" s="80" t="str">
        <f t="shared" ca="1" si="32"/>
        <v>B00000</v>
      </c>
    </row>
    <row r="95" spans="1:95" x14ac:dyDescent="0.2">
      <c r="A95" s="80" t="s">
        <v>2408</v>
      </c>
      <c r="B95" s="80">
        <v>97</v>
      </c>
      <c r="C95" s="251">
        <f t="shared" ca="1" si="22"/>
        <v>1</v>
      </c>
      <c r="D95" s="80" t="str" cm="1">
        <f t="array" aca="1" ref="D95" ca="1">IF(INDIRECT(D$111&amp;116+4*($B95-7))=1,BIN2HEX(1),BIN2HEX(INDIRECT(D$111&amp;113+4*($B95-7))&amp;INDIRECT(D$111&amp;114+4*($B95-7))&amp;INDIRECT(D$111&amp;115+4*($B95-7))&amp;INDIRECT(D$111&amp;116+4*($B95-7))))</f>
        <v>4</v>
      </c>
      <c r="F95" s="80" t="str" cm="1">
        <f t="array" aca="1" ref="F95" ca="1">IF(INDIRECT(F$111&amp;116+4*($B95-7))=1,BIN2HEX(1),BIN2HEX(INDIRECT(F$111&amp;113+4*($B95-7))&amp;INDIRECT(F$111&amp;114+4*($B95-7))&amp;INDIRECT(F$111&amp;115+4*($B95-7))&amp;INDIRECT(F$111&amp;116+4*($B95-7))))</f>
        <v>2</v>
      </c>
      <c r="G95" s="80" t="str" cm="1">
        <f t="array" aca="1" ref="G95" ca="1">IF(INDIRECT(G$111&amp;116+4*($B95-7))=1,BIN2HEX(1),BIN2HEX(INDIRECT(G$111&amp;113+4*($B95-7))&amp;INDIRECT(G$111&amp;114+4*($B95-7))&amp;INDIRECT(G$111&amp;115+4*($B95-7))&amp;INDIRECT(G$111&amp;116+4*($B95-7))))</f>
        <v>2</v>
      </c>
      <c r="H95" s="80" t="str" cm="1">
        <f t="array" aca="1" ref="H95" ca="1">IF(INDIRECT(H$111&amp;116+4*($B95-7))=1,BIN2HEX(1),BIN2HEX(INDIRECT(H$111&amp;113+4*($B95-7))&amp;INDIRECT(H$111&amp;114+4*($B95-7))&amp;INDIRECT(H$111&amp;115+4*($B95-7))&amp;INDIRECT(H$111&amp;116+4*($B95-7))))</f>
        <v>2</v>
      </c>
      <c r="I95" s="80" t="str" cm="1">
        <f t="array" aca="1" ref="I95" ca="1">IF(INDIRECT(I$111&amp;116+4*($B95-7))=1,BIN2HEX(1),BIN2HEX(INDIRECT(I$111&amp;113+4*($B95-7))&amp;INDIRECT(I$111&amp;114+4*($B95-7))&amp;INDIRECT(I$111&amp;115+4*($B95-7))&amp;INDIRECT(I$111&amp;116+4*($B95-7))))</f>
        <v>2</v>
      </c>
      <c r="J95" s="80" t="str" cm="1">
        <f t="array" aca="1" ref="J95" ca="1">IF(INDIRECT(J$111&amp;116+4*($B95-7))=1,BIN2HEX(1),BIN2HEX(INDIRECT(J$111&amp;113+4*($B95-7))&amp;INDIRECT(J$111&amp;114+4*($B95-7))&amp;INDIRECT(J$111&amp;115+4*($B95-7))&amp;INDIRECT(J$111&amp;116+4*($B95-7))))</f>
        <v>2</v>
      </c>
      <c r="K95" s="80" t="str" cm="1">
        <f t="array" aca="1" ref="K95" ca="1">IF(INDIRECT(K$111&amp;116+4*($B95-7))=1,BIN2HEX(1),BIN2HEX(INDIRECT(K$111&amp;113+4*($B95-7))&amp;INDIRECT(K$111&amp;114+4*($B95-7))&amp;INDIRECT(K$111&amp;115+4*($B95-7))&amp;INDIRECT(K$111&amp;116+4*($B95-7))))</f>
        <v>2</v>
      </c>
      <c r="L95" s="80" t="str" cm="1">
        <f t="array" aca="1" ref="L95" ca="1">IF(INDIRECT(L$111&amp;116+4*($B95-7))=1,BIN2HEX(1),BIN2HEX(INDIRECT(L$111&amp;113+4*($B95-7))&amp;INDIRECT(L$111&amp;114+4*($B95-7))&amp;INDIRECT(L$111&amp;115+4*($B95-7))&amp;INDIRECT(L$111&amp;116+4*($B95-7))))</f>
        <v>2</v>
      </c>
      <c r="M95" s="80" t="str" cm="1">
        <f t="array" aca="1" ref="M95" ca="1">IF(INDIRECT(M$111&amp;116+4*($B95-7))=1,BIN2HEX(1),BIN2HEX(INDIRECT(M$111&amp;113+4*($B95-7))&amp;INDIRECT(M$111&amp;114+4*($B95-7))&amp;INDIRECT(M$111&amp;115+4*($B95-7))&amp;INDIRECT(M$111&amp;116+4*($B95-7))))</f>
        <v>2</v>
      </c>
      <c r="N95" s="80" t="str" cm="1">
        <f t="array" aca="1" ref="N95" ca="1">IF(INDIRECT(N$111&amp;116+4*($B95-7))=1,BIN2HEX(1),BIN2HEX(INDIRECT(N$111&amp;113+4*($B95-7))&amp;INDIRECT(N$111&amp;114+4*($B95-7))&amp;INDIRECT(N$111&amp;115+4*($B95-7))&amp;INDIRECT(N$111&amp;116+4*($B95-7))))</f>
        <v>2</v>
      </c>
      <c r="O95" s="80" t="str" cm="1">
        <f t="array" aca="1" ref="O95" ca="1">IF(INDIRECT(O$111&amp;116+4*($B95-7))=1,BIN2HEX(1),BIN2HEX(INDIRECT(O$111&amp;113+4*($B95-7))&amp;INDIRECT(O$111&amp;114+4*($B95-7))&amp;INDIRECT(O$111&amp;115+4*($B95-7))&amp;INDIRECT(O$111&amp;116+4*($B95-7))))</f>
        <v>2</v>
      </c>
      <c r="P95" s="80" t="str" cm="1">
        <f t="array" aca="1" ref="P95" ca="1">IF(INDIRECT(P$111&amp;116+4*($B95-7))=1,BIN2HEX(1),BIN2HEX(INDIRECT(P$111&amp;113+4*($B95-7))&amp;INDIRECT(P$111&amp;114+4*($B95-7))&amp;INDIRECT(P$111&amp;115+4*($B95-7))&amp;INDIRECT(P$111&amp;116+4*($B95-7))))</f>
        <v>2</v>
      </c>
      <c r="Q95" s="80" t="str" cm="1">
        <f t="array" aca="1" ref="Q95" ca="1">IF(INDIRECT(Q$111&amp;116+4*($B95-7))=1,BIN2HEX(1),BIN2HEX(INDIRECT(Q$111&amp;113+4*($B95-7))&amp;INDIRECT(Q$111&amp;114+4*($B95-7))&amp;INDIRECT(Q$111&amp;115+4*($B95-7))&amp;INDIRECT(Q$111&amp;116+4*($B95-7))))</f>
        <v>2</v>
      </c>
      <c r="R95" s="80" t="str" cm="1">
        <f t="array" aca="1" ref="R95" ca="1">IF(INDIRECT(R$111&amp;116+4*($B95-7))=1,BIN2HEX(1),BIN2HEX(INDIRECT(R$111&amp;113+4*($B95-7))&amp;INDIRECT(R$111&amp;114+4*($B95-7))&amp;INDIRECT(R$111&amp;115+4*($B95-7))&amp;INDIRECT(R$111&amp;116+4*($B95-7))))</f>
        <v>2</v>
      </c>
      <c r="S95" s="80" t="str" cm="1">
        <f t="array" aca="1" ref="S95" ca="1">IF(INDIRECT(S$111&amp;116+4*($B95-7))=1,BIN2HEX(1),BIN2HEX(INDIRECT(S$111&amp;113+4*($B95-7))&amp;INDIRECT(S$111&amp;114+4*($B95-7))&amp;INDIRECT(S$111&amp;115+4*($B95-7))&amp;INDIRECT(S$111&amp;116+4*($B95-7))))</f>
        <v>2</v>
      </c>
      <c r="T95" s="80" t="str" cm="1">
        <f t="array" aca="1" ref="T95" ca="1">IF(INDIRECT(T$111&amp;116+4*($B95-7))=1,BIN2HEX(1),BIN2HEX(INDIRECT(T$111&amp;113+4*($B95-7))&amp;INDIRECT(T$111&amp;114+4*($B95-7))&amp;INDIRECT(T$111&amp;115+4*($B95-7))&amp;INDIRECT(T$111&amp;116+4*($B95-7))))</f>
        <v>2</v>
      </c>
      <c r="U95" s="80" t="str" cm="1">
        <f t="array" aca="1" ref="U95" ca="1">IF(INDIRECT(U$111&amp;116+4*($B95-7))=1,BIN2HEX(1),BIN2HEX(INDIRECT(U$111&amp;113+4*($B95-7))&amp;INDIRECT(U$111&amp;114+4*($B95-7))&amp;INDIRECT(U$111&amp;115+4*($B95-7))&amp;INDIRECT(U$111&amp;116+4*($B95-7))))</f>
        <v>2</v>
      </c>
      <c r="V95" s="80" t="str" cm="1">
        <f t="array" aca="1" ref="V95" ca="1">IF(INDIRECT(V$111&amp;116+4*($B95-7))=1,BIN2HEX(1),BIN2HEX(INDIRECT(V$111&amp;113+4*($B95-7))&amp;INDIRECT(V$111&amp;114+4*($B95-7))&amp;INDIRECT(V$111&amp;115+4*($B95-7))&amp;INDIRECT(V$111&amp;116+4*($B95-7))))</f>
        <v>2</v>
      </c>
      <c r="W95" s="80" t="str" cm="1">
        <f t="array" aca="1" ref="W95" ca="1">IF(INDIRECT(W$111&amp;116+4*($B95-7))=1,BIN2HEX(1),BIN2HEX(INDIRECT(W$111&amp;113+4*($B95-7))&amp;INDIRECT(W$111&amp;114+4*($B95-7))&amp;INDIRECT(W$111&amp;115+4*($B95-7))&amp;INDIRECT(W$111&amp;116+4*($B95-7))))</f>
        <v>2</v>
      </c>
      <c r="X95" s="80" t="str" cm="1">
        <f t="array" aca="1" ref="X95" ca="1">IF(INDIRECT(X$111&amp;116+4*($B95-7))=1,BIN2HEX(1),BIN2HEX(INDIRECT(X$111&amp;113+4*($B95-7))&amp;INDIRECT(X$111&amp;114+4*($B95-7))&amp;INDIRECT(X$111&amp;115+4*($B95-7))&amp;INDIRECT(X$111&amp;116+4*($B95-7))))</f>
        <v>2</v>
      </c>
      <c r="Y95" s="80" t="str" cm="1">
        <f t="array" aca="1" ref="Y95" ca="1">IF(INDIRECT(Y$111&amp;116+4*($B95-7))=1,BIN2HEX(1),BIN2HEX(INDIRECT(Y$111&amp;113+4*($B95-7))&amp;INDIRECT(Y$111&amp;114+4*($B95-7))&amp;INDIRECT(Y$111&amp;115+4*($B95-7))&amp;INDIRECT(Y$111&amp;116+4*($B95-7))))</f>
        <v>2</v>
      </c>
      <c r="Z95" s="80" t="str" cm="1">
        <f t="array" aca="1" ref="Z95" ca="1">IF(INDIRECT(Z$111&amp;116+4*($B95-7))=1,BIN2HEX(1),BIN2HEX(INDIRECT(Z$111&amp;113+4*($B95-7))&amp;INDIRECT(Z$111&amp;114+4*($B95-7))&amp;INDIRECT(Z$111&amp;115+4*($B95-7))&amp;INDIRECT(Z$111&amp;116+4*($B95-7))))</f>
        <v>2</v>
      </c>
      <c r="AA95" s="80" t="str" cm="1">
        <f t="array" aca="1" ref="AA95" ca="1">IF(INDIRECT(AA$111&amp;116+4*($B95-7))=1,BIN2HEX(1),BIN2HEX(INDIRECT(AA$111&amp;113+4*($B95-7))&amp;INDIRECT(AA$111&amp;114+4*($B95-7))&amp;INDIRECT(AA$111&amp;115+4*($B95-7))&amp;INDIRECT(AA$111&amp;116+4*($B95-7))))</f>
        <v>2</v>
      </c>
      <c r="AB95" s="80" t="str" cm="1">
        <f t="array" aca="1" ref="AB95" ca="1">IF(INDIRECT(AB$111&amp;116+4*($B95-7))=1,BIN2HEX(1),BIN2HEX(INDIRECT(AB$111&amp;113+4*($B95-7))&amp;INDIRECT(AB$111&amp;114+4*($B95-7))&amp;INDIRECT(AB$111&amp;115+4*($B95-7))&amp;INDIRECT(AB$111&amp;116+4*($B95-7))))</f>
        <v>2</v>
      </c>
      <c r="AC95" s="80" t="str" cm="1">
        <f t="array" aca="1" ref="AC95" ca="1">IF(INDIRECT(AC$111&amp;116+4*($B95-7))=1,BIN2HEX(1),BIN2HEX(INDIRECT(AC$111&amp;113+4*($B95-7))&amp;INDIRECT(AC$111&amp;114+4*($B95-7))&amp;INDIRECT(AC$111&amp;115+4*($B95-7))&amp;INDIRECT(AC$111&amp;116+4*($B95-7))))</f>
        <v>2</v>
      </c>
      <c r="AD95" s="80" t="str" cm="1">
        <f t="array" aca="1" ref="AD95" ca="1">IF(INDIRECT(AD$111&amp;116+4*($B95-7))=1,BIN2HEX(1),BIN2HEX(INDIRECT(AD$111&amp;113+4*($B95-7))&amp;INDIRECT(AD$111&amp;114+4*($B95-7))&amp;INDIRECT(AD$111&amp;115+4*($B95-7))&amp;INDIRECT(AD$111&amp;116+4*($B95-7))))</f>
        <v>2</v>
      </c>
      <c r="AE95" s="80" t="str" cm="1">
        <f t="array" aca="1" ref="AE95" ca="1">IF(INDIRECT(AE$111&amp;116+4*($B95-7))=1,BIN2HEX(1),BIN2HEX(INDIRECT(AE$111&amp;113+4*($B95-7))&amp;INDIRECT(AE$111&amp;114+4*($B95-7))&amp;INDIRECT(AE$111&amp;115+4*($B95-7))&amp;INDIRECT(AE$111&amp;116+4*($B95-7))))</f>
        <v>2</v>
      </c>
      <c r="AF95" s="80" t="str" cm="1">
        <f t="array" aca="1" ref="AF95" ca="1">IF(INDIRECT(AF$111&amp;116+4*($B95-7))=1,BIN2HEX(1),BIN2HEX(INDIRECT(AF$111&amp;113+4*($B95-7))&amp;INDIRECT(AF$111&amp;114+4*($B95-7))&amp;INDIRECT(AF$111&amp;115+4*($B95-7))&amp;INDIRECT(AF$111&amp;116+4*($B95-7))))</f>
        <v>2</v>
      </c>
      <c r="AG95" s="80" t="str" cm="1">
        <f t="array" aca="1" ref="AG95" ca="1">IF(INDIRECT(AG$111&amp;116+4*($B95-7))=1,BIN2HEX(1),BIN2HEX(INDIRECT(AG$111&amp;113+4*($B95-7))&amp;INDIRECT(AG$111&amp;114+4*($B95-7))&amp;INDIRECT(AG$111&amp;115+4*($B95-7))&amp;INDIRECT(AG$111&amp;116+4*($B95-7))))</f>
        <v>2</v>
      </c>
      <c r="AH95" s="80" t="str" cm="1">
        <f t="array" aca="1" ref="AH95" ca="1">IF(INDIRECT(AH$111&amp;116+4*($B95-7))=1,BIN2HEX(1),BIN2HEX(INDIRECT(AH$111&amp;113+4*($B95-7))&amp;INDIRECT(AH$111&amp;114+4*($B95-7))&amp;INDIRECT(AH$111&amp;115+4*($B95-7))&amp;INDIRECT(AH$111&amp;116+4*($B95-7))))</f>
        <v>2</v>
      </c>
      <c r="AI95" s="80" t="str" cm="1">
        <f t="array" aca="1" ref="AI95" ca="1">IF(INDIRECT(AI$111&amp;116+4*($B95-7))=1,BIN2HEX(1),BIN2HEX(INDIRECT(AI$111&amp;113+4*($B95-7))&amp;INDIRECT(AI$111&amp;114+4*($B95-7))&amp;INDIRECT(AI$111&amp;115+4*($B95-7))&amp;INDIRECT(AI$111&amp;116+4*($B95-7))))</f>
        <v>2</v>
      </c>
      <c r="AJ95" s="80" t="str" cm="1">
        <f t="array" aca="1" ref="AJ95" ca="1">IF(INDIRECT(AJ$111&amp;116+4*($B95-7))=1,BIN2HEX(1),BIN2HEX(INDIRECT(AJ$111&amp;113+4*($B95-7))&amp;INDIRECT(AJ$111&amp;114+4*($B95-7))&amp;INDIRECT(AJ$111&amp;115+4*($B95-7))&amp;INDIRECT(AJ$111&amp;116+4*($B95-7))))</f>
        <v>2</v>
      </c>
      <c r="AK95" s="80" t="str" cm="1">
        <f t="array" aca="1" ref="AK95" ca="1">IF(INDIRECT(AK$111&amp;116+4*($B95-7))=1,BIN2HEX(1),BIN2HEX(INDIRECT(AK$111&amp;113+4*($B95-7))&amp;INDIRECT(AK$111&amp;114+4*($B95-7))&amp;INDIRECT(AK$111&amp;115+4*($B95-7))&amp;INDIRECT(AK$111&amp;116+4*($B95-7))))</f>
        <v>2</v>
      </c>
      <c r="AL95" s="80" t="str" cm="1">
        <f t="array" aca="1" ref="AL95" ca="1">IF(INDIRECT(AL$111&amp;116+4*($B95-7))=1,BIN2HEX(1),BIN2HEX(INDIRECT(AL$111&amp;113+4*($B95-7))&amp;INDIRECT(AL$111&amp;114+4*($B95-7))&amp;INDIRECT(AL$111&amp;115+4*($B95-7))&amp;INDIRECT(AL$111&amp;116+4*($B95-7))))</f>
        <v>2</v>
      </c>
      <c r="AM95" s="80" t="str" cm="1">
        <f t="array" aca="1" ref="AM95" ca="1">IF(INDIRECT(AM$111&amp;116+4*($B95-7))=1,BIN2HEX(1),BIN2HEX(INDIRECT(AM$111&amp;113+4*($B95-7))&amp;INDIRECT(AM$111&amp;114+4*($B95-7))&amp;INDIRECT(AM$111&amp;115+4*($B95-7))&amp;INDIRECT(AM$111&amp;116+4*($B95-7))))</f>
        <v>2</v>
      </c>
      <c r="AN95" s="80" t="str" cm="1">
        <f t="array" aca="1" ref="AN95" ca="1">IF(INDIRECT(AN$111&amp;116+4*($B95-7))=1,BIN2HEX(1),BIN2HEX(INDIRECT(AN$111&amp;113+4*($B95-7))&amp;INDIRECT(AN$111&amp;114+4*($B95-7))&amp;INDIRECT(AN$111&amp;115+4*($B95-7))&amp;INDIRECT(AN$111&amp;116+4*($B95-7))))</f>
        <v>2</v>
      </c>
      <c r="AO95" s="80" t="str" cm="1">
        <f t="array" aca="1" ref="AO95" ca="1">IF(INDIRECT(AO$111&amp;116+4*($B95-7))=1,BIN2HEX(1),BIN2HEX(INDIRECT(AO$111&amp;113+4*($B95-7))&amp;INDIRECT(AO$111&amp;114+4*($B95-7))&amp;INDIRECT(AO$111&amp;115+4*($B95-7))&amp;INDIRECT(AO$111&amp;116+4*($B95-7))))</f>
        <v>2</v>
      </c>
      <c r="AP95" s="80" t="str" cm="1">
        <f t="array" aca="1" ref="AP95" ca="1">IF(INDIRECT(AP$111&amp;116+4*($B95-7))=1,BIN2HEX(1),BIN2HEX(INDIRECT(AP$111&amp;113+4*($B95-7))&amp;INDIRECT(AP$111&amp;114+4*($B95-7))&amp;INDIRECT(AP$111&amp;115+4*($B95-7))&amp;INDIRECT(AP$111&amp;116+4*($B95-7))))</f>
        <v>2</v>
      </c>
      <c r="AQ95" s="80" t="str" cm="1">
        <f t="array" aca="1" ref="AQ95" ca="1">IF(INDIRECT(AQ$111&amp;116+4*($B95-7))=1,BIN2HEX(1),BIN2HEX(INDIRECT(AQ$111&amp;113+4*($B95-7))&amp;INDIRECT(AQ$111&amp;114+4*($B95-7))&amp;INDIRECT(AQ$111&amp;115+4*($B95-7))&amp;INDIRECT(AQ$111&amp;116+4*($B95-7))))</f>
        <v>2</v>
      </c>
      <c r="AR95" s="80" t="str" cm="1">
        <f t="array" aca="1" ref="AR95" ca="1">IF(INDIRECT(AR$111&amp;116+4*($B95-7))=1,BIN2HEX(1),BIN2HEX(INDIRECT(AR$111&amp;113+4*($B95-7))&amp;INDIRECT(AR$111&amp;114+4*($B95-7))&amp;INDIRECT(AR$111&amp;115+4*($B95-7))&amp;INDIRECT(AR$111&amp;116+4*($B95-7))))</f>
        <v>2</v>
      </c>
      <c r="AS95" s="80" t="str" cm="1">
        <f t="array" aca="1" ref="AS95" ca="1">IF(INDIRECT(AS$111&amp;116+4*($B95-7))=1,BIN2HEX(1),BIN2HEX(INDIRECT(AS$111&amp;113+4*($B95-7))&amp;INDIRECT(AS$111&amp;114+4*($B95-7))&amp;INDIRECT(AS$111&amp;115+4*($B95-7))&amp;INDIRECT(AS$111&amp;116+4*($B95-7))))</f>
        <v>2</v>
      </c>
      <c r="AT95" s="80" t="str" cm="1">
        <f t="array" aca="1" ref="AT95" ca="1">IF(INDIRECT(AT$111&amp;116+4*($B95-7))=1,BIN2HEX(1),BIN2HEX(INDIRECT(AT$111&amp;113+4*($B95-7))&amp;INDIRECT(AT$111&amp;114+4*($B95-7))&amp;INDIRECT(AT$111&amp;115+4*($B95-7))&amp;INDIRECT(AT$111&amp;116+4*($B95-7))))</f>
        <v>2</v>
      </c>
      <c r="AU95" s="80" t="str" cm="1">
        <f t="array" aca="1" ref="AU95" ca="1">IF(INDIRECT(AU$111&amp;116+4*($B95-7))=1,BIN2HEX(1),BIN2HEX(INDIRECT(AU$111&amp;113+4*($B95-7))&amp;INDIRECT(AU$111&amp;114+4*($B95-7))&amp;INDIRECT(AU$111&amp;115+4*($B95-7))&amp;INDIRECT(AU$111&amp;116+4*($B95-7))))</f>
        <v>2</v>
      </c>
      <c r="AV95" s="80" t="str" cm="1">
        <f t="array" aca="1" ref="AV95" ca="1">IF(INDIRECT(AV$111&amp;116+4*($B95-7))=1,BIN2HEX(1),BIN2HEX(INDIRECT(AV$111&amp;113+4*($B95-7))&amp;INDIRECT(AV$111&amp;114+4*($B95-7))&amp;INDIRECT(AV$111&amp;115+4*($B95-7))&amp;INDIRECT(AV$111&amp;116+4*($B95-7))))</f>
        <v>2</v>
      </c>
      <c r="AW95" s="80" t="str" cm="1">
        <f t="array" aca="1" ref="AW95" ca="1">IF(INDIRECT(AW$111&amp;116+4*($B95-7))=1,BIN2HEX(1),BIN2HEX(INDIRECT(AW$111&amp;113+4*($B95-7))&amp;INDIRECT(AW$111&amp;114+4*($B95-7))&amp;INDIRECT(AW$111&amp;115+4*($B95-7))&amp;INDIRECT(AW$111&amp;116+4*($B95-7))))</f>
        <v>2</v>
      </c>
      <c r="AX95" s="80" t="str" cm="1">
        <f t="array" aca="1" ref="AX95" ca="1">IF(INDIRECT(AX$111&amp;116+4*($B95-7))=1,BIN2HEX(1),BIN2HEX(INDIRECT(AX$111&amp;113+4*($B95-7))&amp;INDIRECT(AX$111&amp;114+4*($B95-7))&amp;INDIRECT(AX$111&amp;115+4*($B95-7))&amp;INDIRECT(AX$111&amp;116+4*($B95-7))))</f>
        <v>2</v>
      </c>
      <c r="AY95" s="80" t="str" cm="1">
        <f t="array" aca="1" ref="AY95" ca="1">IF(INDIRECT(AY$111&amp;116+4*($B95-7))=1,BIN2HEX(1),BIN2HEX(INDIRECT(AY$111&amp;113+4*($B95-7))&amp;INDIRECT(AY$111&amp;114+4*($B95-7))&amp;INDIRECT(AY$111&amp;115+4*($B95-7))&amp;INDIRECT(AY$111&amp;116+4*($B95-7))))</f>
        <v>2</v>
      </c>
      <c r="AZ95" s="80" t="str" cm="1">
        <f t="array" aca="1" ref="AZ95" ca="1">IF(INDIRECT(AZ$111&amp;116+4*($B95-7))=1,BIN2HEX(1),BIN2HEX(INDIRECT(AZ$111&amp;113+4*($B95-7))&amp;INDIRECT(AZ$111&amp;114+4*($B95-7))&amp;INDIRECT(AZ$111&amp;115+4*($B95-7))&amp;INDIRECT(AZ$111&amp;116+4*($B95-7))))</f>
        <v>2</v>
      </c>
      <c r="BA95" s="80" t="str" cm="1">
        <f t="array" aca="1" ref="BA95" ca="1">IF(INDIRECT(BA$111&amp;116+4*($B95-7))=1,BIN2HEX(1),BIN2HEX(INDIRECT(BA$111&amp;113+4*($B95-7))&amp;INDIRECT(BA$111&amp;114+4*($B95-7))&amp;INDIRECT(BA$111&amp;115+4*($B95-7))&amp;INDIRECT(BA$111&amp;116+4*($B95-7))))</f>
        <v>2</v>
      </c>
      <c r="BB95" s="80" t="str" cm="1">
        <f t="array" aca="1" ref="BB95" ca="1">IF(INDIRECT(BB$111&amp;116+4*($B95-7))=1,BIN2HEX(1),BIN2HEX(INDIRECT(BB$111&amp;113+4*($B95-7))&amp;INDIRECT(BB$111&amp;114+4*($B95-7))&amp;INDIRECT(BB$111&amp;115+4*($B95-7))&amp;INDIRECT(BB$111&amp;116+4*($B95-7))))</f>
        <v>2</v>
      </c>
      <c r="BC95" s="80" t="str" cm="1">
        <f t="array" aca="1" ref="BC95" ca="1">IF(INDIRECT(BC$111&amp;116+4*($B95-7))=1,BIN2HEX(1),BIN2HEX(INDIRECT(BC$111&amp;113+4*($B95-7))&amp;INDIRECT(BC$111&amp;114+4*($B95-7))&amp;INDIRECT(BC$111&amp;115+4*($B95-7))&amp;INDIRECT(BC$111&amp;116+4*($B95-7))))</f>
        <v>2</v>
      </c>
      <c r="BD95" s="80" t="str" cm="1">
        <f t="array" aca="1" ref="BD95" ca="1">IF(INDIRECT(BD$111&amp;116+4*($B95-7))=1,BIN2HEX(1),BIN2HEX(INDIRECT(BD$111&amp;113+4*($B95-7))&amp;INDIRECT(BD$111&amp;114+4*($B95-7))&amp;INDIRECT(BD$111&amp;115+4*($B95-7))&amp;INDIRECT(BD$111&amp;116+4*($B95-7))))</f>
        <v>2</v>
      </c>
      <c r="BE95" s="80" t="str" cm="1">
        <f t="array" aca="1" ref="BE95" ca="1">IF(INDIRECT(BE$111&amp;116+4*($B95-7))=1,BIN2HEX(1),BIN2HEX(INDIRECT(BE$111&amp;113+4*($B95-7))&amp;INDIRECT(BE$111&amp;114+4*($B95-7))&amp;INDIRECT(BE$111&amp;115+4*($B95-7))&amp;INDIRECT(BE$111&amp;116+4*($B95-7))))</f>
        <v>2</v>
      </c>
      <c r="BF95" s="80" t="str" cm="1">
        <f t="array" aca="1" ref="BF95" ca="1">IF(INDIRECT(BF$111&amp;116+4*($B95-7))=1,BIN2HEX(1),BIN2HEX(INDIRECT(BF$111&amp;113+4*($B95-7))&amp;INDIRECT(BF$111&amp;114+4*($B95-7))&amp;INDIRECT(BF$111&amp;115+4*($B95-7))&amp;INDIRECT(BF$111&amp;116+4*($B95-7))))</f>
        <v>2</v>
      </c>
      <c r="BG95" s="80" t="str" cm="1">
        <f t="array" aca="1" ref="BG95" ca="1">IF(INDIRECT(BG$111&amp;116+4*($B95-7))=1,BIN2HEX(1),BIN2HEX(INDIRECT(BG$111&amp;113+4*($B95-7))&amp;INDIRECT(BG$111&amp;114+4*($B95-7))&amp;INDIRECT(BG$111&amp;115+4*($B95-7))&amp;INDIRECT(BG$111&amp;116+4*($B95-7))))</f>
        <v>2</v>
      </c>
      <c r="BH95" s="80" t="str" cm="1">
        <f t="array" aca="1" ref="BH95" ca="1">IF(INDIRECT(BH$111&amp;116+4*($B95-7))=1,BIN2HEX(1),BIN2HEX(INDIRECT(BH$111&amp;113+4*($B95-7))&amp;INDIRECT(BH$111&amp;114+4*($B95-7))&amp;INDIRECT(BH$111&amp;115+4*($B95-7))&amp;INDIRECT(BH$111&amp;116+4*($B95-7))))</f>
        <v>2</v>
      </c>
      <c r="BI95" s="80" t="str" cm="1">
        <f t="array" aca="1" ref="BI95" ca="1">IF(INDIRECT(BI$111&amp;116+4*($B95-7))=1,BIN2HEX(1),BIN2HEX(INDIRECT(BI$111&amp;113+4*($B95-7))&amp;INDIRECT(BI$111&amp;114+4*($B95-7))&amp;INDIRECT(BI$111&amp;115+4*($B95-7))&amp;INDIRECT(BI$111&amp;116+4*($B95-7))))</f>
        <v>2</v>
      </c>
      <c r="BJ95" s="80" t="str" cm="1">
        <f t="array" aca="1" ref="BJ95" ca="1">IF(INDIRECT(BJ$111&amp;116+4*($B95-7))=1,BIN2HEX(1),BIN2HEX(INDIRECT(BJ$111&amp;113+4*($B95-7))&amp;INDIRECT(BJ$111&amp;114+4*($B95-7))&amp;INDIRECT(BJ$111&amp;115+4*($B95-7))&amp;INDIRECT(BJ$111&amp;116+4*($B95-7))))</f>
        <v>2</v>
      </c>
      <c r="BK95" s="80" t="str" cm="1">
        <f t="array" aca="1" ref="BK95" ca="1">IF(INDIRECT(BK$111&amp;116+4*($B95-7))=1,BIN2HEX(1),BIN2HEX(INDIRECT(BK$111&amp;113+4*($B95-7))&amp;INDIRECT(BK$111&amp;114+4*($B95-7))&amp;INDIRECT(BK$111&amp;115+4*($B95-7))&amp;INDIRECT(BK$111&amp;116+4*($B95-7))))</f>
        <v>2</v>
      </c>
      <c r="BL95" s="80" t="str" cm="1">
        <f t="array" aca="1" ref="BL95" ca="1">IF(INDIRECT(BL$111&amp;116+4*($B95-7))=1,BIN2HEX(1),BIN2HEX(INDIRECT(BL$111&amp;113+4*($B95-7))&amp;INDIRECT(BL$111&amp;114+4*($B95-7))&amp;INDIRECT(BL$111&amp;115+4*($B95-7))&amp;INDIRECT(BL$111&amp;116+4*($B95-7))))</f>
        <v>2</v>
      </c>
      <c r="BM95" s="80" t="str" cm="1">
        <f t="array" aca="1" ref="BM95" ca="1">IF(INDIRECT(BM$111&amp;116+4*($B95-7))=1,BIN2HEX(1),BIN2HEX(INDIRECT(BM$111&amp;113+4*($B95-7))&amp;INDIRECT(BM$111&amp;114+4*($B95-7))&amp;INDIRECT(BM$111&amp;115+4*($B95-7))&amp;INDIRECT(BM$111&amp;116+4*($B95-7))))</f>
        <v>2</v>
      </c>
      <c r="BN95" s="80" t="str" cm="1">
        <f t="array" aca="1" ref="BN95" ca="1">IF(INDIRECT(BN$111&amp;116+4*($B95-7))=1,BIN2HEX(1),BIN2HEX(INDIRECT(BN$111&amp;113+4*($B95-7))&amp;INDIRECT(BN$111&amp;114+4*($B95-7))&amp;INDIRECT(BN$111&amp;115+4*($B95-7))&amp;INDIRECT(BN$111&amp;116+4*($B95-7))))</f>
        <v>2</v>
      </c>
      <c r="BO95" s="80" t="str" cm="1">
        <f t="array" aca="1" ref="BO95" ca="1">IF(INDIRECT(BO$111&amp;116+4*($B95-7))=1,BIN2HEX(1),BIN2HEX(INDIRECT(BO$111&amp;113+4*($B95-7))&amp;INDIRECT(BO$111&amp;114+4*($B95-7))&amp;INDIRECT(BO$111&amp;115+4*($B95-7))&amp;INDIRECT(BO$111&amp;116+4*($B95-7))))</f>
        <v>2</v>
      </c>
      <c r="BP95" s="80" t="str" cm="1">
        <f t="array" aca="1" ref="BP95" ca="1">IF(INDIRECT(BP$111&amp;116+4*($B95-7))=1,BIN2HEX(1),BIN2HEX(INDIRECT(BP$111&amp;113+4*($B95-7))&amp;INDIRECT(BP$111&amp;114+4*($B95-7))&amp;INDIRECT(BP$111&amp;115+4*($B95-7))&amp;INDIRECT(BP$111&amp;116+4*($B95-7))))</f>
        <v>2</v>
      </c>
      <c r="CD95" s="80" cm="1">
        <f t="array" aca="1" ref="CD95" ca="1">IF($V95="0",INDIRECT("ｄａｔａ!$"&amp;V$112&amp;"$"&amp;$B95),0)</f>
        <v>0</v>
      </c>
      <c r="CE95" s="80" cm="1">
        <f t="array" aca="1" ref="CE95" ca="1">IF(OR($AS95="0",$AS95="8"),INDIRECT("ｄａｔａ!$"&amp;AS$112&amp;"$"&amp;$B95),0)</f>
        <v>0</v>
      </c>
      <c r="CH95" s="80" t="str">
        <f t="shared" si="23"/>
        <v>2000</v>
      </c>
      <c r="CI95" s="80" t="str">
        <f t="shared" si="24"/>
        <v>300000</v>
      </c>
      <c r="CJ95" s="80" t="str">
        <f t="shared" si="25"/>
        <v>400000</v>
      </c>
      <c r="CK95" s="80" t="str">
        <f t="shared" si="26"/>
        <v>5000000</v>
      </c>
      <c r="CL95" s="80" t="str">
        <f t="shared" si="27"/>
        <v>600000</v>
      </c>
      <c r="CM95" s="80" t="str">
        <f t="shared" ca="1" si="28"/>
        <v>70000</v>
      </c>
      <c r="CN95" s="80" t="str">
        <f t="shared" ca="1" si="29"/>
        <v>800000</v>
      </c>
      <c r="CO95" s="80" t="str">
        <f t="shared" ca="1" si="30"/>
        <v>900000</v>
      </c>
      <c r="CP95" s="80" t="str">
        <f t="shared" ca="1" si="31"/>
        <v>A000000</v>
      </c>
      <c r="CQ95" s="80" t="str">
        <f t="shared" ca="1" si="32"/>
        <v>B00000</v>
      </c>
    </row>
    <row r="96" spans="1:95" x14ac:dyDescent="0.2">
      <c r="A96" s="80" t="s">
        <v>2409</v>
      </c>
      <c r="B96" s="80">
        <v>98</v>
      </c>
      <c r="C96" s="251">
        <f t="shared" ca="1" si="22"/>
        <v>1</v>
      </c>
      <c r="D96" s="80" t="str" cm="1">
        <f t="array" aca="1" ref="D96" ca="1">IF(INDIRECT(D$111&amp;116+4*($B96-7))=1,BIN2HEX(1),BIN2HEX(INDIRECT(D$111&amp;113+4*($B96-7))&amp;INDIRECT(D$111&amp;114+4*($B96-7))&amp;INDIRECT(D$111&amp;115+4*($B96-7))&amp;INDIRECT(D$111&amp;116+4*($B96-7))))</f>
        <v>4</v>
      </c>
      <c r="F96" s="80" t="str" cm="1">
        <f t="array" aca="1" ref="F96" ca="1">IF(INDIRECT(F$111&amp;116+4*($B96-7))=1,BIN2HEX(1),BIN2HEX(INDIRECT(F$111&amp;113+4*($B96-7))&amp;INDIRECT(F$111&amp;114+4*($B96-7))&amp;INDIRECT(F$111&amp;115+4*($B96-7))&amp;INDIRECT(F$111&amp;116+4*($B96-7))))</f>
        <v>2</v>
      </c>
      <c r="G96" s="80" t="str" cm="1">
        <f t="array" aca="1" ref="G96" ca="1">IF(INDIRECT(G$111&amp;116+4*($B96-7))=1,BIN2HEX(1),BIN2HEX(INDIRECT(G$111&amp;113+4*($B96-7))&amp;INDIRECT(G$111&amp;114+4*($B96-7))&amp;INDIRECT(G$111&amp;115+4*($B96-7))&amp;INDIRECT(G$111&amp;116+4*($B96-7))))</f>
        <v>2</v>
      </c>
      <c r="H96" s="80" t="str" cm="1">
        <f t="array" aca="1" ref="H96" ca="1">IF(INDIRECT(H$111&amp;116+4*($B96-7))=1,BIN2HEX(1),BIN2HEX(INDIRECT(H$111&amp;113+4*($B96-7))&amp;INDIRECT(H$111&amp;114+4*($B96-7))&amp;INDIRECT(H$111&amp;115+4*($B96-7))&amp;INDIRECT(H$111&amp;116+4*($B96-7))))</f>
        <v>2</v>
      </c>
      <c r="I96" s="80" t="str" cm="1">
        <f t="array" aca="1" ref="I96" ca="1">IF(INDIRECT(I$111&amp;116+4*($B96-7))=1,BIN2HEX(1),BIN2HEX(INDIRECT(I$111&amp;113+4*($B96-7))&amp;INDIRECT(I$111&amp;114+4*($B96-7))&amp;INDIRECT(I$111&amp;115+4*($B96-7))&amp;INDIRECT(I$111&amp;116+4*($B96-7))))</f>
        <v>2</v>
      </c>
      <c r="J96" s="80" t="str" cm="1">
        <f t="array" aca="1" ref="J96" ca="1">IF(INDIRECT(J$111&amp;116+4*($B96-7))=1,BIN2HEX(1),BIN2HEX(INDIRECT(J$111&amp;113+4*($B96-7))&amp;INDIRECT(J$111&amp;114+4*($B96-7))&amp;INDIRECT(J$111&amp;115+4*($B96-7))&amp;INDIRECT(J$111&amp;116+4*($B96-7))))</f>
        <v>2</v>
      </c>
      <c r="K96" s="80" t="str" cm="1">
        <f t="array" aca="1" ref="K96" ca="1">IF(INDIRECT(K$111&amp;116+4*($B96-7))=1,BIN2HEX(1),BIN2HEX(INDIRECT(K$111&amp;113+4*($B96-7))&amp;INDIRECT(K$111&amp;114+4*($B96-7))&amp;INDIRECT(K$111&amp;115+4*($B96-7))&amp;INDIRECT(K$111&amp;116+4*($B96-7))))</f>
        <v>2</v>
      </c>
      <c r="L96" s="80" t="str" cm="1">
        <f t="array" aca="1" ref="L96" ca="1">IF(INDIRECT(L$111&amp;116+4*($B96-7))=1,BIN2HEX(1),BIN2HEX(INDIRECT(L$111&amp;113+4*($B96-7))&amp;INDIRECT(L$111&amp;114+4*($B96-7))&amp;INDIRECT(L$111&amp;115+4*($B96-7))&amp;INDIRECT(L$111&amp;116+4*($B96-7))))</f>
        <v>2</v>
      </c>
      <c r="M96" s="80" t="str" cm="1">
        <f t="array" aca="1" ref="M96" ca="1">IF(INDIRECT(M$111&amp;116+4*($B96-7))=1,BIN2HEX(1),BIN2HEX(INDIRECT(M$111&amp;113+4*($B96-7))&amp;INDIRECT(M$111&amp;114+4*($B96-7))&amp;INDIRECT(M$111&amp;115+4*($B96-7))&amp;INDIRECT(M$111&amp;116+4*($B96-7))))</f>
        <v>2</v>
      </c>
      <c r="N96" s="80" t="str" cm="1">
        <f t="array" aca="1" ref="N96" ca="1">IF(INDIRECT(N$111&amp;116+4*($B96-7))=1,BIN2HEX(1),BIN2HEX(INDIRECT(N$111&amp;113+4*($B96-7))&amp;INDIRECT(N$111&amp;114+4*($B96-7))&amp;INDIRECT(N$111&amp;115+4*($B96-7))&amp;INDIRECT(N$111&amp;116+4*($B96-7))))</f>
        <v>2</v>
      </c>
      <c r="O96" s="80" t="str" cm="1">
        <f t="array" aca="1" ref="O96" ca="1">IF(INDIRECT(O$111&amp;116+4*($B96-7))=1,BIN2HEX(1),BIN2HEX(INDIRECT(O$111&amp;113+4*($B96-7))&amp;INDIRECT(O$111&amp;114+4*($B96-7))&amp;INDIRECT(O$111&amp;115+4*($B96-7))&amp;INDIRECT(O$111&amp;116+4*($B96-7))))</f>
        <v>2</v>
      </c>
      <c r="P96" s="80" t="str" cm="1">
        <f t="array" aca="1" ref="P96" ca="1">IF(INDIRECT(P$111&amp;116+4*($B96-7))=1,BIN2HEX(1),BIN2HEX(INDIRECT(P$111&amp;113+4*($B96-7))&amp;INDIRECT(P$111&amp;114+4*($B96-7))&amp;INDIRECT(P$111&amp;115+4*($B96-7))&amp;INDIRECT(P$111&amp;116+4*($B96-7))))</f>
        <v>2</v>
      </c>
      <c r="Q96" s="80" t="str" cm="1">
        <f t="array" aca="1" ref="Q96" ca="1">IF(INDIRECT(Q$111&amp;116+4*($B96-7))=1,BIN2HEX(1),BIN2HEX(INDIRECT(Q$111&amp;113+4*($B96-7))&amp;INDIRECT(Q$111&amp;114+4*($B96-7))&amp;INDIRECT(Q$111&amp;115+4*($B96-7))&amp;INDIRECT(Q$111&amp;116+4*($B96-7))))</f>
        <v>2</v>
      </c>
      <c r="R96" s="80" t="str" cm="1">
        <f t="array" aca="1" ref="R96" ca="1">IF(INDIRECT(R$111&amp;116+4*($B96-7))=1,BIN2HEX(1),BIN2HEX(INDIRECT(R$111&amp;113+4*($B96-7))&amp;INDIRECT(R$111&amp;114+4*($B96-7))&amp;INDIRECT(R$111&amp;115+4*($B96-7))&amp;INDIRECT(R$111&amp;116+4*($B96-7))))</f>
        <v>2</v>
      </c>
      <c r="S96" s="80" t="str" cm="1">
        <f t="array" aca="1" ref="S96" ca="1">IF(INDIRECT(S$111&amp;116+4*($B96-7))=1,BIN2HEX(1),BIN2HEX(INDIRECT(S$111&amp;113+4*($B96-7))&amp;INDIRECT(S$111&amp;114+4*($B96-7))&amp;INDIRECT(S$111&amp;115+4*($B96-7))&amp;INDIRECT(S$111&amp;116+4*($B96-7))))</f>
        <v>2</v>
      </c>
      <c r="T96" s="80" t="str" cm="1">
        <f t="array" aca="1" ref="T96" ca="1">IF(INDIRECT(T$111&amp;116+4*($B96-7))=1,BIN2HEX(1),BIN2HEX(INDIRECT(T$111&amp;113+4*($B96-7))&amp;INDIRECT(T$111&amp;114+4*($B96-7))&amp;INDIRECT(T$111&amp;115+4*($B96-7))&amp;INDIRECT(T$111&amp;116+4*($B96-7))))</f>
        <v>2</v>
      </c>
      <c r="U96" s="80" t="str" cm="1">
        <f t="array" aca="1" ref="U96" ca="1">IF(INDIRECT(U$111&amp;116+4*($B96-7))=1,BIN2HEX(1),BIN2HEX(INDIRECT(U$111&amp;113+4*($B96-7))&amp;INDIRECT(U$111&amp;114+4*($B96-7))&amp;INDIRECT(U$111&amp;115+4*($B96-7))&amp;INDIRECT(U$111&amp;116+4*($B96-7))))</f>
        <v>2</v>
      </c>
      <c r="V96" s="80" t="str" cm="1">
        <f t="array" aca="1" ref="V96" ca="1">IF(INDIRECT(V$111&amp;116+4*($B96-7))=1,BIN2HEX(1),BIN2HEX(INDIRECT(V$111&amp;113+4*($B96-7))&amp;INDIRECT(V$111&amp;114+4*($B96-7))&amp;INDIRECT(V$111&amp;115+4*($B96-7))&amp;INDIRECT(V$111&amp;116+4*($B96-7))))</f>
        <v>2</v>
      </c>
      <c r="W96" s="80" t="str" cm="1">
        <f t="array" aca="1" ref="W96" ca="1">IF(INDIRECT(W$111&amp;116+4*($B96-7))=1,BIN2HEX(1),BIN2HEX(INDIRECT(W$111&amp;113+4*($B96-7))&amp;INDIRECT(W$111&amp;114+4*($B96-7))&amp;INDIRECT(W$111&amp;115+4*($B96-7))&amp;INDIRECT(W$111&amp;116+4*($B96-7))))</f>
        <v>2</v>
      </c>
      <c r="X96" s="80" t="str" cm="1">
        <f t="array" aca="1" ref="X96" ca="1">IF(INDIRECT(X$111&amp;116+4*($B96-7))=1,BIN2HEX(1),BIN2HEX(INDIRECT(X$111&amp;113+4*($B96-7))&amp;INDIRECT(X$111&amp;114+4*($B96-7))&amp;INDIRECT(X$111&amp;115+4*($B96-7))&amp;INDIRECT(X$111&amp;116+4*($B96-7))))</f>
        <v>2</v>
      </c>
      <c r="Y96" s="80" t="str" cm="1">
        <f t="array" aca="1" ref="Y96" ca="1">IF(INDIRECT(Y$111&amp;116+4*($B96-7))=1,BIN2HEX(1),BIN2HEX(INDIRECT(Y$111&amp;113+4*($B96-7))&amp;INDIRECT(Y$111&amp;114+4*($B96-7))&amp;INDIRECT(Y$111&amp;115+4*($B96-7))&amp;INDIRECT(Y$111&amp;116+4*($B96-7))))</f>
        <v>2</v>
      </c>
      <c r="Z96" s="80" t="str" cm="1">
        <f t="array" aca="1" ref="Z96" ca="1">IF(INDIRECT(Z$111&amp;116+4*($B96-7))=1,BIN2HEX(1),BIN2HEX(INDIRECT(Z$111&amp;113+4*($B96-7))&amp;INDIRECT(Z$111&amp;114+4*($B96-7))&amp;INDIRECT(Z$111&amp;115+4*($B96-7))&amp;INDIRECT(Z$111&amp;116+4*($B96-7))))</f>
        <v>2</v>
      </c>
      <c r="AA96" s="80" t="str" cm="1">
        <f t="array" aca="1" ref="AA96" ca="1">IF(INDIRECT(AA$111&amp;116+4*($B96-7))=1,BIN2HEX(1),BIN2HEX(INDIRECT(AA$111&amp;113+4*($B96-7))&amp;INDIRECT(AA$111&amp;114+4*($B96-7))&amp;INDIRECT(AA$111&amp;115+4*($B96-7))&amp;INDIRECT(AA$111&amp;116+4*($B96-7))))</f>
        <v>2</v>
      </c>
      <c r="AB96" s="80" t="str" cm="1">
        <f t="array" aca="1" ref="AB96" ca="1">IF(INDIRECT(AB$111&amp;116+4*($B96-7))=1,BIN2HEX(1),BIN2HEX(INDIRECT(AB$111&amp;113+4*($B96-7))&amp;INDIRECT(AB$111&amp;114+4*($B96-7))&amp;INDIRECT(AB$111&amp;115+4*($B96-7))&amp;INDIRECT(AB$111&amp;116+4*($B96-7))))</f>
        <v>2</v>
      </c>
      <c r="AC96" s="80" t="str" cm="1">
        <f t="array" aca="1" ref="AC96" ca="1">IF(INDIRECT(AC$111&amp;116+4*($B96-7))=1,BIN2HEX(1),BIN2HEX(INDIRECT(AC$111&amp;113+4*($B96-7))&amp;INDIRECT(AC$111&amp;114+4*($B96-7))&amp;INDIRECT(AC$111&amp;115+4*($B96-7))&amp;INDIRECT(AC$111&amp;116+4*($B96-7))))</f>
        <v>2</v>
      </c>
      <c r="AD96" s="80" t="str" cm="1">
        <f t="array" aca="1" ref="AD96" ca="1">IF(INDIRECT(AD$111&amp;116+4*($B96-7))=1,BIN2HEX(1),BIN2HEX(INDIRECT(AD$111&amp;113+4*($B96-7))&amp;INDIRECT(AD$111&amp;114+4*($B96-7))&amp;INDIRECT(AD$111&amp;115+4*($B96-7))&amp;INDIRECT(AD$111&amp;116+4*($B96-7))))</f>
        <v>2</v>
      </c>
      <c r="AE96" s="80" t="str" cm="1">
        <f t="array" aca="1" ref="AE96" ca="1">IF(INDIRECT(AE$111&amp;116+4*($B96-7))=1,BIN2HEX(1),BIN2HEX(INDIRECT(AE$111&amp;113+4*($B96-7))&amp;INDIRECT(AE$111&amp;114+4*($B96-7))&amp;INDIRECT(AE$111&amp;115+4*($B96-7))&amp;INDIRECT(AE$111&amp;116+4*($B96-7))))</f>
        <v>2</v>
      </c>
      <c r="AF96" s="80" t="str" cm="1">
        <f t="array" aca="1" ref="AF96" ca="1">IF(INDIRECT(AF$111&amp;116+4*($B96-7))=1,BIN2HEX(1),BIN2HEX(INDIRECT(AF$111&amp;113+4*($B96-7))&amp;INDIRECT(AF$111&amp;114+4*($B96-7))&amp;INDIRECT(AF$111&amp;115+4*($B96-7))&amp;INDIRECT(AF$111&amp;116+4*($B96-7))))</f>
        <v>2</v>
      </c>
      <c r="AG96" s="80" t="str" cm="1">
        <f t="array" aca="1" ref="AG96" ca="1">IF(INDIRECT(AG$111&amp;116+4*($B96-7))=1,BIN2HEX(1),BIN2HEX(INDIRECT(AG$111&amp;113+4*($B96-7))&amp;INDIRECT(AG$111&amp;114+4*($B96-7))&amp;INDIRECT(AG$111&amp;115+4*($B96-7))&amp;INDIRECT(AG$111&amp;116+4*($B96-7))))</f>
        <v>2</v>
      </c>
      <c r="AH96" s="80" t="str" cm="1">
        <f t="array" aca="1" ref="AH96" ca="1">IF(INDIRECT(AH$111&amp;116+4*($B96-7))=1,BIN2HEX(1),BIN2HEX(INDIRECT(AH$111&amp;113+4*($B96-7))&amp;INDIRECT(AH$111&amp;114+4*($B96-7))&amp;INDIRECT(AH$111&amp;115+4*($B96-7))&amp;INDIRECT(AH$111&amp;116+4*($B96-7))))</f>
        <v>2</v>
      </c>
      <c r="AI96" s="80" t="str" cm="1">
        <f t="array" aca="1" ref="AI96" ca="1">IF(INDIRECT(AI$111&amp;116+4*($B96-7))=1,BIN2HEX(1),BIN2HEX(INDIRECT(AI$111&amp;113+4*($B96-7))&amp;INDIRECT(AI$111&amp;114+4*($B96-7))&amp;INDIRECT(AI$111&amp;115+4*($B96-7))&amp;INDIRECT(AI$111&amp;116+4*($B96-7))))</f>
        <v>2</v>
      </c>
      <c r="AJ96" s="80" t="str" cm="1">
        <f t="array" aca="1" ref="AJ96" ca="1">IF(INDIRECT(AJ$111&amp;116+4*($B96-7))=1,BIN2HEX(1),BIN2HEX(INDIRECT(AJ$111&amp;113+4*($B96-7))&amp;INDIRECT(AJ$111&amp;114+4*($B96-7))&amp;INDIRECT(AJ$111&amp;115+4*($B96-7))&amp;INDIRECT(AJ$111&amp;116+4*($B96-7))))</f>
        <v>2</v>
      </c>
      <c r="AK96" s="80" t="str" cm="1">
        <f t="array" aca="1" ref="AK96" ca="1">IF(INDIRECT(AK$111&amp;116+4*($B96-7))=1,BIN2HEX(1),BIN2HEX(INDIRECT(AK$111&amp;113+4*($B96-7))&amp;INDIRECT(AK$111&amp;114+4*($B96-7))&amp;INDIRECT(AK$111&amp;115+4*($B96-7))&amp;INDIRECT(AK$111&amp;116+4*($B96-7))))</f>
        <v>2</v>
      </c>
      <c r="AL96" s="80" t="str" cm="1">
        <f t="array" aca="1" ref="AL96" ca="1">IF(INDIRECT(AL$111&amp;116+4*($B96-7))=1,BIN2HEX(1),BIN2HEX(INDIRECT(AL$111&amp;113+4*($B96-7))&amp;INDIRECT(AL$111&amp;114+4*($B96-7))&amp;INDIRECT(AL$111&amp;115+4*($B96-7))&amp;INDIRECT(AL$111&amp;116+4*($B96-7))))</f>
        <v>2</v>
      </c>
      <c r="AM96" s="80" t="str" cm="1">
        <f t="array" aca="1" ref="AM96" ca="1">IF(INDIRECT(AM$111&amp;116+4*($B96-7))=1,BIN2HEX(1),BIN2HEX(INDIRECT(AM$111&amp;113+4*($B96-7))&amp;INDIRECT(AM$111&amp;114+4*($B96-7))&amp;INDIRECT(AM$111&amp;115+4*($B96-7))&amp;INDIRECT(AM$111&amp;116+4*($B96-7))))</f>
        <v>2</v>
      </c>
      <c r="AN96" s="80" t="str" cm="1">
        <f t="array" aca="1" ref="AN96" ca="1">IF(INDIRECT(AN$111&amp;116+4*($B96-7))=1,BIN2HEX(1),BIN2HEX(INDIRECT(AN$111&amp;113+4*($B96-7))&amp;INDIRECT(AN$111&amp;114+4*($B96-7))&amp;INDIRECT(AN$111&amp;115+4*($B96-7))&amp;INDIRECT(AN$111&amp;116+4*($B96-7))))</f>
        <v>2</v>
      </c>
      <c r="AO96" s="80" t="str" cm="1">
        <f t="array" aca="1" ref="AO96" ca="1">IF(INDIRECT(AO$111&amp;116+4*($B96-7))=1,BIN2HEX(1),BIN2HEX(INDIRECT(AO$111&amp;113+4*($B96-7))&amp;INDIRECT(AO$111&amp;114+4*($B96-7))&amp;INDIRECT(AO$111&amp;115+4*($B96-7))&amp;INDIRECT(AO$111&amp;116+4*($B96-7))))</f>
        <v>2</v>
      </c>
      <c r="AP96" s="80" t="str" cm="1">
        <f t="array" aca="1" ref="AP96" ca="1">IF(INDIRECT(AP$111&amp;116+4*($B96-7))=1,BIN2HEX(1),BIN2HEX(INDIRECT(AP$111&amp;113+4*($B96-7))&amp;INDIRECT(AP$111&amp;114+4*($B96-7))&amp;INDIRECT(AP$111&amp;115+4*($B96-7))&amp;INDIRECT(AP$111&amp;116+4*($B96-7))))</f>
        <v>2</v>
      </c>
      <c r="AQ96" s="80" t="str" cm="1">
        <f t="array" aca="1" ref="AQ96" ca="1">IF(INDIRECT(AQ$111&amp;116+4*($B96-7))=1,BIN2HEX(1),BIN2HEX(INDIRECT(AQ$111&amp;113+4*($B96-7))&amp;INDIRECT(AQ$111&amp;114+4*($B96-7))&amp;INDIRECT(AQ$111&amp;115+4*($B96-7))&amp;INDIRECT(AQ$111&amp;116+4*($B96-7))))</f>
        <v>2</v>
      </c>
      <c r="AR96" s="80" t="str" cm="1">
        <f t="array" aca="1" ref="AR96" ca="1">IF(INDIRECT(AR$111&amp;116+4*($B96-7))=1,BIN2HEX(1),BIN2HEX(INDIRECT(AR$111&amp;113+4*($B96-7))&amp;INDIRECT(AR$111&amp;114+4*($B96-7))&amp;INDIRECT(AR$111&amp;115+4*($B96-7))&amp;INDIRECT(AR$111&amp;116+4*($B96-7))))</f>
        <v>2</v>
      </c>
      <c r="AS96" s="80" t="str" cm="1">
        <f t="array" aca="1" ref="AS96" ca="1">IF(INDIRECT(AS$111&amp;116+4*($B96-7))=1,BIN2HEX(1),BIN2HEX(INDIRECT(AS$111&amp;113+4*($B96-7))&amp;INDIRECT(AS$111&amp;114+4*($B96-7))&amp;INDIRECT(AS$111&amp;115+4*($B96-7))&amp;INDIRECT(AS$111&amp;116+4*($B96-7))))</f>
        <v>2</v>
      </c>
      <c r="AT96" s="80" t="str" cm="1">
        <f t="array" aca="1" ref="AT96" ca="1">IF(INDIRECT(AT$111&amp;116+4*($B96-7))=1,BIN2HEX(1),BIN2HEX(INDIRECT(AT$111&amp;113+4*($B96-7))&amp;INDIRECT(AT$111&amp;114+4*($B96-7))&amp;INDIRECT(AT$111&amp;115+4*($B96-7))&amp;INDIRECT(AT$111&amp;116+4*($B96-7))))</f>
        <v>2</v>
      </c>
      <c r="AU96" s="80" t="str" cm="1">
        <f t="array" aca="1" ref="AU96" ca="1">IF(INDIRECT(AU$111&amp;116+4*($B96-7))=1,BIN2HEX(1),BIN2HEX(INDIRECT(AU$111&amp;113+4*($B96-7))&amp;INDIRECT(AU$111&amp;114+4*($B96-7))&amp;INDIRECT(AU$111&amp;115+4*($B96-7))&amp;INDIRECT(AU$111&amp;116+4*($B96-7))))</f>
        <v>2</v>
      </c>
      <c r="AV96" s="80" t="str" cm="1">
        <f t="array" aca="1" ref="AV96" ca="1">IF(INDIRECT(AV$111&amp;116+4*($B96-7))=1,BIN2HEX(1),BIN2HEX(INDIRECT(AV$111&amp;113+4*($B96-7))&amp;INDIRECT(AV$111&amp;114+4*($B96-7))&amp;INDIRECT(AV$111&amp;115+4*($B96-7))&amp;INDIRECT(AV$111&amp;116+4*($B96-7))))</f>
        <v>2</v>
      </c>
      <c r="AW96" s="80" t="str" cm="1">
        <f t="array" aca="1" ref="AW96" ca="1">IF(INDIRECT(AW$111&amp;116+4*($B96-7))=1,BIN2HEX(1),BIN2HEX(INDIRECT(AW$111&amp;113+4*($B96-7))&amp;INDIRECT(AW$111&amp;114+4*($B96-7))&amp;INDIRECT(AW$111&amp;115+4*($B96-7))&amp;INDIRECT(AW$111&amp;116+4*($B96-7))))</f>
        <v>2</v>
      </c>
      <c r="AX96" s="80" t="str" cm="1">
        <f t="array" aca="1" ref="AX96" ca="1">IF(INDIRECT(AX$111&amp;116+4*($B96-7))=1,BIN2HEX(1),BIN2HEX(INDIRECT(AX$111&amp;113+4*($B96-7))&amp;INDIRECT(AX$111&amp;114+4*($B96-7))&amp;INDIRECT(AX$111&amp;115+4*($B96-7))&amp;INDIRECT(AX$111&amp;116+4*($B96-7))))</f>
        <v>2</v>
      </c>
      <c r="AY96" s="80" t="str" cm="1">
        <f t="array" aca="1" ref="AY96" ca="1">IF(INDIRECT(AY$111&amp;116+4*($B96-7))=1,BIN2HEX(1),BIN2HEX(INDIRECT(AY$111&amp;113+4*($B96-7))&amp;INDIRECT(AY$111&amp;114+4*($B96-7))&amp;INDIRECT(AY$111&amp;115+4*($B96-7))&amp;INDIRECT(AY$111&amp;116+4*($B96-7))))</f>
        <v>2</v>
      </c>
      <c r="AZ96" s="80" t="str" cm="1">
        <f t="array" aca="1" ref="AZ96" ca="1">IF(INDIRECT(AZ$111&amp;116+4*($B96-7))=1,BIN2HEX(1),BIN2HEX(INDIRECT(AZ$111&amp;113+4*($B96-7))&amp;INDIRECT(AZ$111&amp;114+4*($B96-7))&amp;INDIRECT(AZ$111&amp;115+4*($B96-7))&amp;INDIRECT(AZ$111&amp;116+4*($B96-7))))</f>
        <v>2</v>
      </c>
      <c r="BA96" s="80" t="str" cm="1">
        <f t="array" aca="1" ref="BA96" ca="1">IF(INDIRECT(BA$111&amp;116+4*($B96-7))=1,BIN2HEX(1),BIN2HEX(INDIRECT(BA$111&amp;113+4*($B96-7))&amp;INDIRECT(BA$111&amp;114+4*($B96-7))&amp;INDIRECT(BA$111&amp;115+4*($B96-7))&amp;INDIRECT(BA$111&amp;116+4*($B96-7))))</f>
        <v>2</v>
      </c>
      <c r="BB96" s="80" t="str" cm="1">
        <f t="array" aca="1" ref="BB96" ca="1">IF(INDIRECT(BB$111&amp;116+4*($B96-7))=1,BIN2HEX(1),BIN2HEX(INDIRECT(BB$111&amp;113+4*($B96-7))&amp;INDIRECT(BB$111&amp;114+4*($B96-7))&amp;INDIRECT(BB$111&amp;115+4*($B96-7))&amp;INDIRECT(BB$111&amp;116+4*($B96-7))))</f>
        <v>2</v>
      </c>
      <c r="BC96" s="80" t="str" cm="1">
        <f t="array" aca="1" ref="BC96" ca="1">IF(INDIRECT(BC$111&amp;116+4*($B96-7))=1,BIN2HEX(1),BIN2HEX(INDIRECT(BC$111&amp;113+4*($B96-7))&amp;INDIRECT(BC$111&amp;114+4*($B96-7))&amp;INDIRECT(BC$111&amp;115+4*($B96-7))&amp;INDIRECT(BC$111&amp;116+4*($B96-7))))</f>
        <v>2</v>
      </c>
      <c r="BD96" s="80" t="str" cm="1">
        <f t="array" aca="1" ref="BD96" ca="1">IF(INDIRECT(BD$111&amp;116+4*($B96-7))=1,BIN2HEX(1),BIN2HEX(INDIRECT(BD$111&amp;113+4*($B96-7))&amp;INDIRECT(BD$111&amp;114+4*($B96-7))&amp;INDIRECT(BD$111&amp;115+4*($B96-7))&amp;INDIRECT(BD$111&amp;116+4*($B96-7))))</f>
        <v>2</v>
      </c>
      <c r="BE96" s="80" t="str" cm="1">
        <f t="array" aca="1" ref="BE96" ca="1">IF(INDIRECT(BE$111&amp;116+4*($B96-7))=1,BIN2HEX(1),BIN2HEX(INDIRECT(BE$111&amp;113+4*($B96-7))&amp;INDIRECT(BE$111&amp;114+4*($B96-7))&amp;INDIRECT(BE$111&amp;115+4*($B96-7))&amp;INDIRECT(BE$111&amp;116+4*($B96-7))))</f>
        <v>2</v>
      </c>
      <c r="BF96" s="80" t="str" cm="1">
        <f t="array" aca="1" ref="BF96" ca="1">IF(INDIRECT(BF$111&amp;116+4*($B96-7))=1,BIN2HEX(1),BIN2HEX(INDIRECT(BF$111&amp;113+4*($B96-7))&amp;INDIRECT(BF$111&amp;114+4*($B96-7))&amp;INDIRECT(BF$111&amp;115+4*($B96-7))&amp;INDIRECT(BF$111&amp;116+4*($B96-7))))</f>
        <v>2</v>
      </c>
      <c r="BG96" s="80" t="str" cm="1">
        <f t="array" aca="1" ref="BG96" ca="1">IF(INDIRECT(BG$111&amp;116+4*($B96-7))=1,BIN2HEX(1),BIN2HEX(INDIRECT(BG$111&amp;113+4*($B96-7))&amp;INDIRECT(BG$111&amp;114+4*($B96-7))&amp;INDIRECT(BG$111&amp;115+4*($B96-7))&amp;INDIRECT(BG$111&amp;116+4*($B96-7))))</f>
        <v>2</v>
      </c>
      <c r="BH96" s="80" t="str" cm="1">
        <f t="array" aca="1" ref="BH96" ca="1">IF(INDIRECT(BH$111&amp;116+4*($B96-7))=1,BIN2HEX(1),BIN2HEX(INDIRECT(BH$111&amp;113+4*($B96-7))&amp;INDIRECT(BH$111&amp;114+4*($B96-7))&amp;INDIRECT(BH$111&amp;115+4*($B96-7))&amp;INDIRECT(BH$111&amp;116+4*($B96-7))))</f>
        <v>2</v>
      </c>
      <c r="BI96" s="80" t="str" cm="1">
        <f t="array" aca="1" ref="BI96" ca="1">IF(INDIRECT(BI$111&amp;116+4*($B96-7))=1,BIN2HEX(1),BIN2HEX(INDIRECT(BI$111&amp;113+4*($B96-7))&amp;INDIRECT(BI$111&amp;114+4*($B96-7))&amp;INDIRECT(BI$111&amp;115+4*($B96-7))&amp;INDIRECT(BI$111&amp;116+4*($B96-7))))</f>
        <v>2</v>
      </c>
      <c r="BJ96" s="80" t="str" cm="1">
        <f t="array" aca="1" ref="BJ96" ca="1">IF(INDIRECT(BJ$111&amp;116+4*($B96-7))=1,BIN2HEX(1),BIN2HEX(INDIRECT(BJ$111&amp;113+4*($B96-7))&amp;INDIRECT(BJ$111&amp;114+4*($B96-7))&amp;INDIRECT(BJ$111&amp;115+4*($B96-7))&amp;INDIRECT(BJ$111&amp;116+4*($B96-7))))</f>
        <v>2</v>
      </c>
      <c r="BK96" s="80" t="str" cm="1">
        <f t="array" aca="1" ref="BK96" ca="1">IF(INDIRECT(BK$111&amp;116+4*($B96-7))=1,BIN2HEX(1),BIN2HEX(INDIRECT(BK$111&amp;113+4*($B96-7))&amp;INDIRECT(BK$111&amp;114+4*($B96-7))&amp;INDIRECT(BK$111&amp;115+4*($B96-7))&amp;INDIRECT(BK$111&amp;116+4*($B96-7))))</f>
        <v>2</v>
      </c>
      <c r="BL96" s="80" t="str" cm="1">
        <f t="array" aca="1" ref="BL96" ca="1">IF(INDIRECT(BL$111&amp;116+4*($B96-7))=1,BIN2HEX(1),BIN2HEX(INDIRECT(BL$111&amp;113+4*($B96-7))&amp;INDIRECT(BL$111&amp;114+4*($B96-7))&amp;INDIRECT(BL$111&amp;115+4*($B96-7))&amp;INDIRECT(BL$111&amp;116+4*($B96-7))))</f>
        <v>2</v>
      </c>
      <c r="BM96" s="80" t="str" cm="1">
        <f t="array" aca="1" ref="BM96" ca="1">IF(INDIRECT(BM$111&amp;116+4*($B96-7))=1,BIN2HEX(1),BIN2HEX(INDIRECT(BM$111&amp;113+4*($B96-7))&amp;INDIRECT(BM$111&amp;114+4*($B96-7))&amp;INDIRECT(BM$111&amp;115+4*($B96-7))&amp;INDIRECT(BM$111&amp;116+4*($B96-7))))</f>
        <v>2</v>
      </c>
      <c r="BN96" s="80" t="str" cm="1">
        <f t="array" aca="1" ref="BN96" ca="1">IF(INDIRECT(BN$111&amp;116+4*($B96-7))=1,BIN2HEX(1),BIN2HEX(INDIRECT(BN$111&amp;113+4*($B96-7))&amp;INDIRECT(BN$111&amp;114+4*($B96-7))&amp;INDIRECT(BN$111&amp;115+4*($B96-7))&amp;INDIRECT(BN$111&amp;116+4*($B96-7))))</f>
        <v>2</v>
      </c>
      <c r="BO96" s="80" t="str" cm="1">
        <f t="array" aca="1" ref="BO96" ca="1">IF(INDIRECT(BO$111&amp;116+4*($B96-7))=1,BIN2HEX(1),BIN2HEX(INDIRECT(BO$111&amp;113+4*($B96-7))&amp;INDIRECT(BO$111&amp;114+4*($B96-7))&amp;INDIRECT(BO$111&amp;115+4*($B96-7))&amp;INDIRECT(BO$111&amp;116+4*($B96-7))))</f>
        <v>2</v>
      </c>
      <c r="BP96" s="80" t="str" cm="1">
        <f t="array" aca="1" ref="BP96" ca="1">IF(INDIRECT(BP$111&amp;116+4*($B96-7))=1,BIN2HEX(1),BIN2HEX(INDIRECT(BP$111&amp;113+4*($B96-7))&amp;INDIRECT(BP$111&amp;114+4*($B96-7))&amp;INDIRECT(BP$111&amp;115+4*($B96-7))&amp;INDIRECT(BP$111&amp;116+4*($B96-7))))</f>
        <v>2</v>
      </c>
      <c r="CD96" s="80" cm="1">
        <f t="array" aca="1" ref="CD96" ca="1">IF($V96="0",INDIRECT("ｄａｔａ!$"&amp;V$112&amp;"$"&amp;$B96),0)</f>
        <v>0</v>
      </c>
      <c r="CE96" s="80" cm="1">
        <f t="array" aca="1" ref="CE96" ca="1">IF(OR($AS96="0",$AS96="8"),INDIRECT("ｄａｔａ!$"&amp;AS$112&amp;"$"&amp;$B96),0)</f>
        <v>0</v>
      </c>
      <c r="CH96" s="80" t="str">
        <f t="shared" si="23"/>
        <v>2000</v>
      </c>
      <c r="CI96" s="80" t="str">
        <f t="shared" si="24"/>
        <v>300000</v>
      </c>
      <c r="CJ96" s="80" t="str">
        <f t="shared" si="25"/>
        <v>400000</v>
      </c>
      <c r="CK96" s="80" t="str">
        <f t="shared" si="26"/>
        <v>5000000</v>
      </c>
      <c r="CL96" s="80" t="str">
        <f t="shared" si="27"/>
        <v>600000</v>
      </c>
      <c r="CM96" s="80" t="str">
        <f t="shared" ca="1" si="28"/>
        <v>70000</v>
      </c>
      <c r="CN96" s="80" t="str">
        <f t="shared" ca="1" si="29"/>
        <v>800000</v>
      </c>
      <c r="CO96" s="80" t="str">
        <f t="shared" ca="1" si="30"/>
        <v>900000</v>
      </c>
      <c r="CP96" s="80" t="str">
        <f t="shared" ca="1" si="31"/>
        <v>A000000</v>
      </c>
      <c r="CQ96" s="80" t="str">
        <f t="shared" ca="1" si="32"/>
        <v>B00000</v>
      </c>
    </row>
    <row r="97" spans="1:97" x14ac:dyDescent="0.2">
      <c r="A97" s="80" t="s">
        <v>2410</v>
      </c>
      <c r="B97" s="80">
        <v>99</v>
      </c>
      <c r="C97" s="251">
        <f t="shared" ca="1" si="22"/>
        <v>1</v>
      </c>
      <c r="D97" s="80" t="str" cm="1">
        <f t="array" aca="1" ref="D97" ca="1">IF(INDIRECT(D$111&amp;116+4*($B97-7))=1,BIN2HEX(1),BIN2HEX(INDIRECT(D$111&amp;113+4*($B97-7))&amp;INDIRECT(D$111&amp;114+4*($B97-7))&amp;INDIRECT(D$111&amp;115+4*($B97-7))&amp;INDIRECT(D$111&amp;116+4*($B97-7))))</f>
        <v>4</v>
      </c>
      <c r="F97" s="80" t="str" cm="1">
        <f t="array" aca="1" ref="F97" ca="1">IF(INDIRECT(F$111&amp;116+4*($B97-7))=1,BIN2HEX(1),BIN2HEX(INDIRECT(F$111&amp;113+4*($B97-7))&amp;INDIRECT(F$111&amp;114+4*($B97-7))&amp;INDIRECT(F$111&amp;115+4*($B97-7))&amp;INDIRECT(F$111&amp;116+4*($B97-7))))</f>
        <v>2</v>
      </c>
      <c r="G97" s="80" t="str" cm="1">
        <f t="array" aca="1" ref="G97" ca="1">IF(INDIRECT(G$111&amp;116+4*($B97-7))=1,BIN2HEX(1),BIN2HEX(INDIRECT(G$111&amp;113+4*($B97-7))&amp;INDIRECT(G$111&amp;114+4*($B97-7))&amp;INDIRECT(G$111&amp;115+4*($B97-7))&amp;INDIRECT(G$111&amp;116+4*($B97-7))))</f>
        <v>2</v>
      </c>
      <c r="H97" s="80" t="str" cm="1">
        <f t="array" aca="1" ref="H97" ca="1">IF(INDIRECT(H$111&amp;116+4*($B97-7))=1,BIN2HEX(1),BIN2HEX(INDIRECT(H$111&amp;113+4*($B97-7))&amp;INDIRECT(H$111&amp;114+4*($B97-7))&amp;INDIRECT(H$111&amp;115+4*($B97-7))&amp;INDIRECT(H$111&amp;116+4*($B97-7))))</f>
        <v>2</v>
      </c>
      <c r="I97" s="80" t="str" cm="1">
        <f t="array" aca="1" ref="I97" ca="1">IF(INDIRECT(I$111&amp;116+4*($B97-7))=1,BIN2HEX(1),BIN2HEX(INDIRECT(I$111&amp;113+4*($B97-7))&amp;INDIRECT(I$111&amp;114+4*($B97-7))&amp;INDIRECT(I$111&amp;115+4*($B97-7))&amp;INDIRECT(I$111&amp;116+4*($B97-7))))</f>
        <v>2</v>
      </c>
      <c r="J97" s="80" t="str" cm="1">
        <f t="array" aca="1" ref="J97" ca="1">IF(INDIRECT(J$111&amp;116+4*($B97-7))=1,BIN2HEX(1),BIN2HEX(INDIRECT(J$111&amp;113+4*($B97-7))&amp;INDIRECT(J$111&amp;114+4*($B97-7))&amp;INDIRECT(J$111&amp;115+4*($B97-7))&amp;INDIRECT(J$111&amp;116+4*($B97-7))))</f>
        <v>2</v>
      </c>
      <c r="K97" s="80" t="str" cm="1">
        <f t="array" aca="1" ref="K97" ca="1">IF(INDIRECT(K$111&amp;116+4*($B97-7))=1,BIN2HEX(1),BIN2HEX(INDIRECT(K$111&amp;113+4*($B97-7))&amp;INDIRECT(K$111&amp;114+4*($B97-7))&amp;INDIRECT(K$111&amp;115+4*($B97-7))&amp;INDIRECT(K$111&amp;116+4*($B97-7))))</f>
        <v>2</v>
      </c>
      <c r="L97" s="80" t="str" cm="1">
        <f t="array" aca="1" ref="L97" ca="1">IF(INDIRECT(L$111&amp;116+4*($B97-7))=1,BIN2HEX(1),BIN2HEX(INDIRECT(L$111&amp;113+4*($B97-7))&amp;INDIRECT(L$111&amp;114+4*($B97-7))&amp;INDIRECT(L$111&amp;115+4*($B97-7))&amp;INDIRECT(L$111&amp;116+4*($B97-7))))</f>
        <v>2</v>
      </c>
      <c r="M97" s="80" t="str" cm="1">
        <f t="array" aca="1" ref="M97" ca="1">IF(INDIRECT(M$111&amp;116+4*($B97-7))=1,BIN2HEX(1),BIN2HEX(INDIRECT(M$111&amp;113+4*($B97-7))&amp;INDIRECT(M$111&amp;114+4*($B97-7))&amp;INDIRECT(M$111&amp;115+4*($B97-7))&amp;INDIRECT(M$111&amp;116+4*($B97-7))))</f>
        <v>2</v>
      </c>
      <c r="N97" s="80" t="str" cm="1">
        <f t="array" aca="1" ref="N97" ca="1">IF(INDIRECT(N$111&amp;116+4*($B97-7))=1,BIN2HEX(1),BIN2HEX(INDIRECT(N$111&amp;113+4*($B97-7))&amp;INDIRECT(N$111&amp;114+4*($B97-7))&amp;INDIRECT(N$111&amp;115+4*($B97-7))&amp;INDIRECT(N$111&amp;116+4*($B97-7))))</f>
        <v>2</v>
      </c>
      <c r="O97" s="80" t="str" cm="1">
        <f t="array" aca="1" ref="O97" ca="1">IF(INDIRECT(O$111&amp;116+4*($B97-7))=1,BIN2HEX(1),BIN2HEX(INDIRECT(O$111&amp;113+4*($B97-7))&amp;INDIRECT(O$111&amp;114+4*($B97-7))&amp;INDIRECT(O$111&amp;115+4*($B97-7))&amp;INDIRECT(O$111&amp;116+4*($B97-7))))</f>
        <v>2</v>
      </c>
      <c r="P97" s="80" t="str" cm="1">
        <f t="array" aca="1" ref="P97" ca="1">IF(INDIRECT(P$111&amp;116+4*($B97-7))=1,BIN2HEX(1),BIN2HEX(INDIRECT(P$111&amp;113+4*($B97-7))&amp;INDIRECT(P$111&amp;114+4*($B97-7))&amp;INDIRECT(P$111&amp;115+4*($B97-7))&amp;INDIRECT(P$111&amp;116+4*($B97-7))))</f>
        <v>2</v>
      </c>
      <c r="Q97" s="80" t="str" cm="1">
        <f t="array" aca="1" ref="Q97" ca="1">IF(INDIRECT(Q$111&amp;116+4*($B97-7))=1,BIN2HEX(1),BIN2HEX(INDIRECT(Q$111&amp;113+4*($B97-7))&amp;INDIRECT(Q$111&amp;114+4*($B97-7))&amp;INDIRECT(Q$111&amp;115+4*($B97-7))&amp;INDIRECT(Q$111&amp;116+4*($B97-7))))</f>
        <v>2</v>
      </c>
      <c r="R97" s="80" t="str" cm="1">
        <f t="array" aca="1" ref="R97" ca="1">IF(INDIRECT(R$111&amp;116+4*($B97-7))=1,BIN2HEX(1),BIN2HEX(INDIRECT(R$111&amp;113+4*($B97-7))&amp;INDIRECT(R$111&amp;114+4*($B97-7))&amp;INDIRECT(R$111&amp;115+4*($B97-7))&amp;INDIRECT(R$111&amp;116+4*($B97-7))))</f>
        <v>2</v>
      </c>
      <c r="S97" s="80" t="str" cm="1">
        <f t="array" aca="1" ref="S97" ca="1">IF(INDIRECT(S$111&amp;116+4*($B97-7))=1,BIN2HEX(1),BIN2HEX(INDIRECT(S$111&amp;113+4*($B97-7))&amp;INDIRECT(S$111&amp;114+4*($B97-7))&amp;INDIRECT(S$111&amp;115+4*($B97-7))&amp;INDIRECT(S$111&amp;116+4*($B97-7))))</f>
        <v>2</v>
      </c>
      <c r="T97" s="80" t="str" cm="1">
        <f t="array" aca="1" ref="T97" ca="1">IF(INDIRECT(T$111&amp;116+4*($B97-7))=1,BIN2HEX(1),BIN2HEX(INDIRECT(T$111&amp;113+4*($B97-7))&amp;INDIRECT(T$111&amp;114+4*($B97-7))&amp;INDIRECT(T$111&amp;115+4*($B97-7))&amp;INDIRECT(T$111&amp;116+4*($B97-7))))</f>
        <v>2</v>
      </c>
      <c r="U97" s="80" t="str" cm="1">
        <f t="array" aca="1" ref="U97" ca="1">IF(INDIRECT(U$111&amp;116+4*($B97-7))=1,BIN2HEX(1),BIN2HEX(INDIRECT(U$111&amp;113+4*($B97-7))&amp;INDIRECT(U$111&amp;114+4*($B97-7))&amp;INDIRECT(U$111&amp;115+4*($B97-7))&amp;INDIRECT(U$111&amp;116+4*($B97-7))))</f>
        <v>2</v>
      </c>
      <c r="V97" s="80" t="str" cm="1">
        <f t="array" aca="1" ref="V97" ca="1">IF(INDIRECT(V$111&amp;116+4*($B97-7))=1,BIN2HEX(1),BIN2HEX(INDIRECT(V$111&amp;113+4*($B97-7))&amp;INDIRECT(V$111&amp;114+4*($B97-7))&amp;INDIRECT(V$111&amp;115+4*($B97-7))&amp;INDIRECT(V$111&amp;116+4*($B97-7))))</f>
        <v>2</v>
      </c>
      <c r="W97" s="80" t="str" cm="1">
        <f t="array" aca="1" ref="W97" ca="1">IF(INDIRECT(W$111&amp;116+4*($B97-7))=1,BIN2HEX(1),BIN2HEX(INDIRECT(W$111&amp;113+4*($B97-7))&amp;INDIRECT(W$111&amp;114+4*($B97-7))&amp;INDIRECT(W$111&amp;115+4*($B97-7))&amp;INDIRECT(W$111&amp;116+4*($B97-7))))</f>
        <v>2</v>
      </c>
      <c r="X97" s="80" t="str" cm="1">
        <f t="array" aca="1" ref="X97" ca="1">IF(INDIRECT(X$111&amp;116+4*($B97-7))=1,BIN2HEX(1),BIN2HEX(INDIRECT(X$111&amp;113+4*($B97-7))&amp;INDIRECT(X$111&amp;114+4*($B97-7))&amp;INDIRECT(X$111&amp;115+4*($B97-7))&amp;INDIRECT(X$111&amp;116+4*($B97-7))))</f>
        <v>2</v>
      </c>
      <c r="Y97" s="80" t="str" cm="1">
        <f t="array" aca="1" ref="Y97" ca="1">IF(INDIRECT(Y$111&amp;116+4*($B97-7))=1,BIN2HEX(1),BIN2HEX(INDIRECT(Y$111&amp;113+4*($B97-7))&amp;INDIRECT(Y$111&amp;114+4*($B97-7))&amp;INDIRECT(Y$111&amp;115+4*($B97-7))&amp;INDIRECT(Y$111&amp;116+4*($B97-7))))</f>
        <v>2</v>
      </c>
      <c r="Z97" s="80" t="str" cm="1">
        <f t="array" aca="1" ref="Z97" ca="1">IF(INDIRECT(Z$111&amp;116+4*($B97-7))=1,BIN2HEX(1),BIN2HEX(INDIRECT(Z$111&amp;113+4*($B97-7))&amp;INDIRECT(Z$111&amp;114+4*($B97-7))&amp;INDIRECT(Z$111&amp;115+4*($B97-7))&amp;INDIRECT(Z$111&amp;116+4*($B97-7))))</f>
        <v>2</v>
      </c>
      <c r="AA97" s="80" t="str" cm="1">
        <f t="array" aca="1" ref="AA97" ca="1">IF(INDIRECT(AA$111&amp;116+4*($B97-7))=1,BIN2HEX(1),BIN2HEX(INDIRECT(AA$111&amp;113+4*($B97-7))&amp;INDIRECT(AA$111&amp;114+4*($B97-7))&amp;INDIRECT(AA$111&amp;115+4*($B97-7))&amp;INDIRECT(AA$111&amp;116+4*($B97-7))))</f>
        <v>2</v>
      </c>
      <c r="AB97" s="80" t="str" cm="1">
        <f t="array" aca="1" ref="AB97" ca="1">IF(INDIRECT(AB$111&amp;116+4*($B97-7))=1,BIN2HEX(1),BIN2HEX(INDIRECT(AB$111&amp;113+4*($B97-7))&amp;INDIRECT(AB$111&amp;114+4*($B97-7))&amp;INDIRECT(AB$111&amp;115+4*($B97-7))&amp;INDIRECT(AB$111&amp;116+4*($B97-7))))</f>
        <v>2</v>
      </c>
      <c r="AC97" s="80" t="str" cm="1">
        <f t="array" aca="1" ref="AC97" ca="1">IF(INDIRECT(AC$111&amp;116+4*($B97-7))=1,BIN2HEX(1),BIN2HEX(INDIRECT(AC$111&amp;113+4*($B97-7))&amp;INDIRECT(AC$111&amp;114+4*($B97-7))&amp;INDIRECT(AC$111&amp;115+4*($B97-7))&amp;INDIRECT(AC$111&amp;116+4*($B97-7))))</f>
        <v>2</v>
      </c>
      <c r="AD97" s="80" t="str" cm="1">
        <f t="array" aca="1" ref="AD97" ca="1">IF(INDIRECT(AD$111&amp;116+4*($B97-7))=1,BIN2HEX(1),BIN2HEX(INDIRECT(AD$111&amp;113+4*($B97-7))&amp;INDIRECT(AD$111&amp;114+4*($B97-7))&amp;INDIRECT(AD$111&amp;115+4*($B97-7))&amp;INDIRECT(AD$111&amp;116+4*($B97-7))))</f>
        <v>2</v>
      </c>
      <c r="AE97" s="80" t="str" cm="1">
        <f t="array" aca="1" ref="AE97" ca="1">IF(INDIRECT(AE$111&amp;116+4*($B97-7))=1,BIN2HEX(1),BIN2HEX(INDIRECT(AE$111&amp;113+4*($B97-7))&amp;INDIRECT(AE$111&amp;114+4*($B97-7))&amp;INDIRECT(AE$111&amp;115+4*($B97-7))&amp;INDIRECT(AE$111&amp;116+4*($B97-7))))</f>
        <v>2</v>
      </c>
      <c r="AF97" s="80" t="str" cm="1">
        <f t="array" aca="1" ref="AF97" ca="1">IF(INDIRECT(AF$111&amp;116+4*($B97-7))=1,BIN2HEX(1),BIN2HEX(INDIRECT(AF$111&amp;113+4*($B97-7))&amp;INDIRECT(AF$111&amp;114+4*($B97-7))&amp;INDIRECT(AF$111&amp;115+4*($B97-7))&amp;INDIRECT(AF$111&amp;116+4*($B97-7))))</f>
        <v>2</v>
      </c>
      <c r="AG97" s="80" t="str" cm="1">
        <f t="array" aca="1" ref="AG97" ca="1">IF(INDIRECT(AG$111&amp;116+4*($B97-7))=1,BIN2HEX(1),BIN2HEX(INDIRECT(AG$111&amp;113+4*($B97-7))&amp;INDIRECT(AG$111&amp;114+4*($B97-7))&amp;INDIRECT(AG$111&amp;115+4*($B97-7))&amp;INDIRECT(AG$111&amp;116+4*($B97-7))))</f>
        <v>2</v>
      </c>
      <c r="AH97" s="80" t="str" cm="1">
        <f t="array" aca="1" ref="AH97" ca="1">IF(INDIRECT(AH$111&amp;116+4*($B97-7))=1,BIN2HEX(1),BIN2HEX(INDIRECT(AH$111&amp;113+4*($B97-7))&amp;INDIRECT(AH$111&amp;114+4*($B97-7))&amp;INDIRECT(AH$111&amp;115+4*($B97-7))&amp;INDIRECT(AH$111&amp;116+4*($B97-7))))</f>
        <v>2</v>
      </c>
      <c r="AI97" s="80" t="str" cm="1">
        <f t="array" aca="1" ref="AI97" ca="1">IF(INDIRECT(AI$111&amp;116+4*($B97-7))=1,BIN2HEX(1),BIN2HEX(INDIRECT(AI$111&amp;113+4*($B97-7))&amp;INDIRECT(AI$111&amp;114+4*($B97-7))&amp;INDIRECT(AI$111&amp;115+4*($B97-7))&amp;INDIRECT(AI$111&amp;116+4*($B97-7))))</f>
        <v>2</v>
      </c>
      <c r="AJ97" s="80" t="str" cm="1">
        <f t="array" aca="1" ref="AJ97" ca="1">IF(INDIRECT(AJ$111&amp;116+4*($B97-7))=1,BIN2HEX(1),BIN2HEX(INDIRECT(AJ$111&amp;113+4*($B97-7))&amp;INDIRECT(AJ$111&amp;114+4*($B97-7))&amp;INDIRECT(AJ$111&amp;115+4*($B97-7))&amp;INDIRECT(AJ$111&amp;116+4*($B97-7))))</f>
        <v>2</v>
      </c>
      <c r="AK97" s="80" t="str" cm="1">
        <f t="array" aca="1" ref="AK97" ca="1">IF(INDIRECT(AK$111&amp;116+4*($B97-7))=1,BIN2HEX(1),BIN2HEX(INDIRECT(AK$111&amp;113+4*($B97-7))&amp;INDIRECT(AK$111&amp;114+4*($B97-7))&amp;INDIRECT(AK$111&amp;115+4*($B97-7))&amp;INDIRECT(AK$111&amp;116+4*($B97-7))))</f>
        <v>2</v>
      </c>
      <c r="AL97" s="80" t="str" cm="1">
        <f t="array" aca="1" ref="AL97" ca="1">IF(INDIRECT(AL$111&amp;116+4*($B97-7))=1,BIN2HEX(1),BIN2HEX(INDIRECT(AL$111&amp;113+4*($B97-7))&amp;INDIRECT(AL$111&amp;114+4*($B97-7))&amp;INDIRECT(AL$111&amp;115+4*($B97-7))&amp;INDIRECT(AL$111&amp;116+4*($B97-7))))</f>
        <v>2</v>
      </c>
      <c r="AM97" s="80" t="str" cm="1">
        <f t="array" aca="1" ref="AM97" ca="1">IF(INDIRECT(AM$111&amp;116+4*($B97-7))=1,BIN2HEX(1),BIN2HEX(INDIRECT(AM$111&amp;113+4*($B97-7))&amp;INDIRECT(AM$111&amp;114+4*($B97-7))&amp;INDIRECT(AM$111&amp;115+4*($B97-7))&amp;INDIRECT(AM$111&amp;116+4*($B97-7))))</f>
        <v>2</v>
      </c>
      <c r="AN97" s="80" t="str" cm="1">
        <f t="array" aca="1" ref="AN97" ca="1">IF(INDIRECT(AN$111&amp;116+4*($B97-7))=1,BIN2HEX(1),BIN2HEX(INDIRECT(AN$111&amp;113+4*($B97-7))&amp;INDIRECT(AN$111&amp;114+4*($B97-7))&amp;INDIRECT(AN$111&amp;115+4*($B97-7))&amp;INDIRECT(AN$111&amp;116+4*($B97-7))))</f>
        <v>2</v>
      </c>
      <c r="AO97" s="80" t="str" cm="1">
        <f t="array" aca="1" ref="AO97" ca="1">IF(INDIRECT(AO$111&amp;116+4*($B97-7))=1,BIN2HEX(1),BIN2HEX(INDIRECT(AO$111&amp;113+4*($B97-7))&amp;INDIRECT(AO$111&amp;114+4*($B97-7))&amp;INDIRECT(AO$111&amp;115+4*($B97-7))&amp;INDIRECT(AO$111&amp;116+4*($B97-7))))</f>
        <v>2</v>
      </c>
      <c r="AP97" s="80" t="str" cm="1">
        <f t="array" aca="1" ref="AP97" ca="1">IF(INDIRECT(AP$111&amp;116+4*($B97-7))=1,BIN2HEX(1),BIN2HEX(INDIRECT(AP$111&amp;113+4*($B97-7))&amp;INDIRECT(AP$111&amp;114+4*($B97-7))&amp;INDIRECT(AP$111&amp;115+4*($B97-7))&amp;INDIRECT(AP$111&amp;116+4*($B97-7))))</f>
        <v>2</v>
      </c>
      <c r="AQ97" s="80" t="str" cm="1">
        <f t="array" aca="1" ref="AQ97" ca="1">IF(INDIRECT(AQ$111&amp;116+4*($B97-7))=1,BIN2HEX(1),BIN2HEX(INDIRECT(AQ$111&amp;113+4*($B97-7))&amp;INDIRECT(AQ$111&amp;114+4*($B97-7))&amp;INDIRECT(AQ$111&amp;115+4*($B97-7))&amp;INDIRECT(AQ$111&amp;116+4*($B97-7))))</f>
        <v>2</v>
      </c>
      <c r="AR97" s="80" t="str" cm="1">
        <f t="array" aca="1" ref="AR97" ca="1">IF(INDIRECT(AR$111&amp;116+4*($B97-7))=1,BIN2HEX(1),BIN2HEX(INDIRECT(AR$111&amp;113+4*($B97-7))&amp;INDIRECT(AR$111&amp;114+4*($B97-7))&amp;INDIRECT(AR$111&amp;115+4*($B97-7))&amp;INDIRECT(AR$111&amp;116+4*($B97-7))))</f>
        <v>2</v>
      </c>
      <c r="AS97" s="80" t="str" cm="1">
        <f t="array" aca="1" ref="AS97" ca="1">IF(INDIRECT(AS$111&amp;116+4*($B97-7))=1,BIN2HEX(1),BIN2HEX(INDIRECT(AS$111&amp;113+4*($B97-7))&amp;INDIRECT(AS$111&amp;114+4*($B97-7))&amp;INDIRECT(AS$111&amp;115+4*($B97-7))&amp;INDIRECT(AS$111&amp;116+4*($B97-7))))</f>
        <v>2</v>
      </c>
      <c r="AT97" s="80" t="str" cm="1">
        <f t="array" aca="1" ref="AT97" ca="1">IF(INDIRECT(AT$111&amp;116+4*($B97-7))=1,BIN2HEX(1),BIN2HEX(INDIRECT(AT$111&amp;113+4*($B97-7))&amp;INDIRECT(AT$111&amp;114+4*($B97-7))&amp;INDIRECT(AT$111&amp;115+4*($B97-7))&amp;INDIRECT(AT$111&amp;116+4*($B97-7))))</f>
        <v>2</v>
      </c>
      <c r="AU97" s="80" t="str" cm="1">
        <f t="array" aca="1" ref="AU97" ca="1">IF(INDIRECT(AU$111&amp;116+4*($B97-7))=1,BIN2HEX(1),BIN2HEX(INDIRECT(AU$111&amp;113+4*($B97-7))&amp;INDIRECT(AU$111&amp;114+4*($B97-7))&amp;INDIRECT(AU$111&amp;115+4*($B97-7))&amp;INDIRECT(AU$111&amp;116+4*($B97-7))))</f>
        <v>2</v>
      </c>
      <c r="AV97" s="80" t="str" cm="1">
        <f t="array" aca="1" ref="AV97" ca="1">IF(INDIRECT(AV$111&amp;116+4*($B97-7))=1,BIN2HEX(1),BIN2HEX(INDIRECT(AV$111&amp;113+4*($B97-7))&amp;INDIRECT(AV$111&amp;114+4*($B97-7))&amp;INDIRECT(AV$111&amp;115+4*($B97-7))&amp;INDIRECT(AV$111&amp;116+4*($B97-7))))</f>
        <v>2</v>
      </c>
      <c r="AW97" s="80" t="str" cm="1">
        <f t="array" aca="1" ref="AW97" ca="1">IF(INDIRECT(AW$111&amp;116+4*($B97-7))=1,BIN2HEX(1),BIN2HEX(INDIRECT(AW$111&amp;113+4*($B97-7))&amp;INDIRECT(AW$111&amp;114+4*($B97-7))&amp;INDIRECT(AW$111&amp;115+4*($B97-7))&amp;INDIRECT(AW$111&amp;116+4*($B97-7))))</f>
        <v>2</v>
      </c>
      <c r="AX97" s="80" t="str" cm="1">
        <f t="array" aca="1" ref="AX97" ca="1">IF(INDIRECT(AX$111&amp;116+4*($B97-7))=1,BIN2HEX(1),BIN2HEX(INDIRECT(AX$111&amp;113+4*($B97-7))&amp;INDIRECT(AX$111&amp;114+4*($B97-7))&amp;INDIRECT(AX$111&amp;115+4*($B97-7))&amp;INDIRECT(AX$111&amp;116+4*($B97-7))))</f>
        <v>2</v>
      </c>
      <c r="AY97" s="80" t="str" cm="1">
        <f t="array" aca="1" ref="AY97" ca="1">IF(INDIRECT(AY$111&amp;116+4*($B97-7))=1,BIN2HEX(1),BIN2HEX(INDIRECT(AY$111&amp;113+4*($B97-7))&amp;INDIRECT(AY$111&amp;114+4*($B97-7))&amp;INDIRECT(AY$111&amp;115+4*($B97-7))&amp;INDIRECT(AY$111&amp;116+4*($B97-7))))</f>
        <v>2</v>
      </c>
      <c r="AZ97" s="80" t="str" cm="1">
        <f t="array" aca="1" ref="AZ97" ca="1">IF(INDIRECT(AZ$111&amp;116+4*($B97-7))=1,BIN2HEX(1),BIN2HEX(INDIRECT(AZ$111&amp;113+4*($B97-7))&amp;INDIRECT(AZ$111&amp;114+4*($B97-7))&amp;INDIRECT(AZ$111&amp;115+4*($B97-7))&amp;INDIRECT(AZ$111&amp;116+4*($B97-7))))</f>
        <v>2</v>
      </c>
      <c r="BA97" s="80" t="str" cm="1">
        <f t="array" aca="1" ref="BA97" ca="1">IF(INDIRECT(BA$111&amp;116+4*($B97-7))=1,BIN2HEX(1),BIN2HEX(INDIRECT(BA$111&amp;113+4*($B97-7))&amp;INDIRECT(BA$111&amp;114+4*($B97-7))&amp;INDIRECT(BA$111&amp;115+4*($B97-7))&amp;INDIRECT(BA$111&amp;116+4*($B97-7))))</f>
        <v>2</v>
      </c>
      <c r="BB97" s="80" t="str" cm="1">
        <f t="array" aca="1" ref="BB97" ca="1">IF(INDIRECT(BB$111&amp;116+4*($B97-7))=1,BIN2HEX(1),BIN2HEX(INDIRECT(BB$111&amp;113+4*($B97-7))&amp;INDIRECT(BB$111&amp;114+4*($B97-7))&amp;INDIRECT(BB$111&amp;115+4*($B97-7))&amp;INDIRECT(BB$111&amp;116+4*($B97-7))))</f>
        <v>2</v>
      </c>
      <c r="BC97" s="80" t="str" cm="1">
        <f t="array" aca="1" ref="BC97" ca="1">IF(INDIRECT(BC$111&amp;116+4*($B97-7))=1,BIN2HEX(1),BIN2HEX(INDIRECT(BC$111&amp;113+4*($B97-7))&amp;INDIRECT(BC$111&amp;114+4*($B97-7))&amp;INDIRECT(BC$111&amp;115+4*($B97-7))&amp;INDIRECT(BC$111&amp;116+4*($B97-7))))</f>
        <v>2</v>
      </c>
      <c r="BD97" s="80" t="str" cm="1">
        <f t="array" aca="1" ref="BD97" ca="1">IF(INDIRECT(BD$111&amp;116+4*($B97-7))=1,BIN2HEX(1),BIN2HEX(INDIRECT(BD$111&amp;113+4*($B97-7))&amp;INDIRECT(BD$111&amp;114+4*($B97-7))&amp;INDIRECT(BD$111&amp;115+4*($B97-7))&amp;INDIRECT(BD$111&amp;116+4*($B97-7))))</f>
        <v>2</v>
      </c>
      <c r="BE97" s="80" t="str" cm="1">
        <f t="array" aca="1" ref="BE97" ca="1">IF(INDIRECT(BE$111&amp;116+4*($B97-7))=1,BIN2HEX(1),BIN2HEX(INDIRECT(BE$111&amp;113+4*($B97-7))&amp;INDIRECT(BE$111&amp;114+4*($B97-7))&amp;INDIRECT(BE$111&amp;115+4*($B97-7))&amp;INDIRECT(BE$111&amp;116+4*($B97-7))))</f>
        <v>2</v>
      </c>
      <c r="BF97" s="80" t="str" cm="1">
        <f t="array" aca="1" ref="BF97" ca="1">IF(INDIRECT(BF$111&amp;116+4*($B97-7))=1,BIN2HEX(1),BIN2HEX(INDIRECT(BF$111&amp;113+4*($B97-7))&amp;INDIRECT(BF$111&amp;114+4*($B97-7))&amp;INDIRECT(BF$111&amp;115+4*($B97-7))&amp;INDIRECT(BF$111&amp;116+4*($B97-7))))</f>
        <v>2</v>
      </c>
      <c r="BG97" s="80" t="str" cm="1">
        <f t="array" aca="1" ref="BG97" ca="1">IF(INDIRECT(BG$111&amp;116+4*($B97-7))=1,BIN2HEX(1),BIN2HEX(INDIRECT(BG$111&amp;113+4*($B97-7))&amp;INDIRECT(BG$111&amp;114+4*($B97-7))&amp;INDIRECT(BG$111&amp;115+4*($B97-7))&amp;INDIRECT(BG$111&amp;116+4*($B97-7))))</f>
        <v>2</v>
      </c>
      <c r="BH97" s="80" t="str" cm="1">
        <f t="array" aca="1" ref="BH97" ca="1">IF(INDIRECT(BH$111&amp;116+4*($B97-7))=1,BIN2HEX(1),BIN2HEX(INDIRECT(BH$111&amp;113+4*($B97-7))&amp;INDIRECT(BH$111&amp;114+4*($B97-7))&amp;INDIRECT(BH$111&amp;115+4*($B97-7))&amp;INDIRECT(BH$111&amp;116+4*($B97-7))))</f>
        <v>2</v>
      </c>
      <c r="BI97" s="80" t="str" cm="1">
        <f t="array" aca="1" ref="BI97" ca="1">IF(INDIRECT(BI$111&amp;116+4*($B97-7))=1,BIN2HEX(1),BIN2HEX(INDIRECT(BI$111&amp;113+4*($B97-7))&amp;INDIRECT(BI$111&amp;114+4*($B97-7))&amp;INDIRECT(BI$111&amp;115+4*($B97-7))&amp;INDIRECT(BI$111&amp;116+4*($B97-7))))</f>
        <v>2</v>
      </c>
      <c r="BJ97" s="80" t="str" cm="1">
        <f t="array" aca="1" ref="BJ97" ca="1">IF(INDIRECT(BJ$111&amp;116+4*($B97-7))=1,BIN2HEX(1),BIN2HEX(INDIRECT(BJ$111&amp;113+4*($B97-7))&amp;INDIRECT(BJ$111&amp;114+4*($B97-7))&amp;INDIRECT(BJ$111&amp;115+4*($B97-7))&amp;INDIRECT(BJ$111&amp;116+4*($B97-7))))</f>
        <v>2</v>
      </c>
      <c r="BK97" s="80" t="str" cm="1">
        <f t="array" aca="1" ref="BK97" ca="1">IF(INDIRECT(BK$111&amp;116+4*($B97-7))=1,BIN2HEX(1),BIN2HEX(INDIRECT(BK$111&amp;113+4*($B97-7))&amp;INDIRECT(BK$111&amp;114+4*($B97-7))&amp;INDIRECT(BK$111&amp;115+4*($B97-7))&amp;INDIRECT(BK$111&amp;116+4*($B97-7))))</f>
        <v>2</v>
      </c>
      <c r="BL97" s="80" t="str" cm="1">
        <f t="array" aca="1" ref="BL97" ca="1">IF(INDIRECT(BL$111&amp;116+4*($B97-7))=1,BIN2HEX(1),BIN2HEX(INDIRECT(BL$111&amp;113+4*($B97-7))&amp;INDIRECT(BL$111&amp;114+4*($B97-7))&amp;INDIRECT(BL$111&amp;115+4*($B97-7))&amp;INDIRECT(BL$111&amp;116+4*($B97-7))))</f>
        <v>2</v>
      </c>
      <c r="BM97" s="80" t="str" cm="1">
        <f t="array" aca="1" ref="BM97" ca="1">IF(INDIRECT(BM$111&amp;116+4*($B97-7))=1,BIN2HEX(1),BIN2HEX(INDIRECT(BM$111&amp;113+4*($B97-7))&amp;INDIRECT(BM$111&amp;114+4*($B97-7))&amp;INDIRECT(BM$111&amp;115+4*($B97-7))&amp;INDIRECT(BM$111&amp;116+4*($B97-7))))</f>
        <v>2</v>
      </c>
      <c r="BN97" s="80" t="str" cm="1">
        <f t="array" aca="1" ref="BN97" ca="1">IF(INDIRECT(BN$111&amp;116+4*($B97-7))=1,BIN2HEX(1),BIN2HEX(INDIRECT(BN$111&amp;113+4*($B97-7))&amp;INDIRECT(BN$111&amp;114+4*($B97-7))&amp;INDIRECT(BN$111&amp;115+4*($B97-7))&amp;INDIRECT(BN$111&amp;116+4*($B97-7))))</f>
        <v>2</v>
      </c>
      <c r="BO97" s="80" t="str" cm="1">
        <f t="array" aca="1" ref="BO97" ca="1">IF(INDIRECT(BO$111&amp;116+4*($B97-7))=1,BIN2HEX(1),BIN2HEX(INDIRECT(BO$111&amp;113+4*($B97-7))&amp;INDIRECT(BO$111&amp;114+4*($B97-7))&amp;INDIRECT(BO$111&amp;115+4*($B97-7))&amp;INDIRECT(BO$111&amp;116+4*($B97-7))))</f>
        <v>2</v>
      </c>
      <c r="BP97" s="80" t="str" cm="1">
        <f t="array" aca="1" ref="BP97" ca="1">IF(INDIRECT(BP$111&amp;116+4*($B97-7))=1,BIN2HEX(1),BIN2HEX(INDIRECT(BP$111&amp;113+4*($B97-7))&amp;INDIRECT(BP$111&amp;114+4*($B97-7))&amp;INDIRECT(BP$111&amp;115+4*($B97-7))&amp;INDIRECT(BP$111&amp;116+4*($B97-7))))</f>
        <v>2</v>
      </c>
      <c r="CD97" s="80" cm="1">
        <f t="array" aca="1" ref="CD97" ca="1">IF($V97="0",INDIRECT("ｄａｔａ!$"&amp;V$112&amp;"$"&amp;$B97),0)</f>
        <v>0</v>
      </c>
      <c r="CE97" s="80" cm="1">
        <f t="array" aca="1" ref="CE97" ca="1">IF(OR($AS97="0",$AS97="8"),INDIRECT("ｄａｔａ!$"&amp;AS$112&amp;"$"&amp;$B97),0)</f>
        <v>0</v>
      </c>
      <c r="CH97" s="80" t="str">
        <f t="shared" si="23"/>
        <v>2000</v>
      </c>
      <c r="CI97" s="80" t="str">
        <f t="shared" si="24"/>
        <v>300000</v>
      </c>
      <c r="CJ97" s="80" t="str">
        <f t="shared" si="25"/>
        <v>400000</v>
      </c>
      <c r="CK97" s="80" t="str">
        <f t="shared" si="26"/>
        <v>5000000</v>
      </c>
      <c r="CL97" s="80" t="str">
        <f t="shared" si="27"/>
        <v>600000</v>
      </c>
      <c r="CM97" s="80" t="str">
        <f t="shared" ca="1" si="28"/>
        <v>70000</v>
      </c>
      <c r="CN97" s="80" t="str">
        <f t="shared" ca="1" si="29"/>
        <v>800000</v>
      </c>
      <c r="CO97" s="80" t="str">
        <f t="shared" ca="1" si="30"/>
        <v>900000</v>
      </c>
      <c r="CP97" s="80" t="str">
        <f t="shared" ca="1" si="31"/>
        <v>A000000</v>
      </c>
      <c r="CQ97" s="80" t="str">
        <f t="shared" ca="1" si="32"/>
        <v>B00000</v>
      </c>
    </row>
    <row r="98" spans="1:97" x14ac:dyDescent="0.2">
      <c r="A98" s="80" t="s">
        <v>2411</v>
      </c>
      <c r="B98" s="80">
        <v>100</v>
      </c>
      <c r="C98" s="251">
        <f t="shared" ca="1" si="22"/>
        <v>1</v>
      </c>
      <c r="D98" s="80" t="str" cm="1">
        <f t="array" aca="1" ref="D98" ca="1">IF(INDIRECT(D$111&amp;116+4*($B98-7))=1,BIN2HEX(1),BIN2HEX(INDIRECT(D$111&amp;113+4*($B98-7))&amp;INDIRECT(D$111&amp;114+4*($B98-7))&amp;INDIRECT(D$111&amp;115+4*($B98-7))&amp;INDIRECT(D$111&amp;116+4*($B98-7))))</f>
        <v>4</v>
      </c>
      <c r="F98" s="80" t="str" cm="1">
        <f t="array" aca="1" ref="F98" ca="1">IF(INDIRECT(F$111&amp;116+4*($B98-7))=1,BIN2HEX(1),BIN2HEX(INDIRECT(F$111&amp;113+4*($B98-7))&amp;INDIRECT(F$111&amp;114+4*($B98-7))&amp;INDIRECT(F$111&amp;115+4*($B98-7))&amp;INDIRECT(F$111&amp;116+4*($B98-7))))</f>
        <v>2</v>
      </c>
      <c r="G98" s="80" t="str" cm="1">
        <f t="array" aca="1" ref="G98" ca="1">IF(INDIRECT(G$111&amp;116+4*($B98-7))=1,BIN2HEX(1),BIN2HEX(INDIRECT(G$111&amp;113+4*($B98-7))&amp;INDIRECT(G$111&amp;114+4*($B98-7))&amp;INDIRECT(G$111&amp;115+4*($B98-7))&amp;INDIRECT(G$111&amp;116+4*($B98-7))))</f>
        <v>2</v>
      </c>
      <c r="H98" s="80" t="str" cm="1">
        <f t="array" aca="1" ref="H98" ca="1">IF(INDIRECT(H$111&amp;116+4*($B98-7))=1,BIN2HEX(1),BIN2HEX(INDIRECT(H$111&amp;113+4*($B98-7))&amp;INDIRECT(H$111&amp;114+4*($B98-7))&amp;INDIRECT(H$111&amp;115+4*($B98-7))&amp;INDIRECT(H$111&amp;116+4*($B98-7))))</f>
        <v>2</v>
      </c>
      <c r="I98" s="80" t="str" cm="1">
        <f t="array" aca="1" ref="I98" ca="1">IF(INDIRECT(I$111&amp;116+4*($B98-7))=1,BIN2HEX(1),BIN2HEX(INDIRECT(I$111&amp;113+4*($B98-7))&amp;INDIRECT(I$111&amp;114+4*($B98-7))&amp;INDIRECT(I$111&amp;115+4*($B98-7))&amp;INDIRECT(I$111&amp;116+4*($B98-7))))</f>
        <v>2</v>
      </c>
      <c r="J98" s="80" t="str" cm="1">
        <f t="array" aca="1" ref="J98" ca="1">IF(INDIRECT(J$111&amp;116+4*($B98-7))=1,BIN2HEX(1),BIN2HEX(INDIRECT(J$111&amp;113+4*($B98-7))&amp;INDIRECT(J$111&amp;114+4*($B98-7))&amp;INDIRECT(J$111&amp;115+4*($B98-7))&amp;INDIRECT(J$111&amp;116+4*($B98-7))))</f>
        <v>2</v>
      </c>
      <c r="K98" s="80" t="str" cm="1">
        <f t="array" aca="1" ref="K98" ca="1">IF(INDIRECT(K$111&amp;116+4*($B98-7))=1,BIN2HEX(1),BIN2HEX(INDIRECT(K$111&amp;113+4*($B98-7))&amp;INDIRECT(K$111&amp;114+4*($B98-7))&amp;INDIRECT(K$111&amp;115+4*($B98-7))&amp;INDIRECT(K$111&amp;116+4*($B98-7))))</f>
        <v>2</v>
      </c>
      <c r="L98" s="80" t="str" cm="1">
        <f t="array" aca="1" ref="L98" ca="1">IF(INDIRECT(L$111&amp;116+4*($B98-7))=1,BIN2HEX(1),BIN2HEX(INDIRECT(L$111&amp;113+4*($B98-7))&amp;INDIRECT(L$111&amp;114+4*($B98-7))&amp;INDIRECT(L$111&amp;115+4*($B98-7))&amp;INDIRECT(L$111&amp;116+4*($B98-7))))</f>
        <v>2</v>
      </c>
      <c r="M98" s="80" t="str" cm="1">
        <f t="array" aca="1" ref="M98" ca="1">IF(INDIRECT(M$111&amp;116+4*($B98-7))=1,BIN2HEX(1),BIN2HEX(INDIRECT(M$111&amp;113+4*($B98-7))&amp;INDIRECT(M$111&amp;114+4*($B98-7))&amp;INDIRECT(M$111&amp;115+4*($B98-7))&amp;INDIRECT(M$111&amp;116+4*($B98-7))))</f>
        <v>2</v>
      </c>
      <c r="N98" s="80" t="str" cm="1">
        <f t="array" aca="1" ref="N98" ca="1">IF(INDIRECT(N$111&amp;116+4*($B98-7))=1,BIN2HEX(1),BIN2HEX(INDIRECT(N$111&amp;113+4*($B98-7))&amp;INDIRECT(N$111&amp;114+4*($B98-7))&amp;INDIRECT(N$111&amp;115+4*($B98-7))&amp;INDIRECT(N$111&amp;116+4*($B98-7))))</f>
        <v>2</v>
      </c>
      <c r="O98" s="80" t="str" cm="1">
        <f t="array" aca="1" ref="O98" ca="1">IF(INDIRECT(O$111&amp;116+4*($B98-7))=1,BIN2HEX(1),BIN2HEX(INDIRECT(O$111&amp;113+4*($B98-7))&amp;INDIRECT(O$111&amp;114+4*($B98-7))&amp;INDIRECT(O$111&amp;115+4*($B98-7))&amp;INDIRECT(O$111&amp;116+4*($B98-7))))</f>
        <v>2</v>
      </c>
      <c r="P98" s="80" t="str" cm="1">
        <f t="array" aca="1" ref="P98" ca="1">IF(INDIRECT(P$111&amp;116+4*($B98-7))=1,BIN2HEX(1),BIN2HEX(INDIRECT(P$111&amp;113+4*($B98-7))&amp;INDIRECT(P$111&amp;114+4*($B98-7))&amp;INDIRECT(P$111&amp;115+4*($B98-7))&amp;INDIRECT(P$111&amp;116+4*($B98-7))))</f>
        <v>2</v>
      </c>
      <c r="Q98" s="80" t="str" cm="1">
        <f t="array" aca="1" ref="Q98" ca="1">IF(INDIRECT(Q$111&amp;116+4*($B98-7))=1,BIN2HEX(1),BIN2HEX(INDIRECT(Q$111&amp;113+4*($B98-7))&amp;INDIRECT(Q$111&amp;114+4*($B98-7))&amp;INDIRECT(Q$111&amp;115+4*($B98-7))&amp;INDIRECT(Q$111&amp;116+4*($B98-7))))</f>
        <v>2</v>
      </c>
      <c r="R98" s="80" t="str" cm="1">
        <f t="array" aca="1" ref="R98" ca="1">IF(INDIRECT(R$111&amp;116+4*($B98-7))=1,BIN2HEX(1),BIN2HEX(INDIRECT(R$111&amp;113+4*($B98-7))&amp;INDIRECT(R$111&amp;114+4*($B98-7))&amp;INDIRECT(R$111&amp;115+4*($B98-7))&amp;INDIRECT(R$111&amp;116+4*($B98-7))))</f>
        <v>2</v>
      </c>
      <c r="S98" s="80" t="str" cm="1">
        <f t="array" aca="1" ref="S98" ca="1">IF(INDIRECT(S$111&amp;116+4*($B98-7))=1,BIN2HEX(1),BIN2HEX(INDIRECT(S$111&amp;113+4*($B98-7))&amp;INDIRECT(S$111&amp;114+4*($B98-7))&amp;INDIRECT(S$111&amp;115+4*($B98-7))&amp;INDIRECT(S$111&amp;116+4*($B98-7))))</f>
        <v>2</v>
      </c>
      <c r="T98" s="80" t="str" cm="1">
        <f t="array" aca="1" ref="T98" ca="1">IF(INDIRECT(T$111&amp;116+4*($B98-7))=1,BIN2HEX(1),BIN2HEX(INDIRECT(T$111&amp;113+4*($B98-7))&amp;INDIRECT(T$111&amp;114+4*($B98-7))&amp;INDIRECT(T$111&amp;115+4*($B98-7))&amp;INDIRECT(T$111&amp;116+4*($B98-7))))</f>
        <v>2</v>
      </c>
      <c r="U98" s="80" t="str" cm="1">
        <f t="array" aca="1" ref="U98" ca="1">IF(INDIRECT(U$111&amp;116+4*($B98-7))=1,BIN2HEX(1),BIN2HEX(INDIRECT(U$111&amp;113+4*($B98-7))&amp;INDIRECT(U$111&amp;114+4*($B98-7))&amp;INDIRECT(U$111&amp;115+4*($B98-7))&amp;INDIRECT(U$111&amp;116+4*($B98-7))))</f>
        <v>2</v>
      </c>
      <c r="V98" s="80" t="str" cm="1">
        <f t="array" aca="1" ref="V98" ca="1">IF(INDIRECT(V$111&amp;116+4*($B98-7))=1,BIN2HEX(1),BIN2HEX(INDIRECT(V$111&amp;113+4*($B98-7))&amp;INDIRECT(V$111&amp;114+4*($B98-7))&amp;INDIRECT(V$111&amp;115+4*($B98-7))&amp;INDIRECT(V$111&amp;116+4*($B98-7))))</f>
        <v>2</v>
      </c>
      <c r="W98" s="80" t="str" cm="1">
        <f t="array" aca="1" ref="W98" ca="1">IF(INDIRECT(W$111&amp;116+4*($B98-7))=1,BIN2HEX(1),BIN2HEX(INDIRECT(W$111&amp;113+4*($B98-7))&amp;INDIRECT(W$111&amp;114+4*($B98-7))&amp;INDIRECT(W$111&amp;115+4*($B98-7))&amp;INDIRECT(W$111&amp;116+4*($B98-7))))</f>
        <v>2</v>
      </c>
      <c r="X98" s="80" t="str" cm="1">
        <f t="array" aca="1" ref="X98" ca="1">IF(INDIRECT(X$111&amp;116+4*($B98-7))=1,BIN2HEX(1),BIN2HEX(INDIRECT(X$111&amp;113+4*($B98-7))&amp;INDIRECT(X$111&amp;114+4*($B98-7))&amp;INDIRECT(X$111&amp;115+4*($B98-7))&amp;INDIRECT(X$111&amp;116+4*($B98-7))))</f>
        <v>2</v>
      </c>
      <c r="Y98" s="80" t="str" cm="1">
        <f t="array" aca="1" ref="Y98" ca="1">IF(INDIRECT(Y$111&amp;116+4*($B98-7))=1,BIN2HEX(1),BIN2HEX(INDIRECT(Y$111&amp;113+4*($B98-7))&amp;INDIRECT(Y$111&amp;114+4*($B98-7))&amp;INDIRECT(Y$111&amp;115+4*($B98-7))&amp;INDIRECT(Y$111&amp;116+4*($B98-7))))</f>
        <v>2</v>
      </c>
      <c r="Z98" s="80" t="str" cm="1">
        <f t="array" aca="1" ref="Z98" ca="1">IF(INDIRECT(Z$111&amp;116+4*($B98-7))=1,BIN2HEX(1),BIN2HEX(INDIRECT(Z$111&amp;113+4*($B98-7))&amp;INDIRECT(Z$111&amp;114+4*($B98-7))&amp;INDIRECT(Z$111&amp;115+4*($B98-7))&amp;INDIRECT(Z$111&amp;116+4*($B98-7))))</f>
        <v>2</v>
      </c>
      <c r="AA98" s="80" t="str" cm="1">
        <f t="array" aca="1" ref="AA98" ca="1">IF(INDIRECT(AA$111&amp;116+4*($B98-7))=1,BIN2HEX(1),BIN2HEX(INDIRECT(AA$111&amp;113+4*($B98-7))&amp;INDIRECT(AA$111&amp;114+4*($B98-7))&amp;INDIRECT(AA$111&amp;115+4*($B98-7))&amp;INDIRECT(AA$111&amp;116+4*($B98-7))))</f>
        <v>2</v>
      </c>
      <c r="AB98" s="80" t="str" cm="1">
        <f t="array" aca="1" ref="AB98" ca="1">IF(INDIRECT(AB$111&amp;116+4*($B98-7))=1,BIN2HEX(1),BIN2HEX(INDIRECT(AB$111&amp;113+4*($B98-7))&amp;INDIRECT(AB$111&amp;114+4*($B98-7))&amp;INDIRECT(AB$111&amp;115+4*($B98-7))&amp;INDIRECT(AB$111&amp;116+4*($B98-7))))</f>
        <v>2</v>
      </c>
      <c r="AC98" s="80" t="str" cm="1">
        <f t="array" aca="1" ref="AC98" ca="1">IF(INDIRECT(AC$111&amp;116+4*($B98-7))=1,BIN2HEX(1),BIN2HEX(INDIRECT(AC$111&amp;113+4*($B98-7))&amp;INDIRECT(AC$111&amp;114+4*($B98-7))&amp;INDIRECT(AC$111&amp;115+4*($B98-7))&amp;INDIRECT(AC$111&amp;116+4*($B98-7))))</f>
        <v>2</v>
      </c>
      <c r="AD98" s="80" t="str" cm="1">
        <f t="array" aca="1" ref="AD98" ca="1">IF(INDIRECT(AD$111&amp;116+4*($B98-7))=1,BIN2HEX(1),BIN2HEX(INDIRECT(AD$111&amp;113+4*($B98-7))&amp;INDIRECT(AD$111&amp;114+4*($B98-7))&amp;INDIRECT(AD$111&amp;115+4*($B98-7))&amp;INDIRECT(AD$111&amp;116+4*($B98-7))))</f>
        <v>2</v>
      </c>
      <c r="AE98" s="80" t="str" cm="1">
        <f t="array" aca="1" ref="AE98" ca="1">IF(INDIRECT(AE$111&amp;116+4*($B98-7))=1,BIN2HEX(1),BIN2HEX(INDIRECT(AE$111&amp;113+4*($B98-7))&amp;INDIRECT(AE$111&amp;114+4*($B98-7))&amp;INDIRECT(AE$111&amp;115+4*($B98-7))&amp;INDIRECT(AE$111&amp;116+4*($B98-7))))</f>
        <v>2</v>
      </c>
      <c r="AF98" s="80" t="str" cm="1">
        <f t="array" aca="1" ref="AF98" ca="1">IF(INDIRECT(AF$111&amp;116+4*($B98-7))=1,BIN2HEX(1),BIN2HEX(INDIRECT(AF$111&amp;113+4*($B98-7))&amp;INDIRECT(AF$111&amp;114+4*($B98-7))&amp;INDIRECT(AF$111&amp;115+4*($B98-7))&amp;INDIRECT(AF$111&amp;116+4*($B98-7))))</f>
        <v>2</v>
      </c>
      <c r="AG98" s="80" t="str" cm="1">
        <f t="array" aca="1" ref="AG98" ca="1">IF(INDIRECT(AG$111&amp;116+4*($B98-7))=1,BIN2HEX(1),BIN2HEX(INDIRECT(AG$111&amp;113+4*($B98-7))&amp;INDIRECT(AG$111&amp;114+4*($B98-7))&amp;INDIRECT(AG$111&amp;115+4*($B98-7))&amp;INDIRECT(AG$111&amp;116+4*($B98-7))))</f>
        <v>2</v>
      </c>
      <c r="AH98" s="80" t="str" cm="1">
        <f t="array" aca="1" ref="AH98" ca="1">IF(INDIRECT(AH$111&amp;116+4*($B98-7))=1,BIN2HEX(1),BIN2HEX(INDIRECT(AH$111&amp;113+4*($B98-7))&amp;INDIRECT(AH$111&amp;114+4*($B98-7))&amp;INDIRECT(AH$111&amp;115+4*($B98-7))&amp;INDIRECT(AH$111&amp;116+4*($B98-7))))</f>
        <v>2</v>
      </c>
      <c r="AI98" s="80" t="str" cm="1">
        <f t="array" aca="1" ref="AI98" ca="1">IF(INDIRECT(AI$111&amp;116+4*($B98-7))=1,BIN2HEX(1),BIN2HEX(INDIRECT(AI$111&amp;113+4*($B98-7))&amp;INDIRECT(AI$111&amp;114+4*($B98-7))&amp;INDIRECT(AI$111&amp;115+4*($B98-7))&amp;INDIRECT(AI$111&amp;116+4*($B98-7))))</f>
        <v>2</v>
      </c>
      <c r="AJ98" s="80" t="str" cm="1">
        <f t="array" aca="1" ref="AJ98" ca="1">IF(INDIRECT(AJ$111&amp;116+4*($B98-7))=1,BIN2HEX(1),BIN2HEX(INDIRECT(AJ$111&amp;113+4*($B98-7))&amp;INDIRECT(AJ$111&amp;114+4*($B98-7))&amp;INDIRECT(AJ$111&amp;115+4*($B98-7))&amp;INDIRECT(AJ$111&amp;116+4*($B98-7))))</f>
        <v>2</v>
      </c>
      <c r="AK98" s="80" t="str" cm="1">
        <f t="array" aca="1" ref="AK98" ca="1">IF(INDIRECT(AK$111&amp;116+4*($B98-7))=1,BIN2HEX(1),BIN2HEX(INDIRECT(AK$111&amp;113+4*($B98-7))&amp;INDIRECT(AK$111&amp;114+4*($B98-7))&amp;INDIRECT(AK$111&amp;115+4*($B98-7))&amp;INDIRECT(AK$111&amp;116+4*($B98-7))))</f>
        <v>2</v>
      </c>
      <c r="AL98" s="80" t="str" cm="1">
        <f t="array" aca="1" ref="AL98" ca="1">IF(INDIRECT(AL$111&amp;116+4*($B98-7))=1,BIN2HEX(1),BIN2HEX(INDIRECT(AL$111&amp;113+4*($B98-7))&amp;INDIRECT(AL$111&amp;114+4*($B98-7))&amp;INDIRECT(AL$111&amp;115+4*($B98-7))&amp;INDIRECT(AL$111&amp;116+4*($B98-7))))</f>
        <v>2</v>
      </c>
      <c r="AM98" s="80" t="str" cm="1">
        <f t="array" aca="1" ref="AM98" ca="1">IF(INDIRECT(AM$111&amp;116+4*($B98-7))=1,BIN2HEX(1),BIN2HEX(INDIRECT(AM$111&amp;113+4*($B98-7))&amp;INDIRECT(AM$111&amp;114+4*($B98-7))&amp;INDIRECT(AM$111&amp;115+4*($B98-7))&amp;INDIRECT(AM$111&amp;116+4*($B98-7))))</f>
        <v>2</v>
      </c>
      <c r="AN98" s="80" t="str" cm="1">
        <f t="array" aca="1" ref="AN98" ca="1">IF(INDIRECT(AN$111&amp;116+4*($B98-7))=1,BIN2HEX(1),BIN2HEX(INDIRECT(AN$111&amp;113+4*($B98-7))&amp;INDIRECT(AN$111&amp;114+4*($B98-7))&amp;INDIRECT(AN$111&amp;115+4*($B98-7))&amp;INDIRECT(AN$111&amp;116+4*($B98-7))))</f>
        <v>2</v>
      </c>
      <c r="AO98" s="80" t="str" cm="1">
        <f t="array" aca="1" ref="AO98" ca="1">IF(INDIRECT(AO$111&amp;116+4*($B98-7))=1,BIN2HEX(1),BIN2HEX(INDIRECT(AO$111&amp;113+4*($B98-7))&amp;INDIRECT(AO$111&amp;114+4*($B98-7))&amp;INDIRECT(AO$111&amp;115+4*($B98-7))&amp;INDIRECT(AO$111&amp;116+4*($B98-7))))</f>
        <v>2</v>
      </c>
      <c r="AP98" s="80" t="str" cm="1">
        <f t="array" aca="1" ref="AP98" ca="1">IF(INDIRECT(AP$111&amp;116+4*($B98-7))=1,BIN2HEX(1),BIN2HEX(INDIRECT(AP$111&amp;113+4*($B98-7))&amp;INDIRECT(AP$111&amp;114+4*($B98-7))&amp;INDIRECT(AP$111&amp;115+4*($B98-7))&amp;INDIRECT(AP$111&amp;116+4*($B98-7))))</f>
        <v>2</v>
      </c>
      <c r="AQ98" s="80" t="str" cm="1">
        <f t="array" aca="1" ref="AQ98" ca="1">IF(INDIRECT(AQ$111&amp;116+4*($B98-7))=1,BIN2HEX(1),BIN2HEX(INDIRECT(AQ$111&amp;113+4*($B98-7))&amp;INDIRECT(AQ$111&amp;114+4*($B98-7))&amp;INDIRECT(AQ$111&amp;115+4*($B98-7))&amp;INDIRECT(AQ$111&amp;116+4*($B98-7))))</f>
        <v>2</v>
      </c>
      <c r="AR98" s="80" t="str" cm="1">
        <f t="array" aca="1" ref="AR98" ca="1">IF(INDIRECT(AR$111&amp;116+4*($B98-7))=1,BIN2HEX(1),BIN2HEX(INDIRECT(AR$111&amp;113+4*($B98-7))&amp;INDIRECT(AR$111&amp;114+4*($B98-7))&amp;INDIRECT(AR$111&amp;115+4*($B98-7))&amp;INDIRECT(AR$111&amp;116+4*($B98-7))))</f>
        <v>2</v>
      </c>
      <c r="AS98" s="80" t="str" cm="1">
        <f t="array" aca="1" ref="AS98" ca="1">IF(INDIRECT(AS$111&amp;116+4*($B98-7))=1,BIN2HEX(1),BIN2HEX(INDIRECT(AS$111&amp;113+4*($B98-7))&amp;INDIRECT(AS$111&amp;114+4*($B98-7))&amp;INDIRECT(AS$111&amp;115+4*($B98-7))&amp;INDIRECT(AS$111&amp;116+4*($B98-7))))</f>
        <v>2</v>
      </c>
      <c r="AT98" s="80" t="str" cm="1">
        <f t="array" aca="1" ref="AT98" ca="1">IF(INDIRECT(AT$111&amp;116+4*($B98-7))=1,BIN2HEX(1),BIN2HEX(INDIRECT(AT$111&amp;113+4*($B98-7))&amp;INDIRECT(AT$111&amp;114+4*($B98-7))&amp;INDIRECT(AT$111&amp;115+4*($B98-7))&amp;INDIRECT(AT$111&amp;116+4*($B98-7))))</f>
        <v>2</v>
      </c>
      <c r="AU98" s="80" t="str" cm="1">
        <f t="array" aca="1" ref="AU98" ca="1">IF(INDIRECT(AU$111&amp;116+4*($B98-7))=1,BIN2HEX(1),BIN2HEX(INDIRECT(AU$111&amp;113+4*($B98-7))&amp;INDIRECT(AU$111&amp;114+4*($B98-7))&amp;INDIRECT(AU$111&amp;115+4*($B98-7))&amp;INDIRECT(AU$111&amp;116+4*($B98-7))))</f>
        <v>2</v>
      </c>
      <c r="AV98" s="80" t="str" cm="1">
        <f t="array" aca="1" ref="AV98" ca="1">IF(INDIRECT(AV$111&amp;116+4*($B98-7))=1,BIN2HEX(1),BIN2HEX(INDIRECT(AV$111&amp;113+4*($B98-7))&amp;INDIRECT(AV$111&amp;114+4*($B98-7))&amp;INDIRECT(AV$111&amp;115+4*($B98-7))&amp;INDIRECT(AV$111&amp;116+4*($B98-7))))</f>
        <v>2</v>
      </c>
      <c r="AW98" s="80" t="str" cm="1">
        <f t="array" aca="1" ref="AW98" ca="1">IF(INDIRECT(AW$111&amp;116+4*($B98-7))=1,BIN2HEX(1),BIN2HEX(INDIRECT(AW$111&amp;113+4*($B98-7))&amp;INDIRECT(AW$111&amp;114+4*($B98-7))&amp;INDIRECT(AW$111&amp;115+4*($B98-7))&amp;INDIRECT(AW$111&amp;116+4*($B98-7))))</f>
        <v>2</v>
      </c>
      <c r="AX98" s="80" t="str" cm="1">
        <f t="array" aca="1" ref="AX98" ca="1">IF(INDIRECT(AX$111&amp;116+4*($B98-7))=1,BIN2HEX(1),BIN2HEX(INDIRECT(AX$111&amp;113+4*($B98-7))&amp;INDIRECT(AX$111&amp;114+4*($B98-7))&amp;INDIRECT(AX$111&amp;115+4*($B98-7))&amp;INDIRECT(AX$111&amp;116+4*($B98-7))))</f>
        <v>2</v>
      </c>
      <c r="AY98" s="80" t="str" cm="1">
        <f t="array" aca="1" ref="AY98" ca="1">IF(INDIRECT(AY$111&amp;116+4*($B98-7))=1,BIN2HEX(1),BIN2HEX(INDIRECT(AY$111&amp;113+4*($B98-7))&amp;INDIRECT(AY$111&amp;114+4*($B98-7))&amp;INDIRECT(AY$111&amp;115+4*($B98-7))&amp;INDIRECT(AY$111&amp;116+4*($B98-7))))</f>
        <v>2</v>
      </c>
      <c r="AZ98" s="80" t="str" cm="1">
        <f t="array" aca="1" ref="AZ98" ca="1">IF(INDIRECT(AZ$111&amp;116+4*($B98-7))=1,BIN2HEX(1),BIN2HEX(INDIRECT(AZ$111&amp;113+4*($B98-7))&amp;INDIRECT(AZ$111&amp;114+4*($B98-7))&amp;INDIRECT(AZ$111&amp;115+4*($B98-7))&amp;INDIRECT(AZ$111&amp;116+4*($B98-7))))</f>
        <v>2</v>
      </c>
      <c r="BA98" s="80" t="str" cm="1">
        <f t="array" aca="1" ref="BA98" ca="1">IF(INDIRECT(BA$111&amp;116+4*($B98-7))=1,BIN2HEX(1),BIN2HEX(INDIRECT(BA$111&amp;113+4*($B98-7))&amp;INDIRECT(BA$111&amp;114+4*($B98-7))&amp;INDIRECT(BA$111&amp;115+4*($B98-7))&amp;INDIRECT(BA$111&amp;116+4*($B98-7))))</f>
        <v>2</v>
      </c>
      <c r="BB98" s="80" t="str" cm="1">
        <f t="array" aca="1" ref="BB98" ca="1">IF(INDIRECT(BB$111&amp;116+4*($B98-7))=1,BIN2HEX(1),BIN2HEX(INDIRECT(BB$111&amp;113+4*($B98-7))&amp;INDIRECT(BB$111&amp;114+4*($B98-7))&amp;INDIRECT(BB$111&amp;115+4*($B98-7))&amp;INDIRECT(BB$111&amp;116+4*($B98-7))))</f>
        <v>2</v>
      </c>
      <c r="BC98" s="80" t="str" cm="1">
        <f t="array" aca="1" ref="BC98" ca="1">IF(INDIRECT(BC$111&amp;116+4*($B98-7))=1,BIN2HEX(1),BIN2HEX(INDIRECT(BC$111&amp;113+4*($B98-7))&amp;INDIRECT(BC$111&amp;114+4*($B98-7))&amp;INDIRECT(BC$111&amp;115+4*($B98-7))&amp;INDIRECT(BC$111&amp;116+4*($B98-7))))</f>
        <v>2</v>
      </c>
      <c r="BD98" s="80" t="str" cm="1">
        <f t="array" aca="1" ref="BD98" ca="1">IF(INDIRECT(BD$111&amp;116+4*($B98-7))=1,BIN2HEX(1),BIN2HEX(INDIRECT(BD$111&amp;113+4*($B98-7))&amp;INDIRECT(BD$111&amp;114+4*($B98-7))&amp;INDIRECT(BD$111&amp;115+4*($B98-7))&amp;INDIRECT(BD$111&amp;116+4*($B98-7))))</f>
        <v>2</v>
      </c>
      <c r="BE98" s="80" t="str" cm="1">
        <f t="array" aca="1" ref="BE98" ca="1">IF(INDIRECT(BE$111&amp;116+4*($B98-7))=1,BIN2HEX(1),BIN2HEX(INDIRECT(BE$111&amp;113+4*($B98-7))&amp;INDIRECT(BE$111&amp;114+4*($B98-7))&amp;INDIRECT(BE$111&amp;115+4*($B98-7))&amp;INDIRECT(BE$111&amp;116+4*($B98-7))))</f>
        <v>2</v>
      </c>
      <c r="BF98" s="80" t="str" cm="1">
        <f t="array" aca="1" ref="BF98" ca="1">IF(INDIRECT(BF$111&amp;116+4*($B98-7))=1,BIN2HEX(1),BIN2HEX(INDIRECT(BF$111&amp;113+4*($B98-7))&amp;INDIRECT(BF$111&amp;114+4*($B98-7))&amp;INDIRECT(BF$111&amp;115+4*($B98-7))&amp;INDIRECT(BF$111&amp;116+4*($B98-7))))</f>
        <v>2</v>
      </c>
      <c r="BG98" s="80" t="str" cm="1">
        <f t="array" aca="1" ref="BG98" ca="1">IF(INDIRECT(BG$111&amp;116+4*($B98-7))=1,BIN2HEX(1),BIN2HEX(INDIRECT(BG$111&amp;113+4*($B98-7))&amp;INDIRECT(BG$111&amp;114+4*($B98-7))&amp;INDIRECT(BG$111&amp;115+4*($B98-7))&amp;INDIRECT(BG$111&amp;116+4*($B98-7))))</f>
        <v>2</v>
      </c>
      <c r="BH98" s="80" t="str" cm="1">
        <f t="array" aca="1" ref="BH98" ca="1">IF(INDIRECT(BH$111&amp;116+4*($B98-7))=1,BIN2HEX(1),BIN2HEX(INDIRECT(BH$111&amp;113+4*($B98-7))&amp;INDIRECT(BH$111&amp;114+4*($B98-7))&amp;INDIRECT(BH$111&amp;115+4*($B98-7))&amp;INDIRECT(BH$111&amp;116+4*($B98-7))))</f>
        <v>2</v>
      </c>
      <c r="BI98" s="80" t="str" cm="1">
        <f t="array" aca="1" ref="BI98" ca="1">IF(INDIRECT(BI$111&amp;116+4*($B98-7))=1,BIN2HEX(1),BIN2HEX(INDIRECT(BI$111&amp;113+4*($B98-7))&amp;INDIRECT(BI$111&amp;114+4*($B98-7))&amp;INDIRECT(BI$111&amp;115+4*($B98-7))&amp;INDIRECT(BI$111&amp;116+4*($B98-7))))</f>
        <v>2</v>
      </c>
      <c r="BJ98" s="80" t="str" cm="1">
        <f t="array" aca="1" ref="BJ98" ca="1">IF(INDIRECT(BJ$111&amp;116+4*($B98-7))=1,BIN2HEX(1),BIN2HEX(INDIRECT(BJ$111&amp;113+4*($B98-7))&amp;INDIRECT(BJ$111&amp;114+4*($B98-7))&amp;INDIRECT(BJ$111&amp;115+4*($B98-7))&amp;INDIRECT(BJ$111&amp;116+4*($B98-7))))</f>
        <v>2</v>
      </c>
      <c r="BK98" s="80" t="str" cm="1">
        <f t="array" aca="1" ref="BK98" ca="1">IF(INDIRECT(BK$111&amp;116+4*($B98-7))=1,BIN2HEX(1),BIN2HEX(INDIRECT(BK$111&amp;113+4*($B98-7))&amp;INDIRECT(BK$111&amp;114+4*($B98-7))&amp;INDIRECT(BK$111&amp;115+4*($B98-7))&amp;INDIRECT(BK$111&amp;116+4*($B98-7))))</f>
        <v>2</v>
      </c>
      <c r="BL98" s="80" t="str" cm="1">
        <f t="array" aca="1" ref="BL98" ca="1">IF(INDIRECT(BL$111&amp;116+4*($B98-7))=1,BIN2HEX(1),BIN2HEX(INDIRECT(BL$111&amp;113+4*($B98-7))&amp;INDIRECT(BL$111&amp;114+4*($B98-7))&amp;INDIRECT(BL$111&amp;115+4*($B98-7))&amp;INDIRECT(BL$111&amp;116+4*($B98-7))))</f>
        <v>2</v>
      </c>
      <c r="BM98" s="80" t="str" cm="1">
        <f t="array" aca="1" ref="BM98" ca="1">IF(INDIRECT(BM$111&amp;116+4*($B98-7))=1,BIN2HEX(1),BIN2HEX(INDIRECT(BM$111&amp;113+4*($B98-7))&amp;INDIRECT(BM$111&amp;114+4*($B98-7))&amp;INDIRECT(BM$111&amp;115+4*($B98-7))&amp;INDIRECT(BM$111&amp;116+4*($B98-7))))</f>
        <v>2</v>
      </c>
      <c r="BN98" s="80" t="str" cm="1">
        <f t="array" aca="1" ref="BN98" ca="1">IF(INDIRECT(BN$111&amp;116+4*($B98-7))=1,BIN2HEX(1),BIN2HEX(INDIRECT(BN$111&amp;113+4*($B98-7))&amp;INDIRECT(BN$111&amp;114+4*($B98-7))&amp;INDIRECT(BN$111&amp;115+4*($B98-7))&amp;INDIRECT(BN$111&amp;116+4*($B98-7))))</f>
        <v>2</v>
      </c>
      <c r="BO98" s="80" t="str" cm="1">
        <f t="array" aca="1" ref="BO98" ca="1">IF(INDIRECT(BO$111&amp;116+4*($B98-7))=1,BIN2HEX(1),BIN2HEX(INDIRECT(BO$111&amp;113+4*($B98-7))&amp;INDIRECT(BO$111&amp;114+4*($B98-7))&amp;INDIRECT(BO$111&amp;115+4*($B98-7))&amp;INDIRECT(BO$111&amp;116+4*($B98-7))))</f>
        <v>2</v>
      </c>
      <c r="BP98" s="80" t="str" cm="1">
        <f t="array" aca="1" ref="BP98" ca="1">IF(INDIRECT(BP$111&amp;116+4*($B98-7))=1,BIN2HEX(1),BIN2HEX(INDIRECT(BP$111&amp;113+4*($B98-7))&amp;INDIRECT(BP$111&amp;114+4*($B98-7))&amp;INDIRECT(BP$111&amp;115+4*($B98-7))&amp;INDIRECT(BP$111&amp;116+4*($B98-7))))</f>
        <v>2</v>
      </c>
      <c r="CD98" s="80" cm="1">
        <f t="array" aca="1" ref="CD98" ca="1">IF($V98="0",INDIRECT("ｄａｔａ!$"&amp;V$112&amp;"$"&amp;$B98),0)</f>
        <v>0</v>
      </c>
      <c r="CE98" s="80" cm="1">
        <f t="array" aca="1" ref="CE98" ca="1">IF(OR($AS98="0",$AS98="8"),INDIRECT("ｄａｔａ!$"&amp;AS$112&amp;"$"&amp;$B98),0)</f>
        <v>0</v>
      </c>
      <c r="CH98" s="80" t="str">
        <f t="shared" si="23"/>
        <v>2000</v>
      </c>
      <c r="CI98" s="80" t="str">
        <f t="shared" si="24"/>
        <v>300000</v>
      </c>
      <c r="CJ98" s="80" t="str">
        <f t="shared" si="25"/>
        <v>400000</v>
      </c>
      <c r="CK98" s="80" t="str">
        <f t="shared" si="26"/>
        <v>5000000</v>
      </c>
      <c r="CL98" s="80" t="str">
        <f t="shared" si="27"/>
        <v>600000</v>
      </c>
      <c r="CM98" s="80" t="str">
        <f t="shared" ca="1" si="28"/>
        <v>70000</v>
      </c>
      <c r="CN98" s="80" t="str">
        <f t="shared" ca="1" si="29"/>
        <v>800000</v>
      </c>
      <c r="CO98" s="80" t="str">
        <f t="shared" ca="1" si="30"/>
        <v>900000</v>
      </c>
      <c r="CP98" s="80" t="str">
        <f t="shared" ca="1" si="31"/>
        <v>A000000</v>
      </c>
      <c r="CQ98" s="80" t="str">
        <f t="shared" ca="1" si="32"/>
        <v>B00000</v>
      </c>
    </row>
    <row r="99" spans="1:97" x14ac:dyDescent="0.2">
      <c r="A99" s="80" t="s">
        <v>2412</v>
      </c>
      <c r="B99" s="80">
        <v>101</v>
      </c>
      <c r="C99" s="251">
        <f t="shared" ca="1" si="22"/>
        <v>1</v>
      </c>
      <c r="D99" s="80" t="str" cm="1">
        <f t="array" aca="1" ref="D99" ca="1">IF(INDIRECT(D$111&amp;116+4*($B99-7))=1,BIN2HEX(1),BIN2HEX(INDIRECT(D$111&amp;113+4*($B99-7))&amp;INDIRECT(D$111&amp;114+4*($B99-7))&amp;INDIRECT(D$111&amp;115+4*($B99-7))&amp;INDIRECT(D$111&amp;116+4*($B99-7))))</f>
        <v>4</v>
      </c>
      <c r="F99" s="80" t="str" cm="1">
        <f t="array" aca="1" ref="F99" ca="1">IF(INDIRECT(F$111&amp;116+4*($B99-7))=1,BIN2HEX(1),BIN2HEX(INDIRECT(F$111&amp;113+4*($B99-7))&amp;INDIRECT(F$111&amp;114+4*($B99-7))&amp;INDIRECT(F$111&amp;115+4*($B99-7))&amp;INDIRECT(F$111&amp;116+4*($B99-7))))</f>
        <v>2</v>
      </c>
      <c r="G99" s="80" t="str" cm="1">
        <f t="array" aca="1" ref="G99" ca="1">IF(INDIRECT(G$111&amp;116+4*($B99-7))=1,BIN2HEX(1),BIN2HEX(INDIRECT(G$111&amp;113+4*($B99-7))&amp;INDIRECT(G$111&amp;114+4*($B99-7))&amp;INDIRECT(G$111&amp;115+4*($B99-7))&amp;INDIRECT(G$111&amp;116+4*($B99-7))))</f>
        <v>2</v>
      </c>
      <c r="H99" s="80" t="str" cm="1">
        <f t="array" aca="1" ref="H99" ca="1">IF(INDIRECT(H$111&amp;116+4*($B99-7))=1,BIN2HEX(1),BIN2HEX(INDIRECT(H$111&amp;113+4*($B99-7))&amp;INDIRECT(H$111&amp;114+4*($B99-7))&amp;INDIRECT(H$111&amp;115+4*($B99-7))&amp;INDIRECT(H$111&amp;116+4*($B99-7))))</f>
        <v>2</v>
      </c>
      <c r="I99" s="80" t="str" cm="1">
        <f t="array" aca="1" ref="I99" ca="1">IF(INDIRECT(I$111&amp;116+4*($B99-7))=1,BIN2HEX(1),BIN2HEX(INDIRECT(I$111&amp;113+4*($B99-7))&amp;INDIRECT(I$111&amp;114+4*($B99-7))&amp;INDIRECT(I$111&amp;115+4*($B99-7))&amp;INDIRECT(I$111&amp;116+4*($B99-7))))</f>
        <v>2</v>
      </c>
      <c r="J99" s="80" t="str" cm="1">
        <f t="array" aca="1" ref="J99" ca="1">IF(INDIRECT(J$111&amp;116+4*($B99-7))=1,BIN2HEX(1),BIN2HEX(INDIRECT(J$111&amp;113+4*($B99-7))&amp;INDIRECT(J$111&amp;114+4*($B99-7))&amp;INDIRECT(J$111&amp;115+4*($B99-7))&amp;INDIRECT(J$111&amp;116+4*($B99-7))))</f>
        <v>2</v>
      </c>
      <c r="K99" s="80" t="str" cm="1">
        <f t="array" aca="1" ref="K99" ca="1">IF(INDIRECT(K$111&amp;116+4*($B99-7))=1,BIN2HEX(1),BIN2HEX(INDIRECT(K$111&amp;113+4*($B99-7))&amp;INDIRECT(K$111&amp;114+4*($B99-7))&amp;INDIRECT(K$111&amp;115+4*($B99-7))&amp;INDIRECT(K$111&amp;116+4*($B99-7))))</f>
        <v>2</v>
      </c>
      <c r="L99" s="80" t="str" cm="1">
        <f t="array" aca="1" ref="L99" ca="1">IF(INDIRECT(L$111&amp;116+4*($B99-7))=1,BIN2HEX(1),BIN2HEX(INDIRECT(L$111&amp;113+4*($B99-7))&amp;INDIRECT(L$111&amp;114+4*($B99-7))&amp;INDIRECT(L$111&amp;115+4*($B99-7))&amp;INDIRECT(L$111&amp;116+4*($B99-7))))</f>
        <v>2</v>
      </c>
      <c r="M99" s="80" t="str" cm="1">
        <f t="array" aca="1" ref="M99" ca="1">IF(INDIRECT(M$111&amp;116+4*($B99-7))=1,BIN2HEX(1),BIN2HEX(INDIRECT(M$111&amp;113+4*($B99-7))&amp;INDIRECT(M$111&amp;114+4*($B99-7))&amp;INDIRECT(M$111&amp;115+4*($B99-7))&amp;INDIRECT(M$111&amp;116+4*($B99-7))))</f>
        <v>2</v>
      </c>
      <c r="N99" s="80" t="str" cm="1">
        <f t="array" aca="1" ref="N99" ca="1">IF(INDIRECT(N$111&amp;116+4*($B99-7))=1,BIN2HEX(1),BIN2HEX(INDIRECT(N$111&amp;113+4*($B99-7))&amp;INDIRECT(N$111&amp;114+4*($B99-7))&amp;INDIRECT(N$111&amp;115+4*($B99-7))&amp;INDIRECT(N$111&amp;116+4*($B99-7))))</f>
        <v>2</v>
      </c>
      <c r="O99" s="80" t="str" cm="1">
        <f t="array" aca="1" ref="O99" ca="1">IF(INDIRECT(O$111&amp;116+4*($B99-7))=1,BIN2HEX(1),BIN2HEX(INDIRECT(O$111&amp;113+4*($B99-7))&amp;INDIRECT(O$111&amp;114+4*($B99-7))&amp;INDIRECT(O$111&amp;115+4*($B99-7))&amp;INDIRECT(O$111&amp;116+4*($B99-7))))</f>
        <v>2</v>
      </c>
      <c r="P99" s="80" t="str" cm="1">
        <f t="array" aca="1" ref="P99" ca="1">IF(INDIRECT(P$111&amp;116+4*($B99-7))=1,BIN2HEX(1),BIN2HEX(INDIRECT(P$111&amp;113+4*($B99-7))&amp;INDIRECT(P$111&amp;114+4*($B99-7))&amp;INDIRECT(P$111&amp;115+4*($B99-7))&amp;INDIRECT(P$111&amp;116+4*($B99-7))))</f>
        <v>2</v>
      </c>
      <c r="Q99" s="80" t="str" cm="1">
        <f t="array" aca="1" ref="Q99" ca="1">IF(INDIRECT(Q$111&amp;116+4*($B99-7))=1,BIN2HEX(1),BIN2HEX(INDIRECT(Q$111&amp;113+4*($B99-7))&amp;INDIRECT(Q$111&amp;114+4*($B99-7))&amp;INDIRECT(Q$111&amp;115+4*($B99-7))&amp;INDIRECT(Q$111&amp;116+4*($B99-7))))</f>
        <v>2</v>
      </c>
      <c r="R99" s="80" t="str" cm="1">
        <f t="array" aca="1" ref="R99" ca="1">IF(INDIRECT(R$111&amp;116+4*($B99-7))=1,BIN2HEX(1),BIN2HEX(INDIRECT(R$111&amp;113+4*($B99-7))&amp;INDIRECT(R$111&amp;114+4*($B99-7))&amp;INDIRECT(R$111&amp;115+4*($B99-7))&amp;INDIRECT(R$111&amp;116+4*($B99-7))))</f>
        <v>2</v>
      </c>
      <c r="S99" s="80" t="str" cm="1">
        <f t="array" aca="1" ref="S99" ca="1">IF(INDIRECT(S$111&amp;116+4*($B99-7))=1,BIN2HEX(1),BIN2HEX(INDIRECT(S$111&amp;113+4*($B99-7))&amp;INDIRECT(S$111&amp;114+4*($B99-7))&amp;INDIRECT(S$111&amp;115+4*($B99-7))&amp;INDIRECT(S$111&amp;116+4*($B99-7))))</f>
        <v>2</v>
      </c>
      <c r="T99" s="80" t="str" cm="1">
        <f t="array" aca="1" ref="T99" ca="1">IF(INDIRECT(T$111&amp;116+4*($B99-7))=1,BIN2HEX(1),BIN2HEX(INDIRECT(T$111&amp;113+4*($B99-7))&amp;INDIRECT(T$111&amp;114+4*($B99-7))&amp;INDIRECT(T$111&amp;115+4*($B99-7))&amp;INDIRECT(T$111&amp;116+4*($B99-7))))</f>
        <v>2</v>
      </c>
      <c r="U99" s="80" t="str" cm="1">
        <f t="array" aca="1" ref="U99" ca="1">IF(INDIRECT(U$111&amp;116+4*($B99-7))=1,BIN2HEX(1),BIN2HEX(INDIRECT(U$111&amp;113+4*($B99-7))&amp;INDIRECT(U$111&amp;114+4*($B99-7))&amp;INDIRECT(U$111&amp;115+4*($B99-7))&amp;INDIRECT(U$111&amp;116+4*($B99-7))))</f>
        <v>2</v>
      </c>
      <c r="V99" s="80" t="str" cm="1">
        <f t="array" aca="1" ref="V99" ca="1">IF(INDIRECT(V$111&amp;116+4*($B99-7))=1,BIN2HEX(1),BIN2HEX(INDIRECT(V$111&amp;113+4*($B99-7))&amp;INDIRECT(V$111&amp;114+4*($B99-7))&amp;INDIRECT(V$111&amp;115+4*($B99-7))&amp;INDIRECT(V$111&amp;116+4*($B99-7))))</f>
        <v>2</v>
      </c>
      <c r="W99" s="80" t="str" cm="1">
        <f t="array" aca="1" ref="W99" ca="1">IF(INDIRECT(W$111&amp;116+4*($B99-7))=1,BIN2HEX(1),BIN2HEX(INDIRECT(W$111&amp;113+4*($B99-7))&amp;INDIRECT(W$111&amp;114+4*($B99-7))&amp;INDIRECT(W$111&amp;115+4*($B99-7))&amp;INDIRECT(W$111&amp;116+4*($B99-7))))</f>
        <v>2</v>
      </c>
      <c r="X99" s="80" t="str" cm="1">
        <f t="array" aca="1" ref="X99" ca="1">IF(INDIRECT(X$111&amp;116+4*($B99-7))=1,BIN2HEX(1),BIN2HEX(INDIRECT(X$111&amp;113+4*($B99-7))&amp;INDIRECT(X$111&amp;114+4*($B99-7))&amp;INDIRECT(X$111&amp;115+4*($B99-7))&amp;INDIRECT(X$111&amp;116+4*($B99-7))))</f>
        <v>2</v>
      </c>
      <c r="Y99" s="80" t="str" cm="1">
        <f t="array" aca="1" ref="Y99" ca="1">IF(INDIRECT(Y$111&amp;116+4*($B99-7))=1,BIN2HEX(1),BIN2HEX(INDIRECT(Y$111&amp;113+4*($B99-7))&amp;INDIRECT(Y$111&amp;114+4*($B99-7))&amp;INDIRECT(Y$111&amp;115+4*($B99-7))&amp;INDIRECT(Y$111&amp;116+4*($B99-7))))</f>
        <v>2</v>
      </c>
      <c r="Z99" s="80" t="str" cm="1">
        <f t="array" aca="1" ref="Z99" ca="1">IF(INDIRECT(Z$111&amp;116+4*($B99-7))=1,BIN2HEX(1),BIN2HEX(INDIRECT(Z$111&amp;113+4*($B99-7))&amp;INDIRECT(Z$111&amp;114+4*($B99-7))&amp;INDIRECT(Z$111&amp;115+4*($B99-7))&amp;INDIRECT(Z$111&amp;116+4*($B99-7))))</f>
        <v>2</v>
      </c>
      <c r="AA99" s="80" t="str" cm="1">
        <f t="array" aca="1" ref="AA99" ca="1">IF(INDIRECT(AA$111&amp;116+4*($B99-7))=1,BIN2HEX(1),BIN2HEX(INDIRECT(AA$111&amp;113+4*($B99-7))&amp;INDIRECT(AA$111&amp;114+4*($B99-7))&amp;INDIRECT(AA$111&amp;115+4*($B99-7))&amp;INDIRECT(AA$111&amp;116+4*($B99-7))))</f>
        <v>2</v>
      </c>
      <c r="AB99" s="80" t="str" cm="1">
        <f t="array" aca="1" ref="AB99" ca="1">IF(INDIRECT(AB$111&amp;116+4*($B99-7))=1,BIN2HEX(1),BIN2HEX(INDIRECT(AB$111&amp;113+4*($B99-7))&amp;INDIRECT(AB$111&amp;114+4*($B99-7))&amp;INDIRECT(AB$111&amp;115+4*($B99-7))&amp;INDIRECT(AB$111&amp;116+4*($B99-7))))</f>
        <v>2</v>
      </c>
      <c r="AC99" s="80" t="str" cm="1">
        <f t="array" aca="1" ref="AC99" ca="1">IF(INDIRECT(AC$111&amp;116+4*($B99-7))=1,BIN2HEX(1),BIN2HEX(INDIRECT(AC$111&amp;113+4*($B99-7))&amp;INDIRECT(AC$111&amp;114+4*($B99-7))&amp;INDIRECT(AC$111&amp;115+4*($B99-7))&amp;INDIRECT(AC$111&amp;116+4*($B99-7))))</f>
        <v>2</v>
      </c>
      <c r="AD99" s="80" t="str" cm="1">
        <f t="array" aca="1" ref="AD99" ca="1">IF(INDIRECT(AD$111&amp;116+4*($B99-7))=1,BIN2HEX(1),BIN2HEX(INDIRECT(AD$111&amp;113+4*($B99-7))&amp;INDIRECT(AD$111&amp;114+4*($B99-7))&amp;INDIRECT(AD$111&amp;115+4*($B99-7))&amp;INDIRECT(AD$111&amp;116+4*($B99-7))))</f>
        <v>2</v>
      </c>
      <c r="AE99" s="80" t="str" cm="1">
        <f t="array" aca="1" ref="AE99" ca="1">IF(INDIRECT(AE$111&amp;116+4*($B99-7))=1,BIN2HEX(1),BIN2HEX(INDIRECT(AE$111&amp;113+4*($B99-7))&amp;INDIRECT(AE$111&amp;114+4*($B99-7))&amp;INDIRECT(AE$111&amp;115+4*($B99-7))&amp;INDIRECT(AE$111&amp;116+4*($B99-7))))</f>
        <v>2</v>
      </c>
      <c r="AF99" s="80" t="str" cm="1">
        <f t="array" aca="1" ref="AF99" ca="1">IF(INDIRECT(AF$111&amp;116+4*($B99-7))=1,BIN2HEX(1),BIN2HEX(INDIRECT(AF$111&amp;113+4*($B99-7))&amp;INDIRECT(AF$111&amp;114+4*($B99-7))&amp;INDIRECT(AF$111&amp;115+4*($B99-7))&amp;INDIRECT(AF$111&amp;116+4*($B99-7))))</f>
        <v>2</v>
      </c>
      <c r="AG99" s="80" t="str" cm="1">
        <f t="array" aca="1" ref="AG99" ca="1">IF(INDIRECT(AG$111&amp;116+4*($B99-7))=1,BIN2HEX(1),BIN2HEX(INDIRECT(AG$111&amp;113+4*($B99-7))&amp;INDIRECT(AG$111&amp;114+4*($B99-7))&amp;INDIRECT(AG$111&amp;115+4*($B99-7))&amp;INDIRECT(AG$111&amp;116+4*($B99-7))))</f>
        <v>2</v>
      </c>
      <c r="AH99" s="80" t="str" cm="1">
        <f t="array" aca="1" ref="AH99" ca="1">IF(INDIRECT(AH$111&amp;116+4*($B99-7))=1,BIN2HEX(1),BIN2HEX(INDIRECT(AH$111&amp;113+4*($B99-7))&amp;INDIRECT(AH$111&amp;114+4*($B99-7))&amp;INDIRECT(AH$111&amp;115+4*($B99-7))&amp;INDIRECT(AH$111&amp;116+4*($B99-7))))</f>
        <v>2</v>
      </c>
      <c r="AI99" s="80" t="str" cm="1">
        <f t="array" aca="1" ref="AI99" ca="1">IF(INDIRECT(AI$111&amp;116+4*($B99-7))=1,BIN2HEX(1),BIN2HEX(INDIRECT(AI$111&amp;113+4*($B99-7))&amp;INDIRECT(AI$111&amp;114+4*($B99-7))&amp;INDIRECT(AI$111&amp;115+4*($B99-7))&amp;INDIRECT(AI$111&amp;116+4*($B99-7))))</f>
        <v>2</v>
      </c>
      <c r="AJ99" s="80" t="str" cm="1">
        <f t="array" aca="1" ref="AJ99" ca="1">IF(INDIRECT(AJ$111&amp;116+4*($B99-7))=1,BIN2HEX(1),BIN2HEX(INDIRECT(AJ$111&amp;113+4*($B99-7))&amp;INDIRECT(AJ$111&amp;114+4*($B99-7))&amp;INDIRECT(AJ$111&amp;115+4*($B99-7))&amp;INDIRECT(AJ$111&amp;116+4*($B99-7))))</f>
        <v>2</v>
      </c>
      <c r="AK99" s="80" t="str" cm="1">
        <f t="array" aca="1" ref="AK99" ca="1">IF(INDIRECT(AK$111&amp;116+4*($B99-7))=1,BIN2HEX(1),BIN2HEX(INDIRECT(AK$111&amp;113+4*($B99-7))&amp;INDIRECT(AK$111&amp;114+4*($B99-7))&amp;INDIRECT(AK$111&amp;115+4*($B99-7))&amp;INDIRECT(AK$111&amp;116+4*($B99-7))))</f>
        <v>2</v>
      </c>
      <c r="AL99" s="80" t="str" cm="1">
        <f t="array" aca="1" ref="AL99" ca="1">IF(INDIRECT(AL$111&amp;116+4*($B99-7))=1,BIN2HEX(1),BIN2HEX(INDIRECT(AL$111&amp;113+4*($B99-7))&amp;INDIRECT(AL$111&amp;114+4*($B99-7))&amp;INDIRECT(AL$111&amp;115+4*($B99-7))&amp;INDIRECT(AL$111&amp;116+4*($B99-7))))</f>
        <v>2</v>
      </c>
      <c r="AM99" s="80" t="str" cm="1">
        <f t="array" aca="1" ref="AM99" ca="1">IF(INDIRECT(AM$111&amp;116+4*($B99-7))=1,BIN2HEX(1),BIN2HEX(INDIRECT(AM$111&amp;113+4*($B99-7))&amp;INDIRECT(AM$111&amp;114+4*($B99-7))&amp;INDIRECT(AM$111&amp;115+4*($B99-7))&amp;INDIRECT(AM$111&amp;116+4*($B99-7))))</f>
        <v>2</v>
      </c>
      <c r="AN99" s="80" t="str" cm="1">
        <f t="array" aca="1" ref="AN99" ca="1">IF(INDIRECT(AN$111&amp;116+4*($B99-7))=1,BIN2HEX(1),BIN2HEX(INDIRECT(AN$111&amp;113+4*($B99-7))&amp;INDIRECT(AN$111&amp;114+4*($B99-7))&amp;INDIRECT(AN$111&amp;115+4*($B99-7))&amp;INDIRECT(AN$111&amp;116+4*($B99-7))))</f>
        <v>2</v>
      </c>
      <c r="AO99" s="80" t="str" cm="1">
        <f t="array" aca="1" ref="AO99" ca="1">IF(INDIRECT(AO$111&amp;116+4*($B99-7))=1,BIN2HEX(1),BIN2HEX(INDIRECT(AO$111&amp;113+4*($B99-7))&amp;INDIRECT(AO$111&amp;114+4*($B99-7))&amp;INDIRECT(AO$111&amp;115+4*($B99-7))&amp;INDIRECT(AO$111&amp;116+4*($B99-7))))</f>
        <v>2</v>
      </c>
      <c r="AP99" s="80" t="str" cm="1">
        <f t="array" aca="1" ref="AP99" ca="1">IF(INDIRECT(AP$111&amp;116+4*($B99-7))=1,BIN2HEX(1),BIN2HEX(INDIRECT(AP$111&amp;113+4*($B99-7))&amp;INDIRECT(AP$111&amp;114+4*($B99-7))&amp;INDIRECT(AP$111&amp;115+4*($B99-7))&amp;INDIRECT(AP$111&amp;116+4*($B99-7))))</f>
        <v>2</v>
      </c>
      <c r="AQ99" s="80" t="str" cm="1">
        <f t="array" aca="1" ref="AQ99" ca="1">IF(INDIRECT(AQ$111&amp;116+4*($B99-7))=1,BIN2HEX(1),BIN2HEX(INDIRECT(AQ$111&amp;113+4*($B99-7))&amp;INDIRECT(AQ$111&amp;114+4*($B99-7))&amp;INDIRECT(AQ$111&amp;115+4*($B99-7))&amp;INDIRECT(AQ$111&amp;116+4*($B99-7))))</f>
        <v>2</v>
      </c>
      <c r="AR99" s="80" t="str" cm="1">
        <f t="array" aca="1" ref="AR99" ca="1">IF(INDIRECT(AR$111&amp;116+4*($B99-7))=1,BIN2HEX(1),BIN2HEX(INDIRECT(AR$111&amp;113+4*($B99-7))&amp;INDIRECT(AR$111&amp;114+4*($B99-7))&amp;INDIRECT(AR$111&amp;115+4*($B99-7))&amp;INDIRECT(AR$111&amp;116+4*($B99-7))))</f>
        <v>2</v>
      </c>
      <c r="AS99" s="80" t="str" cm="1">
        <f t="array" aca="1" ref="AS99" ca="1">IF(INDIRECT(AS$111&amp;116+4*($B99-7))=1,BIN2HEX(1),BIN2HEX(INDIRECT(AS$111&amp;113+4*($B99-7))&amp;INDIRECT(AS$111&amp;114+4*($B99-7))&amp;INDIRECT(AS$111&amp;115+4*($B99-7))&amp;INDIRECT(AS$111&amp;116+4*($B99-7))))</f>
        <v>2</v>
      </c>
      <c r="AT99" s="80" t="str" cm="1">
        <f t="array" aca="1" ref="AT99" ca="1">IF(INDIRECT(AT$111&amp;116+4*($B99-7))=1,BIN2HEX(1),BIN2HEX(INDIRECT(AT$111&amp;113+4*($B99-7))&amp;INDIRECT(AT$111&amp;114+4*($B99-7))&amp;INDIRECT(AT$111&amp;115+4*($B99-7))&amp;INDIRECT(AT$111&amp;116+4*($B99-7))))</f>
        <v>2</v>
      </c>
      <c r="AU99" s="80" t="str" cm="1">
        <f t="array" aca="1" ref="AU99" ca="1">IF(INDIRECT(AU$111&amp;116+4*($B99-7))=1,BIN2HEX(1),BIN2HEX(INDIRECT(AU$111&amp;113+4*($B99-7))&amp;INDIRECT(AU$111&amp;114+4*($B99-7))&amp;INDIRECT(AU$111&amp;115+4*($B99-7))&amp;INDIRECT(AU$111&amp;116+4*($B99-7))))</f>
        <v>2</v>
      </c>
      <c r="AV99" s="80" t="str" cm="1">
        <f t="array" aca="1" ref="AV99" ca="1">IF(INDIRECT(AV$111&amp;116+4*($B99-7))=1,BIN2HEX(1),BIN2HEX(INDIRECT(AV$111&amp;113+4*($B99-7))&amp;INDIRECT(AV$111&amp;114+4*($B99-7))&amp;INDIRECT(AV$111&amp;115+4*($B99-7))&amp;INDIRECT(AV$111&amp;116+4*($B99-7))))</f>
        <v>2</v>
      </c>
      <c r="AW99" s="80" t="str" cm="1">
        <f t="array" aca="1" ref="AW99" ca="1">IF(INDIRECT(AW$111&amp;116+4*($B99-7))=1,BIN2HEX(1),BIN2HEX(INDIRECT(AW$111&amp;113+4*($B99-7))&amp;INDIRECT(AW$111&amp;114+4*($B99-7))&amp;INDIRECT(AW$111&amp;115+4*($B99-7))&amp;INDIRECT(AW$111&amp;116+4*($B99-7))))</f>
        <v>2</v>
      </c>
      <c r="AX99" s="80" t="str" cm="1">
        <f t="array" aca="1" ref="AX99" ca="1">IF(INDIRECT(AX$111&amp;116+4*($B99-7))=1,BIN2HEX(1),BIN2HEX(INDIRECT(AX$111&amp;113+4*($B99-7))&amp;INDIRECT(AX$111&amp;114+4*($B99-7))&amp;INDIRECT(AX$111&amp;115+4*($B99-7))&amp;INDIRECT(AX$111&amp;116+4*($B99-7))))</f>
        <v>2</v>
      </c>
      <c r="AY99" s="80" t="str" cm="1">
        <f t="array" aca="1" ref="AY99" ca="1">IF(INDIRECT(AY$111&amp;116+4*($B99-7))=1,BIN2HEX(1),BIN2HEX(INDIRECT(AY$111&amp;113+4*($B99-7))&amp;INDIRECT(AY$111&amp;114+4*($B99-7))&amp;INDIRECT(AY$111&amp;115+4*($B99-7))&amp;INDIRECT(AY$111&amp;116+4*($B99-7))))</f>
        <v>2</v>
      </c>
      <c r="AZ99" s="80" t="str" cm="1">
        <f t="array" aca="1" ref="AZ99" ca="1">IF(INDIRECT(AZ$111&amp;116+4*($B99-7))=1,BIN2HEX(1),BIN2HEX(INDIRECT(AZ$111&amp;113+4*($B99-7))&amp;INDIRECT(AZ$111&amp;114+4*($B99-7))&amp;INDIRECT(AZ$111&amp;115+4*($B99-7))&amp;INDIRECT(AZ$111&amp;116+4*($B99-7))))</f>
        <v>2</v>
      </c>
      <c r="BA99" s="80" t="str" cm="1">
        <f t="array" aca="1" ref="BA99" ca="1">IF(INDIRECT(BA$111&amp;116+4*($B99-7))=1,BIN2HEX(1),BIN2HEX(INDIRECT(BA$111&amp;113+4*($B99-7))&amp;INDIRECT(BA$111&amp;114+4*($B99-7))&amp;INDIRECT(BA$111&amp;115+4*($B99-7))&amp;INDIRECT(BA$111&amp;116+4*($B99-7))))</f>
        <v>2</v>
      </c>
      <c r="BB99" s="80" t="str" cm="1">
        <f t="array" aca="1" ref="BB99" ca="1">IF(INDIRECT(BB$111&amp;116+4*($B99-7))=1,BIN2HEX(1),BIN2HEX(INDIRECT(BB$111&amp;113+4*($B99-7))&amp;INDIRECT(BB$111&amp;114+4*($B99-7))&amp;INDIRECT(BB$111&amp;115+4*($B99-7))&amp;INDIRECT(BB$111&amp;116+4*($B99-7))))</f>
        <v>2</v>
      </c>
      <c r="BC99" s="80" t="str" cm="1">
        <f t="array" aca="1" ref="BC99" ca="1">IF(INDIRECT(BC$111&amp;116+4*($B99-7))=1,BIN2HEX(1),BIN2HEX(INDIRECT(BC$111&amp;113+4*($B99-7))&amp;INDIRECT(BC$111&amp;114+4*($B99-7))&amp;INDIRECT(BC$111&amp;115+4*($B99-7))&amp;INDIRECT(BC$111&amp;116+4*($B99-7))))</f>
        <v>2</v>
      </c>
      <c r="BD99" s="80" t="str" cm="1">
        <f t="array" aca="1" ref="BD99" ca="1">IF(INDIRECT(BD$111&amp;116+4*($B99-7))=1,BIN2HEX(1),BIN2HEX(INDIRECT(BD$111&amp;113+4*($B99-7))&amp;INDIRECT(BD$111&amp;114+4*($B99-7))&amp;INDIRECT(BD$111&amp;115+4*($B99-7))&amp;INDIRECT(BD$111&amp;116+4*($B99-7))))</f>
        <v>2</v>
      </c>
      <c r="BE99" s="80" t="str" cm="1">
        <f t="array" aca="1" ref="BE99" ca="1">IF(INDIRECT(BE$111&amp;116+4*($B99-7))=1,BIN2HEX(1),BIN2HEX(INDIRECT(BE$111&amp;113+4*($B99-7))&amp;INDIRECT(BE$111&amp;114+4*($B99-7))&amp;INDIRECT(BE$111&amp;115+4*($B99-7))&amp;INDIRECT(BE$111&amp;116+4*($B99-7))))</f>
        <v>2</v>
      </c>
      <c r="BF99" s="80" t="str" cm="1">
        <f t="array" aca="1" ref="BF99" ca="1">IF(INDIRECT(BF$111&amp;116+4*($B99-7))=1,BIN2HEX(1),BIN2HEX(INDIRECT(BF$111&amp;113+4*($B99-7))&amp;INDIRECT(BF$111&amp;114+4*($B99-7))&amp;INDIRECT(BF$111&amp;115+4*($B99-7))&amp;INDIRECT(BF$111&amp;116+4*($B99-7))))</f>
        <v>2</v>
      </c>
      <c r="BG99" s="80" t="str" cm="1">
        <f t="array" aca="1" ref="BG99" ca="1">IF(INDIRECT(BG$111&amp;116+4*($B99-7))=1,BIN2HEX(1),BIN2HEX(INDIRECT(BG$111&amp;113+4*($B99-7))&amp;INDIRECT(BG$111&amp;114+4*($B99-7))&amp;INDIRECT(BG$111&amp;115+4*($B99-7))&amp;INDIRECT(BG$111&amp;116+4*($B99-7))))</f>
        <v>2</v>
      </c>
      <c r="BH99" s="80" t="str" cm="1">
        <f t="array" aca="1" ref="BH99" ca="1">IF(INDIRECT(BH$111&amp;116+4*($B99-7))=1,BIN2HEX(1),BIN2HEX(INDIRECT(BH$111&amp;113+4*($B99-7))&amp;INDIRECT(BH$111&amp;114+4*($B99-7))&amp;INDIRECT(BH$111&amp;115+4*($B99-7))&amp;INDIRECT(BH$111&amp;116+4*($B99-7))))</f>
        <v>2</v>
      </c>
      <c r="BI99" s="80" t="str" cm="1">
        <f t="array" aca="1" ref="BI99" ca="1">IF(INDIRECT(BI$111&amp;116+4*($B99-7))=1,BIN2HEX(1),BIN2HEX(INDIRECT(BI$111&amp;113+4*($B99-7))&amp;INDIRECT(BI$111&amp;114+4*($B99-7))&amp;INDIRECT(BI$111&amp;115+4*($B99-7))&amp;INDIRECT(BI$111&amp;116+4*($B99-7))))</f>
        <v>2</v>
      </c>
      <c r="BJ99" s="80" t="str" cm="1">
        <f t="array" aca="1" ref="BJ99" ca="1">IF(INDIRECT(BJ$111&amp;116+4*($B99-7))=1,BIN2HEX(1),BIN2HEX(INDIRECT(BJ$111&amp;113+4*($B99-7))&amp;INDIRECT(BJ$111&amp;114+4*($B99-7))&amp;INDIRECT(BJ$111&amp;115+4*($B99-7))&amp;INDIRECT(BJ$111&amp;116+4*($B99-7))))</f>
        <v>2</v>
      </c>
      <c r="BK99" s="80" t="str" cm="1">
        <f t="array" aca="1" ref="BK99" ca="1">IF(INDIRECT(BK$111&amp;116+4*($B99-7))=1,BIN2HEX(1),BIN2HEX(INDIRECT(BK$111&amp;113+4*($B99-7))&amp;INDIRECT(BK$111&amp;114+4*($B99-7))&amp;INDIRECT(BK$111&amp;115+4*($B99-7))&amp;INDIRECT(BK$111&amp;116+4*($B99-7))))</f>
        <v>2</v>
      </c>
      <c r="BL99" s="80" t="str" cm="1">
        <f t="array" aca="1" ref="BL99" ca="1">IF(INDIRECT(BL$111&amp;116+4*($B99-7))=1,BIN2HEX(1),BIN2HEX(INDIRECT(BL$111&amp;113+4*($B99-7))&amp;INDIRECT(BL$111&amp;114+4*($B99-7))&amp;INDIRECT(BL$111&amp;115+4*($B99-7))&amp;INDIRECT(BL$111&amp;116+4*($B99-7))))</f>
        <v>2</v>
      </c>
      <c r="BM99" s="80" t="str" cm="1">
        <f t="array" aca="1" ref="BM99" ca="1">IF(INDIRECT(BM$111&amp;116+4*($B99-7))=1,BIN2HEX(1),BIN2HEX(INDIRECT(BM$111&amp;113+4*($B99-7))&amp;INDIRECT(BM$111&amp;114+4*($B99-7))&amp;INDIRECT(BM$111&amp;115+4*($B99-7))&amp;INDIRECT(BM$111&amp;116+4*($B99-7))))</f>
        <v>2</v>
      </c>
      <c r="BN99" s="80" t="str" cm="1">
        <f t="array" aca="1" ref="BN99" ca="1">IF(INDIRECT(BN$111&amp;116+4*($B99-7))=1,BIN2HEX(1),BIN2HEX(INDIRECT(BN$111&amp;113+4*($B99-7))&amp;INDIRECT(BN$111&amp;114+4*($B99-7))&amp;INDIRECT(BN$111&amp;115+4*($B99-7))&amp;INDIRECT(BN$111&amp;116+4*($B99-7))))</f>
        <v>2</v>
      </c>
      <c r="BO99" s="80" t="str" cm="1">
        <f t="array" aca="1" ref="BO99" ca="1">IF(INDIRECT(BO$111&amp;116+4*($B99-7))=1,BIN2HEX(1),BIN2HEX(INDIRECT(BO$111&amp;113+4*($B99-7))&amp;INDIRECT(BO$111&amp;114+4*($B99-7))&amp;INDIRECT(BO$111&amp;115+4*($B99-7))&amp;INDIRECT(BO$111&amp;116+4*($B99-7))))</f>
        <v>2</v>
      </c>
      <c r="BP99" s="80" t="str" cm="1">
        <f t="array" aca="1" ref="BP99" ca="1">IF(INDIRECT(BP$111&amp;116+4*($B99-7))=1,BIN2HEX(1),BIN2HEX(INDIRECT(BP$111&amp;113+4*($B99-7))&amp;INDIRECT(BP$111&amp;114+4*($B99-7))&amp;INDIRECT(BP$111&amp;115+4*($B99-7))&amp;INDIRECT(BP$111&amp;116+4*($B99-7))))</f>
        <v>2</v>
      </c>
      <c r="CD99" s="80" cm="1">
        <f t="array" aca="1" ref="CD99" ca="1">IF($V99="0",INDIRECT("ｄａｔａ!$"&amp;V$112&amp;"$"&amp;$B99),0)</f>
        <v>0</v>
      </c>
      <c r="CE99" s="80" cm="1">
        <f t="array" aca="1" ref="CE99" ca="1">IF(OR($AS99="0",$AS99="8"),INDIRECT("ｄａｔａ!$"&amp;AS$112&amp;"$"&amp;$B99),0)</f>
        <v>0</v>
      </c>
      <c r="CH99" s="80" t="str">
        <f t="shared" si="23"/>
        <v>2000</v>
      </c>
      <c r="CI99" s="80" t="str">
        <f t="shared" si="24"/>
        <v>300000</v>
      </c>
      <c r="CJ99" s="80" t="str">
        <f t="shared" si="25"/>
        <v>400000</v>
      </c>
      <c r="CK99" s="80" t="str">
        <f t="shared" si="26"/>
        <v>5000000</v>
      </c>
      <c r="CL99" s="80" t="str">
        <f t="shared" si="27"/>
        <v>600000</v>
      </c>
      <c r="CM99" s="80" t="str">
        <f t="shared" ca="1" si="28"/>
        <v>70000</v>
      </c>
      <c r="CN99" s="80" t="str">
        <f t="shared" ca="1" si="29"/>
        <v>800000</v>
      </c>
      <c r="CO99" s="80" t="str">
        <f t="shared" ca="1" si="30"/>
        <v>900000</v>
      </c>
      <c r="CP99" s="80" t="str">
        <f t="shared" ca="1" si="31"/>
        <v>A000000</v>
      </c>
      <c r="CQ99" s="80" t="str">
        <f t="shared" ca="1" si="32"/>
        <v>B00000</v>
      </c>
    </row>
    <row r="100" spans="1:97" x14ac:dyDescent="0.2">
      <c r="A100" s="80" t="s">
        <v>2413</v>
      </c>
      <c r="B100" s="80">
        <v>102</v>
      </c>
      <c r="C100" s="251">
        <f t="shared" ca="1" si="22"/>
        <v>1</v>
      </c>
      <c r="D100" s="80" t="str" cm="1">
        <f t="array" aca="1" ref="D100" ca="1">IF(INDIRECT(D$111&amp;116+4*($B100-7))=1,BIN2HEX(1),BIN2HEX(INDIRECT(D$111&amp;113+4*($B100-7))&amp;INDIRECT(D$111&amp;114+4*($B100-7))&amp;INDIRECT(D$111&amp;115+4*($B100-7))&amp;INDIRECT(D$111&amp;116+4*($B100-7))))</f>
        <v>4</v>
      </c>
      <c r="F100" s="80" t="str" cm="1">
        <f t="array" aca="1" ref="F100" ca="1">IF(INDIRECT(F$111&amp;116+4*($B100-7))=1,BIN2HEX(1),BIN2HEX(INDIRECT(F$111&amp;113+4*($B100-7))&amp;INDIRECT(F$111&amp;114+4*($B100-7))&amp;INDIRECT(F$111&amp;115+4*($B100-7))&amp;INDIRECT(F$111&amp;116+4*($B100-7))))</f>
        <v>2</v>
      </c>
      <c r="G100" s="80" t="str" cm="1">
        <f t="array" aca="1" ref="G100" ca="1">IF(INDIRECT(G$111&amp;116+4*($B100-7))=1,BIN2HEX(1),BIN2HEX(INDIRECT(G$111&amp;113+4*($B100-7))&amp;INDIRECT(G$111&amp;114+4*($B100-7))&amp;INDIRECT(G$111&amp;115+4*($B100-7))&amp;INDIRECT(G$111&amp;116+4*($B100-7))))</f>
        <v>2</v>
      </c>
      <c r="H100" s="80" t="str" cm="1">
        <f t="array" aca="1" ref="H100" ca="1">IF(INDIRECT(H$111&amp;116+4*($B100-7))=1,BIN2HEX(1),BIN2HEX(INDIRECT(H$111&amp;113+4*($B100-7))&amp;INDIRECT(H$111&amp;114+4*($B100-7))&amp;INDIRECT(H$111&amp;115+4*($B100-7))&amp;INDIRECT(H$111&amp;116+4*($B100-7))))</f>
        <v>2</v>
      </c>
      <c r="I100" s="80" t="str" cm="1">
        <f t="array" aca="1" ref="I100" ca="1">IF(INDIRECT(I$111&amp;116+4*($B100-7))=1,BIN2HEX(1),BIN2HEX(INDIRECT(I$111&amp;113+4*($B100-7))&amp;INDIRECT(I$111&amp;114+4*($B100-7))&amp;INDIRECT(I$111&amp;115+4*($B100-7))&amp;INDIRECT(I$111&amp;116+4*($B100-7))))</f>
        <v>2</v>
      </c>
      <c r="J100" s="80" t="str" cm="1">
        <f t="array" aca="1" ref="J100" ca="1">IF(INDIRECT(J$111&amp;116+4*($B100-7))=1,BIN2HEX(1),BIN2HEX(INDIRECT(J$111&amp;113+4*($B100-7))&amp;INDIRECT(J$111&amp;114+4*($B100-7))&amp;INDIRECT(J$111&amp;115+4*($B100-7))&amp;INDIRECT(J$111&amp;116+4*($B100-7))))</f>
        <v>2</v>
      </c>
      <c r="K100" s="80" t="str" cm="1">
        <f t="array" aca="1" ref="K100" ca="1">IF(INDIRECT(K$111&amp;116+4*($B100-7))=1,BIN2HEX(1),BIN2HEX(INDIRECT(K$111&amp;113+4*($B100-7))&amp;INDIRECT(K$111&amp;114+4*($B100-7))&amp;INDIRECT(K$111&amp;115+4*($B100-7))&amp;INDIRECT(K$111&amp;116+4*($B100-7))))</f>
        <v>2</v>
      </c>
      <c r="L100" s="80" t="str" cm="1">
        <f t="array" aca="1" ref="L100" ca="1">IF(INDIRECT(L$111&amp;116+4*($B100-7))=1,BIN2HEX(1),BIN2HEX(INDIRECT(L$111&amp;113+4*($B100-7))&amp;INDIRECT(L$111&amp;114+4*($B100-7))&amp;INDIRECT(L$111&amp;115+4*($B100-7))&amp;INDIRECT(L$111&amp;116+4*($B100-7))))</f>
        <v>2</v>
      </c>
      <c r="M100" s="80" t="str" cm="1">
        <f t="array" aca="1" ref="M100" ca="1">IF(INDIRECT(M$111&amp;116+4*($B100-7))=1,BIN2HEX(1),BIN2HEX(INDIRECT(M$111&amp;113+4*($B100-7))&amp;INDIRECT(M$111&amp;114+4*($B100-7))&amp;INDIRECT(M$111&amp;115+4*($B100-7))&amp;INDIRECT(M$111&amp;116+4*($B100-7))))</f>
        <v>2</v>
      </c>
      <c r="N100" s="80" t="str" cm="1">
        <f t="array" aca="1" ref="N100" ca="1">IF(INDIRECT(N$111&amp;116+4*($B100-7))=1,BIN2HEX(1),BIN2HEX(INDIRECT(N$111&amp;113+4*($B100-7))&amp;INDIRECT(N$111&amp;114+4*($B100-7))&amp;INDIRECT(N$111&amp;115+4*($B100-7))&amp;INDIRECT(N$111&amp;116+4*($B100-7))))</f>
        <v>2</v>
      </c>
      <c r="O100" s="80" t="str" cm="1">
        <f t="array" aca="1" ref="O100" ca="1">IF(INDIRECT(O$111&amp;116+4*($B100-7))=1,BIN2HEX(1),BIN2HEX(INDIRECT(O$111&amp;113+4*($B100-7))&amp;INDIRECT(O$111&amp;114+4*($B100-7))&amp;INDIRECT(O$111&amp;115+4*($B100-7))&amp;INDIRECT(O$111&amp;116+4*($B100-7))))</f>
        <v>2</v>
      </c>
      <c r="P100" s="80" t="str" cm="1">
        <f t="array" aca="1" ref="P100" ca="1">IF(INDIRECT(P$111&amp;116+4*($B100-7))=1,BIN2HEX(1),BIN2HEX(INDIRECT(P$111&amp;113+4*($B100-7))&amp;INDIRECT(P$111&amp;114+4*($B100-7))&amp;INDIRECT(P$111&amp;115+4*($B100-7))&amp;INDIRECT(P$111&amp;116+4*($B100-7))))</f>
        <v>2</v>
      </c>
      <c r="Q100" s="80" t="str" cm="1">
        <f t="array" aca="1" ref="Q100" ca="1">IF(INDIRECT(Q$111&amp;116+4*($B100-7))=1,BIN2HEX(1),BIN2HEX(INDIRECT(Q$111&amp;113+4*($B100-7))&amp;INDIRECT(Q$111&amp;114+4*($B100-7))&amp;INDIRECT(Q$111&amp;115+4*($B100-7))&amp;INDIRECT(Q$111&amp;116+4*($B100-7))))</f>
        <v>2</v>
      </c>
      <c r="R100" s="80" t="str" cm="1">
        <f t="array" aca="1" ref="R100" ca="1">IF(INDIRECT(R$111&amp;116+4*($B100-7))=1,BIN2HEX(1),BIN2HEX(INDIRECT(R$111&amp;113+4*($B100-7))&amp;INDIRECT(R$111&amp;114+4*($B100-7))&amp;INDIRECT(R$111&amp;115+4*($B100-7))&amp;INDIRECT(R$111&amp;116+4*($B100-7))))</f>
        <v>2</v>
      </c>
      <c r="S100" s="80" t="str" cm="1">
        <f t="array" aca="1" ref="S100" ca="1">IF(INDIRECT(S$111&amp;116+4*($B100-7))=1,BIN2HEX(1),BIN2HEX(INDIRECT(S$111&amp;113+4*($B100-7))&amp;INDIRECT(S$111&amp;114+4*($B100-7))&amp;INDIRECT(S$111&amp;115+4*($B100-7))&amp;INDIRECT(S$111&amp;116+4*($B100-7))))</f>
        <v>2</v>
      </c>
      <c r="T100" s="80" t="str" cm="1">
        <f t="array" aca="1" ref="T100" ca="1">IF(INDIRECT(T$111&amp;116+4*($B100-7))=1,BIN2HEX(1),BIN2HEX(INDIRECT(T$111&amp;113+4*($B100-7))&amp;INDIRECT(T$111&amp;114+4*($B100-7))&amp;INDIRECT(T$111&amp;115+4*($B100-7))&amp;INDIRECT(T$111&amp;116+4*($B100-7))))</f>
        <v>2</v>
      </c>
      <c r="U100" s="80" t="str" cm="1">
        <f t="array" aca="1" ref="U100" ca="1">IF(INDIRECT(U$111&amp;116+4*($B100-7))=1,BIN2HEX(1),BIN2HEX(INDIRECT(U$111&amp;113+4*($B100-7))&amp;INDIRECT(U$111&amp;114+4*($B100-7))&amp;INDIRECT(U$111&amp;115+4*($B100-7))&amp;INDIRECT(U$111&amp;116+4*($B100-7))))</f>
        <v>2</v>
      </c>
      <c r="V100" s="80" t="str" cm="1">
        <f t="array" aca="1" ref="V100" ca="1">IF(INDIRECT(V$111&amp;116+4*($B100-7))=1,BIN2HEX(1),BIN2HEX(INDIRECT(V$111&amp;113+4*($B100-7))&amp;INDIRECT(V$111&amp;114+4*($B100-7))&amp;INDIRECT(V$111&amp;115+4*($B100-7))&amp;INDIRECT(V$111&amp;116+4*($B100-7))))</f>
        <v>2</v>
      </c>
      <c r="W100" s="80" t="str" cm="1">
        <f t="array" aca="1" ref="W100" ca="1">IF(INDIRECT(W$111&amp;116+4*($B100-7))=1,BIN2HEX(1),BIN2HEX(INDIRECT(W$111&amp;113+4*($B100-7))&amp;INDIRECT(W$111&amp;114+4*($B100-7))&amp;INDIRECT(W$111&amp;115+4*($B100-7))&amp;INDIRECT(W$111&amp;116+4*($B100-7))))</f>
        <v>2</v>
      </c>
      <c r="X100" s="80" t="str" cm="1">
        <f t="array" aca="1" ref="X100" ca="1">IF(INDIRECT(X$111&amp;116+4*($B100-7))=1,BIN2HEX(1),BIN2HEX(INDIRECT(X$111&amp;113+4*($B100-7))&amp;INDIRECT(X$111&amp;114+4*($B100-7))&amp;INDIRECT(X$111&amp;115+4*($B100-7))&amp;INDIRECT(X$111&amp;116+4*($B100-7))))</f>
        <v>2</v>
      </c>
      <c r="Y100" s="80" t="str" cm="1">
        <f t="array" aca="1" ref="Y100" ca="1">IF(INDIRECT(Y$111&amp;116+4*($B100-7))=1,BIN2HEX(1),BIN2HEX(INDIRECT(Y$111&amp;113+4*($B100-7))&amp;INDIRECT(Y$111&amp;114+4*($B100-7))&amp;INDIRECT(Y$111&amp;115+4*($B100-7))&amp;INDIRECT(Y$111&amp;116+4*($B100-7))))</f>
        <v>2</v>
      </c>
      <c r="Z100" s="80" t="str" cm="1">
        <f t="array" aca="1" ref="Z100" ca="1">IF(INDIRECT(Z$111&amp;116+4*($B100-7))=1,BIN2HEX(1),BIN2HEX(INDIRECT(Z$111&amp;113+4*($B100-7))&amp;INDIRECT(Z$111&amp;114+4*($B100-7))&amp;INDIRECT(Z$111&amp;115+4*($B100-7))&amp;INDIRECT(Z$111&amp;116+4*($B100-7))))</f>
        <v>2</v>
      </c>
      <c r="AA100" s="80" t="str" cm="1">
        <f t="array" aca="1" ref="AA100" ca="1">IF(INDIRECT(AA$111&amp;116+4*($B100-7))=1,BIN2HEX(1),BIN2HEX(INDIRECT(AA$111&amp;113+4*($B100-7))&amp;INDIRECT(AA$111&amp;114+4*($B100-7))&amp;INDIRECT(AA$111&amp;115+4*($B100-7))&amp;INDIRECT(AA$111&amp;116+4*($B100-7))))</f>
        <v>2</v>
      </c>
      <c r="AB100" s="80" t="str" cm="1">
        <f t="array" aca="1" ref="AB100" ca="1">IF(INDIRECT(AB$111&amp;116+4*($B100-7))=1,BIN2HEX(1),BIN2HEX(INDIRECT(AB$111&amp;113+4*($B100-7))&amp;INDIRECT(AB$111&amp;114+4*($B100-7))&amp;INDIRECT(AB$111&amp;115+4*($B100-7))&amp;INDIRECT(AB$111&amp;116+4*($B100-7))))</f>
        <v>2</v>
      </c>
      <c r="AC100" s="80" t="str" cm="1">
        <f t="array" aca="1" ref="AC100" ca="1">IF(INDIRECT(AC$111&amp;116+4*($B100-7))=1,BIN2HEX(1),BIN2HEX(INDIRECT(AC$111&amp;113+4*($B100-7))&amp;INDIRECT(AC$111&amp;114+4*($B100-7))&amp;INDIRECT(AC$111&amp;115+4*($B100-7))&amp;INDIRECT(AC$111&amp;116+4*($B100-7))))</f>
        <v>2</v>
      </c>
      <c r="AD100" s="80" t="str" cm="1">
        <f t="array" aca="1" ref="AD100" ca="1">IF(INDIRECT(AD$111&amp;116+4*($B100-7))=1,BIN2HEX(1),BIN2HEX(INDIRECT(AD$111&amp;113+4*($B100-7))&amp;INDIRECT(AD$111&amp;114+4*($B100-7))&amp;INDIRECT(AD$111&amp;115+4*($B100-7))&amp;INDIRECT(AD$111&amp;116+4*($B100-7))))</f>
        <v>2</v>
      </c>
      <c r="AE100" s="80" t="str" cm="1">
        <f t="array" aca="1" ref="AE100" ca="1">IF(INDIRECT(AE$111&amp;116+4*($B100-7))=1,BIN2HEX(1),BIN2HEX(INDIRECT(AE$111&amp;113+4*($B100-7))&amp;INDIRECT(AE$111&amp;114+4*($B100-7))&amp;INDIRECT(AE$111&amp;115+4*($B100-7))&amp;INDIRECT(AE$111&amp;116+4*($B100-7))))</f>
        <v>2</v>
      </c>
      <c r="AF100" s="80" t="str" cm="1">
        <f t="array" aca="1" ref="AF100" ca="1">IF(INDIRECT(AF$111&amp;116+4*($B100-7))=1,BIN2HEX(1),BIN2HEX(INDIRECT(AF$111&amp;113+4*($B100-7))&amp;INDIRECT(AF$111&amp;114+4*($B100-7))&amp;INDIRECT(AF$111&amp;115+4*($B100-7))&amp;INDIRECT(AF$111&amp;116+4*($B100-7))))</f>
        <v>2</v>
      </c>
      <c r="AG100" s="80" t="str" cm="1">
        <f t="array" aca="1" ref="AG100" ca="1">IF(INDIRECT(AG$111&amp;116+4*($B100-7))=1,BIN2HEX(1),BIN2HEX(INDIRECT(AG$111&amp;113+4*($B100-7))&amp;INDIRECT(AG$111&amp;114+4*($B100-7))&amp;INDIRECT(AG$111&amp;115+4*($B100-7))&amp;INDIRECT(AG$111&amp;116+4*($B100-7))))</f>
        <v>2</v>
      </c>
      <c r="AH100" s="80" t="str" cm="1">
        <f t="array" aca="1" ref="AH100" ca="1">IF(INDIRECT(AH$111&amp;116+4*($B100-7))=1,BIN2HEX(1),BIN2HEX(INDIRECT(AH$111&amp;113+4*($B100-7))&amp;INDIRECT(AH$111&amp;114+4*($B100-7))&amp;INDIRECT(AH$111&amp;115+4*($B100-7))&amp;INDIRECT(AH$111&amp;116+4*($B100-7))))</f>
        <v>2</v>
      </c>
      <c r="AI100" s="80" t="str" cm="1">
        <f t="array" aca="1" ref="AI100" ca="1">IF(INDIRECT(AI$111&amp;116+4*($B100-7))=1,BIN2HEX(1),BIN2HEX(INDIRECT(AI$111&amp;113+4*($B100-7))&amp;INDIRECT(AI$111&amp;114+4*($B100-7))&amp;INDIRECT(AI$111&amp;115+4*($B100-7))&amp;INDIRECT(AI$111&amp;116+4*($B100-7))))</f>
        <v>2</v>
      </c>
      <c r="AJ100" s="80" t="str" cm="1">
        <f t="array" aca="1" ref="AJ100" ca="1">IF(INDIRECT(AJ$111&amp;116+4*($B100-7))=1,BIN2HEX(1),BIN2HEX(INDIRECT(AJ$111&amp;113+4*($B100-7))&amp;INDIRECT(AJ$111&amp;114+4*($B100-7))&amp;INDIRECT(AJ$111&amp;115+4*($B100-7))&amp;INDIRECT(AJ$111&amp;116+4*($B100-7))))</f>
        <v>2</v>
      </c>
      <c r="AK100" s="80" t="str" cm="1">
        <f t="array" aca="1" ref="AK100" ca="1">IF(INDIRECT(AK$111&amp;116+4*($B100-7))=1,BIN2HEX(1),BIN2HEX(INDIRECT(AK$111&amp;113+4*($B100-7))&amp;INDIRECT(AK$111&amp;114+4*($B100-7))&amp;INDIRECT(AK$111&amp;115+4*($B100-7))&amp;INDIRECT(AK$111&amp;116+4*($B100-7))))</f>
        <v>2</v>
      </c>
      <c r="AL100" s="80" t="str" cm="1">
        <f t="array" aca="1" ref="AL100" ca="1">IF(INDIRECT(AL$111&amp;116+4*($B100-7))=1,BIN2HEX(1),BIN2HEX(INDIRECT(AL$111&amp;113+4*($B100-7))&amp;INDIRECT(AL$111&amp;114+4*($B100-7))&amp;INDIRECT(AL$111&amp;115+4*($B100-7))&amp;INDIRECT(AL$111&amp;116+4*($B100-7))))</f>
        <v>2</v>
      </c>
      <c r="AM100" s="80" t="str" cm="1">
        <f t="array" aca="1" ref="AM100" ca="1">IF(INDIRECT(AM$111&amp;116+4*($B100-7))=1,BIN2HEX(1),BIN2HEX(INDIRECT(AM$111&amp;113+4*($B100-7))&amp;INDIRECT(AM$111&amp;114+4*($B100-7))&amp;INDIRECT(AM$111&amp;115+4*($B100-7))&amp;INDIRECT(AM$111&amp;116+4*($B100-7))))</f>
        <v>2</v>
      </c>
      <c r="AN100" s="80" t="str" cm="1">
        <f t="array" aca="1" ref="AN100" ca="1">IF(INDIRECT(AN$111&amp;116+4*($B100-7))=1,BIN2HEX(1),BIN2HEX(INDIRECT(AN$111&amp;113+4*($B100-7))&amp;INDIRECT(AN$111&amp;114+4*($B100-7))&amp;INDIRECT(AN$111&amp;115+4*($B100-7))&amp;INDIRECT(AN$111&amp;116+4*($B100-7))))</f>
        <v>2</v>
      </c>
      <c r="AO100" s="80" t="str" cm="1">
        <f t="array" aca="1" ref="AO100" ca="1">IF(INDIRECT(AO$111&amp;116+4*($B100-7))=1,BIN2HEX(1),BIN2HEX(INDIRECT(AO$111&amp;113+4*($B100-7))&amp;INDIRECT(AO$111&amp;114+4*($B100-7))&amp;INDIRECT(AO$111&amp;115+4*($B100-7))&amp;INDIRECT(AO$111&amp;116+4*($B100-7))))</f>
        <v>2</v>
      </c>
      <c r="AP100" s="80" t="str" cm="1">
        <f t="array" aca="1" ref="AP100" ca="1">IF(INDIRECT(AP$111&amp;116+4*($B100-7))=1,BIN2HEX(1),BIN2HEX(INDIRECT(AP$111&amp;113+4*($B100-7))&amp;INDIRECT(AP$111&amp;114+4*($B100-7))&amp;INDIRECT(AP$111&amp;115+4*($B100-7))&amp;INDIRECT(AP$111&amp;116+4*($B100-7))))</f>
        <v>2</v>
      </c>
      <c r="AQ100" s="80" t="str" cm="1">
        <f t="array" aca="1" ref="AQ100" ca="1">IF(INDIRECT(AQ$111&amp;116+4*($B100-7))=1,BIN2HEX(1),BIN2HEX(INDIRECT(AQ$111&amp;113+4*($B100-7))&amp;INDIRECT(AQ$111&amp;114+4*($B100-7))&amp;INDIRECT(AQ$111&amp;115+4*($B100-7))&amp;INDIRECT(AQ$111&amp;116+4*($B100-7))))</f>
        <v>2</v>
      </c>
      <c r="AR100" s="80" t="str" cm="1">
        <f t="array" aca="1" ref="AR100" ca="1">IF(INDIRECT(AR$111&amp;116+4*($B100-7))=1,BIN2HEX(1),BIN2HEX(INDIRECT(AR$111&amp;113+4*($B100-7))&amp;INDIRECT(AR$111&amp;114+4*($B100-7))&amp;INDIRECT(AR$111&amp;115+4*($B100-7))&amp;INDIRECT(AR$111&amp;116+4*($B100-7))))</f>
        <v>2</v>
      </c>
      <c r="AS100" s="80" t="str" cm="1">
        <f t="array" aca="1" ref="AS100" ca="1">IF(INDIRECT(AS$111&amp;116+4*($B100-7))=1,BIN2HEX(1),BIN2HEX(INDIRECT(AS$111&amp;113+4*($B100-7))&amp;INDIRECT(AS$111&amp;114+4*($B100-7))&amp;INDIRECT(AS$111&amp;115+4*($B100-7))&amp;INDIRECT(AS$111&amp;116+4*($B100-7))))</f>
        <v>2</v>
      </c>
      <c r="AT100" s="80" t="str" cm="1">
        <f t="array" aca="1" ref="AT100" ca="1">IF(INDIRECT(AT$111&amp;116+4*($B100-7))=1,BIN2HEX(1),BIN2HEX(INDIRECT(AT$111&amp;113+4*($B100-7))&amp;INDIRECT(AT$111&amp;114+4*($B100-7))&amp;INDIRECT(AT$111&amp;115+4*($B100-7))&amp;INDIRECT(AT$111&amp;116+4*($B100-7))))</f>
        <v>2</v>
      </c>
      <c r="AU100" s="80" t="str" cm="1">
        <f t="array" aca="1" ref="AU100" ca="1">IF(INDIRECT(AU$111&amp;116+4*($B100-7))=1,BIN2HEX(1),BIN2HEX(INDIRECT(AU$111&amp;113+4*($B100-7))&amp;INDIRECT(AU$111&amp;114+4*($B100-7))&amp;INDIRECT(AU$111&amp;115+4*($B100-7))&amp;INDIRECT(AU$111&amp;116+4*($B100-7))))</f>
        <v>2</v>
      </c>
      <c r="AV100" s="80" t="str" cm="1">
        <f t="array" aca="1" ref="AV100" ca="1">IF(INDIRECT(AV$111&amp;116+4*($B100-7))=1,BIN2HEX(1),BIN2HEX(INDIRECT(AV$111&amp;113+4*($B100-7))&amp;INDIRECT(AV$111&amp;114+4*($B100-7))&amp;INDIRECT(AV$111&amp;115+4*($B100-7))&amp;INDIRECT(AV$111&amp;116+4*($B100-7))))</f>
        <v>2</v>
      </c>
      <c r="AW100" s="80" t="str" cm="1">
        <f t="array" aca="1" ref="AW100" ca="1">IF(INDIRECT(AW$111&amp;116+4*($B100-7))=1,BIN2HEX(1),BIN2HEX(INDIRECT(AW$111&amp;113+4*($B100-7))&amp;INDIRECT(AW$111&amp;114+4*($B100-7))&amp;INDIRECT(AW$111&amp;115+4*($B100-7))&amp;INDIRECT(AW$111&amp;116+4*($B100-7))))</f>
        <v>2</v>
      </c>
      <c r="AX100" s="80" t="str" cm="1">
        <f t="array" aca="1" ref="AX100" ca="1">IF(INDIRECT(AX$111&amp;116+4*($B100-7))=1,BIN2HEX(1),BIN2HEX(INDIRECT(AX$111&amp;113+4*($B100-7))&amp;INDIRECT(AX$111&amp;114+4*($B100-7))&amp;INDIRECT(AX$111&amp;115+4*($B100-7))&amp;INDIRECT(AX$111&amp;116+4*($B100-7))))</f>
        <v>2</v>
      </c>
      <c r="AY100" s="80" t="str" cm="1">
        <f t="array" aca="1" ref="AY100" ca="1">IF(INDIRECT(AY$111&amp;116+4*($B100-7))=1,BIN2HEX(1),BIN2HEX(INDIRECT(AY$111&amp;113+4*($B100-7))&amp;INDIRECT(AY$111&amp;114+4*($B100-7))&amp;INDIRECT(AY$111&amp;115+4*($B100-7))&amp;INDIRECT(AY$111&amp;116+4*($B100-7))))</f>
        <v>2</v>
      </c>
      <c r="AZ100" s="80" t="str" cm="1">
        <f t="array" aca="1" ref="AZ100" ca="1">IF(INDIRECT(AZ$111&amp;116+4*($B100-7))=1,BIN2HEX(1),BIN2HEX(INDIRECT(AZ$111&amp;113+4*($B100-7))&amp;INDIRECT(AZ$111&amp;114+4*($B100-7))&amp;INDIRECT(AZ$111&amp;115+4*($B100-7))&amp;INDIRECT(AZ$111&amp;116+4*($B100-7))))</f>
        <v>2</v>
      </c>
      <c r="BA100" s="80" t="str" cm="1">
        <f t="array" aca="1" ref="BA100" ca="1">IF(INDIRECT(BA$111&amp;116+4*($B100-7))=1,BIN2HEX(1),BIN2HEX(INDIRECT(BA$111&amp;113+4*($B100-7))&amp;INDIRECT(BA$111&amp;114+4*($B100-7))&amp;INDIRECT(BA$111&amp;115+4*($B100-7))&amp;INDIRECT(BA$111&amp;116+4*($B100-7))))</f>
        <v>2</v>
      </c>
      <c r="BB100" s="80" t="str" cm="1">
        <f t="array" aca="1" ref="BB100" ca="1">IF(INDIRECT(BB$111&amp;116+4*($B100-7))=1,BIN2HEX(1),BIN2HEX(INDIRECT(BB$111&amp;113+4*($B100-7))&amp;INDIRECT(BB$111&amp;114+4*($B100-7))&amp;INDIRECT(BB$111&amp;115+4*($B100-7))&amp;INDIRECT(BB$111&amp;116+4*($B100-7))))</f>
        <v>2</v>
      </c>
      <c r="BC100" s="80" t="str" cm="1">
        <f t="array" aca="1" ref="BC100" ca="1">IF(INDIRECT(BC$111&amp;116+4*($B100-7))=1,BIN2HEX(1),BIN2HEX(INDIRECT(BC$111&amp;113+4*($B100-7))&amp;INDIRECT(BC$111&amp;114+4*($B100-7))&amp;INDIRECT(BC$111&amp;115+4*($B100-7))&amp;INDIRECT(BC$111&amp;116+4*($B100-7))))</f>
        <v>2</v>
      </c>
      <c r="BD100" s="80" t="str" cm="1">
        <f t="array" aca="1" ref="BD100" ca="1">IF(INDIRECT(BD$111&amp;116+4*($B100-7))=1,BIN2HEX(1),BIN2HEX(INDIRECT(BD$111&amp;113+4*($B100-7))&amp;INDIRECT(BD$111&amp;114+4*($B100-7))&amp;INDIRECT(BD$111&amp;115+4*($B100-7))&amp;INDIRECT(BD$111&amp;116+4*($B100-7))))</f>
        <v>2</v>
      </c>
      <c r="BE100" s="80" t="str" cm="1">
        <f t="array" aca="1" ref="BE100" ca="1">IF(INDIRECT(BE$111&amp;116+4*($B100-7))=1,BIN2HEX(1),BIN2HEX(INDIRECT(BE$111&amp;113+4*($B100-7))&amp;INDIRECT(BE$111&amp;114+4*($B100-7))&amp;INDIRECT(BE$111&amp;115+4*($B100-7))&amp;INDIRECT(BE$111&amp;116+4*($B100-7))))</f>
        <v>2</v>
      </c>
      <c r="BF100" s="80" t="str" cm="1">
        <f t="array" aca="1" ref="BF100" ca="1">IF(INDIRECT(BF$111&amp;116+4*($B100-7))=1,BIN2HEX(1),BIN2HEX(INDIRECT(BF$111&amp;113+4*($B100-7))&amp;INDIRECT(BF$111&amp;114+4*($B100-7))&amp;INDIRECT(BF$111&amp;115+4*($B100-7))&amp;INDIRECT(BF$111&amp;116+4*($B100-7))))</f>
        <v>2</v>
      </c>
      <c r="BG100" s="80" t="str" cm="1">
        <f t="array" aca="1" ref="BG100" ca="1">IF(INDIRECT(BG$111&amp;116+4*($B100-7))=1,BIN2HEX(1),BIN2HEX(INDIRECT(BG$111&amp;113+4*($B100-7))&amp;INDIRECT(BG$111&amp;114+4*($B100-7))&amp;INDIRECT(BG$111&amp;115+4*($B100-7))&amp;INDIRECT(BG$111&amp;116+4*($B100-7))))</f>
        <v>2</v>
      </c>
      <c r="BH100" s="80" t="str" cm="1">
        <f t="array" aca="1" ref="BH100" ca="1">IF(INDIRECT(BH$111&amp;116+4*($B100-7))=1,BIN2HEX(1),BIN2HEX(INDIRECT(BH$111&amp;113+4*($B100-7))&amp;INDIRECT(BH$111&amp;114+4*($B100-7))&amp;INDIRECT(BH$111&amp;115+4*($B100-7))&amp;INDIRECT(BH$111&amp;116+4*($B100-7))))</f>
        <v>2</v>
      </c>
      <c r="BI100" s="80" t="str" cm="1">
        <f t="array" aca="1" ref="BI100" ca="1">IF(INDIRECT(BI$111&amp;116+4*($B100-7))=1,BIN2HEX(1),BIN2HEX(INDIRECT(BI$111&amp;113+4*($B100-7))&amp;INDIRECT(BI$111&amp;114+4*($B100-7))&amp;INDIRECT(BI$111&amp;115+4*($B100-7))&amp;INDIRECT(BI$111&amp;116+4*($B100-7))))</f>
        <v>2</v>
      </c>
      <c r="BJ100" s="80" t="str" cm="1">
        <f t="array" aca="1" ref="BJ100" ca="1">IF(INDIRECT(BJ$111&amp;116+4*($B100-7))=1,BIN2HEX(1),BIN2HEX(INDIRECT(BJ$111&amp;113+4*($B100-7))&amp;INDIRECT(BJ$111&amp;114+4*($B100-7))&amp;INDIRECT(BJ$111&amp;115+4*($B100-7))&amp;INDIRECT(BJ$111&amp;116+4*($B100-7))))</f>
        <v>2</v>
      </c>
      <c r="BK100" s="80" t="str" cm="1">
        <f t="array" aca="1" ref="BK100" ca="1">IF(INDIRECT(BK$111&amp;116+4*($B100-7))=1,BIN2HEX(1),BIN2HEX(INDIRECT(BK$111&amp;113+4*($B100-7))&amp;INDIRECT(BK$111&amp;114+4*($B100-7))&amp;INDIRECT(BK$111&amp;115+4*($B100-7))&amp;INDIRECT(BK$111&amp;116+4*($B100-7))))</f>
        <v>2</v>
      </c>
      <c r="BL100" s="80" t="str" cm="1">
        <f t="array" aca="1" ref="BL100" ca="1">IF(INDIRECT(BL$111&amp;116+4*($B100-7))=1,BIN2HEX(1),BIN2HEX(INDIRECT(BL$111&amp;113+4*($B100-7))&amp;INDIRECT(BL$111&amp;114+4*($B100-7))&amp;INDIRECT(BL$111&amp;115+4*($B100-7))&amp;INDIRECT(BL$111&amp;116+4*($B100-7))))</f>
        <v>2</v>
      </c>
      <c r="BM100" s="80" t="str" cm="1">
        <f t="array" aca="1" ref="BM100" ca="1">IF(INDIRECT(BM$111&amp;116+4*($B100-7))=1,BIN2HEX(1),BIN2HEX(INDIRECT(BM$111&amp;113+4*($B100-7))&amp;INDIRECT(BM$111&amp;114+4*($B100-7))&amp;INDIRECT(BM$111&amp;115+4*($B100-7))&amp;INDIRECT(BM$111&amp;116+4*($B100-7))))</f>
        <v>2</v>
      </c>
      <c r="BN100" s="80" t="str" cm="1">
        <f t="array" aca="1" ref="BN100" ca="1">IF(INDIRECT(BN$111&amp;116+4*($B100-7))=1,BIN2HEX(1),BIN2HEX(INDIRECT(BN$111&amp;113+4*($B100-7))&amp;INDIRECT(BN$111&amp;114+4*($B100-7))&amp;INDIRECT(BN$111&amp;115+4*($B100-7))&amp;INDIRECT(BN$111&amp;116+4*($B100-7))))</f>
        <v>2</v>
      </c>
      <c r="BO100" s="80" t="str" cm="1">
        <f t="array" aca="1" ref="BO100" ca="1">IF(INDIRECT(BO$111&amp;116+4*($B100-7))=1,BIN2HEX(1),BIN2HEX(INDIRECT(BO$111&amp;113+4*($B100-7))&amp;INDIRECT(BO$111&amp;114+4*($B100-7))&amp;INDIRECT(BO$111&amp;115+4*($B100-7))&amp;INDIRECT(BO$111&amp;116+4*($B100-7))))</f>
        <v>2</v>
      </c>
      <c r="BP100" s="80" t="str" cm="1">
        <f t="array" aca="1" ref="BP100" ca="1">IF(INDIRECT(BP$111&amp;116+4*($B100-7))=1,BIN2HEX(1),BIN2HEX(INDIRECT(BP$111&amp;113+4*($B100-7))&amp;INDIRECT(BP$111&amp;114+4*($B100-7))&amp;INDIRECT(BP$111&amp;115+4*($B100-7))&amp;INDIRECT(BP$111&amp;116+4*($B100-7))))</f>
        <v>2</v>
      </c>
      <c r="CD100" s="80" cm="1">
        <f t="array" aca="1" ref="CD100" ca="1">IF($V100="0",INDIRECT("ｄａｔａ!$"&amp;V$112&amp;"$"&amp;$B100),0)</f>
        <v>0</v>
      </c>
      <c r="CE100" s="80" cm="1">
        <f t="array" aca="1" ref="CE100" ca="1">IF(OR($AS100="0",$AS100="8"),INDIRECT("ｄａｔａ!$"&amp;AS$112&amp;"$"&amp;$B100),0)</f>
        <v>0</v>
      </c>
      <c r="CH100" s="80" t="str">
        <f t="shared" si="23"/>
        <v>2000</v>
      </c>
      <c r="CI100" s="80" t="str">
        <f t="shared" si="24"/>
        <v>300000</v>
      </c>
      <c r="CJ100" s="80" t="str">
        <f t="shared" si="25"/>
        <v>400000</v>
      </c>
      <c r="CK100" s="80" t="str">
        <f t="shared" si="26"/>
        <v>5000000</v>
      </c>
      <c r="CL100" s="80" t="str">
        <f t="shared" si="27"/>
        <v>600000</v>
      </c>
      <c r="CM100" s="80" t="str">
        <f t="shared" ca="1" si="28"/>
        <v>70000</v>
      </c>
      <c r="CN100" s="80" t="str">
        <f t="shared" ca="1" si="29"/>
        <v>800000</v>
      </c>
      <c r="CO100" s="80" t="str">
        <f t="shared" ca="1" si="30"/>
        <v>900000</v>
      </c>
      <c r="CP100" s="80" t="str">
        <f t="shared" ca="1" si="31"/>
        <v>A000000</v>
      </c>
      <c r="CQ100" s="80" t="str">
        <f t="shared" ca="1" si="32"/>
        <v>B00000</v>
      </c>
    </row>
    <row r="101" spans="1:97" x14ac:dyDescent="0.2">
      <c r="A101" s="80" t="s">
        <v>2414</v>
      </c>
      <c r="B101" s="80">
        <v>103</v>
      </c>
      <c r="C101" s="251">
        <f t="shared" ca="1" si="22"/>
        <v>1</v>
      </c>
      <c r="D101" s="80" t="str" cm="1">
        <f t="array" aca="1" ref="D101" ca="1">IF(INDIRECT(D$111&amp;116+4*($B101-7))=1,BIN2HEX(1),BIN2HEX(INDIRECT(D$111&amp;113+4*($B101-7))&amp;INDIRECT(D$111&amp;114+4*($B101-7))&amp;INDIRECT(D$111&amp;115+4*($B101-7))&amp;INDIRECT(D$111&amp;116+4*($B101-7))))</f>
        <v>4</v>
      </c>
      <c r="F101" s="80" t="str" cm="1">
        <f t="array" aca="1" ref="F101" ca="1">IF(INDIRECT(F$111&amp;116+4*($B101-7))=1,BIN2HEX(1),BIN2HEX(INDIRECT(F$111&amp;113+4*($B101-7))&amp;INDIRECT(F$111&amp;114+4*($B101-7))&amp;INDIRECT(F$111&amp;115+4*($B101-7))&amp;INDIRECT(F$111&amp;116+4*($B101-7))))</f>
        <v>2</v>
      </c>
      <c r="G101" s="80" t="str" cm="1">
        <f t="array" aca="1" ref="G101" ca="1">IF(INDIRECT(G$111&amp;116+4*($B101-7))=1,BIN2HEX(1),BIN2HEX(INDIRECT(G$111&amp;113+4*($B101-7))&amp;INDIRECT(G$111&amp;114+4*($B101-7))&amp;INDIRECT(G$111&amp;115+4*($B101-7))&amp;INDIRECT(G$111&amp;116+4*($B101-7))))</f>
        <v>2</v>
      </c>
      <c r="H101" s="80" t="str" cm="1">
        <f t="array" aca="1" ref="H101" ca="1">IF(INDIRECT(H$111&amp;116+4*($B101-7))=1,BIN2HEX(1),BIN2HEX(INDIRECT(H$111&amp;113+4*($B101-7))&amp;INDIRECT(H$111&amp;114+4*($B101-7))&amp;INDIRECT(H$111&amp;115+4*($B101-7))&amp;INDIRECT(H$111&amp;116+4*($B101-7))))</f>
        <v>2</v>
      </c>
      <c r="I101" s="80" t="str" cm="1">
        <f t="array" aca="1" ref="I101" ca="1">IF(INDIRECT(I$111&amp;116+4*($B101-7))=1,BIN2HEX(1),BIN2HEX(INDIRECT(I$111&amp;113+4*($B101-7))&amp;INDIRECT(I$111&amp;114+4*($B101-7))&amp;INDIRECT(I$111&amp;115+4*($B101-7))&amp;INDIRECT(I$111&amp;116+4*($B101-7))))</f>
        <v>2</v>
      </c>
      <c r="J101" s="80" t="str" cm="1">
        <f t="array" aca="1" ref="J101" ca="1">IF(INDIRECT(J$111&amp;116+4*($B101-7))=1,BIN2HEX(1),BIN2HEX(INDIRECT(J$111&amp;113+4*($B101-7))&amp;INDIRECT(J$111&amp;114+4*($B101-7))&amp;INDIRECT(J$111&amp;115+4*($B101-7))&amp;INDIRECT(J$111&amp;116+4*($B101-7))))</f>
        <v>2</v>
      </c>
      <c r="K101" s="80" t="str" cm="1">
        <f t="array" aca="1" ref="K101" ca="1">IF(INDIRECT(K$111&amp;116+4*($B101-7))=1,BIN2HEX(1),BIN2HEX(INDIRECT(K$111&amp;113+4*($B101-7))&amp;INDIRECT(K$111&amp;114+4*($B101-7))&amp;INDIRECT(K$111&amp;115+4*($B101-7))&amp;INDIRECT(K$111&amp;116+4*($B101-7))))</f>
        <v>2</v>
      </c>
      <c r="L101" s="80" t="str" cm="1">
        <f t="array" aca="1" ref="L101" ca="1">IF(INDIRECT(L$111&amp;116+4*($B101-7))=1,BIN2HEX(1),BIN2HEX(INDIRECT(L$111&amp;113+4*($B101-7))&amp;INDIRECT(L$111&amp;114+4*($B101-7))&amp;INDIRECT(L$111&amp;115+4*($B101-7))&amp;INDIRECT(L$111&amp;116+4*($B101-7))))</f>
        <v>2</v>
      </c>
      <c r="M101" s="80" t="str" cm="1">
        <f t="array" aca="1" ref="M101" ca="1">IF(INDIRECT(M$111&amp;116+4*($B101-7))=1,BIN2HEX(1),BIN2HEX(INDIRECT(M$111&amp;113+4*($B101-7))&amp;INDIRECT(M$111&amp;114+4*($B101-7))&amp;INDIRECT(M$111&amp;115+4*($B101-7))&amp;INDIRECT(M$111&amp;116+4*($B101-7))))</f>
        <v>2</v>
      </c>
      <c r="N101" s="80" t="str" cm="1">
        <f t="array" aca="1" ref="N101" ca="1">IF(INDIRECT(N$111&amp;116+4*($B101-7))=1,BIN2HEX(1),BIN2HEX(INDIRECT(N$111&amp;113+4*($B101-7))&amp;INDIRECT(N$111&amp;114+4*($B101-7))&amp;INDIRECT(N$111&amp;115+4*($B101-7))&amp;INDIRECT(N$111&amp;116+4*($B101-7))))</f>
        <v>2</v>
      </c>
      <c r="O101" s="80" t="str" cm="1">
        <f t="array" aca="1" ref="O101" ca="1">IF(INDIRECT(O$111&amp;116+4*($B101-7))=1,BIN2HEX(1),BIN2HEX(INDIRECT(O$111&amp;113+4*($B101-7))&amp;INDIRECT(O$111&amp;114+4*($B101-7))&amp;INDIRECT(O$111&amp;115+4*($B101-7))&amp;INDIRECT(O$111&amp;116+4*($B101-7))))</f>
        <v>2</v>
      </c>
      <c r="P101" s="80" t="str" cm="1">
        <f t="array" aca="1" ref="P101" ca="1">IF(INDIRECT(P$111&amp;116+4*($B101-7))=1,BIN2HEX(1),BIN2HEX(INDIRECT(P$111&amp;113+4*($B101-7))&amp;INDIRECT(P$111&amp;114+4*($B101-7))&amp;INDIRECT(P$111&amp;115+4*($B101-7))&amp;INDIRECT(P$111&amp;116+4*($B101-7))))</f>
        <v>2</v>
      </c>
      <c r="Q101" s="80" t="str" cm="1">
        <f t="array" aca="1" ref="Q101" ca="1">IF(INDIRECT(Q$111&amp;116+4*($B101-7))=1,BIN2HEX(1),BIN2HEX(INDIRECT(Q$111&amp;113+4*($B101-7))&amp;INDIRECT(Q$111&amp;114+4*($B101-7))&amp;INDIRECT(Q$111&amp;115+4*($B101-7))&amp;INDIRECT(Q$111&amp;116+4*($B101-7))))</f>
        <v>2</v>
      </c>
      <c r="R101" s="80" t="str" cm="1">
        <f t="array" aca="1" ref="R101" ca="1">IF(INDIRECT(R$111&amp;116+4*($B101-7))=1,BIN2HEX(1),BIN2HEX(INDIRECT(R$111&amp;113+4*($B101-7))&amp;INDIRECT(R$111&amp;114+4*($B101-7))&amp;INDIRECT(R$111&amp;115+4*($B101-7))&amp;INDIRECT(R$111&amp;116+4*($B101-7))))</f>
        <v>2</v>
      </c>
      <c r="S101" s="80" t="str" cm="1">
        <f t="array" aca="1" ref="S101" ca="1">IF(INDIRECT(S$111&amp;116+4*($B101-7))=1,BIN2HEX(1),BIN2HEX(INDIRECT(S$111&amp;113+4*($B101-7))&amp;INDIRECT(S$111&amp;114+4*($B101-7))&amp;INDIRECT(S$111&amp;115+4*($B101-7))&amp;INDIRECT(S$111&amp;116+4*($B101-7))))</f>
        <v>2</v>
      </c>
      <c r="T101" s="80" t="str" cm="1">
        <f t="array" aca="1" ref="T101" ca="1">IF(INDIRECT(T$111&amp;116+4*($B101-7))=1,BIN2HEX(1),BIN2HEX(INDIRECT(T$111&amp;113+4*($B101-7))&amp;INDIRECT(T$111&amp;114+4*($B101-7))&amp;INDIRECT(T$111&amp;115+4*($B101-7))&amp;INDIRECT(T$111&amp;116+4*($B101-7))))</f>
        <v>2</v>
      </c>
      <c r="U101" s="80" t="str" cm="1">
        <f t="array" aca="1" ref="U101" ca="1">IF(INDIRECT(U$111&amp;116+4*($B101-7))=1,BIN2HEX(1),BIN2HEX(INDIRECT(U$111&amp;113+4*($B101-7))&amp;INDIRECT(U$111&amp;114+4*($B101-7))&amp;INDIRECT(U$111&amp;115+4*($B101-7))&amp;INDIRECT(U$111&amp;116+4*($B101-7))))</f>
        <v>2</v>
      </c>
      <c r="V101" s="80" t="str" cm="1">
        <f t="array" aca="1" ref="V101" ca="1">IF(INDIRECT(V$111&amp;116+4*($B101-7))=1,BIN2HEX(1),BIN2HEX(INDIRECT(V$111&amp;113+4*($B101-7))&amp;INDIRECT(V$111&amp;114+4*($B101-7))&amp;INDIRECT(V$111&amp;115+4*($B101-7))&amp;INDIRECT(V$111&amp;116+4*($B101-7))))</f>
        <v>2</v>
      </c>
      <c r="W101" s="80" t="str" cm="1">
        <f t="array" aca="1" ref="W101" ca="1">IF(INDIRECT(W$111&amp;116+4*($B101-7))=1,BIN2HEX(1),BIN2HEX(INDIRECT(W$111&amp;113+4*($B101-7))&amp;INDIRECT(W$111&amp;114+4*($B101-7))&amp;INDIRECT(W$111&amp;115+4*($B101-7))&amp;INDIRECT(W$111&amp;116+4*($B101-7))))</f>
        <v>2</v>
      </c>
      <c r="X101" s="80" t="str" cm="1">
        <f t="array" aca="1" ref="X101" ca="1">IF(INDIRECT(X$111&amp;116+4*($B101-7))=1,BIN2HEX(1),BIN2HEX(INDIRECT(X$111&amp;113+4*($B101-7))&amp;INDIRECT(X$111&amp;114+4*($B101-7))&amp;INDIRECT(X$111&amp;115+4*($B101-7))&amp;INDIRECT(X$111&amp;116+4*($B101-7))))</f>
        <v>2</v>
      </c>
      <c r="Y101" s="80" t="str" cm="1">
        <f t="array" aca="1" ref="Y101" ca="1">IF(INDIRECT(Y$111&amp;116+4*($B101-7))=1,BIN2HEX(1),BIN2HEX(INDIRECT(Y$111&amp;113+4*($B101-7))&amp;INDIRECT(Y$111&amp;114+4*($B101-7))&amp;INDIRECT(Y$111&amp;115+4*($B101-7))&amp;INDIRECT(Y$111&amp;116+4*($B101-7))))</f>
        <v>2</v>
      </c>
      <c r="Z101" s="80" t="str" cm="1">
        <f t="array" aca="1" ref="Z101" ca="1">IF(INDIRECT(Z$111&amp;116+4*($B101-7))=1,BIN2HEX(1),BIN2HEX(INDIRECT(Z$111&amp;113+4*($B101-7))&amp;INDIRECT(Z$111&amp;114+4*($B101-7))&amp;INDIRECT(Z$111&amp;115+4*($B101-7))&amp;INDIRECT(Z$111&amp;116+4*($B101-7))))</f>
        <v>2</v>
      </c>
      <c r="AA101" s="80" t="str" cm="1">
        <f t="array" aca="1" ref="AA101" ca="1">IF(INDIRECT(AA$111&amp;116+4*($B101-7))=1,BIN2HEX(1),BIN2HEX(INDIRECT(AA$111&amp;113+4*($B101-7))&amp;INDIRECT(AA$111&amp;114+4*($B101-7))&amp;INDIRECT(AA$111&amp;115+4*($B101-7))&amp;INDIRECT(AA$111&amp;116+4*($B101-7))))</f>
        <v>2</v>
      </c>
      <c r="AB101" s="80" t="str" cm="1">
        <f t="array" aca="1" ref="AB101" ca="1">IF(INDIRECT(AB$111&amp;116+4*($B101-7))=1,BIN2HEX(1),BIN2HEX(INDIRECT(AB$111&amp;113+4*($B101-7))&amp;INDIRECT(AB$111&amp;114+4*($B101-7))&amp;INDIRECT(AB$111&amp;115+4*($B101-7))&amp;INDIRECT(AB$111&amp;116+4*($B101-7))))</f>
        <v>2</v>
      </c>
      <c r="AC101" s="80" t="str" cm="1">
        <f t="array" aca="1" ref="AC101" ca="1">IF(INDIRECT(AC$111&amp;116+4*($B101-7))=1,BIN2HEX(1),BIN2HEX(INDIRECT(AC$111&amp;113+4*($B101-7))&amp;INDIRECT(AC$111&amp;114+4*($B101-7))&amp;INDIRECT(AC$111&amp;115+4*($B101-7))&amp;INDIRECT(AC$111&amp;116+4*($B101-7))))</f>
        <v>2</v>
      </c>
      <c r="AD101" s="80" t="str" cm="1">
        <f t="array" aca="1" ref="AD101" ca="1">IF(INDIRECT(AD$111&amp;116+4*($B101-7))=1,BIN2HEX(1),BIN2HEX(INDIRECT(AD$111&amp;113+4*($B101-7))&amp;INDIRECT(AD$111&amp;114+4*($B101-7))&amp;INDIRECT(AD$111&amp;115+4*($B101-7))&amp;INDIRECT(AD$111&amp;116+4*($B101-7))))</f>
        <v>2</v>
      </c>
      <c r="AE101" s="80" t="str" cm="1">
        <f t="array" aca="1" ref="AE101" ca="1">IF(INDIRECT(AE$111&amp;116+4*($B101-7))=1,BIN2HEX(1),BIN2HEX(INDIRECT(AE$111&amp;113+4*($B101-7))&amp;INDIRECT(AE$111&amp;114+4*($B101-7))&amp;INDIRECT(AE$111&amp;115+4*($B101-7))&amp;INDIRECT(AE$111&amp;116+4*($B101-7))))</f>
        <v>2</v>
      </c>
      <c r="AF101" s="80" t="str" cm="1">
        <f t="array" aca="1" ref="AF101" ca="1">IF(INDIRECT(AF$111&amp;116+4*($B101-7))=1,BIN2HEX(1),BIN2HEX(INDIRECT(AF$111&amp;113+4*($B101-7))&amp;INDIRECT(AF$111&amp;114+4*($B101-7))&amp;INDIRECT(AF$111&amp;115+4*($B101-7))&amp;INDIRECT(AF$111&amp;116+4*($B101-7))))</f>
        <v>2</v>
      </c>
      <c r="AG101" s="80" t="str" cm="1">
        <f t="array" aca="1" ref="AG101" ca="1">IF(INDIRECT(AG$111&amp;116+4*($B101-7))=1,BIN2HEX(1),BIN2HEX(INDIRECT(AG$111&amp;113+4*($B101-7))&amp;INDIRECT(AG$111&amp;114+4*($B101-7))&amp;INDIRECT(AG$111&amp;115+4*($B101-7))&amp;INDIRECT(AG$111&amp;116+4*($B101-7))))</f>
        <v>2</v>
      </c>
      <c r="AH101" s="80" t="str" cm="1">
        <f t="array" aca="1" ref="AH101" ca="1">IF(INDIRECT(AH$111&amp;116+4*($B101-7))=1,BIN2HEX(1),BIN2HEX(INDIRECT(AH$111&amp;113+4*($B101-7))&amp;INDIRECT(AH$111&amp;114+4*($B101-7))&amp;INDIRECT(AH$111&amp;115+4*($B101-7))&amp;INDIRECT(AH$111&amp;116+4*($B101-7))))</f>
        <v>2</v>
      </c>
      <c r="AI101" s="80" t="str" cm="1">
        <f t="array" aca="1" ref="AI101" ca="1">IF(INDIRECT(AI$111&amp;116+4*($B101-7))=1,BIN2HEX(1),BIN2HEX(INDIRECT(AI$111&amp;113+4*($B101-7))&amp;INDIRECT(AI$111&amp;114+4*($B101-7))&amp;INDIRECT(AI$111&amp;115+4*($B101-7))&amp;INDIRECT(AI$111&amp;116+4*($B101-7))))</f>
        <v>2</v>
      </c>
      <c r="AJ101" s="80" t="str" cm="1">
        <f t="array" aca="1" ref="AJ101" ca="1">IF(INDIRECT(AJ$111&amp;116+4*($B101-7))=1,BIN2HEX(1),BIN2HEX(INDIRECT(AJ$111&amp;113+4*($B101-7))&amp;INDIRECT(AJ$111&amp;114+4*($B101-7))&amp;INDIRECT(AJ$111&amp;115+4*($B101-7))&amp;INDIRECT(AJ$111&amp;116+4*($B101-7))))</f>
        <v>2</v>
      </c>
      <c r="AK101" s="80" t="str" cm="1">
        <f t="array" aca="1" ref="AK101" ca="1">IF(INDIRECT(AK$111&amp;116+4*($B101-7))=1,BIN2HEX(1),BIN2HEX(INDIRECT(AK$111&amp;113+4*($B101-7))&amp;INDIRECT(AK$111&amp;114+4*($B101-7))&amp;INDIRECT(AK$111&amp;115+4*($B101-7))&amp;INDIRECT(AK$111&amp;116+4*($B101-7))))</f>
        <v>2</v>
      </c>
      <c r="AL101" s="80" t="str" cm="1">
        <f t="array" aca="1" ref="AL101" ca="1">IF(INDIRECT(AL$111&amp;116+4*($B101-7))=1,BIN2HEX(1),BIN2HEX(INDIRECT(AL$111&amp;113+4*($B101-7))&amp;INDIRECT(AL$111&amp;114+4*($B101-7))&amp;INDIRECT(AL$111&amp;115+4*($B101-7))&amp;INDIRECT(AL$111&amp;116+4*($B101-7))))</f>
        <v>2</v>
      </c>
      <c r="AM101" s="80" t="str" cm="1">
        <f t="array" aca="1" ref="AM101" ca="1">IF(INDIRECT(AM$111&amp;116+4*($B101-7))=1,BIN2HEX(1),BIN2HEX(INDIRECT(AM$111&amp;113+4*($B101-7))&amp;INDIRECT(AM$111&amp;114+4*($B101-7))&amp;INDIRECT(AM$111&amp;115+4*($B101-7))&amp;INDIRECT(AM$111&amp;116+4*($B101-7))))</f>
        <v>2</v>
      </c>
      <c r="AN101" s="80" t="str" cm="1">
        <f t="array" aca="1" ref="AN101" ca="1">IF(INDIRECT(AN$111&amp;116+4*($B101-7))=1,BIN2HEX(1),BIN2HEX(INDIRECT(AN$111&amp;113+4*($B101-7))&amp;INDIRECT(AN$111&amp;114+4*($B101-7))&amp;INDIRECT(AN$111&amp;115+4*($B101-7))&amp;INDIRECT(AN$111&amp;116+4*($B101-7))))</f>
        <v>2</v>
      </c>
      <c r="AO101" s="80" t="str" cm="1">
        <f t="array" aca="1" ref="AO101" ca="1">IF(INDIRECT(AO$111&amp;116+4*($B101-7))=1,BIN2HEX(1),BIN2HEX(INDIRECT(AO$111&amp;113+4*($B101-7))&amp;INDIRECT(AO$111&amp;114+4*($B101-7))&amp;INDIRECT(AO$111&amp;115+4*($B101-7))&amp;INDIRECT(AO$111&amp;116+4*($B101-7))))</f>
        <v>2</v>
      </c>
      <c r="AP101" s="80" t="str" cm="1">
        <f t="array" aca="1" ref="AP101" ca="1">IF(INDIRECT(AP$111&amp;116+4*($B101-7))=1,BIN2HEX(1),BIN2HEX(INDIRECT(AP$111&amp;113+4*($B101-7))&amp;INDIRECT(AP$111&amp;114+4*($B101-7))&amp;INDIRECT(AP$111&amp;115+4*($B101-7))&amp;INDIRECT(AP$111&amp;116+4*($B101-7))))</f>
        <v>2</v>
      </c>
      <c r="AQ101" s="80" t="str" cm="1">
        <f t="array" aca="1" ref="AQ101" ca="1">IF(INDIRECT(AQ$111&amp;116+4*($B101-7))=1,BIN2HEX(1),BIN2HEX(INDIRECT(AQ$111&amp;113+4*($B101-7))&amp;INDIRECT(AQ$111&amp;114+4*($B101-7))&amp;INDIRECT(AQ$111&amp;115+4*($B101-7))&amp;INDIRECT(AQ$111&amp;116+4*($B101-7))))</f>
        <v>2</v>
      </c>
      <c r="AR101" s="80" t="str" cm="1">
        <f t="array" aca="1" ref="AR101" ca="1">IF(INDIRECT(AR$111&amp;116+4*($B101-7))=1,BIN2HEX(1),BIN2HEX(INDIRECT(AR$111&amp;113+4*($B101-7))&amp;INDIRECT(AR$111&amp;114+4*($B101-7))&amp;INDIRECT(AR$111&amp;115+4*($B101-7))&amp;INDIRECT(AR$111&amp;116+4*($B101-7))))</f>
        <v>2</v>
      </c>
      <c r="AS101" s="80" t="str" cm="1">
        <f t="array" aca="1" ref="AS101" ca="1">IF(INDIRECT(AS$111&amp;116+4*($B101-7))=1,BIN2HEX(1),BIN2HEX(INDIRECT(AS$111&amp;113+4*($B101-7))&amp;INDIRECT(AS$111&amp;114+4*($B101-7))&amp;INDIRECT(AS$111&amp;115+4*($B101-7))&amp;INDIRECT(AS$111&amp;116+4*($B101-7))))</f>
        <v>2</v>
      </c>
      <c r="AT101" s="80" t="str" cm="1">
        <f t="array" aca="1" ref="AT101" ca="1">IF(INDIRECT(AT$111&amp;116+4*($B101-7))=1,BIN2HEX(1),BIN2HEX(INDIRECT(AT$111&amp;113+4*($B101-7))&amp;INDIRECT(AT$111&amp;114+4*($B101-7))&amp;INDIRECT(AT$111&amp;115+4*($B101-7))&amp;INDIRECT(AT$111&amp;116+4*($B101-7))))</f>
        <v>2</v>
      </c>
      <c r="AU101" s="80" t="str" cm="1">
        <f t="array" aca="1" ref="AU101" ca="1">IF(INDIRECT(AU$111&amp;116+4*($B101-7))=1,BIN2HEX(1),BIN2HEX(INDIRECT(AU$111&amp;113+4*($B101-7))&amp;INDIRECT(AU$111&amp;114+4*($B101-7))&amp;INDIRECT(AU$111&amp;115+4*($B101-7))&amp;INDIRECT(AU$111&amp;116+4*($B101-7))))</f>
        <v>2</v>
      </c>
      <c r="AV101" s="80" t="str" cm="1">
        <f t="array" aca="1" ref="AV101" ca="1">IF(INDIRECT(AV$111&amp;116+4*($B101-7))=1,BIN2HEX(1),BIN2HEX(INDIRECT(AV$111&amp;113+4*($B101-7))&amp;INDIRECT(AV$111&amp;114+4*($B101-7))&amp;INDIRECT(AV$111&amp;115+4*($B101-7))&amp;INDIRECT(AV$111&amp;116+4*($B101-7))))</f>
        <v>2</v>
      </c>
      <c r="AW101" s="80" t="str" cm="1">
        <f t="array" aca="1" ref="AW101" ca="1">IF(INDIRECT(AW$111&amp;116+4*($B101-7))=1,BIN2HEX(1),BIN2HEX(INDIRECT(AW$111&amp;113+4*($B101-7))&amp;INDIRECT(AW$111&amp;114+4*($B101-7))&amp;INDIRECT(AW$111&amp;115+4*($B101-7))&amp;INDIRECT(AW$111&amp;116+4*($B101-7))))</f>
        <v>2</v>
      </c>
      <c r="AX101" s="80" t="str" cm="1">
        <f t="array" aca="1" ref="AX101" ca="1">IF(INDIRECT(AX$111&amp;116+4*($B101-7))=1,BIN2HEX(1),BIN2HEX(INDIRECT(AX$111&amp;113+4*($B101-7))&amp;INDIRECT(AX$111&amp;114+4*($B101-7))&amp;INDIRECT(AX$111&amp;115+4*($B101-7))&amp;INDIRECT(AX$111&amp;116+4*($B101-7))))</f>
        <v>2</v>
      </c>
      <c r="AY101" s="80" t="str" cm="1">
        <f t="array" aca="1" ref="AY101" ca="1">IF(INDIRECT(AY$111&amp;116+4*($B101-7))=1,BIN2HEX(1),BIN2HEX(INDIRECT(AY$111&amp;113+4*($B101-7))&amp;INDIRECT(AY$111&amp;114+4*($B101-7))&amp;INDIRECT(AY$111&amp;115+4*($B101-7))&amp;INDIRECT(AY$111&amp;116+4*($B101-7))))</f>
        <v>2</v>
      </c>
      <c r="AZ101" s="80" t="str" cm="1">
        <f t="array" aca="1" ref="AZ101" ca="1">IF(INDIRECT(AZ$111&amp;116+4*($B101-7))=1,BIN2HEX(1),BIN2HEX(INDIRECT(AZ$111&amp;113+4*($B101-7))&amp;INDIRECT(AZ$111&amp;114+4*($B101-7))&amp;INDIRECT(AZ$111&amp;115+4*($B101-7))&amp;INDIRECT(AZ$111&amp;116+4*($B101-7))))</f>
        <v>2</v>
      </c>
      <c r="BA101" s="80" t="str" cm="1">
        <f t="array" aca="1" ref="BA101" ca="1">IF(INDIRECT(BA$111&amp;116+4*($B101-7))=1,BIN2HEX(1),BIN2HEX(INDIRECT(BA$111&amp;113+4*($B101-7))&amp;INDIRECT(BA$111&amp;114+4*($B101-7))&amp;INDIRECT(BA$111&amp;115+4*($B101-7))&amp;INDIRECT(BA$111&amp;116+4*($B101-7))))</f>
        <v>2</v>
      </c>
      <c r="BB101" s="80" t="str" cm="1">
        <f t="array" aca="1" ref="BB101" ca="1">IF(INDIRECT(BB$111&amp;116+4*($B101-7))=1,BIN2HEX(1),BIN2HEX(INDIRECT(BB$111&amp;113+4*($B101-7))&amp;INDIRECT(BB$111&amp;114+4*($B101-7))&amp;INDIRECT(BB$111&amp;115+4*($B101-7))&amp;INDIRECT(BB$111&amp;116+4*($B101-7))))</f>
        <v>2</v>
      </c>
      <c r="BC101" s="80" t="str" cm="1">
        <f t="array" aca="1" ref="BC101" ca="1">IF(INDIRECT(BC$111&amp;116+4*($B101-7))=1,BIN2HEX(1),BIN2HEX(INDIRECT(BC$111&amp;113+4*($B101-7))&amp;INDIRECT(BC$111&amp;114+4*($B101-7))&amp;INDIRECT(BC$111&amp;115+4*($B101-7))&amp;INDIRECT(BC$111&amp;116+4*($B101-7))))</f>
        <v>2</v>
      </c>
      <c r="BD101" s="80" t="str" cm="1">
        <f t="array" aca="1" ref="BD101" ca="1">IF(INDIRECT(BD$111&amp;116+4*($B101-7))=1,BIN2HEX(1),BIN2HEX(INDIRECT(BD$111&amp;113+4*($B101-7))&amp;INDIRECT(BD$111&amp;114+4*($B101-7))&amp;INDIRECT(BD$111&amp;115+4*($B101-7))&amp;INDIRECT(BD$111&amp;116+4*($B101-7))))</f>
        <v>2</v>
      </c>
      <c r="BE101" s="80" t="str" cm="1">
        <f t="array" aca="1" ref="BE101" ca="1">IF(INDIRECT(BE$111&amp;116+4*($B101-7))=1,BIN2HEX(1),BIN2HEX(INDIRECT(BE$111&amp;113+4*($B101-7))&amp;INDIRECT(BE$111&amp;114+4*($B101-7))&amp;INDIRECT(BE$111&amp;115+4*($B101-7))&amp;INDIRECT(BE$111&amp;116+4*($B101-7))))</f>
        <v>2</v>
      </c>
      <c r="BF101" s="80" t="str" cm="1">
        <f t="array" aca="1" ref="BF101" ca="1">IF(INDIRECT(BF$111&amp;116+4*($B101-7))=1,BIN2HEX(1),BIN2HEX(INDIRECT(BF$111&amp;113+4*($B101-7))&amp;INDIRECT(BF$111&amp;114+4*($B101-7))&amp;INDIRECT(BF$111&amp;115+4*($B101-7))&amp;INDIRECT(BF$111&amp;116+4*($B101-7))))</f>
        <v>2</v>
      </c>
      <c r="BG101" s="80" t="str" cm="1">
        <f t="array" aca="1" ref="BG101" ca="1">IF(INDIRECT(BG$111&amp;116+4*($B101-7))=1,BIN2HEX(1),BIN2HEX(INDIRECT(BG$111&amp;113+4*($B101-7))&amp;INDIRECT(BG$111&amp;114+4*($B101-7))&amp;INDIRECT(BG$111&amp;115+4*($B101-7))&amp;INDIRECT(BG$111&amp;116+4*($B101-7))))</f>
        <v>2</v>
      </c>
      <c r="BH101" s="80" t="str" cm="1">
        <f t="array" aca="1" ref="BH101" ca="1">IF(INDIRECT(BH$111&amp;116+4*($B101-7))=1,BIN2HEX(1),BIN2HEX(INDIRECT(BH$111&amp;113+4*($B101-7))&amp;INDIRECT(BH$111&amp;114+4*($B101-7))&amp;INDIRECT(BH$111&amp;115+4*($B101-7))&amp;INDIRECT(BH$111&amp;116+4*($B101-7))))</f>
        <v>2</v>
      </c>
      <c r="BI101" s="80" t="str" cm="1">
        <f t="array" aca="1" ref="BI101" ca="1">IF(INDIRECT(BI$111&amp;116+4*($B101-7))=1,BIN2HEX(1),BIN2HEX(INDIRECT(BI$111&amp;113+4*($B101-7))&amp;INDIRECT(BI$111&amp;114+4*($B101-7))&amp;INDIRECT(BI$111&amp;115+4*($B101-7))&amp;INDIRECT(BI$111&amp;116+4*($B101-7))))</f>
        <v>2</v>
      </c>
      <c r="BJ101" s="80" t="str" cm="1">
        <f t="array" aca="1" ref="BJ101" ca="1">IF(INDIRECT(BJ$111&amp;116+4*($B101-7))=1,BIN2HEX(1),BIN2HEX(INDIRECT(BJ$111&amp;113+4*($B101-7))&amp;INDIRECT(BJ$111&amp;114+4*($B101-7))&amp;INDIRECT(BJ$111&amp;115+4*($B101-7))&amp;INDIRECT(BJ$111&amp;116+4*($B101-7))))</f>
        <v>2</v>
      </c>
      <c r="BK101" s="80" t="str" cm="1">
        <f t="array" aca="1" ref="BK101" ca="1">IF(INDIRECT(BK$111&amp;116+4*($B101-7))=1,BIN2HEX(1),BIN2HEX(INDIRECT(BK$111&amp;113+4*($B101-7))&amp;INDIRECT(BK$111&amp;114+4*($B101-7))&amp;INDIRECT(BK$111&amp;115+4*($B101-7))&amp;INDIRECT(BK$111&amp;116+4*($B101-7))))</f>
        <v>2</v>
      </c>
      <c r="BL101" s="80" t="str" cm="1">
        <f t="array" aca="1" ref="BL101" ca="1">IF(INDIRECT(BL$111&amp;116+4*($B101-7))=1,BIN2HEX(1),BIN2HEX(INDIRECT(BL$111&amp;113+4*($B101-7))&amp;INDIRECT(BL$111&amp;114+4*($B101-7))&amp;INDIRECT(BL$111&amp;115+4*($B101-7))&amp;INDIRECT(BL$111&amp;116+4*($B101-7))))</f>
        <v>2</v>
      </c>
      <c r="BM101" s="80" t="str" cm="1">
        <f t="array" aca="1" ref="BM101" ca="1">IF(INDIRECT(BM$111&amp;116+4*($B101-7))=1,BIN2HEX(1),BIN2HEX(INDIRECT(BM$111&amp;113+4*($B101-7))&amp;INDIRECT(BM$111&amp;114+4*($B101-7))&amp;INDIRECT(BM$111&amp;115+4*($B101-7))&amp;INDIRECT(BM$111&amp;116+4*($B101-7))))</f>
        <v>2</v>
      </c>
      <c r="BN101" s="80" t="str" cm="1">
        <f t="array" aca="1" ref="BN101" ca="1">IF(INDIRECT(BN$111&amp;116+4*($B101-7))=1,BIN2HEX(1),BIN2HEX(INDIRECT(BN$111&amp;113+4*($B101-7))&amp;INDIRECT(BN$111&amp;114+4*($B101-7))&amp;INDIRECT(BN$111&amp;115+4*($B101-7))&amp;INDIRECT(BN$111&amp;116+4*($B101-7))))</f>
        <v>2</v>
      </c>
      <c r="BO101" s="80" t="str" cm="1">
        <f t="array" aca="1" ref="BO101" ca="1">IF(INDIRECT(BO$111&amp;116+4*($B101-7))=1,BIN2HEX(1),BIN2HEX(INDIRECT(BO$111&amp;113+4*($B101-7))&amp;INDIRECT(BO$111&amp;114+4*($B101-7))&amp;INDIRECT(BO$111&amp;115+4*($B101-7))&amp;INDIRECT(BO$111&amp;116+4*($B101-7))))</f>
        <v>2</v>
      </c>
      <c r="BP101" s="80" t="str" cm="1">
        <f t="array" aca="1" ref="BP101" ca="1">IF(INDIRECT(BP$111&amp;116+4*($B101-7))=1,BIN2HEX(1),BIN2HEX(INDIRECT(BP$111&amp;113+4*($B101-7))&amp;INDIRECT(BP$111&amp;114+4*($B101-7))&amp;INDIRECT(BP$111&amp;115+4*($B101-7))&amp;INDIRECT(BP$111&amp;116+4*($B101-7))))</f>
        <v>2</v>
      </c>
      <c r="CD101" s="80" cm="1">
        <f t="array" aca="1" ref="CD101" ca="1">IF($V101="0",INDIRECT("ｄａｔａ!$"&amp;V$112&amp;"$"&amp;$B101),0)</f>
        <v>0</v>
      </c>
      <c r="CE101" s="80" cm="1">
        <f t="array" aca="1" ref="CE101" ca="1">IF(OR($AS101="0",$AS101="8"),INDIRECT("ｄａｔａ!$"&amp;AS$112&amp;"$"&amp;$B101),0)</f>
        <v>0</v>
      </c>
      <c r="CH101" s="80" t="str">
        <f t="shared" si="23"/>
        <v>2000</v>
      </c>
      <c r="CI101" s="80" t="str">
        <f t="shared" si="24"/>
        <v>300000</v>
      </c>
      <c r="CJ101" s="80" t="str">
        <f t="shared" si="25"/>
        <v>400000</v>
      </c>
      <c r="CK101" s="80" t="str">
        <f t="shared" si="26"/>
        <v>5000000</v>
      </c>
      <c r="CL101" s="80" t="str">
        <f t="shared" si="27"/>
        <v>600000</v>
      </c>
      <c r="CM101" s="80" t="str">
        <f t="shared" ca="1" si="28"/>
        <v>70000</v>
      </c>
      <c r="CN101" s="80" t="str">
        <f t="shared" ca="1" si="29"/>
        <v>800000</v>
      </c>
      <c r="CO101" s="80" t="str">
        <f t="shared" ca="1" si="30"/>
        <v>900000</v>
      </c>
      <c r="CP101" s="80" t="str">
        <f t="shared" ca="1" si="31"/>
        <v>A000000</v>
      </c>
      <c r="CQ101" s="80" t="str">
        <f t="shared" ca="1" si="32"/>
        <v>B00000</v>
      </c>
    </row>
    <row r="102" spans="1:97" x14ac:dyDescent="0.2">
      <c r="A102" s="80" t="s">
        <v>2415</v>
      </c>
      <c r="B102" s="80">
        <v>104</v>
      </c>
      <c r="C102" s="251">
        <f t="shared" ca="1" si="22"/>
        <v>1</v>
      </c>
      <c r="D102" s="80" t="str" cm="1">
        <f t="array" aca="1" ref="D102" ca="1">IF(INDIRECT(D$111&amp;116+4*($B102-7))=1,BIN2HEX(1),BIN2HEX(INDIRECT(D$111&amp;113+4*($B102-7))&amp;INDIRECT(D$111&amp;114+4*($B102-7))&amp;INDIRECT(D$111&amp;115+4*($B102-7))&amp;INDIRECT(D$111&amp;116+4*($B102-7))))</f>
        <v>4</v>
      </c>
      <c r="F102" s="80" t="str" cm="1">
        <f t="array" aca="1" ref="F102" ca="1">IF(INDIRECT(F$111&amp;116+4*($B102-7))=1,BIN2HEX(1),BIN2HEX(INDIRECT(F$111&amp;113+4*($B102-7))&amp;INDIRECT(F$111&amp;114+4*($B102-7))&amp;INDIRECT(F$111&amp;115+4*($B102-7))&amp;INDIRECT(F$111&amp;116+4*($B102-7))))</f>
        <v>2</v>
      </c>
      <c r="G102" s="80" t="str" cm="1">
        <f t="array" aca="1" ref="G102" ca="1">IF(INDIRECT(G$111&amp;116+4*($B102-7))=1,BIN2HEX(1),BIN2HEX(INDIRECT(G$111&amp;113+4*($B102-7))&amp;INDIRECT(G$111&amp;114+4*($B102-7))&amp;INDIRECT(G$111&amp;115+4*($B102-7))&amp;INDIRECT(G$111&amp;116+4*($B102-7))))</f>
        <v>2</v>
      </c>
      <c r="H102" s="80" t="str" cm="1">
        <f t="array" aca="1" ref="H102" ca="1">IF(INDIRECT(H$111&amp;116+4*($B102-7))=1,BIN2HEX(1),BIN2HEX(INDIRECT(H$111&amp;113+4*($B102-7))&amp;INDIRECT(H$111&amp;114+4*($B102-7))&amp;INDIRECT(H$111&amp;115+4*($B102-7))&amp;INDIRECT(H$111&amp;116+4*($B102-7))))</f>
        <v>2</v>
      </c>
      <c r="I102" s="80" t="str" cm="1">
        <f t="array" aca="1" ref="I102" ca="1">IF(INDIRECT(I$111&amp;116+4*($B102-7))=1,BIN2HEX(1),BIN2HEX(INDIRECT(I$111&amp;113+4*($B102-7))&amp;INDIRECT(I$111&amp;114+4*($B102-7))&amp;INDIRECT(I$111&amp;115+4*($B102-7))&amp;INDIRECT(I$111&amp;116+4*($B102-7))))</f>
        <v>2</v>
      </c>
      <c r="J102" s="80" t="str" cm="1">
        <f t="array" aca="1" ref="J102" ca="1">IF(INDIRECT(J$111&amp;116+4*($B102-7))=1,BIN2HEX(1),BIN2HEX(INDIRECT(J$111&amp;113+4*($B102-7))&amp;INDIRECT(J$111&amp;114+4*($B102-7))&amp;INDIRECT(J$111&amp;115+4*($B102-7))&amp;INDIRECT(J$111&amp;116+4*($B102-7))))</f>
        <v>2</v>
      </c>
      <c r="K102" s="80" t="str" cm="1">
        <f t="array" aca="1" ref="K102" ca="1">IF(INDIRECT(K$111&amp;116+4*($B102-7))=1,BIN2HEX(1),BIN2HEX(INDIRECT(K$111&amp;113+4*($B102-7))&amp;INDIRECT(K$111&amp;114+4*($B102-7))&amp;INDIRECT(K$111&amp;115+4*($B102-7))&amp;INDIRECT(K$111&amp;116+4*($B102-7))))</f>
        <v>2</v>
      </c>
      <c r="L102" s="80" t="str" cm="1">
        <f t="array" aca="1" ref="L102" ca="1">IF(INDIRECT(L$111&amp;116+4*($B102-7))=1,BIN2HEX(1),BIN2HEX(INDIRECT(L$111&amp;113+4*($B102-7))&amp;INDIRECT(L$111&amp;114+4*($B102-7))&amp;INDIRECT(L$111&amp;115+4*($B102-7))&amp;INDIRECT(L$111&amp;116+4*($B102-7))))</f>
        <v>2</v>
      </c>
      <c r="M102" s="80" t="str" cm="1">
        <f t="array" aca="1" ref="M102" ca="1">IF(INDIRECT(M$111&amp;116+4*($B102-7))=1,BIN2HEX(1),BIN2HEX(INDIRECT(M$111&amp;113+4*($B102-7))&amp;INDIRECT(M$111&amp;114+4*($B102-7))&amp;INDIRECT(M$111&amp;115+4*($B102-7))&amp;INDIRECT(M$111&amp;116+4*($B102-7))))</f>
        <v>2</v>
      </c>
      <c r="N102" s="80" t="str" cm="1">
        <f t="array" aca="1" ref="N102" ca="1">IF(INDIRECT(N$111&amp;116+4*($B102-7))=1,BIN2HEX(1),BIN2HEX(INDIRECT(N$111&amp;113+4*($B102-7))&amp;INDIRECT(N$111&amp;114+4*($B102-7))&amp;INDIRECT(N$111&amp;115+4*($B102-7))&amp;INDIRECT(N$111&amp;116+4*($B102-7))))</f>
        <v>2</v>
      </c>
      <c r="O102" s="80" t="str" cm="1">
        <f t="array" aca="1" ref="O102" ca="1">IF(INDIRECT(O$111&amp;116+4*($B102-7))=1,BIN2HEX(1),BIN2HEX(INDIRECT(O$111&amp;113+4*($B102-7))&amp;INDIRECT(O$111&amp;114+4*($B102-7))&amp;INDIRECT(O$111&amp;115+4*($B102-7))&amp;INDIRECT(O$111&amp;116+4*($B102-7))))</f>
        <v>2</v>
      </c>
      <c r="P102" s="80" t="str" cm="1">
        <f t="array" aca="1" ref="P102" ca="1">IF(INDIRECT(P$111&amp;116+4*($B102-7))=1,BIN2HEX(1),BIN2HEX(INDIRECT(P$111&amp;113+4*($B102-7))&amp;INDIRECT(P$111&amp;114+4*($B102-7))&amp;INDIRECT(P$111&amp;115+4*($B102-7))&amp;INDIRECT(P$111&amp;116+4*($B102-7))))</f>
        <v>2</v>
      </c>
      <c r="Q102" s="80" t="str" cm="1">
        <f t="array" aca="1" ref="Q102" ca="1">IF(INDIRECT(Q$111&amp;116+4*($B102-7))=1,BIN2HEX(1),BIN2HEX(INDIRECT(Q$111&amp;113+4*($B102-7))&amp;INDIRECT(Q$111&amp;114+4*($B102-7))&amp;INDIRECT(Q$111&amp;115+4*($B102-7))&amp;INDIRECT(Q$111&amp;116+4*($B102-7))))</f>
        <v>2</v>
      </c>
      <c r="R102" s="80" t="str" cm="1">
        <f t="array" aca="1" ref="R102" ca="1">IF(INDIRECT(R$111&amp;116+4*($B102-7))=1,BIN2HEX(1),BIN2HEX(INDIRECT(R$111&amp;113+4*($B102-7))&amp;INDIRECT(R$111&amp;114+4*($B102-7))&amp;INDIRECT(R$111&amp;115+4*($B102-7))&amp;INDIRECT(R$111&amp;116+4*($B102-7))))</f>
        <v>2</v>
      </c>
      <c r="S102" s="80" t="str" cm="1">
        <f t="array" aca="1" ref="S102" ca="1">IF(INDIRECT(S$111&amp;116+4*($B102-7))=1,BIN2HEX(1),BIN2HEX(INDIRECT(S$111&amp;113+4*($B102-7))&amp;INDIRECT(S$111&amp;114+4*($B102-7))&amp;INDIRECT(S$111&amp;115+4*($B102-7))&amp;INDIRECT(S$111&amp;116+4*($B102-7))))</f>
        <v>2</v>
      </c>
      <c r="T102" s="80" t="str" cm="1">
        <f t="array" aca="1" ref="T102" ca="1">IF(INDIRECT(T$111&amp;116+4*($B102-7))=1,BIN2HEX(1),BIN2HEX(INDIRECT(T$111&amp;113+4*($B102-7))&amp;INDIRECT(T$111&amp;114+4*($B102-7))&amp;INDIRECT(T$111&amp;115+4*($B102-7))&amp;INDIRECT(T$111&amp;116+4*($B102-7))))</f>
        <v>2</v>
      </c>
      <c r="U102" s="80" t="str" cm="1">
        <f t="array" aca="1" ref="U102" ca="1">IF(INDIRECT(U$111&amp;116+4*($B102-7))=1,BIN2HEX(1),BIN2HEX(INDIRECT(U$111&amp;113+4*($B102-7))&amp;INDIRECT(U$111&amp;114+4*($B102-7))&amp;INDIRECT(U$111&amp;115+4*($B102-7))&amp;INDIRECT(U$111&amp;116+4*($B102-7))))</f>
        <v>2</v>
      </c>
      <c r="V102" s="80" t="str" cm="1">
        <f t="array" aca="1" ref="V102" ca="1">IF(INDIRECT(V$111&amp;116+4*($B102-7))=1,BIN2HEX(1),BIN2HEX(INDIRECT(V$111&amp;113+4*($B102-7))&amp;INDIRECT(V$111&amp;114+4*($B102-7))&amp;INDIRECT(V$111&amp;115+4*($B102-7))&amp;INDIRECT(V$111&amp;116+4*($B102-7))))</f>
        <v>2</v>
      </c>
      <c r="W102" s="80" t="str" cm="1">
        <f t="array" aca="1" ref="W102" ca="1">IF(INDIRECT(W$111&amp;116+4*($B102-7))=1,BIN2HEX(1),BIN2HEX(INDIRECT(W$111&amp;113+4*($B102-7))&amp;INDIRECT(W$111&amp;114+4*($B102-7))&amp;INDIRECT(W$111&amp;115+4*($B102-7))&amp;INDIRECT(W$111&amp;116+4*($B102-7))))</f>
        <v>2</v>
      </c>
      <c r="X102" s="80" t="str" cm="1">
        <f t="array" aca="1" ref="X102" ca="1">IF(INDIRECT(X$111&amp;116+4*($B102-7))=1,BIN2HEX(1),BIN2HEX(INDIRECT(X$111&amp;113+4*($B102-7))&amp;INDIRECT(X$111&amp;114+4*($B102-7))&amp;INDIRECT(X$111&amp;115+4*($B102-7))&amp;INDIRECT(X$111&amp;116+4*($B102-7))))</f>
        <v>2</v>
      </c>
      <c r="Y102" s="80" t="str" cm="1">
        <f t="array" aca="1" ref="Y102" ca="1">IF(INDIRECT(Y$111&amp;116+4*($B102-7))=1,BIN2HEX(1),BIN2HEX(INDIRECT(Y$111&amp;113+4*($B102-7))&amp;INDIRECT(Y$111&amp;114+4*($B102-7))&amp;INDIRECT(Y$111&amp;115+4*($B102-7))&amp;INDIRECT(Y$111&amp;116+4*($B102-7))))</f>
        <v>2</v>
      </c>
      <c r="Z102" s="80" t="str" cm="1">
        <f t="array" aca="1" ref="Z102" ca="1">IF(INDIRECT(Z$111&amp;116+4*($B102-7))=1,BIN2HEX(1),BIN2HEX(INDIRECT(Z$111&amp;113+4*($B102-7))&amp;INDIRECT(Z$111&amp;114+4*($B102-7))&amp;INDIRECT(Z$111&amp;115+4*($B102-7))&amp;INDIRECT(Z$111&amp;116+4*($B102-7))))</f>
        <v>2</v>
      </c>
      <c r="AA102" s="80" t="str" cm="1">
        <f t="array" aca="1" ref="AA102" ca="1">IF(INDIRECT(AA$111&amp;116+4*($B102-7))=1,BIN2HEX(1),BIN2HEX(INDIRECT(AA$111&amp;113+4*($B102-7))&amp;INDIRECT(AA$111&amp;114+4*($B102-7))&amp;INDIRECT(AA$111&amp;115+4*($B102-7))&amp;INDIRECT(AA$111&amp;116+4*($B102-7))))</f>
        <v>2</v>
      </c>
      <c r="AB102" s="80" t="str" cm="1">
        <f t="array" aca="1" ref="AB102" ca="1">IF(INDIRECT(AB$111&amp;116+4*($B102-7))=1,BIN2HEX(1),BIN2HEX(INDIRECT(AB$111&amp;113+4*($B102-7))&amp;INDIRECT(AB$111&amp;114+4*($B102-7))&amp;INDIRECT(AB$111&amp;115+4*($B102-7))&amp;INDIRECT(AB$111&amp;116+4*($B102-7))))</f>
        <v>2</v>
      </c>
      <c r="AC102" s="80" t="str" cm="1">
        <f t="array" aca="1" ref="AC102" ca="1">IF(INDIRECT(AC$111&amp;116+4*($B102-7))=1,BIN2HEX(1),BIN2HEX(INDIRECT(AC$111&amp;113+4*($B102-7))&amp;INDIRECT(AC$111&amp;114+4*($B102-7))&amp;INDIRECT(AC$111&amp;115+4*($B102-7))&amp;INDIRECT(AC$111&amp;116+4*($B102-7))))</f>
        <v>2</v>
      </c>
      <c r="AD102" s="80" t="str" cm="1">
        <f t="array" aca="1" ref="AD102" ca="1">IF(INDIRECT(AD$111&amp;116+4*($B102-7))=1,BIN2HEX(1),BIN2HEX(INDIRECT(AD$111&amp;113+4*($B102-7))&amp;INDIRECT(AD$111&amp;114+4*($B102-7))&amp;INDIRECT(AD$111&amp;115+4*($B102-7))&amp;INDIRECT(AD$111&amp;116+4*($B102-7))))</f>
        <v>2</v>
      </c>
      <c r="AE102" s="80" t="str" cm="1">
        <f t="array" aca="1" ref="AE102" ca="1">IF(INDIRECT(AE$111&amp;116+4*($B102-7))=1,BIN2HEX(1),BIN2HEX(INDIRECT(AE$111&amp;113+4*($B102-7))&amp;INDIRECT(AE$111&amp;114+4*($B102-7))&amp;INDIRECT(AE$111&amp;115+4*($B102-7))&amp;INDIRECT(AE$111&amp;116+4*($B102-7))))</f>
        <v>2</v>
      </c>
      <c r="AF102" s="80" t="str" cm="1">
        <f t="array" aca="1" ref="AF102" ca="1">IF(INDIRECT(AF$111&amp;116+4*($B102-7))=1,BIN2HEX(1),BIN2HEX(INDIRECT(AF$111&amp;113+4*($B102-7))&amp;INDIRECT(AF$111&amp;114+4*($B102-7))&amp;INDIRECT(AF$111&amp;115+4*($B102-7))&amp;INDIRECT(AF$111&amp;116+4*($B102-7))))</f>
        <v>2</v>
      </c>
      <c r="AG102" s="80" t="str" cm="1">
        <f t="array" aca="1" ref="AG102" ca="1">IF(INDIRECT(AG$111&amp;116+4*($B102-7))=1,BIN2HEX(1),BIN2HEX(INDIRECT(AG$111&amp;113+4*($B102-7))&amp;INDIRECT(AG$111&amp;114+4*($B102-7))&amp;INDIRECT(AG$111&amp;115+4*($B102-7))&amp;INDIRECT(AG$111&amp;116+4*($B102-7))))</f>
        <v>2</v>
      </c>
      <c r="AH102" s="80" t="str" cm="1">
        <f t="array" aca="1" ref="AH102" ca="1">IF(INDIRECT(AH$111&amp;116+4*($B102-7))=1,BIN2HEX(1),BIN2HEX(INDIRECT(AH$111&amp;113+4*($B102-7))&amp;INDIRECT(AH$111&amp;114+4*($B102-7))&amp;INDIRECT(AH$111&amp;115+4*($B102-7))&amp;INDIRECT(AH$111&amp;116+4*($B102-7))))</f>
        <v>2</v>
      </c>
      <c r="AI102" s="80" t="str" cm="1">
        <f t="array" aca="1" ref="AI102" ca="1">IF(INDIRECT(AI$111&amp;116+4*($B102-7))=1,BIN2HEX(1),BIN2HEX(INDIRECT(AI$111&amp;113+4*($B102-7))&amp;INDIRECT(AI$111&amp;114+4*($B102-7))&amp;INDIRECT(AI$111&amp;115+4*($B102-7))&amp;INDIRECT(AI$111&amp;116+4*($B102-7))))</f>
        <v>2</v>
      </c>
      <c r="AJ102" s="80" t="str" cm="1">
        <f t="array" aca="1" ref="AJ102" ca="1">IF(INDIRECT(AJ$111&amp;116+4*($B102-7))=1,BIN2HEX(1),BIN2HEX(INDIRECT(AJ$111&amp;113+4*($B102-7))&amp;INDIRECT(AJ$111&amp;114+4*($B102-7))&amp;INDIRECT(AJ$111&amp;115+4*($B102-7))&amp;INDIRECT(AJ$111&amp;116+4*($B102-7))))</f>
        <v>2</v>
      </c>
      <c r="AK102" s="80" t="str" cm="1">
        <f t="array" aca="1" ref="AK102" ca="1">IF(INDIRECT(AK$111&amp;116+4*($B102-7))=1,BIN2HEX(1),BIN2HEX(INDIRECT(AK$111&amp;113+4*($B102-7))&amp;INDIRECT(AK$111&amp;114+4*($B102-7))&amp;INDIRECT(AK$111&amp;115+4*($B102-7))&amp;INDIRECT(AK$111&amp;116+4*($B102-7))))</f>
        <v>2</v>
      </c>
      <c r="AL102" s="80" t="str" cm="1">
        <f t="array" aca="1" ref="AL102" ca="1">IF(INDIRECT(AL$111&amp;116+4*($B102-7))=1,BIN2HEX(1),BIN2HEX(INDIRECT(AL$111&amp;113+4*($B102-7))&amp;INDIRECT(AL$111&amp;114+4*($B102-7))&amp;INDIRECT(AL$111&amp;115+4*($B102-7))&amp;INDIRECT(AL$111&amp;116+4*($B102-7))))</f>
        <v>2</v>
      </c>
      <c r="AM102" s="80" t="str" cm="1">
        <f t="array" aca="1" ref="AM102" ca="1">IF(INDIRECT(AM$111&amp;116+4*($B102-7))=1,BIN2HEX(1),BIN2HEX(INDIRECT(AM$111&amp;113+4*($B102-7))&amp;INDIRECT(AM$111&amp;114+4*($B102-7))&amp;INDIRECT(AM$111&amp;115+4*($B102-7))&amp;INDIRECT(AM$111&amp;116+4*($B102-7))))</f>
        <v>2</v>
      </c>
      <c r="AN102" s="80" t="str" cm="1">
        <f t="array" aca="1" ref="AN102" ca="1">IF(INDIRECT(AN$111&amp;116+4*($B102-7))=1,BIN2HEX(1),BIN2HEX(INDIRECT(AN$111&amp;113+4*($B102-7))&amp;INDIRECT(AN$111&amp;114+4*($B102-7))&amp;INDIRECT(AN$111&amp;115+4*($B102-7))&amp;INDIRECT(AN$111&amp;116+4*($B102-7))))</f>
        <v>2</v>
      </c>
      <c r="AO102" s="80" t="str" cm="1">
        <f t="array" aca="1" ref="AO102" ca="1">IF(INDIRECT(AO$111&amp;116+4*($B102-7))=1,BIN2HEX(1),BIN2HEX(INDIRECT(AO$111&amp;113+4*($B102-7))&amp;INDIRECT(AO$111&amp;114+4*($B102-7))&amp;INDIRECT(AO$111&amp;115+4*($B102-7))&amp;INDIRECT(AO$111&amp;116+4*($B102-7))))</f>
        <v>2</v>
      </c>
      <c r="AP102" s="80" t="str" cm="1">
        <f t="array" aca="1" ref="AP102" ca="1">IF(INDIRECT(AP$111&amp;116+4*($B102-7))=1,BIN2HEX(1),BIN2HEX(INDIRECT(AP$111&amp;113+4*($B102-7))&amp;INDIRECT(AP$111&amp;114+4*($B102-7))&amp;INDIRECT(AP$111&amp;115+4*($B102-7))&amp;INDIRECT(AP$111&amp;116+4*($B102-7))))</f>
        <v>2</v>
      </c>
      <c r="AQ102" s="80" t="str" cm="1">
        <f t="array" aca="1" ref="AQ102" ca="1">IF(INDIRECT(AQ$111&amp;116+4*($B102-7))=1,BIN2HEX(1),BIN2HEX(INDIRECT(AQ$111&amp;113+4*($B102-7))&amp;INDIRECT(AQ$111&amp;114+4*($B102-7))&amp;INDIRECT(AQ$111&amp;115+4*($B102-7))&amp;INDIRECT(AQ$111&amp;116+4*($B102-7))))</f>
        <v>2</v>
      </c>
      <c r="AR102" s="80" t="str" cm="1">
        <f t="array" aca="1" ref="AR102" ca="1">IF(INDIRECT(AR$111&amp;116+4*($B102-7))=1,BIN2HEX(1),BIN2HEX(INDIRECT(AR$111&amp;113+4*($B102-7))&amp;INDIRECT(AR$111&amp;114+4*($B102-7))&amp;INDIRECT(AR$111&amp;115+4*($B102-7))&amp;INDIRECT(AR$111&amp;116+4*($B102-7))))</f>
        <v>2</v>
      </c>
      <c r="AS102" s="80" t="str" cm="1">
        <f t="array" aca="1" ref="AS102" ca="1">IF(INDIRECT(AS$111&amp;116+4*($B102-7))=1,BIN2HEX(1),BIN2HEX(INDIRECT(AS$111&amp;113+4*($B102-7))&amp;INDIRECT(AS$111&amp;114+4*($B102-7))&amp;INDIRECT(AS$111&amp;115+4*($B102-7))&amp;INDIRECT(AS$111&amp;116+4*($B102-7))))</f>
        <v>2</v>
      </c>
      <c r="AT102" s="80" t="str" cm="1">
        <f t="array" aca="1" ref="AT102" ca="1">IF(INDIRECT(AT$111&amp;116+4*($B102-7))=1,BIN2HEX(1),BIN2HEX(INDIRECT(AT$111&amp;113+4*($B102-7))&amp;INDIRECT(AT$111&amp;114+4*($B102-7))&amp;INDIRECT(AT$111&amp;115+4*($B102-7))&amp;INDIRECT(AT$111&amp;116+4*($B102-7))))</f>
        <v>2</v>
      </c>
      <c r="AU102" s="80" t="str" cm="1">
        <f t="array" aca="1" ref="AU102" ca="1">IF(INDIRECT(AU$111&amp;116+4*($B102-7))=1,BIN2HEX(1),BIN2HEX(INDIRECT(AU$111&amp;113+4*($B102-7))&amp;INDIRECT(AU$111&amp;114+4*($B102-7))&amp;INDIRECT(AU$111&amp;115+4*($B102-7))&amp;INDIRECT(AU$111&amp;116+4*($B102-7))))</f>
        <v>2</v>
      </c>
      <c r="AV102" s="80" t="str" cm="1">
        <f t="array" aca="1" ref="AV102" ca="1">IF(INDIRECT(AV$111&amp;116+4*($B102-7))=1,BIN2HEX(1),BIN2HEX(INDIRECT(AV$111&amp;113+4*($B102-7))&amp;INDIRECT(AV$111&amp;114+4*($B102-7))&amp;INDIRECT(AV$111&amp;115+4*($B102-7))&amp;INDIRECT(AV$111&amp;116+4*($B102-7))))</f>
        <v>2</v>
      </c>
      <c r="AW102" s="80" t="str" cm="1">
        <f t="array" aca="1" ref="AW102" ca="1">IF(INDIRECT(AW$111&amp;116+4*($B102-7))=1,BIN2HEX(1),BIN2HEX(INDIRECT(AW$111&amp;113+4*($B102-7))&amp;INDIRECT(AW$111&amp;114+4*($B102-7))&amp;INDIRECT(AW$111&amp;115+4*($B102-7))&amp;INDIRECT(AW$111&amp;116+4*($B102-7))))</f>
        <v>2</v>
      </c>
      <c r="AX102" s="80" t="str" cm="1">
        <f t="array" aca="1" ref="AX102" ca="1">IF(INDIRECT(AX$111&amp;116+4*($B102-7))=1,BIN2HEX(1),BIN2HEX(INDIRECT(AX$111&amp;113+4*($B102-7))&amp;INDIRECT(AX$111&amp;114+4*($B102-7))&amp;INDIRECT(AX$111&amp;115+4*($B102-7))&amp;INDIRECT(AX$111&amp;116+4*($B102-7))))</f>
        <v>2</v>
      </c>
      <c r="AY102" s="80" t="str" cm="1">
        <f t="array" aca="1" ref="AY102" ca="1">IF(INDIRECT(AY$111&amp;116+4*($B102-7))=1,BIN2HEX(1),BIN2HEX(INDIRECT(AY$111&amp;113+4*($B102-7))&amp;INDIRECT(AY$111&amp;114+4*($B102-7))&amp;INDIRECT(AY$111&amp;115+4*($B102-7))&amp;INDIRECT(AY$111&amp;116+4*($B102-7))))</f>
        <v>2</v>
      </c>
      <c r="AZ102" s="80" t="str" cm="1">
        <f t="array" aca="1" ref="AZ102" ca="1">IF(INDIRECT(AZ$111&amp;116+4*($B102-7))=1,BIN2HEX(1),BIN2HEX(INDIRECT(AZ$111&amp;113+4*($B102-7))&amp;INDIRECT(AZ$111&amp;114+4*($B102-7))&amp;INDIRECT(AZ$111&amp;115+4*($B102-7))&amp;INDIRECT(AZ$111&amp;116+4*($B102-7))))</f>
        <v>2</v>
      </c>
      <c r="BA102" s="80" t="str" cm="1">
        <f t="array" aca="1" ref="BA102" ca="1">IF(INDIRECT(BA$111&amp;116+4*($B102-7))=1,BIN2HEX(1),BIN2HEX(INDIRECT(BA$111&amp;113+4*($B102-7))&amp;INDIRECT(BA$111&amp;114+4*($B102-7))&amp;INDIRECT(BA$111&amp;115+4*($B102-7))&amp;INDIRECT(BA$111&amp;116+4*($B102-7))))</f>
        <v>2</v>
      </c>
      <c r="BB102" s="80" t="str" cm="1">
        <f t="array" aca="1" ref="BB102" ca="1">IF(INDIRECT(BB$111&amp;116+4*($B102-7))=1,BIN2HEX(1),BIN2HEX(INDIRECT(BB$111&amp;113+4*($B102-7))&amp;INDIRECT(BB$111&amp;114+4*($B102-7))&amp;INDIRECT(BB$111&amp;115+4*($B102-7))&amp;INDIRECT(BB$111&amp;116+4*($B102-7))))</f>
        <v>2</v>
      </c>
      <c r="BC102" s="80" t="str" cm="1">
        <f t="array" aca="1" ref="BC102" ca="1">IF(INDIRECT(BC$111&amp;116+4*($B102-7))=1,BIN2HEX(1),BIN2HEX(INDIRECT(BC$111&amp;113+4*($B102-7))&amp;INDIRECT(BC$111&amp;114+4*($B102-7))&amp;INDIRECT(BC$111&amp;115+4*($B102-7))&amp;INDIRECT(BC$111&amp;116+4*($B102-7))))</f>
        <v>2</v>
      </c>
      <c r="BD102" s="80" t="str" cm="1">
        <f t="array" aca="1" ref="BD102" ca="1">IF(INDIRECT(BD$111&amp;116+4*($B102-7))=1,BIN2HEX(1),BIN2HEX(INDIRECT(BD$111&amp;113+4*($B102-7))&amp;INDIRECT(BD$111&amp;114+4*($B102-7))&amp;INDIRECT(BD$111&amp;115+4*($B102-7))&amp;INDIRECT(BD$111&amp;116+4*($B102-7))))</f>
        <v>2</v>
      </c>
      <c r="BE102" s="80" t="str" cm="1">
        <f t="array" aca="1" ref="BE102" ca="1">IF(INDIRECT(BE$111&amp;116+4*($B102-7))=1,BIN2HEX(1),BIN2HEX(INDIRECT(BE$111&amp;113+4*($B102-7))&amp;INDIRECT(BE$111&amp;114+4*($B102-7))&amp;INDIRECT(BE$111&amp;115+4*($B102-7))&amp;INDIRECT(BE$111&amp;116+4*($B102-7))))</f>
        <v>2</v>
      </c>
      <c r="BF102" s="80" t="str" cm="1">
        <f t="array" aca="1" ref="BF102" ca="1">IF(INDIRECT(BF$111&amp;116+4*($B102-7))=1,BIN2HEX(1),BIN2HEX(INDIRECT(BF$111&amp;113+4*($B102-7))&amp;INDIRECT(BF$111&amp;114+4*($B102-7))&amp;INDIRECT(BF$111&amp;115+4*($B102-7))&amp;INDIRECT(BF$111&amp;116+4*($B102-7))))</f>
        <v>2</v>
      </c>
      <c r="BG102" s="80" t="str" cm="1">
        <f t="array" aca="1" ref="BG102" ca="1">IF(INDIRECT(BG$111&amp;116+4*($B102-7))=1,BIN2HEX(1),BIN2HEX(INDIRECT(BG$111&amp;113+4*($B102-7))&amp;INDIRECT(BG$111&amp;114+4*($B102-7))&amp;INDIRECT(BG$111&amp;115+4*($B102-7))&amp;INDIRECT(BG$111&amp;116+4*($B102-7))))</f>
        <v>2</v>
      </c>
      <c r="BH102" s="80" t="str" cm="1">
        <f t="array" aca="1" ref="BH102" ca="1">IF(INDIRECT(BH$111&amp;116+4*($B102-7))=1,BIN2HEX(1),BIN2HEX(INDIRECT(BH$111&amp;113+4*($B102-7))&amp;INDIRECT(BH$111&amp;114+4*($B102-7))&amp;INDIRECT(BH$111&amp;115+4*($B102-7))&amp;INDIRECT(BH$111&amp;116+4*($B102-7))))</f>
        <v>2</v>
      </c>
      <c r="BI102" s="80" t="str" cm="1">
        <f t="array" aca="1" ref="BI102" ca="1">IF(INDIRECT(BI$111&amp;116+4*($B102-7))=1,BIN2HEX(1),BIN2HEX(INDIRECT(BI$111&amp;113+4*($B102-7))&amp;INDIRECT(BI$111&amp;114+4*($B102-7))&amp;INDIRECT(BI$111&amp;115+4*($B102-7))&amp;INDIRECT(BI$111&amp;116+4*($B102-7))))</f>
        <v>2</v>
      </c>
      <c r="BJ102" s="80" t="str" cm="1">
        <f t="array" aca="1" ref="BJ102" ca="1">IF(INDIRECT(BJ$111&amp;116+4*($B102-7))=1,BIN2HEX(1),BIN2HEX(INDIRECT(BJ$111&amp;113+4*($B102-7))&amp;INDIRECT(BJ$111&amp;114+4*($B102-7))&amp;INDIRECT(BJ$111&amp;115+4*($B102-7))&amp;INDIRECT(BJ$111&amp;116+4*($B102-7))))</f>
        <v>2</v>
      </c>
      <c r="BK102" s="80" t="str" cm="1">
        <f t="array" aca="1" ref="BK102" ca="1">IF(INDIRECT(BK$111&amp;116+4*($B102-7))=1,BIN2HEX(1),BIN2HEX(INDIRECT(BK$111&amp;113+4*($B102-7))&amp;INDIRECT(BK$111&amp;114+4*($B102-7))&amp;INDIRECT(BK$111&amp;115+4*($B102-7))&amp;INDIRECT(BK$111&amp;116+4*($B102-7))))</f>
        <v>2</v>
      </c>
      <c r="BL102" s="80" t="str" cm="1">
        <f t="array" aca="1" ref="BL102" ca="1">IF(INDIRECT(BL$111&amp;116+4*($B102-7))=1,BIN2HEX(1),BIN2HEX(INDIRECT(BL$111&amp;113+4*($B102-7))&amp;INDIRECT(BL$111&amp;114+4*($B102-7))&amp;INDIRECT(BL$111&amp;115+4*($B102-7))&amp;INDIRECT(BL$111&amp;116+4*($B102-7))))</f>
        <v>2</v>
      </c>
      <c r="BM102" s="80" t="str" cm="1">
        <f t="array" aca="1" ref="BM102" ca="1">IF(INDIRECT(BM$111&amp;116+4*($B102-7))=1,BIN2HEX(1),BIN2HEX(INDIRECT(BM$111&amp;113+4*($B102-7))&amp;INDIRECT(BM$111&amp;114+4*($B102-7))&amp;INDIRECT(BM$111&amp;115+4*($B102-7))&amp;INDIRECT(BM$111&amp;116+4*($B102-7))))</f>
        <v>2</v>
      </c>
      <c r="BN102" s="80" t="str" cm="1">
        <f t="array" aca="1" ref="BN102" ca="1">IF(INDIRECT(BN$111&amp;116+4*($B102-7))=1,BIN2HEX(1),BIN2HEX(INDIRECT(BN$111&amp;113+4*($B102-7))&amp;INDIRECT(BN$111&amp;114+4*($B102-7))&amp;INDIRECT(BN$111&amp;115+4*($B102-7))&amp;INDIRECT(BN$111&amp;116+4*($B102-7))))</f>
        <v>2</v>
      </c>
      <c r="BO102" s="80" t="str" cm="1">
        <f t="array" aca="1" ref="BO102" ca="1">IF(INDIRECT(BO$111&amp;116+4*($B102-7))=1,BIN2HEX(1),BIN2HEX(INDIRECT(BO$111&amp;113+4*($B102-7))&amp;INDIRECT(BO$111&amp;114+4*($B102-7))&amp;INDIRECT(BO$111&amp;115+4*($B102-7))&amp;INDIRECT(BO$111&amp;116+4*($B102-7))))</f>
        <v>2</v>
      </c>
      <c r="BP102" s="80" t="str" cm="1">
        <f t="array" aca="1" ref="BP102" ca="1">IF(INDIRECT(BP$111&amp;116+4*($B102-7))=1,BIN2HEX(1),BIN2HEX(INDIRECT(BP$111&amp;113+4*($B102-7))&amp;INDIRECT(BP$111&amp;114+4*($B102-7))&amp;INDIRECT(BP$111&amp;115+4*($B102-7))&amp;INDIRECT(BP$111&amp;116+4*($B102-7))))</f>
        <v>2</v>
      </c>
      <c r="CD102" s="80" cm="1">
        <f t="array" aca="1" ref="CD102" ca="1">IF($V102="0",INDIRECT("ｄａｔａ!$"&amp;V$112&amp;"$"&amp;$B102),0)</f>
        <v>0</v>
      </c>
      <c r="CE102" s="80" cm="1">
        <f t="array" aca="1" ref="CE102" ca="1">IF(OR($AS102="0",$AS102="8"),INDIRECT("ｄａｔａ!$"&amp;AS$112&amp;"$"&amp;$B102),0)</f>
        <v>0</v>
      </c>
      <c r="CH102" s="80" t="str">
        <f t="shared" si="23"/>
        <v>2000</v>
      </c>
      <c r="CI102" s="80" t="str">
        <f t="shared" si="24"/>
        <v>300000</v>
      </c>
      <c r="CJ102" s="80" t="str">
        <f t="shared" si="25"/>
        <v>400000</v>
      </c>
      <c r="CK102" s="80" t="str">
        <f t="shared" si="26"/>
        <v>5000000</v>
      </c>
      <c r="CL102" s="80" t="str">
        <f t="shared" si="27"/>
        <v>600000</v>
      </c>
      <c r="CM102" s="80" t="str">
        <f t="shared" ca="1" si="28"/>
        <v>70000</v>
      </c>
      <c r="CN102" s="80" t="str">
        <f t="shared" ca="1" si="29"/>
        <v>800000</v>
      </c>
      <c r="CO102" s="80" t="str">
        <f t="shared" ca="1" si="30"/>
        <v>900000</v>
      </c>
      <c r="CP102" s="80" t="str">
        <f t="shared" ca="1" si="31"/>
        <v>A000000</v>
      </c>
      <c r="CQ102" s="80" t="str">
        <f t="shared" ca="1" si="32"/>
        <v>B00000</v>
      </c>
    </row>
    <row r="103" spans="1:97" x14ac:dyDescent="0.2">
      <c r="A103" s="80" t="s">
        <v>2416</v>
      </c>
      <c r="B103" s="80">
        <v>105</v>
      </c>
      <c r="C103" s="251">
        <f t="shared" ca="1" si="22"/>
        <v>1</v>
      </c>
      <c r="D103" s="80" t="str" cm="1">
        <f t="array" aca="1" ref="D103" ca="1">IF(INDIRECT(D$111&amp;116+4*($B103-7))=1,BIN2HEX(1),BIN2HEX(INDIRECT(D$111&amp;113+4*($B103-7))&amp;INDIRECT(D$111&amp;114+4*($B103-7))&amp;INDIRECT(D$111&amp;115+4*($B103-7))&amp;INDIRECT(D$111&amp;116+4*($B103-7))))</f>
        <v>4</v>
      </c>
      <c r="F103" s="80" t="str" cm="1">
        <f t="array" aca="1" ref="F103" ca="1">IF(INDIRECT(F$111&amp;116+4*($B103-7))=1,BIN2HEX(1),BIN2HEX(INDIRECT(F$111&amp;113+4*($B103-7))&amp;INDIRECT(F$111&amp;114+4*($B103-7))&amp;INDIRECT(F$111&amp;115+4*($B103-7))&amp;INDIRECT(F$111&amp;116+4*($B103-7))))</f>
        <v>2</v>
      </c>
      <c r="G103" s="80" t="str" cm="1">
        <f t="array" aca="1" ref="G103" ca="1">IF(INDIRECT(G$111&amp;116+4*($B103-7))=1,BIN2HEX(1),BIN2HEX(INDIRECT(G$111&amp;113+4*($B103-7))&amp;INDIRECT(G$111&amp;114+4*($B103-7))&amp;INDIRECT(G$111&amp;115+4*($B103-7))&amp;INDIRECT(G$111&amp;116+4*($B103-7))))</f>
        <v>2</v>
      </c>
      <c r="H103" s="80" t="str" cm="1">
        <f t="array" aca="1" ref="H103" ca="1">IF(INDIRECT(H$111&amp;116+4*($B103-7))=1,BIN2HEX(1),BIN2HEX(INDIRECT(H$111&amp;113+4*($B103-7))&amp;INDIRECT(H$111&amp;114+4*($B103-7))&amp;INDIRECT(H$111&amp;115+4*($B103-7))&amp;INDIRECT(H$111&amp;116+4*($B103-7))))</f>
        <v>2</v>
      </c>
      <c r="I103" s="80" t="str" cm="1">
        <f t="array" aca="1" ref="I103" ca="1">IF(INDIRECT(I$111&amp;116+4*($B103-7))=1,BIN2HEX(1),BIN2HEX(INDIRECT(I$111&amp;113+4*($B103-7))&amp;INDIRECT(I$111&amp;114+4*($B103-7))&amp;INDIRECT(I$111&amp;115+4*($B103-7))&amp;INDIRECT(I$111&amp;116+4*($B103-7))))</f>
        <v>2</v>
      </c>
      <c r="J103" s="80" t="str" cm="1">
        <f t="array" aca="1" ref="J103" ca="1">IF(INDIRECT(J$111&amp;116+4*($B103-7))=1,BIN2HEX(1),BIN2HEX(INDIRECT(J$111&amp;113+4*($B103-7))&amp;INDIRECT(J$111&amp;114+4*($B103-7))&amp;INDIRECT(J$111&amp;115+4*($B103-7))&amp;INDIRECT(J$111&amp;116+4*($B103-7))))</f>
        <v>2</v>
      </c>
      <c r="K103" s="80" t="str" cm="1">
        <f t="array" aca="1" ref="K103" ca="1">IF(INDIRECT(K$111&amp;116+4*($B103-7))=1,BIN2HEX(1),BIN2HEX(INDIRECT(K$111&amp;113+4*($B103-7))&amp;INDIRECT(K$111&amp;114+4*($B103-7))&amp;INDIRECT(K$111&amp;115+4*($B103-7))&amp;INDIRECT(K$111&amp;116+4*($B103-7))))</f>
        <v>2</v>
      </c>
      <c r="L103" s="80" t="str" cm="1">
        <f t="array" aca="1" ref="L103" ca="1">IF(INDIRECT(L$111&amp;116+4*($B103-7))=1,BIN2HEX(1),BIN2HEX(INDIRECT(L$111&amp;113+4*($B103-7))&amp;INDIRECT(L$111&amp;114+4*($B103-7))&amp;INDIRECT(L$111&amp;115+4*($B103-7))&amp;INDIRECT(L$111&amp;116+4*($B103-7))))</f>
        <v>2</v>
      </c>
      <c r="M103" s="80" t="str" cm="1">
        <f t="array" aca="1" ref="M103" ca="1">IF(INDIRECT(M$111&amp;116+4*($B103-7))=1,BIN2HEX(1),BIN2HEX(INDIRECT(M$111&amp;113+4*($B103-7))&amp;INDIRECT(M$111&amp;114+4*($B103-7))&amp;INDIRECT(M$111&amp;115+4*($B103-7))&amp;INDIRECT(M$111&amp;116+4*($B103-7))))</f>
        <v>2</v>
      </c>
      <c r="N103" s="80" t="str" cm="1">
        <f t="array" aca="1" ref="N103" ca="1">IF(INDIRECT(N$111&amp;116+4*($B103-7))=1,BIN2HEX(1),BIN2HEX(INDIRECT(N$111&amp;113+4*($B103-7))&amp;INDIRECT(N$111&amp;114+4*($B103-7))&amp;INDIRECT(N$111&amp;115+4*($B103-7))&amp;INDIRECT(N$111&amp;116+4*($B103-7))))</f>
        <v>2</v>
      </c>
      <c r="O103" s="80" t="str" cm="1">
        <f t="array" aca="1" ref="O103" ca="1">IF(INDIRECT(O$111&amp;116+4*($B103-7))=1,BIN2HEX(1),BIN2HEX(INDIRECT(O$111&amp;113+4*($B103-7))&amp;INDIRECT(O$111&amp;114+4*($B103-7))&amp;INDIRECT(O$111&amp;115+4*($B103-7))&amp;INDIRECT(O$111&amp;116+4*($B103-7))))</f>
        <v>2</v>
      </c>
      <c r="P103" s="80" t="str" cm="1">
        <f t="array" aca="1" ref="P103" ca="1">IF(INDIRECT(P$111&amp;116+4*($B103-7))=1,BIN2HEX(1),BIN2HEX(INDIRECT(P$111&amp;113+4*($B103-7))&amp;INDIRECT(P$111&amp;114+4*($B103-7))&amp;INDIRECT(P$111&amp;115+4*($B103-7))&amp;INDIRECT(P$111&amp;116+4*($B103-7))))</f>
        <v>2</v>
      </c>
      <c r="Q103" s="80" t="str" cm="1">
        <f t="array" aca="1" ref="Q103" ca="1">IF(INDIRECT(Q$111&amp;116+4*($B103-7))=1,BIN2HEX(1),BIN2HEX(INDIRECT(Q$111&amp;113+4*($B103-7))&amp;INDIRECT(Q$111&amp;114+4*($B103-7))&amp;INDIRECT(Q$111&amp;115+4*($B103-7))&amp;INDIRECT(Q$111&amp;116+4*($B103-7))))</f>
        <v>2</v>
      </c>
      <c r="R103" s="80" t="str" cm="1">
        <f t="array" aca="1" ref="R103" ca="1">IF(INDIRECT(R$111&amp;116+4*($B103-7))=1,BIN2HEX(1),BIN2HEX(INDIRECT(R$111&amp;113+4*($B103-7))&amp;INDIRECT(R$111&amp;114+4*($B103-7))&amp;INDIRECT(R$111&amp;115+4*($B103-7))&amp;INDIRECT(R$111&amp;116+4*($B103-7))))</f>
        <v>2</v>
      </c>
      <c r="S103" s="80" t="str" cm="1">
        <f t="array" aca="1" ref="S103" ca="1">IF(INDIRECT(S$111&amp;116+4*($B103-7))=1,BIN2HEX(1),BIN2HEX(INDIRECT(S$111&amp;113+4*($B103-7))&amp;INDIRECT(S$111&amp;114+4*($B103-7))&amp;INDIRECT(S$111&amp;115+4*($B103-7))&amp;INDIRECT(S$111&amp;116+4*($B103-7))))</f>
        <v>2</v>
      </c>
      <c r="T103" s="80" t="str" cm="1">
        <f t="array" aca="1" ref="T103" ca="1">IF(INDIRECT(T$111&amp;116+4*($B103-7))=1,BIN2HEX(1),BIN2HEX(INDIRECT(T$111&amp;113+4*($B103-7))&amp;INDIRECT(T$111&amp;114+4*($B103-7))&amp;INDIRECT(T$111&amp;115+4*($B103-7))&amp;INDIRECT(T$111&amp;116+4*($B103-7))))</f>
        <v>2</v>
      </c>
      <c r="U103" s="80" t="str" cm="1">
        <f t="array" aca="1" ref="U103" ca="1">IF(INDIRECT(U$111&amp;116+4*($B103-7))=1,BIN2HEX(1),BIN2HEX(INDIRECT(U$111&amp;113+4*($B103-7))&amp;INDIRECT(U$111&amp;114+4*($B103-7))&amp;INDIRECT(U$111&amp;115+4*($B103-7))&amp;INDIRECT(U$111&amp;116+4*($B103-7))))</f>
        <v>2</v>
      </c>
      <c r="V103" s="80" t="str" cm="1">
        <f t="array" aca="1" ref="V103" ca="1">IF(INDIRECT(V$111&amp;116+4*($B103-7))=1,BIN2HEX(1),BIN2HEX(INDIRECT(V$111&amp;113+4*($B103-7))&amp;INDIRECT(V$111&amp;114+4*($B103-7))&amp;INDIRECT(V$111&amp;115+4*($B103-7))&amp;INDIRECT(V$111&amp;116+4*($B103-7))))</f>
        <v>2</v>
      </c>
      <c r="W103" s="80" t="str" cm="1">
        <f t="array" aca="1" ref="W103" ca="1">IF(INDIRECT(W$111&amp;116+4*($B103-7))=1,BIN2HEX(1),BIN2HEX(INDIRECT(W$111&amp;113+4*($B103-7))&amp;INDIRECT(W$111&amp;114+4*($B103-7))&amp;INDIRECT(W$111&amp;115+4*($B103-7))&amp;INDIRECT(W$111&amp;116+4*($B103-7))))</f>
        <v>2</v>
      </c>
      <c r="X103" s="80" t="str" cm="1">
        <f t="array" aca="1" ref="X103" ca="1">IF(INDIRECT(X$111&amp;116+4*($B103-7))=1,BIN2HEX(1),BIN2HEX(INDIRECT(X$111&amp;113+4*($B103-7))&amp;INDIRECT(X$111&amp;114+4*($B103-7))&amp;INDIRECT(X$111&amp;115+4*($B103-7))&amp;INDIRECT(X$111&amp;116+4*($B103-7))))</f>
        <v>2</v>
      </c>
      <c r="Y103" s="80" t="str" cm="1">
        <f t="array" aca="1" ref="Y103" ca="1">IF(INDIRECT(Y$111&amp;116+4*($B103-7))=1,BIN2HEX(1),BIN2HEX(INDIRECT(Y$111&amp;113+4*($B103-7))&amp;INDIRECT(Y$111&amp;114+4*($B103-7))&amp;INDIRECT(Y$111&amp;115+4*($B103-7))&amp;INDIRECT(Y$111&amp;116+4*($B103-7))))</f>
        <v>2</v>
      </c>
      <c r="Z103" s="80" t="str" cm="1">
        <f t="array" aca="1" ref="Z103" ca="1">IF(INDIRECT(Z$111&amp;116+4*($B103-7))=1,BIN2HEX(1),BIN2HEX(INDIRECT(Z$111&amp;113+4*($B103-7))&amp;INDIRECT(Z$111&amp;114+4*($B103-7))&amp;INDIRECT(Z$111&amp;115+4*($B103-7))&amp;INDIRECT(Z$111&amp;116+4*($B103-7))))</f>
        <v>2</v>
      </c>
      <c r="AA103" s="80" t="str" cm="1">
        <f t="array" aca="1" ref="AA103" ca="1">IF(INDIRECT(AA$111&amp;116+4*($B103-7))=1,BIN2HEX(1),BIN2HEX(INDIRECT(AA$111&amp;113+4*($B103-7))&amp;INDIRECT(AA$111&amp;114+4*($B103-7))&amp;INDIRECT(AA$111&amp;115+4*($B103-7))&amp;INDIRECT(AA$111&amp;116+4*($B103-7))))</f>
        <v>2</v>
      </c>
      <c r="AB103" s="80" t="str" cm="1">
        <f t="array" aca="1" ref="AB103" ca="1">IF(INDIRECT(AB$111&amp;116+4*($B103-7))=1,BIN2HEX(1),BIN2HEX(INDIRECT(AB$111&amp;113+4*($B103-7))&amp;INDIRECT(AB$111&amp;114+4*($B103-7))&amp;INDIRECT(AB$111&amp;115+4*($B103-7))&amp;INDIRECT(AB$111&amp;116+4*($B103-7))))</f>
        <v>2</v>
      </c>
      <c r="AC103" s="80" t="str" cm="1">
        <f t="array" aca="1" ref="AC103" ca="1">IF(INDIRECT(AC$111&amp;116+4*($B103-7))=1,BIN2HEX(1),BIN2HEX(INDIRECT(AC$111&amp;113+4*($B103-7))&amp;INDIRECT(AC$111&amp;114+4*($B103-7))&amp;INDIRECT(AC$111&amp;115+4*($B103-7))&amp;INDIRECT(AC$111&amp;116+4*($B103-7))))</f>
        <v>2</v>
      </c>
      <c r="AD103" s="80" t="str" cm="1">
        <f t="array" aca="1" ref="AD103" ca="1">IF(INDIRECT(AD$111&amp;116+4*($B103-7))=1,BIN2HEX(1),BIN2HEX(INDIRECT(AD$111&amp;113+4*($B103-7))&amp;INDIRECT(AD$111&amp;114+4*($B103-7))&amp;INDIRECT(AD$111&amp;115+4*($B103-7))&amp;INDIRECT(AD$111&amp;116+4*($B103-7))))</f>
        <v>2</v>
      </c>
      <c r="AE103" s="80" t="str" cm="1">
        <f t="array" aca="1" ref="AE103" ca="1">IF(INDIRECT(AE$111&amp;116+4*($B103-7))=1,BIN2HEX(1),BIN2HEX(INDIRECT(AE$111&amp;113+4*($B103-7))&amp;INDIRECT(AE$111&amp;114+4*($B103-7))&amp;INDIRECT(AE$111&amp;115+4*($B103-7))&amp;INDIRECT(AE$111&amp;116+4*($B103-7))))</f>
        <v>2</v>
      </c>
      <c r="AF103" s="80" t="str" cm="1">
        <f t="array" aca="1" ref="AF103" ca="1">IF(INDIRECT(AF$111&amp;116+4*($B103-7))=1,BIN2HEX(1),BIN2HEX(INDIRECT(AF$111&amp;113+4*($B103-7))&amp;INDIRECT(AF$111&amp;114+4*($B103-7))&amp;INDIRECT(AF$111&amp;115+4*($B103-7))&amp;INDIRECT(AF$111&amp;116+4*($B103-7))))</f>
        <v>2</v>
      </c>
      <c r="AG103" s="80" t="str" cm="1">
        <f t="array" aca="1" ref="AG103" ca="1">IF(INDIRECT(AG$111&amp;116+4*($B103-7))=1,BIN2HEX(1),BIN2HEX(INDIRECT(AG$111&amp;113+4*($B103-7))&amp;INDIRECT(AG$111&amp;114+4*($B103-7))&amp;INDIRECT(AG$111&amp;115+4*($B103-7))&amp;INDIRECT(AG$111&amp;116+4*($B103-7))))</f>
        <v>2</v>
      </c>
      <c r="AH103" s="80" t="str" cm="1">
        <f t="array" aca="1" ref="AH103" ca="1">IF(INDIRECT(AH$111&amp;116+4*($B103-7))=1,BIN2HEX(1),BIN2HEX(INDIRECT(AH$111&amp;113+4*($B103-7))&amp;INDIRECT(AH$111&amp;114+4*($B103-7))&amp;INDIRECT(AH$111&amp;115+4*($B103-7))&amp;INDIRECT(AH$111&amp;116+4*($B103-7))))</f>
        <v>2</v>
      </c>
      <c r="AI103" s="80" t="str" cm="1">
        <f t="array" aca="1" ref="AI103" ca="1">IF(INDIRECT(AI$111&amp;116+4*($B103-7))=1,BIN2HEX(1),BIN2HEX(INDIRECT(AI$111&amp;113+4*($B103-7))&amp;INDIRECT(AI$111&amp;114+4*($B103-7))&amp;INDIRECT(AI$111&amp;115+4*($B103-7))&amp;INDIRECT(AI$111&amp;116+4*($B103-7))))</f>
        <v>2</v>
      </c>
      <c r="AJ103" s="80" t="str" cm="1">
        <f t="array" aca="1" ref="AJ103" ca="1">IF(INDIRECT(AJ$111&amp;116+4*($B103-7))=1,BIN2HEX(1),BIN2HEX(INDIRECT(AJ$111&amp;113+4*($B103-7))&amp;INDIRECT(AJ$111&amp;114+4*($B103-7))&amp;INDIRECT(AJ$111&amp;115+4*($B103-7))&amp;INDIRECT(AJ$111&amp;116+4*($B103-7))))</f>
        <v>2</v>
      </c>
      <c r="AK103" s="80" t="str" cm="1">
        <f t="array" aca="1" ref="AK103" ca="1">IF(INDIRECT(AK$111&amp;116+4*($B103-7))=1,BIN2HEX(1),BIN2HEX(INDIRECT(AK$111&amp;113+4*($B103-7))&amp;INDIRECT(AK$111&amp;114+4*($B103-7))&amp;INDIRECT(AK$111&amp;115+4*($B103-7))&amp;INDIRECT(AK$111&amp;116+4*($B103-7))))</f>
        <v>2</v>
      </c>
      <c r="AL103" s="80" t="str" cm="1">
        <f t="array" aca="1" ref="AL103" ca="1">IF(INDIRECT(AL$111&amp;116+4*($B103-7))=1,BIN2HEX(1),BIN2HEX(INDIRECT(AL$111&amp;113+4*($B103-7))&amp;INDIRECT(AL$111&amp;114+4*($B103-7))&amp;INDIRECT(AL$111&amp;115+4*($B103-7))&amp;INDIRECT(AL$111&amp;116+4*($B103-7))))</f>
        <v>2</v>
      </c>
      <c r="AM103" s="80" t="str" cm="1">
        <f t="array" aca="1" ref="AM103" ca="1">IF(INDIRECT(AM$111&amp;116+4*($B103-7))=1,BIN2HEX(1),BIN2HEX(INDIRECT(AM$111&amp;113+4*($B103-7))&amp;INDIRECT(AM$111&amp;114+4*($B103-7))&amp;INDIRECT(AM$111&amp;115+4*($B103-7))&amp;INDIRECT(AM$111&amp;116+4*($B103-7))))</f>
        <v>2</v>
      </c>
      <c r="AN103" s="80" t="str" cm="1">
        <f t="array" aca="1" ref="AN103" ca="1">IF(INDIRECT(AN$111&amp;116+4*($B103-7))=1,BIN2HEX(1),BIN2HEX(INDIRECT(AN$111&amp;113+4*($B103-7))&amp;INDIRECT(AN$111&amp;114+4*($B103-7))&amp;INDIRECT(AN$111&amp;115+4*($B103-7))&amp;INDIRECT(AN$111&amp;116+4*($B103-7))))</f>
        <v>2</v>
      </c>
      <c r="AO103" s="80" t="str" cm="1">
        <f t="array" aca="1" ref="AO103" ca="1">IF(INDIRECT(AO$111&amp;116+4*($B103-7))=1,BIN2HEX(1),BIN2HEX(INDIRECT(AO$111&amp;113+4*($B103-7))&amp;INDIRECT(AO$111&amp;114+4*($B103-7))&amp;INDIRECT(AO$111&amp;115+4*($B103-7))&amp;INDIRECT(AO$111&amp;116+4*($B103-7))))</f>
        <v>2</v>
      </c>
      <c r="AP103" s="80" t="str" cm="1">
        <f t="array" aca="1" ref="AP103" ca="1">IF(INDIRECT(AP$111&amp;116+4*($B103-7))=1,BIN2HEX(1),BIN2HEX(INDIRECT(AP$111&amp;113+4*($B103-7))&amp;INDIRECT(AP$111&amp;114+4*($B103-7))&amp;INDIRECT(AP$111&amp;115+4*($B103-7))&amp;INDIRECT(AP$111&amp;116+4*($B103-7))))</f>
        <v>2</v>
      </c>
      <c r="AQ103" s="80" t="str" cm="1">
        <f t="array" aca="1" ref="AQ103" ca="1">IF(INDIRECT(AQ$111&amp;116+4*($B103-7))=1,BIN2HEX(1),BIN2HEX(INDIRECT(AQ$111&amp;113+4*($B103-7))&amp;INDIRECT(AQ$111&amp;114+4*($B103-7))&amp;INDIRECT(AQ$111&amp;115+4*($B103-7))&amp;INDIRECT(AQ$111&amp;116+4*($B103-7))))</f>
        <v>2</v>
      </c>
      <c r="AR103" s="80" t="str" cm="1">
        <f t="array" aca="1" ref="AR103" ca="1">IF(INDIRECT(AR$111&amp;116+4*($B103-7))=1,BIN2HEX(1),BIN2HEX(INDIRECT(AR$111&amp;113+4*($B103-7))&amp;INDIRECT(AR$111&amp;114+4*($B103-7))&amp;INDIRECT(AR$111&amp;115+4*($B103-7))&amp;INDIRECT(AR$111&amp;116+4*($B103-7))))</f>
        <v>2</v>
      </c>
      <c r="AS103" s="80" t="str" cm="1">
        <f t="array" aca="1" ref="AS103" ca="1">IF(INDIRECT(AS$111&amp;116+4*($B103-7))=1,BIN2HEX(1),BIN2HEX(INDIRECT(AS$111&amp;113+4*($B103-7))&amp;INDIRECT(AS$111&amp;114+4*($B103-7))&amp;INDIRECT(AS$111&amp;115+4*($B103-7))&amp;INDIRECT(AS$111&amp;116+4*($B103-7))))</f>
        <v>2</v>
      </c>
      <c r="AT103" s="80" t="str" cm="1">
        <f t="array" aca="1" ref="AT103" ca="1">IF(INDIRECT(AT$111&amp;116+4*($B103-7))=1,BIN2HEX(1),BIN2HEX(INDIRECT(AT$111&amp;113+4*($B103-7))&amp;INDIRECT(AT$111&amp;114+4*($B103-7))&amp;INDIRECT(AT$111&amp;115+4*($B103-7))&amp;INDIRECT(AT$111&amp;116+4*($B103-7))))</f>
        <v>2</v>
      </c>
      <c r="AU103" s="80" t="str" cm="1">
        <f t="array" aca="1" ref="AU103" ca="1">IF(INDIRECT(AU$111&amp;116+4*($B103-7))=1,BIN2HEX(1),BIN2HEX(INDIRECT(AU$111&amp;113+4*($B103-7))&amp;INDIRECT(AU$111&amp;114+4*($B103-7))&amp;INDIRECT(AU$111&amp;115+4*($B103-7))&amp;INDIRECT(AU$111&amp;116+4*($B103-7))))</f>
        <v>2</v>
      </c>
      <c r="AV103" s="80" t="str" cm="1">
        <f t="array" aca="1" ref="AV103" ca="1">IF(INDIRECT(AV$111&amp;116+4*($B103-7))=1,BIN2HEX(1),BIN2HEX(INDIRECT(AV$111&amp;113+4*($B103-7))&amp;INDIRECT(AV$111&amp;114+4*($B103-7))&amp;INDIRECT(AV$111&amp;115+4*($B103-7))&amp;INDIRECT(AV$111&amp;116+4*($B103-7))))</f>
        <v>2</v>
      </c>
      <c r="AW103" s="80" t="str" cm="1">
        <f t="array" aca="1" ref="AW103" ca="1">IF(INDIRECT(AW$111&amp;116+4*($B103-7))=1,BIN2HEX(1),BIN2HEX(INDIRECT(AW$111&amp;113+4*($B103-7))&amp;INDIRECT(AW$111&amp;114+4*($B103-7))&amp;INDIRECT(AW$111&amp;115+4*($B103-7))&amp;INDIRECT(AW$111&amp;116+4*($B103-7))))</f>
        <v>2</v>
      </c>
      <c r="AX103" s="80" t="str" cm="1">
        <f t="array" aca="1" ref="AX103" ca="1">IF(INDIRECT(AX$111&amp;116+4*($B103-7))=1,BIN2HEX(1),BIN2HEX(INDIRECT(AX$111&amp;113+4*($B103-7))&amp;INDIRECT(AX$111&amp;114+4*($B103-7))&amp;INDIRECT(AX$111&amp;115+4*($B103-7))&amp;INDIRECT(AX$111&amp;116+4*($B103-7))))</f>
        <v>2</v>
      </c>
      <c r="AY103" s="80" t="str" cm="1">
        <f t="array" aca="1" ref="AY103" ca="1">IF(INDIRECT(AY$111&amp;116+4*($B103-7))=1,BIN2HEX(1),BIN2HEX(INDIRECT(AY$111&amp;113+4*($B103-7))&amp;INDIRECT(AY$111&amp;114+4*($B103-7))&amp;INDIRECT(AY$111&amp;115+4*($B103-7))&amp;INDIRECT(AY$111&amp;116+4*($B103-7))))</f>
        <v>2</v>
      </c>
      <c r="AZ103" s="80" t="str" cm="1">
        <f t="array" aca="1" ref="AZ103" ca="1">IF(INDIRECT(AZ$111&amp;116+4*($B103-7))=1,BIN2HEX(1),BIN2HEX(INDIRECT(AZ$111&amp;113+4*($B103-7))&amp;INDIRECT(AZ$111&amp;114+4*($B103-7))&amp;INDIRECT(AZ$111&amp;115+4*($B103-7))&amp;INDIRECT(AZ$111&amp;116+4*($B103-7))))</f>
        <v>2</v>
      </c>
      <c r="BA103" s="80" t="str" cm="1">
        <f t="array" aca="1" ref="BA103" ca="1">IF(INDIRECT(BA$111&amp;116+4*($B103-7))=1,BIN2HEX(1),BIN2HEX(INDIRECT(BA$111&amp;113+4*($B103-7))&amp;INDIRECT(BA$111&amp;114+4*($B103-7))&amp;INDIRECT(BA$111&amp;115+4*($B103-7))&amp;INDIRECT(BA$111&amp;116+4*($B103-7))))</f>
        <v>2</v>
      </c>
      <c r="BB103" s="80" t="str" cm="1">
        <f t="array" aca="1" ref="BB103" ca="1">IF(INDIRECT(BB$111&amp;116+4*($B103-7))=1,BIN2HEX(1),BIN2HEX(INDIRECT(BB$111&amp;113+4*($B103-7))&amp;INDIRECT(BB$111&amp;114+4*($B103-7))&amp;INDIRECT(BB$111&amp;115+4*($B103-7))&amp;INDIRECT(BB$111&amp;116+4*($B103-7))))</f>
        <v>2</v>
      </c>
      <c r="BC103" s="80" t="str" cm="1">
        <f t="array" aca="1" ref="BC103" ca="1">IF(INDIRECT(BC$111&amp;116+4*($B103-7))=1,BIN2HEX(1),BIN2HEX(INDIRECT(BC$111&amp;113+4*($B103-7))&amp;INDIRECT(BC$111&amp;114+4*($B103-7))&amp;INDIRECT(BC$111&amp;115+4*($B103-7))&amp;INDIRECT(BC$111&amp;116+4*($B103-7))))</f>
        <v>2</v>
      </c>
      <c r="BD103" s="80" t="str" cm="1">
        <f t="array" aca="1" ref="BD103" ca="1">IF(INDIRECT(BD$111&amp;116+4*($B103-7))=1,BIN2HEX(1),BIN2HEX(INDIRECT(BD$111&amp;113+4*($B103-7))&amp;INDIRECT(BD$111&amp;114+4*($B103-7))&amp;INDIRECT(BD$111&amp;115+4*($B103-7))&amp;INDIRECT(BD$111&amp;116+4*($B103-7))))</f>
        <v>2</v>
      </c>
      <c r="BE103" s="80" t="str" cm="1">
        <f t="array" aca="1" ref="BE103" ca="1">IF(INDIRECT(BE$111&amp;116+4*($B103-7))=1,BIN2HEX(1),BIN2HEX(INDIRECT(BE$111&amp;113+4*($B103-7))&amp;INDIRECT(BE$111&amp;114+4*($B103-7))&amp;INDIRECT(BE$111&amp;115+4*($B103-7))&amp;INDIRECT(BE$111&amp;116+4*($B103-7))))</f>
        <v>2</v>
      </c>
      <c r="BF103" s="80" t="str" cm="1">
        <f t="array" aca="1" ref="BF103" ca="1">IF(INDIRECT(BF$111&amp;116+4*($B103-7))=1,BIN2HEX(1),BIN2HEX(INDIRECT(BF$111&amp;113+4*($B103-7))&amp;INDIRECT(BF$111&amp;114+4*($B103-7))&amp;INDIRECT(BF$111&amp;115+4*($B103-7))&amp;INDIRECT(BF$111&amp;116+4*($B103-7))))</f>
        <v>2</v>
      </c>
      <c r="BG103" s="80" t="str" cm="1">
        <f t="array" aca="1" ref="BG103" ca="1">IF(INDIRECT(BG$111&amp;116+4*($B103-7))=1,BIN2HEX(1),BIN2HEX(INDIRECT(BG$111&amp;113+4*($B103-7))&amp;INDIRECT(BG$111&amp;114+4*($B103-7))&amp;INDIRECT(BG$111&amp;115+4*($B103-7))&amp;INDIRECT(BG$111&amp;116+4*($B103-7))))</f>
        <v>2</v>
      </c>
      <c r="BH103" s="80" t="str" cm="1">
        <f t="array" aca="1" ref="BH103" ca="1">IF(INDIRECT(BH$111&amp;116+4*($B103-7))=1,BIN2HEX(1),BIN2HEX(INDIRECT(BH$111&amp;113+4*($B103-7))&amp;INDIRECT(BH$111&amp;114+4*($B103-7))&amp;INDIRECT(BH$111&amp;115+4*($B103-7))&amp;INDIRECT(BH$111&amp;116+4*($B103-7))))</f>
        <v>2</v>
      </c>
      <c r="BI103" s="80" t="str" cm="1">
        <f t="array" aca="1" ref="BI103" ca="1">IF(INDIRECT(BI$111&amp;116+4*($B103-7))=1,BIN2HEX(1),BIN2HEX(INDIRECT(BI$111&amp;113+4*($B103-7))&amp;INDIRECT(BI$111&amp;114+4*($B103-7))&amp;INDIRECT(BI$111&amp;115+4*($B103-7))&amp;INDIRECT(BI$111&amp;116+4*($B103-7))))</f>
        <v>2</v>
      </c>
      <c r="BJ103" s="80" t="str" cm="1">
        <f t="array" aca="1" ref="BJ103" ca="1">IF(INDIRECT(BJ$111&amp;116+4*($B103-7))=1,BIN2HEX(1),BIN2HEX(INDIRECT(BJ$111&amp;113+4*($B103-7))&amp;INDIRECT(BJ$111&amp;114+4*($B103-7))&amp;INDIRECT(BJ$111&amp;115+4*($B103-7))&amp;INDIRECT(BJ$111&amp;116+4*($B103-7))))</f>
        <v>2</v>
      </c>
      <c r="BK103" s="80" t="str" cm="1">
        <f t="array" aca="1" ref="BK103" ca="1">IF(INDIRECT(BK$111&amp;116+4*($B103-7))=1,BIN2HEX(1),BIN2HEX(INDIRECT(BK$111&amp;113+4*($B103-7))&amp;INDIRECT(BK$111&amp;114+4*($B103-7))&amp;INDIRECT(BK$111&amp;115+4*($B103-7))&amp;INDIRECT(BK$111&amp;116+4*($B103-7))))</f>
        <v>2</v>
      </c>
      <c r="BL103" s="80" t="str" cm="1">
        <f t="array" aca="1" ref="BL103" ca="1">IF(INDIRECT(BL$111&amp;116+4*($B103-7))=1,BIN2HEX(1),BIN2HEX(INDIRECT(BL$111&amp;113+4*($B103-7))&amp;INDIRECT(BL$111&amp;114+4*($B103-7))&amp;INDIRECT(BL$111&amp;115+4*($B103-7))&amp;INDIRECT(BL$111&amp;116+4*($B103-7))))</f>
        <v>2</v>
      </c>
      <c r="BM103" s="80" t="str" cm="1">
        <f t="array" aca="1" ref="BM103" ca="1">IF(INDIRECT(BM$111&amp;116+4*($B103-7))=1,BIN2HEX(1),BIN2HEX(INDIRECT(BM$111&amp;113+4*($B103-7))&amp;INDIRECT(BM$111&amp;114+4*($B103-7))&amp;INDIRECT(BM$111&amp;115+4*($B103-7))&amp;INDIRECT(BM$111&amp;116+4*($B103-7))))</f>
        <v>2</v>
      </c>
      <c r="BN103" s="80" t="str" cm="1">
        <f t="array" aca="1" ref="BN103" ca="1">IF(INDIRECT(BN$111&amp;116+4*($B103-7))=1,BIN2HEX(1),BIN2HEX(INDIRECT(BN$111&amp;113+4*($B103-7))&amp;INDIRECT(BN$111&amp;114+4*($B103-7))&amp;INDIRECT(BN$111&amp;115+4*($B103-7))&amp;INDIRECT(BN$111&amp;116+4*($B103-7))))</f>
        <v>2</v>
      </c>
      <c r="BO103" s="80" t="str" cm="1">
        <f t="array" aca="1" ref="BO103" ca="1">IF(INDIRECT(BO$111&amp;116+4*($B103-7))=1,BIN2HEX(1),BIN2HEX(INDIRECT(BO$111&amp;113+4*($B103-7))&amp;INDIRECT(BO$111&amp;114+4*($B103-7))&amp;INDIRECT(BO$111&amp;115+4*($B103-7))&amp;INDIRECT(BO$111&amp;116+4*($B103-7))))</f>
        <v>2</v>
      </c>
      <c r="BP103" s="80" t="str" cm="1">
        <f t="array" aca="1" ref="BP103" ca="1">IF(INDIRECT(BP$111&amp;116+4*($B103-7))=1,BIN2HEX(1),BIN2HEX(INDIRECT(BP$111&amp;113+4*($B103-7))&amp;INDIRECT(BP$111&amp;114+4*($B103-7))&amp;INDIRECT(BP$111&amp;115+4*($B103-7))&amp;INDIRECT(BP$111&amp;116+4*($B103-7))))</f>
        <v>2</v>
      </c>
      <c r="CD103" s="80" cm="1">
        <f t="array" aca="1" ref="CD103" ca="1">IF($V103="0",INDIRECT("ｄａｔａ!$"&amp;V$112&amp;"$"&amp;$B103),0)</f>
        <v>0</v>
      </c>
      <c r="CE103" s="80" cm="1">
        <f t="array" aca="1" ref="CE103" ca="1">IF(OR($AS103="0",$AS103="8"),INDIRECT("ｄａｔａ!$"&amp;AS$112&amp;"$"&amp;$B103),0)</f>
        <v>0</v>
      </c>
      <c r="CH103" s="80" t="str">
        <f t="shared" si="23"/>
        <v>2000</v>
      </c>
      <c r="CI103" s="80" t="str">
        <f t="shared" si="24"/>
        <v>300000</v>
      </c>
      <c r="CJ103" s="80" t="str">
        <f t="shared" si="25"/>
        <v>400000</v>
      </c>
      <c r="CK103" s="80" t="str">
        <f t="shared" si="26"/>
        <v>5000000</v>
      </c>
      <c r="CL103" s="80" t="str">
        <f t="shared" si="27"/>
        <v>600000</v>
      </c>
      <c r="CM103" s="80" t="str">
        <f t="shared" ca="1" si="28"/>
        <v>70000</v>
      </c>
      <c r="CN103" s="80" t="str">
        <f t="shared" ca="1" si="29"/>
        <v>800000</v>
      </c>
      <c r="CO103" s="80" t="str">
        <f t="shared" ca="1" si="30"/>
        <v>900000</v>
      </c>
      <c r="CP103" s="80" t="str">
        <f t="shared" ca="1" si="31"/>
        <v>A000000</v>
      </c>
      <c r="CQ103" s="80" t="str">
        <f t="shared" ca="1" si="32"/>
        <v>B00000</v>
      </c>
    </row>
    <row r="104" spans="1:97" x14ac:dyDescent="0.2">
      <c r="A104" s="80" t="s">
        <v>2417</v>
      </c>
      <c r="B104" s="80">
        <v>106</v>
      </c>
      <c r="C104" s="251">
        <f t="shared" ca="1" si="22"/>
        <v>1</v>
      </c>
      <c r="D104" s="80" t="str" cm="1">
        <f t="array" aca="1" ref="D104" ca="1">IF(INDIRECT(D$111&amp;116+4*($B104-7))=1,BIN2HEX(1),BIN2HEX(INDIRECT(D$111&amp;113+4*($B104-7))&amp;INDIRECT(D$111&amp;114+4*($B104-7))&amp;INDIRECT(D$111&amp;115+4*($B104-7))&amp;INDIRECT(D$111&amp;116+4*($B104-7))))</f>
        <v>4</v>
      </c>
      <c r="F104" s="80" t="str" cm="1">
        <f t="array" aca="1" ref="F104" ca="1">IF(INDIRECT(F$111&amp;116+4*($B104-7))=1,BIN2HEX(1),BIN2HEX(INDIRECT(F$111&amp;113+4*($B104-7))&amp;INDIRECT(F$111&amp;114+4*($B104-7))&amp;INDIRECT(F$111&amp;115+4*($B104-7))&amp;INDIRECT(F$111&amp;116+4*($B104-7))))</f>
        <v>2</v>
      </c>
      <c r="G104" s="80" t="str" cm="1">
        <f t="array" aca="1" ref="G104" ca="1">IF(INDIRECT(G$111&amp;116+4*($B104-7))=1,BIN2HEX(1),BIN2HEX(INDIRECT(G$111&amp;113+4*($B104-7))&amp;INDIRECT(G$111&amp;114+4*($B104-7))&amp;INDIRECT(G$111&amp;115+4*($B104-7))&amp;INDIRECT(G$111&amp;116+4*($B104-7))))</f>
        <v>2</v>
      </c>
      <c r="H104" s="80" t="str" cm="1">
        <f t="array" aca="1" ref="H104" ca="1">IF(INDIRECT(H$111&amp;116+4*($B104-7))=1,BIN2HEX(1),BIN2HEX(INDIRECT(H$111&amp;113+4*($B104-7))&amp;INDIRECT(H$111&amp;114+4*($B104-7))&amp;INDIRECT(H$111&amp;115+4*($B104-7))&amp;INDIRECT(H$111&amp;116+4*($B104-7))))</f>
        <v>2</v>
      </c>
      <c r="I104" s="80" t="str" cm="1">
        <f t="array" aca="1" ref="I104" ca="1">IF(INDIRECT(I$111&amp;116+4*($B104-7))=1,BIN2HEX(1),BIN2HEX(INDIRECT(I$111&amp;113+4*($B104-7))&amp;INDIRECT(I$111&amp;114+4*($B104-7))&amp;INDIRECT(I$111&amp;115+4*($B104-7))&amp;INDIRECT(I$111&amp;116+4*($B104-7))))</f>
        <v>2</v>
      </c>
      <c r="J104" s="80" t="str" cm="1">
        <f t="array" aca="1" ref="J104" ca="1">IF(INDIRECT(J$111&amp;116+4*($B104-7))=1,BIN2HEX(1),BIN2HEX(INDIRECT(J$111&amp;113+4*($B104-7))&amp;INDIRECT(J$111&amp;114+4*($B104-7))&amp;INDIRECT(J$111&amp;115+4*($B104-7))&amp;INDIRECT(J$111&amp;116+4*($B104-7))))</f>
        <v>2</v>
      </c>
      <c r="K104" s="80" t="str" cm="1">
        <f t="array" aca="1" ref="K104" ca="1">IF(INDIRECT(K$111&amp;116+4*($B104-7))=1,BIN2HEX(1),BIN2HEX(INDIRECT(K$111&amp;113+4*($B104-7))&amp;INDIRECT(K$111&amp;114+4*($B104-7))&amp;INDIRECT(K$111&amp;115+4*($B104-7))&amp;INDIRECT(K$111&amp;116+4*($B104-7))))</f>
        <v>2</v>
      </c>
      <c r="L104" s="80" t="str" cm="1">
        <f t="array" aca="1" ref="L104" ca="1">IF(INDIRECT(L$111&amp;116+4*($B104-7))=1,BIN2HEX(1),BIN2HEX(INDIRECT(L$111&amp;113+4*($B104-7))&amp;INDIRECT(L$111&amp;114+4*($B104-7))&amp;INDIRECT(L$111&amp;115+4*($B104-7))&amp;INDIRECT(L$111&amp;116+4*($B104-7))))</f>
        <v>2</v>
      </c>
      <c r="M104" s="80" t="str" cm="1">
        <f t="array" aca="1" ref="M104" ca="1">IF(INDIRECT(M$111&amp;116+4*($B104-7))=1,BIN2HEX(1),BIN2HEX(INDIRECT(M$111&amp;113+4*($B104-7))&amp;INDIRECT(M$111&amp;114+4*($B104-7))&amp;INDIRECT(M$111&amp;115+4*($B104-7))&amp;INDIRECT(M$111&amp;116+4*($B104-7))))</f>
        <v>2</v>
      </c>
      <c r="N104" s="80" t="str" cm="1">
        <f t="array" aca="1" ref="N104" ca="1">IF(INDIRECT(N$111&amp;116+4*($B104-7))=1,BIN2HEX(1),BIN2HEX(INDIRECT(N$111&amp;113+4*($B104-7))&amp;INDIRECT(N$111&amp;114+4*($B104-7))&amp;INDIRECT(N$111&amp;115+4*($B104-7))&amp;INDIRECT(N$111&amp;116+4*($B104-7))))</f>
        <v>2</v>
      </c>
      <c r="O104" s="80" t="str" cm="1">
        <f t="array" aca="1" ref="O104" ca="1">IF(INDIRECT(O$111&amp;116+4*($B104-7))=1,BIN2HEX(1),BIN2HEX(INDIRECT(O$111&amp;113+4*($B104-7))&amp;INDIRECT(O$111&amp;114+4*($B104-7))&amp;INDIRECT(O$111&amp;115+4*($B104-7))&amp;INDIRECT(O$111&amp;116+4*($B104-7))))</f>
        <v>2</v>
      </c>
      <c r="P104" s="80" t="str" cm="1">
        <f t="array" aca="1" ref="P104" ca="1">IF(INDIRECT(P$111&amp;116+4*($B104-7))=1,BIN2HEX(1),BIN2HEX(INDIRECT(P$111&amp;113+4*($B104-7))&amp;INDIRECT(P$111&amp;114+4*($B104-7))&amp;INDIRECT(P$111&amp;115+4*($B104-7))&amp;INDIRECT(P$111&amp;116+4*($B104-7))))</f>
        <v>2</v>
      </c>
      <c r="Q104" s="80" t="str" cm="1">
        <f t="array" aca="1" ref="Q104" ca="1">IF(INDIRECT(Q$111&amp;116+4*($B104-7))=1,BIN2HEX(1),BIN2HEX(INDIRECT(Q$111&amp;113+4*($B104-7))&amp;INDIRECT(Q$111&amp;114+4*($B104-7))&amp;INDIRECT(Q$111&amp;115+4*($B104-7))&amp;INDIRECT(Q$111&amp;116+4*($B104-7))))</f>
        <v>2</v>
      </c>
      <c r="R104" s="80" t="str" cm="1">
        <f t="array" aca="1" ref="R104" ca="1">IF(INDIRECT(R$111&amp;116+4*($B104-7))=1,BIN2HEX(1),BIN2HEX(INDIRECT(R$111&amp;113+4*($B104-7))&amp;INDIRECT(R$111&amp;114+4*($B104-7))&amp;INDIRECT(R$111&amp;115+4*($B104-7))&amp;INDIRECT(R$111&amp;116+4*($B104-7))))</f>
        <v>2</v>
      </c>
      <c r="S104" s="80" t="str" cm="1">
        <f t="array" aca="1" ref="S104" ca="1">IF(INDIRECT(S$111&amp;116+4*($B104-7))=1,BIN2HEX(1),BIN2HEX(INDIRECT(S$111&amp;113+4*($B104-7))&amp;INDIRECT(S$111&amp;114+4*($B104-7))&amp;INDIRECT(S$111&amp;115+4*($B104-7))&amp;INDIRECT(S$111&amp;116+4*($B104-7))))</f>
        <v>2</v>
      </c>
      <c r="T104" s="80" t="str" cm="1">
        <f t="array" aca="1" ref="T104" ca="1">IF(INDIRECT(T$111&amp;116+4*($B104-7))=1,BIN2HEX(1),BIN2HEX(INDIRECT(T$111&amp;113+4*($B104-7))&amp;INDIRECT(T$111&amp;114+4*($B104-7))&amp;INDIRECT(T$111&amp;115+4*($B104-7))&amp;INDIRECT(T$111&amp;116+4*($B104-7))))</f>
        <v>2</v>
      </c>
      <c r="U104" s="80" t="str" cm="1">
        <f t="array" aca="1" ref="U104" ca="1">IF(INDIRECT(U$111&amp;116+4*($B104-7))=1,BIN2HEX(1),BIN2HEX(INDIRECT(U$111&amp;113+4*($B104-7))&amp;INDIRECT(U$111&amp;114+4*($B104-7))&amp;INDIRECT(U$111&amp;115+4*($B104-7))&amp;INDIRECT(U$111&amp;116+4*($B104-7))))</f>
        <v>2</v>
      </c>
      <c r="V104" s="80" t="str" cm="1">
        <f t="array" aca="1" ref="V104" ca="1">IF(INDIRECT(V$111&amp;116+4*($B104-7))=1,BIN2HEX(1),BIN2HEX(INDIRECT(V$111&amp;113+4*($B104-7))&amp;INDIRECT(V$111&amp;114+4*($B104-7))&amp;INDIRECT(V$111&amp;115+4*($B104-7))&amp;INDIRECT(V$111&amp;116+4*($B104-7))))</f>
        <v>2</v>
      </c>
      <c r="W104" s="80" t="str" cm="1">
        <f t="array" aca="1" ref="W104" ca="1">IF(INDIRECT(W$111&amp;116+4*($B104-7))=1,BIN2HEX(1),BIN2HEX(INDIRECT(W$111&amp;113+4*($B104-7))&amp;INDIRECT(W$111&amp;114+4*($B104-7))&amp;INDIRECT(W$111&amp;115+4*($B104-7))&amp;INDIRECT(W$111&amp;116+4*($B104-7))))</f>
        <v>2</v>
      </c>
      <c r="X104" s="80" t="str" cm="1">
        <f t="array" aca="1" ref="X104" ca="1">IF(INDIRECT(X$111&amp;116+4*($B104-7))=1,BIN2HEX(1),BIN2HEX(INDIRECT(X$111&amp;113+4*($B104-7))&amp;INDIRECT(X$111&amp;114+4*($B104-7))&amp;INDIRECT(X$111&amp;115+4*($B104-7))&amp;INDIRECT(X$111&amp;116+4*($B104-7))))</f>
        <v>2</v>
      </c>
      <c r="Y104" s="80" t="str" cm="1">
        <f t="array" aca="1" ref="Y104" ca="1">IF(INDIRECT(Y$111&amp;116+4*($B104-7))=1,BIN2HEX(1),BIN2HEX(INDIRECT(Y$111&amp;113+4*($B104-7))&amp;INDIRECT(Y$111&amp;114+4*($B104-7))&amp;INDIRECT(Y$111&amp;115+4*($B104-7))&amp;INDIRECT(Y$111&amp;116+4*($B104-7))))</f>
        <v>2</v>
      </c>
      <c r="Z104" s="80" t="str" cm="1">
        <f t="array" aca="1" ref="Z104" ca="1">IF(INDIRECT(Z$111&amp;116+4*($B104-7))=1,BIN2HEX(1),BIN2HEX(INDIRECT(Z$111&amp;113+4*($B104-7))&amp;INDIRECT(Z$111&amp;114+4*($B104-7))&amp;INDIRECT(Z$111&amp;115+4*($B104-7))&amp;INDIRECT(Z$111&amp;116+4*($B104-7))))</f>
        <v>2</v>
      </c>
      <c r="AA104" s="80" t="str" cm="1">
        <f t="array" aca="1" ref="AA104" ca="1">IF(INDIRECT(AA$111&amp;116+4*($B104-7))=1,BIN2HEX(1),BIN2HEX(INDIRECT(AA$111&amp;113+4*($B104-7))&amp;INDIRECT(AA$111&amp;114+4*($B104-7))&amp;INDIRECT(AA$111&amp;115+4*($B104-7))&amp;INDIRECT(AA$111&amp;116+4*($B104-7))))</f>
        <v>2</v>
      </c>
      <c r="AB104" s="80" t="str" cm="1">
        <f t="array" aca="1" ref="AB104" ca="1">IF(INDIRECT(AB$111&amp;116+4*($B104-7))=1,BIN2HEX(1),BIN2HEX(INDIRECT(AB$111&amp;113+4*($B104-7))&amp;INDIRECT(AB$111&amp;114+4*($B104-7))&amp;INDIRECT(AB$111&amp;115+4*($B104-7))&amp;INDIRECT(AB$111&amp;116+4*($B104-7))))</f>
        <v>2</v>
      </c>
      <c r="AC104" s="80" t="str" cm="1">
        <f t="array" aca="1" ref="AC104" ca="1">IF(INDIRECT(AC$111&amp;116+4*($B104-7))=1,BIN2HEX(1),BIN2HEX(INDIRECT(AC$111&amp;113+4*($B104-7))&amp;INDIRECT(AC$111&amp;114+4*($B104-7))&amp;INDIRECT(AC$111&amp;115+4*($B104-7))&amp;INDIRECT(AC$111&amp;116+4*($B104-7))))</f>
        <v>2</v>
      </c>
      <c r="AD104" s="80" t="str" cm="1">
        <f t="array" aca="1" ref="AD104" ca="1">IF(INDIRECT(AD$111&amp;116+4*($B104-7))=1,BIN2HEX(1),BIN2HEX(INDIRECT(AD$111&amp;113+4*($B104-7))&amp;INDIRECT(AD$111&amp;114+4*($B104-7))&amp;INDIRECT(AD$111&amp;115+4*($B104-7))&amp;INDIRECT(AD$111&amp;116+4*($B104-7))))</f>
        <v>2</v>
      </c>
      <c r="AE104" s="80" t="str" cm="1">
        <f t="array" aca="1" ref="AE104" ca="1">IF(INDIRECT(AE$111&amp;116+4*($B104-7))=1,BIN2HEX(1),BIN2HEX(INDIRECT(AE$111&amp;113+4*($B104-7))&amp;INDIRECT(AE$111&amp;114+4*($B104-7))&amp;INDIRECT(AE$111&amp;115+4*($B104-7))&amp;INDIRECT(AE$111&amp;116+4*($B104-7))))</f>
        <v>2</v>
      </c>
      <c r="AF104" s="80" t="str" cm="1">
        <f t="array" aca="1" ref="AF104" ca="1">IF(INDIRECT(AF$111&amp;116+4*($B104-7))=1,BIN2HEX(1),BIN2HEX(INDIRECT(AF$111&amp;113+4*($B104-7))&amp;INDIRECT(AF$111&amp;114+4*($B104-7))&amp;INDIRECT(AF$111&amp;115+4*($B104-7))&amp;INDIRECT(AF$111&amp;116+4*($B104-7))))</f>
        <v>2</v>
      </c>
      <c r="AG104" s="80" t="str" cm="1">
        <f t="array" aca="1" ref="AG104" ca="1">IF(INDIRECT(AG$111&amp;116+4*($B104-7))=1,BIN2HEX(1),BIN2HEX(INDIRECT(AG$111&amp;113+4*($B104-7))&amp;INDIRECT(AG$111&amp;114+4*($B104-7))&amp;INDIRECT(AG$111&amp;115+4*($B104-7))&amp;INDIRECT(AG$111&amp;116+4*($B104-7))))</f>
        <v>2</v>
      </c>
      <c r="AH104" s="80" t="str" cm="1">
        <f t="array" aca="1" ref="AH104" ca="1">IF(INDIRECT(AH$111&amp;116+4*($B104-7))=1,BIN2HEX(1),BIN2HEX(INDIRECT(AH$111&amp;113+4*($B104-7))&amp;INDIRECT(AH$111&amp;114+4*($B104-7))&amp;INDIRECT(AH$111&amp;115+4*($B104-7))&amp;INDIRECT(AH$111&amp;116+4*($B104-7))))</f>
        <v>2</v>
      </c>
      <c r="AI104" s="80" t="str" cm="1">
        <f t="array" aca="1" ref="AI104" ca="1">IF(INDIRECT(AI$111&amp;116+4*($B104-7))=1,BIN2HEX(1),BIN2HEX(INDIRECT(AI$111&amp;113+4*($B104-7))&amp;INDIRECT(AI$111&amp;114+4*($B104-7))&amp;INDIRECT(AI$111&amp;115+4*($B104-7))&amp;INDIRECT(AI$111&amp;116+4*($B104-7))))</f>
        <v>2</v>
      </c>
      <c r="AJ104" s="80" t="str" cm="1">
        <f t="array" aca="1" ref="AJ104" ca="1">IF(INDIRECT(AJ$111&amp;116+4*($B104-7))=1,BIN2HEX(1),BIN2HEX(INDIRECT(AJ$111&amp;113+4*($B104-7))&amp;INDIRECT(AJ$111&amp;114+4*($B104-7))&amp;INDIRECT(AJ$111&amp;115+4*($B104-7))&amp;INDIRECT(AJ$111&amp;116+4*($B104-7))))</f>
        <v>2</v>
      </c>
      <c r="AK104" s="80" t="str" cm="1">
        <f t="array" aca="1" ref="AK104" ca="1">IF(INDIRECT(AK$111&amp;116+4*($B104-7))=1,BIN2HEX(1),BIN2HEX(INDIRECT(AK$111&amp;113+4*($B104-7))&amp;INDIRECT(AK$111&amp;114+4*($B104-7))&amp;INDIRECT(AK$111&amp;115+4*($B104-7))&amp;INDIRECT(AK$111&amp;116+4*($B104-7))))</f>
        <v>2</v>
      </c>
      <c r="AL104" s="80" t="str" cm="1">
        <f t="array" aca="1" ref="AL104" ca="1">IF(INDIRECT(AL$111&amp;116+4*($B104-7))=1,BIN2HEX(1),BIN2HEX(INDIRECT(AL$111&amp;113+4*($B104-7))&amp;INDIRECT(AL$111&amp;114+4*($B104-7))&amp;INDIRECT(AL$111&amp;115+4*($B104-7))&amp;INDIRECT(AL$111&amp;116+4*($B104-7))))</f>
        <v>2</v>
      </c>
      <c r="AM104" s="80" t="str" cm="1">
        <f t="array" aca="1" ref="AM104" ca="1">IF(INDIRECT(AM$111&amp;116+4*($B104-7))=1,BIN2HEX(1),BIN2HEX(INDIRECT(AM$111&amp;113+4*($B104-7))&amp;INDIRECT(AM$111&amp;114+4*($B104-7))&amp;INDIRECT(AM$111&amp;115+4*($B104-7))&amp;INDIRECT(AM$111&amp;116+4*($B104-7))))</f>
        <v>2</v>
      </c>
      <c r="AN104" s="80" t="str" cm="1">
        <f t="array" aca="1" ref="AN104" ca="1">IF(INDIRECT(AN$111&amp;116+4*($B104-7))=1,BIN2HEX(1),BIN2HEX(INDIRECT(AN$111&amp;113+4*($B104-7))&amp;INDIRECT(AN$111&amp;114+4*($B104-7))&amp;INDIRECT(AN$111&amp;115+4*($B104-7))&amp;INDIRECT(AN$111&amp;116+4*($B104-7))))</f>
        <v>2</v>
      </c>
      <c r="AO104" s="80" t="str" cm="1">
        <f t="array" aca="1" ref="AO104" ca="1">IF(INDIRECT(AO$111&amp;116+4*($B104-7))=1,BIN2HEX(1),BIN2HEX(INDIRECT(AO$111&amp;113+4*($B104-7))&amp;INDIRECT(AO$111&amp;114+4*($B104-7))&amp;INDIRECT(AO$111&amp;115+4*($B104-7))&amp;INDIRECT(AO$111&amp;116+4*($B104-7))))</f>
        <v>2</v>
      </c>
      <c r="AP104" s="80" t="str" cm="1">
        <f t="array" aca="1" ref="AP104" ca="1">IF(INDIRECT(AP$111&amp;116+4*($B104-7))=1,BIN2HEX(1),BIN2HEX(INDIRECT(AP$111&amp;113+4*($B104-7))&amp;INDIRECT(AP$111&amp;114+4*($B104-7))&amp;INDIRECT(AP$111&amp;115+4*($B104-7))&amp;INDIRECT(AP$111&amp;116+4*($B104-7))))</f>
        <v>2</v>
      </c>
      <c r="AQ104" s="80" t="str" cm="1">
        <f t="array" aca="1" ref="AQ104" ca="1">IF(INDIRECT(AQ$111&amp;116+4*($B104-7))=1,BIN2HEX(1),BIN2HEX(INDIRECT(AQ$111&amp;113+4*($B104-7))&amp;INDIRECT(AQ$111&amp;114+4*($B104-7))&amp;INDIRECT(AQ$111&amp;115+4*($B104-7))&amp;INDIRECT(AQ$111&amp;116+4*($B104-7))))</f>
        <v>2</v>
      </c>
      <c r="AR104" s="80" t="str" cm="1">
        <f t="array" aca="1" ref="AR104" ca="1">IF(INDIRECT(AR$111&amp;116+4*($B104-7))=1,BIN2HEX(1),BIN2HEX(INDIRECT(AR$111&amp;113+4*($B104-7))&amp;INDIRECT(AR$111&amp;114+4*($B104-7))&amp;INDIRECT(AR$111&amp;115+4*($B104-7))&amp;INDIRECT(AR$111&amp;116+4*($B104-7))))</f>
        <v>2</v>
      </c>
      <c r="AS104" s="80" t="str" cm="1">
        <f t="array" aca="1" ref="AS104" ca="1">IF(INDIRECT(AS$111&amp;116+4*($B104-7))=1,BIN2HEX(1),BIN2HEX(INDIRECT(AS$111&amp;113+4*($B104-7))&amp;INDIRECT(AS$111&amp;114+4*($B104-7))&amp;INDIRECT(AS$111&amp;115+4*($B104-7))&amp;INDIRECT(AS$111&amp;116+4*($B104-7))))</f>
        <v>2</v>
      </c>
      <c r="AT104" s="80" t="str" cm="1">
        <f t="array" aca="1" ref="AT104" ca="1">IF(INDIRECT(AT$111&amp;116+4*($B104-7))=1,BIN2HEX(1),BIN2HEX(INDIRECT(AT$111&amp;113+4*($B104-7))&amp;INDIRECT(AT$111&amp;114+4*($B104-7))&amp;INDIRECT(AT$111&amp;115+4*($B104-7))&amp;INDIRECT(AT$111&amp;116+4*($B104-7))))</f>
        <v>2</v>
      </c>
      <c r="AU104" s="80" t="str" cm="1">
        <f t="array" aca="1" ref="AU104" ca="1">IF(INDIRECT(AU$111&amp;116+4*($B104-7))=1,BIN2HEX(1),BIN2HEX(INDIRECT(AU$111&amp;113+4*($B104-7))&amp;INDIRECT(AU$111&amp;114+4*($B104-7))&amp;INDIRECT(AU$111&amp;115+4*($B104-7))&amp;INDIRECT(AU$111&amp;116+4*($B104-7))))</f>
        <v>2</v>
      </c>
      <c r="AV104" s="80" t="str" cm="1">
        <f t="array" aca="1" ref="AV104" ca="1">IF(INDIRECT(AV$111&amp;116+4*($B104-7))=1,BIN2HEX(1),BIN2HEX(INDIRECT(AV$111&amp;113+4*($B104-7))&amp;INDIRECT(AV$111&amp;114+4*($B104-7))&amp;INDIRECT(AV$111&amp;115+4*($B104-7))&amp;INDIRECT(AV$111&amp;116+4*($B104-7))))</f>
        <v>2</v>
      </c>
      <c r="AW104" s="80" t="str" cm="1">
        <f t="array" aca="1" ref="AW104" ca="1">IF(INDIRECT(AW$111&amp;116+4*($B104-7))=1,BIN2HEX(1),BIN2HEX(INDIRECT(AW$111&amp;113+4*($B104-7))&amp;INDIRECT(AW$111&amp;114+4*($B104-7))&amp;INDIRECT(AW$111&amp;115+4*($B104-7))&amp;INDIRECT(AW$111&amp;116+4*($B104-7))))</f>
        <v>2</v>
      </c>
      <c r="AX104" s="80" t="str" cm="1">
        <f t="array" aca="1" ref="AX104" ca="1">IF(INDIRECT(AX$111&amp;116+4*($B104-7))=1,BIN2HEX(1),BIN2HEX(INDIRECT(AX$111&amp;113+4*($B104-7))&amp;INDIRECT(AX$111&amp;114+4*($B104-7))&amp;INDIRECT(AX$111&amp;115+4*($B104-7))&amp;INDIRECT(AX$111&amp;116+4*($B104-7))))</f>
        <v>2</v>
      </c>
      <c r="AY104" s="80" t="str" cm="1">
        <f t="array" aca="1" ref="AY104" ca="1">IF(INDIRECT(AY$111&amp;116+4*($B104-7))=1,BIN2HEX(1),BIN2HEX(INDIRECT(AY$111&amp;113+4*($B104-7))&amp;INDIRECT(AY$111&amp;114+4*($B104-7))&amp;INDIRECT(AY$111&amp;115+4*($B104-7))&amp;INDIRECT(AY$111&amp;116+4*($B104-7))))</f>
        <v>2</v>
      </c>
      <c r="AZ104" s="80" t="str" cm="1">
        <f t="array" aca="1" ref="AZ104" ca="1">IF(INDIRECT(AZ$111&amp;116+4*($B104-7))=1,BIN2HEX(1),BIN2HEX(INDIRECT(AZ$111&amp;113+4*($B104-7))&amp;INDIRECT(AZ$111&amp;114+4*($B104-7))&amp;INDIRECT(AZ$111&amp;115+4*($B104-7))&amp;INDIRECT(AZ$111&amp;116+4*($B104-7))))</f>
        <v>2</v>
      </c>
      <c r="BA104" s="80" t="str" cm="1">
        <f t="array" aca="1" ref="BA104" ca="1">IF(INDIRECT(BA$111&amp;116+4*($B104-7))=1,BIN2HEX(1),BIN2HEX(INDIRECT(BA$111&amp;113+4*($B104-7))&amp;INDIRECT(BA$111&amp;114+4*($B104-7))&amp;INDIRECT(BA$111&amp;115+4*($B104-7))&amp;INDIRECT(BA$111&amp;116+4*($B104-7))))</f>
        <v>2</v>
      </c>
      <c r="BB104" s="80" t="str" cm="1">
        <f t="array" aca="1" ref="BB104" ca="1">IF(INDIRECT(BB$111&amp;116+4*($B104-7))=1,BIN2HEX(1),BIN2HEX(INDIRECT(BB$111&amp;113+4*($B104-7))&amp;INDIRECT(BB$111&amp;114+4*($B104-7))&amp;INDIRECT(BB$111&amp;115+4*($B104-7))&amp;INDIRECT(BB$111&amp;116+4*($B104-7))))</f>
        <v>2</v>
      </c>
      <c r="BC104" s="80" t="str" cm="1">
        <f t="array" aca="1" ref="BC104" ca="1">IF(INDIRECT(BC$111&amp;116+4*($B104-7))=1,BIN2HEX(1),BIN2HEX(INDIRECT(BC$111&amp;113+4*($B104-7))&amp;INDIRECT(BC$111&amp;114+4*($B104-7))&amp;INDIRECT(BC$111&amp;115+4*($B104-7))&amp;INDIRECT(BC$111&amp;116+4*($B104-7))))</f>
        <v>2</v>
      </c>
      <c r="BD104" s="80" t="str" cm="1">
        <f t="array" aca="1" ref="BD104" ca="1">IF(INDIRECT(BD$111&amp;116+4*($B104-7))=1,BIN2HEX(1),BIN2HEX(INDIRECT(BD$111&amp;113+4*($B104-7))&amp;INDIRECT(BD$111&amp;114+4*($B104-7))&amp;INDIRECT(BD$111&amp;115+4*($B104-7))&amp;INDIRECT(BD$111&amp;116+4*($B104-7))))</f>
        <v>2</v>
      </c>
      <c r="BE104" s="80" t="str" cm="1">
        <f t="array" aca="1" ref="BE104" ca="1">IF(INDIRECT(BE$111&amp;116+4*($B104-7))=1,BIN2HEX(1),BIN2HEX(INDIRECT(BE$111&amp;113+4*($B104-7))&amp;INDIRECT(BE$111&amp;114+4*($B104-7))&amp;INDIRECT(BE$111&amp;115+4*($B104-7))&amp;INDIRECT(BE$111&amp;116+4*($B104-7))))</f>
        <v>2</v>
      </c>
      <c r="BF104" s="80" t="str" cm="1">
        <f t="array" aca="1" ref="BF104" ca="1">IF(INDIRECT(BF$111&amp;116+4*($B104-7))=1,BIN2HEX(1),BIN2HEX(INDIRECT(BF$111&amp;113+4*($B104-7))&amp;INDIRECT(BF$111&amp;114+4*($B104-7))&amp;INDIRECT(BF$111&amp;115+4*($B104-7))&amp;INDIRECT(BF$111&amp;116+4*($B104-7))))</f>
        <v>2</v>
      </c>
      <c r="BG104" s="80" t="str" cm="1">
        <f t="array" aca="1" ref="BG104" ca="1">IF(INDIRECT(BG$111&amp;116+4*($B104-7))=1,BIN2HEX(1),BIN2HEX(INDIRECT(BG$111&amp;113+4*($B104-7))&amp;INDIRECT(BG$111&amp;114+4*($B104-7))&amp;INDIRECT(BG$111&amp;115+4*($B104-7))&amp;INDIRECT(BG$111&amp;116+4*($B104-7))))</f>
        <v>2</v>
      </c>
      <c r="BH104" s="80" t="str" cm="1">
        <f t="array" aca="1" ref="BH104" ca="1">IF(INDIRECT(BH$111&amp;116+4*($B104-7))=1,BIN2HEX(1),BIN2HEX(INDIRECT(BH$111&amp;113+4*($B104-7))&amp;INDIRECT(BH$111&amp;114+4*($B104-7))&amp;INDIRECT(BH$111&amp;115+4*($B104-7))&amp;INDIRECT(BH$111&amp;116+4*($B104-7))))</f>
        <v>2</v>
      </c>
      <c r="BI104" s="80" t="str" cm="1">
        <f t="array" aca="1" ref="BI104" ca="1">IF(INDIRECT(BI$111&amp;116+4*($B104-7))=1,BIN2HEX(1),BIN2HEX(INDIRECT(BI$111&amp;113+4*($B104-7))&amp;INDIRECT(BI$111&amp;114+4*($B104-7))&amp;INDIRECT(BI$111&amp;115+4*($B104-7))&amp;INDIRECT(BI$111&amp;116+4*($B104-7))))</f>
        <v>2</v>
      </c>
      <c r="BJ104" s="80" t="str" cm="1">
        <f t="array" aca="1" ref="BJ104" ca="1">IF(INDIRECT(BJ$111&amp;116+4*($B104-7))=1,BIN2HEX(1),BIN2HEX(INDIRECT(BJ$111&amp;113+4*($B104-7))&amp;INDIRECT(BJ$111&amp;114+4*($B104-7))&amp;INDIRECT(BJ$111&amp;115+4*($B104-7))&amp;INDIRECT(BJ$111&amp;116+4*($B104-7))))</f>
        <v>2</v>
      </c>
      <c r="BK104" s="80" t="str" cm="1">
        <f t="array" aca="1" ref="BK104" ca="1">IF(INDIRECT(BK$111&amp;116+4*($B104-7))=1,BIN2HEX(1),BIN2HEX(INDIRECT(BK$111&amp;113+4*($B104-7))&amp;INDIRECT(BK$111&amp;114+4*($B104-7))&amp;INDIRECT(BK$111&amp;115+4*($B104-7))&amp;INDIRECT(BK$111&amp;116+4*($B104-7))))</f>
        <v>2</v>
      </c>
      <c r="BL104" s="80" t="str" cm="1">
        <f t="array" aca="1" ref="BL104" ca="1">IF(INDIRECT(BL$111&amp;116+4*($B104-7))=1,BIN2HEX(1),BIN2HEX(INDIRECT(BL$111&amp;113+4*($B104-7))&amp;INDIRECT(BL$111&amp;114+4*($B104-7))&amp;INDIRECT(BL$111&amp;115+4*($B104-7))&amp;INDIRECT(BL$111&amp;116+4*($B104-7))))</f>
        <v>2</v>
      </c>
      <c r="BM104" s="80" t="str" cm="1">
        <f t="array" aca="1" ref="BM104" ca="1">IF(INDIRECT(BM$111&amp;116+4*($B104-7))=1,BIN2HEX(1),BIN2HEX(INDIRECT(BM$111&amp;113+4*($B104-7))&amp;INDIRECT(BM$111&amp;114+4*($B104-7))&amp;INDIRECT(BM$111&amp;115+4*($B104-7))&amp;INDIRECT(BM$111&amp;116+4*($B104-7))))</f>
        <v>2</v>
      </c>
      <c r="BN104" s="80" t="str" cm="1">
        <f t="array" aca="1" ref="BN104" ca="1">IF(INDIRECT(BN$111&amp;116+4*($B104-7))=1,BIN2HEX(1),BIN2HEX(INDIRECT(BN$111&amp;113+4*($B104-7))&amp;INDIRECT(BN$111&amp;114+4*($B104-7))&amp;INDIRECT(BN$111&amp;115+4*($B104-7))&amp;INDIRECT(BN$111&amp;116+4*($B104-7))))</f>
        <v>2</v>
      </c>
      <c r="BO104" s="80" t="str" cm="1">
        <f t="array" aca="1" ref="BO104" ca="1">IF(INDIRECT(BO$111&amp;116+4*($B104-7))=1,BIN2HEX(1),BIN2HEX(INDIRECT(BO$111&amp;113+4*($B104-7))&amp;INDIRECT(BO$111&amp;114+4*($B104-7))&amp;INDIRECT(BO$111&amp;115+4*($B104-7))&amp;INDIRECT(BO$111&amp;116+4*($B104-7))))</f>
        <v>2</v>
      </c>
      <c r="BP104" s="80" t="str" cm="1">
        <f t="array" aca="1" ref="BP104" ca="1">IF(INDIRECT(BP$111&amp;116+4*($B104-7))=1,BIN2HEX(1),BIN2HEX(INDIRECT(BP$111&amp;113+4*($B104-7))&amp;INDIRECT(BP$111&amp;114+4*($B104-7))&amp;INDIRECT(BP$111&amp;115+4*($B104-7))&amp;INDIRECT(BP$111&amp;116+4*($B104-7))))</f>
        <v>2</v>
      </c>
      <c r="CD104" s="80" cm="1">
        <f t="array" aca="1" ref="CD104" ca="1">IF($V104="0",INDIRECT("ｄａｔａ!$"&amp;V$112&amp;"$"&amp;$B104),0)</f>
        <v>0</v>
      </c>
      <c r="CE104" s="80" cm="1">
        <f t="array" aca="1" ref="CE104" ca="1">IF(OR($AS104="0",$AS104="8"),INDIRECT("ｄａｔａ!$"&amp;AS$112&amp;"$"&amp;$B104),0)</f>
        <v>0</v>
      </c>
      <c r="CH104" s="80" t="str">
        <f t="shared" si="23"/>
        <v>2000</v>
      </c>
      <c r="CI104" s="80" t="str">
        <f t="shared" si="24"/>
        <v>300000</v>
      </c>
      <c r="CJ104" s="80" t="str">
        <f t="shared" si="25"/>
        <v>400000</v>
      </c>
      <c r="CK104" s="80" t="str">
        <f t="shared" si="26"/>
        <v>5000000</v>
      </c>
      <c r="CL104" s="80" t="str">
        <f t="shared" si="27"/>
        <v>600000</v>
      </c>
      <c r="CM104" s="80" t="str">
        <f t="shared" ca="1" si="28"/>
        <v>70000</v>
      </c>
      <c r="CN104" s="80" t="str">
        <f t="shared" ca="1" si="29"/>
        <v>800000</v>
      </c>
      <c r="CO104" s="80" t="str">
        <f t="shared" ca="1" si="30"/>
        <v>900000</v>
      </c>
      <c r="CP104" s="80" t="str">
        <f t="shared" ca="1" si="31"/>
        <v>A000000</v>
      </c>
      <c r="CQ104" s="80" t="str">
        <f t="shared" ca="1" si="32"/>
        <v>B00000</v>
      </c>
    </row>
    <row r="105" spans="1:97" x14ac:dyDescent="0.2">
      <c r="A105" s="80" t="s">
        <v>2418</v>
      </c>
      <c r="B105" s="80">
        <v>107</v>
      </c>
      <c r="C105" s="251">
        <f t="shared" ca="1" si="22"/>
        <v>1</v>
      </c>
      <c r="D105" s="80" t="str" cm="1">
        <f t="array" aca="1" ref="D105" ca="1">IF(INDIRECT(D$111&amp;116+4*($B105-7))=1,BIN2HEX(1),BIN2HEX(INDIRECT(D$111&amp;113+4*($B105-7))&amp;INDIRECT(D$111&amp;114+4*($B105-7))&amp;INDIRECT(D$111&amp;115+4*($B105-7))&amp;INDIRECT(D$111&amp;116+4*($B105-7))))</f>
        <v>4</v>
      </c>
      <c r="F105" s="80" t="str" cm="1">
        <f t="array" aca="1" ref="F105" ca="1">IF(INDIRECT(F$111&amp;116+4*($B105-7))=1,BIN2HEX(1),BIN2HEX(INDIRECT(F$111&amp;113+4*($B105-7))&amp;INDIRECT(F$111&amp;114+4*($B105-7))&amp;INDIRECT(F$111&amp;115+4*($B105-7))&amp;INDIRECT(F$111&amp;116+4*($B105-7))))</f>
        <v>2</v>
      </c>
      <c r="G105" s="80" t="str" cm="1">
        <f t="array" aca="1" ref="G105" ca="1">IF(INDIRECT(G$111&amp;116+4*($B105-7))=1,BIN2HEX(1),BIN2HEX(INDIRECT(G$111&amp;113+4*($B105-7))&amp;INDIRECT(G$111&amp;114+4*($B105-7))&amp;INDIRECT(G$111&amp;115+4*($B105-7))&amp;INDIRECT(G$111&amp;116+4*($B105-7))))</f>
        <v>2</v>
      </c>
      <c r="H105" s="80" t="str" cm="1">
        <f t="array" aca="1" ref="H105" ca="1">IF(INDIRECT(H$111&amp;116+4*($B105-7))=1,BIN2HEX(1),BIN2HEX(INDIRECT(H$111&amp;113+4*($B105-7))&amp;INDIRECT(H$111&amp;114+4*($B105-7))&amp;INDIRECT(H$111&amp;115+4*($B105-7))&amp;INDIRECT(H$111&amp;116+4*($B105-7))))</f>
        <v>2</v>
      </c>
      <c r="I105" s="80" t="str" cm="1">
        <f t="array" aca="1" ref="I105" ca="1">IF(INDIRECT(I$111&amp;116+4*($B105-7))=1,BIN2HEX(1),BIN2HEX(INDIRECT(I$111&amp;113+4*($B105-7))&amp;INDIRECT(I$111&amp;114+4*($B105-7))&amp;INDIRECT(I$111&amp;115+4*($B105-7))&amp;INDIRECT(I$111&amp;116+4*($B105-7))))</f>
        <v>2</v>
      </c>
      <c r="J105" s="80" t="str" cm="1">
        <f t="array" aca="1" ref="J105" ca="1">IF(INDIRECT(J$111&amp;116+4*($B105-7))=1,BIN2HEX(1),BIN2HEX(INDIRECT(J$111&amp;113+4*($B105-7))&amp;INDIRECT(J$111&amp;114+4*($B105-7))&amp;INDIRECT(J$111&amp;115+4*($B105-7))&amp;INDIRECT(J$111&amp;116+4*($B105-7))))</f>
        <v>2</v>
      </c>
      <c r="K105" s="80" t="str" cm="1">
        <f t="array" aca="1" ref="K105" ca="1">IF(INDIRECT(K$111&amp;116+4*($B105-7))=1,BIN2HEX(1),BIN2HEX(INDIRECT(K$111&amp;113+4*($B105-7))&amp;INDIRECT(K$111&amp;114+4*($B105-7))&amp;INDIRECT(K$111&amp;115+4*($B105-7))&amp;INDIRECT(K$111&amp;116+4*($B105-7))))</f>
        <v>2</v>
      </c>
      <c r="L105" s="80" t="str" cm="1">
        <f t="array" aca="1" ref="L105" ca="1">IF(INDIRECT(L$111&amp;116+4*($B105-7))=1,BIN2HEX(1),BIN2HEX(INDIRECT(L$111&amp;113+4*($B105-7))&amp;INDIRECT(L$111&amp;114+4*($B105-7))&amp;INDIRECT(L$111&amp;115+4*($B105-7))&amp;INDIRECT(L$111&amp;116+4*($B105-7))))</f>
        <v>2</v>
      </c>
      <c r="M105" s="80" t="str" cm="1">
        <f t="array" aca="1" ref="M105" ca="1">IF(INDIRECT(M$111&amp;116+4*($B105-7))=1,BIN2HEX(1),BIN2HEX(INDIRECT(M$111&amp;113+4*($B105-7))&amp;INDIRECT(M$111&amp;114+4*($B105-7))&amp;INDIRECT(M$111&amp;115+4*($B105-7))&amp;INDIRECT(M$111&amp;116+4*($B105-7))))</f>
        <v>2</v>
      </c>
      <c r="N105" s="80" t="str" cm="1">
        <f t="array" aca="1" ref="N105" ca="1">IF(INDIRECT(N$111&amp;116+4*($B105-7))=1,BIN2HEX(1),BIN2HEX(INDIRECT(N$111&amp;113+4*($B105-7))&amp;INDIRECT(N$111&amp;114+4*($B105-7))&amp;INDIRECT(N$111&amp;115+4*($B105-7))&amp;INDIRECT(N$111&amp;116+4*($B105-7))))</f>
        <v>2</v>
      </c>
      <c r="O105" s="80" t="str" cm="1">
        <f t="array" aca="1" ref="O105" ca="1">IF(INDIRECT(O$111&amp;116+4*($B105-7))=1,BIN2HEX(1),BIN2HEX(INDIRECT(O$111&amp;113+4*($B105-7))&amp;INDIRECT(O$111&amp;114+4*($B105-7))&amp;INDIRECT(O$111&amp;115+4*($B105-7))&amp;INDIRECT(O$111&amp;116+4*($B105-7))))</f>
        <v>2</v>
      </c>
      <c r="P105" s="80" t="str" cm="1">
        <f t="array" aca="1" ref="P105" ca="1">IF(INDIRECT(P$111&amp;116+4*($B105-7))=1,BIN2HEX(1),BIN2HEX(INDIRECT(P$111&amp;113+4*($B105-7))&amp;INDIRECT(P$111&amp;114+4*($B105-7))&amp;INDIRECT(P$111&amp;115+4*($B105-7))&amp;INDIRECT(P$111&amp;116+4*($B105-7))))</f>
        <v>2</v>
      </c>
      <c r="Q105" s="80" t="str" cm="1">
        <f t="array" aca="1" ref="Q105" ca="1">IF(INDIRECT(Q$111&amp;116+4*($B105-7))=1,BIN2HEX(1),BIN2HEX(INDIRECT(Q$111&amp;113+4*($B105-7))&amp;INDIRECT(Q$111&amp;114+4*($B105-7))&amp;INDIRECT(Q$111&amp;115+4*($B105-7))&amp;INDIRECT(Q$111&amp;116+4*($B105-7))))</f>
        <v>2</v>
      </c>
      <c r="R105" s="80" t="str" cm="1">
        <f t="array" aca="1" ref="R105" ca="1">IF(INDIRECT(R$111&amp;116+4*($B105-7))=1,BIN2HEX(1),BIN2HEX(INDIRECT(R$111&amp;113+4*($B105-7))&amp;INDIRECT(R$111&amp;114+4*($B105-7))&amp;INDIRECT(R$111&amp;115+4*($B105-7))&amp;INDIRECT(R$111&amp;116+4*($B105-7))))</f>
        <v>2</v>
      </c>
      <c r="S105" s="80" t="str" cm="1">
        <f t="array" aca="1" ref="S105" ca="1">IF(INDIRECT(S$111&amp;116+4*($B105-7))=1,BIN2HEX(1),BIN2HEX(INDIRECT(S$111&amp;113+4*($B105-7))&amp;INDIRECT(S$111&amp;114+4*($B105-7))&amp;INDIRECT(S$111&amp;115+4*($B105-7))&amp;INDIRECT(S$111&amp;116+4*($B105-7))))</f>
        <v>2</v>
      </c>
      <c r="T105" s="80" t="str" cm="1">
        <f t="array" aca="1" ref="T105" ca="1">IF(INDIRECT(T$111&amp;116+4*($B105-7))=1,BIN2HEX(1),BIN2HEX(INDIRECT(T$111&amp;113+4*($B105-7))&amp;INDIRECT(T$111&amp;114+4*($B105-7))&amp;INDIRECT(T$111&amp;115+4*($B105-7))&amp;INDIRECT(T$111&amp;116+4*($B105-7))))</f>
        <v>2</v>
      </c>
      <c r="U105" s="80" t="str" cm="1">
        <f t="array" aca="1" ref="U105" ca="1">IF(INDIRECT(U$111&amp;116+4*($B105-7))=1,BIN2HEX(1),BIN2HEX(INDIRECT(U$111&amp;113+4*($B105-7))&amp;INDIRECT(U$111&amp;114+4*($B105-7))&amp;INDIRECT(U$111&amp;115+4*($B105-7))&amp;INDIRECT(U$111&amp;116+4*($B105-7))))</f>
        <v>2</v>
      </c>
      <c r="V105" s="80" t="str" cm="1">
        <f t="array" aca="1" ref="V105" ca="1">IF(INDIRECT(V$111&amp;116+4*($B105-7))=1,BIN2HEX(1),BIN2HEX(INDIRECT(V$111&amp;113+4*($B105-7))&amp;INDIRECT(V$111&amp;114+4*($B105-7))&amp;INDIRECT(V$111&amp;115+4*($B105-7))&amp;INDIRECT(V$111&amp;116+4*($B105-7))))</f>
        <v>2</v>
      </c>
      <c r="W105" s="80" t="str" cm="1">
        <f t="array" aca="1" ref="W105" ca="1">IF(INDIRECT(W$111&amp;116+4*($B105-7))=1,BIN2HEX(1),BIN2HEX(INDIRECT(W$111&amp;113+4*($B105-7))&amp;INDIRECT(W$111&amp;114+4*($B105-7))&amp;INDIRECT(W$111&amp;115+4*($B105-7))&amp;INDIRECT(W$111&amp;116+4*($B105-7))))</f>
        <v>2</v>
      </c>
      <c r="X105" s="80" t="str" cm="1">
        <f t="array" aca="1" ref="X105" ca="1">IF(INDIRECT(X$111&amp;116+4*($B105-7))=1,BIN2HEX(1),BIN2HEX(INDIRECT(X$111&amp;113+4*($B105-7))&amp;INDIRECT(X$111&amp;114+4*($B105-7))&amp;INDIRECT(X$111&amp;115+4*($B105-7))&amp;INDIRECT(X$111&amp;116+4*($B105-7))))</f>
        <v>2</v>
      </c>
      <c r="Y105" s="80" t="str" cm="1">
        <f t="array" aca="1" ref="Y105" ca="1">IF(INDIRECT(Y$111&amp;116+4*($B105-7))=1,BIN2HEX(1),BIN2HEX(INDIRECT(Y$111&amp;113+4*($B105-7))&amp;INDIRECT(Y$111&amp;114+4*($B105-7))&amp;INDIRECT(Y$111&amp;115+4*($B105-7))&amp;INDIRECT(Y$111&amp;116+4*($B105-7))))</f>
        <v>2</v>
      </c>
      <c r="Z105" s="80" t="str" cm="1">
        <f t="array" aca="1" ref="Z105" ca="1">IF(INDIRECT(Z$111&amp;116+4*($B105-7))=1,BIN2HEX(1),BIN2HEX(INDIRECT(Z$111&amp;113+4*($B105-7))&amp;INDIRECT(Z$111&amp;114+4*($B105-7))&amp;INDIRECT(Z$111&amp;115+4*($B105-7))&amp;INDIRECT(Z$111&amp;116+4*($B105-7))))</f>
        <v>2</v>
      </c>
      <c r="AA105" s="80" t="str" cm="1">
        <f t="array" aca="1" ref="AA105" ca="1">IF(INDIRECT(AA$111&amp;116+4*($B105-7))=1,BIN2HEX(1),BIN2HEX(INDIRECT(AA$111&amp;113+4*($B105-7))&amp;INDIRECT(AA$111&amp;114+4*($B105-7))&amp;INDIRECT(AA$111&amp;115+4*($B105-7))&amp;INDIRECT(AA$111&amp;116+4*($B105-7))))</f>
        <v>2</v>
      </c>
      <c r="AB105" s="80" t="str" cm="1">
        <f t="array" aca="1" ref="AB105" ca="1">IF(INDIRECT(AB$111&amp;116+4*($B105-7))=1,BIN2HEX(1),BIN2HEX(INDIRECT(AB$111&amp;113+4*($B105-7))&amp;INDIRECT(AB$111&amp;114+4*($B105-7))&amp;INDIRECT(AB$111&amp;115+4*($B105-7))&amp;INDIRECT(AB$111&amp;116+4*($B105-7))))</f>
        <v>2</v>
      </c>
      <c r="AC105" s="80" t="str" cm="1">
        <f t="array" aca="1" ref="AC105" ca="1">IF(INDIRECT(AC$111&amp;116+4*($B105-7))=1,BIN2HEX(1),BIN2HEX(INDIRECT(AC$111&amp;113+4*($B105-7))&amp;INDIRECT(AC$111&amp;114+4*($B105-7))&amp;INDIRECT(AC$111&amp;115+4*($B105-7))&amp;INDIRECT(AC$111&amp;116+4*($B105-7))))</f>
        <v>2</v>
      </c>
      <c r="AD105" s="80" t="str" cm="1">
        <f t="array" aca="1" ref="AD105" ca="1">IF(INDIRECT(AD$111&amp;116+4*($B105-7))=1,BIN2HEX(1),BIN2HEX(INDIRECT(AD$111&amp;113+4*($B105-7))&amp;INDIRECT(AD$111&amp;114+4*($B105-7))&amp;INDIRECT(AD$111&amp;115+4*($B105-7))&amp;INDIRECT(AD$111&amp;116+4*($B105-7))))</f>
        <v>2</v>
      </c>
      <c r="AE105" s="80" t="str" cm="1">
        <f t="array" aca="1" ref="AE105" ca="1">IF(INDIRECT(AE$111&amp;116+4*($B105-7))=1,BIN2HEX(1),BIN2HEX(INDIRECT(AE$111&amp;113+4*($B105-7))&amp;INDIRECT(AE$111&amp;114+4*($B105-7))&amp;INDIRECT(AE$111&amp;115+4*($B105-7))&amp;INDIRECT(AE$111&amp;116+4*($B105-7))))</f>
        <v>2</v>
      </c>
      <c r="AF105" s="80" t="str" cm="1">
        <f t="array" aca="1" ref="AF105" ca="1">IF(INDIRECT(AF$111&amp;116+4*($B105-7))=1,BIN2HEX(1),BIN2HEX(INDIRECT(AF$111&amp;113+4*($B105-7))&amp;INDIRECT(AF$111&amp;114+4*($B105-7))&amp;INDIRECT(AF$111&amp;115+4*($B105-7))&amp;INDIRECT(AF$111&amp;116+4*($B105-7))))</f>
        <v>2</v>
      </c>
      <c r="AG105" s="80" t="str" cm="1">
        <f t="array" aca="1" ref="AG105" ca="1">IF(INDIRECT(AG$111&amp;116+4*($B105-7))=1,BIN2HEX(1),BIN2HEX(INDIRECT(AG$111&amp;113+4*($B105-7))&amp;INDIRECT(AG$111&amp;114+4*($B105-7))&amp;INDIRECT(AG$111&amp;115+4*($B105-7))&amp;INDIRECT(AG$111&amp;116+4*($B105-7))))</f>
        <v>2</v>
      </c>
      <c r="AH105" s="80" t="str" cm="1">
        <f t="array" aca="1" ref="AH105" ca="1">IF(INDIRECT(AH$111&amp;116+4*($B105-7))=1,BIN2HEX(1),BIN2HEX(INDIRECT(AH$111&amp;113+4*($B105-7))&amp;INDIRECT(AH$111&amp;114+4*($B105-7))&amp;INDIRECT(AH$111&amp;115+4*($B105-7))&amp;INDIRECT(AH$111&amp;116+4*($B105-7))))</f>
        <v>2</v>
      </c>
      <c r="AI105" s="80" t="str" cm="1">
        <f t="array" aca="1" ref="AI105" ca="1">IF(INDIRECT(AI$111&amp;116+4*($B105-7))=1,BIN2HEX(1),BIN2HEX(INDIRECT(AI$111&amp;113+4*($B105-7))&amp;INDIRECT(AI$111&amp;114+4*($B105-7))&amp;INDIRECT(AI$111&amp;115+4*($B105-7))&amp;INDIRECT(AI$111&amp;116+4*($B105-7))))</f>
        <v>2</v>
      </c>
      <c r="AJ105" s="80" t="str" cm="1">
        <f t="array" aca="1" ref="AJ105" ca="1">IF(INDIRECT(AJ$111&amp;116+4*($B105-7))=1,BIN2HEX(1),BIN2HEX(INDIRECT(AJ$111&amp;113+4*($B105-7))&amp;INDIRECT(AJ$111&amp;114+4*($B105-7))&amp;INDIRECT(AJ$111&amp;115+4*($B105-7))&amp;INDIRECT(AJ$111&amp;116+4*($B105-7))))</f>
        <v>2</v>
      </c>
      <c r="AK105" s="80" t="str" cm="1">
        <f t="array" aca="1" ref="AK105" ca="1">IF(INDIRECT(AK$111&amp;116+4*($B105-7))=1,BIN2HEX(1),BIN2HEX(INDIRECT(AK$111&amp;113+4*($B105-7))&amp;INDIRECT(AK$111&amp;114+4*($B105-7))&amp;INDIRECT(AK$111&amp;115+4*($B105-7))&amp;INDIRECT(AK$111&amp;116+4*($B105-7))))</f>
        <v>2</v>
      </c>
      <c r="AL105" s="80" t="str" cm="1">
        <f t="array" aca="1" ref="AL105" ca="1">IF(INDIRECT(AL$111&amp;116+4*($B105-7))=1,BIN2HEX(1),BIN2HEX(INDIRECT(AL$111&amp;113+4*($B105-7))&amp;INDIRECT(AL$111&amp;114+4*($B105-7))&amp;INDIRECT(AL$111&amp;115+4*($B105-7))&amp;INDIRECT(AL$111&amp;116+4*($B105-7))))</f>
        <v>2</v>
      </c>
      <c r="AM105" s="80" t="str" cm="1">
        <f t="array" aca="1" ref="AM105" ca="1">IF(INDIRECT(AM$111&amp;116+4*($B105-7))=1,BIN2HEX(1),BIN2HEX(INDIRECT(AM$111&amp;113+4*($B105-7))&amp;INDIRECT(AM$111&amp;114+4*($B105-7))&amp;INDIRECT(AM$111&amp;115+4*($B105-7))&amp;INDIRECT(AM$111&amp;116+4*($B105-7))))</f>
        <v>2</v>
      </c>
      <c r="AN105" s="80" t="str" cm="1">
        <f t="array" aca="1" ref="AN105" ca="1">IF(INDIRECT(AN$111&amp;116+4*($B105-7))=1,BIN2HEX(1),BIN2HEX(INDIRECT(AN$111&amp;113+4*($B105-7))&amp;INDIRECT(AN$111&amp;114+4*($B105-7))&amp;INDIRECT(AN$111&amp;115+4*($B105-7))&amp;INDIRECT(AN$111&amp;116+4*($B105-7))))</f>
        <v>2</v>
      </c>
      <c r="AO105" s="80" t="str" cm="1">
        <f t="array" aca="1" ref="AO105" ca="1">IF(INDIRECT(AO$111&amp;116+4*($B105-7))=1,BIN2HEX(1),BIN2HEX(INDIRECT(AO$111&amp;113+4*($B105-7))&amp;INDIRECT(AO$111&amp;114+4*($B105-7))&amp;INDIRECT(AO$111&amp;115+4*($B105-7))&amp;INDIRECT(AO$111&amp;116+4*($B105-7))))</f>
        <v>2</v>
      </c>
      <c r="AP105" s="80" t="str" cm="1">
        <f t="array" aca="1" ref="AP105" ca="1">IF(INDIRECT(AP$111&amp;116+4*($B105-7))=1,BIN2HEX(1),BIN2HEX(INDIRECT(AP$111&amp;113+4*($B105-7))&amp;INDIRECT(AP$111&amp;114+4*($B105-7))&amp;INDIRECT(AP$111&amp;115+4*($B105-7))&amp;INDIRECT(AP$111&amp;116+4*($B105-7))))</f>
        <v>2</v>
      </c>
      <c r="AQ105" s="80" t="str" cm="1">
        <f t="array" aca="1" ref="AQ105" ca="1">IF(INDIRECT(AQ$111&amp;116+4*($B105-7))=1,BIN2HEX(1),BIN2HEX(INDIRECT(AQ$111&amp;113+4*($B105-7))&amp;INDIRECT(AQ$111&amp;114+4*($B105-7))&amp;INDIRECT(AQ$111&amp;115+4*($B105-7))&amp;INDIRECT(AQ$111&amp;116+4*($B105-7))))</f>
        <v>2</v>
      </c>
      <c r="AR105" s="80" t="str" cm="1">
        <f t="array" aca="1" ref="AR105" ca="1">IF(INDIRECT(AR$111&amp;116+4*($B105-7))=1,BIN2HEX(1),BIN2HEX(INDIRECT(AR$111&amp;113+4*($B105-7))&amp;INDIRECT(AR$111&amp;114+4*($B105-7))&amp;INDIRECT(AR$111&amp;115+4*($B105-7))&amp;INDIRECT(AR$111&amp;116+4*($B105-7))))</f>
        <v>2</v>
      </c>
      <c r="AS105" s="80" t="str" cm="1">
        <f t="array" aca="1" ref="AS105" ca="1">IF(INDIRECT(AS$111&amp;116+4*($B105-7))=1,BIN2HEX(1),BIN2HEX(INDIRECT(AS$111&amp;113+4*($B105-7))&amp;INDIRECT(AS$111&amp;114+4*($B105-7))&amp;INDIRECT(AS$111&amp;115+4*($B105-7))&amp;INDIRECT(AS$111&amp;116+4*($B105-7))))</f>
        <v>2</v>
      </c>
      <c r="AT105" s="80" t="str" cm="1">
        <f t="array" aca="1" ref="AT105" ca="1">IF(INDIRECT(AT$111&amp;116+4*($B105-7))=1,BIN2HEX(1),BIN2HEX(INDIRECT(AT$111&amp;113+4*($B105-7))&amp;INDIRECT(AT$111&amp;114+4*($B105-7))&amp;INDIRECT(AT$111&amp;115+4*($B105-7))&amp;INDIRECT(AT$111&amp;116+4*($B105-7))))</f>
        <v>2</v>
      </c>
      <c r="AU105" s="80" t="str" cm="1">
        <f t="array" aca="1" ref="AU105" ca="1">IF(INDIRECT(AU$111&amp;116+4*($B105-7))=1,BIN2HEX(1),BIN2HEX(INDIRECT(AU$111&amp;113+4*($B105-7))&amp;INDIRECT(AU$111&amp;114+4*($B105-7))&amp;INDIRECT(AU$111&amp;115+4*($B105-7))&amp;INDIRECT(AU$111&amp;116+4*($B105-7))))</f>
        <v>2</v>
      </c>
      <c r="AV105" s="80" t="str" cm="1">
        <f t="array" aca="1" ref="AV105" ca="1">IF(INDIRECT(AV$111&amp;116+4*($B105-7))=1,BIN2HEX(1),BIN2HEX(INDIRECT(AV$111&amp;113+4*($B105-7))&amp;INDIRECT(AV$111&amp;114+4*($B105-7))&amp;INDIRECT(AV$111&amp;115+4*($B105-7))&amp;INDIRECT(AV$111&amp;116+4*($B105-7))))</f>
        <v>2</v>
      </c>
      <c r="AW105" s="80" t="str" cm="1">
        <f t="array" aca="1" ref="AW105" ca="1">IF(INDIRECT(AW$111&amp;116+4*($B105-7))=1,BIN2HEX(1),BIN2HEX(INDIRECT(AW$111&amp;113+4*($B105-7))&amp;INDIRECT(AW$111&amp;114+4*($B105-7))&amp;INDIRECT(AW$111&amp;115+4*($B105-7))&amp;INDIRECT(AW$111&amp;116+4*($B105-7))))</f>
        <v>2</v>
      </c>
      <c r="AX105" s="80" t="str" cm="1">
        <f t="array" aca="1" ref="AX105" ca="1">IF(INDIRECT(AX$111&amp;116+4*($B105-7))=1,BIN2HEX(1),BIN2HEX(INDIRECT(AX$111&amp;113+4*($B105-7))&amp;INDIRECT(AX$111&amp;114+4*($B105-7))&amp;INDIRECT(AX$111&amp;115+4*($B105-7))&amp;INDIRECT(AX$111&amp;116+4*($B105-7))))</f>
        <v>2</v>
      </c>
      <c r="AY105" s="80" t="str" cm="1">
        <f t="array" aca="1" ref="AY105" ca="1">IF(INDIRECT(AY$111&amp;116+4*($B105-7))=1,BIN2HEX(1),BIN2HEX(INDIRECT(AY$111&amp;113+4*($B105-7))&amp;INDIRECT(AY$111&amp;114+4*($B105-7))&amp;INDIRECT(AY$111&amp;115+4*($B105-7))&amp;INDIRECT(AY$111&amp;116+4*($B105-7))))</f>
        <v>2</v>
      </c>
      <c r="AZ105" s="80" t="str" cm="1">
        <f t="array" aca="1" ref="AZ105" ca="1">IF(INDIRECT(AZ$111&amp;116+4*($B105-7))=1,BIN2HEX(1),BIN2HEX(INDIRECT(AZ$111&amp;113+4*($B105-7))&amp;INDIRECT(AZ$111&amp;114+4*($B105-7))&amp;INDIRECT(AZ$111&amp;115+4*($B105-7))&amp;INDIRECT(AZ$111&amp;116+4*($B105-7))))</f>
        <v>2</v>
      </c>
      <c r="BA105" s="80" t="str" cm="1">
        <f t="array" aca="1" ref="BA105" ca="1">IF(INDIRECT(BA$111&amp;116+4*($B105-7))=1,BIN2HEX(1),BIN2HEX(INDIRECT(BA$111&amp;113+4*($B105-7))&amp;INDIRECT(BA$111&amp;114+4*($B105-7))&amp;INDIRECT(BA$111&amp;115+4*($B105-7))&amp;INDIRECT(BA$111&amp;116+4*($B105-7))))</f>
        <v>2</v>
      </c>
      <c r="BB105" s="80" t="str" cm="1">
        <f t="array" aca="1" ref="BB105" ca="1">IF(INDIRECT(BB$111&amp;116+4*($B105-7))=1,BIN2HEX(1),BIN2HEX(INDIRECT(BB$111&amp;113+4*($B105-7))&amp;INDIRECT(BB$111&amp;114+4*($B105-7))&amp;INDIRECT(BB$111&amp;115+4*($B105-7))&amp;INDIRECT(BB$111&amp;116+4*($B105-7))))</f>
        <v>2</v>
      </c>
      <c r="BC105" s="80" t="str" cm="1">
        <f t="array" aca="1" ref="BC105" ca="1">IF(INDIRECT(BC$111&amp;116+4*($B105-7))=1,BIN2HEX(1),BIN2HEX(INDIRECT(BC$111&amp;113+4*($B105-7))&amp;INDIRECT(BC$111&amp;114+4*($B105-7))&amp;INDIRECT(BC$111&amp;115+4*($B105-7))&amp;INDIRECT(BC$111&amp;116+4*($B105-7))))</f>
        <v>2</v>
      </c>
      <c r="BD105" s="80" t="str" cm="1">
        <f t="array" aca="1" ref="BD105" ca="1">IF(INDIRECT(BD$111&amp;116+4*($B105-7))=1,BIN2HEX(1),BIN2HEX(INDIRECT(BD$111&amp;113+4*($B105-7))&amp;INDIRECT(BD$111&amp;114+4*($B105-7))&amp;INDIRECT(BD$111&amp;115+4*($B105-7))&amp;INDIRECT(BD$111&amp;116+4*($B105-7))))</f>
        <v>2</v>
      </c>
      <c r="BE105" s="80" t="str" cm="1">
        <f t="array" aca="1" ref="BE105" ca="1">IF(INDIRECT(BE$111&amp;116+4*($B105-7))=1,BIN2HEX(1),BIN2HEX(INDIRECT(BE$111&amp;113+4*($B105-7))&amp;INDIRECT(BE$111&amp;114+4*($B105-7))&amp;INDIRECT(BE$111&amp;115+4*($B105-7))&amp;INDIRECT(BE$111&amp;116+4*($B105-7))))</f>
        <v>2</v>
      </c>
      <c r="BF105" s="80" t="str" cm="1">
        <f t="array" aca="1" ref="BF105" ca="1">IF(INDIRECT(BF$111&amp;116+4*($B105-7))=1,BIN2HEX(1),BIN2HEX(INDIRECT(BF$111&amp;113+4*($B105-7))&amp;INDIRECT(BF$111&amp;114+4*($B105-7))&amp;INDIRECT(BF$111&amp;115+4*($B105-7))&amp;INDIRECT(BF$111&amp;116+4*($B105-7))))</f>
        <v>2</v>
      </c>
      <c r="BG105" s="80" t="str" cm="1">
        <f t="array" aca="1" ref="BG105" ca="1">IF(INDIRECT(BG$111&amp;116+4*($B105-7))=1,BIN2HEX(1),BIN2HEX(INDIRECT(BG$111&amp;113+4*($B105-7))&amp;INDIRECT(BG$111&amp;114+4*($B105-7))&amp;INDIRECT(BG$111&amp;115+4*($B105-7))&amp;INDIRECT(BG$111&amp;116+4*($B105-7))))</f>
        <v>2</v>
      </c>
      <c r="BH105" s="80" t="str" cm="1">
        <f t="array" aca="1" ref="BH105" ca="1">IF(INDIRECT(BH$111&amp;116+4*($B105-7))=1,BIN2HEX(1),BIN2HEX(INDIRECT(BH$111&amp;113+4*($B105-7))&amp;INDIRECT(BH$111&amp;114+4*($B105-7))&amp;INDIRECT(BH$111&amp;115+4*($B105-7))&amp;INDIRECT(BH$111&amp;116+4*($B105-7))))</f>
        <v>2</v>
      </c>
      <c r="BI105" s="80" t="str" cm="1">
        <f t="array" aca="1" ref="BI105" ca="1">IF(INDIRECT(BI$111&amp;116+4*($B105-7))=1,BIN2HEX(1),BIN2HEX(INDIRECT(BI$111&amp;113+4*($B105-7))&amp;INDIRECT(BI$111&amp;114+4*($B105-7))&amp;INDIRECT(BI$111&amp;115+4*($B105-7))&amp;INDIRECT(BI$111&amp;116+4*($B105-7))))</f>
        <v>2</v>
      </c>
      <c r="BJ105" s="80" t="str" cm="1">
        <f t="array" aca="1" ref="BJ105" ca="1">IF(INDIRECT(BJ$111&amp;116+4*($B105-7))=1,BIN2HEX(1),BIN2HEX(INDIRECT(BJ$111&amp;113+4*($B105-7))&amp;INDIRECT(BJ$111&amp;114+4*($B105-7))&amp;INDIRECT(BJ$111&amp;115+4*($B105-7))&amp;INDIRECT(BJ$111&amp;116+4*($B105-7))))</f>
        <v>2</v>
      </c>
      <c r="BK105" s="80" t="str" cm="1">
        <f t="array" aca="1" ref="BK105" ca="1">IF(INDIRECT(BK$111&amp;116+4*($B105-7))=1,BIN2HEX(1),BIN2HEX(INDIRECT(BK$111&amp;113+4*($B105-7))&amp;INDIRECT(BK$111&amp;114+4*($B105-7))&amp;INDIRECT(BK$111&amp;115+4*($B105-7))&amp;INDIRECT(BK$111&amp;116+4*($B105-7))))</f>
        <v>2</v>
      </c>
      <c r="BL105" s="80" t="str" cm="1">
        <f t="array" aca="1" ref="BL105" ca="1">IF(INDIRECT(BL$111&amp;116+4*($B105-7))=1,BIN2HEX(1),BIN2HEX(INDIRECT(BL$111&amp;113+4*($B105-7))&amp;INDIRECT(BL$111&amp;114+4*($B105-7))&amp;INDIRECT(BL$111&amp;115+4*($B105-7))&amp;INDIRECT(BL$111&amp;116+4*($B105-7))))</f>
        <v>2</v>
      </c>
      <c r="BM105" s="80" t="str" cm="1">
        <f t="array" aca="1" ref="BM105" ca="1">IF(INDIRECT(BM$111&amp;116+4*($B105-7))=1,BIN2HEX(1),BIN2HEX(INDIRECT(BM$111&amp;113+4*($B105-7))&amp;INDIRECT(BM$111&amp;114+4*($B105-7))&amp;INDIRECT(BM$111&amp;115+4*($B105-7))&amp;INDIRECT(BM$111&amp;116+4*($B105-7))))</f>
        <v>2</v>
      </c>
      <c r="BN105" s="80" t="str" cm="1">
        <f t="array" aca="1" ref="BN105" ca="1">IF(INDIRECT(BN$111&amp;116+4*($B105-7))=1,BIN2HEX(1),BIN2HEX(INDIRECT(BN$111&amp;113+4*($B105-7))&amp;INDIRECT(BN$111&amp;114+4*($B105-7))&amp;INDIRECT(BN$111&amp;115+4*($B105-7))&amp;INDIRECT(BN$111&amp;116+4*($B105-7))))</f>
        <v>2</v>
      </c>
      <c r="BO105" s="80" t="str" cm="1">
        <f t="array" aca="1" ref="BO105" ca="1">IF(INDIRECT(BO$111&amp;116+4*($B105-7))=1,BIN2HEX(1),BIN2HEX(INDIRECT(BO$111&amp;113+4*($B105-7))&amp;INDIRECT(BO$111&amp;114+4*($B105-7))&amp;INDIRECT(BO$111&amp;115+4*($B105-7))&amp;INDIRECT(BO$111&amp;116+4*($B105-7))))</f>
        <v>2</v>
      </c>
      <c r="BP105" s="80" t="str" cm="1">
        <f t="array" aca="1" ref="BP105" ca="1">IF(INDIRECT(BP$111&amp;116+4*($B105-7))=1,BIN2HEX(1),BIN2HEX(INDIRECT(BP$111&amp;113+4*($B105-7))&amp;INDIRECT(BP$111&amp;114+4*($B105-7))&amp;INDIRECT(BP$111&amp;115+4*($B105-7))&amp;INDIRECT(BP$111&amp;116+4*($B105-7))))</f>
        <v>2</v>
      </c>
      <c r="CD105" s="80" cm="1">
        <f t="array" aca="1" ref="CD105" ca="1">IF($V105="0",INDIRECT("ｄａｔａ!$"&amp;V$112&amp;"$"&amp;$B105),0)</f>
        <v>0</v>
      </c>
      <c r="CE105" s="80" cm="1">
        <f t="array" aca="1" ref="CE105" ca="1">IF(OR($AS105="0",$AS105="8"),INDIRECT("ｄａｔａ!$"&amp;AS$112&amp;"$"&amp;$B105),0)</f>
        <v>0</v>
      </c>
      <c r="CH105" s="80" t="str">
        <f t="shared" si="23"/>
        <v>2000</v>
      </c>
      <c r="CI105" s="80" t="str">
        <f t="shared" si="24"/>
        <v>300000</v>
      </c>
      <c r="CJ105" s="80" t="str">
        <f t="shared" si="25"/>
        <v>400000</v>
      </c>
      <c r="CK105" s="80" t="str">
        <f t="shared" si="26"/>
        <v>5000000</v>
      </c>
      <c r="CL105" s="80" t="str">
        <f t="shared" si="27"/>
        <v>600000</v>
      </c>
      <c r="CM105" s="80" t="str">
        <f t="shared" ca="1" si="28"/>
        <v>70000</v>
      </c>
      <c r="CN105" s="80" t="str">
        <f t="shared" ca="1" si="29"/>
        <v>800000</v>
      </c>
      <c r="CO105" s="80" t="str">
        <f t="shared" ca="1" si="30"/>
        <v>900000</v>
      </c>
      <c r="CP105" s="80" t="str">
        <f t="shared" ca="1" si="31"/>
        <v>A000000</v>
      </c>
      <c r="CQ105" s="80" t="str">
        <f t="shared" ca="1" si="32"/>
        <v>B00000</v>
      </c>
    </row>
    <row r="106" spans="1:97" x14ac:dyDescent="0.2">
      <c r="A106" s="80" t="s">
        <v>2419</v>
      </c>
      <c r="B106" s="80">
        <v>108</v>
      </c>
      <c r="C106" s="251">
        <f t="shared" ca="1" si="22"/>
        <v>1</v>
      </c>
      <c r="D106" s="80" t="str" cm="1">
        <f t="array" aca="1" ref="D106" ca="1">IF(INDIRECT(D$111&amp;116+4*($B106-7))=1,BIN2HEX(1),BIN2HEX(INDIRECT(D$111&amp;113+4*($B106-7))&amp;INDIRECT(D$111&amp;114+4*($B106-7))&amp;INDIRECT(D$111&amp;115+4*($B106-7))&amp;INDIRECT(D$111&amp;116+4*($B106-7))))</f>
        <v>4</v>
      </c>
      <c r="F106" s="80" t="str" cm="1">
        <f t="array" aca="1" ref="F106" ca="1">IF(INDIRECT(F$111&amp;116+4*($B106-7))=1,BIN2HEX(1),BIN2HEX(INDIRECT(F$111&amp;113+4*($B106-7))&amp;INDIRECT(F$111&amp;114+4*($B106-7))&amp;INDIRECT(F$111&amp;115+4*($B106-7))&amp;INDIRECT(F$111&amp;116+4*($B106-7))))</f>
        <v>2</v>
      </c>
      <c r="G106" s="80" t="str" cm="1">
        <f t="array" aca="1" ref="G106" ca="1">IF(INDIRECT(G$111&amp;116+4*($B106-7))=1,BIN2HEX(1),BIN2HEX(INDIRECT(G$111&amp;113+4*($B106-7))&amp;INDIRECT(G$111&amp;114+4*($B106-7))&amp;INDIRECT(G$111&amp;115+4*($B106-7))&amp;INDIRECT(G$111&amp;116+4*($B106-7))))</f>
        <v>2</v>
      </c>
      <c r="H106" s="80" t="str" cm="1">
        <f t="array" aca="1" ref="H106" ca="1">IF(INDIRECT(H$111&amp;116+4*($B106-7))=1,BIN2HEX(1),BIN2HEX(INDIRECT(H$111&amp;113+4*($B106-7))&amp;INDIRECT(H$111&amp;114+4*($B106-7))&amp;INDIRECT(H$111&amp;115+4*($B106-7))&amp;INDIRECT(H$111&amp;116+4*($B106-7))))</f>
        <v>2</v>
      </c>
      <c r="I106" s="80" t="str" cm="1">
        <f t="array" aca="1" ref="I106" ca="1">IF(INDIRECT(I$111&amp;116+4*($B106-7))=1,BIN2HEX(1),BIN2HEX(INDIRECT(I$111&amp;113+4*($B106-7))&amp;INDIRECT(I$111&amp;114+4*($B106-7))&amp;INDIRECT(I$111&amp;115+4*($B106-7))&amp;INDIRECT(I$111&amp;116+4*($B106-7))))</f>
        <v>2</v>
      </c>
      <c r="J106" s="80" t="str" cm="1">
        <f t="array" aca="1" ref="J106" ca="1">IF(INDIRECT(J$111&amp;116+4*($B106-7))=1,BIN2HEX(1),BIN2HEX(INDIRECT(J$111&amp;113+4*($B106-7))&amp;INDIRECT(J$111&amp;114+4*($B106-7))&amp;INDIRECT(J$111&amp;115+4*($B106-7))&amp;INDIRECT(J$111&amp;116+4*($B106-7))))</f>
        <v>2</v>
      </c>
      <c r="K106" s="80" t="str" cm="1">
        <f t="array" aca="1" ref="K106" ca="1">IF(INDIRECT(K$111&amp;116+4*($B106-7))=1,BIN2HEX(1),BIN2HEX(INDIRECT(K$111&amp;113+4*($B106-7))&amp;INDIRECT(K$111&amp;114+4*($B106-7))&amp;INDIRECT(K$111&amp;115+4*($B106-7))&amp;INDIRECT(K$111&amp;116+4*($B106-7))))</f>
        <v>2</v>
      </c>
      <c r="L106" s="80" t="str" cm="1">
        <f t="array" aca="1" ref="L106" ca="1">IF(INDIRECT(L$111&amp;116+4*($B106-7))=1,BIN2HEX(1),BIN2HEX(INDIRECT(L$111&amp;113+4*($B106-7))&amp;INDIRECT(L$111&amp;114+4*($B106-7))&amp;INDIRECT(L$111&amp;115+4*($B106-7))&amp;INDIRECT(L$111&amp;116+4*($B106-7))))</f>
        <v>2</v>
      </c>
      <c r="M106" s="80" t="str" cm="1">
        <f t="array" aca="1" ref="M106" ca="1">IF(INDIRECT(M$111&amp;116+4*($B106-7))=1,BIN2HEX(1),BIN2HEX(INDIRECT(M$111&amp;113+4*($B106-7))&amp;INDIRECT(M$111&amp;114+4*($B106-7))&amp;INDIRECT(M$111&amp;115+4*($B106-7))&amp;INDIRECT(M$111&amp;116+4*($B106-7))))</f>
        <v>2</v>
      </c>
      <c r="N106" s="80" t="str" cm="1">
        <f t="array" aca="1" ref="N106" ca="1">IF(INDIRECT(N$111&amp;116+4*($B106-7))=1,BIN2HEX(1),BIN2HEX(INDIRECT(N$111&amp;113+4*($B106-7))&amp;INDIRECT(N$111&amp;114+4*($B106-7))&amp;INDIRECT(N$111&amp;115+4*($B106-7))&amp;INDIRECT(N$111&amp;116+4*($B106-7))))</f>
        <v>2</v>
      </c>
      <c r="O106" s="80" t="str" cm="1">
        <f t="array" aca="1" ref="O106" ca="1">IF(INDIRECT(O$111&amp;116+4*($B106-7))=1,BIN2HEX(1),BIN2HEX(INDIRECT(O$111&amp;113+4*($B106-7))&amp;INDIRECT(O$111&amp;114+4*($B106-7))&amp;INDIRECT(O$111&amp;115+4*($B106-7))&amp;INDIRECT(O$111&amp;116+4*($B106-7))))</f>
        <v>2</v>
      </c>
      <c r="P106" s="80" t="str" cm="1">
        <f t="array" aca="1" ref="P106" ca="1">IF(INDIRECT(P$111&amp;116+4*($B106-7))=1,BIN2HEX(1),BIN2HEX(INDIRECT(P$111&amp;113+4*($B106-7))&amp;INDIRECT(P$111&amp;114+4*($B106-7))&amp;INDIRECT(P$111&amp;115+4*($B106-7))&amp;INDIRECT(P$111&amp;116+4*($B106-7))))</f>
        <v>2</v>
      </c>
      <c r="Q106" s="80" t="str" cm="1">
        <f t="array" aca="1" ref="Q106" ca="1">IF(INDIRECT(Q$111&amp;116+4*($B106-7))=1,BIN2HEX(1),BIN2HEX(INDIRECT(Q$111&amp;113+4*($B106-7))&amp;INDIRECT(Q$111&amp;114+4*($B106-7))&amp;INDIRECT(Q$111&amp;115+4*($B106-7))&amp;INDIRECT(Q$111&amp;116+4*($B106-7))))</f>
        <v>2</v>
      </c>
      <c r="R106" s="80" t="str" cm="1">
        <f t="array" aca="1" ref="R106" ca="1">IF(INDIRECT(R$111&amp;116+4*($B106-7))=1,BIN2HEX(1),BIN2HEX(INDIRECT(R$111&amp;113+4*($B106-7))&amp;INDIRECT(R$111&amp;114+4*($B106-7))&amp;INDIRECT(R$111&amp;115+4*($B106-7))&amp;INDIRECT(R$111&amp;116+4*($B106-7))))</f>
        <v>2</v>
      </c>
      <c r="S106" s="80" t="str" cm="1">
        <f t="array" aca="1" ref="S106" ca="1">IF(INDIRECT(S$111&amp;116+4*($B106-7))=1,BIN2HEX(1),BIN2HEX(INDIRECT(S$111&amp;113+4*($B106-7))&amp;INDIRECT(S$111&amp;114+4*($B106-7))&amp;INDIRECT(S$111&amp;115+4*($B106-7))&amp;INDIRECT(S$111&amp;116+4*($B106-7))))</f>
        <v>2</v>
      </c>
      <c r="T106" s="80" t="str" cm="1">
        <f t="array" aca="1" ref="T106" ca="1">IF(INDIRECT(T$111&amp;116+4*($B106-7))=1,BIN2HEX(1),BIN2HEX(INDIRECT(T$111&amp;113+4*($B106-7))&amp;INDIRECT(T$111&amp;114+4*($B106-7))&amp;INDIRECT(T$111&amp;115+4*($B106-7))&amp;INDIRECT(T$111&amp;116+4*($B106-7))))</f>
        <v>2</v>
      </c>
      <c r="U106" s="80" t="str" cm="1">
        <f t="array" aca="1" ref="U106" ca="1">IF(INDIRECT(U$111&amp;116+4*($B106-7))=1,BIN2HEX(1),BIN2HEX(INDIRECT(U$111&amp;113+4*($B106-7))&amp;INDIRECT(U$111&amp;114+4*($B106-7))&amp;INDIRECT(U$111&amp;115+4*($B106-7))&amp;INDIRECT(U$111&amp;116+4*($B106-7))))</f>
        <v>2</v>
      </c>
      <c r="V106" s="80" t="str" cm="1">
        <f t="array" aca="1" ref="V106" ca="1">IF(INDIRECT(V$111&amp;116+4*($B106-7))=1,BIN2HEX(1),BIN2HEX(INDIRECT(V$111&amp;113+4*($B106-7))&amp;INDIRECT(V$111&amp;114+4*($B106-7))&amp;INDIRECT(V$111&amp;115+4*($B106-7))&amp;INDIRECT(V$111&amp;116+4*($B106-7))))</f>
        <v>2</v>
      </c>
      <c r="W106" s="80" t="str" cm="1">
        <f t="array" aca="1" ref="W106" ca="1">IF(INDIRECT(W$111&amp;116+4*($B106-7))=1,BIN2HEX(1),BIN2HEX(INDIRECT(W$111&amp;113+4*($B106-7))&amp;INDIRECT(W$111&amp;114+4*($B106-7))&amp;INDIRECT(W$111&amp;115+4*($B106-7))&amp;INDIRECT(W$111&amp;116+4*($B106-7))))</f>
        <v>2</v>
      </c>
      <c r="X106" s="80" t="str" cm="1">
        <f t="array" aca="1" ref="X106" ca="1">IF(INDIRECT(X$111&amp;116+4*($B106-7))=1,BIN2HEX(1),BIN2HEX(INDIRECT(X$111&amp;113+4*($B106-7))&amp;INDIRECT(X$111&amp;114+4*($B106-7))&amp;INDIRECT(X$111&amp;115+4*($B106-7))&amp;INDIRECT(X$111&amp;116+4*($B106-7))))</f>
        <v>2</v>
      </c>
      <c r="Y106" s="80" t="str" cm="1">
        <f t="array" aca="1" ref="Y106" ca="1">IF(INDIRECT(Y$111&amp;116+4*($B106-7))=1,BIN2HEX(1),BIN2HEX(INDIRECT(Y$111&amp;113+4*($B106-7))&amp;INDIRECT(Y$111&amp;114+4*($B106-7))&amp;INDIRECT(Y$111&amp;115+4*($B106-7))&amp;INDIRECT(Y$111&amp;116+4*($B106-7))))</f>
        <v>2</v>
      </c>
      <c r="Z106" s="80" t="str" cm="1">
        <f t="array" aca="1" ref="Z106" ca="1">IF(INDIRECT(Z$111&amp;116+4*($B106-7))=1,BIN2HEX(1),BIN2HEX(INDIRECT(Z$111&amp;113+4*($B106-7))&amp;INDIRECT(Z$111&amp;114+4*($B106-7))&amp;INDIRECT(Z$111&amp;115+4*($B106-7))&amp;INDIRECT(Z$111&amp;116+4*($B106-7))))</f>
        <v>2</v>
      </c>
      <c r="AA106" s="80" t="str" cm="1">
        <f t="array" aca="1" ref="AA106" ca="1">IF(INDIRECT(AA$111&amp;116+4*($B106-7))=1,BIN2HEX(1),BIN2HEX(INDIRECT(AA$111&amp;113+4*($B106-7))&amp;INDIRECT(AA$111&amp;114+4*($B106-7))&amp;INDIRECT(AA$111&amp;115+4*($B106-7))&amp;INDIRECT(AA$111&amp;116+4*($B106-7))))</f>
        <v>2</v>
      </c>
      <c r="AB106" s="80" t="str" cm="1">
        <f t="array" aca="1" ref="AB106" ca="1">IF(INDIRECT(AB$111&amp;116+4*($B106-7))=1,BIN2HEX(1),BIN2HEX(INDIRECT(AB$111&amp;113+4*($B106-7))&amp;INDIRECT(AB$111&amp;114+4*($B106-7))&amp;INDIRECT(AB$111&amp;115+4*($B106-7))&amp;INDIRECT(AB$111&amp;116+4*($B106-7))))</f>
        <v>2</v>
      </c>
      <c r="AC106" s="80" t="str" cm="1">
        <f t="array" aca="1" ref="AC106" ca="1">IF(INDIRECT(AC$111&amp;116+4*($B106-7))=1,BIN2HEX(1),BIN2HEX(INDIRECT(AC$111&amp;113+4*($B106-7))&amp;INDIRECT(AC$111&amp;114+4*($B106-7))&amp;INDIRECT(AC$111&amp;115+4*($B106-7))&amp;INDIRECT(AC$111&amp;116+4*($B106-7))))</f>
        <v>2</v>
      </c>
      <c r="AD106" s="80" t="str" cm="1">
        <f t="array" aca="1" ref="AD106" ca="1">IF(INDIRECT(AD$111&amp;116+4*($B106-7))=1,BIN2HEX(1),BIN2HEX(INDIRECT(AD$111&amp;113+4*($B106-7))&amp;INDIRECT(AD$111&amp;114+4*($B106-7))&amp;INDIRECT(AD$111&amp;115+4*($B106-7))&amp;INDIRECT(AD$111&amp;116+4*($B106-7))))</f>
        <v>2</v>
      </c>
      <c r="AE106" s="80" t="str" cm="1">
        <f t="array" aca="1" ref="AE106" ca="1">IF(INDIRECT(AE$111&amp;116+4*($B106-7))=1,BIN2HEX(1),BIN2HEX(INDIRECT(AE$111&amp;113+4*($B106-7))&amp;INDIRECT(AE$111&amp;114+4*($B106-7))&amp;INDIRECT(AE$111&amp;115+4*($B106-7))&amp;INDIRECT(AE$111&amp;116+4*($B106-7))))</f>
        <v>2</v>
      </c>
      <c r="AF106" s="80" t="str" cm="1">
        <f t="array" aca="1" ref="AF106" ca="1">IF(INDIRECT(AF$111&amp;116+4*($B106-7))=1,BIN2HEX(1),BIN2HEX(INDIRECT(AF$111&amp;113+4*($B106-7))&amp;INDIRECT(AF$111&amp;114+4*($B106-7))&amp;INDIRECT(AF$111&amp;115+4*($B106-7))&amp;INDIRECT(AF$111&amp;116+4*($B106-7))))</f>
        <v>2</v>
      </c>
      <c r="AG106" s="80" t="str" cm="1">
        <f t="array" aca="1" ref="AG106" ca="1">IF(INDIRECT(AG$111&amp;116+4*($B106-7))=1,BIN2HEX(1),BIN2HEX(INDIRECT(AG$111&amp;113+4*($B106-7))&amp;INDIRECT(AG$111&amp;114+4*($B106-7))&amp;INDIRECT(AG$111&amp;115+4*($B106-7))&amp;INDIRECT(AG$111&amp;116+4*($B106-7))))</f>
        <v>2</v>
      </c>
      <c r="AH106" s="80" t="str" cm="1">
        <f t="array" aca="1" ref="AH106" ca="1">IF(INDIRECT(AH$111&amp;116+4*($B106-7))=1,BIN2HEX(1),BIN2HEX(INDIRECT(AH$111&amp;113+4*($B106-7))&amp;INDIRECT(AH$111&amp;114+4*($B106-7))&amp;INDIRECT(AH$111&amp;115+4*($B106-7))&amp;INDIRECT(AH$111&amp;116+4*($B106-7))))</f>
        <v>2</v>
      </c>
      <c r="AI106" s="80" t="str" cm="1">
        <f t="array" aca="1" ref="AI106" ca="1">IF(INDIRECT(AI$111&amp;116+4*($B106-7))=1,BIN2HEX(1),BIN2HEX(INDIRECT(AI$111&amp;113+4*($B106-7))&amp;INDIRECT(AI$111&amp;114+4*($B106-7))&amp;INDIRECT(AI$111&amp;115+4*($B106-7))&amp;INDIRECT(AI$111&amp;116+4*($B106-7))))</f>
        <v>2</v>
      </c>
      <c r="AJ106" s="80" t="str" cm="1">
        <f t="array" aca="1" ref="AJ106" ca="1">IF(INDIRECT(AJ$111&amp;116+4*($B106-7))=1,BIN2HEX(1),BIN2HEX(INDIRECT(AJ$111&amp;113+4*($B106-7))&amp;INDIRECT(AJ$111&amp;114+4*($B106-7))&amp;INDIRECT(AJ$111&amp;115+4*($B106-7))&amp;INDIRECT(AJ$111&amp;116+4*($B106-7))))</f>
        <v>2</v>
      </c>
      <c r="AK106" s="80" t="str" cm="1">
        <f t="array" aca="1" ref="AK106" ca="1">IF(INDIRECT(AK$111&amp;116+4*($B106-7))=1,BIN2HEX(1),BIN2HEX(INDIRECT(AK$111&amp;113+4*($B106-7))&amp;INDIRECT(AK$111&amp;114+4*($B106-7))&amp;INDIRECT(AK$111&amp;115+4*($B106-7))&amp;INDIRECT(AK$111&amp;116+4*($B106-7))))</f>
        <v>2</v>
      </c>
      <c r="AL106" s="80" t="str" cm="1">
        <f t="array" aca="1" ref="AL106" ca="1">IF(INDIRECT(AL$111&amp;116+4*($B106-7))=1,BIN2HEX(1),BIN2HEX(INDIRECT(AL$111&amp;113+4*($B106-7))&amp;INDIRECT(AL$111&amp;114+4*($B106-7))&amp;INDIRECT(AL$111&amp;115+4*($B106-7))&amp;INDIRECT(AL$111&amp;116+4*($B106-7))))</f>
        <v>2</v>
      </c>
      <c r="AM106" s="80" t="str" cm="1">
        <f t="array" aca="1" ref="AM106" ca="1">IF(INDIRECT(AM$111&amp;116+4*($B106-7))=1,BIN2HEX(1),BIN2HEX(INDIRECT(AM$111&amp;113+4*($B106-7))&amp;INDIRECT(AM$111&amp;114+4*($B106-7))&amp;INDIRECT(AM$111&amp;115+4*($B106-7))&amp;INDIRECT(AM$111&amp;116+4*($B106-7))))</f>
        <v>2</v>
      </c>
      <c r="AN106" s="80" t="str" cm="1">
        <f t="array" aca="1" ref="AN106" ca="1">IF(INDIRECT(AN$111&amp;116+4*($B106-7))=1,BIN2HEX(1),BIN2HEX(INDIRECT(AN$111&amp;113+4*($B106-7))&amp;INDIRECT(AN$111&amp;114+4*($B106-7))&amp;INDIRECT(AN$111&amp;115+4*($B106-7))&amp;INDIRECT(AN$111&amp;116+4*($B106-7))))</f>
        <v>2</v>
      </c>
      <c r="AO106" s="80" t="str" cm="1">
        <f t="array" aca="1" ref="AO106" ca="1">IF(INDIRECT(AO$111&amp;116+4*($B106-7))=1,BIN2HEX(1),BIN2HEX(INDIRECT(AO$111&amp;113+4*($B106-7))&amp;INDIRECT(AO$111&amp;114+4*($B106-7))&amp;INDIRECT(AO$111&amp;115+4*($B106-7))&amp;INDIRECT(AO$111&amp;116+4*($B106-7))))</f>
        <v>2</v>
      </c>
      <c r="AP106" s="80" t="str" cm="1">
        <f t="array" aca="1" ref="AP106" ca="1">IF(INDIRECT(AP$111&amp;116+4*($B106-7))=1,BIN2HEX(1),BIN2HEX(INDIRECT(AP$111&amp;113+4*($B106-7))&amp;INDIRECT(AP$111&amp;114+4*($B106-7))&amp;INDIRECT(AP$111&amp;115+4*($B106-7))&amp;INDIRECT(AP$111&amp;116+4*($B106-7))))</f>
        <v>2</v>
      </c>
      <c r="AQ106" s="80" t="str" cm="1">
        <f t="array" aca="1" ref="AQ106" ca="1">IF(INDIRECT(AQ$111&amp;116+4*($B106-7))=1,BIN2HEX(1),BIN2HEX(INDIRECT(AQ$111&amp;113+4*($B106-7))&amp;INDIRECT(AQ$111&amp;114+4*($B106-7))&amp;INDIRECT(AQ$111&amp;115+4*($B106-7))&amp;INDIRECT(AQ$111&amp;116+4*($B106-7))))</f>
        <v>2</v>
      </c>
      <c r="AR106" s="80" t="str" cm="1">
        <f t="array" aca="1" ref="AR106" ca="1">IF(INDIRECT(AR$111&amp;116+4*($B106-7))=1,BIN2HEX(1),BIN2HEX(INDIRECT(AR$111&amp;113+4*($B106-7))&amp;INDIRECT(AR$111&amp;114+4*($B106-7))&amp;INDIRECT(AR$111&amp;115+4*($B106-7))&amp;INDIRECT(AR$111&amp;116+4*($B106-7))))</f>
        <v>2</v>
      </c>
      <c r="AS106" s="80" t="str" cm="1">
        <f t="array" aca="1" ref="AS106" ca="1">IF(INDIRECT(AS$111&amp;116+4*($B106-7))=1,BIN2HEX(1),BIN2HEX(INDIRECT(AS$111&amp;113+4*($B106-7))&amp;INDIRECT(AS$111&amp;114+4*($B106-7))&amp;INDIRECT(AS$111&amp;115+4*($B106-7))&amp;INDIRECT(AS$111&amp;116+4*($B106-7))))</f>
        <v>2</v>
      </c>
      <c r="AT106" s="80" t="str" cm="1">
        <f t="array" aca="1" ref="AT106" ca="1">IF(INDIRECT(AT$111&amp;116+4*($B106-7))=1,BIN2HEX(1),BIN2HEX(INDIRECT(AT$111&amp;113+4*($B106-7))&amp;INDIRECT(AT$111&amp;114+4*($B106-7))&amp;INDIRECT(AT$111&amp;115+4*($B106-7))&amp;INDIRECT(AT$111&amp;116+4*($B106-7))))</f>
        <v>2</v>
      </c>
      <c r="AU106" s="80" t="str" cm="1">
        <f t="array" aca="1" ref="AU106" ca="1">IF(INDIRECT(AU$111&amp;116+4*($B106-7))=1,BIN2HEX(1),BIN2HEX(INDIRECT(AU$111&amp;113+4*($B106-7))&amp;INDIRECT(AU$111&amp;114+4*($B106-7))&amp;INDIRECT(AU$111&amp;115+4*($B106-7))&amp;INDIRECT(AU$111&amp;116+4*($B106-7))))</f>
        <v>2</v>
      </c>
      <c r="AV106" s="80" t="str" cm="1">
        <f t="array" aca="1" ref="AV106" ca="1">IF(INDIRECT(AV$111&amp;116+4*($B106-7))=1,BIN2HEX(1),BIN2HEX(INDIRECT(AV$111&amp;113+4*($B106-7))&amp;INDIRECT(AV$111&amp;114+4*($B106-7))&amp;INDIRECT(AV$111&amp;115+4*($B106-7))&amp;INDIRECT(AV$111&amp;116+4*($B106-7))))</f>
        <v>2</v>
      </c>
      <c r="AW106" s="80" t="str" cm="1">
        <f t="array" aca="1" ref="AW106" ca="1">IF(INDIRECT(AW$111&amp;116+4*($B106-7))=1,BIN2HEX(1),BIN2HEX(INDIRECT(AW$111&amp;113+4*($B106-7))&amp;INDIRECT(AW$111&amp;114+4*($B106-7))&amp;INDIRECT(AW$111&amp;115+4*($B106-7))&amp;INDIRECT(AW$111&amp;116+4*($B106-7))))</f>
        <v>2</v>
      </c>
      <c r="AX106" s="80" t="str" cm="1">
        <f t="array" aca="1" ref="AX106" ca="1">IF(INDIRECT(AX$111&amp;116+4*($B106-7))=1,BIN2HEX(1),BIN2HEX(INDIRECT(AX$111&amp;113+4*($B106-7))&amp;INDIRECT(AX$111&amp;114+4*($B106-7))&amp;INDIRECT(AX$111&amp;115+4*($B106-7))&amp;INDIRECT(AX$111&amp;116+4*($B106-7))))</f>
        <v>2</v>
      </c>
      <c r="AY106" s="80" t="str" cm="1">
        <f t="array" aca="1" ref="AY106" ca="1">IF(INDIRECT(AY$111&amp;116+4*($B106-7))=1,BIN2HEX(1),BIN2HEX(INDIRECT(AY$111&amp;113+4*($B106-7))&amp;INDIRECT(AY$111&amp;114+4*($B106-7))&amp;INDIRECT(AY$111&amp;115+4*($B106-7))&amp;INDIRECT(AY$111&amp;116+4*($B106-7))))</f>
        <v>2</v>
      </c>
      <c r="AZ106" s="80" t="str" cm="1">
        <f t="array" aca="1" ref="AZ106" ca="1">IF(INDIRECT(AZ$111&amp;116+4*($B106-7))=1,BIN2HEX(1),BIN2HEX(INDIRECT(AZ$111&amp;113+4*($B106-7))&amp;INDIRECT(AZ$111&amp;114+4*($B106-7))&amp;INDIRECT(AZ$111&amp;115+4*($B106-7))&amp;INDIRECT(AZ$111&amp;116+4*($B106-7))))</f>
        <v>2</v>
      </c>
      <c r="BA106" s="80" t="str" cm="1">
        <f t="array" aca="1" ref="BA106" ca="1">IF(INDIRECT(BA$111&amp;116+4*($B106-7))=1,BIN2HEX(1),BIN2HEX(INDIRECT(BA$111&amp;113+4*($B106-7))&amp;INDIRECT(BA$111&amp;114+4*($B106-7))&amp;INDIRECT(BA$111&amp;115+4*($B106-7))&amp;INDIRECT(BA$111&amp;116+4*($B106-7))))</f>
        <v>2</v>
      </c>
      <c r="BB106" s="80" t="str" cm="1">
        <f t="array" aca="1" ref="BB106" ca="1">IF(INDIRECT(BB$111&amp;116+4*($B106-7))=1,BIN2HEX(1),BIN2HEX(INDIRECT(BB$111&amp;113+4*($B106-7))&amp;INDIRECT(BB$111&amp;114+4*($B106-7))&amp;INDIRECT(BB$111&amp;115+4*($B106-7))&amp;INDIRECT(BB$111&amp;116+4*($B106-7))))</f>
        <v>2</v>
      </c>
      <c r="BC106" s="80" t="str" cm="1">
        <f t="array" aca="1" ref="BC106" ca="1">IF(INDIRECT(BC$111&amp;116+4*($B106-7))=1,BIN2HEX(1),BIN2HEX(INDIRECT(BC$111&amp;113+4*($B106-7))&amp;INDIRECT(BC$111&amp;114+4*($B106-7))&amp;INDIRECT(BC$111&amp;115+4*($B106-7))&amp;INDIRECT(BC$111&amp;116+4*($B106-7))))</f>
        <v>2</v>
      </c>
      <c r="BD106" s="80" t="str" cm="1">
        <f t="array" aca="1" ref="BD106" ca="1">IF(INDIRECT(BD$111&amp;116+4*($B106-7))=1,BIN2HEX(1),BIN2HEX(INDIRECT(BD$111&amp;113+4*($B106-7))&amp;INDIRECT(BD$111&amp;114+4*($B106-7))&amp;INDIRECT(BD$111&amp;115+4*($B106-7))&amp;INDIRECT(BD$111&amp;116+4*($B106-7))))</f>
        <v>2</v>
      </c>
      <c r="BE106" s="80" t="str" cm="1">
        <f t="array" aca="1" ref="BE106" ca="1">IF(INDIRECT(BE$111&amp;116+4*($B106-7))=1,BIN2HEX(1),BIN2HEX(INDIRECT(BE$111&amp;113+4*($B106-7))&amp;INDIRECT(BE$111&amp;114+4*($B106-7))&amp;INDIRECT(BE$111&amp;115+4*($B106-7))&amp;INDIRECT(BE$111&amp;116+4*($B106-7))))</f>
        <v>2</v>
      </c>
      <c r="BF106" s="80" t="str" cm="1">
        <f t="array" aca="1" ref="BF106" ca="1">IF(INDIRECT(BF$111&amp;116+4*($B106-7))=1,BIN2HEX(1),BIN2HEX(INDIRECT(BF$111&amp;113+4*($B106-7))&amp;INDIRECT(BF$111&amp;114+4*($B106-7))&amp;INDIRECT(BF$111&amp;115+4*($B106-7))&amp;INDIRECT(BF$111&amp;116+4*($B106-7))))</f>
        <v>2</v>
      </c>
      <c r="BG106" s="80" t="str" cm="1">
        <f t="array" aca="1" ref="BG106" ca="1">IF(INDIRECT(BG$111&amp;116+4*($B106-7))=1,BIN2HEX(1),BIN2HEX(INDIRECT(BG$111&amp;113+4*($B106-7))&amp;INDIRECT(BG$111&amp;114+4*($B106-7))&amp;INDIRECT(BG$111&amp;115+4*($B106-7))&amp;INDIRECT(BG$111&amp;116+4*($B106-7))))</f>
        <v>2</v>
      </c>
      <c r="BH106" s="80" t="str" cm="1">
        <f t="array" aca="1" ref="BH106" ca="1">IF(INDIRECT(BH$111&amp;116+4*($B106-7))=1,BIN2HEX(1),BIN2HEX(INDIRECT(BH$111&amp;113+4*($B106-7))&amp;INDIRECT(BH$111&amp;114+4*($B106-7))&amp;INDIRECT(BH$111&amp;115+4*($B106-7))&amp;INDIRECT(BH$111&amp;116+4*($B106-7))))</f>
        <v>2</v>
      </c>
      <c r="BI106" s="80" t="str" cm="1">
        <f t="array" aca="1" ref="BI106" ca="1">IF(INDIRECT(BI$111&amp;116+4*($B106-7))=1,BIN2HEX(1),BIN2HEX(INDIRECT(BI$111&amp;113+4*($B106-7))&amp;INDIRECT(BI$111&amp;114+4*($B106-7))&amp;INDIRECT(BI$111&amp;115+4*($B106-7))&amp;INDIRECT(BI$111&amp;116+4*($B106-7))))</f>
        <v>2</v>
      </c>
      <c r="BJ106" s="80" t="str" cm="1">
        <f t="array" aca="1" ref="BJ106" ca="1">IF(INDIRECT(BJ$111&amp;116+4*($B106-7))=1,BIN2HEX(1),BIN2HEX(INDIRECT(BJ$111&amp;113+4*($B106-7))&amp;INDIRECT(BJ$111&amp;114+4*($B106-7))&amp;INDIRECT(BJ$111&amp;115+4*($B106-7))&amp;INDIRECT(BJ$111&amp;116+4*($B106-7))))</f>
        <v>2</v>
      </c>
      <c r="BK106" s="80" t="str" cm="1">
        <f t="array" aca="1" ref="BK106" ca="1">IF(INDIRECT(BK$111&amp;116+4*($B106-7))=1,BIN2HEX(1),BIN2HEX(INDIRECT(BK$111&amp;113+4*($B106-7))&amp;INDIRECT(BK$111&amp;114+4*($B106-7))&amp;INDIRECT(BK$111&amp;115+4*($B106-7))&amp;INDIRECT(BK$111&amp;116+4*($B106-7))))</f>
        <v>2</v>
      </c>
      <c r="BL106" s="80" t="str" cm="1">
        <f t="array" aca="1" ref="BL106" ca="1">IF(INDIRECT(BL$111&amp;116+4*($B106-7))=1,BIN2HEX(1),BIN2HEX(INDIRECT(BL$111&amp;113+4*($B106-7))&amp;INDIRECT(BL$111&amp;114+4*($B106-7))&amp;INDIRECT(BL$111&amp;115+4*($B106-7))&amp;INDIRECT(BL$111&amp;116+4*($B106-7))))</f>
        <v>2</v>
      </c>
      <c r="BM106" s="80" t="str" cm="1">
        <f t="array" aca="1" ref="BM106" ca="1">IF(INDIRECT(BM$111&amp;116+4*($B106-7))=1,BIN2HEX(1),BIN2HEX(INDIRECT(BM$111&amp;113+4*($B106-7))&amp;INDIRECT(BM$111&amp;114+4*($B106-7))&amp;INDIRECT(BM$111&amp;115+4*($B106-7))&amp;INDIRECT(BM$111&amp;116+4*($B106-7))))</f>
        <v>2</v>
      </c>
      <c r="BN106" s="80" t="str" cm="1">
        <f t="array" aca="1" ref="BN106" ca="1">IF(INDIRECT(BN$111&amp;116+4*($B106-7))=1,BIN2HEX(1),BIN2HEX(INDIRECT(BN$111&amp;113+4*($B106-7))&amp;INDIRECT(BN$111&amp;114+4*($B106-7))&amp;INDIRECT(BN$111&amp;115+4*($B106-7))&amp;INDIRECT(BN$111&amp;116+4*($B106-7))))</f>
        <v>2</v>
      </c>
      <c r="BO106" s="80" t="str" cm="1">
        <f t="array" aca="1" ref="BO106" ca="1">IF(INDIRECT(BO$111&amp;116+4*($B106-7))=1,BIN2HEX(1),BIN2HEX(INDIRECT(BO$111&amp;113+4*($B106-7))&amp;INDIRECT(BO$111&amp;114+4*($B106-7))&amp;INDIRECT(BO$111&amp;115+4*($B106-7))&amp;INDIRECT(BO$111&amp;116+4*($B106-7))))</f>
        <v>2</v>
      </c>
      <c r="BP106" s="80" t="str" cm="1">
        <f t="array" aca="1" ref="BP106" ca="1">IF(INDIRECT(BP$111&amp;116+4*($B106-7))=1,BIN2HEX(1),BIN2HEX(INDIRECT(BP$111&amp;113+4*($B106-7))&amp;INDIRECT(BP$111&amp;114+4*($B106-7))&amp;INDIRECT(BP$111&amp;115+4*($B106-7))&amp;INDIRECT(BP$111&amp;116+4*($B106-7))))</f>
        <v>2</v>
      </c>
      <c r="CD106" s="80" cm="1">
        <f t="array" aca="1" ref="CD106" ca="1">IF($V106="0",INDIRECT("ｄａｔａ!$"&amp;V$112&amp;"$"&amp;$B106),0)</f>
        <v>0</v>
      </c>
      <c r="CE106" s="80" cm="1">
        <f t="array" aca="1" ref="CE106" ca="1">IF(OR($AS106="0",$AS106="8"),INDIRECT("ｄａｔａ!$"&amp;AS$112&amp;"$"&amp;$B106),0)</f>
        <v>0</v>
      </c>
      <c r="CH106" s="80" t="str">
        <f t="shared" si="23"/>
        <v>2000</v>
      </c>
      <c r="CI106" s="80" t="str">
        <f t="shared" si="24"/>
        <v>300000</v>
      </c>
      <c r="CJ106" s="80" t="str">
        <f t="shared" si="25"/>
        <v>400000</v>
      </c>
      <c r="CK106" s="80" t="str">
        <f t="shared" si="26"/>
        <v>5000000</v>
      </c>
      <c r="CL106" s="80" t="str">
        <f t="shared" si="27"/>
        <v>600000</v>
      </c>
      <c r="CM106" s="80" t="str">
        <f t="shared" ca="1" si="28"/>
        <v>70000</v>
      </c>
      <c r="CN106" s="80" t="str">
        <f t="shared" ca="1" si="29"/>
        <v>800000</v>
      </c>
      <c r="CO106" s="80" t="str">
        <f t="shared" ca="1" si="30"/>
        <v>900000</v>
      </c>
      <c r="CP106" s="80" t="str">
        <f t="shared" ca="1" si="31"/>
        <v>A000000</v>
      </c>
      <c r="CQ106" s="80" t="str">
        <f t="shared" ca="1" si="32"/>
        <v>B00000</v>
      </c>
    </row>
    <row r="107" spans="1:97" x14ac:dyDescent="0.2">
      <c r="A107" s="80" t="s">
        <v>2420</v>
      </c>
      <c r="B107" s="80">
        <v>109</v>
      </c>
      <c r="C107" s="251">
        <f t="shared" ca="1" si="22"/>
        <v>1</v>
      </c>
      <c r="D107" s="80" t="str" cm="1">
        <f t="array" aca="1" ref="D107" ca="1">IF(INDIRECT(D$111&amp;116+4*($B107-7))=1,BIN2HEX(1),BIN2HEX(INDIRECT(D$111&amp;113+4*($B107-7))&amp;INDIRECT(D$111&amp;114+4*($B107-7))&amp;INDIRECT(D$111&amp;115+4*($B107-7))&amp;INDIRECT(D$111&amp;116+4*($B107-7))))</f>
        <v>4</v>
      </c>
      <c r="F107" s="80" t="str" cm="1">
        <f t="array" aca="1" ref="F107" ca="1">IF(INDIRECT(F$111&amp;116+4*($B107-7))=1,BIN2HEX(1),BIN2HEX(INDIRECT(F$111&amp;113+4*($B107-7))&amp;INDIRECT(F$111&amp;114+4*($B107-7))&amp;INDIRECT(F$111&amp;115+4*($B107-7))&amp;INDIRECT(F$111&amp;116+4*($B107-7))))</f>
        <v>2</v>
      </c>
      <c r="G107" s="80" t="str" cm="1">
        <f t="array" aca="1" ref="G107" ca="1">IF(INDIRECT(G$111&amp;116+4*($B107-7))=1,BIN2HEX(1),BIN2HEX(INDIRECT(G$111&amp;113+4*($B107-7))&amp;INDIRECT(G$111&amp;114+4*($B107-7))&amp;INDIRECT(G$111&amp;115+4*($B107-7))&amp;INDIRECT(G$111&amp;116+4*($B107-7))))</f>
        <v>2</v>
      </c>
      <c r="H107" s="80" t="str" cm="1">
        <f t="array" aca="1" ref="H107" ca="1">IF(INDIRECT(H$111&amp;116+4*($B107-7))=1,BIN2HEX(1),BIN2HEX(INDIRECT(H$111&amp;113+4*($B107-7))&amp;INDIRECT(H$111&amp;114+4*($B107-7))&amp;INDIRECT(H$111&amp;115+4*($B107-7))&amp;INDIRECT(H$111&amp;116+4*($B107-7))))</f>
        <v>2</v>
      </c>
      <c r="I107" s="80" t="str" cm="1">
        <f t="array" aca="1" ref="I107" ca="1">IF(INDIRECT(I$111&amp;116+4*($B107-7))=1,BIN2HEX(1),BIN2HEX(INDIRECT(I$111&amp;113+4*($B107-7))&amp;INDIRECT(I$111&amp;114+4*($B107-7))&amp;INDIRECT(I$111&amp;115+4*($B107-7))&amp;INDIRECT(I$111&amp;116+4*($B107-7))))</f>
        <v>2</v>
      </c>
      <c r="J107" s="80" t="str" cm="1">
        <f t="array" aca="1" ref="J107" ca="1">IF(INDIRECT(J$111&amp;116+4*($B107-7))=1,BIN2HEX(1),BIN2HEX(INDIRECT(J$111&amp;113+4*($B107-7))&amp;INDIRECT(J$111&amp;114+4*($B107-7))&amp;INDIRECT(J$111&amp;115+4*($B107-7))&amp;INDIRECT(J$111&amp;116+4*($B107-7))))</f>
        <v>2</v>
      </c>
      <c r="K107" s="80" t="str" cm="1">
        <f t="array" aca="1" ref="K107" ca="1">IF(INDIRECT(K$111&amp;116+4*($B107-7))=1,BIN2HEX(1),BIN2HEX(INDIRECT(K$111&amp;113+4*($B107-7))&amp;INDIRECT(K$111&amp;114+4*($B107-7))&amp;INDIRECT(K$111&amp;115+4*($B107-7))&amp;INDIRECT(K$111&amp;116+4*($B107-7))))</f>
        <v>2</v>
      </c>
      <c r="L107" s="80" t="str" cm="1">
        <f t="array" aca="1" ref="L107" ca="1">IF(INDIRECT(L$111&amp;116+4*($B107-7))=1,BIN2HEX(1),BIN2HEX(INDIRECT(L$111&amp;113+4*($B107-7))&amp;INDIRECT(L$111&amp;114+4*($B107-7))&amp;INDIRECT(L$111&amp;115+4*($B107-7))&amp;INDIRECT(L$111&amp;116+4*($B107-7))))</f>
        <v>2</v>
      </c>
      <c r="M107" s="80" t="str" cm="1">
        <f t="array" aca="1" ref="M107" ca="1">IF(INDIRECT(M$111&amp;116+4*($B107-7))=1,BIN2HEX(1),BIN2HEX(INDIRECT(M$111&amp;113+4*($B107-7))&amp;INDIRECT(M$111&amp;114+4*($B107-7))&amp;INDIRECT(M$111&amp;115+4*($B107-7))&amp;INDIRECT(M$111&amp;116+4*($B107-7))))</f>
        <v>2</v>
      </c>
      <c r="N107" s="80" t="str" cm="1">
        <f t="array" aca="1" ref="N107" ca="1">IF(INDIRECT(N$111&amp;116+4*($B107-7))=1,BIN2HEX(1),BIN2HEX(INDIRECT(N$111&amp;113+4*($B107-7))&amp;INDIRECT(N$111&amp;114+4*($B107-7))&amp;INDIRECT(N$111&amp;115+4*($B107-7))&amp;INDIRECT(N$111&amp;116+4*($B107-7))))</f>
        <v>2</v>
      </c>
      <c r="O107" s="80" t="str" cm="1">
        <f t="array" aca="1" ref="O107" ca="1">IF(INDIRECT(O$111&amp;116+4*($B107-7))=1,BIN2HEX(1),BIN2HEX(INDIRECT(O$111&amp;113+4*($B107-7))&amp;INDIRECT(O$111&amp;114+4*($B107-7))&amp;INDIRECT(O$111&amp;115+4*($B107-7))&amp;INDIRECT(O$111&amp;116+4*($B107-7))))</f>
        <v>2</v>
      </c>
      <c r="P107" s="80" t="str" cm="1">
        <f t="array" aca="1" ref="P107" ca="1">IF(INDIRECT(P$111&amp;116+4*($B107-7))=1,BIN2HEX(1),BIN2HEX(INDIRECT(P$111&amp;113+4*($B107-7))&amp;INDIRECT(P$111&amp;114+4*($B107-7))&amp;INDIRECT(P$111&amp;115+4*($B107-7))&amp;INDIRECT(P$111&amp;116+4*($B107-7))))</f>
        <v>2</v>
      </c>
      <c r="Q107" s="80" t="str" cm="1">
        <f t="array" aca="1" ref="Q107" ca="1">IF(INDIRECT(Q$111&amp;116+4*($B107-7))=1,BIN2HEX(1),BIN2HEX(INDIRECT(Q$111&amp;113+4*($B107-7))&amp;INDIRECT(Q$111&amp;114+4*($B107-7))&amp;INDIRECT(Q$111&amp;115+4*($B107-7))&amp;INDIRECT(Q$111&amp;116+4*($B107-7))))</f>
        <v>2</v>
      </c>
      <c r="R107" s="80" t="str" cm="1">
        <f t="array" aca="1" ref="R107" ca="1">IF(INDIRECT(R$111&amp;116+4*($B107-7))=1,BIN2HEX(1),BIN2HEX(INDIRECT(R$111&amp;113+4*($B107-7))&amp;INDIRECT(R$111&amp;114+4*($B107-7))&amp;INDIRECT(R$111&amp;115+4*($B107-7))&amp;INDIRECT(R$111&amp;116+4*($B107-7))))</f>
        <v>2</v>
      </c>
      <c r="S107" s="80" t="str" cm="1">
        <f t="array" aca="1" ref="S107" ca="1">IF(INDIRECT(S$111&amp;116+4*($B107-7))=1,BIN2HEX(1),BIN2HEX(INDIRECT(S$111&amp;113+4*($B107-7))&amp;INDIRECT(S$111&amp;114+4*($B107-7))&amp;INDIRECT(S$111&amp;115+4*($B107-7))&amp;INDIRECT(S$111&amp;116+4*($B107-7))))</f>
        <v>2</v>
      </c>
      <c r="T107" s="80" t="str" cm="1">
        <f t="array" aca="1" ref="T107" ca="1">IF(INDIRECT(T$111&amp;116+4*($B107-7))=1,BIN2HEX(1),BIN2HEX(INDIRECT(T$111&amp;113+4*($B107-7))&amp;INDIRECT(T$111&amp;114+4*($B107-7))&amp;INDIRECT(T$111&amp;115+4*($B107-7))&amp;INDIRECT(T$111&amp;116+4*($B107-7))))</f>
        <v>2</v>
      </c>
      <c r="U107" s="80" t="str" cm="1">
        <f t="array" aca="1" ref="U107" ca="1">IF(INDIRECT(U$111&amp;116+4*($B107-7))=1,BIN2HEX(1),BIN2HEX(INDIRECT(U$111&amp;113+4*($B107-7))&amp;INDIRECT(U$111&amp;114+4*($B107-7))&amp;INDIRECT(U$111&amp;115+4*($B107-7))&amp;INDIRECT(U$111&amp;116+4*($B107-7))))</f>
        <v>2</v>
      </c>
      <c r="V107" s="80" t="str" cm="1">
        <f t="array" aca="1" ref="V107" ca="1">IF(INDIRECT(V$111&amp;116+4*($B107-7))=1,BIN2HEX(1),BIN2HEX(INDIRECT(V$111&amp;113+4*($B107-7))&amp;INDIRECT(V$111&amp;114+4*($B107-7))&amp;INDIRECT(V$111&amp;115+4*($B107-7))&amp;INDIRECT(V$111&amp;116+4*($B107-7))))</f>
        <v>2</v>
      </c>
      <c r="W107" s="80" t="str" cm="1">
        <f t="array" aca="1" ref="W107" ca="1">IF(INDIRECT(W$111&amp;116+4*($B107-7))=1,BIN2HEX(1),BIN2HEX(INDIRECT(W$111&amp;113+4*($B107-7))&amp;INDIRECT(W$111&amp;114+4*($B107-7))&amp;INDIRECT(W$111&amp;115+4*($B107-7))&amp;INDIRECT(W$111&amp;116+4*($B107-7))))</f>
        <v>2</v>
      </c>
      <c r="X107" s="80" t="str" cm="1">
        <f t="array" aca="1" ref="X107" ca="1">IF(INDIRECT(X$111&amp;116+4*($B107-7))=1,BIN2HEX(1),BIN2HEX(INDIRECT(X$111&amp;113+4*($B107-7))&amp;INDIRECT(X$111&amp;114+4*($B107-7))&amp;INDIRECT(X$111&amp;115+4*($B107-7))&amp;INDIRECT(X$111&amp;116+4*($B107-7))))</f>
        <v>2</v>
      </c>
      <c r="Y107" s="80" t="str" cm="1">
        <f t="array" aca="1" ref="Y107" ca="1">IF(INDIRECT(Y$111&amp;116+4*($B107-7))=1,BIN2HEX(1),BIN2HEX(INDIRECT(Y$111&amp;113+4*($B107-7))&amp;INDIRECT(Y$111&amp;114+4*($B107-7))&amp;INDIRECT(Y$111&amp;115+4*($B107-7))&amp;INDIRECT(Y$111&amp;116+4*($B107-7))))</f>
        <v>2</v>
      </c>
      <c r="Z107" s="80" t="str" cm="1">
        <f t="array" aca="1" ref="Z107" ca="1">IF(INDIRECT(Z$111&amp;116+4*($B107-7))=1,BIN2HEX(1),BIN2HEX(INDIRECT(Z$111&amp;113+4*($B107-7))&amp;INDIRECT(Z$111&amp;114+4*($B107-7))&amp;INDIRECT(Z$111&amp;115+4*($B107-7))&amp;INDIRECT(Z$111&amp;116+4*($B107-7))))</f>
        <v>2</v>
      </c>
      <c r="AA107" s="80" t="str" cm="1">
        <f t="array" aca="1" ref="AA107" ca="1">IF(INDIRECT(AA$111&amp;116+4*($B107-7))=1,BIN2HEX(1),BIN2HEX(INDIRECT(AA$111&amp;113+4*($B107-7))&amp;INDIRECT(AA$111&amp;114+4*($B107-7))&amp;INDIRECT(AA$111&amp;115+4*($B107-7))&amp;INDIRECT(AA$111&amp;116+4*($B107-7))))</f>
        <v>2</v>
      </c>
      <c r="AB107" s="80" t="str" cm="1">
        <f t="array" aca="1" ref="AB107" ca="1">IF(INDIRECT(AB$111&amp;116+4*($B107-7))=1,BIN2HEX(1),BIN2HEX(INDIRECT(AB$111&amp;113+4*($B107-7))&amp;INDIRECT(AB$111&amp;114+4*($B107-7))&amp;INDIRECT(AB$111&amp;115+4*($B107-7))&amp;INDIRECT(AB$111&amp;116+4*($B107-7))))</f>
        <v>2</v>
      </c>
      <c r="AC107" s="80" t="str" cm="1">
        <f t="array" aca="1" ref="AC107" ca="1">IF(INDIRECT(AC$111&amp;116+4*($B107-7))=1,BIN2HEX(1),BIN2HEX(INDIRECT(AC$111&amp;113+4*($B107-7))&amp;INDIRECT(AC$111&amp;114+4*($B107-7))&amp;INDIRECT(AC$111&amp;115+4*($B107-7))&amp;INDIRECT(AC$111&amp;116+4*($B107-7))))</f>
        <v>2</v>
      </c>
      <c r="AD107" s="80" t="str" cm="1">
        <f t="array" aca="1" ref="AD107" ca="1">IF(INDIRECT(AD$111&amp;116+4*($B107-7))=1,BIN2HEX(1),BIN2HEX(INDIRECT(AD$111&amp;113+4*($B107-7))&amp;INDIRECT(AD$111&amp;114+4*($B107-7))&amp;INDIRECT(AD$111&amp;115+4*($B107-7))&amp;INDIRECT(AD$111&amp;116+4*($B107-7))))</f>
        <v>2</v>
      </c>
      <c r="AE107" s="80" t="str" cm="1">
        <f t="array" aca="1" ref="AE107" ca="1">IF(INDIRECT(AE$111&amp;116+4*($B107-7))=1,BIN2HEX(1),BIN2HEX(INDIRECT(AE$111&amp;113+4*($B107-7))&amp;INDIRECT(AE$111&amp;114+4*($B107-7))&amp;INDIRECT(AE$111&amp;115+4*($B107-7))&amp;INDIRECT(AE$111&amp;116+4*($B107-7))))</f>
        <v>2</v>
      </c>
      <c r="AF107" s="80" t="str" cm="1">
        <f t="array" aca="1" ref="AF107" ca="1">IF(INDIRECT(AF$111&amp;116+4*($B107-7))=1,BIN2HEX(1),BIN2HEX(INDIRECT(AF$111&amp;113+4*($B107-7))&amp;INDIRECT(AF$111&amp;114+4*($B107-7))&amp;INDIRECT(AF$111&amp;115+4*($B107-7))&amp;INDIRECT(AF$111&amp;116+4*($B107-7))))</f>
        <v>2</v>
      </c>
      <c r="AG107" s="80" t="str" cm="1">
        <f t="array" aca="1" ref="AG107" ca="1">IF(INDIRECT(AG$111&amp;116+4*($B107-7))=1,BIN2HEX(1),BIN2HEX(INDIRECT(AG$111&amp;113+4*($B107-7))&amp;INDIRECT(AG$111&amp;114+4*($B107-7))&amp;INDIRECT(AG$111&amp;115+4*($B107-7))&amp;INDIRECT(AG$111&amp;116+4*($B107-7))))</f>
        <v>2</v>
      </c>
      <c r="AH107" s="80" t="str" cm="1">
        <f t="array" aca="1" ref="AH107" ca="1">IF(INDIRECT(AH$111&amp;116+4*($B107-7))=1,BIN2HEX(1),BIN2HEX(INDIRECT(AH$111&amp;113+4*($B107-7))&amp;INDIRECT(AH$111&amp;114+4*($B107-7))&amp;INDIRECT(AH$111&amp;115+4*($B107-7))&amp;INDIRECT(AH$111&amp;116+4*($B107-7))))</f>
        <v>2</v>
      </c>
      <c r="AI107" s="80" t="str" cm="1">
        <f t="array" aca="1" ref="AI107" ca="1">IF(INDIRECT(AI$111&amp;116+4*($B107-7))=1,BIN2HEX(1),BIN2HEX(INDIRECT(AI$111&amp;113+4*($B107-7))&amp;INDIRECT(AI$111&amp;114+4*($B107-7))&amp;INDIRECT(AI$111&amp;115+4*($B107-7))&amp;INDIRECT(AI$111&amp;116+4*($B107-7))))</f>
        <v>2</v>
      </c>
      <c r="AJ107" s="80" t="str" cm="1">
        <f t="array" aca="1" ref="AJ107" ca="1">IF(INDIRECT(AJ$111&amp;116+4*($B107-7))=1,BIN2HEX(1),BIN2HEX(INDIRECT(AJ$111&amp;113+4*($B107-7))&amp;INDIRECT(AJ$111&amp;114+4*($B107-7))&amp;INDIRECT(AJ$111&amp;115+4*($B107-7))&amp;INDIRECT(AJ$111&amp;116+4*($B107-7))))</f>
        <v>2</v>
      </c>
      <c r="AK107" s="80" t="str" cm="1">
        <f t="array" aca="1" ref="AK107" ca="1">IF(INDIRECT(AK$111&amp;116+4*($B107-7))=1,BIN2HEX(1),BIN2HEX(INDIRECT(AK$111&amp;113+4*($B107-7))&amp;INDIRECT(AK$111&amp;114+4*($B107-7))&amp;INDIRECT(AK$111&amp;115+4*($B107-7))&amp;INDIRECT(AK$111&amp;116+4*($B107-7))))</f>
        <v>2</v>
      </c>
      <c r="AL107" s="80" t="str" cm="1">
        <f t="array" aca="1" ref="AL107" ca="1">IF(INDIRECT(AL$111&amp;116+4*($B107-7))=1,BIN2HEX(1),BIN2HEX(INDIRECT(AL$111&amp;113+4*($B107-7))&amp;INDIRECT(AL$111&amp;114+4*($B107-7))&amp;INDIRECT(AL$111&amp;115+4*($B107-7))&amp;INDIRECT(AL$111&amp;116+4*($B107-7))))</f>
        <v>2</v>
      </c>
      <c r="AM107" s="80" t="str" cm="1">
        <f t="array" aca="1" ref="AM107" ca="1">IF(INDIRECT(AM$111&amp;116+4*($B107-7))=1,BIN2HEX(1),BIN2HEX(INDIRECT(AM$111&amp;113+4*($B107-7))&amp;INDIRECT(AM$111&amp;114+4*($B107-7))&amp;INDIRECT(AM$111&amp;115+4*($B107-7))&amp;INDIRECT(AM$111&amp;116+4*($B107-7))))</f>
        <v>2</v>
      </c>
      <c r="AN107" s="80" t="str" cm="1">
        <f t="array" aca="1" ref="AN107" ca="1">IF(INDIRECT(AN$111&amp;116+4*($B107-7))=1,BIN2HEX(1),BIN2HEX(INDIRECT(AN$111&amp;113+4*($B107-7))&amp;INDIRECT(AN$111&amp;114+4*($B107-7))&amp;INDIRECT(AN$111&amp;115+4*($B107-7))&amp;INDIRECT(AN$111&amp;116+4*($B107-7))))</f>
        <v>2</v>
      </c>
      <c r="AO107" s="80" t="str" cm="1">
        <f t="array" aca="1" ref="AO107" ca="1">IF(INDIRECT(AO$111&amp;116+4*($B107-7))=1,BIN2HEX(1),BIN2HEX(INDIRECT(AO$111&amp;113+4*($B107-7))&amp;INDIRECT(AO$111&amp;114+4*($B107-7))&amp;INDIRECT(AO$111&amp;115+4*($B107-7))&amp;INDIRECT(AO$111&amp;116+4*($B107-7))))</f>
        <v>2</v>
      </c>
      <c r="AP107" s="80" t="str" cm="1">
        <f t="array" aca="1" ref="AP107" ca="1">IF(INDIRECT(AP$111&amp;116+4*($B107-7))=1,BIN2HEX(1),BIN2HEX(INDIRECT(AP$111&amp;113+4*($B107-7))&amp;INDIRECT(AP$111&amp;114+4*($B107-7))&amp;INDIRECT(AP$111&amp;115+4*($B107-7))&amp;INDIRECT(AP$111&amp;116+4*($B107-7))))</f>
        <v>2</v>
      </c>
      <c r="AQ107" s="80" t="str" cm="1">
        <f t="array" aca="1" ref="AQ107" ca="1">IF(INDIRECT(AQ$111&amp;116+4*($B107-7))=1,BIN2HEX(1),BIN2HEX(INDIRECT(AQ$111&amp;113+4*($B107-7))&amp;INDIRECT(AQ$111&amp;114+4*($B107-7))&amp;INDIRECT(AQ$111&amp;115+4*($B107-7))&amp;INDIRECT(AQ$111&amp;116+4*($B107-7))))</f>
        <v>2</v>
      </c>
      <c r="AR107" s="80" t="str" cm="1">
        <f t="array" aca="1" ref="AR107" ca="1">IF(INDIRECT(AR$111&amp;116+4*($B107-7))=1,BIN2HEX(1),BIN2HEX(INDIRECT(AR$111&amp;113+4*($B107-7))&amp;INDIRECT(AR$111&amp;114+4*($B107-7))&amp;INDIRECT(AR$111&amp;115+4*($B107-7))&amp;INDIRECT(AR$111&amp;116+4*($B107-7))))</f>
        <v>2</v>
      </c>
      <c r="AS107" s="80" t="str" cm="1">
        <f t="array" aca="1" ref="AS107" ca="1">IF(INDIRECT(AS$111&amp;116+4*($B107-7))=1,BIN2HEX(1),BIN2HEX(INDIRECT(AS$111&amp;113+4*($B107-7))&amp;INDIRECT(AS$111&amp;114+4*($B107-7))&amp;INDIRECT(AS$111&amp;115+4*($B107-7))&amp;INDIRECT(AS$111&amp;116+4*($B107-7))))</f>
        <v>2</v>
      </c>
      <c r="AT107" s="80" t="str" cm="1">
        <f t="array" aca="1" ref="AT107" ca="1">IF(INDIRECT(AT$111&amp;116+4*($B107-7))=1,BIN2HEX(1),BIN2HEX(INDIRECT(AT$111&amp;113+4*($B107-7))&amp;INDIRECT(AT$111&amp;114+4*($B107-7))&amp;INDIRECT(AT$111&amp;115+4*($B107-7))&amp;INDIRECT(AT$111&amp;116+4*($B107-7))))</f>
        <v>2</v>
      </c>
      <c r="AU107" s="80" t="str" cm="1">
        <f t="array" aca="1" ref="AU107" ca="1">IF(INDIRECT(AU$111&amp;116+4*($B107-7))=1,BIN2HEX(1),BIN2HEX(INDIRECT(AU$111&amp;113+4*($B107-7))&amp;INDIRECT(AU$111&amp;114+4*($B107-7))&amp;INDIRECT(AU$111&amp;115+4*($B107-7))&amp;INDIRECT(AU$111&amp;116+4*($B107-7))))</f>
        <v>2</v>
      </c>
      <c r="AV107" s="80" t="str" cm="1">
        <f t="array" aca="1" ref="AV107" ca="1">IF(INDIRECT(AV$111&amp;116+4*($B107-7))=1,BIN2HEX(1),BIN2HEX(INDIRECT(AV$111&amp;113+4*($B107-7))&amp;INDIRECT(AV$111&amp;114+4*($B107-7))&amp;INDIRECT(AV$111&amp;115+4*($B107-7))&amp;INDIRECT(AV$111&amp;116+4*($B107-7))))</f>
        <v>2</v>
      </c>
      <c r="AW107" s="80" t="str" cm="1">
        <f t="array" aca="1" ref="AW107" ca="1">IF(INDIRECT(AW$111&amp;116+4*($B107-7))=1,BIN2HEX(1),BIN2HEX(INDIRECT(AW$111&amp;113+4*($B107-7))&amp;INDIRECT(AW$111&amp;114+4*($B107-7))&amp;INDIRECT(AW$111&amp;115+4*($B107-7))&amp;INDIRECT(AW$111&amp;116+4*($B107-7))))</f>
        <v>2</v>
      </c>
      <c r="AX107" s="80" t="str" cm="1">
        <f t="array" aca="1" ref="AX107" ca="1">IF(INDIRECT(AX$111&amp;116+4*($B107-7))=1,BIN2HEX(1),BIN2HEX(INDIRECT(AX$111&amp;113+4*($B107-7))&amp;INDIRECT(AX$111&amp;114+4*($B107-7))&amp;INDIRECT(AX$111&amp;115+4*($B107-7))&amp;INDIRECT(AX$111&amp;116+4*($B107-7))))</f>
        <v>2</v>
      </c>
      <c r="AY107" s="80" t="str" cm="1">
        <f t="array" aca="1" ref="AY107" ca="1">IF(INDIRECT(AY$111&amp;116+4*($B107-7))=1,BIN2HEX(1),BIN2HEX(INDIRECT(AY$111&amp;113+4*($B107-7))&amp;INDIRECT(AY$111&amp;114+4*($B107-7))&amp;INDIRECT(AY$111&amp;115+4*($B107-7))&amp;INDIRECT(AY$111&amp;116+4*($B107-7))))</f>
        <v>2</v>
      </c>
      <c r="AZ107" s="80" t="str" cm="1">
        <f t="array" aca="1" ref="AZ107" ca="1">IF(INDIRECT(AZ$111&amp;116+4*($B107-7))=1,BIN2HEX(1),BIN2HEX(INDIRECT(AZ$111&amp;113+4*($B107-7))&amp;INDIRECT(AZ$111&amp;114+4*($B107-7))&amp;INDIRECT(AZ$111&amp;115+4*($B107-7))&amp;INDIRECT(AZ$111&amp;116+4*($B107-7))))</f>
        <v>2</v>
      </c>
      <c r="BA107" s="80" t="str" cm="1">
        <f t="array" aca="1" ref="BA107" ca="1">IF(INDIRECT(BA$111&amp;116+4*($B107-7))=1,BIN2HEX(1),BIN2HEX(INDIRECT(BA$111&amp;113+4*($B107-7))&amp;INDIRECT(BA$111&amp;114+4*($B107-7))&amp;INDIRECT(BA$111&amp;115+4*($B107-7))&amp;INDIRECT(BA$111&amp;116+4*($B107-7))))</f>
        <v>2</v>
      </c>
      <c r="BB107" s="80" t="str" cm="1">
        <f t="array" aca="1" ref="BB107" ca="1">IF(INDIRECT(BB$111&amp;116+4*($B107-7))=1,BIN2HEX(1),BIN2HEX(INDIRECT(BB$111&amp;113+4*($B107-7))&amp;INDIRECT(BB$111&amp;114+4*($B107-7))&amp;INDIRECT(BB$111&amp;115+4*($B107-7))&amp;INDIRECT(BB$111&amp;116+4*($B107-7))))</f>
        <v>2</v>
      </c>
      <c r="BC107" s="80" t="str" cm="1">
        <f t="array" aca="1" ref="BC107" ca="1">IF(INDIRECT(BC$111&amp;116+4*($B107-7))=1,BIN2HEX(1),BIN2HEX(INDIRECT(BC$111&amp;113+4*($B107-7))&amp;INDIRECT(BC$111&amp;114+4*($B107-7))&amp;INDIRECT(BC$111&amp;115+4*($B107-7))&amp;INDIRECT(BC$111&amp;116+4*($B107-7))))</f>
        <v>2</v>
      </c>
      <c r="BD107" s="80" t="str" cm="1">
        <f t="array" aca="1" ref="BD107" ca="1">IF(INDIRECT(BD$111&amp;116+4*($B107-7))=1,BIN2HEX(1),BIN2HEX(INDIRECT(BD$111&amp;113+4*($B107-7))&amp;INDIRECT(BD$111&amp;114+4*($B107-7))&amp;INDIRECT(BD$111&amp;115+4*($B107-7))&amp;INDIRECT(BD$111&amp;116+4*($B107-7))))</f>
        <v>2</v>
      </c>
      <c r="BE107" s="80" t="str" cm="1">
        <f t="array" aca="1" ref="BE107" ca="1">IF(INDIRECT(BE$111&amp;116+4*($B107-7))=1,BIN2HEX(1),BIN2HEX(INDIRECT(BE$111&amp;113+4*($B107-7))&amp;INDIRECT(BE$111&amp;114+4*($B107-7))&amp;INDIRECT(BE$111&amp;115+4*($B107-7))&amp;INDIRECT(BE$111&amp;116+4*($B107-7))))</f>
        <v>2</v>
      </c>
      <c r="BF107" s="80" t="str" cm="1">
        <f t="array" aca="1" ref="BF107" ca="1">IF(INDIRECT(BF$111&amp;116+4*($B107-7))=1,BIN2HEX(1),BIN2HEX(INDIRECT(BF$111&amp;113+4*($B107-7))&amp;INDIRECT(BF$111&amp;114+4*($B107-7))&amp;INDIRECT(BF$111&amp;115+4*($B107-7))&amp;INDIRECT(BF$111&amp;116+4*($B107-7))))</f>
        <v>2</v>
      </c>
      <c r="BG107" s="80" t="str" cm="1">
        <f t="array" aca="1" ref="BG107" ca="1">IF(INDIRECT(BG$111&amp;116+4*($B107-7))=1,BIN2HEX(1),BIN2HEX(INDIRECT(BG$111&amp;113+4*($B107-7))&amp;INDIRECT(BG$111&amp;114+4*($B107-7))&amp;INDIRECT(BG$111&amp;115+4*($B107-7))&amp;INDIRECT(BG$111&amp;116+4*($B107-7))))</f>
        <v>2</v>
      </c>
      <c r="BH107" s="80" t="str" cm="1">
        <f t="array" aca="1" ref="BH107" ca="1">IF(INDIRECT(BH$111&amp;116+4*($B107-7))=1,BIN2HEX(1),BIN2HEX(INDIRECT(BH$111&amp;113+4*($B107-7))&amp;INDIRECT(BH$111&amp;114+4*($B107-7))&amp;INDIRECT(BH$111&amp;115+4*($B107-7))&amp;INDIRECT(BH$111&amp;116+4*($B107-7))))</f>
        <v>2</v>
      </c>
      <c r="BI107" s="80" t="str" cm="1">
        <f t="array" aca="1" ref="BI107" ca="1">IF(INDIRECT(BI$111&amp;116+4*($B107-7))=1,BIN2HEX(1),BIN2HEX(INDIRECT(BI$111&amp;113+4*($B107-7))&amp;INDIRECT(BI$111&amp;114+4*($B107-7))&amp;INDIRECT(BI$111&amp;115+4*($B107-7))&amp;INDIRECT(BI$111&amp;116+4*($B107-7))))</f>
        <v>2</v>
      </c>
      <c r="BJ107" s="80" t="str" cm="1">
        <f t="array" aca="1" ref="BJ107" ca="1">IF(INDIRECT(BJ$111&amp;116+4*($B107-7))=1,BIN2HEX(1),BIN2HEX(INDIRECT(BJ$111&amp;113+4*($B107-7))&amp;INDIRECT(BJ$111&amp;114+4*($B107-7))&amp;INDIRECT(BJ$111&amp;115+4*($B107-7))&amp;INDIRECT(BJ$111&amp;116+4*($B107-7))))</f>
        <v>2</v>
      </c>
      <c r="BK107" s="80" t="str" cm="1">
        <f t="array" aca="1" ref="BK107" ca="1">IF(INDIRECT(BK$111&amp;116+4*($B107-7))=1,BIN2HEX(1),BIN2HEX(INDIRECT(BK$111&amp;113+4*($B107-7))&amp;INDIRECT(BK$111&amp;114+4*($B107-7))&amp;INDIRECT(BK$111&amp;115+4*($B107-7))&amp;INDIRECT(BK$111&amp;116+4*($B107-7))))</f>
        <v>2</v>
      </c>
      <c r="BL107" s="80" t="str" cm="1">
        <f t="array" aca="1" ref="BL107" ca="1">IF(INDIRECT(BL$111&amp;116+4*($B107-7))=1,BIN2HEX(1),BIN2HEX(INDIRECT(BL$111&amp;113+4*($B107-7))&amp;INDIRECT(BL$111&amp;114+4*($B107-7))&amp;INDIRECT(BL$111&amp;115+4*($B107-7))&amp;INDIRECT(BL$111&amp;116+4*($B107-7))))</f>
        <v>2</v>
      </c>
      <c r="BM107" s="80" t="str" cm="1">
        <f t="array" aca="1" ref="BM107" ca="1">IF(INDIRECT(BM$111&amp;116+4*($B107-7))=1,BIN2HEX(1),BIN2HEX(INDIRECT(BM$111&amp;113+4*($B107-7))&amp;INDIRECT(BM$111&amp;114+4*($B107-7))&amp;INDIRECT(BM$111&amp;115+4*($B107-7))&amp;INDIRECT(BM$111&amp;116+4*($B107-7))))</f>
        <v>2</v>
      </c>
      <c r="BN107" s="80" t="str" cm="1">
        <f t="array" aca="1" ref="BN107" ca="1">IF(INDIRECT(BN$111&amp;116+4*($B107-7))=1,BIN2HEX(1),BIN2HEX(INDIRECT(BN$111&amp;113+4*($B107-7))&amp;INDIRECT(BN$111&amp;114+4*($B107-7))&amp;INDIRECT(BN$111&amp;115+4*($B107-7))&amp;INDIRECT(BN$111&amp;116+4*($B107-7))))</f>
        <v>2</v>
      </c>
      <c r="BO107" s="80" t="str" cm="1">
        <f t="array" aca="1" ref="BO107" ca="1">IF(INDIRECT(BO$111&amp;116+4*($B107-7))=1,BIN2HEX(1),BIN2HEX(INDIRECT(BO$111&amp;113+4*($B107-7))&amp;INDIRECT(BO$111&amp;114+4*($B107-7))&amp;INDIRECT(BO$111&amp;115+4*($B107-7))&amp;INDIRECT(BO$111&amp;116+4*($B107-7))))</f>
        <v>2</v>
      </c>
      <c r="BP107" s="80" t="str" cm="1">
        <f t="array" aca="1" ref="BP107" ca="1">IF(INDIRECT(BP$111&amp;116+4*($B107-7))=1,BIN2HEX(1),BIN2HEX(INDIRECT(BP$111&amp;113+4*($B107-7))&amp;INDIRECT(BP$111&amp;114+4*($B107-7))&amp;INDIRECT(BP$111&amp;115+4*($B107-7))&amp;INDIRECT(BP$111&amp;116+4*($B107-7))))</f>
        <v>2</v>
      </c>
      <c r="CD107" s="80" cm="1">
        <f t="array" aca="1" ref="CD107" ca="1">IF($V107="0",INDIRECT("ｄａｔａ!$"&amp;V$112&amp;"$"&amp;$B107),0)</f>
        <v>0</v>
      </c>
      <c r="CE107" s="80" cm="1">
        <f t="array" aca="1" ref="CE107" ca="1">IF(OR($AS107="0",$AS107="8"),INDIRECT("ｄａｔａ!$"&amp;AS$112&amp;"$"&amp;$B107),0)</f>
        <v>0</v>
      </c>
      <c r="CH107" s="80" t="str">
        <f t="shared" si="23"/>
        <v>2000</v>
      </c>
      <c r="CI107" s="80" t="str">
        <f t="shared" si="24"/>
        <v>300000</v>
      </c>
      <c r="CJ107" s="80" t="str">
        <f t="shared" si="25"/>
        <v>400000</v>
      </c>
      <c r="CK107" s="80" t="str">
        <f t="shared" si="26"/>
        <v>5000000</v>
      </c>
      <c r="CL107" s="80" t="str">
        <f t="shared" si="27"/>
        <v>600000</v>
      </c>
      <c r="CM107" s="80" t="str">
        <f t="shared" ca="1" si="28"/>
        <v>70000</v>
      </c>
      <c r="CN107" s="80" t="str">
        <f t="shared" ca="1" si="29"/>
        <v>800000</v>
      </c>
      <c r="CO107" s="80" t="str">
        <f t="shared" ca="1" si="30"/>
        <v>900000</v>
      </c>
      <c r="CP107" s="80" t="str">
        <f t="shared" ca="1" si="31"/>
        <v>A000000</v>
      </c>
      <c r="CQ107" s="80" t="str">
        <f t="shared" ca="1" si="32"/>
        <v>B00000</v>
      </c>
    </row>
    <row r="108" spans="1:97" x14ac:dyDescent="0.2">
      <c r="A108" s="80" t="s">
        <v>2421</v>
      </c>
      <c r="B108" s="80">
        <v>110</v>
      </c>
      <c r="C108" s="251">
        <f t="shared" ca="1" si="22"/>
        <v>1</v>
      </c>
      <c r="D108" s="80" t="str" cm="1">
        <f t="array" aca="1" ref="D108" ca="1">IF(INDIRECT(D$111&amp;116+4*($B108-7))=1,BIN2HEX(1),BIN2HEX(INDIRECT(D$111&amp;113+4*($B108-7))&amp;INDIRECT(D$111&amp;114+4*($B108-7))&amp;INDIRECT(D$111&amp;115+4*($B108-7))&amp;INDIRECT(D$111&amp;116+4*($B108-7))))</f>
        <v>4</v>
      </c>
      <c r="F108" s="80" t="str" cm="1">
        <f t="array" aca="1" ref="F108" ca="1">IF(INDIRECT(F$111&amp;116+4*($B108-7))=1,BIN2HEX(1),BIN2HEX(INDIRECT(F$111&amp;113+4*($B108-7))&amp;INDIRECT(F$111&amp;114+4*($B108-7))&amp;INDIRECT(F$111&amp;115+4*($B108-7))&amp;INDIRECT(F$111&amp;116+4*($B108-7))))</f>
        <v>2</v>
      </c>
      <c r="G108" s="80" t="str" cm="1">
        <f t="array" aca="1" ref="G108" ca="1">IF(INDIRECT(G$111&amp;116+4*($B108-7))=1,BIN2HEX(1),BIN2HEX(INDIRECT(G$111&amp;113+4*($B108-7))&amp;INDIRECT(G$111&amp;114+4*($B108-7))&amp;INDIRECT(G$111&amp;115+4*($B108-7))&amp;INDIRECT(G$111&amp;116+4*($B108-7))))</f>
        <v>2</v>
      </c>
      <c r="H108" s="80" t="str" cm="1">
        <f t="array" aca="1" ref="H108" ca="1">IF(INDIRECT(H$111&amp;116+4*($B108-7))=1,BIN2HEX(1),BIN2HEX(INDIRECT(H$111&amp;113+4*($B108-7))&amp;INDIRECT(H$111&amp;114+4*($B108-7))&amp;INDIRECT(H$111&amp;115+4*($B108-7))&amp;INDIRECT(H$111&amp;116+4*($B108-7))))</f>
        <v>2</v>
      </c>
      <c r="I108" s="80" t="str" cm="1">
        <f t="array" aca="1" ref="I108" ca="1">IF(INDIRECT(I$111&amp;116+4*($B108-7))=1,BIN2HEX(1),BIN2HEX(INDIRECT(I$111&amp;113+4*($B108-7))&amp;INDIRECT(I$111&amp;114+4*($B108-7))&amp;INDIRECT(I$111&amp;115+4*($B108-7))&amp;INDIRECT(I$111&amp;116+4*($B108-7))))</f>
        <v>2</v>
      </c>
      <c r="J108" s="80" t="str" cm="1">
        <f t="array" aca="1" ref="J108" ca="1">IF(INDIRECT(J$111&amp;116+4*($B108-7))=1,BIN2HEX(1),BIN2HEX(INDIRECT(J$111&amp;113+4*($B108-7))&amp;INDIRECT(J$111&amp;114+4*($B108-7))&amp;INDIRECT(J$111&amp;115+4*($B108-7))&amp;INDIRECT(J$111&amp;116+4*($B108-7))))</f>
        <v>2</v>
      </c>
      <c r="K108" s="80" t="str" cm="1">
        <f t="array" aca="1" ref="K108" ca="1">IF(INDIRECT(K$111&amp;116+4*($B108-7))=1,BIN2HEX(1),BIN2HEX(INDIRECT(K$111&amp;113+4*($B108-7))&amp;INDIRECT(K$111&amp;114+4*($B108-7))&amp;INDIRECT(K$111&amp;115+4*($B108-7))&amp;INDIRECT(K$111&amp;116+4*($B108-7))))</f>
        <v>2</v>
      </c>
      <c r="L108" s="80" t="str" cm="1">
        <f t="array" aca="1" ref="L108" ca="1">IF(INDIRECT(L$111&amp;116+4*($B108-7))=1,BIN2HEX(1),BIN2HEX(INDIRECT(L$111&amp;113+4*($B108-7))&amp;INDIRECT(L$111&amp;114+4*($B108-7))&amp;INDIRECT(L$111&amp;115+4*($B108-7))&amp;INDIRECT(L$111&amp;116+4*($B108-7))))</f>
        <v>2</v>
      </c>
      <c r="M108" s="80" t="str" cm="1">
        <f t="array" aca="1" ref="M108" ca="1">IF(INDIRECT(M$111&amp;116+4*($B108-7))=1,BIN2HEX(1),BIN2HEX(INDIRECT(M$111&amp;113+4*($B108-7))&amp;INDIRECT(M$111&amp;114+4*($B108-7))&amp;INDIRECT(M$111&amp;115+4*($B108-7))&amp;INDIRECT(M$111&amp;116+4*($B108-7))))</f>
        <v>2</v>
      </c>
      <c r="N108" s="80" t="str" cm="1">
        <f t="array" aca="1" ref="N108" ca="1">IF(INDIRECT(N$111&amp;116+4*($B108-7))=1,BIN2HEX(1),BIN2HEX(INDIRECT(N$111&amp;113+4*($B108-7))&amp;INDIRECT(N$111&amp;114+4*($B108-7))&amp;INDIRECT(N$111&amp;115+4*($B108-7))&amp;INDIRECT(N$111&amp;116+4*($B108-7))))</f>
        <v>2</v>
      </c>
      <c r="O108" s="80" t="str" cm="1">
        <f t="array" aca="1" ref="O108" ca="1">IF(INDIRECT(O$111&amp;116+4*($B108-7))=1,BIN2HEX(1),BIN2HEX(INDIRECT(O$111&amp;113+4*($B108-7))&amp;INDIRECT(O$111&amp;114+4*($B108-7))&amp;INDIRECT(O$111&amp;115+4*($B108-7))&amp;INDIRECT(O$111&amp;116+4*($B108-7))))</f>
        <v>2</v>
      </c>
      <c r="P108" s="80" t="str" cm="1">
        <f t="array" aca="1" ref="P108" ca="1">IF(INDIRECT(P$111&amp;116+4*($B108-7))=1,BIN2HEX(1),BIN2HEX(INDIRECT(P$111&amp;113+4*($B108-7))&amp;INDIRECT(P$111&amp;114+4*($B108-7))&amp;INDIRECT(P$111&amp;115+4*($B108-7))&amp;INDIRECT(P$111&amp;116+4*($B108-7))))</f>
        <v>2</v>
      </c>
      <c r="Q108" s="80" t="str" cm="1">
        <f t="array" aca="1" ref="Q108" ca="1">IF(INDIRECT(Q$111&amp;116+4*($B108-7))=1,BIN2HEX(1),BIN2HEX(INDIRECT(Q$111&amp;113+4*($B108-7))&amp;INDIRECT(Q$111&amp;114+4*($B108-7))&amp;INDIRECT(Q$111&amp;115+4*($B108-7))&amp;INDIRECT(Q$111&amp;116+4*($B108-7))))</f>
        <v>2</v>
      </c>
      <c r="R108" s="80" t="str" cm="1">
        <f t="array" aca="1" ref="R108" ca="1">IF(INDIRECT(R$111&amp;116+4*($B108-7))=1,BIN2HEX(1),BIN2HEX(INDIRECT(R$111&amp;113+4*($B108-7))&amp;INDIRECT(R$111&amp;114+4*($B108-7))&amp;INDIRECT(R$111&amp;115+4*($B108-7))&amp;INDIRECT(R$111&amp;116+4*($B108-7))))</f>
        <v>2</v>
      </c>
      <c r="S108" s="80" t="str" cm="1">
        <f t="array" aca="1" ref="S108" ca="1">IF(INDIRECT(S$111&amp;116+4*($B108-7))=1,BIN2HEX(1),BIN2HEX(INDIRECT(S$111&amp;113+4*($B108-7))&amp;INDIRECT(S$111&amp;114+4*($B108-7))&amp;INDIRECT(S$111&amp;115+4*($B108-7))&amp;INDIRECT(S$111&amp;116+4*($B108-7))))</f>
        <v>2</v>
      </c>
      <c r="T108" s="80" t="str" cm="1">
        <f t="array" aca="1" ref="T108" ca="1">IF(INDIRECT(T$111&amp;116+4*($B108-7))=1,BIN2HEX(1),BIN2HEX(INDIRECT(T$111&amp;113+4*($B108-7))&amp;INDIRECT(T$111&amp;114+4*($B108-7))&amp;INDIRECT(T$111&amp;115+4*($B108-7))&amp;INDIRECT(T$111&amp;116+4*($B108-7))))</f>
        <v>2</v>
      </c>
      <c r="U108" s="80" t="str" cm="1">
        <f t="array" aca="1" ref="U108" ca="1">IF(INDIRECT(U$111&amp;116+4*($B108-7))=1,BIN2HEX(1),BIN2HEX(INDIRECT(U$111&amp;113+4*($B108-7))&amp;INDIRECT(U$111&amp;114+4*($B108-7))&amp;INDIRECT(U$111&amp;115+4*($B108-7))&amp;INDIRECT(U$111&amp;116+4*($B108-7))))</f>
        <v>2</v>
      </c>
      <c r="V108" s="80" t="str" cm="1">
        <f t="array" aca="1" ref="V108" ca="1">IF(INDIRECT(V$111&amp;116+4*($B108-7))=1,BIN2HEX(1),BIN2HEX(INDIRECT(V$111&amp;113+4*($B108-7))&amp;INDIRECT(V$111&amp;114+4*($B108-7))&amp;INDIRECT(V$111&amp;115+4*($B108-7))&amp;INDIRECT(V$111&amp;116+4*($B108-7))))</f>
        <v>2</v>
      </c>
      <c r="W108" s="80" t="str" cm="1">
        <f t="array" aca="1" ref="W108" ca="1">IF(INDIRECT(W$111&amp;116+4*($B108-7))=1,BIN2HEX(1),BIN2HEX(INDIRECT(W$111&amp;113+4*($B108-7))&amp;INDIRECT(W$111&amp;114+4*($B108-7))&amp;INDIRECT(W$111&amp;115+4*($B108-7))&amp;INDIRECT(W$111&amp;116+4*($B108-7))))</f>
        <v>2</v>
      </c>
      <c r="X108" s="80" t="str" cm="1">
        <f t="array" aca="1" ref="X108" ca="1">IF(INDIRECT(X$111&amp;116+4*($B108-7))=1,BIN2HEX(1),BIN2HEX(INDIRECT(X$111&amp;113+4*($B108-7))&amp;INDIRECT(X$111&amp;114+4*($B108-7))&amp;INDIRECT(X$111&amp;115+4*($B108-7))&amp;INDIRECT(X$111&amp;116+4*($B108-7))))</f>
        <v>2</v>
      </c>
      <c r="Y108" s="80" t="str" cm="1">
        <f t="array" aca="1" ref="Y108" ca="1">IF(INDIRECT(Y$111&amp;116+4*($B108-7))=1,BIN2HEX(1),BIN2HEX(INDIRECT(Y$111&amp;113+4*($B108-7))&amp;INDIRECT(Y$111&amp;114+4*($B108-7))&amp;INDIRECT(Y$111&amp;115+4*($B108-7))&amp;INDIRECT(Y$111&amp;116+4*($B108-7))))</f>
        <v>2</v>
      </c>
      <c r="Z108" s="80" t="str" cm="1">
        <f t="array" aca="1" ref="Z108" ca="1">IF(INDIRECT(Z$111&amp;116+4*($B108-7))=1,BIN2HEX(1),BIN2HEX(INDIRECT(Z$111&amp;113+4*($B108-7))&amp;INDIRECT(Z$111&amp;114+4*($B108-7))&amp;INDIRECT(Z$111&amp;115+4*($B108-7))&amp;INDIRECT(Z$111&amp;116+4*($B108-7))))</f>
        <v>2</v>
      </c>
      <c r="AA108" s="80" t="str" cm="1">
        <f t="array" aca="1" ref="AA108" ca="1">IF(INDIRECT(AA$111&amp;116+4*($B108-7))=1,BIN2HEX(1),BIN2HEX(INDIRECT(AA$111&amp;113+4*($B108-7))&amp;INDIRECT(AA$111&amp;114+4*($B108-7))&amp;INDIRECT(AA$111&amp;115+4*($B108-7))&amp;INDIRECT(AA$111&amp;116+4*($B108-7))))</f>
        <v>2</v>
      </c>
      <c r="AB108" s="80" t="str" cm="1">
        <f t="array" aca="1" ref="AB108" ca="1">IF(INDIRECT(AB$111&amp;116+4*($B108-7))=1,BIN2HEX(1),BIN2HEX(INDIRECT(AB$111&amp;113+4*($B108-7))&amp;INDIRECT(AB$111&amp;114+4*($B108-7))&amp;INDIRECT(AB$111&amp;115+4*($B108-7))&amp;INDIRECT(AB$111&amp;116+4*($B108-7))))</f>
        <v>2</v>
      </c>
      <c r="AC108" s="80" t="str" cm="1">
        <f t="array" aca="1" ref="AC108" ca="1">IF(INDIRECT(AC$111&amp;116+4*($B108-7))=1,BIN2HEX(1),BIN2HEX(INDIRECT(AC$111&amp;113+4*($B108-7))&amp;INDIRECT(AC$111&amp;114+4*($B108-7))&amp;INDIRECT(AC$111&amp;115+4*($B108-7))&amp;INDIRECT(AC$111&amp;116+4*($B108-7))))</f>
        <v>2</v>
      </c>
      <c r="AD108" s="80" t="str" cm="1">
        <f t="array" aca="1" ref="AD108" ca="1">IF(INDIRECT(AD$111&amp;116+4*($B108-7))=1,BIN2HEX(1),BIN2HEX(INDIRECT(AD$111&amp;113+4*($B108-7))&amp;INDIRECT(AD$111&amp;114+4*($B108-7))&amp;INDIRECT(AD$111&amp;115+4*($B108-7))&amp;INDIRECT(AD$111&amp;116+4*($B108-7))))</f>
        <v>2</v>
      </c>
      <c r="AE108" s="80" t="str" cm="1">
        <f t="array" aca="1" ref="AE108" ca="1">IF(INDIRECT(AE$111&amp;116+4*($B108-7))=1,BIN2HEX(1),BIN2HEX(INDIRECT(AE$111&amp;113+4*($B108-7))&amp;INDIRECT(AE$111&amp;114+4*($B108-7))&amp;INDIRECT(AE$111&amp;115+4*($B108-7))&amp;INDIRECT(AE$111&amp;116+4*($B108-7))))</f>
        <v>2</v>
      </c>
      <c r="AF108" s="80" t="str" cm="1">
        <f t="array" aca="1" ref="AF108" ca="1">IF(INDIRECT(AF$111&amp;116+4*($B108-7))=1,BIN2HEX(1),BIN2HEX(INDIRECT(AF$111&amp;113+4*($B108-7))&amp;INDIRECT(AF$111&amp;114+4*($B108-7))&amp;INDIRECT(AF$111&amp;115+4*($B108-7))&amp;INDIRECT(AF$111&amp;116+4*($B108-7))))</f>
        <v>2</v>
      </c>
      <c r="AG108" s="80" t="str" cm="1">
        <f t="array" aca="1" ref="AG108" ca="1">IF(INDIRECT(AG$111&amp;116+4*($B108-7))=1,BIN2HEX(1),BIN2HEX(INDIRECT(AG$111&amp;113+4*($B108-7))&amp;INDIRECT(AG$111&amp;114+4*($B108-7))&amp;INDIRECT(AG$111&amp;115+4*($B108-7))&amp;INDIRECT(AG$111&amp;116+4*($B108-7))))</f>
        <v>2</v>
      </c>
      <c r="AH108" s="80" t="str" cm="1">
        <f t="array" aca="1" ref="AH108" ca="1">IF(INDIRECT(AH$111&amp;116+4*($B108-7))=1,BIN2HEX(1),BIN2HEX(INDIRECT(AH$111&amp;113+4*($B108-7))&amp;INDIRECT(AH$111&amp;114+4*($B108-7))&amp;INDIRECT(AH$111&amp;115+4*($B108-7))&amp;INDIRECT(AH$111&amp;116+4*($B108-7))))</f>
        <v>2</v>
      </c>
      <c r="AI108" s="80" t="str" cm="1">
        <f t="array" aca="1" ref="AI108" ca="1">IF(INDIRECT(AI$111&amp;116+4*($B108-7))=1,BIN2HEX(1),BIN2HEX(INDIRECT(AI$111&amp;113+4*($B108-7))&amp;INDIRECT(AI$111&amp;114+4*($B108-7))&amp;INDIRECT(AI$111&amp;115+4*($B108-7))&amp;INDIRECT(AI$111&amp;116+4*($B108-7))))</f>
        <v>2</v>
      </c>
      <c r="AJ108" s="80" t="str" cm="1">
        <f t="array" aca="1" ref="AJ108" ca="1">IF(INDIRECT(AJ$111&amp;116+4*($B108-7))=1,BIN2HEX(1),BIN2HEX(INDIRECT(AJ$111&amp;113+4*($B108-7))&amp;INDIRECT(AJ$111&amp;114+4*($B108-7))&amp;INDIRECT(AJ$111&amp;115+4*($B108-7))&amp;INDIRECT(AJ$111&amp;116+4*($B108-7))))</f>
        <v>2</v>
      </c>
      <c r="AK108" s="80" t="str" cm="1">
        <f t="array" aca="1" ref="AK108" ca="1">IF(INDIRECT(AK$111&amp;116+4*($B108-7))=1,BIN2HEX(1),BIN2HEX(INDIRECT(AK$111&amp;113+4*($B108-7))&amp;INDIRECT(AK$111&amp;114+4*($B108-7))&amp;INDIRECT(AK$111&amp;115+4*($B108-7))&amp;INDIRECT(AK$111&amp;116+4*($B108-7))))</f>
        <v>2</v>
      </c>
      <c r="AL108" s="80" t="str" cm="1">
        <f t="array" aca="1" ref="AL108" ca="1">IF(INDIRECT(AL$111&amp;116+4*($B108-7))=1,BIN2HEX(1),BIN2HEX(INDIRECT(AL$111&amp;113+4*($B108-7))&amp;INDIRECT(AL$111&amp;114+4*($B108-7))&amp;INDIRECT(AL$111&amp;115+4*($B108-7))&amp;INDIRECT(AL$111&amp;116+4*($B108-7))))</f>
        <v>2</v>
      </c>
      <c r="AM108" s="80" t="str" cm="1">
        <f t="array" aca="1" ref="AM108" ca="1">IF(INDIRECT(AM$111&amp;116+4*($B108-7))=1,BIN2HEX(1),BIN2HEX(INDIRECT(AM$111&amp;113+4*($B108-7))&amp;INDIRECT(AM$111&amp;114+4*($B108-7))&amp;INDIRECT(AM$111&amp;115+4*($B108-7))&amp;INDIRECT(AM$111&amp;116+4*($B108-7))))</f>
        <v>2</v>
      </c>
      <c r="AN108" s="80" t="str" cm="1">
        <f t="array" aca="1" ref="AN108" ca="1">IF(INDIRECT(AN$111&amp;116+4*($B108-7))=1,BIN2HEX(1),BIN2HEX(INDIRECT(AN$111&amp;113+4*($B108-7))&amp;INDIRECT(AN$111&amp;114+4*($B108-7))&amp;INDIRECT(AN$111&amp;115+4*($B108-7))&amp;INDIRECT(AN$111&amp;116+4*($B108-7))))</f>
        <v>2</v>
      </c>
      <c r="AO108" s="80" t="str" cm="1">
        <f t="array" aca="1" ref="AO108" ca="1">IF(INDIRECT(AO$111&amp;116+4*($B108-7))=1,BIN2HEX(1),BIN2HEX(INDIRECT(AO$111&amp;113+4*($B108-7))&amp;INDIRECT(AO$111&amp;114+4*($B108-7))&amp;INDIRECT(AO$111&amp;115+4*($B108-7))&amp;INDIRECT(AO$111&amp;116+4*($B108-7))))</f>
        <v>2</v>
      </c>
      <c r="AP108" s="80" t="str" cm="1">
        <f t="array" aca="1" ref="AP108" ca="1">IF(INDIRECT(AP$111&amp;116+4*($B108-7))=1,BIN2HEX(1),BIN2HEX(INDIRECT(AP$111&amp;113+4*($B108-7))&amp;INDIRECT(AP$111&amp;114+4*($B108-7))&amp;INDIRECT(AP$111&amp;115+4*($B108-7))&amp;INDIRECT(AP$111&amp;116+4*($B108-7))))</f>
        <v>2</v>
      </c>
      <c r="AQ108" s="80" t="str" cm="1">
        <f t="array" aca="1" ref="AQ108" ca="1">IF(INDIRECT(AQ$111&amp;116+4*($B108-7))=1,BIN2HEX(1),BIN2HEX(INDIRECT(AQ$111&amp;113+4*($B108-7))&amp;INDIRECT(AQ$111&amp;114+4*($B108-7))&amp;INDIRECT(AQ$111&amp;115+4*($B108-7))&amp;INDIRECT(AQ$111&amp;116+4*($B108-7))))</f>
        <v>2</v>
      </c>
      <c r="AR108" s="80" t="str" cm="1">
        <f t="array" aca="1" ref="AR108" ca="1">IF(INDIRECT(AR$111&amp;116+4*($B108-7))=1,BIN2HEX(1),BIN2HEX(INDIRECT(AR$111&amp;113+4*($B108-7))&amp;INDIRECT(AR$111&amp;114+4*($B108-7))&amp;INDIRECT(AR$111&amp;115+4*($B108-7))&amp;INDIRECT(AR$111&amp;116+4*($B108-7))))</f>
        <v>2</v>
      </c>
      <c r="AS108" s="80" t="str" cm="1">
        <f t="array" aca="1" ref="AS108" ca="1">IF(INDIRECT(AS$111&amp;116+4*($B108-7))=1,BIN2HEX(1),BIN2HEX(INDIRECT(AS$111&amp;113+4*($B108-7))&amp;INDIRECT(AS$111&amp;114+4*($B108-7))&amp;INDIRECT(AS$111&amp;115+4*($B108-7))&amp;INDIRECT(AS$111&amp;116+4*($B108-7))))</f>
        <v>2</v>
      </c>
      <c r="AT108" s="80" t="str" cm="1">
        <f t="array" aca="1" ref="AT108" ca="1">IF(INDIRECT(AT$111&amp;116+4*($B108-7))=1,BIN2HEX(1),BIN2HEX(INDIRECT(AT$111&amp;113+4*($B108-7))&amp;INDIRECT(AT$111&amp;114+4*($B108-7))&amp;INDIRECT(AT$111&amp;115+4*($B108-7))&amp;INDIRECT(AT$111&amp;116+4*($B108-7))))</f>
        <v>2</v>
      </c>
      <c r="AU108" s="80" t="str" cm="1">
        <f t="array" aca="1" ref="AU108" ca="1">IF(INDIRECT(AU$111&amp;116+4*($B108-7))=1,BIN2HEX(1),BIN2HEX(INDIRECT(AU$111&amp;113+4*($B108-7))&amp;INDIRECT(AU$111&amp;114+4*($B108-7))&amp;INDIRECT(AU$111&amp;115+4*($B108-7))&amp;INDIRECT(AU$111&amp;116+4*($B108-7))))</f>
        <v>2</v>
      </c>
      <c r="AV108" s="80" t="str" cm="1">
        <f t="array" aca="1" ref="AV108" ca="1">IF(INDIRECT(AV$111&amp;116+4*($B108-7))=1,BIN2HEX(1),BIN2HEX(INDIRECT(AV$111&amp;113+4*($B108-7))&amp;INDIRECT(AV$111&amp;114+4*($B108-7))&amp;INDIRECT(AV$111&amp;115+4*($B108-7))&amp;INDIRECT(AV$111&amp;116+4*($B108-7))))</f>
        <v>2</v>
      </c>
      <c r="AW108" s="80" t="str" cm="1">
        <f t="array" aca="1" ref="AW108" ca="1">IF(INDIRECT(AW$111&amp;116+4*($B108-7))=1,BIN2HEX(1),BIN2HEX(INDIRECT(AW$111&amp;113+4*($B108-7))&amp;INDIRECT(AW$111&amp;114+4*($B108-7))&amp;INDIRECT(AW$111&amp;115+4*($B108-7))&amp;INDIRECT(AW$111&amp;116+4*($B108-7))))</f>
        <v>2</v>
      </c>
      <c r="AX108" s="80" t="str" cm="1">
        <f t="array" aca="1" ref="AX108" ca="1">IF(INDIRECT(AX$111&amp;116+4*($B108-7))=1,BIN2HEX(1),BIN2HEX(INDIRECT(AX$111&amp;113+4*($B108-7))&amp;INDIRECT(AX$111&amp;114+4*($B108-7))&amp;INDIRECT(AX$111&amp;115+4*($B108-7))&amp;INDIRECT(AX$111&amp;116+4*($B108-7))))</f>
        <v>2</v>
      </c>
      <c r="AY108" s="80" t="str" cm="1">
        <f t="array" aca="1" ref="AY108" ca="1">IF(INDIRECT(AY$111&amp;116+4*($B108-7))=1,BIN2HEX(1),BIN2HEX(INDIRECT(AY$111&amp;113+4*($B108-7))&amp;INDIRECT(AY$111&amp;114+4*($B108-7))&amp;INDIRECT(AY$111&amp;115+4*($B108-7))&amp;INDIRECT(AY$111&amp;116+4*($B108-7))))</f>
        <v>2</v>
      </c>
      <c r="AZ108" s="80" t="str" cm="1">
        <f t="array" aca="1" ref="AZ108" ca="1">IF(INDIRECT(AZ$111&amp;116+4*($B108-7))=1,BIN2HEX(1),BIN2HEX(INDIRECT(AZ$111&amp;113+4*($B108-7))&amp;INDIRECT(AZ$111&amp;114+4*($B108-7))&amp;INDIRECT(AZ$111&amp;115+4*($B108-7))&amp;INDIRECT(AZ$111&amp;116+4*($B108-7))))</f>
        <v>2</v>
      </c>
      <c r="BA108" s="80" t="str" cm="1">
        <f t="array" aca="1" ref="BA108" ca="1">IF(INDIRECT(BA$111&amp;116+4*($B108-7))=1,BIN2HEX(1),BIN2HEX(INDIRECT(BA$111&amp;113+4*($B108-7))&amp;INDIRECT(BA$111&amp;114+4*($B108-7))&amp;INDIRECT(BA$111&amp;115+4*($B108-7))&amp;INDIRECT(BA$111&amp;116+4*($B108-7))))</f>
        <v>2</v>
      </c>
      <c r="BB108" s="80" t="str" cm="1">
        <f t="array" aca="1" ref="BB108" ca="1">IF(INDIRECT(BB$111&amp;116+4*($B108-7))=1,BIN2HEX(1),BIN2HEX(INDIRECT(BB$111&amp;113+4*($B108-7))&amp;INDIRECT(BB$111&amp;114+4*($B108-7))&amp;INDIRECT(BB$111&amp;115+4*($B108-7))&amp;INDIRECT(BB$111&amp;116+4*($B108-7))))</f>
        <v>2</v>
      </c>
      <c r="BC108" s="80" t="str" cm="1">
        <f t="array" aca="1" ref="BC108" ca="1">IF(INDIRECT(BC$111&amp;116+4*($B108-7))=1,BIN2HEX(1),BIN2HEX(INDIRECT(BC$111&amp;113+4*($B108-7))&amp;INDIRECT(BC$111&amp;114+4*($B108-7))&amp;INDIRECT(BC$111&amp;115+4*($B108-7))&amp;INDIRECT(BC$111&amp;116+4*($B108-7))))</f>
        <v>2</v>
      </c>
      <c r="BD108" s="80" t="str" cm="1">
        <f t="array" aca="1" ref="BD108" ca="1">IF(INDIRECT(BD$111&amp;116+4*($B108-7))=1,BIN2HEX(1),BIN2HEX(INDIRECT(BD$111&amp;113+4*($B108-7))&amp;INDIRECT(BD$111&amp;114+4*($B108-7))&amp;INDIRECT(BD$111&amp;115+4*($B108-7))&amp;INDIRECT(BD$111&amp;116+4*($B108-7))))</f>
        <v>2</v>
      </c>
      <c r="BE108" s="80" t="str" cm="1">
        <f t="array" aca="1" ref="BE108" ca="1">IF(INDIRECT(BE$111&amp;116+4*($B108-7))=1,BIN2HEX(1),BIN2HEX(INDIRECT(BE$111&amp;113+4*($B108-7))&amp;INDIRECT(BE$111&amp;114+4*($B108-7))&amp;INDIRECT(BE$111&amp;115+4*($B108-7))&amp;INDIRECT(BE$111&amp;116+4*($B108-7))))</f>
        <v>2</v>
      </c>
      <c r="BF108" s="80" t="str" cm="1">
        <f t="array" aca="1" ref="BF108" ca="1">IF(INDIRECT(BF$111&amp;116+4*($B108-7))=1,BIN2HEX(1),BIN2HEX(INDIRECT(BF$111&amp;113+4*($B108-7))&amp;INDIRECT(BF$111&amp;114+4*($B108-7))&amp;INDIRECT(BF$111&amp;115+4*($B108-7))&amp;INDIRECT(BF$111&amp;116+4*($B108-7))))</f>
        <v>2</v>
      </c>
      <c r="BG108" s="80" t="str" cm="1">
        <f t="array" aca="1" ref="BG108" ca="1">IF(INDIRECT(BG$111&amp;116+4*($B108-7))=1,BIN2HEX(1),BIN2HEX(INDIRECT(BG$111&amp;113+4*($B108-7))&amp;INDIRECT(BG$111&amp;114+4*($B108-7))&amp;INDIRECT(BG$111&amp;115+4*($B108-7))&amp;INDIRECT(BG$111&amp;116+4*($B108-7))))</f>
        <v>2</v>
      </c>
      <c r="BH108" s="80" t="str" cm="1">
        <f t="array" aca="1" ref="BH108" ca="1">IF(INDIRECT(BH$111&amp;116+4*($B108-7))=1,BIN2HEX(1),BIN2HEX(INDIRECT(BH$111&amp;113+4*($B108-7))&amp;INDIRECT(BH$111&amp;114+4*($B108-7))&amp;INDIRECT(BH$111&amp;115+4*($B108-7))&amp;INDIRECT(BH$111&amp;116+4*($B108-7))))</f>
        <v>2</v>
      </c>
      <c r="BI108" s="80" t="str" cm="1">
        <f t="array" aca="1" ref="BI108" ca="1">IF(INDIRECT(BI$111&amp;116+4*($B108-7))=1,BIN2HEX(1),BIN2HEX(INDIRECT(BI$111&amp;113+4*($B108-7))&amp;INDIRECT(BI$111&amp;114+4*($B108-7))&amp;INDIRECT(BI$111&amp;115+4*($B108-7))&amp;INDIRECT(BI$111&amp;116+4*($B108-7))))</f>
        <v>2</v>
      </c>
      <c r="BJ108" s="80" t="str" cm="1">
        <f t="array" aca="1" ref="BJ108" ca="1">IF(INDIRECT(BJ$111&amp;116+4*($B108-7))=1,BIN2HEX(1),BIN2HEX(INDIRECT(BJ$111&amp;113+4*($B108-7))&amp;INDIRECT(BJ$111&amp;114+4*($B108-7))&amp;INDIRECT(BJ$111&amp;115+4*($B108-7))&amp;INDIRECT(BJ$111&amp;116+4*($B108-7))))</f>
        <v>2</v>
      </c>
      <c r="BK108" s="80" t="str" cm="1">
        <f t="array" aca="1" ref="BK108" ca="1">IF(INDIRECT(BK$111&amp;116+4*($B108-7))=1,BIN2HEX(1),BIN2HEX(INDIRECT(BK$111&amp;113+4*($B108-7))&amp;INDIRECT(BK$111&amp;114+4*($B108-7))&amp;INDIRECT(BK$111&amp;115+4*($B108-7))&amp;INDIRECT(BK$111&amp;116+4*($B108-7))))</f>
        <v>2</v>
      </c>
      <c r="BL108" s="80" t="str" cm="1">
        <f t="array" aca="1" ref="BL108" ca="1">IF(INDIRECT(BL$111&amp;116+4*($B108-7))=1,BIN2HEX(1),BIN2HEX(INDIRECT(BL$111&amp;113+4*($B108-7))&amp;INDIRECT(BL$111&amp;114+4*($B108-7))&amp;INDIRECT(BL$111&amp;115+4*($B108-7))&amp;INDIRECT(BL$111&amp;116+4*($B108-7))))</f>
        <v>2</v>
      </c>
      <c r="BM108" s="80" t="str" cm="1">
        <f t="array" aca="1" ref="BM108" ca="1">IF(INDIRECT(BM$111&amp;116+4*($B108-7))=1,BIN2HEX(1),BIN2HEX(INDIRECT(BM$111&amp;113+4*($B108-7))&amp;INDIRECT(BM$111&amp;114+4*($B108-7))&amp;INDIRECT(BM$111&amp;115+4*($B108-7))&amp;INDIRECT(BM$111&amp;116+4*($B108-7))))</f>
        <v>2</v>
      </c>
      <c r="BN108" s="80" t="str" cm="1">
        <f t="array" aca="1" ref="BN108" ca="1">IF(INDIRECT(BN$111&amp;116+4*($B108-7))=1,BIN2HEX(1),BIN2HEX(INDIRECT(BN$111&amp;113+4*($B108-7))&amp;INDIRECT(BN$111&amp;114+4*($B108-7))&amp;INDIRECT(BN$111&amp;115+4*($B108-7))&amp;INDIRECT(BN$111&amp;116+4*($B108-7))))</f>
        <v>2</v>
      </c>
      <c r="BO108" s="80" t="str" cm="1">
        <f t="array" aca="1" ref="BO108" ca="1">IF(INDIRECT(BO$111&amp;116+4*($B108-7))=1,BIN2HEX(1),BIN2HEX(INDIRECT(BO$111&amp;113+4*($B108-7))&amp;INDIRECT(BO$111&amp;114+4*($B108-7))&amp;INDIRECT(BO$111&amp;115+4*($B108-7))&amp;INDIRECT(BO$111&amp;116+4*($B108-7))))</f>
        <v>2</v>
      </c>
      <c r="BP108" s="80" t="str" cm="1">
        <f t="array" aca="1" ref="BP108" ca="1">IF(INDIRECT(BP$111&amp;116+4*($B108-7))=1,BIN2HEX(1),BIN2HEX(INDIRECT(BP$111&amp;113+4*($B108-7))&amp;INDIRECT(BP$111&amp;114+4*($B108-7))&amp;INDIRECT(BP$111&amp;115+4*($B108-7))&amp;INDIRECT(BP$111&amp;116+4*($B108-7))))</f>
        <v>2</v>
      </c>
      <c r="CD108" s="80" cm="1">
        <f t="array" aca="1" ref="CD108" ca="1">IF($V108="0",INDIRECT("ｄａｔａ!$"&amp;V$112&amp;"$"&amp;$B108),0)</f>
        <v>0</v>
      </c>
      <c r="CE108" s="80" cm="1">
        <f t="array" aca="1" ref="CE108" ca="1">IF(OR($AS108="0",$AS108="8"),INDIRECT("ｄａｔａ!$"&amp;AS$112&amp;"$"&amp;$B108),0)</f>
        <v>0</v>
      </c>
      <c r="CH108" s="80" t="str">
        <f t="shared" si="23"/>
        <v>2000</v>
      </c>
      <c r="CI108" s="80" t="str">
        <f t="shared" si="24"/>
        <v>300000</v>
      </c>
      <c r="CJ108" s="80" t="str">
        <f t="shared" si="25"/>
        <v>400000</v>
      </c>
      <c r="CK108" s="80" t="str">
        <f t="shared" si="26"/>
        <v>5000000</v>
      </c>
      <c r="CL108" s="80" t="str">
        <f t="shared" si="27"/>
        <v>600000</v>
      </c>
      <c r="CM108" s="80" t="str">
        <f t="shared" ca="1" si="28"/>
        <v>70000</v>
      </c>
      <c r="CN108" s="80" t="str">
        <f t="shared" ca="1" si="29"/>
        <v>800000</v>
      </c>
      <c r="CO108" s="80" t="str">
        <f t="shared" ca="1" si="30"/>
        <v>900000</v>
      </c>
      <c r="CP108" s="80" t="str">
        <f t="shared" ca="1" si="31"/>
        <v>A000000</v>
      </c>
      <c r="CQ108" s="80" t="str">
        <f t="shared" ca="1" si="32"/>
        <v>B00000</v>
      </c>
    </row>
    <row r="109" spans="1:97" x14ac:dyDescent="0.2">
      <c r="A109" s="80" t="s">
        <v>2422</v>
      </c>
      <c r="B109" s="80">
        <v>111</v>
      </c>
      <c r="C109" s="251">
        <f t="shared" ca="1" si="22"/>
        <v>1</v>
      </c>
      <c r="D109" s="80" t="str" cm="1">
        <f t="array" aca="1" ref="D109" ca="1">IF(INDIRECT(D$111&amp;116+4*($B109-7))=1,BIN2HEX(1),BIN2HEX(INDIRECT(D$111&amp;113+4*($B109-7))&amp;INDIRECT(D$111&amp;114+4*($B109-7))&amp;INDIRECT(D$111&amp;115+4*($B109-7))&amp;INDIRECT(D$111&amp;116+4*($B109-7))))</f>
        <v>4</v>
      </c>
      <c r="F109" s="80" t="str" cm="1">
        <f t="array" aca="1" ref="F109" ca="1">IF(INDIRECT(F$111&amp;116+4*($B109-7))=1,BIN2HEX(1),BIN2HEX(INDIRECT(F$111&amp;113+4*($B109-7))&amp;INDIRECT(F$111&amp;114+4*($B109-7))&amp;INDIRECT(F$111&amp;115+4*($B109-7))&amp;INDIRECT(F$111&amp;116+4*($B109-7))))</f>
        <v>2</v>
      </c>
      <c r="G109" s="80" t="str" cm="1">
        <f t="array" aca="1" ref="G109" ca="1">IF(INDIRECT(G$111&amp;116+4*($B109-7))=1,BIN2HEX(1),BIN2HEX(INDIRECT(G$111&amp;113+4*($B109-7))&amp;INDIRECT(G$111&amp;114+4*($B109-7))&amp;INDIRECT(G$111&amp;115+4*($B109-7))&amp;INDIRECT(G$111&amp;116+4*($B109-7))))</f>
        <v>2</v>
      </c>
      <c r="H109" s="80" t="str" cm="1">
        <f t="array" aca="1" ref="H109" ca="1">IF(INDIRECT(H$111&amp;116+4*($B109-7))=1,BIN2HEX(1),BIN2HEX(INDIRECT(H$111&amp;113+4*($B109-7))&amp;INDIRECT(H$111&amp;114+4*($B109-7))&amp;INDIRECT(H$111&amp;115+4*($B109-7))&amp;INDIRECT(H$111&amp;116+4*($B109-7))))</f>
        <v>2</v>
      </c>
      <c r="I109" s="80" t="str" cm="1">
        <f t="array" aca="1" ref="I109" ca="1">IF(INDIRECT(I$111&amp;116+4*($B109-7))=1,BIN2HEX(1),BIN2HEX(INDIRECT(I$111&amp;113+4*($B109-7))&amp;INDIRECT(I$111&amp;114+4*($B109-7))&amp;INDIRECT(I$111&amp;115+4*($B109-7))&amp;INDIRECT(I$111&amp;116+4*($B109-7))))</f>
        <v>2</v>
      </c>
      <c r="J109" s="80" t="str" cm="1">
        <f t="array" aca="1" ref="J109" ca="1">IF(INDIRECT(J$111&amp;116+4*($B109-7))=1,BIN2HEX(1),BIN2HEX(INDIRECT(J$111&amp;113+4*($B109-7))&amp;INDIRECT(J$111&amp;114+4*($B109-7))&amp;INDIRECT(J$111&amp;115+4*($B109-7))&amp;INDIRECT(J$111&amp;116+4*($B109-7))))</f>
        <v>2</v>
      </c>
      <c r="K109" s="80" t="str" cm="1">
        <f t="array" aca="1" ref="K109" ca="1">IF(INDIRECT(K$111&amp;116+4*($B109-7))=1,BIN2HEX(1),BIN2HEX(INDIRECT(K$111&amp;113+4*($B109-7))&amp;INDIRECT(K$111&amp;114+4*($B109-7))&amp;INDIRECT(K$111&amp;115+4*($B109-7))&amp;INDIRECT(K$111&amp;116+4*($B109-7))))</f>
        <v>2</v>
      </c>
      <c r="L109" s="80" t="str" cm="1">
        <f t="array" aca="1" ref="L109" ca="1">IF(INDIRECT(L$111&amp;116+4*($B109-7))=1,BIN2HEX(1),BIN2HEX(INDIRECT(L$111&amp;113+4*($B109-7))&amp;INDIRECT(L$111&amp;114+4*($B109-7))&amp;INDIRECT(L$111&amp;115+4*($B109-7))&amp;INDIRECT(L$111&amp;116+4*($B109-7))))</f>
        <v>2</v>
      </c>
      <c r="M109" s="80" t="str" cm="1">
        <f t="array" aca="1" ref="M109" ca="1">IF(INDIRECT(M$111&amp;116+4*($B109-7))=1,BIN2HEX(1),BIN2HEX(INDIRECT(M$111&amp;113+4*($B109-7))&amp;INDIRECT(M$111&amp;114+4*($B109-7))&amp;INDIRECT(M$111&amp;115+4*($B109-7))&amp;INDIRECT(M$111&amp;116+4*($B109-7))))</f>
        <v>2</v>
      </c>
      <c r="N109" s="80" t="str" cm="1">
        <f t="array" aca="1" ref="N109" ca="1">IF(INDIRECT(N$111&amp;116+4*($B109-7))=1,BIN2HEX(1),BIN2HEX(INDIRECT(N$111&amp;113+4*($B109-7))&amp;INDIRECT(N$111&amp;114+4*($B109-7))&amp;INDIRECT(N$111&amp;115+4*($B109-7))&amp;INDIRECT(N$111&amp;116+4*($B109-7))))</f>
        <v>2</v>
      </c>
      <c r="O109" s="80" t="str" cm="1">
        <f t="array" aca="1" ref="O109" ca="1">IF(INDIRECT(O$111&amp;116+4*($B109-7))=1,BIN2HEX(1),BIN2HEX(INDIRECT(O$111&amp;113+4*($B109-7))&amp;INDIRECT(O$111&amp;114+4*($B109-7))&amp;INDIRECT(O$111&amp;115+4*($B109-7))&amp;INDIRECT(O$111&amp;116+4*($B109-7))))</f>
        <v>2</v>
      </c>
      <c r="P109" s="80" t="str" cm="1">
        <f t="array" aca="1" ref="P109" ca="1">IF(INDIRECT(P$111&amp;116+4*($B109-7))=1,BIN2HEX(1),BIN2HEX(INDIRECT(P$111&amp;113+4*($B109-7))&amp;INDIRECT(P$111&amp;114+4*($B109-7))&amp;INDIRECT(P$111&amp;115+4*($B109-7))&amp;INDIRECT(P$111&amp;116+4*($B109-7))))</f>
        <v>2</v>
      </c>
      <c r="Q109" s="80" t="str" cm="1">
        <f t="array" aca="1" ref="Q109" ca="1">IF(INDIRECT(Q$111&amp;116+4*($B109-7))=1,BIN2HEX(1),BIN2HEX(INDIRECT(Q$111&amp;113+4*($B109-7))&amp;INDIRECT(Q$111&amp;114+4*($B109-7))&amp;INDIRECT(Q$111&amp;115+4*($B109-7))&amp;INDIRECT(Q$111&amp;116+4*($B109-7))))</f>
        <v>2</v>
      </c>
      <c r="R109" s="80" t="str" cm="1">
        <f t="array" aca="1" ref="R109" ca="1">IF(INDIRECT(R$111&amp;116+4*($B109-7))=1,BIN2HEX(1),BIN2HEX(INDIRECT(R$111&amp;113+4*($B109-7))&amp;INDIRECT(R$111&amp;114+4*($B109-7))&amp;INDIRECT(R$111&amp;115+4*($B109-7))&amp;INDIRECT(R$111&amp;116+4*($B109-7))))</f>
        <v>2</v>
      </c>
      <c r="S109" s="80" t="str" cm="1">
        <f t="array" aca="1" ref="S109" ca="1">IF(INDIRECT(S$111&amp;116+4*($B109-7))=1,BIN2HEX(1),BIN2HEX(INDIRECT(S$111&amp;113+4*($B109-7))&amp;INDIRECT(S$111&amp;114+4*($B109-7))&amp;INDIRECT(S$111&amp;115+4*($B109-7))&amp;INDIRECT(S$111&amp;116+4*($B109-7))))</f>
        <v>2</v>
      </c>
      <c r="T109" s="80" t="str" cm="1">
        <f t="array" aca="1" ref="T109" ca="1">IF(INDIRECT(T$111&amp;116+4*($B109-7))=1,BIN2HEX(1),BIN2HEX(INDIRECT(T$111&amp;113+4*($B109-7))&amp;INDIRECT(T$111&amp;114+4*($B109-7))&amp;INDIRECT(T$111&amp;115+4*($B109-7))&amp;INDIRECT(T$111&amp;116+4*($B109-7))))</f>
        <v>2</v>
      </c>
      <c r="U109" s="80" t="str" cm="1">
        <f t="array" aca="1" ref="U109" ca="1">IF(INDIRECT(U$111&amp;116+4*($B109-7))=1,BIN2HEX(1),BIN2HEX(INDIRECT(U$111&amp;113+4*($B109-7))&amp;INDIRECT(U$111&amp;114+4*($B109-7))&amp;INDIRECT(U$111&amp;115+4*($B109-7))&amp;INDIRECT(U$111&amp;116+4*($B109-7))))</f>
        <v>2</v>
      </c>
      <c r="V109" s="80" t="str" cm="1">
        <f t="array" aca="1" ref="V109" ca="1">IF(INDIRECT(V$111&amp;116+4*($B109-7))=1,BIN2HEX(1),BIN2HEX(INDIRECT(V$111&amp;113+4*($B109-7))&amp;INDIRECT(V$111&amp;114+4*($B109-7))&amp;INDIRECT(V$111&amp;115+4*($B109-7))&amp;INDIRECT(V$111&amp;116+4*($B109-7))))</f>
        <v>2</v>
      </c>
      <c r="W109" s="80" t="str" cm="1">
        <f t="array" aca="1" ref="W109" ca="1">IF(INDIRECT(W$111&amp;116+4*($B109-7))=1,BIN2HEX(1),BIN2HEX(INDIRECT(W$111&amp;113+4*($B109-7))&amp;INDIRECT(W$111&amp;114+4*($B109-7))&amp;INDIRECT(W$111&amp;115+4*($B109-7))&amp;INDIRECT(W$111&amp;116+4*($B109-7))))</f>
        <v>2</v>
      </c>
      <c r="X109" s="80" t="str" cm="1">
        <f t="array" aca="1" ref="X109" ca="1">IF(INDIRECT(X$111&amp;116+4*($B109-7))=1,BIN2HEX(1),BIN2HEX(INDIRECT(X$111&amp;113+4*($B109-7))&amp;INDIRECT(X$111&amp;114+4*($B109-7))&amp;INDIRECT(X$111&amp;115+4*($B109-7))&amp;INDIRECT(X$111&amp;116+4*($B109-7))))</f>
        <v>2</v>
      </c>
      <c r="Y109" s="80" t="str" cm="1">
        <f t="array" aca="1" ref="Y109" ca="1">IF(INDIRECT(Y$111&amp;116+4*($B109-7))=1,BIN2HEX(1),BIN2HEX(INDIRECT(Y$111&amp;113+4*($B109-7))&amp;INDIRECT(Y$111&amp;114+4*($B109-7))&amp;INDIRECT(Y$111&amp;115+4*($B109-7))&amp;INDIRECT(Y$111&amp;116+4*($B109-7))))</f>
        <v>2</v>
      </c>
      <c r="Z109" s="80" t="str" cm="1">
        <f t="array" aca="1" ref="Z109" ca="1">IF(INDIRECT(Z$111&amp;116+4*($B109-7))=1,BIN2HEX(1),BIN2HEX(INDIRECT(Z$111&amp;113+4*($B109-7))&amp;INDIRECT(Z$111&amp;114+4*($B109-7))&amp;INDIRECT(Z$111&amp;115+4*($B109-7))&amp;INDIRECT(Z$111&amp;116+4*($B109-7))))</f>
        <v>2</v>
      </c>
      <c r="AA109" s="80" t="str" cm="1">
        <f t="array" aca="1" ref="AA109" ca="1">IF(INDIRECT(AA$111&amp;116+4*($B109-7))=1,BIN2HEX(1),BIN2HEX(INDIRECT(AA$111&amp;113+4*($B109-7))&amp;INDIRECT(AA$111&amp;114+4*($B109-7))&amp;INDIRECT(AA$111&amp;115+4*($B109-7))&amp;INDIRECT(AA$111&amp;116+4*($B109-7))))</f>
        <v>2</v>
      </c>
      <c r="AB109" s="80" t="str" cm="1">
        <f t="array" aca="1" ref="AB109" ca="1">IF(INDIRECT(AB$111&amp;116+4*($B109-7))=1,BIN2HEX(1),BIN2HEX(INDIRECT(AB$111&amp;113+4*($B109-7))&amp;INDIRECT(AB$111&amp;114+4*($B109-7))&amp;INDIRECT(AB$111&amp;115+4*($B109-7))&amp;INDIRECT(AB$111&amp;116+4*($B109-7))))</f>
        <v>2</v>
      </c>
      <c r="AC109" s="80" t="str" cm="1">
        <f t="array" aca="1" ref="AC109" ca="1">IF(INDIRECT(AC$111&amp;116+4*($B109-7))=1,BIN2HEX(1),BIN2HEX(INDIRECT(AC$111&amp;113+4*($B109-7))&amp;INDIRECT(AC$111&amp;114+4*($B109-7))&amp;INDIRECT(AC$111&amp;115+4*($B109-7))&amp;INDIRECT(AC$111&amp;116+4*($B109-7))))</f>
        <v>2</v>
      </c>
      <c r="AD109" s="80" t="str" cm="1">
        <f t="array" aca="1" ref="AD109" ca="1">IF(INDIRECT(AD$111&amp;116+4*($B109-7))=1,BIN2HEX(1),BIN2HEX(INDIRECT(AD$111&amp;113+4*($B109-7))&amp;INDIRECT(AD$111&amp;114+4*($B109-7))&amp;INDIRECT(AD$111&amp;115+4*($B109-7))&amp;INDIRECT(AD$111&amp;116+4*($B109-7))))</f>
        <v>2</v>
      </c>
      <c r="AE109" s="80" t="str" cm="1">
        <f t="array" aca="1" ref="AE109" ca="1">IF(INDIRECT(AE$111&amp;116+4*($B109-7))=1,BIN2HEX(1),BIN2HEX(INDIRECT(AE$111&amp;113+4*($B109-7))&amp;INDIRECT(AE$111&amp;114+4*($B109-7))&amp;INDIRECT(AE$111&amp;115+4*($B109-7))&amp;INDIRECT(AE$111&amp;116+4*($B109-7))))</f>
        <v>2</v>
      </c>
      <c r="AF109" s="80" t="str" cm="1">
        <f t="array" aca="1" ref="AF109" ca="1">IF(INDIRECT(AF$111&amp;116+4*($B109-7))=1,BIN2HEX(1),BIN2HEX(INDIRECT(AF$111&amp;113+4*($B109-7))&amp;INDIRECT(AF$111&amp;114+4*($B109-7))&amp;INDIRECT(AF$111&amp;115+4*($B109-7))&amp;INDIRECT(AF$111&amp;116+4*($B109-7))))</f>
        <v>2</v>
      </c>
      <c r="AG109" s="80" t="str" cm="1">
        <f t="array" aca="1" ref="AG109" ca="1">IF(INDIRECT(AG$111&amp;116+4*($B109-7))=1,BIN2HEX(1),BIN2HEX(INDIRECT(AG$111&amp;113+4*($B109-7))&amp;INDIRECT(AG$111&amp;114+4*($B109-7))&amp;INDIRECT(AG$111&amp;115+4*($B109-7))&amp;INDIRECT(AG$111&amp;116+4*($B109-7))))</f>
        <v>2</v>
      </c>
      <c r="AH109" s="80" t="str" cm="1">
        <f t="array" aca="1" ref="AH109" ca="1">IF(INDIRECT(AH$111&amp;116+4*($B109-7))=1,BIN2HEX(1),BIN2HEX(INDIRECT(AH$111&amp;113+4*($B109-7))&amp;INDIRECT(AH$111&amp;114+4*($B109-7))&amp;INDIRECT(AH$111&amp;115+4*($B109-7))&amp;INDIRECT(AH$111&amp;116+4*($B109-7))))</f>
        <v>2</v>
      </c>
      <c r="AI109" s="80" t="str" cm="1">
        <f t="array" aca="1" ref="AI109" ca="1">IF(INDIRECT(AI$111&amp;116+4*($B109-7))=1,BIN2HEX(1),BIN2HEX(INDIRECT(AI$111&amp;113+4*($B109-7))&amp;INDIRECT(AI$111&amp;114+4*($B109-7))&amp;INDIRECT(AI$111&amp;115+4*($B109-7))&amp;INDIRECT(AI$111&amp;116+4*($B109-7))))</f>
        <v>2</v>
      </c>
      <c r="AJ109" s="80" t="str" cm="1">
        <f t="array" aca="1" ref="AJ109" ca="1">IF(INDIRECT(AJ$111&amp;116+4*($B109-7))=1,BIN2HEX(1),BIN2HEX(INDIRECT(AJ$111&amp;113+4*($B109-7))&amp;INDIRECT(AJ$111&amp;114+4*($B109-7))&amp;INDIRECT(AJ$111&amp;115+4*($B109-7))&amp;INDIRECT(AJ$111&amp;116+4*($B109-7))))</f>
        <v>2</v>
      </c>
      <c r="AK109" s="80" t="str" cm="1">
        <f t="array" aca="1" ref="AK109" ca="1">IF(INDIRECT(AK$111&amp;116+4*($B109-7))=1,BIN2HEX(1),BIN2HEX(INDIRECT(AK$111&amp;113+4*($B109-7))&amp;INDIRECT(AK$111&amp;114+4*($B109-7))&amp;INDIRECT(AK$111&amp;115+4*($B109-7))&amp;INDIRECT(AK$111&amp;116+4*($B109-7))))</f>
        <v>2</v>
      </c>
      <c r="AL109" s="80" t="str" cm="1">
        <f t="array" aca="1" ref="AL109" ca="1">IF(INDIRECT(AL$111&amp;116+4*($B109-7))=1,BIN2HEX(1),BIN2HEX(INDIRECT(AL$111&amp;113+4*($B109-7))&amp;INDIRECT(AL$111&amp;114+4*($B109-7))&amp;INDIRECT(AL$111&amp;115+4*($B109-7))&amp;INDIRECT(AL$111&amp;116+4*($B109-7))))</f>
        <v>2</v>
      </c>
      <c r="AM109" s="80" t="str" cm="1">
        <f t="array" aca="1" ref="AM109" ca="1">IF(INDIRECT(AM$111&amp;116+4*($B109-7))=1,BIN2HEX(1),BIN2HEX(INDIRECT(AM$111&amp;113+4*($B109-7))&amp;INDIRECT(AM$111&amp;114+4*($B109-7))&amp;INDIRECT(AM$111&amp;115+4*($B109-7))&amp;INDIRECT(AM$111&amp;116+4*($B109-7))))</f>
        <v>2</v>
      </c>
      <c r="AN109" s="80" t="str" cm="1">
        <f t="array" aca="1" ref="AN109" ca="1">IF(INDIRECT(AN$111&amp;116+4*($B109-7))=1,BIN2HEX(1),BIN2HEX(INDIRECT(AN$111&amp;113+4*($B109-7))&amp;INDIRECT(AN$111&amp;114+4*($B109-7))&amp;INDIRECT(AN$111&amp;115+4*($B109-7))&amp;INDIRECT(AN$111&amp;116+4*($B109-7))))</f>
        <v>2</v>
      </c>
      <c r="AO109" s="80" t="str" cm="1">
        <f t="array" aca="1" ref="AO109" ca="1">IF(INDIRECT(AO$111&amp;116+4*($B109-7))=1,BIN2HEX(1),BIN2HEX(INDIRECT(AO$111&amp;113+4*($B109-7))&amp;INDIRECT(AO$111&amp;114+4*($B109-7))&amp;INDIRECT(AO$111&amp;115+4*($B109-7))&amp;INDIRECT(AO$111&amp;116+4*($B109-7))))</f>
        <v>2</v>
      </c>
      <c r="AP109" s="80" t="str" cm="1">
        <f t="array" aca="1" ref="AP109" ca="1">IF(INDIRECT(AP$111&amp;116+4*($B109-7))=1,BIN2HEX(1),BIN2HEX(INDIRECT(AP$111&amp;113+4*($B109-7))&amp;INDIRECT(AP$111&amp;114+4*($B109-7))&amp;INDIRECT(AP$111&amp;115+4*($B109-7))&amp;INDIRECT(AP$111&amp;116+4*($B109-7))))</f>
        <v>2</v>
      </c>
      <c r="AQ109" s="80" t="str" cm="1">
        <f t="array" aca="1" ref="AQ109" ca="1">IF(INDIRECT(AQ$111&amp;116+4*($B109-7))=1,BIN2HEX(1),BIN2HEX(INDIRECT(AQ$111&amp;113+4*($B109-7))&amp;INDIRECT(AQ$111&amp;114+4*($B109-7))&amp;INDIRECT(AQ$111&amp;115+4*($B109-7))&amp;INDIRECT(AQ$111&amp;116+4*($B109-7))))</f>
        <v>2</v>
      </c>
      <c r="AR109" s="80" t="str" cm="1">
        <f t="array" aca="1" ref="AR109" ca="1">IF(INDIRECT(AR$111&amp;116+4*($B109-7))=1,BIN2HEX(1),BIN2HEX(INDIRECT(AR$111&amp;113+4*($B109-7))&amp;INDIRECT(AR$111&amp;114+4*($B109-7))&amp;INDIRECT(AR$111&amp;115+4*($B109-7))&amp;INDIRECT(AR$111&amp;116+4*($B109-7))))</f>
        <v>2</v>
      </c>
      <c r="AS109" s="80" t="str" cm="1">
        <f t="array" aca="1" ref="AS109" ca="1">IF(INDIRECT(AS$111&amp;116+4*($B109-7))=1,BIN2HEX(1),BIN2HEX(INDIRECT(AS$111&amp;113+4*($B109-7))&amp;INDIRECT(AS$111&amp;114+4*($B109-7))&amp;INDIRECT(AS$111&amp;115+4*($B109-7))&amp;INDIRECT(AS$111&amp;116+4*($B109-7))))</f>
        <v>2</v>
      </c>
      <c r="AT109" s="80" t="str" cm="1">
        <f t="array" aca="1" ref="AT109" ca="1">IF(INDIRECT(AT$111&amp;116+4*($B109-7))=1,BIN2HEX(1),BIN2HEX(INDIRECT(AT$111&amp;113+4*($B109-7))&amp;INDIRECT(AT$111&amp;114+4*($B109-7))&amp;INDIRECT(AT$111&amp;115+4*($B109-7))&amp;INDIRECT(AT$111&amp;116+4*($B109-7))))</f>
        <v>2</v>
      </c>
      <c r="AU109" s="80" t="str" cm="1">
        <f t="array" aca="1" ref="AU109" ca="1">IF(INDIRECT(AU$111&amp;116+4*($B109-7))=1,BIN2HEX(1),BIN2HEX(INDIRECT(AU$111&amp;113+4*($B109-7))&amp;INDIRECT(AU$111&amp;114+4*($B109-7))&amp;INDIRECT(AU$111&amp;115+4*($B109-7))&amp;INDIRECT(AU$111&amp;116+4*($B109-7))))</f>
        <v>2</v>
      </c>
      <c r="AV109" s="80" t="str" cm="1">
        <f t="array" aca="1" ref="AV109" ca="1">IF(INDIRECT(AV$111&amp;116+4*($B109-7))=1,BIN2HEX(1),BIN2HEX(INDIRECT(AV$111&amp;113+4*($B109-7))&amp;INDIRECT(AV$111&amp;114+4*($B109-7))&amp;INDIRECT(AV$111&amp;115+4*($B109-7))&amp;INDIRECT(AV$111&amp;116+4*($B109-7))))</f>
        <v>2</v>
      </c>
      <c r="AW109" s="80" t="str" cm="1">
        <f t="array" aca="1" ref="AW109" ca="1">IF(INDIRECT(AW$111&amp;116+4*($B109-7))=1,BIN2HEX(1),BIN2HEX(INDIRECT(AW$111&amp;113+4*($B109-7))&amp;INDIRECT(AW$111&amp;114+4*($B109-7))&amp;INDIRECT(AW$111&amp;115+4*($B109-7))&amp;INDIRECT(AW$111&amp;116+4*($B109-7))))</f>
        <v>2</v>
      </c>
      <c r="AX109" s="80" t="str" cm="1">
        <f t="array" aca="1" ref="AX109" ca="1">IF(INDIRECT(AX$111&amp;116+4*($B109-7))=1,BIN2HEX(1),BIN2HEX(INDIRECT(AX$111&amp;113+4*($B109-7))&amp;INDIRECT(AX$111&amp;114+4*($B109-7))&amp;INDIRECT(AX$111&amp;115+4*($B109-7))&amp;INDIRECT(AX$111&amp;116+4*($B109-7))))</f>
        <v>2</v>
      </c>
      <c r="AY109" s="80" t="str" cm="1">
        <f t="array" aca="1" ref="AY109" ca="1">IF(INDIRECT(AY$111&amp;116+4*($B109-7))=1,BIN2HEX(1),BIN2HEX(INDIRECT(AY$111&amp;113+4*($B109-7))&amp;INDIRECT(AY$111&amp;114+4*($B109-7))&amp;INDIRECT(AY$111&amp;115+4*($B109-7))&amp;INDIRECT(AY$111&amp;116+4*($B109-7))))</f>
        <v>2</v>
      </c>
      <c r="AZ109" s="80" t="str" cm="1">
        <f t="array" aca="1" ref="AZ109" ca="1">IF(INDIRECT(AZ$111&amp;116+4*($B109-7))=1,BIN2HEX(1),BIN2HEX(INDIRECT(AZ$111&amp;113+4*($B109-7))&amp;INDIRECT(AZ$111&amp;114+4*($B109-7))&amp;INDIRECT(AZ$111&amp;115+4*($B109-7))&amp;INDIRECT(AZ$111&amp;116+4*($B109-7))))</f>
        <v>2</v>
      </c>
      <c r="BA109" s="80" t="str" cm="1">
        <f t="array" aca="1" ref="BA109" ca="1">IF(INDIRECT(BA$111&amp;116+4*($B109-7))=1,BIN2HEX(1),BIN2HEX(INDIRECT(BA$111&amp;113+4*($B109-7))&amp;INDIRECT(BA$111&amp;114+4*($B109-7))&amp;INDIRECT(BA$111&amp;115+4*($B109-7))&amp;INDIRECT(BA$111&amp;116+4*($B109-7))))</f>
        <v>2</v>
      </c>
      <c r="BB109" s="80" t="str" cm="1">
        <f t="array" aca="1" ref="BB109" ca="1">IF(INDIRECT(BB$111&amp;116+4*($B109-7))=1,BIN2HEX(1),BIN2HEX(INDIRECT(BB$111&amp;113+4*($B109-7))&amp;INDIRECT(BB$111&amp;114+4*($B109-7))&amp;INDIRECT(BB$111&amp;115+4*($B109-7))&amp;INDIRECT(BB$111&amp;116+4*($B109-7))))</f>
        <v>2</v>
      </c>
      <c r="BC109" s="80" t="str" cm="1">
        <f t="array" aca="1" ref="BC109" ca="1">IF(INDIRECT(BC$111&amp;116+4*($B109-7))=1,BIN2HEX(1),BIN2HEX(INDIRECT(BC$111&amp;113+4*($B109-7))&amp;INDIRECT(BC$111&amp;114+4*($B109-7))&amp;INDIRECT(BC$111&amp;115+4*($B109-7))&amp;INDIRECT(BC$111&amp;116+4*($B109-7))))</f>
        <v>2</v>
      </c>
      <c r="BD109" s="80" t="str" cm="1">
        <f t="array" aca="1" ref="BD109" ca="1">IF(INDIRECT(BD$111&amp;116+4*($B109-7))=1,BIN2HEX(1),BIN2HEX(INDIRECT(BD$111&amp;113+4*($B109-7))&amp;INDIRECT(BD$111&amp;114+4*($B109-7))&amp;INDIRECT(BD$111&amp;115+4*($B109-7))&amp;INDIRECT(BD$111&amp;116+4*($B109-7))))</f>
        <v>2</v>
      </c>
      <c r="BE109" s="80" t="str" cm="1">
        <f t="array" aca="1" ref="BE109" ca="1">IF(INDIRECT(BE$111&amp;116+4*($B109-7))=1,BIN2HEX(1),BIN2HEX(INDIRECT(BE$111&amp;113+4*($B109-7))&amp;INDIRECT(BE$111&amp;114+4*($B109-7))&amp;INDIRECT(BE$111&amp;115+4*($B109-7))&amp;INDIRECT(BE$111&amp;116+4*($B109-7))))</f>
        <v>2</v>
      </c>
      <c r="BF109" s="80" t="str" cm="1">
        <f t="array" aca="1" ref="BF109" ca="1">IF(INDIRECT(BF$111&amp;116+4*($B109-7))=1,BIN2HEX(1),BIN2HEX(INDIRECT(BF$111&amp;113+4*($B109-7))&amp;INDIRECT(BF$111&amp;114+4*($B109-7))&amp;INDIRECT(BF$111&amp;115+4*($B109-7))&amp;INDIRECT(BF$111&amp;116+4*($B109-7))))</f>
        <v>2</v>
      </c>
      <c r="BG109" s="80" t="str" cm="1">
        <f t="array" aca="1" ref="BG109" ca="1">IF(INDIRECT(BG$111&amp;116+4*($B109-7))=1,BIN2HEX(1),BIN2HEX(INDIRECT(BG$111&amp;113+4*($B109-7))&amp;INDIRECT(BG$111&amp;114+4*($B109-7))&amp;INDIRECT(BG$111&amp;115+4*($B109-7))&amp;INDIRECT(BG$111&amp;116+4*($B109-7))))</f>
        <v>2</v>
      </c>
      <c r="BH109" s="80" t="str" cm="1">
        <f t="array" aca="1" ref="BH109" ca="1">IF(INDIRECT(BH$111&amp;116+4*($B109-7))=1,BIN2HEX(1),BIN2HEX(INDIRECT(BH$111&amp;113+4*($B109-7))&amp;INDIRECT(BH$111&amp;114+4*($B109-7))&amp;INDIRECT(BH$111&amp;115+4*($B109-7))&amp;INDIRECT(BH$111&amp;116+4*($B109-7))))</f>
        <v>2</v>
      </c>
      <c r="BI109" s="80" t="str" cm="1">
        <f t="array" aca="1" ref="BI109" ca="1">IF(INDIRECT(BI$111&amp;116+4*($B109-7))=1,BIN2HEX(1),BIN2HEX(INDIRECT(BI$111&amp;113+4*($B109-7))&amp;INDIRECT(BI$111&amp;114+4*($B109-7))&amp;INDIRECT(BI$111&amp;115+4*($B109-7))&amp;INDIRECT(BI$111&amp;116+4*($B109-7))))</f>
        <v>2</v>
      </c>
      <c r="BJ109" s="80" t="str" cm="1">
        <f t="array" aca="1" ref="BJ109" ca="1">IF(INDIRECT(BJ$111&amp;116+4*($B109-7))=1,BIN2HEX(1),BIN2HEX(INDIRECT(BJ$111&amp;113+4*($B109-7))&amp;INDIRECT(BJ$111&amp;114+4*($B109-7))&amp;INDIRECT(BJ$111&amp;115+4*($B109-7))&amp;INDIRECT(BJ$111&amp;116+4*($B109-7))))</f>
        <v>2</v>
      </c>
      <c r="BK109" s="80" t="str" cm="1">
        <f t="array" aca="1" ref="BK109" ca="1">IF(INDIRECT(BK$111&amp;116+4*($B109-7))=1,BIN2HEX(1),BIN2HEX(INDIRECT(BK$111&amp;113+4*($B109-7))&amp;INDIRECT(BK$111&amp;114+4*($B109-7))&amp;INDIRECT(BK$111&amp;115+4*($B109-7))&amp;INDIRECT(BK$111&amp;116+4*($B109-7))))</f>
        <v>2</v>
      </c>
      <c r="BL109" s="80" t="str" cm="1">
        <f t="array" aca="1" ref="BL109" ca="1">IF(INDIRECT(BL$111&amp;116+4*($B109-7))=1,BIN2HEX(1),BIN2HEX(INDIRECT(BL$111&amp;113+4*($B109-7))&amp;INDIRECT(BL$111&amp;114+4*($B109-7))&amp;INDIRECT(BL$111&amp;115+4*($B109-7))&amp;INDIRECT(BL$111&amp;116+4*($B109-7))))</f>
        <v>2</v>
      </c>
      <c r="BM109" s="80" t="str" cm="1">
        <f t="array" aca="1" ref="BM109" ca="1">IF(INDIRECT(BM$111&amp;116+4*($B109-7))=1,BIN2HEX(1),BIN2HEX(INDIRECT(BM$111&amp;113+4*($B109-7))&amp;INDIRECT(BM$111&amp;114+4*($B109-7))&amp;INDIRECT(BM$111&amp;115+4*($B109-7))&amp;INDIRECT(BM$111&amp;116+4*($B109-7))))</f>
        <v>2</v>
      </c>
      <c r="BN109" s="80" t="str" cm="1">
        <f t="array" aca="1" ref="BN109" ca="1">IF(INDIRECT(BN$111&amp;116+4*($B109-7))=1,BIN2HEX(1),BIN2HEX(INDIRECT(BN$111&amp;113+4*($B109-7))&amp;INDIRECT(BN$111&amp;114+4*($B109-7))&amp;INDIRECT(BN$111&amp;115+4*($B109-7))&amp;INDIRECT(BN$111&amp;116+4*($B109-7))))</f>
        <v>2</v>
      </c>
      <c r="BO109" s="80" t="str" cm="1">
        <f t="array" aca="1" ref="BO109" ca="1">IF(INDIRECT(BO$111&amp;116+4*($B109-7))=1,BIN2HEX(1),BIN2HEX(INDIRECT(BO$111&amp;113+4*($B109-7))&amp;INDIRECT(BO$111&amp;114+4*($B109-7))&amp;INDIRECT(BO$111&amp;115+4*($B109-7))&amp;INDIRECT(BO$111&amp;116+4*($B109-7))))</f>
        <v>2</v>
      </c>
      <c r="BP109" s="80" t="str" cm="1">
        <f t="array" aca="1" ref="BP109" ca="1">IF(INDIRECT(BP$111&amp;116+4*($B109-7))=1,BIN2HEX(1),BIN2HEX(INDIRECT(BP$111&amp;113+4*($B109-7))&amp;INDIRECT(BP$111&amp;114+4*($B109-7))&amp;INDIRECT(BP$111&amp;115+4*($B109-7))&amp;INDIRECT(BP$111&amp;116+4*($B109-7))))</f>
        <v>2</v>
      </c>
      <c r="CD109" s="80" cm="1">
        <f t="array" aca="1" ref="CD109" ca="1">IF($V109="0",INDIRECT("ｄａｔａ!$"&amp;V$112&amp;"$"&amp;$B109),0)</f>
        <v>0</v>
      </c>
      <c r="CE109" s="80" cm="1">
        <f t="array" aca="1" ref="CE109" ca="1">IF(OR($AS109="0",$AS109="8"),INDIRECT("ｄａｔａ!$"&amp;AS$112&amp;"$"&amp;$B109),0)</f>
        <v>0</v>
      </c>
      <c r="CH109" s="80" t="str">
        <f t="shared" si="23"/>
        <v>2000</v>
      </c>
      <c r="CI109" s="80" t="str">
        <f t="shared" si="24"/>
        <v>300000</v>
      </c>
      <c r="CJ109" s="80" t="str">
        <f t="shared" si="25"/>
        <v>400000</v>
      </c>
      <c r="CK109" s="80" t="str">
        <f t="shared" si="26"/>
        <v>5000000</v>
      </c>
      <c r="CL109" s="80" t="str">
        <f t="shared" si="27"/>
        <v>600000</v>
      </c>
      <c r="CM109" s="80" t="str">
        <f t="shared" ca="1" si="28"/>
        <v>70000</v>
      </c>
      <c r="CN109" s="80" t="str">
        <f t="shared" ca="1" si="29"/>
        <v>800000</v>
      </c>
      <c r="CO109" s="80" t="str">
        <f t="shared" ca="1" si="30"/>
        <v>900000</v>
      </c>
      <c r="CP109" s="80" t="str">
        <f t="shared" ca="1" si="31"/>
        <v>A000000</v>
      </c>
      <c r="CQ109" s="80" t="str">
        <f t="shared" ca="1" si="32"/>
        <v>B00000</v>
      </c>
    </row>
    <row r="110" spans="1:97" ht="13.5" thickBot="1" x14ac:dyDescent="0.25">
      <c r="A110" s="80" t="s">
        <v>2423</v>
      </c>
      <c r="B110" s="80">
        <v>112</v>
      </c>
      <c r="C110" s="251">
        <f t="shared" ca="1" si="22"/>
        <v>1</v>
      </c>
      <c r="D110" s="80" t="str" cm="1">
        <f t="array" aca="1" ref="D110" ca="1">IF(INDIRECT(D$111&amp;116+4*($B110-7))=1,BIN2HEX(1),BIN2HEX(INDIRECT(D$111&amp;113+4*($B110-7))&amp;INDIRECT(D$111&amp;114+4*($B110-7))&amp;INDIRECT(D$111&amp;115+4*($B110-7))&amp;INDIRECT(D$111&amp;116+4*($B110-7))))</f>
        <v>4</v>
      </c>
      <c r="F110" s="80" t="str" cm="1">
        <f t="array" aca="1" ref="F110" ca="1">IF(INDIRECT(F$111&amp;116+4*($B110-7))=1,BIN2HEX(1),BIN2HEX(INDIRECT(F$111&amp;113+4*($B110-7))&amp;INDIRECT(F$111&amp;114+4*($B110-7))&amp;INDIRECT(F$111&amp;115+4*($B110-7))&amp;INDIRECT(F$111&amp;116+4*($B110-7))))</f>
        <v>2</v>
      </c>
      <c r="G110" s="80" t="str" cm="1">
        <f t="array" aca="1" ref="G110" ca="1">IF(INDIRECT(G$111&amp;116+4*($B110-7))=1,BIN2HEX(1),BIN2HEX(INDIRECT(G$111&amp;113+4*($B110-7))&amp;INDIRECT(G$111&amp;114+4*($B110-7))&amp;INDIRECT(G$111&amp;115+4*($B110-7))&amp;INDIRECT(G$111&amp;116+4*($B110-7))))</f>
        <v>2</v>
      </c>
      <c r="H110" s="80" t="str" cm="1">
        <f t="array" aca="1" ref="H110" ca="1">IF(INDIRECT(H$111&amp;116+4*($B110-7))=1,BIN2HEX(1),BIN2HEX(INDIRECT(H$111&amp;113+4*($B110-7))&amp;INDIRECT(H$111&amp;114+4*($B110-7))&amp;INDIRECT(H$111&amp;115+4*($B110-7))&amp;INDIRECT(H$111&amp;116+4*($B110-7))))</f>
        <v>2</v>
      </c>
      <c r="I110" s="80" t="str" cm="1">
        <f t="array" aca="1" ref="I110" ca="1">IF(INDIRECT(I$111&amp;116+4*($B110-7))=1,BIN2HEX(1),BIN2HEX(INDIRECT(I$111&amp;113+4*($B110-7))&amp;INDIRECT(I$111&amp;114+4*($B110-7))&amp;INDIRECT(I$111&amp;115+4*($B110-7))&amp;INDIRECT(I$111&amp;116+4*($B110-7))))</f>
        <v>2</v>
      </c>
      <c r="J110" s="80" t="str" cm="1">
        <f t="array" aca="1" ref="J110" ca="1">IF(INDIRECT(J$111&amp;116+4*($B110-7))=1,BIN2HEX(1),BIN2HEX(INDIRECT(J$111&amp;113+4*($B110-7))&amp;INDIRECT(J$111&amp;114+4*($B110-7))&amp;INDIRECT(J$111&amp;115+4*($B110-7))&amp;INDIRECT(J$111&amp;116+4*($B110-7))))</f>
        <v>2</v>
      </c>
      <c r="K110" s="80" t="str" cm="1">
        <f t="array" aca="1" ref="K110" ca="1">IF(INDIRECT(K$111&amp;116+4*($B110-7))=1,BIN2HEX(1),BIN2HEX(INDIRECT(K$111&amp;113+4*($B110-7))&amp;INDIRECT(K$111&amp;114+4*($B110-7))&amp;INDIRECT(K$111&amp;115+4*($B110-7))&amp;INDIRECT(K$111&amp;116+4*($B110-7))))</f>
        <v>2</v>
      </c>
      <c r="L110" s="80" t="str" cm="1">
        <f t="array" aca="1" ref="L110" ca="1">IF(INDIRECT(L$111&amp;116+4*($B110-7))=1,BIN2HEX(1),BIN2HEX(INDIRECT(L$111&amp;113+4*($B110-7))&amp;INDIRECT(L$111&amp;114+4*($B110-7))&amp;INDIRECT(L$111&amp;115+4*($B110-7))&amp;INDIRECT(L$111&amp;116+4*($B110-7))))</f>
        <v>2</v>
      </c>
      <c r="M110" s="80" t="str" cm="1">
        <f t="array" aca="1" ref="M110" ca="1">IF(INDIRECT(M$111&amp;116+4*($B110-7))=1,BIN2HEX(1),BIN2HEX(INDIRECT(M$111&amp;113+4*($B110-7))&amp;INDIRECT(M$111&amp;114+4*($B110-7))&amp;INDIRECT(M$111&amp;115+4*($B110-7))&amp;INDIRECT(M$111&amp;116+4*($B110-7))))</f>
        <v>2</v>
      </c>
      <c r="N110" s="80" t="str" cm="1">
        <f t="array" aca="1" ref="N110" ca="1">IF(INDIRECT(N$111&amp;116+4*($B110-7))=1,BIN2HEX(1),BIN2HEX(INDIRECT(N$111&amp;113+4*($B110-7))&amp;INDIRECT(N$111&amp;114+4*($B110-7))&amp;INDIRECT(N$111&amp;115+4*($B110-7))&amp;INDIRECT(N$111&amp;116+4*($B110-7))))</f>
        <v>2</v>
      </c>
      <c r="O110" s="80" t="str" cm="1">
        <f t="array" aca="1" ref="O110" ca="1">IF(INDIRECT(O$111&amp;116+4*($B110-7))=1,BIN2HEX(1),BIN2HEX(INDIRECT(O$111&amp;113+4*($B110-7))&amp;INDIRECT(O$111&amp;114+4*($B110-7))&amp;INDIRECT(O$111&amp;115+4*($B110-7))&amp;INDIRECT(O$111&amp;116+4*($B110-7))))</f>
        <v>2</v>
      </c>
      <c r="P110" s="80" t="str" cm="1">
        <f t="array" aca="1" ref="P110" ca="1">IF(INDIRECT(P$111&amp;116+4*($B110-7))=1,BIN2HEX(1),BIN2HEX(INDIRECT(P$111&amp;113+4*($B110-7))&amp;INDIRECT(P$111&amp;114+4*($B110-7))&amp;INDIRECT(P$111&amp;115+4*($B110-7))&amp;INDIRECT(P$111&amp;116+4*($B110-7))))</f>
        <v>2</v>
      </c>
      <c r="Q110" s="80" t="str" cm="1">
        <f t="array" aca="1" ref="Q110" ca="1">IF(INDIRECT(Q$111&amp;116+4*($B110-7))=1,BIN2HEX(1),BIN2HEX(INDIRECT(Q$111&amp;113+4*($B110-7))&amp;INDIRECT(Q$111&amp;114+4*($B110-7))&amp;INDIRECT(Q$111&amp;115+4*($B110-7))&amp;INDIRECT(Q$111&amp;116+4*($B110-7))))</f>
        <v>2</v>
      </c>
      <c r="R110" s="80" t="str" cm="1">
        <f t="array" aca="1" ref="R110" ca="1">IF(INDIRECT(R$111&amp;116+4*($B110-7))=1,BIN2HEX(1),BIN2HEX(INDIRECT(R$111&amp;113+4*($B110-7))&amp;INDIRECT(R$111&amp;114+4*($B110-7))&amp;INDIRECT(R$111&amp;115+4*($B110-7))&amp;INDIRECT(R$111&amp;116+4*($B110-7))))</f>
        <v>2</v>
      </c>
      <c r="S110" s="80" t="str" cm="1">
        <f t="array" aca="1" ref="S110" ca="1">IF(INDIRECT(S$111&amp;116+4*($B110-7))=1,BIN2HEX(1),BIN2HEX(INDIRECT(S$111&amp;113+4*($B110-7))&amp;INDIRECT(S$111&amp;114+4*($B110-7))&amp;INDIRECT(S$111&amp;115+4*($B110-7))&amp;INDIRECT(S$111&amp;116+4*($B110-7))))</f>
        <v>2</v>
      </c>
      <c r="T110" s="80" t="str" cm="1">
        <f t="array" aca="1" ref="T110" ca="1">IF(INDIRECT(T$111&amp;116+4*($B110-7))=1,BIN2HEX(1),BIN2HEX(INDIRECT(T$111&amp;113+4*($B110-7))&amp;INDIRECT(T$111&amp;114+4*($B110-7))&amp;INDIRECT(T$111&amp;115+4*($B110-7))&amp;INDIRECT(T$111&amp;116+4*($B110-7))))</f>
        <v>2</v>
      </c>
      <c r="U110" s="80" t="str" cm="1">
        <f t="array" aca="1" ref="U110" ca="1">IF(INDIRECT(U$111&amp;116+4*($B110-7))=1,BIN2HEX(1),BIN2HEX(INDIRECT(U$111&amp;113+4*($B110-7))&amp;INDIRECT(U$111&amp;114+4*($B110-7))&amp;INDIRECT(U$111&amp;115+4*($B110-7))&amp;INDIRECT(U$111&amp;116+4*($B110-7))))</f>
        <v>2</v>
      </c>
      <c r="V110" s="80" t="str" cm="1">
        <f t="array" aca="1" ref="V110" ca="1">IF(INDIRECT(V$111&amp;116+4*($B110-7))=1,BIN2HEX(1),BIN2HEX(INDIRECT(V$111&amp;113+4*($B110-7))&amp;INDIRECT(V$111&amp;114+4*($B110-7))&amp;INDIRECT(V$111&amp;115+4*($B110-7))&amp;INDIRECT(V$111&amp;116+4*($B110-7))))</f>
        <v>2</v>
      </c>
      <c r="W110" s="80" t="str" cm="1">
        <f t="array" aca="1" ref="W110" ca="1">IF(INDIRECT(W$111&amp;116+4*($B110-7))=1,BIN2HEX(1),BIN2HEX(INDIRECT(W$111&amp;113+4*($B110-7))&amp;INDIRECT(W$111&amp;114+4*($B110-7))&amp;INDIRECT(W$111&amp;115+4*($B110-7))&amp;INDIRECT(W$111&amp;116+4*($B110-7))))</f>
        <v>2</v>
      </c>
      <c r="X110" s="80" t="str" cm="1">
        <f t="array" aca="1" ref="X110" ca="1">IF(INDIRECT(X$111&amp;116+4*($B110-7))=1,BIN2HEX(1),BIN2HEX(INDIRECT(X$111&amp;113+4*($B110-7))&amp;INDIRECT(X$111&amp;114+4*($B110-7))&amp;INDIRECT(X$111&amp;115+4*($B110-7))&amp;INDIRECT(X$111&amp;116+4*($B110-7))))</f>
        <v>2</v>
      </c>
      <c r="Y110" s="80" t="str" cm="1">
        <f t="array" aca="1" ref="Y110" ca="1">IF(INDIRECT(Y$111&amp;116+4*($B110-7))=1,BIN2HEX(1),BIN2HEX(INDIRECT(Y$111&amp;113+4*($B110-7))&amp;INDIRECT(Y$111&amp;114+4*($B110-7))&amp;INDIRECT(Y$111&amp;115+4*($B110-7))&amp;INDIRECT(Y$111&amp;116+4*($B110-7))))</f>
        <v>2</v>
      </c>
      <c r="Z110" s="80" t="str" cm="1">
        <f t="array" aca="1" ref="Z110" ca="1">IF(INDIRECT(Z$111&amp;116+4*($B110-7))=1,BIN2HEX(1),BIN2HEX(INDIRECT(Z$111&amp;113+4*($B110-7))&amp;INDIRECT(Z$111&amp;114+4*($B110-7))&amp;INDIRECT(Z$111&amp;115+4*($B110-7))&amp;INDIRECT(Z$111&amp;116+4*($B110-7))))</f>
        <v>2</v>
      </c>
      <c r="AA110" s="80" t="str" cm="1">
        <f t="array" aca="1" ref="AA110" ca="1">IF(INDIRECT(AA$111&amp;116+4*($B110-7))=1,BIN2HEX(1),BIN2HEX(INDIRECT(AA$111&amp;113+4*($B110-7))&amp;INDIRECT(AA$111&amp;114+4*($B110-7))&amp;INDIRECT(AA$111&amp;115+4*($B110-7))&amp;INDIRECT(AA$111&amp;116+4*($B110-7))))</f>
        <v>2</v>
      </c>
      <c r="AB110" s="80" t="str" cm="1">
        <f t="array" aca="1" ref="AB110" ca="1">IF(INDIRECT(AB$111&amp;116+4*($B110-7))=1,BIN2HEX(1),BIN2HEX(INDIRECT(AB$111&amp;113+4*($B110-7))&amp;INDIRECT(AB$111&amp;114+4*($B110-7))&amp;INDIRECT(AB$111&amp;115+4*($B110-7))&amp;INDIRECT(AB$111&amp;116+4*($B110-7))))</f>
        <v>2</v>
      </c>
      <c r="AC110" s="80" t="str" cm="1">
        <f t="array" aca="1" ref="AC110" ca="1">IF(INDIRECT(AC$111&amp;116+4*($B110-7))=1,BIN2HEX(1),BIN2HEX(INDIRECT(AC$111&amp;113+4*($B110-7))&amp;INDIRECT(AC$111&amp;114+4*($B110-7))&amp;INDIRECT(AC$111&amp;115+4*($B110-7))&amp;INDIRECT(AC$111&amp;116+4*($B110-7))))</f>
        <v>2</v>
      </c>
      <c r="AD110" s="80" t="str" cm="1">
        <f t="array" aca="1" ref="AD110" ca="1">IF(INDIRECT(AD$111&amp;116+4*($B110-7))=1,BIN2HEX(1),BIN2HEX(INDIRECT(AD$111&amp;113+4*($B110-7))&amp;INDIRECT(AD$111&amp;114+4*($B110-7))&amp;INDIRECT(AD$111&amp;115+4*($B110-7))&amp;INDIRECT(AD$111&amp;116+4*($B110-7))))</f>
        <v>2</v>
      </c>
      <c r="AE110" s="80" t="str" cm="1">
        <f t="array" aca="1" ref="AE110" ca="1">IF(INDIRECT(AE$111&amp;116+4*($B110-7))=1,BIN2HEX(1),BIN2HEX(INDIRECT(AE$111&amp;113+4*($B110-7))&amp;INDIRECT(AE$111&amp;114+4*($B110-7))&amp;INDIRECT(AE$111&amp;115+4*($B110-7))&amp;INDIRECT(AE$111&amp;116+4*($B110-7))))</f>
        <v>2</v>
      </c>
      <c r="AF110" s="80" t="str" cm="1">
        <f t="array" aca="1" ref="AF110" ca="1">IF(INDIRECT(AF$111&amp;116+4*($B110-7))=1,BIN2HEX(1),BIN2HEX(INDIRECT(AF$111&amp;113+4*($B110-7))&amp;INDIRECT(AF$111&amp;114+4*($B110-7))&amp;INDIRECT(AF$111&amp;115+4*($B110-7))&amp;INDIRECT(AF$111&amp;116+4*($B110-7))))</f>
        <v>2</v>
      </c>
      <c r="AG110" s="80" t="str" cm="1">
        <f t="array" aca="1" ref="AG110" ca="1">IF(INDIRECT(AG$111&amp;116+4*($B110-7))=1,BIN2HEX(1),BIN2HEX(INDIRECT(AG$111&amp;113+4*($B110-7))&amp;INDIRECT(AG$111&amp;114+4*($B110-7))&amp;INDIRECT(AG$111&amp;115+4*($B110-7))&amp;INDIRECT(AG$111&amp;116+4*($B110-7))))</f>
        <v>2</v>
      </c>
      <c r="AH110" s="80" t="str" cm="1">
        <f t="array" aca="1" ref="AH110" ca="1">IF(INDIRECT(AH$111&amp;116+4*($B110-7))=1,BIN2HEX(1),BIN2HEX(INDIRECT(AH$111&amp;113+4*($B110-7))&amp;INDIRECT(AH$111&amp;114+4*($B110-7))&amp;INDIRECT(AH$111&amp;115+4*($B110-7))&amp;INDIRECT(AH$111&amp;116+4*($B110-7))))</f>
        <v>2</v>
      </c>
      <c r="AI110" s="80" t="str" cm="1">
        <f t="array" aca="1" ref="AI110" ca="1">IF(INDIRECT(AI$111&amp;116+4*($B110-7))=1,BIN2HEX(1),BIN2HEX(INDIRECT(AI$111&amp;113+4*($B110-7))&amp;INDIRECT(AI$111&amp;114+4*($B110-7))&amp;INDIRECT(AI$111&amp;115+4*($B110-7))&amp;INDIRECT(AI$111&amp;116+4*($B110-7))))</f>
        <v>2</v>
      </c>
      <c r="AJ110" s="80" t="str" cm="1">
        <f t="array" aca="1" ref="AJ110" ca="1">IF(INDIRECT(AJ$111&amp;116+4*($B110-7))=1,BIN2HEX(1),BIN2HEX(INDIRECT(AJ$111&amp;113+4*($B110-7))&amp;INDIRECT(AJ$111&amp;114+4*($B110-7))&amp;INDIRECT(AJ$111&amp;115+4*($B110-7))&amp;INDIRECT(AJ$111&amp;116+4*($B110-7))))</f>
        <v>2</v>
      </c>
      <c r="AK110" s="80" t="str" cm="1">
        <f t="array" aca="1" ref="AK110" ca="1">IF(INDIRECT(AK$111&amp;116+4*($B110-7))=1,BIN2HEX(1),BIN2HEX(INDIRECT(AK$111&amp;113+4*($B110-7))&amp;INDIRECT(AK$111&amp;114+4*($B110-7))&amp;INDIRECT(AK$111&amp;115+4*($B110-7))&amp;INDIRECT(AK$111&amp;116+4*($B110-7))))</f>
        <v>2</v>
      </c>
      <c r="AL110" s="80" t="str" cm="1">
        <f t="array" aca="1" ref="AL110" ca="1">IF(INDIRECT(AL$111&amp;116+4*($B110-7))=1,BIN2HEX(1),BIN2HEX(INDIRECT(AL$111&amp;113+4*($B110-7))&amp;INDIRECT(AL$111&amp;114+4*($B110-7))&amp;INDIRECT(AL$111&amp;115+4*($B110-7))&amp;INDIRECT(AL$111&amp;116+4*($B110-7))))</f>
        <v>2</v>
      </c>
      <c r="AM110" s="80" t="str" cm="1">
        <f t="array" aca="1" ref="AM110" ca="1">IF(INDIRECT(AM$111&amp;116+4*($B110-7))=1,BIN2HEX(1),BIN2HEX(INDIRECT(AM$111&amp;113+4*($B110-7))&amp;INDIRECT(AM$111&amp;114+4*($B110-7))&amp;INDIRECT(AM$111&amp;115+4*($B110-7))&amp;INDIRECT(AM$111&amp;116+4*($B110-7))))</f>
        <v>2</v>
      </c>
      <c r="AN110" s="80" t="str" cm="1">
        <f t="array" aca="1" ref="AN110" ca="1">IF(INDIRECT(AN$111&amp;116+4*($B110-7))=1,BIN2HEX(1),BIN2HEX(INDIRECT(AN$111&amp;113+4*($B110-7))&amp;INDIRECT(AN$111&amp;114+4*($B110-7))&amp;INDIRECT(AN$111&amp;115+4*($B110-7))&amp;INDIRECT(AN$111&amp;116+4*($B110-7))))</f>
        <v>2</v>
      </c>
      <c r="AO110" s="80" t="str" cm="1">
        <f t="array" aca="1" ref="AO110" ca="1">IF(INDIRECT(AO$111&amp;116+4*($B110-7))=1,BIN2HEX(1),BIN2HEX(INDIRECT(AO$111&amp;113+4*($B110-7))&amp;INDIRECT(AO$111&amp;114+4*($B110-7))&amp;INDIRECT(AO$111&amp;115+4*($B110-7))&amp;INDIRECT(AO$111&amp;116+4*($B110-7))))</f>
        <v>2</v>
      </c>
      <c r="AP110" s="80" t="str" cm="1">
        <f t="array" aca="1" ref="AP110" ca="1">IF(INDIRECT(AP$111&amp;116+4*($B110-7))=1,BIN2HEX(1),BIN2HEX(INDIRECT(AP$111&amp;113+4*($B110-7))&amp;INDIRECT(AP$111&amp;114+4*($B110-7))&amp;INDIRECT(AP$111&amp;115+4*($B110-7))&amp;INDIRECT(AP$111&amp;116+4*($B110-7))))</f>
        <v>2</v>
      </c>
      <c r="AQ110" s="80" t="str" cm="1">
        <f t="array" aca="1" ref="AQ110" ca="1">IF(INDIRECT(AQ$111&amp;116+4*($B110-7))=1,BIN2HEX(1),BIN2HEX(INDIRECT(AQ$111&amp;113+4*($B110-7))&amp;INDIRECT(AQ$111&amp;114+4*($B110-7))&amp;INDIRECT(AQ$111&amp;115+4*($B110-7))&amp;INDIRECT(AQ$111&amp;116+4*($B110-7))))</f>
        <v>2</v>
      </c>
      <c r="AR110" s="80" t="str" cm="1">
        <f t="array" aca="1" ref="AR110" ca="1">IF(INDIRECT(AR$111&amp;116+4*($B110-7))=1,BIN2HEX(1),BIN2HEX(INDIRECT(AR$111&amp;113+4*($B110-7))&amp;INDIRECT(AR$111&amp;114+4*($B110-7))&amp;INDIRECT(AR$111&amp;115+4*($B110-7))&amp;INDIRECT(AR$111&amp;116+4*($B110-7))))</f>
        <v>2</v>
      </c>
      <c r="AS110" s="80" t="str" cm="1">
        <f t="array" aca="1" ref="AS110" ca="1">IF(INDIRECT(AS$111&amp;116+4*($B110-7))=1,BIN2HEX(1),BIN2HEX(INDIRECT(AS$111&amp;113+4*($B110-7))&amp;INDIRECT(AS$111&amp;114+4*($B110-7))&amp;INDIRECT(AS$111&amp;115+4*($B110-7))&amp;INDIRECT(AS$111&amp;116+4*($B110-7))))</f>
        <v>2</v>
      </c>
      <c r="AT110" s="80" t="str" cm="1">
        <f t="array" aca="1" ref="AT110" ca="1">IF(INDIRECT(AT$111&amp;116+4*($B110-7))=1,BIN2HEX(1),BIN2HEX(INDIRECT(AT$111&amp;113+4*($B110-7))&amp;INDIRECT(AT$111&amp;114+4*($B110-7))&amp;INDIRECT(AT$111&amp;115+4*($B110-7))&amp;INDIRECT(AT$111&amp;116+4*($B110-7))))</f>
        <v>2</v>
      </c>
      <c r="AU110" s="80" t="str" cm="1">
        <f t="array" aca="1" ref="AU110" ca="1">IF(INDIRECT(AU$111&amp;116+4*($B110-7))=1,BIN2HEX(1),BIN2HEX(INDIRECT(AU$111&amp;113+4*($B110-7))&amp;INDIRECT(AU$111&amp;114+4*($B110-7))&amp;INDIRECT(AU$111&amp;115+4*($B110-7))&amp;INDIRECT(AU$111&amp;116+4*($B110-7))))</f>
        <v>2</v>
      </c>
      <c r="AV110" s="80" t="str" cm="1">
        <f t="array" aca="1" ref="AV110" ca="1">IF(INDIRECT(AV$111&amp;116+4*($B110-7))=1,BIN2HEX(1),BIN2HEX(INDIRECT(AV$111&amp;113+4*($B110-7))&amp;INDIRECT(AV$111&amp;114+4*($B110-7))&amp;INDIRECT(AV$111&amp;115+4*($B110-7))&amp;INDIRECT(AV$111&amp;116+4*($B110-7))))</f>
        <v>2</v>
      </c>
      <c r="AW110" s="80" t="str" cm="1">
        <f t="array" aca="1" ref="AW110" ca="1">IF(INDIRECT(AW$111&amp;116+4*($B110-7))=1,BIN2HEX(1),BIN2HEX(INDIRECT(AW$111&amp;113+4*($B110-7))&amp;INDIRECT(AW$111&amp;114+4*($B110-7))&amp;INDIRECT(AW$111&amp;115+4*($B110-7))&amp;INDIRECT(AW$111&amp;116+4*($B110-7))))</f>
        <v>2</v>
      </c>
      <c r="AX110" s="80" t="str" cm="1">
        <f t="array" aca="1" ref="AX110" ca="1">IF(INDIRECT(AX$111&amp;116+4*($B110-7))=1,BIN2HEX(1),BIN2HEX(INDIRECT(AX$111&amp;113+4*($B110-7))&amp;INDIRECT(AX$111&amp;114+4*($B110-7))&amp;INDIRECT(AX$111&amp;115+4*($B110-7))&amp;INDIRECT(AX$111&amp;116+4*($B110-7))))</f>
        <v>2</v>
      </c>
      <c r="AY110" s="80" t="str" cm="1">
        <f t="array" aca="1" ref="AY110" ca="1">IF(INDIRECT(AY$111&amp;116+4*($B110-7))=1,BIN2HEX(1),BIN2HEX(INDIRECT(AY$111&amp;113+4*($B110-7))&amp;INDIRECT(AY$111&amp;114+4*($B110-7))&amp;INDIRECT(AY$111&amp;115+4*($B110-7))&amp;INDIRECT(AY$111&amp;116+4*($B110-7))))</f>
        <v>2</v>
      </c>
      <c r="AZ110" s="80" t="str" cm="1">
        <f t="array" aca="1" ref="AZ110" ca="1">IF(INDIRECT(AZ$111&amp;116+4*($B110-7))=1,BIN2HEX(1),BIN2HEX(INDIRECT(AZ$111&amp;113+4*($B110-7))&amp;INDIRECT(AZ$111&amp;114+4*($B110-7))&amp;INDIRECT(AZ$111&amp;115+4*($B110-7))&amp;INDIRECT(AZ$111&amp;116+4*($B110-7))))</f>
        <v>2</v>
      </c>
      <c r="BA110" s="80" t="str" cm="1">
        <f t="array" aca="1" ref="BA110" ca="1">IF(INDIRECT(BA$111&amp;116+4*($B110-7))=1,BIN2HEX(1),BIN2HEX(INDIRECT(BA$111&amp;113+4*($B110-7))&amp;INDIRECT(BA$111&amp;114+4*($B110-7))&amp;INDIRECT(BA$111&amp;115+4*($B110-7))&amp;INDIRECT(BA$111&amp;116+4*($B110-7))))</f>
        <v>2</v>
      </c>
      <c r="BB110" s="80" t="str" cm="1">
        <f t="array" aca="1" ref="BB110" ca="1">IF(INDIRECT(BB$111&amp;116+4*($B110-7))=1,BIN2HEX(1),BIN2HEX(INDIRECT(BB$111&amp;113+4*($B110-7))&amp;INDIRECT(BB$111&amp;114+4*($B110-7))&amp;INDIRECT(BB$111&amp;115+4*($B110-7))&amp;INDIRECT(BB$111&amp;116+4*($B110-7))))</f>
        <v>2</v>
      </c>
      <c r="BC110" s="80" t="str" cm="1">
        <f t="array" aca="1" ref="BC110" ca="1">IF(INDIRECT(BC$111&amp;116+4*($B110-7))=1,BIN2HEX(1),BIN2HEX(INDIRECT(BC$111&amp;113+4*($B110-7))&amp;INDIRECT(BC$111&amp;114+4*($B110-7))&amp;INDIRECT(BC$111&amp;115+4*($B110-7))&amp;INDIRECT(BC$111&amp;116+4*($B110-7))))</f>
        <v>2</v>
      </c>
      <c r="BD110" s="80" t="str" cm="1">
        <f t="array" aca="1" ref="BD110" ca="1">IF(INDIRECT(BD$111&amp;116+4*($B110-7))=1,BIN2HEX(1),BIN2HEX(INDIRECT(BD$111&amp;113+4*($B110-7))&amp;INDIRECT(BD$111&amp;114+4*($B110-7))&amp;INDIRECT(BD$111&amp;115+4*($B110-7))&amp;INDIRECT(BD$111&amp;116+4*($B110-7))))</f>
        <v>2</v>
      </c>
      <c r="BE110" s="80" t="str" cm="1">
        <f t="array" aca="1" ref="BE110" ca="1">IF(INDIRECT(BE$111&amp;116+4*($B110-7))=1,BIN2HEX(1),BIN2HEX(INDIRECT(BE$111&amp;113+4*($B110-7))&amp;INDIRECT(BE$111&amp;114+4*($B110-7))&amp;INDIRECT(BE$111&amp;115+4*($B110-7))&amp;INDIRECT(BE$111&amp;116+4*($B110-7))))</f>
        <v>2</v>
      </c>
      <c r="BF110" s="80" t="str" cm="1">
        <f t="array" aca="1" ref="BF110" ca="1">IF(INDIRECT(BF$111&amp;116+4*($B110-7))=1,BIN2HEX(1),BIN2HEX(INDIRECT(BF$111&amp;113+4*($B110-7))&amp;INDIRECT(BF$111&amp;114+4*($B110-7))&amp;INDIRECT(BF$111&amp;115+4*($B110-7))&amp;INDIRECT(BF$111&amp;116+4*($B110-7))))</f>
        <v>2</v>
      </c>
      <c r="BG110" s="80" t="str" cm="1">
        <f t="array" aca="1" ref="BG110" ca="1">IF(INDIRECT(BG$111&amp;116+4*($B110-7))=1,BIN2HEX(1),BIN2HEX(INDIRECT(BG$111&amp;113+4*($B110-7))&amp;INDIRECT(BG$111&amp;114+4*($B110-7))&amp;INDIRECT(BG$111&amp;115+4*($B110-7))&amp;INDIRECT(BG$111&amp;116+4*($B110-7))))</f>
        <v>2</v>
      </c>
      <c r="BH110" s="80" t="str" cm="1">
        <f t="array" aca="1" ref="BH110" ca="1">IF(INDIRECT(BH$111&amp;116+4*($B110-7))=1,BIN2HEX(1),BIN2HEX(INDIRECT(BH$111&amp;113+4*($B110-7))&amp;INDIRECT(BH$111&amp;114+4*($B110-7))&amp;INDIRECT(BH$111&amp;115+4*($B110-7))&amp;INDIRECT(BH$111&amp;116+4*($B110-7))))</f>
        <v>2</v>
      </c>
      <c r="BI110" s="80" t="str" cm="1">
        <f t="array" aca="1" ref="BI110" ca="1">IF(INDIRECT(BI$111&amp;116+4*($B110-7))=1,BIN2HEX(1),BIN2HEX(INDIRECT(BI$111&amp;113+4*($B110-7))&amp;INDIRECT(BI$111&amp;114+4*($B110-7))&amp;INDIRECT(BI$111&amp;115+4*($B110-7))&amp;INDIRECT(BI$111&amp;116+4*($B110-7))))</f>
        <v>2</v>
      </c>
      <c r="BJ110" s="80" t="str" cm="1">
        <f t="array" aca="1" ref="BJ110" ca="1">IF(INDIRECT(BJ$111&amp;116+4*($B110-7))=1,BIN2HEX(1),BIN2HEX(INDIRECT(BJ$111&amp;113+4*($B110-7))&amp;INDIRECT(BJ$111&amp;114+4*($B110-7))&amp;INDIRECT(BJ$111&amp;115+4*($B110-7))&amp;INDIRECT(BJ$111&amp;116+4*($B110-7))))</f>
        <v>2</v>
      </c>
      <c r="BK110" s="80" t="str" cm="1">
        <f t="array" aca="1" ref="BK110" ca="1">IF(INDIRECT(BK$111&amp;116+4*($B110-7))=1,BIN2HEX(1),BIN2HEX(INDIRECT(BK$111&amp;113+4*($B110-7))&amp;INDIRECT(BK$111&amp;114+4*($B110-7))&amp;INDIRECT(BK$111&amp;115+4*($B110-7))&amp;INDIRECT(BK$111&amp;116+4*($B110-7))))</f>
        <v>2</v>
      </c>
      <c r="BL110" s="80" t="str" cm="1">
        <f t="array" aca="1" ref="BL110" ca="1">IF(INDIRECT(BL$111&amp;116+4*($B110-7))=1,BIN2HEX(1),BIN2HEX(INDIRECT(BL$111&amp;113+4*($B110-7))&amp;INDIRECT(BL$111&amp;114+4*($B110-7))&amp;INDIRECT(BL$111&amp;115+4*($B110-7))&amp;INDIRECT(BL$111&amp;116+4*($B110-7))))</f>
        <v>2</v>
      </c>
      <c r="BM110" s="80" t="str" cm="1">
        <f t="array" aca="1" ref="BM110" ca="1">IF(INDIRECT(BM$111&amp;116+4*($B110-7))=1,BIN2HEX(1),BIN2HEX(INDIRECT(BM$111&amp;113+4*($B110-7))&amp;INDIRECT(BM$111&amp;114+4*($B110-7))&amp;INDIRECT(BM$111&amp;115+4*($B110-7))&amp;INDIRECT(BM$111&amp;116+4*($B110-7))))</f>
        <v>2</v>
      </c>
      <c r="BN110" s="80" t="str" cm="1">
        <f t="array" aca="1" ref="BN110" ca="1">IF(INDIRECT(BN$111&amp;116+4*($B110-7))=1,BIN2HEX(1),BIN2HEX(INDIRECT(BN$111&amp;113+4*($B110-7))&amp;INDIRECT(BN$111&amp;114+4*($B110-7))&amp;INDIRECT(BN$111&amp;115+4*($B110-7))&amp;INDIRECT(BN$111&amp;116+4*($B110-7))))</f>
        <v>2</v>
      </c>
      <c r="BO110" s="80" t="str" cm="1">
        <f t="array" aca="1" ref="BO110" ca="1">IF(INDIRECT(BO$111&amp;116+4*($B110-7))=1,BIN2HEX(1),BIN2HEX(INDIRECT(BO$111&amp;113+4*($B110-7))&amp;INDIRECT(BO$111&amp;114+4*($B110-7))&amp;INDIRECT(BO$111&amp;115+4*($B110-7))&amp;INDIRECT(BO$111&amp;116+4*($B110-7))))</f>
        <v>2</v>
      </c>
      <c r="BP110" s="80" t="str" cm="1">
        <f t="array" aca="1" ref="BP110" ca="1">IF(INDIRECT(BP$111&amp;116+4*($B110-7))=1,BIN2HEX(1),BIN2HEX(INDIRECT(BP$111&amp;113+4*($B110-7))&amp;INDIRECT(BP$111&amp;114+4*($B110-7))&amp;INDIRECT(BP$111&amp;115+4*($B110-7))&amp;INDIRECT(BP$111&amp;116+4*($B110-7))))</f>
        <v>2</v>
      </c>
      <c r="CD110" s="80" cm="1">
        <f t="array" aca="1" ref="CD110" ca="1">IF($V110="0",INDIRECT("ｄａｔａ!$"&amp;V$112&amp;"$"&amp;$B110),0)</f>
        <v>0</v>
      </c>
      <c r="CE110" s="80" cm="1">
        <f t="array" aca="1" ref="CE110" ca="1">IF(OR($AS110="0",$AS110="8"),INDIRECT("ｄａｔａ!$"&amp;AS$112&amp;"$"&amp;$B110),0)</f>
        <v>0</v>
      </c>
      <c r="CG110" s="253"/>
      <c r="CH110" s="80" t="str">
        <f t="shared" si="23"/>
        <v>2000</v>
      </c>
      <c r="CI110" s="80" t="str">
        <f t="shared" si="24"/>
        <v>300000</v>
      </c>
      <c r="CJ110" s="80" t="str">
        <f t="shared" si="25"/>
        <v>400000</v>
      </c>
      <c r="CK110" s="80" t="str">
        <f t="shared" si="26"/>
        <v>5000000</v>
      </c>
      <c r="CL110" s="80" t="str">
        <f t="shared" si="27"/>
        <v>600000</v>
      </c>
      <c r="CM110" s="80" t="str">
        <f t="shared" ca="1" si="28"/>
        <v>70000</v>
      </c>
      <c r="CN110" s="80" t="str">
        <f t="shared" ca="1" si="29"/>
        <v>800000</v>
      </c>
      <c r="CO110" s="80" t="str">
        <f t="shared" ca="1" si="30"/>
        <v>900000</v>
      </c>
      <c r="CP110" s="80" t="str">
        <f t="shared" ca="1" si="31"/>
        <v>A000000</v>
      </c>
      <c r="CQ110" s="80" t="str">
        <f t="shared" ca="1" si="32"/>
        <v>B00000</v>
      </c>
    </row>
    <row r="111" spans="1:97" ht="13.5" thickTop="1" x14ac:dyDescent="0.2">
      <c r="A111" s="254" t="s">
        <v>2424</v>
      </c>
      <c r="B111" s="254"/>
      <c r="C111" s="254"/>
      <c r="D111" s="254" t="str">
        <f t="shared" ref="D111:E111" si="33">SUBSTITUTE(ADDRESS(1,COLUMN(),4),1,)</f>
        <v>D</v>
      </c>
      <c r="E111" s="254" t="str">
        <f t="shared" si="33"/>
        <v>E</v>
      </c>
      <c r="F111" s="254" t="str">
        <f>SUBSTITUTE(ADDRESS(1,COLUMN(),4),1,)</f>
        <v>F</v>
      </c>
      <c r="G111" s="254" t="str">
        <f t="shared" ref="G111:BR111" si="34">SUBSTITUTE(ADDRESS(1,COLUMN(),4),1,)</f>
        <v>G</v>
      </c>
      <c r="H111" s="254" t="str">
        <f t="shared" si="34"/>
        <v>H</v>
      </c>
      <c r="I111" s="254" t="str">
        <f t="shared" si="34"/>
        <v>I</v>
      </c>
      <c r="J111" s="254" t="str">
        <f t="shared" si="34"/>
        <v>J</v>
      </c>
      <c r="K111" s="254" t="str">
        <f t="shared" si="34"/>
        <v>K</v>
      </c>
      <c r="L111" s="254" t="str">
        <f t="shared" si="34"/>
        <v>L</v>
      </c>
      <c r="M111" s="254" t="str">
        <f t="shared" si="34"/>
        <v>M</v>
      </c>
      <c r="N111" s="254" t="str">
        <f t="shared" si="34"/>
        <v>N</v>
      </c>
      <c r="O111" s="254" t="str">
        <f t="shared" si="34"/>
        <v>O</v>
      </c>
      <c r="P111" s="254" t="str">
        <f t="shared" si="34"/>
        <v>P</v>
      </c>
      <c r="Q111" s="254" t="str">
        <f t="shared" si="34"/>
        <v>Q</v>
      </c>
      <c r="R111" s="254" t="str">
        <f t="shared" si="34"/>
        <v>R</v>
      </c>
      <c r="S111" s="254" t="str">
        <f t="shared" si="34"/>
        <v>S</v>
      </c>
      <c r="T111" s="254" t="str">
        <f t="shared" si="34"/>
        <v>T</v>
      </c>
      <c r="U111" s="254" t="str">
        <f t="shared" si="34"/>
        <v>U</v>
      </c>
      <c r="V111" s="254" t="str">
        <f t="shared" si="34"/>
        <v>V</v>
      </c>
      <c r="W111" s="254" t="str">
        <f t="shared" si="34"/>
        <v>W</v>
      </c>
      <c r="X111" s="254" t="str">
        <f t="shared" si="34"/>
        <v>X</v>
      </c>
      <c r="Y111" s="254" t="str">
        <f t="shared" si="34"/>
        <v>Y</v>
      </c>
      <c r="Z111" s="254" t="str">
        <f t="shared" si="34"/>
        <v>Z</v>
      </c>
      <c r="AA111" s="254" t="str">
        <f t="shared" si="34"/>
        <v>AA</v>
      </c>
      <c r="AB111" s="254" t="str">
        <f t="shared" si="34"/>
        <v>AB</v>
      </c>
      <c r="AC111" s="254" t="str">
        <f t="shared" si="34"/>
        <v>AC</v>
      </c>
      <c r="AD111" s="254" t="str">
        <f t="shared" si="34"/>
        <v>AD</v>
      </c>
      <c r="AE111" s="254" t="str">
        <f t="shared" si="34"/>
        <v>AE</v>
      </c>
      <c r="AF111" s="254" t="str">
        <f t="shared" si="34"/>
        <v>AF</v>
      </c>
      <c r="AG111" s="254" t="str">
        <f t="shared" si="34"/>
        <v>AG</v>
      </c>
      <c r="AH111" s="254" t="str">
        <f t="shared" si="34"/>
        <v>AH</v>
      </c>
      <c r="AI111" s="254" t="str">
        <f t="shared" si="34"/>
        <v>AI</v>
      </c>
      <c r="AJ111" s="254" t="str">
        <f t="shared" si="34"/>
        <v>AJ</v>
      </c>
      <c r="AK111" s="254" t="str">
        <f t="shared" si="34"/>
        <v>AK</v>
      </c>
      <c r="AL111" s="254" t="str">
        <f t="shared" si="34"/>
        <v>AL</v>
      </c>
      <c r="AM111" s="254" t="str">
        <f t="shared" si="34"/>
        <v>AM</v>
      </c>
      <c r="AN111" s="254" t="str">
        <f t="shared" si="34"/>
        <v>AN</v>
      </c>
      <c r="AO111" s="254" t="str">
        <f t="shared" si="34"/>
        <v>AO</v>
      </c>
      <c r="AP111" s="254" t="str">
        <f t="shared" si="34"/>
        <v>AP</v>
      </c>
      <c r="AQ111" s="254" t="str">
        <f t="shared" si="34"/>
        <v>AQ</v>
      </c>
      <c r="AR111" s="254" t="str">
        <f t="shared" si="34"/>
        <v>AR</v>
      </c>
      <c r="AS111" s="254" t="str">
        <f t="shared" si="34"/>
        <v>AS</v>
      </c>
      <c r="AT111" s="254" t="str">
        <f t="shared" si="34"/>
        <v>AT</v>
      </c>
      <c r="AU111" s="254" t="str">
        <f t="shared" si="34"/>
        <v>AU</v>
      </c>
      <c r="AV111" s="254" t="str">
        <f t="shared" si="34"/>
        <v>AV</v>
      </c>
      <c r="AW111" s="254" t="str">
        <f t="shared" si="34"/>
        <v>AW</v>
      </c>
      <c r="AX111" s="254" t="str">
        <f t="shared" si="34"/>
        <v>AX</v>
      </c>
      <c r="AY111" s="254" t="str">
        <f t="shared" si="34"/>
        <v>AY</v>
      </c>
      <c r="AZ111" s="254" t="str">
        <f t="shared" si="34"/>
        <v>AZ</v>
      </c>
      <c r="BA111" s="254" t="str">
        <f t="shared" si="34"/>
        <v>BA</v>
      </c>
      <c r="BB111" s="254" t="str">
        <f t="shared" si="34"/>
        <v>BB</v>
      </c>
      <c r="BC111" s="254" t="str">
        <f t="shared" si="34"/>
        <v>BC</v>
      </c>
      <c r="BD111" s="254" t="str">
        <f t="shared" si="34"/>
        <v>BD</v>
      </c>
      <c r="BE111" s="254" t="str">
        <f t="shared" si="34"/>
        <v>BE</v>
      </c>
      <c r="BF111" s="254" t="str">
        <f t="shared" si="34"/>
        <v>BF</v>
      </c>
      <c r="BG111" s="254" t="str">
        <f t="shared" si="34"/>
        <v>BG</v>
      </c>
      <c r="BH111" s="254" t="str">
        <f t="shared" si="34"/>
        <v>BH</v>
      </c>
      <c r="BI111" s="254" t="str">
        <f t="shared" si="34"/>
        <v>BI</v>
      </c>
      <c r="BJ111" s="254" t="str">
        <f t="shared" si="34"/>
        <v>BJ</v>
      </c>
      <c r="BK111" s="254" t="str">
        <f t="shared" si="34"/>
        <v>BK</v>
      </c>
      <c r="BL111" s="254" t="str">
        <f t="shared" si="34"/>
        <v>BL</v>
      </c>
      <c r="BM111" s="254" t="str">
        <f t="shared" si="34"/>
        <v>BM</v>
      </c>
      <c r="BN111" s="254" t="str">
        <f t="shared" si="34"/>
        <v>BN</v>
      </c>
      <c r="BO111" s="254" t="str">
        <f t="shared" si="34"/>
        <v>BO</v>
      </c>
      <c r="BP111" s="254" t="str">
        <f t="shared" si="34"/>
        <v>BP</v>
      </c>
      <c r="BQ111" s="254" t="str">
        <f t="shared" si="34"/>
        <v>BQ</v>
      </c>
      <c r="BR111" s="254" t="str">
        <f t="shared" si="34"/>
        <v>BR</v>
      </c>
      <c r="BS111" s="254" t="str">
        <f t="shared" ref="BS111:CA111" si="35">SUBSTITUTE(ADDRESS(1,COLUMN(),4),1,)</f>
        <v>BS</v>
      </c>
      <c r="BT111" s="254" t="str">
        <f t="shared" si="35"/>
        <v>BT</v>
      </c>
      <c r="BU111" s="254" t="str">
        <f t="shared" si="35"/>
        <v>BU</v>
      </c>
      <c r="BV111" s="254" t="str">
        <f t="shared" si="35"/>
        <v>BV</v>
      </c>
      <c r="BW111" s="254" t="str">
        <f t="shared" si="35"/>
        <v>BW</v>
      </c>
      <c r="BX111" s="254" t="str">
        <f t="shared" si="35"/>
        <v>BX</v>
      </c>
      <c r="BY111" s="254" t="str">
        <f t="shared" si="35"/>
        <v>BY</v>
      </c>
      <c r="BZ111" s="254" t="str">
        <f t="shared" si="35"/>
        <v>BZ</v>
      </c>
      <c r="CA111" s="254" t="str">
        <f t="shared" si="35"/>
        <v>CA</v>
      </c>
      <c r="CB111" s="254"/>
      <c r="CC111" s="254"/>
      <c r="CD111" s="254"/>
      <c r="CE111" s="254"/>
      <c r="CF111" s="254"/>
      <c r="CH111" s="254"/>
      <c r="CI111" s="254"/>
      <c r="CJ111" s="254"/>
      <c r="CK111" s="254"/>
      <c r="CL111" s="254"/>
      <c r="CM111" s="254"/>
      <c r="CN111" s="254"/>
      <c r="CO111" s="254"/>
      <c r="CP111" s="254"/>
      <c r="CQ111" s="254"/>
      <c r="CR111" s="254"/>
      <c r="CS111" s="254"/>
    </row>
    <row r="112" spans="1:97" ht="13.5" thickBot="1" x14ac:dyDescent="0.25">
      <c r="D112" s="251" t="str">
        <f>SUBSTITUTE(ADDRESS(1,COLUMN()+13,4),1,"")</f>
        <v>Q</v>
      </c>
      <c r="E112" s="251" t="str">
        <f t="shared" ref="E112:H112" si="36">SUBSTITUTE(ADDRESS(1,COLUMN()+13,4),1,"")</f>
        <v>R</v>
      </c>
      <c r="F112" s="251" t="str">
        <f t="shared" si="36"/>
        <v>S</v>
      </c>
      <c r="G112" s="251" t="str">
        <f t="shared" si="36"/>
        <v>T</v>
      </c>
      <c r="H112" s="251" t="str">
        <f t="shared" si="36"/>
        <v>U</v>
      </c>
      <c r="I112" s="251" t="str">
        <f>SUBSTITUTE(ADDRESS(1,COLUMN()+14,4),1,"")</f>
        <v>W</v>
      </c>
      <c r="J112" s="251" t="str">
        <f t="shared" ref="J112:W112" si="37">SUBSTITUTE(ADDRESS(1,COLUMN()+14,4),1,"")</f>
        <v>X</v>
      </c>
      <c r="K112" s="251" t="str">
        <f t="shared" si="37"/>
        <v>Y</v>
      </c>
      <c r="L112" s="251" t="str">
        <f t="shared" si="37"/>
        <v>Z</v>
      </c>
      <c r="M112" s="251" t="str">
        <f t="shared" si="37"/>
        <v>AA</v>
      </c>
      <c r="N112" s="251" t="str">
        <f t="shared" si="37"/>
        <v>AB</v>
      </c>
      <c r="O112" s="251" t="str">
        <f t="shared" si="37"/>
        <v>AC</v>
      </c>
      <c r="P112" s="251" t="str">
        <f t="shared" si="37"/>
        <v>AD</v>
      </c>
      <c r="Q112" s="251" t="str">
        <f t="shared" si="37"/>
        <v>AE</v>
      </c>
      <c r="R112" s="251" t="str">
        <f t="shared" si="37"/>
        <v>AF</v>
      </c>
      <c r="S112" s="251" t="str">
        <f t="shared" si="37"/>
        <v>AG</v>
      </c>
      <c r="T112" s="251" t="str">
        <f t="shared" si="37"/>
        <v>AH</v>
      </c>
      <c r="U112" s="251" t="str">
        <f t="shared" si="37"/>
        <v>AI</v>
      </c>
      <c r="V112" s="251" t="str">
        <f t="shared" si="37"/>
        <v>AJ</v>
      </c>
      <c r="W112" s="251" t="str">
        <f t="shared" si="37"/>
        <v>AK</v>
      </c>
      <c r="X112" s="251"/>
      <c r="Y112" s="251" t="str">
        <f>SUBSTITUTE(ADDRESS(1,COLUMN()+13,4),1,"")</f>
        <v>AL</v>
      </c>
      <c r="Z112" s="251" t="str">
        <f t="shared" ref="Z112:AO112" si="38">SUBSTITUTE(ADDRESS(1,COLUMN()+13,4),1,"")</f>
        <v>AM</v>
      </c>
      <c r="AA112" s="251" t="str">
        <f t="shared" si="38"/>
        <v>AN</v>
      </c>
      <c r="AB112" s="251" t="str">
        <f t="shared" si="38"/>
        <v>AO</v>
      </c>
      <c r="AC112" s="251" t="str">
        <f t="shared" si="38"/>
        <v>AP</v>
      </c>
      <c r="AD112" s="251" t="str">
        <f t="shared" si="38"/>
        <v>AQ</v>
      </c>
      <c r="AE112" s="251" t="str">
        <f t="shared" si="38"/>
        <v>AR</v>
      </c>
      <c r="AF112" s="251" t="str">
        <f t="shared" si="38"/>
        <v>AS</v>
      </c>
      <c r="AG112" s="251" t="str">
        <f t="shared" si="38"/>
        <v>AT</v>
      </c>
      <c r="AH112" s="251" t="str">
        <f t="shared" si="38"/>
        <v>AU</v>
      </c>
      <c r="AI112" s="251" t="str">
        <f t="shared" si="38"/>
        <v>AV</v>
      </c>
      <c r="AJ112" s="251" t="str">
        <f t="shared" si="38"/>
        <v>AW</v>
      </c>
      <c r="AK112" s="251" t="str">
        <f t="shared" si="38"/>
        <v>AX</v>
      </c>
      <c r="AL112" s="251" t="str">
        <f t="shared" si="38"/>
        <v>AY</v>
      </c>
      <c r="AM112" s="251" t="str">
        <f t="shared" si="38"/>
        <v>AZ</v>
      </c>
      <c r="AN112" s="251" t="str">
        <f t="shared" si="38"/>
        <v>BA</v>
      </c>
      <c r="AO112" s="251" t="str">
        <f t="shared" si="38"/>
        <v>BB</v>
      </c>
      <c r="AP112" s="251"/>
      <c r="AQ112" s="251" t="str">
        <f>SUBSTITUTE(ADDRESS(1,COLUMN()+12,4),1,"")</f>
        <v>BC</v>
      </c>
      <c r="AR112" s="251" t="str">
        <f t="shared" ref="AR112:AZ112" si="39">SUBSTITUTE(ADDRESS(1,COLUMN()+12,4),1,"")</f>
        <v>BD</v>
      </c>
      <c r="AS112" s="251" t="str">
        <f t="shared" si="39"/>
        <v>BE</v>
      </c>
      <c r="AT112" s="251" t="str">
        <f t="shared" si="39"/>
        <v>BF</v>
      </c>
      <c r="AU112" s="251" t="str">
        <f t="shared" si="39"/>
        <v>BG</v>
      </c>
      <c r="AV112" s="251" t="str">
        <f t="shared" si="39"/>
        <v>BH</v>
      </c>
      <c r="AW112" s="251" t="str">
        <f t="shared" si="39"/>
        <v>BI</v>
      </c>
      <c r="AX112" s="251" t="str">
        <f t="shared" si="39"/>
        <v>BJ</v>
      </c>
      <c r="AY112" s="251" t="str">
        <f t="shared" si="39"/>
        <v>BK</v>
      </c>
      <c r="AZ112" s="251" t="str">
        <f t="shared" si="39"/>
        <v>BL</v>
      </c>
      <c r="BA112" s="251"/>
      <c r="BB112" s="251" t="str">
        <f>SUBSTITUTE(ADDRESS(1,COLUMN()+11,4),1,"")</f>
        <v>BM</v>
      </c>
      <c r="BC112" s="251" t="str">
        <f t="shared" ref="BC112:BP112" si="40">SUBSTITUTE(ADDRESS(1,COLUMN()+11,4),1,"")</f>
        <v>BN</v>
      </c>
      <c r="BD112" s="251" t="str">
        <f t="shared" si="40"/>
        <v>BO</v>
      </c>
      <c r="BE112" s="251" t="str">
        <f t="shared" si="40"/>
        <v>BP</v>
      </c>
      <c r="BF112" s="251" t="str">
        <f t="shared" si="40"/>
        <v>BQ</v>
      </c>
      <c r="BG112" s="251" t="str">
        <f t="shared" si="40"/>
        <v>BR</v>
      </c>
      <c r="BH112" s="251" t="str">
        <f t="shared" si="40"/>
        <v>BS</v>
      </c>
      <c r="BI112" s="251" t="str">
        <f t="shared" si="40"/>
        <v>BT</v>
      </c>
      <c r="BJ112" s="251" t="str">
        <f t="shared" si="40"/>
        <v>BU</v>
      </c>
      <c r="BK112" s="251" t="str">
        <f t="shared" si="40"/>
        <v>BV</v>
      </c>
      <c r="BL112" s="251" t="str">
        <f t="shared" si="40"/>
        <v>BW</v>
      </c>
      <c r="BM112" s="251" t="str">
        <f t="shared" si="40"/>
        <v>BX</v>
      </c>
      <c r="BN112" s="251" t="str">
        <f t="shared" si="40"/>
        <v>BY</v>
      </c>
      <c r="BO112" s="251" t="str">
        <f t="shared" si="40"/>
        <v>BZ</v>
      </c>
      <c r="BP112" s="251" t="str">
        <f t="shared" si="40"/>
        <v>CA</v>
      </c>
      <c r="BR112" s="251" t="s">
        <v>2425</v>
      </c>
      <c r="BS112" s="251" t="s">
        <v>2426</v>
      </c>
      <c r="BT112" s="251" t="s">
        <v>2427</v>
      </c>
      <c r="BU112" s="251" t="s">
        <v>2428</v>
      </c>
      <c r="BV112" s="251" t="s">
        <v>2429</v>
      </c>
      <c r="BW112" s="251" t="s">
        <v>2430</v>
      </c>
      <c r="BX112" s="251" t="s">
        <v>2431</v>
      </c>
      <c r="BY112" s="251" t="s">
        <v>2432</v>
      </c>
      <c r="BZ112" s="251" t="s">
        <v>2433</v>
      </c>
      <c r="CA112" s="251" t="s">
        <v>2434</v>
      </c>
    </row>
    <row r="113" spans="1:80" ht="13.5" thickTop="1" x14ac:dyDescent="0.2">
      <c r="A113" s="80" t="s">
        <v>2318</v>
      </c>
      <c r="B113" s="80">
        <f>VLOOKUP($A113,$A$5:$B$10,2,FALSE)</f>
        <v>7</v>
      </c>
      <c r="C113" s="80" t="s">
        <v>2435</v>
      </c>
      <c r="F113" s="80">
        <v>0</v>
      </c>
      <c r="G113" s="80">
        <v>0</v>
      </c>
      <c r="H113" s="80">
        <v>0</v>
      </c>
      <c r="I113" s="80" cm="1">
        <f t="array" aca="1" ref="I113" ca="1">_xlfn.IFS(I114=1,0,I115=1,0,INDIRECT("ｄａｔａ!$"&amp;I$112&amp;"$"&amp;$B113)&gt;=INDIRECT("kikan!$I$11"),0,TRUE,1)</f>
        <v>0</v>
      </c>
      <c r="J113" s="80" cm="1">
        <f t="array" aca="1" ref="J113" ca="1">_xlfn.IFS(I113=1,0,J114=1,0,I115=1,0,J115=1,0,INDIRECT("ｄａｔａ!$"&amp;I$112&amp;"$"&amp;$B113)&gt;INDIRECT("kikan!$I$11"),0,INDIRECT("ｄａｔａ!$"&amp;J$112&amp;"$"&amp;$B113)&gt;=INDIRECT("kikan!$K$11")+ROUNDDOWN(($B113-7)/2,0),0,TRUE,1)</f>
        <v>0</v>
      </c>
      <c r="K113" s="80" cm="1">
        <f t="array" aca="1" ref="K113" ca="1">_xlfn.IFS(K114=1,0,K115=1,0,AND(INDIRECT("ｄａｔａ!$"&amp;K$112&amp;"$"&amp;$B114)&gt;0,INDIRECT("ｄａｔａ!$"&amp;K$112&amp;"$"&amp;$B114)&lt;10000),0,TRUE,1)</f>
        <v>0</v>
      </c>
      <c r="L113" s="80" cm="1">
        <f t="array" aca="1" ref="L113" ca="1">_xlfn.IFS(L114=1,0,L115=1,0,INDIRECT("ｄａｔａ!$"&amp;L$112&amp;"$"&amp;$B113)&gt;=20000,1,TRUE,0)</f>
        <v>0</v>
      </c>
      <c r="M113" s="80">
        <v>0</v>
      </c>
      <c r="N113" s="80">
        <v>0</v>
      </c>
      <c r="O113" s="80" cm="1">
        <f t="array" aca="1" ref="O113" ca="1">_xlfn.IFS(O116=1,0,INDIRECT("ｄａｔａ!$"&amp;O$112&amp;"$"&amp;$B114)=4,1,TRUE,0)</f>
        <v>0</v>
      </c>
      <c r="P113" s="80" cm="1">
        <f t="array" aca="1" ref="P113" ca="1">_xlfn.IFS(P116=1,0,AND(INDIRECT("ｄａｔａ!$"&amp;P$112&amp;"$"&amp;$B114)&lt;=3,INDIRECT("ｄａｔａ!$"&amp;P$112&amp;"$"&amp;$B114)&gt;0),1,TRUE,0)</f>
        <v>0</v>
      </c>
      <c r="Q113" s="80" cm="1">
        <f t="array" aca="1" ref="Q113" ca="1">_xlfn.IFS(Q116=1,0,INDIRECT("ｄａｔａ!$"&amp;Q$112&amp;"$"&amp;$B113)=1,1,TRUE,0)</f>
        <v>0</v>
      </c>
      <c r="R113" s="80">
        <v>0</v>
      </c>
      <c r="S113" s="80">
        <v>0</v>
      </c>
      <c r="T113" s="80">
        <v>0</v>
      </c>
      <c r="U113" s="80">
        <v>0</v>
      </c>
      <c r="V113" s="80">
        <v>0</v>
      </c>
      <c r="W113" s="80">
        <v>0</v>
      </c>
      <c r="X113" s="80">
        <f ca="1">IF(AND(SUM($Y113:$AO113)=0,17-SUM($Y115:$AO115)&gt;1),1,0)</f>
        <v>0</v>
      </c>
      <c r="Y113" s="80" cm="1">
        <f t="array" aca="1" ref="Y113" ca="1">_xlfn.IFS(Y116=1,0,INDIRECT("ｄａｔａ!$"&amp;Y$112&amp;"$"&amp;$B113)=2,1,TRUE,0)</f>
        <v>0</v>
      </c>
      <c r="Z113" s="80" cm="1">
        <f t="array" aca="1" ref="Z113" ca="1">_xlfn.IFS(Z116=1,0,INDIRECT("ｄａｔａ!$"&amp;Z$112&amp;"$"&amp;$B113)=2,1,TRUE,0)</f>
        <v>0</v>
      </c>
      <c r="AA113" s="80" cm="1">
        <f t="array" aca="1" ref="AA113" ca="1">_xlfn.IFS(AA116=1,0,INDIRECT("ｄａｔａ!$"&amp;AA$112&amp;"$"&amp;$B113)=2,1,TRUE,0)</f>
        <v>0</v>
      </c>
      <c r="AB113" s="80" cm="1">
        <f t="array" aca="1" ref="AB113" ca="1">_xlfn.IFS(AB116=1,0,INDIRECT("ｄａｔａ!$"&amp;AB$112&amp;"$"&amp;$B113)=2,1,TRUE,0)</f>
        <v>0</v>
      </c>
      <c r="AC113" s="80" cm="1">
        <f t="array" aca="1" ref="AC113" ca="1">_xlfn.IFS(AC116=1,0,INDIRECT("ｄａｔａ!$"&amp;AC$112&amp;"$"&amp;$B113)=2,1,TRUE,0)</f>
        <v>0</v>
      </c>
      <c r="AD113" s="80" cm="1">
        <f t="array" aca="1" ref="AD113" ca="1">_xlfn.IFS(AD116=1,0,INDIRECT("ｄａｔａ!$"&amp;AD$112&amp;"$"&amp;$B113)=2,1,TRUE,0)</f>
        <v>0</v>
      </c>
      <c r="AE113" s="80" cm="1">
        <f t="array" aca="1" ref="AE113" ca="1">_xlfn.IFS(AE116=1,0,INDIRECT("ｄａｔａ!$"&amp;AE$112&amp;"$"&amp;$B113)=2,1,TRUE,0)</f>
        <v>0</v>
      </c>
      <c r="AF113" s="80" cm="1">
        <f t="array" aca="1" ref="AF113" ca="1">_xlfn.IFS(AF116=1,0,INDIRECT("ｄａｔａ!$"&amp;AF$112&amp;"$"&amp;$B113)=2,1,TRUE,0)</f>
        <v>0</v>
      </c>
      <c r="AG113" s="80" cm="1">
        <f t="array" aca="1" ref="AG113" ca="1">_xlfn.IFS(AG116=1,0,INDIRECT("ｄａｔａ!$"&amp;AG$112&amp;"$"&amp;$B113)=2,1,TRUE,0)</f>
        <v>0</v>
      </c>
      <c r="AH113" s="80" cm="1">
        <f t="array" aca="1" ref="AH113" ca="1">_xlfn.IFS(AH116=1,0,INDIRECT("ｄａｔａ!$"&amp;AH$112&amp;"$"&amp;$B113)=2,1,TRUE,0)</f>
        <v>0</v>
      </c>
      <c r="AI113" s="80" cm="1">
        <f t="array" aca="1" ref="AI113" ca="1">_xlfn.IFS(AI116=1,0,INDIRECT("ｄａｔａ!$"&amp;AI$112&amp;"$"&amp;$B113)=2,1,TRUE,0)</f>
        <v>0</v>
      </c>
      <c r="AJ113" s="80" cm="1">
        <f t="array" aca="1" ref="AJ113" ca="1">_xlfn.IFS(AJ116=1,0,INDIRECT("ｄａｔａ!$"&amp;AJ$112&amp;"$"&amp;$B113)=2,1,TRUE,0)</f>
        <v>0</v>
      </c>
      <c r="AK113" s="80" cm="1">
        <f t="array" aca="1" ref="AK113" ca="1">_xlfn.IFS(AK116=1,0,INDIRECT("ｄａｔａ!$"&amp;AK$112&amp;"$"&amp;$B113)=2,1,TRUE,0)</f>
        <v>0</v>
      </c>
      <c r="AL113" s="80" cm="1">
        <f t="array" aca="1" ref="AL113" ca="1">_xlfn.IFS(AL116=1,0,INDIRECT("ｄａｔａ!$"&amp;AL$112&amp;"$"&amp;$B113)=2,1,TRUE,0)</f>
        <v>0</v>
      </c>
      <c r="AM113" s="80" cm="1">
        <f t="array" aca="1" ref="AM113" ca="1">_xlfn.IFS(AM116=1,0,INDIRECT("ｄａｔａ!$"&amp;AM$112&amp;"$"&amp;$B113)=2,1,TRUE,0)</f>
        <v>0</v>
      </c>
      <c r="AN113" s="80" cm="1">
        <f t="array" aca="1" ref="AN113" ca="1">_xlfn.IFS(AN116=1,0,INDIRECT("ｄａｔａ!$"&amp;AN$112&amp;"$"&amp;$B113)=2,1,TRUE,0)</f>
        <v>0</v>
      </c>
      <c r="AO113" s="80" cm="1">
        <f t="array" aca="1" ref="AO113" ca="1">_xlfn.IFS(AO116=1,0,INDIRECT("ｄａｔａ!$"&amp;AO$112&amp;"$"&amp;$B113)=2,1,TRUE,0)</f>
        <v>0</v>
      </c>
      <c r="AP113" s="80">
        <f ca="1">IF(AND(SUM($AQ113:$AZ113)=0,10-SUM($AQ115:$AZ115)&gt;1),1,0)</f>
        <v>0</v>
      </c>
      <c r="AQ113" s="80" cm="1">
        <f t="array" aca="1" ref="AQ113" ca="1">_xlfn.IFS(AQ116=1,0,INDIRECT("ｄａｔａ!$"&amp;AQ$112&amp;"$"&amp;$B113)=2,1,TRUE,0)</f>
        <v>0</v>
      </c>
      <c r="AR113" s="80" cm="1">
        <f t="array" aca="1" ref="AR113" ca="1">_xlfn.IFS(AR116=1,0,INDIRECT("ｄａｔａ!$"&amp;AR$112&amp;"$"&amp;$B113)=2,1,TRUE,0)</f>
        <v>0</v>
      </c>
      <c r="AS113" s="80" cm="1">
        <f t="array" aca="1" ref="AS113" ca="1">_xlfn.IFS(AS116=1,0,INDIRECT("ｄａｔａ!$"&amp;AS$112&amp;"$"&amp;$B113)=2,1,TRUE,0)</f>
        <v>0</v>
      </c>
      <c r="AT113" s="80" cm="1">
        <f t="array" aca="1" ref="AT113" ca="1">_xlfn.IFS(AT116=1,0,INDIRECT("ｄａｔａ!$"&amp;AT$112&amp;"$"&amp;$B113)=2,1,TRUE,0)</f>
        <v>0</v>
      </c>
      <c r="AU113" s="80" cm="1">
        <f t="array" aca="1" ref="AU113" ca="1">_xlfn.IFS(AU116=1,0,INDIRECT("ｄａｔａ!$"&amp;AU$112&amp;"$"&amp;$B113)=2,1,TRUE,0)</f>
        <v>0</v>
      </c>
      <c r="AV113" s="80" cm="1">
        <f t="array" aca="1" ref="AV113" ca="1">_xlfn.IFS(AV116=1,0,INDIRECT("ｄａｔａ!$"&amp;AV$112&amp;"$"&amp;$B113)=2,1,TRUE,0)</f>
        <v>0</v>
      </c>
      <c r="AW113" s="80" cm="1">
        <f t="array" aca="1" ref="AW113" ca="1">_xlfn.IFS(AW116=1,0,INDIRECT("ｄａｔａ!$"&amp;AW$112&amp;"$"&amp;$B113)=2,1,TRUE,0)</f>
        <v>0</v>
      </c>
      <c r="AX113" s="80" cm="1">
        <f t="array" aca="1" ref="AX113" ca="1">_xlfn.IFS(AX116=1,0,INDIRECT("ｄａｔａ!$"&amp;AX$112&amp;"$"&amp;$B113)=2,1,TRUE,0)</f>
        <v>0</v>
      </c>
      <c r="AY113" s="80" cm="1">
        <f t="array" aca="1" ref="AY113" ca="1">_xlfn.IFS(AY116=1,0,INDIRECT("ｄａｔａ!$"&amp;AY$112&amp;"$"&amp;$B113)=2,1,TRUE,0)</f>
        <v>0</v>
      </c>
      <c r="AZ113" s="80" cm="1">
        <f t="array" aca="1" ref="AZ113" ca="1">_xlfn.IFS(AZ116=1,0,INDIRECT("ｄａｔａ!$"&amp;AZ$112&amp;"$"&amp;$B113)=2,1,TRUE,0)</f>
        <v>0</v>
      </c>
      <c r="BA113" s="80">
        <f ca="1">IF(AND(SUM($BB113:$BP113)=0,15-SUM($BB115:$BP115)&gt;1),1,0)</f>
        <v>0</v>
      </c>
      <c r="BB113" s="80" cm="1">
        <f t="array" aca="1" ref="BB113" ca="1">_xlfn.IFS(BB116=1,0,INDIRECT("ｄａｔａ!$"&amp;BB$112&amp;"$"&amp;$B113)=2,1,TRUE,0)</f>
        <v>0</v>
      </c>
      <c r="BC113" s="80" cm="1">
        <f t="array" aca="1" ref="BC113" ca="1">_xlfn.IFS(BC116=1,0,INDIRECT("ｄａｔａ!$"&amp;BC$112&amp;"$"&amp;$B113)=2,1,TRUE,0)</f>
        <v>0</v>
      </c>
      <c r="BD113" s="80" cm="1">
        <f t="array" aca="1" ref="BD113" ca="1">_xlfn.IFS(BD116=1,0,INDIRECT("ｄａｔａ!$"&amp;BD$112&amp;"$"&amp;$B113)=2,1,TRUE,0)</f>
        <v>0</v>
      </c>
      <c r="BE113" s="80" cm="1">
        <f t="array" aca="1" ref="BE113" ca="1">_xlfn.IFS(BE116=1,0,INDIRECT("ｄａｔａ!$"&amp;BE$112&amp;"$"&amp;$B113)=2,1,TRUE,0)</f>
        <v>0</v>
      </c>
      <c r="BF113" s="80" cm="1">
        <f t="array" aca="1" ref="BF113" ca="1">_xlfn.IFS(BF116=1,0,INDIRECT("ｄａｔａ!$"&amp;BF$112&amp;"$"&amp;$B113)=2,1,TRUE,0)</f>
        <v>0</v>
      </c>
      <c r="BG113" s="80" cm="1">
        <f t="array" aca="1" ref="BG113" ca="1">_xlfn.IFS(BG116=1,0,INDIRECT("ｄａｔａ!$"&amp;BG$112&amp;"$"&amp;$B113)=2,1,TRUE,0)</f>
        <v>0</v>
      </c>
      <c r="BH113" s="80" cm="1">
        <f t="array" aca="1" ref="BH113" ca="1">_xlfn.IFS(BH116=1,0,INDIRECT("ｄａｔａ!$"&amp;BH$112&amp;"$"&amp;$B113)=2,1,TRUE,0)</f>
        <v>0</v>
      </c>
      <c r="BI113" s="80" cm="1">
        <f t="array" aca="1" ref="BI113" ca="1">_xlfn.IFS(BI116=1,0,INDIRECT("ｄａｔａ!$"&amp;BI$112&amp;"$"&amp;$B113)=2,1,TRUE,0)</f>
        <v>0</v>
      </c>
      <c r="BJ113" s="80" cm="1">
        <f t="array" aca="1" ref="BJ113" ca="1">_xlfn.IFS(BJ116=1,0,INDIRECT("ｄａｔａ!$"&amp;BJ$112&amp;"$"&amp;$B113)=2,1,TRUE,0)</f>
        <v>0</v>
      </c>
      <c r="BK113" s="80" cm="1">
        <f t="array" aca="1" ref="BK113" ca="1">_xlfn.IFS(BK116=1,0,INDIRECT("ｄａｔａ!$"&amp;BK$112&amp;"$"&amp;$B113)=2,1,TRUE,0)</f>
        <v>0</v>
      </c>
      <c r="BL113" s="80" cm="1">
        <f t="array" aca="1" ref="BL113" ca="1">_xlfn.IFS(BL116=1,0,INDIRECT("ｄａｔａ!$"&amp;BL$112&amp;"$"&amp;$B113)=2,1,TRUE,0)</f>
        <v>0</v>
      </c>
      <c r="BM113" s="80" cm="1">
        <f t="array" aca="1" ref="BM113" ca="1">_xlfn.IFS(BM116=1,0,INDIRECT("ｄａｔａ!$"&amp;BM$112&amp;"$"&amp;$B113)=2,1,TRUE,0)</f>
        <v>0</v>
      </c>
      <c r="BN113" s="80" cm="1">
        <f t="array" aca="1" ref="BN113" ca="1">_xlfn.IFS(BN116=1,0,INDIRECT("ｄａｔａ!$"&amp;BN$112&amp;"$"&amp;$B113)=2,1,TRUE,0)</f>
        <v>0</v>
      </c>
      <c r="BO113" s="80" cm="1">
        <f t="array" aca="1" ref="BO113" ca="1">_xlfn.IFS(BO116=1,0,INDIRECT("ｄａｔａ!$"&amp;BO$112&amp;"$"&amp;$B113)=2,1,TRUE,0)</f>
        <v>0</v>
      </c>
      <c r="BP113" s="80" cm="1">
        <f t="array" aca="1" ref="BP113" ca="1">_xlfn.IFS(BP116=1,0,INDIRECT("ｄａｔａ!$"&amp;BP$112&amp;"$"&amp;$B113)=2,1,TRUE,0)</f>
        <v>0</v>
      </c>
      <c r="BR113" s="255" cm="1">
        <f t="array" aca="1" ref="BR113" ca="1">_xlfn.IFS(BR116=1,0,BR115=1,0,INDIRECT("ｄａｔａ!$"&amp;BR$112&amp;"$6")=0,1,TRUE,0)</f>
        <v>1</v>
      </c>
      <c r="BS113" s="254" cm="1">
        <f t="array" aca="1" ref="BS113" ca="1">_xlfn.IFS(BS116=1,0,BS115=1,0,INDIRECT("ｄａｔａ!$"&amp;BS$112&amp;"$6")=0,1,TRUE,0)</f>
        <v>1</v>
      </c>
      <c r="BT113" s="254" cm="1">
        <f t="array" aca="1" ref="BT113" ca="1">_xlfn.IFS(BT116=1,0,BT115=1,0,INDIRECT("ｄａｔａ!$"&amp;BT$112&amp;"$6")=0,1,TRUE,0)</f>
        <v>1</v>
      </c>
      <c r="BU113" s="254" cm="1">
        <f t="array" aca="1" ref="BU113" ca="1">_xlfn.IFS(BU116=1,0,BU115=1,0,INDIRECT("ｄａｔａ!$"&amp;BU$112&amp;"$6")=0,1,TRUE,0)</f>
        <v>1</v>
      </c>
      <c r="BV113" s="254" cm="1">
        <f t="array" aca="1" ref="BV113" ca="1">_xlfn.IFS(BV116=1,0,BV115=1,0,INDIRECT("ｄａｔａ!$"&amp;BV$112&amp;"$6")=0,1,TRUE,0)</f>
        <v>1</v>
      </c>
      <c r="BW113" s="254" cm="1">
        <f t="array" aca="1" ref="BW113" ca="1">_xlfn.IFS(BW116=1,0,BW115=1,0,INDIRECT("ｄａｔａ!$"&amp;BW$112&amp;"$6")=0,1,TRUE,0)</f>
        <v>1</v>
      </c>
      <c r="BX113" s="254" cm="1">
        <f t="array" aca="1" ref="BX113" ca="1">_xlfn.IFS(BX116=1,0,BX115=1,0,INDIRECT("ｄａｔａ!$"&amp;BX$112&amp;"$6")=0,1,TRUE,0)</f>
        <v>1</v>
      </c>
      <c r="BY113" s="254" cm="1">
        <f t="array" aca="1" ref="BY113" ca="1">_xlfn.IFS(BY116=1,0,BY115=1,0,INDIRECT("ｄａｔａ!$"&amp;BY$112&amp;"$6")=0,1,TRUE,0)</f>
        <v>1</v>
      </c>
      <c r="BZ113" s="254" cm="1">
        <f t="array" aca="1" ref="BZ113" ca="1">_xlfn.IFS(BZ116=1,0,BZ115=1,0,INDIRECT("ｄａｔａ!$"&amp;BZ$112&amp;"$6")=0,1,TRUE,0)</f>
        <v>1</v>
      </c>
      <c r="CA113" s="256" cm="1">
        <f t="array" aca="1" ref="CA113" ca="1">_xlfn.IFS(CA116=1,0,CA115=1,0,INDIRECT("ｄａｔａ!$"&amp;CA$112&amp;"$6")=0,1,TRUE,0)</f>
        <v>1</v>
      </c>
      <c r="CB113" s="80" t="s">
        <v>2436</v>
      </c>
    </row>
    <row r="114" spans="1:80" x14ac:dyDescent="0.2">
      <c r="B114" s="80">
        <f>VLOOKUP($A113,$A$5:$B$10,2,FALSE)</f>
        <v>7</v>
      </c>
      <c r="C114" s="80" t="s">
        <v>2437</v>
      </c>
      <c r="F114" s="80">
        <v>0</v>
      </c>
      <c r="G114" s="80">
        <v>0</v>
      </c>
      <c r="H114" s="80">
        <v>0</v>
      </c>
      <c r="I114" s="80" cm="1">
        <f t="array" aca="1" ref="I114" ca="1">_xlfn.IFS(I115=1,0,AND(ISNUMBER(INDIRECT("ｄａｔａ!$"&amp;I$112&amp;"$"&amp;$B114)),LEN(INDIRECT("ｄａｔａ!$"&amp;I$112&amp;"$"&amp;$B114))=4),0,TRUE,1)</f>
        <v>0</v>
      </c>
      <c r="J114" s="80" cm="1">
        <f t="array" aca="1" ref="J114" ca="1">_xlfn.IFS(J115=1,0,AND(ISNUMBER(INDIRECT("ｄａｔａ!$"&amp;J$112&amp;"$"&amp;$B114)),INDIRECT("ｄａｔａ!$"&amp;J$112&amp;"$"&amp;$B114)&lt;=12,INDIRECT("ｄａｔａ!$"&amp;J$112&amp;"$"&amp;$B114)&gt;=1),0,TRUE,1)</f>
        <v>0</v>
      </c>
      <c r="K114" s="80" cm="1">
        <f t="array" aca="1" ref="K114" ca="1">_xlfn.IFS(K115=1,0,ISNUMBER(INDIRECT("ｄａｔａ!$"&amp;K$112&amp;"$"&amp;$B114)),0,TRUE,1)</f>
        <v>0</v>
      </c>
      <c r="L114" s="80" cm="1">
        <f t="array" aca="1" ref="L114" ca="1">_xlfn.IFS(L115=1,0,AND(ISNUMBER(INDIRECT("ｄａｔａ!$"&amp;L$112&amp;"$"&amp;$B114)),INDIRECT("ｄａｔａ!$"&amp;L$112&amp;"$"&amp;$B114)&gt;0),0,TRUE,1)</f>
        <v>0</v>
      </c>
      <c r="M114" s="80" cm="1">
        <f t="array" aca="1" ref="M114" ca="1">_xlfn.IFS(M115=1,0,AND(INDIRECT("ｄａｔａ!$"&amp;M$112&amp;"$"&amp;$B114)&lt;=5,INDIRECT("ｄａｔａ!$"&amp;M$112&amp;"$"&amp;$B114)&gt;0),0,TRUE,1)</f>
        <v>0</v>
      </c>
      <c r="N114" s="80" cm="1">
        <f t="array" aca="1" ref="N114" ca="1">_xlfn.IFS(N115=1,0,AND(INDIRECT("ｄａｔａ!$"&amp;N$112&amp;"$"&amp;$B114)&lt;=2,INDIRECT("ｄａｔａ!$"&amp;N$112&amp;"$"&amp;$B114)&gt;0),0,TRUE,1)</f>
        <v>0</v>
      </c>
      <c r="O114" s="80" cm="1">
        <f t="array" aca="1" ref="O114" ca="1">_xlfn.IFS(O115=1,0,AND(INDIRECT("ｄａｔａ!$"&amp;O$112&amp;"$"&amp;$B114)&lt;=4,INDIRECT("ｄａｔａ!$"&amp;O$112&amp;"$"&amp;$B114)&gt;0),0,TRUE,1)</f>
        <v>0</v>
      </c>
      <c r="P114" s="80" cm="1">
        <f t="array" aca="1" ref="P114" ca="1">_xlfn.IFS(P115=1,0,AND(INDIRECT("ｄａｔａ!$"&amp;P$112&amp;"$"&amp;$B114)&lt;=3,INDIRECT("ｄａｔａ!$"&amp;P$112&amp;"$"&amp;$B114)&gt;0),0,TRUE,1)</f>
        <v>0</v>
      </c>
      <c r="Q114" s="80" cm="1">
        <f t="array" aca="1" ref="Q114" ca="1">_xlfn.IFS(Q115=1,0,AND(INDIRECT("ｄａｔａ!$"&amp;Q$112&amp;"$"&amp;$B114)&lt;=2,INDIRECT("ｄａｔａ!$"&amp;Q$112&amp;"$"&amp;$B114)&gt;0),0,TRUE,1)</f>
        <v>0</v>
      </c>
      <c r="R114" s="80" cm="1">
        <f t="array" aca="1" ref="R114" ca="1">_xlfn.IFS(R115=1,0,AND(INDIRECT("ｄａｔａ!$"&amp;R$112&amp;"$"&amp;$B114)&lt;=10,INDIRECT("ｄａｔａ!$"&amp;R$112&amp;"$"&amp;$B114)&gt;0),0,TRUE,1)</f>
        <v>0</v>
      </c>
      <c r="S114" s="80" cm="1">
        <f t="array" aca="1" ref="S114" ca="1">_xlfn.IFS(S115=1,0,AND(INDIRECT("ｄａｔａ!$"&amp;S$112&amp;"$"&amp;$B114)&lt;=5,INDIRECT("ｄａｔａ!$"&amp;S$112&amp;"$"&amp;$B114)&gt;0),0,TRUE,1)</f>
        <v>0</v>
      </c>
      <c r="T114" s="80" cm="1">
        <f t="array" aca="1" ref="T114" ca="1">_xlfn.IFS(T115=1,0,AND(INDIRECT("ｄａｔａ!$"&amp;T$112&amp;"$"&amp;$B114)&lt;=9,INDIRECT("ｄａｔａ!$"&amp;T$112&amp;"$"&amp;$B114)&gt;0),0,TRUE,1)</f>
        <v>0</v>
      </c>
      <c r="U114" s="80" cm="1">
        <f t="array" aca="1" ref="U114" ca="1">_xlfn.IFS(U115=1,0,ISNUMBER(INDIRECT("ｄａｔａ!$"&amp;U$112&amp;"$"&amp;$B114)),0,TRUE,1)</f>
        <v>0</v>
      </c>
      <c r="V114" s="80" cm="1">
        <f t="array" aca="1" ref="V114" ca="1">_xlfn.IFS(V115=1,0,AND(INDIRECT("ｄａｔａ!$"&amp;V$112&amp;"$"&amp;$B114)&lt;=4,INDIRECT("ｄａｔａ!$"&amp;V$112&amp;"$"&amp;$B114)&gt;0),0,TRUE,1)</f>
        <v>0</v>
      </c>
      <c r="W114" s="80" cm="1">
        <f t="array" aca="1" ref="W114" ca="1">_xlfn.IFS(W115=1,0,AND(INDIRECT("ｄａｔａ!$"&amp;W$112&amp;"$"&amp;$B114)&lt;=2,INDIRECT("ｄａｔａ!$"&amp;W$112&amp;"$"&amp;$B114)&gt;0),0,TRUE,1)</f>
        <v>0</v>
      </c>
      <c r="X114" s="80">
        <f ca="1">IF(SUM($Y113:$AO113)&gt;1,1,0)</f>
        <v>0</v>
      </c>
      <c r="Y114" s="80" cm="1">
        <f t="array" aca="1" ref="Y114" ca="1">_xlfn.IFS(Y116=1,0,Y115=1,0,AND(INDIRECT("ｄａｔａ!$"&amp;Y$112&amp;"$"&amp;$B114)&lt;=2,INDIRECT("ｄａｔａ!$"&amp;Y$112&amp;"$"&amp;$B114)&gt;0),0,TRUE,1)</f>
        <v>0</v>
      </c>
      <c r="Z114" s="80" cm="1">
        <f t="array" aca="1" ref="Z114" ca="1">_xlfn.IFS(Z116=1,0,Z115=1,0,AND(INDIRECT("ｄａｔａ!$"&amp;Z$112&amp;"$"&amp;$B114)&lt;=2,INDIRECT("ｄａｔａ!$"&amp;Z$112&amp;"$"&amp;$B114)&gt;0),0,TRUE,1)</f>
        <v>0</v>
      </c>
      <c r="AA114" s="80" cm="1">
        <f t="array" aca="1" ref="AA114" ca="1">_xlfn.IFS(AA116=1,0,AA115=1,0,AND(INDIRECT("ｄａｔａ!$"&amp;AA$112&amp;"$"&amp;$B114)&lt;=2,INDIRECT("ｄａｔａ!$"&amp;AA$112&amp;"$"&amp;$B114)&gt;0),0,TRUE,1)</f>
        <v>0</v>
      </c>
      <c r="AB114" s="80" cm="1">
        <f t="array" aca="1" ref="AB114" ca="1">_xlfn.IFS(AB116=1,0,AB115=1,0,AND(INDIRECT("ｄａｔａ!$"&amp;AB$112&amp;"$"&amp;$B114)&lt;=2,INDIRECT("ｄａｔａ!$"&amp;AB$112&amp;"$"&amp;$B114)&gt;0),0,TRUE,1)</f>
        <v>0</v>
      </c>
      <c r="AC114" s="80" cm="1">
        <f t="array" aca="1" ref="AC114" ca="1">_xlfn.IFS(AC116=1,0,AC115=1,0,AND(INDIRECT("ｄａｔａ!$"&amp;AC$112&amp;"$"&amp;$B114)&lt;=2,INDIRECT("ｄａｔａ!$"&amp;AC$112&amp;"$"&amp;$B114)&gt;0),0,TRUE,1)</f>
        <v>0</v>
      </c>
      <c r="AD114" s="80" cm="1">
        <f t="array" aca="1" ref="AD114" ca="1">_xlfn.IFS(AD116=1,0,AD115=1,0,AND(INDIRECT("ｄａｔａ!$"&amp;AD$112&amp;"$"&amp;$B114)&lt;=2,INDIRECT("ｄａｔａ!$"&amp;AD$112&amp;"$"&amp;$B114)&gt;0),0,TRUE,1)</f>
        <v>0</v>
      </c>
      <c r="AE114" s="80" cm="1">
        <f t="array" aca="1" ref="AE114" ca="1">_xlfn.IFS(AE116=1,0,AE115=1,0,AND(INDIRECT("ｄａｔａ!$"&amp;AE$112&amp;"$"&amp;$B114)&lt;=2,INDIRECT("ｄａｔａ!$"&amp;AE$112&amp;"$"&amp;$B114)&gt;0),0,TRUE,1)</f>
        <v>0</v>
      </c>
      <c r="AF114" s="80" cm="1">
        <f t="array" aca="1" ref="AF114" ca="1">_xlfn.IFS(AF116=1,0,AF115=1,0,AND(INDIRECT("ｄａｔａ!$"&amp;AF$112&amp;"$"&amp;$B114)&lt;=2,INDIRECT("ｄａｔａ!$"&amp;AF$112&amp;"$"&amp;$B114)&gt;0),0,TRUE,1)</f>
        <v>0</v>
      </c>
      <c r="AG114" s="80" cm="1">
        <f t="array" aca="1" ref="AG114" ca="1">_xlfn.IFS(AG116=1,0,AG115=1,0,AND(INDIRECT("ｄａｔａ!$"&amp;AG$112&amp;"$"&amp;$B114)&lt;=2,INDIRECT("ｄａｔａ!$"&amp;AG$112&amp;"$"&amp;$B114)&gt;0),0,TRUE,1)</f>
        <v>0</v>
      </c>
      <c r="AH114" s="80" cm="1">
        <f t="array" aca="1" ref="AH114" ca="1">_xlfn.IFS(AH116=1,0,AH115=1,0,AND(INDIRECT("ｄａｔａ!$"&amp;AH$112&amp;"$"&amp;$B114)&lt;=2,INDIRECT("ｄａｔａ!$"&amp;AH$112&amp;"$"&amp;$B114)&gt;0),0,TRUE,1)</f>
        <v>0</v>
      </c>
      <c r="AI114" s="80" cm="1">
        <f t="array" aca="1" ref="AI114" ca="1">_xlfn.IFS(AI116=1,0,AI115=1,0,AND(INDIRECT("ｄａｔａ!$"&amp;AI$112&amp;"$"&amp;$B114)&lt;=2,INDIRECT("ｄａｔａ!$"&amp;AI$112&amp;"$"&amp;$B114)&gt;0),0,TRUE,1)</f>
        <v>0</v>
      </c>
      <c r="AJ114" s="80" cm="1">
        <f t="array" aca="1" ref="AJ114" ca="1">_xlfn.IFS(AJ116=1,0,AJ115=1,0,AND(INDIRECT("ｄａｔａ!$"&amp;AJ$112&amp;"$"&amp;$B114)&lt;=2,INDIRECT("ｄａｔａ!$"&amp;AJ$112&amp;"$"&amp;$B114)&gt;0),0,TRUE,1)</f>
        <v>0</v>
      </c>
      <c r="AK114" s="80" cm="1">
        <f t="array" aca="1" ref="AK114" ca="1">_xlfn.IFS(AK116=1,0,AK115=1,0,AND(INDIRECT("ｄａｔａ!$"&amp;AK$112&amp;"$"&amp;$B114)&lt;=2,INDIRECT("ｄａｔａ!$"&amp;AK$112&amp;"$"&amp;$B114)&gt;0),0,TRUE,1)</f>
        <v>0</v>
      </c>
      <c r="AL114" s="80" cm="1">
        <f t="array" aca="1" ref="AL114" ca="1">_xlfn.IFS(AL116=1,0,AL115=1,0,AND(INDIRECT("ｄａｔａ!$"&amp;AL$112&amp;"$"&amp;$B114)&lt;=2,INDIRECT("ｄａｔａ!$"&amp;AL$112&amp;"$"&amp;$B114)&gt;0),0,TRUE,1)</f>
        <v>0</v>
      </c>
      <c r="AM114" s="80" cm="1">
        <f t="array" aca="1" ref="AM114" ca="1">_xlfn.IFS(AM116=1,0,AM115=1,0,AND(INDIRECT("ｄａｔａ!$"&amp;AM$112&amp;"$"&amp;$B114)&lt;=2,INDIRECT("ｄａｔａ!$"&amp;AM$112&amp;"$"&amp;$B114)&gt;0),0,TRUE,1)</f>
        <v>0</v>
      </c>
      <c r="AN114" s="80" cm="1">
        <f t="array" aca="1" ref="AN114" ca="1">_xlfn.IFS(AN116=1,0,AN115=1,0,AND(INDIRECT("ｄａｔａ!$"&amp;AN$112&amp;"$"&amp;$B114)&lt;=2,INDIRECT("ｄａｔａ!$"&amp;AN$112&amp;"$"&amp;$B114)&gt;0),0,TRUE,1)</f>
        <v>0</v>
      </c>
      <c r="AO114" s="80" cm="1">
        <f t="array" aca="1" ref="AO114" ca="1">_xlfn.IFS(AO116=1,0,AO115=1,0,AND(INDIRECT("ｄａｔａ!$"&amp;AO$112&amp;"$"&amp;$B114)&lt;=2,INDIRECT("ｄａｔａ!$"&amp;AO$112&amp;"$"&amp;$B114)&gt;0),0,TRUE,1)</f>
        <v>0</v>
      </c>
      <c r="AP114" s="80">
        <f ca="1">IF(SUM($AQ113:$AZ113)&gt;1,1,0)</f>
        <v>0</v>
      </c>
      <c r="AQ114" s="80" cm="1">
        <f t="array" aca="1" ref="AQ114" ca="1">_xlfn.IFS(AQ116=1,0,AQ115=1,0,AND(INDIRECT("ｄａｔａ!$"&amp;AQ$112&amp;"$"&amp;$B114)&lt;=2,INDIRECT("ｄａｔａ!$"&amp;AQ$112&amp;"$"&amp;$B114)&gt;0),0,TRUE,1)</f>
        <v>0</v>
      </c>
      <c r="AR114" s="80" cm="1">
        <f t="array" aca="1" ref="AR114" ca="1">_xlfn.IFS(AR116=1,0,AR115=1,0,AND(INDIRECT("ｄａｔａ!$"&amp;AR$112&amp;"$"&amp;$B114)&lt;=2,INDIRECT("ｄａｔａ!$"&amp;AR$112&amp;"$"&amp;$B114)&gt;0),0,TRUE,1)</f>
        <v>0</v>
      </c>
      <c r="AS114" s="80" cm="1">
        <f t="array" aca="1" ref="AS114" ca="1">_xlfn.IFS(AS116=1,0,AS115=1,0,AND(INDIRECT("ｄａｔａ!$"&amp;AS$112&amp;"$"&amp;$B114)&lt;=2,INDIRECT("ｄａｔａ!$"&amp;AS$112&amp;"$"&amp;$B114)&gt;0),0,TRUE,1)</f>
        <v>0</v>
      </c>
      <c r="AT114" s="80" cm="1">
        <f t="array" aca="1" ref="AT114" ca="1">_xlfn.IFS(AT116=1,0,AT115=1,0,AND(INDIRECT("ｄａｔａ!$"&amp;AT$112&amp;"$"&amp;$B114)&lt;=2,INDIRECT("ｄａｔａ!$"&amp;AT$112&amp;"$"&amp;$B114)&gt;0),0,TRUE,1)</f>
        <v>0</v>
      </c>
      <c r="AU114" s="80" cm="1">
        <f t="array" aca="1" ref="AU114" ca="1">_xlfn.IFS(AU116=1,0,AU115=1,0,AND(INDIRECT("ｄａｔａ!$"&amp;AU$112&amp;"$"&amp;$B114)&lt;=2,INDIRECT("ｄａｔａ!$"&amp;AU$112&amp;"$"&amp;$B114)&gt;0),0,TRUE,1)</f>
        <v>0</v>
      </c>
      <c r="AV114" s="80" cm="1">
        <f t="array" aca="1" ref="AV114" ca="1">_xlfn.IFS(AV116=1,0,AV115=1,0,AND(INDIRECT("ｄａｔａ!$"&amp;AV$112&amp;"$"&amp;$B114)&lt;=2,INDIRECT("ｄａｔａ!$"&amp;AV$112&amp;"$"&amp;$B114)&gt;0),0,TRUE,1)</f>
        <v>0</v>
      </c>
      <c r="AW114" s="80" cm="1">
        <f t="array" aca="1" ref="AW114" ca="1">_xlfn.IFS(AW116=1,0,AW115=1,0,AND(INDIRECT("ｄａｔａ!$"&amp;AW$112&amp;"$"&amp;$B114)&lt;=2,INDIRECT("ｄａｔａ!$"&amp;AW$112&amp;"$"&amp;$B114)&gt;0),0,TRUE,1)</f>
        <v>0</v>
      </c>
      <c r="AX114" s="80" cm="1">
        <f t="array" aca="1" ref="AX114" ca="1">_xlfn.IFS(AX116=1,0,AX115=1,0,AND(INDIRECT("ｄａｔａ!$"&amp;AX$112&amp;"$"&amp;$B114)&lt;=2,INDIRECT("ｄａｔａ!$"&amp;AX$112&amp;"$"&amp;$B114)&gt;0),0,TRUE,1)</f>
        <v>0</v>
      </c>
      <c r="AY114" s="80" cm="1">
        <f t="array" aca="1" ref="AY114" ca="1">_xlfn.IFS(AY116=1,0,AY115=1,0,AND(INDIRECT("ｄａｔａ!$"&amp;AY$112&amp;"$"&amp;$B114)&lt;=2,INDIRECT("ｄａｔａ!$"&amp;AY$112&amp;"$"&amp;$B114)&gt;0),0,TRUE,1)</f>
        <v>0</v>
      </c>
      <c r="AZ114" s="80" cm="1">
        <f t="array" aca="1" ref="AZ114" ca="1">_xlfn.IFS(AZ116=1,0,AZ115=1,0,AND(INDIRECT("ｄａｔａ!$"&amp;AZ$112&amp;"$"&amp;$B114)&lt;=2,INDIRECT("ｄａｔａ!$"&amp;AZ$112&amp;"$"&amp;$B114)&gt;0),0,TRUE,1)</f>
        <v>0</v>
      </c>
      <c r="BA114" s="80">
        <f ca="1">IF(SUM($BB113:$BP113)&gt;1,1,0)</f>
        <v>0</v>
      </c>
      <c r="BB114" s="80" cm="1">
        <f t="array" aca="1" ref="BB114" ca="1">_xlfn.IFS(BB116=1,0,BB115=1,0,AND(INDIRECT("ｄａｔａ!$"&amp;BB$112&amp;"$"&amp;$B114)&lt;=2,INDIRECT("ｄａｔａ!$"&amp;BB$112&amp;"$"&amp;$B114)&gt;0),0,TRUE,1)</f>
        <v>0</v>
      </c>
      <c r="BC114" s="80" cm="1">
        <f t="array" aca="1" ref="BC114" ca="1">_xlfn.IFS(BC116=1,0,BC115=1,0,AND(INDIRECT("ｄａｔａ!$"&amp;BC$112&amp;"$"&amp;$B114)&lt;=2,INDIRECT("ｄａｔａ!$"&amp;BC$112&amp;"$"&amp;$B114)&gt;0),0,TRUE,1)</f>
        <v>0</v>
      </c>
      <c r="BD114" s="80" cm="1">
        <f t="array" aca="1" ref="BD114" ca="1">_xlfn.IFS(BD116=1,0,BD115=1,0,AND(INDIRECT("ｄａｔａ!$"&amp;BD$112&amp;"$"&amp;$B114)&lt;=2,INDIRECT("ｄａｔａ!$"&amp;BD$112&amp;"$"&amp;$B114)&gt;0),0,TRUE,1)</f>
        <v>0</v>
      </c>
      <c r="BE114" s="80" cm="1">
        <f t="array" aca="1" ref="BE114" ca="1">_xlfn.IFS(BE116=1,0,BE115=1,0,AND(INDIRECT("ｄａｔａ!$"&amp;BE$112&amp;"$"&amp;$B114)&lt;=2,INDIRECT("ｄａｔａ!$"&amp;BE$112&amp;"$"&amp;$B114)&gt;0),0,TRUE,1)</f>
        <v>0</v>
      </c>
      <c r="BF114" s="80" cm="1">
        <f t="array" aca="1" ref="BF114" ca="1">_xlfn.IFS(BF116=1,0,BF115=1,0,AND(INDIRECT("ｄａｔａ!$"&amp;BF$112&amp;"$"&amp;$B114)&lt;=2,INDIRECT("ｄａｔａ!$"&amp;BF$112&amp;"$"&amp;$B114)&gt;0),0,TRUE,1)</f>
        <v>0</v>
      </c>
      <c r="BG114" s="80" cm="1">
        <f t="array" aca="1" ref="BG114" ca="1">_xlfn.IFS(BG116=1,0,BG115=1,0,AND(INDIRECT("ｄａｔａ!$"&amp;BG$112&amp;"$"&amp;$B114)&lt;=2,INDIRECT("ｄａｔａ!$"&amp;BG$112&amp;"$"&amp;$B114)&gt;0),0,TRUE,1)</f>
        <v>0</v>
      </c>
      <c r="BH114" s="80" cm="1">
        <f t="array" aca="1" ref="BH114" ca="1">_xlfn.IFS(BH116=1,0,BH115=1,0,AND(INDIRECT("ｄａｔａ!$"&amp;BH$112&amp;"$"&amp;$B114)&lt;=2,INDIRECT("ｄａｔａ!$"&amp;BH$112&amp;"$"&amp;$B114)&gt;0),0,TRUE,1)</f>
        <v>0</v>
      </c>
      <c r="BI114" s="80" cm="1">
        <f t="array" aca="1" ref="BI114" ca="1">_xlfn.IFS(BI116=1,0,BI115=1,0,AND(INDIRECT("ｄａｔａ!$"&amp;BI$112&amp;"$"&amp;$B114)&lt;=2,INDIRECT("ｄａｔａ!$"&amp;BI$112&amp;"$"&amp;$B114)&gt;0),0,TRUE,1)</f>
        <v>0</v>
      </c>
      <c r="BJ114" s="80" cm="1">
        <f t="array" aca="1" ref="BJ114" ca="1">_xlfn.IFS(BJ116=1,0,BJ115=1,0,AND(INDIRECT("ｄａｔａ!$"&amp;BJ$112&amp;"$"&amp;$B114)&lt;=2,INDIRECT("ｄａｔａ!$"&amp;BJ$112&amp;"$"&amp;$B114)&gt;0),0,TRUE,1)</f>
        <v>0</v>
      </c>
      <c r="BK114" s="80" cm="1">
        <f t="array" aca="1" ref="BK114" ca="1">_xlfn.IFS(BK116=1,0,BK115=1,0,AND(INDIRECT("ｄａｔａ!$"&amp;BK$112&amp;"$"&amp;$B114)&lt;=2,INDIRECT("ｄａｔａ!$"&amp;BK$112&amp;"$"&amp;$B114)&gt;0),0,TRUE,1)</f>
        <v>0</v>
      </c>
      <c r="BL114" s="80" cm="1">
        <f t="array" aca="1" ref="BL114" ca="1">_xlfn.IFS(BL116=1,0,BL115=1,0,AND(INDIRECT("ｄａｔａ!$"&amp;BL$112&amp;"$"&amp;$B114)&lt;=2,INDIRECT("ｄａｔａ!$"&amp;BL$112&amp;"$"&amp;$B114)&gt;0),0,TRUE,1)</f>
        <v>0</v>
      </c>
      <c r="BM114" s="80" cm="1">
        <f t="array" aca="1" ref="BM114" ca="1">_xlfn.IFS(BM116=1,0,BM115=1,0,AND(INDIRECT("ｄａｔａ!$"&amp;BM$112&amp;"$"&amp;$B114)&lt;=2,INDIRECT("ｄａｔａ!$"&amp;BM$112&amp;"$"&amp;$B114)&gt;0),0,TRUE,1)</f>
        <v>0</v>
      </c>
      <c r="BN114" s="80" cm="1">
        <f t="array" aca="1" ref="BN114" ca="1">_xlfn.IFS(BN116=1,0,BN115=1,0,AND(INDIRECT("ｄａｔａ!$"&amp;BN$112&amp;"$"&amp;$B114)&lt;=2,INDIRECT("ｄａｔａ!$"&amp;BN$112&amp;"$"&amp;$B114)&gt;0),0,TRUE,1)</f>
        <v>0</v>
      </c>
      <c r="BO114" s="80" cm="1">
        <f t="array" aca="1" ref="BO114" ca="1">_xlfn.IFS(BO116=1,0,BO115=1,0,AND(INDIRECT("ｄａｔａ!$"&amp;BO$112&amp;"$"&amp;$B114)&lt;=2,INDIRECT("ｄａｔａ!$"&amp;BO$112&amp;"$"&amp;$B114)&gt;0),0,TRUE,1)</f>
        <v>0</v>
      </c>
      <c r="BP114" s="80" cm="1">
        <f t="array" aca="1" ref="BP114" ca="1">_xlfn.IFS(BP116=1,0,BP115=1,0,AND(INDIRECT("ｄａｔａ!$"&amp;BP$112&amp;"$"&amp;$B114)&lt;=2,INDIRECT("ｄａｔａ!$"&amp;BP$112&amp;"$"&amp;$B114)&gt;0),0,TRUE,1)</f>
        <v>0</v>
      </c>
      <c r="BR114" s="257" cm="1">
        <f t="array" aca="1" ref="BR114" ca="1">_xlfn.IFS(BR116=1,0,BR115=1,0,ISNUMBER(INDIRECT("ｄａｔａ!$"&amp;BR$112&amp;"$6")),0,TRUE,1)</f>
        <v>0</v>
      </c>
      <c r="BS114" s="80" cm="1">
        <f t="array" aca="1" ref="BS114" ca="1">_xlfn.IFS(BS116=1,0,BS115=1,0,ISNUMBER(INDIRECT("ｄａｔａ!$"&amp;BS$112&amp;"$6")),0,TRUE,1)</f>
        <v>0</v>
      </c>
      <c r="BT114" s="80" cm="1">
        <f t="array" aca="1" ref="BT114" ca="1">_xlfn.IFS(BT116=1,0,BT115=1,0,ISNUMBER(INDIRECT("ｄａｔａ!$"&amp;BT$112&amp;"$6")),0,TRUE,1)</f>
        <v>0</v>
      </c>
      <c r="BU114" s="80" cm="1">
        <f t="array" aca="1" ref="BU114" ca="1">_xlfn.IFS(BU116=1,0,BU115=1,0,ISNUMBER(INDIRECT("ｄａｔａ!$"&amp;BU$112&amp;"$6")),0,TRUE,1)</f>
        <v>0</v>
      </c>
      <c r="BV114" s="80" cm="1">
        <f t="array" aca="1" ref="BV114" ca="1">_xlfn.IFS(BV116=1,0,BV115=1,0,ISNUMBER(INDIRECT("ｄａｔａ!$"&amp;BV$112&amp;"$6")),0,TRUE,1)</f>
        <v>0</v>
      </c>
      <c r="BW114" s="80" cm="1">
        <f t="array" aca="1" ref="BW114" ca="1">_xlfn.IFS(BW116=1,0,BW115=1,0,ISNUMBER(INDIRECT("ｄａｔａ!$"&amp;BW$112&amp;"$6")),0,TRUE,1)</f>
        <v>0</v>
      </c>
      <c r="BX114" s="80" cm="1">
        <f t="array" aca="1" ref="BX114" ca="1">_xlfn.IFS(BX116=1,0,BX115=1,0,ISNUMBER(INDIRECT("ｄａｔａ!$"&amp;BX$112&amp;"$6")),0,TRUE,1)</f>
        <v>0</v>
      </c>
      <c r="BY114" s="80" cm="1">
        <f t="array" aca="1" ref="BY114" ca="1">_xlfn.IFS(BY116=1,0,BY115=1,0,ISNUMBER(INDIRECT("ｄａｔａ!$"&amp;BY$112&amp;"$6")),0,TRUE,1)</f>
        <v>0</v>
      </c>
      <c r="BZ114" s="80" cm="1">
        <f t="array" aca="1" ref="BZ114" ca="1">_xlfn.IFS(BZ116=1,0,BZ115=1,0,ISNUMBER(INDIRECT("ｄａｔａ!$"&amp;BZ$112&amp;"$6")),0,TRUE,1)</f>
        <v>0</v>
      </c>
      <c r="CA114" s="258" cm="1">
        <f t="array" aca="1" ref="CA114" ca="1">_xlfn.IFS(CA116=1,0,CA115=1,0,ISNUMBER(INDIRECT("ｄａｔａ!$"&amp;CA$112&amp;"$6")),0,TRUE,1)</f>
        <v>0</v>
      </c>
      <c r="CB114" s="80" t="s">
        <v>2436</v>
      </c>
    </row>
    <row r="115" spans="1:80" x14ac:dyDescent="0.2">
      <c r="B115" s="80">
        <f>VLOOKUP($A113,$A$5:$B$10,2,FALSE)</f>
        <v>7</v>
      </c>
      <c r="C115" s="80" t="s">
        <v>2425</v>
      </c>
      <c r="F115" s="80" cm="1">
        <f t="array" aca="1" ref="F115" ca="1">_xlfn.IFS(F116=1,0,TRIM(INDIRECT("ｄａｔａ!$"&amp;F$112&amp;"$"&amp;$B115))="",1,TRIM(INDIRECT("ｄａｔａ!$"&amp;F$112&amp;"$"&amp;$B115))&lt;&gt;"",0)</f>
        <v>1</v>
      </c>
      <c r="G115" s="80" cm="1">
        <f t="array" aca="1" ref="G115" ca="1">_xlfn.IFS(G116=1,0,TRIM(INDIRECT("ｄａｔａ!$"&amp;G$112&amp;"$"&amp;$B115))="",1,TRIM(INDIRECT("ｄａｔａ!$"&amp;G$112&amp;"$"&amp;$B115))&lt;&gt;"",0)</f>
        <v>1</v>
      </c>
      <c r="H115" s="80" cm="1">
        <f t="array" aca="1" ref="H115" ca="1">_xlfn.IFS(H116=1,0,TRIM(INDIRECT("ｄａｔａ!$"&amp;H$112&amp;"$"&amp;$B115))="",1,TRIM(INDIRECT("ｄａｔａ!$"&amp;H$112&amp;"$"&amp;$B115))&lt;&gt;"",0)</f>
        <v>1</v>
      </c>
      <c r="I115" s="80" cm="1">
        <f t="array" aca="1" ref="I115" ca="1">_xlfn.IFS(I116=1,0,TRIM(INDIRECT("ｄａｔａ!$"&amp;I$112&amp;"$"&amp;$B115))="",1,TRIM(INDIRECT("ｄａｔａ!$"&amp;I$112&amp;"$"&amp;$B115))&lt;&gt;"",0)</f>
        <v>1</v>
      </c>
      <c r="J115" s="80" cm="1">
        <f t="array" aca="1" ref="J115" ca="1">_xlfn.IFS(J116=1,0,TRIM(INDIRECT("ｄａｔａ!$"&amp;J$112&amp;"$"&amp;$B115))="",1,TRIM(INDIRECT("ｄａｔａ!$"&amp;J$112&amp;"$"&amp;$B115))&lt;&gt;"",0)</f>
        <v>1</v>
      </c>
      <c r="K115" s="80" cm="1">
        <f t="array" aca="1" ref="K115" ca="1">_xlfn.IFS(K116=1,0,TRIM(INDIRECT("ｄａｔａ!$"&amp;K$112&amp;"$"&amp;$B115))="",1,TRIM(INDIRECT("ｄａｔａ!$"&amp;K$112&amp;"$"&amp;$B115))&lt;&gt;"",0)</f>
        <v>1</v>
      </c>
      <c r="L115" s="80" cm="1">
        <f t="array" aca="1" ref="L115" ca="1">_xlfn.IFS(L116=1,0,TRIM(INDIRECT("ｄａｔａ!$"&amp;L$112&amp;"$"&amp;$B115))="",1,TRIM(INDIRECT("ｄａｔａ!$"&amp;L$112&amp;"$"&amp;$B115))&lt;&gt;"",0)</f>
        <v>1</v>
      </c>
      <c r="M115" s="80" cm="1">
        <f t="array" aca="1" ref="M115" ca="1">_xlfn.IFS(M116=1,0,TRIM(INDIRECT("ｄａｔａ!$"&amp;M$112&amp;"$"&amp;$B115))="",1,TRIM(INDIRECT("ｄａｔａ!$"&amp;M$112&amp;"$"&amp;$B115))&lt;&gt;"",0)</f>
        <v>1</v>
      </c>
      <c r="N115" s="80" cm="1">
        <f t="array" aca="1" ref="N115" ca="1">_xlfn.IFS(N116=1,0,TRIM(INDIRECT("ｄａｔａ!$"&amp;N$112&amp;"$"&amp;$B115))="",1,TRIM(INDIRECT("ｄａｔａ!$"&amp;N$112&amp;"$"&amp;$B115))&lt;&gt;"",0)</f>
        <v>1</v>
      </c>
      <c r="O115" s="80" cm="1">
        <f t="array" aca="1" ref="O115" ca="1">_xlfn.IFS(O116=1,0,TRIM(INDIRECT("ｄａｔａ!$"&amp;O$112&amp;"$"&amp;$B115))="",1,TRIM(INDIRECT("ｄａｔａ!$"&amp;O$112&amp;"$"&amp;$B115))&lt;&gt;"",0)</f>
        <v>1</v>
      </c>
      <c r="P115" s="80" cm="1">
        <f t="array" aca="1" ref="P115" ca="1">_xlfn.IFS(P116=1,0,TRIM(INDIRECT("ｄａｔａ!$"&amp;P$112&amp;"$"&amp;$B115))="",1,TRIM(INDIRECT("ｄａｔａ!$"&amp;P$112&amp;"$"&amp;$B115))&lt;&gt;"",0)</f>
        <v>1</v>
      </c>
      <c r="Q115" s="80" cm="1">
        <f t="array" aca="1" ref="Q115" ca="1">_xlfn.IFS(Q116=1,0,TRIM(INDIRECT("ｄａｔａ!$"&amp;Q$112&amp;"$"&amp;$B115))="",1,TRIM(INDIRECT("ｄａｔａ!$"&amp;Q$112&amp;"$"&amp;$B115))&lt;&gt;"",0)</f>
        <v>1</v>
      </c>
      <c r="R115" s="80" cm="1">
        <f t="array" aca="1" ref="R115" ca="1">_xlfn.IFS(R116=1,0,TRIM(INDIRECT("ｄａｔａ!$"&amp;R$112&amp;"$"&amp;$B115))="",1,TRIM(INDIRECT("ｄａｔａ!$"&amp;R$112&amp;"$"&amp;$B115))&lt;&gt;"",0)</f>
        <v>1</v>
      </c>
      <c r="S115" s="80" cm="1">
        <f t="array" aca="1" ref="S115" ca="1">_xlfn.IFS(S116=1,0,TRIM(INDIRECT("ｄａｔａ!$"&amp;S$112&amp;"$"&amp;$B115))="",1,TRIM(INDIRECT("ｄａｔａ!$"&amp;S$112&amp;"$"&amp;$B115))&lt;&gt;"",0)</f>
        <v>1</v>
      </c>
      <c r="T115" s="80" cm="1">
        <f t="array" aca="1" ref="T115" ca="1">_xlfn.IFS(T116=1,0,TRIM(INDIRECT("ｄａｔａ!$"&amp;T$112&amp;"$"&amp;$B115))="",1,TRIM(INDIRECT("ｄａｔａ!$"&amp;T$112&amp;"$"&amp;$B115))&lt;&gt;"",0)</f>
        <v>1</v>
      </c>
      <c r="U115" s="80" cm="1">
        <f t="array" aca="1" ref="U115" ca="1">_xlfn.IFS(U116=1,0,TRIM(INDIRECT("ｄａｔａ!$"&amp;U$112&amp;"$"&amp;$B115))="",1,TRIM(INDIRECT("ｄａｔａ!$"&amp;U$112&amp;"$"&amp;$B115))&lt;&gt;"",0)</f>
        <v>1</v>
      </c>
      <c r="V115" s="80" cm="1">
        <f t="array" aca="1" ref="V115" ca="1">_xlfn.IFS(V116=1,0,TRIM(INDIRECT("ｄａｔａ!$"&amp;V$112&amp;"$"&amp;$B115))="",1,TRIM(INDIRECT("ｄａｔａ!$"&amp;V$112&amp;"$"&amp;$B115))&lt;&gt;"",0)</f>
        <v>1</v>
      </c>
      <c r="W115" s="80" cm="1">
        <f t="array" aca="1" ref="W115" ca="1">_xlfn.IFS(W116=1,0,TRIM(INDIRECT("ｄａｔａ!$"&amp;W$112&amp;"$"&amp;$B115))="",1,TRIM(INDIRECT("ｄａｔａ!$"&amp;W$112&amp;"$"&amp;$B115))&lt;&gt;"",0)</f>
        <v>1</v>
      </c>
      <c r="X115" s="80">
        <f ca="1">IF(SUM($Y115:$AO115)=17,1,0)</f>
        <v>1</v>
      </c>
      <c r="Y115" s="80" cm="1">
        <f t="array" aca="1" ref="Y115" ca="1">_xlfn.IFS(Y116=1,0,TRIM(INDIRECT("ｄａｔａ!$"&amp;Y$112&amp;"$"&amp;$B115))="",1,TRIM(INDIRECT("ｄａｔａ!$"&amp;Y$112&amp;"$"&amp;$B115))&lt;&gt;"",0)</f>
        <v>1</v>
      </c>
      <c r="Z115" s="80" cm="1">
        <f t="array" aca="1" ref="Z115" ca="1">_xlfn.IFS(Z116=1,0,TRIM(INDIRECT("ｄａｔａ!$"&amp;Z$112&amp;"$"&amp;$B115))="",1,TRIM(INDIRECT("ｄａｔａ!$"&amp;Z$112&amp;"$"&amp;$B115))&lt;&gt;"",0)</f>
        <v>1</v>
      </c>
      <c r="AA115" s="80" cm="1">
        <f t="array" aca="1" ref="AA115" ca="1">_xlfn.IFS(AA116=1,0,TRIM(INDIRECT("ｄａｔａ!$"&amp;AA$112&amp;"$"&amp;$B115))="",1,TRIM(INDIRECT("ｄａｔａ!$"&amp;AA$112&amp;"$"&amp;$B115))&lt;&gt;"",0)</f>
        <v>1</v>
      </c>
      <c r="AB115" s="80" cm="1">
        <f t="array" aca="1" ref="AB115" ca="1">_xlfn.IFS(AB116=1,0,TRIM(INDIRECT("ｄａｔａ!$"&amp;AB$112&amp;"$"&amp;$B115))="",1,TRIM(INDIRECT("ｄａｔａ!$"&amp;AB$112&amp;"$"&amp;$B115))&lt;&gt;"",0)</f>
        <v>1</v>
      </c>
      <c r="AC115" s="80" cm="1">
        <f t="array" aca="1" ref="AC115" ca="1">_xlfn.IFS(AC116=1,0,TRIM(INDIRECT("ｄａｔａ!$"&amp;AC$112&amp;"$"&amp;$B115))="",1,TRIM(INDIRECT("ｄａｔａ!$"&amp;AC$112&amp;"$"&amp;$B115))&lt;&gt;"",0)</f>
        <v>1</v>
      </c>
      <c r="AD115" s="80" cm="1">
        <f t="array" aca="1" ref="AD115" ca="1">_xlfn.IFS(AD116=1,0,TRIM(INDIRECT("ｄａｔａ!$"&amp;AD$112&amp;"$"&amp;$B115))="",1,TRIM(INDIRECT("ｄａｔａ!$"&amp;AD$112&amp;"$"&amp;$B115))&lt;&gt;"",0)</f>
        <v>1</v>
      </c>
      <c r="AE115" s="80" cm="1">
        <f t="array" aca="1" ref="AE115" ca="1">_xlfn.IFS(AE116=1,0,TRIM(INDIRECT("ｄａｔａ!$"&amp;AE$112&amp;"$"&amp;$B115))="",1,TRIM(INDIRECT("ｄａｔａ!$"&amp;AE$112&amp;"$"&amp;$B115))&lt;&gt;"",0)</f>
        <v>1</v>
      </c>
      <c r="AF115" s="80" cm="1">
        <f t="array" aca="1" ref="AF115" ca="1">_xlfn.IFS(AF116=1,0,TRIM(INDIRECT("ｄａｔａ!$"&amp;AF$112&amp;"$"&amp;$B115))="",1,TRIM(INDIRECT("ｄａｔａ!$"&amp;AF$112&amp;"$"&amp;$B115))&lt;&gt;"",0)</f>
        <v>1</v>
      </c>
      <c r="AG115" s="80" cm="1">
        <f t="array" aca="1" ref="AG115" ca="1">_xlfn.IFS(AG116=1,0,TRIM(INDIRECT("ｄａｔａ!$"&amp;AG$112&amp;"$"&amp;$B115))="",1,TRIM(INDIRECT("ｄａｔａ!$"&amp;AG$112&amp;"$"&amp;$B115))&lt;&gt;"",0)</f>
        <v>1</v>
      </c>
      <c r="AH115" s="80" cm="1">
        <f t="array" aca="1" ref="AH115" ca="1">_xlfn.IFS(AH116=1,0,TRIM(INDIRECT("ｄａｔａ!$"&amp;AH$112&amp;"$"&amp;$B115))="",1,TRIM(INDIRECT("ｄａｔａ!$"&amp;AH$112&amp;"$"&amp;$B115))&lt;&gt;"",0)</f>
        <v>1</v>
      </c>
      <c r="AI115" s="80" cm="1">
        <f t="array" aca="1" ref="AI115" ca="1">_xlfn.IFS(AI116=1,0,TRIM(INDIRECT("ｄａｔａ!$"&amp;AI$112&amp;"$"&amp;$B115))="",1,TRIM(INDIRECT("ｄａｔａ!$"&amp;AI$112&amp;"$"&amp;$B115))&lt;&gt;"",0)</f>
        <v>1</v>
      </c>
      <c r="AJ115" s="80" cm="1">
        <f t="array" aca="1" ref="AJ115" ca="1">_xlfn.IFS(AJ116=1,0,TRIM(INDIRECT("ｄａｔａ!$"&amp;AJ$112&amp;"$"&amp;$B115))="",1,TRIM(INDIRECT("ｄａｔａ!$"&amp;AJ$112&amp;"$"&amp;$B115))&lt;&gt;"",0)</f>
        <v>1</v>
      </c>
      <c r="AK115" s="80" cm="1">
        <f t="array" aca="1" ref="AK115" ca="1">_xlfn.IFS(AK116=1,0,TRIM(INDIRECT("ｄａｔａ!$"&amp;AK$112&amp;"$"&amp;$B115))="",1,TRIM(INDIRECT("ｄａｔａ!$"&amp;AK$112&amp;"$"&amp;$B115))&lt;&gt;"",0)</f>
        <v>1</v>
      </c>
      <c r="AL115" s="80" cm="1">
        <f t="array" aca="1" ref="AL115" ca="1">_xlfn.IFS(AL116=1,0,TRIM(INDIRECT("ｄａｔａ!$"&amp;AL$112&amp;"$"&amp;$B115))="",1,TRIM(INDIRECT("ｄａｔａ!$"&amp;AL$112&amp;"$"&amp;$B115))&lt;&gt;"",0)</f>
        <v>1</v>
      </c>
      <c r="AM115" s="80" cm="1">
        <f t="array" aca="1" ref="AM115" ca="1">_xlfn.IFS(AM116=1,0,TRIM(INDIRECT("ｄａｔａ!$"&amp;AM$112&amp;"$"&amp;$B115))="",1,TRIM(INDIRECT("ｄａｔａ!$"&amp;AM$112&amp;"$"&amp;$B115))&lt;&gt;"",0)</f>
        <v>1</v>
      </c>
      <c r="AN115" s="80" cm="1">
        <f t="array" aca="1" ref="AN115" ca="1">_xlfn.IFS(AN116=1,0,TRIM(INDIRECT("ｄａｔａ!$"&amp;AN$112&amp;"$"&amp;$B115))="",1,TRIM(INDIRECT("ｄａｔａ!$"&amp;AN$112&amp;"$"&amp;$B115))&lt;&gt;"",0)</f>
        <v>1</v>
      </c>
      <c r="AO115" s="80" cm="1">
        <f t="array" aca="1" ref="AO115" ca="1">_xlfn.IFS(AO116=1,0,TRIM(INDIRECT("ｄａｔａ!$"&amp;AO$112&amp;"$"&amp;$B115))="",1,TRIM(INDIRECT("ｄａｔａ!$"&amp;AO$112&amp;"$"&amp;$B115))&lt;&gt;"",0)</f>
        <v>1</v>
      </c>
      <c r="AP115" s="80">
        <f ca="1">IF(SUM($AQ115:$AZ115)=10,1,0)</f>
        <v>1</v>
      </c>
      <c r="AQ115" s="80" cm="1">
        <f t="array" aca="1" ref="AQ115" ca="1">_xlfn.IFS(AQ116=1,0,TRIM(INDIRECT("ｄａｔａ!$"&amp;AQ$112&amp;"$"&amp;$B115))="",1,TRIM(INDIRECT("ｄａｔａ!$"&amp;AQ$112&amp;"$"&amp;$B115))&lt;&gt;"",0)</f>
        <v>1</v>
      </c>
      <c r="AR115" s="80" cm="1">
        <f t="array" aca="1" ref="AR115" ca="1">_xlfn.IFS(AR116=1,0,TRIM(INDIRECT("ｄａｔａ!$"&amp;AR$112&amp;"$"&amp;$B115))="",1,TRIM(INDIRECT("ｄａｔａ!$"&amp;AR$112&amp;"$"&amp;$B115))&lt;&gt;"",0)</f>
        <v>1</v>
      </c>
      <c r="AS115" s="80" cm="1">
        <f t="array" aca="1" ref="AS115" ca="1">_xlfn.IFS(AS116=1,0,TRIM(INDIRECT("ｄａｔａ!$"&amp;AS$112&amp;"$"&amp;$B115))="",1,TRIM(INDIRECT("ｄａｔａ!$"&amp;AS$112&amp;"$"&amp;$B115))&lt;&gt;"",0)</f>
        <v>1</v>
      </c>
      <c r="AT115" s="80" cm="1">
        <f t="array" aca="1" ref="AT115" ca="1">_xlfn.IFS(AT116=1,0,TRIM(INDIRECT("ｄａｔａ!$"&amp;AT$112&amp;"$"&amp;$B115))="",1,TRIM(INDIRECT("ｄａｔａ!$"&amp;AT$112&amp;"$"&amp;$B115))&lt;&gt;"",0)</f>
        <v>1</v>
      </c>
      <c r="AU115" s="80" cm="1">
        <f t="array" aca="1" ref="AU115" ca="1">_xlfn.IFS(AU116=1,0,TRIM(INDIRECT("ｄａｔａ!$"&amp;AU$112&amp;"$"&amp;$B115))="",1,TRIM(INDIRECT("ｄａｔａ!$"&amp;AU$112&amp;"$"&amp;$B115))&lt;&gt;"",0)</f>
        <v>1</v>
      </c>
      <c r="AV115" s="80" cm="1">
        <f t="array" aca="1" ref="AV115" ca="1">_xlfn.IFS(AV116=1,0,TRIM(INDIRECT("ｄａｔａ!$"&amp;AV$112&amp;"$"&amp;$B115))="",1,TRIM(INDIRECT("ｄａｔａ!$"&amp;AV$112&amp;"$"&amp;$B115))&lt;&gt;"",0)</f>
        <v>1</v>
      </c>
      <c r="AW115" s="80" cm="1">
        <f t="array" aca="1" ref="AW115" ca="1">_xlfn.IFS(AW116=1,0,TRIM(INDIRECT("ｄａｔａ!$"&amp;AW$112&amp;"$"&amp;$B115))="",1,TRIM(INDIRECT("ｄａｔａ!$"&amp;AW$112&amp;"$"&amp;$B115))&lt;&gt;"",0)</f>
        <v>1</v>
      </c>
      <c r="AX115" s="80" cm="1">
        <f t="array" aca="1" ref="AX115" ca="1">_xlfn.IFS(AX116=1,0,TRIM(INDIRECT("ｄａｔａ!$"&amp;AX$112&amp;"$"&amp;$B115))="",1,TRIM(INDIRECT("ｄａｔａ!$"&amp;AX$112&amp;"$"&amp;$B115))&lt;&gt;"",0)</f>
        <v>1</v>
      </c>
      <c r="AY115" s="80" cm="1">
        <f t="array" aca="1" ref="AY115" ca="1">_xlfn.IFS(AY116=1,0,TRIM(INDIRECT("ｄａｔａ!$"&amp;AY$112&amp;"$"&amp;$B115))="",1,TRIM(INDIRECT("ｄａｔａ!$"&amp;AY$112&amp;"$"&amp;$B115))&lt;&gt;"",0)</f>
        <v>1</v>
      </c>
      <c r="AZ115" s="80" cm="1">
        <f t="array" aca="1" ref="AZ115" ca="1">_xlfn.IFS(AZ116=1,0,TRIM(INDIRECT("ｄａｔａ!$"&amp;AZ$112&amp;"$"&amp;$B115))="",1,TRIM(INDIRECT("ｄａｔａ!$"&amp;AZ$112&amp;"$"&amp;$B115))&lt;&gt;"",0)</f>
        <v>1</v>
      </c>
      <c r="BA115" s="80">
        <f ca="1">IF(SUM($BB115:$BP115)=15,1,0)</f>
        <v>1</v>
      </c>
      <c r="BB115" s="80" cm="1">
        <f t="array" aca="1" ref="BB115" ca="1">_xlfn.IFS(BB116=1,0,TRIM(INDIRECT("ｄａｔａ!$"&amp;BB$112&amp;"$"&amp;$B115))="",1,TRIM(INDIRECT("ｄａｔａ!$"&amp;BB$112&amp;"$"&amp;$B115))&lt;&gt;"",0)</f>
        <v>1</v>
      </c>
      <c r="BC115" s="80" cm="1">
        <f t="array" aca="1" ref="BC115" ca="1">_xlfn.IFS(BC116=1,0,TRIM(INDIRECT("ｄａｔａ!$"&amp;BC$112&amp;"$"&amp;$B115))="",1,TRIM(INDIRECT("ｄａｔａ!$"&amp;BC$112&amp;"$"&amp;$B115))&lt;&gt;"",0)</f>
        <v>1</v>
      </c>
      <c r="BD115" s="80" cm="1">
        <f t="array" aca="1" ref="BD115" ca="1">_xlfn.IFS(BD116=1,0,TRIM(INDIRECT("ｄａｔａ!$"&amp;BD$112&amp;"$"&amp;$B115))="",1,TRIM(INDIRECT("ｄａｔａ!$"&amp;BD$112&amp;"$"&amp;$B115))&lt;&gt;"",0)</f>
        <v>1</v>
      </c>
      <c r="BE115" s="80" cm="1">
        <f t="array" aca="1" ref="BE115" ca="1">_xlfn.IFS(BE116=1,0,TRIM(INDIRECT("ｄａｔａ!$"&amp;BE$112&amp;"$"&amp;$B115))="",1,TRIM(INDIRECT("ｄａｔａ!$"&amp;BE$112&amp;"$"&amp;$B115))&lt;&gt;"",0)</f>
        <v>1</v>
      </c>
      <c r="BF115" s="80" cm="1">
        <f t="array" aca="1" ref="BF115" ca="1">_xlfn.IFS(BF116=1,0,TRIM(INDIRECT("ｄａｔａ!$"&amp;BF$112&amp;"$"&amp;$B115))="",1,TRIM(INDIRECT("ｄａｔａ!$"&amp;BF$112&amp;"$"&amp;$B115))&lt;&gt;"",0)</f>
        <v>1</v>
      </c>
      <c r="BG115" s="80" cm="1">
        <f t="array" aca="1" ref="BG115" ca="1">_xlfn.IFS(BG116=1,0,TRIM(INDIRECT("ｄａｔａ!$"&amp;BG$112&amp;"$"&amp;$B115))="",1,TRIM(INDIRECT("ｄａｔａ!$"&amp;BG$112&amp;"$"&amp;$B115))&lt;&gt;"",0)</f>
        <v>1</v>
      </c>
      <c r="BH115" s="80" cm="1">
        <f t="array" aca="1" ref="BH115" ca="1">_xlfn.IFS(BH116=1,0,TRIM(INDIRECT("ｄａｔａ!$"&amp;BH$112&amp;"$"&amp;$B115))="",1,TRIM(INDIRECT("ｄａｔａ!$"&amp;BH$112&amp;"$"&amp;$B115))&lt;&gt;"",0)</f>
        <v>1</v>
      </c>
      <c r="BI115" s="80" cm="1">
        <f t="array" aca="1" ref="BI115" ca="1">_xlfn.IFS(BI116=1,0,TRIM(INDIRECT("ｄａｔａ!$"&amp;BI$112&amp;"$"&amp;$B115))="",1,TRIM(INDIRECT("ｄａｔａ!$"&amp;BI$112&amp;"$"&amp;$B115))&lt;&gt;"",0)</f>
        <v>1</v>
      </c>
      <c r="BJ115" s="80" cm="1">
        <f t="array" aca="1" ref="BJ115" ca="1">_xlfn.IFS(BJ116=1,0,TRIM(INDIRECT("ｄａｔａ!$"&amp;BJ$112&amp;"$"&amp;$B115))="",1,TRIM(INDIRECT("ｄａｔａ!$"&amp;BJ$112&amp;"$"&amp;$B115))&lt;&gt;"",0)</f>
        <v>1</v>
      </c>
      <c r="BK115" s="80" cm="1">
        <f t="array" aca="1" ref="BK115" ca="1">_xlfn.IFS(BK116=1,0,TRIM(INDIRECT("ｄａｔａ!$"&amp;BK$112&amp;"$"&amp;$B115))="",1,TRIM(INDIRECT("ｄａｔａ!$"&amp;BK$112&amp;"$"&amp;$B115))&lt;&gt;"",0)</f>
        <v>1</v>
      </c>
      <c r="BL115" s="80" cm="1">
        <f t="array" aca="1" ref="BL115" ca="1">_xlfn.IFS(BL116=1,0,TRIM(INDIRECT("ｄａｔａ!$"&amp;BL$112&amp;"$"&amp;$B115))="",1,TRIM(INDIRECT("ｄａｔａ!$"&amp;BL$112&amp;"$"&amp;$B115))&lt;&gt;"",0)</f>
        <v>1</v>
      </c>
      <c r="BM115" s="80" cm="1">
        <f t="array" aca="1" ref="BM115" ca="1">_xlfn.IFS(BM116=1,0,TRIM(INDIRECT("ｄａｔａ!$"&amp;BM$112&amp;"$"&amp;$B115))="",1,TRIM(INDIRECT("ｄａｔａ!$"&amp;BM$112&amp;"$"&amp;$B115))&lt;&gt;"",0)</f>
        <v>1</v>
      </c>
      <c r="BN115" s="80" cm="1">
        <f t="array" aca="1" ref="BN115" ca="1">_xlfn.IFS(BN116=1,0,TRIM(INDIRECT("ｄａｔａ!$"&amp;BN$112&amp;"$"&amp;$B115))="",1,TRIM(INDIRECT("ｄａｔａ!$"&amp;BN$112&amp;"$"&amp;$B115))&lt;&gt;"",0)</f>
        <v>1</v>
      </c>
      <c r="BO115" s="80" cm="1">
        <f t="array" aca="1" ref="BO115" ca="1">_xlfn.IFS(BO116=1,0,TRIM(INDIRECT("ｄａｔａ!$"&amp;BO$112&amp;"$"&amp;$B115))="",1,TRIM(INDIRECT("ｄａｔａ!$"&amp;BO$112&amp;"$"&amp;$B115))&lt;&gt;"",0)</f>
        <v>1</v>
      </c>
      <c r="BP115" s="80" cm="1">
        <f t="array" aca="1" ref="BP115" ca="1">_xlfn.IFS(BP116=1,0,TRIM(INDIRECT("ｄａｔａ!$"&amp;BP$112&amp;"$"&amp;$B115))="",1,TRIM(INDIRECT("ｄａｔａ!$"&amp;BP$112&amp;"$"&amp;$B115))&lt;&gt;"",0)</f>
        <v>1</v>
      </c>
      <c r="BR115" s="257" cm="1">
        <f t="array" aca="1" ref="BR115" ca="1">_xlfn.IFS(BR116=1,0,TRIM(INDIRECT("ｄａｔａ!$"&amp;BR$112&amp;"$6"))="",1,TRIM(INDIRECT("ｄａｔａ!$"&amp;BR$112&amp;"$6"))&lt;&gt;"",0)</f>
        <v>0</v>
      </c>
      <c r="BS115" s="80" cm="1">
        <f t="array" aca="1" ref="BS115" ca="1">_xlfn.IFS(BS116=1,0,TRIM(INDIRECT("ｄａｔａ!$"&amp;BS$112&amp;"$6"))="",1,TRIM(INDIRECT("ｄａｔａ!$"&amp;BS$112&amp;"$6"))&lt;&gt;"",0)</f>
        <v>0</v>
      </c>
      <c r="BT115" s="80" cm="1">
        <f t="array" aca="1" ref="BT115" ca="1">_xlfn.IFS(BT116=1,0,TRIM(INDIRECT("ｄａｔａ!$"&amp;BT$112&amp;"$6"))="",1,TRIM(INDIRECT("ｄａｔａ!$"&amp;BT$112&amp;"$6"))&lt;&gt;"",0)</f>
        <v>0</v>
      </c>
      <c r="BU115" s="80" cm="1">
        <f t="array" aca="1" ref="BU115" ca="1">_xlfn.IFS(BU116=1,0,TRIM(INDIRECT("ｄａｔａ!$"&amp;BU$112&amp;"$6"))="",1,TRIM(INDIRECT("ｄａｔａ!$"&amp;BU$112&amp;"$6"))&lt;&gt;"",0)</f>
        <v>0</v>
      </c>
      <c r="BV115" s="80" cm="1">
        <f t="array" aca="1" ref="BV115" ca="1">_xlfn.IFS(BV116=1,0,TRIM(INDIRECT("ｄａｔａ!$"&amp;BV$112&amp;"$6"))="",1,TRIM(INDIRECT("ｄａｔａ!$"&amp;BV$112&amp;"$6"))&lt;&gt;"",0)</f>
        <v>0</v>
      </c>
      <c r="BW115" s="80" cm="1">
        <f t="array" aca="1" ref="BW115" ca="1">_xlfn.IFS(BW116=1,0,TRIM(INDIRECT("ｄａｔａ!$"&amp;BW$112&amp;"$6"))="",1,TRIM(INDIRECT("ｄａｔａ!$"&amp;BW$112&amp;"$6"))&lt;&gt;"",0)</f>
        <v>0</v>
      </c>
      <c r="BX115" s="80" cm="1">
        <f t="array" aca="1" ref="BX115" ca="1">_xlfn.IFS(BX116=1,0,TRIM(INDIRECT("ｄａｔａ!$"&amp;BX$112&amp;"$6"))="",1,TRIM(INDIRECT("ｄａｔａ!$"&amp;BX$112&amp;"$6"))&lt;&gt;"",0)</f>
        <v>0</v>
      </c>
      <c r="BY115" s="80" cm="1">
        <f t="array" aca="1" ref="BY115" ca="1">_xlfn.IFS(BY116=1,0,TRIM(INDIRECT("ｄａｔａ!$"&amp;BY$112&amp;"$6"))="",1,TRIM(INDIRECT("ｄａｔａ!$"&amp;BY$112&amp;"$6"))&lt;&gt;"",0)</f>
        <v>0</v>
      </c>
      <c r="BZ115" s="80" cm="1">
        <f t="array" aca="1" ref="BZ115" ca="1">_xlfn.IFS(BZ116=1,0,TRIM(INDIRECT("ｄａｔａ!$"&amp;BZ$112&amp;"$6"))="",1,TRIM(INDIRECT("ｄａｔａ!$"&amp;BZ$112&amp;"$6"))&lt;&gt;"",0)</f>
        <v>0</v>
      </c>
      <c r="CA115" s="258" cm="1">
        <f t="array" aca="1" ref="CA115" ca="1">_xlfn.IFS(CA116=1,0,TRIM(INDIRECT("ｄａｔａ!$"&amp;CA$112&amp;"$6"))="",1,TRIM(INDIRECT("ｄａｔａ!$"&amp;CA$112&amp;"$6"))&lt;&gt;"",0)</f>
        <v>0</v>
      </c>
      <c r="CB115" s="80" t="s">
        <v>2436</v>
      </c>
    </row>
    <row r="116" spans="1:80" x14ac:dyDescent="0.2">
      <c r="B116" s="80">
        <f>VLOOKUP($A113,$A$5:$B$10,2,FALSE)</f>
        <v>7</v>
      </c>
      <c r="C116" s="80" t="s">
        <v>2430</v>
      </c>
      <c r="F116" s="80" cm="1">
        <f t="array" aca="1" ref="F116" ca="1">IF(ISERROR(INDIRECT("ｄａｔａ!$"&amp;F$112&amp;"$"&amp;$B116)),1,0)</f>
        <v>0</v>
      </c>
      <c r="G116" s="80" cm="1">
        <f t="array" aca="1" ref="G116" ca="1">IF(ISERROR(INDIRECT("ｄａｔａ!$"&amp;G$112&amp;"$"&amp;$B116)),1,0)</f>
        <v>0</v>
      </c>
      <c r="H116" s="80" cm="1">
        <f t="array" aca="1" ref="H116" ca="1">IF(ISERROR(INDIRECT("ｄａｔａ!$"&amp;H$112&amp;"$"&amp;$B116)),1,0)</f>
        <v>0</v>
      </c>
      <c r="I116" s="80" cm="1">
        <f t="array" aca="1" ref="I116" ca="1">IF(ISERROR(INDIRECT("ｄａｔａ!$"&amp;I$112&amp;"$"&amp;$B116)),1,0)</f>
        <v>0</v>
      </c>
      <c r="J116" s="80" cm="1">
        <f t="array" aca="1" ref="J116" ca="1">IF(ISERROR(INDIRECT("ｄａｔａ!$"&amp;J$112&amp;"$"&amp;$B116)),1,0)</f>
        <v>0</v>
      </c>
      <c r="K116" s="80" cm="1">
        <f t="array" aca="1" ref="K116" ca="1">IF(ISERROR(INDIRECT("ｄａｔａ!$"&amp;K$112&amp;"$"&amp;$B116)),1,0)</f>
        <v>0</v>
      </c>
      <c r="L116" s="80" cm="1">
        <f t="array" aca="1" ref="L116" ca="1">IF(ISERROR(INDIRECT("ｄａｔａ!$"&amp;L$112&amp;"$"&amp;$B116)),1,0)</f>
        <v>0</v>
      </c>
      <c r="M116" s="80" cm="1">
        <f t="array" aca="1" ref="M116" ca="1">IF(ISERROR(INDIRECT("ｄａｔａ!$"&amp;M$112&amp;"$"&amp;$B116)),1,0)</f>
        <v>0</v>
      </c>
      <c r="N116" s="80" cm="1">
        <f t="array" aca="1" ref="N116" ca="1">IF(ISERROR(INDIRECT("ｄａｔａ!$"&amp;N$112&amp;"$"&amp;$B116)),1,0)</f>
        <v>0</v>
      </c>
      <c r="O116" s="80" cm="1">
        <f t="array" aca="1" ref="O116" ca="1">IF(ISERROR(INDIRECT("ｄａｔａ!$"&amp;O$112&amp;"$"&amp;$B116)),1,0)</f>
        <v>0</v>
      </c>
      <c r="P116" s="80" cm="1">
        <f t="array" aca="1" ref="P116" ca="1">IF(ISERROR(INDIRECT("ｄａｔａ!$"&amp;P$112&amp;"$"&amp;$B116)),1,0)</f>
        <v>0</v>
      </c>
      <c r="Q116" s="80" cm="1">
        <f t="array" aca="1" ref="Q116" ca="1">IF(ISERROR(INDIRECT("ｄａｔａ!$"&amp;Q$112&amp;"$"&amp;$B116)),1,0)</f>
        <v>0</v>
      </c>
      <c r="R116" s="80" cm="1">
        <f t="array" aca="1" ref="R116" ca="1">IF(ISERROR(INDIRECT("ｄａｔａ!$"&amp;R$112&amp;"$"&amp;$B116)),1,0)</f>
        <v>0</v>
      </c>
      <c r="S116" s="80" cm="1">
        <f t="array" aca="1" ref="S116" ca="1">IF(ISERROR(INDIRECT("ｄａｔａ!$"&amp;S$112&amp;"$"&amp;$B116)),1,0)</f>
        <v>0</v>
      </c>
      <c r="T116" s="80" cm="1">
        <f t="array" aca="1" ref="T116" ca="1">IF(ISERROR(INDIRECT("ｄａｔａ!$"&amp;T$112&amp;"$"&amp;$B116)),1,0)</f>
        <v>0</v>
      </c>
      <c r="U116" s="80" cm="1">
        <f t="array" aca="1" ref="U116" ca="1">IF(ISERROR(INDIRECT("ｄａｔａ!$"&amp;U$112&amp;"$"&amp;$B116)),1,0)</f>
        <v>0</v>
      </c>
      <c r="V116" s="80" cm="1">
        <f t="array" aca="1" ref="V116" ca="1">IF(ISERROR(INDIRECT("ｄａｔａ!$"&amp;V$112&amp;"$"&amp;$B116)),1,0)</f>
        <v>0</v>
      </c>
      <c r="W116" s="80" cm="1">
        <f t="array" aca="1" ref="W116" ca="1">IF(ISERROR(INDIRECT("ｄａｔａ!$"&amp;W$112&amp;"$"&amp;$B116)),1,0)</f>
        <v>0</v>
      </c>
      <c r="X116" s="80">
        <f ca="1">IF(SUM($Y114:$AO114,$Y116:$AO116)&gt;0,1,0)</f>
        <v>0</v>
      </c>
      <c r="Y116" s="80" cm="1">
        <f t="array" aca="1" ref="Y116" ca="1">IF(ISERROR(INDIRECT("ｄａｔａ!$"&amp;Y$112&amp;"$"&amp;$B116)),1,0)</f>
        <v>0</v>
      </c>
      <c r="Z116" s="80" cm="1">
        <f t="array" aca="1" ref="Z116" ca="1">IF(ISERROR(INDIRECT("ｄａｔａ!$"&amp;Z$112&amp;"$"&amp;$B116)),1,0)</f>
        <v>0</v>
      </c>
      <c r="AA116" s="80" cm="1">
        <f t="array" aca="1" ref="AA116" ca="1">IF(ISERROR(INDIRECT("ｄａｔａ!$"&amp;AA$112&amp;"$"&amp;$B116)),1,0)</f>
        <v>0</v>
      </c>
      <c r="AB116" s="80" cm="1">
        <f t="array" aca="1" ref="AB116" ca="1">IF(ISERROR(INDIRECT("ｄａｔａ!$"&amp;AB$112&amp;"$"&amp;$B116)),1,0)</f>
        <v>0</v>
      </c>
      <c r="AC116" s="80" cm="1">
        <f t="array" aca="1" ref="AC116" ca="1">IF(ISERROR(INDIRECT("ｄａｔａ!$"&amp;AC$112&amp;"$"&amp;$B116)),1,0)</f>
        <v>0</v>
      </c>
      <c r="AD116" s="80" cm="1">
        <f t="array" aca="1" ref="AD116" ca="1">IF(ISERROR(INDIRECT("ｄａｔａ!$"&amp;AD$112&amp;"$"&amp;$B116)),1,0)</f>
        <v>0</v>
      </c>
      <c r="AE116" s="80" cm="1">
        <f t="array" aca="1" ref="AE116" ca="1">IF(ISERROR(INDIRECT("ｄａｔａ!$"&amp;AE$112&amp;"$"&amp;$B116)),1,0)</f>
        <v>0</v>
      </c>
      <c r="AF116" s="80" cm="1">
        <f t="array" aca="1" ref="AF116" ca="1">IF(ISERROR(INDIRECT("ｄａｔａ!$"&amp;AF$112&amp;"$"&amp;$B116)),1,0)</f>
        <v>0</v>
      </c>
      <c r="AG116" s="80" cm="1">
        <f t="array" aca="1" ref="AG116" ca="1">IF(ISERROR(INDIRECT("ｄａｔａ!$"&amp;AG$112&amp;"$"&amp;$B116)),1,0)</f>
        <v>0</v>
      </c>
      <c r="AH116" s="80" cm="1">
        <f t="array" aca="1" ref="AH116" ca="1">IF(ISERROR(INDIRECT("ｄａｔａ!$"&amp;AH$112&amp;"$"&amp;$B116)),1,0)</f>
        <v>0</v>
      </c>
      <c r="AI116" s="80" cm="1">
        <f t="array" aca="1" ref="AI116" ca="1">IF(ISERROR(INDIRECT("ｄａｔａ!$"&amp;AI$112&amp;"$"&amp;$B116)),1,0)</f>
        <v>0</v>
      </c>
      <c r="AJ116" s="80" cm="1">
        <f t="array" aca="1" ref="AJ116" ca="1">IF(ISERROR(INDIRECT("ｄａｔａ!$"&amp;AJ$112&amp;"$"&amp;$B116)),1,0)</f>
        <v>0</v>
      </c>
      <c r="AK116" s="80" cm="1">
        <f t="array" aca="1" ref="AK116" ca="1">IF(ISERROR(INDIRECT("ｄａｔａ!$"&amp;AK$112&amp;"$"&amp;$B116)),1,0)</f>
        <v>0</v>
      </c>
      <c r="AL116" s="80" cm="1">
        <f t="array" aca="1" ref="AL116" ca="1">IF(ISERROR(INDIRECT("ｄａｔａ!$"&amp;AL$112&amp;"$"&amp;$B116)),1,0)</f>
        <v>0</v>
      </c>
      <c r="AM116" s="80" cm="1">
        <f t="array" aca="1" ref="AM116" ca="1">IF(ISERROR(INDIRECT("ｄａｔａ!$"&amp;AM$112&amp;"$"&amp;$B116)),1,0)</f>
        <v>0</v>
      </c>
      <c r="AN116" s="80" cm="1">
        <f t="array" aca="1" ref="AN116" ca="1">IF(ISERROR(INDIRECT("ｄａｔａ!$"&amp;AN$112&amp;"$"&amp;$B116)),1,0)</f>
        <v>0</v>
      </c>
      <c r="AO116" s="80" cm="1">
        <f t="array" aca="1" ref="AO116" ca="1">IF(ISERROR(INDIRECT("ｄａｔａ!$"&amp;AO$112&amp;"$"&amp;$B116)),1,0)</f>
        <v>0</v>
      </c>
      <c r="AP116" s="80">
        <f ca="1">IF(SUM($AQ114:$AZ114,$AQ116:$AZ116)&gt;0,1,0)</f>
        <v>0</v>
      </c>
      <c r="AQ116" s="80" cm="1">
        <f t="array" aca="1" ref="AQ116" ca="1">IF(ISERROR(INDIRECT("ｄａｔａ!$"&amp;AQ$112&amp;"$"&amp;$B116)),1,0)</f>
        <v>0</v>
      </c>
      <c r="AR116" s="80" cm="1">
        <f t="array" aca="1" ref="AR116" ca="1">IF(ISERROR(INDIRECT("ｄａｔａ!$"&amp;AR$112&amp;"$"&amp;$B116)),1,0)</f>
        <v>0</v>
      </c>
      <c r="AS116" s="80" cm="1">
        <f t="array" aca="1" ref="AS116" ca="1">IF(ISERROR(INDIRECT("ｄａｔａ!$"&amp;AS$112&amp;"$"&amp;$B116)),1,0)</f>
        <v>0</v>
      </c>
      <c r="AT116" s="80" cm="1">
        <f t="array" aca="1" ref="AT116" ca="1">IF(ISERROR(INDIRECT("ｄａｔａ!$"&amp;AT$112&amp;"$"&amp;$B116)),1,0)</f>
        <v>0</v>
      </c>
      <c r="AU116" s="80" cm="1">
        <f t="array" aca="1" ref="AU116" ca="1">IF(ISERROR(INDIRECT("ｄａｔａ!$"&amp;AU$112&amp;"$"&amp;$B116)),1,0)</f>
        <v>0</v>
      </c>
      <c r="AV116" s="80" cm="1">
        <f t="array" aca="1" ref="AV116" ca="1">IF(ISERROR(INDIRECT("ｄａｔａ!$"&amp;AV$112&amp;"$"&amp;$B116)),1,0)</f>
        <v>0</v>
      </c>
      <c r="AW116" s="80" cm="1">
        <f t="array" aca="1" ref="AW116" ca="1">IF(ISERROR(INDIRECT("ｄａｔａ!$"&amp;AW$112&amp;"$"&amp;$B116)),1,0)</f>
        <v>0</v>
      </c>
      <c r="AX116" s="80" cm="1">
        <f t="array" aca="1" ref="AX116" ca="1">IF(ISERROR(INDIRECT("ｄａｔａ!$"&amp;AX$112&amp;"$"&amp;$B116)),1,0)</f>
        <v>0</v>
      </c>
      <c r="AY116" s="80" cm="1">
        <f t="array" aca="1" ref="AY116" ca="1">IF(ISERROR(INDIRECT("ｄａｔａ!$"&amp;AY$112&amp;"$"&amp;$B116)),1,0)</f>
        <v>0</v>
      </c>
      <c r="AZ116" s="80" cm="1">
        <f t="array" aca="1" ref="AZ116" ca="1">IF(ISERROR(INDIRECT("ｄａｔａ!$"&amp;AZ$112&amp;"$"&amp;$B116)),1,0)</f>
        <v>0</v>
      </c>
      <c r="BA116" s="80">
        <f ca="1">IF(SUM($BB114:$BP114,$BB116:$BP116)&gt;0,1,0)</f>
        <v>0</v>
      </c>
      <c r="BB116" s="80" cm="1">
        <f t="array" aca="1" ref="BB116" ca="1">IF(ISERROR(INDIRECT("ｄａｔａ!$"&amp;BB$112&amp;"$"&amp;$B116)),1,0)</f>
        <v>0</v>
      </c>
      <c r="BC116" s="80" cm="1">
        <f t="array" aca="1" ref="BC116" ca="1">IF(ISERROR(INDIRECT("ｄａｔａ!$"&amp;BC$112&amp;"$"&amp;$B116)),1,0)</f>
        <v>0</v>
      </c>
      <c r="BD116" s="80" cm="1">
        <f t="array" aca="1" ref="BD116" ca="1">IF(ISERROR(INDIRECT("ｄａｔａ!$"&amp;BD$112&amp;"$"&amp;$B116)),1,0)</f>
        <v>0</v>
      </c>
      <c r="BE116" s="80" cm="1">
        <f t="array" aca="1" ref="BE116" ca="1">IF(ISERROR(INDIRECT("ｄａｔａ!$"&amp;BE$112&amp;"$"&amp;$B116)),1,0)</f>
        <v>0</v>
      </c>
      <c r="BF116" s="80" cm="1">
        <f t="array" aca="1" ref="BF116" ca="1">IF(ISERROR(INDIRECT("ｄａｔａ!$"&amp;BF$112&amp;"$"&amp;$B116)),1,0)</f>
        <v>0</v>
      </c>
      <c r="BG116" s="80" cm="1">
        <f t="array" aca="1" ref="BG116" ca="1">IF(ISERROR(INDIRECT("ｄａｔａ!$"&amp;BG$112&amp;"$"&amp;$B116)),1,0)</f>
        <v>0</v>
      </c>
      <c r="BH116" s="80" cm="1">
        <f t="array" aca="1" ref="BH116" ca="1">IF(ISERROR(INDIRECT("ｄａｔａ!$"&amp;BH$112&amp;"$"&amp;$B116)),1,0)</f>
        <v>0</v>
      </c>
      <c r="BI116" s="80" cm="1">
        <f t="array" aca="1" ref="BI116" ca="1">IF(ISERROR(INDIRECT("ｄａｔａ!$"&amp;BI$112&amp;"$"&amp;$B116)),1,0)</f>
        <v>0</v>
      </c>
      <c r="BJ116" s="80" cm="1">
        <f t="array" aca="1" ref="BJ116" ca="1">IF(ISERROR(INDIRECT("ｄａｔａ!$"&amp;BJ$112&amp;"$"&amp;$B116)),1,0)</f>
        <v>0</v>
      </c>
      <c r="BK116" s="80" cm="1">
        <f t="array" aca="1" ref="BK116" ca="1">IF(ISERROR(INDIRECT("ｄａｔａ!$"&amp;BK$112&amp;"$"&amp;$B116)),1,0)</f>
        <v>0</v>
      </c>
      <c r="BL116" s="80" cm="1">
        <f t="array" aca="1" ref="BL116" ca="1">IF(ISERROR(INDIRECT("ｄａｔａ!$"&amp;BL$112&amp;"$"&amp;$B116)),1,0)</f>
        <v>0</v>
      </c>
      <c r="BM116" s="80" cm="1">
        <f t="array" aca="1" ref="BM116" ca="1">IF(ISERROR(INDIRECT("ｄａｔａ!$"&amp;BM$112&amp;"$"&amp;$B116)),1,0)</f>
        <v>0</v>
      </c>
      <c r="BN116" s="80" cm="1">
        <f t="array" aca="1" ref="BN116" ca="1">IF(ISERROR(INDIRECT("ｄａｔａ!$"&amp;BN$112&amp;"$"&amp;$B116)),1,0)</f>
        <v>0</v>
      </c>
      <c r="BO116" s="80" cm="1">
        <f t="array" aca="1" ref="BO116" ca="1">IF(ISERROR(INDIRECT("ｄａｔａ!$"&amp;BO$112&amp;"$"&amp;$B116)),1,0)</f>
        <v>0</v>
      </c>
      <c r="BP116" s="80" cm="1">
        <f t="array" aca="1" ref="BP116" ca="1">IF(ISERROR(INDIRECT("ｄａｔａ!$"&amp;BP$112&amp;"$"&amp;$B116)),1,0)</f>
        <v>0</v>
      </c>
      <c r="BR116" s="257" cm="1">
        <f t="array" aca="1" ref="BR116" ca="1">IF(ISERROR(INDIRECT("ｄａｔａ!$"&amp;BR$112&amp;"$6")),1,0)</f>
        <v>0</v>
      </c>
      <c r="BS116" s="80" cm="1">
        <f t="array" aca="1" ref="BS116" ca="1">IF(ISERROR(INDIRECT("ｄａｔａ!$"&amp;BS$112&amp;"$6")),1,0)</f>
        <v>0</v>
      </c>
      <c r="BT116" s="80" cm="1">
        <f t="array" aca="1" ref="BT116" ca="1">IF(ISERROR(INDIRECT("ｄａｔａ!$"&amp;BT$112&amp;"$6")),1,0)</f>
        <v>0</v>
      </c>
      <c r="BU116" s="80" cm="1">
        <f t="array" aca="1" ref="BU116" ca="1">IF(ISERROR(INDIRECT("ｄａｔａ!$"&amp;BU$112&amp;"$6")),1,0)</f>
        <v>0</v>
      </c>
      <c r="BV116" s="80" cm="1">
        <f t="array" aca="1" ref="BV116" ca="1">IF(ISERROR(INDIRECT("ｄａｔａ!$"&amp;BV$112&amp;"$6")),1,0)</f>
        <v>0</v>
      </c>
      <c r="BW116" s="80" cm="1">
        <f t="array" aca="1" ref="BW116" ca="1">IF(ISERROR(INDIRECT("ｄａｔａ!$"&amp;BW$112&amp;"$6")),1,0)</f>
        <v>0</v>
      </c>
      <c r="BX116" s="80" cm="1">
        <f t="array" aca="1" ref="BX116" ca="1">IF(ISERROR(INDIRECT("ｄａｔａ!$"&amp;BX$112&amp;"$6")),1,0)</f>
        <v>0</v>
      </c>
      <c r="BY116" s="80" cm="1">
        <f t="array" aca="1" ref="BY116" ca="1">IF(ISERROR(INDIRECT("ｄａｔａ!$"&amp;BY$112&amp;"$6")),1,0)</f>
        <v>0</v>
      </c>
      <c r="BZ116" s="80" cm="1">
        <f t="array" aca="1" ref="BZ116" ca="1">IF(ISERROR(INDIRECT("ｄａｔａ!$"&amp;BZ$112&amp;"$6")),1,0)</f>
        <v>0</v>
      </c>
      <c r="CA116" s="258" cm="1">
        <f t="array" aca="1" ref="CA116" ca="1">IF(ISERROR(INDIRECT("ｄａｔａ!$"&amp;CA$112&amp;"$6")),1,0)</f>
        <v>0</v>
      </c>
      <c r="CB116" s="80" t="s">
        <v>2436</v>
      </c>
    </row>
    <row r="117" spans="1:80" x14ac:dyDescent="0.2">
      <c r="A117" s="80" t="s">
        <v>2438</v>
      </c>
      <c r="B117" s="80">
        <f>VLOOKUP($A117,$A$5:$B$10,2,FALSE)</f>
        <v>8</v>
      </c>
      <c r="C117" s="80" t="s">
        <v>2435</v>
      </c>
      <c r="F117" s="80">
        <v>0</v>
      </c>
      <c r="G117" s="80">
        <v>0</v>
      </c>
      <c r="H117" s="80">
        <v>0</v>
      </c>
      <c r="I117" s="80" cm="1">
        <f t="array" aca="1" ref="I117" ca="1">_xlfn.IFS(I118=1,0,I119=1,0,INDIRECT("ｄａｔａ!$"&amp;I$112&amp;"$"&amp;$B117)&gt;=INDIRECT("kikan!$I$11"),0,TRUE,1)</f>
        <v>0</v>
      </c>
      <c r="J117" s="80" cm="1">
        <f t="array" aca="1" ref="J117" ca="1">_xlfn.IFS(I117=1,0,J118=1,0,I119=1,0,J119=1,0,INDIRECT("ｄａｔａ!$"&amp;I$112&amp;"$"&amp;$B117)&gt;INDIRECT("kikan!$I$11"),0,INDIRECT("ｄａｔａ!$"&amp;J$112&amp;"$"&amp;$B117)&gt;=INDIRECT("kikan!$K$11")+ROUNDDOWN(($B117-7)/2,0),0,TRUE,1)</f>
        <v>0</v>
      </c>
      <c r="K117" s="80" cm="1">
        <f t="array" aca="1" ref="K117" ca="1">_xlfn.IFS(K118=1,0,K119=1,0,AND(INDIRECT("ｄａｔａ!$"&amp;K$112&amp;"$"&amp;$B118)&gt;0,INDIRECT("ｄａｔａ!$"&amp;K$112&amp;"$"&amp;$B118)&lt;10000),0,TRUE,1)</f>
        <v>0</v>
      </c>
      <c r="L117" s="80" cm="1">
        <f t="array" aca="1" ref="L117" ca="1">_xlfn.IFS(L118=1,0,L119=1,0,INDIRECT("ｄａｔａ!$"&amp;L$112&amp;"$"&amp;$B117)&gt;=20000,1,TRUE,0)</f>
        <v>0</v>
      </c>
      <c r="M117" s="80">
        <v>0</v>
      </c>
      <c r="N117" s="80">
        <v>0</v>
      </c>
      <c r="O117" s="80" cm="1">
        <f t="array" aca="1" ref="O117" ca="1">_xlfn.IFS(O120=1,0,INDIRECT("ｄａｔａ!$"&amp;O$112&amp;"$"&amp;$B118)=4,1,TRUE,0)</f>
        <v>0</v>
      </c>
      <c r="P117" s="80" cm="1">
        <f t="array" aca="1" ref="P117" ca="1">_xlfn.IFS(P120=1,0,AND(INDIRECT("ｄａｔａ!$"&amp;P$112&amp;"$"&amp;$B118)&lt;=3,INDIRECT("ｄａｔａ!$"&amp;P$112&amp;"$"&amp;$B118)&gt;0),1,TRUE,0)</f>
        <v>0</v>
      </c>
      <c r="Q117" s="80" cm="1">
        <f t="array" aca="1" ref="Q117" ca="1">_xlfn.IFS(Q120=1,0,INDIRECT("ｄａｔａ!$"&amp;Q$112&amp;"$"&amp;$B117)=1,1,TRUE,0)</f>
        <v>0</v>
      </c>
      <c r="R117" s="80">
        <v>0</v>
      </c>
      <c r="S117" s="80">
        <v>0</v>
      </c>
      <c r="T117" s="80">
        <v>0</v>
      </c>
      <c r="U117" s="80">
        <v>0</v>
      </c>
      <c r="V117" s="80">
        <v>0</v>
      </c>
      <c r="W117" s="80">
        <v>0</v>
      </c>
      <c r="X117" s="80">
        <f ca="1">IF(AND(SUM($Y117:$AO117)=0,17-SUM($Y119:$AO119)&gt;1),1,0)</f>
        <v>0</v>
      </c>
      <c r="Y117" s="80" cm="1">
        <f t="array" aca="1" ref="Y117" ca="1">_xlfn.IFS(Y120=1,0,INDIRECT("ｄａｔａ!$"&amp;Y$112&amp;"$"&amp;$B117)=2,1,TRUE,0)</f>
        <v>0</v>
      </c>
      <c r="Z117" s="80" cm="1">
        <f t="array" aca="1" ref="Z117" ca="1">_xlfn.IFS(Z120=1,0,INDIRECT("ｄａｔａ!$"&amp;Z$112&amp;"$"&amp;$B117)=2,1,TRUE,0)</f>
        <v>0</v>
      </c>
      <c r="AA117" s="80" cm="1">
        <f t="array" aca="1" ref="AA117" ca="1">_xlfn.IFS(AA120=1,0,INDIRECT("ｄａｔａ!$"&amp;AA$112&amp;"$"&amp;$B117)=2,1,TRUE,0)</f>
        <v>0</v>
      </c>
      <c r="AB117" s="80" cm="1">
        <f t="array" aca="1" ref="AB117" ca="1">_xlfn.IFS(AB120=1,0,INDIRECT("ｄａｔａ!$"&amp;AB$112&amp;"$"&amp;$B117)=2,1,TRUE,0)</f>
        <v>0</v>
      </c>
      <c r="AC117" s="80" cm="1">
        <f t="array" aca="1" ref="AC117" ca="1">_xlfn.IFS(AC120=1,0,INDIRECT("ｄａｔａ!$"&amp;AC$112&amp;"$"&amp;$B117)=2,1,TRUE,0)</f>
        <v>0</v>
      </c>
      <c r="AD117" s="80" cm="1">
        <f t="array" aca="1" ref="AD117" ca="1">_xlfn.IFS(AD120=1,0,INDIRECT("ｄａｔａ!$"&amp;AD$112&amp;"$"&amp;$B117)=2,1,TRUE,0)</f>
        <v>0</v>
      </c>
      <c r="AE117" s="80" cm="1">
        <f t="array" aca="1" ref="AE117" ca="1">_xlfn.IFS(AE120=1,0,INDIRECT("ｄａｔａ!$"&amp;AE$112&amp;"$"&amp;$B117)=2,1,TRUE,0)</f>
        <v>0</v>
      </c>
      <c r="AF117" s="80" cm="1">
        <f t="array" aca="1" ref="AF117" ca="1">_xlfn.IFS(AF120=1,0,INDIRECT("ｄａｔａ!$"&amp;AF$112&amp;"$"&amp;$B117)=2,1,TRUE,0)</f>
        <v>0</v>
      </c>
      <c r="AG117" s="80" cm="1">
        <f t="array" aca="1" ref="AG117" ca="1">_xlfn.IFS(AG120=1,0,INDIRECT("ｄａｔａ!$"&amp;AG$112&amp;"$"&amp;$B117)=2,1,TRUE,0)</f>
        <v>0</v>
      </c>
      <c r="AH117" s="80" cm="1">
        <f t="array" aca="1" ref="AH117" ca="1">_xlfn.IFS(AH120=1,0,INDIRECT("ｄａｔａ!$"&amp;AH$112&amp;"$"&amp;$B117)=2,1,TRUE,0)</f>
        <v>0</v>
      </c>
      <c r="AI117" s="80" cm="1">
        <f t="array" aca="1" ref="AI117" ca="1">_xlfn.IFS(AI120=1,0,INDIRECT("ｄａｔａ!$"&amp;AI$112&amp;"$"&amp;$B117)=2,1,TRUE,0)</f>
        <v>0</v>
      </c>
      <c r="AJ117" s="80" cm="1">
        <f t="array" aca="1" ref="AJ117" ca="1">_xlfn.IFS(AJ120=1,0,INDIRECT("ｄａｔａ!$"&amp;AJ$112&amp;"$"&amp;$B117)=2,1,TRUE,0)</f>
        <v>0</v>
      </c>
      <c r="AK117" s="80" cm="1">
        <f t="array" aca="1" ref="AK117" ca="1">_xlfn.IFS(AK120=1,0,INDIRECT("ｄａｔａ!$"&amp;AK$112&amp;"$"&amp;$B117)=2,1,TRUE,0)</f>
        <v>0</v>
      </c>
      <c r="AL117" s="80" cm="1">
        <f t="array" aca="1" ref="AL117" ca="1">_xlfn.IFS(AL120=1,0,INDIRECT("ｄａｔａ!$"&amp;AL$112&amp;"$"&amp;$B117)=2,1,TRUE,0)</f>
        <v>0</v>
      </c>
      <c r="AM117" s="80" cm="1">
        <f t="array" aca="1" ref="AM117" ca="1">_xlfn.IFS(AM120=1,0,INDIRECT("ｄａｔａ!$"&amp;AM$112&amp;"$"&amp;$B117)=2,1,TRUE,0)</f>
        <v>0</v>
      </c>
      <c r="AN117" s="80" cm="1">
        <f t="array" aca="1" ref="AN117" ca="1">_xlfn.IFS(AN120=1,0,INDIRECT("ｄａｔａ!$"&amp;AN$112&amp;"$"&amp;$B117)=2,1,TRUE,0)</f>
        <v>0</v>
      </c>
      <c r="AO117" s="80" cm="1">
        <f t="array" aca="1" ref="AO117" ca="1">_xlfn.IFS(AO120=1,0,INDIRECT("ｄａｔａ!$"&amp;AO$112&amp;"$"&amp;$B117)=2,1,TRUE,0)</f>
        <v>0</v>
      </c>
      <c r="AP117" s="80">
        <f ca="1">IF(AND(SUM($AQ117:$AZ117)=0,10-SUM($AQ119:$AZ119)&gt;1),1,0)</f>
        <v>0</v>
      </c>
      <c r="AQ117" s="80" cm="1">
        <f t="array" aca="1" ref="AQ117" ca="1">_xlfn.IFS(AQ120=1,0,INDIRECT("ｄａｔａ!$"&amp;AQ$112&amp;"$"&amp;$B117)=2,1,TRUE,0)</f>
        <v>0</v>
      </c>
      <c r="AR117" s="80" cm="1">
        <f t="array" aca="1" ref="AR117" ca="1">_xlfn.IFS(AR120=1,0,INDIRECT("ｄａｔａ!$"&amp;AR$112&amp;"$"&amp;$B117)=2,1,TRUE,0)</f>
        <v>0</v>
      </c>
      <c r="AS117" s="80" cm="1">
        <f t="array" aca="1" ref="AS117" ca="1">_xlfn.IFS(AS120=1,0,INDIRECT("ｄａｔａ!$"&amp;AS$112&amp;"$"&amp;$B117)=2,1,TRUE,0)</f>
        <v>0</v>
      </c>
      <c r="AT117" s="80" cm="1">
        <f t="array" aca="1" ref="AT117" ca="1">_xlfn.IFS(AT120=1,0,INDIRECT("ｄａｔａ!$"&amp;AT$112&amp;"$"&amp;$B117)=2,1,TRUE,0)</f>
        <v>0</v>
      </c>
      <c r="AU117" s="80" cm="1">
        <f t="array" aca="1" ref="AU117" ca="1">_xlfn.IFS(AU120=1,0,INDIRECT("ｄａｔａ!$"&amp;AU$112&amp;"$"&amp;$B117)=2,1,TRUE,0)</f>
        <v>0</v>
      </c>
      <c r="AV117" s="80" cm="1">
        <f t="array" aca="1" ref="AV117" ca="1">_xlfn.IFS(AV120=1,0,INDIRECT("ｄａｔａ!$"&amp;AV$112&amp;"$"&amp;$B117)=2,1,TRUE,0)</f>
        <v>0</v>
      </c>
      <c r="AW117" s="80" cm="1">
        <f t="array" aca="1" ref="AW117" ca="1">_xlfn.IFS(AW120=1,0,INDIRECT("ｄａｔａ!$"&amp;AW$112&amp;"$"&amp;$B117)=2,1,TRUE,0)</f>
        <v>0</v>
      </c>
      <c r="AX117" s="80" cm="1">
        <f t="array" aca="1" ref="AX117" ca="1">_xlfn.IFS(AX120=1,0,INDIRECT("ｄａｔａ!$"&amp;AX$112&amp;"$"&amp;$B117)=2,1,TRUE,0)</f>
        <v>0</v>
      </c>
      <c r="AY117" s="80" cm="1">
        <f t="array" aca="1" ref="AY117" ca="1">_xlfn.IFS(AY120=1,0,INDIRECT("ｄａｔａ!$"&amp;AY$112&amp;"$"&amp;$B117)=2,1,TRUE,0)</f>
        <v>0</v>
      </c>
      <c r="AZ117" s="80" cm="1">
        <f t="array" aca="1" ref="AZ117" ca="1">_xlfn.IFS(AZ120=1,0,INDIRECT("ｄａｔａ!$"&amp;AZ$112&amp;"$"&amp;$B117)=2,1,TRUE,0)</f>
        <v>0</v>
      </c>
      <c r="BA117" s="80">
        <f ca="1">IF(AND(SUM($BB117:$BP117)=0,15-SUM($BB119:$BP119)&gt;1),1,0)</f>
        <v>0</v>
      </c>
      <c r="BB117" s="80" cm="1">
        <f t="array" aca="1" ref="BB117" ca="1">_xlfn.IFS(BB120=1,0,INDIRECT("ｄａｔａ!$"&amp;BB$112&amp;"$"&amp;$B117)=2,1,TRUE,0)</f>
        <v>0</v>
      </c>
      <c r="BC117" s="80" cm="1">
        <f t="array" aca="1" ref="BC117" ca="1">_xlfn.IFS(BC120=1,0,INDIRECT("ｄａｔａ!$"&amp;BC$112&amp;"$"&amp;$B117)=2,1,TRUE,0)</f>
        <v>0</v>
      </c>
      <c r="BD117" s="80" cm="1">
        <f t="array" aca="1" ref="BD117" ca="1">_xlfn.IFS(BD120=1,0,INDIRECT("ｄａｔａ!$"&amp;BD$112&amp;"$"&amp;$B117)=2,1,TRUE,0)</f>
        <v>0</v>
      </c>
      <c r="BE117" s="80" cm="1">
        <f t="array" aca="1" ref="BE117" ca="1">_xlfn.IFS(BE120=1,0,INDIRECT("ｄａｔａ!$"&amp;BE$112&amp;"$"&amp;$B117)=2,1,TRUE,0)</f>
        <v>0</v>
      </c>
      <c r="BF117" s="80" cm="1">
        <f t="array" aca="1" ref="BF117" ca="1">_xlfn.IFS(BF120=1,0,INDIRECT("ｄａｔａ!$"&amp;BF$112&amp;"$"&amp;$B117)=2,1,TRUE,0)</f>
        <v>0</v>
      </c>
      <c r="BG117" s="80" cm="1">
        <f t="array" aca="1" ref="BG117" ca="1">_xlfn.IFS(BG120=1,0,INDIRECT("ｄａｔａ!$"&amp;BG$112&amp;"$"&amp;$B117)=2,1,TRUE,0)</f>
        <v>0</v>
      </c>
      <c r="BH117" s="80" cm="1">
        <f t="array" aca="1" ref="BH117" ca="1">_xlfn.IFS(BH120=1,0,INDIRECT("ｄａｔａ!$"&amp;BH$112&amp;"$"&amp;$B117)=2,1,TRUE,0)</f>
        <v>0</v>
      </c>
      <c r="BI117" s="80" cm="1">
        <f t="array" aca="1" ref="BI117" ca="1">_xlfn.IFS(BI120=1,0,INDIRECT("ｄａｔａ!$"&amp;BI$112&amp;"$"&amp;$B117)=2,1,TRUE,0)</f>
        <v>0</v>
      </c>
      <c r="BJ117" s="80" cm="1">
        <f t="array" aca="1" ref="BJ117" ca="1">_xlfn.IFS(BJ120=1,0,INDIRECT("ｄａｔａ!$"&amp;BJ$112&amp;"$"&amp;$B117)=2,1,TRUE,0)</f>
        <v>0</v>
      </c>
      <c r="BK117" s="80" cm="1">
        <f t="array" aca="1" ref="BK117" ca="1">_xlfn.IFS(BK120=1,0,INDIRECT("ｄａｔａ!$"&amp;BK$112&amp;"$"&amp;$B117)=2,1,TRUE,0)</f>
        <v>0</v>
      </c>
      <c r="BL117" s="80" cm="1">
        <f t="array" aca="1" ref="BL117" ca="1">_xlfn.IFS(BL120=1,0,INDIRECT("ｄａｔａ!$"&amp;BL$112&amp;"$"&amp;$B117)=2,1,TRUE,0)</f>
        <v>0</v>
      </c>
      <c r="BM117" s="80" cm="1">
        <f t="array" aca="1" ref="BM117" ca="1">_xlfn.IFS(BM120=1,0,INDIRECT("ｄａｔａ!$"&amp;BM$112&amp;"$"&amp;$B117)=2,1,TRUE,0)</f>
        <v>0</v>
      </c>
      <c r="BN117" s="80" cm="1">
        <f t="array" aca="1" ref="BN117" ca="1">_xlfn.IFS(BN120=1,0,INDIRECT("ｄａｔａ!$"&amp;BN$112&amp;"$"&amp;$B117)=2,1,TRUE,0)</f>
        <v>0</v>
      </c>
      <c r="BO117" s="80" cm="1">
        <f t="array" aca="1" ref="BO117" ca="1">_xlfn.IFS(BO120=1,0,INDIRECT("ｄａｔａ!$"&amp;BO$112&amp;"$"&amp;$B117)=2,1,TRUE,0)</f>
        <v>0</v>
      </c>
      <c r="BP117" s="80" cm="1">
        <f t="array" aca="1" ref="BP117" ca="1">_xlfn.IFS(BP120=1,0,INDIRECT("ｄａｔａ!$"&amp;BP$112&amp;"$"&amp;$B117)=2,1,TRUE,0)</f>
        <v>0</v>
      </c>
      <c r="BR117" s="283">
        <f ca="1">COUNTIF(INDIRECT("ｄａｔａ!$"&amp;$V$112&amp;"$"&amp;$B113&amp;":"&amp;$V$112&amp;"$"&amp;$B113+105),1)</f>
        <v>0</v>
      </c>
      <c r="BS117" s="251">
        <f ca="1">COUNTIF(INDIRECT("ｄａｔａ!$"&amp;$V$112&amp;"$"&amp;$B113&amp;":"&amp;$V$112&amp;"$"&amp;$B113+105),2)</f>
        <v>0</v>
      </c>
      <c r="BT117" s="251">
        <f ca="1">COUNTIF(INDIRECT("ｄａｔａ!$"&amp;$V$112&amp;"$"&amp;$B113&amp;":"&amp;$V$112&amp;"$"&amp;$B113+105),3)</f>
        <v>0</v>
      </c>
      <c r="BU117" s="251">
        <f ca="1">COUNTIF(INDIRECT("ｄａｔａ!$"&amp;$V$112&amp;"$"&amp;$B113&amp;":"&amp;$V$112&amp;"$"&amp;$B113+105),4)</f>
        <v>0</v>
      </c>
      <c r="BV117" s="251"/>
      <c r="BW117" s="251">
        <f ca="1">SUMIF(INDIRECT("ｄａｔａ!$"&amp;$V$112&amp;"$"&amp;$B113&amp;":"&amp;$V$112&amp;"$"&amp;$B113+105),1,INDIRECT("ｄａｔａ!$"&amp;$L$112&amp;"$"&amp;$B113&amp;":"&amp;$L$112&amp;"$"&amp;$B113+105))</f>
        <v>0</v>
      </c>
      <c r="BX117" s="251">
        <f ca="1">SUMIF(INDIRECT("ｄａｔａ!$"&amp;$V$112&amp;"$"&amp;$B113&amp;":"&amp;$V$112&amp;"$"&amp;$B113+105),2,INDIRECT("ｄａｔａ!$"&amp;$L$112&amp;"$"&amp;$B113&amp;":"&amp;$L$112&amp;"$"&amp;$B113+105))</f>
        <v>0</v>
      </c>
      <c r="BY117" s="251">
        <f ca="1">SUMIF(INDIRECT("ｄａｔａ!$"&amp;$V$112&amp;"$"&amp;$B113&amp;":"&amp;$V$112&amp;"$"&amp;$B113+105),3,INDIRECT("ｄａｔａ!$"&amp;$L$112&amp;"$"&amp;$B113&amp;":"&amp;$L$112&amp;"$"&amp;$B113+105))</f>
        <v>0</v>
      </c>
      <c r="BZ117" s="251">
        <f ca="1">SUMIF(INDIRECT("ｄａｔａ!$"&amp;$V$112&amp;"$"&amp;$B113&amp;":"&amp;$V$112&amp;"$"&amp;$B113+105),4,INDIRECT("ｄａｔａ!$"&amp;$L$112&amp;"$"&amp;$B113&amp;":"&amp;$L$112&amp;"$"&amp;$B113+105))</f>
        <v>0</v>
      </c>
      <c r="CA117" s="258"/>
      <c r="CB117" s="80" t="s">
        <v>2439</v>
      </c>
    </row>
    <row r="118" spans="1:80" x14ac:dyDescent="0.2">
      <c r="B118" s="80">
        <f>VLOOKUP($A117,$A$5:$B$10,2,FALSE)</f>
        <v>8</v>
      </c>
      <c r="C118" s="80" t="s">
        <v>2437</v>
      </c>
      <c r="F118" s="80">
        <v>0</v>
      </c>
      <c r="G118" s="80">
        <v>0</v>
      </c>
      <c r="H118" s="80">
        <v>0</v>
      </c>
      <c r="I118" s="80" cm="1">
        <f t="array" aca="1" ref="I118" ca="1">_xlfn.IFS(I119=1,0,AND(ISNUMBER(INDIRECT("ｄａｔａ!$"&amp;I$112&amp;"$"&amp;$B118)),LEN(INDIRECT("ｄａｔａ!$"&amp;I$112&amp;"$"&amp;$B118))=4),0,TRUE,1)</f>
        <v>0</v>
      </c>
      <c r="J118" s="80" cm="1">
        <f t="array" aca="1" ref="J118" ca="1">_xlfn.IFS(J119=1,0,AND(ISNUMBER(INDIRECT("ｄａｔａ!$"&amp;J$112&amp;"$"&amp;$B118)),INDIRECT("ｄａｔａ!$"&amp;J$112&amp;"$"&amp;$B118)&lt;=12,INDIRECT("ｄａｔａ!$"&amp;J$112&amp;"$"&amp;$B118)&gt;=1),0,TRUE,1)</f>
        <v>0</v>
      </c>
      <c r="K118" s="80" cm="1">
        <f t="array" aca="1" ref="K118" ca="1">_xlfn.IFS(K119=1,0,ISNUMBER(INDIRECT("ｄａｔａ!$"&amp;K$112&amp;"$"&amp;$B118)),0,TRUE,1)</f>
        <v>0</v>
      </c>
      <c r="L118" s="80" cm="1">
        <f t="array" aca="1" ref="L118" ca="1">_xlfn.IFS(L119=1,0,AND(ISNUMBER(INDIRECT("ｄａｔａ!$"&amp;L$112&amp;"$"&amp;$B118)),INDIRECT("ｄａｔａ!$"&amp;L$112&amp;"$"&amp;$B118)&gt;0),0,TRUE,1)</f>
        <v>0</v>
      </c>
      <c r="M118" s="80" cm="1">
        <f t="array" aca="1" ref="M118" ca="1">_xlfn.IFS(M119=1,0,AND(INDIRECT("ｄａｔａ!$"&amp;M$112&amp;"$"&amp;$B118)&lt;=5,INDIRECT("ｄａｔａ!$"&amp;M$112&amp;"$"&amp;$B118)&gt;0),0,TRUE,1)</f>
        <v>0</v>
      </c>
      <c r="N118" s="80" cm="1">
        <f t="array" aca="1" ref="N118" ca="1">_xlfn.IFS(N119=1,0,AND(INDIRECT("ｄａｔａ!$"&amp;N$112&amp;"$"&amp;$B118)&lt;=2,INDIRECT("ｄａｔａ!$"&amp;N$112&amp;"$"&amp;$B118)&gt;0),0,TRUE,1)</f>
        <v>0</v>
      </c>
      <c r="O118" s="80" cm="1">
        <f t="array" aca="1" ref="O118" ca="1">_xlfn.IFS(O119=1,0,AND(INDIRECT("ｄａｔａ!$"&amp;O$112&amp;"$"&amp;$B118)&lt;=4,INDIRECT("ｄａｔａ!$"&amp;O$112&amp;"$"&amp;$B118)&gt;0),0,TRUE,1)</f>
        <v>0</v>
      </c>
      <c r="P118" s="80" cm="1">
        <f t="array" aca="1" ref="P118" ca="1">_xlfn.IFS(P119=1,0,AND(INDIRECT("ｄａｔａ!$"&amp;P$112&amp;"$"&amp;$B118)&lt;=3,INDIRECT("ｄａｔａ!$"&amp;P$112&amp;"$"&amp;$B118)&gt;0),0,TRUE,1)</f>
        <v>0</v>
      </c>
      <c r="Q118" s="80" cm="1">
        <f t="array" aca="1" ref="Q118" ca="1">_xlfn.IFS(Q119=1,0,AND(INDIRECT("ｄａｔａ!$"&amp;Q$112&amp;"$"&amp;$B118)&lt;=2,INDIRECT("ｄａｔａ!$"&amp;Q$112&amp;"$"&amp;$B118)&gt;0),0,TRUE,1)</f>
        <v>0</v>
      </c>
      <c r="R118" s="80" cm="1">
        <f t="array" aca="1" ref="R118" ca="1">_xlfn.IFS(R119=1,0,AND(INDIRECT("ｄａｔａ!$"&amp;R$112&amp;"$"&amp;$B118)&lt;=10,INDIRECT("ｄａｔａ!$"&amp;R$112&amp;"$"&amp;$B118)&gt;0),0,TRUE,1)</f>
        <v>0</v>
      </c>
      <c r="S118" s="80" cm="1">
        <f t="array" aca="1" ref="S118" ca="1">_xlfn.IFS(S119=1,0,AND(INDIRECT("ｄａｔａ!$"&amp;S$112&amp;"$"&amp;$B118)&lt;=5,INDIRECT("ｄａｔａ!$"&amp;S$112&amp;"$"&amp;$B118)&gt;0),0,TRUE,1)</f>
        <v>0</v>
      </c>
      <c r="T118" s="80" cm="1">
        <f t="array" aca="1" ref="T118" ca="1">_xlfn.IFS(T119=1,0,AND(INDIRECT("ｄａｔａ!$"&amp;T$112&amp;"$"&amp;$B118)&lt;=9,INDIRECT("ｄａｔａ!$"&amp;T$112&amp;"$"&amp;$B118)&gt;0),0,TRUE,1)</f>
        <v>0</v>
      </c>
      <c r="U118" s="80" cm="1">
        <f t="array" aca="1" ref="U118" ca="1">_xlfn.IFS(U119=1,0,ISNUMBER(INDIRECT("ｄａｔａ!$"&amp;U$112&amp;"$"&amp;$B118)),0,TRUE,1)</f>
        <v>0</v>
      </c>
      <c r="V118" s="80" cm="1">
        <f t="array" aca="1" ref="V118" ca="1">_xlfn.IFS(V119=1,0,AND(INDIRECT("ｄａｔａ!$"&amp;V$112&amp;"$"&amp;$B118)&lt;=4,INDIRECT("ｄａｔａ!$"&amp;V$112&amp;"$"&amp;$B118)&gt;0),0,TRUE,1)</f>
        <v>0</v>
      </c>
      <c r="W118" s="80" cm="1">
        <f t="array" aca="1" ref="W118" ca="1">_xlfn.IFS(W119=1,0,AND(INDIRECT("ｄａｔａ!$"&amp;W$112&amp;"$"&amp;$B118)&lt;=2,INDIRECT("ｄａｔａ!$"&amp;W$112&amp;"$"&amp;$B118)&gt;0),0,TRUE,1)</f>
        <v>0</v>
      </c>
      <c r="X118" s="80">
        <f ca="1">IF(SUM($Y117:$AO117)&gt;1,1,0)</f>
        <v>0</v>
      </c>
      <c r="Y118" s="80" cm="1">
        <f t="array" aca="1" ref="Y118" ca="1">_xlfn.IFS(Y120=1,0,Y119=1,0,AND(INDIRECT("ｄａｔａ!$"&amp;Y$112&amp;"$"&amp;$B118)&lt;=2,INDIRECT("ｄａｔａ!$"&amp;Y$112&amp;"$"&amp;$B118)&gt;0),0,TRUE,1)</f>
        <v>0</v>
      </c>
      <c r="Z118" s="80" cm="1">
        <f t="array" aca="1" ref="Z118" ca="1">_xlfn.IFS(Z120=1,0,Z119=1,0,AND(INDIRECT("ｄａｔａ!$"&amp;Z$112&amp;"$"&amp;$B118)&lt;=2,INDIRECT("ｄａｔａ!$"&amp;Z$112&amp;"$"&amp;$B118)&gt;0),0,TRUE,1)</f>
        <v>0</v>
      </c>
      <c r="AA118" s="80" cm="1">
        <f t="array" aca="1" ref="AA118" ca="1">_xlfn.IFS(AA120=1,0,AA119=1,0,AND(INDIRECT("ｄａｔａ!$"&amp;AA$112&amp;"$"&amp;$B118)&lt;=2,INDIRECT("ｄａｔａ!$"&amp;AA$112&amp;"$"&amp;$B118)&gt;0),0,TRUE,1)</f>
        <v>0</v>
      </c>
      <c r="AB118" s="80" cm="1">
        <f t="array" aca="1" ref="AB118" ca="1">_xlfn.IFS(AB120=1,0,AB119=1,0,AND(INDIRECT("ｄａｔａ!$"&amp;AB$112&amp;"$"&amp;$B118)&lt;=2,INDIRECT("ｄａｔａ!$"&amp;AB$112&amp;"$"&amp;$B118)&gt;0),0,TRUE,1)</f>
        <v>0</v>
      </c>
      <c r="AC118" s="80" cm="1">
        <f t="array" aca="1" ref="AC118" ca="1">_xlfn.IFS(AC120=1,0,AC119=1,0,AND(INDIRECT("ｄａｔａ!$"&amp;AC$112&amp;"$"&amp;$B118)&lt;=2,INDIRECT("ｄａｔａ!$"&amp;AC$112&amp;"$"&amp;$B118)&gt;0),0,TRUE,1)</f>
        <v>0</v>
      </c>
      <c r="AD118" s="80" cm="1">
        <f t="array" aca="1" ref="AD118" ca="1">_xlfn.IFS(AD120=1,0,AD119=1,0,AND(INDIRECT("ｄａｔａ!$"&amp;AD$112&amp;"$"&amp;$B118)&lt;=2,INDIRECT("ｄａｔａ!$"&amp;AD$112&amp;"$"&amp;$B118)&gt;0),0,TRUE,1)</f>
        <v>0</v>
      </c>
      <c r="AE118" s="80" cm="1">
        <f t="array" aca="1" ref="AE118" ca="1">_xlfn.IFS(AE120=1,0,AE119=1,0,AND(INDIRECT("ｄａｔａ!$"&amp;AE$112&amp;"$"&amp;$B118)&lt;=2,INDIRECT("ｄａｔａ!$"&amp;AE$112&amp;"$"&amp;$B118)&gt;0),0,TRUE,1)</f>
        <v>0</v>
      </c>
      <c r="AF118" s="80" cm="1">
        <f t="array" aca="1" ref="AF118" ca="1">_xlfn.IFS(AF120=1,0,AF119=1,0,AND(INDIRECT("ｄａｔａ!$"&amp;AF$112&amp;"$"&amp;$B118)&lt;=2,INDIRECT("ｄａｔａ!$"&amp;AF$112&amp;"$"&amp;$B118)&gt;0),0,TRUE,1)</f>
        <v>0</v>
      </c>
      <c r="AG118" s="80" cm="1">
        <f t="array" aca="1" ref="AG118" ca="1">_xlfn.IFS(AG120=1,0,AG119=1,0,AND(INDIRECT("ｄａｔａ!$"&amp;AG$112&amp;"$"&amp;$B118)&lt;=2,INDIRECT("ｄａｔａ!$"&amp;AG$112&amp;"$"&amp;$B118)&gt;0),0,TRUE,1)</f>
        <v>0</v>
      </c>
      <c r="AH118" s="80" cm="1">
        <f t="array" aca="1" ref="AH118" ca="1">_xlfn.IFS(AH120=1,0,AH119=1,0,AND(INDIRECT("ｄａｔａ!$"&amp;AH$112&amp;"$"&amp;$B118)&lt;=2,INDIRECT("ｄａｔａ!$"&amp;AH$112&amp;"$"&amp;$B118)&gt;0),0,TRUE,1)</f>
        <v>0</v>
      </c>
      <c r="AI118" s="80" cm="1">
        <f t="array" aca="1" ref="AI118" ca="1">_xlfn.IFS(AI120=1,0,AI119=1,0,AND(INDIRECT("ｄａｔａ!$"&amp;AI$112&amp;"$"&amp;$B118)&lt;=2,INDIRECT("ｄａｔａ!$"&amp;AI$112&amp;"$"&amp;$B118)&gt;0),0,TRUE,1)</f>
        <v>0</v>
      </c>
      <c r="AJ118" s="80" cm="1">
        <f t="array" aca="1" ref="AJ118" ca="1">_xlfn.IFS(AJ120=1,0,AJ119=1,0,AND(INDIRECT("ｄａｔａ!$"&amp;AJ$112&amp;"$"&amp;$B118)&lt;=2,INDIRECT("ｄａｔａ!$"&amp;AJ$112&amp;"$"&amp;$B118)&gt;0),0,TRUE,1)</f>
        <v>0</v>
      </c>
      <c r="AK118" s="80" cm="1">
        <f t="array" aca="1" ref="AK118" ca="1">_xlfn.IFS(AK120=1,0,AK119=1,0,AND(INDIRECT("ｄａｔａ!$"&amp;AK$112&amp;"$"&amp;$B118)&lt;=2,INDIRECT("ｄａｔａ!$"&amp;AK$112&amp;"$"&amp;$B118)&gt;0),0,TRUE,1)</f>
        <v>0</v>
      </c>
      <c r="AL118" s="80" cm="1">
        <f t="array" aca="1" ref="AL118" ca="1">_xlfn.IFS(AL120=1,0,AL119=1,0,AND(INDIRECT("ｄａｔａ!$"&amp;AL$112&amp;"$"&amp;$B118)&lt;=2,INDIRECT("ｄａｔａ!$"&amp;AL$112&amp;"$"&amp;$B118)&gt;0),0,TRUE,1)</f>
        <v>0</v>
      </c>
      <c r="AM118" s="80" cm="1">
        <f t="array" aca="1" ref="AM118" ca="1">_xlfn.IFS(AM120=1,0,AM119=1,0,AND(INDIRECT("ｄａｔａ!$"&amp;AM$112&amp;"$"&amp;$B118)&lt;=2,INDIRECT("ｄａｔａ!$"&amp;AM$112&amp;"$"&amp;$B118)&gt;0),0,TRUE,1)</f>
        <v>0</v>
      </c>
      <c r="AN118" s="80" cm="1">
        <f t="array" aca="1" ref="AN118" ca="1">_xlfn.IFS(AN120=1,0,AN119=1,0,AND(INDIRECT("ｄａｔａ!$"&amp;AN$112&amp;"$"&amp;$B118)&lt;=2,INDIRECT("ｄａｔａ!$"&amp;AN$112&amp;"$"&amp;$B118)&gt;0),0,TRUE,1)</f>
        <v>0</v>
      </c>
      <c r="AO118" s="80" cm="1">
        <f t="array" aca="1" ref="AO118" ca="1">_xlfn.IFS(AO120=1,0,AO119=1,0,AND(INDIRECT("ｄａｔａ!$"&amp;AO$112&amp;"$"&amp;$B118)&lt;=2,INDIRECT("ｄａｔａ!$"&amp;AO$112&amp;"$"&amp;$B118)&gt;0),0,TRUE,1)</f>
        <v>0</v>
      </c>
      <c r="AP118" s="80">
        <f ca="1">IF(SUM($AQ117:$AZ117)&gt;1,1,0)</f>
        <v>0</v>
      </c>
      <c r="AQ118" s="80" cm="1">
        <f t="array" aca="1" ref="AQ118" ca="1">_xlfn.IFS(AQ120=1,0,AQ119=1,0,AND(INDIRECT("ｄａｔａ!$"&amp;AQ$112&amp;"$"&amp;$B118)&lt;=2,INDIRECT("ｄａｔａ!$"&amp;AQ$112&amp;"$"&amp;$B118)&gt;0),0,TRUE,1)</f>
        <v>0</v>
      </c>
      <c r="AR118" s="80" cm="1">
        <f t="array" aca="1" ref="AR118" ca="1">_xlfn.IFS(AR120=1,0,AR119=1,0,AND(INDIRECT("ｄａｔａ!$"&amp;AR$112&amp;"$"&amp;$B118)&lt;=2,INDIRECT("ｄａｔａ!$"&amp;AR$112&amp;"$"&amp;$B118)&gt;0),0,TRUE,1)</f>
        <v>0</v>
      </c>
      <c r="AS118" s="80" cm="1">
        <f t="array" aca="1" ref="AS118" ca="1">_xlfn.IFS(AS120=1,0,AS119=1,0,AND(INDIRECT("ｄａｔａ!$"&amp;AS$112&amp;"$"&amp;$B118)&lt;=2,INDIRECT("ｄａｔａ!$"&amp;AS$112&amp;"$"&amp;$B118)&gt;0),0,TRUE,1)</f>
        <v>0</v>
      </c>
      <c r="AT118" s="80" cm="1">
        <f t="array" aca="1" ref="AT118" ca="1">_xlfn.IFS(AT120=1,0,AT119=1,0,AND(INDIRECT("ｄａｔａ!$"&amp;AT$112&amp;"$"&amp;$B118)&lt;=2,INDIRECT("ｄａｔａ!$"&amp;AT$112&amp;"$"&amp;$B118)&gt;0),0,TRUE,1)</f>
        <v>0</v>
      </c>
      <c r="AU118" s="80" cm="1">
        <f t="array" aca="1" ref="AU118" ca="1">_xlfn.IFS(AU120=1,0,AU119=1,0,AND(INDIRECT("ｄａｔａ!$"&amp;AU$112&amp;"$"&amp;$B118)&lt;=2,INDIRECT("ｄａｔａ!$"&amp;AU$112&amp;"$"&amp;$B118)&gt;0),0,TRUE,1)</f>
        <v>0</v>
      </c>
      <c r="AV118" s="80" cm="1">
        <f t="array" aca="1" ref="AV118" ca="1">_xlfn.IFS(AV120=1,0,AV119=1,0,AND(INDIRECT("ｄａｔａ!$"&amp;AV$112&amp;"$"&amp;$B118)&lt;=2,INDIRECT("ｄａｔａ!$"&amp;AV$112&amp;"$"&amp;$B118)&gt;0),0,TRUE,1)</f>
        <v>0</v>
      </c>
      <c r="AW118" s="80" cm="1">
        <f t="array" aca="1" ref="AW118" ca="1">_xlfn.IFS(AW120=1,0,AW119=1,0,AND(INDIRECT("ｄａｔａ!$"&amp;AW$112&amp;"$"&amp;$B118)&lt;=2,INDIRECT("ｄａｔａ!$"&amp;AW$112&amp;"$"&amp;$B118)&gt;0),0,TRUE,1)</f>
        <v>0</v>
      </c>
      <c r="AX118" s="80" cm="1">
        <f t="array" aca="1" ref="AX118" ca="1">_xlfn.IFS(AX120=1,0,AX119=1,0,AND(INDIRECT("ｄａｔａ!$"&amp;AX$112&amp;"$"&amp;$B118)&lt;=2,INDIRECT("ｄａｔａ!$"&amp;AX$112&amp;"$"&amp;$B118)&gt;0),0,TRUE,1)</f>
        <v>0</v>
      </c>
      <c r="AY118" s="80" cm="1">
        <f t="array" aca="1" ref="AY118" ca="1">_xlfn.IFS(AY120=1,0,AY119=1,0,AND(INDIRECT("ｄａｔａ!$"&amp;AY$112&amp;"$"&amp;$B118)&lt;=2,INDIRECT("ｄａｔａ!$"&amp;AY$112&amp;"$"&amp;$B118)&gt;0),0,TRUE,1)</f>
        <v>0</v>
      </c>
      <c r="AZ118" s="80" cm="1">
        <f t="array" aca="1" ref="AZ118" ca="1">_xlfn.IFS(AZ120=1,0,AZ119=1,0,AND(INDIRECT("ｄａｔａ!$"&amp;AZ$112&amp;"$"&amp;$B118)&lt;=2,INDIRECT("ｄａｔａ!$"&amp;AZ$112&amp;"$"&amp;$B118)&gt;0),0,TRUE,1)</f>
        <v>0</v>
      </c>
      <c r="BA118" s="80">
        <f ca="1">IF(SUM($BB117:$BP117)&gt;1,1,0)</f>
        <v>0</v>
      </c>
      <c r="BB118" s="80" cm="1">
        <f t="array" aca="1" ref="BB118" ca="1">_xlfn.IFS(BB120=1,0,BB119=1,0,AND(INDIRECT("ｄａｔａ!$"&amp;BB$112&amp;"$"&amp;$B118)&lt;=2,INDIRECT("ｄａｔａ!$"&amp;BB$112&amp;"$"&amp;$B118)&gt;0),0,TRUE,1)</f>
        <v>0</v>
      </c>
      <c r="BC118" s="80" cm="1">
        <f t="array" aca="1" ref="BC118" ca="1">_xlfn.IFS(BC120=1,0,BC119=1,0,AND(INDIRECT("ｄａｔａ!$"&amp;BC$112&amp;"$"&amp;$B118)&lt;=2,INDIRECT("ｄａｔａ!$"&amp;BC$112&amp;"$"&amp;$B118)&gt;0),0,TRUE,1)</f>
        <v>0</v>
      </c>
      <c r="BD118" s="80" cm="1">
        <f t="array" aca="1" ref="BD118" ca="1">_xlfn.IFS(BD120=1,0,BD119=1,0,AND(INDIRECT("ｄａｔａ!$"&amp;BD$112&amp;"$"&amp;$B118)&lt;=2,INDIRECT("ｄａｔａ!$"&amp;BD$112&amp;"$"&amp;$B118)&gt;0),0,TRUE,1)</f>
        <v>0</v>
      </c>
      <c r="BE118" s="80" cm="1">
        <f t="array" aca="1" ref="BE118" ca="1">_xlfn.IFS(BE120=1,0,BE119=1,0,AND(INDIRECT("ｄａｔａ!$"&amp;BE$112&amp;"$"&amp;$B118)&lt;=2,INDIRECT("ｄａｔａ!$"&amp;BE$112&amp;"$"&amp;$B118)&gt;0),0,TRUE,1)</f>
        <v>0</v>
      </c>
      <c r="BF118" s="80" cm="1">
        <f t="array" aca="1" ref="BF118" ca="1">_xlfn.IFS(BF120=1,0,BF119=1,0,AND(INDIRECT("ｄａｔａ!$"&amp;BF$112&amp;"$"&amp;$B118)&lt;=2,INDIRECT("ｄａｔａ!$"&amp;BF$112&amp;"$"&amp;$B118)&gt;0),0,TRUE,1)</f>
        <v>0</v>
      </c>
      <c r="BG118" s="80" cm="1">
        <f t="array" aca="1" ref="BG118" ca="1">_xlfn.IFS(BG120=1,0,BG119=1,0,AND(INDIRECT("ｄａｔａ!$"&amp;BG$112&amp;"$"&amp;$B118)&lt;=2,INDIRECT("ｄａｔａ!$"&amp;BG$112&amp;"$"&amp;$B118)&gt;0),0,TRUE,1)</f>
        <v>0</v>
      </c>
      <c r="BH118" s="80" cm="1">
        <f t="array" aca="1" ref="BH118" ca="1">_xlfn.IFS(BH120=1,0,BH119=1,0,AND(INDIRECT("ｄａｔａ!$"&amp;BH$112&amp;"$"&amp;$B118)&lt;=2,INDIRECT("ｄａｔａ!$"&amp;BH$112&amp;"$"&amp;$B118)&gt;0),0,TRUE,1)</f>
        <v>0</v>
      </c>
      <c r="BI118" s="80" cm="1">
        <f t="array" aca="1" ref="BI118" ca="1">_xlfn.IFS(BI120=1,0,BI119=1,0,AND(INDIRECT("ｄａｔａ!$"&amp;BI$112&amp;"$"&amp;$B118)&lt;=2,INDIRECT("ｄａｔａ!$"&amp;BI$112&amp;"$"&amp;$B118)&gt;0),0,TRUE,1)</f>
        <v>0</v>
      </c>
      <c r="BJ118" s="80" cm="1">
        <f t="array" aca="1" ref="BJ118" ca="1">_xlfn.IFS(BJ120=1,0,BJ119=1,0,AND(INDIRECT("ｄａｔａ!$"&amp;BJ$112&amp;"$"&amp;$B118)&lt;=2,INDIRECT("ｄａｔａ!$"&amp;BJ$112&amp;"$"&amp;$B118)&gt;0),0,TRUE,1)</f>
        <v>0</v>
      </c>
      <c r="BK118" s="80" cm="1">
        <f t="array" aca="1" ref="BK118" ca="1">_xlfn.IFS(BK120=1,0,BK119=1,0,AND(INDIRECT("ｄａｔａ!$"&amp;BK$112&amp;"$"&amp;$B118)&lt;=2,INDIRECT("ｄａｔａ!$"&amp;BK$112&amp;"$"&amp;$B118)&gt;0),0,TRUE,1)</f>
        <v>0</v>
      </c>
      <c r="BL118" s="80" cm="1">
        <f t="array" aca="1" ref="BL118" ca="1">_xlfn.IFS(BL120=1,0,BL119=1,0,AND(INDIRECT("ｄａｔａ!$"&amp;BL$112&amp;"$"&amp;$B118)&lt;=2,INDIRECT("ｄａｔａ!$"&amp;BL$112&amp;"$"&amp;$B118)&gt;0),0,TRUE,1)</f>
        <v>0</v>
      </c>
      <c r="BM118" s="80" cm="1">
        <f t="array" aca="1" ref="BM118" ca="1">_xlfn.IFS(BM120=1,0,BM119=1,0,AND(INDIRECT("ｄａｔａ!$"&amp;BM$112&amp;"$"&amp;$B118)&lt;=2,INDIRECT("ｄａｔａ!$"&amp;BM$112&amp;"$"&amp;$B118)&gt;0),0,TRUE,1)</f>
        <v>0</v>
      </c>
      <c r="BN118" s="80" cm="1">
        <f t="array" aca="1" ref="BN118" ca="1">_xlfn.IFS(BN120=1,0,BN119=1,0,AND(INDIRECT("ｄａｔａ!$"&amp;BN$112&amp;"$"&amp;$B118)&lt;=2,INDIRECT("ｄａｔａ!$"&amp;BN$112&amp;"$"&amp;$B118)&gt;0),0,TRUE,1)</f>
        <v>0</v>
      </c>
      <c r="BO118" s="80" cm="1">
        <f t="array" aca="1" ref="BO118" ca="1">_xlfn.IFS(BO120=1,0,BO119=1,0,AND(INDIRECT("ｄａｔａ!$"&amp;BO$112&amp;"$"&amp;$B118)&lt;=2,INDIRECT("ｄａｔａ!$"&amp;BO$112&amp;"$"&amp;$B118)&gt;0),0,TRUE,1)</f>
        <v>0</v>
      </c>
      <c r="BP118" s="80" cm="1">
        <f t="array" aca="1" ref="BP118" ca="1">_xlfn.IFS(BP120=1,0,BP119=1,0,AND(INDIRECT("ｄａｔａ!$"&amp;BP$112&amp;"$"&amp;$B118)&lt;=2,INDIRECT("ｄａｔａ!$"&amp;BP$112&amp;"$"&amp;$B118)&gt;0),0,TRUE,1)</f>
        <v>0</v>
      </c>
      <c r="BR118" s="283" cm="1">
        <f t="array" aca="1" ref="BR118" ca="1">IFERROR(_xlfn.IFS(BR115=1,0,INDIRECT("ｄａｔａ!$"&amp;BR$112&amp;"$6")&lt;$BR$117,1,TRUE,0),0)</f>
        <v>0</v>
      </c>
      <c r="BS118" s="251" cm="1">
        <f t="array" aca="1" ref="BS118" ca="1">IFERROR(_xlfn.IFS(BS115=1,0,INDIRECT("ｄａｔａ!$"&amp;BS$112&amp;"$6")&lt;$BS$117,1,TRUE,0),0)</f>
        <v>0</v>
      </c>
      <c r="BT118" s="251" cm="1">
        <f t="array" aca="1" ref="BT118" ca="1">IFERROR(_xlfn.IFS(BT115=1,0,INDIRECT("ｄａｔａ!$"&amp;BT$112&amp;"$6")&lt;$BT$117,1,TRUE,0),0)</f>
        <v>0</v>
      </c>
      <c r="BU118" s="251" cm="1">
        <f t="array" aca="1" ref="BU118" ca="1">IFERROR(_xlfn.IFS(BU115=1,0,INDIRECT("ｄａｔａ!$"&amp;BU$112&amp;"$6")&lt;$BU$117,1,TRUE,0),0)</f>
        <v>0</v>
      </c>
      <c r="BV118" s="251"/>
      <c r="BW118" s="251" cm="1">
        <f t="array" aca="1" ref="BW118" ca="1">IFERROR(_xlfn.IFS(BW115=1,0,INDIRECT("ｄａｔａ!$"&amp;BW$112&amp;"$6")&lt;$BW$117,1,TRUE,0),0)</f>
        <v>0</v>
      </c>
      <c r="BX118" s="251" cm="1">
        <f t="array" aca="1" ref="BX118" ca="1">IFERROR(_xlfn.IFS(BX115=1,0,INDIRECT("ｄａｔａ!$"&amp;BX$112&amp;"$6")&lt;$BX$117,1,TRUE,0),0)</f>
        <v>0</v>
      </c>
      <c r="BY118" s="251" cm="1">
        <f t="array" aca="1" ref="BY118" ca="1">IFERROR(_xlfn.IFS(BY115=1,0,INDIRECT("ｄａｔａ!$"&amp;BY$112&amp;"$6")&lt;$BY$117,1,TRUE,0),0)</f>
        <v>0</v>
      </c>
      <c r="BZ118" s="251" cm="1">
        <f t="array" aca="1" ref="BZ118" ca="1">IFERROR(_xlfn.IFS(BZ115=1,0,INDIRECT("ｄａｔａ!$"&amp;BZ$112&amp;"$6")&lt;$BZ$117,1,TRUE,0),0)</f>
        <v>0</v>
      </c>
      <c r="CA118" s="258"/>
      <c r="CB118" s="80" t="s">
        <v>2440</v>
      </c>
    </row>
    <row r="119" spans="1:80" ht="13.5" thickBot="1" x14ac:dyDescent="0.25">
      <c r="B119" s="80">
        <f>VLOOKUP($A117,$A$5:$B$10,2,FALSE)</f>
        <v>8</v>
      </c>
      <c r="C119" s="80" t="s">
        <v>2425</v>
      </c>
      <c r="F119" s="80" cm="1">
        <f t="array" aca="1" ref="F119" ca="1">_xlfn.IFS(F120=1,0,TRIM(INDIRECT("ｄａｔａ!$"&amp;F$112&amp;"$"&amp;$B119))="",1,TRIM(INDIRECT("ｄａｔａ!$"&amp;F$112&amp;"$"&amp;$B119))&lt;&gt;"",0)</f>
        <v>1</v>
      </c>
      <c r="G119" s="80" cm="1">
        <f t="array" aca="1" ref="G119" ca="1">_xlfn.IFS(G120=1,0,TRIM(INDIRECT("ｄａｔａ!$"&amp;G$112&amp;"$"&amp;$B119))="",1,TRIM(INDIRECT("ｄａｔａ!$"&amp;G$112&amp;"$"&amp;$B119))&lt;&gt;"",0)</f>
        <v>1</v>
      </c>
      <c r="H119" s="80" cm="1">
        <f t="array" aca="1" ref="H119" ca="1">_xlfn.IFS(H120=1,0,TRIM(INDIRECT("ｄａｔａ!$"&amp;H$112&amp;"$"&amp;$B119))="",1,TRIM(INDIRECT("ｄａｔａ!$"&amp;H$112&amp;"$"&amp;$B119))&lt;&gt;"",0)</f>
        <v>1</v>
      </c>
      <c r="I119" s="80" cm="1">
        <f t="array" aca="1" ref="I119" ca="1">_xlfn.IFS(I120=1,0,TRIM(INDIRECT("ｄａｔａ!$"&amp;I$112&amp;"$"&amp;$B119))="",1,TRIM(INDIRECT("ｄａｔａ!$"&amp;I$112&amp;"$"&amp;$B119))&lt;&gt;"",0)</f>
        <v>1</v>
      </c>
      <c r="J119" s="80" cm="1">
        <f t="array" aca="1" ref="J119" ca="1">_xlfn.IFS(J120=1,0,TRIM(INDIRECT("ｄａｔａ!$"&amp;J$112&amp;"$"&amp;$B119))="",1,TRIM(INDIRECT("ｄａｔａ!$"&amp;J$112&amp;"$"&amp;$B119))&lt;&gt;"",0)</f>
        <v>1</v>
      </c>
      <c r="K119" s="80" cm="1">
        <f t="array" aca="1" ref="K119" ca="1">_xlfn.IFS(K120=1,0,TRIM(INDIRECT("ｄａｔａ!$"&amp;K$112&amp;"$"&amp;$B119))="",1,TRIM(INDIRECT("ｄａｔａ!$"&amp;K$112&amp;"$"&amp;$B119))&lt;&gt;"",0)</f>
        <v>1</v>
      </c>
      <c r="L119" s="80" cm="1">
        <f t="array" aca="1" ref="L119" ca="1">_xlfn.IFS(L120=1,0,TRIM(INDIRECT("ｄａｔａ!$"&amp;L$112&amp;"$"&amp;$B119))="",1,TRIM(INDIRECT("ｄａｔａ!$"&amp;L$112&amp;"$"&amp;$B119))&lt;&gt;"",0)</f>
        <v>1</v>
      </c>
      <c r="M119" s="80" cm="1">
        <f t="array" aca="1" ref="M119" ca="1">_xlfn.IFS(M120=1,0,TRIM(INDIRECT("ｄａｔａ!$"&amp;M$112&amp;"$"&amp;$B119))="",1,TRIM(INDIRECT("ｄａｔａ!$"&amp;M$112&amp;"$"&amp;$B119))&lt;&gt;"",0)</f>
        <v>1</v>
      </c>
      <c r="N119" s="80" cm="1">
        <f t="array" aca="1" ref="N119" ca="1">_xlfn.IFS(N120=1,0,TRIM(INDIRECT("ｄａｔａ!$"&amp;N$112&amp;"$"&amp;$B119))="",1,TRIM(INDIRECT("ｄａｔａ!$"&amp;N$112&amp;"$"&amp;$B119))&lt;&gt;"",0)</f>
        <v>1</v>
      </c>
      <c r="O119" s="80" cm="1">
        <f t="array" aca="1" ref="O119" ca="1">_xlfn.IFS(O120=1,0,TRIM(INDIRECT("ｄａｔａ!$"&amp;O$112&amp;"$"&amp;$B119))="",1,TRIM(INDIRECT("ｄａｔａ!$"&amp;O$112&amp;"$"&amp;$B119))&lt;&gt;"",0)</f>
        <v>1</v>
      </c>
      <c r="P119" s="80" cm="1">
        <f t="array" aca="1" ref="P119" ca="1">_xlfn.IFS(P120=1,0,TRIM(INDIRECT("ｄａｔａ!$"&amp;P$112&amp;"$"&amp;$B119))="",1,TRIM(INDIRECT("ｄａｔａ!$"&amp;P$112&amp;"$"&amp;$B119))&lt;&gt;"",0)</f>
        <v>1</v>
      </c>
      <c r="Q119" s="80" cm="1">
        <f t="array" aca="1" ref="Q119" ca="1">_xlfn.IFS(Q120=1,0,TRIM(INDIRECT("ｄａｔａ!$"&amp;Q$112&amp;"$"&amp;$B119))="",1,TRIM(INDIRECT("ｄａｔａ!$"&amp;Q$112&amp;"$"&amp;$B119))&lt;&gt;"",0)</f>
        <v>1</v>
      </c>
      <c r="R119" s="80" cm="1">
        <f t="array" aca="1" ref="R119" ca="1">_xlfn.IFS(R120=1,0,TRIM(INDIRECT("ｄａｔａ!$"&amp;R$112&amp;"$"&amp;$B119))="",1,TRIM(INDIRECT("ｄａｔａ!$"&amp;R$112&amp;"$"&amp;$B119))&lt;&gt;"",0)</f>
        <v>1</v>
      </c>
      <c r="S119" s="80" cm="1">
        <f t="array" aca="1" ref="S119" ca="1">_xlfn.IFS(S120=1,0,TRIM(INDIRECT("ｄａｔａ!$"&amp;S$112&amp;"$"&amp;$B119))="",1,TRIM(INDIRECT("ｄａｔａ!$"&amp;S$112&amp;"$"&amp;$B119))&lt;&gt;"",0)</f>
        <v>1</v>
      </c>
      <c r="T119" s="80" cm="1">
        <f t="array" aca="1" ref="T119" ca="1">_xlfn.IFS(T120=1,0,TRIM(INDIRECT("ｄａｔａ!$"&amp;T$112&amp;"$"&amp;$B119))="",1,TRIM(INDIRECT("ｄａｔａ!$"&amp;T$112&amp;"$"&amp;$B119))&lt;&gt;"",0)</f>
        <v>1</v>
      </c>
      <c r="U119" s="80" cm="1">
        <f t="array" aca="1" ref="U119" ca="1">_xlfn.IFS(U120=1,0,TRIM(INDIRECT("ｄａｔａ!$"&amp;U$112&amp;"$"&amp;$B119))="",1,TRIM(INDIRECT("ｄａｔａ!$"&amp;U$112&amp;"$"&amp;$B119))&lt;&gt;"",0)</f>
        <v>1</v>
      </c>
      <c r="V119" s="80" cm="1">
        <f t="array" aca="1" ref="V119" ca="1">_xlfn.IFS(V120=1,0,TRIM(INDIRECT("ｄａｔａ!$"&amp;V$112&amp;"$"&amp;$B119))="",1,TRIM(INDIRECT("ｄａｔａ!$"&amp;V$112&amp;"$"&amp;$B119))&lt;&gt;"",0)</f>
        <v>1</v>
      </c>
      <c r="W119" s="80" cm="1">
        <f t="array" aca="1" ref="W119" ca="1">_xlfn.IFS(W120=1,0,TRIM(INDIRECT("ｄａｔａ!$"&amp;W$112&amp;"$"&amp;$B119))="",1,TRIM(INDIRECT("ｄａｔａ!$"&amp;W$112&amp;"$"&amp;$B119))&lt;&gt;"",0)</f>
        <v>1</v>
      </c>
      <c r="X119" s="80">
        <f ca="1">IF(SUM($Y119:$AO119)=17,1,0)</f>
        <v>1</v>
      </c>
      <c r="Y119" s="80" cm="1">
        <f t="array" aca="1" ref="Y119" ca="1">_xlfn.IFS(Y120=1,0,TRIM(INDIRECT("ｄａｔａ!$"&amp;Y$112&amp;"$"&amp;$B119))="",1,TRIM(INDIRECT("ｄａｔａ!$"&amp;Y$112&amp;"$"&amp;$B119))&lt;&gt;"",0)</f>
        <v>1</v>
      </c>
      <c r="Z119" s="80" cm="1">
        <f t="array" aca="1" ref="Z119" ca="1">_xlfn.IFS(Z120=1,0,TRIM(INDIRECT("ｄａｔａ!$"&amp;Z$112&amp;"$"&amp;$B119))="",1,TRIM(INDIRECT("ｄａｔａ!$"&amp;Z$112&amp;"$"&amp;$B119))&lt;&gt;"",0)</f>
        <v>1</v>
      </c>
      <c r="AA119" s="80" cm="1">
        <f t="array" aca="1" ref="AA119" ca="1">_xlfn.IFS(AA120=1,0,TRIM(INDIRECT("ｄａｔａ!$"&amp;AA$112&amp;"$"&amp;$B119))="",1,TRIM(INDIRECT("ｄａｔａ!$"&amp;AA$112&amp;"$"&amp;$B119))&lt;&gt;"",0)</f>
        <v>1</v>
      </c>
      <c r="AB119" s="80" cm="1">
        <f t="array" aca="1" ref="AB119" ca="1">_xlfn.IFS(AB120=1,0,TRIM(INDIRECT("ｄａｔａ!$"&amp;AB$112&amp;"$"&amp;$B119))="",1,TRIM(INDIRECT("ｄａｔａ!$"&amp;AB$112&amp;"$"&amp;$B119))&lt;&gt;"",0)</f>
        <v>1</v>
      </c>
      <c r="AC119" s="80" cm="1">
        <f t="array" aca="1" ref="AC119" ca="1">_xlfn.IFS(AC120=1,0,TRIM(INDIRECT("ｄａｔａ!$"&amp;AC$112&amp;"$"&amp;$B119))="",1,TRIM(INDIRECT("ｄａｔａ!$"&amp;AC$112&amp;"$"&amp;$B119))&lt;&gt;"",0)</f>
        <v>1</v>
      </c>
      <c r="AD119" s="80" cm="1">
        <f t="array" aca="1" ref="AD119" ca="1">_xlfn.IFS(AD120=1,0,TRIM(INDIRECT("ｄａｔａ!$"&amp;AD$112&amp;"$"&amp;$B119))="",1,TRIM(INDIRECT("ｄａｔａ!$"&amp;AD$112&amp;"$"&amp;$B119))&lt;&gt;"",0)</f>
        <v>1</v>
      </c>
      <c r="AE119" s="80" cm="1">
        <f t="array" aca="1" ref="AE119" ca="1">_xlfn.IFS(AE120=1,0,TRIM(INDIRECT("ｄａｔａ!$"&amp;AE$112&amp;"$"&amp;$B119))="",1,TRIM(INDIRECT("ｄａｔａ!$"&amp;AE$112&amp;"$"&amp;$B119))&lt;&gt;"",0)</f>
        <v>1</v>
      </c>
      <c r="AF119" s="80" cm="1">
        <f t="array" aca="1" ref="AF119" ca="1">_xlfn.IFS(AF120=1,0,TRIM(INDIRECT("ｄａｔａ!$"&amp;AF$112&amp;"$"&amp;$B119))="",1,TRIM(INDIRECT("ｄａｔａ!$"&amp;AF$112&amp;"$"&amp;$B119))&lt;&gt;"",0)</f>
        <v>1</v>
      </c>
      <c r="AG119" s="80" cm="1">
        <f t="array" aca="1" ref="AG119" ca="1">_xlfn.IFS(AG120=1,0,TRIM(INDIRECT("ｄａｔａ!$"&amp;AG$112&amp;"$"&amp;$B119))="",1,TRIM(INDIRECT("ｄａｔａ!$"&amp;AG$112&amp;"$"&amp;$B119))&lt;&gt;"",0)</f>
        <v>1</v>
      </c>
      <c r="AH119" s="80" cm="1">
        <f t="array" aca="1" ref="AH119" ca="1">_xlfn.IFS(AH120=1,0,TRIM(INDIRECT("ｄａｔａ!$"&amp;AH$112&amp;"$"&amp;$B119))="",1,TRIM(INDIRECT("ｄａｔａ!$"&amp;AH$112&amp;"$"&amp;$B119))&lt;&gt;"",0)</f>
        <v>1</v>
      </c>
      <c r="AI119" s="80" cm="1">
        <f t="array" aca="1" ref="AI119" ca="1">_xlfn.IFS(AI120=1,0,TRIM(INDIRECT("ｄａｔａ!$"&amp;AI$112&amp;"$"&amp;$B119))="",1,TRIM(INDIRECT("ｄａｔａ!$"&amp;AI$112&amp;"$"&amp;$B119))&lt;&gt;"",0)</f>
        <v>1</v>
      </c>
      <c r="AJ119" s="80" cm="1">
        <f t="array" aca="1" ref="AJ119" ca="1">_xlfn.IFS(AJ120=1,0,TRIM(INDIRECT("ｄａｔａ!$"&amp;AJ$112&amp;"$"&amp;$B119))="",1,TRIM(INDIRECT("ｄａｔａ!$"&amp;AJ$112&amp;"$"&amp;$B119))&lt;&gt;"",0)</f>
        <v>1</v>
      </c>
      <c r="AK119" s="80" cm="1">
        <f t="array" aca="1" ref="AK119" ca="1">_xlfn.IFS(AK120=1,0,TRIM(INDIRECT("ｄａｔａ!$"&amp;AK$112&amp;"$"&amp;$B119))="",1,TRIM(INDIRECT("ｄａｔａ!$"&amp;AK$112&amp;"$"&amp;$B119))&lt;&gt;"",0)</f>
        <v>1</v>
      </c>
      <c r="AL119" s="80" cm="1">
        <f t="array" aca="1" ref="AL119" ca="1">_xlfn.IFS(AL120=1,0,TRIM(INDIRECT("ｄａｔａ!$"&amp;AL$112&amp;"$"&amp;$B119))="",1,TRIM(INDIRECT("ｄａｔａ!$"&amp;AL$112&amp;"$"&amp;$B119))&lt;&gt;"",0)</f>
        <v>1</v>
      </c>
      <c r="AM119" s="80" cm="1">
        <f t="array" aca="1" ref="AM119" ca="1">_xlfn.IFS(AM120=1,0,TRIM(INDIRECT("ｄａｔａ!$"&amp;AM$112&amp;"$"&amp;$B119))="",1,TRIM(INDIRECT("ｄａｔａ!$"&amp;AM$112&amp;"$"&amp;$B119))&lt;&gt;"",0)</f>
        <v>1</v>
      </c>
      <c r="AN119" s="80" cm="1">
        <f t="array" aca="1" ref="AN119" ca="1">_xlfn.IFS(AN120=1,0,TRIM(INDIRECT("ｄａｔａ!$"&amp;AN$112&amp;"$"&amp;$B119))="",1,TRIM(INDIRECT("ｄａｔａ!$"&amp;AN$112&amp;"$"&amp;$B119))&lt;&gt;"",0)</f>
        <v>1</v>
      </c>
      <c r="AO119" s="80" cm="1">
        <f t="array" aca="1" ref="AO119" ca="1">_xlfn.IFS(AO120=1,0,TRIM(INDIRECT("ｄａｔａ!$"&amp;AO$112&amp;"$"&amp;$B119))="",1,TRIM(INDIRECT("ｄａｔａ!$"&amp;AO$112&amp;"$"&amp;$B119))&lt;&gt;"",0)</f>
        <v>1</v>
      </c>
      <c r="AP119" s="80">
        <f ca="1">IF(SUM($AQ119:$AZ119)=10,1,0)</f>
        <v>1</v>
      </c>
      <c r="AQ119" s="80" cm="1">
        <f t="array" aca="1" ref="AQ119" ca="1">_xlfn.IFS(AQ120=1,0,TRIM(INDIRECT("ｄａｔａ!$"&amp;AQ$112&amp;"$"&amp;$B119))="",1,TRIM(INDIRECT("ｄａｔａ!$"&amp;AQ$112&amp;"$"&amp;$B119))&lt;&gt;"",0)</f>
        <v>1</v>
      </c>
      <c r="AR119" s="80" cm="1">
        <f t="array" aca="1" ref="AR119" ca="1">_xlfn.IFS(AR120=1,0,TRIM(INDIRECT("ｄａｔａ!$"&amp;AR$112&amp;"$"&amp;$B119))="",1,TRIM(INDIRECT("ｄａｔａ!$"&amp;AR$112&amp;"$"&amp;$B119))&lt;&gt;"",0)</f>
        <v>1</v>
      </c>
      <c r="AS119" s="80" cm="1">
        <f t="array" aca="1" ref="AS119" ca="1">_xlfn.IFS(AS120=1,0,TRIM(INDIRECT("ｄａｔａ!$"&amp;AS$112&amp;"$"&amp;$B119))="",1,TRIM(INDIRECT("ｄａｔａ!$"&amp;AS$112&amp;"$"&amp;$B119))&lt;&gt;"",0)</f>
        <v>1</v>
      </c>
      <c r="AT119" s="80" cm="1">
        <f t="array" aca="1" ref="AT119" ca="1">_xlfn.IFS(AT120=1,0,TRIM(INDIRECT("ｄａｔａ!$"&amp;AT$112&amp;"$"&amp;$B119))="",1,TRIM(INDIRECT("ｄａｔａ!$"&amp;AT$112&amp;"$"&amp;$B119))&lt;&gt;"",0)</f>
        <v>1</v>
      </c>
      <c r="AU119" s="80" cm="1">
        <f t="array" aca="1" ref="AU119" ca="1">_xlfn.IFS(AU120=1,0,TRIM(INDIRECT("ｄａｔａ!$"&amp;AU$112&amp;"$"&amp;$B119))="",1,TRIM(INDIRECT("ｄａｔａ!$"&amp;AU$112&amp;"$"&amp;$B119))&lt;&gt;"",0)</f>
        <v>1</v>
      </c>
      <c r="AV119" s="80" cm="1">
        <f t="array" aca="1" ref="AV119" ca="1">_xlfn.IFS(AV120=1,0,TRIM(INDIRECT("ｄａｔａ!$"&amp;AV$112&amp;"$"&amp;$B119))="",1,TRIM(INDIRECT("ｄａｔａ!$"&amp;AV$112&amp;"$"&amp;$B119))&lt;&gt;"",0)</f>
        <v>1</v>
      </c>
      <c r="AW119" s="80" cm="1">
        <f t="array" aca="1" ref="AW119" ca="1">_xlfn.IFS(AW120=1,0,TRIM(INDIRECT("ｄａｔａ!$"&amp;AW$112&amp;"$"&amp;$B119))="",1,TRIM(INDIRECT("ｄａｔａ!$"&amp;AW$112&amp;"$"&amp;$B119))&lt;&gt;"",0)</f>
        <v>1</v>
      </c>
      <c r="AX119" s="80" cm="1">
        <f t="array" aca="1" ref="AX119" ca="1">_xlfn.IFS(AX120=1,0,TRIM(INDIRECT("ｄａｔａ!$"&amp;AX$112&amp;"$"&amp;$B119))="",1,TRIM(INDIRECT("ｄａｔａ!$"&amp;AX$112&amp;"$"&amp;$B119))&lt;&gt;"",0)</f>
        <v>1</v>
      </c>
      <c r="AY119" s="80" cm="1">
        <f t="array" aca="1" ref="AY119" ca="1">_xlfn.IFS(AY120=1,0,TRIM(INDIRECT("ｄａｔａ!$"&amp;AY$112&amp;"$"&amp;$B119))="",1,TRIM(INDIRECT("ｄａｔａ!$"&amp;AY$112&amp;"$"&amp;$B119))&lt;&gt;"",0)</f>
        <v>1</v>
      </c>
      <c r="AZ119" s="80" cm="1">
        <f t="array" aca="1" ref="AZ119" ca="1">_xlfn.IFS(AZ120=1,0,TRIM(INDIRECT("ｄａｔａ!$"&amp;AZ$112&amp;"$"&amp;$B119))="",1,TRIM(INDIRECT("ｄａｔａ!$"&amp;AZ$112&amp;"$"&amp;$B119))&lt;&gt;"",0)</f>
        <v>1</v>
      </c>
      <c r="BA119" s="80">
        <f ca="1">IF(SUM($BB119:$BP119)=15,1,0)</f>
        <v>1</v>
      </c>
      <c r="BB119" s="80" cm="1">
        <f t="array" aca="1" ref="BB119" ca="1">_xlfn.IFS(BB120=1,0,TRIM(INDIRECT("ｄａｔａ!$"&amp;BB$112&amp;"$"&amp;$B119))="",1,TRIM(INDIRECT("ｄａｔａ!$"&amp;BB$112&amp;"$"&amp;$B119))&lt;&gt;"",0)</f>
        <v>1</v>
      </c>
      <c r="BC119" s="80" cm="1">
        <f t="array" aca="1" ref="BC119" ca="1">_xlfn.IFS(BC120=1,0,TRIM(INDIRECT("ｄａｔａ!$"&amp;BC$112&amp;"$"&amp;$B119))="",1,TRIM(INDIRECT("ｄａｔａ!$"&amp;BC$112&amp;"$"&amp;$B119))&lt;&gt;"",0)</f>
        <v>1</v>
      </c>
      <c r="BD119" s="80" cm="1">
        <f t="array" aca="1" ref="BD119" ca="1">_xlfn.IFS(BD120=1,0,TRIM(INDIRECT("ｄａｔａ!$"&amp;BD$112&amp;"$"&amp;$B119))="",1,TRIM(INDIRECT("ｄａｔａ!$"&amp;BD$112&amp;"$"&amp;$B119))&lt;&gt;"",0)</f>
        <v>1</v>
      </c>
      <c r="BE119" s="80" cm="1">
        <f t="array" aca="1" ref="BE119" ca="1">_xlfn.IFS(BE120=1,0,TRIM(INDIRECT("ｄａｔａ!$"&amp;BE$112&amp;"$"&amp;$B119))="",1,TRIM(INDIRECT("ｄａｔａ!$"&amp;BE$112&amp;"$"&amp;$B119))&lt;&gt;"",0)</f>
        <v>1</v>
      </c>
      <c r="BF119" s="80" cm="1">
        <f t="array" aca="1" ref="BF119" ca="1">_xlfn.IFS(BF120=1,0,TRIM(INDIRECT("ｄａｔａ!$"&amp;BF$112&amp;"$"&amp;$B119))="",1,TRIM(INDIRECT("ｄａｔａ!$"&amp;BF$112&amp;"$"&amp;$B119))&lt;&gt;"",0)</f>
        <v>1</v>
      </c>
      <c r="BG119" s="80" cm="1">
        <f t="array" aca="1" ref="BG119" ca="1">_xlfn.IFS(BG120=1,0,TRIM(INDIRECT("ｄａｔａ!$"&amp;BG$112&amp;"$"&amp;$B119))="",1,TRIM(INDIRECT("ｄａｔａ!$"&amp;BG$112&amp;"$"&amp;$B119))&lt;&gt;"",0)</f>
        <v>1</v>
      </c>
      <c r="BH119" s="80" cm="1">
        <f t="array" aca="1" ref="BH119" ca="1">_xlfn.IFS(BH120=1,0,TRIM(INDIRECT("ｄａｔａ!$"&amp;BH$112&amp;"$"&amp;$B119))="",1,TRIM(INDIRECT("ｄａｔａ!$"&amp;BH$112&amp;"$"&amp;$B119))&lt;&gt;"",0)</f>
        <v>1</v>
      </c>
      <c r="BI119" s="80" cm="1">
        <f t="array" aca="1" ref="BI119" ca="1">_xlfn.IFS(BI120=1,0,TRIM(INDIRECT("ｄａｔａ!$"&amp;BI$112&amp;"$"&amp;$B119))="",1,TRIM(INDIRECT("ｄａｔａ!$"&amp;BI$112&amp;"$"&amp;$B119))&lt;&gt;"",0)</f>
        <v>1</v>
      </c>
      <c r="BJ119" s="80" cm="1">
        <f t="array" aca="1" ref="BJ119" ca="1">_xlfn.IFS(BJ120=1,0,TRIM(INDIRECT("ｄａｔａ!$"&amp;BJ$112&amp;"$"&amp;$B119))="",1,TRIM(INDIRECT("ｄａｔａ!$"&amp;BJ$112&amp;"$"&amp;$B119))&lt;&gt;"",0)</f>
        <v>1</v>
      </c>
      <c r="BK119" s="80" cm="1">
        <f t="array" aca="1" ref="BK119" ca="1">_xlfn.IFS(BK120=1,0,TRIM(INDIRECT("ｄａｔａ!$"&amp;BK$112&amp;"$"&amp;$B119))="",1,TRIM(INDIRECT("ｄａｔａ!$"&amp;BK$112&amp;"$"&amp;$B119))&lt;&gt;"",0)</f>
        <v>1</v>
      </c>
      <c r="BL119" s="80" cm="1">
        <f t="array" aca="1" ref="BL119" ca="1">_xlfn.IFS(BL120=1,0,TRIM(INDIRECT("ｄａｔａ!$"&amp;BL$112&amp;"$"&amp;$B119))="",1,TRIM(INDIRECT("ｄａｔａ!$"&amp;BL$112&amp;"$"&amp;$B119))&lt;&gt;"",0)</f>
        <v>1</v>
      </c>
      <c r="BM119" s="80" cm="1">
        <f t="array" aca="1" ref="BM119" ca="1">_xlfn.IFS(BM120=1,0,TRIM(INDIRECT("ｄａｔａ!$"&amp;BM$112&amp;"$"&amp;$B119))="",1,TRIM(INDIRECT("ｄａｔａ!$"&amp;BM$112&amp;"$"&amp;$B119))&lt;&gt;"",0)</f>
        <v>1</v>
      </c>
      <c r="BN119" s="80" cm="1">
        <f t="array" aca="1" ref="BN119" ca="1">_xlfn.IFS(BN120=1,0,TRIM(INDIRECT("ｄａｔａ!$"&amp;BN$112&amp;"$"&amp;$B119))="",1,TRIM(INDIRECT("ｄａｔａ!$"&amp;BN$112&amp;"$"&amp;$B119))&lt;&gt;"",0)</f>
        <v>1</v>
      </c>
      <c r="BO119" s="80" cm="1">
        <f t="array" aca="1" ref="BO119" ca="1">_xlfn.IFS(BO120=1,0,TRIM(INDIRECT("ｄａｔａ!$"&amp;BO$112&amp;"$"&amp;$B119))="",1,TRIM(INDIRECT("ｄａｔａ!$"&amp;BO$112&amp;"$"&amp;$B119))&lt;&gt;"",0)</f>
        <v>1</v>
      </c>
      <c r="BP119" s="80" cm="1">
        <f t="array" aca="1" ref="BP119" ca="1">_xlfn.IFS(BP120=1,0,TRIM(INDIRECT("ｄａｔａ!$"&amp;BP$112&amp;"$"&amp;$B119))="",1,TRIM(INDIRECT("ｄａｔａ!$"&amp;BP$112&amp;"$"&amp;$B119))&lt;&gt;"",0)</f>
        <v>1</v>
      </c>
      <c r="BR119" s="284"/>
      <c r="BS119" s="259"/>
      <c r="BT119" s="259"/>
      <c r="BU119" s="259"/>
      <c r="BV119" s="259"/>
      <c r="BW119" s="259" cm="1">
        <f t="array" aca="1" ref="BW119" ca="1">IFERROR(_xlfn.IFS(INDIRECT("ｄａｔａ!$"&amp;BR$112&amp;"$6")-$BR$117=0,0,INDIRECT("ｄａｔａ!$"&amp;BW$112&amp;"$6")&lt;$BW$117,0,(INDIRECT("ｄａｔａ!$"&amp;BW$112&amp;"$6")-$BW$117)/(INDIRECT("ｄａｔａ!$"&amp;BR$112&amp;"$6")-$BR$117)&gt;=20000,1,TRUE,0),0)</f>
        <v>0</v>
      </c>
      <c r="BX119" s="259" cm="1">
        <f t="array" aca="1" ref="BX119" ca="1">IFERROR(_xlfn.IFS(INDIRECT("ｄａｔａ!$"&amp;BS$112&amp;"$6")-$BS$117=0,0,INDIRECT("ｄａｔａ!$"&amp;BX$112&amp;"$6")&lt;$BX$117,0,(INDIRECT("ｄａｔａ!$"&amp;BX$112&amp;"$6")-$BX$117)/(INDIRECT("ｄａｔａ!$"&amp;BS$112&amp;"$6")-$BS$117)&gt;=20000,1,TRUE,0),0)</f>
        <v>0</v>
      </c>
      <c r="BY119" s="259" cm="1">
        <f t="array" aca="1" ref="BY119" ca="1">IFERROR(_xlfn.IFS(INDIRECT("ｄａｔａ!$"&amp;BT$112&amp;"$6")-$BT$117=0,0,INDIRECT("ｄａｔａ!$"&amp;BY$112&amp;"$6")&lt;$BY$117,0,(INDIRECT("ｄａｔａ!$"&amp;BY$112&amp;"$6")-$BY$117)/(INDIRECT("ｄａｔａ!$"&amp;BT$112&amp;"$6")-$BT$117)&gt;=20000,1,TRUE,0),0)</f>
        <v>0</v>
      </c>
      <c r="BZ119" s="259" cm="1">
        <f t="array" aca="1" ref="BZ119" ca="1">IFERROR(_xlfn.IFS(INDIRECT("ｄａｔａ!$"&amp;BU$112&amp;"$6")-$BU$117=0,0,INDIRECT("ｄａｔａ!$"&amp;BZ$112&amp;"$6")&lt;$BZ$117,0,(INDIRECT("ｄａｔａ!$"&amp;BZ$112&amp;"$6")-$BZ$117)/(INDIRECT("ｄａｔａ!$"&amp;BU$112&amp;"$6")-$BU$117)&gt;=20000,1,TRUE,0),0)</f>
        <v>0</v>
      </c>
      <c r="CA119" s="260"/>
      <c r="CB119" s="80" t="s">
        <v>2441</v>
      </c>
    </row>
    <row r="120" spans="1:80" ht="13.5" thickTop="1" x14ac:dyDescent="0.2">
      <c r="B120" s="80">
        <f>VLOOKUP($A117,$A$5:$B$10,2,FALSE)</f>
        <v>8</v>
      </c>
      <c r="C120" s="80" t="s">
        <v>2430</v>
      </c>
      <c r="F120" s="80" cm="1">
        <f t="array" aca="1" ref="F120" ca="1">IF(ISERROR(INDIRECT("ｄａｔａ!$"&amp;F$112&amp;"$"&amp;$B120)),1,0)</f>
        <v>0</v>
      </c>
      <c r="G120" s="80" cm="1">
        <f t="array" aca="1" ref="G120" ca="1">IF(ISERROR(INDIRECT("ｄａｔａ!$"&amp;G$112&amp;"$"&amp;$B120)),1,0)</f>
        <v>0</v>
      </c>
      <c r="H120" s="80" cm="1">
        <f t="array" aca="1" ref="H120" ca="1">IF(ISERROR(INDIRECT("ｄａｔａ!$"&amp;H$112&amp;"$"&amp;$B120)),1,0)</f>
        <v>0</v>
      </c>
      <c r="I120" s="80" cm="1">
        <f t="array" aca="1" ref="I120" ca="1">IF(ISERROR(INDIRECT("ｄａｔａ!$"&amp;I$112&amp;"$"&amp;$B120)),1,0)</f>
        <v>0</v>
      </c>
      <c r="J120" s="80" cm="1">
        <f t="array" aca="1" ref="J120" ca="1">IF(ISERROR(INDIRECT("ｄａｔａ!$"&amp;J$112&amp;"$"&amp;$B120)),1,0)</f>
        <v>0</v>
      </c>
      <c r="K120" s="80" cm="1">
        <f t="array" aca="1" ref="K120" ca="1">IF(ISERROR(INDIRECT("ｄａｔａ!$"&amp;K$112&amp;"$"&amp;$B120)),1,0)</f>
        <v>0</v>
      </c>
      <c r="L120" s="80" cm="1">
        <f t="array" aca="1" ref="L120" ca="1">IF(ISERROR(INDIRECT("ｄａｔａ!$"&amp;L$112&amp;"$"&amp;$B120)),1,0)</f>
        <v>0</v>
      </c>
      <c r="M120" s="80" cm="1">
        <f t="array" aca="1" ref="M120" ca="1">IF(ISERROR(INDIRECT("ｄａｔａ!$"&amp;M$112&amp;"$"&amp;$B120)),1,0)</f>
        <v>0</v>
      </c>
      <c r="N120" s="80" cm="1">
        <f t="array" aca="1" ref="N120" ca="1">IF(ISERROR(INDIRECT("ｄａｔａ!$"&amp;N$112&amp;"$"&amp;$B120)),1,0)</f>
        <v>0</v>
      </c>
      <c r="O120" s="80" cm="1">
        <f t="array" aca="1" ref="O120" ca="1">IF(ISERROR(INDIRECT("ｄａｔａ!$"&amp;O$112&amp;"$"&amp;$B120)),1,0)</f>
        <v>0</v>
      </c>
      <c r="P120" s="80" cm="1">
        <f t="array" aca="1" ref="P120" ca="1">IF(ISERROR(INDIRECT("ｄａｔａ!$"&amp;P$112&amp;"$"&amp;$B120)),1,0)</f>
        <v>0</v>
      </c>
      <c r="Q120" s="80" cm="1">
        <f t="array" aca="1" ref="Q120" ca="1">IF(ISERROR(INDIRECT("ｄａｔａ!$"&amp;Q$112&amp;"$"&amp;$B120)),1,0)</f>
        <v>0</v>
      </c>
      <c r="R120" s="80" cm="1">
        <f t="array" aca="1" ref="R120" ca="1">IF(ISERROR(INDIRECT("ｄａｔａ!$"&amp;R$112&amp;"$"&amp;$B120)),1,0)</f>
        <v>0</v>
      </c>
      <c r="S120" s="80" cm="1">
        <f t="array" aca="1" ref="S120" ca="1">IF(ISERROR(INDIRECT("ｄａｔａ!$"&amp;S$112&amp;"$"&amp;$B120)),1,0)</f>
        <v>0</v>
      </c>
      <c r="T120" s="80" cm="1">
        <f t="array" aca="1" ref="T120" ca="1">IF(ISERROR(INDIRECT("ｄａｔａ!$"&amp;T$112&amp;"$"&amp;$B120)),1,0)</f>
        <v>0</v>
      </c>
      <c r="U120" s="80" cm="1">
        <f t="array" aca="1" ref="U120" ca="1">IF(ISERROR(INDIRECT("ｄａｔａ!$"&amp;U$112&amp;"$"&amp;$B120)),1,0)</f>
        <v>0</v>
      </c>
      <c r="V120" s="80" cm="1">
        <f t="array" aca="1" ref="V120" ca="1">IF(ISERROR(INDIRECT("ｄａｔａ!$"&amp;V$112&amp;"$"&amp;$B120)),1,0)</f>
        <v>0</v>
      </c>
      <c r="W120" s="80" cm="1">
        <f t="array" aca="1" ref="W120" ca="1">IF(ISERROR(INDIRECT("ｄａｔａ!$"&amp;W$112&amp;"$"&amp;$B120)),1,0)</f>
        <v>0</v>
      </c>
      <c r="X120" s="80">
        <f ca="1">IF(SUM($Y118:$AO118,$Y120:$AO120)&gt;0,1,0)</f>
        <v>0</v>
      </c>
      <c r="Y120" s="80" cm="1">
        <f t="array" aca="1" ref="Y120" ca="1">IF(ISERROR(INDIRECT("ｄａｔａ!$"&amp;Y$112&amp;"$"&amp;$B120)),1,0)</f>
        <v>0</v>
      </c>
      <c r="Z120" s="80" cm="1">
        <f t="array" aca="1" ref="Z120" ca="1">IF(ISERROR(INDIRECT("ｄａｔａ!$"&amp;Z$112&amp;"$"&amp;$B120)),1,0)</f>
        <v>0</v>
      </c>
      <c r="AA120" s="80" cm="1">
        <f t="array" aca="1" ref="AA120" ca="1">IF(ISERROR(INDIRECT("ｄａｔａ!$"&amp;AA$112&amp;"$"&amp;$B120)),1,0)</f>
        <v>0</v>
      </c>
      <c r="AB120" s="80" cm="1">
        <f t="array" aca="1" ref="AB120" ca="1">IF(ISERROR(INDIRECT("ｄａｔａ!$"&amp;AB$112&amp;"$"&amp;$B120)),1,0)</f>
        <v>0</v>
      </c>
      <c r="AC120" s="80" cm="1">
        <f t="array" aca="1" ref="AC120" ca="1">IF(ISERROR(INDIRECT("ｄａｔａ!$"&amp;AC$112&amp;"$"&amp;$B120)),1,0)</f>
        <v>0</v>
      </c>
      <c r="AD120" s="80" cm="1">
        <f t="array" aca="1" ref="AD120" ca="1">IF(ISERROR(INDIRECT("ｄａｔａ!$"&amp;AD$112&amp;"$"&amp;$B120)),1,0)</f>
        <v>0</v>
      </c>
      <c r="AE120" s="80" cm="1">
        <f t="array" aca="1" ref="AE120" ca="1">IF(ISERROR(INDIRECT("ｄａｔａ!$"&amp;AE$112&amp;"$"&amp;$B120)),1,0)</f>
        <v>0</v>
      </c>
      <c r="AF120" s="80" cm="1">
        <f t="array" aca="1" ref="AF120" ca="1">IF(ISERROR(INDIRECT("ｄａｔａ!$"&amp;AF$112&amp;"$"&amp;$B120)),1,0)</f>
        <v>0</v>
      </c>
      <c r="AG120" s="80" cm="1">
        <f t="array" aca="1" ref="AG120" ca="1">IF(ISERROR(INDIRECT("ｄａｔａ!$"&amp;AG$112&amp;"$"&amp;$B120)),1,0)</f>
        <v>0</v>
      </c>
      <c r="AH120" s="80" cm="1">
        <f t="array" aca="1" ref="AH120" ca="1">IF(ISERROR(INDIRECT("ｄａｔａ!$"&amp;AH$112&amp;"$"&amp;$B120)),1,0)</f>
        <v>0</v>
      </c>
      <c r="AI120" s="80" cm="1">
        <f t="array" aca="1" ref="AI120" ca="1">IF(ISERROR(INDIRECT("ｄａｔａ!$"&amp;AI$112&amp;"$"&amp;$B120)),1,0)</f>
        <v>0</v>
      </c>
      <c r="AJ120" s="80" cm="1">
        <f t="array" aca="1" ref="AJ120" ca="1">IF(ISERROR(INDIRECT("ｄａｔａ!$"&amp;AJ$112&amp;"$"&amp;$B120)),1,0)</f>
        <v>0</v>
      </c>
      <c r="AK120" s="80" cm="1">
        <f t="array" aca="1" ref="AK120" ca="1">IF(ISERROR(INDIRECT("ｄａｔａ!$"&amp;AK$112&amp;"$"&amp;$B120)),1,0)</f>
        <v>0</v>
      </c>
      <c r="AL120" s="80" cm="1">
        <f t="array" aca="1" ref="AL120" ca="1">IF(ISERROR(INDIRECT("ｄａｔａ!$"&amp;AL$112&amp;"$"&amp;$B120)),1,0)</f>
        <v>0</v>
      </c>
      <c r="AM120" s="80" cm="1">
        <f t="array" aca="1" ref="AM120" ca="1">IF(ISERROR(INDIRECT("ｄａｔａ!$"&amp;AM$112&amp;"$"&amp;$B120)),1,0)</f>
        <v>0</v>
      </c>
      <c r="AN120" s="80" cm="1">
        <f t="array" aca="1" ref="AN120" ca="1">IF(ISERROR(INDIRECT("ｄａｔａ!$"&amp;AN$112&amp;"$"&amp;$B120)),1,0)</f>
        <v>0</v>
      </c>
      <c r="AO120" s="80" cm="1">
        <f t="array" aca="1" ref="AO120" ca="1">IF(ISERROR(INDIRECT("ｄａｔａ!$"&amp;AO$112&amp;"$"&amp;$B120)),1,0)</f>
        <v>0</v>
      </c>
      <c r="AP120" s="80">
        <f ca="1">IF(SUM($AQ118:$AZ118,$AQ120:$AZ120)&gt;0,1,0)</f>
        <v>0</v>
      </c>
      <c r="AQ120" s="80" cm="1">
        <f t="array" aca="1" ref="AQ120" ca="1">IF(ISERROR(INDIRECT("ｄａｔａ!$"&amp;AQ$112&amp;"$"&amp;$B120)),1,0)</f>
        <v>0</v>
      </c>
      <c r="AR120" s="80" cm="1">
        <f t="array" aca="1" ref="AR120" ca="1">IF(ISERROR(INDIRECT("ｄａｔａ!$"&amp;AR$112&amp;"$"&amp;$B120)),1,0)</f>
        <v>0</v>
      </c>
      <c r="AS120" s="80" cm="1">
        <f t="array" aca="1" ref="AS120" ca="1">IF(ISERROR(INDIRECT("ｄａｔａ!$"&amp;AS$112&amp;"$"&amp;$B120)),1,0)</f>
        <v>0</v>
      </c>
      <c r="AT120" s="80" cm="1">
        <f t="array" aca="1" ref="AT120" ca="1">IF(ISERROR(INDIRECT("ｄａｔａ!$"&amp;AT$112&amp;"$"&amp;$B120)),1,0)</f>
        <v>0</v>
      </c>
      <c r="AU120" s="80" cm="1">
        <f t="array" aca="1" ref="AU120" ca="1">IF(ISERROR(INDIRECT("ｄａｔａ!$"&amp;AU$112&amp;"$"&amp;$B120)),1,0)</f>
        <v>0</v>
      </c>
      <c r="AV120" s="80" cm="1">
        <f t="array" aca="1" ref="AV120" ca="1">IF(ISERROR(INDIRECT("ｄａｔａ!$"&amp;AV$112&amp;"$"&amp;$B120)),1,0)</f>
        <v>0</v>
      </c>
      <c r="AW120" s="80" cm="1">
        <f t="array" aca="1" ref="AW120" ca="1">IF(ISERROR(INDIRECT("ｄａｔａ!$"&amp;AW$112&amp;"$"&amp;$B120)),1,0)</f>
        <v>0</v>
      </c>
      <c r="AX120" s="80" cm="1">
        <f t="array" aca="1" ref="AX120" ca="1">IF(ISERROR(INDIRECT("ｄａｔａ!$"&amp;AX$112&amp;"$"&amp;$B120)),1,0)</f>
        <v>0</v>
      </c>
      <c r="AY120" s="80" cm="1">
        <f t="array" aca="1" ref="AY120" ca="1">IF(ISERROR(INDIRECT("ｄａｔａ!$"&amp;AY$112&amp;"$"&amp;$B120)),1,0)</f>
        <v>0</v>
      </c>
      <c r="AZ120" s="80" cm="1">
        <f t="array" aca="1" ref="AZ120" ca="1">IF(ISERROR(INDIRECT("ｄａｔａ!$"&amp;AZ$112&amp;"$"&amp;$B120)),1,0)</f>
        <v>0</v>
      </c>
      <c r="BA120" s="80">
        <f ca="1">IF(SUM($BB118:$BP118,$BB120:$BP120)&gt;0,1,0)</f>
        <v>0</v>
      </c>
      <c r="BB120" s="80" cm="1">
        <f t="array" aca="1" ref="BB120" ca="1">IF(ISERROR(INDIRECT("ｄａｔａ!$"&amp;BB$112&amp;"$"&amp;$B120)),1,0)</f>
        <v>0</v>
      </c>
      <c r="BC120" s="80" cm="1">
        <f t="array" aca="1" ref="BC120" ca="1">IF(ISERROR(INDIRECT("ｄａｔａ!$"&amp;BC$112&amp;"$"&amp;$B120)),1,0)</f>
        <v>0</v>
      </c>
      <c r="BD120" s="80" cm="1">
        <f t="array" aca="1" ref="BD120" ca="1">IF(ISERROR(INDIRECT("ｄａｔａ!$"&amp;BD$112&amp;"$"&amp;$B120)),1,0)</f>
        <v>0</v>
      </c>
      <c r="BE120" s="80" cm="1">
        <f t="array" aca="1" ref="BE120" ca="1">IF(ISERROR(INDIRECT("ｄａｔａ!$"&amp;BE$112&amp;"$"&amp;$B120)),1,0)</f>
        <v>0</v>
      </c>
      <c r="BF120" s="80" cm="1">
        <f t="array" aca="1" ref="BF120" ca="1">IF(ISERROR(INDIRECT("ｄａｔａ!$"&amp;BF$112&amp;"$"&amp;$B120)),1,0)</f>
        <v>0</v>
      </c>
      <c r="BG120" s="80" cm="1">
        <f t="array" aca="1" ref="BG120" ca="1">IF(ISERROR(INDIRECT("ｄａｔａ!$"&amp;BG$112&amp;"$"&amp;$B120)),1,0)</f>
        <v>0</v>
      </c>
      <c r="BH120" s="80" cm="1">
        <f t="array" aca="1" ref="BH120" ca="1">IF(ISERROR(INDIRECT("ｄａｔａ!$"&amp;BH$112&amp;"$"&amp;$B120)),1,0)</f>
        <v>0</v>
      </c>
      <c r="BI120" s="80" cm="1">
        <f t="array" aca="1" ref="BI120" ca="1">IF(ISERROR(INDIRECT("ｄａｔａ!$"&amp;BI$112&amp;"$"&amp;$B120)),1,0)</f>
        <v>0</v>
      </c>
      <c r="BJ120" s="80" cm="1">
        <f t="array" aca="1" ref="BJ120" ca="1">IF(ISERROR(INDIRECT("ｄａｔａ!$"&amp;BJ$112&amp;"$"&amp;$B120)),1,0)</f>
        <v>0</v>
      </c>
      <c r="BK120" s="80" cm="1">
        <f t="array" aca="1" ref="BK120" ca="1">IF(ISERROR(INDIRECT("ｄａｔａ!$"&amp;BK$112&amp;"$"&amp;$B120)),1,0)</f>
        <v>0</v>
      </c>
      <c r="BL120" s="80" cm="1">
        <f t="array" aca="1" ref="BL120" ca="1">IF(ISERROR(INDIRECT("ｄａｔａ!$"&amp;BL$112&amp;"$"&amp;$B120)),1,0)</f>
        <v>0</v>
      </c>
      <c r="BM120" s="80" cm="1">
        <f t="array" aca="1" ref="BM120" ca="1">IF(ISERROR(INDIRECT("ｄａｔａ!$"&amp;BM$112&amp;"$"&amp;$B120)),1,0)</f>
        <v>0</v>
      </c>
      <c r="BN120" s="80" cm="1">
        <f t="array" aca="1" ref="BN120" ca="1">IF(ISERROR(INDIRECT("ｄａｔａ!$"&amp;BN$112&amp;"$"&amp;$B120)),1,0)</f>
        <v>0</v>
      </c>
      <c r="BO120" s="80" cm="1">
        <f t="array" aca="1" ref="BO120" ca="1">IF(ISERROR(INDIRECT("ｄａｔａ!$"&amp;BO$112&amp;"$"&amp;$B120)),1,0)</f>
        <v>0</v>
      </c>
      <c r="BP120" s="80" cm="1">
        <f t="array" aca="1" ref="BP120" ca="1">IF(ISERROR(INDIRECT("ｄａｔａ!$"&amp;BP$112&amp;"$"&amp;$B120)),1,0)</f>
        <v>0</v>
      </c>
    </row>
    <row r="121" spans="1:80" x14ac:dyDescent="0.2">
      <c r="A121" s="80" t="s">
        <v>2442</v>
      </c>
      <c r="B121" s="80">
        <f>VLOOKUP($A121,$A$5:$B$10,2,FALSE)</f>
        <v>9</v>
      </c>
      <c r="C121" s="80" t="s">
        <v>2435</v>
      </c>
      <c r="F121" s="80">
        <v>0</v>
      </c>
      <c r="G121" s="80">
        <v>0</v>
      </c>
      <c r="H121" s="80">
        <v>0</v>
      </c>
      <c r="I121" s="80" cm="1">
        <f t="array" aca="1" ref="I121" ca="1">_xlfn.IFS(I122=1,0,I123=1,0,INDIRECT("ｄａｔａ!$"&amp;I$112&amp;"$"&amp;$B121)&gt;=INDIRECT("kikan!$I$11"),0,TRUE,1)</f>
        <v>0</v>
      </c>
      <c r="J121" s="80" cm="1">
        <f t="array" aca="1" ref="J121" ca="1">_xlfn.IFS(I121=1,0,J122=1,0,I123=1,0,J123=1,0,INDIRECT("ｄａｔａ!$"&amp;I$112&amp;"$"&amp;$B121)&gt;INDIRECT("kikan!$I$11"),0,INDIRECT("ｄａｔａ!$"&amp;J$112&amp;"$"&amp;$B121)&gt;=INDIRECT("kikan!$K$11")+ROUNDDOWN(($B121-7)/2,0),0,TRUE,1)</f>
        <v>0</v>
      </c>
      <c r="K121" s="80" cm="1">
        <f t="array" aca="1" ref="K121" ca="1">_xlfn.IFS(K122=1,0,K123=1,0,AND(INDIRECT("ｄａｔａ!$"&amp;K$112&amp;"$"&amp;$B122)&gt;0,INDIRECT("ｄａｔａ!$"&amp;K$112&amp;"$"&amp;$B122)&lt;10000),0,TRUE,1)</f>
        <v>0</v>
      </c>
      <c r="L121" s="80" cm="1">
        <f t="array" aca="1" ref="L121" ca="1">_xlfn.IFS(L122=1,0,L123=1,0,INDIRECT("ｄａｔａ!$"&amp;L$112&amp;"$"&amp;$B121)&gt;=20000,1,TRUE,0)</f>
        <v>0</v>
      </c>
      <c r="M121" s="80">
        <v>0</v>
      </c>
      <c r="N121" s="80">
        <v>0</v>
      </c>
      <c r="O121" s="80" cm="1">
        <f t="array" aca="1" ref="O121" ca="1">_xlfn.IFS(O124=1,0,INDIRECT("ｄａｔａ!$"&amp;O$112&amp;"$"&amp;$B122)=4,1,TRUE,0)</f>
        <v>0</v>
      </c>
      <c r="P121" s="80" cm="1">
        <f t="array" aca="1" ref="P121" ca="1">_xlfn.IFS(P124=1,0,AND(INDIRECT("ｄａｔａ!$"&amp;P$112&amp;"$"&amp;$B122)&lt;=3,INDIRECT("ｄａｔａ!$"&amp;P$112&amp;"$"&amp;$B122)&gt;0),1,TRUE,0)</f>
        <v>0</v>
      </c>
      <c r="Q121" s="80" cm="1">
        <f t="array" aca="1" ref="Q121" ca="1">_xlfn.IFS(Q124=1,0,INDIRECT("ｄａｔａ!$"&amp;Q$112&amp;"$"&amp;$B121)=1,1,TRUE,0)</f>
        <v>0</v>
      </c>
      <c r="R121" s="80">
        <v>0</v>
      </c>
      <c r="S121" s="80">
        <v>0</v>
      </c>
      <c r="T121" s="80">
        <v>0</v>
      </c>
      <c r="U121" s="80">
        <v>0</v>
      </c>
      <c r="V121" s="80">
        <v>0</v>
      </c>
      <c r="W121" s="80">
        <v>0</v>
      </c>
      <c r="X121" s="80">
        <f ca="1">IF(AND(SUM($Y121:$AO121)=0,17-SUM($Y123:$AO123)&gt;1),1,0)</f>
        <v>0</v>
      </c>
      <c r="Y121" s="80" cm="1">
        <f t="array" aca="1" ref="Y121" ca="1">_xlfn.IFS(Y124=1,0,INDIRECT("ｄａｔａ!$"&amp;Y$112&amp;"$"&amp;$B121)=2,1,TRUE,0)</f>
        <v>0</v>
      </c>
      <c r="Z121" s="80" cm="1">
        <f t="array" aca="1" ref="Z121" ca="1">_xlfn.IFS(Z124=1,0,INDIRECT("ｄａｔａ!$"&amp;Z$112&amp;"$"&amp;$B121)=2,1,TRUE,0)</f>
        <v>0</v>
      </c>
      <c r="AA121" s="80" cm="1">
        <f t="array" aca="1" ref="AA121" ca="1">_xlfn.IFS(AA124=1,0,INDIRECT("ｄａｔａ!$"&amp;AA$112&amp;"$"&amp;$B121)=2,1,TRUE,0)</f>
        <v>0</v>
      </c>
      <c r="AB121" s="80" cm="1">
        <f t="array" aca="1" ref="AB121" ca="1">_xlfn.IFS(AB124=1,0,INDIRECT("ｄａｔａ!$"&amp;AB$112&amp;"$"&amp;$B121)=2,1,TRUE,0)</f>
        <v>0</v>
      </c>
      <c r="AC121" s="80" cm="1">
        <f t="array" aca="1" ref="AC121" ca="1">_xlfn.IFS(AC124=1,0,INDIRECT("ｄａｔａ!$"&amp;AC$112&amp;"$"&amp;$B121)=2,1,TRUE,0)</f>
        <v>0</v>
      </c>
      <c r="AD121" s="80" cm="1">
        <f t="array" aca="1" ref="AD121" ca="1">_xlfn.IFS(AD124=1,0,INDIRECT("ｄａｔａ!$"&amp;AD$112&amp;"$"&amp;$B121)=2,1,TRUE,0)</f>
        <v>0</v>
      </c>
      <c r="AE121" s="80" cm="1">
        <f t="array" aca="1" ref="AE121" ca="1">_xlfn.IFS(AE124=1,0,INDIRECT("ｄａｔａ!$"&amp;AE$112&amp;"$"&amp;$B121)=2,1,TRUE,0)</f>
        <v>0</v>
      </c>
      <c r="AF121" s="80" cm="1">
        <f t="array" aca="1" ref="AF121" ca="1">_xlfn.IFS(AF124=1,0,INDIRECT("ｄａｔａ!$"&amp;AF$112&amp;"$"&amp;$B121)=2,1,TRUE,0)</f>
        <v>0</v>
      </c>
      <c r="AG121" s="80" cm="1">
        <f t="array" aca="1" ref="AG121" ca="1">_xlfn.IFS(AG124=1,0,INDIRECT("ｄａｔａ!$"&amp;AG$112&amp;"$"&amp;$B121)=2,1,TRUE,0)</f>
        <v>0</v>
      </c>
      <c r="AH121" s="80" cm="1">
        <f t="array" aca="1" ref="AH121" ca="1">_xlfn.IFS(AH124=1,0,INDIRECT("ｄａｔａ!$"&amp;AH$112&amp;"$"&amp;$B121)=2,1,TRUE,0)</f>
        <v>0</v>
      </c>
      <c r="AI121" s="80" cm="1">
        <f t="array" aca="1" ref="AI121" ca="1">_xlfn.IFS(AI124=1,0,INDIRECT("ｄａｔａ!$"&amp;AI$112&amp;"$"&amp;$B121)=2,1,TRUE,0)</f>
        <v>0</v>
      </c>
      <c r="AJ121" s="80" cm="1">
        <f t="array" aca="1" ref="AJ121" ca="1">_xlfn.IFS(AJ124=1,0,INDIRECT("ｄａｔａ!$"&amp;AJ$112&amp;"$"&amp;$B121)=2,1,TRUE,0)</f>
        <v>0</v>
      </c>
      <c r="AK121" s="80" cm="1">
        <f t="array" aca="1" ref="AK121" ca="1">_xlfn.IFS(AK124=1,0,INDIRECT("ｄａｔａ!$"&amp;AK$112&amp;"$"&amp;$B121)=2,1,TRUE,0)</f>
        <v>0</v>
      </c>
      <c r="AL121" s="80" cm="1">
        <f t="array" aca="1" ref="AL121" ca="1">_xlfn.IFS(AL124=1,0,INDIRECT("ｄａｔａ!$"&amp;AL$112&amp;"$"&amp;$B121)=2,1,TRUE,0)</f>
        <v>0</v>
      </c>
      <c r="AM121" s="80" cm="1">
        <f t="array" aca="1" ref="AM121" ca="1">_xlfn.IFS(AM124=1,0,INDIRECT("ｄａｔａ!$"&amp;AM$112&amp;"$"&amp;$B121)=2,1,TRUE,0)</f>
        <v>0</v>
      </c>
      <c r="AN121" s="80" cm="1">
        <f t="array" aca="1" ref="AN121" ca="1">_xlfn.IFS(AN124=1,0,INDIRECT("ｄａｔａ!$"&amp;AN$112&amp;"$"&amp;$B121)=2,1,TRUE,0)</f>
        <v>0</v>
      </c>
      <c r="AO121" s="80" cm="1">
        <f t="array" aca="1" ref="AO121" ca="1">_xlfn.IFS(AO124=1,0,INDIRECT("ｄａｔａ!$"&amp;AO$112&amp;"$"&amp;$B121)=2,1,TRUE,0)</f>
        <v>0</v>
      </c>
      <c r="AP121" s="80">
        <f ca="1">IF(AND(SUM($AQ121:$AZ121)=0,10-SUM($AQ123:$AZ123)&gt;1),1,0)</f>
        <v>0</v>
      </c>
      <c r="AQ121" s="80" cm="1">
        <f t="array" aca="1" ref="AQ121" ca="1">_xlfn.IFS(AQ124=1,0,INDIRECT("ｄａｔａ!$"&amp;AQ$112&amp;"$"&amp;$B121)=2,1,TRUE,0)</f>
        <v>0</v>
      </c>
      <c r="AR121" s="80" cm="1">
        <f t="array" aca="1" ref="AR121" ca="1">_xlfn.IFS(AR124=1,0,INDIRECT("ｄａｔａ!$"&amp;AR$112&amp;"$"&amp;$B121)=2,1,TRUE,0)</f>
        <v>0</v>
      </c>
      <c r="AS121" s="80" cm="1">
        <f t="array" aca="1" ref="AS121" ca="1">_xlfn.IFS(AS124=1,0,INDIRECT("ｄａｔａ!$"&amp;AS$112&amp;"$"&amp;$B121)=2,1,TRUE,0)</f>
        <v>0</v>
      </c>
      <c r="AT121" s="80" cm="1">
        <f t="array" aca="1" ref="AT121" ca="1">_xlfn.IFS(AT124=1,0,INDIRECT("ｄａｔａ!$"&amp;AT$112&amp;"$"&amp;$B121)=2,1,TRUE,0)</f>
        <v>0</v>
      </c>
      <c r="AU121" s="80" cm="1">
        <f t="array" aca="1" ref="AU121" ca="1">_xlfn.IFS(AU124=1,0,INDIRECT("ｄａｔａ!$"&amp;AU$112&amp;"$"&amp;$B121)=2,1,TRUE,0)</f>
        <v>0</v>
      </c>
      <c r="AV121" s="80" cm="1">
        <f t="array" aca="1" ref="AV121" ca="1">_xlfn.IFS(AV124=1,0,INDIRECT("ｄａｔａ!$"&amp;AV$112&amp;"$"&amp;$B121)=2,1,TRUE,0)</f>
        <v>0</v>
      </c>
      <c r="AW121" s="80" cm="1">
        <f t="array" aca="1" ref="AW121" ca="1">_xlfn.IFS(AW124=1,0,INDIRECT("ｄａｔａ!$"&amp;AW$112&amp;"$"&amp;$B121)=2,1,TRUE,0)</f>
        <v>0</v>
      </c>
      <c r="AX121" s="80" cm="1">
        <f t="array" aca="1" ref="AX121" ca="1">_xlfn.IFS(AX124=1,0,INDIRECT("ｄａｔａ!$"&amp;AX$112&amp;"$"&amp;$B121)=2,1,TRUE,0)</f>
        <v>0</v>
      </c>
      <c r="AY121" s="80" cm="1">
        <f t="array" aca="1" ref="AY121" ca="1">_xlfn.IFS(AY124=1,0,INDIRECT("ｄａｔａ!$"&amp;AY$112&amp;"$"&amp;$B121)=2,1,TRUE,0)</f>
        <v>0</v>
      </c>
      <c r="AZ121" s="80" cm="1">
        <f t="array" aca="1" ref="AZ121" ca="1">_xlfn.IFS(AZ124=1,0,INDIRECT("ｄａｔａ!$"&amp;AZ$112&amp;"$"&amp;$B121)=2,1,TRUE,0)</f>
        <v>0</v>
      </c>
      <c r="BA121" s="80">
        <f ca="1">IF(AND(SUM($BB121:$BP121)=0,15-SUM($BB123:$BP123)&gt;1),1,0)</f>
        <v>0</v>
      </c>
      <c r="BB121" s="80" cm="1">
        <f t="array" aca="1" ref="BB121" ca="1">_xlfn.IFS(BB124=1,0,INDIRECT("ｄａｔａ!$"&amp;BB$112&amp;"$"&amp;$B121)=2,1,TRUE,0)</f>
        <v>0</v>
      </c>
      <c r="BC121" s="80" cm="1">
        <f t="array" aca="1" ref="BC121" ca="1">_xlfn.IFS(BC124=1,0,INDIRECT("ｄａｔａ!$"&amp;BC$112&amp;"$"&amp;$B121)=2,1,TRUE,0)</f>
        <v>0</v>
      </c>
      <c r="BD121" s="80" cm="1">
        <f t="array" aca="1" ref="BD121" ca="1">_xlfn.IFS(BD124=1,0,INDIRECT("ｄａｔａ!$"&amp;BD$112&amp;"$"&amp;$B121)=2,1,TRUE,0)</f>
        <v>0</v>
      </c>
      <c r="BE121" s="80" cm="1">
        <f t="array" aca="1" ref="BE121" ca="1">_xlfn.IFS(BE124=1,0,INDIRECT("ｄａｔａ!$"&amp;BE$112&amp;"$"&amp;$B121)=2,1,TRUE,0)</f>
        <v>0</v>
      </c>
      <c r="BF121" s="80" cm="1">
        <f t="array" aca="1" ref="BF121" ca="1">_xlfn.IFS(BF124=1,0,INDIRECT("ｄａｔａ!$"&amp;BF$112&amp;"$"&amp;$B121)=2,1,TRUE,0)</f>
        <v>0</v>
      </c>
      <c r="BG121" s="80" cm="1">
        <f t="array" aca="1" ref="BG121" ca="1">_xlfn.IFS(BG124=1,0,INDIRECT("ｄａｔａ!$"&amp;BG$112&amp;"$"&amp;$B121)=2,1,TRUE,0)</f>
        <v>0</v>
      </c>
      <c r="BH121" s="80" cm="1">
        <f t="array" aca="1" ref="BH121" ca="1">_xlfn.IFS(BH124=1,0,INDIRECT("ｄａｔａ!$"&amp;BH$112&amp;"$"&amp;$B121)=2,1,TRUE,0)</f>
        <v>0</v>
      </c>
      <c r="BI121" s="80" cm="1">
        <f t="array" aca="1" ref="BI121" ca="1">_xlfn.IFS(BI124=1,0,INDIRECT("ｄａｔａ!$"&amp;BI$112&amp;"$"&amp;$B121)=2,1,TRUE,0)</f>
        <v>0</v>
      </c>
      <c r="BJ121" s="80" cm="1">
        <f t="array" aca="1" ref="BJ121" ca="1">_xlfn.IFS(BJ124=1,0,INDIRECT("ｄａｔａ!$"&amp;BJ$112&amp;"$"&amp;$B121)=2,1,TRUE,0)</f>
        <v>0</v>
      </c>
      <c r="BK121" s="80" cm="1">
        <f t="array" aca="1" ref="BK121" ca="1">_xlfn.IFS(BK124=1,0,INDIRECT("ｄａｔａ!$"&amp;BK$112&amp;"$"&amp;$B121)=2,1,TRUE,0)</f>
        <v>0</v>
      </c>
      <c r="BL121" s="80" cm="1">
        <f t="array" aca="1" ref="BL121" ca="1">_xlfn.IFS(BL124=1,0,INDIRECT("ｄａｔａ!$"&amp;BL$112&amp;"$"&amp;$B121)=2,1,TRUE,0)</f>
        <v>0</v>
      </c>
      <c r="BM121" s="80" cm="1">
        <f t="array" aca="1" ref="BM121" ca="1">_xlfn.IFS(BM124=1,0,INDIRECT("ｄａｔａ!$"&amp;BM$112&amp;"$"&amp;$B121)=2,1,TRUE,0)</f>
        <v>0</v>
      </c>
      <c r="BN121" s="80" cm="1">
        <f t="array" aca="1" ref="BN121" ca="1">_xlfn.IFS(BN124=1,0,INDIRECT("ｄａｔａ!$"&amp;BN$112&amp;"$"&amp;$B121)=2,1,TRUE,0)</f>
        <v>0</v>
      </c>
      <c r="BO121" s="80" cm="1">
        <f t="array" aca="1" ref="BO121" ca="1">_xlfn.IFS(BO124=1,0,INDIRECT("ｄａｔａ!$"&amp;BO$112&amp;"$"&amp;$B121)=2,1,TRUE,0)</f>
        <v>0</v>
      </c>
      <c r="BP121" s="80" cm="1">
        <f t="array" aca="1" ref="BP121" ca="1">_xlfn.IFS(BP124=1,0,INDIRECT("ｄａｔａ!$"&amp;BP$112&amp;"$"&amp;$B121)=2,1,TRUE,0)</f>
        <v>0</v>
      </c>
    </row>
    <row r="122" spans="1:80" x14ac:dyDescent="0.2">
      <c r="B122" s="80">
        <f>VLOOKUP($A121,$A$5:$B$10,2,FALSE)</f>
        <v>9</v>
      </c>
      <c r="C122" s="80" t="s">
        <v>2437</v>
      </c>
      <c r="F122" s="80">
        <v>0</v>
      </c>
      <c r="G122" s="80">
        <v>0</v>
      </c>
      <c r="H122" s="80">
        <v>0</v>
      </c>
      <c r="I122" s="80" cm="1">
        <f t="array" aca="1" ref="I122" ca="1">_xlfn.IFS(I123=1,0,AND(ISNUMBER(INDIRECT("ｄａｔａ!$"&amp;I$112&amp;"$"&amp;$B122)),LEN(INDIRECT("ｄａｔａ!$"&amp;I$112&amp;"$"&amp;$B122))=4),0,TRUE,1)</f>
        <v>0</v>
      </c>
      <c r="J122" s="80" cm="1">
        <f t="array" aca="1" ref="J122" ca="1">_xlfn.IFS(J123=1,0,AND(ISNUMBER(INDIRECT("ｄａｔａ!$"&amp;J$112&amp;"$"&amp;$B122)),INDIRECT("ｄａｔａ!$"&amp;J$112&amp;"$"&amp;$B122)&lt;=12,INDIRECT("ｄａｔａ!$"&amp;J$112&amp;"$"&amp;$B122)&gt;=1),0,TRUE,1)</f>
        <v>0</v>
      </c>
      <c r="K122" s="80" cm="1">
        <f t="array" aca="1" ref="K122" ca="1">_xlfn.IFS(K123=1,0,ISNUMBER(INDIRECT("ｄａｔａ!$"&amp;K$112&amp;"$"&amp;$B122)),0,TRUE,1)</f>
        <v>0</v>
      </c>
      <c r="L122" s="80" cm="1">
        <f t="array" aca="1" ref="L122" ca="1">_xlfn.IFS(L123=1,0,AND(ISNUMBER(INDIRECT("ｄａｔａ!$"&amp;L$112&amp;"$"&amp;$B122)),INDIRECT("ｄａｔａ!$"&amp;L$112&amp;"$"&amp;$B122)&gt;0),0,TRUE,1)</f>
        <v>0</v>
      </c>
      <c r="M122" s="80" cm="1">
        <f t="array" aca="1" ref="M122" ca="1">_xlfn.IFS(M123=1,0,AND(INDIRECT("ｄａｔａ!$"&amp;M$112&amp;"$"&amp;$B122)&lt;=5,INDIRECT("ｄａｔａ!$"&amp;M$112&amp;"$"&amp;$B122)&gt;0),0,TRUE,1)</f>
        <v>0</v>
      </c>
      <c r="N122" s="80" cm="1">
        <f t="array" aca="1" ref="N122" ca="1">_xlfn.IFS(N123=1,0,AND(INDIRECT("ｄａｔａ!$"&amp;N$112&amp;"$"&amp;$B122)&lt;=2,INDIRECT("ｄａｔａ!$"&amp;N$112&amp;"$"&amp;$B122)&gt;0),0,TRUE,1)</f>
        <v>0</v>
      </c>
      <c r="O122" s="80" cm="1">
        <f t="array" aca="1" ref="O122" ca="1">_xlfn.IFS(O123=1,0,AND(INDIRECT("ｄａｔａ!$"&amp;O$112&amp;"$"&amp;$B122)&lt;=4,INDIRECT("ｄａｔａ!$"&amp;O$112&amp;"$"&amp;$B122)&gt;0),0,TRUE,1)</f>
        <v>0</v>
      </c>
      <c r="P122" s="80" cm="1">
        <f t="array" aca="1" ref="P122" ca="1">_xlfn.IFS(P123=1,0,AND(INDIRECT("ｄａｔａ!$"&amp;P$112&amp;"$"&amp;$B122)&lt;=3,INDIRECT("ｄａｔａ!$"&amp;P$112&amp;"$"&amp;$B122)&gt;0),0,TRUE,1)</f>
        <v>0</v>
      </c>
      <c r="Q122" s="80" cm="1">
        <f t="array" aca="1" ref="Q122" ca="1">_xlfn.IFS(Q123=1,0,AND(INDIRECT("ｄａｔａ!$"&amp;Q$112&amp;"$"&amp;$B122)&lt;=2,INDIRECT("ｄａｔａ!$"&amp;Q$112&amp;"$"&amp;$B122)&gt;0),0,TRUE,1)</f>
        <v>0</v>
      </c>
      <c r="R122" s="80" cm="1">
        <f t="array" aca="1" ref="R122" ca="1">_xlfn.IFS(R123=1,0,AND(INDIRECT("ｄａｔａ!$"&amp;R$112&amp;"$"&amp;$B122)&lt;=10,INDIRECT("ｄａｔａ!$"&amp;R$112&amp;"$"&amp;$B122)&gt;0),0,TRUE,1)</f>
        <v>0</v>
      </c>
      <c r="S122" s="80" cm="1">
        <f t="array" aca="1" ref="S122" ca="1">_xlfn.IFS(S123=1,0,AND(INDIRECT("ｄａｔａ!$"&amp;S$112&amp;"$"&amp;$B122)&lt;=5,INDIRECT("ｄａｔａ!$"&amp;S$112&amp;"$"&amp;$B122)&gt;0),0,TRUE,1)</f>
        <v>0</v>
      </c>
      <c r="T122" s="80" cm="1">
        <f t="array" aca="1" ref="T122" ca="1">_xlfn.IFS(T123=1,0,AND(INDIRECT("ｄａｔａ!$"&amp;T$112&amp;"$"&amp;$B122)&lt;=9,INDIRECT("ｄａｔａ!$"&amp;T$112&amp;"$"&amp;$B122)&gt;0),0,TRUE,1)</f>
        <v>0</v>
      </c>
      <c r="U122" s="80" cm="1">
        <f t="array" aca="1" ref="U122" ca="1">_xlfn.IFS(U123=1,0,ISNUMBER(INDIRECT("ｄａｔａ!$"&amp;U$112&amp;"$"&amp;$B122)),0,TRUE,1)</f>
        <v>0</v>
      </c>
      <c r="V122" s="80" cm="1">
        <f t="array" aca="1" ref="V122" ca="1">_xlfn.IFS(V123=1,0,AND(INDIRECT("ｄａｔａ!$"&amp;V$112&amp;"$"&amp;$B122)&lt;=4,INDIRECT("ｄａｔａ!$"&amp;V$112&amp;"$"&amp;$B122)&gt;0),0,TRUE,1)</f>
        <v>0</v>
      </c>
      <c r="W122" s="80" cm="1">
        <f t="array" aca="1" ref="W122" ca="1">_xlfn.IFS(W123=1,0,AND(INDIRECT("ｄａｔａ!$"&amp;W$112&amp;"$"&amp;$B122)&lt;=2,INDIRECT("ｄａｔａ!$"&amp;W$112&amp;"$"&amp;$B122)&gt;0),0,TRUE,1)</f>
        <v>0</v>
      </c>
      <c r="X122" s="80">
        <f ca="1">IF(SUM($Y121:$AO121)&gt;1,1,0)</f>
        <v>0</v>
      </c>
      <c r="Y122" s="80" cm="1">
        <f t="array" aca="1" ref="Y122" ca="1">_xlfn.IFS(Y124=1,0,Y123=1,0,AND(INDIRECT("ｄａｔａ!$"&amp;Y$112&amp;"$"&amp;$B122)&lt;=2,INDIRECT("ｄａｔａ!$"&amp;Y$112&amp;"$"&amp;$B122)&gt;0),0,TRUE,1)</f>
        <v>0</v>
      </c>
      <c r="Z122" s="80" cm="1">
        <f t="array" aca="1" ref="Z122" ca="1">_xlfn.IFS(Z124=1,0,Z123=1,0,AND(INDIRECT("ｄａｔａ!$"&amp;Z$112&amp;"$"&amp;$B122)&lt;=2,INDIRECT("ｄａｔａ!$"&amp;Z$112&amp;"$"&amp;$B122)&gt;0),0,TRUE,1)</f>
        <v>0</v>
      </c>
      <c r="AA122" s="80" cm="1">
        <f t="array" aca="1" ref="AA122" ca="1">_xlfn.IFS(AA124=1,0,AA123=1,0,AND(INDIRECT("ｄａｔａ!$"&amp;AA$112&amp;"$"&amp;$B122)&lt;=2,INDIRECT("ｄａｔａ!$"&amp;AA$112&amp;"$"&amp;$B122)&gt;0),0,TRUE,1)</f>
        <v>0</v>
      </c>
      <c r="AB122" s="80" cm="1">
        <f t="array" aca="1" ref="AB122" ca="1">_xlfn.IFS(AB124=1,0,AB123=1,0,AND(INDIRECT("ｄａｔａ!$"&amp;AB$112&amp;"$"&amp;$B122)&lt;=2,INDIRECT("ｄａｔａ!$"&amp;AB$112&amp;"$"&amp;$B122)&gt;0),0,TRUE,1)</f>
        <v>0</v>
      </c>
      <c r="AC122" s="80" cm="1">
        <f t="array" aca="1" ref="AC122" ca="1">_xlfn.IFS(AC124=1,0,AC123=1,0,AND(INDIRECT("ｄａｔａ!$"&amp;AC$112&amp;"$"&amp;$B122)&lt;=2,INDIRECT("ｄａｔａ!$"&amp;AC$112&amp;"$"&amp;$B122)&gt;0),0,TRUE,1)</f>
        <v>0</v>
      </c>
      <c r="AD122" s="80" cm="1">
        <f t="array" aca="1" ref="AD122" ca="1">_xlfn.IFS(AD124=1,0,AD123=1,0,AND(INDIRECT("ｄａｔａ!$"&amp;AD$112&amp;"$"&amp;$B122)&lt;=2,INDIRECT("ｄａｔａ!$"&amp;AD$112&amp;"$"&amp;$B122)&gt;0),0,TRUE,1)</f>
        <v>0</v>
      </c>
      <c r="AE122" s="80" cm="1">
        <f t="array" aca="1" ref="AE122" ca="1">_xlfn.IFS(AE124=1,0,AE123=1,0,AND(INDIRECT("ｄａｔａ!$"&amp;AE$112&amp;"$"&amp;$B122)&lt;=2,INDIRECT("ｄａｔａ!$"&amp;AE$112&amp;"$"&amp;$B122)&gt;0),0,TRUE,1)</f>
        <v>0</v>
      </c>
      <c r="AF122" s="80" cm="1">
        <f t="array" aca="1" ref="AF122" ca="1">_xlfn.IFS(AF124=1,0,AF123=1,0,AND(INDIRECT("ｄａｔａ!$"&amp;AF$112&amp;"$"&amp;$B122)&lt;=2,INDIRECT("ｄａｔａ!$"&amp;AF$112&amp;"$"&amp;$B122)&gt;0),0,TRUE,1)</f>
        <v>0</v>
      </c>
      <c r="AG122" s="80" cm="1">
        <f t="array" aca="1" ref="AG122" ca="1">_xlfn.IFS(AG124=1,0,AG123=1,0,AND(INDIRECT("ｄａｔａ!$"&amp;AG$112&amp;"$"&amp;$B122)&lt;=2,INDIRECT("ｄａｔａ!$"&amp;AG$112&amp;"$"&amp;$B122)&gt;0),0,TRUE,1)</f>
        <v>0</v>
      </c>
      <c r="AH122" s="80" cm="1">
        <f t="array" aca="1" ref="AH122" ca="1">_xlfn.IFS(AH124=1,0,AH123=1,0,AND(INDIRECT("ｄａｔａ!$"&amp;AH$112&amp;"$"&amp;$B122)&lt;=2,INDIRECT("ｄａｔａ!$"&amp;AH$112&amp;"$"&amp;$B122)&gt;0),0,TRUE,1)</f>
        <v>0</v>
      </c>
      <c r="AI122" s="80" cm="1">
        <f t="array" aca="1" ref="AI122" ca="1">_xlfn.IFS(AI124=1,0,AI123=1,0,AND(INDIRECT("ｄａｔａ!$"&amp;AI$112&amp;"$"&amp;$B122)&lt;=2,INDIRECT("ｄａｔａ!$"&amp;AI$112&amp;"$"&amp;$B122)&gt;0),0,TRUE,1)</f>
        <v>0</v>
      </c>
      <c r="AJ122" s="80" cm="1">
        <f t="array" aca="1" ref="AJ122" ca="1">_xlfn.IFS(AJ124=1,0,AJ123=1,0,AND(INDIRECT("ｄａｔａ!$"&amp;AJ$112&amp;"$"&amp;$B122)&lt;=2,INDIRECT("ｄａｔａ!$"&amp;AJ$112&amp;"$"&amp;$B122)&gt;0),0,TRUE,1)</f>
        <v>0</v>
      </c>
      <c r="AK122" s="80" cm="1">
        <f t="array" aca="1" ref="AK122" ca="1">_xlfn.IFS(AK124=1,0,AK123=1,0,AND(INDIRECT("ｄａｔａ!$"&amp;AK$112&amp;"$"&amp;$B122)&lt;=2,INDIRECT("ｄａｔａ!$"&amp;AK$112&amp;"$"&amp;$B122)&gt;0),0,TRUE,1)</f>
        <v>0</v>
      </c>
      <c r="AL122" s="80" cm="1">
        <f t="array" aca="1" ref="AL122" ca="1">_xlfn.IFS(AL124=1,0,AL123=1,0,AND(INDIRECT("ｄａｔａ!$"&amp;AL$112&amp;"$"&amp;$B122)&lt;=2,INDIRECT("ｄａｔａ!$"&amp;AL$112&amp;"$"&amp;$B122)&gt;0),0,TRUE,1)</f>
        <v>0</v>
      </c>
      <c r="AM122" s="80" cm="1">
        <f t="array" aca="1" ref="AM122" ca="1">_xlfn.IFS(AM124=1,0,AM123=1,0,AND(INDIRECT("ｄａｔａ!$"&amp;AM$112&amp;"$"&amp;$B122)&lt;=2,INDIRECT("ｄａｔａ!$"&amp;AM$112&amp;"$"&amp;$B122)&gt;0),0,TRUE,1)</f>
        <v>0</v>
      </c>
      <c r="AN122" s="80" cm="1">
        <f t="array" aca="1" ref="AN122" ca="1">_xlfn.IFS(AN124=1,0,AN123=1,0,AND(INDIRECT("ｄａｔａ!$"&amp;AN$112&amp;"$"&amp;$B122)&lt;=2,INDIRECT("ｄａｔａ!$"&amp;AN$112&amp;"$"&amp;$B122)&gt;0),0,TRUE,1)</f>
        <v>0</v>
      </c>
      <c r="AO122" s="80" cm="1">
        <f t="array" aca="1" ref="AO122" ca="1">_xlfn.IFS(AO124=1,0,AO123=1,0,AND(INDIRECT("ｄａｔａ!$"&amp;AO$112&amp;"$"&amp;$B122)&lt;=2,INDIRECT("ｄａｔａ!$"&amp;AO$112&amp;"$"&amp;$B122)&gt;0),0,TRUE,1)</f>
        <v>0</v>
      </c>
      <c r="AP122" s="80">
        <f ca="1">IF(SUM($AQ121:$AZ121)&gt;1,1,0)</f>
        <v>0</v>
      </c>
      <c r="AQ122" s="80" cm="1">
        <f t="array" aca="1" ref="AQ122" ca="1">_xlfn.IFS(AQ124=1,0,AQ123=1,0,AND(INDIRECT("ｄａｔａ!$"&amp;AQ$112&amp;"$"&amp;$B122)&lt;=2,INDIRECT("ｄａｔａ!$"&amp;AQ$112&amp;"$"&amp;$B122)&gt;0),0,TRUE,1)</f>
        <v>0</v>
      </c>
      <c r="AR122" s="80" cm="1">
        <f t="array" aca="1" ref="AR122" ca="1">_xlfn.IFS(AR124=1,0,AR123=1,0,AND(INDIRECT("ｄａｔａ!$"&amp;AR$112&amp;"$"&amp;$B122)&lt;=2,INDIRECT("ｄａｔａ!$"&amp;AR$112&amp;"$"&amp;$B122)&gt;0),0,TRUE,1)</f>
        <v>0</v>
      </c>
      <c r="AS122" s="80" cm="1">
        <f t="array" aca="1" ref="AS122" ca="1">_xlfn.IFS(AS124=1,0,AS123=1,0,AND(INDIRECT("ｄａｔａ!$"&amp;AS$112&amp;"$"&amp;$B122)&lt;=2,INDIRECT("ｄａｔａ!$"&amp;AS$112&amp;"$"&amp;$B122)&gt;0),0,TRUE,1)</f>
        <v>0</v>
      </c>
      <c r="AT122" s="80" cm="1">
        <f t="array" aca="1" ref="AT122" ca="1">_xlfn.IFS(AT124=1,0,AT123=1,0,AND(INDIRECT("ｄａｔａ!$"&amp;AT$112&amp;"$"&amp;$B122)&lt;=2,INDIRECT("ｄａｔａ!$"&amp;AT$112&amp;"$"&amp;$B122)&gt;0),0,TRUE,1)</f>
        <v>0</v>
      </c>
      <c r="AU122" s="80" cm="1">
        <f t="array" aca="1" ref="AU122" ca="1">_xlfn.IFS(AU124=1,0,AU123=1,0,AND(INDIRECT("ｄａｔａ!$"&amp;AU$112&amp;"$"&amp;$B122)&lt;=2,INDIRECT("ｄａｔａ!$"&amp;AU$112&amp;"$"&amp;$B122)&gt;0),0,TRUE,1)</f>
        <v>0</v>
      </c>
      <c r="AV122" s="80" cm="1">
        <f t="array" aca="1" ref="AV122" ca="1">_xlfn.IFS(AV124=1,0,AV123=1,0,AND(INDIRECT("ｄａｔａ!$"&amp;AV$112&amp;"$"&amp;$B122)&lt;=2,INDIRECT("ｄａｔａ!$"&amp;AV$112&amp;"$"&amp;$B122)&gt;0),0,TRUE,1)</f>
        <v>0</v>
      </c>
      <c r="AW122" s="80" cm="1">
        <f t="array" aca="1" ref="AW122" ca="1">_xlfn.IFS(AW124=1,0,AW123=1,0,AND(INDIRECT("ｄａｔａ!$"&amp;AW$112&amp;"$"&amp;$B122)&lt;=2,INDIRECT("ｄａｔａ!$"&amp;AW$112&amp;"$"&amp;$B122)&gt;0),0,TRUE,1)</f>
        <v>0</v>
      </c>
      <c r="AX122" s="80" cm="1">
        <f t="array" aca="1" ref="AX122" ca="1">_xlfn.IFS(AX124=1,0,AX123=1,0,AND(INDIRECT("ｄａｔａ!$"&amp;AX$112&amp;"$"&amp;$B122)&lt;=2,INDIRECT("ｄａｔａ!$"&amp;AX$112&amp;"$"&amp;$B122)&gt;0),0,TRUE,1)</f>
        <v>0</v>
      </c>
      <c r="AY122" s="80" cm="1">
        <f t="array" aca="1" ref="AY122" ca="1">_xlfn.IFS(AY124=1,0,AY123=1,0,AND(INDIRECT("ｄａｔａ!$"&amp;AY$112&amp;"$"&amp;$B122)&lt;=2,INDIRECT("ｄａｔａ!$"&amp;AY$112&amp;"$"&amp;$B122)&gt;0),0,TRUE,1)</f>
        <v>0</v>
      </c>
      <c r="AZ122" s="80" cm="1">
        <f t="array" aca="1" ref="AZ122" ca="1">_xlfn.IFS(AZ124=1,0,AZ123=1,0,AND(INDIRECT("ｄａｔａ!$"&amp;AZ$112&amp;"$"&amp;$B122)&lt;=2,INDIRECT("ｄａｔａ!$"&amp;AZ$112&amp;"$"&amp;$B122)&gt;0),0,TRUE,1)</f>
        <v>0</v>
      </c>
      <c r="BA122" s="80">
        <f ca="1">IF(SUM($BB121:$BP121)&gt;1,1,0)</f>
        <v>0</v>
      </c>
      <c r="BB122" s="80" cm="1">
        <f t="array" aca="1" ref="BB122" ca="1">_xlfn.IFS(BB124=1,0,BB123=1,0,AND(INDIRECT("ｄａｔａ!$"&amp;BB$112&amp;"$"&amp;$B122)&lt;=2,INDIRECT("ｄａｔａ!$"&amp;BB$112&amp;"$"&amp;$B122)&gt;0),0,TRUE,1)</f>
        <v>0</v>
      </c>
      <c r="BC122" s="80" cm="1">
        <f t="array" aca="1" ref="BC122" ca="1">_xlfn.IFS(BC124=1,0,BC123=1,0,AND(INDIRECT("ｄａｔａ!$"&amp;BC$112&amp;"$"&amp;$B122)&lt;=2,INDIRECT("ｄａｔａ!$"&amp;BC$112&amp;"$"&amp;$B122)&gt;0),0,TRUE,1)</f>
        <v>0</v>
      </c>
      <c r="BD122" s="80" cm="1">
        <f t="array" aca="1" ref="BD122" ca="1">_xlfn.IFS(BD124=1,0,BD123=1,0,AND(INDIRECT("ｄａｔａ!$"&amp;BD$112&amp;"$"&amp;$B122)&lt;=2,INDIRECT("ｄａｔａ!$"&amp;BD$112&amp;"$"&amp;$B122)&gt;0),0,TRUE,1)</f>
        <v>0</v>
      </c>
      <c r="BE122" s="80" cm="1">
        <f t="array" aca="1" ref="BE122" ca="1">_xlfn.IFS(BE124=1,0,BE123=1,0,AND(INDIRECT("ｄａｔａ!$"&amp;BE$112&amp;"$"&amp;$B122)&lt;=2,INDIRECT("ｄａｔａ!$"&amp;BE$112&amp;"$"&amp;$B122)&gt;0),0,TRUE,1)</f>
        <v>0</v>
      </c>
      <c r="BF122" s="80" cm="1">
        <f t="array" aca="1" ref="BF122" ca="1">_xlfn.IFS(BF124=1,0,BF123=1,0,AND(INDIRECT("ｄａｔａ!$"&amp;BF$112&amp;"$"&amp;$B122)&lt;=2,INDIRECT("ｄａｔａ!$"&amp;BF$112&amp;"$"&amp;$B122)&gt;0),0,TRUE,1)</f>
        <v>0</v>
      </c>
      <c r="BG122" s="80" cm="1">
        <f t="array" aca="1" ref="BG122" ca="1">_xlfn.IFS(BG124=1,0,BG123=1,0,AND(INDIRECT("ｄａｔａ!$"&amp;BG$112&amp;"$"&amp;$B122)&lt;=2,INDIRECT("ｄａｔａ!$"&amp;BG$112&amp;"$"&amp;$B122)&gt;0),0,TRUE,1)</f>
        <v>0</v>
      </c>
      <c r="BH122" s="80" cm="1">
        <f t="array" aca="1" ref="BH122" ca="1">_xlfn.IFS(BH124=1,0,BH123=1,0,AND(INDIRECT("ｄａｔａ!$"&amp;BH$112&amp;"$"&amp;$B122)&lt;=2,INDIRECT("ｄａｔａ!$"&amp;BH$112&amp;"$"&amp;$B122)&gt;0),0,TRUE,1)</f>
        <v>0</v>
      </c>
      <c r="BI122" s="80" cm="1">
        <f t="array" aca="1" ref="BI122" ca="1">_xlfn.IFS(BI124=1,0,BI123=1,0,AND(INDIRECT("ｄａｔａ!$"&amp;BI$112&amp;"$"&amp;$B122)&lt;=2,INDIRECT("ｄａｔａ!$"&amp;BI$112&amp;"$"&amp;$B122)&gt;0),0,TRUE,1)</f>
        <v>0</v>
      </c>
      <c r="BJ122" s="80" cm="1">
        <f t="array" aca="1" ref="BJ122" ca="1">_xlfn.IFS(BJ124=1,0,BJ123=1,0,AND(INDIRECT("ｄａｔａ!$"&amp;BJ$112&amp;"$"&amp;$B122)&lt;=2,INDIRECT("ｄａｔａ!$"&amp;BJ$112&amp;"$"&amp;$B122)&gt;0),0,TRUE,1)</f>
        <v>0</v>
      </c>
      <c r="BK122" s="80" cm="1">
        <f t="array" aca="1" ref="BK122" ca="1">_xlfn.IFS(BK124=1,0,BK123=1,0,AND(INDIRECT("ｄａｔａ!$"&amp;BK$112&amp;"$"&amp;$B122)&lt;=2,INDIRECT("ｄａｔａ!$"&amp;BK$112&amp;"$"&amp;$B122)&gt;0),0,TRUE,1)</f>
        <v>0</v>
      </c>
      <c r="BL122" s="80" cm="1">
        <f t="array" aca="1" ref="BL122" ca="1">_xlfn.IFS(BL124=1,0,BL123=1,0,AND(INDIRECT("ｄａｔａ!$"&amp;BL$112&amp;"$"&amp;$B122)&lt;=2,INDIRECT("ｄａｔａ!$"&amp;BL$112&amp;"$"&amp;$B122)&gt;0),0,TRUE,1)</f>
        <v>0</v>
      </c>
      <c r="BM122" s="80" cm="1">
        <f t="array" aca="1" ref="BM122" ca="1">_xlfn.IFS(BM124=1,0,BM123=1,0,AND(INDIRECT("ｄａｔａ!$"&amp;BM$112&amp;"$"&amp;$B122)&lt;=2,INDIRECT("ｄａｔａ!$"&amp;BM$112&amp;"$"&amp;$B122)&gt;0),0,TRUE,1)</f>
        <v>0</v>
      </c>
      <c r="BN122" s="80" cm="1">
        <f t="array" aca="1" ref="BN122" ca="1">_xlfn.IFS(BN124=1,0,BN123=1,0,AND(INDIRECT("ｄａｔａ!$"&amp;BN$112&amp;"$"&amp;$B122)&lt;=2,INDIRECT("ｄａｔａ!$"&amp;BN$112&amp;"$"&amp;$B122)&gt;0),0,TRUE,1)</f>
        <v>0</v>
      </c>
      <c r="BO122" s="80" cm="1">
        <f t="array" aca="1" ref="BO122" ca="1">_xlfn.IFS(BO124=1,0,BO123=1,0,AND(INDIRECT("ｄａｔａ!$"&amp;BO$112&amp;"$"&amp;$B122)&lt;=2,INDIRECT("ｄａｔａ!$"&amp;BO$112&amp;"$"&amp;$B122)&gt;0),0,TRUE,1)</f>
        <v>0</v>
      </c>
      <c r="BP122" s="80" cm="1">
        <f t="array" aca="1" ref="BP122" ca="1">_xlfn.IFS(BP124=1,0,BP123=1,0,AND(INDIRECT("ｄａｔａ!$"&amp;BP$112&amp;"$"&amp;$B122)&lt;=2,INDIRECT("ｄａｔａ!$"&amp;BP$112&amp;"$"&amp;$B122)&gt;0),0,TRUE,1)</f>
        <v>0</v>
      </c>
    </row>
    <row r="123" spans="1:80" x14ac:dyDescent="0.2">
      <c r="B123" s="80">
        <f>VLOOKUP($A121,$A$5:$B$10,2,FALSE)</f>
        <v>9</v>
      </c>
      <c r="C123" s="80" t="s">
        <v>2425</v>
      </c>
      <c r="F123" s="80" cm="1">
        <f t="array" aca="1" ref="F123" ca="1">_xlfn.IFS(F124=1,0,TRIM(INDIRECT("ｄａｔａ!$"&amp;F$112&amp;"$"&amp;$B123))="",1,TRIM(INDIRECT("ｄａｔａ!$"&amp;F$112&amp;"$"&amp;$B123))&lt;&gt;"",0)</f>
        <v>1</v>
      </c>
      <c r="G123" s="80" cm="1">
        <f t="array" aca="1" ref="G123" ca="1">_xlfn.IFS(G124=1,0,TRIM(INDIRECT("ｄａｔａ!$"&amp;G$112&amp;"$"&amp;$B123))="",1,TRIM(INDIRECT("ｄａｔａ!$"&amp;G$112&amp;"$"&amp;$B123))&lt;&gt;"",0)</f>
        <v>1</v>
      </c>
      <c r="H123" s="80" cm="1">
        <f t="array" aca="1" ref="H123" ca="1">_xlfn.IFS(H124=1,0,TRIM(INDIRECT("ｄａｔａ!$"&amp;H$112&amp;"$"&amp;$B123))="",1,TRIM(INDIRECT("ｄａｔａ!$"&amp;H$112&amp;"$"&amp;$B123))&lt;&gt;"",0)</f>
        <v>1</v>
      </c>
      <c r="I123" s="80" cm="1">
        <f t="array" aca="1" ref="I123" ca="1">_xlfn.IFS(I124=1,0,TRIM(INDIRECT("ｄａｔａ!$"&amp;I$112&amp;"$"&amp;$B123))="",1,TRIM(INDIRECT("ｄａｔａ!$"&amp;I$112&amp;"$"&amp;$B123))&lt;&gt;"",0)</f>
        <v>1</v>
      </c>
      <c r="J123" s="80" cm="1">
        <f t="array" aca="1" ref="J123" ca="1">_xlfn.IFS(J124=1,0,TRIM(INDIRECT("ｄａｔａ!$"&amp;J$112&amp;"$"&amp;$B123))="",1,TRIM(INDIRECT("ｄａｔａ!$"&amp;J$112&amp;"$"&amp;$B123))&lt;&gt;"",0)</f>
        <v>1</v>
      </c>
      <c r="K123" s="80" cm="1">
        <f t="array" aca="1" ref="K123" ca="1">_xlfn.IFS(K124=1,0,TRIM(INDIRECT("ｄａｔａ!$"&amp;K$112&amp;"$"&amp;$B123))="",1,TRIM(INDIRECT("ｄａｔａ!$"&amp;K$112&amp;"$"&amp;$B123))&lt;&gt;"",0)</f>
        <v>1</v>
      </c>
      <c r="L123" s="80" cm="1">
        <f t="array" aca="1" ref="L123" ca="1">_xlfn.IFS(L124=1,0,TRIM(INDIRECT("ｄａｔａ!$"&amp;L$112&amp;"$"&amp;$B123))="",1,TRIM(INDIRECT("ｄａｔａ!$"&amp;L$112&amp;"$"&amp;$B123))&lt;&gt;"",0)</f>
        <v>1</v>
      </c>
      <c r="M123" s="80" cm="1">
        <f t="array" aca="1" ref="M123" ca="1">_xlfn.IFS(M124=1,0,TRIM(INDIRECT("ｄａｔａ!$"&amp;M$112&amp;"$"&amp;$B123))="",1,TRIM(INDIRECT("ｄａｔａ!$"&amp;M$112&amp;"$"&amp;$B123))&lt;&gt;"",0)</f>
        <v>1</v>
      </c>
      <c r="N123" s="80" cm="1">
        <f t="array" aca="1" ref="N123" ca="1">_xlfn.IFS(N124=1,0,TRIM(INDIRECT("ｄａｔａ!$"&amp;N$112&amp;"$"&amp;$B123))="",1,TRIM(INDIRECT("ｄａｔａ!$"&amp;N$112&amp;"$"&amp;$B123))&lt;&gt;"",0)</f>
        <v>1</v>
      </c>
      <c r="O123" s="80" cm="1">
        <f t="array" aca="1" ref="O123" ca="1">_xlfn.IFS(O124=1,0,TRIM(INDIRECT("ｄａｔａ!$"&amp;O$112&amp;"$"&amp;$B123))="",1,TRIM(INDIRECT("ｄａｔａ!$"&amp;O$112&amp;"$"&amp;$B123))&lt;&gt;"",0)</f>
        <v>1</v>
      </c>
      <c r="P123" s="80" cm="1">
        <f t="array" aca="1" ref="P123" ca="1">_xlfn.IFS(P124=1,0,TRIM(INDIRECT("ｄａｔａ!$"&amp;P$112&amp;"$"&amp;$B123))="",1,TRIM(INDIRECT("ｄａｔａ!$"&amp;P$112&amp;"$"&amp;$B123))&lt;&gt;"",0)</f>
        <v>1</v>
      </c>
      <c r="Q123" s="80" cm="1">
        <f t="array" aca="1" ref="Q123" ca="1">_xlfn.IFS(Q124=1,0,TRIM(INDIRECT("ｄａｔａ!$"&amp;Q$112&amp;"$"&amp;$B123))="",1,TRIM(INDIRECT("ｄａｔａ!$"&amp;Q$112&amp;"$"&amp;$B123))&lt;&gt;"",0)</f>
        <v>1</v>
      </c>
      <c r="R123" s="80" cm="1">
        <f t="array" aca="1" ref="R123" ca="1">_xlfn.IFS(R124=1,0,TRIM(INDIRECT("ｄａｔａ!$"&amp;R$112&amp;"$"&amp;$B123))="",1,TRIM(INDIRECT("ｄａｔａ!$"&amp;R$112&amp;"$"&amp;$B123))&lt;&gt;"",0)</f>
        <v>1</v>
      </c>
      <c r="S123" s="80" cm="1">
        <f t="array" aca="1" ref="S123" ca="1">_xlfn.IFS(S124=1,0,TRIM(INDIRECT("ｄａｔａ!$"&amp;S$112&amp;"$"&amp;$B123))="",1,TRIM(INDIRECT("ｄａｔａ!$"&amp;S$112&amp;"$"&amp;$B123))&lt;&gt;"",0)</f>
        <v>1</v>
      </c>
      <c r="T123" s="80" cm="1">
        <f t="array" aca="1" ref="T123" ca="1">_xlfn.IFS(T124=1,0,TRIM(INDIRECT("ｄａｔａ!$"&amp;T$112&amp;"$"&amp;$B123))="",1,TRIM(INDIRECT("ｄａｔａ!$"&amp;T$112&amp;"$"&amp;$B123))&lt;&gt;"",0)</f>
        <v>1</v>
      </c>
      <c r="U123" s="80" cm="1">
        <f t="array" aca="1" ref="U123" ca="1">_xlfn.IFS(U124=1,0,TRIM(INDIRECT("ｄａｔａ!$"&amp;U$112&amp;"$"&amp;$B123))="",1,TRIM(INDIRECT("ｄａｔａ!$"&amp;U$112&amp;"$"&amp;$B123))&lt;&gt;"",0)</f>
        <v>1</v>
      </c>
      <c r="V123" s="80" cm="1">
        <f t="array" aca="1" ref="V123" ca="1">_xlfn.IFS(V124=1,0,TRIM(INDIRECT("ｄａｔａ!$"&amp;V$112&amp;"$"&amp;$B123))="",1,TRIM(INDIRECT("ｄａｔａ!$"&amp;V$112&amp;"$"&amp;$B123))&lt;&gt;"",0)</f>
        <v>1</v>
      </c>
      <c r="W123" s="80" cm="1">
        <f t="array" aca="1" ref="W123" ca="1">_xlfn.IFS(W124=1,0,TRIM(INDIRECT("ｄａｔａ!$"&amp;W$112&amp;"$"&amp;$B123))="",1,TRIM(INDIRECT("ｄａｔａ!$"&amp;W$112&amp;"$"&amp;$B123))&lt;&gt;"",0)</f>
        <v>1</v>
      </c>
      <c r="X123" s="80">
        <f ca="1">IF(SUM($Y123:$AO123)=17,1,0)</f>
        <v>1</v>
      </c>
      <c r="Y123" s="80" cm="1">
        <f t="array" aca="1" ref="Y123" ca="1">_xlfn.IFS(Y124=1,0,TRIM(INDIRECT("ｄａｔａ!$"&amp;Y$112&amp;"$"&amp;$B123))="",1,TRIM(INDIRECT("ｄａｔａ!$"&amp;Y$112&amp;"$"&amp;$B123))&lt;&gt;"",0)</f>
        <v>1</v>
      </c>
      <c r="Z123" s="80" cm="1">
        <f t="array" aca="1" ref="Z123" ca="1">_xlfn.IFS(Z124=1,0,TRIM(INDIRECT("ｄａｔａ!$"&amp;Z$112&amp;"$"&amp;$B123))="",1,TRIM(INDIRECT("ｄａｔａ!$"&amp;Z$112&amp;"$"&amp;$B123))&lt;&gt;"",0)</f>
        <v>1</v>
      </c>
      <c r="AA123" s="80" cm="1">
        <f t="array" aca="1" ref="AA123" ca="1">_xlfn.IFS(AA124=1,0,TRIM(INDIRECT("ｄａｔａ!$"&amp;AA$112&amp;"$"&amp;$B123))="",1,TRIM(INDIRECT("ｄａｔａ!$"&amp;AA$112&amp;"$"&amp;$B123))&lt;&gt;"",0)</f>
        <v>1</v>
      </c>
      <c r="AB123" s="80" cm="1">
        <f t="array" aca="1" ref="AB123" ca="1">_xlfn.IFS(AB124=1,0,TRIM(INDIRECT("ｄａｔａ!$"&amp;AB$112&amp;"$"&amp;$B123))="",1,TRIM(INDIRECT("ｄａｔａ!$"&amp;AB$112&amp;"$"&amp;$B123))&lt;&gt;"",0)</f>
        <v>1</v>
      </c>
      <c r="AC123" s="80" cm="1">
        <f t="array" aca="1" ref="AC123" ca="1">_xlfn.IFS(AC124=1,0,TRIM(INDIRECT("ｄａｔａ!$"&amp;AC$112&amp;"$"&amp;$B123))="",1,TRIM(INDIRECT("ｄａｔａ!$"&amp;AC$112&amp;"$"&amp;$B123))&lt;&gt;"",0)</f>
        <v>1</v>
      </c>
      <c r="AD123" s="80" cm="1">
        <f t="array" aca="1" ref="AD123" ca="1">_xlfn.IFS(AD124=1,0,TRIM(INDIRECT("ｄａｔａ!$"&amp;AD$112&amp;"$"&amp;$B123))="",1,TRIM(INDIRECT("ｄａｔａ!$"&amp;AD$112&amp;"$"&amp;$B123))&lt;&gt;"",0)</f>
        <v>1</v>
      </c>
      <c r="AE123" s="80" cm="1">
        <f t="array" aca="1" ref="AE123" ca="1">_xlfn.IFS(AE124=1,0,TRIM(INDIRECT("ｄａｔａ!$"&amp;AE$112&amp;"$"&amp;$B123))="",1,TRIM(INDIRECT("ｄａｔａ!$"&amp;AE$112&amp;"$"&amp;$B123))&lt;&gt;"",0)</f>
        <v>1</v>
      </c>
      <c r="AF123" s="80" cm="1">
        <f t="array" aca="1" ref="AF123" ca="1">_xlfn.IFS(AF124=1,0,TRIM(INDIRECT("ｄａｔａ!$"&amp;AF$112&amp;"$"&amp;$B123))="",1,TRIM(INDIRECT("ｄａｔａ!$"&amp;AF$112&amp;"$"&amp;$B123))&lt;&gt;"",0)</f>
        <v>1</v>
      </c>
      <c r="AG123" s="80" cm="1">
        <f t="array" aca="1" ref="AG123" ca="1">_xlfn.IFS(AG124=1,0,TRIM(INDIRECT("ｄａｔａ!$"&amp;AG$112&amp;"$"&amp;$B123))="",1,TRIM(INDIRECT("ｄａｔａ!$"&amp;AG$112&amp;"$"&amp;$B123))&lt;&gt;"",0)</f>
        <v>1</v>
      </c>
      <c r="AH123" s="80" cm="1">
        <f t="array" aca="1" ref="AH123" ca="1">_xlfn.IFS(AH124=1,0,TRIM(INDIRECT("ｄａｔａ!$"&amp;AH$112&amp;"$"&amp;$B123))="",1,TRIM(INDIRECT("ｄａｔａ!$"&amp;AH$112&amp;"$"&amp;$B123))&lt;&gt;"",0)</f>
        <v>1</v>
      </c>
      <c r="AI123" s="80" cm="1">
        <f t="array" aca="1" ref="AI123" ca="1">_xlfn.IFS(AI124=1,0,TRIM(INDIRECT("ｄａｔａ!$"&amp;AI$112&amp;"$"&amp;$B123))="",1,TRIM(INDIRECT("ｄａｔａ!$"&amp;AI$112&amp;"$"&amp;$B123))&lt;&gt;"",0)</f>
        <v>1</v>
      </c>
      <c r="AJ123" s="80" cm="1">
        <f t="array" aca="1" ref="AJ123" ca="1">_xlfn.IFS(AJ124=1,0,TRIM(INDIRECT("ｄａｔａ!$"&amp;AJ$112&amp;"$"&amp;$B123))="",1,TRIM(INDIRECT("ｄａｔａ!$"&amp;AJ$112&amp;"$"&amp;$B123))&lt;&gt;"",0)</f>
        <v>1</v>
      </c>
      <c r="AK123" s="80" cm="1">
        <f t="array" aca="1" ref="AK123" ca="1">_xlfn.IFS(AK124=1,0,TRIM(INDIRECT("ｄａｔａ!$"&amp;AK$112&amp;"$"&amp;$B123))="",1,TRIM(INDIRECT("ｄａｔａ!$"&amp;AK$112&amp;"$"&amp;$B123))&lt;&gt;"",0)</f>
        <v>1</v>
      </c>
      <c r="AL123" s="80" cm="1">
        <f t="array" aca="1" ref="AL123" ca="1">_xlfn.IFS(AL124=1,0,TRIM(INDIRECT("ｄａｔａ!$"&amp;AL$112&amp;"$"&amp;$B123))="",1,TRIM(INDIRECT("ｄａｔａ!$"&amp;AL$112&amp;"$"&amp;$B123))&lt;&gt;"",0)</f>
        <v>1</v>
      </c>
      <c r="AM123" s="80" cm="1">
        <f t="array" aca="1" ref="AM123" ca="1">_xlfn.IFS(AM124=1,0,TRIM(INDIRECT("ｄａｔａ!$"&amp;AM$112&amp;"$"&amp;$B123))="",1,TRIM(INDIRECT("ｄａｔａ!$"&amp;AM$112&amp;"$"&amp;$B123))&lt;&gt;"",0)</f>
        <v>1</v>
      </c>
      <c r="AN123" s="80" cm="1">
        <f t="array" aca="1" ref="AN123" ca="1">_xlfn.IFS(AN124=1,0,TRIM(INDIRECT("ｄａｔａ!$"&amp;AN$112&amp;"$"&amp;$B123))="",1,TRIM(INDIRECT("ｄａｔａ!$"&amp;AN$112&amp;"$"&amp;$B123))&lt;&gt;"",0)</f>
        <v>1</v>
      </c>
      <c r="AO123" s="80" cm="1">
        <f t="array" aca="1" ref="AO123" ca="1">_xlfn.IFS(AO124=1,0,TRIM(INDIRECT("ｄａｔａ!$"&amp;AO$112&amp;"$"&amp;$B123))="",1,TRIM(INDIRECT("ｄａｔａ!$"&amp;AO$112&amp;"$"&amp;$B123))&lt;&gt;"",0)</f>
        <v>1</v>
      </c>
      <c r="AP123" s="80">
        <f ca="1">IF(SUM($AQ123:$AZ123)=10,1,0)</f>
        <v>1</v>
      </c>
      <c r="AQ123" s="80" cm="1">
        <f t="array" aca="1" ref="AQ123" ca="1">_xlfn.IFS(AQ124=1,0,TRIM(INDIRECT("ｄａｔａ!$"&amp;AQ$112&amp;"$"&amp;$B123))="",1,TRIM(INDIRECT("ｄａｔａ!$"&amp;AQ$112&amp;"$"&amp;$B123))&lt;&gt;"",0)</f>
        <v>1</v>
      </c>
      <c r="AR123" s="80" cm="1">
        <f t="array" aca="1" ref="AR123" ca="1">_xlfn.IFS(AR124=1,0,TRIM(INDIRECT("ｄａｔａ!$"&amp;AR$112&amp;"$"&amp;$B123))="",1,TRIM(INDIRECT("ｄａｔａ!$"&amp;AR$112&amp;"$"&amp;$B123))&lt;&gt;"",0)</f>
        <v>1</v>
      </c>
      <c r="AS123" s="80" cm="1">
        <f t="array" aca="1" ref="AS123" ca="1">_xlfn.IFS(AS124=1,0,TRIM(INDIRECT("ｄａｔａ!$"&amp;AS$112&amp;"$"&amp;$B123))="",1,TRIM(INDIRECT("ｄａｔａ!$"&amp;AS$112&amp;"$"&amp;$B123))&lt;&gt;"",0)</f>
        <v>1</v>
      </c>
      <c r="AT123" s="80" cm="1">
        <f t="array" aca="1" ref="AT123" ca="1">_xlfn.IFS(AT124=1,0,TRIM(INDIRECT("ｄａｔａ!$"&amp;AT$112&amp;"$"&amp;$B123))="",1,TRIM(INDIRECT("ｄａｔａ!$"&amp;AT$112&amp;"$"&amp;$B123))&lt;&gt;"",0)</f>
        <v>1</v>
      </c>
      <c r="AU123" s="80" cm="1">
        <f t="array" aca="1" ref="AU123" ca="1">_xlfn.IFS(AU124=1,0,TRIM(INDIRECT("ｄａｔａ!$"&amp;AU$112&amp;"$"&amp;$B123))="",1,TRIM(INDIRECT("ｄａｔａ!$"&amp;AU$112&amp;"$"&amp;$B123))&lt;&gt;"",0)</f>
        <v>1</v>
      </c>
      <c r="AV123" s="80" cm="1">
        <f t="array" aca="1" ref="AV123" ca="1">_xlfn.IFS(AV124=1,0,TRIM(INDIRECT("ｄａｔａ!$"&amp;AV$112&amp;"$"&amp;$B123))="",1,TRIM(INDIRECT("ｄａｔａ!$"&amp;AV$112&amp;"$"&amp;$B123))&lt;&gt;"",0)</f>
        <v>1</v>
      </c>
      <c r="AW123" s="80" cm="1">
        <f t="array" aca="1" ref="AW123" ca="1">_xlfn.IFS(AW124=1,0,TRIM(INDIRECT("ｄａｔａ!$"&amp;AW$112&amp;"$"&amp;$B123))="",1,TRIM(INDIRECT("ｄａｔａ!$"&amp;AW$112&amp;"$"&amp;$B123))&lt;&gt;"",0)</f>
        <v>1</v>
      </c>
      <c r="AX123" s="80" cm="1">
        <f t="array" aca="1" ref="AX123" ca="1">_xlfn.IFS(AX124=1,0,TRIM(INDIRECT("ｄａｔａ!$"&amp;AX$112&amp;"$"&amp;$B123))="",1,TRIM(INDIRECT("ｄａｔａ!$"&amp;AX$112&amp;"$"&amp;$B123))&lt;&gt;"",0)</f>
        <v>1</v>
      </c>
      <c r="AY123" s="80" cm="1">
        <f t="array" aca="1" ref="AY123" ca="1">_xlfn.IFS(AY124=1,0,TRIM(INDIRECT("ｄａｔａ!$"&amp;AY$112&amp;"$"&amp;$B123))="",1,TRIM(INDIRECT("ｄａｔａ!$"&amp;AY$112&amp;"$"&amp;$B123))&lt;&gt;"",0)</f>
        <v>1</v>
      </c>
      <c r="AZ123" s="80" cm="1">
        <f t="array" aca="1" ref="AZ123" ca="1">_xlfn.IFS(AZ124=1,0,TRIM(INDIRECT("ｄａｔａ!$"&amp;AZ$112&amp;"$"&amp;$B123))="",1,TRIM(INDIRECT("ｄａｔａ!$"&amp;AZ$112&amp;"$"&amp;$B123))&lt;&gt;"",0)</f>
        <v>1</v>
      </c>
      <c r="BA123" s="80">
        <f ca="1">IF(SUM($BB123:$BP123)=15,1,0)</f>
        <v>1</v>
      </c>
      <c r="BB123" s="80" cm="1">
        <f t="array" aca="1" ref="BB123" ca="1">_xlfn.IFS(BB124=1,0,TRIM(INDIRECT("ｄａｔａ!$"&amp;BB$112&amp;"$"&amp;$B123))="",1,TRIM(INDIRECT("ｄａｔａ!$"&amp;BB$112&amp;"$"&amp;$B123))&lt;&gt;"",0)</f>
        <v>1</v>
      </c>
      <c r="BC123" s="80" cm="1">
        <f t="array" aca="1" ref="BC123" ca="1">_xlfn.IFS(BC124=1,0,TRIM(INDIRECT("ｄａｔａ!$"&amp;BC$112&amp;"$"&amp;$B123))="",1,TRIM(INDIRECT("ｄａｔａ!$"&amp;BC$112&amp;"$"&amp;$B123))&lt;&gt;"",0)</f>
        <v>1</v>
      </c>
      <c r="BD123" s="80" cm="1">
        <f t="array" aca="1" ref="BD123" ca="1">_xlfn.IFS(BD124=1,0,TRIM(INDIRECT("ｄａｔａ!$"&amp;BD$112&amp;"$"&amp;$B123))="",1,TRIM(INDIRECT("ｄａｔａ!$"&amp;BD$112&amp;"$"&amp;$B123))&lt;&gt;"",0)</f>
        <v>1</v>
      </c>
      <c r="BE123" s="80" cm="1">
        <f t="array" aca="1" ref="BE123" ca="1">_xlfn.IFS(BE124=1,0,TRIM(INDIRECT("ｄａｔａ!$"&amp;BE$112&amp;"$"&amp;$B123))="",1,TRIM(INDIRECT("ｄａｔａ!$"&amp;BE$112&amp;"$"&amp;$B123))&lt;&gt;"",0)</f>
        <v>1</v>
      </c>
      <c r="BF123" s="80" cm="1">
        <f t="array" aca="1" ref="BF123" ca="1">_xlfn.IFS(BF124=1,0,TRIM(INDIRECT("ｄａｔａ!$"&amp;BF$112&amp;"$"&amp;$B123))="",1,TRIM(INDIRECT("ｄａｔａ!$"&amp;BF$112&amp;"$"&amp;$B123))&lt;&gt;"",0)</f>
        <v>1</v>
      </c>
      <c r="BG123" s="80" cm="1">
        <f t="array" aca="1" ref="BG123" ca="1">_xlfn.IFS(BG124=1,0,TRIM(INDIRECT("ｄａｔａ!$"&amp;BG$112&amp;"$"&amp;$B123))="",1,TRIM(INDIRECT("ｄａｔａ!$"&amp;BG$112&amp;"$"&amp;$B123))&lt;&gt;"",0)</f>
        <v>1</v>
      </c>
      <c r="BH123" s="80" cm="1">
        <f t="array" aca="1" ref="BH123" ca="1">_xlfn.IFS(BH124=1,0,TRIM(INDIRECT("ｄａｔａ!$"&amp;BH$112&amp;"$"&amp;$B123))="",1,TRIM(INDIRECT("ｄａｔａ!$"&amp;BH$112&amp;"$"&amp;$B123))&lt;&gt;"",0)</f>
        <v>1</v>
      </c>
      <c r="BI123" s="80" cm="1">
        <f t="array" aca="1" ref="BI123" ca="1">_xlfn.IFS(BI124=1,0,TRIM(INDIRECT("ｄａｔａ!$"&amp;BI$112&amp;"$"&amp;$B123))="",1,TRIM(INDIRECT("ｄａｔａ!$"&amp;BI$112&amp;"$"&amp;$B123))&lt;&gt;"",0)</f>
        <v>1</v>
      </c>
      <c r="BJ123" s="80" cm="1">
        <f t="array" aca="1" ref="BJ123" ca="1">_xlfn.IFS(BJ124=1,0,TRIM(INDIRECT("ｄａｔａ!$"&amp;BJ$112&amp;"$"&amp;$B123))="",1,TRIM(INDIRECT("ｄａｔａ!$"&amp;BJ$112&amp;"$"&amp;$B123))&lt;&gt;"",0)</f>
        <v>1</v>
      </c>
      <c r="BK123" s="80" cm="1">
        <f t="array" aca="1" ref="BK123" ca="1">_xlfn.IFS(BK124=1,0,TRIM(INDIRECT("ｄａｔａ!$"&amp;BK$112&amp;"$"&amp;$B123))="",1,TRIM(INDIRECT("ｄａｔａ!$"&amp;BK$112&amp;"$"&amp;$B123))&lt;&gt;"",0)</f>
        <v>1</v>
      </c>
      <c r="BL123" s="80" cm="1">
        <f t="array" aca="1" ref="BL123" ca="1">_xlfn.IFS(BL124=1,0,TRIM(INDIRECT("ｄａｔａ!$"&amp;BL$112&amp;"$"&amp;$B123))="",1,TRIM(INDIRECT("ｄａｔａ!$"&amp;BL$112&amp;"$"&amp;$B123))&lt;&gt;"",0)</f>
        <v>1</v>
      </c>
      <c r="BM123" s="80" cm="1">
        <f t="array" aca="1" ref="BM123" ca="1">_xlfn.IFS(BM124=1,0,TRIM(INDIRECT("ｄａｔａ!$"&amp;BM$112&amp;"$"&amp;$B123))="",1,TRIM(INDIRECT("ｄａｔａ!$"&amp;BM$112&amp;"$"&amp;$B123))&lt;&gt;"",0)</f>
        <v>1</v>
      </c>
      <c r="BN123" s="80" cm="1">
        <f t="array" aca="1" ref="BN123" ca="1">_xlfn.IFS(BN124=1,0,TRIM(INDIRECT("ｄａｔａ!$"&amp;BN$112&amp;"$"&amp;$B123))="",1,TRIM(INDIRECT("ｄａｔａ!$"&amp;BN$112&amp;"$"&amp;$B123))&lt;&gt;"",0)</f>
        <v>1</v>
      </c>
      <c r="BO123" s="80" cm="1">
        <f t="array" aca="1" ref="BO123" ca="1">_xlfn.IFS(BO124=1,0,TRIM(INDIRECT("ｄａｔａ!$"&amp;BO$112&amp;"$"&amp;$B123))="",1,TRIM(INDIRECT("ｄａｔａ!$"&amp;BO$112&amp;"$"&amp;$B123))&lt;&gt;"",0)</f>
        <v>1</v>
      </c>
      <c r="BP123" s="80" cm="1">
        <f t="array" aca="1" ref="BP123" ca="1">_xlfn.IFS(BP124=1,0,TRIM(INDIRECT("ｄａｔａ!$"&amp;BP$112&amp;"$"&amp;$B123))="",1,TRIM(INDIRECT("ｄａｔａ!$"&amp;BP$112&amp;"$"&amp;$B123))&lt;&gt;"",0)</f>
        <v>1</v>
      </c>
    </row>
    <row r="124" spans="1:80" x14ac:dyDescent="0.2">
      <c r="B124" s="80">
        <f>VLOOKUP($A121,$A$5:$B$10,2,FALSE)</f>
        <v>9</v>
      </c>
      <c r="C124" s="80" t="s">
        <v>2430</v>
      </c>
      <c r="F124" s="80" cm="1">
        <f t="array" aca="1" ref="F124" ca="1">IF(ISERROR(INDIRECT("ｄａｔａ!$"&amp;F$112&amp;"$"&amp;$B124)),1,0)</f>
        <v>0</v>
      </c>
      <c r="G124" s="80" cm="1">
        <f t="array" aca="1" ref="G124" ca="1">IF(ISERROR(INDIRECT("ｄａｔａ!$"&amp;G$112&amp;"$"&amp;$B124)),1,0)</f>
        <v>0</v>
      </c>
      <c r="H124" s="80" cm="1">
        <f t="array" aca="1" ref="H124" ca="1">IF(ISERROR(INDIRECT("ｄａｔａ!$"&amp;H$112&amp;"$"&amp;$B124)),1,0)</f>
        <v>0</v>
      </c>
      <c r="I124" s="80" cm="1">
        <f t="array" aca="1" ref="I124" ca="1">IF(ISERROR(INDIRECT("ｄａｔａ!$"&amp;I$112&amp;"$"&amp;$B124)),1,0)</f>
        <v>0</v>
      </c>
      <c r="J124" s="80" cm="1">
        <f t="array" aca="1" ref="J124" ca="1">IF(ISERROR(INDIRECT("ｄａｔａ!$"&amp;J$112&amp;"$"&amp;$B124)),1,0)</f>
        <v>0</v>
      </c>
      <c r="K124" s="80" cm="1">
        <f t="array" aca="1" ref="K124" ca="1">IF(ISERROR(INDIRECT("ｄａｔａ!$"&amp;K$112&amp;"$"&amp;$B124)),1,0)</f>
        <v>0</v>
      </c>
      <c r="L124" s="80" cm="1">
        <f t="array" aca="1" ref="L124" ca="1">IF(ISERROR(INDIRECT("ｄａｔａ!$"&amp;L$112&amp;"$"&amp;$B124)),1,0)</f>
        <v>0</v>
      </c>
      <c r="M124" s="80" cm="1">
        <f t="array" aca="1" ref="M124" ca="1">IF(ISERROR(INDIRECT("ｄａｔａ!$"&amp;M$112&amp;"$"&amp;$B124)),1,0)</f>
        <v>0</v>
      </c>
      <c r="N124" s="80" cm="1">
        <f t="array" aca="1" ref="N124" ca="1">IF(ISERROR(INDIRECT("ｄａｔａ!$"&amp;N$112&amp;"$"&amp;$B124)),1,0)</f>
        <v>0</v>
      </c>
      <c r="O124" s="80" cm="1">
        <f t="array" aca="1" ref="O124" ca="1">IF(ISERROR(INDIRECT("ｄａｔａ!$"&amp;O$112&amp;"$"&amp;$B124)),1,0)</f>
        <v>0</v>
      </c>
      <c r="P124" s="80" cm="1">
        <f t="array" aca="1" ref="P124" ca="1">IF(ISERROR(INDIRECT("ｄａｔａ!$"&amp;P$112&amp;"$"&amp;$B124)),1,0)</f>
        <v>0</v>
      </c>
      <c r="Q124" s="80" cm="1">
        <f t="array" aca="1" ref="Q124" ca="1">IF(ISERROR(INDIRECT("ｄａｔａ!$"&amp;Q$112&amp;"$"&amp;$B124)),1,0)</f>
        <v>0</v>
      </c>
      <c r="R124" s="80" cm="1">
        <f t="array" aca="1" ref="R124" ca="1">IF(ISERROR(INDIRECT("ｄａｔａ!$"&amp;R$112&amp;"$"&amp;$B124)),1,0)</f>
        <v>0</v>
      </c>
      <c r="S124" s="80" cm="1">
        <f t="array" aca="1" ref="S124" ca="1">IF(ISERROR(INDIRECT("ｄａｔａ!$"&amp;S$112&amp;"$"&amp;$B124)),1,0)</f>
        <v>0</v>
      </c>
      <c r="T124" s="80" cm="1">
        <f t="array" aca="1" ref="T124" ca="1">IF(ISERROR(INDIRECT("ｄａｔａ!$"&amp;T$112&amp;"$"&amp;$B124)),1,0)</f>
        <v>0</v>
      </c>
      <c r="U124" s="80" cm="1">
        <f t="array" aca="1" ref="U124" ca="1">IF(ISERROR(INDIRECT("ｄａｔａ!$"&amp;U$112&amp;"$"&amp;$B124)),1,0)</f>
        <v>0</v>
      </c>
      <c r="V124" s="80" cm="1">
        <f t="array" aca="1" ref="V124" ca="1">IF(ISERROR(INDIRECT("ｄａｔａ!$"&amp;V$112&amp;"$"&amp;$B124)),1,0)</f>
        <v>0</v>
      </c>
      <c r="W124" s="80" cm="1">
        <f t="array" aca="1" ref="W124" ca="1">IF(ISERROR(INDIRECT("ｄａｔａ!$"&amp;W$112&amp;"$"&amp;$B124)),1,0)</f>
        <v>0</v>
      </c>
      <c r="X124" s="80">
        <f ca="1">IF(SUM($Y122:$AO122,$Y124:$AO124)&gt;0,1,0)</f>
        <v>0</v>
      </c>
      <c r="Y124" s="80" cm="1">
        <f t="array" aca="1" ref="Y124" ca="1">IF(ISERROR(INDIRECT("ｄａｔａ!$"&amp;Y$112&amp;"$"&amp;$B124)),1,0)</f>
        <v>0</v>
      </c>
      <c r="Z124" s="80" cm="1">
        <f t="array" aca="1" ref="Z124" ca="1">IF(ISERROR(INDIRECT("ｄａｔａ!$"&amp;Z$112&amp;"$"&amp;$B124)),1,0)</f>
        <v>0</v>
      </c>
      <c r="AA124" s="80" cm="1">
        <f t="array" aca="1" ref="AA124" ca="1">IF(ISERROR(INDIRECT("ｄａｔａ!$"&amp;AA$112&amp;"$"&amp;$B124)),1,0)</f>
        <v>0</v>
      </c>
      <c r="AB124" s="80" cm="1">
        <f t="array" aca="1" ref="AB124" ca="1">IF(ISERROR(INDIRECT("ｄａｔａ!$"&amp;AB$112&amp;"$"&amp;$B124)),1,0)</f>
        <v>0</v>
      </c>
      <c r="AC124" s="80" cm="1">
        <f t="array" aca="1" ref="AC124" ca="1">IF(ISERROR(INDIRECT("ｄａｔａ!$"&amp;AC$112&amp;"$"&amp;$B124)),1,0)</f>
        <v>0</v>
      </c>
      <c r="AD124" s="80" cm="1">
        <f t="array" aca="1" ref="AD124" ca="1">IF(ISERROR(INDIRECT("ｄａｔａ!$"&amp;AD$112&amp;"$"&amp;$B124)),1,0)</f>
        <v>0</v>
      </c>
      <c r="AE124" s="80" cm="1">
        <f t="array" aca="1" ref="AE124" ca="1">IF(ISERROR(INDIRECT("ｄａｔａ!$"&amp;AE$112&amp;"$"&amp;$B124)),1,0)</f>
        <v>0</v>
      </c>
      <c r="AF124" s="80" cm="1">
        <f t="array" aca="1" ref="AF124" ca="1">IF(ISERROR(INDIRECT("ｄａｔａ!$"&amp;AF$112&amp;"$"&amp;$B124)),1,0)</f>
        <v>0</v>
      </c>
      <c r="AG124" s="80" cm="1">
        <f t="array" aca="1" ref="AG124" ca="1">IF(ISERROR(INDIRECT("ｄａｔａ!$"&amp;AG$112&amp;"$"&amp;$B124)),1,0)</f>
        <v>0</v>
      </c>
      <c r="AH124" s="80" cm="1">
        <f t="array" aca="1" ref="AH124" ca="1">IF(ISERROR(INDIRECT("ｄａｔａ!$"&amp;AH$112&amp;"$"&amp;$B124)),1,0)</f>
        <v>0</v>
      </c>
      <c r="AI124" s="80" cm="1">
        <f t="array" aca="1" ref="AI124" ca="1">IF(ISERROR(INDIRECT("ｄａｔａ!$"&amp;AI$112&amp;"$"&amp;$B124)),1,0)</f>
        <v>0</v>
      </c>
      <c r="AJ124" s="80" cm="1">
        <f t="array" aca="1" ref="AJ124" ca="1">IF(ISERROR(INDIRECT("ｄａｔａ!$"&amp;AJ$112&amp;"$"&amp;$B124)),1,0)</f>
        <v>0</v>
      </c>
      <c r="AK124" s="80" cm="1">
        <f t="array" aca="1" ref="AK124" ca="1">IF(ISERROR(INDIRECT("ｄａｔａ!$"&amp;AK$112&amp;"$"&amp;$B124)),1,0)</f>
        <v>0</v>
      </c>
      <c r="AL124" s="80" cm="1">
        <f t="array" aca="1" ref="AL124" ca="1">IF(ISERROR(INDIRECT("ｄａｔａ!$"&amp;AL$112&amp;"$"&amp;$B124)),1,0)</f>
        <v>0</v>
      </c>
      <c r="AM124" s="80" cm="1">
        <f t="array" aca="1" ref="AM124" ca="1">IF(ISERROR(INDIRECT("ｄａｔａ!$"&amp;AM$112&amp;"$"&amp;$B124)),1,0)</f>
        <v>0</v>
      </c>
      <c r="AN124" s="80" cm="1">
        <f t="array" aca="1" ref="AN124" ca="1">IF(ISERROR(INDIRECT("ｄａｔａ!$"&amp;AN$112&amp;"$"&amp;$B124)),1,0)</f>
        <v>0</v>
      </c>
      <c r="AO124" s="80" cm="1">
        <f t="array" aca="1" ref="AO124" ca="1">IF(ISERROR(INDIRECT("ｄａｔａ!$"&amp;AO$112&amp;"$"&amp;$B124)),1,0)</f>
        <v>0</v>
      </c>
      <c r="AP124" s="80">
        <f ca="1">IF(SUM($AQ122:$AZ122,$AQ124:$AZ124)&gt;0,1,0)</f>
        <v>0</v>
      </c>
      <c r="AQ124" s="80" cm="1">
        <f t="array" aca="1" ref="AQ124" ca="1">IF(ISERROR(INDIRECT("ｄａｔａ!$"&amp;AQ$112&amp;"$"&amp;$B124)),1,0)</f>
        <v>0</v>
      </c>
      <c r="AR124" s="80" cm="1">
        <f t="array" aca="1" ref="AR124" ca="1">IF(ISERROR(INDIRECT("ｄａｔａ!$"&amp;AR$112&amp;"$"&amp;$B124)),1,0)</f>
        <v>0</v>
      </c>
      <c r="AS124" s="80" cm="1">
        <f t="array" aca="1" ref="AS124" ca="1">IF(ISERROR(INDIRECT("ｄａｔａ!$"&amp;AS$112&amp;"$"&amp;$B124)),1,0)</f>
        <v>0</v>
      </c>
      <c r="AT124" s="80" cm="1">
        <f t="array" aca="1" ref="AT124" ca="1">IF(ISERROR(INDIRECT("ｄａｔａ!$"&amp;AT$112&amp;"$"&amp;$B124)),1,0)</f>
        <v>0</v>
      </c>
      <c r="AU124" s="80" cm="1">
        <f t="array" aca="1" ref="AU124" ca="1">IF(ISERROR(INDIRECT("ｄａｔａ!$"&amp;AU$112&amp;"$"&amp;$B124)),1,0)</f>
        <v>0</v>
      </c>
      <c r="AV124" s="80" cm="1">
        <f t="array" aca="1" ref="AV124" ca="1">IF(ISERROR(INDIRECT("ｄａｔａ!$"&amp;AV$112&amp;"$"&amp;$B124)),1,0)</f>
        <v>0</v>
      </c>
      <c r="AW124" s="80" cm="1">
        <f t="array" aca="1" ref="AW124" ca="1">IF(ISERROR(INDIRECT("ｄａｔａ!$"&amp;AW$112&amp;"$"&amp;$B124)),1,0)</f>
        <v>0</v>
      </c>
      <c r="AX124" s="80" cm="1">
        <f t="array" aca="1" ref="AX124" ca="1">IF(ISERROR(INDIRECT("ｄａｔａ!$"&amp;AX$112&amp;"$"&amp;$B124)),1,0)</f>
        <v>0</v>
      </c>
      <c r="AY124" s="80" cm="1">
        <f t="array" aca="1" ref="AY124" ca="1">IF(ISERROR(INDIRECT("ｄａｔａ!$"&amp;AY$112&amp;"$"&amp;$B124)),1,0)</f>
        <v>0</v>
      </c>
      <c r="AZ124" s="80" cm="1">
        <f t="array" aca="1" ref="AZ124" ca="1">IF(ISERROR(INDIRECT("ｄａｔａ!$"&amp;AZ$112&amp;"$"&amp;$B124)),1,0)</f>
        <v>0</v>
      </c>
      <c r="BA124" s="80">
        <f ca="1">IF(SUM($BB122:$BP122,$BB124:$BP124)&gt;0,1,0)</f>
        <v>0</v>
      </c>
      <c r="BB124" s="80" cm="1">
        <f t="array" aca="1" ref="BB124" ca="1">IF(ISERROR(INDIRECT("ｄａｔａ!$"&amp;BB$112&amp;"$"&amp;$B124)),1,0)</f>
        <v>0</v>
      </c>
      <c r="BC124" s="80" cm="1">
        <f t="array" aca="1" ref="BC124" ca="1">IF(ISERROR(INDIRECT("ｄａｔａ!$"&amp;BC$112&amp;"$"&amp;$B124)),1,0)</f>
        <v>0</v>
      </c>
      <c r="BD124" s="80" cm="1">
        <f t="array" aca="1" ref="BD124" ca="1">IF(ISERROR(INDIRECT("ｄａｔａ!$"&amp;BD$112&amp;"$"&amp;$B124)),1,0)</f>
        <v>0</v>
      </c>
      <c r="BE124" s="80" cm="1">
        <f t="array" aca="1" ref="BE124" ca="1">IF(ISERROR(INDIRECT("ｄａｔａ!$"&amp;BE$112&amp;"$"&amp;$B124)),1,0)</f>
        <v>0</v>
      </c>
      <c r="BF124" s="80" cm="1">
        <f t="array" aca="1" ref="BF124" ca="1">IF(ISERROR(INDIRECT("ｄａｔａ!$"&amp;BF$112&amp;"$"&amp;$B124)),1,0)</f>
        <v>0</v>
      </c>
      <c r="BG124" s="80" cm="1">
        <f t="array" aca="1" ref="BG124" ca="1">IF(ISERROR(INDIRECT("ｄａｔａ!$"&amp;BG$112&amp;"$"&amp;$B124)),1,0)</f>
        <v>0</v>
      </c>
      <c r="BH124" s="80" cm="1">
        <f t="array" aca="1" ref="BH124" ca="1">IF(ISERROR(INDIRECT("ｄａｔａ!$"&amp;BH$112&amp;"$"&amp;$B124)),1,0)</f>
        <v>0</v>
      </c>
      <c r="BI124" s="80" cm="1">
        <f t="array" aca="1" ref="BI124" ca="1">IF(ISERROR(INDIRECT("ｄａｔａ!$"&amp;BI$112&amp;"$"&amp;$B124)),1,0)</f>
        <v>0</v>
      </c>
      <c r="BJ124" s="80" cm="1">
        <f t="array" aca="1" ref="BJ124" ca="1">IF(ISERROR(INDIRECT("ｄａｔａ!$"&amp;BJ$112&amp;"$"&amp;$B124)),1,0)</f>
        <v>0</v>
      </c>
      <c r="BK124" s="80" cm="1">
        <f t="array" aca="1" ref="BK124" ca="1">IF(ISERROR(INDIRECT("ｄａｔａ!$"&amp;BK$112&amp;"$"&amp;$B124)),1,0)</f>
        <v>0</v>
      </c>
      <c r="BL124" s="80" cm="1">
        <f t="array" aca="1" ref="BL124" ca="1">IF(ISERROR(INDIRECT("ｄａｔａ!$"&amp;BL$112&amp;"$"&amp;$B124)),1,0)</f>
        <v>0</v>
      </c>
      <c r="BM124" s="80" cm="1">
        <f t="array" aca="1" ref="BM124" ca="1">IF(ISERROR(INDIRECT("ｄａｔａ!$"&amp;BM$112&amp;"$"&amp;$B124)),1,0)</f>
        <v>0</v>
      </c>
      <c r="BN124" s="80" cm="1">
        <f t="array" aca="1" ref="BN124" ca="1">IF(ISERROR(INDIRECT("ｄａｔａ!$"&amp;BN$112&amp;"$"&amp;$B124)),1,0)</f>
        <v>0</v>
      </c>
      <c r="BO124" s="80" cm="1">
        <f t="array" aca="1" ref="BO124" ca="1">IF(ISERROR(INDIRECT("ｄａｔａ!$"&amp;BO$112&amp;"$"&amp;$B124)),1,0)</f>
        <v>0</v>
      </c>
      <c r="BP124" s="80" cm="1">
        <f t="array" aca="1" ref="BP124" ca="1">IF(ISERROR(INDIRECT("ｄａｔａ!$"&amp;BP$112&amp;"$"&amp;$B124)),1,0)</f>
        <v>0</v>
      </c>
    </row>
    <row r="125" spans="1:80" x14ac:dyDescent="0.2">
      <c r="A125" s="80" t="s">
        <v>2443</v>
      </c>
      <c r="B125" s="80">
        <f>VLOOKUP($A125,$A$5:$B$10,2,FALSE)</f>
        <v>10</v>
      </c>
      <c r="C125" s="80" t="s">
        <v>2435</v>
      </c>
      <c r="F125" s="80">
        <v>0</v>
      </c>
      <c r="G125" s="80">
        <v>0</v>
      </c>
      <c r="H125" s="80">
        <v>0</v>
      </c>
      <c r="I125" s="80" cm="1">
        <f t="array" aca="1" ref="I125" ca="1">_xlfn.IFS(I126=1,0,I127=1,0,INDIRECT("ｄａｔａ!$"&amp;I$112&amp;"$"&amp;$B125)&gt;=INDIRECT("kikan!$I$11"),0,TRUE,1)</f>
        <v>0</v>
      </c>
      <c r="J125" s="80" cm="1">
        <f t="array" aca="1" ref="J125" ca="1">_xlfn.IFS(I125=1,0,J126=1,0,I127=1,0,J127=1,0,INDIRECT("ｄａｔａ!$"&amp;I$112&amp;"$"&amp;$B125)&gt;INDIRECT("kikan!$I$11"),0,INDIRECT("ｄａｔａ!$"&amp;J$112&amp;"$"&amp;$B125)&gt;=INDIRECT("kikan!$K$11")+ROUNDDOWN(($B125-7)/2,0),0,TRUE,1)</f>
        <v>0</v>
      </c>
      <c r="K125" s="80" cm="1">
        <f t="array" aca="1" ref="K125" ca="1">_xlfn.IFS(K126=1,0,K127=1,0,AND(INDIRECT("ｄａｔａ!$"&amp;K$112&amp;"$"&amp;$B126)&gt;0,INDIRECT("ｄａｔａ!$"&amp;K$112&amp;"$"&amp;$B126)&lt;10000),0,TRUE,1)</f>
        <v>0</v>
      </c>
      <c r="L125" s="80" cm="1">
        <f t="array" aca="1" ref="L125" ca="1">_xlfn.IFS(L126=1,0,L127=1,0,INDIRECT("ｄａｔａ!$"&amp;L$112&amp;"$"&amp;$B125)&gt;=20000,1,TRUE,0)</f>
        <v>0</v>
      </c>
      <c r="M125" s="80">
        <v>0</v>
      </c>
      <c r="N125" s="80">
        <v>0</v>
      </c>
      <c r="O125" s="80" cm="1">
        <f t="array" aca="1" ref="O125" ca="1">_xlfn.IFS(O128=1,0,INDIRECT("ｄａｔａ!$"&amp;O$112&amp;"$"&amp;$B126)=4,1,TRUE,0)</f>
        <v>0</v>
      </c>
      <c r="P125" s="80" cm="1">
        <f t="array" aca="1" ref="P125" ca="1">_xlfn.IFS(P128=1,0,AND(INDIRECT("ｄａｔａ!$"&amp;P$112&amp;"$"&amp;$B126)&lt;=3,INDIRECT("ｄａｔａ!$"&amp;P$112&amp;"$"&amp;$B126)&gt;0),1,TRUE,0)</f>
        <v>0</v>
      </c>
      <c r="Q125" s="80" cm="1">
        <f t="array" aca="1" ref="Q125" ca="1">_xlfn.IFS(Q128=1,0,INDIRECT("ｄａｔａ!$"&amp;Q$112&amp;"$"&amp;$B125)=1,1,TRUE,0)</f>
        <v>0</v>
      </c>
      <c r="R125" s="80">
        <v>0</v>
      </c>
      <c r="S125" s="80">
        <v>0</v>
      </c>
      <c r="T125" s="80">
        <v>0</v>
      </c>
      <c r="U125" s="80">
        <v>0</v>
      </c>
      <c r="V125" s="80">
        <v>0</v>
      </c>
      <c r="W125" s="80">
        <v>0</v>
      </c>
      <c r="X125" s="80">
        <f ca="1">IF(AND(SUM($Y125:$AO125)=0,17-SUM($Y127:$AO127)&gt;1),1,0)</f>
        <v>0</v>
      </c>
      <c r="Y125" s="80" cm="1">
        <f t="array" aca="1" ref="Y125" ca="1">_xlfn.IFS(Y128=1,0,INDIRECT("ｄａｔａ!$"&amp;Y$112&amp;"$"&amp;$B125)=2,1,TRUE,0)</f>
        <v>0</v>
      </c>
      <c r="Z125" s="80" cm="1">
        <f t="array" aca="1" ref="Z125" ca="1">_xlfn.IFS(Z128=1,0,INDIRECT("ｄａｔａ!$"&amp;Z$112&amp;"$"&amp;$B125)=2,1,TRUE,0)</f>
        <v>0</v>
      </c>
      <c r="AA125" s="80" cm="1">
        <f t="array" aca="1" ref="AA125" ca="1">_xlfn.IFS(AA128=1,0,INDIRECT("ｄａｔａ!$"&amp;AA$112&amp;"$"&amp;$B125)=2,1,TRUE,0)</f>
        <v>0</v>
      </c>
      <c r="AB125" s="80" cm="1">
        <f t="array" aca="1" ref="AB125" ca="1">_xlfn.IFS(AB128=1,0,INDIRECT("ｄａｔａ!$"&amp;AB$112&amp;"$"&amp;$B125)=2,1,TRUE,0)</f>
        <v>0</v>
      </c>
      <c r="AC125" s="80" cm="1">
        <f t="array" aca="1" ref="AC125" ca="1">_xlfn.IFS(AC128=1,0,INDIRECT("ｄａｔａ!$"&amp;AC$112&amp;"$"&amp;$B125)=2,1,TRUE,0)</f>
        <v>0</v>
      </c>
      <c r="AD125" s="80" cm="1">
        <f t="array" aca="1" ref="AD125" ca="1">_xlfn.IFS(AD128=1,0,INDIRECT("ｄａｔａ!$"&amp;AD$112&amp;"$"&amp;$B125)=2,1,TRUE,0)</f>
        <v>0</v>
      </c>
      <c r="AE125" s="80" cm="1">
        <f t="array" aca="1" ref="AE125" ca="1">_xlfn.IFS(AE128=1,0,INDIRECT("ｄａｔａ!$"&amp;AE$112&amp;"$"&amp;$B125)=2,1,TRUE,0)</f>
        <v>0</v>
      </c>
      <c r="AF125" s="80" cm="1">
        <f t="array" aca="1" ref="AF125" ca="1">_xlfn.IFS(AF128=1,0,INDIRECT("ｄａｔａ!$"&amp;AF$112&amp;"$"&amp;$B125)=2,1,TRUE,0)</f>
        <v>0</v>
      </c>
      <c r="AG125" s="80" cm="1">
        <f t="array" aca="1" ref="AG125" ca="1">_xlfn.IFS(AG128=1,0,INDIRECT("ｄａｔａ!$"&amp;AG$112&amp;"$"&amp;$B125)=2,1,TRUE,0)</f>
        <v>0</v>
      </c>
      <c r="AH125" s="80" cm="1">
        <f t="array" aca="1" ref="AH125" ca="1">_xlfn.IFS(AH128=1,0,INDIRECT("ｄａｔａ!$"&amp;AH$112&amp;"$"&amp;$B125)=2,1,TRUE,0)</f>
        <v>0</v>
      </c>
      <c r="AI125" s="80" cm="1">
        <f t="array" aca="1" ref="AI125" ca="1">_xlfn.IFS(AI128=1,0,INDIRECT("ｄａｔａ!$"&amp;AI$112&amp;"$"&amp;$B125)=2,1,TRUE,0)</f>
        <v>0</v>
      </c>
      <c r="AJ125" s="80" cm="1">
        <f t="array" aca="1" ref="AJ125" ca="1">_xlfn.IFS(AJ128=1,0,INDIRECT("ｄａｔａ!$"&amp;AJ$112&amp;"$"&amp;$B125)=2,1,TRUE,0)</f>
        <v>0</v>
      </c>
      <c r="AK125" s="80" cm="1">
        <f t="array" aca="1" ref="AK125" ca="1">_xlfn.IFS(AK128=1,0,INDIRECT("ｄａｔａ!$"&amp;AK$112&amp;"$"&amp;$B125)=2,1,TRUE,0)</f>
        <v>0</v>
      </c>
      <c r="AL125" s="80" cm="1">
        <f t="array" aca="1" ref="AL125" ca="1">_xlfn.IFS(AL128=1,0,INDIRECT("ｄａｔａ!$"&amp;AL$112&amp;"$"&amp;$B125)=2,1,TRUE,0)</f>
        <v>0</v>
      </c>
      <c r="AM125" s="80" cm="1">
        <f t="array" aca="1" ref="AM125" ca="1">_xlfn.IFS(AM128=1,0,INDIRECT("ｄａｔａ!$"&amp;AM$112&amp;"$"&amp;$B125)=2,1,TRUE,0)</f>
        <v>0</v>
      </c>
      <c r="AN125" s="80" cm="1">
        <f t="array" aca="1" ref="AN125" ca="1">_xlfn.IFS(AN128=1,0,INDIRECT("ｄａｔａ!$"&amp;AN$112&amp;"$"&amp;$B125)=2,1,TRUE,0)</f>
        <v>0</v>
      </c>
      <c r="AO125" s="80" cm="1">
        <f t="array" aca="1" ref="AO125" ca="1">_xlfn.IFS(AO128=1,0,INDIRECT("ｄａｔａ!$"&amp;AO$112&amp;"$"&amp;$B125)=2,1,TRUE,0)</f>
        <v>0</v>
      </c>
      <c r="AP125" s="80">
        <f ca="1">IF(AND(SUM($AQ125:$AZ125)=0,10-SUM($AQ127:$AZ127)&gt;1),1,0)</f>
        <v>0</v>
      </c>
      <c r="AQ125" s="80" cm="1">
        <f t="array" aca="1" ref="AQ125" ca="1">_xlfn.IFS(AQ128=1,0,INDIRECT("ｄａｔａ!$"&amp;AQ$112&amp;"$"&amp;$B125)=2,1,TRUE,0)</f>
        <v>0</v>
      </c>
      <c r="AR125" s="80" cm="1">
        <f t="array" aca="1" ref="AR125" ca="1">_xlfn.IFS(AR128=1,0,INDIRECT("ｄａｔａ!$"&amp;AR$112&amp;"$"&amp;$B125)=2,1,TRUE,0)</f>
        <v>0</v>
      </c>
      <c r="AS125" s="80" cm="1">
        <f t="array" aca="1" ref="AS125" ca="1">_xlfn.IFS(AS128=1,0,INDIRECT("ｄａｔａ!$"&amp;AS$112&amp;"$"&amp;$B125)=2,1,TRUE,0)</f>
        <v>0</v>
      </c>
      <c r="AT125" s="80" cm="1">
        <f t="array" aca="1" ref="AT125" ca="1">_xlfn.IFS(AT128=1,0,INDIRECT("ｄａｔａ!$"&amp;AT$112&amp;"$"&amp;$B125)=2,1,TRUE,0)</f>
        <v>0</v>
      </c>
      <c r="AU125" s="80" cm="1">
        <f t="array" aca="1" ref="AU125" ca="1">_xlfn.IFS(AU128=1,0,INDIRECT("ｄａｔａ!$"&amp;AU$112&amp;"$"&amp;$B125)=2,1,TRUE,0)</f>
        <v>0</v>
      </c>
      <c r="AV125" s="80" cm="1">
        <f t="array" aca="1" ref="AV125" ca="1">_xlfn.IFS(AV128=1,0,INDIRECT("ｄａｔａ!$"&amp;AV$112&amp;"$"&amp;$B125)=2,1,TRUE,0)</f>
        <v>0</v>
      </c>
      <c r="AW125" s="80" cm="1">
        <f t="array" aca="1" ref="AW125" ca="1">_xlfn.IFS(AW128=1,0,INDIRECT("ｄａｔａ!$"&amp;AW$112&amp;"$"&amp;$B125)=2,1,TRUE,0)</f>
        <v>0</v>
      </c>
      <c r="AX125" s="80" cm="1">
        <f t="array" aca="1" ref="AX125" ca="1">_xlfn.IFS(AX128=1,0,INDIRECT("ｄａｔａ!$"&amp;AX$112&amp;"$"&amp;$B125)=2,1,TRUE,0)</f>
        <v>0</v>
      </c>
      <c r="AY125" s="80" cm="1">
        <f t="array" aca="1" ref="AY125" ca="1">_xlfn.IFS(AY128=1,0,INDIRECT("ｄａｔａ!$"&amp;AY$112&amp;"$"&amp;$B125)=2,1,TRUE,0)</f>
        <v>0</v>
      </c>
      <c r="AZ125" s="80" cm="1">
        <f t="array" aca="1" ref="AZ125" ca="1">_xlfn.IFS(AZ128=1,0,INDIRECT("ｄａｔａ!$"&amp;AZ$112&amp;"$"&amp;$B125)=2,1,TRUE,0)</f>
        <v>0</v>
      </c>
      <c r="BA125" s="80">
        <f ca="1">IF(AND(SUM($BB125:$BP125)=0,15-SUM($BB127:$BP127)&gt;1),1,0)</f>
        <v>0</v>
      </c>
      <c r="BB125" s="80" cm="1">
        <f t="array" aca="1" ref="BB125" ca="1">_xlfn.IFS(BB128=1,0,INDIRECT("ｄａｔａ!$"&amp;BB$112&amp;"$"&amp;$B125)=2,1,TRUE,0)</f>
        <v>0</v>
      </c>
      <c r="BC125" s="80" cm="1">
        <f t="array" aca="1" ref="BC125" ca="1">_xlfn.IFS(BC128=1,0,INDIRECT("ｄａｔａ!$"&amp;BC$112&amp;"$"&amp;$B125)=2,1,TRUE,0)</f>
        <v>0</v>
      </c>
      <c r="BD125" s="80" cm="1">
        <f t="array" aca="1" ref="BD125" ca="1">_xlfn.IFS(BD128=1,0,INDIRECT("ｄａｔａ!$"&amp;BD$112&amp;"$"&amp;$B125)=2,1,TRUE,0)</f>
        <v>0</v>
      </c>
      <c r="BE125" s="80" cm="1">
        <f t="array" aca="1" ref="BE125" ca="1">_xlfn.IFS(BE128=1,0,INDIRECT("ｄａｔａ!$"&amp;BE$112&amp;"$"&amp;$B125)=2,1,TRUE,0)</f>
        <v>0</v>
      </c>
      <c r="BF125" s="80" cm="1">
        <f t="array" aca="1" ref="BF125" ca="1">_xlfn.IFS(BF128=1,0,INDIRECT("ｄａｔａ!$"&amp;BF$112&amp;"$"&amp;$B125)=2,1,TRUE,0)</f>
        <v>0</v>
      </c>
      <c r="BG125" s="80" cm="1">
        <f t="array" aca="1" ref="BG125" ca="1">_xlfn.IFS(BG128=1,0,INDIRECT("ｄａｔａ!$"&amp;BG$112&amp;"$"&amp;$B125)=2,1,TRUE,0)</f>
        <v>0</v>
      </c>
      <c r="BH125" s="80" cm="1">
        <f t="array" aca="1" ref="BH125" ca="1">_xlfn.IFS(BH128=1,0,INDIRECT("ｄａｔａ!$"&amp;BH$112&amp;"$"&amp;$B125)=2,1,TRUE,0)</f>
        <v>0</v>
      </c>
      <c r="BI125" s="80" cm="1">
        <f t="array" aca="1" ref="BI125" ca="1">_xlfn.IFS(BI128=1,0,INDIRECT("ｄａｔａ!$"&amp;BI$112&amp;"$"&amp;$B125)=2,1,TRUE,0)</f>
        <v>0</v>
      </c>
      <c r="BJ125" s="80" cm="1">
        <f t="array" aca="1" ref="BJ125" ca="1">_xlfn.IFS(BJ128=1,0,INDIRECT("ｄａｔａ!$"&amp;BJ$112&amp;"$"&amp;$B125)=2,1,TRUE,0)</f>
        <v>0</v>
      </c>
      <c r="BK125" s="80" cm="1">
        <f t="array" aca="1" ref="BK125" ca="1">_xlfn.IFS(BK128=1,0,INDIRECT("ｄａｔａ!$"&amp;BK$112&amp;"$"&amp;$B125)=2,1,TRUE,0)</f>
        <v>0</v>
      </c>
      <c r="BL125" s="80" cm="1">
        <f t="array" aca="1" ref="BL125" ca="1">_xlfn.IFS(BL128=1,0,INDIRECT("ｄａｔａ!$"&amp;BL$112&amp;"$"&amp;$B125)=2,1,TRUE,0)</f>
        <v>0</v>
      </c>
      <c r="BM125" s="80" cm="1">
        <f t="array" aca="1" ref="BM125" ca="1">_xlfn.IFS(BM128=1,0,INDIRECT("ｄａｔａ!$"&amp;BM$112&amp;"$"&amp;$B125)=2,1,TRUE,0)</f>
        <v>0</v>
      </c>
      <c r="BN125" s="80" cm="1">
        <f t="array" aca="1" ref="BN125" ca="1">_xlfn.IFS(BN128=1,0,INDIRECT("ｄａｔａ!$"&amp;BN$112&amp;"$"&amp;$B125)=2,1,TRUE,0)</f>
        <v>0</v>
      </c>
      <c r="BO125" s="80" cm="1">
        <f t="array" aca="1" ref="BO125" ca="1">_xlfn.IFS(BO128=1,0,INDIRECT("ｄａｔａ!$"&amp;BO$112&amp;"$"&amp;$B125)=2,1,TRUE,0)</f>
        <v>0</v>
      </c>
      <c r="BP125" s="80" cm="1">
        <f t="array" aca="1" ref="BP125" ca="1">_xlfn.IFS(BP128=1,0,INDIRECT("ｄａｔａ!$"&amp;BP$112&amp;"$"&amp;$B125)=2,1,TRUE,0)</f>
        <v>0</v>
      </c>
    </row>
    <row r="126" spans="1:80" x14ac:dyDescent="0.2">
      <c r="B126" s="80">
        <f>VLOOKUP($A125,$A$5:$B$10,2,FALSE)</f>
        <v>10</v>
      </c>
      <c r="C126" s="80" t="s">
        <v>2437</v>
      </c>
      <c r="F126" s="80">
        <v>0</v>
      </c>
      <c r="G126" s="80">
        <v>0</v>
      </c>
      <c r="H126" s="80">
        <v>0</v>
      </c>
      <c r="I126" s="80" cm="1">
        <f t="array" aca="1" ref="I126" ca="1">_xlfn.IFS(I127=1,0,AND(ISNUMBER(INDIRECT("ｄａｔａ!$"&amp;I$112&amp;"$"&amp;$B126)),LEN(INDIRECT("ｄａｔａ!$"&amp;I$112&amp;"$"&amp;$B126))=4),0,TRUE,1)</f>
        <v>0</v>
      </c>
      <c r="J126" s="80" cm="1">
        <f t="array" aca="1" ref="J126" ca="1">_xlfn.IFS(J127=1,0,AND(ISNUMBER(INDIRECT("ｄａｔａ!$"&amp;J$112&amp;"$"&amp;$B126)),INDIRECT("ｄａｔａ!$"&amp;J$112&amp;"$"&amp;$B126)&lt;=12,INDIRECT("ｄａｔａ!$"&amp;J$112&amp;"$"&amp;$B126)&gt;=1),0,TRUE,1)</f>
        <v>0</v>
      </c>
      <c r="K126" s="80" cm="1">
        <f t="array" aca="1" ref="K126" ca="1">_xlfn.IFS(K127=1,0,ISNUMBER(INDIRECT("ｄａｔａ!$"&amp;K$112&amp;"$"&amp;$B126)),0,TRUE,1)</f>
        <v>0</v>
      </c>
      <c r="L126" s="80" cm="1">
        <f t="array" aca="1" ref="L126" ca="1">_xlfn.IFS(L127=1,0,AND(ISNUMBER(INDIRECT("ｄａｔａ!$"&amp;L$112&amp;"$"&amp;$B126)),INDIRECT("ｄａｔａ!$"&amp;L$112&amp;"$"&amp;$B126)&gt;0),0,TRUE,1)</f>
        <v>0</v>
      </c>
      <c r="M126" s="80" cm="1">
        <f t="array" aca="1" ref="M126" ca="1">_xlfn.IFS(M127=1,0,AND(INDIRECT("ｄａｔａ!$"&amp;M$112&amp;"$"&amp;$B126)&lt;=5,INDIRECT("ｄａｔａ!$"&amp;M$112&amp;"$"&amp;$B126)&gt;0),0,TRUE,1)</f>
        <v>0</v>
      </c>
      <c r="N126" s="80" cm="1">
        <f t="array" aca="1" ref="N126" ca="1">_xlfn.IFS(N127=1,0,AND(INDIRECT("ｄａｔａ!$"&amp;N$112&amp;"$"&amp;$B126)&lt;=2,INDIRECT("ｄａｔａ!$"&amp;N$112&amp;"$"&amp;$B126)&gt;0),0,TRUE,1)</f>
        <v>0</v>
      </c>
      <c r="O126" s="80" cm="1">
        <f t="array" aca="1" ref="O126" ca="1">_xlfn.IFS(O127=1,0,AND(INDIRECT("ｄａｔａ!$"&amp;O$112&amp;"$"&amp;$B126)&lt;=4,INDIRECT("ｄａｔａ!$"&amp;O$112&amp;"$"&amp;$B126)&gt;0),0,TRUE,1)</f>
        <v>0</v>
      </c>
      <c r="P126" s="80" cm="1">
        <f t="array" aca="1" ref="P126" ca="1">_xlfn.IFS(P127=1,0,AND(INDIRECT("ｄａｔａ!$"&amp;P$112&amp;"$"&amp;$B126)&lt;=3,INDIRECT("ｄａｔａ!$"&amp;P$112&amp;"$"&amp;$B126)&gt;0),0,TRUE,1)</f>
        <v>0</v>
      </c>
      <c r="Q126" s="80" cm="1">
        <f t="array" aca="1" ref="Q126" ca="1">_xlfn.IFS(Q127=1,0,AND(INDIRECT("ｄａｔａ!$"&amp;Q$112&amp;"$"&amp;$B126)&lt;=2,INDIRECT("ｄａｔａ!$"&amp;Q$112&amp;"$"&amp;$B126)&gt;0),0,TRUE,1)</f>
        <v>0</v>
      </c>
      <c r="R126" s="80" cm="1">
        <f t="array" aca="1" ref="R126" ca="1">_xlfn.IFS(R127=1,0,AND(INDIRECT("ｄａｔａ!$"&amp;R$112&amp;"$"&amp;$B126)&lt;=10,INDIRECT("ｄａｔａ!$"&amp;R$112&amp;"$"&amp;$B126)&gt;0),0,TRUE,1)</f>
        <v>0</v>
      </c>
      <c r="S126" s="80" cm="1">
        <f t="array" aca="1" ref="S126" ca="1">_xlfn.IFS(S127=1,0,AND(INDIRECT("ｄａｔａ!$"&amp;S$112&amp;"$"&amp;$B126)&lt;=5,INDIRECT("ｄａｔａ!$"&amp;S$112&amp;"$"&amp;$B126)&gt;0),0,TRUE,1)</f>
        <v>0</v>
      </c>
      <c r="T126" s="80" cm="1">
        <f t="array" aca="1" ref="T126" ca="1">_xlfn.IFS(T127=1,0,AND(INDIRECT("ｄａｔａ!$"&amp;T$112&amp;"$"&amp;$B126)&lt;=9,INDIRECT("ｄａｔａ!$"&amp;T$112&amp;"$"&amp;$B126)&gt;0),0,TRUE,1)</f>
        <v>0</v>
      </c>
      <c r="U126" s="80" cm="1">
        <f t="array" aca="1" ref="U126" ca="1">_xlfn.IFS(U127=1,0,ISNUMBER(INDIRECT("ｄａｔａ!$"&amp;U$112&amp;"$"&amp;$B126)),0,TRUE,1)</f>
        <v>0</v>
      </c>
      <c r="V126" s="80" cm="1">
        <f t="array" aca="1" ref="V126" ca="1">_xlfn.IFS(V127=1,0,AND(INDIRECT("ｄａｔａ!$"&amp;V$112&amp;"$"&amp;$B126)&lt;=4,INDIRECT("ｄａｔａ!$"&amp;V$112&amp;"$"&amp;$B126)&gt;0),0,TRUE,1)</f>
        <v>0</v>
      </c>
      <c r="W126" s="80" cm="1">
        <f t="array" aca="1" ref="W126" ca="1">_xlfn.IFS(W127=1,0,AND(INDIRECT("ｄａｔａ!$"&amp;W$112&amp;"$"&amp;$B126)&lt;=2,INDIRECT("ｄａｔａ!$"&amp;W$112&amp;"$"&amp;$B126)&gt;0),0,TRUE,1)</f>
        <v>0</v>
      </c>
      <c r="X126" s="80">
        <f ca="1">IF(SUM($Y125:$AO125)&gt;1,1,0)</f>
        <v>0</v>
      </c>
      <c r="Y126" s="80" cm="1">
        <f t="array" aca="1" ref="Y126" ca="1">_xlfn.IFS(Y128=1,0,Y127=1,0,AND(INDIRECT("ｄａｔａ!$"&amp;Y$112&amp;"$"&amp;$B126)&lt;=2,INDIRECT("ｄａｔａ!$"&amp;Y$112&amp;"$"&amp;$B126)&gt;0),0,TRUE,1)</f>
        <v>0</v>
      </c>
      <c r="Z126" s="80" cm="1">
        <f t="array" aca="1" ref="Z126" ca="1">_xlfn.IFS(Z128=1,0,Z127=1,0,AND(INDIRECT("ｄａｔａ!$"&amp;Z$112&amp;"$"&amp;$B126)&lt;=2,INDIRECT("ｄａｔａ!$"&amp;Z$112&amp;"$"&amp;$B126)&gt;0),0,TRUE,1)</f>
        <v>0</v>
      </c>
      <c r="AA126" s="80" cm="1">
        <f t="array" aca="1" ref="AA126" ca="1">_xlfn.IFS(AA128=1,0,AA127=1,0,AND(INDIRECT("ｄａｔａ!$"&amp;AA$112&amp;"$"&amp;$B126)&lt;=2,INDIRECT("ｄａｔａ!$"&amp;AA$112&amp;"$"&amp;$B126)&gt;0),0,TRUE,1)</f>
        <v>0</v>
      </c>
      <c r="AB126" s="80" cm="1">
        <f t="array" aca="1" ref="AB126" ca="1">_xlfn.IFS(AB128=1,0,AB127=1,0,AND(INDIRECT("ｄａｔａ!$"&amp;AB$112&amp;"$"&amp;$B126)&lt;=2,INDIRECT("ｄａｔａ!$"&amp;AB$112&amp;"$"&amp;$B126)&gt;0),0,TRUE,1)</f>
        <v>0</v>
      </c>
      <c r="AC126" s="80" cm="1">
        <f t="array" aca="1" ref="AC126" ca="1">_xlfn.IFS(AC128=1,0,AC127=1,0,AND(INDIRECT("ｄａｔａ!$"&amp;AC$112&amp;"$"&amp;$B126)&lt;=2,INDIRECT("ｄａｔａ!$"&amp;AC$112&amp;"$"&amp;$B126)&gt;0),0,TRUE,1)</f>
        <v>0</v>
      </c>
      <c r="AD126" s="80" cm="1">
        <f t="array" aca="1" ref="AD126" ca="1">_xlfn.IFS(AD128=1,0,AD127=1,0,AND(INDIRECT("ｄａｔａ!$"&amp;AD$112&amp;"$"&amp;$B126)&lt;=2,INDIRECT("ｄａｔａ!$"&amp;AD$112&amp;"$"&amp;$B126)&gt;0),0,TRUE,1)</f>
        <v>0</v>
      </c>
      <c r="AE126" s="80" cm="1">
        <f t="array" aca="1" ref="AE126" ca="1">_xlfn.IFS(AE128=1,0,AE127=1,0,AND(INDIRECT("ｄａｔａ!$"&amp;AE$112&amp;"$"&amp;$B126)&lt;=2,INDIRECT("ｄａｔａ!$"&amp;AE$112&amp;"$"&amp;$B126)&gt;0),0,TRUE,1)</f>
        <v>0</v>
      </c>
      <c r="AF126" s="80" cm="1">
        <f t="array" aca="1" ref="AF126" ca="1">_xlfn.IFS(AF128=1,0,AF127=1,0,AND(INDIRECT("ｄａｔａ!$"&amp;AF$112&amp;"$"&amp;$B126)&lt;=2,INDIRECT("ｄａｔａ!$"&amp;AF$112&amp;"$"&amp;$B126)&gt;0),0,TRUE,1)</f>
        <v>0</v>
      </c>
      <c r="AG126" s="80" cm="1">
        <f t="array" aca="1" ref="AG126" ca="1">_xlfn.IFS(AG128=1,0,AG127=1,0,AND(INDIRECT("ｄａｔａ!$"&amp;AG$112&amp;"$"&amp;$B126)&lt;=2,INDIRECT("ｄａｔａ!$"&amp;AG$112&amp;"$"&amp;$B126)&gt;0),0,TRUE,1)</f>
        <v>0</v>
      </c>
      <c r="AH126" s="80" cm="1">
        <f t="array" aca="1" ref="AH126" ca="1">_xlfn.IFS(AH128=1,0,AH127=1,0,AND(INDIRECT("ｄａｔａ!$"&amp;AH$112&amp;"$"&amp;$B126)&lt;=2,INDIRECT("ｄａｔａ!$"&amp;AH$112&amp;"$"&amp;$B126)&gt;0),0,TRUE,1)</f>
        <v>0</v>
      </c>
      <c r="AI126" s="80" cm="1">
        <f t="array" aca="1" ref="AI126" ca="1">_xlfn.IFS(AI128=1,0,AI127=1,0,AND(INDIRECT("ｄａｔａ!$"&amp;AI$112&amp;"$"&amp;$B126)&lt;=2,INDIRECT("ｄａｔａ!$"&amp;AI$112&amp;"$"&amp;$B126)&gt;0),0,TRUE,1)</f>
        <v>0</v>
      </c>
      <c r="AJ126" s="80" cm="1">
        <f t="array" aca="1" ref="AJ126" ca="1">_xlfn.IFS(AJ128=1,0,AJ127=1,0,AND(INDIRECT("ｄａｔａ!$"&amp;AJ$112&amp;"$"&amp;$B126)&lt;=2,INDIRECT("ｄａｔａ!$"&amp;AJ$112&amp;"$"&amp;$B126)&gt;0),0,TRUE,1)</f>
        <v>0</v>
      </c>
      <c r="AK126" s="80" cm="1">
        <f t="array" aca="1" ref="AK126" ca="1">_xlfn.IFS(AK128=1,0,AK127=1,0,AND(INDIRECT("ｄａｔａ!$"&amp;AK$112&amp;"$"&amp;$B126)&lt;=2,INDIRECT("ｄａｔａ!$"&amp;AK$112&amp;"$"&amp;$B126)&gt;0),0,TRUE,1)</f>
        <v>0</v>
      </c>
      <c r="AL126" s="80" cm="1">
        <f t="array" aca="1" ref="AL126" ca="1">_xlfn.IFS(AL128=1,0,AL127=1,0,AND(INDIRECT("ｄａｔａ!$"&amp;AL$112&amp;"$"&amp;$B126)&lt;=2,INDIRECT("ｄａｔａ!$"&amp;AL$112&amp;"$"&amp;$B126)&gt;0),0,TRUE,1)</f>
        <v>0</v>
      </c>
      <c r="AM126" s="80" cm="1">
        <f t="array" aca="1" ref="AM126" ca="1">_xlfn.IFS(AM128=1,0,AM127=1,0,AND(INDIRECT("ｄａｔａ!$"&amp;AM$112&amp;"$"&amp;$B126)&lt;=2,INDIRECT("ｄａｔａ!$"&amp;AM$112&amp;"$"&amp;$B126)&gt;0),0,TRUE,1)</f>
        <v>0</v>
      </c>
      <c r="AN126" s="80" cm="1">
        <f t="array" aca="1" ref="AN126" ca="1">_xlfn.IFS(AN128=1,0,AN127=1,0,AND(INDIRECT("ｄａｔａ!$"&amp;AN$112&amp;"$"&amp;$B126)&lt;=2,INDIRECT("ｄａｔａ!$"&amp;AN$112&amp;"$"&amp;$B126)&gt;0),0,TRUE,1)</f>
        <v>0</v>
      </c>
      <c r="AO126" s="80" cm="1">
        <f t="array" aca="1" ref="AO126" ca="1">_xlfn.IFS(AO128=1,0,AO127=1,0,AND(INDIRECT("ｄａｔａ!$"&amp;AO$112&amp;"$"&amp;$B126)&lt;=2,INDIRECT("ｄａｔａ!$"&amp;AO$112&amp;"$"&amp;$B126)&gt;0),0,TRUE,1)</f>
        <v>0</v>
      </c>
      <c r="AP126" s="80">
        <f ca="1">IF(SUM($AQ125:$AZ125)&gt;1,1,0)</f>
        <v>0</v>
      </c>
      <c r="AQ126" s="80" cm="1">
        <f t="array" aca="1" ref="AQ126" ca="1">_xlfn.IFS(AQ128=1,0,AQ127=1,0,AND(INDIRECT("ｄａｔａ!$"&amp;AQ$112&amp;"$"&amp;$B126)&lt;=2,INDIRECT("ｄａｔａ!$"&amp;AQ$112&amp;"$"&amp;$B126)&gt;0),0,TRUE,1)</f>
        <v>0</v>
      </c>
      <c r="AR126" s="80" cm="1">
        <f t="array" aca="1" ref="AR126" ca="1">_xlfn.IFS(AR128=1,0,AR127=1,0,AND(INDIRECT("ｄａｔａ!$"&amp;AR$112&amp;"$"&amp;$B126)&lt;=2,INDIRECT("ｄａｔａ!$"&amp;AR$112&amp;"$"&amp;$B126)&gt;0),0,TRUE,1)</f>
        <v>0</v>
      </c>
      <c r="AS126" s="80" cm="1">
        <f t="array" aca="1" ref="AS126" ca="1">_xlfn.IFS(AS128=1,0,AS127=1,0,AND(INDIRECT("ｄａｔａ!$"&amp;AS$112&amp;"$"&amp;$B126)&lt;=2,INDIRECT("ｄａｔａ!$"&amp;AS$112&amp;"$"&amp;$B126)&gt;0),0,TRUE,1)</f>
        <v>0</v>
      </c>
      <c r="AT126" s="80" cm="1">
        <f t="array" aca="1" ref="AT126" ca="1">_xlfn.IFS(AT128=1,0,AT127=1,0,AND(INDIRECT("ｄａｔａ!$"&amp;AT$112&amp;"$"&amp;$B126)&lt;=2,INDIRECT("ｄａｔａ!$"&amp;AT$112&amp;"$"&amp;$B126)&gt;0),0,TRUE,1)</f>
        <v>0</v>
      </c>
      <c r="AU126" s="80" cm="1">
        <f t="array" aca="1" ref="AU126" ca="1">_xlfn.IFS(AU128=1,0,AU127=1,0,AND(INDIRECT("ｄａｔａ!$"&amp;AU$112&amp;"$"&amp;$B126)&lt;=2,INDIRECT("ｄａｔａ!$"&amp;AU$112&amp;"$"&amp;$B126)&gt;0),0,TRUE,1)</f>
        <v>0</v>
      </c>
      <c r="AV126" s="80" cm="1">
        <f t="array" aca="1" ref="AV126" ca="1">_xlfn.IFS(AV128=1,0,AV127=1,0,AND(INDIRECT("ｄａｔａ!$"&amp;AV$112&amp;"$"&amp;$B126)&lt;=2,INDIRECT("ｄａｔａ!$"&amp;AV$112&amp;"$"&amp;$B126)&gt;0),0,TRUE,1)</f>
        <v>0</v>
      </c>
      <c r="AW126" s="80" cm="1">
        <f t="array" aca="1" ref="AW126" ca="1">_xlfn.IFS(AW128=1,0,AW127=1,0,AND(INDIRECT("ｄａｔａ!$"&amp;AW$112&amp;"$"&amp;$B126)&lt;=2,INDIRECT("ｄａｔａ!$"&amp;AW$112&amp;"$"&amp;$B126)&gt;0),0,TRUE,1)</f>
        <v>0</v>
      </c>
      <c r="AX126" s="80" cm="1">
        <f t="array" aca="1" ref="AX126" ca="1">_xlfn.IFS(AX128=1,0,AX127=1,0,AND(INDIRECT("ｄａｔａ!$"&amp;AX$112&amp;"$"&amp;$B126)&lt;=2,INDIRECT("ｄａｔａ!$"&amp;AX$112&amp;"$"&amp;$B126)&gt;0),0,TRUE,1)</f>
        <v>0</v>
      </c>
      <c r="AY126" s="80" cm="1">
        <f t="array" aca="1" ref="AY126" ca="1">_xlfn.IFS(AY128=1,0,AY127=1,0,AND(INDIRECT("ｄａｔａ!$"&amp;AY$112&amp;"$"&amp;$B126)&lt;=2,INDIRECT("ｄａｔａ!$"&amp;AY$112&amp;"$"&amp;$B126)&gt;0),0,TRUE,1)</f>
        <v>0</v>
      </c>
      <c r="AZ126" s="80" cm="1">
        <f t="array" aca="1" ref="AZ126" ca="1">_xlfn.IFS(AZ128=1,0,AZ127=1,0,AND(INDIRECT("ｄａｔａ!$"&amp;AZ$112&amp;"$"&amp;$B126)&lt;=2,INDIRECT("ｄａｔａ!$"&amp;AZ$112&amp;"$"&amp;$B126)&gt;0),0,TRUE,1)</f>
        <v>0</v>
      </c>
      <c r="BA126" s="80">
        <f ca="1">IF(SUM($BB125:$BP125)&gt;1,1,0)</f>
        <v>0</v>
      </c>
      <c r="BB126" s="80" cm="1">
        <f t="array" aca="1" ref="BB126" ca="1">_xlfn.IFS(BB128=1,0,BB127=1,0,AND(INDIRECT("ｄａｔａ!$"&amp;BB$112&amp;"$"&amp;$B126)&lt;=2,INDIRECT("ｄａｔａ!$"&amp;BB$112&amp;"$"&amp;$B126)&gt;0),0,TRUE,1)</f>
        <v>0</v>
      </c>
      <c r="BC126" s="80" cm="1">
        <f t="array" aca="1" ref="BC126" ca="1">_xlfn.IFS(BC128=1,0,BC127=1,0,AND(INDIRECT("ｄａｔａ!$"&amp;BC$112&amp;"$"&amp;$B126)&lt;=2,INDIRECT("ｄａｔａ!$"&amp;BC$112&amp;"$"&amp;$B126)&gt;0),0,TRUE,1)</f>
        <v>0</v>
      </c>
      <c r="BD126" s="80" cm="1">
        <f t="array" aca="1" ref="BD126" ca="1">_xlfn.IFS(BD128=1,0,BD127=1,0,AND(INDIRECT("ｄａｔａ!$"&amp;BD$112&amp;"$"&amp;$B126)&lt;=2,INDIRECT("ｄａｔａ!$"&amp;BD$112&amp;"$"&amp;$B126)&gt;0),0,TRUE,1)</f>
        <v>0</v>
      </c>
      <c r="BE126" s="80" cm="1">
        <f t="array" aca="1" ref="BE126" ca="1">_xlfn.IFS(BE128=1,0,BE127=1,0,AND(INDIRECT("ｄａｔａ!$"&amp;BE$112&amp;"$"&amp;$B126)&lt;=2,INDIRECT("ｄａｔａ!$"&amp;BE$112&amp;"$"&amp;$B126)&gt;0),0,TRUE,1)</f>
        <v>0</v>
      </c>
      <c r="BF126" s="80" cm="1">
        <f t="array" aca="1" ref="BF126" ca="1">_xlfn.IFS(BF128=1,0,BF127=1,0,AND(INDIRECT("ｄａｔａ!$"&amp;BF$112&amp;"$"&amp;$B126)&lt;=2,INDIRECT("ｄａｔａ!$"&amp;BF$112&amp;"$"&amp;$B126)&gt;0),0,TRUE,1)</f>
        <v>0</v>
      </c>
      <c r="BG126" s="80" cm="1">
        <f t="array" aca="1" ref="BG126" ca="1">_xlfn.IFS(BG128=1,0,BG127=1,0,AND(INDIRECT("ｄａｔａ!$"&amp;BG$112&amp;"$"&amp;$B126)&lt;=2,INDIRECT("ｄａｔａ!$"&amp;BG$112&amp;"$"&amp;$B126)&gt;0),0,TRUE,1)</f>
        <v>0</v>
      </c>
      <c r="BH126" s="80" cm="1">
        <f t="array" aca="1" ref="BH126" ca="1">_xlfn.IFS(BH128=1,0,BH127=1,0,AND(INDIRECT("ｄａｔａ!$"&amp;BH$112&amp;"$"&amp;$B126)&lt;=2,INDIRECT("ｄａｔａ!$"&amp;BH$112&amp;"$"&amp;$B126)&gt;0),0,TRUE,1)</f>
        <v>0</v>
      </c>
      <c r="BI126" s="80" cm="1">
        <f t="array" aca="1" ref="BI126" ca="1">_xlfn.IFS(BI128=1,0,BI127=1,0,AND(INDIRECT("ｄａｔａ!$"&amp;BI$112&amp;"$"&amp;$B126)&lt;=2,INDIRECT("ｄａｔａ!$"&amp;BI$112&amp;"$"&amp;$B126)&gt;0),0,TRUE,1)</f>
        <v>0</v>
      </c>
      <c r="BJ126" s="80" cm="1">
        <f t="array" aca="1" ref="BJ126" ca="1">_xlfn.IFS(BJ128=1,0,BJ127=1,0,AND(INDIRECT("ｄａｔａ!$"&amp;BJ$112&amp;"$"&amp;$B126)&lt;=2,INDIRECT("ｄａｔａ!$"&amp;BJ$112&amp;"$"&amp;$B126)&gt;0),0,TRUE,1)</f>
        <v>0</v>
      </c>
      <c r="BK126" s="80" cm="1">
        <f t="array" aca="1" ref="BK126" ca="1">_xlfn.IFS(BK128=1,0,BK127=1,0,AND(INDIRECT("ｄａｔａ!$"&amp;BK$112&amp;"$"&amp;$B126)&lt;=2,INDIRECT("ｄａｔａ!$"&amp;BK$112&amp;"$"&amp;$B126)&gt;0),0,TRUE,1)</f>
        <v>0</v>
      </c>
      <c r="BL126" s="80" cm="1">
        <f t="array" aca="1" ref="BL126" ca="1">_xlfn.IFS(BL128=1,0,BL127=1,0,AND(INDIRECT("ｄａｔａ!$"&amp;BL$112&amp;"$"&amp;$B126)&lt;=2,INDIRECT("ｄａｔａ!$"&amp;BL$112&amp;"$"&amp;$B126)&gt;0),0,TRUE,1)</f>
        <v>0</v>
      </c>
      <c r="BM126" s="80" cm="1">
        <f t="array" aca="1" ref="BM126" ca="1">_xlfn.IFS(BM128=1,0,BM127=1,0,AND(INDIRECT("ｄａｔａ!$"&amp;BM$112&amp;"$"&amp;$B126)&lt;=2,INDIRECT("ｄａｔａ!$"&amp;BM$112&amp;"$"&amp;$B126)&gt;0),0,TRUE,1)</f>
        <v>0</v>
      </c>
      <c r="BN126" s="80" cm="1">
        <f t="array" aca="1" ref="BN126" ca="1">_xlfn.IFS(BN128=1,0,BN127=1,0,AND(INDIRECT("ｄａｔａ!$"&amp;BN$112&amp;"$"&amp;$B126)&lt;=2,INDIRECT("ｄａｔａ!$"&amp;BN$112&amp;"$"&amp;$B126)&gt;0),0,TRUE,1)</f>
        <v>0</v>
      </c>
      <c r="BO126" s="80" cm="1">
        <f t="array" aca="1" ref="BO126" ca="1">_xlfn.IFS(BO128=1,0,BO127=1,0,AND(INDIRECT("ｄａｔａ!$"&amp;BO$112&amp;"$"&amp;$B126)&lt;=2,INDIRECT("ｄａｔａ!$"&amp;BO$112&amp;"$"&amp;$B126)&gt;0),0,TRUE,1)</f>
        <v>0</v>
      </c>
      <c r="BP126" s="80" cm="1">
        <f t="array" aca="1" ref="BP126" ca="1">_xlfn.IFS(BP128=1,0,BP127=1,0,AND(INDIRECT("ｄａｔａ!$"&amp;BP$112&amp;"$"&amp;$B126)&lt;=2,INDIRECT("ｄａｔａ!$"&amp;BP$112&amp;"$"&amp;$B126)&gt;0),0,TRUE,1)</f>
        <v>0</v>
      </c>
    </row>
    <row r="127" spans="1:80" x14ac:dyDescent="0.2">
      <c r="B127" s="80">
        <f>VLOOKUP($A125,$A$5:$B$10,2,FALSE)</f>
        <v>10</v>
      </c>
      <c r="C127" s="80" t="s">
        <v>2425</v>
      </c>
      <c r="F127" s="80" cm="1">
        <f t="array" aca="1" ref="F127" ca="1">_xlfn.IFS(F128=1,0,TRIM(INDIRECT("ｄａｔａ!$"&amp;F$112&amp;"$"&amp;$B127))="",1,TRIM(INDIRECT("ｄａｔａ!$"&amp;F$112&amp;"$"&amp;$B127))&lt;&gt;"",0)</f>
        <v>1</v>
      </c>
      <c r="G127" s="80" cm="1">
        <f t="array" aca="1" ref="G127" ca="1">_xlfn.IFS(G128=1,0,TRIM(INDIRECT("ｄａｔａ!$"&amp;G$112&amp;"$"&amp;$B127))="",1,TRIM(INDIRECT("ｄａｔａ!$"&amp;G$112&amp;"$"&amp;$B127))&lt;&gt;"",0)</f>
        <v>1</v>
      </c>
      <c r="H127" s="80" cm="1">
        <f t="array" aca="1" ref="H127" ca="1">_xlfn.IFS(H128=1,0,TRIM(INDIRECT("ｄａｔａ!$"&amp;H$112&amp;"$"&amp;$B127))="",1,TRIM(INDIRECT("ｄａｔａ!$"&amp;H$112&amp;"$"&amp;$B127))&lt;&gt;"",0)</f>
        <v>1</v>
      </c>
      <c r="I127" s="80" cm="1">
        <f t="array" aca="1" ref="I127" ca="1">_xlfn.IFS(I128=1,0,TRIM(INDIRECT("ｄａｔａ!$"&amp;I$112&amp;"$"&amp;$B127))="",1,TRIM(INDIRECT("ｄａｔａ!$"&amp;I$112&amp;"$"&amp;$B127))&lt;&gt;"",0)</f>
        <v>1</v>
      </c>
      <c r="J127" s="80" cm="1">
        <f t="array" aca="1" ref="J127" ca="1">_xlfn.IFS(J128=1,0,TRIM(INDIRECT("ｄａｔａ!$"&amp;J$112&amp;"$"&amp;$B127))="",1,TRIM(INDIRECT("ｄａｔａ!$"&amp;J$112&amp;"$"&amp;$B127))&lt;&gt;"",0)</f>
        <v>1</v>
      </c>
      <c r="K127" s="80" cm="1">
        <f t="array" aca="1" ref="K127" ca="1">_xlfn.IFS(K128=1,0,TRIM(INDIRECT("ｄａｔａ!$"&amp;K$112&amp;"$"&amp;$B127))="",1,TRIM(INDIRECT("ｄａｔａ!$"&amp;K$112&amp;"$"&amp;$B127))&lt;&gt;"",0)</f>
        <v>1</v>
      </c>
      <c r="L127" s="80" cm="1">
        <f t="array" aca="1" ref="L127" ca="1">_xlfn.IFS(L128=1,0,TRIM(INDIRECT("ｄａｔａ!$"&amp;L$112&amp;"$"&amp;$B127))="",1,TRIM(INDIRECT("ｄａｔａ!$"&amp;L$112&amp;"$"&amp;$B127))&lt;&gt;"",0)</f>
        <v>1</v>
      </c>
      <c r="M127" s="80" cm="1">
        <f t="array" aca="1" ref="M127" ca="1">_xlfn.IFS(M128=1,0,TRIM(INDIRECT("ｄａｔａ!$"&amp;M$112&amp;"$"&amp;$B127))="",1,TRIM(INDIRECT("ｄａｔａ!$"&amp;M$112&amp;"$"&amp;$B127))&lt;&gt;"",0)</f>
        <v>1</v>
      </c>
      <c r="N127" s="80" cm="1">
        <f t="array" aca="1" ref="N127" ca="1">_xlfn.IFS(N128=1,0,TRIM(INDIRECT("ｄａｔａ!$"&amp;N$112&amp;"$"&amp;$B127))="",1,TRIM(INDIRECT("ｄａｔａ!$"&amp;N$112&amp;"$"&amp;$B127))&lt;&gt;"",0)</f>
        <v>1</v>
      </c>
      <c r="O127" s="80" cm="1">
        <f t="array" aca="1" ref="O127" ca="1">_xlfn.IFS(O128=1,0,TRIM(INDIRECT("ｄａｔａ!$"&amp;O$112&amp;"$"&amp;$B127))="",1,TRIM(INDIRECT("ｄａｔａ!$"&amp;O$112&amp;"$"&amp;$B127))&lt;&gt;"",0)</f>
        <v>1</v>
      </c>
      <c r="P127" s="80" cm="1">
        <f t="array" aca="1" ref="P127" ca="1">_xlfn.IFS(P128=1,0,TRIM(INDIRECT("ｄａｔａ!$"&amp;P$112&amp;"$"&amp;$B127))="",1,TRIM(INDIRECT("ｄａｔａ!$"&amp;P$112&amp;"$"&amp;$B127))&lt;&gt;"",0)</f>
        <v>1</v>
      </c>
      <c r="Q127" s="80" cm="1">
        <f t="array" aca="1" ref="Q127" ca="1">_xlfn.IFS(Q128=1,0,TRIM(INDIRECT("ｄａｔａ!$"&amp;Q$112&amp;"$"&amp;$B127))="",1,TRIM(INDIRECT("ｄａｔａ!$"&amp;Q$112&amp;"$"&amp;$B127))&lt;&gt;"",0)</f>
        <v>1</v>
      </c>
      <c r="R127" s="80" cm="1">
        <f t="array" aca="1" ref="R127" ca="1">_xlfn.IFS(R128=1,0,TRIM(INDIRECT("ｄａｔａ!$"&amp;R$112&amp;"$"&amp;$B127))="",1,TRIM(INDIRECT("ｄａｔａ!$"&amp;R$112&amp;"$"&amp;$B127))&lt;&gt;"",0)</f>
        <v>1</v>
      </c>
      <c r="S127" s="80" cm="1">
        <f t="array" aca="1" ref="S127" ca="1">_xlfn.IFS(S128=1,0,TRIM(INDIRECT("ｄａｔａ!$"&amp;S$112&amp;"$"&amp;$B127))="",1,TRIM(INDIRECT("ｄａｔａ!$"&amp;S$112&amp;"$"&amp;$B127))&lt;&gt;"",0)</f>
        <v>1</v>
      </c>
      <c r="T127" s="80" cm="1">
        <f t="array" aca="1" ref="T127" ca="1">_xlfn.IFS(T128=1,0,TRIM(INDIRECT("ｄａｔａ!$"&amp;T$112&amp;"$"&amp;$B127))="",1,TRIM(INDIRECT("ｄａｔａ!$"&amp;T$112&amp;"$"&amp;$B127))&lt;&gt;"",0)</f>
        <v>1</v>
      </c>
      <c r="U127" s="80" cm="1">
        <f t="array" aca="1" ref="U127" ca="1">_xlfn.IFS(U128=1,0,TRIM(INDIRECT("ｄａｔａ!$"&amp;U$112&amp;"$"&amp;$B127))="",1,TRIM(INDIRECT("ｄａｔａ!$"&amp;U$112&amp;"$"&amp;$B127))&lt;&gt;"",0)</f>
        <v>1</v>
      </c>
      <c r="V127" s="80" cm="1">
        <f t="array" aca="1" ref="V127" ca="1">_xlfn.IFS(V128=1,0,TRIM(INDIRECT("ｄａｔａ!$"&amp;V$112&amp;"$"&amp;$B127))="",1,TRIM(INDIRECT("ｄａｔａ!$"&amp;V$112&amp;"$"&amp;$B127))&lt;&gt;"",0)</f>
        <v>1</v>
      </c>
      <c r="W127" s="80" cm="1">
        <f t="array" aca="1" ref="W127" ca="1">_xlfn.IFS(W128=1,0,TRIM(INDIRECT("ｄａｔａ!$"&amp;W$112&amp;"$"&amp;$B127))="",1,TRIM(INDIRECT("ｄａｔａ!$"&amp;W$112&amp;"$"&amp;$B127))&lt;&gt;"",0)</f>
        <v>1</v>
      </c>
      <c r="X127" s="80">
        <f ca="1">IF(SUM($Y127:$AO127)=17,1,0)</f>
        <v>1</v>
      </c>
      <c r="Y127" s="80" cm="1">
        <f t="array" aca="1" ref="Y127" ca="1">_xlfn.IFS(Y128=1,0,TRIM(INDIRECT("ｄａｔａ!$"&amp;Y$112&amp;"$"&amp;$B127))="",1,TRIM(INDIRECT("ｄａｔａ!$"&amp;Y$112&amp;"$"&amp;$B127))&lt;&gt;"",0)</f>
        <v>1</v>
      </c>
      <c r="Z127" s="80" cm="1">
        <f t="array" aca="1" ref="Z127" ca="1">_xlfn.IFS(Z128=1,0,TRIM(INDIRECT("ｄａｔａ!$"&amp;Z$112&amp;"$"&amp;$B127))="",1,TRIM(INDIRECT("ｄａｔａ!$"&amp;Z$112&amp;"$"&amp;$B127))&lt;&gt;"",0)</f>
        <v>1</v>
      </c>
      <c r="AA127" s="80" cm="1">
        <f t="array" aca="1" ref="AA127" ca="1">_xlfn.IFS(AA128=1,0,TRIM(INDIRECT("ｄａｔａ!$"&amp;AA$112&amp;"$"&amp;$B127))="",1,TRIM(INDIRECT("ｄａｔａ!$"&amp;AA$112&amp;"$"&amp;$B127))&lt;&gt;"",0)</f>
        <v>1</v>
      </c>
      <c r="AB127" s="80" cm="1">
        <f t="array" aca="1" ref="AB127" ca="1">_xlfn.IFS(AB128=1,0,TRIM(INDIRECT("ｄａｔａ!$"&amp;AB$112&amp;"$"&amp;$B127))="",1,TRIM(INDIRECT("ｄａｔａ!$"&amp;AB$112&amp;"$"&amp;$B127))&lt;&gt;"",0)</f>
        <v>1</v>
      </c>
      <c r="AC127" s="80" cm="1">
        <f t="array" aca="1" ref="AC127" ca="1">_xlfn.IFS(AC128=1,0,TRIM(INDIRECT("ｄａｔａ!$"&amp;AC$112&amp;"$"&amp;$B127))="",1,TRIM(INDIRECT("ｄａｔａ!$"&amp;AC$112&amp;"$"&amp;$B127))&lt;&gt;"",0)</f>
        <v>1</v>
      </c>
      <c r="AD127" s="80" cm="1">
        <f t="array" aca="1" ref="AD127" ca="1">_xlfn.IFS(AD128=1,0,TRIM(INDIRECT("ｄａｔａ!$"&amp;AD$112&amp;"$"&amp;$B127))="",1,TRIM(INDIRECT("ｄａｔａ!$"&amp;AD$112&amp;"$"&amp;$B127))&lt;&gt;"",0)</f>
        <v>1</v>
      </c>
      <c r="AE127" s="80" cm="1">
        <f t="array" aca="1" ref="AE127" ca="1">_xlfn.IFS(AE128=1,0,TRIM(INDIRECT("ｄａｔａ!$"&amp;AE$112&amp;"$"&amp;$B127))="",1,TRIM(INDIRECT("ｄａｔａ!$"&amp;AE$112&amp;"$"&amp;$B127))&lt;&gt;"",0)</f>
        <v>1</v>
      </c>
      <c r="AF127" s="80" cm="1">
        <f t="array" aca="1" ref="AF127" ca="1">_xlfn.IFS(AF128=1,0,TRIM(INDIRECT("ｄａｔａ!$"&amp;AF$112&amp;"$"&amp;$B127))="",1,TRIM(INDIRECT("ｄａｔａ!$"&amp;AF$112&amp;"$"&amp;$B127))&lt;&gt;"",0)</f>
        <v>1</v>
      </c>
      <c r="AG127" s="80" cm="1">
        <f t="array" aca="1" ref="AG127" ca="1">_xlfn.IFS(AG128=1,0,TRIM(INDIRECT("ｄａｔａ!$"&amp;AG$112&amp;"$"&amp;$B127))="",1,TRIM(INDIRECT("ｄａｔａ!$"&amp;AG$112&amp;"$"&amp;$B127))&lt;&gt;"",0)</f>
        <v>1</v>
      </c>
      <c r="AH127" s="80" cm="1">
        <f t="array" aca="1" ref="AH127" ca="1">_xlfn.IFS(AH128=1,0,TRIM(INDIRECT("ｄａｔａ!$"&amp;AH$112&amp;"$"&amp;$B127))="",1,TRIM(INDIRECT("ｄａｔａ!$"&amp;AH$112&amp;"$"&amp;$B127))&lt;&gt;"",0)</f>
        <v>1</v>
      </c>
      <c r="AI127" s="80" cm="1">
        <f t="array" aca="1" ref="AI127" ca="1">_xlfn.IFS(AI128=1,0,TRIM(INDIRECT("ｄａｔａ!$"&amp;AI$112&amp;"$"&amp;$B127))="",1,TRIM(INDIRECT("ｄａｔａ!$"&amp;AI$112&amp;"$"&amp;$B127))&lt;&gt;"",0)</f>
        <v>1</v>
      </c>
      <c r="AJ127" s="80" cm="1">
        <f t="array" aca="1" ref="AJ127" ca="1">_xlfn.IFS(AJ128=1,0,TRIM(INDIRECT("ｄａｔａ!$"&amp;AJ$112&amp;"$"&amp;$B127))="",1,TRIM(INDIRECT("ｄａｔａ!$"&amp;AJ$112&amp;"$"&amp;$B127))&lt;&gt;"",0)</f>
        <v>1</v>
      </c>
      <c r="AK127" s="80" cm="1">
        <f t="array" aca="1" ref="AK127" ca="1">_xlfn.IFS(AK128=1,0,TRIM(INDIRECT("ｄａｔａ!$"&amp;AK$112&amp;"$"&amp;$B127))="",1,TRIM(INDIRECT("ｄａｔａ!$"&amp;AK$112&amp;"$"&amp;$B127))&lt;&gt;"",0)</f>
        <v>1</v>
      </c>
      <c r="AL127" s="80" cm="1">
        <f t="array" aca="1" ref="AL127" ca="1">_xlfn.IFS(AL128=1,0,TRIM(INDIRECT("ｄａｔａ!$"&amp;AL$112&amp;"$"&amp;$B127))="",1,TRIM(INDIRECT("ｄａｔａ!$"&amp;AL$112&amp;"$"&amp;$B127))&lt;&gt;"",0)</f>
        <v>1</v>
      </c>
      <c r="AM127" s="80" cm="1">
        <f t="array" aca="1" ref="AM127" ca="1">_xlfn.IFS(AM128=1,0,TRIM(INDIRECT("ｄａｔａ!$"&amp;AM$112&amp;"$"&amp;$B127))="",1,TRIM(INDIRECT("ｄａｔａ!$"&amp;AM$112&amp;"$"&amp;$B127))&lt;&gt;"",0)</f>
        <v>1</v>
      </c>
      <c r="AN127" s="80" cm="1">
        <f t="array" aca="1" ref="AN127" ca="1">_xlfn.IFS(AN128=1,0,TRIM(INDIRECT("ｄａｔａ!$"&amp;AN$112&amp;"$"&amp;$B127))="",1,TRIM(INDIRECT("ｄａｔａ!$"&amp;AN$112&amp;"$"&amp;$B127))&lt;&gt;"",0)</f>
        <v>1</v>
      </c>
      <c r="AO127" s="80" cm="1">
        <f t="array" aca="1" ref="AO127" ca="1">_xlfn.IFS(AO128=1,0,TRIM(INDIRECT("ｄａｔａ!$"&amp;AO$112&amp;"$"&amp;$B127))="",1,TRIM(INDIRECT("ｄａｔａ!$"&amp;AO$112&amp;"$"&amp;$B127))&lt;&gt;"",0)</f>
        <v>1</v>
      </c>
      <c r="AP127" s="80">
        <f ca="1">IF(SUM($AQ127:$AZ127)=10,1,0)</f>
        <v>1</v>
      </c>
      <c r="AQ127" s="80" cm="1">
        <f t="array" aca="1" ref="AQ127" ca="1">_xlfn.IFS(AQ128=1,0,TRIM(INDIRECT("ｄａｔａ!$"&amp;AQ$112&amp;"$"&amp;$B127))="",1,TRIM(INDIRECT("ｄａｔａ!$"&amp;AQ$112&amp;"$"&amp;$B127))&lt;&gt;"",0)</f>
        <v>1</v>
      </c>
      <c r="AR127" s="80" cm="1">
        <f t="array" aca="1" ref="AR127" ca="1">_xlfn.IFS(AR128=1,0,TRIM(INDIRECT("ｄａｔａ!$"&amp;AR$112&amp;"$"&amp;$B127))="",1,TRIM(INDIRECT("ｄａｔａ!$"&amp;AR$112&amp;"$"&amp;$B127))&lt;&gt;"",0)</f>
        <v>1</v>
      </c>
      <c r="AS127" s="80" cm="1">
        <f t="array" aca="1" ref="AS127" ca="1">_xlfn.IFS(AS128=1,0,TRIM(INDIRECT("ｄａｔａ!$"&amp;AS$112&amp;"$"&amp;$B127))="",1,TRIM(INDIRECT("ｄａｔａ!$"&amp;AS$112&amp;"$"&amp;$B127))&lt;&gt;"",0)</f>
        <v>1</v>
      </c>
      <c r="AT127" s="80" cm="1">
        <f t="array" aca="1" ref="AT127" ca="1">_xlfn.IFS(AT128=1,0,TRIM(INDIRECT("ｄａｔａ!$"&amp;AT$112&amp;"$"&amp;$B127))="",1,TRIM(INDIRECT("ｄａｔａ!$"&amp;AT$112&amp;"$"&amp;$B127))&lt;&gt;"",0)</f>
        <v>1</v>
      </c>
      <c r="AU127" s="80" cm="1">
        <f t="array" aca="1" ref="AU127" ca="1">_xlfn.IFS(AU128=1,0,TRIM(INDIRECT("ｄａｔａ!$"&amp;AU$112&amp;"$"&amp;$B127))="",1,TRIM(INDIRECT("ｄａｔａ!$"&amp;AU$112&amp;"$"&amp;$B127))&lt;&gt;"",0)</f>
        <v>1</v>
      </c>
      <c r="AV127" s="80" cm="1">
        <f t="array" aca="1" ref="AV127" ca="1">_xlfn.IFS(AV128=1,0,TRIM(INDIRECT("ｄａｔａ!$"&amp;AV$112&amp;"$"&amp;$B127))="",1,TRIM(INDIRECT("ｄａｔａ!$"&amp;AV$112&amp;"$"&amp;$B127))&lt;&gt;"",0)</f>
        <v>1</v>
      </c>
      <c r="AW127" s="80" cm="1">
        <f t="array" aca="1" ref="AW127" ca="1">_xlfn.IFS(AW128=1,0,TRIM(INDIRECT("ｄａｔａ!$"&amp;AW$112&amp;"$"&amp;$B127))="",1,TRIM(INDIRECT("ｄａｔａ!$"&amp;AW$112&amp;"$"&amp;$B127))&lt;&gt;"",0)</f>
        <v>1</v>
      </c>
      <c r="AX127" s="80" cm="1">
        <f t="array" aca="1" ref="AX127" ca="1">_xlfn.IFS(AX128=1,0,TRIM(INDIRECT("ｄａｔａ!$"&amp;AX$112&amp;"$"&amp;$B127))="",1,TRIM(INDIRECT("ｄａｔａ!$"&amp;AX$112&amp;"$"&amp;$B127))&lt;&gt;"",0)</f>
        <v>1</v>
      </c>
      <c r="AY127" s="80" cm="1">
        <f t="array" aca="1" ref="AY127" ca="1">_xlfn.IFS(AY128=1,0,TRIM(INDIRECT("ｄａｔａ!$"&amp;AY$112&amp;"$"&amp;$B127))="",1,TRIM(INDIRECT("ｄａｔａ!$"&amp;AY$112&amp;"$"&amp;$B127))&lt;&gt;"",0)</f>
        <v>1</v>
      </c>
      <c r="AZ127" s="80" cm="1">
        <f t="array" aca="1" ref="AZ127" ca="1">_xlfn.IFS(AZ128=1,0,TRIM(INDIRECT("ｄａｔａ!$"&amp;AZ$112&amp;"$"&amp;$B127))="",1,TRIM(INDIRECT("ｄａｔａ!$"&amp;AZ$112&amp;"$"&amp;$B127))&lt;&gt;"",0)</f>
        <v>1</v>
      </c>
      <c r="BA127" s="80">
        <f ca="1">IF(SUM($BB127:$BP127)=15,1,0)</f>
        <v>1</v>
      </c>
      <c r="BB127" s="80" cm="1">
        <f t="array" aca="1" ref="BB127" ca="1">_xlfn.IFS(BB128=1,0,TRIM(INDIRECT("ｄａｔａ!$"&amp;BB$112&amp;"$"&amp;$B127))="",1,TRIM(INDIRECT("ｄａｔａ!$"&amp;BB$112&amp;"$"&amp;$B127))&lt;&gt;"",0)</f>
        <v>1</v>
      </c>
      <c r="BC127" s="80" cm="1">
        <f t="array" aca="1" ref="BC127" ca="1">_xlfn.IFS(BC128=1,0,TRIM(INDIRECT("ｄａｔａ!$"&amp;BC$112&amp;"$"&amp;$B127))="",1,TRIM(INDIRECT("ｄａｔａ!$"&amp;BC$112&amp;"$"&amp;$B127))&lt;&gt;"",0)</f>
        <v>1</v>
      </c>
      <c r="BD127" s="80" cm="1">
        <f t="array" aca="1" ref="BD127" ca="1">_xlfn.IFS(BD128=1,0,TRIM(INDIRECT("ｄａｔａ!$"&amp;BD$112&amp;"$"&amp;$B127))="",1,TRIM(INDIRECT("ｄａｔａ!$"&amp;BD$112&amp;"$"&amp;$B127))&lt;&gt;"",0)</f>
        <v>1</v>
      </c>
      <c r="BE127" s="80" cm="1">
        <f t="array" aca="1" ref="BE127" ca="1">_xlfn.IFS(BE128=1,0,TRIM(INDIRECT("ｄａｔａ!$"&amp;BE$112&amp;"$"&amp;$B127))="",1,TRIM(INDIRECT("ｄａｔａ!$"&amp;BE$112&amp;"$"&amp;$B127))&lt;&gt;"",0)</f>
        <v>1</v>
      </c>
      <c r="BF127" s="80" cm="1">
        <f t="array" aca="1" ref="BF127" ca="1">_xlfn.IFS(BF128=1,0,TRIM(INDIRECT("ｄａｔａ!$"&amp;BF$112&amp;"$"&amp;$B127))="",1,TRIM(INDIRECT("ｄａｔａ!$"&amp;BF$112&amp;"$"&amp;$B127))&lt;&gt;"",0)</f>
        <v>1</v>
      </c>
      <c r="BG127" s="80" cm="1">
        <f t="array" aca="1" ref="BG127" ca="1">_xlfn.IFS(BG128=1,0,TRIM(INDIRECT("ｄａｔａ!$"&amp;BG$112&amp;"$"&amp;$B127))="",1,TRIM(INDIRECT("ｄａｔａ!$"&amp;BG$112&amp;"$"&amp;$B127))&lt;&gt;"",0)</f>
        <v>1</v>
      </c>
      <c r="BH127" s="80" cm="1">
        <f t="array" aca="1" ref="BH127" ca="1">_xlfn.IFS(BH128=1,0,TRIM(INDIRECT("ｄａｔａ!$"&amp;BH$112&amp;"$"&amp;$B127))="",1,TRIM(INDIRECT("ｄａｔａ!$"&amp;BH$112&amp;"$"&amp;$B127))&lt;&gt;"",0)</f>
        <v>1</v>
      </c>
      <c r="BI127" s="80" cm="1">
        <f t="array" aca="1" ref="BI127" ca="1">_xlfn.IFS(BI128=1,0,TRIM(INDIRECT("ｄａｔａ!$"&amp;BI$112&amp;"$"&amp;$B127))="",1,TRIM(INDIRECT("ｄａｔａ!$"&amp;BI$112&amp;"$"&amp;$B127))&lt;&gt;"",0)</f>
        <v>1</v>
      </c>
      <c r="BJ127" s="80" cm="1">
        <f t="array" aca="1" ref="BJ127" ca="1">_xlfn.IFS(BJ128=1,0,TRIM(INDIRECT("ｄａｔａ!$"&amp;BJ$112&amp;"$"&amp;$B127))="",1,TRIM(INDIRECT("ｄａｔａ!$"&amp;BJ$112&amp;"$"&amp;$B127))&lt;&gt;"",0)</f>
        <v>1</v>
      </c>
      <c r="BK127" s="80" cm="1">
        <f t="array" aca="1" ref="BK127" ca="1">_xlfn.IFS(BK128=1,0,TRIM(INDIRECT("ｄａｔａ!$"&amp;BK$112&amp;"$"&amp;$B127))="",1,TRIM(INDIRECT("ｄａｔａ!$"&amp;BK$112&amp;"$"&amp;$B127))&lt;&gt;"",0)</f>
        <v>1</v>
      </c>
      <c r="BL127" s="80" cm="1">
        <f t="array" aca="1" ref="BL127" ca="1">_xlfn.IFS(BL128=1,0,TRIM(INDIRECT("ｄａｔａ!$"&amp;BL$112&amp;"$"&amp;$B127))="",1,TRIM(INDIRECT("ｄａｔａ!$"&amp;BL$112&amp;"$"&amp;$B127))&lt;&gt;"",0)</f>
        <v>1</v>
      </c>
      <c r="BM127" s="80" cm="1">
        <f t="array" aca="1" ref="BM127" ca="1">_xlfn.IFS(BM128=1,0,TRIM(INDIRECT("ｄａｔａ!$"&amp;BM$112&amp;"$"&amp;$B127))="",1,TRIM(INDIRECT("ｄａｔａ!$"&amp;BM$112&amp;"$"&amp;$B127))&lt;&gt;"",0)</f>
        <v>1</v>
      </c>
      <c r="BN127" s="80" cm="1">
        <f t="array" aca="1" ref="BN127" ca="1">_xlfn.IFS(BN128=1,0,TRIM(INDIRECT("ｄａｔａ!$"&amp;BN$112&amp;"$"&amp;$B127))="",1,TRIM(INDIRECT("ｄａｔａ!$"&amp;BN$112&amp;"$"&amp;$B127))&lt;&gt;"",0)</f>
        <v>1</v>
      </c>
      <c r="BO127" s="80" cm="1">
        <f t="array" aca="1" ref="BO127" ca="1">_xlfn.IFS(BO128=1,0,TRIM(INDIRECT("ｄａｔａ!$"&amp;BO$112&amp;"$"&amp;$B127))="",1,TRIM(INDIRECT("ｄａｔａ!$"&amp;BO$112&amp;"$"&amp;$B127))&lt;&gt;"",0)</f>
        <v>1</v>
      </c>
      <c r="BP127" s="80" cm="1">
        <f t="array" aca="1" ref="BP127" ca="1">_xlfn.IFS(BP128=1,0,TRIM(INDIRECT("ｄａｔａ!$"&amp;BP$112&amp;"$"&amp;$B127))="",1,TRIM(INDIRECT("ｄａｔａ!$"&amp;BP$112&amp;"$"&amp;$B127))&lt;&gt;"",0)</f>
        <v>1</v>
      </c>
    </row>
    <row r="128" spans="1:80" x14ac:dyDescent="0.2">
      <c r="B128" s="80">
        <f>VLOOKUP($A125,$A$5:$B$10,2,FALSE)</f>
        <v>10</v>
      </c>
      <c r="C128" s="80" t="s">
        <v>2430</v>
      </c>
      <c r="F128" s="80" cm="1">
        <f t="array" aca="1" ref="F128" ca="1">IF(ISERROR(INDIRECT("ｄａｔａ!$"&amp;F$112&amp;"$"&amp;$B128)),1,0)</f>
        <v>0</v>
      </c>
      <c r="G128" s="80" cm="1">
        <f t="array" aca="1" ref="G128" ca="1">IF(ISERROR(INDIRECT("ｄａｔａ!$"&amp;G$112&amp;"$"&amp;$B128)),1,0)</f>
        <v>0</v>
      </c>
      <c r="H128" s="80" cm="1">
        <f t="array" aca="1" ref="H128" ca="1">IF(ISERROR(INDIRECT("ｄａｔａ!$"&amp;H$112&amp;"$"&amp;$B128)),1,0)</f>
        <v>0</v>
      </c>
      <c r="I128" s="80" cm="1">
        <f t="array" aca="1" ref="I128" ca="1">IF(ISERROR(INDIRECT("ｄａｔａ!$"&amp;I$112&amp;"$"&amp;$B128)),1,0)</f>
        <v>0</v>
      </c>
      <c r="J128" s="80" cm="1">
        <f t="array" aca="1" ref="J128" ca="1">IF(ISERROR(INDIRECT("ｄａｔａ!$"&amp;J$112&amp;"$"&amp;$B128)),1,0)</f>
        <v>0</v>
      </c>
      <c r="K128" s="80" cm="1">
        <f t="array" aca="1" ref="K128" ca="1">IF(ISERROR(INDIRECT("ｄａｔａ!$"&amp;K$112&amp;"$"&amp;$B128)),1,0)</f>
        <v>0</v>
      </c>
      <c r="L128" s="80" cm="1">
        <f t="array" aca="1" ref="L128" ca="1">IF(ISERROR(INDIRECT("ｄａｔａ!$"&amp;L$112&amp;"$"&amp;$B128)),1,0)</f>
        <v>0</v>
      </c>
      <c r="M128" s="80" cm="1">
        <f t="array" aca="1" ref="M128" ca="1">IF(ISERROR(INDIRECT("ｄａｔａ!$"&amp;M$112&amp;"$"&amp;$B128)),1,0)</f>
        <v>0</v>
      </c>
      <c r="N128" s="80" cm="1">
        <f t="array" aca="1" ref="N128" ca="1">IF(ISERROR(INDIRECT("ｄａｔａ!$"&amp;N$112&amp;"$"&amp;$B128)),1,0)</f>
        <v>0</v>
      </c>
      <c r="O128" s="80" cm="1">
        <f t="array" aca="1" ref="O128" ca="1">IF(ISERROR(INDIRECT("ｄａｔａ!$"&amp;O$112&amp;"$"&amp;$B128)),1,0)</f>
        <v>0</v>
      </c>
      <c r="P128" s="80" cm="1">
        <f t="array" aca="1" ref="P128" ca="1">IF(ISERROR(INDIRECT("ｄａｔａ!$"&amp;P$112&amp;"$"&amp;$B128)),1,0)</f>
        <v>0</v>
      </c>
      <c r="Q128" s="80" cm="1">
        <f t="array" aca="1" ref="Q128" ca="1">IF(ISERROR(INDIRECT("ｄａｔａ!$"&amp;Q$112&amp;"$"&amp;$B128)),1,0)</f>
        <v>0</v>
      </c>
      <c r="R128" s="80" cm="1">
        <f t="array" aca="1" ref="R128" ca="1">IF(ISERROR(INDIRECT("ｄａｔａ!$"&amp;R$112&amp;"$"&amp;$B128)),1,0)</f>
        <v>0</v>
      </c>
      <c r="S128" s="80" cm="1">
        <f t="array" aca="1" ref="S128" ca="1">IF(ISERROR(INDIRECT("ｄａｔａ!$"&amp;S$112&amp;"$"&amp;$B128)),1,0)</f>
        <v>0</v>
      </c>
      <c r="T128" s="80" cm="1">
        <f t="array" aca="1" ref="T128" ca="1">IF(ISERROR(INDIRECT("ｄａｔａ!$"&amp;T$112&amp;"$"&amp;$B128)),1,0)</f>
        <v>0</v>
      </c>
      <c r="U128" s="80" cm="1">
        <f t="array" aca="1" ref="U128" ca="1">IF(ISERROR(INDIRECT("ｄａｔａ!$"&amp;U$112&amp;"$"&amp;$B128)),1,0)</f>
        <v>0</v>
      </c>
      <c r="V128" s="80" cm="1">
        <f t="array" aca="1" ref="V128" ca="1">IF(ISERROR(INDIRECT("ｄａｔａ!$"&amp;V$112&amp;"$"&amp;$B128)),1,0)</f>
        <v>0</v>
      </c>
      <c r="W128" s="80" cm="1">
        <f t="array" aca="1" ref="W128" ca="1">IF(ISERROR(INDIRECT("ｄａｔａ!$"&amp;W$112&amp;"$"&amp;$B128)),1,0)</f>
        <v>0</v>
      </c>
      <c r="X128" s="80">
        <f ca="1">IF(SUM($Y126:$AO126,$Y128:$AO128)&gt;0,1,0)</f>
        <v>0</v>
      </c>
      <c r="Y128" s="80" cm="1">
        <f t="array" aca="1" ref="Y128" ca="1">IF(ISERROR(INDIRECT("ｄａｔａ!$"&amp;Y$112&amp;"$"&amp;$B128)),1,0)</f>
        <v>0</v>
      </c>
      <c r="Z128" s="80" cm="1">
        <f t="array" aca="1" ref="Z128" ca="1">IF(ISERROR(INDIRECT("ｄａｔａ!$"&amp;Z$112&amp;"$"&amp;$B128)),1,0)</f>
        <v>0</v>
      </c>
      <c r="AA128" s="80" cm="1">
        <f t="array" aca="1" ref="AA128" ca="1">IF(ISERROR(INDIRECT("ｄａｔａ!$"&amp;AA$112&amp;"$"&amp;$B128)),1,0)</f>
        <v>0</v>
      </c>
      <c r="AB128" s="80" cm="1">
        <f t="array" aca="1" ref="AB128" ca="1">IF(ISERROR(INDIRECT("ｄａｔａ!$"&amp;AB$112&amp;"$"&amp;$B128)),1,0)</f>
        <v>0</v>
      </c>
      <c r="AC128" s="80" cm="1">
        <f t="array" aca="1" ref="AC128" ca="1">IF(ISERROR(INDIRECT("ｄａｔａ!$"&amp;AC$112&amp;"$"&amp;$B128)),1,0)</f>
        <v>0</v>
      </c>
      <c r="AD128" s="80" cm="1">
        <f t="array" aca="1" ref="AD128" ca="1">IF(ISERROR(INDIRECT("ｄａｔａ!$"&amp;AD$112&amp;"$"&amp;$B128)),1,0)</f>
        <v>0</v>
      </c>
      <c r="AE128" s="80" cm="1">
        <f t="array" aca="1" ref="AE128" ca="1">IF(ISERROR(INDIRECT("ｄａｔａ!$"&amp;AE$112&amp;"$"&amp;$B128)),1,0)</f>
        <v>0</v>
      </c>
      <c r="AF128" s="80" cm="1">
        <f t="array" aca="1" ref="AF128" ca="1">IF(ISERROR(INDIRECT("ｄａｔａ!$"&amp;AF$112&amp;"$"&amp;$B128)),1,0)</f>
        <v>0</v>
      </c>
      <c r="AG128" s="80" cm="1">
        <f t="array" aca="1" ref="AG128" ca="1">IF(ISERROR(INDIRECT("ｄａｔａ!$"&amp;AG$112&amp;"$"&amp;$B128)),1,0)</f>
        <v>0</v>
      </c>
      <c r="AH128" s="80" cm="1">
        <f t="array" aca="1" ref="AH128" ca="1">IF(ISERROR(INDIRECT("ｄａｔａ!$"&amp;AH$112&amp;"$"&amp;$B128)),1,0)</f>
        <v>0</v>
      </c>
      <c r="AI128" s="80" cm="1">
        <f t="array" aca="1" ref="AI128" ca="1">IF(ISERROR(INDIRECT("ｄａｔａ!$"&amp;AI$112&amp;"$"&amp;$B128)),1,0)</f>
        <v>0</v>
      </c>
      <c r="AJ128" s="80" cm="1">
        <f t="array" aca="1" ref="AJ128" ca="1">IF(ISERROR(INDIRECT("ｄａｔａ!$"&amp;AJ$112&amp;"$"&amp;$B128)),1,0)</f>
        <v>0</v>
      </c>
      <c r="AK128" s="80" cm="1">
        <f t="array" aca="1" ref="AK128" ca="1">IF(ISERROR(INDIRECT("ｄａｔａ!$"&amp;AK$112&amp;"$"&amp;$B128)),1,0)</f>
        <v>0</v>
      </c>
      <c r="AL128" s="80" cm="1">
        <f t="array" aca="1" ref="AL128" ca="1">IF(ISERROR(INDIRECT("ｄａｔａ!$"&amp;AL$112&amp;"$"&amp;$B128)),1,0)</f>
        <v>0</v>
      </c>
      <c r="AM128" s="80" cm="1">
        <f t="array" aca="1" ref="AM128" ca="1">IF(ISERROR(INDIRECT("ｄａｔａ!$"&amp;AM$112&amp;"$"&amp;$B128)),1,0)</f>
        <v>0</v>
      </c>
      <c r="AN128" s="80" cm="1">
        <f t="array" aca="1" ref="AN128" ca="1">IF(ISERROR(INDIRECT("ｄａｔａ!$"&amp;AN$112&amp;"$"&amp;$B128)),1,0)</f>
        <v>0</v>
      </c>
      <c r="AO128" s="80" cm="1">
        <f t="array" aca="1" ref="AO128" ca="1">IF(ISERROR(INDIRECT("ｄａｔａ!$"&amp;AO$112&amp;"$"&amp;$B128)),1,0)</f>
        <v>0</v>
      </c>
      <c r="AP128" s="80">
        <f ca="1">IF(SUM($AQ126:$AZ126,$AQ128:$AZ128)&gt;0,1,0)</f>
        <v>0</v>
      </c>
      <c r="AQ128" s="80" cm="1">
        <f t="array" aca="1" ref="AQ128" ca="1">IF(ISERROR(INDIRECT("ｄａｔａ!$"&amp;AQ$112&amp;"$"&amp;$B128)),1,0)</f>
        <v>0</v>
      </c>
      <c r="AR128" s="80" cm="1">
        <f t="array" aca="1" ref="AR128" ca="1">IF(ISERROR(INDIRECT("ｄａｔａ!$"&amp;AR$112&amp;"$"&amp;$B128)),1,0)</f>
        <v>0</v>
      </c>
      <c r="AS128" s="80" cm="1">
        <f t="array" aca="1" ref="AS128" ca="1">IF(ISERROR(INDIRECT("ｄａｔａ!$"&amp;AS$112&amp;"$"&amp;$B128)),1,0)</f>
        <v>0</v>
      </c>
      <c r="AT128" s="80" cm="1">
        <f t="array" aca="1" ref="AT128" ca="1">IF(ISERROR(INDIRECT("ｄａｔａ!$"&amp;AT$112&amp;"$"&amp;$B128)),1,0)</f>
        <v>0</v>
      </c>
      <c r="AU128" s="80" cm="1">
        <f t="array" aca="1" ref="AU128" ca="1">IF(ISERROR(INDIRECT("ｄａｔａ!$"&amp;AU$112&amp;"$"&amp;$B128)),1,0)</f>
        <v>0</v>
      </c>
      <c r="AV128" s="80" cm="1">
        <f t="array" aca="1" ref="AV128" ca="1">IF(ISERROR(INDIRECT("ｄａｔａ!$"&amp;AV$112&amp;"$"&amp;$B128)),1,0)</f>
        <v>0</v>
      </c>
      <c r="AW128" s="80" cm="1">
        <f t="array" aca="1" ref="AW128" ca="1">IF(ISERROR(INDIRECT("ｄａｔａ!$"&amp;AW$112&amp;"$"&amp;$B128)),1,0)</f>
        <v>0</v>
      </c>
      <c r="AX128" s="80" cm="1">
        <f t="array" aca="1" ref="AX128" ca="1">IF(ISERROR(INDIRECT("ｄａｔａ!$"&amp;AX$112&amp;"$"&amp;$B128)),1,0)</f>
        <v>0</v>
      </c>
      <c r="AY128" s="80" cm="1">
        <f t="array" aca="1" ref="AY128" ca="1">IF(ISERROR(INDIRECT("ｄａｔａ!$"&amp;AY$112&amp;"$"&amp;$B128)),1,0)</f>
        <v>0</v>
      </c>
      <c r="AZ128" s="80" cm="1">
        <f t="array" aca="1" ref="AZ128" ca="1">IF(ISERROR(INDIRECT("ｄａｔａ!$"&amp;AZ$112&amp;"$"&amp;$B128)),1,0)</f>
        <v>0</v>
      </c>
      <c r="BA128" s="80">
        <f ca="1">IF(SUM($BB126:$BP126,$BB128:$BP128)&gt;0,1,0)</f>
        <v>0</v>
      </c>
      <c r="BB128" s="80" cm="1">
        <f t="array" aca="1" ref="BB128" ca="1">IF(ISERROR(INDIRECT("ｄａｔａ!$"&amp;BB$112&amp;"$"&amp;$B128)),1,0)</f>
        <v>0</v>
      </c>
      <c r="BC128" s="80" cm="1">
        <f t="array" aca="1" ref="BC128" ca="1">IF(ISERROR(INDIRECT("ｄａｔａ!$"&amp;BC$112&amp;"$"&amp;$B128)),1,0)</f>
        <v>0</v>
      </c>
      <c r="BD128" s="80" cm="1">
        <f t="array" aca="1" ref="BD128" ca="1">IF(ISERROR(INDIRECT("ｄａｔａ!$"&amp;BD$112&amp;"$"&amp;$B128)),1,0)</f>
        <v>0</v>
      </c>
      <c r="BE128" s="80" cm="1">
        <f t="array" aca="1" ref="BE128" ca="1">IF(ISERROR(INDIRECT("ｄａｔａ!$"&amp;BE$112&amp;"$"&amp;$B128)),1,0)</f>
        <v>0</v>
      </c>
      <c r="BF128" s="80" cm="1">
        <f t="array" aca="1" ref="BF128" ca="1">IF(ISERROR(INDIRECT("ｄａｔａ!$"&amp;BF$112&amp;"$"&amp;$B128)),1,0)</f>
        <v>0</v>
      </c>
      <c r="BG128" s="80" cm="1">
        <f t="array" aca="1" ref="BG128" ca="1">IF(ISERROR(INDIRECT("ｄａｔａ!$"&amp;BG$112&amp;"$"&amp;$B128)),1,0)</f>
        <v>0</v>
      </c>
      <c r="BH128" s="80" cm="1">
        <f t="array" aca="1" ref="BH128" ca="1">IF(ISERROR(INDIRECT("ｄａｔａ!$"&amp;BH$112&amp;"$"&amp;$B128)),1,0)</f>
        <v>0</v>
      </c>
      <c r="BI128" s="80" cm="1">
        <f t="array" aca="1" ref="BI128" ca="1">IF(ISERROR(INDIRECT("ｄａｔａ!$"&amp;BI$112&amp;"$"&amp;$B128)),1,0)</f>
        <v>0</v>
      </c>
      <c r="BJ128" s="80" cm="1">
        <f t="array" aca="1" ref="BJ128" ca="1">IF(ISERROR(INDIRECT("ｄａｔａ!$"&amp;BJ$112&amp;"$"&amp;$B128)),1,0)</f>
        <v>0</v>
      </c>
      <c r="BK128" s="80" cm="1">
        <f t="array" aca="1" ref="BK128" ca="1">IF(ISERROR(INDIRECT("ｄａｔａ!$"&amp;BK$112&amp;"$"&amp;$B128)),1,0)</f>
        <v>0</v>
      </c>
      <c r="BL128" s="80" cm="1">
        <f t="array" aca="1" ref="BL128" ca="1">IF(ISERROR(INDIRECT("ｄａｔａ!$"&amp;BL$112&amp;"$"&amp;$B128)),1,0)</f>
        <v>0</v>
      </c>
      <c r="BM128" s="80" cm="1">
        <f t="array" aca="1" ref="BM128" ca="1">IF(ISERROR(INDIRECT("ｄａｔａ!$"&amp;BM$112&amp;"$"&amp;$B128)),1,0)</f>
        <v>0</v>
      </c>
      <c r="BN128" s="80" cm="1">
        <f t="array" aca="1" ref="BN128" ca="1">IF(ISERROR(INDIRECT("ｄａｔａ!$"&amp;BN$112&amp;"$"&amp;$B128)),1,0)</f>
        <v>0</v>
      </c>
      <c r="BO128" s="80" cm="1">
        <f t="array" aca="1" ref="BO128" ca="1">IF(ISERROR(INDIRECT("ｄａｔａ!$"&amp;BO$112&amp;"$"&amp;$B128)),1,0)</f>
        <v>0</v>
      </c>
      <c r="BP128" s="80" cm="1">
        <f t="array" aca="1" ref="BP128" ca="1">IF(ISERROR(INDIRECT("ｄａｔａ!$"&amp;BP$112&amp;"$"&amp;$B128)),1,0)</f>
        <v>0</v>
      </c>
    </row>
    <row r="129" spans="1:68" x14ac:dyDescent="0.2">
      <c r="A129" s="80" t="s">
        <v>2444</v>
      </c>
      <c r="B129" s="80">
        <f>VLOOKUP($A129,$A$5:$B$10,2,FALSE)</f>
        <v>11</v>
      </c>
      <c r="C129" s="80" t="s">
        <v>2435</v>
      </c>
      <c r="F129" s="80">
        <v>0</v>
      </c>
      <c r="G129" s="80">
        <v>0</v>
      </c>
      <c r="H129" s="80">
        <v>0</v>
      </c>
      <c r="I129" s="80" cm="1">
        <f t="array" aca="1" ref="I129" ca="1">_xlfn.IFS(I130=1,0,I131=1,0,INDIRECT("ｄａｔａ!$"&amp;I$112&amp;"$"&amp;$B129)&gt;=INDIRECT("kikan!$I$11"),0,TRUE,1)</f>
        <v>0</v>
      </c>
      <c r="J129" s="80" cm="1">
        <f t="array" aca="1" ref="J129" ca="1">_xlfn.IFS(I129=1,0,J130=1,0,I131=1,0,J131=1,0,INDIRECT("ｄａｔａ!$"&amp;I$112&amp;"$"&amp;$B129)&gt;INDIRECT("kikan!$I$11"),0,INDIRECT("ｄａｔａ!$"&amp;J$112&amp;"$"&amp;$B129)&gt;=INDIRECT("kikan!$K$11")+ROUNDDOWN(($B129-7)/2,0),0,TRUE,1)</f>
        <v>0</v>
      </c>
      <c r="K129" s="80" cm="1">
        <f t="array" aca="1" ref="K129" ca="1">_xlfn.IFS(K130=1,0,K131=1,0,AND(INDIRECT("ｄａｔａ!$"&amp;K$112&amp;"$"&amp;$B130)&gt;0,INDIRECT("ｄａｔａ!$"&amp;K$112&amp;"$"&amp;$B130)&lt;10000),0,TRUE,1)</f>
        <v>0</v>
      </c>
      <c r="L129" s="80" cm="1">
        <f t="array" aca="1" ref="L129" ca="1">_xlfn.IFS(L130=1,0,L131=1,0,INDIRECT("ｄａｔａ!$"&amp;L$112&amp;"$"&amp;$B129)&gt;=20000,1,TRUE,0)</f>
        <v>0</v>
      </c>
      <c r="M129" s="80">
        <v>0</v>
      </c>
      <c r="N129" s="80">
        <v>0</v>
      </c>
      <c r="O129" s="80" cm="1">
        <f t="array" aca="1" ref="O129" ca="1">_xlfn.IFS(O132=1,0,INDIRECT("ｄａｔａ!$"&amp;O$112&amp;"$"&amp;$B130)=4,1,TRUE,0)</f>
        <v>0</v>
      </c>
      <c r="P129" s="80" cm="1">
        <f t="array" aca="1" ref="P129" ca="1">_xlfn.IFS(P132=1,0,AND(INDIRECT("ｄａｔａ!$"&amp;P$112&amp;"$"&amp;$B130)&lt;=3,INDIRECT("ｄａｔａ!$"&amp;P$112&amp;"$"&amp;$B130)&gt;0),1,TRUE,0)</f>
        <v>0</v>
      </c>
      <c r="Q129" s="80" cm="1">
        <f t="array" aca="1" ref="Q129" ca="1">_xlfn.IFS(Q132=1,0,INDIRECT("ｄａｔａ!$"&amp;Q$112&amp;"$"&amp;$B129)=1,1,TRUE,0)</f>
        <v>0</v>
      </c>
      <c r="R129" s="80">
        <v>0</v>
      </c>
      <c r="S129" s="80">
        <v>0</v>
      </c>
      <c r="T129" s="80">
        <v>0</v>
      </c>
      <c r="U129" s="80">
        <v>0</v>
      </c>
      <c r="V129" s="80">
        <v>0</v>
      </c>
      <c r="W129" s="80">
        <v>0</v>
      </c>
      <c r="X129" s="80">
        <f ca="1">IF(AND(SUM($Y129:$AO129)=0,17-SUM($Y131:$AO131)&gt;1),1,0)</f>
        <v>0</v>
      </c>
      <c r="Y129" s="80" cm="1">
        <f t="array" aca="1" ref="Y129" ca="1">_xlfn.IFS(Y132=1,0,INDIRECT("ｄａｔａ!$"&amp;Y$112&amp;"$"&amp;$B129)=2,1,TRUE,0)</f>
        <v>0</v>
      </c>
      <c r="Z129" s="80" cm="1">
        <f t="array" aca="1" ref="Z129" ca="1">_xlfn.IFS(Z132=1,0,INDIRECT("ｄａｔａ!$"&amp;Z$112&amp;"$"&amp;$B129)=2,1,TRUE,0)</f>
        <v>0</v>
      </c>
      <c r="AA129" s="80" cm="1">
        <f t="array" aca="1" ref="AA129" ca="1">_xlfn.IFS(AA132=1,0,INDIRECT("ｄａｔａ!$"&amp;AA$112&amp;"$"&amp;$B129)=2,1,TRUE,0)</f>
        <v>0</v>
      </c>
      <c r="AB129" s="80" cm="1">
        <f t="array" aca="1" ref="AB129" ca="1">_xlfn.IFS(AB132=1,0,INDIRECT("ｄａｔａ!$"&amp;AB$112&amp;"$"&amp;$B129)=2,1,TRUE,0)</f>
        <v>0</v>
      </c>
      <c r="AC129" s="80" cm="1">
        <f t="array" aca="1" ref="AC129" ca="1">_xlfn.IFS(AC132=1,0,INDIRECT("ｄａｔａ!$"&amp;AC$112&amp;"$"&amp;$B129)=2,1,TRUE,0)</f>
        <v>0</v>
      </c>
      <c r="AD129" s="80" cm="1">
        <f t="array" aca="1" ref="AD129" ca="1">_xlfn.IFS(AD132=1,0,INDIRECT("ｄａｔａ!$"&amp;AD$112&amp;"$"&amp;$B129)=2,1,TRUE,0)</f>
        <v>0</v>
      </c>
      <c r="AE129" s="80" cm="1">
        <f t="array" aca="1" ref="AE129" ca="1">_xlfn.IFS(AE132=1,0,INDIRECT("ｄａｔａ!$"&amp;AE$112&amp;"$"&amp;$B129)=2,1,TRUE,0)</f>
        <v>0</v>
      </c>
      <c r="AF129" s="80" cm="1">
        <f t="array" aca="1" ref="AF129" ca="1">_xlfn.IFS(AF132=1,0,INDIRECT("ｄａｔａ!$"&amp;AF$112&amp;"$"&amp;$B129)=2,1,TRUE,0)</f>
        <v>0</v>
      </c>
      <c r="AG129" s="80" cm="1">
        <f t="array" aca="1" ref="AG129" ca="1">_xlfn.IFS(AG132=1,0,INDIRECT("ｄａｔａ!$"&amp;AG$112&amp;"$"&amp;$B129)=2,1,TRUE,0)</f>
        <v>0</v>
      </c>
      <c r="AH129" s="80" cm="1">
        <f t="array" aca="1" ref="AH129" ca="1">_xlfn.IFS(AH132=1,0,INDIRECT("ｄａｔａ!$"&amp;AH$112&amp;"$"&amp;$B129)=2,1,TRUE,0)</f>
        <v>0</v>
      </c>
      <c r="AI129" s="80" cm="1">
        <f t="array" aca="1" ref="AI129" ca="1">_xlfn.IFS(AI132=1,0,INDIRECT("ｄａｔａ!$"&amp;AI$112&amp;"$"&amp;$B129)=2,1,TRUE,0)</f>
        <v>0</v>
      </c>
      <c r="AJ129" s="80" cm="1">
        <f t="array" aca="1" ref="AJ129" ca="1">_xlfn.IFS(AJ132=1,0,INDIRECT("ｄａｔａ!$"&amp;AJ$112&amp;"$"&amp;$B129)=2,1,TRUE,0)</f>
        <v>0</v>
      </c>
      <c r="AK129" s="80" cm="1">
        <f t="array" aca="1" ref="AK129" ca="1">_xlfn.IFS(AK132=1,0,INDIRECT("ｄａｔａ!$"&amp;AK$112&amp;"$"&amp;$B129)=2,1,TRUE,0)</f>
        <v>0</v>
      </c>
      <c r="AL129" s="80" cm="1">
        <f t="array" aca="1" ref="AL129" ca="1">_xlfn.IFS(AL132=1,0,INDIRECT("ｄａｔａ!$"&amp;AL$112&amp;"$"&amp;$B129)=2,1,TRUE,0)</f>
        <v>0</v>
      </c>
      <c r="AM129" s="80" cm="1">
        <f t="array" aca="1" ref="AM129" ca="1">_xlfn.IFS(AM132=1,0,INDIRECT("ｄａｔａ!$"&amp;AM$112&amp;"$"&amp;$B129)=2,1,TRUE,0)</f>
        <v>0</v>
      </c>
      <c r="AN129" s="80" cm="1">
        <f t="array" aca="1" ref="AN129" ca="1">_xlfn.IFS(AN132=1,0,INDIRECT("ｄａｔａ!$"&amp;AN$112&amp;"$"&amp;$B129)=2,1,TRUE,0)</f>
        <v>0</v>
      </c>
      <c r="AO129" s="80" cm="1">
        <f t="array" aca="1" ref="AO129" ca="1">_xlfn.IFS(AO132=1,0,INDIRECT("ｄａｔａ!$"&amp;AO$112&amp;"$"&amp;$B129)=2,1,TRUE,0)</f>
        <v>0</v>
      </c>
      <c r="AP129" s="80">
        <f ca="1">IF(AND(SUM($AQ129:$AZ129)=0,10-SUM($AQ131:$AZ131)&gt;1),1,0)</f>
        <v>0</v>
      </c>
      <c r="AQ129" s="80" cm="1">
        <f t="array" aca="1" ref="AQ129" ca="1">_xlfn.IFS(AQ132=1,0,INDIRECT("ｄａｔａ!$"&amp;AQ$112&amp;"$"&amp;$B129)=2,1,TRUE,0)</f>
        <v>0</v>
      </c>
      <c r="AR129" s="80" cm="1">
        <f t="array" aca="1" ref="AR129" ca="1">_xlfn.IFS(AR132=1,0,INDIRECT("ｄａｔａ!$"&amp;AR$112&amp;"$"&amp;$B129)=2,1,TRUE,0)</f>
        <v>0</v>
      </c>
      <c r="AS129" s="80" cm="1">
        <f t="array" aca="1" ref="AS129" ca="1">_xlfn.IFS(AS132=1,0,INDIRECT("ｄａｔａ!$"&amp;AS$112&amp;"$"&amp;$B129)=2,1,TRUE,0)</f>
        <v>0</v>
      </c>
      <c r="AT129" s="80" cm="1">
        <f t="array" aca="1" ref="AT129" ca="1">_xlfn.IFS(AT132=1,0,INDIRECT("ｄａｔａ!$"&amp;AT$112&amp;"$"&amp;$B129)=2,1,TRUE,0)</f>
        <v>0</v>
      </c>
      <c r="AU129" s="80" cm="1">
        <f t="array" aca="1" ref="AU129" ca="1">_xlfn.IFS(AU132=1,0,INDIRECT("ｄａｔａ!$"&amp;AU$112&amp;"$"&amp;$B129)=2,1,TRUE,0)</f>
        <v>0</v>
      </c>
      <c r="AV129" s="80" cm="1">
        <f t="array" aca="1" ref="AV129" ca="1">_xlfn.IFS(AV132=1,0,INDIRECT("ｄａｔａ!$"&amp;AV$112&amp;"$"&amp;$B129)=2,1,TRUE,0)</f>
        <v>0</v>
      </c>
      <c r="AW129" s="80" cm="1">
        <f t="array" aca="1" ref="AW129" ca="1">_xlfn.IFS(AW132=1,0,INDIRECT("ｄａｔａ!$"&amp;AW$112&amp;"$"&amp;$B129)=2,1,TRUE,0)</f>
        <v>0</v>
      </c>
      <c r="AX129" s="80" cm="1">
        <f t="array" aca="1" ref="AX129" ca="1">_xlfn.IFS(AX132=1,0,INDIRECT("ｄａｔａ!$"&amp;AX$112&amp;"$"&amp;$B129)=2,1,TRUE,0)</f>
        <v>0</v>
      </c>
      <c r="AY129" s="80" cm="1">
        <f t="array" aca="1" ref="AY129" ca="1">_xlfn.IFS(AY132=1,0,INDIRECT("ｄａｔａ!$"&amp;AY$112&amp;"$"&amp;$B129)=2,1,TRUE,0)</f>
        <v>0</v>
      </c>
      <c r="AZ129" s="80" cm="1">
        <f t="array" aca="1" ref="AZ129" ca="1">_xlfn.IFS(AZ132=1,0,INDIRECT("ｄａｔａ!$"&amp;AZ$112&amp;"$"&amp;$B129)=2,1,TRUE,0)</f>
        <v>0</v>
      </c>
      <c r="BA129" s="80">
        <f ca="1">IF(AND(SUM($BB129:$BP129)=0,15-SUM($BB131:$BP131)&gt;1),1,0)</f>
        <v>0</v>
      </c>
      <c r="BB129" s="80" cm="1">
        <f t="array" aca="1" ref="BB129" ca="1">_xlfn.IFS(BB132=1,0,INDIRECT("ｄａｔａ!$"&amp;BB$112&amp;"$"&amp;$B129)=2,1,TRUE,0)</f>
        <v>0</v>
      </c>
      <c r="BC129" s="80" cm="1">
        <f t="array" aca="1" ref="BC129" ca="1">_xlfn.IFS(BC132=1,0,INDIRECT("ｄａｔａ!$"&amp;BC$112&amp;"$"&amp;$B129)=2,1,TRUE,0)</f>
        <v>0</v>
      </c>
      <c r="BD129" s="80" cm="1">
        <f t="array" aca="1" ref="BD129" ca="1">_xlfn.IFS(BD132=1,0,INDIRECT("ｄａｔａ!$"&amp;BD$112&amp;"$"&amp;$B129)=2,1,TRUE,0)</f>
        <v>0</v>
      </c>
      <c r="BE129" s="80" cm="1">
        <f t="array" aca="1" ref="BE129" ca="1">_xlfn.IFS(BE132=1,0,INDIRECT("ｄａｔａ!$"&amp;BE$112&amp;"$"&amp;$B129)=2,1,TRUE,0)</f>
        <v>0</v>
      </c>
      <c r="BF129" s="80" cm="1">
        <f t="array" aca="1" ref="BF129" ca="1">_xlfn.IFS(BF132=1,0,INDIRECT("ｄａｔａ!$"&amp;BF$112&amp;"$"&amp;$B129)=2,1,TRUE,0)</f>
        <v>0</v>
      </c>
      <c r="BG129" s="80" cm="1">
        <f t="array" aca="1" ref="BG129" ca="1">_xlfn.IFS(BG132=1,0,INDIRECT("ｄａｔａ!$"&amp;BG$112&amp;"$"&amp;$B129)=2,1,TRUE,0)</f>
        <v>0</v>
      </c>
      <c r="BH129" s="80" cm="1">
        <f t="array" aca="1" ref="BH129" ca="1">_xlfn.IFS(BH132=1,0,INDIRECT("ｄａｔａ!$"&amp;BH$112&amp;"$"&amp;$B129)=2,1,TRUE,0)</f>
        <v>0</v>
      </c>
      <c r="BI129" s="80" cm="1">
        <f t="array" aca="1" ref="BI129" ca="1">_xlfn.IFS(BI132=1,0,INDIRECT("ｄａｔａ!$"&amp;BI$112&amp;"$"&amp;$B129)=2,1,TRUE,0)</f>
        <v>0</v>
      </c>
      <c r="BJ129" s="80" cm="1">
        <f t="array" aca="1" ref="BJ129" ca="1">_xlfn.IFS(BJ132=1,0,INDIRECT("ｄａｔａ!$"&amp;BJ$112&amp;"$"&amp;$B129)=2,1,TRUE,0)</f>
        <v>0</v>
      </c>
      <c r="BK129" s="80" cm="1">
        <f t="array" aca="1" ref="BK129" ca="1">_xlfn.IFS(BK132=1,0,INDIRECT("ｄａｔａ!$"&amp;BK$112&amp;"$"&amp;$B129)=2,1,TRUE,0)</f>
        <v>0</v>
      </c>
      <c r="BL129" s="80" cm="1">
        <f t="array" aca="1" ref="BL129" ca="1">_xlfn.IFS(BL132=1,0,INDIRECT("ｄａｔａ!$"&amp;BL$112&amp;"$"&amp;$B129)=2,1,TRUE,0)</f>
        <v>0</v>
      </c>
      <c r="BM129" s="80" cm="1">
        <f t="array" aca="1" ref="BM129" ca="1">_xlfn.IFS(BM132=1,0,INDIRECT("ｄａｔａ!$"&amp;BM$112&amp;"$"&amp;$B129)=2,1,TRUE,0)</f>
        <v>0</v>
      </c>
      <c r="BN129" s="80" cm="1">
        <f t="array" aca="1" ref="BN129" ca="1">_xlfn.IFS(BN132=1,0,INDIRECT("ｄａｔａ!$"&amp;BN$112&amp;"$"&amp;$B129)=2,1,TRUE,0)</f>
        <v>0</v>
      </c>
      <c r="BO129" s="80" cm="1">
        <f t="array" aca="1" ref="BO129" ca="1">_xlfn.IFS(BO132=1,0,INDIRECT("ｄａｔａ!$"&amp;BO$112&amp;"$"&amp;$B129)=2,1,TRUE,0)</f>
        <v>0</v>
      </c>
      <c r="BP129" s="80" cm="1">
        <f t="array" aca="1" ref="BP129" ca="1">_xlfn.IFS(BP132=1,0,INDIRECT("ｄａｔａ!$"&amp;BP$112&amp;"$"&amp;$B129)=2,1,TRUE,0)</f>
        <v>0</v>
      </c>
    </row>
    <row r="130" spans="1:68" x14ac:dyDescent="0.2">
      <c r="B130" s="80">
        <f>VLOOKUP($A129,$A$5:$B$10,2,FALSE)</f>
        <v>11</v>
      </c>
      <c r="C130" s="80" t="s">
        <v>2437</v>
      </c>
      <c r="F130" s="80">
        <v>0</v>
      </c>
      <c r="G130" s="80">
        <v>0</v>
      </c>
      <c r="H130" s="80">
        <v>0</v>
      </c>
      <c r="I130" s="80" cm="1">
        <f t="array" aca="1" ref="I130" ca="1">_xlfn.IFS(I131=1,0,AND(ISNUMBER(INDIRECT("ｄａｔａ!$"&amp;I$112&amp;"$"&amp;$B130)),LEN(INDIRECT("ｄａｔａ!$"&amp;I$112&amp;"$"&amp;$B130))=4),0,TRUE,1)</f>
        <v>0</v>
      </c>
      <c r="J130" s="80" cm="1">
        <f t="array" aca="1" ref="J130" ca="1">_xlfn.IFS(J131=1,0,AND(ISNUMBER(INDIRECT("ｄａｔａ!$"&amp;J$112&amp;"$"&amp;$B130)),INDIRECT("ｄａｔａ!$"&amp;J$112&amp;"$"&amp;$B130)&lt;=12,INDIRECT("ｄａｔａ!$"&amp;J$112&amp;"$"&amp;$B130)&gt;=1),0,TRUE,1)</f>
        <v>0</v>
      </c>
      <c r="K130" s="80" cm="1">
        <f t="array" aca="1" ref="K130" ca="1">_xlfn.IFS(K131=1,0,ISNUMBER(INDIRECT("ｄａｔａ!$"&amp;K$112&amp;"$"&amp;$B130)),0,TRUE,1)</f>
        <v>0</v>
      </c>
      <c r="L130" s="80" cm="1">
        <f t="array" aca="1" ref="L130" ca="1">_xlfn.IFS(L131=1,0,AND(ISNUMBER(INDIRECT("ｄａｔａ!$"&amp;L$112&amp;"$"&amp;$B130)),INDIRECT("ｄａｔａ!$"&amp;L$112&amp;"$"&amp;$B130)&gt;0),0,TRUE,1)</f>
        <v>0</v>
      </c>
      <c r="M130" s="80" cm="1">
        <f t="array" aca="1" ref="M130" ca="1">_xlfn.IFS(M131=1,0,AND(INDIRECT("ｄａｔａ!$"&amp;M$112&amp;"$"&amp;$B130)&lt;=5,INDIRECT("ｄａｔａ!$"&amp;M$112&amp;"$"&amp;$B130)&gt;0),0,TRUE,1)</f>
        <v>0</v>
      </c>
      <c r="N130" s="80" cm="1">
        <f t="array" aca="1" ref="N130" ca="1">_xlfn.IFS(N131=1,0,AND(INDIRECT("ｄａｔａ!$"&amp;N$112&amp;"$"&amp;$B130)&lt;=2,INDIRECT("ｄａｔａ!$"&amp;N$112&amp;"$"&amp;$B130)&gt;0),0,TRUE,1)</f>
        <v>0</v>
      </c>
      <c r="O130" s="80" cm="1">
        <f t="array" aca="1" ref="O130" ca="1">_xlfn.IFS(O131=1,0,AND(INDIRECT("ｄａｔａ!$"&amp;O$112&amp;"$"&amp;$B130)&lt;=4,INDIRECT("ｄａｔａ!$"&amp;O$112&amp;"$"&amp;$B130)&gt;0),0,TRUE,1)</f>
        <v>0</v>
      </c>
      <c r="P130" s="80" cm="1">
        <f t="array" aca="1" ref="P130" ca="1">_xlfn.IFS(P131=1,0,AND(INDIRECT("ｄａｔａ!$"&amp;P$112&amp;"$"&amp;$B130)&lt;=3,INDIRECT("ｄａｔａ!$"&amp;P$112&amp;"$"&amp;$B130)&gt;0),0,TRUE,1)</f>
        <v>0</v>
      </c>
      <c r="Q130" s="80" cm="1">
        <f t="array" aca="1" ref="Q130" ca="1">_xlfn.IFS(Q131=1,0,AND(INDIRECT("ｄａｔａ!$"&amp;Q$112&amp;"$"&amp;$B130)&lt;=2,INDIRECT("ｄａｔａ!$"&amp;Q$112&amp;"$"&amp;$B130)&gt;0),0,TRUE,1)</f>
        <v>0</v>
      </c>
      <c r="R130" s="80" cm="1">
        <f t="array" aca="1" ref="R130" ca="1">_xlfn.IFS(R131=1,0,AND(INDIRECT("ｄａｔａ!$"&amp;R$112&amp;"$"&amp;$B130)&lt;=10,INDIRECT("ｄａｔａ!$"&amp;R$112&amp;"$"&amp;$B130)&gt;0),0,TRUE,1)</f>
        <v>0</v>
      </c>
      <c r="S130" s="80" cm="1">
        <f t="array" aca="1" ref="S130" ca="1">_xlfn.IFS(S131=1,0,AND(INDIRECT("ｄａｔａ!$"&amp;S$112&amp;"$"&amp;$B130)&lt;=5,INDIRECT("ｄａｔａ!$"&amp;S$112&amp;"$"&amp;$B130)&gt;0),0,TRUE,1)</f>
        <v>0</v>
      </c>
      <c r="T130" s="80" cm="1">
        <f t="array" aca="1" ref="T130" ca="1">_xlfn.IFS(T131=1,0,AND(INDIRECT("ｄａｔａ!$"&amp;T$112&amp;"$"&amp;$B130)&lt;=9,INDIRECT("ｄａｔａ!$"&amp;T$112&amp;"$"&amp;$B130)&gt;0),0,TRUE,1)</f>
        <v>0</v>
      </c>
      <c r="U130" s="80" cm="1">
        <f t="array" aca="1" ref="U130" ca="1">_xlfn.IFS(U131=1,0,ISNUMBER(INDIRECT("ｄａｔａ!$"&amp;U$112&amp;"$"&amp;$B130)),0,TRUE,1)</f>
        <v>0</v>
      </c>
      <c r="V130" s="80" cm="1">
        <f t="array" aca="1" ref="V130" ca="1">_xlfn.IFS(V131=1,0,AND(INDIRECT("ｄａｔａ!$"&amp;V$112&amp;"$"&amp;$B130)&lt;=4,INDIRECT("ｄａｔａ!$"&amp;V$112&amp;"$"&amp;$B130)&gt;0),0,TRUE,1)</f>
        <v>0</v>
      </c>
      <c r="W130" s="80" cm="1">
        <f t="array" aca="1" ref="W130" ca="1">_xlfn.IFS(W131=1,0,AND(INDIRECT("ｄａｔａ!$"&amp;W$112&amp;"$"&amp;$B130)&lt;=2,INDIRECT("ｄａｔａ!$"&amp;W$112&amp;"$"&amp;$B130)&gt;0),0,TRUE,1)</f>
        <v>0</v>
      </c>
      <c r="X130" s="80">
        <f ca="1">IF(SUM($Y129:$AO129)&gt;1,1,0)</f>
        <v>0</v>
      </c>
      <c r="Y130" s="80" cm="1">
        <f t="array" aca="1" ref="Y130" ca="1">_xlfn.IFS(Y132=1,0,Y131=1,0,AND(INDIRECT("ｄａｔａ!$"&amp;Y$112&amp;"$"&amp;$B130)&lt;=2,INDIRECT("ｄａｔａ!$"&amp;Y$112&amp;"$"&amp;$B130)&gt;0),0,TRUE,1)</f>
        <v>0</v>
      </c>
      <c r="Z130" s="80" cm="1">
        <f t="array" aca="1" ref="Z130" ca="1">_xlfn.IFS(Z132=1,0,Z131=1,0,AND(INDIRECT("ｄａｔａ!$"&amp;Z$112&amp;"$"&amp;$B130)&lt;=2,INDIRECT("ｄａｔａ!$"&amp;Z$112&amp;"$"&amp;$B130)&gt;0),0,TRUE,1)</f>
        <v>0</v>
      </c>
      <c r="AA130" s="80" cm="1">
        <f t="array" aca="1" ref="AA130" ca="1">_xlfn.IFS(AA132=1,0,AA131=1,0,AND(INDIRECT("ｄａｔａ!$"&amp;AA$112&amp;"$"&amp;$B130)&lt;=2,INDIRECT("ｄａｔａ!$"&amp;AA$112&amp;"$"&amp;$B130)&gt;0),0,TRUE,1)</f>
        <v>0</v>
      </c>
      <c r="AB130" s="80" cm="1">
        <f t="array" aca="1" ref="AB130" ca="1">_xlfn.IFS(AB132=1,0,AB131=1,0,AND(INDIRECT("ｄａｔａ!$"&amp;AB$112&amp;"$"&amp;$B130)&lt;=2,INDIRECT("ｄａｔａ!$"&amp;AB$112&amp;"$"&amp;$B130)&gt;0),0,TRUE,1)</f>
        <v>0</v>
      </c>
      <c r="AC130" s="80" cm="1">
        <f t="array" aca="1" ref="AC130" ca="1">_xlfn.IFS(AC132=1,0,AC131=1,0,AND(INDIRECT("ｄａｔａ!$"&amp;AC$112&amp;"$"&amp;$B130)&lt;=2,INDIRECT("ｄａｔａ!$"&amp;AC$112&amp;"$"&amp;$B130)&gt;0),0,TRUE,1)</f>
        <v>0</v>
      </c>
      <c r="AD130" s="80" cm="1">
        <f t="array" aca="1" ref="AD130" ca="1">_xlfn.IFS(AD132=1,0,AD131=1,0,AND(INDIRECT("ｄａｔａ!$"&amp;AD$112&amp;"$"&amp;$B130)&lt;=2,INDIRECT("ｄａｔａ!$"&amp;AD$112&amp;"$"&amp;$B130)&gt;0),0,TRUE,1)</f>
        <v>0</v>
      </c>
      <c r="AE130" s="80" cm="1">
        <f t="array" aca="1" ref="AE130" ca="1">_xlfn.IFS(AE132=1,0,AE131=1,0,AND(INDIRECT("ｄａｔａ!$"&amp;AE$112&amp;"$"&amp;$B130)&lt;=2,INDIRECT("ｄａｔａ!$"&amp;AE$112&amp;"$"&amp;$B130)&gt;0),0,TRUE,1)</f>
        <v>0</v>
      </c>
      <c r="AF130" s="80" cm="1">
        <f t="array" aca="1" ref="AF130" ca="1">_xlfn.IFS(AF132=1,0,AF131=1,0,AND(INDIRECT("ｄａｔａ!$"&amp;AF$112&amp;"$"&amp;$B130)&lt;=2,INDIRECT("ｄａｔａ!$"&amp;AF$112&amp;"$"&amp;$B130)&gt;0),0,TRUE,1)</f>
        <v>0</v>
      </c>
      <c r="AG130" s="80" cm="1">
        <f t="array" aca="1" ref="AG130" ca="1">_xlfn.IFS(AG132=1,0,AG131=1,0,AND(INDIRECT("ｄａｔａ!$"&amp;AG$112&amp;"$"&amp;$B130)&lt;=2,INDIRECT("ｄａｔａ!$"&amp;AG$112&amp;"$"&amp;$B130)&gt;0),0,TRUE,1)</f>
        <v>0</v>
      </c>
      <c r="AH130" s="80" cm="1">
        <f t="array" aca="1" ref="AH130" ca="1">_xlfn.IFS(AH132=1,0,AH131=1,0,AND(INDIRECT("ｄａｔａ!$"&amp;AH$112&amp;"$"&amp;$B130)&lt;=2,INDIRECT("ｄａｔａ!$"&amp;AH$112&amp;"$"&amp;$B130)&gt;0),0,TRUE,1)</f>
        <v>0</v>
      </c>
      <c r="AI130" s="80" cm="1">
        <f t="array" aca="1" ref="AI130" ca="1">_xlfn.IFS(AI132=1,0,AI131=1,0,AND(INDIRECT("ｄａｔａ!$"&amp;AI$112&amp;"$"&amp;$B130)&lt;=2,INDIRECT("ｄａｔａ!$"&amp;AI$112&amp;"$"&amp;$B130)&gt;0),0,TRUE,1)</f>
        <v>0</v>
      </c>
      <c r="AJ130" s="80" cm="1">
        <f t="array" aca="1" ref="AJ130" ca="1">_xlfn.IFS(AJ132=1,0,AJ131=1,0,AND(INDIRECT("ｄａｔａ!$"&amp;AJ$112&amp;"$"&amp;$B130)&lt;=2,INDIRECT("ｄａｔａ!$"&amp;AJ$112&amp;"$"&amp;$B130)&gt;0),0,TRUE,1)</f>
        <v>0</v>
      </c>
      <c r="AK130" s="80" cm="1">
        <f t="array" aca="1" ref="AK130" ca="1">_xlfn.IFS(AK132=1,0,AK131=1,0,AND(INDIRECT("ｄａｔａ!$"&amp;AK$112&amp;"$"&amp;$B130)&lt;=2,INDIRECT("ｄａｔａ!$"&amp;AK$112&amp;"$"&amp;$B130)&gt;0),0,TRUE,1)</f>
        <v>0</v>
      </c>
      <c r="AL130" s="80" cm="1">
        <f t="array" aca="1" ref="AL130" ca="1">_xlfn.IFS(AL132=1,0,AL131=1,0,AND(INDIRECT("ｄａｔａ!$"&amp;AL$112&amp;"$"&amp;$B130)&lt;=2,INDIRECT("ｄａｔａ!$"&amp;AL$112&amp;"$"&amp;$B130)&gt;0),0,TRUE,1)</f>
        <v>0</v>
      </c>
      <c r="AM130" s="80" cm="1">
        <f t="array" aca="1" ref="AM130" ca="1">_xlfn.IFS(AM132=1,0,AM131=1,0,AND(INDIRECT("ｄａｔａ!$"&amp;AM$112&amp;"$"&amp;$B130)&lt;=2,INDIRECT("ｄａｔａ!$"&amp;AM$112&amp;"$"&amp;$B130)&gt;0),0,TRUE,1)</f>
        <v>0</v>
      </c>
      <c r="AN130" s="80" cm="1">
        <f t="array" aca="1" ref="AN130" ca="1">_xlfn.IFS(AN132=1,0,AN131=1,0,AND(INDIRECT("ｄａｔａ!$"&amp;AN$112&amp;"$"&amp;$B130)&lt;=2,INDIRECT("ｄａｔａ!$"&amp;AN$112&amp;"$"&amp;$B130)&gt;0),0,TRUE,1)</f>
        <v>0</v>
      </c>
      <c r="AO130" s="80" cm="1">
        <f t="array" aca="1" ref="AO130" ca="1">_xlfn.IFS(AO132=1,0,AO131=1,0,AND(INDIRECT("ｄａｔａ!$"&amp;AO$112&amp;"$"&amp;$B130)&lt;=2,INDIRECT("ｄａｔａ!$"&amp;AO$112&amp;"$"&amp;$B130)&gt;0),0,TRUE,1)</f>
        <v>0</v>
      </c>
      <c r="AP130" s="80">
        <f ca="1">IF(SUM($AQ129:$AZ129)&gt;1,1,0)</f>
        <v>0</v>
      </c>
      <c r="AQ130" s="80" cm="1">
        <f t="array" aca="1" ref="AQ130" ca="1">_xlfn.IFS(AQ132=1,0,AQ131=1,0,AND(INDIRECT("ｄａｔａ!$"&amp;AQ$112&amp;"$"&amp;$B130)&lt;=2,INDIRECT("ｄａｔａ!$"&amp;AQ$112&amp;"$"&amp;$B130)&gt;0),0,TRUE,1)</f>
        <v>0</v>
      </c>
      <c r="AR130" s="80" cm="1">
        <f t="array" aca="1" ref="AR130" ca="1">_xlfn.IFS(AR132=1,0,AR131=1,0,AND(INDIRECT("ｄａｔａ!$"&amp;AR$112&amp;"$"&amp;$B130)&lt;=2,INDIRECT("ｄａｔａ!$"&amp;AR$112&amp;"$"&amp;$B130)&gt;0),0,TRUE,1)</f>
        <v>0</v>
      </c>
      <c r="AS130" s="80" cm="1">
        <f t="array" aca="1" ref="AS130" ca="1">_xlfn.IFS(AS132=1,0,AS131=1,0,AND(INDIRECT("ｄａｔａ!$"&amp;AS$112&amp;"$"&amp;$B130)&lt;=2,INDIRECT("ｄａｔａ!$"&amp;AS$112&amp;"$"&amp;$B130)&gt;0),0,TRUE,1)</f>
        <v>0</v>
      </c>
      <c r="AT130" s="80" cm="1">
        <f t="array" aca="1" ref="AT130" ca="1">_xlfn.IFS(AT132=1,0,AT131=1,0,AND(INDIRECT("ｄａｔａ!$"&amp;AT$112&amp;"$"&amp;$B130)&lt;=2,INDIRECT("ｄａｔａ!$"&amp;AT$112&amp;"$"&amp;$B130)&gt;0),0,TRUE,1)</f>
        <v>0</v>
      </c>
      <c r="AU130" s="80" cm="1">
        <f t="array" aca="1" ref="AU130" ca="1">_xlfn.IFS(AU132=1,0,AU131=1,0,AND(INDIRECT("ｄａｔａ!$"&amp;AU$112&amp;"$"&amp;$B130)&lt;=2,INDIRECT("ｄａｔａ!$"&amp;AU$112&amp;"$"&amp;$B130)&gt;0),0,TRUE,1)</f>
        <v>0</v>
      </c>
      <c r="AV130" s="80" cm="1">
        <f t="array" aca="1" ref="AV130" ca="1">_xlfn.IFS(AV132=1,0,AV131=1,0,AND(INDIRECT("ｄａｔａ!$"&amp;AV$112&amp;"$"&amp;$B130)&lt;=2,INDIRECT("ｄａｔａ!$"&amp;AV$112&amp;"$"&amp;$B130)&gt;0),0,TRUE,1)</f>
        <v>0</v>
      </c>
      <c r="AW130" s="80" cm="1">
        <f t="array" aca="1" ref="AW130" ca="1">_xlfn.IFS(AW132=1,0,AW131=1,0,AND(INDIRECT("ｄａｔａ!$"&amp;AW$112&amp;"$"&amp;$B130)&lt;=2,INDIRECT("ｄａｔａ!$"&amp;AW$112&amp;"$"&amp;$B130)&gt;0),0,TRUE,1)</f>
        <v>0</v>
      </c>
      <c r="AX130" s="80" cm="1">
        <f t="array" aca="1" ref="AX130" ca="1">_xlfn.IFS(AX132=1,0,AX131=1,0,AND(INDIRECT("ｄａｔａ!$"&amp;AX$112&amp;"$"&amp;$B130)&lt;=2,INDIRECT("ｄａｔａ!$"&amp;AX$112&amp;"$"&amp;$B130)&gt;0),0,TRUE,1)</f>
        <v>0</v>
      </c>
      <c r="AY130" s="80" cm="1">
        <f t="array" aca="1" ref="AY130" ca="1">_xlfn.IFS(AY132=1,0,AY131=1,0,AND(INDIRECT("ｄａｔａ!$"&amp;AY$112&amp;"$"&amp;$B130)&lt;=2,INDIRECT("ｄａｔａ!$"&amp;AY$112&amp;"$"&amp;$B130)&gt;0),0,TRUE,1)</f>
        <v>0</v>
      </c>
      <c r="AZ130" s="80" cm="1">
        <f t="array" aca="1" ref="AZ130" ca="1">_xlfn.IFS(AZ132=1,0,AZ131=1,0,AND(INDIRECT("ｄａｔａ!$"&amp;AZ$112&amp;"$"&amp;$B130)&lt;=2,INDIRECT("ｄａｔａ!$"&amp;AZ$112&amp;"$"&amp;$B130)&gt;0),0,TRUE,1)</f>
        <v>0</v>
      </c>
      <c r="BA130" s="80">
        <f ca="1">IF(SUM($BB129:$BP129)&gt;1,1,0)</f>
        <v>0</v>
      </c>
      <c r="BB130" s="80" cm="1">
        <f t="array" aca="1" ref="BB130" ca="1">_xlfn.IFS(BB132=1,0,BB131=1,0,AND(INDIRECT("ｄａｔａ!$"&amp;BB$112&amp;"$"&amp;$B130)&lt;=2,INDIRECT("ｄａｔａ!$"&amp;BB$112&amp;"$"&amp;$B130)&gt;0),0,TRUE,1)</f>
        <v>0</v>
      </c>
      <c r="BC130" s="80" cm="1">
        <f t="array" aca="1" ref="BC130" ca="1">_xlfn.IFS(BC132=1,0,BC131=1,0,AND(INDIRECT("ｄａｔａ!$"&amp;BC$112&amp;"$"&amp;$B130)&lt;=2,INDIRECT("ｄａｔａ!$"&amp;BC$112&amp;"$"&amp;$B130)&gt;0),0,TRUE,1)</f>
        <v>0</v>
      </c>
      <c r="BD130" s="80" cm="1">
        <f t="array" aca="1" ref="BD130" ca="1">_xlfn.IFS(BD132=1,0,BD131=1,0,AND(INDIRECT("ｄａｔａ!$"&amp;BD$112&amp;"$"&amp;$B130)&lt;=2,INDIRECT("ｄａｔａ!$"&amp;BD$112&amp;"$"&amp;$B130)&gt;0),0,TRUE,1)</f>
        <v>0</v>
      </c>
      <c r="BE130" s="80" cm="1">
        <f t="array" aca="1" ref="BE130" ca="1">_xlfn.IFS(BE132=1,0,BE131=1,0,AND(INDIRECT("ｄａｔａ!$"&amp;BE$112&amp;"$"&amp;$B130)&lt;=2,INDIRECT("ｄａｔａ!$"&amp;BE$112&amp;"$"&amp;$B130)&gt;0),0,TRUE,1)</f>
        <v>0</v>
      </c>
      <c r="BF130" s="80" cm="1">
        <f t="array" aca="1" ref="BF130" ca="1">_xlfn.IFS(BF132=1,0,BF131=1,0,AND(INDIRECT("ｄａｔａ!$"&amp;BF$112&amp;"$"&amp;$B130)&lt;=2,INDIRECT("ｄａｔａ!$"&amp;BF$112&amp;"$"&amp;$B130)&gt;0),0,TRUE,1)</f>
        <v>0</v>
      </c>
      <c r="BG130" s="80" cm="1">
        <f t="array" aca="1" ref="BG130" ca="1">_xlfn.IFS(BG132=1,0,BG131=1,0,AND(INDIRECT("ｄａｔａ!$"&amp;BG$112&amp;"$"&amp;$B130)&lt;=2,INDIRECT("ｄａｔａ!$"&amp;BG$112&amp;"$"&amp;$B130)&gt;0),0,TRUE,1)</f>
        <v>0</v>
      </c>
      <c r="BH130" s="80" cm="1">
        <f t="array" aca="1" ref="BH130" ca="1">_xlfn.IFS(BH132=1,0,BH131=1,0,AND(INDIRECT("ｄａｔａ!$"&amp;BH$112&amp;"$"&amp;$B130)&lt;=2,INDIRECT("ｄａｔａ!$"&amp;BH$112&amp;"$"&amp;$B130)&gt;0),0,TRUE,1)</f>
        <v>0</v>
      </c>
      <c r="BI130" s="80" cm="1">
        <f t="array" aca="1" ref="BI130" ca="1">_xlfn.IFS(BI132=1,0,BI131=1,0,AND(INDIRECT("ｄａｔａ!$"&amp;BI$112&amp;"$"&amp;$B130)&lt;=2,INDIRECT("ｄａｔａ!$"&amp;BI$112&amp;"$"&amp;$B130)&gt;0),0,TRUE,1)</f>
        <v>0</v>
      </c>
      <c r="BJ130" s="80" cm="1">
        <f t="array" aca="1" ref="BJ130" ca="1">_xlfn.IFS(BJ132=1,0,BJ131=1,0,AND(INDIRECT("ｄａｔａ!$"&amp;BJ$112&amp;"$"&amp;$B130)&lt;=2,INDIRECT("ｄａｔａ!$"&amp;BJ$112&amp;"$"&amp;$B130)&gt;0),0,TRUE,1)</f>
        <v>0</v>
      </c>
      <c r="BK130" s="80" cm="1">
        <f t="array" aca="1" ref="BK130" ca="1">_xlfn.IFS(BK132=1,0,BK131=1,0,AND(INDIRECT("ｄａｔａ!$"&amp;BK$112&amp;"$"&amp;$B130)&lt;=2,INDIRECT("ｄａｔａ!$"&amp;BK$112&amp;"$"&amp;$B130)&gt;0),0,TRUE,1)</f>
        <v>0</v>
      </c>
      <c r="BL130" s="80" cm="1">
        <f t="array" aca="1" ref="BL130" ca="1">_xlfn.IFS(BL132=1,0,BL131=1,0,AND(INDIRECT("ｄａｔａ!$"&amp;BL$112&amp;"$"&amp;$B130)&lt;=2,INDIRECT("ｄａｔａ!$"&amp;BL$112&amp;"$"&amp;$B130)&gt;0),0,TRUE,1)</f>
        <v>0</v>
      </c>
      <c r="BM130" s="80" cm="1">
        <f t="array" aca="1" ref="BM130" ca="1">_xlfn.IFS(BM132=1,0,BM131=1,0,AND(INDIRECT("ｄａｔａ!$"&amp;BM$112&amp;"$"&amp;$B130)&lt;=2,INDIRECT("ｄａｔａ!$"&amp;BM$112&amp;"$"&amp;$B130)&gt;0),0,TRUE,1)</f>
        <v>0</v>
      </c>
      <c r="BN130" s="80" cm="1">
        <f t="array" aca="1" ref="BN130" ca="1">_xlfn.IFS(BN132=1,0,BN131=1,0,AND(INDIRECT("ｄａｔａ!$"&amp;BN$112&amp;"$"&amp;$B130)&lt;=2,INDIRECT("ｄａｔａ!$"&amp;BN$112&amp;"$"&amp;$B130)&gt;0),0,TRUE,1)</f>
        <v>0</v>
      </c>
      <c r="BO130" s="80" cm="1">
        <f t="array" aca="1" ref="BO130" ca="1">_xlfn.IFS(BO132=1,0,BO131=1,0,AND(INDIRECT("ｄａｔａ!$"&amp;BO$112&amp;"$"&amp;$B130)&lt;=2,INDIRECT("ｄａｔａ!$"&amp;BO$112&amp;"$"&amp;$B130)&gt;0),0,TRUE,1)</f>
        <v>0</v>
      </c>
      <c r="BP130" s="80" cm="1">
        <f t="array" aca="1" ref="BP130" ca="1">_xlfn.IFS(BP132=1,0,BP131=1,0,AND(INDIRECT("ｄａｔａ!$"&amp;BP$112&amp;"$"&amp;$B130)&lt;=2,INDIRECT("ｄａｔａ!$"&amp;BP$112&amp;"$"&amp;$B130)&gt;0),0,TRUE,1)</f>
        <v>0</v>
      </c>
    </row>
    <row r="131" spans="1:68" x14ac:dyDescent="0.2">
      <c r="B131" s="80">
        <f>VLOOKUP($A129,$A$5:$B$10,2,FALSE)</f>
        <v>11</v>
      </c>
      <c r="C131" s="80" t="s">
        <v>2425</v>
      </c>
      <c r="F131" s="80" cm="1">
        <f t="array" aca="1" ref="F131" ca="1">_xlfn.IFS(F132=1,0,TRIM(INDIRECT("ｄａｔａ!$"&amp;F$112&amp;"$"&amp;$B131))="",1,TRIM(INDIRECT("ｄａｔａ!$"&amp;F$112&amp;"$"&amp;$B131))&lt;&gt;"",0)</f>
        <v>1</v>
      </c>
      <c r="G131" s="80" cm="1">
        <f t="array" aca="1" ref="G131" ca="1">_xlfn.IFS(G132=1,0,TRIM(INDIRECT("ｄａｔａ!$"&amp;G$112&amp;"$"&amp;$B131))="",1,TRIM(INDIRECT("ｄａｔａ!$"&amp;G$112&amp;"$"&amp;$B131))&lt;&gt;"",0)</f>
        <v>1</v>
      </c>
      <c r="H131" s="80" cm="1">
        <f t="array" aca="1" ref="H131" ca="1">_xlfn.IFS(H132=1,0,TRIM(INDIRECT("ｄａｔａ!$"&amp;H$112&amp;"$"&amp;$B131))="",1,TRIM(INDIRECT("ｄａｔａ!$"&amp;H$112&amp;"$"&amp;$B131))&lt;&gt;"",0)</f>
        <v>1</v>
      </c>
      <c r="I131" s="80" cm="1">
        <f t="array" aca="1" ref="I131" ca="1">_xlfn.IFS(I132=1,0,TRIM(INDIRECT("ｄａｔａ!$"&amp;I$112&amp;"$"&amp;$B131))="",1,TRIM(INDIRECT("ｄａｔａ!$"&amp;I$112&amp;"$"&amp;$B131))&lt;&gt;"",0)</f>
        <v>1</v>
      </c>
      <c r="J131" s="80" cm="1">
        <f t="array" aca="1" ref="J131" ca="1">_xlfn.IFS(J132=1,0,TRIM(INDIRECT("ｄａｔａ!$"&amp;J$112&amp;"$"&amp;$B131))="",1,TRIM(INDIRECT("ｄａｔａ!$"&amp;J$112&amp;"$"&amp;$B131))&lt;&gt;"",0)</f>
        <v>1</v>
      </c>
      <c r="K131" s="80" cm="1">
        <f t="array" aca="1" ref="K131" ca="1">_xlfn.IFS(K132=1,0,TRIM(INDIRECT("ｄａｔａ!$"&amp;K$112&amp;"$"&amp;$B131))="",1,TRIM(INDIRECT("ｄａｔａ!$"&amp;K$112&amp;"$"&amp;$B131))&lt;&gt;"",0)</f>
        <v>1</v>
      </c>
      <c r="L131" s="80" cm="1">
        <f t="array" aca="1" ref="L131" ca="1">_xlfn.IFS(L132=1,0,TRIM(INDIRECT("ｄａｔａ!$"&amp;L$112&amp;"$"&amp;$B131))="",1,TRIM(INDIRECT("ｄａｔａ!$"&amp;L$112&amp;"$"&amp;$B131))&lt;&gt;"",0)</f>
        <v>1</v>
      </c>
      <c r="M131" s="80" cm="1">
        <f t="array" aca="1" ref="M131" ca="1">_xlfn.IFS(M132=1,0,TRIM(INDIRECT("ｄａｔａ!$"&amp;M$112&amp;"$"&amp;$B131))="",1,TRIM(INDIRECT("ｄａｔａ!$"&amp;M$112&amp;"$"&amp;$B131))&lt;&gt;"",0)</f>
        <v>1</v>
      </c>
      <c r="N131" s="80" cm="1">
        <f t="array" aca="1" ref="N131" ca="1">_xlfn.IFS(N132=1,0,TRIM(INDIRECT("ｄａｔａ!$"&amp;N$112&amp;"$"&amp;$B131))="",1,TRIM(INDIRECT("ｄａｔａ!$"&amp;N$112&amp;"$"&amp;$B131))&lt;&gt;"",0)</f>
        <v>1</v>
      </c>
      <c r="O131" s="80" cm="1">
        <f t="array" aca="1" ref="O131" ca="1">_xlfn.IFS(O132=1,0,TRIM(INDIRECT("ｄａｔａ!$"&amp;O$112&amp;"$"&amp;$B131))="",1,TRIM(INDIRECT("ｄａｔａ!$"&amp;O$112&amp;"$"&amp;$B131))&lt;&gt;"",0)</f>
        <v>1</v>
      </c>
      <c r="P131" s="80" cm="1">
        <f t="array" aca="1" ref="P131" ca="1">_xlfn.IFS(P132=1,0,TRIM(INDIRECT("ｄａｔａ!$"&amp;P$112&amp;"$"&amp;$B131))="",1,TRIM(INDIRECT("ｄａｔａ!$"&amp;P$112&amp;"$"&amp;$B131))&lt;&gt;"",0)</f>
        <v>1</v>
      </c>
      <c r="Q131" s="80" cm="1">
        <f t="array" aca="1" ref="Q131" ca="1">_xlfn.IFS(Q132=1,0,TRIM(INDIRECT("ｄａｔａ!$"&amp;Q$112&amp;"$"&amp;$B131))="",1,TRIM(INDIRECT("ｄａｔａ!$"&amp;Q$112&amp;"$"&amp;$B131))&lt;&gt;"",0)</f>
        <v>1</v>
      </c>
      <c r="R131" s="80" cm="1">
        <f t="array" aca="1" ref="R131" ca="1">_xlfn.IFS(R132=1,0,TRIM(INDIRECT("ｄａｔａ!$"&amp;R$112&amp;"$"&amp;$B131))="",1,TRIM(INDIRECT("ｄａｔａ!$"&amp;R$112&amp;"$"&amp;$B131))&lt;&gt;"",0)</f>
        <v>1</v>
      </c>
      <c r="S131" s="80" cm="1">
        <f t="array" aca="1" ref="S131" ca="1">_xlfn.IFS(S132=1,0,TRIM(INDIRECT("ｄａｔａ!$"&amp;S$112&amp;"$"&amp;$B131))="",1,TRIM(INDIRECT("ｄａｔａ!$"&amp;S$112&amp;"$"&amp;$B131))&lt;&gt;"",0)</f>
        <v>1</v>
      </c>
      <c r="T131" s="80" cm="1">
        <f t="array" aca="1" ref="T131" ca="1">_xlfn.IFS(T132=1,0,TRIM(INDIRECT("ｄａｔａ!$"&amp;T$112&amp;"$"&amp;$B131))="",1,TRIM(INDIRECT("ｄａｔａ!$"&amp;T$112&amp;"$"&amp;$B131))&lt;&gt;"",0)</f>
        <v>1</v>
      </c>
      <c r="U131" s="80" cm="1">
        <f t="array" aca="1" ref="U131" ca="1">_xlfn.IFS(U132=1,0,TRIM(INDIRECT("ｄａｔａ!$"&amp;U$112&amp;"$"&amp;$B131))="",1,TRIM(INDIRECT("ｄａｔａ!$"&amp;U$112&amp;"$"&amp;$B131))&lt;&gt;"",0)</f>
        <v>1</v>
      </c>
      <c r="V131" s="80" cm="1">
        <f t="array" aca="1" ref="V131" ca="1">_xlfn.IFS(V132=1,0,TRIM(INDIRECT("ｄａｔａ!$"&amp;V$112&amp;"$"&amp;$B131))="",1,TRIM(INDIRECT("ｄａｔａ!$"&amp;V$112&amp;"$"&amp;$B131))&lt;&gt;"",0)</f>
        <v>1</v>
      </c>
      <c r="W131" s="80" cm="1">
        <f t="array" aca="1" ref="W131" ca="1">_xlfn.IFS(W132=1,0,TRIM(INDIRECT("ｄａｔａ!$"&amp;W$112&amp;"$"&amp;$B131))="",1,TRIM(INDIRECT("ｄａｔａ!$"&amp;W$112&amp;"$"&amp;$B131))&lt;&gt;"",0)</f>
        <v>1</v>
      </c>
      <c r="X131" s="80">
        <f ca="1">IF(SUM($Y131:$AO131)=17,1,0)</f>
        <v>1</v>
      </c>
      <c r="Y131" s="80" cm="1">
        <f t="array" aca="1" ref="Y131" ca="1">_xlfn.IFS(Y132=1,0,TRIM(INDIRECT("ｄａｔａ!$"&amp;Y$112&amp;"$"&amp;$B131))="",1,TRIM(INDIRECT("ｄａｔａ!$"&amp;Y$112&amp;"$"&amp;$B131))&lt;&gt;"",0)</f>
        <v>1</v>
      </c>
      <c r="Z131" s="80" cm="1">
        <f t="array" aca="1" ref="Z131" ca="1">_xlfn.IFS(Z132=1,0,TRIM(INDIRECT("ｄａｔａ!$"&amp;Z$112&amp;"$"&amp;$B131))="",1,TRIM(INDIRECT("ｄａｔａ!$"&amp;Z$112&amp;"$"&amp;$B131))&lt;&gt;"",0)</f>
        <v>1</v>
      </c>
      <c r="AA131" s="80" cm="1">
        <f t="array" aca="1" ref="AA131" ca="1">_xlfn.IFS(AA132=1,0,TRIM(INDIRECT("ｄａｔａ!$"&amp;AA$112&amp;"$"&amp;$B131))="",1,TRIM(INDIRECT("ｄａｔａ!$"&amp;AA$112&amp;"$"&amp;$B131))&lt;&gt;"",0)</f>
        <v>1</v>
      </c>
      <c r="AB131" s="80" cm="1">
        <f t="array" aca="1" ref="AB131" ca="1">_xlfn.IFS(AB132=1,0,TRIM(INDIRECT("ｄａｔａ!$"&amp;AB$112&amp;"$"&amp;$B131))="",1,TRIM(INDIRECT("ｄａｔａ!$"&amp;AB$112&amp;"$"&amp;$B131))&lt;&gt;"",0)</f>
        <v>1</v>
      </c>
      <c r="AC131" s="80" cm="1">
        <f t="array" aca="1" ref="AC131" ca="1">_xlfn.IFS(AC132=1,0,TRIM(INDIRECT("ｄａｔａ!$"&amp;AC$112&amp;"$"&amp;$B131))="",1,TRIM(INDIRECT("ｄａｔａ!$"&amp;AC$112&amp;"$"&amp;$B131))&lt;&gt;"",0)</f>
        <v>1</v>
      </c>
      <c r="AD131" s="80" cm="1">
        <f t="array" aca="1" ref="AD131" ca="1">_xlfn.IFS(AD132=1,0,TRIM(INDIRECT("ｄａｔａ!$"&amp;AD$112&amp;"$"&amp;$B131))="",1,TRIM(INDIRECT("ｄａｔａ!$"&amp;AD$112&amp;"$"&amp;$B131))&lt;&gt;"",0)</f>
        <v>1</v>
      </c>
      <c r="AE131" s="80" cm="1">
        <f t="array" aca="1" ref="AE131" ca="1">_xlfn.IFS(AE132=1,0,TRIM(INDIRECT("ｄａｔａ!$"&amp;AE$112&amp;"$"&amp;$B131))="",1,TRIM(INDIRECT("ｄａｔａ!$"&amp;AE$112&amp;"$"&amp;$B131))&lt;&gt;"",0)</f>
        <v>1</v>
      </c>
      <c r="AF131" s="80" cm="1">
        <f t="array" aca="1" ref="AF131" ca="1">_xlfn.IFS(AF132=1,0,TRIM(INDIRECT("ｄａｔａ!$"&amp;AF$112&amp;"$"&amp;$B131))="",1,TRIM(INDIRECT("ｄａｔａ!$"&amp;AF$112&amp;"$"&amp;$B131))&lt;&gt;"",0)</f>
        <v>1</v>
      </c>
      <c r="AG131" s="80" cm="1">
        <f t="array" aca="1" ref="AG131" ca="1">_xlfn.IFS(AG132=1,0,TRIM(INDIRECT("ｄａｔａ!$"&amp;AG$112&amp;"$"&amp;$B131))="",1,TRIM(INDIRECT("ｄａｔａ!$"&amp;AG$112&amp;"$"&amp;$B131))&lt;&gt;"",0)</f>
        <v>1</v>
      </c>
      <c r="AH131" s="80" cm="1">
        <f t="array" aca="1" ref="AH131" ca="1">_xlfn.IFS(AH132=1,0,TRIM(INDIRECT("ｄａｔａ!$"&amp;AH$112&amp;"$"&amp;$B131))="",1,TRIM(INDIRECT("ｄａｔａ!$"&amp;AH$112&amp;"$"&amp;$B131))&lt;&gt;"",0)</f>
        <v>1</v>
      </c>
      <c r="AI131" s="80" cm="1">
        <f t="array" aca="1" ref="AI131" ca="1">_xlfn.IFS(AI132=1,0,TRIM(INDIRECT("ｄａｔａ!$"&amp;AI$112&amp;"$"&amp;$B131))="",1,TRIM(INDIRECT("ｄａｔａ!$"&amp;AI$112&amp;"$"&amp;$B131))&lt;&gt;"",0)</f>
        <v>1</v>
      </c>
      <c r="AJ131" s="80" cm="1">
        <f t="array" aca="1" ref="AJ131" ca="1">_xlfn.IFS(AJ132=1,0,TRIM(INDIRECT("ｄａｔａ!$"&amp;AJ$112&amp;"$"&amp;$B131))="",1,TRIM(INDIRECT("ｄａｔａ!$"&amp;AJ$112&amp;"$"&amp;$B131))&lt;&gt;"",0)</f>
        <v>1</v>
      </c>
      <c r="AK131" s="80" cm="1">
        <f t="array" aca="1" ref="AK131" ca="1">_xlfn.IFS(AK132=1,0,TRIM(INDIRECT("ｄａｔａ!$"&amp;AK$112&amp;"$"&amp;$B131))="",1,TRIM(INDIRECT("ｄａｔａ!$"&amp;AK$112&amp;"$"&amp;$B131))&lt;&gt;"",0)</f>
        <v>1</v>
      </c>
      <c r="AL131" s="80" cm="1">
        <f t="array" aca="1" ref="AL131" ca="1">_xlfn.IFS(AL132=1,0,TRIM(INDIRECT("ｄａｔａ!$"&amp;AL$112&amp;"$"&amp;$B131))="",1,TRIM(INDIRECT("ｄａｔａ!$"&amp;AL$112&amp;"$"&amp;$B131))&lt;&gt;"",0)</f>
        <v>1</v>
      </c>
      <c r="AM131" s="80" cm="1">
        <f t="array" aca="1" ref="AM131" ca="1">_xlfn.IFS(AM132=1,0,TRIM(INDIRECT("ｄａｔａ!$"&amp;AM$112&amp;"$"&amp;$B131))="",1,TRIM(INDIRECT("ｄａｔａ!$"&amp;AM$112&amp;"$"&amp;$B131))&lt;&gt;"",0)</f>
        <v>1</v>
      </c>
      <c r="AN131" s="80" cm="1">
        <f t="array" aca="1" ref="AN131" ca="1">_xlfn.IFS(AN132=1,0,TRIM(INDIRECT("ｄａｔａ!$"&amp;AN$112&amp;"$"&amp;$B131))="",1,TRIM(INDIRECT("ｄａｔａ!$"&amp;AN$112&amp;"$"&amp;$B131))&lt;&gt;"",0)</f>
        <v>1</v>
      </c>
      <c r="AO131" s="80" cm="1">
        <f t="array" aca="1" ref="AO131" ca="1">_xlfn.IFS(AO132=1,0,TRIM(INDIRECT("ｄａｔａ!$"&amp;AO$112&amp;"$"&amp;$B131))="",1,TRIM(INDIRECT("ｄａｔａ!$"&amp;AO$112&amp;"$"&amp;$B131))&lt;&gt;"",0)</f>
        <v>1</v>
      </c>
      <c r="AP131" s="80">
        <f ca="1">IF(SUM($AQ131:$AZ131)=10,1,0)</f>
        <v>1</v>
      </c>
      <c r="AQ131" s="80" cm="1">
        <f t="array" aca="1" ref="AQ131" ca="1">_xlfn.IFS(AQ132=1,0,TRIM(INDIRECT("ｄａｔａ!$"&amp;AQ$112&amp;"$"&amp;$B131))="",1,TRIM(INDIRECT("ｄａｔａ!$"&amp;AQ$112&amp;"$"&amp;$B131))&lt;&gt;"",0)</f>
        <v>1</v>
      </c>
      <c r="AR131" s="80" cm="1">
        <f t="array" aca="1" ref="AR131" ca="1">_xlfn.IFS(AR132=1,0,TRIM(INDIRECT("ｄａｔａ!$"&amp;AR$112&amp;"$"&amp;$B131))="",1,TRIM(INDIRECT("ｄａｔａ!$"&amp;AR$112&amp;"$"&amp;$B131))&lt;&gt;"",0)</f>
        <v>1</v>
      </c>
      <c r="AS131" s="80" cm="1">
        <f t="array" aca="1" ref="AS131" ca="1">_xlfn.IFS(AS132=1,0,TRIM(INDIRECT("ｄａｔａ!$"&amp;AS$112&amp;"$"&amp;$B131))="",1,TRIM(INDIRECT("ｄａｔａ!$"&amp;AS$112&amp;"$"&amp;$B131))&lt;&gt;"",0)</f>
        <v>1</v>
      </c>
      <c r="AT131" s="80" cm="1">
        <f t="array" aca="1" ref="AT131" ca="1">_xlfn.IFS(AT132=1,0,TRIM(INDIRECT("ｄａｔａ!$"&amp;AT$112&amp;"$"&amp;$B131))="",1,TRIM(INDIRECT("ｄａｔａ!$"&amp;AT$112&amp;"$"&amp;$B131))&lt;&gt;"",0)</f>
        <v>1</v>
      </c>
      <c r="AU131" s="80" cm="1">
        <f t="array" aca="1" ref="AU131" ca="1">_xlfn.IFS(AU132=1,0,TRIM(INDIRECT("ｄａｔａ!$"&amp;AU$112&amp;"$"&amp;$B131))="",1,TRIM(INDIRECT("ｄａｔａ!$"&amp;AU$112&amp;"$"&amp;$B131))&lt;&gt;"",0)</f>
        <v>1</v>
      </c>
      <c r="AV131" s="80" cm="1">
        <f t="array" aca="1" ref="AV131" ca="1">_xlfn.IFS(AV132=1,0,TRIM(INDIRECT("ｄａｔａ!$"&amp;AV$112&amp;"$"&amp;$B131))="",1,TRIM(INDIRECT("ｄａｔａ!$"&amp;AV$112&amp;"$"&amp;$B131))&lt;&gt;"",0)</f>
        <v>1</v>
      </c>
      <c r="AW131" s="80" cm="1">
        <f t="array" aca="1" ref="AW131" ca="1">_xlfn.IFS(AW132=1,0,TRIM(INDIRECT("ｄａｔａ!$"&amp;AW$112&amp;"$"&amp;$B131))="",1,TRIM(INDIRECT("ｄａｔａ!$"&amp;AW$112&amp;"$"&amp;$B131))&lt;&gt;"",0)</f>
        <v>1</v>
      </c>
      <c r="AX131" s="80" cm="1">
        <f t="array" aca="1" ref="AX131" ca="1">_xlfn.IFS(AX132=1,0,TRIM(INDIRECT("ｄａｔａ!$"&amp;AX$112&amp;"$"&amp;$B131))="",1,TRIM(INDIRECT("ｄａｔａ!$"&amp;AX$112&amp;"$"&amp;$B131))&lt;&gt;"",0)</f>
        <v>1</v>
      </c>
      <c r="AY131" s="80" cm="1">
        <f t="array" aca="1" ref="AY131" ca="1">_xlfn.IFS(AY132=1,0,TRIM(INDIRECT("ｄａｔａ!$"&amp;AY$112&amp;"$"&amp;$B131))="",1,TRIM(INDIRECT("ｄａｔａ!$"&amp;AY$112&amp;"$"&amp;$B131))&lt;&gt;"",0)</f>
        <v>1</v>
      </c>
      <c r="AZ131" s="80" cm="1">
        <f t="array" aca="1" ref="AZ131" ca="1">_xlfn.IFS(AZ132=1,0,TRIM(INDIRECT("ｄａｔａ!$"&amp;AZ$112&amp;"$"&amp;$B131))="",1,TRIM(INDIRECT("ｄａｔａ!$"&amp;AZ$112&amp;"$"&amp;$B131))&lt;&gt;"",0)</f>
        <v>1</v>
      </c>
      <c r="BA131" s="80">
        <f ca="1">IF(SUM($BB131:$BP131)=15,1,0)</f>
        <v>1</v>
      </c>
      <c r="BB131" s="80" cm="1">
        <f t="array" aca="1" ref="BB131" ca="1">_xlfn.IFS(BB132=1,0,TRIM(INDIRECT("ｄａｔａ!$"&amp;BB$112&amp;"$"&amp;$B131))="",1,TRIM(INDIRECT("ｄａｔａ!$"&amp;BB$112&amp;"$"&amp;$B131))&lt;&gt;"",0)</f>
        <v>1</v>
      </c>
      <c r="BC131" s="80" cm="1">
        <f t="array" aca="1" ref="BC131" ca="1">_xlfn.IFS(BC132=1,0,TRIM(INDIRECT("ｄａｔａ!$"&amp;BC$112&amp;"$"&amp;$B131))="",1,TRIM(INDIRECT("ｄａｔａ!$"&amp;BC$112&amp;"$"&amp;$B131))&lt;&gt;"",0)</f>
        <v>1</v>
      </c>
      <c r="BD131" s="80" cm="1">
        <f t="array" aca="1" ref="BD131" ca="1">_xlfn.IFS(BD132=1,0,TRIM(INDIRECT("ｄａｔａ!$"&amp;BD$112&amp;"$"&amp;$B131))="",1,TRIM(INDIRECT("ｄａｔａ!$"&amp;BD$112&amp;"$"&amp;$B131))&lt;&gt;"",0)</f>
        <v>1</v>
      </c>
      <c r="BE131" s="80" cm="1">
        <f t="array" aca="1" ref="BE131" ca="1">_xlfn.IFS(BE132=1,0,TRIM(INDIRECT("ｄａｔａ!$"&amp;BE$112&amp;"$"&amp;$B131))="",1,TRIM(INDIRECT("ｄａｔａ!$"&amp;BE$112&amp;"$"&amp;$B131))&lt;&gt;"",0)</f>
        <v>1</v>
      </c>
      <c r="BF131" s="80" cm="1">
        <f t="array" aca="1" ref="BF131" ca="1">_xlfn.IFS(BF132=1,0,TRIM(INDIRECT("ｄａｔａ!$"&amp;BF$112&amp;"$"&amp;$B131))="",1,TRIM(INDIRECT("ｄａｔａ!$"&amp;BF$112&amp;"$"&amp;$B131))&lt;&gt;"",0)</f>
        <v>1</v>
      </c>
      <c r="BG131" s="80" cm="1">
        <f t="array" aca="1" ref="BG131" ca="1">_xlfn.IFS(BG132=1,0,TRIM(INDIRECT("ｄａｔａ!$"&amp;BG$112&amp;"$"&amp;$B131))="",1,TRIM(INDIRECT("ｄａｔａ!$"&amp;BG$112&amp;"$"&amp;$B131))&lt;&gt;"",0)</f>
        <v>1</v>
      </c>
      <c r="BH131" s="80" cm="1">
        <f t="array" aca="1" ref="BH131" ca="1">_xlfn.IFS(BH132=1,0,TRIM(INDIRECT("ｄａｔａ!$"&amp;BH$112&amp;"$"&amp;$B131))="",1,TRIM(INDIRECT("ｄａｔａ!$"&amp;BH$112&amp;"$"&amp;$B131))&lt;&gt;"",0)</f>
        <v>1</v>
      </c>
      <c r="BI131" s="80" cm="1">
        <f t="array" aca="1" ref="BI131" ca="1">_xlfn.IFS(BI132=1,0,TRIM(INDIRECT("ｄａｔａ!$"&amp;BI$112&amp;"$"&amp;$B131))="",1,TRIM(INDIRECT("ｄａｔａ!$"&amp;BI$112&amp;"$"&amp;$B131))&lt;&gt;"",0)</f>
        <v>1</v>
      </c>
      <c r="BJ131" s="80" cm="1">
        <f t="array" aca="1" ref="BJ131" ca="1">_xlfn.IFS(BJ132=1,0,TRIM(INDIRECT("ｄａｔａ!$"&amp;BJ$112&amp;"$"&amp;$B131))="",1,TRIM(INDIRECT("ｄａｔａ!$"&amp;BJ$112&amp;"$"&amp;$B131))&lt;&gt;"",0)</f>
        <v>1</v>
      </c>
      <c r="BK131" s="80" cm="1">
        <f t="array" aca="1" ref="BK131" ca="1">_xlfn.IFS(BK132=1,0,TRIM(INDIRECT("ｄａｔａ!$"&amp;BK$112&amp;"$"&amp;$B131))="",1,TRIM(INDIRECT("ｄａｔａ!$"&amp;BK$112&amp;"$"&amp;$B131))&lt;&gt;"",0)</f>
        <v>1</v>
      </c>
      <c r="BL131" s="80" cm="1">
        <f t="array" aca="1" ref="BL131" ca="1">_xlfn.IFS(BL132=1,0,TRIM(INDIRECT("ｄａｔａ!$"&amp;BL$112&amp;"$"&amp;$B131))="",1,TRIM(INDIRECT("ｄａｔａ!$"&amp;BL$112&amp;"$"&amp;$B131))&lt;&gt;"",0)</f>
        <v>1</v>
      </c>
      <c r="BM131" s="80" cm="1">
        <f t="array" aca="1" ref="BM131" ca="1">_xlfn.IFS(BM132=1,0,TRIM(INDIRECT("ｄａｔａ!$"&amp;BM$112&amp;"$"&amp;$B131))="",1,TRIM(INDIRECT("ｄａｔａ!$"&amp;BM$112&amp;"$"&amp;$B131))&lt;&gt;"",0)</f>
        <v>1</v>
      </c>
      <c r="BN131" s="80" cm="1">
        <f t="array" aca="1" ref="BN131" ca="1">_xlfn.IFS(BN132=1,0,TRIM(INDIRECT("ｄａｔａ!$"&amp;BN$112&amp;"$"&amp;$B131))="",1,TRIM(INDIRECT("ｄａｔａ!$"&amp;BN$112&amp;"$"&amp;$B131))&lt;&gt;"",0)</f>
        <v>1</v>
      </c>
      <c r="BO131" s="80" cm="1">
        <f t="array" aca="1" ref="BO131" ca="1">_xlfn.IFS(BO132=1,0,TRIM(INDIRECT("ｄａｔａ!$"&amp;BO$112&amp;"$"&amp;$B131))="",1,TRIM(INDIRECT("ｄａｔａ!$"&amp;BO$112&amp;"$"&amp;$B131))&lt;&gt;"",0)</f>
        <v>1</v>
      </c>
      <c r="BP131" s="80" cm="1">
        <f t="array" aca="1" ref="BP131" ca="1">_xlfn.IFS(BP132=1,0,TRIM(INDIRECT("ｄａｔａ!$"&amp;BP$112&amp;"$"&amp;$B131))="",1,TRIM(INDIRECT("ｄａｔａ!$"&amp;BP$112&amp;"$"&amp;$B131))&lt;&gt;"",0)</f>
        <v>1</v>
      </c>
    </row>
    <row r="132" spans="1:68" x14ac:dyDescent="0.2">
      <c r="B132" s="80">
        <f>VLOOKUP($A129,$A$5:$B$10,2,FALSE)</f>
        <v>11</v>
      </c>
      <c r="C132" s="80" t="s">
        <v>2430</v>
      </c>
      <c r="F132" s="80" cm="1">
        <f t="array" aca="1" ref="F132" ca="1">IF(ISERROR(INDIRECT("ｄａｔａ!$"&amp;F$112&amp;"$"&amp;$B132)),1,0)</f>
        <v>0</v>
      </c>
      <c r="G132" s="80" cm="1">
        <f t="array" aca="1" ref="G132" ca="1">IF(ISERROR(INDIRECT("ｄａｔａ!$"&amp;G$112&amp;"$"&amp;$B132)),1,0)</f>
        <v>0</v>
      </c>
      <c r="H132" s="80" cm="1">
        <f t="array" aca="1" ref="H132" ca="1">IF(ISERROR(INDIRECT("ｄａｔａ!$"&amp;H$112&amp;"$"&amp;$B132)),1,0)</f>
        <v>0</v>
      </c>
      <c r="I132" s="80" cm="1">
        <f t="array" aca="1" ref="I132" ca="1">IF(ISERROR(INDIRECT("ｄａｔａ!$"&amp;I$112&amp;"$"&amp;$B132)),1,0)</f>
        <v>0</v>
      </c>
      <c r="J132" s="80" cm="1">
        <f t="array" aca="1" ref="J132" ca="1">IF(ISERROR(INDIRECT("ｄａｔａ!$"&amp;J$112&amp;"$"&amp;$B132)),1,0)</f>
        <v>0</v>
      </c>
      <c r="K132" s="80" cm="1">
        <f t="array" aca="1" ref="K132" ca="1">IF(ISERROR(INDIRECT("ｄａｔａ!$"&amp;K$112&amp;"$"&amp;$B132)),1,0)</f>
        <v>0</v>
      </c>
      <c r="L132" s="80" cm="1">
        <f t="array" aca="1" ref="L132" ca="1">IF(ISERROR(INDIRECT("ｄａｔａ!$"&amp;L$112&amp;"$"&amp;$B132)),1,0)</f>
        <v>0</v>
      </c>
      <c r="M132" s="80" cm="1">
        <f t="array" aca="1" ref="M132" ca="1">IF(ISERROR(INDIRECT("ｄａｔａ!$"&amp;M$112&amp;"$"&amp;$B132)),1,0)</f>
        <v>0</v>
      </c>
      <c r="N132" s="80" cm="1">
        <f t="array" aca="1" ref="N132" ca="1">IF(ISERROR(INDIRECT("ｄａｔａ!$"&amp;N$112&amp;"$"&amp;$B132)),1,0)</f>
        <v>0</v>
      </c>
      <c r="O132" s="80" cm="1">
        <f t="array" aca="1" ref="O132" ca="1">IF(ISERROR(INDIRECT("ｄａｔａ!$"&amp;O$112&amp;"$"&amp;$B132)),1,0)</f>
        <v>0</v>
      </c>
      <c r="P132" s="80" cm="1">
        <f t="array" aca="1" ref="P132" ca="1">IF(ISERROR(INDIRECT("ｄａｔａ!$"&amp;P$112&amp;"$"&amp;$B132)),1,0)</f>
        <v>0</v>
      </c>
      <c r="Q132" s="80" cm="1">
        <f t="array" aca="1" ref="Q132" ca="1">IF(ISERROR(INDIRECT("ｄａｔａ!$"&amp;Q$112&amp;"$"&amp;$B132)),1,0)</f>
        <v>0</v>
      </c>
      <c r="R132" s="80" cm="1">
        <f t="array" aca="1" ref="R132" ca="1">IF(ISERROR(INDIRECT("ｄａｔａ!$"&amp;R$112&amp;"$"&amp;$B132)),1,0)</f>
        <v>0</v>
      </c>
      <c r="S132" s="80" cm="1">
        <f t="array" aca="1" ref="S132" ca="1">IF(ISERROR(INDIRECT("ｄａｔａ!$"&amp;S$112&amp;"$"&amp;$B132)),1,0)</f>
        <v>0</v>
      </c>
      <c r="T132" s="80" cm="1">
        <f t="array" aca="1" ref="T132" ca="1">IF(ISERROR(INDIRECT("ｄａｔａ!$"&amp;T$112&amp;"$"&amp;$B132)),1,0)</f>
        <v>0</v>
      </c>
      <c r="U132" s="80" cm="1">
        <f t="array" aca="1" ref="U132" ca="1">IF(ISERROR(INDIRECT("ｄａｔａ!$"&amp;U$112&amp;"$"&amp;$B132)),1,0)</f>
        <v>0</v>
      </c>
      <c r="V132" s="80" cm="1">
        <f t="array" aca="1" ref="V132" ca="1">IF(ISERROR(INDIRECT("ｄａｔａ!$"&amp;V$112&amp;"$"&amp;$B132)),1,0)</f>
        <v>0</v>
      </c>
      <c r="W132" s="80" cm="1">
        <f t="array" aca="1" ref="W132" ca="1">IF(ISERROR(INDIRECT("ｄａｔａ!$"&amp;W$112&amp;"$"&amp;$B132)),1,0)</f>
        <v>0</v>
      </c>
      <c r="X132" s="80">
        <f ca="1">IF(SUM($Y130:$AO130,$Y132:$AO132)&gt;0,1,0)</f>
        <v>0</v>
      </c>
      <c r="Y132" s="80" cm="1">
        <f t="array" aca="1" ref="Y132" ca="1">IF(ISERROR(INDIRECT("ｄａｔａ!$"&amp;Y$112&amp;"$"&amp;$B132)),1,0)</f>
        <v>0</v>
      </c>
      <c r="Z132" s="80" cm="1">
        <f t="array" aca="1" ref="Z132" ca="1">IF(ISERROR(INDIRECT("ｄａｔａ!$"&amp;Z$112&amp;"$"&amp;$B132)),1,0)</f>
        <v>0</v>
      </c>
      <c r="AA132" s="80" cm="1">
        <f t="array" aca="1" ref="AA132" ca="1">IF(ISERROR(INDIRECT("ｄａｔａ!$"&amp;AA$112&amp;"$"&amp;$B132)),1,0)</f>
        <v>0</v>
      </c>
      <c r="AB132" s="80" cm="1">
        <f t="array" aca="1" ref="AB132" ca="1">IF(ISERROR(INDIRECT("ｄａｔａ!$"&amp;AB$112&amp;"$"&amp;$B132)),1,0)</f>
        <v>0</v>
      </c>
      <c r="AC132" s="80" cm="1">
        <f t="array" aca="1" ref="AC132" ca="1">IF(ISERROR(INDIRECT("ｄａｔａ!$"&amp;AC$112&amp;"$"&amp;$B132)),1,0)</f>
        <v>0</v>
      </c>
      <c r="AD132" s="80" cm="1">
        <f t="array" aca="1" ref="AD132" ca="1">IF(ISERROR(INDIRECT("ｄａｔａ!$"&amp;AD$112&amp;"$"&amp;$B132)),1,0)</f>
        <v>0</v>
      </c>
      <c r="AE132" s="80" cm="1">
        <f t="array" aca="1" ref="AE132" ca="1">IF(ISERROR(INDIRECT("ｄａｔａ!$"&amp;AE$112&amp;"$"&amp;$B132)),1,0)</f>
        <v>0</v>
      </c>
      <c r="AF132" s="80" cm="1">
        <f t="array" aca="1" ref="AF132" ca="1">IF(ISERROR(INDIRECT("ｄａｔａ!$"&amp;AF$112&amp;"$"&amp;$B132)),1,0)</f>
        <v>0</v>
      </c>
      <c r="AG132" s="80" cm="1">
        <f t="array" aca="1" ref="AG132" ca="1">IF(ISERROR(INDIRECT("ｄａｔａ!$"&amp;AG$112&amp;"$"&amp;$B132)),1,0)</f>
        <v>0</v>
      </c>
      <c r="AH132" s="80" cm="1">
        <f t="array" aca="1" ref="AH132" ca="1">IF(ISERROR(INDIRECT("ｄａｔａ!$"&amp;AH$112&amp;"$"&amp;$B132)),1,0)</f>
        <v>0</v>
      </c>
      <c r="AI132" s="80" cm="1">
        <f t="array" aca="1" ref="AI132" ca="1">IF(ISERROR(INDIRECT("ｄａｔａ!$"&amp;AI$112&amp;"$"&amp;$B132)),1,0)</f>
        <v>0</v>
      </c>
      <c r="AJ132" s="80" cm="1">
        <f t="array" aca="1" ref="AJ132" ca="1">IF(ISERROR(INDIRECT("ｄａｔａ!$"&amp;AJ$112&amp;"$"&amp;$B132)),1,0)</f>
        <v>0</v>
      </c>
      <c r="AK132" s="80" cm="1">
        <f t="array" aca="1" ref="AK132" ca="1">IF(ISERROR(INDIRECT("ｄａｔａ!$"&amp;AK$112&amp;"$"&amp;$B132)),1,0)</f>
        <v>0</v>
      </c>
      <c r="AL132" s="80" cm="1">
        <f t="array" aca="1" ref="AL132" ca="1">IF(ISERROR(INDIRECT("ｄａｔａ!$"&amp;AL$112&amp;"$"&amp;$B132)),1,0)</f>
        <v>0</v>
      </c>
      <c r="AM132" s="80" cm="1">
        <f t="array" aca="1" ref="AM132" ca="1">IF(ISERROR(INDIRECT("ｄａｔａ!$"&amp;AM$112&amp;"$"&amp;$B132)),1,0)</f>
        <v>0</v>
      </c>
      <c r="AN132" s="80" cm="1">
        <f t="array" aca="1" ref="AN132" ca="1">IF(ISERROR(INDIRECT("ｄａｔａ!$"&amp;AN$112&amp;"$"&amp;$B132)),1,0)</f>
        <v>0</v>
      </c>
      <c r="AO132" s="80" cm="1">
        <f t="array" aca="1" ref="AO132" ca="1">IF(ISERROR(INDIRECT("ｄａｔａ!$"&amp;AO$112&amp;"$"&amp;$B132)),1,0)</f>
        <v>0</v>
      </c>
      <c r="AP132" s="80">
        <f ca="1">IF(SUM($AQ130:$AZ130,$AQ132:$AZ132)&gt;0,1,0)</f>
        <v>0</v>
      </c>
      <c r="AQ132" s="80" cm="1">
        <f t="array" aca="1" ref="AQ132" ca="1">IF(ISERROR(INDIRECT("ｄａｔａ!$"&amp;AQ$112&amp;"$"&amp;$B132)),1,0)</f>
        <v>0</v>
      </c>
      <c r="AR132" s="80" cm="1">
        <f t="array" aca="1" ref="AR132" ca="1">IF(ISERROR(INDIRECT("ｄａｔａ!$"&amp;AR$112&amp;"$"&amp;$B132)),1,0)</f>
        <v>0</v>
      </c>
      <c r="AS132" s="80" cm="1">
        <f t="array" aca="1" ref="AS132" ca="1">IF(ISERROR(INDIRECT("ｄａｔａ!$"&amp;AS$112&amp;"$"&amp;$B132)),1,0)</f>
        <v>0</v>
      </c>
      <c r="AT132" s="80" cm="1">
        <f t="array" aca="1" ref="AT132" ca="1">IF(ISERROR(INDIRECT("ｄａｔａ!$"&amp;AT$112&amp;"$"&amp;$B132)),1,0)</f>
        <v>0</v>
      </c>
      <c r="AU132" s="80" cm="1">
        <f t="array" aca="1" ref="AU132" ca="1">IF(ISERROR(INDIRECT("ｄａｔａ!$"&amp;AU$112&amp;"$"&amp;$B132)),1,0)</f>
        <v>0</v>
      </c>
      <c r="AV132" s="80" cm="1">
        <f t="array" aca="1" ref="AV132" ca="1">IF(ISERROR(INDIRECT("ｄａｔａ!$"&amp;AV$112&amp;"$"&amp;$B132)),1,0)</f>
        <v>0</v>
      </c>
      <c r="AW132" s="80" cm="1">
        <f t="array" aca="1" ref="AW132" ca="1">IF(ISERROR(INDIRECT("ｄａｔａ!$"&amp;AW$112&amp;"$"&amp;$B132)),1,0)</f>
        <v>0</v>
      </c>
      <c r="AX132" s="80" cm="1">
        <f t="array" aca="1" ref="AX132" ca="1">IF(ISERROR(INDIRECT("ｄａｔａ!$"&amp;AX$112&amp;"$"&amp;$B132)),1,0)</f>
        <v>0</v>
      </c>
      <c r="AY132" s="80" cm="1">
        <f t="array" aca="1" ref="AY132" ca="1">IF(ISERROR(INDIRECT("ｄａｔａ!$"&amp;AY$112&amp;"$"&amp;$B132)),1,0)</f>
        <v>0</v>
      </c>
      <c r="AZ132" s="80" cm="1">
        <f t="array" aca="1" ref="AZ132" ca="1">IF(ISERROR(INDIRECT("ｄａｔａ!$"&amp;AZ$112&amp;"$"&amp;$B132)),1,0)</f>
        <v>0</v>
      </c>
      <c r="BA132" s="80">
        <f ca="1">IF(SUM($BB130:$BP130,$BB132:$BP132)&gt;0,1,0)</f>
        <v>0</v>
      </c>
      <c r="BB132" s="80" cm="1">
        <f t="array" aca="1" ref="BB132" ca="1">IF(ISERROR(INDIRECT("ｄａｔａ!$"&amp;BB$112&amp;"$"&amp;$B132)),1,0)</f>
        <v>0</v>
      </c>
      <c r="BC132" s="80" cm="1">
        <f t="array" aca="1" ref="BC132" ca="1">IF(ISERROR(INDIRECT("ｄａｔａ!$"&amp;BC$112&amp;"$"&amp;$B132)),1,0)</f>
        <v>0</v>
      </c>
      <c r="BD132" s="80" cm="1">
        <f t="array" aca="1" ref="BD132" ca="1">IF(ISERROR(INDIRECT("ｄａｔａ!$"&amp;BD$112&amp;"$"&amp;$B132)),1,0)</f>
        <v>0</v>
      </c>
      <c r="BE132" s="80" cm="1">
        <f t="array" aca="1" ref="BE132" ca="1">IF(ISERROR(INDIRECT("ｄａｔａ!$"&amp;BE$112&amp;"$"&amp;$B132)),1,0)</f>
        <v>0</v>
      </c>
      <c r="BF132" s="80" cm="1">
        <f t="array" aca="1" ref="BF132" ca="1">IF(ISERROR(INDIRECT("ｄａｔａ!$"&amp;BF$112&amp;"$"&amp;$B132)),1,0)</f>
        <v>0</v>
      </c>
      <c r="BG132" s="80" cm="1">
        <f t="array" aca="1" ref="BG132" ca="1">IF(ISERROR(INDIRECT("ｄａｔａ!$"&amp;BG$112&amp;"$"&amp;$B132)),1,0)</f>
        <v>0</v>
      </c>
      <c r="BH132" s="80" cm="1">
        <f t="array" aca="1" ref="BH132" ca="1">IF(ISERROR(INDIRECT("ｄａｔａ!$"&amp;BH$112&amp;"$"&amp;$B132)),1,0)</f>
        <v>0</v>
      </c>
      <c r="BI132" s="80" cm="1">
        <f t="array" aca="1" ref="BI132" ca="1">IF(ISERROR(INDIRECT("ｄａｔａ!$"&amp;BI$112&amp;"$"&amp;$B132)),1,0)</f>
        <v>0</v>
      </c>
      <c r="BJ132" s="80" cm="1">
        <f t="array" aca="1" ref="BJ132" ca="1">IF(ISERROR(INDIRECT("ｄａｔａ!$"&amp;BJ$112&amp;"$"&amp;$B132)),1,0)</f>
        <v>0</v>
      </c>
      <c r="BK132" s="80" cm="1">
        <f t="array" aca="1" ref="BK132" ca="1">IF(ISERROR(INDIRECT("ｄａｔａ!$"&amp;BK$112&amp;"$"&amp;$B132)),1,0)</f>
        <v>0</v>
      </c>
      <c r="BL132" s="80" cm="1">
        <f t="array" aca="1" ref="BL132" ca="1">IF(ISERROR(INDIRECT("ｄａｔａ!$"&amp;BL$112&amp;"$"&amp;$B132)),1,0)</f>
        <v>0</v>
      </c>
      <c r="BM132" s="80" cm="1">
        <f t="array" aca="1" ref="BM132" ca="1">IF(ISERROR(INDIRECT("ｄａｔａ!$"&amp;BM$112&amp;"$"&amp;$B132)),1,0)</f>
        <v>0</v>
      </c>
      <c r="BN132" s="80" cm="1">
        <f t="array" aca="1" ref="BN132" ca="1">IF(ISERROR(INDIRECT("ｄａｔａ!$"&amp;BN$112&amp;"$"&amp;$B132)),1,0)</f>
        <v>0</v>
      </c>
      <c r="BO132" s="80" cm="1">
        <f t="array" aca="1" ref="BO132" ca="1">IF(ISERROR(INDIRECT("ｄａｔａ!$"&amp;BO$112&amp;"$"&amp;$B132)),1,0)</f>
        <v>0</v>
      </c>
      <c r="BP132" s="80" cm="1">
        <f t="array" aca="1" ref="BP132" ca="1">IF(ISERROR(INDIRECT("ｄａｔａ!$"&amp;BP$112&amp;"$"&amp;$B132)),1,0)</f>
        <v>0</v>
      </c>
    </row>
    <row r="133" spans="1:68" x14ac:dyDescent="0.2">
      <c r="A133" s="80" t="s">
        <v>2445</v>
      </c>
      <c r="B133" s="80">
        <f>VLOOKUP($A133,$A$5:$B$10,2,FALSE)</f>
        <v>12</v>
      </c>
      <c r="C133" s="80" t="s">
        <v>2435</v>
      </c>
      <c r="F133" s="80">
        <v>0</v>
      </c>
      <c r="G133" s="80">
        <v>0</v>
      </c>
      <c r="H133" s="80">
        <v>0</v>
      </c>
      <c r="I133" s="80" cm="1">
        <f t="array" aca="1" ref="I133" ca="1">_xlfn.IFS(I134=1,0,I135=1,0,INDIRECT("ｄａｔａ!$"&amp;I$112&amp;"$"&amp;$B133)&gt;=INDIRECT("kikan!$I$11"),0,TRUE,1)</f>
        <v>0</v>
      </c>
      <c r="J133" s="80" cm="1">
        <f t="array" aca="1" ref="J133" ca="1">_xlfn.IFS(I133=1,0,J134=1,0,I135=1,0,J135=1,0,INDIRECT("ｄａｔａ!$"&amp;I$112&amp;"$"&amp;$B133)&gt;INDIRECT("kikan!$I$11"),0,INDIRECT("ｄａｔａ!$"&amp;J$112&amp;"$"&amp;$B133)&gt;=INDIRECT("kikan!$K$11")+ROUNDDOWN(($B133-7)/2,0),0,TRUE,1)</f>
        <v>0</v>
      </c>
      <c r="K133" s="80" cm="1">
        <f t="array" aca="1" ref="K133" ca="1">_xlfn.IFS(K134=1,0,K135=1,0,AND(INDIRECT("ｄａｔａ!$"&amp;K$112&amp;"$"&amp;$B134)&gt;0,INDIRECT("ｄａｔａ!$"&amp;K$112&amp;"$"&amp;$B134)&lt;10000),0,TRUE,1)</f>
        <v>0</v>
      </c>
      <c r="L133" s="80" cm="1">
        <f t="array" aca="1" ref="L133" ca="1">_xlfn.IFS(L134=1,0,L135=1,0,INDIRECT("ｄａｔａ!$"&amp;L$112&amp;"$"&amp;$B133)&gt;=20000,1,TRUE,0)</f>
        <v>0</v>
      </c>
      <c r="M133" s="80">
        <v>0</v>
      </c>
      <c r="N133" s="80">
        <v>0</v>
      </c>
      <c r="O133" s="80" cm="1">
        <f t="array" aca="1" ref="O133" ca="1">_xlfn.IFS(O136=1,0,INDIRECT("ｄａｔａ!$"&amp;O$112&amp;"$"&amp;$B134)=4,1,TRUE,0)</f>
        <v>0</v>
      </c>
      <c r="P133" s="80" cm="1">
        <f t="array" aca="1" ref="P133" ca="1">_xlfn.IFS(P136=1,0,AND(INDIRECT("ｄａｔａ!$"&amp;P$112&amp;"$"&amp;$B134)&lt;=3,INDIRECT("ｄａｔａ!$"&amp;P$112&amp;"$"&amp;$B134)&gt;0),1,TRUE,0)</f>
        <v>0</v>
      </c>
      <c r="Q133" s="80" cm="1">
        <f t="array" aca="1" ref="Q133" ca="1">_xlfn.IFS(Q136=1,0,INDIRECT("ｄａｔａ!$"&amp;Q$112&amp;"$"&amp;$B133)=1,1,TRUE,0)</f>
        <v>0</v>
      </c>
      <c r="R133" s="80">
        <v>0</v>
      </c>
      <c r="S133" s="80">
        <v>0</v>
      </c>
      <c r="T133" s="80">
        <v>0</v>
      </c>
      <c r="U133" s="80">
        <v>0</v>
      </c>
      <c r="V133" s="80">
        <v>0</v>
      </c>
      <c r="W133" s="80">
        <v>0</v>
      </c>
      <c r="X133" s="80">
        <f ca="1">IF(AND(SUM($Y133:$AO133)=0,17-SUM($Y135:$AO135)&gt;1),1,0)</f>
        <v>0</v>
      </c>
      <c r="Y133" s="80" cm="1">
        <f t="array" aca="1" ref="Y133" ca="1">_xlfn.IFS(Y136=1,0,INDIRECT("ｄａｔａ!$"&amp;Y$112&amp;"$"&amp;$B133)=2,1,TRUE,0)</f>
        <v>0</v>
      </c>
      <c r="Z133" s="80" cm="1">
        <f t="array" aca="1" ref="Z133" ca="1">_xlfn.IFS(Z136=1,0,INDIRECT("ｄａｔａ!$"&amp;Z$112&amp;"$"&amp;$B133)=2,1,TRUE,0)</f>
        <v>0</v>
      </c>
      <c r="AA133" s="80" cm="1">
        <f t="array" aca="1" ref="AA133" ca="1">_xlfn.IFS(AA136=1,0,INDIRECT("ｄａｔａ!$"&amp;AA$112&amp;"$"&amp;$B133)=2,1,TRUE,0)</f>
        <v>0</v>
      </c>
      <c r="AB133" s="80" cm="1">
        <f t="array" aca="1" ref="AB133" ca="1">_xlfn.IFS(AB136=1,0,INDIRECT("ｄａｔａ!$"&amp;AB$112&amp;"$"&amp;$B133)=2,1,TRUE,0)</f>
        <v>0</v>
      </c>
      <c r="AC133" s="80" cm="1">
        <f t="array" aca="1" ref="AC133" ca="1">_xlfn.IFS(AC136=1,0,INDIRECT("ｄａｔａ!$"&amp;AC$112&amp;"$"&amp;$B133)=2,1,TRUE,0)</f>
        <v>0</v>
      </c>
      <c r="AD133" s="80" cm="1">
        <f t="array" aca="1" ref="AD133" ca="1">_xlfn.IFS(AD136=1,0,INDIRECT("ｄａｔａ!$"&amp;AD$112&amp;"$"&amp;$B133)=2,1,TRUE,0)</f>
        <v>0</v>
      </c>
      <c r="AE133" s="80" cm="1">
        <f t="array" aca="1" ref="AE133" ca="1">_xlfn.IFS(AE136=1,0,INDIRECT("ｄａｔａ!$"&amp;AE$112&amp;"$"&amp;$B133)=2,1,TRUE,0)</f>
        <v>0</v>
      </c>
      <c r="AF133" s="80" cm="1">
        <f t="array" aca="1" ref="AF133" ca="1">_xlfn.IFS(AF136=1,0,INDIRECT("ｄａｔａ!$"&amp;AF$112&amp;"$"&amp;$B133)=2,1,TRUE,0)</f>
        <v>0</v>
      </c>
      <c r="AG133" s="80" cm="1">
        <f t="array" aca="1" ref="AG133" ca="1">_xlfn.IFS(AG136=1,0,INDIRECT("ｄａｔａ!$"&amp;AG$112&amp;"$"&amp;$B133)=2,1,TRUE,0)</f>
        <v>0</v>
      </c>
      <c r="AH133" s="80" cm="1">
        <f t="array" aca="1" ref="AH133" ca="1">_xlfn.IFS(AH136=1,0,INDIRECT("ｄａｔａ!$"&amp;AH$112&amp;"$"&amp;$B133)=2,1,TRUE,0)</f>
        <v>0</v>
      </c>
      <c r="AI133" s="80" cm="1">
        <f t="array" aca="1" ref="AI133" ca="1">_xlfn.IFS(AI136=1,0,INDIRECT("ｄａｔａ!$"&amp;AI$112&amp;"$"&amp;$B133)=2,1,TRUE,0)</f>
        <v>0</v>
      </c>
      <c r="AJ133" s="80" cm="1">
        <f t="array" aca="1" ref="AJ133" ca="1">_xlfn.IFS(AJ136=1,0,INDIRECT("ｄａｔａ!$"&amp;AJ$112&amp;"$"&amp;$B133)=2,1,TRUE,0)</f>
        <v>0</v>
      </c>
      <c r="AK133" s="80" cm="1">
        <f t="array" aca="1" ref="AK133" ca="1">_xlfn.IFS(AK136=1,0,INDIRECT("ｄａｔａ!$"&amp;AK$112&amp;"$"&amp;$B133)=2,1,TRUE,0)</f>
        <v>0</v>
      </c>
      <c r="AL133" s="80" cm="1">
        <f t="array" aca="1" ref="AL133" ca="1">_xlfn.IFS(AL136=1,0,INDIRECT("ｄａｔａ!$"&amp;AL$112&amp;"$"&amp;$B133)=2,1,TRUE,0)</f>
        <v>0</v>
      </c>
      <c r="AM133" s="80" cm="1">
        <f t="array" aca="1" ref="AM133" ca="1">_xlfn.IFS(AM136=1,0,INDIRECT("ｄａｔａ!$"&amp;AM$112&amp;"$"&amp;$B133)=2,1,TRUE,0)</f>
        <v>0</v>
      </c>
      <c r="AN133" s="80" cm="1">
        <f t="array" aca="1" ref="AN133" ca="1">_xlfn.IFS(AN136=1,0,INDIRECT("ｄａｔａ!$"&amp;AN$112&amp;"$"&amp;$B133)=2,1,TRUE,0)</f>
        <v>0</v>
      </c>
      <c r="AO133" s="80" cm="1">
        <f t="array" aca="1" ref="AO133" ca="1">_xlfn.IFS(AO136=1,0,INDIRECT("ｄａｔａ!$"&amp;AO$112&amp;"$"&amp;$B133)=2,1,TRUE,0)</f>
        <v>0</v>
      </c>
      <c r="AP133" s="80">
        <f ca="1">IF(AND(SUM($AQ133:$AZ133)=0,10-SUM($AQ135:$AZ135)&gt;1),1,0)</f>
        <v>0</v>
      </c>
      <c r="AQ133" s="80" cm="1">
        <f t="array" aca="1" ref="AQ133" ca="1">_xlfn.IFS(AQ136=1,0,INDIRECT("ｄａｔａ!$"&amp;AQ$112&amp;"$"&amp;$B133)=2,1,TRUE,0)</f>
        <v>0</v>
      </c>
      <c r="AR133" s="80" cm="1">
        <f t="array" aca="1" ref="AR133" ca="1">_xlfn.IFS(AR136=1,0,INDIRECT("ｄａｔａ!$"&amp;AR$112&amp;"$"&amp;$B133)=2,1,TRUE,0)</f>
        <v>0</v>
      </c>
      <c r="AS133" s="80" cm="1">
        <f t="array" aca="1" ref="AS133" ca="1">_xlfn.IFS(AS136=1,0,INDIRECT("ｄａｔａ!$"&amp;AS$112&amp;"$"&amp;$B133)=2,1,TRUE,0)</f>
        <v>0</v>
      </c>
      <c r="AT133" s="80" cm="1">
        <f t="array" aca="1" ref="AT133" ca="1">_xlfn.IFS(AT136=1,0,INDIRECT("ｄａｔａ!$"&amp;AT$112&amp;"$"&amp;$B133)=2,1,TRUE,0)</f>
        <v>0</v>
      </c>
      <c r="AU133" s="80" cm="1">
        <f t="array" aca="1" ref="AU133" ca="1">_xlfn.IFS(AU136=1,0,INDIRECT("ｄａｔａ!$"&amp;AU$112&amp;"$"&amp;$B133)=2,1,TRUE,0)</f>
        <v>0</v>
      </c>
      <c r="AV133" s="80" cm="1">
        <f t="array" aca="1" ref="AV133" ca="1">_xlfn.IFS(AV136=1,0,INDIRECT("ｄａｔａ!$"&amp;AV$112&amp;"$"&amp;$B133)=2,1,TRUE,0)</f>
        <v>0</v>
      </c>
      <c r="AW133" s="80" cm="1">
        <f t="array" aca="1" ref="AW133" ca="1">_xlfn.IFS(AW136=1,0,INDIRECT("ｄａｔａ!$"&amp;AW$112&amp;"$"&amp;$B133)=2,1,TRUE,0)</f>
        <v>0</v>
      </c>
      <c r="AX133" s="80" cm="1">
        <f t="array" aca="1" ref="AX133" ca="1">_xlfn.IFS(AX136=1,0,INDIRECT("ｄａｔａ!$"&amp;AX$112&amp;"$"&amp;$B133)=2,1,TRUE,0)</f>
        <v>0</v>
      </c>
      <c r="AY133" s="80" cm="1">
        <f t="array" aca="1" ref="AY133" ca="1">_xlfn.IFS(AY136=1,0,INDIRECT("ｄａｔａ!$"&amp;AY$112&amp;"$"&amp;$B133)=2,1,TRUE,0)</f>
        <v>0</v>
      </c>
      <c r="AZ133" s="80" cm="1">
        <f t="array" aca="1" ref="AZ133" ca="1">_xlfn.IFS(AZ136=1,0,INDIRECT("ｄａｔａ!$"&amp;AZ$112&amp;"$"&amp;$B133)=2,1,TRUE,0)</f>
        <v>0</v>
      </c>
      <c r="BA133" s="80">
        <f ca="1">IF(AND(SUM($BB133:$BP133)=0,15-SUM($BB135:$BP135)&gt;1),1,0)</f>
        <v>0</v>
      </c>
      <c r="BB133" s="80" cm="1">
        <f t="array" aca="1" ref="BB133" ca="1">_xlfn.IFS(BB136=1,0,INDIRECT("ｄａｔａ!$"&amp;BB$112&amp;"$"&amp;$B133)=2,1,TRUE,0)</f>
        <v>0</v>
      </c>
      <c r="BC133" s="80" cm="1">
        <f t="array" aca="1" ref="BC133" ca="1">_xlfn.IFS(BC136=1,0,INDIRECT("ｄａｔａ!$"&amp;BC$112&amp;"$"&amp;$B133)=2,1,TRUE,0)</f>
        <v>0</v>
      </c>
      <c r="BD133" s="80" cm="1">
        <f t="array" aca="1" ref="BD133" ca="1">_xlfn.IFS(BD136=1,0,INDIRECT("ｄａｔａ!$"&amp;BD$112&amp;"$"&amp;$B133)=2,1,TRUE,0)</f>
        <v>0</v>
      </c>
      <c r="BE133" s="80" cm="1">
        <f t="array" aca="1" ref="BE133" ca="1">_xlfn.IFS(BE136=1,0,INDIRECT("ｄａｔａ!$"&amp;BE$112&amp;"$"&amp;$B133)=2,1,TRUE,0)</f>
        <v>0</v>
      </c>
      <c r="BF133" s="80" cm="1">
        <f t="array" aca="1" ref="BF133" ca="1">_xlfn.IFS(BF136=1,0,INDIRECT("ｄａｔａ!$"&amp;BF$112&amp;"$"&amp;$B133)=2,1,TRUE,0)</f>
        <v>0</v>
      </c>
      <c r="BG133" s="80" cm="1">
        <f t="array" aca="1" ref="BG133" ca="1">_xlfn.IFS(BG136=1,0,INDIRECT("ｄａｔａ!$"&amp;BG$112&amp;"$"&amp;$B133)=2,1,TRUE,0)</f>
        <v>0</v>
      </c>
      <c r="BH133" s="80" cm="1">
        <f t="array" aca="1" ref="BH133" ca="1">_xlfn.IFS(BH136=1,0,INDIRECT("ｄａｔａ!$"&amp;BH$112&amp;"$"&amp;$B133)=2,1,TRUE,0)</f>
        <v>0</v>
      </c>
      <c r="BI133" s="80" cm="1">
        <f t="array" aca="1" ref="BI133" ca="1">_xlfn.IFS(BI136=1,0,INDIRECT("ｄａｔａ!$"&amp;BI$112&amp;"$"&amp;$B133)=2,1,TRUE,0)</f>
        <v>0</v>
      </c>
      <c r="BJ133" s="80" cm="1">
        <f t="array" aca="1" ref="BJ133" ca="1">_xlfn.IFS(BJ136=1,0,INDIRECT("ｄａｔａ!$"&amp;BJ$112&amp;"$"&amp;$B133)=2,1,TRUE,0)</f>
        <v>0</v>
      </c>
      <c r="BK133" s="80" cm="1">
        <f t="array" aca="1" ref="BK133" ca="1">_xlfn.IFS(BK136=1,0,INDIRECT("ｄａｔａ!$"&amp;BK$112&amp;"$"&amp;$B133)=2,1,TRUE,0)</f>
        <v>0</v>
      </c>
      <c r="BL133" s="80" cm="1">
        <f t="array" aca="1" ref="BL133" ca="1">_xlfn.IFS(BL136=1,0,INDIRECT("ｄａｔａ!$"&amp;BL$112&amp;"$"&amp;$B133)=2,1,TRUE,0)</f>
        <v>0</v>
      </c>
      <c r="BM133" s="80" cm="1">
        <f t="array" aca="1" ref="BM133" ca="1">_xlfn.IFS(BM136=1,0,INDIRECT("ｄａｔａ!$"&amp;BM$112&amp;"$"&amp;$B133)=2,1,TRUE,0)</f>
        <v>0</v>
      </c>
      <c r="BN133" s="80" cm="1">
        <f t="array" aca="1" ref="BN133" ca="1">_xlfn.IFS(BN136=1,0,INDIRECT("ｄａｔａ!$"&amp;BN$112&amp;"$"&amp;$B133)=2,1,TRUE,0)</f>
        <v>0</v>
      </c>
      <c r="BO133" s="80" cm="1">
        <f t="array" aca="1" ref="BO133" ca="1">_xlfn.IFS(BO136=1,0,INDIRECT("ｄａｔａ!$"&amp;BO$112&amp;"$"&amp;$B133)=2,1,TRUE,0)</f>
        <v>0</v>
      </c>
      <c r="BP133" s="80" cm="1">
        <f t="array" aca="1" ref="BP133" ca="1">_xlfn.IFS(BP136=1,0,INDIRECT("ｄａｔａ!$"&amp;BP$112&amp;"$"&amp;$B133)=2,1,TRUE,0)</f>
        <v>0</v>
      </c>
    </row>
    <row r="134" spans="1:68" x14ac:dyDescent="0.2">
      <c r="B134" s="80">
        <f>VLOOKUP($A133,$A$5:$B$10,2,FALSE)</f>
        <v>12</v>
      </c>
      <c r="C134" s="80" t="s">
        <v>2437</v>
      </c>
      <c r="F134" s="80">
        <v>0</v>
      </c>
      <c r="G134" s="80">
        <v>0</v>
      </c>
      <c r="H134" s="80">
        <v>0</v>
      </c>
      <c r="I134" s="80" cm="1">
        <f t="array" aca="1" ref="I134" ca="1">_xlfn.IFS(I135=1,0,AND(ISNUMBER(INDIRECT("ｄａｔａ!$"&amp;I$112&amp;"$"&amp;$B134)),LEN(INDIRECT("ｄａｔａ!$"&amp;I$112&amp;"$"&amp;$B134))=4),0,TRUE,1)</f>
        <v>0</v>
      </c>
      <c r="J134" s="80" cm="1">
        <f t="array" aca="1" ref="J134" ca="1">_xlfn.IFS(J135=1,0,AND(ISNUMBER(INDIRECT("ｄａｔａ!$"&amp;J$112&amp;"$"&amp;$B134)),INDIRECT("ｄａｔａ!$"&amp;J$112&amp;"$"&amp;$B134)&lt;=12,INDIRECT("ｄａｔａ!$"&amp;J$112&amp;"$"&amp;$B134)&gt;=1),0,TRUE,1)</f>
        <v>0</v>
      </c>
      <c r="K134" s="80" cm="1">
        <f t="array" aca="1" ref="K134" ca="1">_xlfn.IFS(K135=1,0,ISNUMBER(INDIRECT("ｄａｔａ!$"&amp;K$112&amp;"$"&amp;$B134)),0,TRUE,1)</f>
        <v>0</v>
      </c>
      <c r="L134" s="80" cm="1">
        <f t="array" aca="1" ref="L134" ca="1">_xlfn.IFS(L135=1,0,AND(ISNUMBER(INDIRECT("ｄａｔａ!$"&amp;L$112&amp;"$"&amp;$B134)),INDIRECT("ｄａｔａ!$"&amp;L$112&amp;"$"&amp;$B134)&gt;0),0,TRUE,1)</f>
        <v>0</v>
      </c>
      <c r="M134" s="80" cm="1">
        <f t="array" aca="1" ref="M134" ca="1">_xlfn.IFS(M135=1,0,AND(INDIRECT("ｄａｔａ!$"&amp;M$112&amp;"$"&amp;$B134)&lt;=5,INDIRECT("ｄａｔａ!$"&amp;M$112&amp;"$"&amp;$B134)&gt;0),0,TRUE,1)</f>
        <v>0</v>
      </c>
      <c r="N134" s="80" cm="1">
        <f t="array" aca="1" ref="N134" ca="1">_xlfn.IFS(N135=1,0,AND(INDIRECT("ｄａｔａ!$"&amp;N$112&amp;"$"&amp;$B134)&lt;=2,INDIRECT("ｄａｔａ!$"&amp;N$112&amp;"$"&amp;$B134)&gt;0),0,TRUE,1)</f>
        <v>0</v>
      </c>
      <c r="O134" s="80" cm="1">
        <f t="array" aca="1" ref="O134" ca="1">_xlfn.IFS(O135=1,0,AND(INDIRECT("ｄａｔａ!$"&amp;O$112&amp;"$"&amp;$B134)&lt;=4,INDIRECT("ｄａｔａ!$"&amp;O$112&amp;"$"&amp;$B134)&gt;0),0,TRUE,1)</f>
        <v>0</v>
      </c>
      <c r="P134" s="80" cm="1">
        <f t="array" aca="1" ref="P134" ca="1">_xlfn.IFS(P135=1,0,AND(INDIRECT("ｄａｔａ!$"&amp;P$112&amp;"$"&amp;$B134)&lt;=3,INDIRECT("ｄａｔａ!$"&amp;P$112&amp;"$"&amp;$B134)&gt;0),0,TRUE,1)</f>
        <v>0</v>
      </c>
      <c r="Q134" s="80" cm="1">
        <f t="array" aca="1" ref="Q134" ca="1">_xlfn.IFS(Q135=1,0,AND(INDIRECT("ｄａｔａ!$"&amp;Q$112&amp;"$"&amp;$B134)&lt;=2,INDIRECT("ｄａｔａ!$"&amp;Q$112&amp;"$"&amp;$B134)&gt;0),0,TRUE,1)</f>
        <v>0</v>
      </c>
      <c r="R134" s="80" cm="1">
        <f t="array" aca="1" ref="R134" ca="1">_xlfn.IFS(R135=1,0,AND(INDIRECT("ｄａｔａ!$"&amp;R$112&amp;"$"&amp;$B134)&lt;=10,INDIRECT("ｄａｔａ!$"&amp;R$112&amp;"$"&amp;$B134)&gt;0),0,TRUE,1)</f>
        <v>0</v>
      </c>
      <c r="S134" s="80" cm="1">
        <f t="array" aca="1" ref="S134" ca="1">_xlfn.IFS(S135=1,0,AND(INDIRECT("ｄａｔａ!$"&amp;S$112&amp;"$"&amp;$B134)&lt;=5,INDIRECT("ｄａｔａ!$"&amp;S$112&amp;"$"&amp;$B134)&gt;0),0,TRUE,1)</f>
        <v>0</v>
      </c>
      <c r="T134" s="80" cm="1">
        <f t="array" aca="1" ref="T134" ca="1">_xlfn.IFS(T135=1,0,AND(INDIRECT("ｄａｔａ!$"&amp;T$112&amp;"$"&amp;$B134)&lt;=9,INDIRECT("ｄａｔａ!$"&amp;T$112&amp;"$"&amp;$B134)&gt;0),0,TRUE,1)</f>
        <v>0</v>
      </c>
      <c r="U134" s="80" cm="1">
        <f t="array" aca="1" ref="U134" ca="1">_xlfn.IFS(U135=1,0,ISNUMBER(INDIRECT("ｄａｔａ!$"&amp;U$112&amp;"$"&amp;$B134)),0,TRUE,1)</f>
        <v>0</v>
      </c>
      <c r="V134" s="80" cm="1">
        <f t="array" aca="1" ref="V134" ca="1">_xlfn.IFS(V135=1,0,AND(INDIRECT("ｄａｔａ!$"&amp;V$112&amp;"$"&amp;$B134)&lt;=4,INDIRECT("ｄａｔａ!$"&amp;V$112&amp;"$"&amp;$B134)&gt;0),0,TRUE,1)</f>
        <v>0</v>
      </c>
      <c r="W134" s="80" cm="1">
        <f t="array" aca="1" ref="W134" ca="1">_xlfn.IFS(W135=1,0,AND(INDIRECT("ｄａｔａ!$"&amp;W$112&amp;"$"&amp;$B134)&lt;=2,INDIRECT("ｄａｔａ!$"&amp;W$112&amp;"$"&amp;$B134)&gt;0),0,TRUE,1)</f>
        <v>0</v>
      </c>
      <c r="X134" s="80">
        <f ca="1">IF(SUM($Y133:$AO133)&gt;1,1,0)</f>
        <v>0</v>
      </c>
      <c r="Y134" s="80" cm="1">
        <f t="array" aca="1" ref="Y134" ca="1">_xlfn.IFS(Y136=1,0,Y135=1,0,AND(INDIRECT("ｄａｔａ!$"&amp;Y$112&amp;"$"&amp;$B134)&lt;=2,INDIRECT("ｄａｔａ!$"&amp;Y$112&amp;"$"&amp;$B134)&gt;0),0,TRUE,1)</f>
        <v>0</v>
      </c>
      <c r="Z134" s="80" cm="1">
        <f t="array" aca="1" ref="Z134" ca="1">_xlfn.IFS(Z136=1,0,Z135=1,0,AND(INDIRECT("ｄａｔａ!$"&amp;Z$112&amp;"$"&amp;$B134)&lt;=2,INDIRECT("ｄａｔａ!$"&amp;Z$112&amp;"$"&amp;$B134)&gt;0),0,TRUE,1)</f>
        <v>0</v>
      </c>
      <c r="AA134" s="80" cm="1">
        <f t="array" aca="1" ref="AA134" ca="1">_xlfn.IFS(AA136=1,0,AA135=1,0,AND(INDIRECT("ｄａｔａ!$"&amp;AA$112&amp;"$"&amp;$B134)&lt;=2,INDIRECT("ｄａｔａ!$"&amp;AA$112&amp;"$"&amp;$B134)&gt;0),0,TRUE,1)</f>
        <v>0</v>
      </c>
      <c r="AB134" s="80" cm="1">
        <f t="array" aca="1" ref="AB134" ca="1">_xlfn.IFS(AB136=1,0,AB135=1,0,AND(INDIRECT("ｄａｔａ!$"&amp;AB$112&amp;"$"&amp;$B134)&lt;=2,INDIRECT("ｄａｔａ!$"&amp;AB$112&amp;"$"&amp;$B134)&gt;0),0,TRUE,1)</f>
        <v>0</v>
      </c>
      <c r="AC134" s="80" cm="1">
        <f t="array" aca="1" ref="AC134" ca="1">_xlfn.IFS(AC136=1,0,AC135=1,0,AND(INDIRECT("ｄａｔａ!$"&amp;AC$112&amp;"$"&amp;$B134)&lt;=2,INDIRECT("ｄａｔａ!$"&amp;AC$112&amp;"$"&amp;$B134)&gt;0),0,TRUE,1)</f>
        <v>0</v>
      </c>
      <c r="AD134" s="80" cm="1">
        <f t="array" aca="1" ref="AD134" ca="1">_xlfn.IFS(AD136=1,0,AD135=1,0,AND(INDIRECT("ｄａｔａ!$"&amp;AD$112&amp;"$"&amp;$B134)&lt;=2,INDIRECT("ｄａｔａ!$"&amp;AD$112&amp;"$"&amp;$B134)&gt;0),0,TRUE,1)</f>
        <v>0</v>
      </c>
      <c r="AE134" s="80" cm="1">
        <f t="array" aca="1" ref="AE134" ca="1">_xlfn.IFS(AE136=1,0,AE135=1,0,AND(INDIRECT("ｄａｔａ!$"&amp;AE$112&amp;"$"&amp;$B134)&lt;=2,INDIRECT("ｄａｔａ!$"&amp;AE$112&amp;"$"&amp;$B134)&gt;0),0,TRUE,1)</f>
        <v>0</v>
      </c>
      <c r="AF134" s="80" cm="1">
        <f t="array" aca="1" ref="AF134" ca="1">_xlfn.IFS(AF136=1,0,AF135=1,0,AND(INDIRECT("ｄａｔａ!$"&amp;AF$112&amp;"$"&amp;$B134)&lt;=2,INDIRECT("ｄａｔａ!$"&amp;AF$112&amp;"$"&amp;$B134)&gt;0),0,TRUE,1)</f>
        <v>0</v>
      </c>
      <c r="AG134" s="80" cm="1">
        <f t="array" aca="1" ref="AG134" ca="1">_xlfn.IFS(AG136=1,0,AG135=1,0,AND(INDIRECT("ｄａｔａ!$"&amp;AG$112&amp;"$"&amp;$B134)&lt;=2,INDIRECT("ｄａｔａ!$"&amp;AG$112&amp;"$"&amp;$B134)&gt;0),0,TRUE,1)</f>
        <v>0</v>
      </c>
      <c r="AH134" s="80" cm="1">
        <f t="array" aca="1" ref="AH134" ca="1">_xlfn.IFS(AH136=1,0,AH135=1,0,AND(INDIRECT("ｄａｔａ!$"&amp;AH$112&amp;"$"&amp;$B134)&lt;=2,INDIRECT("ｄａｔａ!$"&amp;AH$112&amp;"$"&amp;$B134)&gt;0),0,TRUE,1)</f>
        <v>0</v>
      </c>
      <c r="AI134" s="80" cm="1">
        <f t="array" aca="1" ref="AI134" ca="1">_xlfn.IFS(AI136=1,0,AI135=1,0,AND(INDIRECT("ｄａｔａ!$"&amp;AI$112&amp;"$"&amp;$B134)&lt;=2,INDIRECT("ｄａｔａ!$"&amp;AI$112&amp;"$"&amp;$B134)&gt;0),0,TRUE,1)</f>
        <v>0</v>
      </c>
      <c r="AJ134" s="80" cm="1">
        <f t="array" aca="1" ref="AJ134" ca="1">_xlfn.IFS(AJ136=1,0,AJ135=1,0,AND(INDIRECT("ｄａｔａ!$"&amp;AJ$112&amp;"$"&amp;$B134)&lt;=2,INDIRECT("ｄａｔａ!$"&amp;AJ$112&amp;"$"&amp;$B134)&gt;0),0,TRUE,1)</f>
        <v>0</v>
      </c>
      <c r="AK134" s="80" cm="1">
        <f t="array" aca="1" ref="AK134" ca="1">_xlfn.IFS(AK136=1,0,AK135=1,0,AND(INDIRECT("ｄａｔａ!$"&amp;AK$112&amp;"$"&amp;$B134)&lt;=2,INDIRECT("ｄａｔａ!$"&amp;AK$112&amp;"$"&amp;$B134)&gt;0),0,TRUE,1)</f>
        <v>0</v>
      </c>
      <c r="AL134" s="80" cm="1">
        <f t="array" aca="1" ref="AL134" ca="1">_xlfn.IFS(AL136=1,0,AL135=1,0,AND(INDIRECT("ｄａｔａ!$"&amp;AL$112&amp;"$"&amp;$B134)&lt;=2,INDIRECT("ｄａｔａ!$"&amp;AL$112&amp;"$"&amp;$B134)&gt;0),0,TRUE,1)</f>
        <v>0</v>
      </c>
      <c r="AM134" s="80" cm="1">
        <f t="array" aca="1" ref="AM134" ca="1">_xlfn.IFS(AM136=1,0,AM135=1,0,AND(INDIRECT("ｄａｔａ!$"&amp;AM$112&amp;"$"&amp;$B134)&lt;=2,INDIRECT("ｄａｔａ!$"&amp;AM$112&amp;"$"&amp;$B134)&gt;0),0,TRUE,1)</f>
        <v>0</v>
      </c>
      <c r="AN134" s="80" cm="1">
        <f t="array" aca="1" ref="AN134" ca="1">_xlfn.IFS(AN136=1,0,AN135=1,0,AND(INDIRECT("ｄａｔａ!$"&amp;AN$112&amp;"$"&amp;$B134)&lt;=2,INDIRECT("ｄａｔａ!$"&amp;AN$112&amp;"$"&amp;$B134)&gt;0),0,TRUE,1)</f>
        <v>0</v>
      </c>
      <c r="AO134" s="80" cm="1">
        <f t="array" aca="1" ref="AO134" ca="1">_xlfn.IFS(AO136=1,0,AO135=1,0,AND(INDIRECT("ｄａｔａ!$"&amp;AO$112&amp;"$"&amp;$B134)&lt;=2,INDIRECT("ｄａｔａ!$"&amp;AO$112&amp;"$"&amp;$B134)&gt;0),0,TRUE,1)</f>
        <v>0</v>
      </c>
      <c r="AP134" s="80">
        <f ca="1">IF(SUM($AQ133:$AZ133)&gt;1,1,0)</f>
        <v>0</v>
      </c>
      <c r="AQ134" s="80" cm="1">
        <f t="array" aca="1" ref="AQ134" ca="1">_xlfn.IFS(AQ136=1,0,AQ135=1,0,AND(INDIRECT("ｄａｔａ!$"&amp;AQ$112&amp;"$"&amp;$B134)&lt;=2,INDIRECT("ｄａｔａ!$"&amp;AQ$112&amp;"$"&amp;$B134)&gt;0),0,TRUE,1)</f>
        <v>0</v>
      </c>
      <c r="AR134" s="80" cm="1">
        <f t="array" aca="1" ref="AR134" ca="1">_xlfn.IFS(AR136=1,0,AR135=1,0,AND(INDIRECT("ｄａｔａ!$"&amp;AR$112&amp;"$"&amp;$B134)&lt;=2,INDIRECT("ｄａｔａ!$"&amp;AR$112&amp;"$"&amp;$B134)&gt;0),0,TRUE,1)</f>
        <v>0</v>
      </c>
      <c r="AS134" s="80" cm="1">
        <f t="array" aca="1" ref="AS134" ca="1">_xlfn.IFS(AS136=1,0,AS135=1,0,AND(INDIRECT("ｄａｔａ!$"&amp;AS$112&amp;"$"&amp;$B134)&lt;=2,INDIRECT("ｄａｔａ!$"&amp;AS$112&amp;"$"&amp;$B134)&gt;0),0,TRUE,1)</f>
        <v>0</v>
      </c>
      <c r="AT134" s="80" cm="1">
        <f t="array" aca="1" ref="AT134" ca="1">_xlfn.IFS(AT136=1,0,AT135=1,0,AND(INDIRECT("ｄａｔａ!$"&amp;AT$112&amp;"$"&amp;$B134)&lt;=2,INDIRECT("ｄａｔａ!$"&amp;AT$112&amp;"$"&amp;$B134)&gt;0),0,TRUE,1)</f>
        <v>0</v>
      </c>
      <c r="AU134" s="80" cm="1">
        <f t="array" aca="1" ref="AU134" ca="1">_xlfn.IFS(AU136=1,0,AU135=1,0,AND(INDIRECT("ｄａｔａ!$"&amp;AU$112&amp;"$"&amp;$B134)&lt;=2,INDIRECT("ｄａｔａ!$"&amp;AU$112&amp;"$"&amp;$B134)&gt;0),0,TRUE,1)</f>
        <v>0</v>
      </c>
      <c r="AV134" s="80" cm="1">
        <f t="array" aca="1" ref="AV134" ca="1">_xlfn.IFS(AV136=1,0,AV135=1,0,AND(INDIRECT("ｄａｔａ!$"&amp;AV$112&amp;"$"&amp;$B134)&lt;=2,INDIRECT("ｄａｔａ!$"&amp;AV$112&amp;"$"&amp;$B134)&gt;0),0,TRUE,1)</f>
        <v>0</v>
      </c>
      <c r="AW134" s="80" cm="1">
        <f t="array" aca="1" ref="AW134" ca="1">_xlfn.IFS(AW136=1,0,AW135=1,0,AND(INDIRECT("ｄａｔａ!$"&amp;AW$112&amp;"$"&amp;$B134)&lt;=2,INDIRECT("ｄａｔａ!$"&amp;AW$112&amp;"$"&amp;$B134)&gt;0),0,TRUE,1)</f>
        <v>0</v>
      </c>
      <c r="AX134" s="80" cm="1">
        <f t="array" aca="1" ref="AX134" ca="1">_xlfn.IFS(AX136=1,0,AX135=1,0,AND(INDIRECT("ｄａｔａ!$"&amp;AX$112&amp;"$"&amp;$B134)&lt;=2,INDIRECT("ｄａｔａ!$"&amp;AX$112&amp;"$"&amp;$B134)&gt;0),0,TRUE,1)</f>
        <v>0</v>
      </c>
      <c r="AY134" s="80" cm="1">
        <f t="array" aca="1" ref="AY134" ca="1">_xlfn.IFS(AY136=1,0,AY135=1,0,AND(INDIRECT("ｄａｔａ!$"&amp;AY$112&amp;"$"&amp;$B134)&lt;=2,INDIRECT("ｄａｔａ!$"&amp;AY$112&amp;"$"&amp;$B134)&gt;0),0,TRUE,1)</f>
        <v>0</v>
      </c>
      <c r="AZ134" s="80" cm="1">
        <f t="array" aca="1" ref="AZ134" ca="1">_xlfn.IFS(AZ136=1,0,AZ135=1,0,AND(INDIRECT("ｄａｔａ!$"&amp;AZ$112&amp;"$"&amp;$B134)&lt;=2,INDIRECT("ｄａｔａ!$"&amp;AZ$112&amp;"$"&amp;$B134)&gt;0),0,TRUE,1)</f>
        <v>0</v>
      </c>
      <c r="BA134" s="80">
        <f ca="1">IF(SUM($BB133:$BP133)&gt;1,1,0)</f>
        <v>0</v>
      </c>
      <c r="BB134" s="80" cm="1">
        <f t="array" aca="1" ref="BB134" ca="1">_xlfn.IFS(BB136=1,0,BB135=1,0,AND(INDIRECT("ｄａｔａ!$"&amp;BB$112&amp;"$"&amp;$B134)&lt;=2,INDIRECT("ｄａｔａ!$"&amp;BB$112&amp;"$"&amp;$B134)&gt;0),0,TRUE,1)</f>
        <v>0</v>
      </c>
      <c r="BC134" s="80" cm="1">
        <f t="array" aca="1" ref="BC134" ca="1">_xlfn.IFS(BC136=1,0,BC135=1,0,AND(INDIRECT("ｄａｔａ!$"&amp;BC$112&amp;"$"&amp;$B134)&lt;=2,INDIRECT("ｄａｔａ!$"&amp;BC$112&amp;"$"&amp;$B134)&gt;0),0,TRUE,1)</f>
        <v>0</v>
      </c>
      <c r="BD134" s="80" cm="1">
        <f t="array" aca="1" ref="BD134" ca="1">_xlfn.IFS(BD136=1,0,BD135=1,0,AND(INDIRECT("ｄａｔａ!$"&amp;BD$112&amp;"$"&amp;$B134)&lt;=2,INDIRECT("ｄａｔａ!$"&amp;BD$112&amp;"$"&amp;$B134)&gt;0),0,TRUE,1)</f>
        <v>0</v>
      </c>
      <c r="BE134" s="80" cm="1">
        <f t="array" aca="1" ref="BE134" ca="1">_xlfn.IFS(BE136=1,0,BE135=1,0,AND(INDIRECT("ｄａｔａ!$"&amp;BE$112&amp;"$"&amp;$B134)&lt;=2,INDIRECT("ｄａｔａ!$"&amp;BE$112&amp;"$"&amp;$B134)&gt;0),0,TRUE,1)</f>
        <v>0</v>
      </c>
      <c r="BF134" s="80" cm="1">
        <f t="array" aca="1" ref="BF134" ca="1">_xlfn.IFS(BF136=1,0,BF135=1,0,AND(INDIRECT("ｄａｔａ!$"&amp;BF$112&amp;"$"&amp;$B134)&lt;=2,INDIRECT("ｄａｔａ!$"&amp;BF$112&amp;"$"&amp;$B134)&gt;0),0,TRUE,1)</f>
        <v>0</v>
      </c>
      <c r="BG134" s="80" cm="1">
        <f t="array" aca="1" ref="BG134" ca="1">_xlfn.IFS(BG136=1,0,BG135=1,0,AND(INDIRECT("ｄａｔａ!$"&amp;BG$112&amp;"$"&amp;$B134)&lt;=2,INDIRECT("ｄａｔａ!$"&amp;BG$112&amp;"$"&amp;$B134)&gt;0),0,TRUE,1)</f>
        <v>0</v>
      </c>
      <c r="BH134" s="80" cm="1">
        <f t="array" aca="1" ref="BH134" ca="1">_xlfn.IFS(BH136=1,0,BH135=1,0,AND(INDIRECT("ｄａｔａ!$"&amp;BH$112&amp;"$"&amp;$B134)&lt;=2,INDIRECT("ｄａｔａ!$"&amp;BH$112&amp;"$"&amp;$B134)&gt;0),0,TRUE,1)</f>
        <v>0</v>
      </c>
      <c r="BI134" s="80" cm="1">
        <f t="array" aca="1" ref="BI134" ca="1">_xlfn.IFS(BI136=1,0,BI135=1,0,AND(INDIRECT("ｄａｔａ!$"&amp;BI$112&amp;"$"&amp;$B134)&lt;=2,INDIRECT("ｄａｔａ!$"&amp;BI$112&amp;"$"&amp;$B134)&gt;0),0,TRUE,1)</f>
        <v>0</v>
      </c>
      <c r="BJ134" s="80" cm="1">
        <f t="array" aca="1" ref="BJ134" ca="1">_xlfn.IFS(BJ136=1,0,BJ135=1,0,AND(INDIRECT("ｄａｔａ!$"&amp;BJ$112&amp;"$"&amp;$B134)&lt;=2,INDIRECT("ｄａｔａ!$"&amp;BJ$112&amp;"$"&amp;$B134)&gt;0),0,TRUE,1)</f>
        <v>0</v>
      </c>
      <c r="BK134" s="80" cm="1">
        <f t="array" aca="1" ref="BK134" ca="1">_xlfn.IFS(BK136=1,0,BK135=1,0,AND(INDIRECT("ｄａｔａ!$"&amp;BK$112&amp;"$"&amp;$B134)&lt;=2,INDIRECT("ｄａｔａ!$"&amp;BK$112&amp;"$"&amp;$B134)&gt;0),0,TRUE,1)</f>
        <v>0</v>
      </c>
      <c r="BL134" s="80" cm="1">
        <f t="array" aca="1" ref="BL134" ca="1">_xlfn.IFS(BL136=1,0,BL135=1,0,AND(INDIRECT("ｄａｔａ!$"&amp;BL$112&amp;"$"&amp;$B134)&lt;=2,INDIRECT("ｄａｔａ!$"&amp;BL$112&amp;"$"&amp;$B134)&gt;0),0,TRUE,1)</f>
        <v>0</v>
      </c>
      <c r="BM134" s="80" cm="1">
        <f t="array" aca="1" ref="BM134" ca="1">_xlfn.IFS(BM136=1,0,BM135=1,0,AND(INDIRECT("ｄａｔａ!$"&amp;BM$112&amp;"$"&amp;$B134)&lt;=2,INDIRECT("ｄａｔａ!$"&amp;BM$112&amp;"$"&amp;$B134)&gt;0),0,TRUE,1)</f>
        <v>0</v>
      </c>
      <c r="BN134" s="80" cm="1">
        <f t="array" aca="1" ref="BN134" ca="1">_xlfn.IFS(BN136=1,0,BN135=1,0,AND(INDIRECT("ｄａｔａ!$"&amp;BN$112&amp;"$"&amp;$B134)&lt;=2,INDIRECT("ｄａｔａ!$"&amp;BN$112&amp;"$"&amp;$B134)&gt;0),0,TRUE,1)</f>
        <v>0</v>
      </c>
      <c r="BO134" s="80" cm="1">
        <f t="array" aca="1" ref="BO134" ca="1">_xlfn.IFS(BO136=1,0,BO135=1,0,AND(INDIRECT("ｄａｔａ!$"&amp;BO$112&amp;"$"&amp;$B134)&lt;=2,INDIRECT("ｄａｔａ!$"&amp;BO$112&amp;"$"&amp;$B134)&gt;0),0,TRUE,1)</f>
        <v>0</v>
      </c>
      <c r="BP134" s="80" cm="1">
        <f t="array" aca="1" ref="BP134" ca="1">_xlfn.IFS(BP136=1,0,BP135=1,0,AND(INDIRECT("ｄａｔａ!$"&amp;BP$112&amp;"$"&amp;$B134)&lt;=2,INDIRECT("ｄａｔａ!$"&amp;BP$112&amp;"$"&amp;$B134)&gt;0),0,TRUE,1)</f>
        <v>0</v>
      </c>
    </row>
    <row r="135" spans="1:68" x14ac:dyDescent="0.2">
      <c r="B135" s="80">
        <f>VLOOKUP($A133,$A$5:$B$10,2,FALSE)</f>
        <v>12</v>
      </c>
      <c r="C135" s="80" t="s">
        <v>2425</v>
      </c>
      <c r="F135" s="80" cm="1">
        <f t="array" aca="1" ref="F135" ca="1">_xlfn.IFS(F136=1,0,TRIM(INDIRECT("ｄａｔａ!$"&amp;F$112&amp;"$"&amp;$B135))="",1,TRIM(INDIRECT("ｄａｔａ!$"&amp;F$112&amp;"$"&amp;$B135))&lt;&gt;"",0)</f>
        <v>1</v>
      </c>
      <c r="G135" s="80" cm="1">
        <f t="array" aca="1" ref="G135" ca="1">_xlfn.IFS(G136=1,0,TRIM(INDIRECT("ｄａｔａ!$"&amp;G$112&amp;"$"&amp;$B135))="",1,TRIM(INDIRECT("ｄａｔａ!$"&amp;G$112&amp;"$"&amp;$B135))&lt;&gt;"",0)</f>
        <v>1</v>
      </c>
      <c r="H135" s="80" cm="1">
        <f t="array" aca="1" ref="H135" ca="1">_xlfn.IFS(H136=1,0,TRIM(INDIRECT("ｄａｔａ!$"&amp;H$112&amp;"$"&amp;$B135))="",1,TRIM(INDIRECT("ｄａｔａ!$"&amp;H$112&amp;"$"&amp;$B135))&lt;&gt;"",0)</f>
        <v>1</v>
      </c>
      <c r="I135" s="80" cm="1">
        <f t="array" aca="1" ref="I135" ca="1">_xlfn.IFS(I136=1,0,TRIM(INDIRECT("ｄａｔａ!$"&amp;I$112&amp;"$"&amp;$B135))="",1,TRIM(INDIRECT("ｄａｔａ!$"&amp;I$112&amp;"$"&amp;$B135))&lt;&gt;"",0)</f>
        <v>1</v>
      </c>
      <c r="J135" s="80" cm="1">
        <f t="array" aca="1" ref="J135" ca="1">_xlfn.IFS(J136=1,0,TRIM(INDIRECT("ｄａｔａ!$"&amp;J$112&amp;"$"&amp;$B135))="",1,TRIM(INDIRECT("ｄａｔａ!$"&amp;J$112&amp;"$"&amp;$B135))&lt;&gt;"",0)</f>
        <v>1</v>
      </c>
      <c r="K135" s="80" cm="1">
        <f t="array" aca="1" ref="K135" ca="1">_xlfn.IFS(K136=1,0,TRIM(INDIRECT("ｄａｔａ!$"&amp;K$112&amp;"$"&amp;$B135))="",1,TRIM(INDIRECT("ｄａｔａ!$"&amp;K$112&amp;"$"&amp;$B135))&lt;&gt;"",0)</f>
        <v>1</v>
      </c>
      <c r="L135" s="80" cm="1">
        <f t="array" aca="1" ref="L135" ca="1">_xlfn.IFS(L136=1,0,TRIM(INDIRECT("ｄａｔａ!$"&amp;L$112&amp;"$"&amp;$B135))="",1,TRIM(INDIRECT("ｄａｔａ!$"&amp;L$112&amp;"$"&amp;$B135))&lt;&gt;"",0)</f>
        <v>1</v>
      </c>
      <c r="M135" s="80" cm="1">
        <f t="array" aca="1" ref="M135" ca="1">_xlfn.IFS(M136=1,0,TRIM(INDIRECT("ｄａｔａ!$"&amp;M$112&amp;"$"&amp;$B135))="",1,TRIM(INDIRECT("ｄａｔａ!$"&amp;M$112&amp;"$"&amp;$B135))&lt;&gt;"",0)</f>
        <v>1</v>
      </c>
      <c r="N135" s="80" cm="1">
        <f t="array" aca="1" ref="N135" ca="1">_xlfn.IFS(N136=1,0,TRIM(INDIRECT("ｄａｔａ!$"&amp;N$112&amp;"$"&amp;$B135))="",1,TRIM(INDIRECT("ｄａｔａ!$"&amp;N$112&amp;"$"&amp;$B135))&lt;&gt;"",0)</f>
        <v>1</v>
      </c>
      <c r="O135" s="80" cm="1">
        <f t="array" aca="1" ref="O135" ca="1">_xlfn.IFS(O136=1,0,TRIM(INDIRECT("ｄａｔａ!$"&amp;O$112&amp;"$"&amp;$B135))="",1,TRIM(INDIRECT("ｄａｔａ!$"&amp;O$112&amp;"$"&amp;$B135))&lt;&gt;"",0)</f>
        <v>1</v>
      </c>
      <c r="P135" s="80" cm="1">
        <f t="array" aca="1" ref="P135" ca="1">_xlfn.IFS(P136=1,0,TRIM(INDIRECT("ｄａｔａ!$"&amp;P$112&amp;"$"&amp;$B135))="",1,TRIM(INDIRECT("ｄａｔａ!$"&amp;P$112&amp;"$"&amp;$B135))&lt;&gt;"",0)</f>
        <v>1</v>
      </c>
      <c r="Q135" s="80" cm="1">
        <f t="array" aca="1" ref="Q135" ca="1">_xlfn.IFS(Q136=1,0,TRIM(INDIRECT("ｄａｔａ!$"&amp;Q$112&amp;"$"&amp;$B135))="",1,TRIM(INDIRECT("ｄａｔａ!$"&amp;Q$112&amp;"$"&amp;$B135))&lt;&gt;"",0)</f>
        <v>1</v>
      </c>
      <c r="R135" s="80" cm="1">
        <f t="array" aca="1" ref="R135" ca="1">_xlfn.IFS(R136=1,0,TRIM(INDIRECT("ｄａｔａ!$"&amp;R$112&amp;"$"&amp;$B135))="",1,TRIM(INDIRECT("ｄａｔａ!$"&amp;R$112&amp;"$"&amp;$B135))&lt;&gt;"",0)</f>
        <v>1</v>
      </c>
      <c r="S135" s="80" cm="1">
        <f t="array" aca="1" ref="S135" ca="1">_xlfn.IFS(S136=1,0,TRIM(INDIRECT("ｄａｔａ!$"&amp;S$112&amp;"$"&amp;$B135))="",1,TRIM(INDIRECT("ｄａｔａ!$"&amp;S$112&amp;"$"&amp;$B135))&lt;&gt;"",0)</f>
        <v>1</v>
      </c>
      <c r="T135" s="80" cm="1">
        <f t="array" aca="1" ref="T135" ca="1">_xlfn.IFS(T136=1,0,TRIM(INDIRECT("ｄａｔａ!$"&amp;T$112&amp;"$"&amp;$B135))="",1,TRIM(INDIRECT("ｄａｔａ!$"&amp;T$112&amp;"$"&amp;$B135))&lt;&gt;"",0)</f>
        <v>1</v>
      </c>
      <c r="U135" s="80" cm="1">
        <f t="array" aca="1" ref="U135" ca="1">_xlfn.IFS(U136=1,0,TRIM(INDIRECT("ｄａｔａ!$"&amp;U$112&amp;"$"&amp;$B135))="",1,TRIM(INDIRECT("ｄａｔａ!$"&amp;U$112&amp;"$"&amp;$B135))&lt;&gt;"",0)</f>
        <v>1</v>
      </c>
      <c r="V135" s="80" cm="1">
        <f t="array" aca="1" ref="V135" ca="1">_xlfn.IFS(V136=1,0,TRIM(INDIRECT("ｄａｔａ!$"&amp;V$112&amp;"$"&amp;$B135))="",1,TRIM(INDIRECT("ｄａｔａ!$"&amp;V$112&amp;"$"&amp;$B135))&lt;&gt;"",0)</f>
        <v>1</v>
      </c>
      <c r="W135" s="80" cm="1">
        <f t="array" aca="1" ref="W135" ca="1">_xlfn.IFS(W136=1,0,TRIM(INDIRECT("ｄａｔａ!$"&amp;W$112&amp;"$"&amp;$B135))="",1,TRIM(INDIRECT("ｄａｔａ!$"&amp;W$112&amp;"$"&amp;$B135))&lt;&gt;"",0)</f>
        <v>1</v>
      </c>
      <c r="X135" s="80">
        <f ca="1">IF(SUM($Y135:$AO135)=17,1,0)</f>
        <v>1</v>
      </c>
      <c r="Y135" s="80" cm="1">
        <f t="array" aca="1" ref="Y135" ca="1">_xlfn.IFS(Y136=1,0,TRIM(INDIRECT("ｄａｔａ!$"&amp;Y$112&amp;"$"&amp;$B135))="",1,TRIM(INDIRECT("ｄａｔａ!$"&amp;Y$112&amp;"$"&amp;$B135))&lt;&gt;"",0)</f>
        <v>1</v>
      </c>
      <c r="Z135" s="80" cm="1">
        <f t="array" aca="1" ref="Z135" ca="1">_xlfn.IFS(Z136=1,0,TRIM(INDIRECT("ｄａｔａ!$"&amp;Z$112&amp;"$"&amp;$B135))="",1,TRIM(INDIRECT("ｄａｔａ!$"&amp;Z$112&amp;"$"&amp;$B135))&lt;&gt;"",0)</f>
        <v>1</v>
      </c>
      <c r="AA135" s="80" cm="1">
        <f t="array" aca="1" ref="AA135" ca="1">_xlfn.IFS(AA136=1,0,TRIM(INDIRECT("ｄａｔａ!$"&amp;AA$112&amp;"$"&amp;$B135))="",1,TRIM(INDIRECT("ｄａｔａ!$"&amp;AA$112&amp;"$"&amp;$B135))&lt;&gt;"",0)</f>
        <v>1</v>
      </c>
      <c r="AB135" s="80" cm="1">
        <f t="array" aca="1" ref="AB135" ca="1">_xlfn.IFS(AB136=1,0,TRIM(INDIRECT("ｄａｔａ!$"&amp;AB$112&amp;"$"&amp;$B135))="",1,TRIM(INDIRECT("ｄａｔａ!$"&amp;AB$112&amp;"$"&amp;$B135))&lt;&gt;"",0)</f>
        <v>1</v>
      </c>
      <c r="AC135" s="80" cm="1">
        <f t="array" aca="1" ref="AC135" ca="1">_xlfn.IFS(AC136=1,0,TRIM(INDIRECT("ｄａｔａ!$"&amp;AC$112&amp;"$"&amp;$B135))="",1,TRIM(INDIRECT("ｄａｔａ!$"&amp;AC$112&amp;"$"&amp;$B135))&lt;&gt;"",0)</f>
        <v>1</v>
      </c>
      <c r="AD135" s="80" cm="1">
        <f t="array" aca="1" ref="AD135" ca="1">_xlfn.IFS(AD136=1,0,TRIM(INDIRECT("ｄａｔａ!$"&amp;AD$112&amp;"$"&amp;$B135))="",1,TRIM(INDIRECT("ｄａｔａ!$"&amp;AD$112&amp;"$"&amp;$B135))&lt;&gt;"",0)</f>
        <v>1</v>
      </c>
      <c r="AE135" s="80" cm="1">
        <f t="array" aca="1" ref="AE135" ca="1">_xlfn.IFS(AE136=1,0,TRIM(INDIRECT("ｄａｔａ!$"&amp;AE$112&amp;"$"&amp;$B135))="",1,TRIM(INDIRECT("ｄａｔａ!$"&amp;AE$112&amp;"$"&amp;$B135))&lt;&gt;"",0)</f>
        <v>1</v>
      </c>
      <c r="AF135" s="80" cm="1">
        <f t="array" aca="1" ref="AF135" ca="1">_xlfn.IFS(AF136=1,0,TRIM(INDIRECT("ｄａｔａ!$"&amp;AF$112&amp;"$"&amp;$B135))="",1,TRIM(INDIRECT("ｄａｔａ!$"&amp;AF$112&amp;"$"&amp;$B135))&lt;&gt;"",0)</f>
        <v>1</v>
      </c>
      <c r="AG135" s="80" cm="1">
        <f t="array" aca="1" ref="AG135" ca="1">_xlfn.IFS(AG136=1,0,TRIM(INDIRECT("ｄａｔａ!$"&amp;AG$112&amp;"$"&amp;$B135))="",1,TRIM(INDIRECT("ｄａｔａ!$"&amp;AG$112&amp;"$"&amp;$B135))&lt;&gt;"",0)</f>
        <v>1</v>
      </c>
      <c r="AH135" s="80" cm="1">
        <f t="array" aca="1" ref="AH135" ca="1">_xlfn.IFS(AH136=1,0,TRIM(INDIRECT("ｄａｔａ!$"&amp;AH$112&amp;"$"&amp;$B135))="",1,TRIM(INDIRECT("ｄａｔａ!$"&amp;AH$112&amp;"$"&amp;$B135))&lt;&gt;"",0)</f>
        <v>1</v>
      </c>
      <c r="AI135" s="80" cm="1">
        <f t="array" aca="1" ref="AI135" ca="1">_xlfn.IFS(AI136=1,0,TRIM(INDIRECT("ｄａｔａ!$"&amp;AI$112&amp;"$"&amp;$B135))="",1,TRIM(INDIRECT("ｄａｔａ!$"&amp;AI$112&amp;"$"&amp;$B135))&lt;&gt;"",0)</f>
        <v>1</v>
      </c>
      <c r="AJ135" s="80" cm="1">
        <f t="array" aca="1" ref="AJ135" ca="1">_xlfn.IFS(AJ136=1,0,TRIM(INDIRECT("ｄａｔａ!$"&amp;AJ$112&amp;"$"&amp;$B135))="",1,TRIM(INDIRECT("ｄａｔａ!$"&amp;AJ$112&amp;"$"&amp;$B135))&lt;&gt;"",0)</f>
        <v>1</v>
      </c>
      <c r="AK135" s="80" cm="1">
        <f t="array" aca="1" ref="AK135" ca="1">_xlfn.IFS(AK136=1,0,TRIM(INDIRECT("ｄａｔａ!$"&amp;AK$112&amp;"$"&amp;$B135))="",1,TRIM(INDIRECT("ｄａｔａ!$"&amp;AK$112&amp;"$"&amp;$B135))&lt;&gt;"",0)</f>
        <v>1</v>
      </c>
      <c r="AL135" s="80" cm="1">
        <f t="array" aca="1" ref="AL135" ca="1">_xlfn.IFS(AL136=1,0,TRIM(INDIRECT("ｄａｔａ!$"&amp;AL$112&amp;"$"&amp;$B135))="",1,TRIM(INDIRECT("ｄａｔａ!$"&amp;AL$112&amp;"$"&amp;$B135))&lt;&gt;"",0)</f>
        <v>1</v>
      </c>
      <c r="AM135" s="80" cm="1">
        <f t="array" aca="1" ref="AM135" ca="1">_xlfn.IFS(AM136=1,0,TRIM(INDIRECT("ｄａｔａ!$"&amp;AM$112&amp;"$"&amp;$B135))="",1,TRIM(INDIRECT("ｄａｔａ!$"&amp;AM$112&amp;"$"&amp;$B135))&lt;&gt;"",0)</f>
        <v>1</v>
      </c>
      <c r="AN135" s="80" cm="1">
        <f t="array" aca="1" ref="AN135" ca="1">_xlfn.IFS(AN136=1,0,TRIM(INDIRECT("ｄａｔａ!$"&amp;AN$112&amp;"$"&amp;$B135))="",1,TRIM(INDIRECT("ｄａｔａ!$"&amp;AN$112&amp;"$"&amp;$B135))&lt;&gt;"",0)</f>
        <v>1</v>
      </c>
      <c r="AO135" s="80" cm="1">
        <f t="array" aca="1" ref="AO135" ca="1">_xlfn.IFS(AO136=1,0,TRIM(INDIRECT("ｄａｔａ!$"&amp;AO$112&amp;"$"&amp;$B135))="",1,TRIM(INDIRECT("ｄａｔａ!$"&amp;AO$112&amp;"$"&amp;$B135))&lt;&gt;"",0)</f>
        <v>1</v>
      </c>
      <c r="AP135" s="80">
        <f ca="1">IF(SUM($AQ135:$AZ135)=10,1,0)</f>
        <v>1</v>
      </c>
      <c r="AQ135" s="80" cm="1">
        <f t="array" aca="1" ref="AQ135" ca="1">_xlfn.IFS(AQ136=1,0,TRIM(INDIRECT("ｄａｔａ!$"&amp;AQ$112&amp;"$"&amp;$B135))="",1,TRIM(INDIRECT("ｄａｔａ!$"&amp;AQ$112&amp;"$"&amp;$B135))&lt;&gt;"",0)</f>
        <v>1</v>
      </c>
      <c r="AR135" s="80" cm="1">
        <f t="array" aca="1" ref="AR135" ca="1">_xlfn.IFS(AR136=1,0,TRIM(INDIRECT("ｄａｔａ!$"&amp;AR$112&amp;"$"&amp;$B135))="",1,TRIM(INDIRECT("ｄａｔａ!$"&amp;AR$112&amp;"$"&amp;$B135))&lt;&gt;"",0)</f>
        <v>1</v>
      </c>
      <c r="AS135" s="80" cm="1">
        <f t="array" aca="1" ref="AS135" ca="1">_xlfn.IFS(AS136=1,0,TRIM(INDIRECT("ｄａｔａ!$"&amp;AS$112&amp;"$"&amp;$B135))="",1,TRIM(INDIRECT("ｄａｔａ!$"&amp;AS$112&amp;"$"&amp;$B135))&lt;&gt;"",0)</f>
        <v>1</v>
      </c>
      <c r="AT135" s="80" cm="1">
        <f t="array" aca="1" ref="AT135" ca="1">_xlfn.IFS(AT136=1,0,TRIM(INDIRECT("ｄａｔａ!$"&amp;AT$112&amp;"$"&amp;$B135))="",1,TRIM(INDIRECT("ｄａｔａ!$"&amp;AT$112&amp;"$"&amp;$B135))&lt;&gt;"",0)</f>
        <v>1</v>
      </c>
      <c r="AU135" s="80" cm="1">
        <f t="array" aca="1" ref="AU135" ca="1">_xlfn.IFS(AU136=1,0,TRIM(INDIRECT("ｄａｔａ!$"&amp;AU$112&amp;"$"&amp;$B135))="",1,TRIM(INDIRECT("ｄａｔａ!$"&amp;AU$112&amp;"$"&amp;$B135))&lt;&gt;"",0)</f>
        <v>1</v>
      </c>
      <c r="AV135" s="80" cm="1">
        <f t="array" aca="1" ref="AV135" ca="1">_xlfn.IFS(AV136=1,0,TRIM(INDIRECT("ｄａｔａ!$"&amp;AV$112&amp;"$"&amp;$B135))="",1,TRIM(INDIRECT("ｄａｔａ!$"&amp;AV$112&amp;"$"&amp;$B135))&lt;&gt;"",0)</f>
        <v>1</v>
      </c>
      <c r="AW135" s="80" cm="1">
        <f t="array" aca="1" ref="AW135" ca="1">_xlfn.IFS(AW136=1,0,TRIM(INDIRECT("ｄａｔａ!$"&amp;AW$112&amp;"$"&amp;$B135))="",1,TRIM(INDIRECT("ｄａｔａ!$"&amp;AW$112&amp;"$"&amp;$B135))&lt;&gt;"",0)</f>
        <v>1</v>
      </c>
      <c r="AX135" s="80" cm="1">
        <f t="array" aca="1" ref="AX135" ca="1">_xlfn.IFS(AX136=1,0,TRIM(INDIRECT("ｄａｔａ!$"&amp;AX$112&amp;"$"&amp;$B135))="",1,TRIM(INDIRECT("ｄａｔａ!$"&amp;AX$112&amp;"$"&amp;$B135))&lt;&gt;"",0)</f>
        <v>1</v>
      </c>
      <c r="AY135" s="80" cm="1">
        <f t="array" aca="1" ref="AY135" ca="1">_xlfn.IFS(AY136=1,0,TRIM(INDIRECT("ｄａｔａ!$"&amp;AY$112&amp;"$"&amp;$B135))="",1,TRIM(INDIRECT("ｄａｔａ!$"&amp;AY$112&amp;"$"&amp;$B135))&lt;&gt;"",0)</f>
        <v>1</v>
      </c>
      <c r="AZ135" s="80" cm="1">
        <f t="array" aca="1" ref="AZ135" ca="1">_xlfn.IFS(AZ136=1,0,TRIM(INDIRECT("ｄａｔａ!$"&amp;AZ$112&amp;"$"&amp;$B135))="",1,TRIM(INDIRECT("ｄａｔａ!$"&amp;AZ$112&amp;"$"&amp;$B135))&lt;&gt;"",0)</f>
        <v>1</v>
      </c>
      <c r="BA135" s="80">
        <f ca="1">IF(SUM($BB135:$BP135)=15,1,0)</f>
        <v>1</v>
      </c>
      <c r="BB135" s="80" cm="1">
        <f t="array" aca="1" ref="BB135" ca="1">_xlfn.IFS(BB136=1,0,TRIM(INDIRECT("ｄａｔａ!$"&amp;BB$112&amp;"$"&amp;$B135))="",1,TRIM(INDIRECT("ｄａｔａ!$"&amp;BB$112&amp;"$"&amp;$B135))&lt;&gt;"",0)</f>
        <v>1</v>
      </c>
      <c r="BC135" s="80" cm="1">
        <f t="array" aca="1" ref="BC135" ca="1">_xlfn.IFS(BC136=1,0,TRIM(INDIRECT("ｄａｔａ!$"&amp;BC$112&amp;"$"&amp;$B135))="",1,TRIM(INDIRECT("ｄａｔａ!$"&amp;BC$112&amp;"$"&amp;$B135))&lt;&gt;"",0)</f>
        <v>1</v>
      </c>
      <c r="BD135" s="80" cm="1">
        <f t="array" aca="1" ref="BD135" ca="1">_xlfn.IFS(BD136=1,0,TRIM(INDIRECT("ｄａｔａ!$"&amp;BD$112&amp;"$"&amp;$B135))="",1,TRIM(INDIRECT("ｄａｔａ!$"&amp;BD$112&amp;"$"&amp;$B135))&lt;&gt;"",0)</f>
        <v>1</v>
      </c>
      <c r="BE135" s="80" cm="1">
        <f t="array" aca="1" ref="BE135" ca="1">_xlfn.IFS(BE136=1,0,TRIM(INDIRECT("ｄａｔａ!$"&amp;BE$112&amp;"$"&amp;$B135))="",1,TRIM(INDIRECT("ｄａｔａ!$"&amp;BE$112&amp;"$"&amp;$B135))&lt;&gt;"",0)</f>
        <v>1</v>
      </c>
      <c r="BF135" s="80" cm="1">
        <f t="array" aca="1" ref="BF135" ca="1">_xlfn.IFS(BF136=1,0,TRIM(INDIRECT("ｄａｔａ!$"&amp;BF$112&amp;"$"&amp;$B135))="",1,TRIM(INDIRECT("ｄａｔａ!$"&amp;BF$112&amp;"$"&amp;$B135))&lt;&gt;"",0)</f>
        <v>1</v>
      </c>
      <c r="BG135" s="80" cm="1">
        <f t="array" aca="1" ref="BG135" ca="1">_xlfn.IFS(BG136=1,0,TRIM(INDIRECT("ｄａｔａ!$"&amp;BG$112&amp;"$"&amp;$B135))="",1,TRIM(INDIRECT("ｄａｔａ!$"&amp;BG$112&amp;"$"&amp;$B135))&lt;&gt;"",0)</f>
        <v>1</v>
      </c>
      <c r="BH135" s="80" cm="1">
        <f t="array" aca="1" ref="BH135" ca="1">_xlfn.IFS(BH136=1,0,TRIM(INDIRECT("ｄａｔａ!$"&amp;BH$112&amp;"$"&amp;$B135))="",1,TRIM(INDIRECT("ｄａｔａ!$"&amp;BH$112&amp;"$"&amp;$B135))&lt;&gt;"",0)</f>
        <v>1</v>
      </c>
      <c r="BI135" s="80" cm="1">
        <f t="array" aca="1" ref="BI135" ca="1">_xlfn.IFS(BI136=1,0,TRIM(INDIRECT("ｄａｔａ!$"&amp;BI$112&amp;"$"&amp;$B135))="",1,TRIM(INDIRECT("ｄａｔａ!$"&amp;BI$112&amp;"$"&amp;$B135))&lt;&gt;"",0)</f>
        <v>1</v>
      </c>
      <c r="BJ135" s="80" cm="1">
        <f t="array" aca="1" ref="BJ135" ca="1">_xlfn.IFS(BJ136=1,0,TRIM(INDIRECT("ｄａｔａ!$"&amp;BJ$112&amp;"$"&amp;$B135))="",1,TRIM(INDIRECT("ｄａｔａ!$"&amp;BJ$112&amp;"$"&amp;$B135))&lt;&gt;"",0)</f>
        <v>1</v>
      </c>
      <c r="BK135" s="80" cm="1">
        <f t="array" aca="1" ref="BK135" ca="1">_xlfn.IFS(BK136=1,0,TRIM(INDIRECT("ｄａｔａ!$"&amp;BK$112&amp;"$"&amp;$B135))="",1,TRIM(INDIRECT("ｄａｔａ!$"&amp;BK$112&amp;"$"&amp;$B135))&lt;&gt;"",0)</f>
        <v>1</v>
      </c>
      <c r="BL135" s="80" cm="1">
        <f t="array" aca="1" ref="BL135" ca="1">_xlfn.IFS(BL136=1,0,TRIM(INDIRECT("ｄａｔａ!$"&amp;BL$112&amp;"$"&amp;$B135))="",1,TRIM(INDIRECT("ｄａｔａ!$"&amp;BL$112&amp;"$"&amp;$B135))&lt;&gt;"",0)</f>
        <v>1</v>
      </c>
      <c r="BM135" s="80" cm="1">
        <f t="array" aca="1" ref="BM135" ca="1">_xlfn.IFS(BM136=1,0,TRIM(INDIRECT("ｄａｔａ!$"&amp;BM$112&amp;"$"&amp;$B135))="",1,TRIM(INDIRECT("ｄａｔａ!$"&amp;BM$112&amp;"$"&amp;$B135))&lt;&gt;"",0)</f>
        <v>1</v>
      </c>
      <c r="BN135" s="80" cm="1">
        <f t="array" aca="1" ref="BN135" ca="1">_xlfn.IFS(BN136=1,0,TRIM(INDIRECT("ｄａｔａ!$"&amp;BN$112&amp;"$"&amp;$B135))="",1,TRIM(INDIRECT("ｄａｔａ!$"&amp;BN$112&amp;"$"&amp;$B135))&lt;&gt;"",0)</f>
        <v>1</v>
      </c>
      <c r="BO135" s="80" cm="1">
        <f t="array" aca="1" ref="BO135" ca="1">_xlfn.IFS(BO136=1,0,TRIM(INDIRECT("ｄａｔａ!$"&amp;BO$112&amp;"$"&amp;$B135))="",1,TRIM(INDIRECT("ｄａｔａ!$"&amp;BO$112&amp;"$"&amp;$B135))&lt;&gt;"",0)</f>
        <v>1</v>
      </c>
      <c r="BP135" s="80" cm="1">
        <f t="array" aca="1" ref="BP135" ca="1">_xlfn.IFS(BP136=1,0,TRIM(INDIRECT("ｄａｔａ!$"&amp;BP$112&amp;"$"&amp;$B135))="",1,TRIM(INDIRECT("ｄａｔａ!$"&amp;BP$112&amp;"$"&amp;$B135))&lt;&gt;"",0)</f>
        <v>1</v>
      </c>
    </row>
    <row r="136" spans="1:68" x14ac:dyDescent="0.2">
      <c r="B136" s="80">
        <f>VLOOKUP($A133,$A$5:$B$10,2,FALSE)</f>
        <v>12</v>
      </c>
      <c r="C136" s="80" t="s">
        <v>2430</v>
      </c>
      <c r="F136" s="80" cm="1">
        <f t="array" aca="1" ref="F136" ca="1">IF(ISERROR(INDIRECT("ｄａｔａ!$"&amp;F$112&amp;"$"&amp;$B136)),1,0)</f>
        <v>0</v>
      </c>
      <c r="G136" s="80" cm="1">
        <f t="array" aca="1" ref="G136" ca="1">IF(ISERROR(INDIRECT("ｄａｔａ!$"&amp;G$112&amp;"$"&amp;$B136)),1,0)</f>
        <v>0</v>
      </c>
      <c r="H136" s="80" cm="1">
        <f t="array" aca="1" ref="H136" ca="1">IF(ISERROR(INDIRECT("ｄａｔａ!$"&amp;H$112&amp;"$"&amp;$B136)),1,0)</f>
        <v>0</v>
      </c>
      <c r="I136" s="80" cm="1">
        <f t="array" aca="1" ref="I136" ca="1">IF(ISERROR(INDIRECT("ｄａｔａ!$"&amp;I$112&amp;"$"&amp;$B136)),1,0)</f>
        <v>0</v>
      </c>
      <c r="J136" s="80" cm="1">
        <f t="array" aca="1" ref="J136" ca="1">IF(ISERROR(INDIRECT("ｄａｔａ!$"&amp;J$112&amp;"$"&amp;$B136)),1,0)</f>
        <v>0</v>
      </c>
      <c r="K136" s="80" cm="1">
        <f t="array" aca="1" ref="K136" ca="1">IF(ISERROR(INDIRECT("ｄａｔａ!$"&amp;K$112&amp;"$"&amp;$B136)),1,0)</f>
        <v>0</v>
      </c>
      <c r="L136" s="80" cm="1">
        <f t="array" aca="1" ref="L136" ca="1">IF(ISERROR(INDIRECT("ｄａｔａ!$"&amp;L$112&amp;"$"&amp;$B136)),1,0)</f>
        <v>0</v>
      </c>
      <c r="M136" s="80" cm="1">
        <f t="array" aca="1" ref="M136" ca="1">IF(ISERROR(INDIRECT("ｄａｔａ!$"&amp;M$112&amp;"$"&amp;$B136)),1,0)</f>
        <v>0</v>
      </c>
      <c r="N136" s="80" cm="1">
        <f t="array" aca="1" ref="N136" ca="1">IF(ISERROR(INDIRECT("ｄａｔａ!$"&amp;N$112&amp;"$"&amp;$B136)),1,0)</f>
        <v>0</v>
      </c>
      <c r="O136" s="80" cm="1">
        <f t="array" aca="1" ref="O136" ca="1">IF(ISERROR(INDIRECT("ｄａｔａ!$"&amp;O$112&amp;"$"&amp;$B136)),1,0)</f>
        <v>0</v>
      </c>
      <c r="P136" s="80" cm="1">
        <f t="array" aca="1" ref="P136" ca="1">IF(ISERROR(INDIRECT("ｄａｔａ!$"&amp;P$112&amp;"$"&amp;$B136)),1,0)</f>
        <v>0</v>
      </c>
      <c r="Q136" s="80" cm="1">
        <f t="array" aca="1" ref="Q136" ca="1">IF(ISERROR(INDIRECT("ｄａｔａ!$"&amp;Q$112&amp;"$"&amp;$B136)),1,0)</f>
        <v>0</v>
      </c>
      <c r="R136" s="80" cm="1">
        <f t="array" aca="1" ref="R136" ca="1">IF(ISERROR(INDIRECT("ｄａｔａ!$"&amp;R$112&amp;"$"&amp;$B136)),1,0)</f>
        <v>0</v>
      </c>
      <c r="S136" s="80" cm="1">
        <f t="array" aca="1" ref="S136" ca="1">IF(ISERROR(INDIRECT("ｄａｔａ!$"&amp;S$112&amp;"$"&amp;$B136)),1,0)</f>
        <v>0</v>
      </c>
      <c r="T136" s="80" cm="1">
        <f t="array" aca="1" ref="T136" ca="1">IF(ISERROR(INDIRECT("ｄａｔａ!$"&amp;T$112&amp;"$"&amp;$B136)),1,0)</f>
        <v>0</v>
      </c>
      <c r="U136" s="80" cm="1">
        <f t="array" aca="1" ref="U136" ca="1">IF(ISERROR(INDIRECT("ｄａｔａ!$"&amp;U$112&amp;"$"&amp;$B136)),1,0)</f>
        <v>0</v>
      </c>
      <c r="V136" s="80" cm="1">
        <f t="array" aca="1" ref="V136" ca="1">IF(ISERROR(INDIRECT("ｄａｔａ!$"&amp;V$112&amp;"$"&amp;$B136)),1,0)</f>
        <v>0</v>
      </c>
      <c r="W136" s="80" cm="1">
        <f t="array" aca="1" ref="W136" ca="1">IF(ISERROR(INDIRECT("ｄａｔａ!$"&amp;W$112&amp;"$"&amp;$B136)),1,0)</f>
        <v>0</v>
      </c>
      <c r="X136" s="80">
        <f ca="1">IF(SUM($Y134:$AO134,$Y136:$AO136)&gt;0,1,0)</f>
        <v>0</v>
      </c>
      <c r="Y136" s="80" cm="1">
        <f t="array" aca="1" ref="Y136" ca="1">IF(ISERROR(INDIRECT("ｄａｔａ!$"&amp;Y$112&amp;"$"&amp;$B136)),1,0)</f>
        <v>0</v>
      </c>
      <c r="Z136" s="80" cm="1">
        <f t="array" aca="1" ref="Z136" ca="1">IF(ISERROR(INDIRECT("ｄａｔａ!$"&amp;Z$112&amp;"$"&amp;$B136)),1,0)</f>
        <v>0</v>
      </c>
      <c r="AA136" s="80" cm="1">
        <f t="array" aca="1" ref="AA136" ca="1">IF(ISERROR(INDIRECT("ｄａｔａ!$"&amp;AA$112&amp;"$"&amp;$B136)),1,0)</f>
        <v>0</v>
      </c>
      <c r="AB136" s="80" cm="1">
        <f t="array" aca="1" ref="AB136" ca="1">IF(ISERROR(INDIRECT("ｄａｔａ!$"&amp;AB$112&amp;"$"&amp;$B136)),1,0)</f>
        <v>0</v>
      </c>
      <c r="AC136" s="80" cm="1">
        <f t="array" aca="1" ref="AC136" ca="1">IF(ISERROR(INDIRECT("ｄａｔａ!$"&amp;AC$112&amp;"$"&amp;$B136)),1,0)</f>
        <v>0</v>
      </c>
      <c r="AD136" s="80" cm="1">
        <f t="array" aca="1" ref="AD136" ca="1">IF(ISERROR(INDIRECT("ｄａｔａ!$"&amp;AD$112&amp;"$"&amp;$B136)),1,0)</f>
        <v>0</v>
      </c>
      <c r="AE136" s="80" cm="1">
        <f t="array" aca="1" ref="AE136" ca="1">IF(ISERROR(INDIRECT("ｄａｔａ!$"&amp;AE$112&amp;"$"&amp;$B136)),1,0)</f>
        <v>0</v>
      </c>
      <c r="AF136" s="80" cm="1">
        <f t="array" aca="1" ref="AF136" ca="1">IF(ISERROR(INDIRECT("ｄａｔａ!$"&amp;AF$112&amp;"$"&amp;$B136)),1,0)</f>
        <v>0</v>
      </c>
      <c r="AG136" s="80" cm="1">
        <f t="array" aca="1" ref="AG136" ca="1">IF(ISERROR(INDIRECT("ｄａｔａ!$"&amp;AG$112&amp;"$"&amp;$B136)),1,0)</f>
        <v>0</v>
      </c>
      <c r="AH136" s="80" cm="1">
        <f t="array" aca="1" ref="AH136" ca="1">IF(ISERROR(INDIRECT("ｄａｔａ!$"&amp;AH$112&amp;"$"&amp;$B136)),1,0)</f>
        <v>0</v>
      </c>
      <c r="AI136" s="80" cm="1">
        <f t="array" aca="1" ref="AI136" ca="1">IF(ISERROR(INDIRECT("ｄａｔａ!$"&amp;AI$112&amp;"$"&amp;$B136)),1,0)</f>
        <v>0</v>
      </c>
      <c r="AJ136" s="80" cm="1">
        <f t="array" aca="1" ref="AJ136" ca="1">IF(ISERROR(INDIRECT("ｄａｔａ!$"&amp;AJ$112&amp;"$"&amp;$B136)),1,0)</f>
        <v>0</v>
      </c>
      <c r="AK136" s="80" cm="1">
        <f t="array" aca="1" ref="AK136" ca="1">IF(ISERROR(INDIRECT("ｄａｔａ!$"&amp;AK$112&amp;"$"&amp;$B136)),1,0)</f>
        <v>0</v>
      </c>
      <c r="AL136" s="80" cm="1">
        <f t="array" aca="1" ref="AL136" ca="1">IF(ISERROR(INDIRECT("ｄａｔａ!$"&amp;AL$112&amp;"$"&amp;$B136)),1,0)</f>
        <v>0</v>
      </c>
      <c r="AM136" s="80" cm="1">
        <f t="array" aca="1" ref="AM136" ca="1">IF(ISERROR(INDIRECT("ｄａｔａ!$"&amp;AM$112&amp;"$"&amp;$B136)),1,0)</f>
        <v>0</v>
      </c>
      <c r="AN136" s="80" cm="1">
        <f t="array" aca="1" ref="AN136" ca="1">IF(ISERROR(INDIRECT("ｄａｔａ!$"&amp;AN$112&amp;"$"&amp;$B136)),1,0)</f>
        <v>0</v>
      </c>
      <c r="AO136" s="80" cm="1">
        <f t="array" aca="1" ref="AO136" ca="1">IF(ISERROR(INDIRECT("ｄａｔａ!$"&amp;AO$112&amp;"$"&amp;$B136)),1,0)</f>
        <v>0</v>
      </c>
      <c r="AP136" s="80">
        <f ca="1">IF(SUM($AQ134:$AZ134,$AQ136:$AZ136)&gt;0,1,0)</f>
        <v>0</v>
      </c>
      <c r="AQ136" s="80" cm="1">
        <f t="array" aca="1" ref="AQ136" ca="1">IF(ISERROR(INDIRECT("ｄａｔａ!$"&amp;AQ$112&amp;"$"&amp;$B136)),1,0)</f>
        <v>0</v>
      </c>
      <c r="AR136" s="80" cm="1">
        <f t="array" aca="1" ref="AR136" ca="1">IF(ISERROR(INDIRECT("ｄａｔａ!$"&amp;AR$112&amp;"$"&amp;$B136)),1,0)</f>
        <v>0</v>
      </c>
      <c r="AS136" s="80" cm="1">
        <f t="array" aca="1" ref="AS136" ca="1">IF(ISERROR(INDIRECT("ｄａｔａ!$"&amp;AS$112&amp;"$"&amp;$B136)),1,0)</f>
        <v>0</v>
      </c>
      <c r="AT136" s="80" cm="1">
        <f t="array" aca="1" ref="AT136" ca="1">IF(ISERROR(INDIRECT("ｄａｔａ!$"&amp;AT$112&amp;"$"&amp;$B136)),1,0)</f>
        <v>0</v>
      </c>
      <c r="AU136" s="80" cm="1">
        <f t="array" aca="1" ref="AU136" ca="1">IF(ISERROR(INDIRECT("ｄａｔａ!$"&amp;AU$112&amp;"$"&amp;$B136)),1,0)</f>
        <v>0</v>
      </c>
      <c r="AV136" s="80" cm="1">
        <f t="array" aca="1" ref="AV136" ca="1">IF(ISERROR(INDIRECT("ｄａｔａ!$"&amp;AV$112&amp;"$"&amp;$B136)),1,0)</f>
        <v>0</v>
      </c>
      <c r="AW136" s="80" cm="1">
        <f t="array" aca="1" ref="AW136" ca="1">IF(ISERROR(INDIRECT("ｄａｔａ!$"&amp;AW$112&amp;"$"&amp;$B136)),1,0)</f>
        <v>0</v>
      </c>
      <c r="AX136" s="80" cm="1">
        <f t="array" aca="1" ref="AX136" ca="1">IF(ISERROR(INDIRECT("ｄａｔａ!$"&amp;AX$112&amp;"$"&amp;$B136)),1,0)</f>
        <v>0</v>
      </c>
      <c r="AY136" s="80" cm="1">
        <f t="array" aca="1" ref="AY136" ca="1">IF(ISERROR(INDIRECT("ｄａｔａ!$"&amp;AY$112&amp;"$"&amp;$B136)),1,0)</f>
        <v>0</v>
      </c>
      <c r="AZ136" s="80" cm="1">
        <f t="array" aca="1" ref="AZ136" ca="1">IF(ISERROR(INDIRECT("ｄａｔａ!$"&amp;AZ$112&amp;"$"&amp;$B136)),1,0)</f>
        <v>0</v>
      </c>
      <c r="BA136" s="80">
        <f ca="1">IF(SUM($BB134:$BP134,$BB136:$BP136)&gt;0,1,0)</f>
        <v>0</v>
      </c>
      <c r="BB136" s="80" cm="1">
        <f t="array" aca="1" ref="BB136" ca="1">IF(ISERROR(INDIRECT("ｄａｔａ!$"&amp;BB$112&amp;"$"&amp;$B136)),1,0)</f>
        <v>0</v>
      </c>
      <c r="BC136" s="80" cm="1">
        <f t="array" aca="1" ref="BC136" ca="1">IF(ISERROR(INDIRECT("ｄａｔａ!$"&amp;BC$112&amp;"$"&amp;$B136)),1,0)</f>
        <v>0</v>
      </c>
      <c r="BD136" s="80" cm="1">
        <f t="array" aca="1" ref="BD136" ca="1">IF(ISERROR(INDIRECT("ｄａｔａ!$"&amp;BD$112&amp;"$"&amp;$B136)),1,0)</f>
        <v>0</v>
      </c>
      <c r="BE136" s="80" cm="1">
        <f t="array" aca="1" ref="BE136" ca="1">IF(ISERROR(INDIRECT("ｄａｔａ!$"&amp;BE$112&amp;"$"&amp;$B136)),1,0)</f>
        <v>0</v>
      </c>
      <c r="BF136" s="80" cm="1">
        <f t="array" aca="1" ref="BF136" ca="1">IF(ISERROR(INDIRECT("ｄａｔａ!$"&amp;BF$112&amp;"$"&amp;$B136)),1,0)</f>
        <v>0</v>
      </c>
      <c r="BG136" s="80" cm="1">
        <f t="array" aca="1" ref="BG136" ca="1">IF(ISERROR(INDIRECT("ｄａｔａ!$"&amp;BG$112&amp;"$"&amp;$B136)),1,0)</f>
        <v>0</v>
      </c>
      <c r="BH136" s="80" cm="1">
        <f t="array" aca="1" ref="BH136" ca="1">IF(ISERROR(INDIRECT("ｄａｔａ!$"&amp;BH$112&amp;"$"&amp;$B136)),1,0)</f>
        <v>0</v>
      </c>
      <c r="BI136" s="80" cm="1">
        <f t="array" aca="1" ref="BI136" ca="1">IF(ISERROR(INDIRECT("ｄａｔａ!$"&amp;BI$112&amp;"$"&amp;$B136)),1,0)</f>
        <v>0</v>
      </c>
      <c r="BJ136" s="80" cm="1">
        <f t="array" aca="1" ref="BJ136" ca="1">IF(ISERROR(INDIRECT("ｄａｔａ!$"&amp;BJ$112&amp;"$"&amp;$B136)),1,0)</f>
        <v>0</v>
      </c>
      <c r="BK136" s="80" cm="1">
        <f t="array" aca="1" ref="BK136" ca="1">IF(ISERROR(INDIRECT("ｄａｔａ!$"&amp;BK$112&amp;"$"&amp;$B136)),1,0)</f>
        <v>0</v>
      </c>
      <c r="BL136" s="80" cm="1">
        <f t="array" aca="1" ref="BL136" ca="1">IF(ISERROR(INDIRECT("ｄａｔａ!$"&amp;BL$112&amp;"$"&amp;$B136)),1,0)</f>
        <v>0</v>
      </c>
      <c r="BM136" s="80" cm="1">
        <f t="array" aca="1" ref="BM136" ca="1">IF(ISERROR(INDIRECT("ｄａｔａ!$"&amp;BM$112&amp;"$"&amp;$B136)),1,0)</f>
        <v>0</v>
      </c>
      <c r="BN136" s="80" cm="1">
        <f t="array" aca="1" ref="BN136" ca="1">IF(ISERROR(INDIRECT("ｄａｔａ!$"&amp;BN$112&amp;"$"&amp;$B136)),1,0)</f>
        <v>0</v>
      </c>
      <c r="BO136" s="80" cm="1">
        <f t="array" aca="1" ref="BO136" ca="1">IF(ISERROR(INDIRECT("ｄａｔａ!$"&amp;BO$112&amp;"$"&amp;$B136)),1,0)</f>
        <v>0</v>
      </c>
      <c r="BP136" s="80" cm="1">
        <f t="array" aca="1" ref="BP136" ca="1">IF(ISERROR(INDIRECT("ｄａｔａ!$"&amp;BP$112&amp;"$"&amp;$B136)),1,0)</f>
        <v>0</v>
      </c>
    </row>
    <row r="137" spans="1:68" x14ac:dyDescent="0.2">
      <c r="A137" s="80" t="s">
        <v>2446</v>
      </c>
      <c r="B137" s="80">
        <f>VLOOKUP($A137,$A$11:$B$110,2,FALSE)</f>
        <v>13</v>
      </c>
      <c r="C137" s="80" t="s">
        <v>2435</v>
      </c>
      <c r="D137" s="80" cm="1">
        <f t="array" aca="1" ref="D137" ca="1">_xlfn.IFS(D138=1,0,D139=1,0,AND(INDIRECT("ｄａｔａ!$"&amp;D$112&amp;"$"&amp;$B137)&lt;=INDIRECT("kikan!$Q$11"),INDIRECT("ｄａｔａ!$"&amp;D$112&amp;"$"&amp;$B137)&gt;=INDIRECT("kikan!$K$11")),0,TRUE,1)</f>
        <v>0</v>
      </c>
      <c r="F137" s="80">
        <v>0</v>
      </c>
      <c r="G137" s="80">
        <v>0</v>
      </c>
      <c r="H137" s="80">
        <v>0</v>
      </c>
      <c r="I137" s="80" cm="1">
        <f t="array" aca="1" ref="I137" ca="1">_xlfn.IFS(I138=1,0,I139=1,0,INDIRECT("ｄａｔａ!$"&amp;I$112&amp;"$"&amp;$B137)&gt;=INDIRECT("kikan!$I$11"),0,TRUE,1)</f>
        <v>0</v>
      </c>
      <c r="J137" s="80" cm="1">
        <f t="array" aca="1" ref="J137" ca="1">_xlfn.IFS(D140=1,0,I137=1,0,J138=1,0,I139=1,0,J139=1,0,INDIRECT("ｄａｔａ!$"&amp;I$112&amp;"$"&amp;$B137)&gt;INDIRECT("kikan!$I$11"),0,INDIRECT("ｄａｔａ!$"&amp;J$112&amp;"$"&amp;$B137)&gt;=INDIRECT("ｄａｔａ!$"&amp;D$112&amp;"$"&amp;$B137),0,TRUE,1)</f>
        <v>0</v>
      </c>
      <c r="K137" s="80" cm="1">
        <f t="array" aca="1" ref="K137" ca="1">_xlfn.IFS(K138=1,0,K139=1,0,AND(INDIRECT("ｄａｔａ!$"&amp;K$112&amp;"$"&amp;$B138)&gt;0,INDIRECT("ｄａｔａ!$"&amp;K$112&amp;"$"&amp;$B138)&lt;10000),0,TRUE,1)</f>
        <v>0</v>
      </c>
      <c r="L137" s="80" cm="1">
        <f t="array" aca="1" ref="L137" ca="1">_xlfn.IFS(L138=1,0,L139=1,0,INDIRECT("ｄａｔａ!$"&amp;L$112&amp;"$"&amp;$B137)&lt;20000,1,TRUE,0)</f>
        <v>0</v>
      </c>
      <c r="M137" s="80">
        <v>0</v>
      </c>
      <c r="N137" s="80">
        <v>0</v>
      </c>
      <c r="O137" s="80" cm="1">
        <f t="array" aca="1" ref="O137" ca="1">_xlfn.IFS(O140=1,0,INDIRECT("ｄａｔａ!$"&amp;O$112&amp;"$"&amp;$B138)=4,1,TRUE,0)</f>
        <v>0</v>
      </c>
      <c r="P137" s="80" cm="1">
        <f t="array" aca="1" ref="P137" ca="1">_xlfn.IFS(P140=1,0,AND(INDIRECT("ｄａｔａ!$"&amp;P$112&amp;"$"&amp;$B138)&lt;=3,INDIRECT("ｄａｔａ!$"&amp;P$112&amp;"$"&amp;$B138)&gt;0),1,TRUE,0)</f>
        <v>0</v>
      </c>
      <c r="Q137" s="80" cm="1">
        <f t="array" aca="1" ref="Q137" ca="1">_xlfn.IFS(Q140=1,0,INDIRECT("ｄａｔａ!$"&amp;Q$112&amp;"$"&amp;$B137)=1,1,TRUE,0)</f>
        <v>0</v>
      </c>
      <c r="R137" s="80">
        <v>0</v>
      </c>
      <c r="S137" s="80">
        <v>0</v>
      </c>
      <c r="T137" s="80">
        <v>0</v>
      </c>
      <c r="U137" s="80">
        <v>0</v>
      </c>
      <c r="V137" s="80">
        <v>0</v>
      </c>
      <c r="W137" s="80">
        <v>0</v>
      </c>
      <c r="X137" s="80">
        <f ca="1">IF(AND(SUM($Y137:$AO137)=0,17-SUM($Y139:$AO139)&gt;1),1,0)</f>
        <v>0</v>
      </c>
      <c r="Y137" s="80" cm="1">
        <f t="array" aca="1" ref="Y137" ca="1">_xlfn.IFS(Y140=1,0,INDIRECT("ｄａｔａ!$"&amp;Y$112&amp;"$"&amp;$B137)=2,1,TRUE,0)</f>
        <v>0</v>
      </c>
      <c r="Z137" s="80" cm="1">
        <f t="array" aca="1" ref="Z137" ca="1">_xlfn.IFS(Z140=1,0,INDIRECT("ｄａｔａ!$"&amp;Z$112&amp;"$"&amp;$B137)=2,1,TRUE,0)</f>
        <v>0</v>
      </c>
      <c r="AA137" s="80" cm="1">
        <f t="array" aca="1" ref="AA137" ca="1">_xlfn.IFS(AA140=1,0,INDIRECT("ｄａｔａ!$"&amp;AA$112&amp;"$"&amp;$B137)=2,1,TRUE,0)</f>
        <v>0</v>
      </c>
      <c r="AB137" s="80" cm="1">
        <f t="array" aca="1" ref="AB137" ca="1">_xlfn.IFS(AB140=1,0,INDIRECT("ｄａｔａ!$"&amp;AB$112&amp;"$"&amp;$B137)=2,1,TRUE,0)</f>
        <v>0</v>
      </c>
      <c r="AC137" s="80" cm="1">
        <f t="array" aca="1" ref="AC137" ca="1">_xlfn.IFS(AC140=1,0,INDIRECT("ｄａｔａ!$"&amp;AC$112&amp;"$"&amp;$B137)=2,1,TRUE,0)</f>
        <v>0</v>
      </c>
      <c r="AD137" s="80" cm="1">
        <f t="array" aca="1" ref="AD137" ca="1">_xlfn.IFS(AD140=1,0,INDIRECT("ｄａｔａ!$"&amp;AD$112&amp;"$"&amp;$B137)=2,1,TRUE,0)</f>
        <v>0</v>
      </c>
      <c r="AE137" s="80" cm="1">
        <f t="array" aca="1" ref="AE137" ca="1">_xlfn.IFS(AE140=1,0,INDIRECT("ｄａｔａ!$"&amp;AE$112&amp;"$"&amp;$B137)=2,1,TRUE,0)</f>
        <v>0</v>
      </c>
      <c r="AF137" s="80" cm="1">
        <f t="array" aca="1" ref="AF137" ca="1">_xlfn.IFS(AF140=1,0,INDIRECT("ｄａｔａ!$"&amp;AF$112&amp;"$"&amp;$B137)=2,1,TRUE,0)</f>
        <v>0</v>
      </c>
      <c r="AG137" s="80" cm="1">
        <f t="array" aca="1" ref="AG137" ca="1">_xlfn.IFS(AG140=1,0,INDIRECT("ｄａｔａ!$"&amp;AG$112&amp;"$"&amp;$B137)=2,1,TRUE,0)</f>
        <v>0</v>
      </c>
      <c r="AH137" s="80" cm="1">
        <f t="array" aca="1" ref="AH137" ca="1">_xlfn.IFS(AH140=1,0,INDIRECT("ｄａｔａ!$"&amp;AH$112&amp;"$"&amp;$B137)=2,1,TRUE,0)</f>
        <v>0</v>
      </c>
      <c r="AI137" s="80" cm="1">
        <f t="array" aca="1" ref="AI137" ca="1">_xlfn.IFS(AI140=1,0,INDIRECT("ｄａｔａ!$"&amp;AI$112&amp;"$"&amp;$B137)=2,1,TRUE,0)</f>
        <v>0</v>
      </c>
      <c r="AJ137" s="80" cm="1">
        <f t="array" aca="1" ref="AJ137" ca="1">_xlfn.IFS(AJ140=1,0,INDIRECT("ｄａｔａ!$"&amp;AJ$112&amp;"$"&amp;$B137)=2,1,TRUE,0)</f>
        <v>0</v>
      </c>
      <c r="AK137" s="80" cm="1">
        <f t="array" aca="1" ref="AK137" ca="1">_xlfn.IFS(AK140=1,0,INDIRECT("ｄａｔａ!$"&amp;AK$112&amp;"$"&amp;$B137)=2,1,TRUE,0)</f>
        <v>0</v>
      </c>
      <c r="AL137" s="80" cm="1">
        <f t="array" aca="1" ref="AL137" ca="1">_xlfn.IFS(AL140=1,0,INDIRECT("ｄａｔａ!$"&amp;AL$112&amp;"$"&amp;$B137)=2,1,TRUE,0)</f>
        <v>0</v>
      </c>
      <c r="AM137" s="80" cm="1">
        <f t="array" aca="1" ref="AM137" ca="1">_xlfn.IFS(AM140=1,0,INDIRECT("ｄａｔａ!$"&amp;AM$112&amp;"$"&amp;$B137)=2,1,TRUE,0)</f>
        <v>0</v>
      </c>
      <c r="AN137" s="80" cm="1">
        <f t="array" aca="1" ref="AN137" ca="1">_xlfn.IFS(AN140=1,0,INDIRECT("ｄａｔａ!$"&amp;AN$112&amp;"$"&amp;$B137)=2,1,TRUE,0)</f>
        <v>0</v>
      </c>
      <c r="AO137" s="80" cm="1">
        <f t="array" aca="1" ref="AO137" ca="1">_xlfn.IFS(AO140=1,0,INDIRECT("ｄａｔａ!$"&amp;AO$112&amp;"$"&amp;$B137)=2,1,TRUE,0)</f>
        <v>0</v>
      </c>
      <c r="AP137" s="80">
        <f ca="1">IF(AND(SUM($AQ137:$AZ137)=0,10-SUM($AQ139:$AZ139)&gt;1),1,0)</f>
        <v>0</v>
      </c>
      <c r="AQ137" s="80" cm="1">
        <f t="array" aca="1" ref="AQ137" ca="1">_xlfn.IFS(AQ140=1,0,INDIRECT("ｄａｔａ!$"&amp;AQ$112&amp;"$"&amp;$B137)=2,1,TRUE,0)</f>
        <v>0</v>
      </c>
      <c r="AR137" s="80" cm="1">
        <f t="array" aca="1" ref="AR137" ca="1">_xlfn.IFS(AR140=1,0,INDIRECT("ｄａｔａ!$"&amp;AR$112&amp;"$"&amp;$B137)=2,1,TRUE,0)</f>
        <v>0</v>
      </c>
      <c r="AS137" s="80" cm="1">
        <f t="array" aca="1" ref="AS137" ca="1">_xlfn.IFS(AS140=1,0,INDIRECT("ｄａｔａ!$"&amp;AS$112&amp;"$"&amp;$B137)=2,1,TRUE,0)</f>
        <v>0</v>
      </c>
      <c r="AT137" s="80" cm="1">
        <f t="array" aca="1" ref="AT137" ca="1">_xlfn.IFS(AT140=1,0,INDIRECT("ｄａｔａ!$"&amp;AT$112&amp;"$"&amp;$B137)=2,1,TRUE,0)</f>
        <v>0</v>
      </c>
      <c r="AU137" s="80" cm="1">
        <f t="array" aca="1" ref="AU137" ca="1">_xlfn.IFS(AU140=1,0,INDIRECT("ｄａｔａ!$"&amp;AU$112&amp;"$"&amp;$B137)=2,1,TRUE,0)</f>
        <v>0</v>
      </c>
      <c r="AV137" s="80" cm="1">
        <f t="array" aca="1" ref="AV137" ca="1">_xlfn.IFS(AV140=1,0,INDIRECT("ｄａｔａ!$"&amp;AV$112&amp;"$"&amp;$B137)=2,1,TRUE,0)</f>
        <v>0</v>
      </c>
      <c r="AW137" s="80" cm="1">
        <f t="array" aca="1" ref="AW137" ca="1">_xlfn.IFS(AW140=1,0,INDIRECT("ｄａｔａ!$"&amp;AW$112&amp;"$"&amp;$B137)=2,1,TRUE,0)</f>
        <v>0</v>
      </c>
      <c r="AX137" s="80" cm="1">
        <f t="array" aca="1" ref="AX137" ca="1">_xlfn.IFS(AX140=1,0,INDIRECT("ｄａｔａ!$"&amp;AX$112&amp;"$"&amp;$B137)=2,1,TRUE,0)</f>
        <v>0</v>
      </c>
      <c r="AY137" s="80" cm="1">
        <f t="array" aca="1" ref="AY137" ca="1">_xlfn.IFS(AY140=1,0,INDIRECT("ｄａｔａ!$"&amp;AY$112&amp;"$"&amp;$B137)=2,1,TRUE,0)</f>
        <v>0</v>
      </c>
      <c r="AZ137" s="80" cm="1">
        <f t="array" aca="1" ref="AZ137" ca="1">_xlfn.IFS(AZ140=1,0,INDIRECT("ｄａｔａ!$"&amp;AZ$112&amp;"$"&amp;$B137)=2,1,TRUE,0)</f>
        <v>0</v>
      </c>
      <c r="BA137" s="80">
        <f ca="1">IF(AND(SUM($BB137:$BP137)=0,15-SUM($BB139:$BP139)&gt;1),1,0)</f>
        <v>0</v>
      </c>
      <c r="BB137" s="80" cm="1">
        <f t="array" aca="1" ref="BB137" ca="1">_xlfn.IFS(BB140=1,0,INDIRECT("ｄａｔａ!$"&amp;BB$112&amp;"$"&amp;$B137)=2,1,TRUE,0)</f>
        <v>0</v>
      </c>
      <c r="BC137" s="80" cm="1">
        <f t="array" aca="1" ref="BC137" ca="1">_xlfn.IFS(BC140=1,0,INDIRECT("ｄａｔａ!$"&amp;BC$112&amp;"$"&amp;$B137)=2,1,TRUE,0)</f>
        <v>0</v>
      </c>
      <c r="BD137" s="80" cm="1">
        <f t="array" aca="1" ref="BD137" ca="1">_xlfn.IFS(BD140=1,0,INDIRECT("ｄａｔａ!$"&amp;BD$112&amp;"$"&amp;$B137)=2,1,TRUE,0)</f>
        <v>0</v>
      </c>
      <c r="BE137" s="80" cm="1">
        <f t="array" aca="1" ref="BE137" ca="1">_xlfn.IFS(BE140=1,0,INDIRECT("ｄａｔａ!$"&amp;BE$112&amp;"$"&amp;$B137)=2,1,TRUE,0)</f>
        <v>0</v>
      </c>
      <c r="BF137" s="80" cm="1">
        <f t="array" aca="1" ref="BF137" ca="1">_xlfn.IFS(BF140=1,0,INDIRECT("ｄａｔａ!$"&amp;BF$112&amp;"$"&amp;$B137)=2,1,TRUE,0)</f>
        <v>0</v>
      </c>
      <c r="BG137" s="80" cm="1">
        <f t="array" aca="1" ref="BG137" ca="1">_xlfn.IFS(BG140=1,0,INDIRECT("ｄａｔａ!$"&amp;BG$112&amp;"$"&amp;$B137)=2,1,TRUE,0)</f>
        <v>0</v>
      </c>
      <c r="BH137" s="80" cm="1">
        <f t="array" aca="1" ref="BH137" ca="1">_xlfn.IFS(BH140=1,0,INDIRECT("ｄａｔａ!$"&amp;BH$112&amp;"$"&amp;$B137)=2,1,TRUE,0)</f>
        <v>0</v>
      </c>
      <c r="BI137" s="80" cm="1">
        <f t="array" aca="1" ref="BI137" ca="1">_xlfn.IFS(BI140=1,0,INDIRECT("ｄａｔａ!$"&amp;BI$112&amp;"$"&amp;$B137)=2,1,TRUE,0)</f>
        <v>0</v>
      </c>
      <c r="BJ137" s="80" cm="1">
        <f t="array" aca="1" ref="BJ137" ca="1">_xlfn.IFS(BJ140=1,0,INDIRECT("ｄａｔａ!$"&amp;BJ$112&amp;"$"&amp;$B137)=2,1,TRUE,0)</f>
        <v>0</v>
      </c>
      <c r="BK137" s="80" cm="1">
        <f t="array" aca="1" ref="BK137" ca="1">_xlfn.IFS(BK140=1,0,INDIRECT("ｄａｔａ!$"&amp;BK$112&amp;"$"&amp;$B137)=2,1,TRUE,0)</f>
        <v>0</v>
      </c>
      <c r="BL137" s="80" cm="1">
        <f t="array" aca="1" ref="BL137" ca="1">_xlfn.IFS(BL140=1,0,INDIRECT("ｄａｔａ!$"&amp;BL$112&amp;"$"&amp;$B137)=2,1,TRUE,0)</f>
        <v>0</v>
      </c>
      <c r="BM137" s="80" cm="1">
        <f t="array" aca="1" ref="BM137" ca="1">_xlfn.IFS(BM140=1,0,INDIRECT("ｄａｔａ!$"&amp;BM$112&amp;"$"&amp;$B137)=2,1,TRUE,0)</f>
        <v>0</v>
      </c>
      <c r="BN137" s="80" cm="1">
        <f t="array" aca="1" ref="BN137" ca="1">_xlfn.IFS(BN140=1,0,INDIRECT("ｄａｔａ!$"&amp;BN$112&amp;"$"&amp;$B137)=2,1,TRUE,0)</f>
        <v>0</v>
      </c>
      <c r="BO137" s="80" cm="1">
        <f t="array" aca="1" ref="BO137" ca="1">_xlfn.IFS(BO140=1,0,INDIRECT("ｄａｔａ!$"&amp;BO$112&amp;"$"&amp;$B137)=2,1,TRUE,0)</f>
        <v>0</v>
      </c>
      <c r="BP137" s="80" cm="1">
        <f t="array" aca="1" ref="BP137" ca="1">_xlfn.IFS(BP140=1,0,INDIRECT("ｄａｔａ!$"&amp;BP$112&amp;"$"&amp;$B137)=2,1,TRUE,0)</f>
        <v>0</v>
      </c>
    </row>
    <row r="138" spans="1:68" x14ac:dyDescent="0.2">
      <c r="B138" s="80">
        <f>VLOOKUP($A137,$A$11:$B$110,2,FALSE)</f>
        <v>13</v>
      </c>
      <c r="C138" s="80" t="s">
        <v>2437</v>
      </c>
      <c r="D138" s="80" cm="1">
        <f t="array" aca="1" ref="D138" ca="1">_xlfn.IFS(D139=1,0,AND(ISNUMBER(INDIRECT("ｄａｔａ!$"&amp;D$112&amp;"$"&amp;$B138)),INDIRECT("ｄａｔａ!$"&amp;D$112&amp;"$"&amp;$B138)&lt;=12,INDIRECT("ｄａｔａ!$"&amp;D$112&amp;"$"&amp;$B138)&gt;=1),0,TRUE,1)</f>
        <v>1</v>
      </c>
      <c r="F138" s="80">
        <v>0</v>
      </c>
      <c r="G138" s="80">
        <v>0</v>
      </c>
      <c r="H138" s="80">
        <v>0</v>
      </c>
      <c r="I138" s="80" cm="1">
        <f t="array" aca="1" ref="I138" ca="1">_xlfn.IFS(I139=1,0,AND(ISNUMBER(INDIRECT("ｄａｔａ!$"&amp;I$112&amp;"$"&amp;$B138)),LEN(INDIRECT("ｄａｔａ!$"&amp;I$112&amp;"$"&amp;$B138))=4),0,TRUE,1)</f>
        <v>0</v>
      </c>
      <c r="J138" s="80" cm="1">
        <f t="array" aca="1" ref="J138" ca="1">_xlfn.IFS(J139=1,0,AND(ISNUMBER(INDIRECT("ｄａｔａ!$"&amp;J$112&amp;"$"&amp;$B138)),INDIRECT("ｄａｔａ!$"&amp;J$112&amp;"$"&amp;$B138)&lt;=12,INDIRECT("ｄａｔａ!$"&amp;J$112&amp;"$"&amp;$B138)&gt;=1),0,TRUE,1)</f>
        <v>0</v>
      </c>
      <c r="K138" s="80" cm="1">
        <f t="array" aca="1" ref="K138" ca="1">_xlfn.IFS(K139=1,0,ISNUMBER(INDIRECT("ｄａｔａ!$"&amp;K$112&amp;"$"&amp;$B138)),0,TRUE,1)</f>
        <v>0</v>
      </c>
      <c r="L138" s="80" cm="1">
        <f t="array" aca="1" ref="L138" ca="1">_xlfn.IFS(L139=1,0,AND(ISNUMBER(INDIRECT("ｄａｔａ!$"&amp;L$112&amp;"$"&amp;$B138)),INDIRECT("ｄａｔａ!$"&amp;L$112&amp;"$"&amp;$B138)&gt;0),0,TRUE,1)</f>
        <v>0</v>
      </c>
      <c r="M138" s="80" cm="1">
        <f t="array" aca="1" ref="M138" ca="1">_xlfn.IFS(M139=1,0,AND(INDIRECT("ｄａｔａ!$"&amp;M$112&amp;"$"&amp;$B138)&lt;=5,INDIRECT("ｄａｔａ!$"&amp;M$112&amp;"$"&amp;$B138)&gt;0),0,TRUE,1)</f>
        <v>0</v>
      </c>
      <c r="N138" s="80" cm="1">
        <f t="array" aca="1" ref="N138" ca="1">_xlfn.IFS(N139=1,0,AND(INDIRECT("ｄａｔａ!$"&amp;N$112&amp;"$"&amp;$B138)&lt;=2,INDIRECT("ｄａｔａ!$"&amp;N$112&amp;"$"&amp;$B138)&gt;0),0,TRUE,1)</f>
        <v>0</v>
      </c>
      <c r="O138" s="80" cm="1">
        <f t="array" aca="1" ref="O138" ca="1">_xlfn.IFS(O139=1,0,AND(INDIRECT("ｄａｔａ!$"&amp;O$112&amp;"$"&amp;$B138)&lt;=4,INDIRECT("ｄａｔａ!$"&amp;O$112&amp;"$"&amp;$B138)&gt;0),0,TRUE,1)</f>
        <v>0</v>
      </c>
      <c r="P138" s="80" cm="1">
        <f t="array" aca="1" ref="P138" ca="1">_xlfn.IFS(P139=1,0,AND(INDIRECT("ｄａｔａ!$"&amp;P$112&amp;"$"&amp;$B138)&lt;=3,INDIRECT("ｄａｔａ!$"&amp;P$112&amp;"$"&amp;$B138)&gt;0),0,TRUE,1)</f>
        <v>0</v>
      </c>
      <c r="Q138" s="80" cm="1">
        <f t="array" aca="1" ref="Q138" ca="1">_xlfn.IFS(Q139=1,0,AND(INDIRECT("ｄａｔａ!$"&amp;Q$112&amp;"$"&amp;$B138)&lt;=2,INDIRECT("ｄａｔａ!$"&amp;Q$112&amp;"$"&amp;$B138)&gt;0),0,TRUE,1)</f>
        <v>0</v>
      </c>
      <c r="R138" s="80" cm="1">
        <f t="array" aca="1" ref="R138" ca="1">_xlfn.IFS(R139=1,0,AND(INDIRECT("ｄａｔａ!$"&amp;R$112&amp;"$"&amp;$B138)&lt;=10,INDIRECT("ｄａｔａ!$"&amp;R$112&amp;"$"&amp;$B138)&gt;0),0,TRUE,1)</f>
        <v>0</v>
      </c>
      <c r="S138" s="80" cm="1">
        <f t="array" aca="1" ref="S138" ca="1">_xlfn.IFS(S139=1,0,AND(INDIRECT("ｄａｔａ!$"&amp;S$112&amp;"$"&amp;$B138)&lt;=5,INDIRECT("ｄａｔａ!$"&amp;S$112&amp;"$"&amp;$B138)&gt;0),0,TRUE,1)</f>
        <v>0</v>
      </c>
      <c r="T138" s="80" cm="1">
        <f t="array" aca="1" ref="T138" ca="1">_xlfn.IFS(T139=1,0,AND(INDIRECT("ｄａｔａ!$"&amp;T$112&amp;"$"&amp;$B138)&lt;=9,INDIRECT("ｄａｔａ!$"&amp;T$112&amp;"$"&amp;$B138)&gt;0),0,TRUE,1)</f>
        <v>0</v>
      </c>
      <c r="U138" s="80" cm="1">
        <f t="array" aca="1" ref="U138" ca="1">_xlfn.IFS(U139=1,0,ISNUMBER(INDIRECT("ｄａｔａ!$"&amp;U$112&amp;"$"&amp;$B138)),0,TRUE,1)</f>
        <v>0</v>
      </c>
      <c r="V138" s="80" cm="1">
        <f t="array" aca="1" ref="V138" ca="1">_xlfn.IFS(V139=1,0,AND(INDIRECT("ｄａｔａ!$"&amp;V$112&amp;"$"&amp;$B138)&lt;=4,INDIRECT("ｄａｔａ!$"&amp;V$112&amp;"$"&amp;$B138)&gt;0),0,TRUE,1)</f>
        <v>0</v>
      </c>
      <c r="W138" s="80" cm="1">
        <f t="array" aca="1" ref="W138" ca="1">_xlfn.IFS(W139=1,0,AND(INDIRECT("ｄａｔａ!$"&amp;W$112&amp;"$"&amp;$B138)&lt;=2,INDIRECT("ｄａｔａ!$"&amp;W$112&amp;"$"&amp;$B138)&gt;0),0,TRUE,1)</f>
        <v>0</v>
      </c>
      <c r="X138" s="80">
        <f ca="1">IF(SUM($Y137:$AO137)&gt;1,1,0)</f>
        <v>0</v>
      </c>
      <c r="Y138" s="80" cm="1">
        <f t="array" aca="1" ref="Y138" ca="1">_xlfn.IFS(Y140=1,0,Y139=1,0,AND(INDIRECT("ｄａｔａ!$"&amp;Y$112&amp;"$"&amp;$B138)&lt;=2,INDIRECT("ｄａｔａ!$"&amp;Y$112&amp;"$"&amp;$B138)&gt;0),0,TRUE,1)</f>
        <v>0</v>
      </c>
      <c r="Z138" s="80" cm="1">
        <f t="array" aca="1" ref="Z138" ca="1">_xlfn.IFS(Z140=1,0,Z139=1,0,AND(INDIRECT("ｄａｔａ!$"&amp;Z$112&amp;"$"&amp;$B138)&lt;=2,INDIRECT("ｄａｔａ!$"&amp;Z$112&amp;"$"&amp;$B138)&gt;0),0,TRUE,1)</f>
        <v>0</v>
      </c>
      <c r="AA138" s="80" cm="1">
        <f t="array" aca="1" ref="AA138" ca="1">_xlfn.IFS(AA140=1,0,AA139=1,0,AND(INDIRECT("ｄａｔａ!$"&amp;AA$112&amp;"$"&amp;$B138)&lt;=2,INDIRECT("ｄａｔａ!$"&amp;AA$112&amp;"$"&amp;$B138)&gt;0),0,TRUE,1)</f>
        <v>0</v>
      </c>
      <c r="AB138" s="80" cm="1">
        <f t="array" aca="1" ref="AB138" ca="1">_xlfn.IFS(AB140=1,0,AB139=1,0,AND(INDIRECT("ｄａｔａ!$"&amp;AB$112&amp;"$"&amp;$B138)&lt;=2,INDIRECT("ｄａｔａ!$"&amp;AB$112&amp;"$"&amp;$B138)&gt;0),0,TRUE,1)</f>
        <v>0</v>
      </c>
      <c r="AC138" s="80" cm="1">
        <f t="array" aca="1" ref="AC138" ca="1">_xlfn.IFS(AC140=1,0,AC139=1,0,AND(INDIRECT("ｄａｔａ!$"&amp;AC$112&amp;"$"&amp;$B138)&lt;=2,INDIRECT("ｄａｔａ!$"&amp;AC$112&amp;"$"&amp;$B138)&gt;0),0,TRUE,1)</f>
        <v>0</v>
      </c>
      <c r="AD138" s="80" cm="1">
        <f t="array" aca="1" ref="AD138" ca="1">_xlfn.IFS(AD140=1,0,AD139=1,0,AND(INDIRECT("ｄａｔａ!$"&amp;AD$112&amp;"$"&amp;$B138)&lt;=2,INDIRECT("ｄａｔａ!$"&amp;AD$112&amp;"$"&amp;$B138)&gt;0),0,TRUE,1)</f>
        <v>0</v>
      </c>
      <c r="AE138" s="80" cm="1">
        <f t="array" aca="1" ref="AE138" ca="1">_xlfn.IFS(AE140=1,0,AE139=1,0,AND(INDIRECT("ｄａｔａ!$"&amp;AE$112&amp;"$"&amp;$B138)&lt;=2,INDIRECT("ｄａｔａ!$"&amp;AE$112&amp;"$"&amp;$B138)&gt;0),0,TRUE,1)</f>
        <v>0</v>
      </c>
      <c r="AF138" s="80" cm="1">
        <f t="array" aca="1" ref="AF138" ca="1">_xlfn.IFS(AF140=1,0,AF139=1,0,AND(INDIRECT("ｄａｔａ!$"&amp;AF$112&amp;"$"&amp;$B138)&lt;=2,INDIRECT("ｄａｔａ!$"&amp;AF$112&amp;"$"&amp;$B138)&gt;0),0,TRUE,1)</f>
        <v>0</v>
      </c>
      <c r="AG138" s="80" cm="1">
        <f t="array" aca="1" ref="AG138" ca="1">_xlfn.IFS(AG140=1,0,AG139=1,0,AND(INDIRECT("ｄａｔａ!$"&amp;AG$112&amp;"$"&amp;$B138)&lt;=2,INDIRECT("ｄａｔａ!$"&amp;AG$112&amp;"$"&amp;$B138)&gt;0),0,TRUE,1)</f>
        <v>0</v>
      </c>
      <c r="AH138" s="80" cm="1">
        <f t="array" aca="1" ref="AH138" ca="1">_xlfn.IFS(AH140=1,0,AH139=1,0,AND(INDIRECT("ｄａｔａ!$"&amp;AH$112&amp;"$"&amp;$B138)&lt;=2,INDIRECT("ｄａｔａ!$"&amp;AH$112&amp;"$"&amp;$B138)&gt;0),0,TRUE,1)</f>
        <v>0</v>
      </c>
      <c r="AI138" s="80" cm="1">
        <f t="array" aca="1" ref="AI138" ca="1">_xlfn.IFS(AI140=1,0,AI139=1,0,AND(INDIRECT("ｄａｔａ!$"&amp;AI$112&amp;"$"&amp;$B138)&lt;=2,INDIRECT("ｄａｔａ!$"&amp;AI$112&amp;"$"&amp;$B138)&gt;0),0,TRUE,1)</f>
        <v>0</v>
      </c>
      <c r="AJ138" s="80" cm="1">
        <f t="array" aca="1" ref="AJ138" ca="1">_xlfn.IFS(AJ140=1,0,AJ139=1,0,AND(INDIRECT("ｄａｔａ!$"&amp;AJ$112&amp;"$"&amp;$B138)&lt;=2,INDIRECT("ｄａｔａ!$"&amp;AJ$112&amp;"$"&amp;$B138)&gt;0),0,TRUE,1)</f>
        <v>0</v>
      </c>
      <c r="AK138" s="80" cm="1">
        <f t="array" aca="1" ref="AK138" ca="1">_xlfn.IFS(AK140=1,0,AK139=1,0,AND(INDIRECT("ｄａｔａ!$"&amp;AK$112&amp;"$"&amp;$B138)&lt;=2,INDIRECT("ｄａｔａ!$"&amp;AK$112&amp;"$"&amp;$B138)&gt;0),0,TRUE,1)</f>
        <v>0</v>
      </c>
      <c r="AL138" s="80" cm="1">
        <f t="array" aca="1" ref="AL138" ca="1">_xlfn.IFS(AL140=1,0,AL139=1,0,AND(INDIRECT("ｄａｔａ!$"&amp;AL$112&amp;"$"&amp;$B138)&lt;=2,INDIRECT("ｄａｔａ!$"&amp;AL$112&amp;"$"&amp;$B138)&gt;0),0,TRUE,1)</f>
        <v>0</v>
      </c>
      <c r="AM138" s="80" cm="1">
        <f t="array" aca="1" ref="AM138" ca="1">_xlfn.IFS(AM140=1,0,AM139=1,0,AND(INDIRECT("ｄａｔａ!$"&amp;AM$112&amp;"$"&amp;$B138)&lt;=2,INDIRECT("ｄａｔａ!$"&amp;AM$112&amp;"$"&amp;$B138)&gt;0),0,TRUE,1)</f>
        <v>0</v>
      </c>
      <c r="AN138" s="80" cm="1">
        <f t="array" aca="1" ref="AN138" ca="1">_xlfn.IFS(AN140=1,0,AN139=1,0,AND(INDIRECT("ｄａｔａ!$"&amp;AN$112&amp;"$"&amp;$B138)&lt;=2,INDIRECT("ｄａｔａ!$"&amp;AN$112&amp;"$"&amp;$B138)&gt;0),0,TRUE,1)</f>
        <v>0</v>
      </c>
      <c r="AO138" s="80" cm="1">
        <f t="array" aca="1" ref="AO138" ca="1">_xlfn.IFS(AO140=1,0,AO139=1,0,AND(INDIRECT("ｄａｔａ!$"&amp;AO$112&amp;"$"&amp;$B138)&lt;=2,INDIRECT("ｄａｔａ!$"&amp;AO$112&amp;"$"&amp;$B138)&gt;0),0,TRUE,1)</f>
        <v>0</v>
      </c>
      <c r="AP138" s="80">
        <f ca="1">IF(SUM($AQ137:$AZ137)&gt;1,1,0)</f>
        <v>0</v>
      </c>
      <c r="AQ138" s="80" cm="1">
        <f t="array" aca="1" ref="AQ138" ca="1">_xlfn.IFS(AQ140=1,0,AQ139=1,0,AND(INDIRECT("ｄａｔａ!$"&amp;AQ$112&amp;"$"&amp;$B138)&lt;=2,INDIRECT("ｄａｔａ!$"&amp;AQ$112&amp;"$"&amp;$B138)&gt;0),0,TRUE,1)</f>
        <v>0</v>
      </c>
      <c r="AR138" s="80" cm="1">
        <f t="array" aca="1" ref="AR138" ca="1">_xlfn.IFS(AR140=1,0,AR139=1,0,AND(INDIRECT("ｄａｔａ!$"&amp;AR$112&amp;"$"&amp;$B138)&lt;=2,INDIRECT("ｄａｔａ!$"&amp;AR$112&amp;"$"&amp;$B138)&gt;0),0,TRUE,1)</f>
        <v>0</v>
      </c>
      <c r="AS138" s="80" cm="1">
        <f t="array" aca="1" ref="AS138" ca="1">_xlfn.IFS(AS140=1,0,AS139=1,0,AND(INDIRECT("ｄａｔａ!$"&amp;AS$112&amp;"$"&amp;$B138)&lt;=2,INDIRECT("ｄａｔａ!$"&amp;AS$112&amp;"$"&amp;$B138)&gt;0),0,TRUE,1)</f>
        <v>0</v>
      </c>
      <c r="AT138" s="80" cm="1">
        <f t="array" aca="1" ref="AT138" ca="1">_xlfn.IFS(AT140=1,0,AT139=1,0,AND(INDIRECT("ｄａｔａ!$"&amp;AT$112&amp;"$"&amp;$B138)&lt;=2,INDIRECT("ｄａｔａ!$"&amp;AT$112&amp;"$"&amp;$B138)&gt;0),0,TRUE,1)</f>
        <v>0</v>
      </c>
      <c r="AU138" s="80" cm="1">
        <f t="array" aca="1" ref="AU138" ca="1">_xlfn.IFS(AU140=1,0,AU139=1,0,AND(INDIRECT("ｄａｔａ!$"&amp;AU$112&amp;"$"&amp;$B138)&lt;=2,INDIRECT("ｄａｔａ!$"&amp;AU$112&amp;"$"&amp;$B138)&gt;0),0,TRUE,1)</f>
        <v>0</v>
      </c>
      <c r="AV138" s="80" cm="1">
        <f t="array" aca="1" ref="AV138" ca="1">_xlfn.IFS(AV140=1,0,AV139=1,0,AND(INDIRECT("ｄａｔａ!$"&amp;AV$112&amp;"$"&amp;$B138)&lt;=2,INDIRECT("ｄａｔａ!$"&amp;AV$112&amp;"$"&amp;$B138)&gt;0),0,TRUE,1)</f>
        <v>0</v>
      </c>
      <c r="AW138" s="80" cm="1">
        <f t="array" aca="1" ref="AW138" ca="1">_xlfn.IFS(AW140=1,0,AW139=1,0,AND(INDIRECT("ｄａｔａ!$"&amp;AW$112&amp;"$"&amp;$B138)&lt;=2,INDIRECT("ｄａｔａ!$"&amp;AW$112&amp;"$"&amp;$B138)&gt;0),0,TRUE,1)</f>
        <v>0</v>
      </c>
      <c r="AX138" s="80" cm="1">
        <f t="array" aca="1" ref="AX138" ca="1">_xlfn.IFS(AX140=1,0,AX139=1,0,AND(INDIRECT("ｄａｔａ!$"&amp;AX$112&amp;"$"&amp;$B138)&lt;=2,INDIRECT("ｄａｔａ!$"&amp;AX$112&amp;"$"&amp;$B138)&gt;0),0,TRUE,1)</f>
        <v>0</v>
      </c>
      <c r="AY138" s="80" cm="1">
        <f t="array" aca="1" ref="AY138" ca="1">_xlfn.IFS(AY140=1,0,AY139=1,0,AND(INDIRECT("ｄａｔａ!$"&amp;AY$112&amp;"$"&amp;$B138)&lt;=2,INDIRECT("ｄａｔａ!$"&amp;AY$112&amp;"$"&amp;$B138)&gt;0),0,TRUE,1)</f>
        <v>0</v>
      </c>
      <c r="AZ138" s="80" cm="1">
        <f t="array" aca="1" ref="AZ138" ca="1">_xlfn.IFS(AZ140=1,0,AZ139=1,0,AND(INDIRECT("ｄａｔａ!$"&amp;AZ$112&amp;"$"&amp;$B138)&lt;=2,INDIRECT("ｄａｔａ!$"&amp;AZ$112&amp;"$"&amp;$B138)&gt;0),0,TRUE,1)</f>
        <v>0</v>
      </c>
      <c r="BA138" s="80">
        <f ca="1">IF(SUM($BB137:$BP137)&gt;1,1,0)</f>
        <v>0</v>
      </c>
      <c r="BB138" s="80" cm="1">
        <f t="array" aca="1" ref="BB138" ca="1">_xlfn.IFS(BB140=1,0,BB139=1,0,AND(INDIRECT("ｄａｔａ!$"&amp;BB$112&amp;"$"&amp;$B138)&lt;=2,INDIRECT("ｄａｔａ!$"&amp;BB$112&amp;"$"&amp;$B138)&gt;0),0,TRUE,1)</f>
        <v>0</v>
      </c>
      <c r="BC138" s="80" cm="1">
        <f t="array" aca="1" ref="BC138" ca="1">_xlfn.IFS(BC140=1,0,BC139=1,0,AND(INDIRECT("ｄａｔａ!$"&amp;BC$112&amp;"$"&amp;$B138)&lt;=2,INDIRECT("ｄａｔａ!$"&amp;BC$112&amp;"$"&amp;$B138)&gt;0),0,TRUE,1)</f>
        <v>0</v>
      </c>
      <c r="BD138" s="80" cm="1">
        <f t="array" aca="1" ref="BD138" ca="1">_xlfn.IFS(BD140=1,0,BD139=1,0,AND(INDIRECT("ｄａｔａ!$"&amp;BD$112&amp;"$"&amp;$B138)&lt;=2,INDIRECT("ｄａｔａ!$"&amp;BD$112&amp;"$"&amp;$B138)&gt;0),0,TRUE,1)</f>
        <v>0</v>
      </c>
      <c r="BE138" s="80" cm="1">
        <f t="array" aca="1" ref="BE138" ca="1">_xlfn.IFS(BE140=1,0,BE139=1,0,AND(INDIRECT("ｄａｔａ!$"&amp;BE$112&amp;"$"&amp;$B138)&lt;=2,INDIRECT("ｄａｔａ!$"&amp;BE$112&amp;"$"&amp;$B138)&gt;0),0,TRUE,1)</f>
        <v>0</v>
      </c>
      <c r="BF138" s="80" cm="1">
        <f t="array" aca="1" ref="BF138" ca="1">_xlfn.IFS(BF140=1,0,BF139=1,0,AND(INDIRECT("ｄａｔａ!$"&amp;BF$112&amp;"$"&amp;$B138)&lt;=2,INDIRECT("ｄａｔａ!$"&amp;BF$112&amp;"$"&amp;$B138)&gt;0),0,TRUE,1)</f>
        <v>0</v>
      </c>
      <c r="BG138" s="80" cm="1">
        <f t="array" aca="1" ref="BG138" ca="1">_xlfn.IFS(BG140=1,0,BG139=1,0,AND(INDIRECT("ｄａｔａ!$"&amp;BG$112&amp;"$"&amp;$B138)&lt;=2,INDIRECT("ｄａｔａ!$"&amp;BG$112&amp;"$"&amp;$B138)&gt;0),0,TRUE,1)</f>
        <v>0</v>
      </c>
      <c r="BH138" s="80" cm="1">
        <f t="array" aca="1" ref="BH138" ca="1">_xlfn.IFS(BH140=1,0,BH139=1,0,AND(INDIRECT("ｄａｔａ!$"&amp;BH$112&amp;"$"&amp;$B138)&lt;=2,INDIRECT("ｄａｔａ!$"&amp;BH$112&amp;"$"&amp;$B138)&gt;0),0,TRUE,1)</f>
        <v>0</v>
      </c>
      <c r="BI138" s="80" cm="1">
        <f t="array" aca="1" ref="BI138" ca="1">_xlfn.IFS(BI140=1,0,BI139=1,0,AND(INDIRECT("ｄａｔａ!$"&amp;BI$112&amp;"$"&amp;$B138)&lt;=2,INDIRECT("ｄａｔａ!$"&amp;BI$112&amp;"$"&amp;$B138)&gt;0),0,TRUE,1)</f>
        <v>0</v>
      </c>
      <c r="BJ138" s="80" cm="1">
        <f t="array" aca="1" ref="BJ138" ca="1">_xlfn.IFS(BJ140=1,0,BJ139=1,0,AND(INDIRECT("ｄａｔａ!$"&amp;BJ$112&amp;"$"&amp;$B138)&lt;=2,INDIRECT("ｄａｔａ!$"&amp;BJ$112&amp;"$"&amp;$B138)&gt;0),0,TRUE,1)</f>
        <v>0</v>
      </c>
      <c r="BK138" s="80" cm="1">
        <f t="array" aca="1" ref="BK138" ca="1">_xlfn.IFS(BK140=1,0,BK139=1,0,AND(INDIRECT("ｄａｔａ!$"&amp;BK$112&amp;"$"&amp;$B138)&lt;=2,INDIRECT("ｄａｔａ!$"&amp;BK$112&amp;"$"&amp;$B138)&gt;0),0,TRUE,1)</f>
        <v>0</v>
      </c>
      <c r="BL138" s="80" cm="1">
        <f t="array" aca="1" ref="BL138" ca="1">_xlfn.IFS(BL140=1,0,BL139=1,0,AND(INDIRECT("ｄａｔａ!$"&amp;BL$112&amp;"$"&amp;$B138)&lt;=2,INDIRECT("ｄａｔａ!$"&amp;BL$112&amp;"$"&amp;$B138)&gt;0),0,TRUE,1)</f>
        <v>0</v>
      </c>
      <c r="BM138" s="80" cm="1">
        <f t="array" aca="1" ref="BM138" ca="1">_xlfn.IFS(BM140=1,0,BM139=1,0,AND(INDIRECT("ｄａｔａ!$"&amp;BM$112&amp;"$"&amp;$B138)&lt;=2,INDIRECT("ｄａｔａ!$"&amp;BM$112&amp;"$"&amp;$B138)&gt;0),0,TRUE,1)</f>
        <v>0</v>
      </c>
      <c r="BN138" s="80" cm="1">
        <f t="array" aca="1" ref="BN138" ca="1">_xlfn.IFS(BN140=1,0,BN139=1,0,AND(INDIRECT("ｄａｔａ!$"&amp;BN$112&amp;"$"&amp;$B138)&lt;=2,INDIRECT("ｄａｔａ!$"&amp;BN$112&amp;"$"&amp;$B138)&gt;0),0,TRUE,1)</f>
        <v>0</v>
      </c>
      <c r="BO138" s="80" cm="1">
        <f t="array" aca="1" ref="BO138" ca="1">_xlfn.IFS(BO140=1,0,BO139=1,0,AND(INDIRECT("ｄａｔａ!$"&amp;BO$112&amp;"$"&amp;$B138)&lt;=2,INDIRECT("ｄａｔａ!$"&amp;BO$112&amp;"$"&amp;$B138)&gt;0),0,TRUE,1)</f>
        <v>0</v>
      </c>
      <c r="BP138" s="80" cm="1">
        <f t="array" aca="1" ref="BP138" ca="1">_xlfn.IFS(BP140=1,0,BP139=1,0,AND(INDIRECT("ｄａｔａ!$"&amp;BP$112&amp;"$"&amp;$B138)&lt;=2,INDIRECT("ｄａｔａ!$"&amp;BP$112&amp;"$"&amp;$B138)&gt;0),0,TRUE,1)</f>
        <v>0</v>
      </c>
    </row>
    <row r="139" spans="1:68" x14ac:dyDescent="0.2">
      <c r="B139" s="80">
        <f>VLOOKUP($A137,$A$11:$B$110,2,FALSE)</f>
        <v>13</v>
      </c>
      <c r="C139" s="80" t="s">
        <v>2425</v>
      </c>
      <c r="D139" s="80" cm="1">
        <f t="array" aca="1" ref="D139" ca="1">_xlfn.IFS(D140=1,0,TRIM(INDIRECT("ｄａｔａ!$"&amp;D$112&amp;"$"&amp;$B139))="",1,TRIM(INDIRECT("ｄａｔａ!$"&amp;D$112&amp;"$"&amp;$B139))&lt;&gt;"",0)</f>
        <v>0</v>
      </c>
      <c r="F139" s="80" cm="1">
        <f t="array" aca="1" ref="F139" ca="1">_xlfn.IFS(F140=1,0,TRIM(INDIRECT("ｄａｔａ!$"&amp;F$112&amp;"$"&amp;$B139))="",1,TRIM(INDIRECT("ｄａｔａ!$"&amp;F$112&amp;"$"&amp;$B139))&lt;&gt;"",0)</f>
        <v>1</v>
      </c>
      <c r="G139" s="80" cm="1">
        <f t="array" aca="1" ref="G139" ca="1">_xlfn.IFS(G140=1,0,TRIM(INDIRECT("ｄａｔａ!$"&amp;G$112&amp;"$"&amp;$B139))="",1,TRIM(INDIRECT("ｄａｔａ!$"&amp;G$112&amp;"$"&amp;$B139))&lt;&gt;"",0)</f>
        <v>1</v>
      </c>
      <c r="H139" s="80" cm="1">
        <f t="array" aca="1" ref="H139" ca="1">_xlfn.IFS(H140=1,0,TRIM(INDIRECT("ｄａｔａ!$"&amp;H$112&amp;"$"&amp;$B139))="",1,TRIM(INDIRECT("ｄａｔａ!$"&amp;H$112&amp;"$"&amp;$B139))&lt;&gt;"",0)</f>
        <v>1</v>
      </c>
      <c r="I139" s="80" cm="1">
        <f t="array" aca="1" ref="I139" ca="1">_xlfn.IFS(I140=1,0,TRIM(INDIRECT("ｄａｔａ!$"&amp;I$112&amp;"$"&amp;$B139))="",1,TRIM(INDIRECT("ｄａｔａ!$"&amp;I$112&amp;"$"&amp;$B139))&lt;&gt;"",0)</f>
        <v>1</v>
      </c>
      <c r="J139" s="80" cm="1">
        <f t="array" aca="1" ref="J139" ca="1">_xlfn.IFS(J140=1,0,TRIM(INDIRECT("ｄａｔａ!$"&amp;J$112&amp;"$"&amp;$B139))="",1,TRIM(INDIRECT("ｄａｔａ!$"&amp;J$112&amp;"$"&amp;$B139))&lt;&gt;"",0)</f>
        <v>1</v>
      </c>
      <c r="K139" s="80" cm="1">
        <f t="array" aca="1" ref="K139" ca="1">_xlfn.IFS(K140=1,0,TRIM(INDIRECT("ｄａｔａ!$"&amp;K$112&amp;"$"&amp;$B139))="",1,TRIM(INDIRECT("ｄａｔａ!$"&amp;K$112&amp;"$"&amp;$B139))&lt;&gt;"",0)</f>
        <v>1</v>
      </c>
      <c r="L139" s="80" cm="1">
        <f t="array" aca="1" ref="L139" ca="1">_xlfn.IFS(L140=1,0,TRIM(INDIRECT("ｄａｔａ!$"&amp;L$112&amp;"$"&amp;$B139))="",1,TRIM(INDIRECT("ｄａｔａ!$"&amp;L$112&amp;"$"&amp;$B139))&lt;&gt;"",0)</f>
        <v>1</v>
      </c>
      <c r="M139" s="80" cm="1">
        <f t="array" aca="1" ref="M139" ca="1">_xlfn.IFS(M140=1,0,TRIM(INDIRECT("ｄａｔａ!$"&amp;M$112&amp;"$"&amp;$B139))="",1,TRIM(INDIRECT("ｄａｔａ!$"&amp;M$112&amp;"$"&amp;$B139))&lt;&gt;"",0)</f>
        <v>1</v>
      </c>
      <c r="N139" s="80" cm="1">
        <f t="array" aca="1" ref="N139" ca="1">_xlfn.IFS(N140=1,0,TRIM(INDIRECT("ｄａｔａ!$"&amp;N$112&amp;"$"&amp;$B139))="",1,TRIM(INDIRECT("ｄａｔａ!$"&amp;N$112&amp;"$"&amp;$B139))&lt;&gt;"",0)</f>
        <v>1</v>
      </c>
      <c r="O139" s="80" cm="1">
        <f t="array" aca="1" ref="O139" ca="1">_xlfn.IFS(O140=1,0,TRIM(INDIRECT("ｄａｔａ!$"&amp;O$112&amp;"$"&amp;$B139))="",1,TRIM(INDIRECT("ｄａｔａ!$"&amp;O$112&amp;"$"&amp;$B139))&lt;&gt;"",0)</f>
        <v>1</v>
      </c>
      <c r="P139" s="80" cm="1">
        <f t="array" aca="1" ref="P139" ca="1">_xlfn.IFS(P140=1,0,TRIM(INDIRECT("ｄａｔａ!$"&amp;P$112&amp;"$"&amp;$B139))="",1,TRIM(INDIRECT("ｄａｔａ!$"&amp;P$112&amp;"$"&amp;$B139))&lt;&gt;"",0)</f>
        <v>1</v>
      </c>
      <c r="Q139" s="80" cm="1">
        <f t="array" aca="1" ref="Q139" ca="1">_xlfn.IFS(Q140=1,0,TRIM(INDIRECT("ｄａｔａ!$"&amp;Q$112&amp;"$"&amp;$B139))="",1,TRIM(INDIRECT("ｄａｔａ!$"&amp;Q$112&amp;"$"&amp;$B139))&lt;&gt;"",0)</f>
        <v>1</v>
      </c>
      <c r="R139" s="80" cm="1">
        <f t="array" aca="1" ref="R139" ca="1">_xlfn.IFS(R140=1,0,TRIM(INDIRECT("ｄａｔａ!$"&amp;R$112&amp;"$"&amp;$B139))="",1,TRIM(INDIRECT("ｄａｔａ!$"&amp;R$112&amp;"$"&amp;$B139))&lt;&gt;"",0)</f>
        <v>1</v>
      </c>
      <c r="S139" s="80" cm="1">
        <f t="array" aca="1" ref="S139" ca="1">_xlfn.IFS(S140=1,0,TRIM(INDIRECT("ｄａｔａ!$"&amp;S$112&amp;"$"&amp;$B139))="",1,TRIM(INDIRECT("ｄａｔａ!$"&amp;S$112&amp;"$"&amp;$B139))&lt;&gt;"",0)</f>
        <v>1</v>
      </c>
      <c r="T139" s="80" cm="1">
        <f t="array" aca="1" ref="T139" ca="1">_xlfn.IFS(T140=1,0,TRIM(INDIRECT("ｄａｔａ!$"&amp;T$112&amp;"$"&amp;$B139))="",1,TRIM(INDIRECT("ｄａｔａ!$"&amp;T$112&amp;"$"&amp;$B139))&lt;&gt;"",0)</f>
        <v>1</v>
      </c>
      <c r="U139" s="80" cm="1">
        <f t="array" aca="1" ref="U139" ca="1">_xlfn.IFS(U140=1,0,TRIM(INDIRECT("ｄａｔａ!$"&amp;U$112&amp;"$"&amp;$B139))="",1,TRIM(INDIRECT("ｄａｔａ!$"&amp;U$112&amp;"$"&amp;$B139))&lt;&gt;"",0)</f>
        <v>1</v>
      </c>
      <c r="V139" s="80" cm="1">
        <f t="array" aca="1" ref="V139" ca="1">_xlfn.IFS(V140=1,0,TRIM(INDIRECT("ｄａｔａ!$"&amp;V$112&amp;"$"&amp;$B139))="",1,TRIM(INDIRECT("ｄａｔａ!$"&amp;V$112&amp;"$"&amp;$B139))&lt;&gt;"",0)</f>
        <v>1</v>
      </c>
      <c r="W139" s="80" cm="1">
        <f t="array" aca="1" ref="W139" ca="1">_xlfn.IFS(W140=1,0,TRIM(INDIRECT("ｄａｔａ!$"&amp;W$112&amp;"$"&amp;$B139))="",1,TRIM(INDIRECT("ｄａｔａ!$"&amp;W$112&amp;"$"&amp;$B139))&lt;&gt;"",0)</f>
        <v>1</v>
      </c>
      <c r="X139" s="80">
        <f ca="1">IF(SUM($Y139:$AO139)=17,1,0)</f>
        <v>1</v>
      </c>
      <c r="Y139" s="80" cm="1">
        <f t="array" aca="1" ref="Y139" ca="1">_xlfn.IFS(Y140=1,0,TRIM(INDIRECT("ｄａｔａ!$"&amp;Y$112&amp;"$"&amp;$B139))="",1,TRIM(INDIRECT("ｄａｔａ!$"&amp;Y$112&amp;"$"&amp;$B139))&lt;&gt;"",0)</f>
        <v>1</v>
      </c>
      <c r="Z139" s="80" cm="1">
        <f t="array" aca="1" ref="Z139" ca="1">_xlfn.IFS(Z140=1,0,TRIM(INDIRECT("ｄａｔａ!$"&amp;Z$112&amp;"$"&amp;$B139))="",1,TRIM(INDIRECT("ｄａｔａ!$"&amp;Z$112&amp;"$"&amp;$B139))&lt;&gt;"",0)</f>
        <v>1</v>
      </c>
      <c r="AA139" s="80" cm="1">
        <f t="array" aca="1" ref="AA139" ca="1">_xlfn.IFS(AA140=1,0,TRIM(INDIRECT("ｄａｔａ!$"&amp;AA$112&amp;"$"&amp;$B139))="",1,TRIM(INDIRECT("ｄａｔａ!$"&amp;AA$112&amp;"$"&amp;$B139))&lt;&gt;"",0)</f>
        <v>1</v>
      </c>
      <c r="AB139" s="80" cm="1">
        <f t="array" aca="1" ref="AB139" ca="1">_xlfn.IFS(AB140=1,0,TRIM(INDIRECT("ｄａｔａ!$"&amp;AB$112&amp;"$"&amp;$B139))="",1,TRIM(INDIRECT("ｄａｔａ!$"&amp;AB$112&amp;"$"&amp;$B139))&lt;&gt;"",0)</f>
        <v>1</v>
      </c>
      <c r="AC139" s="80" cm="1">
        <f t="array" aca="1" ref="AC139" ca="1">_xlfn.IFS(AC140=1,0,TRIM(INDIRECT("ｄａｔａ!$"&amp;AC$112&amp;"$"&amp;$B139))="",1,TRIM(INDIRECT("ｄａｔａ!$"&amp;AC$112&amp;"$"&amp;$B139))&lt;&gt;"",0)</f>
        <v>1</v>
      </c>
      <c r="AD139" s="80" cm="1">
        <f t="array" aca="1" ref="AD139" ca="1">_xlfn.IFS(AD140=1,0,TRIM(INDIRECT("ｄａｔａ!$"&amp;AD$112&amp;"$"&amp;$B139))="",1,TRIM(INDIRECT("ｄａｔａ!$"&amp;AD$112&amp;"$"&amp;$B139))&lt;&gt;"",0)</f>
        <v>1</v>
      </c>
      <c r="AE139" s="80" cm="1">
        <f t="array" aca="1" ref="AE139" ca="1">_xlfn.IFS(AE140=1,0,TRIM(INDIRECT("ｄａｔａ!$"&amp;AE$112&amp;"$"&amp;$B139))="",1,TRIM(INDIRECT("ｄａｔａ!$"&amp;AE$112&amp;"$"&amp;$B139))&lt;&gt;"",0)</f>
        <v>1</v>
      </c>
      <c r="AF139" s="80" cm="1">
        <f t="array" aca="1" ref="AF139" ca="1">_xlfn.IFS(AF140=1,0,TRIM(INDIRECT("ｄａｔａ!$"&amp;AF$112&amp;"$"&amp;$B139))="",1,TRIM(INDIRECT("ｄａｔａ!$"&amp;AF$112&amp;"$"&amp;$B139))&lt;&gt;"",0)</f>
        <v>1</v>
      </c>
      <c r="AG139" s="80" cm="1">
        <f t="array" aca="1" ref="AG139" ca="1">_xlfn.IFS(AG140=1,0,TRIM(INDIRECT("ｄａｔａ!$"&amp;AG$112&amp;"$"&amp;$B139))="",1,TRIM(INDIRECT("ｄａｔａ!$"&amp;AG$112&amp;"$"&amp;$B139))&lt;&gt;"",0)</f>
        <v>1</v>
      </c>
      <c r="AH139" s="80" cm="1">
        <f t="array" aca="1" ref="AH139" ca="1">_xlfn.IFS(AH140=1,0,TRIM(INDIRECT("ｄａｔａ!$"&amp;AH$112&amp;"$"&amp;$B139))="",1,TRIM(INDIRECT("ｄａｔａ!$"&amp;AH$112&amp;"$"&amp;$B139))&lt;&gt;"",0)</f>
        <v>1</v>
      </c>
      <c r="AI139" s="80" cm="1">
        <f t="array" aca="1" ref="AI139" ca="1">_xlfn.IFS(AI140=1,0,TRIM(INDIRECT("ｄａｔａ!$"&amp;AI$112&amp;"$"&amp;$B139))="",1,TRIM(INDIRECT("ｄａｔａ!$"&amp;AI$112&amp;"$"&amp;$B139))&lt;&gt;"",0)</f>
        <v>1</v>
      </c>
      <c r="AJ139" s="80" cm="1">
        <f t="array" aca="1" ref="AJ139" ca="1">_xlfn.IFS(AJ140=1,0,TRIM(INDIRECT("ｄａｔａ!$"&amp;AJ$112&amp;"$"&amp;$B139))="",1,TRIM(INDIRECT("ｄａｔａ!$"&amp;AJ$112&amp;"$"&amp;$B139))&lt;&gt;"",0)</f>
        <v>1</v>
      </c>
      <c r="AK139" s="80" cm="1">
        <f t="array" aca="1" ref="AK139" ca="1">_xlfn.IFS(AK140=1,0,TRIM(INDIRECT("ｄａｔａ!$"&amp;AK$112&amp;"$"&amp;$B139))="",1,TRIM(INDIRECT("ｄａｔａ!$"&amp;AK$112&amp;"$"&amp;$B139))&lt;&gt;"",0)</f>
        <v>1</v>
      </c>
      <c r="AL139" s="80" cm="1">
        <f t="array" aca="1" ref="AL139" ca="1">_xlfn.IFS(AL140=1,0,TRIM(INDIRECT("ｄａｔａ!$"&amp;AL$112&amp;"$"&amp;$B139))="",1,TRIM(INDIRECT("ｄａｔａ!$"&amp;AL$112&amp;"$"&amp;$B139))&lt;&gt;"",0)</f>
        <v>1</v>
      </c>
      <c r="AM139" s="80" cm="1">
        <f t="array" aca="1" ref="AM139" ca="1">_xlfn.IFS(AM140=1,0,TRIM(INDIRECT("ｄａｔａ!$"&amp;AM$112&amp;"$"&amp;$B139))="",1,TRIM(INDIRECT("ｄａｔａ!$"&amp;AM$112&amp;"$"&amp;$B139))&lt;&gt;"",0)</f>
        <v>1</v>
      </c>
      <c r="AN139" s="80" cm="1">
        <f t="array" aca="1" ref="AN139" ca="1">_xlfn.IFS(AN140=1,0,TRIM(INDIRECT("ｄａｔａ!$"&amp;AN$112&amp;"$"&amp;$B139))="",1,TRIM(INDIRECT("ｄａｔａ!$"&amp;AN$112&amp;"$"&amp;$B139))&lt;&gt;"",0)</f>
        <v>1</v>
      </c>
      <c r="AO139" s="80" cm="1">
        <f t="array" aca="1" ref="AO139" ca="1">_xlfn.IFS(AO140=1,0,TRIM(INDIRECT("ｄａｔａ!$"&amp;AO$112&amp;"$"&amp;$B139))="",1,TRIM(INDIRECT("ｄａｔａ!$"&amp;AO$112&amp;"$"&amp;$B139))&lt;&gt;"",0)</f>
        <v>1</v>
      </c>
      <c r="AP139" s="80">
        <f ca="1">IF(SUM($AQ139:$AZ139)=10,1,0)</f>
        <v>1</v>
      </c>
      <c r="AQ139" s="80" cm="1">
        <f t="array" aca="1" ref="AQ139" ca="1">_xlfn.IFS(AQ140=1,0,TRIM(INDIRECT("ｄａｔａ!$"&amp;AQ$112&amp;"$"&amp;$B139))="",1,TRIM(INDIRECT("ｄａｔａ!$"&amp;AQ$112&amp;"$"&amp;$B139))&lt;&gt;"",0)</f>
        <v>1</v>
      </c>
      <c r="AR139" s="80" cm="1">
        <f t="array" aca="1" ref="AR139" ca="1">_xlfn.IFS(AR140=1,0,TRIM(INDIRECT("ｄａｔａ!$"&amp;AR$112&amp;"$"&amp;$B139))="",1,TRIM(INDIRECT("ｄａｔａ!$"&amp;AR$112&amp;"$"&amp;$B139))&lt;&gt;"",0)</f>
        <v>1</v>
      </c>
      <c r="AS139" s="80" cm="1">
        <f t="array" aca="1" ref="AS139" ca="1">_xlfn.IFS(AS140=1,0,TRIM(INDIRECT("ｄａｔａ!$"&amp;AS$112&amp;"$"&amp;$B139))="",1,TRIM(INDIRECT("ｄａｔａ!$"&amp;AS$112&amp;"$"&amp;$B139))&lt;&gt;"",0)</f>
        <v>1</v>
      </c>
      <c r="AT139" s="80" cm="1">
        <f t="array" aca="1" ref="AT139" ca="1">_xlfn.IFS(AT140=1,0,TRIM(INDIRECT("ｄａｔａ!$"&amp;AT$112&amp;"$"&amp;$B139))="",1,TRIM(INDIRECT("ｄａｔａ!$"&amp;AT$112&amp;"$"&amp;$B139))&lt;&gt;"",0)</f>
        <v>1</v>
      </c>
      <c r="AU139" s="80" cm="1">
        <f t="array" aca="1" ref="AU139" ca="1">_xlfn.IFS(AU140=1,0,TRIM(INDIRECT("ｄａｔａ!$"&amp;AU$112&amp;"$"&amp;$B139))="",1,TRIM(INDIRECT("ｄａｔａ!$"&amp;AU$112&amp;"$"&amp;$B139))&lt;&gt;"",0)</f>
        <v>1</v>
      </c>
      <c r="AV139" s="80" cm="1">
        <f t="array" aca="1" ref="AV139" ca="1">_xlfn.IFS(AV140=1,0,TRIM(INDIRECT("ｄａｔａ!$"&amp;AV$112&amp;"$"&amp;$B139))="",1,TRIM(INDIRECT("ｄａｔａ!$"&amp;AV$112&amp;"$"&amp;$B139))&lt;&gt;"",0)</f>
        <v>1</v>
      </c>
      <c r="AW139" s="80" cm="1">
        <f t="array" aca="1" ref="AW139" ca="1">_xlfn.IFS(AW140=1,0,TRIM(INDIRECT("ｄａｔａ!$"&amp;AW$112&amp;"$"&amp;$B139))="",1,TRIM(INDIRECT("ｄａｔａ!$"&amp;AW$112&amp;"$"&amp;$B139))&lt;&gt;"",0)</f>
        <v>1</v>
      </c>
      <c r="AX139" s="80" cm="1">
        <f t="array" aca="1" ref="AX139" ca="1">_xlfn.IFS(AX140=1,0,TRIM(INDIRECT("ｄａｔａ!$"&amp;AX$112&amp;"$"&amp;$B139))="",1,TRIM(INDIRECT("ｄａｔａ!$"&amp;AX$112&amp;"$"&amp;$B139))&lt;&gt;"",0)</f>
        <v>1</v>
      </c>
      <c r="AY139" s="80" cm="1">
        <f t="array" aca="1" ref="AY139" ca="1">_xlfn.IFS(AY140=1,0,TRIM(INDIRECT("ｄａｔａ!$"&amp;AY$112&amp;"$"&amp;$B139))="",1,TRIM(INDIRECT("ｄａｔａ!$"&amp;AY$112&amp;"$"&amp;$B139))&lt;&gt;"",0)</f>
        <v>1</v>
      </c>
      <c r="AZ139" s="80" cm="1">
        <f t="array" aca="1" ref="AZ139" ca="1">_xlfn.IFS(AZ140=1,0,TRIM(INDIRECT("ｄａｔａ!$"&amp;AZ$112&amp;"$"&amp;$B139))="",1,TRIM(INDIRECT("ｄａｔａ!$"&amp;AZ$112&amp;"$"&amp;$B139))&lt;&gt;"",0)</f>
        <v>1</v>
      </c>
      <c r="BA139" s="80">
        <f ca="1">IF(SUM($BB139:$BP139)=15,1,0)</f>
        <v>1</v>
      </c>
      <c r="BB139" s="80" cm="1">
        <f t="array" aca="1" ref="BB139" ca="1">_xlfn.IFS(BB140=1,0,TRIM(INDIRECT("ｄａｔａ!$"&amp;BB$112&amp;"$"&amp;$B139))="",1,TRIM(INDIRECT("ｄａｔａ!$"&amp;BB$112&amp;"$"&amp;$B139))&lt;&gt;"",0)</f>
        <v>1</v>
      </c>
      <c r="BC139" s="80" cm="1">
        <f t="array" aca="1" ref="BC139" ca="1">_xlfn.IFS(BC140=1,0,TRIM(INDIRECT("ｄａｔａ!$"&amp;BC$112&amp;"$"&amp;$B139))="",1,TRIM(INDIRECT("ｄａｔａ!$"&amp;BC$112&amp;"$"&amp;$B139))&lt;&gt;"",0)</f>
        <v>1</v>
      </c>
      <c r="BD139" s="80" cm="1">
        <f t="array" aca="1" ref="BD139" ca="1">_xlfn.IFS(BD140=1,0,TRIM(INDIRECT("ｄａｔａ!$"&amp;BD$112&amp;"$"&amp;$B139))="",1,TRIM(INDIRECT("ｄａｔａ!$"&amp;BD$112&amp;"$"&amp;$B139))&lt;&gt;"",0)</f>
        <v>1</v>
      </c>
      <c r="BE139" s="80" cm="1">
        <f t="array" aca="1" ref="BE139" ca="1">_xlfn.IFS(BE140=1,0,TRIM(INDIRECT("ｄａｔａ!$"&amp;BE$112&amp;"$"&amp;$B139))="",1,TRIM(INDIRECT("ｄａｔａ!$"&amp;BE$112&amp;"$"&amp;$B139))&lt;&gt;"",0)</f>
        <v>1</v>
      </c>
      <c r="BF139" s="80" cm="1">
        <f t="array" aca="1" ref="BF139" ca="1">_xlfn.IFS(BF140=1,0,TRIM(INDIRECT("ｄａｔａ!$"&amp;BF$112&amp;"$"&amp;$B139))="",1,TRIM(INDIRECT("ｄａｔａ!$"&amp;BF$112&amp;"$"&amp;$B139))&lt;&gt;"",0)</f>
        <v>1</v>
      </c>
      <c r="BG139" s="80" cm="1">
        <f t="array" aca="1" ref="BG139" ca="1">_xlfn.IFS(BG140=1,0,TRIM(INDIRECT("ｄａｔａ!$"&amp;BG$112&amp;"$"&amp;$B139))="",1,TRIM(INDIRECT("ｄａｔａ!$"&amp;BG$112&amp;"$"&amp;$B139))&lt;&gt;"",0)</f>
        <v>1</v>
      </c>
      <c r="BH139" s="80" cm="1">
        <f t="array" aca="1" ref="BH139" ca="1">_xlfn.IFS(BH140=1,0,TRIM(INDIRECT("ｄａｔａ!$"&amp;BH$112&amp;"$"&amp;$B139))="",1,TRIM(INDIRECT("ｄａｔａ!$"&amp;BH$112&amp;"$"&amp;$B139))&lt;&gt;"",0)</f>
        <v>1</v>
      </c>
      <c r="BI139" s="80" cm="1">
        <f t="array" aca="1" ref="BI139" ca="1">_xlfn.IFS(BI140=1,0,TRIM(INDIRECT("ｄａｔａ!$"&amp;BI$112&amp;"$"&amp;$B139))="",1,TRIM(INDIRECT("ｄａｔａ!$"&amp;BI$112&amp;"$"&amp;$B139))&lt;&gt;"",0)</f>
        <v>1</v>
      </c>
      <c r="BJ139" s="80" cm="1">
        <f t="array" aca="1" ref="BJ139" ca="1">_xlfn.IFS(BJ140=1,0,TRIM(INDIRECT("ｄａｔａ!$"&amp;BJ$112&amp;"$"&amp;$B139))="",1,TRIM(INDIRECT("ｄａｔａ!$"&amp;BJ$112&amp;"$"&amp;$B139))&lt;&gt;"",0)</f>
        <v>1</v>
      </c>
      <c r="BK139" s="80" cm="1">
        <f t="array" aca="1" ref="BK139" ca="1">_xlfn.IFS(BK140=1,0,TRIM(INDIRECT("ｄａｔａ!$"&amp;BK$112&amp;"$"&amp;$B139))="",1,TRIM(INDIRECT("ｄａｔａ!$"&amp;BK$112&amp;"$"&amp;$B139))&lt;&gt;"",0)</f>
        <v>1</v>
      </c>
      <c r="BL139" s="80" cm="1">
        <f t="array" aca="1" ref="BL139" ca="1">_xlfn.IFS(BL140=1,0,TRIM(INDIRECT("ｄａｔａ!$"&amp;BL$112&amp;"$"&amp;$B139))="",1,TRIM(INDIRECT("ｄａｔａ!$"&amp;BL$112&amp;"$"&amp;$B139))&lt;&gt;"",0)</f>
        <v>1</v>
      </c>
      <c r="BM139" s="80" cm="1">
        <f t="array" aca="1" ref="BM139" ca="1">_xlfn.IFS(BM140=1,0,TRIM(INDIRECT("ｄａｔａ!$"&amp;BM$112&amp;"$"&amp;$B139))="",1,TRIM(INDIRECT("ｄａｔａ!$"&amp;BM$112&amp;"$"&amp;$B139))&lt;&gt;"",0)</f>
        <v>1</v>
      </c>
      <c r="BN139" s="80" cm="1">
        <f t="array" aca="1" ref="BN139" ca="1">_xlfn.IFS(BN140=1,0,TRIM(INDIRECT("ｄａｔａ!$"&amp;BN$112&amp;"$"&amp;$B139))="",1,TRIM(INDIRECT("ｄａｔａ!$"&amp;BN$112&amp;"$"&amp;$B139))&lt;&gt;"",0)</f>
        <v>1</v>
      </c>
      <c r="BO139" s="80" cm="1">
        <f t="array" aca="1" ref="BO139" ca="1">_xlfn.IFS(BO140=1,0,TRIM(INDIRECT("ｄａｔａ!$"&amp;BO$112&amp;"$"&amp;$B139))="",1,TRIM(INDIRECT("ｄａｔａ!$"&amp;BO$112&amp;"$"&amp;$B139))&lt;&gt;"",0)</f>
        <v>1</v>
      </c>
      <c r="BP139" s="80" cm="1">
        <f t="array" aca="1" ref="BP139" ca="1">_xlfn.IFS(BP140=1,0,TRIM(INDIRECT("ｄａｔａ!$"&amp;BP$112&amp;"$"&amp;$B139))="",1,TRIM(INDIRECT("ｄａｔａ!$"&amp;BP$112&amp;"$"&amp;$B139))&lt;&gt;"",0)</f>
        <v>1</v>
      </c>
    </row>
    <row r="140" spans="1:68" x14ac:dyDescent="0.2">
      <c r="B140" s="80">
        <f>VLOOKUP($A137,$A$11:$B$110,2,FALSE)</f>
        <v>13</v>
      </c>
      <c r="C140" s="80" t="s">
        <v>2430</v>
      </c>
      <c r="D140" s="80" cm="1">
        <f t="array" aca="1" ref="D140" ca="1">IF(ISERROR(INDIRECT("ｄａｔａ!$"&amp;D$112&amp;"$"&amp;$B140)),1,0)</f>
        <v>0</v>
      </c>
      <c r="F140" s="80" cm="1">
        <f t="array" aca="1" ref="F140" ca="1">IF(ISERROR(INDIRECT("ｄａｔａ!$"&amp;F$112&amp;"$"&amp;$B140)),1,0)</f>
        <v>0</v>
      </c>
      <c r="G140" s="80" cm="1">
        <f t="array" aca="1" ref="G140" ca="1">IF(ISERROR(INDIRECT("ｄａｔａ!$"&amp;G$112&amp;"$"&amp;$B140)),1,0)</f>
        <v>0</v>
      </c>
      <c r="H140" s="80" cm="1">
        <f t="array" aca="1" ref="H140" ca="1">IF(ISERROR(INDIRECT("ｄａｔａ!$"&amp;H$112&amp;"$"&amp;$B140)),1,0)</f>
        <v>0</v>
      </c>
      <c r="I140" s="80" cm="1">
        <f t="array" aca="1" ref="I140" ca="1">IF(ISERROR(INDIRECT("ｄａｔａ!$"&amp;I$112&amp;"$"&amp;$B140)),1,0)</f>
        <v>0</v>
      </c>
      <c r="J140" s="80" cm="1">
        <f t="array" aca="1" ref="J140" ca="1">IF(ISERROR(INDIRECT("ｄａｔａ!$"&amp;J$112&amp;"$"&amp;$B140)),1,0)</f>
        <v>0</v>
      </c>
      <c r="K140" s="80" cm="1">
        <f t="array" aca="1" ref="K140" ca="1">IF(ISERROR(INDIRECT("ｄａｔａ!$"&amp;K$112&amp;"$"&amp;$B140)),1,0)</f>
        <v>0</v>
      </c>
      <c r="L140" s="80" cm="1">
        <f t="array" aca="1" ref="L140" ca="1">IF(ISERROR(INDIRECT("ｄａｔａ!$"&amp;L$112&amp;"$"&amp;$B140)),1,0)</f>
        <v>0</v>
      </c>
      <c r="M140" s="80" cm="1">
        <f t="array" aca="1" ref="M140" ca="1">IF(ISERROR(INDIRECT("ｄａｔａ!$"&amp;M$112&amp;"$"&amp;$B140)),1,0)</f>
        <v>0</v>
      </c>
      <c r="N140" s="80" cm="1">
        <f t="array" aca="1" ref="N140" ca="1">IF(ISERROR(INDIRECT("ｄａｔａ!$"&amp;N$112&amp;"$"&amp;$B140)),1,0)</f>
        <v>0</v>
      </c>
      <c r="O140" s="80" cm="1">
        <f t="array" aca="1" ref="O140" ca="1">IF(ISERROR(INDIRECT("ｄａｔａ!$"&amp;O$112&amp;"$"&amp;$B140)),1,0)</f>
        <v>0</v>
      </c>
      <c r="P140" s="80" cm="1">
        <f t="array" aca="1" ref="P140" ca="1">IF(ISERROR(INDIRECT("ｄａｔａ!$"&amp;P$112&amp;"$"&amp;$B140)),1,0)</f>
        <v>0</v>
      </c>
      <c r="Q140" s="80" cm="1">
        <f t="array" aca="1" ref="Q140" ca="1">IF(ISERROR(INDIRECT("ｄａｔａ!$"&amp;Q$112&amp;"$"&amp;$B140)),1,0)</f>
        <v>0</v>
      </c>
      <c r="R140" s="80" cm="1">
        <f t="array" aca="1" ref="R140" ca="1">IF(ISERROR(INDIRECT("ｄａｔａ!$"&amp;R$112&amp;"$"&amp;$B140)),1,0)</f>
        <v>0</v>
      </c>
      <c r="S140" s="80" cm="1">
        <f t="array" aca="1" ref="S140" ca="1">IF(ISERROR(INDIRECT("ｄａｔａ!$"&amp;S$112&amp;"$"&amp;$B140)),1,0)</f>
        <v>0</v>
      </c>
      <c r="T140" s="80" cm="1">
        <f t="array" aca="1" ref="T140" ca="1">IF(ISERROR(INDIRECT("ｄａｔａ!$"&amp;T$112&amp;"$"&amp;$B140)),1,0)</f>
        <v>0</v>
      </c>
      <c r="U140" s="80" cm="1">
        <f t="array" aca="1" ref="U140" ca="1">IF(ISERROR(INDIRECT("ｄａｔａ!$"&amp;U$112&amp;"$"&amp;$B140)),1,0)</f>
        <v>0</v>
      </c>
      <c r="V140" s="80" cm="1">
        <f t="array" aca="1" ref="V140" ca="1">IF(ISERROR(INDIRECT("ｄａｔａ!$"&amp;V$112&amp;"$"&amp;$B140)),1,0)</f>
        <v>0</v>
      </c>
      <c r="W140" s="80" cm="1">
        <f t="array" aca="1" ref="W140" ca="1">IF(ISERROR(INDIRECT("ｄａｔａ!$"&amp;W$112&amp;"$"&amp;$B140)),1,0)</f>
        <v>0</v>
      </c>
      <c r="X140" s="80">
        <f ca="1">IF(SUM($Y138:$AO138,$Y140:$AO140)&gt;0,1,0)</f>
        <v>0</v>
      </c>
      <c r="Y140" s="80" cm="1">
        <f t="array" aca="1" ref="Y140" ca="1">IF(ISERROR(INDIRECT("ｄａｔａ!$"&amp;Y$112&amp;"$"&amp;$B140)),1,0)</f>
        <v>0</v>
      </c>
      <c r="Z140" s="80" cm="1">
        <f t="array" aca="1" ref="Z140" ca="1">IF(ISERROR(INDIRECT("ｄａｔａ!$"&amp;Z$112&amp;"$"&amp;$B140)),1,0)</f>
        <v>0</v>
      </c>
      <c r="AA140" s="80" cm="1">
        <f t="array" aca="1" ref="AA140" ca="1">IF(ISERROR(INDIRECT("ｄａｔａ!$"&amp;AA$112&amp;"$"&amp;$B140)),1,0)</f>
        <v>0</v>
      </c>
      <c r="AB140" s="80" cm="1">
        <f t="array" aca="1" ref="AB140" ca="1">IF(ISERROR(INDIRECT("ｄａｔａ!$"&amp;AB$112&amp;"$"&amp;$B140)),1,0)</f>
        <v>0</v>
      </c>
      <c r="AC140" s="80" cm="1">
        <f t="array" aca="1" ref="AC140" ca="1">IF(ISERROR(INDIRECT("ｄａｔａ!$"&amp;AC$112&amp;"$"&amp;$B140)),1,0)</f>
        <v>0</v>
      </c>
      <c r="AD140" s="80" cm="1">
        <f t="array" aca="1" ref="AD140" ca="1">IF(ISERROR(INDIRECT("ｄａｔａ!$"&amp;AD$112&amp;"$"&amp;$B140)),1,0)</f>
        <v>0</v>
      </c>
      <c r="AE140" s="80" cm="1">
        <f t="array" aca="1" ref="AE140" ca="1">IF(ISERROR(INDIRECT("ｄａｔａ!$"&amp;AE$112&amp;"$"&amp;$B140)),1,0)</f>
        <v>0</v>
      </c>
      <c r="AF140" s="80" cm="1">
        <f t="array" aca="1" ref="AF140" ca="1">IF(ISERROR(INDIRECT("ｄａｔａ!$"&amp;AF$112&amp;"$"&amp;$B140)),1,0)</f>
        <v>0</v>
      </c>
      <c r="AG140" s="80" cm="1">
        <f t="array" aca="1" ref="AG140" ca="1">IF(ISERROR(INDIRECT("ｄａｔａ!$"&amp;AG$112&amp;"$"&amp;$B140)),1,0)</f>
        <v>0</v>
      </c>
      <c r="AH140" s="80" cm="1">
        <f t="array" aca="1" ref="AH140" ca="1">IF(ISERROR(INDIRECT("ｄａｔａ!$"&amp;AH$112&amp;"$"&amp;$B140)),1,0)</f>
        <v>0</v>
      </c>
      <c r="AI140" s="80" cm="1">
        <f t="array" aca="1" ref="AI140" ca="1">IF(ISERROR(INDIRECT("ｄａｔａ!$"&amp;AI$112&amp;"$"&amp;$B140)),1,0)</f>
        <v>0</v>
      </c>
      <c r="AJ140" s="80" cm="1">
        <f t="array" aca="1" ref="AJ140" ca="1">IF(ISERROR(INDIRECT("ｄａｔａ!$"&amp;AJ$112&amp;"$"&amp;$B140)),1,0)</f>
        <v>0</v>
      </c>
      <c r="AK140" s="80" cm="1">
        <f t="array" aca="1" ref="AK140" ca="1">IF(ISERROR(INDIRECT("ｄａｔａ!$"&amp;AK$112&amp;"$"&amp;$B140)),1,0)</f>
        <v>0</v>
      </c>
      <c r="AL140" s="80" cm="1">
        <f t="array" aca="1" ref="AL140" ca="1">IF(ISERROR(INDIRECT("ｄａｔａ!$"&amp;AL$112&amp;"$"&amp;$B140)),1,0)</f>
        <v>0</v>
      </c>
      <c r="AM140" s="80" cm="1">
        <f t="array" aca="1" ref="AM140" ca="1">IF(ISERROR(INDIRECT("ｄａｔａ!$"&amp;AM$112&amp;"$"&amp;$B140)),1,0)</f>
        <v>0</v>
      </c>
      <c r="AN140" s="80" cm="1">
        <f t="array" aca="1" ref="AN140" ca="1">IF(ISERROR(INDIRECT("ｄａｔａ!$"&amp;AN$112&amp;"$"&amp;$B140)),1,0)</f>
        <v>0</v>
      </c>
      <c r="AO140" s="80" cm="1">
        <f t="array" aca="1" ref="AO140" ca="1">IF(ISERROR(INDIRECT("ｄａｔａ!$"&amp;AO$112&amp;"$"&amp;$B140)),1,0)</f>
        <v>0</v>
      </c>
      <c r="AP140" s="80">
        <f ca="1">IF(SUM($AQ138:$AZ138,$AQ140:$AZ140)&gt;0,1,0)</f>
        <v>0</v>
      </c>
      <c r="AQ140" s="80" cm="1">
        <f t="array" aca="1" ref="AQ140" ca="1">IF(ISERROR(INDIRECT("ｄａｔａ!$"&amp;AQ$112&amp;"$"&amp;$B140)),1,0)</f>
        <v>0</v>
      </c>
      <c r="AR140" s="80" cm="1">
        <f t="array" aca="1" ref="AR140" ca="1">IF(ISERROR(INDIRECT("ｄａｔａ!$"&amp;AR$112&amp;"$"&amp;$B140)),1,0)</f>
        <v>0</v>
      </c>
      <c r="AS140" s="80" cm="1">
        <f t="array" aca="1" ref="AS140" ca="1">IF(ISERROR(INDIRECT("ｄａｔａ!$"&amp;AS$112&amp;"$"&amp;$B140)),1,0)</f>
        <v>0</v>
      </c>
      <c r="AT140" s="80" cm="1">
        <f t="array" aca="1" ref="AT140" ca="1">IF(ISERROR(INDIRECT("ｄａｔａ!$"&amp;AT$112&amp;"$"&amp;$B140)),1,0)</f>
        <v>0</v>
      </c>
      <c r="AU140" s="80" cm="1">
        <f t="array" aca="1" ref="AU140" ca="1">IF(ISERROR(INDIRECT("ｄａｔａ!$"&amp;AU$112&amp;"$"&amp;$B140)),1,0)</f>
        <v>0</v>
      </c>
      <c r="AV140" s="80" cm="1">
        <f t="array" aca="1" ref="AV140" ca="1">IF(ISERROR(INDIRECT("ｄａｔａ!$"&amp;AV$112&amp;"$"&amp;$B140)),1,0)</f>
        <v>0</v>
      </c>
      <c r="AW140" s="80" cm="1">
        <f t="array" aca="1" ref="AW140" ca="1">IF(ISERROR(INDIRECT("ｄａｔａ!$"&amp;AW$112&amp;"$"&amp;$B140)),1,0)</f>
        <v>0</v>
      </c>
      <c r="AX140" s="80" cm="1">
        <f t="array" aca="1" ref="AX140" ca="1">IF(ISERROR(INDIRECT("ｄａｔａ!$"&amp;AX$112&amp;"$"&amp;$B140)),1,0)</f>
        <v>0</v>
      </c>
      <c r="AY140" s="80" cm="1">
        <f t="array" aca="1" ref="AY140" ca="1">IF(ISERROR(INDIRECT("ｄａｔａ!$"&amp;AY$112&amp;"$"&amp;$B140)),1,0)</f>
        <v>0</v>
      </c>
      <c r="AZ140" s="80" cm="1">
        <f t="array" aca="1" ref="AZ140" ca="1">IF(ISERROR(INDIRECT("ｄａｔａ!$"&amp;AZ$112&amp;"$"&amp;$B140)),1,0)</f>
        <v>0</v>
      </c>
      <c r="BA140" s="80">
        <f ca="1">IF(SUM($BB138:$BP138,$BB140:$BP140)&gt;0,1,0)</f>
        <v>0</v>
      </c>
      <c r="BB140" s="80" cm="1">
        <f t="array" aca="1" ref="BB140" ca="1">IF(ISERROR(INDIRECT("ｄａｔａ!$"&amp;BB$112&amp;"$"&amp;$B140)),1,0)</f>
        <v>0</v>
      </c>
      <c r="BC140" s="80" cm="1">
        <f t="array" aca="1" ref="BC140" ca="1">IF(ISERROR(INDIRECT("ｄａｔａ!$"&amp;BC$112&amp;"$"&amp;$B140)),1,0)</f>
        <v>0</v>
      </c>
      <c r="BD140" s="80" cm="1">
        <f t="array" aca="1" ref="BD140" ca="1">IF(ISERROR(INDIRECT("ｄａｔａ!$"&amp;BD$112&amp;"$"&amp;$B140)),1,0)</f>
        <v>0</v>
      </c>
      <c r="BE140" s="80" cm="1">
        <f t="array" aca="1" ref="BE140" ca="1">IF(ISERROR(INDIRECT("ｄａｔａ!$"&amp;BE$112&amp;"$"&amp;$B140)),1,0)</f>
        <v>0</v>
      </c>
      <c r="BF140" s="80" cm="1">
        <f t="array" aca="1" ref="BF140" ca="1">IF(ISERROR(INDIRECT("ｄａｔａ!$"&amp;BF$112&amp;"$"&amp;$B140)),1,0)</f>
        <v>0</v>
      </c>
      <c r="BG140" s="80" cm="1">
        <f t="array" aca="1" ref="BG140" ca="1">IF(ISERROR(INDIRECT("ｄａｔａ!$"&amp;BG$112&amp;"$"&amp;$B140)),1,0)</f>
        <v>0</v>
      </c>
      <c r="BH140" s="80" cm="1">
        <f t="array" aca="1" ref="BH140" ca="1">IF(ISERROR(INDIRECT("ｄａｔａ!$"&amp;BH$112&amp;"$"&amp;$B140)),1,0)</f>
        <v>0</v>
      </c>
      <c r="BI140" s="80" cm="1">
        <f t="array" aca="1" ref="BI140" ca="1">IF(ISERROR(INDIRECT("ｄａｔａ!$"&amp;BI$112&amp;"$"&amp;$B140)),1,0)</f>
        <v>0</v>
      </c>
      <c r="BJ140" s="80" cm="1">
        <f t="array" aca="1" ref="BJ140" ca="1">IF(ISERROR(INDIRECT("ｄａｔａ!$"&amp;BJ$112&amp;"$"&amp;$B140)),1,0)</f>
        <v>0</v>
      </c>
      <c r="BK140" s="80" cm="1">
        <f t="array" aca="1" ref="BK140" ca="1">IF(ISERROR(INDIRECT("ｄａｔａ!$"&amp;BK$112&amp;"$"&amp;$B140)),1,0)</f>
        <v>0</v>
      </c>
      <c r="BL140" s="80" cm="1">
        <f t="array" aca="1" ref="BL140" ca="1">IF(ISERROR(INDIRECT("ｄａｔａ!$"&amp;BL$112&amp;"$"&amp;$B140)),1,0)</f>
        <v>0</v>
      </c>
      <c r="BM140" s="80" cm="1">
        <f t="array" aca="1" ref="BM140" ca="1">IF(ISERROR(INDIRECT("ｄａｔａ!$"&amp;BM$112&amp;"$"&amp;$B140)),1,0)</f>
        <v>0</v>
      </c>
      <c r="BN140" s="80" cm="1">
        <f t="array" aca="1" ref="BN140" ca="1">IF(ISERROR(INDIRECT("ｄａｔａ!$"&amp;BN$112&amp;"$"&amp;$B140)),1,0)</f>
        <v>0</v>
      </c>
      <c r="BO140" s="80" cm="1">
        <f t="array" aca="1" ref="BO140" ca="1">IF(ISERROR(INDIRECT("ｄａｔａ!$"&amp;BO$112&amp;"$"&amp;$B140)),1,0)</f>
        <v>0</v>
      </c>
      <c r="BP140" s="80" cm="1">
        <f t="array" aca="1" ref="BP140" ca="1">IF(ISERROR(INDIRECT("ｄａｔａ!$"&amp;BP$112&amp;"$"&amp;$B140)),1,0)</f>
        <v>0</v>
      </c>
    </row>
    <row r="141" spans="1:68" x14ac:dyDescent="0.2">
      <c r="A141" s="80" t="s">
        <v>2447</v>
      </c>
      <c r="B141" s="80">
        <f>VLOOKUP($A141,$A$11:$B$110,2,FALSE)</f>
        <v>14</v>
      </c>
      <c r="C141" s="80" t="s">
        <v>2435</v>
      </c>
      <c r="D141" s="80" cm="1">
        <f t="array" aca="1" ref="D141" ca="1">_xlfn.IFS(D142=1,0,D143=1,0,AND(INDIRECT("ｄａｔａ!$"&amp;D$112&amp;"$"&amp;$B141)&lt;=INDIRECT("kikan!$Q$11"),INDIRECT("ｄａｔａ!$"&amp;D$112&amp;"$"&amp;$B141)&gt;=INDIRECT("kikan!$K$11")),0,TRUE,1)</f>
        <v>0</v>
      </c>
      <c r="F141" s="80">
        <v>0</v>
      </c>
      <c r="G141" s="80">
        <v>0</v>
      </c>
      <c r="H141" s="80">
        <v>0</v>
      </c>
      <c r="I141" s="80" cm="1">
        <f t="array" aca="1" ref="I141" ca="1">_xlfn.IFS(I142=1,0,I143=1,0,INDIRECT("ｄａｔａ!$"&amp;I$112&amp;"$"&amp;$B141)&gt;=INDIRECT("kikan!$I$11"),0,TRUE,1)</f>
        <v>0</v>
      </c>
      <c r="J141" s="80" cm="1">
        <f t="array" aca="1" ref="J141" ca="1">_xlfn.IFS(D144=1,0,I141=1,0,J142=1,0,I143=1,0,J143=1,0,INDIRECT("ｄａｔａ!$"&amp;I$112&amp;"$"&amp;$B141)&gt;INDIRECT("kikan!$I$11"),0,INDIRECT("ｄａｔａ!$"&amp;J$112&amp;"$"&amp;$B141)&gt;=INDIRECT("ｄａｔａ!$"&amp;D$112&amp;"$"&amp;$B141),0,TRUE,1)</f>
        <v>0</v>
      </c>
      <c r="K141" s="80" cm="1">
        <f t="array" aca="1" ref="K141" ca="1">_xlfn.IFS(K142=1,0,K143=1,0,AND(INDIRECT("ｄａｔａ!$"&amp;K$112&amp;"$"&amp;$B142)&gt;0,INDIRECT("ｄａｔａ!$"&amp;K$112&amp;"$"&amp;$B142)&lt;10000),0,TRUE,1)</f>
        <v>0</v>
      </c>
      <c r="L141" s="80" cm="1">
        <f t="array" aca="1" ref="L141" ca="1">_xlfn.IFS(L142=1,0,L143=1,0,INDIRECT("ｄａｔａ!$"&amp;L$112&amp;"$"&amp;$B141)&lt;20000,1,TRUE,0)</f>
        <v>0</v>
      </c>
      <c r="M141" s="80">
        <v>0</v>
      </c>
      <c r="N141" s="80">
        <v>0</v>
      </c>
      <c r="O141" s="80" cm="1">
        <f t="array" aca="1" ref="O141" ca="1">_xlfn.IFS(O144=1,0,INDIRECT("ｄａｔａ!$"&amp;O$112&amp;"$"&amp;$B142)=4,1,TRUE,0)</f>
        <v>0</v>
      </c>
      <c r="P141" s="80" cm="1">
        <f t="array" aca="1" ref="P141" ca="1">_xlfn.IFS(P144=1,0,AND(INDIRECT("ｄａｔａ!$"&amp;P$112&amp;"$"&amp;$B142)&lt;=3,INDIRECT("ｄａｔａ!$"&amp;P$112&amp;"$"&amp;$B142)&gt;0),1,TRUE,0)</f>
        <v>0</v>
      </c>
      <c r="Q141" s="80" cm="1">
        <f t="array" aca="1" ref="Q141" ca="1">_xlfn.IFS(Q144=1,0,INDIRECT("ｄａｔａ!$"&amp;Q$112&amp;"$"&amp;$B141)=1,1,TRUE,0)</f>
        <v>0</v>
      </c>
      <c r="R141" s="80">
        <v>0</v>
      </c>
      <c r="S141" s="80">
        <v>0</v>
      </c>
      <c r="T141" s="80">
        <v>0</v>
      </c>
      <c r="U141" s="80">
        <v>0</v>
      </c>
      <c r="V141" s="80">
        <v>0</v>
      </c>
      <c r="W141" s="80">
        <v>0</v>
      </c>
      <c r="X141" s="80">
        <f ca="1">IF(AND(SUM($Y141:$AO141)=0,17-SUM($Y143:$AO143)&gt;1),1,0)</f>
        <v>0</v>
      </c>
      <c r="Y141" s="80" cm="1">
        <f t="array" aca="1" ref="Y141" ca="1">_xlfn.IFS(Y144=1,0,INDIRECT("ｄａｔａ!$"&amp;Y$112&amp;"$"&amp;$B141)=2,1,TRUE,0)</f>
        <v>0</v>
      </c>
      <c r="Z141" s="80" cm="1">
        <f t="array" aca="1" ref="Z141" ca="1">_xlfn.IFS(Z144=1,0,INDIRECT("ｄａｔａ!$"&amp;Z$112&amp;"$"&amp;$B141)=2,1,TRUE,0)</f>
        <v>0</v>
      </c>
      <c r="AA141" s="80" cm="1">
        <f t="array" aca="1" ref="AA141" ca="1">_xlfn.IFS(AA144=1,0,INDIRECT("ｄａｔａ!$"&amp;AA$112&amp;"$"&amp;$B141)=2,1,TRUE,0)</f>
        <v>0</v>
      </c>
      <c r="AB141" s="80" cm="1">
        <f t="array" aca="1" ref="AB141" ca="1">_xlfn.IFS(AB144=1,0,INDIRECT("ｄａｔａ!$"&amp;AB$112&amp;"$"&amp;$B141)=2,1,TRUE,0)</f>
        <v>0</v>
      </c>
      <c r="AC141" s="80" cm="1">
        <f t="array" aca="1" ref="AC141" ca="1">_xlfn.IFS(AC144=1,0,INDIRECT("ｄａｔａ!$"&amp;AC$112&amp;"$"&amp;$B141)=2,1,TRUE,0)</f>
        <v>0</v>
      </c>
      <c r="AD141" s="80" cm="1">
        <f t="array" aca="1" ref="AD141" ca="1">_xlfn.IFS(AD144=1,0,INDIRECT("ｄａｔａ!$"&amp;AD$112&amp;"$"&amp;$B141)=2,1,TRUE,0)</f>
        <v>0</v>
      </c>
      <c r="AE141" s="80" cm="1">
        <f t="array" aca="1" ref="AE141" ca="1">_xlfn.IFS(AE144=1,0,INDIRECT("ｄａｔａ!$"&amp;AE$112&amp;"$"&amp;$B141)=2,1,TRUE,0)</f>
        <v>0</v>
      </c>
      <c r="AF141" s="80" cm="1">
        <f t="array" aca="1" ref="AF141" ca="1">_xlfn.IFS(AF144=1,0,INDIRECT("ｄａｔａ!$"&amp;AF$112&amp;"$"&amp;$B141)=2,1,TRUE,0)</f>
        <v>0</v>
      </c>
      <c r="AG141" s="80" cm="1">
        <f t="array" aca="1" ref="AG141" ca="1">_xlfn.IFS(AG144=1,0,INDIRECT("ｄａｔａ!$"&amp;AG$112&amp;"$"&amp;$B141)=2,1,TRUE,0)</f>
        <v>0</v>
      </c>
      <c r="AH141" s="80" cm="1">
        <f t="array" aca="1" ref="AH141" ca="1">_xlfn.IFS(AH144=1,0,INDIRECT("ｄａｔａ!$"&amp;AH$112&amp;"$"&amp;$B141)=2,1,TRUE,0)</f>
        <v>0</v>
      </c>
      <c r="AI141" s="80" cm="1">
        <f t="array" aca="1" ref="AI141" ca="1">_xlfn.IFS(AI144=1,0,INDIRECT("ｄａｔａ!$"&amp;AI$112&amp;"$"&amp;$B141)=2,1,TRUE,0)</f>
        <v>0</v>
      </c>
      <c r="AJ141" s="80" cm="1">
        <f t="array" aca="1" ref="AJ141" ca="1">_xlfn.IFS(AJ144=1,0,INDIRECT("ｄａｔａ!$"&amp;AJ$112&amp;"$"&amp;$B141)=2,1,TRUE,0)</f>
        <v>0</v>
      </c>
      <c r="AK141" s="80" cm="1">
        <f t="array" aca="1" ref="AK141" ca="1">_xlfn.IFS(AK144=1,0,INDIRECT("ｄａｔａ!$"&amp;AK$112&amp;"$"&amp;$B141)=2,1,TRUE,0)</f>
        <v>0</v>
      </c>
      <c r="AL141" s="80" cm="1">
        <f t="array" aca="1" ref="AL141" ca="1">_xlfn.IFS(AL144=1,0,INDIRECT("ｄａｔａ!$"&amp;AL$112&amp;"$"&amp;$B141)=2,1,TRUE,0)</f>
        <v>0</v>
      </c>
      <c r="AM141" s="80" cm="1">
        <f t="array" aca="1" ref="AM141" ca="1">_xlfn.IFS(AM144=1,0,INDIRECT("ｄａｔａ!$"&amp;AM$112&amp;"$"&amp;$B141)=2,1,TRUE,0)</f>
        <v>0</v>
      </c>
      <c r="AN141" s="80" cm="1">
        <f t="array" aca="1" ref="AN141" ca="1">_xlfn.IFS(AN144=1,0,INDIRECT("ｄａｔａ!$"&amp;AN$112&amp;"$"&amp;$B141)=2,1,TRUE,0)</f>
        <v>0</v>
      </c>
      <c r="AO141" s="80" cm="1">
        <f t="array" aca="1" ref="AO141" ca="1">_xlfn.IFS(AO144=1,0,INDIRECT("ｄａｔａ!$"&amp;AO$112&amp;"$"&amp;$B141)=2,1,TRUE,0)</f>
        <v>0</v>
      </c>
      <c r="AP141" s="80">
        <f ca="1">IF(AND(SUM($AQ141:$AZ141)=0,10-SUM($AQ143:$AZ143)&gt;1),1,0)</f>
        <v>0</v>
      </c>
      <c r="AQ141" s="80" cm="1">
        <f t="array" aca="1" ref="AQ141" ca="1">_xlfn.IFS(AQ144=1,0,INDIRECT("ｄａｔａ!$"&amp;AQ$112&amp;"$"&amp;$B141)=2,1,TRUE,0)</f>
        <v>0</v>
      </c>
      <c r="AR141" s="80" cm="1">
        <f t="array" aca="1" ref="AR141" ca="1">_xlfn.IFS(AR144=1,0,INDIRECT("ｄａｔａ!$"&amp;AR$112&amp;"$"&amp;$B141)=2,1,TRUE,0)</f>
        <v>0</v>
      </c>
      <c r="AS141" s="80" cm="1">
        <f t="array" aca="1" ref="AS141" ca="1">_xlfn.IFS(AS144=1,0,INDIRECT("ｄａｔａ!$"&amp;AS$112&amp;"$"&amp;$B141)=2,1,TRUE,0)</f>
        <v>0</v>
      </c>
      <c r="AT141" s="80" cm="1">
        <f t="array" aca="1" ref="AT141" ca="1">_xlfn.IFS(AT144=1,0,INDIRECT("ｄａｔａ!$"&amp;AT$112&amp;"$"&amp;$B141)=2,1,TRUE,0)</f>
        <v>0</v>
      </c>
      <c r="AU141" s="80" cm="1">
        <f t="array" aca="1" ref="AU141" ca="1">_xlfn.IFS(AU144=1,0,INDIRECT("ｄａｔａ!$"&amp;AU$112&amp;"$"&amp;$B141)=2,1,TRUE,0)</f>
        <v>0</v>
      </c>
      <c r="AV141" s="80" cm="1">
        <f t="array" aca="1" ref="AV141" ca="1">_xlfn.IFS(AV144=1,0,INDIRECT("ｄａｔａ!$"&amp;AV$112&amp;"$"&amp;$B141)=2,1,TRUE,0)</f>
        <v>0</v>
      </c>
      <c r="AW141" s="80" cm="1">
        <f t="array" aca="1" ref="AW141" ca="1">_xlfn.IFS(AW144=1,0,INDIRECT("ｄａｔａ!$"&amp;AW$112&amp;"$"&amp;$B141)=2,1,TRUE,0)</f>
        <v>0</v>
      </c>
      <c r="AX141" s="80" cm="1">
        <f t="array" aca="1" ref="AX141" ca="1">_xlfn.IFS(AX144=1,0,INDIRECT("ｄａｔａ!$"&amp;AX$112&amp;"$"&amp;$B141)=2,1,TRUE,0)</f>
        <v>0</v>
      </c>
      <c r="AY141" s="80" cm="1">
        <f t="array" aca="1" ref="AY141" ca="1">_xlfn.IFS(AY144=1,0,INDIRECT("ｄａｔａ!$"&amp;AY$112&amp;"$"&amp;$B141)=2,1,TRUE,0)</f>
        <v>0</v>
      </c>
      <c r="AZ141" s="80" cm="1">
        <f t="array" aca="1" ref="AZ141" ca="1">_xlfn.IFS(AZ144=1,0,INDIRECT("ｄａｔａ!$"&amp;AZ$112&amp;"$"&amp;$B141)=2,1,TRUE,0)</f>
        <v>0</v>
      </c>
      <c r="BA141" s="80">
        <f ca="1">IF(AND(SUM($BB141:$BP141)=0,15-SUM($BB143:$BP143)&gt;1),1,0)</f>
        <v>0</v>
      </c>
      <c r="BB141" s="80" cm="1">
        <f t="array" aca="1" ref="BB141" ca="1">_xlfn.IFS(BB144=1,0,INDIRECT("ｄａｔａ!$"&amp;BB$112&amp;"$"&amp;$B141)=2,1,TRUE,0)</f>
        <v>0</v>
      </c>
      <c r="BC141" s="80" cm="1">
        <f t="array" aca="1" ref="BC141" ca="1">_xlfn.IFS(BC144=1,0,INDIRECT("ｄａｔａ!$"&amp;BC$112&amp;"$"&amp;$B141)=2,1,TRUE,0)</f>
        <v>0</v>
      </c>
      <c r="BD141" s="80" cm="1">
        <f t="array" aca="1" ref="BD141" ca="1">_xlfn.IFS(BD144=1,0,INDIRECT("ｄａｔａ!$"&amp;BD$112&amp;"$"&amp;$B141)=2,1,TRUE,0)</f>
        <v>0</v>
      </c>
      <c r="BE141" s="80" cm="1">
        <f t="array" aca="1" ref="BE141" ca="1">_xlfn.IFS(BE144=1,0,INDIRECT("ｄａｔａ!$"&amp;BE$112&amp;"$"&amp;$B141)=2,1,TRUE,0)</f>
        <v>0</v>
      </c>
      <c r="BF141" s="80" cm="1">
        <f t="array" aca="1" ref="BF141" ca="1">_xlfn.IFS(BF144=1,0,INDIRECT("ｄａｔａ!$"&amp;BF$112&amp;"$"&amp;$B141)=2,1,TRUE,0)</f>
        <v>0</v>
      </c>
      <c r="BG141" s="80" cm="1">
        <f t="array" aca="1" ref="BG141" ca="1">_xlfn.IFS(BG144=1,0,INDIRECT("ｄａｔａ!$"&amp;BG$112&amp;"$"&amp;$B141)=2,1,TRUE,0)</f>
        <v>0</v>
      </c>
      <c r="BH141" s="80" cm="1">
        <f t="array" aca="1" ref="BH141" ca="1">_xlfn.IFS(BH144=1,0,INDIRECT("ｄａｔａ!$"&amp;BH$112&amp;"$"&amp;$B141)=2,1,TRUE,0)</f>
        <v>0</v>
      </c>
      <c r="BI141" s="80" cm="1">
        <f t="array" aca="1" ref="BI141" ca="1">_xlfn.IFS(BI144=1,0,INDIRECT("ｄａｔａ!$"&amp;BI$112&amp;"$"&amp;$B141)=2,1,TRUE,0)</f>
        <v>0</v>
      </c>
      <c r="BJ141" s="80" cm="1">
        <f t="array" aca="1" ref="BJ141" ca="1">_xlfn.IFS(BJ144=1,0,INDIRECT("ｄａｔａ!$"&amp;BJ$112&amp;"$"&amp;$B141)=2,1,TRUE,0)</f>
        <v>0</v>
      </c>
      <c r="BK141" s="80" cm="1">
        <f t="array" aca="1" ref="BK141" ca="1">_xlfn.IFS(BK144=1,0,INDIRECT("ｄａｔａ!$"&amp;BK$112&amp;"$"&amp;$B141)=2,1,TRUE,0)</f>
        <v>0</v>
      </c>
      <c r="BL141" s="80" cm="1">
        <f t="array" aca="1" ref="BL141" ca="1">_xlfn.IFS(BL144=1,0,INDIRECT("ｄａｔａ!$"&amp;BL$112&amp;"$"&amp;$B141)=2,1,TRUE,0)</f>
        <v>0</v>
      </c>
      <c r="BM141" s="80" cm="1">
        <f t="array" aca="1" ref="BM141" ca="1">_xlfn.IFS(BM144=1,0,INDIRECT("ｄａｔａ!$"&amp;BM$112&amp;"$"&amp;$B141)=2,1,TRUE,0)</f>
        <v>0</v>
      </c>
      <c r="BN141" s="80" cm="1">
        <f t="array" aca="1" ref="BN141" ca="1">_xlfn.IFS(BN144=1,0,INDIRECT("ｄａｔａ!$"&amp;BN$112&amp;"$"&amp;$B141)=2,1,TRUE,0)</f>
        <v>0</v>
      </c>
      <c r="BO141" s="80" cm="1">
        <f t="array" aca="1" ref="BO141" ca="1">_xlfn.IFS(BO144=1,0,INDIRECT("ｄａｔａ!$"&amp;BO$112&amp;"$"&amp;$B141)=2,1,TRUE,0)</f>
        <v>0</v>
      </c>
      <c r="BP141" s="80" cm="1">
        <f t="array" aca="1" ref="BP141" ca="1">_xlfn.IFS(BP144=1,0,INDIRECT("ｄａｔａ!$"&amp;BP$112&amp;"$"&amp;$B141)=2,1,TRUE,0)</f>
        <v>0</v>
      </c>
    </row>
    <row r="142" spans="1:68" x14ac:dyDescent="0.2">
      <c r="B142" s="80">
        <f>VLOOKUP($A141,$A$11:$B$110,2,FALSE)</f>
        <v>14</v>
      </c>
      <c r="C142" s="80" t="s">
        <v>2437</v>
      </c>
      <c r="D142" s="80" cm="1">
        <f t="array" aca="1" ref="D142" ca="1">_xlfn.IFS(D143=1,0,AND(ISNUMBER(INDIRECT("ｄａｔａ!$"&amp;D$112&amp;"$"&amp;$B142)),INDIRECT("ｄａｔａ!$"&amp;D$112&amp;"$"&amp;$B142)&lt;=12,INDIRECT("ｄａｔａ!$"&amp;D$112&amp;"$"&amp;$B142)&gt;=1),0,TRUE,1)</f>
        <v>1</v>
      </c>
      <c r="F142" s="80">
        <v>0</v>
      </c>
      <c r="G142" s="80">
        <v>0</v>
      </c>
      <c r="H142" s="80">
        <v>0</v>
      </c>
      <c r="I142" s="80" cm="1">
        <f t="array" aca="1" ref="I142" ca="1">_xlfn.IFS(I143=1,0,AND(ISNUMBER(INDIRECT("ｄａｔａ!$"&amp;I$112&amp;"$"&amp;$B142)),LEN(INDIRECT("ｄａｔａ!$"&amp;I$112&amp;"$"&amp;$B142))=4),0,TRUE,1)</f>
        <v>0</v>
      </c>
      <c r="J142" s="80" cm="1">
        <f t="array" aca="1" ref="J142" ca="1">_xlfn.IFS(J143=1,0,AND(ISNUMBER(INDIRECT("ｄａｔａ!$"&amp;J$112&amp;"$"&amp;$B142)),INDIRECT("ｄａｔａ!$"&amp;J$112&amp;"$"&amp;$B142)&lt;=12,INDIRECT("ｄａｔａ!$"&amp;J$112&amp;"$"&amp;$B142)&gt;=1),0,TRUE,1)</f>
        <v>0</v>
      </c>
      <c r="K142" s="80" cm="1">
        <f t="array" aca="1" ref="K142" ca="1">_xlfn.IFS(K143=1,0,ISNUMBER(INDIRECT("ｄａｔａ!$"&amp;K$112&amp;"$"&amp;$B142)),0,TRUE,1)</f>
        <v>0</v>
      </c>
      <c r="L142" s="80" cm="1">
        <f t="array" aca="1" ref="L142" ca="1">_xlfn.IFS(L143=1,0,AND(ISNUMBER(INDIRECT("ｄａｔａ!$"&amp;L$112&amp;"$"&amp;$B142)),INDIRECT("ｄａｔａ!$"&amp;L$112&amp;"$"&amp;$B142)&gt;0),0,TRUE,1)</f>
        <v>0</v>
      </c>
      <c r="M142" s="80" cm="1">
        <f t="array" aca="1" ref="M142" ca="1">_xlfn.IFS(M143=1,0,AND(INDIRECT("ｄａｔａ!$"&amp;M$112&amp;"$"&amp;$B142)&lt;=5,INDIRECT("ｄａｔａ!$"&amp;M$112&amp;"$"&amp;$B142)&gt;0),0,TRUE,1)</f>
        <v>0</v>
      </c>
      <c r="N142" s="80" cm="1">
        <f t="array" aca="1" ref="N142" ca="1">_xlfn.IFS(N143=1,0,AND(INDIRECT("ｄａｔａ!$"&amp;N$112&amp;"$"&amp;$B142)&lt;=2,INDIRECT("ｄａｔａ!$"&amp;N$112&amp;"$"&amp;$B142)&gt;0),0,TRUE,1)</f>
        <v>0</v>
      </c>
      <c r="O142" s="80" cm="1">
        <f t="array" aca="1" ref="O142" ca="1">_xlfn.IFS(O143=1,0,AND(INDIRECT("ｄａｔａ!$"&amp;O$112&amp;"$"&amp;$B142)&lt;=4,INDIRECT("ｄａｔａ!$"&amp;O$112&amp;"$"&amp;$B142)&gt;0),0,TRUE,1)</f>
        <v>0</v>
      </c>
      <c r="P142" s="80" cm="1">
        <f t="array" aca="1" ref="P142" ca="1">_xlfn.IFS(P143=1,0,AND(INDIRECT("ｄａｔａ!$"&amp;P$112&amp;"$"&amp;$B142)&lt;=3,INDIRECT("ｄａｔａ!$"&amp;P$112&amp;"$"&amp;$B142)&gt;0),0,TRUE,1)</f>
        <v>0</v>
      </c>
      <c r="Q142" s="80" cm="1">
        <f t="array" aca="1" ref="Q142" ca="1">_xlfn.IFS(Q143=1,0,AND(INDIRECT("ｄａｔａ!$"&amp;Q$112&amp;"$"&amp;$B142)&lt;=2,INDIRECT("ｄａｔａ!$"&amp;Q$112&amp;"$"&amp;$B142)&gt;0),0,TRUE,1)</f>
        <v>0</v>
      </c>
      <c r="R142" s="80" cm="1">
        <f t="array" aca="1" ref="R142" ca="1">_xlfn.IFS(R143=1,0,AND(INDIRECT("ｄａｔａ!$"&amp;R$112&amp;"$"&amp;$B142)&lt;=10,INDIRECT("ｄａｔａ!$"&amp;R$112&amp;"$"&amp;$B142)&gt;0),0,TRUE,1)</f>
        <v>0</v>
      </c>
      <c r="S142" s="80" cm="1">
        <f t="array" aca="1" ref="S142" ca="1">_xlfn.IFS(S143=1,0,AND(INDIRECT("ｄａｔａ!$"&amp;S$112&amp;"$"&amp;$B142)&lt;=5,INDIRECT("ｄａｔａ!$"&amp;S$112&amp;"$"&amp;$B142)&gt;0),0,TRUE,1)</f>
        <v>0</v>
      </c>
      <c r="T142" s="80" cm="1">
        <f t="array" aca="1" ref="T142" ca="1">_xlfn.IFS(T143=1,0,AND(INDIRECT("ｄａｔａ!$"&amp;T$112&amp;"$"&amp;$B142)&lt;=9,INDIRECT("ｄａｔａ!$"&amp;T$112&amp;"$"&amp;$B142)&gt;0),0,TRUE,1)</f>
        <v>0</v>
      </c>
      <c r="U142" s="80" cm="1">
        <f t="array" aca="1" ref="U142" ca="1">_xlfn.IFS(U143=1,0,ISNUMBER(INDIRECT("ｄａｔａ!$"&amp;U$112&amp;"$"&amp;$B142)),0,TRUE,1)</f>
        <v>0</v>
      </c>
      <c r="V142" s="80" cm="1">
        <f t="array" aca="1" ref="V142" ca="1">_xlfn.IFS(V143=1,0,AND(INDIRECT("ｄａｔａ!$"&amp;V$112&amp;"$"&amp;$B142)&lt;=4,INDIRECT("ｄａｔａ!$"&amp;V$112&amp;"$"&amp;$B142)&gt;0),0,TRUE,1)</f>
        <v>0</v>
      </c>
      <c r="W142" s="80" cm="1">
        <f t="array" aca="1" ref="W142" ca="1">_xlfn.IFS(W143=1,0,AND(INDIRECT("ｄａｔａ!$"&amp;W$112&amp;"$"&amp;$B142)&lt;=2,INDIRECT("ｄａｔａ!$"&amp;W$112&amp;"$"&amp;$B142)&gt;0),0,TRUE,1)</f>
        <v>0</v>
      </c>
      <c r="X142" s="80">
        <f ca="1">IF(SUM($Y141:$AO141)&gt;1,1,0)</f>
        <v>0</v>
      </c>
      <c r="Y142" s="80" cm="1">
        <f t="array" aca="1" ref="Y142" ca="1">_xlfn.IFS(Y144=1,0,Y143=1,0,AND(INDIRECT("ｄａｔａ!$"&amp;Y$112&amp;"$"&amp;$B142)&lt;=2,INDIRECT("ｄａｔａ!$"&amp;Y$112&amp;"$"&amp;$B142)&gt;0),0,TRUE,1)</f>
        <v>0</v>
      </c>
      <c r="Z142" s="80" cm="1">
        <f t="array" aca="1" ref="Z142" ca="1">_xlfn.IFS(Z144=1,0,Z143=1,0,AND(INDIRECT("ｄａｔａ!$"&amp;Z$112&amp;"$"&amp;$B142)&lt;=2,INDIRECT("ｄａｔａ!$"&amp;Z$112&amp;"$"&amp;$B142)&gt;0),0,TRUE,1)</f>
        <v>0</v>
      </c>
      <c r="AA142" s="80" cm="1">
        <f t="array" aca="1" ref="AA142" ca="1">_xlfn.IFS(AA144=1,0,AA143=1,0,AND(INDIRECT("ｄａｔａ!$"&amp;AA$112&amp;"$"&amp;$B142)&lt;=2,INDIRECT("ｄａｔａ!$"&amp;AA$112&amp;"$"&amp;$B142)&gt;0),0,TRUE,1)</f>
        <v>0</v>
      </c>
      <c r="AB142" s="80" cm="1">
        <f t="array" aca="1" ref="AB142" ca="1">_xlfn.IFS(AB144=1,0,AB143=1,0,AND(INDIRECT("ｄａｔａ!$"&amp;AB$112&amp;"$"&amp;$B142)&lt;=2,INDIRECT("ｄａｔａ!$"&amp;AB$112&amp;"$"&amp;$B142)&gt;0),0,TRUE,1)</f>
        <v>0</v>
      </c>
      <c r="AC142" s="80" cm="1">
        <f t="array" aca="1" ref="AC142" ca="1">_xlfn.IFS(AC144=1,0,AC143=1,0,AND(INDIRECT("ｄａｔａ!$"&amp;AC$112&amp;"$"&amp;$B142)&lt;=2,INDIRECT("ｄａｔａ!$"&amp;AC$112&amp;"$"&amp;$B142)&gt;0),0,TRUE,1)</f>
        <v>0</v>
      </c>
      <c r="AD142" s="80" cm="1">
        <f t="array" aca="1" ref="AD142" ca="1">_xlfn.IFS(AD144=1,0,AD143=1,0,AND(INDIRECT("ｄａｔａ!$"&amp;AD$112&amp;"$"&amp;$B142)&lt;=2,INDIRECT("ｄａｔａ!$"&amp;AD$112&amp;"$"&amp;$B142)&gt;0),0,TRUE,1)</f>
        <v>0</v>
      </c>
      <c r="AE142" s="80" cm="1">
        <f t="array" aca="1" ref="AE142" ca="1">_xlfn.IFS(AE144=1,0,AE143=1,0,AND(INDIRECT("ｄａｔａ!$"&amp;AE$112&amp;"$"&amp;$B142)&lt;=2,INDIRECT("ｄａｔａ!$"&amp;AE$112&amp;"$"&amp;$B142)&gt;0),0,TRUE,1)</f>
        <v>0</v>
      </c>
      <c r="AF142" s="80" cm="1">
        <f t="array" aca="1" ref="AF142" ca="1">_xlfn.IFS(AF144=1,0,AF143=1,0,AND(INDIRECT("ｄａｔａ!$"&amp;AF$112&amp;"$"&amp;$B142)&lt;=2,INDIRECT("ｄａｔａ!$"&amp;AF$112&amp;"$"&amp;$B142)&gt;0),0,TRUE,1)</f>
        <v>0</v>
      </c>
      <c r="AG142" s="80" cm="1">
        <f t="array" aca="1" ref="AG142" ca="1">_xlfn.IFS(AG144=1,0,AG143=1,0,AND(INDIRECT("ｄａｔａ!$"&amp;AG$112&amp;"$"&amp;$B142)&lt;=2,INDIRECT("ｄａｔａ!$"&amp;AG$112&amp;"$"&amp;$B142)&gt;0),0,TRUE,1)</f>
        <v>0</v>
      </c>
      <c r="AH142" s="80" cm="1">
        <f t="array" aca="1" ref="AH142" ca="1">_xlfn.IFS(AH144=1,0,AH143=1,0,AND(INDIRECT("ｄａｔａ!$"&amp;AH$112&amp;"$"&amp;$B142)&lt;=2,INDIRECT("ｄａｔａ!$"&amp;AH$112&amp;"$"&amp;$B142)&gt;0),0,TRUE,1)</f>
        <v>0</v>
      </c>
      <c r="AI142" s="80" cm="1">
        <f t="array" aca="1" ref="AI142" ca="1">_xlfn.IFS(AI144=1,0,AI143=1,0,AND(INDIRECT("ｄａｔａ!$"&amp;AI$112&amp;"$"&amp;$B142)&lt;=2,INDIRECT("ｄａｔａ!$"&amp;AI$112&amp;"$"&amp;$B142)&gt;0),0,TRUE,1)</f>
        <v>0</v>
      </c>
      <c r="AJ142" s="80" cm="1">
        <f t="array" aca="1" ref="AJ142" ca="1">_xlfn.IFS(AJ144=1,0,AJ143=1,0,AND(INDIRECT("ｄａｔａ!$"&amp;AJ$112&amp;"$"&amp;$B142)&lt;=2,INDIRECT("ｄａｔａ!$"&amp;AJ$112&amp;"$"&amp;$B142)&gt;0),0,TRUE,1)</f>
        <v>0</v>
      </c>
      <c r="AK142" s="80" cm="1">
        <f t="array" aca="1" ref="AK142" ca="1">_xlfn.IFS(AK144=1,0,AK143=1,0,AND(INDIRECT("ｄａｔａ!$"&amp;AK$112&amp;"$"&amp;$B142)&lt;=2,INDIRECT("ｄａｔａ!$"&amp;AK$112&amp;"$"&amp;$B142)&gt;0),0,TRUE,1)</f>
        <v>0</v>
      </c>
      <c r="AL142" s="80" cm="1">
        <f t="array" aca="1" ref="AL142" ca="1">_xlfn.IFS(AL144=1,0,AL143=1,0,AND(INDIRECT("ｄａｔａ!$"&amp;AL$112&amp;"$"&amp;$B142)&lt;=2,INDIRECT("ｄａｔａ!$"&amp;AL$112&amp;"$"&amp;$B142)&gt;0),0,TRUE,1)</f>
        <v>0</v>
      </c>
      <c r="AM142" s="80" cm="1">
        <f t="array" aca="1" ref="AM142" ca="1">_xlfn.IFS(AM144=1,0,AM143=1,0,AND(INDIRECT("ｄａｔａ!$"&amp;AM$112&amp;"$"&amp;$B142)&lt;=2,INDIRECT("ｄａｔａ!$"&amp;AM$112&amp;"$"&amp;$B142)&gt;0),0,TRUE,1)</f>
        <v>0</v>
      </c>
      <c r="AN142" s="80" cm="1">
        <f t="array" aca="1" ref="AN142" ca="1">_xlfn.IFS(AN144=1,0,AN143=1,0,AND(INDIRECT("ｄａｔａ!$"&amp;AN$112&amp;"$"&amp;$B142)&lt;=2,INDIRECT("ｄａｔａ!$"&amp;AN$112&amp;"$"&amp;$B142)&gt;0),0,TRUE,1)</f>
        <v>0</v>
      </c>
      <c r="AO142" s="80" cm="1">
        <f t="array" aca="1" ref="AO142" ca="1">_xlfn.IFS(AO144=1,0,AO143=1,0,AND(INDIRECT("ｄａｔａ!$"&amp;AO$112&amp;"$"&amp;$B142)&lt;=2,INDIRECT("ｄａｔａ!$"&amp;AO$112&amp;"$"&amp;$B142)&gt;0),0,TRUE,1)</f>
        <v>0</v>
      </c>
      <c r="AP142" s="80">
        <f ca="1">IF(SUM($AQ141:$AZ141)&gt;1,1,0)</f>
        <v>0</v>
      </c>
      <c r="AQ142" s="80" cm="1">
        <f t="array" aca="1" ref="AQ142" ca="1">_xlfn.IFS(AQ144=1,0,AQ143=1,0,AND(INDIRECT("ｄａｔａ!$"&amp;AQ$112&amp;"$"&amp;$B142)&lt;=2,INDIRECT("ｄａｔａ!$"&amp;AQ$112&amp;"$"&amp;$B142)&gt;0),0,TRUE,1)</f>
        <v>0</v>
      </c>
      <c r="AR142" s="80" cm="1">
        <f t="array" aca="1" ref="AR142" ca="1">_xlfn.IFS(AR144=1,0,AR143=1,0,AND(INDIRECT("ｄａｔａ!$"&amp;AR$112&amp;"$"&amp;$B142)&lt;=2,INDIRECT("ｄａｔａ!$"&amp;AR$112&amp;"$"&amp;$B142)&gt;0),0,TRUE,1)</f>
        <v>0</v>
      </c>
      <c r="AS142" s="80" cm="1">
        <f t="array" aca="1" ref="AS142" ca="1">_xlfn.IFS(AS144=1,0,AS143=1,0,AND(INDIRECT("ｄａｔａ!$"&amp;AS$112&amp;"$"&amp;$B142)&lt;=2,INDIRECT("ｄａｔａ!$"&amp;AS$112&amp;"$"&amp;$B142)&gt;0),0,TRUE,1)</f>
        <v>0</v>
      </c>
      <c r="AT142" s="80" cm="1">
        <f t="array" aca="1" ref="AT142" ca="1">_xlfn.IFS(AT144=1,0,AT143=1,0,AND(INDIRECT("ｄａｔａ!$"&amp;AT$112&amp;"$"&amp;$B142)&lt;=2,INDIRECT("ｄａｔａ!$"&amp;AT$112&amp;"$"&amp;$B142)&gt;0),0,TRUE,1)</f>
        <v>0</v>
      </c>
      <c r="AU142" s="80" cm="1">
        <f t="array" aca="1" ref="AU142" ca="1">_xlfn.IFS(AU144=1,0,AU143=1,0,AND(INDIRECT("ｄａｔａ!$"&amp;AU$112&amp;"$"&amp;$B142)&lt;=2,INDIRECT("ｄａｔａ!$"&amp;AU$112&amp;"$"&amp;$B142)&gt;0),0,TRUE,1)</f>
        <v>0</v>
      </c>
      <c r="AV142" s="80" cm="1">
        <f t="array" aca="1" ref="AV142" ca="1">_xlfn.IFS(AV144=1,0,AV143=1,0,AND(INDIRECT("ｄａｔａ!$"&amp;AV$112&amp;"$"&amp;$B142)&lt;=2,INDIRECT("ｄａｔａ!$"&amp;AV$112&amp;"$"&amp;$B142)&gt;0),0,TRUE,1)</f>
        <v>0</v>
      </c>
      <c r="AW142" s="80" cm="1">
        <f t="array" aca="1" ref="AW142" ca="1">_xlfn.IFS(AW144=1,0,AW143=1,0,AND(INDIRECT("ｄａｔａ!$"&amp;AW$112&amp;"$"&amp;$B142)&lt;=2,INDIRECT("ｄａｔａ!$"&amp;AW$112&amp;"$"&amp;$B142)&gt;0),0,TRUE,1)</f>
        <v>0</v>
      </c>
      <c r="AX142" s="80" cm="1">
        <f t="array" aca="1" ref="AX142" ca="1">_xlfn.IFS(AX144=1,0,AX143=1,0,AND(INDIRECT("ｄａｔａ!$"&amp;AX$112&amp;"$"&amp;$B142)&lt;=2,INDIRECT("ｄａｔａ!$"&amp;AX$112&amp;"$"&amp;$B142)&gt;0),0,TRUE,1)</f>
        <v>0</v>
      </c>
      <c r="AY142" s="80" cm="1">
        <f t="array" aca="1" ref="AY142" ca="1">_xlfn.IFS(AY144=1,0,AY143=1,0,AND(INDIRECT("ｄａｔａ!$"&amp;AY$112&amp;"$"&amp;$B142)&lt;=2,INDIRECT("ｄａｔａ!$"&amp;AY$112&amp;"$"&amp;$B142)&gt;0),0,TRUE,1)</f>
        <v>0</v>
      </c>
      <c r="AZ142" s="80" cm="1">
        <f t="array" aca="1" ref="AZ142" ca="1">_xlfn.IFS(AZ144=1,0,AZ143=1,0,AND(INDIRECT("ｄａｔａ!$"&amp;AZ$112&amp;"$"&amp;$B142)&lt;=2,INDIRECT("ｄａｔａ!$"&amp;AZ$112&amp;"$"&amp;$B142)&gt;0),0,TRUE,1)</f>
        <v>0</v>
      </c>
      <c r="BA142" s="80">
        <f ca="1">IF(SUM($BB141:$BP141)&gt;1,1,0)</f>
        <v>0</v>
      </c>
      <c r="BB142" s="80" cm="1">
        <f t="array" aca="1" ref="BB142" ca="1">_xlfn.IFS(BB144=1,0,BB143=1,0,AND(INDIRECT("ｄａｔａ!$"&amp;BB$112&amp;"$"&amp;$B142)&lt;=2,INDIRECT("ｄａｔａ!$"&amp;BB$112&amp;"$"&amp;$B142)&gt;0),0,TRUE,1)</f>
        <v>0</v>
      </c>
      <c r="BC142" s="80" cm="1">
        <f t="array" aca="1" ref="BC142" ca="1">_xlfn.IFS(BC144=1,0,BC143=1,0,AND(INDIRECT("ｄａｔａ!$"&amp;BC$112&amp;"$"&amp;$B142)&lt;=2,INDIRECT("ｄａｔａ!$"&amp;BC$112&amp;"$"&amp;$B142)&gt;0),0,TRUE,1)</f>
        <v>0</v>
      </c>
      <c r="BD142" s="80" cm="1">
        <f t="array" aca="1" ref="BD142" ca="1">_xlfn.IFS(BD144=1,0,BD143=1,0,AND(INDIRECT("ｄａｔａ!$"&amp;BD$112&amp;"$"&amp;$B142)&lt;=2,INDIRECT("ｄａｔａ!$"&amp;BD$112&amp;"$"&amp;$B142)&gt;0),0,TRUE,1)</f>
        <v>0</v>
      </c>
      <c r="BE142" s="80" cm="1">
        <f t="array" aca="1" ref="BE142" ca="1">_xlfn.IFS(BE144=1,0,BE143=1,0,AND(INDIRECT("ｄａｔａ!$"&amp;BE$112&amp;"$"&amp;$B142)&lt;=2,INDIRECT("ｄａｔａ!$"&amp;BE$112&amp;"$"&amp;$B142)&gt;0),0,TRUE,1)</f>
        <v>0</v>
      </c>
      <c r="BF142" s="80" cm="1">
        <f t="array" aca="1" ref="BF142" ca="1">_xlfn.IFS(BF144=1,0,BF143=1,0,AND(INDIRECT("ｄａｔａ!$"&amp;BF$112&amp;"$"&amp;$B142)&lt;=2,INDIRECT("ｄａｔａ!$"&amp;BF$112&amp;"$"&amp;$B142)&gt;0),0,TRUE,1)</f>
        <v>0</v>
      </c>
      <c r="BG142" s="80" cm="1">
        <f t="array" aca="1" ref="BG142" ca="1">_xlfn.IFS(BG144=1,0,BG143=1,0,AND(INDIRECT("ｄａｔａ!$"&amp;BG$112&amp;"$"&amp;$B142)&lt;=2,INDIRECT("ｄａｔａ!$"&amp;BG$112&amp;"$"&amp;$B142)&gt;0),0,TRUE,1)</f>
        <v>0</v>
      </c>
      <c r="BH142" s="80" cm="1">
        <f t="array" aca="1" ref="BH142" ca="1">_xlfn.IFS(BH144=1,0,BH143=1,0,AND(INDIRECT("ｄａｔａ!$"&amp;BH$112&amp;"$"&amp;$B142)&lt;=2,INDIRECT("ｄａｔａ!$"&amp;BH$112&amp;"$"&amp;$B142)&gt;0),0,TRUE,1)</f>
        <v>0</v>
      </c>
      <c r="BI142" s="80" cm="1">
        <f t="array" aca="1" ref="BI142" ca="1">_xlfn.IFS(BI144=1,0,BI143=1,0,AND(INDIRECT("ｄａｔａ!$"&amp;BI$112&amp;"$"&amp;$B142)&lt;=2,INDIRECT("ｄａｔａ!$"&amp;BI$112&amp;"$"&amp;$B142)&gt;0),0,TRUE,1)</f>
        <v>0</v>
      </c>
      <c r="BJ142" s="80" cm="1">
        <f t="array" aca="1" ref="BJ142" ca="1">_xlfn.IFS(BJ144=1,0,BJ143=1,0,AND(INDIRECT("ｄａｔａ!$"&amp;BJ$112&amp;"$"&amp;$B142)&lt;=2,INDIRECT("ｄａｔａ!$"&amp;BJ$112&amp;"$"&amp;$B142)&gt;0),0,TRUE,1)</f>
        <v>0</v>
      </c>
      <c r="BK142" s="80" cm="1">
        <f t="array" aca="1" ref="BK142" ca="1">_xlfn.IFS(BK144=1,0,BK143=1,0,AND(INDIRECT("ｄａｔａ!$"&amp;BK$112&amp;"$"&amp;$B142)&lt;=2,INDIRECT("ｄａｔａ!$"&amp;BK$112&amp;"$"&amp;$B142)&gt;0),0,TRUE,1)</f>
        <v>0</v>
      </c>
      <c r="BL142" s="80" cm="1">
        <f t="array" aca="1" ref="BL142" ca="1">_xlfn.IFS(BL144=1,0,BL143=1,0,AND(INDIRECT("ｄａｔａ!$"&amp;BL$112&amp;"$"&amp;$B142)&lt;=2,INDIRECT("ｄａｔａ!$"&amp;BL$112&amp;"$"&amp;$B142)&gt;0),0,TRUE,1)</f>
        <v>0</v>
      </c>
      <c r="BM142" s="80" cm="1">
        <f t="array" aca="1" ref="BM142" ca="1">_xlfn.IFS(BM144=1,0,BM143=1,0,AND(INDIRECT("ｄａｔａ!$"&amp;BM$112&amp;"$"&amp;$B142)&lt;=2,INDIRECT("ｄａｔａ!$"&amp;BM$112&amp;"$"&amp;$B142)&gt;0),0,TRUE,1)</f>
        <v>0</v>
      </c>
      <c r="BN142" s="80" cm="1">
        <f t="array" aca="1" ref="BN142" ca="1">_xlfn.IFS(BN144=1,0,BN143=1,0,AND(INDIRECT("ｄａｔａ!$"&amp;BN$112&amp;"$"&amp;$B142)&lt;=2,INDIRECT("ｄａｔａ!$"&amp;BN$112&amp;"$"&amp;$B142)&gt;0),0,TRUE,1)</f>
        <v>0</v>
      </c>
      <c r="BO142" s="80" cm="1">
        <f t="array" aca="1" ref="BO142" ca="1">_xlfn.IFS(BO144=1,0,BO143=1,0,AND(INDIRECT("ｄａｔａ!$"&amp;BO$112&amp;"$"&amp;$B142)&lt;=2,INDIRECT("ｄａｔａ!$"&amp;BO$112&amp;"$"&amp;$B142)&gt;0),0,TRUE,1)</f>
        <v>0</v>
      </c>
      <c r="BP142" s="80" cm="1">
        <f t="array" aca="1" ref="BP142" ca="1">_xlfn.IFS(BP144=1,0,BP143=1,0,AND(INDIRECT("ｄａｔａ!$"&amp;BP$112&amp;"$"&amp;$B142)&lt;=2,INDIRECT("ｄａｔａ!$"&amp;BP$112&amp;"$"&amp;$B142)&gt;0),0,TRUE,1)</f>
        <v>0</v>
      </c>
    </row>
    <row r="143" spans="1:68" x14ac:dyDescent="0.2">
      <c r="B143" s="80">
        <f>VLOOKUP($A141,$A$11:$B$110,2,FALSE)</f>
        <v>14</v>
      </c>
      <c r="C143" s="80" t="s">
        <v>2425</v>
      </c>
      <c r="D143" s="80" cm="1">
        <f t="array" aca="1" ref="D143" ca="1">_xlfn.IFS(D144=1,0,TRIM(INDIRECT("ｄａｔａ!$"&amp;D$112&amp;"$"&amp;$B143))="",1,TRIM(INDIRECT("ｄａｔａ!$"&amp;D$112&amp;"$"&amp;$B143))&lt;&gt;"",0)</f>
        <v>0</v>
      </c>
      <c r="F143" s="80" cm="1">
        <f t="array" aca="1" ref="F143" ca="1">_xlfn.IFS(F144=1,0,TRIM(INDIRECT("ｄａｔａ!$"&amp;F$112&amp;"$"&amp;$B143))="",1,TRIM(INDIRECT("ｄａｔａ!$"&amp;F$112&amp;"$"&amp;$B143))&lt;&gt;"",0)</f>
        <v>1</v>
      </c>
      <c r="G143" s="80" cm="1">
        <f t="array" aca="1" ref="G143" ca="1">_xlfn.IFS(G144=1,0,TRIM(INDIRECT("ｄａｔａ!$"&amp;G$112&amp;"$"&amp;$B143))="",1,TRIM(INDIRECT("ｄａｔａ!$"&amp;G$112&amp;"$"&amp;$B143))&lt;&gt;"",0)</f>
        <v>1</v>
      </c>
      <c r="H143" s="80" cm="1">
        <f t="array" aca="1" ref="H143" ca="1">_xlfn.IFS(H144=1,0,TRIM(INDIRECT("ｄａｔａ!$"&amp;H$112&amp;"$"&amp;$B143))="",1,TRIM(INDIRECT("ｄａｔａ!$"&amp;H$112&amp;"$"&amp;$B143))&lt;&gt;"",0)</f>
        <v>1</v>
      </c>
      <c r="I143" s="80" cm="1">
        <f t="array" aca="1" ref="I143" ca="1">_xlfn.IFS(I144=1,0,TRIM(INDIRECT("ｄａｔａ!$"&amp;I$112&amp;"$"&amp;$B143))="",1,TRIM(INDIRECT("ｄａｔａ!$"&amp;I$112&amp;"$"&amp;$B143))&lt;&gt;"",0)</f>
        <v>1</v>
      </c>
      <c r="J143" s="80" cm="1">
        <f t="array" aca="1" ref="J143" ca="1">_xlfn.IFS(J144=1,0,TRIM(INDIRECT("ｄａｔａ!$"&amp;J$112&amp;"$"&amp;$B143))="",1,TRIM(INDIRECT("ｄａｔａ!$"&amp;J$112&amp;"$"&amp;$B143))&lt;&gt;"",0)</f>
        <v>1</v>
      </c>
      <c r="K143" s="80" cm="1">
        <f t="array" aca="1" ref="K143" ca="1">_xlfn.IFS(K144=1,0,TRIM(INDIRECT("ｄａｔａ!$"&amp;K$112&amp;"$"&amp;$B143))="",1,TRIM(INDIRECT("ｄａｔａ!$"&amp;K$112&amp;"$"&amp;$B143))&lt;&gt;"",0)</f>
        <v>1</v>
      </c>
      <c r="L143" s="80" cm="1">
        <f t="array" aca="1" ref="L143" ca="1">_xlfn.IFS(L144=1,0,TRIM(INDIRECT("ｄａｔａ!$"&amp;L$112&amp;"$"&amp;$B143))="",1,TRIM(INDIRECT("ｄａｔａ!$"&amp;L$112&amp;"$"&amp;$B143))&lt;&gt;"",0)</f>
        <v>1</v>
      </c>
      <c r="M143" s="80" cm="1">
        <f t="array" aca="1" ref="M143" ca="1">_xlfn.IFS(M144=1,0,TRIM(INDIRECT("ｄａｔａ!$"&amp;M$112&amp;"$"&amp;$B143))="",1,TRIM(INDIRECT("ｄａｔａ!$"&amp;M$112&amp;"$"&amp;$B143))&lt;&gt;"",0)</f>
        <v>1</v>
      </c>
      <c r="N143" s="80" cm="1">
        <f t="array" aca="1" ref="N143" ca="1">_xlfn.IFS(N144=1,0,TRIM(INDIRECT("ｄａｔａ!$"&amp;N$112&amp;"$"&amp;$B143))="",1,TRIM(INDIRECT("ｄａｔａ!$"&amp;N$112&amp;"$"&amp;$B143))&lt;&gt;"",0)</f>
        <v>1</v>
      </c>
      <c r="O143" s="80" cm="1">
        <f t="array" aca="1" ref="O143" ca="1">_xlfn.IFS(O144=1,0,TRIM(INDIRECT("ｄａｔａ!$"&amp;O$112&amp;"$"&amp;$B143))="",1,TRIM(INDIRECT("ｄａｔａ!$"&amp;O$112&amp;"$"&amp;$B143))&lt;&gt;"",0)</f>
        <v>1</v>
      </c>
      <c r="P143" s="80" cm="1">
        <f t="array" aca="1" ref="P143" ca="1">_xlfn.IFS(P144=1,0,TRIM(INDIRECT("ｄａｔａ!$"&amp;P$112&amp;"$"&amp;$B143))="",1,TRIM(INDIRECT("ｄａｔａ!$"&amp;P$112&amp;"$"&amp;$B143))&lt;&gt;"",0)</f>
        <v>1</v>
      </c>
      <c r="Q143" s="80" cm="1">
        <f t="array" aca="1" ref="Q143" ca="1">_xlfn.IFS(Q144=1,0,TRIM(INDIRECT("ｄａｔａ!$"&amp;Q$112&amp;"$"&amp;$B143))="",1,TRIM(INDIRECT("ｄａｔａ!$"&amp;Q$112&amp;"$"&amp;$B143))&lt;&gt;"",0)</f>
        <v>1</v>
      </c>
      <c r="R143" s="80" cm="1">
        <f t="array" aca="1" ref="R143" ca="1">_xlfn.IFS(R144=1,0,TRIM(INDIRECT("ｄａｔａ!$"&amp;R$112&amp;"$"&amp;$B143))="",1,TRIM(INDIRECT("ｄａｔａ!$"&amp;R$112&amp;"$"&amp;$B143))&lt;&gt;"",0)</f>
        <v>1</v>
      </c>
      <c r="S143" s="80" cm="1">
        <f t="array" aca="1" ref="S143" ca="1">_xlfn.IFS(S144=1,0,TRIM(INDIRECT("ｄａｔａ!$"&amp;S$112&amp;"$"&amp;$B143))="",1,TRIM(INDIRECT("ｄａｔａ!$"&amp;S$112&amp;"$"&amp;$B143))&lt;&gt;"",0)</f>
        <v>1</v>
      </c>
      <c r="T143" s="80" cm="1">
        <f t="array" aca="1" ref="T143" ca="1">_xlfn.IFS(T144=1,0,TRIM(INDIRECT("ｄａｔａ!$"&amp;T$112&amp;"$"&amp;$B143))="",1,TRIM(INDIRECT("ｄａｔａ!$"&amp;T$112&amp;"$"&amp;$B143))&lt;&gt;"",0)</f>
        <v>1</v>
      </c>
      <c r="U143" s="80" cm="1">
        <f t="array" aca="1" ref="U143" ca="1">_xlfn.IFS(U144=1,0,TRIM(INDIRECT("ｄａｔａ!$"&amp;U$112&amp;"$"&amp;$B143))="",1,TRIM(INDIRECT("ｄａｔａ!$"&amp;U$112&amp;"$"&amp;$B143))&lt;&gt;"",0)</f>
        <v>1</v>
      </c>
      <c r="V143" s="80" cm="1">
        <f t="array" aca="1" ref="V143" ca="1">_xlfn.IFS(V144=1,0,TRIM(INDIRECT("ｄａｔａ!$"&amp;V$112&amp;"$"&amp;$B143))="",1,TRIM(INDIRECT("ｄａｔａ!$"&amp;V$112&amp;"$"&amp;$B143))&lt;&gt;"",0)</f>
        <v>1</v>
      </c>
      <c r="W143" s="80" cm="1">
        <f t="array" aca="1" ref="W143" ca="1">_xlfn.IFS(W144=1,0,TRIM(INDIRECT("ｄａｔａ!$"&amp;W$112&amp;"$"&amp;$B143))="",1,TRIM(INDIRECT("ｄａｔａ!$"&amp;W$112&amp;"$"&amp;$B143))&lt;&gt;"",0)</f>
        <v>1</v>
      </c>
      <c r="X143" s="80">
        <f ca="1">IF(SUM($Y143:$AO143)=17,1,0)</f>
        <v>1</v>
      </c>
      <c r="Y143" s="80" cm="1">
        <f t="array" aca="1" ref="Y143" ca="1">_xlfn.IFS(Y144=1,0,TRIM(INDIRECT("ｄａｔａ!$"&amp;Y$112&amp;"$"&amp;$B143))="",1,TRIM(INDIRECT("ｄａｔａ!$"&amp;Y$112&amp;"$"&amp;$B143))&lt;&gt;"",0)</f>
        <v>1</v>
      </c>
      <c r="Z143" s="80" cm="1">
        <f t="array" aca="1" ref="Z143" ca="1">_xlfn.IFS(Z144=1,0,TRIM(INDIRECT("ｄａｔａ!$"&amp;Z$112&amp;"$"&amp;$B143))="",1,TRIM(INDIRECT("ｄａｔａ!$"&amp;Z$112&amp;"$"&amp;$B143))&lt;&gt;"",0)</f>
        <v>1</v>
      </c>
      <c r="AA143" s="80" cm="1">
        <f t="array" aca="1" ref="AA143" ca="1">_xlfn.IFS(AA144=1,0,TRIM(INDIRECT("ｄａｔａ!$"&amp;AA$112&amp;"$"&amp;$B143))="",1,TRIM(INDIRECT("ｄａｔａ!$"&amp;AA$112&amp;"$"&amp;$B143))&lt;&gt;"",0)</f>
        <v>1</v>
      </c>
      <c r="AB143" s="80" cm="1">
        <f t="array" aca="1" ref="AB143" ca="1">_xlfn.IFS(AB144=1,0,TRIM(INDIRECT("ｄａｔａ!$"&amp;AB$112&amp;"$"&amp;$B143))="",1,TRIM(INDIRECT("ｄａｔａ!$"&amp;AB$112&amp;"$"&amp;$B143))&lt;&gt;"",0)</f>
        <v>1</v>
      </c>
      <c r="AC143" s="80" cm="1">
        <f t="array" aca="1" ref="AC143" ca="1">_xlfn.IFS(AC144=1,0,TRIM(INDIRECT("ｄａｔａ!$"&amp;AC$112&amp;"$"&amp;$B143))="",1,TRIM(INDIRECT("ｄａｔａ!$"&amp;AC$112&amp;"$"&amp;$B143))&lt;&gt;"",0)</f>
        <v>1</v>
      </c>
      <c r="AD143" s="80" cm="1">
        <f t="array" aca="1" ref="AD143" ca="1">_xlfn.IFS(AD144=1,0,TRIM(INDIRECT("ｄａｔａ!$"&amp;AD$112&amp;"$"&amp;$B143))="",1,TRIM(INDIRECT("ｄａｔａ!$"&amp;AD$112&amp;"$"&amp;$B143))&lt;&gt;"",0)</f>
        <v>1</v>
      </c>
      <c r="AE143" s="80" cm="1">
        <f t="array" aca="1" ref="AE143" ca="1">_xlfn.IFS(AE144=1,0,TRIM(INDIRECT("ｄａｔａ!$"&amp;AE$112&amp;"$"&amp;$B143))="",1,TRIM(INDIRECT("ｄａｔａ!$"&amp;AE$112&amp;"$"&amp;$B143))&lt;&gt;"",0)</f>
        <v>1</v>
      </c>
      <c r="AF143" s="80" cm="1">
        <f t="array" aca="1" ref="AF143" ca="1">_xlfn.IFS(AF144=1,0,TRIM(INDIRECT("ｄａｔａ!$"&amp;AF$112&amp;"$"&amp;$B143))="",1,TRIM(INDIRECT("ｄａｔａ!$"&amp;AF$112&amp;"$"&amp;$B143))&lt;&gt;"",0)</f>
        <v>1</v>
      </c>
      <c r="AG143" s="80" cm="1">
        <f t="array" aca="1" ref="AG143" ca="1">_xlfn.IFS(AG144=1,0,TRIM(INDIRECT("ｄａｔａ!$"&amp;AG$112&amp;"$"&amp;$B143))="",1,TRIM(INDIRECT("ｄａｔａ!$"&amp;AG$112&amp;"$"&amp;$B143))&lt;&gt;"",0)</f>
        <v>1</v>
      </c>
      <c r="AH143" s="80" cm="1">
        <f t="array" aca="1" ref="AH143" ca="1">_xlfn.IFS(AH144=1,0,TRIM(INDIRECT("ｄａｔａ!$"&amp;AH$112&amp;"$"&amp;$B143))="",1,TRIM(INDIRECT("ｄａｔａ!$"&amp;AH$112&amp;"$"&amp;$B143))&lt;&gt;"",0)</f>
        <v>1</v>
      </c>
      <c r="AI143" s="80" cm="1">
        <f t="array" aca="1" ref="AI143" ca="1">_xlfn.IFS(AI144=1,0,TRIM(INDIRECT("ｄａｔａ!$"&amp;AI$112&amp;"$"&amp;$B143))="",1,TRIM(INDIRECT("ｄａｔａ!$"&amp;AI$112&amp;"$"&amp;$B143))&lt;&gt;"",0)</f>
        <v>1</v>
      </c>
      <c r="AJ143" s="80" cm="1">
        <f t="array" aca="1" ref="AJ143" ca="1">_xlfn.IFS(AJ144=1,0,TRIM(INDIRECT("ｄａｔａ!$"&amp;AJ$112&amp;"$"&amp;$B143))="",1,TRIM(INDIRECT("ｄａｔａ!$"&amp;AJ$112&amp;"$"&amp;$B143))&lt;&gt;"",0)</f>
        <v>1</v>
      </c>
      <c r="AK143" s="80" cm="1">
        <f t="array" aca="1" ref="AK143" ca="1">_xlfn.IFS(AK144=1,0,TRIM(INDIRECT("ｄａｔａ!$"&amp;AK$112&amp;"$"&amp;$B143))="",1,TRIM(INDIRECT("ｄａｔａ!$"&amp;AK$112&amp;"$"&amp;$B143))&lt;&gt;"",0)</f>
        <v>1</v>
      </c>
      <c r="AL143" s="80" cm="1">
        <f t="array" aca="1" ref="AL143" ca="1">_xlfn.IFS(AL144=1,0,TRIM(INDIRECT("ｄａｔａ!$"&amp;AL$112&amp;"$"&amp;$B143))="",1,TRIM(INDIRECT("ｄａｔａ!$"&amp;AL$112&amp;"$"&amp;$B143))&lt;&gt;"",0)</f>
        <v>1</v>
      </c>
      <c r="AM143" s="80" cm="1">
        <f t="array" aca="1" ref="AM143" ca="1">_xlfn.IFS(AM144=1,0,TRIM(INDIRECT("ｄａｔａ!$"&amp;AM$112&amp;"$"&amp;$B143))="",1,TRIM(INDIRECT("ｄａｔａ!$"&amp;AM$112&amp;"$"&amp;$B143))&lt;&gt;"",0)</f>
        <v>1</v>
      </c>
      <c r="AN143" s="80" cm="1">
        <f t="array" aca="1" ref="AN143" ca="1">_xlfn.IFS(AN144=1,0,TRIM(INDIRECT("ｄａｔａ!$"&amp;AN$112&amp;"$"&amp;$B143))="",1,TRIM(INDIRECT("ｄａｔａ!$"&amp;AN$112&amp;"$"&amp;$B143))&lt;&gt;"",0)</f>
        <v>1</v>
      </c>
      <c r="AO143" s="80" cm="1">
        <f t="array" aca="1" ref="AO143" ca="1">_xlfn.IFS(AO144=1,0,TRIM(INDIRECT("ｄａｔａ!$"&amp;AO$112&amp;"$"&amp;$B143))="",1,TRIM(INDIRECT("ｄａｔａ!$"&amp;AO$112&amp;"$"&amp;$B143))&lt;&gt;"",0)</f>
        <v>1</v>
      </c>
      <c r="AP143" s="80">
        <f ca="1">IF(SUM($AQ143:$AZ143)=10,1,0)</f>
        <v>1</v>
      </c>
      <c r="AQ143" s="80" cm="1">
        <f t="array" aca="1" ref="AQ143" ca="1">_xlfn.IFS(AQ144=1,0,TRIM(INDIRECT("ｄａｔａ!$"&amp;AQ$112&amp;"$"&amp;$B143))="",1,TRIM(INDIRECT("ｄａｔａ!$"&amp;AQ$112&amp;"$"&amp;$B143))&lt;&gt;"",0)</f>
        <v>1</v>
      </c>
      <c r="AR143" s="80" cm="1">
        <f t="array" aca="1" ref="AR143" ca="1">_xlfn.IFS(AR144=1,0,TRIM(INDIRECT("ｄａｔａ!$"&amp;AR$112&amp;"$"&amp;$B143))="",1,TRIM(INDIRECT("ｄａｔａ!$"&amp;AR$112&amp;"$"&amp;$B143))&lt;&gt;"",0)</f>
        <v>1</v>
      </c>
      <c r="AS143" s="80" cm="1">
        <f t="array" aca="1" ref="AS143" ca="1">_xlfn.IFS(AS144=1,0,TRIM(INDIRECT("ｄａｔａ!$"&amp;AS$112&amp;"$"&amp;$B143))="",1,TRIM(INDIRECT("ｄａｔａ!$"&amp;AS$112&amp;"$"&amp;$B143))&lt;&gt;"",0)</f>
        <v>1</v>
      </c>
      <c r="AT143" s="80" cm="1">
        <f t="array" aca="1" ref="AT143" ca="1">_xlfn.IFS(AT144=1,0,TRIM(INDIRECT("ｄａｔａ!$"&amp;AT$112&amp;"$"&amp;$B143))="",1,TRIM(INDIRECT("ｄａｔａ!$"&amp;AT$112&amp;"$"&amp;$B143))&lt;&gt;"",0)</f>
        <v>1</v>
      </c>
      <c r="AU143" s="80" cm="1">
        <f t="array" aca="1" ref="AU143" ca="1">_xlfn.IFS(AU144=1,0,TRIM(INDIRECT("ｄａｔａ!$"&amp;AU$112&amp;"$"&amp;$B143))="",1,TRIM(INDIRECT("ｄａｔａ!$"&amp;AU$112&amp;"$"&amp;$B143))&lt;&gt;"",0)</f>
        <v>1</v>
      </c>
      <c r="AV143" s="80" cm="1">
        <f t="array" aca="1" ref="AV143" ca="1">_xlfn.IFS(AV144=1,0,TRIM(INDIRECT("ｄａｔａ!$"&amp;AV$112&amp;"$"&amp;$B143))="",1,TRIM(INDIRECT("ｄａｔａ!$"&amp;AV$112&amp;"$"&amp;$B143))&lt;&gt;"",0)</f>
        <v>1</v>
      </c>
      <c r="AW143" s="80" cm="1">
        <f t="array" aca="1" ref="AW143" ca="1">_xlfn.IFS(AW144=1,0,TRIM(INDIRECT("ｄａｔａ!$"&amp;AW$112&amp;"$"&amp;$B143))="",1,TRIM(INDIRECT("ｄａｔａ!$"&amp;AW$112&amp;"$"&amp;$B143))&lt;&gt;"",0)</f>
        <v>1</v>
      </c>
      <c r="AX143" s="80" cm="1">
        <f t="array" aca="1" ref="AX143" ca="1">_xlfn.IFS(AX144=1,0,TRIM(INDIRECT("ｄａｔａ!$"&amp;AX$112&amp;"$"&amp;$B143))="",1,TRIM(INDIRECT("ｄａｔａ!$"&amp;AX$112&amp;"$"&amp;$B143))&lt;&gt;"",0)</f>
        <v>1</v>
      </c>
      <c r="AY143" s="80" cm="1">
        <f t="array" aca="1" ref="AY143" ca="1">_xlfn.IFS(AY144=1,0,TRIM(INDIRECT("ｄａｔａ!$"&amp;AY$112&amp;"$"&amp;$B143))="",1,TRIM(INDIRECT("ｄａｔａ!$"&amp;AY$112&amp;"$"&amp;$B143))&lt;&gt;"",0)</f>
        <v>1</v>
      </c>
      <c r="AZ143" s="80" cm="1">
        <f t="array" aca="1" ref="AZ143" ca="1">_xlfn.IFS(AZ144=1,0,TRIM(INDIRECT("ｄａｔａ!$"&amp;AZ$112&amp;"$"&amp;$B143))="",1,TRIM(INDIRECT("ｄａｔａ!$"&amp;AZ$112&amp;"$"&amp;$B143))&lt;&gt;"",0)</f>
        <v>1</v>
      </c>
      <c r="BA143" s="80">
        <f ca="1">IF(SUM($BB143:$BP143)=15,1,0)</f>
        <v>1</v>
      </c>
      <c r="BB143" s="80" cm="1">
        <f t="array" aca="1" ref="BB143" ca="1">_xlfn.IFS(BB144=1,0,TRIM(INDIRECT("ｄａｔａ!$"&amp;BB$112&amp;"$"&amp;$B143))="",1,TRIM(INDIRECT("ｄａｔａ!$"&amp;BB$112&amp;"$"&amp;$B143))&lt;&gt;"",0)</f>
        <v>1</v>
      </c>
      <c r="BC143" s="80" cm="1">
        <f t="array" aca="1" ref="BC143" ca="1">_xlfn.IFS(BC144=1,0,TRIM(INDIRECT("ｄａｔａ!$"&amp;BC$112&amp;"$"&amp;$B143))="",1,TRIM(INDIRECT("ｄａｔａ!$"&amp;BC$112&amp;"$"&amp;$B143))&lt;&gt;"",0)</f>
        <v>1</v>
      </c>
      <c r="BD143" s="80" cm="1">
        <f t="array" aca="1" ref="BD143" ca="1">_xlfn.IFS(BD144=1,0,TRIM(INDIRECT("ｄａｔａ!$"&amp;BD$112&amp;"$"&amp;$B143))="",1,TRIM(INDIRECT("ｄａｔａ!$"&amp;BD$112&amp;"$"&amp;$B143))&lt;&gt;"",0)</f>
        <v>1</v>
      </c>
      <c r="BE143" s="80" cm="1">
        <f t="array" aca="1" ref="BE143" ca="1">_xlfn.IFS(BE144=1,0,TRIM(INDIRECT("ｄａｔａ!$"&amp;BE$112&amp;"$"&amp;$B143))="",1,TRIM(INDIRECT("ｄａｔａ!$"&amp;BE$112&amp;"$"&amp;$B143))&lt;&gt;"",0)</f>
        <v>1</v>
      </c>
      <c r="BF143" s="80" cm="1">
        <f t="array" aca="1" ref="BF143" ca="1">_xlfn.IFS(BF144=1,0,TRIM(INDIRECT("ｄａｔａ!$"&amp;BF$112&amp;"$"&amp;$B143))="",1,TRIM(INDIRECT("ｄａｔａ!$"&amp;BF$112&amp;"$"&amp;$B143))&lt;&gt;"",0)</f>
        <v>1</v>
      </c>
      <c r="BG143" s="80" cm="1">
        <f t="array" aca="1" ref="BG143" ca="1">_xlfn.IFS(BG144=1,0,TRIM(INDIRECT("ｄａｔａ!$"&amp;BG$112&amp;"$"&amp;$B143))="",1,TRIM(INDIRECT("ｄａｔａ!$"&amp;BG$112&amp;"$"&amp;$B143))&lt;&gt;"",0)</f>
        <v>1</v>
      </c>
      <c r="BH143" s="80" cm="1">
        <f t="array" aca="1" ref="BH143" ca="1">_xlfn.IFS(BH144=1,0,TRIM(INDIRECT("ｄａｔａ!$"&amp;BH$112&amp;"$"&amp;$B143))="",1,TRIM(INDIRECT("ｄａｔａ!$"&amp;BH$112&amp;"$"&amp;$B143))&lt;&gt;"",0)</f>
        <v>1</v>
      </c>
      <c r="BI143" s="80" cm="1">
        <f t="array" aca="1" ref="BI143" ca="1">_xlfn.IFS(BI144=1,0,TRIM(INDIRECT("ｄａｔａ!$"&amp;BI$112&amp;"$"&amp;$B143))="",1,TRIM(INDIRECT("ｄａｔａ!$"&amp;BI$112&amp;"$"&amp;$B143))&lt;&gt;"",0)</f>
        <v>1</v>
      </c>
      <c r="BJ143" s="80" cm="1">
        <f t="array" aca="1" ref="BJ143" ca="1">_xlfn.IFS(BJ144=1,0,TRIM(INDIRECT("ｄａｔａ!$"&amp;BJ$112&amp;"$"&amp;$B143))="",1,TRIM(INDIRECT("ｄａｔａ!$"&amp;BJ$112&amp;"$"&amp;$B143))&lt;&gt;"",0)</f>
        <v>1</v>
      </c>
      <c r="BK143" s="80" cm="1">
        <f t="array" aca="1" ref="BK143" ca="1">_xlfn.IFS(BK144=1,0,TRIM(INDIRECT("ｄａｔａ!$"&amp;BK$112&amp;"$"&amp;$B143))="",1,TRIM(INDIRECT("ｄａｔａ!$"&amp;BK$112&amp;"$"&amp;$B143))&lt;&gt;"",0)</f>
        <v>1</v>
      </c>
      <c r="BL143" s="80" cm="1">
        <f t="array" aca="1" ref="BL143" ca="1">_xlfn.IFS(BL144=1,0,TRIM(INDIRECT("ｄａｔａ!$"&amp;BL$112&amp;"$"&amp;$B143))="",1,TRIM(INDIRECT("ｄａｔａ!$"&amp;BL$112&amp;"$"&amp;$B143))&lt;&gt;"",0)</f>
        <v>1</v>
      </c>
      <c r="BM143" s="80" cm="1">
        <f t="array" aca="1" ref="BM143" ca="1">_xlfn.IFS(BM144=1,0,TRIM(INDIRECT("ｄａｔａ!$"&amp;BM$112&amp;"$"&amp;$B143))="",1,TRIM(INDIRECT("ｄａｔａ!$"&amp;BM$112&amp;"$"&amp;$B143))&lt;&gt;"",0)</f>
        <v>1</v>
      </c>
      <c r="BN143" s="80" cm="1">
        <f t="array" aca="1" ref="BN143" ca="1">_xlfn.IFS(BN144=1,0,TRIM(INDIRECT("ｄａｔａ!$"&amp;BN$112&amp;"$"&amp;$B143))="",1,TRIM(INDIRECT("ｄａｔａ!$"&amp;BN$112&amp;"$"&amp;$B143))&lt;&gt;"",0)</f>
        <v>1</v>
      </c>
      <c r="BO143" s="80" cm="1">
        <f t="array" aca="1" ref="BO143" ca="1">_xlfn.IFS(BO144=1,0,TRIM(INDIRECT("ｄａｔａ!$"&amp;BO$112&amp;"$"&amp;$B143))="",1,TRIM(INDIRECT("ｄａｔａ!$"&amp;BO$112&amp;"$"&amp;$B143))&lt;&gt;"",0)</f>
        <v>1</v>
      </c>
      <c r="BP143" s="80" cm="1">
        <f t="array" aca="1" ref="BP143" ca="1">_xlfn.IFS(BP144=1,0,TRIM(INDIRECT("ｄａｔａ!$"&amp;BP$112&amp;"$"&amp;$B143))="",1,TRIM(INDIRECT("ｄａｔａ!$"&amp;BP$112&amp;"$"&amp;$B143))&lt;&gt;"",0)</f>
        <v>1</v>
      </c>
    </row>
    <row r="144" spans="1:68" x14ac:dyDescent="0.2">
      <c r="B144" s="80">
        <f>VLOOKUP($A141,$A$11:$B$110,2,FALSE)</f>
        <v>14</v>
      </c>
      <c r="C144" s="80" t="s">
        <v>2430</v>
      </c>
      <c r="D144" s="80" cm="1">
        <f t="array" aca="1" ref="D144" ca="1">IF(ISERROR(INDIRECT("ｄａｔａ!$"&amp;D$112&amp;"$"&amp;$B144)),1,0)</f>
        <v>0</v>
      </c>
      <c r="F144" s="80" cm="1">
        <f t="array" aca="1" ref="F144" ca="1">IF(ISERROR(INDIRECT("ｄａｔａ!$"&amp;F$112&amp;"$"&amp;$B144)),1,0)</f>
        <v>0</v>
      </c>
      <c r="G144" s="80" cm="1">
        <f t="array" aca="1" ref="G144" ca="1">IF(ISERROR(INDIRECT("ｄａｔａ!$"&amp;G$112&amp;"$"&amp;$B144)),1,0)</f>
        <v>0</v>
      </c>
      <c r="H144" s="80" cm="1">
        <f t="array" aca="1" ref="H144" ca="1">IF(ISERROR(INDIRECT("ｄａｔａ!$"&amp;H$112&amp;"$"&amp;$B144)),1,0)</f>
        <v>0</v>
      </c>
      <c r="I144" s="80" cm="1">
        <f t="array" aca="1" ref="I144" ca="1">IF(ISERROR(INDIRECT("ｄａｔａ!$"&amp;I$112&amp;"$"&amp;$B144)),1,0)</f>
        <v>0</v>
      </c>
      <c r="J144" s="80" cm="1">
        <f t="array" aca="1" ref="J144" ca="1">IF(ISERROR(INDIRECT("ｄａｔａ!$"&amp;J$112&amp;"$"&amp;$B144)),1,0)</f>
        <v>0</v>
      </c>
      <c r="K144" s="80" cm="1">
        <f t="array" aca="1" ref="K144" ca="1">IF(ISERROR(INDIRECT("ｄａｔａ!$"&amp;K$112&amp;"$"&amp;$B144)),1,0)</f>
        <v>0</v>
      </c>
      <c r="L144" s="80" cm="1">
        <f t="array" aca="1" ref="L144" ca="1">IF(ISERROR(INDIRECT("ｄａｔａ!$"&amp;L$112&amp;"$"&amp;$B144)),1,0)</f>
        <v>0</v>
      </c>
      <c r="M144" s="80" cm="1">
        <f t="array" aca="1" ref="M144" ca="1">IF(ISERROR(INDIRECT("ｄａｔａ!$"&amp;M$112&amp;"$"&amp;$B144)),1,0)</f>
        <v>0</v>
      </c>
      <c r="N144" s="80" cm="1">
        <f t="array" aca="1" ref="N144" ca="1">IF(ISERROR(INDIRECT("ｄａｔａ!$"&amp;N$112&amp;"$"&amp;$B144)),1,0)</f>
        <v>0</v>
      </c>
      <c r="O144" s="80" cm="1">
        <f t="array" aca="1" ref="O144" ca="1">IF(ISERROR(INDIRECT("ｄａｔａ!$"&amp;O$112&amp;"$"&amp;$B144)),1,0)</f>
        <v>0</v>
      </c>
      <c r="P144" s="80" cm="1">
        <f t="array" aca="1" ref="P144" ca="1">IF(ISERROR(INDIRECT("ｄａｔａ!$"&amp;P$112&amp;"$"&amp;$B144)),1,0)</f>
        <v>0</v>
      </c>
      <c r="Q144" s="80" cm="1">
        <f t="array" aca="1" ref="Q144" ca="1">IF(ISERROR(INDIRECT("ｄａｔａ!$"&amp;Q$112&amp;"$"&amp;$B144)),1,0)</f>
        <v>0</v>
      </c>
      <c r="R144" s="80" cm="1">
        <f t="array" aca="1" ref="R144" ca="1">IF(ISERROR(INDIRECT("ｄａｔａ!$"&amp;R$112&amp;"$"&amp;$B144)),1,0)</f>
        <v>0</v>
      </c>
      <c r="S144" s="80" cm="1">
        <f t="array" aca="1" ref="S144" ca="1">IF(ISERROR(INDIRECT("ｄａｔａ!$"&amp;S$112&amp;"$"&amp;$B144)),1,0)</f>
        <v>0</v>
      </c>
      <c r="T144" s="80" cm="1">
        <f t="array" aca="1" ref="T144" ca="1">IF(ISERROR(INDIRECT("ｄａｔａ!$"&amp;T$112&amp;"$"&amp;$B144)),1,0)</f>
        <v>0</v>
      </c>
      <c r="U144" s="80" cm="1">
        <f t="array" aca="1" ref="U144" ca="1">IF(ISERROR(INDIRECT("ｄａｔａ!$"&amp;U$112&amp;"$"&amp;$B144)),1,0)</f>
        <v>0</v>
      </c>
      <c r="V144" s="80" cm="1">
        <f t="array" aca="1" ref="V144" ca="1">IF(ISERROR(INDIRECT("ｄａｔａ!$"&amp;V$112&amp;"$"&amp;$B144)),1,0)</f>
        <v>0</v>
      </c>
      <c r="W144" s="80" cm="1">
        <f t="array" aca="1" ref="W144" ca="1">IF(ISERROR(INDIRECT("ｄａｔａ!$"&amp;W$112&amp;"$"&amp;$B144)),1,0)</f>
        <v>0</v>
      </c>
      <c r="X144" s="80">
        <f ca="1">IF(SUM($Y142:$AO142,$Y144:$AO144)&gt;0,1,0)</f>
        <v>0</v>
      </c>
      <c r="Y144" s="80" cm="1">
        <f t="array" aca="1" ref="Y144" ca="1">IF(ISERROR(INDIRECT("ｄａｔａ!$"&amp;Y$112&amp;"$"&amp;$B144)),1,0)</f>
        <v>0</v>
      </c>
      <c r="Z144" s="80" cm="1">
        <f t="array" aca="1" ref="Z144" ca="1">IF(ISERROR(INDIRECT("ｄａｔａ!$"&amp;Z$112&amp;"$"&amp;$B144)),1,0)</f>
        <v>0</v>
      </c>
      <c r="AA144" s="80" cm="1">
        <f t="array" aca="1" ref="AA144" ca="1">IF(ISERROR(INDIRECT("ｄａｔａ!$"&amp;AA$112&amp;"$"&amp;$B144)),1,0)</f>
        <v>0</v>
      </c>
      <c r="AB144" s="80" cm="1">
        <f t="array" aca="1" ref="AB144" ca="1">IF(ISERROR(INDIRECT("ｄａｔａ!$"&amp;AB$112&amp;"$"&amp;$B144)),1,0)</f>
        <v>0</v>
      </c>
      <c r="AC144" s="80" cm="1">
        <f t="array" aca="1" ref="AC144" ca="1">IF(ISERROR(INDIRECT("ｄａｔａ!$"&amp;AC$112&amp;"$"&amp;$B144)),1,0)</f>
        <v>0</v>
      </c>
      <c r="AD144" s="80" cm="1">
        <f t="array" aca="1" ref="AD144" ca="1">IF(ISERROR(INDIRECT("ｄａｔａ!$"&amp;AD$112&amp;"$"&amp;$B144)),1,0)</f>
        <v>0</v>
      </c>
      <c r="AE144" s="80" cm="1">
        <f t="array" aca="1" ref="AE144" ca="1">IF(ISERROR(INDIRECT("ｄａｔａ!$"&amp;AE$112&amp;"$"&amp;$B144)),1,0)</f>
        <v>0</v>
      </c>
      <c r="AF144" s="80" cm="1">
        <f t="array" aca="1" ref="AF144" ca="1">IF(ISERROR(INDIRECT("ｄａｔａ!$"&amp;AF$112&amp;"$"&amp;$B144)),1,0)</f>
        <v>0</v>
      </c>
      <c r="AG144" s="80" cm="1">
        <f t="array" aca="1" ref="AG144" ca="1">IF(ISERROR(INDIRECT("ｄａｔａ!$"&amp;AG$112&amp;"$"&amp;$B144)),1,0)</f>
        <v>0</v>
      </c>
      <c r="AH144" s="80" cm="1">
        <f t="array" aca="1" ref="AH144" ca="1">IF(ISERROR(INDIRECT("ｄａｔａ!$"&amp;AH$112&amp;"$"&amp;$B144)),1,0)</f>
        <v>0</v>
      </c>
      <c r="AI144" s="80" cm="1">
        <f t="array" aca="1" ref="AI144" ca="1">IF(ISERROR(INDIRECT("ｄａｔａ!$"&amp;AI$112&amp;"$"&amp;$B144)),1,0)</f>
        <v>0</v>
      </c>
      <c r="AJ144" s="80" cm="1">
        <f t="array" aca="1" ref="AJ144" ca="1">IF(ISERROR(INDIRECT("ｄａｔａ!$"&amp;AJ$112&amp;"$"&amp;$B144)),1,0)</f>
        <v>0</v>
      </c>
      <c r="AK144" s="80" cm="1">
        <f t="array" aca="1" ref="AK144" ca="1">IF(ISERROR(INDIRECT("ｄａｔａ!$"&amp;AK$112&amp;"$"&amp;$B144)),1,0)</f>
        <v>0</v>
      </c>
      <c r="AL144" s="80" cm="1">
        <f t="array" aca="1" ref="AL144" ca="1">IF(ISERROR(INDIRECT("ｄａｔａ!$"&amp;AL$112&amp;"$"&amp;$B144)),1,0)</f>
        <v>0</v>
      </c>
      <c r="AM144" s="80" cm="1">
        <f t="array" aca="1" ref="AM144" ca="1">IF(ISERROR(INDIRECT("ｄａｔａ!$"&amp;AM$112&amp;"$"&amp;$B144)),1,0)</f>
        <v>0</v>
      </c>
      <c r="AN144" s="80" cm="1">
        <f t="array" aca="1" ref="AN144" ca="1">IF(ISERROR(INDIRECT("ｄａｔａ!$"&amp;AN$112&amp;"$"&amp;$B144)),1,0)</f>
        <v>0</v>
      </c>
      <c r="AO144" s="80" cm="1">
        <f t="array" aca="1" ref="AO144" ca="1">IF(ISERROR(INDIRECT("ｄａｔａ!$"&amp;AO$112&amp;"$"&amp;$B144)),1,0)</f>
        <v>0</v>
      </c>
      <c r="AP144" s="80">
        <f ca="1">IF(SUM($AQ142:$AZ142,$AQ144:$AZ144)&gt;0,1,0)</f>
        <v>0</v>
      </c>
      <c r="AQ144" s="80" cm="1">
        <f t="array" aca="1" ref="AQ144" ca="1">IF(ISERROR(INDIRECT("ｄａｔａ!$"&amp;AQ$112&amp;"$"&amp;$B144)),1,0)</f>
        <v>0</v>
      </c>
      <c r="AR144" s="80" cm="1">
        <f t="array" aca="1" ref="AR144" ca="1">IF(ISERROR(INDIRECT("ｄａｔａ!$"&amp;AR$112&amp;"$"&amp;$B144)),1,0)</f>
        <v>0</v>
      </c>
      <c r="AS144" s="80" cm="1">
        <f t="array" aca="1" ref="AS144" ca="1">IF(ISERROR(INDIRECT("ｄａｔａ!$"&amp;AS$112&amp;"$"&amp;$B144)),1,0)</f>
        <v>0</v>
      </c>
      <c r="AT144" s="80" cm="1">
        <f t="array" aca="1" ref="AT144" ca="1">IF(ISERROR(INDIRECT("ｄａｔａ!$"&amp;AT$112&amp;"$"&amp;$B144)),1,0)</f>
        <v>0</v>
      </c>
      <c r="AU144" s="80" cm="1">
        <f t="array" aca="1" ref="AU144" ca="1">IF(ISERROR(INDIRECT("ｄａｔａ!$"&amp;AU$112&amp;"$"&amp;$B144)),1,0)</f>
        <v>0</v>
      </c>
      <c r="AV144" s="80" cm="1">
        <f t="array" aca="1" ref="AV144" ca="1">IF(ISERROR(INDIRECT("ｄａｔａ!$"&amp;AV$112&amp;"$"&amp;$B144)),1,0)</f>
        <v>0</v>
      </c>
      <c r="AW144" s="80" cm="1">
        <f t="array" aca="1" ref="AW144" ca="1">IF(ISERROR(INDIRECT("ｄａｔａ!$"&amp;AW$112&amp;"$"&amp;$B144)),1,0)</f>
        <v>0</v>
      </c>
      <c r="AX144" s="80" cm="1">
        <f t="array" aca="1" ref="AX144" ca="1">IF(ISERROR(INDIRECT("ｄａｔａ!$"&amp;AX$112&amp;"$"&amp;$B144)),1,0)</f>
        <v>0</v>
      </c>
      <c r="AY144" s="80" cm="1">
        <f t="array" aca="1" ref="AY144" ca="1">IF(ISERROR(INDIRECT("ｄａｔａ!$"&amp;AY$112&amp;"$"&amp;$B144)),1,0)</f>
        <v>0</v>
      </c>
      <c r="AZ144" s="80" cm="1">
        <f t="array" aca="1" ref="AZ144" ca="1">IF(ISERROR(INDIRECT("ｄａｔａ!$"&amp;AZ$112&amp;"$"&amp;$B144)),1,0)</f>
        <v>0</v>
      </c>
      <c r="BA144" s="80">
        <f ca="1">IF(SUM($BB142:$BP142,$BB144:$BP144)&gt;0,1,0)</f>
        <v>0</v>
      </c>
      <c r="BB144" s="80" cm="1">
        <f t="array" aca="1" ref="BB144" ca="1">IF(ISERROR(INDIRECT("ｄａｔａ!$"&amp;BB$112&amp;"$"&amp;$B144)),1,0)</f>
        <v>0</v>
      </c>
      <c r="BC144" s="80" cm="1">
        <f t="array" aca="1" ref="BC144" ca="1">IF(ISERROR(INDIRECT("ｄａｔａ!$"&amp;BC$112&amp;"$"&amp;$B144)),1,0)</f>
        <v>0</v>
      </c>
      <c r="BD144" s="80" cm="1">
        <f t="array" aca="1" ref="BD144" ca="1">IF(ISERROR(INDIRECT("ｄａｔａ!$"&amp;BD$112&amp;"$"&amp;$B144)),1,0)</f>
        <v>0</v>
      </c>
      <c r="BE144" s="80" cm="1">
        <f t="array" aca="1" ref="BE144" ca="1">IF(ISERROR(INDIRECT("ｄａｔａ!$"&amp;BE$112&amp;"$"&amp;$B144)),1,0)</f>
        <v>0</v>
      </c>
      <c r="BF144" s="80" cm="1">
        <f t="array" aca="1" ref="BF144" ca="1">IF(ISERROR(INDIRECT("ｄａｔａ!$"&amp;BF$112&amp;"$"&amp;$B144)),1,0)</f>
        <v>0</v>
      </c>
      <c r="BG144" s="80" cm="1">
        <f t="array" aca="1" ref="BG144" ca="1">IF(ISERROR(INDIRECT("ｄａｔａ!$"&amp;BG$112&amp;"$"&amp;$B144)),1,0)</f>
        <v>0</v>
      </c>
      <c r="BH144" s="80" cm="1">
        <f t="array" aca="1" ref="BH144" ca="1">IF(ISERROR(INDIRECT("ｄａｔａ!$"&amp;BH$112&amp;"$"&amp;$B144)),1,0)</f>
        <v>0</v>
      </c>
      <c r="BI144" s="80" cm="1">
        <f t="array" aca="1" ref="BI144" ca="1">IF(ISERROR(INDIRECT("ｄａｔａ!$"&amp;BI$112&amp;"$"&amp;$B144)),1,0)</f>
        <v>0</v>
      </c>
      <c r="BJ144" s="80" cm="1">
        <f t="array" aca="1" ref="BJ144" ca="1">IF(ISERROR(INDIRECT("ｄａｔａ!$"&amp;BJ$112&amp;"$"&amp;$B144)),1,0)</f>
        <v>0</v>
      </c>
      <c r="BK144" s="80" cm="1">
        <f t="array" aca="1" ref="BK144" ca="1">IF(ISERROR(INDIRECT("ｄａｔａ!$"&amp;BK$112&amp;"$"&amp;$B144)),1,0)</f>
        <v>0</v>
      </c>
      <c r="BL144" s="80" cm="1">
        <f t="array" aca="1" ref="BL144" ca="1">IF(ISERROR(INDIRECT("ｄａｔａ!$"&amp;BL$112&amp;"$"&amp;$B144)),1,0)</f>
        <v>0</v>
      </c>
      <c r="BM144" s="80" cm="1">
        <f t="array" aca="1" ref="BM144" ca="1">IF(ISERROR(INDIRECT("ｄａｔａ!$"&amp;BM$112&amp;"$"&amp;$B144)),1,0)</f>
        <v>0</v>
      </c>
      <c r="BN144" s="80" cm="1">
        <f t="array" aca="1" ref="BN144" ca="1">IF(ISERROR(INDIRECT("ｄａｔａ!$"&amp;BN$112&amp;"$"&amp;$B144)),1,0)</f>
        <v>0</v>
      </c>
      <c r="BO144" s="80" cm="1">
        <f t="array" aca="1" ref="BO144" ca="1">IF(ISERROR(INDIRECT("ｄａｔａ!$"&amp;BO$112&amp;"$"&amp;$B144)),1,0)</f>
        <v>0</v>
      </c>
      <c r="BP144" s="80" cm="1">
        <f t="array" aca="1" ref="BP144" ca="1">IF(ISERROR(INDIRECT("ｄａｔａ!$"&amp;BP$112&amp;"$"&amp;$B144)),1,0)</f>
        <v>0</v>
      </c>
    </row>
    <row r="145" spans="1:68" x14ac:dyDescent="0.2">
      <c r="A145" s="80" t="s">
        <v>2326</v>
      </c>
      <c r="B145" s="80">
        <f>VLOOKUP($A145,$A$11:$B$110,2,FALSE)</f>
        <v>15</v>
      </c>
      <c r="C145" s="80" t="s">
        <v>2435</v>
      </c>
      <c r="D145" s="80" cm="1">
        <f t="array" aca="1" ref="D145" ca="1">_xlfn.IFS(D146=1,0,D147=1,0,AND(INDIRECT("ｄａｔａ!$"&amp;D$112&amp;"$"&amp;$B145)&lt;=INDIRECT("kikan!$Q$11"),INDIRECT("ｄａｔａ!$"&amp;D$112&amp;"$"&amp;$B145)&gt;=INDIRECT("kikan!$K$11")),0,TRUE,1)</f>
        <v>0</v>
      </c>
      <c r="F145" s="80">
        <v>0</v>
      </c>
      <c r="G145" s="80">
        <v>0</v>
      </c>
      <c r="H145" s="80">
        <v>0</v>
      </c>
      <c r="I145" s="80" cm="1">
        <f t="array" aca="1" ref="I145" ca="1">_xlfn.IFS(I146=1,0,I147=1,0,INDIRECT("ｄａｔａ!$"&amp;I$112&amp;"$"&amp;$B145)&gt;=INDIRECT("kikan!$I$11"),0,TRUE,1)</f>
        <v>0</v>
      </c>
      <c r="J145" s="80" cm="1">
        <f t="array" aca="1" ref="J145" ca="1">_xlfn.IFS(D148=1,0,I145=1,0,J146=1,0,I147=1,0,J147=1,0,INDIRECT("ｄａｔａ!$"&amp;I$112&amp;"$"&amp;$B145)&gt;INDIRECT("kikan!$I$11"),0,INDIRECT("ｄａｔａ!$"&amp;J$112&amp;"$"&amp;$B145)&gt;=INDIRECT("ｄａｔａ!$"&amp;D$112&amp;"$"&amp;$B145),0,TRUE,1)</f>
        <v>0</v>
      </c>
      <c r="K145" s="80" cm="1">
        <f t="array" aca="1" ref="K145" ca="1">_xlfn.IFS(K146=1,0,K147=1,0,AND(INDIRECT("ｄａｔａ!$"&amp;K$112&amp;"$"&amp;$B146)&gt;0,INDIRECT("ｄａｔａ!$"&amp;K$112&amp;"$"&amp;$B146)&lt;10000),0,TRUE,1)</f>
        <v>0</v>
      </c>
      <c r="L145" s="80" cm="1">
        <f t="array" aca="1" ref="L145" ca="1">_xlfn.IFS(L146=1,0,L147=1,0,INDIRECT("ｄａｔａ!$"&amp;L$112&amp;"$"&amp;$B145)&lt;20000,1,TRUE,0)</f>
        <v>0</v>
      </c>
      <c r="M145" s="80">
        <v>0</v>
      </c>
      <c r="N145" s="80">
        <v>0</v>
      </c>
      <c r="O145" s="80" cm="1">
        <f t="array" aca="1" ref="O145" ca="1">_xlfn.IFS(O148=1,0,INDIRECT("ｄａｔａ!$"&amp;O$112&amp;"$"&amp;$B146)=4,1,TRUE,0)</f>
        <v>0</v>
      </c>
      <c r="P145" s="80" cm="1">
        <f t="array" aca="1" ref="P145" ca="1">_xlfn.IFS(P148=1,0,AND(INDIRECT("ｄａｔａ!$"&amp;P$112&amp;"$"&amp;$B146)&lt;=3,INDIRECT("ｄａｔａ!$"&amp;P$112&amp;"$"&amp;$B146)&gt;0),1,TRUE,0)</f>
        <v>0</v>
      </c>
      <c r="Q145" s="80" cm="1">
        <f t="array" aca="1" ref="Q145" ca="1">_xlfn.IFS(Q148=1,0,INDIRECT("ｄａｔａ!$"&amp;Q$112&amp;"$"&amp;$B145)=1,1,TRUE,0)</f>
        <v>0</v>
      </c>
      <c r="R145" s="80">
        <v>0</v>
      </c>
      <c r="S145" s="80">
        <v>0</v>
      </c>
      <c r="T145" s="80">
        <v>0</v>
      </c>
      <c r="U145" s="80">
        <v>0</v>
      </c>
      <c r="V145" s="80">
        <v>0</v>
      </c>
      <c r="W145" s="80">
        <v>0</v>
      </c>
      <c r="X145" s="80">
        <f ca="1">IF(AND(SUM($Y145:$AO145)=0,17-SUM($Y147:$AO147)&gt;1),1,0)</f>
        <v>0</v>
      </c>
      <c r="Y145" s="80" cm="1">
        <f t="array" aca="1" ref="Y145" ca="1">_xlfn.IFS(Y148=1,0,INDIRECT("ｄａｔａ!$"&amp;Y$112&amp;"$"&amp;$B145)=2,1,TRUE,0)</f>
        <v>0</v>
      </c>
      <c r="Z145" s="80" cm="1">
        <f t="array" aca="1" ref="Z145" ca="1">_xlfn.IFS(Z148=1,0,INDIRECT("ｄａｔａ!$"&amp;Z$112&amp;"$"&amp;$B145)=2,1,TRUE,0)</f>
        <v>0</v>
      </c>
      <c r="AA145" s="80" cm="1">
        <f t="array" aca="1" ref="AA145" ca="1">_xlfn.IFS(AA148=1,0,INDIRECT("ｄａｔａ!$"&amp;AA$112&amp;"$"&amp;$B145)=2,1,TRUE,0)</f>
        <v>0</v>
      </c>
      <c r="AB145" s="80" cm="1">
        <f t="array" aca="1" ref="AB145" ca="1">_xlfn.IFS(AB148=1,0,INDIRECT("ｄａｔａ!$"&amp;AB$112&amp;"$"&amp;$B145)=2,1,TRUE,0)</f>
        <v>0</v>
      </c>
      <c r="AC145" s="80" cm="1">
        <f t="array" aca="1" ref="AC145" ca="1">_xlfn.IFS(AC148=1,0,INDIRECT("ｄａｔａ!$"&amp;AC$112&amp;"$"&amp;$B145)=2,1,TRUE,0)</f>
        <v>0</v>
      </c>
      <c r="AD145" s="80" cm="1">
        <f t="array" aca="1" ref="AD145" ca="1">_xlfn.IFS(AD148=1,0,INDIRECT("ｄａｔａ!$"&amp;AD$112&amp;"$"&amp;$B145)=2,1,TRUE,0)</f>
        <v>0</v>
      </c>
      <c r="AE145" s="80" cm="1">
        <f t="array" aca="1" ref="AE145" ca="1">_xlfn.IFS(AE148=1,0,INDIRECT("ｄａｔａ!$"&amp;AE$112&amp;"$"&amp;$B145)=2,1,TRUE,0)</f>
        <v>0</v>
      </c>
      <c r="AF145" s="80" cm="1">
        <f t="array" aca="1" ref="AF145" ca="1">_xlfn.IFS(AF148=1,0,INDIRECT("ｄａｔａ!$"&amp;AF$112&amp;"$"&amp;$B145)=2,1,TRUE,0)</f>
        <v>0</v>
      </c>
      <c r="AG145" s="80" cm="1">
        <f t="array" aca="1" ref="AG145" ca="1">_xlfn.IFS(AG148=1,0,INDIRECT("ｄａｔａ!$"&amp;AG$112&amp;"$"&amp;$B145)=2,1,TRUE,0)</f>
        <v>0</v>
      </c>
      <c r="AH145" s="80" cm="1">
        <f t="array" aca="1" ref="AH145" ca="1">_xlfn.IFS(AH148=1,0,INDIRECT("ｄａｔａ!$"&amp;AH$112&amp;"$"&amp;$B145)=2,1,TRUE,0)</f>
        <v>0</v>
      </c>
      <c r="AI145" s="80" cm="1">
        <f t="array" aca="1" ref="AI145" ca="1">_xlfn.IFS(AI148=1,0,INDIRECT("ｄａｔａ!$"&amp;AI$112&amp;"$"&amp;$B145)=2,1,TRUE,0)</f>
        <v>0</v>
      </c>
      <c r="AJ145" s="80" cm="1">
        <f t="array" aca="1" ref="AJ145" ca="1">_xlfn.IFS(AJ148=1,0,INDIRECT("ｄａｔａ!$"&amp;AJ$112&amp;"$"&amp;$B145)=2,1,TRUE,0)</f>
        <v>0</v>
      </c>
      <c r="AK145" s="80" cm="1">
        <f t="array" aca="1" ref="AK145" ca="1">_xlfn.IFS(AK148=1,0,INDIRECT("ｄａｔａ!$"&amp;AK$112&amp;"$"&amp;$B145)=2,1,TRUE,0)</f>
        <v>0</v>
      </c>
      <c r="AL145" s="80" cm="1">
        <f t="array" aca="1" ref="AL145" ca="1">_xlfn.IFS(AL148=1,0,INDIRECT("ｄａｔａ!$"&amp;AL$112&amp;"$"&amp;$B145)=2,1,TRUE,0)</f>
        <v>0</v>
      </c>
      <c r="AM145" s="80" cm="1">
        <f t="array" aca="1" ref="AM145" ca="1">_xlfn.IFS(AM148=1,0,INDIRECT("ｄａｔａ!$"&amp;AM$112&amp;"$"&amp;$B145)=2,1,TRUE,0)</f>
        <v>0</v>
      </c>
      <c r="AN145" s="80" cm="1">
        <f t="array" aca="1" ref="AN145" ca="1">_xlfn.IFS(AN148=1,0,INDIRECT("ｄａｔａ!$"&amp;AN$112&amp;"$"&amp;$B145)=2,1,TRUE,0)</f>
        <v>0</v>
      </c>
      <c r="AO145" s="80" cm="1">
        <f t="array" aca="1" ref="AO145" ca="1">_xlfn.IFS(AO148=1,0,INDIRECT("ｄａｔａ!$"&amp;AO$112&amp;"$"&amp;$B145)=2,1,TRUE,0)</f>
        <v>0</v>
      </c>
      <c r="AP145" s="80">
        <f ca="1">IF(AND(SUM($AQ145:$AZ145)=0,10-SUM($AQ147:$AZ147)&gt;1),1,0)</f>
        <v>0</v>
      </c>
      <c r="AQ145" s="80" cm="1">
        <f t="array" aca="1" ref="AQ145" ca="1">_xlfn.IFS(AQ148=1,0,INDIRECT("ｄａｔａ!$"&amp;AQ$112&amp;"$"&amp;$B145)=2,1,TRUE,0)</f>
        <v>0</v>
      </c>
      <c r="AR145" s="80" cm="1">
        <f t="array" aca="1" ref="AR145" ca="1">_xlfn.IFS(AR148=1,0,INDIRECT("ｄａｔａ!$"&amp;AR$112&amp;"$"&amp;$B145)=2,1,TRUE,0)</f>
        <v>0</v>
      </c>
      <c r="AS145" s="80" cm="1">
        <f t="array" aca="1" ref="AS145" ca="1">_xlfn.IFS(AS148=1,0,INDIRECT("ｄａｔａ!$"&amp;AS$112&amp;"$"&amp;$B145)=2,1,TRUE,0)</f>
        <v>0</v>
      </c>
      <c r="AT145" s="80" cm="1">
        <f t="array" aca="1" ref="AT145" ca="1">_xlfn.IFS(AT148=1,0,INDIRECT("ｄａｔａ!$"&amp;AT$112&amp;"$"&amp;$B145)=2,1,TRUE,0)</f>
        <v>0</v>
      </c>
      <c r="AU145" s="80" cm="1">
        <f t="array" aca="1" ref="AU145" ca="1">_xlfn.IFS(AU148=1,0,INDIRECT("ｄａｔａ!$"&amp;AU$112&amp;"$"&amp;$B145)=2,1,TRUE,0)</f>
        <v>0</v>
      </c>
      <c r="AV145" s="80" cm="1">
        <f t="array" aca="1" ref="AV145" ca="1">_xlfn.IFS(AV148=1,0,INDIRECT("ｄａｔａ!$"&amp;AV$112&amp;"$"&amp;$B145)=2,1,TRUE,0)</f>
        <v>0</v>
      </c>
      <c r="AW145" s="80" cm="1">
        <f t="array" aca="1" ref="AW145" ca="1">_xlfn.IFS(AW148=1,0,INDIRECT("ｄａｔａ!$"&amp;AW$112&amp;"$"&amp;$B145)=2,1,TRUE,0)</f>
        <v>0</v>
      </c>
      <c r="AX145" s="80" cm="1">
        <f t="array" aca="1" ref="AX145" ca="1">_xlfn.IFS(AX148=1,0,INDIRECT("ｄａｔａ!$"&amp;AX$112&amp;"$"&amp;$B145)=2,1,TRUE,0)</f>
        <v>0</v>
      </c>
      <c r="AY145" s="80" cm="1">
        <f t="array" aca="1" ref="AY145" ca="1">_xlfn.IFS(AY148=1,0,INDIRECT("ｄａｔａ!$"&amp;AY$112&amp;"$"&amp;$B145)=2,1,TRUE,0)</f>
        <v>0</v>
      </c>
      <c r="AZ145" s="80" cm="1">
        <f t="array" aca="1" ref="AZ145" ca="1">_xlfn.IFS(AZ148=1,0,INDIRECT("ｄａｔａ!$"&amp;AZ$112&amp;"$"&amp;$B145)=2,1,TRUE,0)</f>
        <v>0</v>
      </c>
      <c r="BA145" s="80">
        <f ca="1">IF(AND(SUM($BB145:$BP145)=0,15-SUM($BB147:$BP147)&gt;1),1,0)</f>
        <v>0</v>
      </c>
      <c r="BB145" s="80" cm="1">
        <f t="array" aca="1" ref="BB145" ca="1">_xlfn.IFS(BB148=1,0,INDIRECT("ｄａｔａ!$"&amp;BB$112&amp;"$"&amp;$B145)=2,1,TRUE,0)</f>
        <v>0</v>
      </c>
      <c r="BC145" s="80" cm="1">
        <f t="array" aca="1" ref="BC145" ca="1">_xlfn.IFS(BC148=1,0,INDIRECT("ｄａｔａ!$"&amp;BC$112&amp;"$"&amp;$B145)=2,1,TRUE,0)</f>
        <v>0</v>
      </c>
      <c r="BD145" s="80" cm="1">
        <f t="array" aca="1" ref="BD145" ca="1">_xlfn.IFS(BD148=1,0,INDIRECT("ｄａｔａ!$"&amp;BD$112&amp;"$"&amp;$B145)=2,1,TRUE,0)</f>
        <v>0</v>
      </c>
      <c r="BE145" s="80" cm="1">
        <f t="array" aca="1" ref="BE145" ca="1">_xlfn.IFS(BE148=1,0,INDIRECT("ｄａｔａ!$"&amp;BE$112&amp;"$"&amp;$B145)=2,1,TRUE,0)</f>
        <v>0</v>
      </c>
      <c r="BF145" s="80" cm="1">
        <f t="array" aca="1" ref="BF145" ca="1">_xlfn.IFS(BF148=1,0,INDIRECT("ｄａｔａ!$"&amp;BF$112&amp;"$"&amp;$B145)=2,1,TRUE,0)</f>
        <v>0</v>
      </c>
      <c r="BG145" s="80" cm="1">
        <f t="array" aca="1" ref="BG145" ca="1">_xlfn.IFS(BG148=1,0,INDIRECT("ｄａｔａ!$"&amp;BG$112&amp;"$"&amp;$B145)=2,1,TRUE,0)</f>
        <v>0</v>
      </c>
      <c r="BH145" s="80" cm="1">
        <f t="array" aca="1" ref="BH145" ca="1">_xlfn.IFS(BH148=1,0,INDIRECT("ｄａｔａ!$"&amp;BH$112&amp;"$"&amp;$B145)=2,1,TRUE,0)</f>
        <v>0</v>
      </c>
      <c r="BI145" s="80" cm="1">
        <f t="array" aca="1" ref="BI145" ca="1">_xlfn.IFS(BI148=1,0,INDIRECT("ｄａｔａ!$"&amp;BI$112&amp;"$"&amp;$B145)=2,1,TRUE,0)</f>
        <v>0</v>
      </c>
      <c r="BJ145" s="80" cm="1">
        <f t="array" aca="1" ref="BJ145" ca="1">_xlfn.IFS(BJ148=1,0,INDIRECT("ｄａｔａ!$"&amp;BJ$112&amp;"$"&amp;$B145)=2,1,TRUE,0)</f>
        <v>0</v>
      </c>
      <c r="BK145" s="80" cm="1">
        <f t="array" aca="1" ref="BK145" ca="1">_xlfn.IFS(BK148=1,0,INDIRECT("ｄａｔａ!$"&amp;BK$112&amp;"$"&amp;$B145)=2,1,TRUE,0)</f>
        <v>0</v>
      </c>
      <c r="BL145" s="80" cm="1">
        <f t="array" aca="1" ref="BL145" ca="1">_xlfn.IFS(BL148=1,0,INDIRECT("ｄａｔａ!$"&amp;BL$112&amp;"$"&amp;$B145)=2,1,TRUE,0)</f>
        <v>0</v>
      </c>
      <c r="BM145" s="80" cm="1">
        <f t="array" aca="1" ref="BM145" ca="1">_xlfn.IFS(BM148=1,0,INDIRECT("ｄａｔａ!$"&amp;BM$112&amp;"$"&amp;$B145)=2,1,TRUE,0)</f>
        <v>0</v>
      </c>
      <c r="BN145" s="80" cm="1">
        <f t="array" aca="1" ref="BN145" ca="1">_xlfn.IFS(BN148=1,0,INDIRECT("ｄａｔａ!$"&amp;BN$112&amp;"$"&amp;$B145)=2,1,TRUE,0)</f>
        <v>0</v>
      </c>
      <c r="BO145" s="80" cm="1">
        <f t="array" aca="1" ref="BO145" ca="1">_xlfn.IFS(BO148=1,0,INDIRECT("ｄａｔａ!$"&amp;BO$112&amp;"$"&amp;$B145)=2,1,TRUE,0)</f>
        <v>0</v>
      </c>
      <c r="BP145" s="80" cm="1">
        <f t="array" aca="1" ref="BP145" ca="1">_xlfn.IFS(BP148=1,0,INDIRECT("ｄａｔａ!$"&amp;BP$112&amp;"$"&amp;$B145)=2,1,TRUE,0)</f>
        <v>0</v>
      </c>
    </row>
    <row r="146" spans="1:68" x14ac:dyDescent="0.2">
      <c r="B146" s="80">
        <f>VLOOKUP($A145,$A$11:$B$110,2,FALSE)</f>
        <v>15</v>
      </c>
      <c r="C146" s="80" t="s">
        <v>2437</v>
      </c>
      <c r="D146" s="80" cm="1">
        <f t="array" aca="1" ref="D146" ca="1">_xlfn.IFS(D147=1,0,AND(ISNUMBER(INDIRECT("ｄａｔａ!$"&amp;D$112&amp;"$"&amp;$B146)),INDIRECT("ｄａｔａ!$"&amp;D$112&amp;"$"&amp;$B146)&lt;=12,INDIRECT("ｄａｔａ!$"&amp;D$112&amp;"$"&amp;$B146)&gt;=1),0,TRUE,1)</f>
        <v>1</v>
      </c>
      <c r="F146" s="80">
        <v>0</v>
      </c>
      <c r="G146" s="80">
        <v>0</v>
      </c>
      <c r="H146" s="80">
        <v>0</v>
      </c>
      <c r="I146" s="80" cm="1">
        <f t="array" aca="1" ref="I146" ca="1">_xlfn.IFS(I147=1,0,AND(ISNUMBER(INDIRECT("ｄａｔａ!$"&amp;I$112&amp;"$"&amp;$B146)),LEN(INDIRECT("ｄａｔａ!$"&amp;I$112&amp;"$"&amp;$B146))=4),0,TRUE,1)</f>
        <v>0</v>
      </c>
      <c r="J146" s="80" cm="1">
        <f t="array" aca="1" ref="J146" ca="1">_xlfn.IFS(J147=1,0,AND(ISNUMBER(INDIRECT("ｄａｔａ!$"&amp;J$112&amp;"$"&amp;$B146)),INDIRECT("ｄａｔａ!$"&amp;J$112&amp;"$"&amp;$B146)&lt;=12,INDIRECT("ｄａｔａ!$"&amp;J$112&amp;"$"&amp;$B146)&gt;=1),0,TRUE,1)</f>
        <v>0</v>
      </c>
      <c r="K146" s="80" cm="1">
        <f t="array" aca="1" ref="K146" ca="1">_xlfn.IFS(K147=1,0,ISNUMBER(INDIRECT("ｄａｔａ!$"&amp;K$112&amp;"$"&amp;$B146)),0,TRUE,1)</f>
        <v>0</v>
      </c>
      <c r="L146" s="80" cm="1">
        <f t="array" aca="1" ref="L146" ca="1">_xlfn.IFS(L147=1,0,AND(ISNUMBER(INDIRECT("ｄａｔａ!$"&amp;L$112&amp;"$"&amp;$B146)),INDIRECT("ｄａｔａ!$"&amp;L$112&amp;"$"&amp;$B146)&gt;0),0,TRUE,1)</f>
        <v>0</v>
      </c>
      <c r="M146" s="80" cm="1">
        <f t="array" aca="1" ref="M146" ca="1">_xlfn.IFS(M147=1,0,AND(INDIRECT("ｄａｔａ!$"&amp;M$112&amp;"$"&amp;$B146)&lt;=5,INDIRECT("ｄａｔａ!$"&amp;M$112&amp;"$"&amp;$B146)&gt;0),0,TRUE,1)</f>
        <v>0</v>
      </c>
      <c r="N146" s="80" cm="1">
        <f t="array" aca="1" ref="N146" ca="1">_xlfn.IFS(N147=1,0,AND(INDIRECT("ｄａｔａ!$"&amp;N$112&amp;"$"&amp;$B146)&lt;=2,INDIRECT("ｄａｔａ!$"&amp;N$112&amp;"$"&amp;$B146)&gt;0),0,TRUE,1)</f>
        <v>0</v>
      </c>
      <c r="O146" s="80" cm="1">
        <f t="array" aca="1" ref="O146" ca="1">_xlfn.IFS(O147=1,0,AND(INDIRECT("ｄａｔａ!$"&amp;O$112&amp;"$"&amp;$B146)&lt;=4,INDIRECT("ｄａｔａ!$"&amp;O$112&amp;"$"&amp;$B146)&gt;0),0,TRUE,1)</f>
        <v>0</v>
      </c>
      <c r="P146" s="80" cm="1">
        <f t="array" aca="1" ref="P146" ca="1">_xlfn.IFS(P147=1,0,AND(INDIRECT("ｄａｔａ!$"&amp;P$112&amp;"$"&amp;$B146)&lt;=3,INDIRECT("ｄａｔａ!$"&amp;P$112&amp;"$"&amp;$B146)&gt;0),0,TRUE,1)</f>
        <v>0</v>
      </c>
      <c r="Q146" s="80" cm="1">
        <f t="array" aca="1" ref="Q146" ca="1">_xlfn.IFS(Q147=1,0,AND(INDIRECT("ｄａｔａ!$"&amp;Q$112&amp;"$"&amp;$B146)&lt;=2,INDIRECT("ｄａｔａ!$"&amp;Q$112&amp;"$"&amp;$B146)&gt;0),0,TRUE,1)</f>
        <v>0</v>
      </c>
      <c r="R146" s="80" cm="1">
        <f t="array" aca="1" ref="R146" ca="1">_xlfn.IFS(R147=1,0,AND(INDIRECT("ｄａｔａ!$"&amp;R$112&amp;"$"&amp;$B146)&lt;=10,INDIRECT("ｄａｔａ!$"&amp;R$112&amp;"$"&amp;$B146)&gt;0),0,TRUE,1)</f>
        <v>0</v>
      </c>
      <c r="S146" s="80" cm="1">
        <f t="array" aca="1" ref="S146" ca="1">_xlfn.IFS(S147=1,0,AND(INDIRECT("ｄａｔａ!$"&amp;S$112&amp;"$"&amp;$B146)&lt;=5,INDIRECT("ｄａｔａ!$"&amp;S$112&amp;"$"&amp;$B146)&gt;0),0,TRUE,1)</f>
        <v>0</v>
      </c>
      <c r="T146" s="80" cm="1">
        <f t="array" aca="1" ref="T146" ca="1">_xlfn.IFS(T147=1,0,AND(INDIRECT("ｄａｔａ!$"&amp;T$112&amp;"$"&amp;$B146)&lt;=9,INDIRECT("ｄａｔａ!$"&amp;T$112&amp;"$"&amp;$B146)&gt;0),0,TRUE,1)</f>
        <v>0</v>
      </c>
      <c r="U146" s="80" cm="1">
        <f t="array" aca="1" ref="U146" ca="1">_xlfn.IFS(U147=1,0,ISNUMBER(INDIRECT("ｄａｔａ!$"&amp;U$112&amp;"$"&amp;$B146)),0,TRUE,1)</f>
        <v>0</v>
      </c>
      <c r="V146" s="80" cm="1">
        <f t="array" aca="1" ref="V146" ca="1">_xlfn.IFS(V147=1,0,AND(INDIRECT("ｄａｔａ!$"&amp;V$112&amp;"$"&amp;$B146)&lt;=4,INDIRECT("ｄａｔａ!$"&amp;V$112&amp;"$"&amp;$B146)&gt;0),0,TRUE,1)</f>
        <v>0</v>
      </c>
      <c r="W146" s="80" cm="1">
        <f t="array" aca="1" ref="W146" ca="1">_xlfn.IFS(W147=1,0,AND(INDIRECT("ｄａｔａ!$"&amp;W$112&amp;"$"&amp;$B146)&lt;=2,INDIRECT("ｄａｔａ!$"&amp;W$112&amp;"$"&amp;$B146)&gt;0),0,TRUE,1)</f>
        <v>0</v>
      </c>
      <c r="X146" s="80">
        <f ca="1">IF(SUM($Y145:$AO145)&gt;1,1,0)</f>
        <v>0</v>
      </c>
      <c r="Y146" s="80" cm="1">
        <f t="array" aca="1" ref="Y146" ca="1">_xlfn.IFS(Y148=1,0,Y147=1,0,AND(INDIRECT("ｄａｔａ!$"&amp;Y$112&amp;"$"&amp;$B146)&lt;=2,INDIRECT("ｄａｔａ!$"&amp;Y$112&amp;"$"&amp;$B146)&gt;0),0,TRUE,1)</f>
        <v>0</v>
      </c>
      <c r="Z146" s="80" cm="1">
        <f t="array" aca="1" ref="Z146" ca="1">_xlfn.IFS(Z148=1,0,Z147=1,0,AND(INDIRECT("ｄａｔａ!$"&amp;Z$112&amp;"$"&amp;$B146)&lt;=2,INDIRECT("ｄａｔａ!$"&amp;Z$112&amp;"$"&amp;$B146)&gt;0),0,TRUE,1)</f>
        <v>0</v>
      </c>
      <c r="AA146" s="80" cm="1">
        <f t="array" aca="1" ref="AA146" ca="1">_xlfn.IFS(AA148=1,0,AA147=1,0,AND(INDIRECT("ｄａｔａ!$"&amp;AA$112&amp;"$"&amp;$B146)&lt;=2,INDIRECT("ｄａｔａ!$"&amp;AA$112&amp;"$"&amp;$B146)&gt;0),0,TRUE,1)</f>
        <v>0</v>
      </c>
      <c r="AB146" s="80" cm="1">
        <f t="array" aca="1" ref="AB146" ca="1">_xlfn.IFS(AB148=1,0,AB147=1,0,AND(INDIRECT("ｄａｔａ!$"&amp;AB$112&amp;"$"&amp;$B146)&lt;=2,INDIRECT("ｄａｔａ!$"&amp;AB$112&amp;"$"&amp;$B146)&gt;0),0,TRUE,1)</f>
        <v>0</v>
      </c>
      <c r="AC146" s="80" cm="1">
        <f t="array" aca="1" ref="AC146" ca="1">_xlfn.IFS(AC148=1,0,AC147=1,0,AND(INDIRECT("ｄａｔａ!$"&amp;AC$112&amp;"$"&amp;$B146)&lt;=2,INDIRECT("ｄａｔａ!$"&amp;AC$112&amp;"$"&amp;$B146)&gt;0),0,TRUE,1)</f>
        <v>0</v>
      </c>
      <c r="AD146" s="80" cm="1">
        <f t="array" aca="1" ref="AD146" ca="1">_xlfn.IFS(AD148=1,0,AD147=1,0,AND(INDIRECT("ｄａｔａ!$"&amp;AD$112&amp;"$"&amp;$B146)&lt;=2,INDIRECT("ｄａｔａ!$"&amp;AD$112&amp;"$"&amp;$B146)&gt;0),0,TRUE,1)</f>
        <v>0</v>
      </c>
      <c r="AE146" s="80" cm="1">
        <f t="array" aca="1" ref="AE146" ca="1">_xlfn.IFS(AE148=1,0,AE147=1,0,AND(INDIRECT("ｄａｔａ!$"&amp;AE$112&amp;"$"&amp;$B146)&lt;=2,INDIRECT("ｄａｔａ!$"&amp;AE$112&amp;"$"&amp;$B146)&gt;0),0,TRUE,1)</f>
        <v>0</v>
      </c>
      <c r="AF146" s="80" cm="1">
        <f t="array" aca="1" ref="AF146" ca="1">_xlfn.IFS(AF148=1,0,AF147=1,0,AND(INDIRECT("ｄａｔａ!$"&amp;AF$112&amp;"$"&amp;$B146)&lt;=2,INDIRECT("ｄａｔａ!$"&amp;AF$112&amp;"$"&amp;$B146)&gt;0),0,TRUE,1)</f>
        <v>0</v>
      </c>
      <c r="AG146" s="80" cm="1">
        <f t="array" aca="1" ref="AG146" ca="1">_xlfn.IFS(AG148=1,0,AG147=1,0,AND(INDIRECT("ｄａｔａ!$"&amp;AG$112&amp;"$"&amp;$B146)&lt;=2,INDIRECT("ｄａｔａ!$"&amp;AG$112&amp;"$"&amp;$B146)&gt;0),0,TRUE,1)</f>
        <v>0</v>
      </c>
      <c r="AH146" s="80" cm="1">
        <f t="array" aca="1" ref="AH146" ca="1">_xlfn.IFS(AH148=1,0,AH147=1,0,AND(INDIRECT("ｄａｔａ!$"&amp;AH$112&amp;"$"&amp;$B146)&lt;=2,INDIRECT("ｄａｔａ!$"&amp;AH$112&amp;"$"&amp;$B146)&gt;0),0,TRUE,1)</f>
        <v>0</v>
      </c>
      <c r="AI146" s="80" cm="1">
        <f t="array" aca="1" ref="AI146" ca="1">_xlfn.IFS(AI148=1,0,AI147=1,0,AND(INDIRECT("ｄａｔａ!$"&amp;AI$112&amp;"$"&amp;$B146)&lt;=2,INDIRECT("ｄａｔａ!$"&amp;AI$112&amp;"$"&amp;$B146)&gt;0),0,TRUE,1)</f>
        <v>0</v>
      </c>
      <c r="AJ146" s="80" cm="1">
        <f t="array" aca="1" ref="AJ146" ca="1">_xlfn.IFS(AJ148=1,0,AJ147=1,0,AND(INDIRECT("ｄａｔａ!$"&amp;AJ$112&amp;"$"&amp;$B146)&lt;=2,INDIRECT("ｄａｔａ!$"&amp;AJ$112&amp;"$"&amp;$B146)&gt;0),0,TRUE,1)</f>
        <v>0</v>
      </c>
      <c r="AK146" s="80" cm="1">
        <f t="array" aca="1" ref="AK146" ca="1">_xlfn.IFS(AK148=1,0,AK147=1,0,AND(INDIRECT("ｄａｔａ!$"&amp;AK$112&amp;"$"&amp;$B146)&lt;=2,INDIRECT("ｄａｔａ!$"&amp;AK$112&amp;"$"&amp;$B146)&gt;0),0,TRUE,1)</f>
        <v>0</v>
      </c>
      <c r="AL146" s="80" cm="1">
        <f t="array" aca="1" ref="AL146" ca="1">_xlfn.IFS(AL148=1,0,AL147=1,0,AND(INDIRECT("ｄａｔａ!$"&amp;AL$112&amp;"$"&amp;$B146)&lt;=2,INDIRECT("ｄａｔａ!$"&amp;AL$112&amp;"$"&amp;$B146)&gt;0),0,TRUE,1)</f>
        <v>0</v>
      </c>
      <c r="AM146" s="80" cm="1">
        <f t="array" aca="1" ref="AM146" ca="1">_xlfn.IFS(AM148=1,0,AM147=1,0,AND(INDIRECT("ｄａｔａ!$"&amp;AM$112&amp;"$"&amp;$B146)&lt;=2,INDIRECT("ｄａｔａ!$"&amp;AM$112&amp;"$"&amp;$B146)&gt;0),0,TRUE,1)</f>
        <v>0</v>
      </c>
      <c r="AN146" s="80" cm="1">
        <f t="array" aca="1" ref="AN146" ca="1">_xlfn.IFS(AN148=1,0,AN147=1,0,AND(INDIRECT("ｄａｔａ!$"&amp;AN$112&amp;"$"&amp;$B146)&lt;=2,INDIRECT("ｄａｔａ!$"&amp;AN$112&amp;"$"&amp;$B146)&gt;0),0,TRUE,1)</f>
        <v>0</v>
      </c>
      <c r="AO146" s="80" cm="1">
        <f t="array" aca="1" ref="AO146" ca="1">_xlfn.IFS(AO148=1,0,AO147=1,0,AND(INDIRECT("ｄａｔａ!$"&amp;AO$112&amp;"$"&amp;$B146)&lt;=2,INDIRECT("ｄａｔａ!$"&amp;AO$112&amp;"$"&amp;$B146)&gt;0),0,TRUE,1)</f>
        <v>0</v>
      </c>
      <c r="AP146" s="80">
        <f ca="1">IF(SUM($AQ145:$AZ145)&gt;1,1,0)</f>
        <v>0</v>
      </c>
      <c r="AQ146" s="80" cm="1">
        <f t="array" aca="1" ref="AQ146" ca="1">_xlfn.IFS(AQ148=1,0,AQ147=1,0,AND(INDIRECT("ｄａｔａ!$"&amp;AQ$112&amp;"$"&amp;$B146)&lt;=2,INDIRECT("ｄａｔａ!$"&amp;AQ$112&amp;"$"&amp;$B146)&gt;0),0,TRUE,1)</f>
        <v>0</v>
      </c>
      <c r="AR146" s="80" cm="1">
        <f t="array" aca="1" ref="AR146" ca="1">_xlfn.IFS(AR148=1,0,AR147=1,0,AND(INDIRECT("ｄａｔａ!$"&amp;AR$112&amp;"$"&amp;$B146)&lt;=2,INDIRECT("ｄａｔａ!$"&amp;AR$112&amp;"$"&amp;$B146)&gt;0),0,TRUE,1)</f>
        <v>0</v>
      </c>
      <c r="AS146" s="80" cm="1">
        <f t="array" aca="1" ref="AS146" ca="1">_xlfn.IFS(AS148=1,0,AS147=1,0,AND(INDIRECT("ｄａｔａ!$"&amp;AS$112&amp;"$"&amp;$B146)&lt;=2,INDIRECT("ｄａｔａ!$"&amp;AS$112&amp;"$"&amp;$B146)&gt;0),0,TRUE,1)</f>
        <v>0</v>
      </c>
      <c r="AT146" s="80" cm="1">
        <f t="array" aca="1" ref="AT146" ca="1">_xlfn.IFS(AT148=1,0,AT147=1,0,AND(INDIRECT("ｄａｔａ!$"&amp;AT$112&amp;"$"&amp;$B146)&lt;=2,INDIRECT("ｄａｔａ!$"&amp;AT$112&amp;"$"&amp;$B146)&gt;0),0,TRUE,1)</f>
        <v>0</v>
      </c>
      <c r="AU146" s="80" cm="1">
        <f t="array" aca="1" ref="AU146" ca="1">_xlfn.IFS(AU148=1,0,AU147=1,0,AND(INDIRECT("ｄａｔａ!$"&amp;AU$112&amp;"$"&amp;$B146)&lt;=2,INDIRECT("ｄａｔａ!$"&amp;AU$112&amp;"$"&amp;$B146)&gt;0),0,TRUE,1)</f>
        <v>0</v>
      </c>
      <c r="AV146" s="80" cm="1">
        <f t="array" aca="1" ref="AV146" ca="1">_xlfn.IFS(AV148=1,0,AV147=1,0,AND(INDIRECT("ｄａｔａ!$"&amp;AV$112&amp;"$"&amp;$B146)&lt;=2,INDIRECT("ｄａｔａ!$"&amp;AV$112&amp;"$"&amp;$B146)&gt;0),0,TRUE,1)</f>
        <v>0</v>
      </c>
      <c r="AW146" s="80" cm="1">
        <f t="array" aca="1" ref="AW146" ca="1">_xlfn.IFS(AW148=1,0,AW147=1,0,AND(INDIRECT("ｄａｔａ!$"&amp;AW$112&amp;"$"&amp;$B146)&lt;=2,INDIRECT("ｄａｔａ!$"&amp;AW$112&amp;"$"&amp;$B146)&gt;0),0,TRUE,1)</f>
        <v>0</v>
      </c>
      <c r="AX146" s="80" cm="1">
        <f t="array" aca="1" ref="AX146" ca="1">_xlfn.IFS(AX148=1,0,AX147=1,0,AND(INDIRECT("ｄａｔａ!$"&amp;AX$112&amp;"$"&amp;$B146)&lt;=2,INDIRECT("ｄａｔａ!$"&amp;AX$112&amp;"$"&amp;$B146)&gt;0),0,TRUE,1)</f>
        <v>0</v>
      </c>
      <c r="AY146" s="80" cm="1">
        <f t="array" aca="1" ref="AY146" ca="1">_xlfn.IFS(AY148=1,0,AY147=1,0,AND(INDIRECT("ｄａｔａ!$"&amp;AY$112&amp;"$"&amp;$B146)&lt;=2,INDIRECT("ｄａｔａ!$"&amp;AY$112&amp;"$"&amp;$B146)&gt;0),0,TRUE,1)</f>
        <v>0</v>
      </c>
      <c r="AZ146" s="80" cm="1">
        <f t="array" aca="1" ref="AZ146" ca="1">_xlfn.IFS(AZ148=1,0,AZ147=1,0,AND(INDIRECT("ｄａｔａ!$"&amp;AZ$112&amp;"$"&amp;$B146)&lt;=2,INDIRECT("ｄａｔａ!$"&amp;AZ$112&amp;"$"&amp;$B146)&gt;0),0,TRUE,1)</f>
        <v>0</v>
      </c>
      <c r="BA146" s="80">
        <f ca="1">IF(SUM($BB145:$BP145)&gt;1,1,0)</f>
        <v>0</v>
      </c>
      <c r="BB146" s="80" cm="1">
        <f t="array" aca="1" ref="BB146" ca="1">_xlfn.IFS(BB148=1,0,BB147=1,0,AND(INDIRECT("ｄａｔａ!$"&amp;BB$112&amp;"$"&amp;$B146)&lt;=2,INDIRECT("ｄａｔａ!$"&amp;BB$112&amp;"$"&amp;$B146)&gt;0),0,TRUE,1)</f>
        <v>0</v>
      </c>
      <c r="BC146" s="80" cm="1">
        <f t="array" aca="1" ref="BC146" ca="1">_xlfn.IFS(BC148=1,0,BC147=1,0,AND(INDIRECT("ｄａｔａ!$"&amp;BC$112&amp;"$"&amp;$B146)&lt;=2,INDIRECT("ｄａｔａ!$"&amp;BC$112&amp;"$"&amp;$B146)&gt;0),0,TRUE,1)</f>
        <v>0</v>
      </c>
      <c r="BD146" s="80" cm="1">
        <f t="array" aca="1" ref="BD146" ca="1">_xlfn.IFS(BD148=1,0,BD147=1,0,AND(INDIRECT("ｄａｔａ!$"&amp;BD$112&amp;"$"&amp;$B146)&lt;=2,INDIRECT("ｄａｔａ!$"&amp;BD$112&amp;"$"&amp;$B146)&gt;0),0,TRUE,1)</f>
        <v>0</v>
      </c>
      <c r="BE146" s="80" cm="1">
        <f t="array" aca="1" ref="BE146" ca="1">_xlfn.IFS(BE148=1,0,BE147=1,0,AND(INDIRECT("ｄａｔａ!$"&amp;BE$112&amp;"$"&amp;$B146)&lt;=2,INDIRECT("ｄａｔａ!$"&amp;BE$112&amp;"$"&amp;$B146)&gt;0),0,TRUE,1)</f>
        <v>0</v>
      </c>
      <c r="BF146" s="80" cm="1">
        <f t="array" aca="1" ref="BF146" ca="1">_xlfn.IFS(BF148=1,0,BF147=1,0,AND(INDIRECT("ｄａｔａ!$"&amp;BF$112&amp;"$"&amp;$B146)&lt;=2,INDIRECT("ｄａｔａ!$"&amp;BF$112&amp;"$"&amp;$B146)&gt;0),0,TRUE,1)</f>
        <v>0</v>
      </c>
      <c r="BG146" s="80" cm="1">
        <f t="array" aca="1" ref="BG146" ca="1">_xlfn.IFS(BG148=1,0,BG147=1,0,AND(INDIRECT("ｄａｔａ!$"&amp;BG$112&amp;"$"&amp;$B146)&lt;=2,INDIRECT("ｄａｔａ!$"&amp;BG$112&amp;"$"&amp;$B146)&gt;0),0,TRUE,1)</f>
        <v>0</v>
      </c>
      <c r="BH146" s="80" cm="1">
        <f t="array" aca="1" ref="BH146" ca="1">_xlfn.IFS(BH148=1,0,BH147=1,0,AND(INDIRECT("ｄａｔａ!$"&amp;BH$112&amp;"$"&amp;$B146)&lt;=2,INDIRECT("ｄａｔａ!$"&amp;BH$112&amp;"$"&amp;$B146)&gt;0),0,TRUE,1)</f>
        <v>0</v>
      </c>
      <c r="BI146" s="80" cm="1">
        <f t="array" aca="1" ref="BI146" ca="1">_xlfn.IFS(BI148=1,0,BI147=1,0,AND(INDIRECT("ｄａｔａ!$"&amp;BI$112&amp;"$"&amp;$B146)&lt;=2,INDIRECT("ｄａｔａ!$"&amp;BI$112&amp;"$"&amp;$B146)&gt;0),0,TRUE,1)</f>
        <v>0</v>
      </c>
      <c r="BJ146" s="80" cm="1">
        <f t="array" aca="1" ref="BJ146" ca="1">_xlfn.IFS(BJ148=1,0,BJ147=1,0,AND(INDIRECT("ｄａｔａ!$"&amp;BJ$112&amp;"$"&amp;$B146)&lt;=2,INDIRECT("ｄａｔａ!$"&amp;BJ$112&amp;"$"&amp;$B146)&gt;0),0,TRUE,1)</f>
        <v>0</v>
      </c>
      <c r="BK146" s="80" cm="1">
        <f t="array" aca="1" ref="BK146" ca="1">_xlfn.IFS(BK148=1,0,BK147=1,0,AND(INDIRECT("ｄａｔａ!$"&amp;BK$112&amp;"$"&amp;$B146)&lt;=2,INDIRECT("ｄａｔａ!$"&amp;BK$112&amp;"$"&amp;$B146)&gt;0),0,TRUE,1)</f>
        <v>0</v>
      </c>
      <c r="BL146" s="80" cm="1">
        <f t="array" aca="1" ref="BL146" ca="1">_xlfn.IFS(BL148=1,0,BL147=1,0,AND(INDIRECT("ｄａｔａ!$"&amp;BL$112&amp;"$"&amp;$B146)&lt;=2,INDIRECT("ｄａｔａ!$"&amp;BL$112&amp;"$"&amp;$B146)&gt;0),0,TRUE,1)</f>
        <v>0</v>
      </c>
      <c r="BM146" s="80" cm="1">
        <f t="array" aca="1" ref="BM146" ca="1">_xlfn.IFS(BM148=1,0,BM147=1,0,AND(INDIRECT("ｄａｔａ!$"&amp;BM$112&amp;"$"&amp;$B146)&lt;=2,INDIRECT("ｄａｔａ!$"&amp;BM$112&amp;"$"&amp;$B146)&gt;0),0,TRUE,1)</f>
        <v>0</v>
      </c>
      <c r="BN146" s="80" cm="1">
        <f t="array" aca="1" ref="BN146" ca="1">_xlfn.IFS(BN148=1,0,BN147=1,0,AND(INDIRECT("ｄａｔａ!$"&amp;BN$112&amp;"$"&amp;$B146)&lt;=2,INDIRECT("ｄａｔａ!$"&amp;BN$112&amp;"$"&amp;$B146)&gt;0),0,TRUE,1)</f>
        <v>0</v>
      </c>
      <c r="BO146" s="80" cm="1">
        <f t="array" aca="1" ref="BO146" ca="1">_xlfn.IFS(BO148=1,0,BO147=1,0,AND(INDIRECT("ｄａｔａ!$"&amp;BO$112&amp;"$"&amp;$B146)&lt;=2,INDIRECT("ｄａｔａ!$"&amp;BO$112&amp;"$"&amp;$B146)&gt;0),0,TRUE,1)</f>
        <v>0</v>
      </c>
      <c r="BP146" s="80" cm="1">
        <f t="array" aca="1" ref="BP146" ca="1">_xlfn.IFS(BP148=1,0,BP147=1,0,AND(INDIRECT("ｄａｔａ!$"&amp;BP$112&amp;"$"&amp;$B146)&lt;=2,INDIRECT("ｄａｔａ!$"&amp;BP$112&amp;"$"&amp;$B146)&gt;0),0,TRUE,1)</f>
        <v>0</v>
      </c>
    </row>
    <row r="147" spans="1:68" x14ac:dyDescent="0.2">
      <c r="B147" s="80">
        <f>VLOOKUP($A145,$A$11:$B$110,2,FALSE)</f>
        <v>15</v>
      </c>
      <c r="C147" s="80" t="s">
        <v>2425</v>
      </c>
      <c r="D147" s="80" cm="1">
        <f t="array" aca="1" ref="D147" ca="1">_xlfn.IFS(D148=1,0,TRIM(INDIRECT("ｄａｔａ!$"&amp;D$112&amp;"$"&amp;$B147))="",1,TRIM(INDIRECT("ｄａｔａ!$"&amp;D$112&amp;"$"&amp;$B147))&lt;&gt;"",0)</f>
        <v>0</v>
      </c>
      <c r="F147" s="80" cm="1">
        <f t="array" aca="1" ref="F147" ca="1">_xlfn.IFS(F148=1,0,TRIM(INDIRECT("ｄａｔａ!$"&amp;F$112&amp;"$"&amp;$B147))="",1,TRIM(INDIRECT("ｄａｔａ!$"&amp;F$112&amp;"$"&amp;$B147))&lt;&gt;"",0)</f>
        <v>1</v>
      </c>
      <c r="G147" s="80" cm="1">
        <f t="array" aca="1" ref="G147" ca="1">_xlfn.IFS(G148=1,0,TRIM(INDIRECT("ｄａｔａ!$"&amp;G$112&amp;"$"&amp;$B147))="",1,TRIM(INDIRECT("ｄａｔａ!$"&amp;G$112&amp;"$"&amp;$B147))&lt;&gt;"",0)</f>
        <v>1</v>
      </c>
      <c r="H147" s="80" cm="1">
        <f t="array" aca="1" ref="H147" ca="1">_xlfn.IFS(H148=1,0,TRIM(INDIRECT("ｄａｔａ!$"&amp;H$112&amp;"$"&amp;$B147))="",1,TRIM(INDIRECT("ｄａｔａ!$"&amp;H$112&amp;"$"&amp;$B147))&lt;&gt;"",0)</f>
        <v>1</v>
      </c>
      <c r="I147" s="80" cm="1">
        <f t="array" aca="1" ref="I147" ca="1">_xlfn.IFS(I148=1,0,TRIM(INDIRECT("ｄａｔａ!$"&amp;I$112&amp;"$"&amp;$B147))="",1,TRIM(INDIRECT("ｄａｔａ!$"&amp;I$112&amp;"$"&amp;$B147))&lt;&gt;"",0)</f>
        <v>1</v>
      </c>
      <c r="J147" s="80" cm="1">
        <f t="array" aca="1" ref="J147" ca="1">_xlfn.IFS(J148=1,0,TRIM(INDIRECT("ｄａｔａ!$"&amp;J$112&amp;"$"&amp;$B147))="",1,TRIM(INDIRECT("ｄａｔａ!$"&amp;J$112&amp;"$"&amp;$B147))&lt;&gt;"",0)</f>
        <v>1</v>
      </c>
      <c r="K147" s="80" cm="1">
        <f t="array" aca="1" ref="K147" ca="1">_xlfn.IFS(K148=1,0,TRIM(INDIRECT("ｄａｔａ!$"&amp;K$112&amp;"$"&amp;$B147))="",1,TRIM(INDIRECT("ｄａｔａ!$"&amp;K$112&amp;"$"&amp;$B147))&lt;&gt;"",0)</f>
        <v>1</v>
      </c>
      <c r="L147" s="80" cm="1">
        <f t="array" aca="1" ref="L147" ca="1">_xlfn.IFS(L148=1,0,TRIM(INDIRECT("ｄａｔａ!$"&amp;L$112&amp;"$"&amp;$B147))="",1,TRIM(INDIRECT("ｄａｔａ!$"&amp;L$112&amp;"$"&amp;$B147))&lt;&gt;"",0)</f>
        <v>1</v>
      </c>
      <c r="M147" s="80" cm="1">
        <f t="array" aca="1" ref="M147" ca="1">_xlfn.IFS(M148=1,0,TRIM(INDIRECT("ｄａｔａ!$"&amp;M$112&amp;"$"&amp;$B147))="",1,TRIM(INDIRECT("ｄａｔａ!$"&amp;M$112&amp;"$"&amp;$B147))&lt;&gt;"",0)</f>
        <v>1</v>
      </c>
      <c r="N147" s="80" cm="1">
        <f t="array" aca="1" ref="N147" ca="1">_xlfn.IFS(N148=1,0,TRIM(INDIRECT("ｄａｔａ!$"&amp;N$112&amp;"$"&amp;$B147))="",1,TRIM(INDIRECT("ｄａｔａ!$"&amp;N$112&amp;"$"&amp;$B147))&lt;&gt;"",0)</f>
        <v>1</v>
      </c>
      <c r="O147" s="80" cm="1">
        <f t="array" aca="1" ref="O147" ca="1">_xlfn.IFS(O148=1,0,TRIM(INDIRECT("ｄａｔａ!$"&amp;O$112&amp;"$"&amp;$B147))="",1,TRIM(INDIRECT("ｄａｔａ!$"&amp;O$112&amp;"$"&amp;$B147))&lt;&gt;"",0)</f>
        <v>1</v>
      </c>
      <c r="P147" s="80" cm="1">
        <f t="array" aca="1" ref="P147" ca="1">_xlfn.IFS(P148=1,0,TRIM(INDIRECT("ｄａｔａ!$"&amp;P$112&amp;"$"&amp;$B147))="",1,TRIM(INDIRECT("ｄａｔａ!$"&amp;P$112&amp;"$"&amp;$B147))&lt;&gt;"",0)</f>
        <v>1</v>
      </c>
      <c r="Q147" s="80" cm="1">
        <f t="array" aca="1" ref="Q147" ca="1">_xlfn.IFS(Q148=1,0,TRIM(INDIRECT("ｄａｔａ!$"&amp;Q$112&amp;"$"&amp;$B147))="",1,TRIM(INDIRECT("ｄａｔａ!$"&amp;Q$112&amp;"$"&amp;$B147))&lt;&gt;"",0)</f>
        <v>1</v>
      </c>
      <c r="R147" s="80" cm="1">
        <f t="array" aca="1" ref="R147" ca="1">_xlfn.IFS(R148=1,0,TRIM(INDIRECT("ｄａｔａ!$"&amp;R$112&amp;"$"&amp;$B147))="",1,TRIM(INDIRECT("ｄａｔａ!$"&amp;R$112&amp;"$"&amp;$B147))&lt;&gt;"",0)</f>
        <v>1</v>
      </c>
      <c r="S147" s="80" cm="1">
        <f t="array" aca="1" ref="S147" ca="1">_xlfn.IFS(S148=1,0,TRIM(INDIRECT("ｄａｔａ!$"&amp;S$112&amp;"$"&amp;$B147))="",1,TRIM(INDIRECT("ｄａｔａ!$"&amp;S$112&amp;"$"&amp;$B147))&lt;&gt;"",0)</f>
        <v>1</v>
      </c>
      <c r="T147" s="80" cm="1">
        <f t="array" aca="1" ref="T147" ca="1">_xlfn.IFS(T148=1,0,TRIM(INDIRECT("ｄａｔａ!$"&amp;T$112&amp;"$"&amp;$B147))="",1,TRIM(INDIRECT("ｄａｔａ!$"&amp;T$112&amp;"$"&amp;$B147))&lt;&gt;"",0)</f>
        <v>1</v>
      </c>
      <c r="U147" s="80" cm="1">
        <f t="array" aca="1" ref="U147" ca="1">_xlfn.IFS(U148=1,0,TRIM(INDIRECT("ｄａｔａ!$"&amp;U$112&amp;"$"&amp;$B147))="",1,TRIM(INDIRECT("ｄａｔａ!$"&amp;U$112&amp;"$"&amp;$B147))&lt;&gt;"",0)</f>
        <v>1</v>
      </c>
      <c r="V147" s="80" cm="1">
        <f t="array" aca="1" ref="V147" ca="1">_xlfn.IFS(V148=1,0,TRIM(INDIRECT("ｄａｔａ!$"&amp;V$112&amp;"$"&amp;$B147))="",1,TRIM(INDIRECT("ｄａｔａ!$"&amp;V$112&amp;"$"&amp;$B147))&lt;&gt;"",0)</f>
        <v>1</v>
      </c>
      <c r="W147" s="80" cm="1">
        <f t="array" aca="1" ref="W147" ca="1">_xlfn.IFS(W148=1,0,TRIM(INDIRECT("ｄａｔａ!$"&amp;W$112&amp;"$"&amp;$B147))="",1,TRIM(INDIRECT("ｄａｔａ!$"&amp;W$112&amp;"$"&amp;$B147))&lt;&gt;"",0)</f>
        <v>1</v>
      </c>
      <c r="X147" s="80">
        <f ca="1">IF(SUM($Y147:$AO147)=17,1,0)</f>
        <v>1</v>
      </c>
      <c r="Y147" s="80" cm="1">
        <f t="array" aca="1" ref="Y147" ca="1">_xlfn.IFS(Y148=1,0,TRIM(INDIRECT("ｄａｔａ!$"&amp;Y$112&amp;"$"&amp;$B147))="",1,TRIM(INDIRECT("ｄａｔａ!$"&amp;Y$112&amp;"$"&amp;$B147))&lt;&gt;"",0)</f>
        <v>1</v>
      </c>
      <c r="Z147" s="80" cm="1">
        <f t="array" aca="1" ref="Z147" ca="1">_xlfn.IFS(Z148=1,0,TRIM(INDIRECT("ｄａｔａ!$"&amp;Z$112&amp;"$"&amp;$B147))="",1,TRIM(INDIRECT("ｄａｔａ!$"&amp;Z$112&amp;"$"&amp;$B147))&lt;&gt;"",0)</f>
        <v>1</v>
      </c>
      <c r="AA147" s="80" cm="1">
        <f t="array" aca="1" ref="AA147" ca="1">_xlfn.IFS(AA148=1,0,TRIM(INDIRECT("ｄａｔａ!$"&amp;AA$112&amp;"$"&amp;$B147))="",1,TRIM(INDIRECT("ｄａｔａ!$"&amp;AA$112&amp;"$"&amp;$B147))&lt;&gt;"",0)</f>
        <v>1</v>
      </c>
      <c r="AB147" s="80" cm="1">
        <f t="array" aca="1" ref="AB147" ca="1">_xlfn.IFS(AB148=1,0,TRIM(INDIRECT("ｄａｔａ!$"&amp;AB$112&amp;"$"&amp;$B147))="",1,TRIM(INDIRECT("ｄａｔａ!$"&amp;AB$112&amp;"$"&amp;$B147))&lt;&gt;"",0)</f>
        <v>1</v>
      </c>
      <c r="AC147" s="80" cm="1">
        <f t="array" aca="1" ref="AC147" ca="1">_xlfn.IFS(AC148=1,0,TRIM(INDIRECT("ｄａｔａ!$"&amp;AC$112&amp;"$"&amp;$B147))="",1,TRIM(INDIRECT("ｄａｔａ!$"&amp;AC$112&amp;"$"&amp;$B147))&lt;&gt;"",0)</f>
        <v>1</v>
      </c>
      <c r="AD147" s="80" cm="1">
        <f t="array" aca="1" ref="AD147" ca="1">_xlfn.IFS(AD148=1,0,TRIM(INDIRECT("ｄａｔａ!$"&amp;AD$112&amp;"$"&amp;$B147))="",1,TRIM(INDIRECT("ｄａｔａ!$"&amp;AD$112&amp;"$"&amp;$B147))&lt;&gt;"",0)</f>
        <v>1</v>
      </c>
      <c r="AE147" s="80" cm="1">
        <f t="array" aca="1" ref="AE147" ca="1">_xlfn.IFS(AE148=1,0,TRIM(INDIRECT("ｄａｔａ!$"&amp;AE$112&amp;"$"&amp;$B147))="",1,TRIM(INDIRECT("ｄａｔａ!$"&amp;AE$112&amp;"$"&amp;$B147))&lt;&gt;"",0)</f>
        <v>1</v>
      </c>
      <c r="AF147" s="80" cm="1">
        <f t="array" aca="1" ref="AF147" ca="1">_xlfn.IFS(AF148=1,0,TRIM(INDIRECT("ｄａｔａ!$"&amp;AF$112&amp;"$"&amp;$B147))="",1,TRIM(INDIRECT("ｄａｔａ!$"&amp;AF$112&amp;"$"&amp;$B147))&lt;&gt;"",0)</f>
        <v>1</v>
      </c>
      <c r="AG147" s="80" cm="1">
        <f t="array" aca="1" ref="AG147" ca="1">_xlfn.IFS(AG148=1,0,TRIM(INDIRECT("ｄａｔａ!$"&amp;AG$112&amp;"$"&amp;$B147))="",1,TRIM(INDIRECT("ｄａｔａ!$"&amp;AG$112&amp;"$"&amp;$B147))&lt;&gt;"",0)</f>
        <v>1</v>
      </c>
      <c r="AH147" s="80" cm="1">
        <f t="array" aca="1" ref="AH147" ca="1">_xlfn.IFS(AH148=1,0,TRIM(INDIRECT("ｄａｔａ!$"&amp;AH$112&amp;"$"&amp;$B147))="",1,TRIM(INDIRECT("ｄａｔａ!$"&amp;AH$112&amp;"$"&amp;$B147))&lt;&gt;"",0)</f>
        <v>1</v>
      </c>
      <c r="AI147" s="80" cm="1">
        <f t="array" aca="1" ref="AI147" ca="1">_xlfn.IFS(AI148=1,0,TRIM(INDIRECT("ｄａｔａ!$"&amp;AI$112&amp;"$"&amp;$B147))="",1,TRIM(INDIRECT("ｄａｔａ!$"&amp;AI$112&amp;"$"&amp;$B147))&lt;&gt;"",0)</f>
        <v>1</v>
      </c>
      <c r="AJ147" s="80" cm="1">
        <f t="array" aca="1" ref="AJ147" ca="1">_xlfn.IFS(AJ148=1,0,TRIM(INDIRECT("ｄａｔａ!$"&amp;AJ$112&amp;"$"&amp;$B147))="",1,TRIM(INDIRECT("ｄａｔａ!$"&amp;AJ$112&amp;"$"&amp;$B147))&lt;&gt;"",0)</f>
        <v>1</v>
      </c>
      <c r="AK147" s="80" cm="1">
        <f t="array" aca="1" ref="AK147" ca="1">_xlfn.IFS(AK148=1,0,TRIM(INDIRECT("ｄａｔａ!$"&amp;AK$112&amp;"$"&amp;$B147))="",1,TRIM(INDIRECT("ｄａｔａ!$"&amp;AK$112&amp;"$"&amp;$B147))&lt;&gt;"",0)</f>
        <v>1</v>
      </c>
      <c r="AL147" s="80" cm="1">
        <f t="array" aca="1" ref="AL147" ca="1">_xlfn.IFS(AL148=1,0,TRIM(INDIRECT("ｄａｔａ!$"&amp;AL$112&amp;"$"&amp;$B147))="",1,TRIM(INDIRECT("ｄａｔａ!$"&amp;AL$112&amp;"$"&amp;$B147))&lt;&gt;"",0)</f>
        <v>1</v>
      </c>
      <c r="AM147" s="80" cm="1">
        <f t="array" aca="1" ref="AM147" ca="1">_xlfn.IFS(AM148=1,0,TRIM(INDIRECT("ｄａｔａ!$"&amp;AM$112&amp;"$"&amp;$B147))="",1,TRIM(INDIRECT("ｄａｔａ!$"&amp;AM$112&amp;"$"&amp;$B147))&lt;&gt;"",0)</f>
        <v>1</v>
      </c>
      <c r="AN147" s="80" cm="1">
        <f t="array" aca="1" ref="AN147" ca="1">_xlfn.IFS(AN148=1,0,TRIM(INDIRECT("ｄａｔａ!$"&amp;AN$112&amp;"$"&amp;$B147))="",1,TRIM(INDIRECT("ｄａｔａ!$"&amp;AN$112&amp;"$"&amp;$B147))&lt;&gt;"",0)</f>
        <v>1</v>
      </c>
      <c r="AO147" s="80" cm="1">
        <f t="array" aca="1" ref="AO147" ca="1">_xlfn.IFS(AO148=1,0,TRIM(INDIRECT("ｄａｔａ!$"&amp;AO$112&amp;"$"&amp;$B147))="",1,TRIM(INDIRECT("ｄａｔａ!$"&amp;AO$112&amp;"$"&amp;$B147))&lt;&gt;"",0)</f>
        <v>1</v>
      </c>
      <c r="AP147" s="80">
        <f ca="1">IF(SUM($AQ147:$AZ147)=10,1,0)</f>
        <v>1</v>
      </c>
      <c r="AQ147" s="80" cm="1">
        <f t="array" aca="1" ref="AQ147" ca="1">_xlfn.IFS(AQ148=1,0,TRIM(INDIRECT("ｄａｔａ!$"&amp;AQ$112&amp;"$"&amp;$B147))="",1,TRIM(INDIRECT("ｄａｔａ!$"&amp;AQ$112&amp;"$"&amp;$B147))&lt;&gt;"",0)</f>
        <v>1</v>
      </c>
      <c r="AR147" s="80" cm="1">
        <f t="array" aca="1" ref="AR147" ca="1">_xlfn.IFS(AR148=1,0,TRIM(INDIRECT("ｄａｔａ!$"&amp;AR$112&amp;"$"&amp;$B147))="",1,TRIM(INDIRECT("ｄａｔａ!$"&amp;AR$112&amp;"$"&amp;$B147))&lt;&gt;"",0)</f>
        <v>1</v>
      </c>
      <c r="AS147" s="80" cm="1">
        <f t="array" aca="1" ref="AS147" ca="1">_xlfn.IFS(AS148=1,0,TRIM(INDIRECT("ｄａｔａ!$"&amp;AS$112&amp;"$"&amp;$B147))="",1,TRIM(INDIRECT("ｄａｔａ!$"&amp;AS$112&amp;"$"&amp;$B147))&lt;&gt;"",0)</f>
        <v>1</v>
      </c>
      <c r="AT147" s="80" cm="1">
        <f t="array" aca="1" ref="AT147" ca="1">_xlfn.IFS(AT148=1,0,TRIM(INDIRECT("ｄａｔａ!$"&amp;AT$112&amp;"$"&amp;$B147))="",1,TRIM(INDIRECT("ｄａｔａ!$"&amp;AT$112&amp;"$"&amp;$B147))&lt;&gt;"",0)</f>
        <v>1</v>
      </c>
      <c r="AU147" s="80" cm="1">
        <f t="array" aca="1" ref="AU147" ca="1">_xlfn.IFS(AU148=1,0,TRIM(INDIRECT("ｄａｔａ!$"&amp;AU$112&amp;"$"&amp;$B147))="",1,TRIM(INDIRECT("ｄａｔａ!$"&amp;AU$112&amp;"$"&amp;$B147))&lt;&gt;"",0)</f>
        <v>1</v>
      </c>
      <c r="AV147" s="80" cm="1">
        <f t="array" aca="1" ref="AV147" ca="1">_xlfn.IFS(AV148=1,0,TRIM(INDIRECT("ｄａｔａ!$"&amp;AV$112&amp;"$"&amp;$B147))="",1,TRIM(INDIRECT("ｄａｔａ!$"&amp;AV$112&amp;"$"&amp;$B147))&lt;&gt;"",0)</f>
        <v>1</v>
      </c>
      <c r="AW147" s="80" cm="1">
        <f t="array" aca="1" ref="AW147" ca="1">_xlfn.IFS(AW148=1,0,TRIM(INDIRECT("ｄａｔａ!$"&amp;AW$112&amp;"$"&amp;$B147))="",1,TRIM(INDIRECT("ｄａｔａ!$"&amp;AW$112&amp;"$"&amp;$B147))&lt;&gt;"",0)</f>
        <v>1</v>
      </c>
      <c r="AX147" s="80" cm="1">
        <f t="array" aca="1" ref="AX147" ca="1">_xlfn.IFS(AX148=1,0,TRIM(INDIRECT("ｄａｔａ!$"&amp;AX$112&amp;"$"&amp;$B147))="",1,TRIM(INDIRECT("ｄａｔａ!$"&amp;AX$112&amp;"$"&amp;$B147))&lt;&gt;"",0)</f>
        <v>1</v>
      </c>
      <c r="AY147" s="80" cm="1">
        <f t="array" aca="1" ref="AY147" ca="1">_xlfn.IFS(AY148=1,0,TRIM(INDIRECT("ｄａｔａ!$"&amp;AY$112&amp;"$"&amp;$B147))="",1,TRIM(INDIRECT("ｄａｔａ!$"&amp;AY$112&amp;"$"&amp;$B147))&lt;&gt;"",0)</f>
        <v>1</v>
      </c>
      <c r="AZ147" s="80" cm="1">
        <f t="array" aca="1" ref="AZ147" ca="1">_xlfn.IFS(AZ148=1,0,TRIM(INDIRECT("ｄａｔａ!$"&amp;AZ$112&amp;"$"&amp;$B147))="",1,TRIM(INDIRECT("ｄａｔａ!$"&amp;AZ$112&amp;"$"&amp;$B147))&lt;&gt;"",0)</f>
        <v>1</v>
      </c>
      <c r="BA147" s="80">
        <f ca="1">IF(SUM($BB147:$BP147)=15,1,0)</f>
        <v>1</v>
      </c>
      <c r="BB147" s="80" cm="1">
        <f t="array" aca="1" ref="BB147" ca="1">_xlfn.IFS(BB148=1,0,TRIM(INDIRECT("ｄａｔａ!$"&amp;BB$112&amp;"$"&amp;$B147))="",1,TRIM(INDIRECT("ｄａｔａ!$"&amp;BB$112&amp;"$"&amp;$B147))&lt;&gt;"",0)</f>
        <v>1</v>
      </c>
      <c r="BC147" s="80" cm="1">
        <f t="array" aca="1" ref="BC147" ca="1">_xlfn.IFS(BC148=1,0,TRIM(INDIRECT("ｄａｔａ!$"&amp;BC$112&amp;"$"&amp;$B147))="",1,TRIM(INDIRECT("ｄａｔａ!$"&amp;BC$112&amp;"$"&amp;$B147))&lt;&gt;"",0)</f>
        <v>1</v>
      </c>
      <c r="BD147" s="80" cm="1">
        <f t="array" aca="1" ref="BD147" ca="1">_xlfn.IFS(BD148=1,0,TRIM(INDIRECT("ｄａｔａ!$"&amp;BD$112&amp;"$"&amp;$B147))="",1,TRIM(INDIRECT("ｄａｔａ!$"&amp;BD$112&amp;"$"&amp;$B147))&lt;&gt;"",0)</f>
        <v>1</v>
      </c>
      <c r="BE147" s="80" cm="1">
        <f t="array" aca="1" ref="BE147" ca="1">_xlfn.IFS(BE148=1,0,TRIM(INDIRECT("ｄａｔａ!$"&amp;BE$112&amp;"$"&amp;$B147))="",1,TRIM(INDIRECT("ｄａｔａ!$"&amp;BE$112&amp;"$"&amp;$B147))&lt;&gt;"",0)</f>
        <v>1</v>
      </c>
      <c r="BF147" s="80" cm="1">
        <f t="array" aca="1" ref="BF147" ca="1">_xlfn.IFS(BF148=1,0,TRIM(INDIRECT("ｄａｔａ!$"&amp;BF$112&amp;"$"&amp;$B147))="",1,TRIM(INDIRECT("ｄａｔａ!$"&amp;BF$112&amp;"$"&amp;$B147))&lt;&gt;"",0)</f>
        <v>1</v>
      </c>
      <c r="BG147" s="80" cm="1">
        <f t="array" aca="1" ref="BG147" ca="1">_xlfn.IFS(BG148=1,0,TRIM(INDIRECT("ｄａｔａ!$"&amp;BG$112&amp;"$"&amp;$B147))="",1,TRIM(INDIRECT("ｄａｔａ!$"&amp;BG$112&amp;"$"&amp;$B147))&lt;&gt;"",0)</f>
        <v>1</v>
      </c>
      <c r="BH147" s="80" cm="1">
        <f t="array" aca="1" ref="BH147" ca="1">_xlfn.IFS(BH148=1,0,TRIM(INDIRECT("ｄａｔａ!$"&amp;BH$112&amp;"$"&amp;$B147))="",1,TRIM(INDIRECT("ｄａｔａ!$"&amp;BH$112&amp;"$"&amp;$B147))&lt;&gt;"",0)</f>
        <v>1</v>
      </c>
      <c r="BI147" s="80" cm="1">
        <f t="array" aca="1" ref="BI147" ca="1">_xlfn.IFS(BI148=1,0,TRIM(INDIRECT("ｄａｔａ!$"&amp;BI$112&amp;"$"&amp;$B147))="",1,TRIM(INDIRECT("ｄａｔａ!$"&amp;BI$112&amp;"$"&amp;$B147))&lt;&gt;"",0)</f>
        <v>1</v>
      </c>
      <c r="BJ147" s="80" cm="1">
        <f t="array" aca="1" ref="BJ147" ca="1">_xlfn.IFS(BJ148=1,0,TRIM(INDIRECT("ｄａｔａ!$"&amp;BJ$112&amp;"$"&amp;$B147))="",1,TRIM(INDIRECT("ｄａｔａ!$"&amp;BJ$112&amp;"$"&amp;$B147))&lt;&gt;"",0)</f>
        <v>1</v>
      </c>
      <c r="BK147" s="80" cm="1">
        <f t="array" aca="1" ref="BK147" ca="1">_xlfn.IFS(BK148=1,0,TRIM(INDIRECT("ｄａｔａ!$"&amp;BK$112&amp;"$"&amp;$B147))="",1,TRIM(INDIRECT("ｄａｔａ!$"&amp;BK$112&amp;"$"&amp;$B147))&lt;&gt;"",0)</f>
        <v>1</v>
      </c>
      <c r="BL147" s="80" cm="1">
        <f t="array" aca="1" ref="BL147" ca="1">_xlfn.IFS(BL148=1,0,TRIM(INDIRECT("ｄａｔａ!$"&amp;BL$112&amp;"$"&amp;$B147))="",1,TRIM(INDIRECT("ｄａｔａ!$"&amp;BL$112&amp;"$"&amp;$B147))&lt;&gt;"",0)</f>
        <v>1</v>
      </c>
      <c r="BM147" s="80" cm="1">
        <f t="array" aca="1" ref="BM147" ca="1">_xlfn.IFS(BM148=1,0,TRIM(INDIRECT("ｄａｔａ!$"&amp;BM$112&amp;"$"&amp;$B147))="",1,TRIM(INDIRECT("ｄａｔａ!$"&amp;BM$112&amp;"$"&amp;$B147))&lt;&gt;"",0)</f>
        <v>1</v>
      </c>
      <c r="BN147" s="80" cm="1">
        <f t="array" aca="1" ref="BN147" ca="1">_xlfn.IFS(BN148=1,0,TRIM(INDIRECT("ｄａｔａ!$"&amp;BN$112&amp;"$"&amp;$B147))="",1,TRIM(INDIRECT("ｄａｔａ!$"&amp;BN$112&amp;"$"&amp;$B147))&lt;&gt;"",0)</f>
        <v>1</v>
      </c>
      <c r="BO147" s="80" cm="1">
        <f t="array" aca="1" ref="BO147" ca="1">_xlfn.IFS(BO148=1,0,TRIM(INDIRECT("ｄａｔａ!$"&amp;BO$112&amp;"$"&amp;$B147))="",1,TRIM(INDIRECT("ｄａｔａ!$"&amp;BO$112&amp;"$"&amp;$B147))&lt;&gt;"",0)</f>
        <v>1</v>
      </c>
      <c r="BP147" s="80" cm="1">
        <f t="array" aca="1" ref="BP147" ca="1">_xlfn.IFS(BP148=1,0,TRIM(INDIRECT("ｄａｔａ!$"&amp;BP$112&amp;"$"&amp;$B147))="",1,TRIM(INDIRECT("ｄａｔａ!$"&amp;BP$112&amp;"$"&amp;$B147))&lt;&gt;"",0)</f>
        <v>1</v>
      </c>
    </row>
    <row r="148" spans="1:68" x14ac:dyDescent="0.2">
      <c r="B148" s="80">
        <f>VLOOKUP($A145,$A$11:$B$110,2,FALSE)</f>
        <v>15</v>
      </c>
      <c r="C148" s="80" t="s">
        <v>2430</v>
      </c>
      <c r="D148" s="80" cm="1">
        <f t="array" aca="1" ref="D148" ca="1">IF(ISERROR(INDIRECT("ｄａｔａ!$"&amp;D$112&amp;"$"&amp;$B148)),1,0)</f>
        <v>0</v>
      </c>
      <c r="F148" s="80" cm="1">
        <f t="array" aca="1" ref="F148" ca="1">IF(ISERROR(INDIRECT("ｄａｔａ!$"&amp;F$112&amp;"$"&amp;$B148)),1,0)</f>
        <v>0</v>
      </c>
      <c r="G148" s="80" cm="1">
        <f t="array" aca="1" ref="G148" ca="1">IF(ISERROR(INDIRECT("ｄａｔａ!$"&amp;G$112&amp;"$"&amp;$B148)),1,0)</f>
        <v>0</v>
      </c>
      <c r="H148" s="80" cm="1">
        <f t="array" aca="1" ref="H148" ca="1">IF(ISERROR(INDIRECT("ｄａｔａ!$"&amp;H$112&amp;"$"&amp;$B148)),1,0)</f>
        <v>0</v>
      </c>
      <c r="I148" s="80" cm="1">
        <f t="array" aca="1" ref="I148" ca="1">IF(ISERROR(INDIRECT("ｄａｔａ!$"&amp;I$112&amp;"$"&amp;$B148)),1,0)</f>
        <v>0</v>
      </c>
      <c r="J148" s="80" cm="1">
        <f t="array" aca="1" ref="J148" ca="1">IF(ISERROR(INDIRECT("ｄａｔａ!$"&amp;J$112&amp;"$"&amp;$B148)),1,0)</f>
        <v>0</v>
      </c>
      <c r="K148" s="80" cm="1">
        <f t="array" aca="1" ref="K148" ca="1">IF(ISERROR(INDIRECT("ｄａｔａ!$"&amp;K$112&amp;"$"&amp;$B148)),1,0)</f>
        <v>0</v>
      </c>
      <c r="L148" s="80" cm="1">
        <f t="array" aca="1" ref="L148" ca="1">IF(ISERROR(INDIRECT("ｄａｔａ!$"&amp;L$112&amp;"$"&amp;$B148)),1,0)</f>
        <v>0</v>
      </c>
      <c r="M148" s="80" cm="1">
        <f t="array" aca="1" ref="M148" ca="1">IF(ISERROR(INDIRECT("ｄａｔａ!$"&amp;M$112&amp;"$"&amp;$B148)),1,0)</f>
        <v>0</v>
      </c>
      <c r="N148" s="80" cm="1">
        <f t="array" aca="1" ref="N148" ca="1">IF(ISERROR(INDIRECT("ｄａｔａ!$"&amp;N$112&amp;"$"&amp;$B148)),1,0)</f>
        <v>0</v>
      </c>
      <c r="O148" s="80" cm="1">
        <f t="array" aca="1" ref="O148" ca="1">IF(ISERROR(INDIRECT("ｄａｔａ!$"&amp;O$112&amp;"$"&amp;$B148)),1,0)</f>
        <v>0</v>
      </c>
      <c r="P148" s="80" cm="1">
        <f t="array" aca="1" ref="P148" ca="1">IF(ISERROR(INDIRECT("ｄａｔａ!$"&amp;P$112&amp;"$"&amp;$B148)),1,0)</f>
        <v>0</v>
      </c>
      <c r="Q148" s="80" cm="1">
        <f t="array" aca="1" ref="Q148" ca="1">IF(ISERROR(INDIRECT("ｄａｔａ!$"&amp;Q$112&amp;"$"&amp;$B148)),1,0)</f>
        <v>0</v>
      </c>
      <c r="R148" s="80" cm="1">
        <f t="array" aca="1" ref="R148" ca="1">IF(ISERROR(INDIRECT("ｄａｔａ!$"&amp;R$112&amp;"$"&amp;$B148)),1,0)</f>
        <v>0</v>
      </c>
      <c r="S148" s="80" cm="1">
        <f t="array" aca="1" ref="S148" ca="1">IF(ISERROR(INDIRECT("ｄａｔａ!$"&amp;S$112&amp;"$"&amp;$B148)),1,0)</f>
        <v>0</v>
      </c>
      <c r="T148" s="80" cm="1">
        <f t="array" aca="1" ref="T148" ca="1">IF(ISERROR(INDIRECT("ｄａｔａ!$"&amp;T$112&amp;"$"&amp;$B148)),1,0)</f>
        <v>0</v>
      </c>
      <c r="U148" s="80" cm="1">
        <f t="array" aca="1" ref="U148" ca="1">IF(ISERROR(INDIRECT("ｄａｔａ!$"&amp;U$112&amp;"$"&amp;$B148)),1,0)</f>
        <v>0</v>
      </c>
      <c r="V148" s="80" cm="1">
        <f t="array" aca="1" ref="V148" ca="1">IF(ISERROR(INDIRECT("ｄａｔａ!$"&amp;V$112&amp;"$"&amp;$B148)),1,0)</f>
        <v>0</v>
      </c>
      <c r="W148" s="80" cm="1">
        <f t="array" aca="1" ref="W148" ca="1">IF(ISERROR(INDIRECT("ｄａｔａ!$"&amp;W$112&amp;"$"&amp;$B148)),1,0)</f>
        <v>0</v>
      </c>
      <c r="X148" s="80">
        <f ca="1">IF(SUM($Y146:$AO146,$Y148:$AO148)&gt;0,1,0)</f>
        <v>0</v>
      </c>
      <c r="Y148" s="80" cm="1">
        <f t="array" aca="1" ref="Y148" ca="1">IF(ISERROR(INDIRECT("ｄａｔａ!$"&amp;Y$112&amp;"$"&amp;$B148)),1,0)</f>
        <v>0</v>
      </c>
      <c r="Z148" s="80" cm="1">
        <f t="array" aca="1" ref="Z148" ca="1">IF(ISERROR(INDIRECT("ｄａｔａ!$"&amp;Z$112&amp;"$"&amp;$B148)),1,0)</f>
        <v>0</v>
      </c>
      <c r="AA148" s="80" cm="1">
        <f t="array" aca="1" ref="AA148" ca="1">IF(ISERROR(INDIRECT("ｄａｔａ!$"&amp;AA$112&amp;"$"&amp;$B148)),1,0)</f>
        <v>0</v>
      </c>
      <c r="AB148" s="80" cm="1">
        <f t="array" aca="1" ref="AB148" ca="1">IF(ISERROR(INDIRECT("ｄａｔａ!$"&amp;AB$112&amp;"$"&amp;$B148)),1,0)</f>
        <v>0</v>
      </c>
      <c r="AC148" s="80" cm="1">
        <f t="array" aca="1" ref="AC148" ca="1">IF(ISERROR(INDIRECT("ｄａｔａ!$"&amp;AC$112&amp;"$"&amp;$B148)),1,0)</f>
        <v>0</v>
      </c>
      <c r="AD148" s="80" cm="1">
        <f t="array" aca="1" ref="AD148" ca="1">IF(ISERROR(INDIRECT("ｄａｔａ!$"&amp;AD$112&amp;"$"&amp;$B148)),1,0)</f>
        <v>0</v>
      </c>
      <c r="AE148" s="80" cm="1">
        <f t="array" aca="1" ref="AE148" ca="1">IF(ISERROR(INDIRECT("ｄａｔａ!$"&amp;AE$112&amp;"$"&amp;$B148)),1,0)</f>
        <v>0</v>
      </c>
      <c r="AF148" s="80" cm="1">
        <f t="array" aca="1" ref="AF148" ca="1">IF(ISERROR(INDIRECT("ｄａｔａ!$"&amp;AF$112&amp;"$"&amp;$B148)),1,0)</f>
        <v>0</v>
      </c>
      <c r="AG148" s="80" cm="1">
        <f t="array" aca="1" ref="AG148" ca="1">IF(ISERROR(INDIRECT("ｄａｔａ!$"&amp;AG$112&amp;"$"&amp;$B148)),1,0)</f>
        <v>0</v>
      </c>
      <c r="AH148" s="80" cm="1">
        <f t="array" aca="1" ref="AH148" ca="1">IF(ISERROR(INDIRECT("ｄａｔａ!$"&amp;AH$112&amp;"$"&amp;$B148)),1,0)</f>
        <v>0</v>
      </c>
      <c r="AI148" s="80" cm="1">
        <f t="array" aca="1" ref="AI148" ca="1">IF(ISERROR(INDIRECT("ｄａｔａ!$"&amp;AI$112&amp;"$"&amp;$B148)),1,0)</f>
        <v>0</v>
      </c>
      <c r="AJ148" s="80" cm="1">
        <f t="array" aca="1" ref="AJ148" ca="1">IF(ISERROR(INDIRECT("ｄａｔａ!$"&amp;AJ$112&amp;"$"&amp;$B148)),1,0)</f>
        <v>0</v>
      </c>
      <c r="AK148" s="80" cm="1">
        <f t="array" aca="1" ref="AK148" ca="1">IF(ISERROR(INDIRECT("ｄａｔａ!$"&amp;AK$112&amp;"$"&amp;$B148)),1,0)</f>
        <v>0</v>
      </c>
      <c r="AL148" s="80" cm="1">
        <f t="array" aca="1" ref="AL148" ca="1">IF(ISERROR(INDIRECT("ｄａｔａ!$"&amp;AL$112&amp;"$"&amp;$B148)),1,0)</f>
        <v>0</v>
      </c>
      <c r="AM148" s="80" cm="1">
        <f t="array" aca="1" ref="AM148" ca="1">IF(ISERROR(INDIRECT("ｄａｔａ!$"&amp;AM$112&amp;"$"&amp;$B148)),1,0)</f>
        <v>0</v>
      </c>
      <c r="AN148" s="80" cm="1">
        <f t="array" aca="1" ref="AN148" ca="1">IF(ISERROR(INDIRECT("ｄａｔａ!$"&amp;AN$112&amp;"$"&amp;$B148)),1,0)</f>
        <v>0</v>
      </c>
      <c r="AO148" s="80" cm="1">
        <f t="array" aca="1" ref="AO148" ca="1">IF(ISERROR(INDIRECT("ｄａｔａ!$"&amp;AO$112&amp;"$"&amp;$B148)),1,0)</f>
        <v>0</v>
      </c>
      <c r="AP148" s="80">
        <f ca="1">IF(SUM($AQ146:$AZ146,$AQ148:$AZ148)&gt;0,1,0)</f>
        <v>0</v>
      </c>
      <c r="AQ148" s="80" cm="1">
        <f t="array" aca="1" ref="AQ148" ca="1">IF(ISERROR(INDIRECT("ｄａｔａ!$"&amp;AQ$112&amp;"$"&amp;$B148)),1,0)</f>
        <v>0</v>
      </c>
      <c r="AR148" s="80" cm="1">
        <f t="array" aca="1" ref="AR148" ca="1">IF(ISERROR(INDIRECT("ｄａｔａ!$"&amp;AR$112&amp;"$"&amp;$B148)),1,0)</f>
        <v>0</v>
      </c>
      <c r="AS148" s="80" cm="1">
        <f t="array" aca="1" ref="AS148" ca="1">IF(ISERROR(INDIRECT("ｄａｔａ!$"&amp;AS$112&amp;"$"&amp;$B148)),1,0)</f>
        <v>0</v>
      </c>
      <c r="AT148" s="80" cm="1">
        <f t="array" aca="1" ref="AT148" ca="1">IF(ISERROR(INDIRECT("ｄａｔａ!$"&amp;AT$112&amp;"$"&amp;$B148)),1,0)</f>
        <v>0</v>
      </c>
      <c r="AU148" s="80" cm="1">
        <f t="array" aca="1" ref="AU148" ca="1">IF(ISERROR(INDIRECT("ｄａｔａ!$"&amp;AU$112&amp;"$"&amp;$B148)),1,0)</f>
        <v>0</v>
      </c>
      <c r="AV148" s="80" cm="1">
        <f t="array" aca="1" ref="AV148" ca="1">IF(ISERROR(INDIRECT("ｄａｔａ!$"&amp;AV$112&amp;"$"&amp;$B148)),1,0)</f>
        <v>0</v>
      </c>
      <c r="AW148" s="80" cm="1">
        <f t="array" aca="1" ref="AW148" ca="1">IF(ISERROR(INDIRECT("ｄａｔａ!$"&amp;AW$112&amp;"$"&amp;$B148)),1,0)</f>
        <v>0</v>
      </c>
      <c r="AX148" s="80" cm="1">
        <f t="array" aca="1" ref="AX148" ca="1">IF(ISERROR(INDIRECT("ｄａｔａ!$"&amp;AX$112&amp;"$"&amp;$B148)),1,0)</f>
        <v>0</v>
      </c>
      <c r="AY148" s="80" cm="1">
        <f t="array" aca="1" ref="AY148" ca="1">IF(ISERROR(INDIRECT("ｄａｔａ!$"&amp;AY$112&amp;"$"&amp;$B148)),1,0)</f>
        <v>0</v>
      </c>
      <c r="AZ148" s="80" cm="1">
        <f t="array" aca="1" ref="AZ148" ca="1">IF(ISERROR(INDIRECT("ｄａｔａ!$"&amp;AZ$112&amp;"$"&amp;$B148)),1,0)</f>
        <v>0</v>
      </c>
      <c r="BA148" s="80">
        <f ca="1">IF(SUM($BB146:$BP146,$BB148:$BP148)&gt;0,1,0)</f>
        <v>0</v>
      </c>
      <c r="BB148" s="80" cm="1">
        <f t="array" aca="1" ref="BB148" ca="1">IF(ISERROR(INDIRECT("ｄａｔａ!$"&amp;BB$112&amp;"$"&amp;$B148)),1,0)</f>
        <v>0</v>
      </c>
      <c r="BC148" s="80" cm="1">
        <f t="array" aca="1" ref="BC148" ca="1">IF(ISERROR(INDIRECT("ｄａｔａ!$"&amp;BC$112&amp;"$"&amp;$B148)),1,0)</f>
        <v>0</v>
      </c>
      <c r="BD148" s="80" cm="1">
        <f t="array" aca="1" ref="BD148" ca="1">IF(ISERROR(INDIRECT("ｄａｔａ!$"&amp;BD$112&amp;"$"&amp;$B148)),1,0)</f>
        <v>0</v>
      </c>
      <c r="BE148" s="80" cm="1">
        <f t="array" aca="1" ref="BE148" ca="1">IF(ISERROR(INDIRECT("ｄａｔａ!$"&amp;BE$112&amp;"$"&amp;$B148)),1,0)</f>
        <v>0</v>
      </c>
      <c r="BF148" s="80" cm="1">
        <f t="array" aca="1" ref="BF148" ca="1">IF(ISERROR(INDIRECT("ｄａｔａ!$"&amp;BF$112&amp;"$"&amp;$B148)),1,0)</f>
        <v>0</v>
      </c>
      <c r="BG148" s="80" cm="1">
        <f t="array" aca="1" ref="BG148" ca="1">IF(ISERROR(INDIRECT("ｄａｔａ!$"&amp;BG$112&amp;"$"&amp;$B148)),1,0)</f>
        <v>0</v>
      </c>
      <c r="BH148" s="80" cm="1">
        <f t="array" aca="1" ref="BH148" ca="1">IF(ISERROR(INDIRECT("ｄａｔａ!$"&amp;BH$112&amp;"$"&amp;$B148)),1,0)</f>
        <v>0</v>
      </c>
      <c r="BI148" s="80" cm="1">
        <f t="array" aca="1" ref="BI148" ca="1">IF(ISERROR(INDIRECT("ｄａｔａ!$"&amp;BI$112&amp;"$"&amp;$B148)),1,0)</f>
        <v>0</v>
      </c>
      <c r="BJ148" s="80" cm="1">
        <f t="array" aca="1" ref="BJ148" ca="1">IF(ISERROR(INDIRECT("ｄａｔａ!$"&amp;BJ$112&amp;"$"&amp;$B148)),1,0)</f>
        <v>0</v>
      </c>
      <c r="BK148" s="80" cm="1">
        <f t="array" aca="1" ref="BK148" ca="1">IF(ISERROR(INDIRECT("ｄａｔａ!$"&amp;BK$112&amp;"$"&amp;$B148)),1,0)</f>
        <v>0</v>
      </c>
      <c r="BL148" s="80" cm="1">
        <f t="array" aca="1" ref="BL148" ca="1">IF(ISERROR(INDIRECT("ｄａｔａ!$"&amp;BL$112&amp;"$"&amp;$B148)),1,0)</f>
        <v>0</v>
      </c>
      <c r="BM148" s="80" cm="1">
        <f t="array" aca="1" ref="BM148" ca="1">IF(ISERROR(INDIRECT("ｄａｔａ!$"&amp;BM$112&amp;"$"&amp;$B148)),1,0)</f>
        <v>0</v>
      </c>
      <c r="BN148" s="80" cm="1">
        <f t="array" aca="1" ref="BN148" ca="1">IF(ISERROR(INDIRECT("ｄａｔａ!$"&amp;BN$112&amp;"$"&amp;$B148)),1,0)</f>
        <v>0</v>
      </c>
      <c r="BO148" s="80" cm="1">
        <f t="array" aca="1" ref="BO148" ca="1">IF(ISERROR(INDIRECT("ｄａｔａ!$"&amp;BO$112&amp;"$"&amp;$B148)),1,0)</f>
        <v>0</v>
      </c>
      <c r="BP148" s="80" cm="1">
        <f t="array" aca="1" ref="BP148" ca="1">IF(ISERROR(INDIRECT("ｄａｔａ!$"&amp;BP$112&amp;"$"&amp;$B148)),1,0)</f>
        <v>0</v>
      </c>
    </row>
    <row r="149" spans="1:68" x14ac:dyDescent="0.2">
      <c r="A149" s="80" t="s">
        <v>2327</v>
      </c>
      <c r="B149" s="80">
        <f>VLOOKUP($A149,$A$11:$B$110,2,FALSE)</f>
        <v>16</v>
      </c>
      <c r="C149" s="80" t="s">
        <v>2435</v>
      </c>
      <c r="D149" s="80" cm="1">
        <f t="array" aca="1" ref="D149" ca="1">_xlfn.IFS(D150=1,0,D151=1,0,AND(INDIRECT("ｄａｔａ!$"&amp;D$112&amp;"$"&amp;$B149)&lt;=INDIRECT("kikan!$Q$11"),INDIRECT("ｄａｔａ!$"&amp;D$112&amp;"$"&amp;$B149)&gt;=INDIRECT("kikan!$K$11")),0,TRUE,1)</f>
        <v>0</v>
      </c>
      <c r="F149" s="80">
        <v>0</v>
      </c>
      <c r="G149" s="80">
        <v>0</v>
      </c>
      <c r="H149" s="80">
        <v>0</v>
      </c>
      <c r="I149" s="80" cm="1">
        <f t="array" aca="1" ref="I149" ca="1">_xlfn.IFS(I150=1,0,I151=1,0,INDIRECT("ｄａｔａ!$"&amp;I$112&amp;"$"&amp;$B149)&gt;=INDIRECT("kikan!$I$11"),0,TRUE,1)</f>
        <v>0</v>
      </c>
      <c r="J149" s="80" cm="1">
        <f t="array" aca="1" ref="J149" ca="1">_xlfn.IFS(D152=1,0,I149=1,0,J150=1,0,I151=1,0,J151=1,0,INDIRECT("ｄａｔａ!$"&amp;I$112&amp;"$"&amp;$B149)&gt;INDIRECT("kikan!$I$11"),0,INDIRECT("ｄａｔａ!$"&amp;J$112&amp;"$"&amp;$B149)&gt;=INDIRECT("ｄａｔａ!$"&amp;D$112&amp;"$"&amp;$B149),0,TRUE,1)</f>
        <v>0</v>
      </c>
      <c r="K149" s="80" cm="1">
        <f t="array" aca="1" ref="K149" ca="1">_xlfn.IFS(K150=1,0,K151=1,0,AND(INDIRECT("ｄａｔａ!$"&amp;K$112&amp;"$"&amp;$B150)&gt;0,INDIRECT("ｄａｔａ!$"&amp;K$112&amp;"$"&amp;$B150)&lt;10000),0,TRUE,1)</f>
        <v>0</v>
      </c>
      <c r="L149" s="80" cm="1">
        <f t="array" aca="1" ref="L149" ca="1">_xlfn.IFS(L150=1,0,L151=1,0,INDIRECT("ｄａｔａ!$"&amp;L$112&amp;"$"&amp;$B149)&lt;20000,1,TRUE,0)</f>
        <v>0</v>
      </c>
      <c r="M149" s="80">
        <v>0</v>
      </c>
      <c r="N149" s="80">
        <v>0</v>
      </c>
      <c r="O149" s="80" cm="1">
        <f t="array" aca="1" ref="O149" ca="1">_xlfn.IFS(O152=1,0,INDIRECT("ｄａｔａ!$"&amp;O$112&amp;"$"&amp;$B150)=4,1,TRUE,0)</f>
        <v>0</v>
      </c>
      <c r="P149" s="80" cm="1">
        <f t="array" aca="1" ref="P149" ca="1">_xlfn.IFS(P152=1,0,AND(INDIRECT("ｄａｔａ!$"&amp;P$112&amp;"$"&amp;$B150)&lt;=3,INDIRECT("ｄａｔａ!$"&amp;P$112&amp;"$"&amp;$B150)&gt;0),1,TRUE,0)</f>
        <v>0</v>
      </c>
      <c r="Q149" s="80" cm="1">
        <f t="array" aca="1" ref="Q149" ca="1">_xlfn.IFS(Q152=1,0,INDIRECT("ｄａｔａ!$"&amp;Q$112&amp;"$"&amp;$B149)=1,1,TRUE,0)</f>
        <v>0</v>
      </c>
      <c r="R149" s="80">
        <v>0</v>
      </c>
      <c r="S149" s="80">
        <v>0</v>
      </c>
      <c r="T149" s="80">
        <v>0</v>
      </c>
      <c r="U149" s="80">
        <v>0</v>
      </c>
      <c r="V149" s="80">
        <v>0</v>
      </c>
      <c r="W149" s="80">
        <v>0</v>
      </c>
      <c r="X149" s="80">
        <f ca="1">IF(AND(SUM($Y149:$AO149)=0,17-SUM($Y151:$AO151)&gt;1),1,0)</f>
        <v>0</v>
      </c>
      <c r="Y149" s="80" cm="1">
        <f t="array" aca="1" ref="Y149" ca="1">_xlfn.IFS(Y152=1,0,INDIRECT("ｄａｔａ!$"&amp;Y$112&amp;"$"&amp;$B149)=2,1,TRUE,0)</f>
        <v>0</v>
      </c>
      <c r="Z149" s="80" cm="1">
        <f t="array" aca="1" ref="Z149" ca="1">_xlfn.IFS(Z152=1,0,INDIRECT("ｄａｔａ!$"&amp;Z$112&amp;"$"&amp;$B149)=2,1,TRUE,0)</f>
        <v>0</v>
      </c>
      <c r="AA149" s="80" cm="1">
        <f t="array" aca="1" ref="AA149" ca="1">_xlfn.IFS(AA152=1,0,INDIRECT("ｄａｔａ!$"&amp;AA$112&amp;"$"&amp;$B149)=2,1,TRUE,0)</f>
        <v>0</v>
      </c>
      <c r="AB149" s="80" cm="1">
        <f t="array" aca="1" ref="AB149" ca="1">_xlfn.IFS(AB152=1,0,INDIRECT("ｄａｔａ!$"&amp;AB$112&amp;"$"&amp;$B149)=2,1,TRUE,0)</f>
        <v>0</v>
      </c>
      <c r="AC149" s="80" cm="1">
        <f t="array" aca="1" ref="AC149" ca="1">_xlfn.IFS(AC152=1,0,INDIRECT("ｄａｔａ!$"&amp;AC$112&amp;"$"&amp;$B149)=2,1,TRUE,0)</f>
        <v>0</v>
      </c>
      <c r="AD149" s="80" cm="1">
        <f t="array" aca="1" ref="AD149" ca="1">_xlfn.IFS(AD152=1,0,INDIRECT("ｄａｔａ!$"&amp;AD$112&amp;"$"&amp;$B149)=2,1,TRUE,0)</f>
        <v>0</v>
      </c>
      <c r="AE149" s="80" cm="1">
        <f t="array" aca="1" ref="AE149" ca="1">_xlfn.IFS(AE152=1,0,INDIRECT("ｄａｔａ!$"&amp;AE$112&amp;"$"&amp;$B149)=2,1,TRUE,0)</f>
        <v>0</v>
      </c>
      <c r="AF149" s="80" cm="1">
        <f t="array" aca="1" ref="AF149" ca="1">_xlfn.IFS(AF152=1,0,INDIRECT("ｄａｔａ!$"&amp;AF$112&amp;"$"&amp;$B149)=2,1,TRUE,0)</f>
        <v>0</v>
      </c>
      <c r="AG149" s="80" cm="1">
        <f t="array" aca="1" ref="AG149" ca="1">_xlfn.IFS(AG152=1,0,INDIRECT("ｄａｔａ!$"&amp;AG$112&amp;"$"&amp;$B149)=2,1,TRUE,0)</f>
        <v>0</v>
      </c>
      <c r="AH149" s="80" cm="1">
        <f t="array" aca="1" ref="AH149" ca="1">_xlfn.IFS(AH152=1,0,INDIRECT("ｄａｔａ!$"&amp;AH$112&amp;"$"&amp;$B149)=2,1,TRUE,0)</f>
        <v>0</v>
      </c>
      <c r="AI149" s="80" cm="1">
        <f t="array" aca="1" ref="AI149" ca="1">_xlfn.IFS(AI152=1,0,INDIRECT("ｄａｔａ!$"&amp;AI$112&amp;"$"&amp;$B149)=2,1,TRUE,0)</f>
        <v>0</v>
      </c>
      <c r="AJ149" s="80" cm="1">
        <f t="array" aca="1" ref="AJ149" ca="1">_xlfn.IFS(AJ152=1,0,INDIRECT("ｄａｔａ!$"&amp;AJ$112&amp;"$"&amp;$B149)=2,1,TRUE,0)</f>
        <v>0</v>
      </c>
      <c r="AK149" s="80" cm="1">
        <f t="array" aca="1" ref="AK149" ca="1">_xlfn.IFS(AK152=1,0,INDIRECT("ｄａｔａ!$"&amp;AK$112&amp;"$"&amp;$B149)=2,1,TRUE,0)</f>
        <v>0</v>
      </c>
      <c r="AL149" s="80" cm="1">
        <f t="array" aca="1" ref="AL149" ca="1">_xlfn.IFS(AL152=1,0,INDIRECT("ｄａｔａ!$"&amp;AL$112&amp;"$"&amp;$B149)=2,1,TRUE,0)</f>
        <v>0</v>
      </c>
      <c r="AM149" s="80" cm="1">
        <f t="array" aca="1" ref="AM149" ca="1">_xlfn.IFS(AM152=1,0,INDIRECT("ｄａｔａ!$"&amp;AM$112&amp;"$"&amp;$B149)=2,1,TRUE,0)</f>
        <v>0</v>
      </c>
      <c r="AN149" s="80" cm="1">
        <f t="array" aca="1" ref="AN149" ca="1">_xlfn.IFS(AN152=1,0,INDIRECT("ｄａｔａ!$"&amp;AN$112&amp;"$"&amp;$B149)=2,1,TRUE,0)</f>
        <v>0</v>
      </c>
      <c r="AO149" s="80" cm="1">
        <f t="array" aca="1" ref="AO149" ca="1">_xlfn.IFS(AO152=1,0,INDIRECT("ｄａｔａ!$"&amp;AO$112&amp;"$"&amp;$B149)=2,1,TRUE,0)</f>
        <v>0</v>
      </c>
      <c r="AP149" s="80">
        <f ca="1">IF(AND(SUM($AQ149:$AZ149)=0,10-SUM($AQ151:$AZ151)&gt;1),1,0)</f>
        <v>0</v>
      </c>
      <c r="AQ149" s="80" cm="1">
        <f t="array" aca="1" ref="AQ149" ca="1">_xlfn.IFS(AQ152=1,0,INDIRECT("ｄａｔａ!$"&amp;AQ$112&amp;"$"&amp;$B149)=2,1,TRUE,0)</f>
        <v>0</v>
      </c>
      <c r="AR149" s="80" cm="1">
        <f t="array" aca="1" ref="AR149" ca="1">_xlfn.IFS(AR152=1,0,INDIRECT("ｄａｔａ!$"&amp;AR$112&amp;"$"&amp;$B149)=2,1,TRUE,0)</f>
        <v>0</v>
      </c>
      <c r="AS149" s="80" cm="1">
        <f t="array" aca="1" ref="AS149" ca="1">_xlfn.IFS(AS152=1,0,INDIRECT("ｄａｔａ!$"&amp;AS$112&amp;"$"&amp;$B149)=2,1,TRUE,0)</f>
        <v>0</v>
      </c>
      <c r="AT149" s="80" cm="1">
        <f t="array" aca="1" ref="AT149" ca="1">_xlfn.IFS(AT152=1,0,INDIRECT("ｄａｔａ!$"&amp;AT$112&amp;"$"&amp;$B149)=2,1,TRUE,0)</f>
        <v>0</v>
      </c>
      <c r="AU149" s="80" cm="1">
        <f t="array" aca="1" ref="AU149" ca="1">_xlfn.IFS(AU152=1,0,INDIRECT("ｄａｔａ!$"&amp;AU$112&amp;"$"&amp;$B149)=2,1,TRUE,0)</f>
        <v>0</v>
      </c>
      <c r="AV149" s="80" cm="1">
        <f t="array" aca="1" ref="AV149" ca="1">_xlfn.IFS(AV152=1,0,INDIRECT("ｄａｔａ!$"&amp;AV$112&amp;"$"&amp;$B149)=2,1,TRUE,0)</f>
        <v>0</v>
      </c>
      <c r="AW149" s="80" cm="1">
        <f t="array" aca="1" ref="AW149" ca="1">_xlfn.IFS(AW152=1,0,INDIRECT("ｄａｔａ!$"&amp;AW$112&amp;"$"&amp;$B149)=2,1,TRUE,0)</f>
        <v>0</v>
      </c>
      <c r="AX149" s="80" cm="1">
        <f t="array" aca="1" ref="AX149" ca="1">_xlfn.IFS(AX152=1,0,INDIRECT("ｄａｔａ!$"&amp;AX$112&amp;"$"&amp;$B149)=2,1,TRUE,0)</f>
        <v>0</v>
      </c>
      <c r="AY149" s="80" cm="1">
        <f t="array" aca="1" ref="AY149" ca="1">_xlfn.IFS(AY152=1,0,INDIRECT("ｄａｔａ!$"&amp;AY$112&amp;"$"&amp;$B149)=2,1,TRUE,0)</f>
        <v>0</v>
      </c>
      <c r="AZ149" s="80" cm="1">
        <f t="array" aca="1" ref="AZ149" ca="1">_xlfn.IFS(AZ152=1,0,INDIRECT("ｄａｔａ!$"&amp;AZ$112&amp;"$"&amp;$B149)=2,1,TRUE,0)</f>
        <v>0</v>
      </c>
      <c r="BA149" s="80">
        <f ca="1">IF(AND(SUM($BB149:$BP149)=0,15-SUM($BB151:$BP151)&gt;1),1,0)</f>
        <v>0</v>
      </c>
      <c r="BB149" s="80" cm="1">
        <f t="array" aca="1" ref="BB149" ca="1">_xlfn.IFS(BB152=1,0,INDIRECT("ｄａｔａ!$"&amp;BB$112&amp;"$"&amp;$B149)=2,1,TRUE,0)</f>
        <v>0</v>
      </c>
      <c r="BC149" s="80" cm="1">
        <f t="array" aca="1" ref="BC149" ca="1">_xlfn.IFS(BC152=1,0,INDIRECT("ｄａｔａ!$"&amp;BC$112&amp;"$"&amp;$B149)=2,1,TRUE,0)</f>
        <v>0</v>
      </c>
      <c r="BD149" s="80" cm="1">
        <f t="array" aca="1" ref="BD149" ca="1">_xlfn.IFS(BD152=1,0,INDIRECT("ｄａｔａ!$"&amp;BD$112&amp;"$"&amp;$B149)=2,1,TRUE,0)</f>
        <v>0</v>
      </c>
      <c r="BE149" s="80" cm="1">
        <f t="array" aca="1" ref="BE149" ca="1">_xlfn.IFS(BE152=1,0,INDIRECT("ｄａｔａ!$"&amp;BE$112&amp;"$"&amp;$B149)=2,1,TRUE,0)</f>
        <v>0</v>
      </c>
      <c r="BF149" s="80" cm="1">
        <f t="array" aca="1" ref="BF149" ca="1">_xlfn.IFS(BF152=1,0,INDIRECT("ｄａｔａ!$"&amp;BF$112&amp;"$"&amp;$B149)=2,1,TRUE,0)</f>
        <v>0</v>
      </c>
      <c r="BG149" s="80" cm="1">
        <f t="array" aca="1" ref="BG149" ca="1">_xlfn.IFS(BG152=1,0,INDIRECT("ｄａｔａ!$"&amp;BG$112&amp;"$"&amp;$B149)=2,1,TRUE,0)</f>
        <v>0</v>
      </c>
      <c r="BH149" s="80" cm="1">
        <f t="array" aca="1" ref="BH149" ca="1">_xlfn.IFS(BH152=1,0,INDIRECT("ｄａｔａ!$"&amp;BH$112&amp;"$"&amp;$B149)=2,1,TRUE,0)</f>
        <v>0</v>
      </c>
      <c r="BI149" s="80" cm="1">
        <f t="array" aca="1" ref="BI149" ca="1">_xlfn.IFS(BI152=1,0,INDIRECT("ｄａｔａ!$"&amp;BI$112&amp;"$"&amp;$B149)=2,1,TRUE,0)</f>
        <v>0</v>
      </c>
      <c r="BJ149" s="80" cm="1">
        <f t="array" aca="1" ref="BJ149" ca="1">_xlfn.IFS(BJ152=1,0,INDIRECT("ｄａｔａ!$"&amp;BJ$112&amp;"$"&amp;$B149)=2,1,TRUE,0)</f>
        <v>0</v>
      </c>
      <c r="BK149" s="80" cm="1">
        <f t="array" aca="1" ref="BK149" ca="1">_xlfn.IFS(BK152=1,0,INDIRECT("ｄａｔａ!$"&amp;BK$112&amp;"$"&amp;$B149)=2,1,TRUE,0)</f>
        <v>0</v>
      </c>
      <c r="BL149" s="80" cm="1">
        <f t="array" aca="1" ref="BL149" ca="1">_xlfn.IFS(BL152=1,0,INDIRECT("ｄａｔａ!$"&amp;BL$112&amp;"$"&amp;$B149)=2,1,TRUE,0)</f>
        <v>0</v>
      </c>
      <c r="BM149" s="80" cm="1">
        <f t="array" aca="1" ref="BM149" ca="1">_xlfn.IFS(BM152=1,0,INDIRECT("ｄａｔａ!$"&amp;BM$112&amp;"$"&amp;$B149)=2,1,TRUE,0)</f>
        <v>0</v>
      </c>
      <c r="BN149" s="80" cm="1">
        <f t="array" aca="1" ref="BN149" ca="1">_xlfn.IFS(BN152=1,0,INDIRECT("ｄａｔａ!$"&amp;BN$112&amp;"$"&amp;$B149)=2,1,TRUE,0)</f>
        <v>0</v>
      </c>
      <c r="BO149" s="80" cm="1">
        <f t="array" aca="1" ref="BO149" ca="1">_xlfn.IFS(BO152=1,0,INDIRECT("ｄａｔａ!$"&amp;BO$112&amp;"$"&amp;$B149)=2,1,TRUE,0)</f>
        <v>0</v>
      </c>
      <c r="BP149" s="80" cm="1">
        <f t="array" aca="1" ref="BP149" ca="1">_xlfn.IFS(BP152=1,0,INDIRECT("ｄａｔａ!$"&amp;BP$112&amp;"$"&amp;$B149)=2,1,TRUE,0)</f>
        <v>0</v>
      </c>
    </row>
    <row r="150" spans="1:68" x14ac:dyDescent="0.2">
      <c r="B150" s="80">
        <f>VLOOKUP($A149,$A$11:$B$110,2,FALSE)</f>
        <v>16</v>
      </c>
      <c r="C150" s="80" t="s">
        <v>2437</v>
      </c>
      <c r="D150" s="80" cm="1">
        <f t="array" aca="1" ref="D150" ca="1">_xlfn.IFS(D151=1,0,AND(ISNUMBER(INDIRECT("ｄａｔａ!$"&amp;D$112&amp;"$"&amp;$B150)),INDIRECT("ｄａｔａ!$"&amp;D$112&amp;"$"&amp;$B150)&lt;=12,INDIRECT("ｄａｔａ!$"&amp;D$112&amp;"$"&amp;$B150)&gt;=1),0,TRUE,1)</f>
        <v>1</v>
      </c>
      <c r="F150" s="80">
        <v>0</v>
      </c>
      <c r="G150" s="80">
        <v>0</v>
      </c>
      <c r="H150" s="80">
        <v>0</v>
      </c>
      <c r="I150" s="80" cm="1">
        <f t="array" aca="1" ref="I150" ca="1">_xlfn.IFS(I151=1,0,AND(ISNUMBER(INDIRECT("ｄａｔａ!$"&amp;I$112&amp;"$"&amp;$B150)),LEN(INDIRECT("ｄａｔａ!$"&amp;I$112&amp;"$"&amp;$B150))=4),0,TRUE,1)</f>
        <v>0</v>
      </c>
      <c r="J150" s="80" cm="1">
        <f t="array" aca="1" ref="J150" ca="1">_xlfn.IFS(J151=1,0,AND(ISNUMBER(INDIRECT("ｄａｔａ!$"&amp;J$112&amp;"$"&amp;$B150)),INDIRECT("ｄａｔａ!$"&amp;J$112&amp;"$"&amp;$B150)&lt;=12,INDIRECT("ｄａｔａ!$"&amp;J$112&amp;"$"&amp;$B150)&gt;=1),0,TRUE,1)</f>
        <v>0</v>
      </c>
      <c r="K150" s="80" cm="1">
        <f t="array" aca="1" ref="K150" ca="1">_xlfn.IFS(K151=1,0,ISNUMBER(INDIRECT("ｄａｔａ!$"&amp;K$112&amp;"$"&amp;$B150)),0,TRUE,1)</f>
        <v>0</v>
      </c>
      <c r="L150" s="80" cm="1">
        <f t="array" aca="1" ref="L150" ca="1">_xlfn.IFS(L151=1,0,AND(ISNUMBER(INDIRECT("ｄａｔａ!$"&amp;L$112&amp;"$"&amp;$B150)),INDIRECT("ｄａｔａ!$"&amp;L$112&amp;"$"&amp;$B150)&gt;0),0,TRUE,1)</f>
        <v>0</v>
      </c>
      <c r="M150" s="80" cm="1">
        <f t="array" aca="1" ref="M150" ca="1">_xlfn.IFS(M151=1,0,AND(INDIRECT("ｄａｔａ!$"&amp;M$112&amp;"$"&amp;$B150)&lt;=5,INDIRECT("ｄａｔａ!$"&amp;M$112&amp;"$"&amp;$B150)&gt;0),0,TRUE,1)</f>
        <v>0</v>
      </c>
      <c r="N150" s="80" cm="1">
        <f t="array" aca="1" ref="N150" ca="1">_xlfn.IFS(N151=1,0,AND(INDIRECT("ｄａｔａ!$"&amp;N$112&amp;"$"&amp;$B150)&lt;=2,INDIRECT("ｄａｔａ!$"&amp;N$112&amp;"$"&amp;$B150)&gt;0),0,TRUE,1)</f>
        <v>0</v>
      </c>
      <c r="O150" s="80" cm="1">
        <f t="array" aca="1" ref="O150" ca="1">_xlfn.IFS(O151=1,0,AND(INDIRECT("ｄａｔａ!$"&amp;O$112&amp;"$"&amp;$B150)&lt;=4,INDIRECT("ｄａｔａ!$"&amp;O$112&amp;"$"&amp;$B150)&gt;0),0,TRUE,1)</f>
        <v>0</v>
      </c>
      <c r="P150" s="80" cm="1">
        <f t="array" aca="1" ref="P150" ca="1">_xlfn.IFS(P151=1,0,AND(INDIRECT("ｄａｔａ!$"&amp;P$112&amp;"$"&amp;$B150)&lt;=3,INDIRECT("ｄａｔａ!$"&amp;P$112&amp;"$"&amp;$B150)&gt;0),0,TRUE,1)</f>
        <v>0</v>
      </c>
      <c r="Q150" s="80" cm="1">
        <f t="array" aca="1" ref="Q150" ca="1">_xlfn.IFS(Q151=1,0,AND(INDIRECT("ｄａｔａ!$"&amp;Q$112&amp;"$"&amp;$B150)&lt;=2,INDIRECT("ｄａｔａ!$"&amp;Q$112&amp;"$"&amp;$B150)&gt;0),0,TRUE,1)</f>
        <v>0</v>
      </c>
      <c r="R150" s="80" cm="1">
        <f t="array" aca="1" ref="R150" ca="1">_xlfn.IFS(R151=1,0,AND(INDIRECT("ｄａｔａ!$"&amp;R$112&amp;"$"&amp;$B150)&lt;=10,INDIRECT("ｄａｔａ!$"&amp;R$112&amp;"$"&amp;$B150)&gt;0),0,TRUE,1)</f>
        <v>0</v>
      </c>
      <c r="S150" s="80" cm="1">
        <f t="array" aca="1" ref="S150" ca="1">_xlfn.IFS(S151=1,0,AND(INDIRECT("ｄａｔａ!$"&amp;S$112&amp;"$"&amp;$B150)&lt;=5,INDIRECT("ｄａｔａ!$"&amp;S$112&amp;"$"&amp;$B150)&gt;0),0,TRUE,1)</f>
        <v>0</v>
      </c>
      <c r="T150" s="80" cm="1">
        <f t="array" aca="1" ref="T150" ca="1">_xlfn.IFS(T151=1,0,AND(INDIRECT("ｄａｔａ!$"&amp;T$112&amp;"$"&amp;$B150)&lt;=9,INDIRECT("ｄａｔａ!$"&amp;T$112&amp;"$"&amp;$B150)&gt;0),0,TRUE,1)</f>
        <v>0</v>
      </c>
      <c r="U150" s="80" cm="1">
        <f t="array" aca="1" ref="U150" ca="1">_xlfn.IFS(U151=1,0,ISNUMBER(INDIRECT("ｄａｔａ!$"&amp;U$112&amp;"$"&amp;$B150)),0,TRUE,1)</f>
        <v>0</v>
      </c>
      <c r="V150" s="80" cm="1">
        <f t="array" aca="1" ref="V150" ca="1">_xlfn.IFS(V151=1,0,AND(INDIRECT("ｄａｔａ!$"&amp;V$112&amp;"$"&amp;$B150)&lt;=4,INDIRECT("ｄａｔａ!$"&amp;V$112&amp;"$"&amp;$B150)&gt;0),0,TRUE,1)</f>
        <v>0</v>
      </c>
      <c r="W150" s="80" cm="1">
        <f t="array" aca="1" ref="W150" ca="1">_xlfn.IFS(W151=1,0,AND(INDIRECT("ｄａｔａ!$"&amp;W$112&amp;"$"&amp;$B150)&lt;=2,INDIRECT("ｄａｔａ!$"&amp;W$112&amp;"$"&amp;$B150)&gt;0),0,TRUE,1)</f>
        <v>0</v>
      </c>
      <c r="X150" s="80">
        <f ca="1">IF(SUM($Y149:$AO149)&gt;1,1,0)</f>
        <v>0</v>
      </c>
      <c r="Y150" s="80" cm="1">
        <f t="array" aca="1" ref="Y150" ca="1">_xlfn.IFS(Y152=1,0,Y151=1,0,AND(INDIRECT("ｄａｔａ!$"&amp;Y$112&amp;"$"&amp;$B150)&lt;=2,INDIRECT("ｄａｔａ!$"&amp;Y$112&amp;"$"&amp;$B150)&gt;0),0,TRUE,1)</f>
        <v>0</v>
      </c>
      <c r="Z150" s="80" cm="1">
        <f t="array" aca="1" ref="Z150" ca="1">_xlfn.IFS(Z152=1,0,Z151=1,0,AND(INDIRECT("ｄａｔａ!$"&amp;Z$112&amp;"$"&amp;$B150)&lt;=2,INDIRECT("ｄａｔａ!$"&amp;Z$112&amp;"$"&amp;$B150)&gt;0),0,TRUE,1)</f>
        <v>0</v>
      </c>
      <c r="AA150" s="80" cm="1">
        <f t="array" aca="1" ref="AA150" ca="1">_xlfn.IFS(AA152=1,0,AA151=1,0,AND(INDIRECT("ｄａｔａ!$"&amp;AA$112&amp;"$"&amp;$B150)&lt;=2,INDIRECT("ｄａｔａ!$"&amp;AA$112&amp;"$"&amp;$B150)&gt;0),0,TRUE,1)</f>
        <v>0</v>
      </c>
      <c r="AB150" s="80" cm="1">
        <f t="array" aca="1" ref="AB150" ca="1">_xlfn.IFS(AB152=1,0,AB151=1,0,AND(INDIRECT("ｄａｔａ!$"&amp;AB$112&amp;"$"&amp;$B150)&lt;=2,INDIRECT("ｄａｔａ!$"&amp;AB$112&amp;"$"&amp;$B150)&gt;0),0,TRUE,1)</f>
        <v>0</v>
      </c>
      <c r="AC150" s="80" cm="1">
        <f t="array" aca="1" ref="AC150" ca="1">_xlfn.IFS(AC152=1,0,AC151=1,0,AND(INDIRECT("ｄａｔａ!$"&amp;AC$112&amp;"$"&amp;$B150)&lt;=2,INDIRECT("ｄａｔａ!$"&amp;AC$112&amp;"$"&amp;$B150)&gt;0),0,TRUE,1)</f>
        <v>0</v>
      </c>
      <c r="AD150" s="80" cm="1">
        <f t="array" aca="1" ref="AD150" ca="1">_xlfn.IFS(AD152=1,0,AD151=1,0,AND(INDIRECT("ｄａｔａ!$"&amp;AD$112&amp;"$"&amp;$B150)&lt;=2,INDIRECT("ｄａｔａ!$"&amp;AD$112&amp;"$"&amp;$B150)&gt;0),0,TRUE,1)</f>
        <v>0</v>
      </c>
      <c r="AE150" s="80" cm="1">
        <f t="array" aca="1" ref="AE150" ca="1">_xlfn.IFS(AE152=1,0,AE151=1,0,AND(INDIRECT("ｄａｔａ!$"&amp;AE$112&amp;"$"&amp;$B150)&lt;=2,INDIRECT("ｄａｔａ!$"&amp;AE$112&amp;"$"&amp;$B150)&gt;0),0,TRUE,1)</f>
        <v>0</v>
      </c>
      <c r="AF150" s="80" cm="1">
        <f t="array" aca="1" ref="AF150" ca="1">_xlfn.IFS(AF152=1,0,AF151=1,0,AND(INDIRECT("ｄａｔａ!$"&amp;AF$112&amp;"$"&amp;$B150)&lt;=2,INDIRECT("ｄａｔａ!$"&amp;AF$112&amp;"$"&amp;$B150)&gt;0),0,TRUE,1)</f>
        <v>0</v>
      </c>
      <c r="AG150" s="80" cm="1">
        <f t="array" aca="1" ref="AG150" ca="1">_xlfn.IFS(AG152=1,0,AG151=1,0,AND(INDIRECT("ｄａｔａ!$"&amp;AG$112&amp;"$"&amp;$B150)&lt;=2,INDIRECT("ｄａｔａ!$"&amp;AG$112&amp;"$"&amp;$B150)&gt;0),0,TRUE,1)</f>
        <v>0</v>
      </c>
      <c r="AH150" s="80" cm="1">
        <f t="array" aca="1" ref="AH150" ca="1">_xlfn.IFS(AH152=1,0,AH151=1,0,AND(INDIRECT("ｄａｔａ!$"&amp;AH$112&amp;"$"&amp;$B150)&lt;=2,INDIRECT("ｄａｔａ!$"&amp;AH$112&amp;"$"&amp;$B150)&gt;0),0,TRUE,1)</f>
        <v>0</v>
      </c>
      <c r="AI150" s="80" cm="1">
        <f t="array" aca="1" ref="AI150" ca="1">_xlfn.IFS(AI152=1,0,AI151=1,0,AND(INDIRECT("ｄａｔａ!$"&amp;AI$112&amp;"$"&amp;$B150)&lt;=2,INDIRECT("ｄａｔａ!$"&amp;AI$112&amp;"$"&amp;$B150)&gt;0),0,TRUE,1)</f>
        <v>0</v>
      </c>
      <c r="AJ150" s="80" cm="1">
        <f t="array" aca="1" ref="AJ150" ca="1">_xlfn.IFS(AJ152=1,0,AJ151=1,0,AND(INDIRECT("ｄａｔａ!$"&amp;AJ$112&amp;"$"&amp;$B150)&lt;=2,INDIRECT("ｄａｔａ!$"&amp;AJ$112&amp;"$"&amp;$B150)&gt;0),0,TRUE,1)</f>
        <v>0</v>
      </c>
      <c r="AK150" s="80" cm="1">
        <f t="array" aca="1" ref="AK150" ca="1">_xlfn.IFS(AK152=1,0,AK151=1,0,AND(INDIRECT("ｄａｔａ!$"&amp;AK$112&amp;"$"&amp;$B150)&lt;=2,INDIRECT("ｄａｔａ!$"&amp;AK$112&amp;"$"&amp;$B150)&gt;0),0,TRUE,1)</f>
        <v>0</v>
      </c>
      <c r="AL150" s="80" cm="1">
        <f t="array" aca="1" ref="AL150" ca="1">_xlfn.IFS(AL152=1,0,AL151=1,0,AND(INDIRECT("ｄａｔａ!$"&amp;AL$112&amp;"$"&amp;$B150)&lt;=2,INDIRECT("ｄａｔａ!$"&amp;AL$112&amp;"$"&amp;$B150)&gt;0),0,TRUE,1)</f>
        <v>0</v>
      </c>
      <c r="AM150" s="80" cm="1">
        <f t="array" aca="1" ref="AM150" ca="1">_xlfn.IFS(AM152=1,0,AM151=1,0,AND(INDIRECT("ｄａｔａ!$"&amp;AM$112&amp;"$"&amp;$B150)&lt;=2,INDIRECT("ｄａｔａ!$"&amp;AM$112&amp;"$"&amp;$B150)&gt;0),0,TRUE,1)</f>
        <v>0</v>
      </c>
      <c r="AN150" s="80" cm="1">
        <f t="array" aca="1" ref="AN150" ca="1">_xlfn.IFS(AN152=1,0,AN151=1,0,AND(INDIRECT("ｄａｔａ!$"&amp;AN$112&amp;"$"&amp;$B150)&lt;=2,INDIRECT("ｄａｔａ!$"&amp;AN$112&amp;"$"&amp;$B150)&gt;0),0,TRUE,1)</f>
        <v>0</v>
      </c>
      <c r="AO150" s="80" cm="1">
        <f t="array" aca="1" ref="AO150" ca="1">_xlfn.IFS(AO152=1,0,AO151=1,0,AND(INDIRECT("ｄａｔａ!$"&amp;AO$112&amp;"$"&amp;$B150)&lt;=2,INDIRECT("ｄａｔａ!$"&amp;AO$112&amp;"$"&amp;$B150)&gt;0),0,TRUE,1)</f>
        <v>0</v>
      </c>
      <c r="AP150" s="80">
        <f ca="1">IF(SUM($AQ149:$AZ149)&gt;1,1,0)</f>
        <v>0</v>
      </c>
      <c r="AQ150" s="80" cm="1">
        <f t="array" aca="1" ref="AQ150" ca="1">_xlfn.IFS(AQ152=1,0,AQ151=1,0,AND(INDIRECT("ｄａｔａ!$"&amp;AQ$112&amp;"$"&amp;$B150)&lt;=2,INDIRECT("ｄａｔａ!$"&amp;AQ$112&amp;"$"&amp;$B150)&gt;0),0,TRUE,1)</f>
        <v>0</v>
      </c>
      <c r="AR150" s="80" cm="1">
        <f t="array" aca="1" ref="AR150" ca="1">_xlfn.IFS(AR152=1,0,AR151=1,0,AND(INDIRECT("ｄａｔａ!$"&amp;AR$112&amp;"$"&amp;$B150)&lt;=2,INDIRECT("ｄａｔａ!$"&amp;AR$112&amp;"$"&amp;$B150)&gt;0),0,TRUE,1)</f>
        <v>0</v>
      </c>
      <c r="AS150" s="80" cm="1">
        <f t="array" aca="1" ref="AS150" ca="1">_xlfn.IFS(AS152=1,0,AS151=1,0,AND(INDIRECT("ｄａｔａ!$"&amp;AS$112&amp;"$"&amp;$B150)&lt;=2,INDIRECT("ｄａｔａ!$"&amp;AS$112&amp;"$"&amp;$B150)&gt;0),0,TRUE,1)</f>
        <v>0</v>
      </c>
      <c r="AT150" s="80" cm="1">
        <f t="array" aca="1" ref="AT150" ca="1">_xlfn.IFS(AT152=1,0,AT151=1,0,AND(INDIRECT("ｄａｔａ!$"&amp;AT$112&amp;"$"&amp;$B150)&lt;=2,INDIRECT("ｄａｔａ!$"&amp;AT$112&amp;"$"&amp;$B150)&gt;0),0,TRUE,1)</f>
        <v>0</v>
      </c>
      <c r="AU150" s="80" cm="1">
        <f t="array" aca="1" ref="AU150" ca="1">_xlfn.IFS(AU152=1,0,AU151=1,0,AND(INDIRECT("ｄａｔａ!$"&amp;AU$112&amp;"$"&amp;$B150)&lt;=2,INDIRECT("ｄａｔａ!$"&amp;AU$112&amp;"$"&amp;$B150)&gt;0),0,TRUE,1)</f>
        <v>0</v>
      </c>
      <c r="AV150" s="80" cm="1">
        <f t="array" aca="1" ref="AV150" ca="1">_xlfn.IFS(AV152=1,0,AV151=1,0,AND(INDIRECT("ｄａｔａ!$"&amp;AV$112&amp;"$"&amp;$B150)&lt;=2,INDIRECT("ｄａｔａ!$"&amp;AV$112&amp;"$"&amp;$B150)&gt;0),0,TRUE,1)</f>
        <v>0</v>
      </c>
      <c r="AW150" s="80" cm="1">
        <f t="array" aca="1" ref="AW150" ca="1">_xlfn.IFS(AW152=1,0,AW151=1,0,AND(INDIRECT("ｄａｔａ!$"&amp;AW$112&amp;"$"&amp;$B150)&lt;=2,INDIRECT("ｄａｔａ!$"&amp;AW$112&amp;"$"&amp;$B150)&gt;0),0,TRUE,1)</f>
        <v>0</v>
      </c>
      <c r="AX150" s="80" cm="1">
        <f t="array" aca="1" ref="AX150" ca="1">_xlfn.IFS(AX152=1,0,AX151=1,0,AND(INDIRECT("ｄａｔａ!$"&amp;AX$112&amp;"$"&amp;$B150)&lt;=2,INDIRECT("ｄａｔａ!$"&amp;AX$112&amp;"$"&amp;$B150)&gt;0),0,TRUE,1)</f>
        <v>0</v>
      </c>
      <c r="AY150" s="80" cm="1">
        <f t="array" aca="1" ref="AY150" ca="1">_xlfn.IFS(AY152=1,0,AY151=1,0,AND(INDIRECT("ｄａｔａ!$"&amp;AY$112&amp;"$"&amp;$B150)&lt;=2,INDIRECT("ｄａｔａ!$"&amp;AY$112&amp;"$"&amp;$B150)&gt;0),0,TRUE,1)</f>
        <v>0</v>
      </c>
      <c r="AZ150" s="80" cm="1">
        <f t="array" aca="1" ref="AZ150" ca="1">_xlfn.IFS(AZ152=1,0,AZ151=1,0,AND(INDIRECT("ｄａｔａ!$"&amp;AZ$112&amp;"$"&amp;$B150)&lt;=2,INDIRECT("ｄａｔａ!$"&amp;AZ$112&amp;"$"&amp;$B150)&gt;0),0,TRUE,1)</f>
        <v>0</v>
      </c>
      <c r="BA150" s="80">
        <f ca="1">IF(SUM($BB149:$BP149)&gt;1,1,0)</f>
        <v>0</v>
      </c>
      <c r="BB150" s="80" cm="1">
        <f t="array" aca="1" ref="BB150" ca="1">_xlfn.IFS(BB152=1,0,BB151=1,0,AND(INDIRECT("ｄａｔａ!$"&amp;BB$112&amp;"$"&amp;$B150)&lt;=2,INDIRECT("ｄａｔａ!$"&amp;BB$112&amp;"$"&amp;$B150)&gt;0),0,TRUE,1)</f>
        <v>0</v>
      </c>
      <c r="BC150" s="80" cm="1">
        <f t="array" aca="1" ref="BC150" ca="1">_xlfn.IFS(BC152=1,0,BC151=1,0,AND(INDIRECT("ｄａｔａ!$"&amp;BC$112&amp;"$"&amp;$B150)&lt;=2,INDIRECT("ｄａｔａ!$"&amp;BC$112&amp;"$"&amp;$B150)&gt;0),0,TRUE,1)</f>
        <v>0</v>
      </c>
      <c r="BD150" s="80" cm="1">
        <f t="array" aca="1" ref="BD150" ca="1">_xlfn.IFS(BD152=1,0,BD151=1,0,AND(INDIRECT("ｄａｔａ!$"&amp;BD$112&amp;"$"&amp;$B150)&lt;=2,INDIRECT("ｄａｔａ!$"&amp;BD$112&amp;"$"&amp;$B150)&gt;0),0,TRUE,1)</f>
        <v>0</v>
      </c>
      <c r="BE150" s="80" cm="1">
        <f t="array" aca="1" ref="BE150" ca="1">_xlfn.IFS(BE152=1,0,BE151=1,0,AND(INDIRECT("ｄａｔａ!$"&amp;BE$112&amp;"$"&amp;$B150)&lt;=2,INDIRECT("ｄａｔａ!$"&amp;BE$112&amp;"$"&amp;$B150)&gt;0),0,TRUE,1)</f>
        <v>0</v>
      </c>
      <c r="BF150" s="80" cm="1">
        <f t="array" aca="1" ref="BF150" ca="1">_xlfn.IFS(BF152=1,0,BF151=1,0,AND(INDIRECT("ｄａｔａ!$"&amp;BF$112&amp;"$"&amp;$B150)&lt;=2,INDIRECT("ｄａｔａ!$"&amp;BF$112&amp;"$"&amp;$B150)&gt;0),0,TRUE,1)</f>
        <v>0</v>
      </c>
      <c r="BG150" s="80" cm="1">
        <f t="array" aca="1" ref="BG150" ca="1">_xlfn.IFS(BG152=1,0,BG151=1,0,AND(INDIRECT("ｄａｔａ!$"&amp;BG$112&amp;"$"&amp;$B150)&lt;=2,INDIRECT("ｄａｔａ!$"&amp;BG$112&amp;"$"&amp;$B150)&gt;0),0,TRUE,1)</f>
        <v>0</v>
      </c>
      <c r="BH150" s="80" cm="1">
        <f t="array" aca="1" ref="BH150" ca="1">_xlfn.IFS(BH152=1,0,BH151=1,0,AND(INDIRECT("ｄａｔａ!$"&amp;BH$112&amp;"$"&amp;$B150)&lt;=2,INDIRECT("ｄａｔａ!$"&amp;BH$112&amp;"$"&amp;$B150)&gt;0),0,TRUE,1)</f>
        <v>0</v>
      </c>
      <c r="BI150" s="80" cm="1">
        <f t="array" aca="1" ref="BI150" ca="1">_xlfn.IFS(BI152=1,0,BI151=1,0,AND(INDIRECT("ｄａｔａ!$"&amp;BI$112&amp;"$"&amp;$B150)&lt;=2,INDIRECT("ｄａｔａ!$"&amp;BI$112&amp;"$"&amp;$B150)&gt;0),0,TRUE,1)</f>
        <v>0</v>
      </c>
      <c r="BJ150" s="80" cm="1">
        <f t="array" aca="1" ref="BJ150" ca="1">_xlfn.IFS(BJ152=1,0,BJ151=1,0,AND(INDIRECT("ｄａｔａ!$"&amp;BJ$112&amp;"$"&amp;$B150)&lt;=2,INDIRECT("ｄａｔａ!$"&amp;BJ$112&amp;"$"&amp;$B150)&gt;0),0,TRUE,1)</f>
        <v>0</v>
      </c>
      <c r="BK150" s="80" cm="1">
        <f t="array" aca="1" ref="BK150" ca="1">_xlfn.IFS(BK152=1,0,BK151=1,0,AND(INDIRECT("ｄａｔａ!$"&amp;BK$112&amp;"$"&amp;$B150)&lt;=2,INDIRECT("ｄａｔａ!$"&amp;BK$112&amp;"$"&amp;$B150)&gt;0),0,TRUE,1)</f>
        <v>0</v>
      </c>
      <c r="BL150" s="80" cm="1">
        <f t="array" aca="1" ref="BL150" ca="1">_xlfn.IFS(BL152=1,0,BL151=1,0,AND(INDIRECT("ｄａｔａ!$"&amp;BL$112&amp;"$"&amp;$B150)&lt;=2,INDIRECT("ｄａｔａ!$"&amp;BL$112&amp;"$"&amp;$B150)&gt;0),0,TRUE,1)</f>
        <v>0</v>
      </c>
      <c r="BM150" s="80" cm="1">
        <f t="array" aca="1" ref="BM150" ca="1">_xlfn.IFS(BM152=1,0,BM151=1,0,AND(INDIRECT("ｄａｔａ!$"&amp;BM$112&amp;"$"&amp;$B150)&lt;=2,INDIRECT("ｄａｔａ!$"&amp;BM$112&amp;"$"&amp;$B150)&gt;0),0,TRUE,1)</f>
        <v>0</v>
      </c>
      <c r="BN150" s="80" cm="1">
        <f t="array" aca="1" ref="BN150" ca="1">_xlfn.IFS(BN152=1,0,BN151=1,0,AND(INDIRECT("ｄａｔａ!$"&amp;BN$112&amp;"$"&amp;$B150)&lt;=2,INDIRECT("ｄａｔａ!$"&amp;BN$112&amp;"$"&amp;$B150)&gt;0),0,TRUE,1)</f>
        <v>0</v>
      </c>
      <c r="BO150" s="80" cm="1">
        <f t="array" aca="1" ref="BO150" ca="1">_xlfn.IFS(BO152=1,0,BO151=1,0,AND(INDIRECT("ｄａｔａ!$"&amp;BO$112&amp;"$"&amp;$B150)&lt;=2,INDIRECT("ｄａｔａ!$"&amp;BO$112&amp;"$"&amp;$B150)&gt;0),0,TRUE,1)</f>
        <v>0</v>
      </c>
      <c r="BP150" s="80" cm="1">
        <f t="array" aca="1" ref="BP150" ca="1">_xlfn.IFS(BP152=1,0,BP151=1,0,AND(INDIRECT("ｄａｔａ!$"&amp;BP$112&amp;"$"&amp;$B150)&lt;=2,INDIRECT("ｄａｔａ!$"&amp;BP$112&amp;"$"&amp;$B150)&gt;0),0,TRUE,1)</f>
        <v>0</v>
      </c>
    </row>
    <row r="151" spans="1:68" x14ac:dyDescent="0.2">
      <c r="B151" s="80">
        <f>VLOOKUP($A149,$A$11:$B$110,2,FALSE)</f>
        <v>16</v>
      </c>
      <c r="C151" s="80" t="s">
        <v>2425</v>
      </c>
      <c r="D151" s="80" cm="1">
        <f t="array" aca="1" ref="D151" ca="1">_xlfn.IFS(D152=1,0,TRIM(INDIRECT("ｄａｔａ!$"&amp;D$112&amp;"$"&amp;$B151))="",1,TRIM(INDIRECT("ｄａｔａ!$"&amp;D$112&amp;"$"&amp;$B151))&lt;&gt;"",0)</f>
        <v>0</v>
      </c>
      <c r="F151" s="80" cm="1">
        <f t="array" aca="1" ref="F151" ca="1">_xlfn.IFS(F152=1,0,TRIM(INDIRECT("ｄａｔａ!$"&amp;F$112&amp;"$"&amp;$B151))="",1,TRIM(INDIRECT("ｄａｔａ!$"&amp;F$112&amp;"$"&amp;$B151))&lt;&gt;"",0)</f>
        <v>1</v>
      </c>
      <c r="G151" s="80" cm="1">
        <f t="array" aca="1" ref="G151" ca="1">_xlfn.IFS(G152=1,0,TRIM(INDIRECT("ｄａｔａ!$"&amp;G$112&amp;"$"&amp;$B151))="",1,TRIM(INDIRECT("ｄａｔａ!$"&amp;G$112&amp;"$"&amp;$B151))&lt;&gt;"",0)</f>
        <v>1</v>
      </c>
      <c r="H151" s="80" cm="1">
        <f t="array" aca="1" ref="H151" ca="1">_xlfn.IFS(H152=1,0,TRIM(INDIRECT("ｄａｔａ!$"&amp;H$112&amp;"$"&amp;$B151))="",1,TRIM(INDIRECT("ｄａｔａ!$"&amp;H$112&amp;"$"&amp;$B151))&lt;&gt;"",0)</f>
        <v>1</v>
      </c>
      <c r="I151" s="80" cm="1">
        <f t="array" aca="1" ref="I151" ca="1">_xlfn.IFS(I152=1,0,TRIM(INDIRECT("ｄａｔａ!$"&amp;I$112&amp;"$"&amp;$B151))="",1,TRIM(INDIRECT("ｄａｔａ!$"&amp;I$112&amp;"$"&amp;$B151))&lt;&gt;"",0)</f>
        <v>1</v>
      </c>
      <c r="J151" s="80" cm="1">
        <f t="array" aca="1" ref="J151" ca="1">_xlfn.IFS(J152=1,0,TRIM(INDIRECT("ｄａｔａ!$"&amp;J$112&amp;"$"&amp;$B151))="",1,TRIM(INDIRECT("ｄａｔａ!$"&amp;J$112&amp;"$"&amp;$B151))&lt;&gt;"",0)</f>
        <v>1</v>
      </c>
      <c r="K151" s="80" cm="1">
        <f t="array" aca="1" ref="K151" ca="1">_xlfn.IFS(K152=1,0,TRIM(INDIRECT("ｄａｔａ!$"&amp;K$112&amp;"$"&amp;$B151))="",1,TRIM(INDIRECT("ｄａｔａ!$"&amp;K$112&amp;"$"&amp;$B151))&lt;&gt;"",0)</f>
        <v>1</v>
      </c>
      <c r="L151" s="80" cm="1">
        <f t="array" aca="1" ref="L151" ca="1">_xlfn.IFS(L152=1,0,TRIM(INDIRECT("ｄａｔａ!$"&amp;L$112&amp;"$"&amp;$B151))="",1,TRIM(INDIRECT("ｄａｔａ!$"&amp;L$112&amp;"$"&amp;$B151))&lt;&gt;"",0)</f>
        <v>1</v>
      </c>
      <c r="M151" s="80" cm="1">
        <f t="array" aca="1" ref="M151" ca="1">_xlfn.IFS(M152=1,0,TRIM(INDIRECT("ｄａｔａ!$"&amp;M$112&amp;"$"&amp;$B151))="",1,TRIM(INDIRECT("ｄａｔａ!$"&amp;M$112&amp;"$"&amp;$B151))&lt;&gt;"",0)</f>
        <v>1</v>
      </c>
      <c r="N151" s="80" cm="1">
        <f t="array" aca="1" ref="N151" ca="1">_xlfn.IFS(N152=1,0,TRIM(INDIRECT("ｄａｔａ!$"&amp;N$112&amp;"$"&amp;$B151))="",1,TRIM(INDIRECT("ｄａｔａ!$"&amp;N$112&amp;"$"&amp;$B151))&lt;&gt;"",0)</f>
        <v>1</v>
      </c>
      <c r="O151" s="80" cm="1">
        <f t="array" aca="1" ref="O151" ca="1">_xlfn.IFS(O152=1,0,TRIM(INDIRECT("ｄａｔａ!$"&amp;O$112&amp;"$"&amp;$B151))="",1,TRIM(INDIRECT("ｄａｔａ!$"&amp;O$112&amp;"$"&amp;$B151))&lt;&gt;"",0)</f>
        <v>1</v>
      </c>
      <c r="P151" s="80" cm="1">
        <f t="array" aca="1" ref="P151" ca="1">_xlfn.IFS(P152=1,0,TRIM(INDIRECT("ｄａｔａ!$"&amp;P$112&amp;"$"&amp;$B151))="",1,TRIM(INDIRECT("ｄａｔａ!$"&amp;P$112&amp;"$"&amp;$B151))&lt;&gt;"",0)</f>
        <v>1</v>
      </c>
      <c r="Q151" s="80" cm="1">
        <f t="array" aca="1" ref="Q151" ca="1">_xlfn.IFS(Q152=1,0,TRIM(INDIRECT("ｄａｔａ!$"&amp;Q$112&amp;"$"&amp;$B151))="",1,TRIM(INDIRECT("ｄａｔａ!$"&amp;Q$112&amp;"$"&amp;$B151))&lt;&gt;"",0)</f>
        <v>1</v>
      </c>
      <c r="R151" s="80" cm="1">
        <f t="array" aca="1" ref="R151" ca="1">_xlfn.IFS(R152=1,0,TRIM(INDIRECT("ｄａｔａ!$"&amp;R$112&amp;"$"&amp;$B151))="",1,TRIM(INDIRECT("ｄａｔａ!$"&amp;R$112&amp;"$"&amp;$B151))&lt;&gt;"",0)</f>
        <v>1</v>
      </c>
      <c r="S151" s="80" cm="1">
        <f t="array" aca="1" ref="S151" ca="1">_xlfn.IFS(S152=1,0,TRIM(INDIRECT("ｄａｔａ!$"&amp;S$112&amp;"$"&amp;$B151))="",1,TRIM(INDIRECT("ｄａｔａ!$"&amp;S$112&amp;"$"&amp;$B151))&lt;&gt;"",0)</f>
        <v>1</v>
      </c>
      <c r="T151" s="80" cm="1">
        <f t="array" aca="1" ref="T151" ca="1">_xlfn.IFS(T152=1,0,TRIM(INDIRECT("ｄａｔａ!$"&amp;T$112&amp;"$"&amp;$B151))="",1,TRIM(INDIRECT("ｄａｔａ!$"&amp;T$112&amp;"$"&amp;$B151))&lt;&gt;"",0)</f>
        <v>1</v>
      </c>
      <c r="U151" s="80" cm="1">
        <f t="array" aca="1" ref="U151" ca="1">_xlfn.IFS(U152=1,0,TRIM(INDIRECT("ｄａｔａ!$"&amp;U$112&amp;"$"&amp;$B151))="",1,TRIM(INDIRECT("ｄａｔａ!$"&amp;U$112&amp;"$"&amp;$B151))&lt;&gt;"",0)</f>
        <v>1</v>
      </c>
      <c r="V151" s="80" cm="1">
        <f t="array" aca="1" ref="V151" ca="1">_xlfn.IFS(V152=1,0,TRIM(INDIRECT("ｄａｔａ!$"&amp;V$112&amp;"$"&amp;$B151))="",1,TRIM(INDIRECT("ｄａｔａ!$"&amp;V$112&amp;"$"&amp;$B151))&lt;&gt;"",0)</f>
        <v>1</v>
      </c>
      <c r="W151" s="80" cm="1">
        <f t="array" aca="1" ref="W151" ca="1">_xlfn.IFS(W152=1,0,TRIM(INDIRECT("ｄａｔａ!$"&amp;W$112&amp;"$"&amp;$B151))="",1,TRIM(INDIRECT("ｄａｔａ!$"&amp;W$112&amp;"$"&amp;$B151))&lt;&gt;"",0)</f>
        <v>1</v>
      </c>
      <c r="X151" s="80">
        <f ca="1">IF(SUM($Y151:$AO151)=17,1,0)</f>
        <v>1</v>
      </c>
      <c r="Y151" s="80" cm="1">
        <f t="array" aca="1" ref="Y151" ca="1">_xlfn.IFS(Y152=1,0,TRIM(INDIRECT("ｄａｔａ!$"&amp;Y$112&amp;"$"&amp;$B151))="",1,TRIM(INDIRECT("ｄａｔａ!$"&amp;Y$112&amp;"$"&amp;$B151))&lt;&gt;"",0)</f>
        <v>1</v>
      </c>
      <c r="Z151" s="80" cm="1">
        <f t="array" aca="1" ref="Z151" ca="1">_xlfn.IFS(Z152=1,0,TRIM(INDIRECT("ｄａｔａ!$"&amp;Z$112&amp;"$"&amp;$B151))="",1,TRIM(INDIRECT("ｄａｔａ!$"&amp;Z$112&amp;"$"&amp;$B151))&lt;&gt;"",0)</f>
        <v>1</v>
      </c>
      <c r="AA151" s="80" cm="1">
        <f t="array" aca="1" ref="AA151" ca="1">_xlfn.IFS(AA152=1,0,TRIM(INDIRECT("ｄａｔａ!$"&amp;AA$112&amp;"$"&amp;$B151))="",1,TRIM(INDIRECT("ｄａｔａ!$"&amp;AA$112&amp;"$"&amp;$B151))&lt;&gt;"",0)</f>
        <v>1</v>
      </c>
      <c r="AB151" s="80" cm="1">
        <f t="array" aca="1" ref="AB151" ca="1">_xlfn.IFS(AB152=1,0,TRIM(INDIRECT("ｄａｔａ!$"&amp;AB$112&amp;"$"&amp;$B151))="",1,TRIM(INDIRECT("ｄａｔａ!$"&amp;AB$112&amp;"$"&amp;$B151))&lt;&gt;"",0)</f>
        <v>1</v>
      </c>
      <c r="AC151" s="80" cm="1">
        <f t="array" aca="1" ref="AC151" ca="1">_xlfn.IFS(AC152=1,0,TRIM(INDIRECT("ｄａｔａ!$"&amp;AC$112&amp;"$"&amp;$B151))="",1,TRIM(INDIRECT("ｄａｔａ!$"&amp;AC$112&amp;"$"&amp;$B151))&lt;&gt;"",0)</f>
        <v>1</v>
      </c>
      <c r="AD151" s="80" cm="1">
        <f t="array" aca="1" ref="AD151" ca="1">_xlfn.IFS(AD152=1,0,TRIM(INDIRECT("ｄａｔａ!$"&amp;AD$112&amp;"$"&amp;$B151))="",1,TRIM(INDIRECT("ｄａｔａ!$"&amp;AD$112&amp;"$"&amp;$B151))&lt;&gt;"",0)</f>
        <v>1</v>
      </c>
      <c r="AE151" s="80" cm="1">
        <f t="array" aca="1" ref="AE151" ca="1">_xlfn.IFS(AE152=1,0,TRIM(INDIRECT("ｄａｔａ!$"&amp;AE$112&amp;"$"&amp;$B151))="",1,TRIM(INDIRECT("ｄａｔａ!$"&amp;AE$112&amp;"$"&amp;$B151))&lt;&gt;"",0)</f>
        <v>1</v>
      </c>
      <c r="AF151" s="80" cm="1">
        <f t="array" aca="1" ref="AF151" ca="1">_xlfn.IFS(AF152=1,0,TRIM(INDIRECT("ｄａｔａ!$"&amp;AF$112&amp;"$"&amp;$B151))="",1,TRIM(INDIRECT("ｄａｔａ!$"&amp;AF$112&amp;"$"&amp;$B151))&lt;&gt;"",0)</f>
        <v>1</v>
      </c>
      <c r="AG151" s="80" cm="1">
        <f t="array" aca="1" ref="AG151" ca="1">_xlfn.IFS(AG152=1,0,TRIM(INDIRECT("ｄａｔａ!$"&amp;AG$112&amp;"$"&amp;$B151))="",1,TRIM(INDIRECT("ｄａｔａ!$"&amp;AG$112&amp;"$"&amp;$B151))&lt;&gt;"",0)</f>
        <v>1</v>
      </c>
      <c r="AH151" s="80" cm="1">
        <f t="array" aca="1" ref="AH151" ca="1">_xlfn.IFS(AH152=1,0,TRIM(INDIRECT("ｄａｔａ!$"&amp;AH$112&amp;"$"&amp;$B151))="",1,TRIM(INDIRECT("ｄａｔａ!$"&amp;AH$112&amp;"$"&amp;$B151))&lt;&gt;"",0)</f>
        <v>1</v>
      </c>
      <c r="AI151" s="80" cm="1">
        <f t="array" aca="1" ref="AI151" ca="1">_xlfn.IFS(AI152=1,0,TRIM(INDIRECT("ｄａｔａ!$"&amp;AI$112&amp;"$"&amp;$B151))="",1,TRIM(INDIRECT("ｄａｔａ!$"&amp;AI$112&amp;"$"&amp;$B151))&lt;&gt;"",0)</f>
        <v>1</v>
      </c>
      <c r="AJ151" s="80" cm="1">
        <f t="array" aca="1" ref="AJ151" ca="1">_xlfn.IFS(AJ152=1,0,TRIM(INDIRECT("ｄａｔａ!$"&amp;AJ$112&amp;"$"&amp;$B151))="",1,TRIM(INDIRECT("ｄａｔａ!$"&amp;AJ$112&amp;"$"&amp;$B151))&lt;&gt;"",0)</f>
        <v>1</v>
      </c>
      <c r="AK151" s="80" cm="1">
        <f t="array" aca="1" ref="AK151" ca="1">_xlfn.IFS(AK152=1,0,TRIM(INDIRECT("ｄａｔａ!$"&amp;AK$112&amp;"$"&amp;$B151))="",1,TRIM(INDIRECT("ｄａｔａ!$"&amp;AK$112&amp;"$"&amp;$B151))&lt;&gt;"",0)</f>
        <v>1</v>
      </c>
      <c r="AL151" s="80" cm="1">
        <f t="array" aca="1" ref="AL151" ca="1">_xlfn.IFS(AL152=1,0,TRIM(INDIRECT("ｄａｔａ!$"&amp;AL$112&amp;"$"&amp;$B151))="",1,TRIM(INDIRECT("ｄａｔａ!$"&amp;AL$112&amp;"$"&amp;$B151))&lt;&gt;"",0)</f>
        <v>1</v>
      </c>
      <c r="AM151" s="80" cm="1">
        <f t="array" aca="1" ref="AM151" ca="1">_xlfn.IFS(AM152=1,0,TRIM(INDIRECT("ｄａｔａ!$"&amp;AM$112&amp;"$"&amp;$B151))="",1,TRIM(INDIRECT("ｄａｔａ!$"&amp;AM$112&amp;"$"&amp;$B151))&lt;&gt;"",0)</f>
        <v>1</v>
      </c>
      <c r="AN151" s="80" cm="1">
        <f t="array" aca="1" ref="AN151" ca="1">_xlfn.IFS(AN152=1,0,TRIM(INDIRECT("ｄａｔａ!$"&amp;AN$112&amp;"$"&amp;$B151))="",1,TRIM(INDIRECT("ｄａｔａ!$"&amp;AN$112&amp;"$"&amp;$B151))&lt;&gt;"",0)</f>
        <v>1</v>
      </c>
      <c r="AO151" s="80" cm="1">
        <f t="array" aca="1" ref="AO151" ca="1">_xlfn.IFS(AO152=1,0,TRIM(INDIRECT("ｄａｔａ!$"&amp;AO$112&amp;"$"&amp;$B151))="",1,TRIM(INDIRECT("ｄａｔａ!$"&amp;AO$112&amp;"$"&amp;$B151))&lt;&gt;"",0)</f>
        <v>1</v>
      </c>
      <c r="AP151" s="80">
        <f ca="1">IF(SUM($AQ151:$AZ151)=10,1,0)</f>
        <v>1</v>
      </c>
      <c r="AQ151" s="80" cm="1">
        <f t="array" aca="1" ref="AQ151" ca="1">_xlfn.IFS(AQ152=1,0,TRIM(INDIRECT("ｄａｔａ!$"&amp;AQ$112&amp;"$"&amp;$B151))="",1,TRIM(INDIRECT("ｄａｔａ!$"&amp;AQ$112&amp;"$"&amp;$B151))&lt;&gt;"",0)</f>
        <v>1</v>
      </c>
      <c r="AR151" s="80" cm="1">
        <f t="array" aca="1" ref="AR151" ca="1">_xlfn.IFS(AR152=1,0,TRIM(INDIRECT("ｄａｔａ!$"&amp;AR$112&amp;"$"&amp;$B151))="",1,TRIM(INDIRECT("ｄａｔａ!$"&amp;AR$112&amp;"$"&amp;$B151))&lt;&gt;"",0)</f>
        <v>1</v>
      </c>
      <c r="AS151" s="80" cm="1">
        <f t="array" aca="1" ref="AS151" ca="1">_xlfn.IFS(AS152=1,0,TRIM(INDIRECT("ｄａｔａ!$"&amp;AS$112&amp;"$"&amp;$B151))="",1,TRIM(INDIRECT("ｄａｔａ!$"&amp;AS$112&amp;"$"&amp;$B151))&lt;&gt;"",0)</f>
        <v>1</v>
      </c>
      <c r="AT151" s="80" cm="1">
        <f t="array" aca="1" ref="AT151" ca="1">_xlfn.IFS(AT152=1,0,TRIM(INDIRECT("ｄａｔａ!$"&amp;AT$112&amp;"$"&amp;$B151))="",1,TRIM(INDIRECT("ｄａｔａ!$"&amp;AT$112&amp;"$"&amp;$B151))&lt;&gt;"",0)</f>
        <v>1</v>
      </c>
      <c r="AU151" s="80" cm="1">
        <f t="array" aca="1" ref="AU151" ca="1">_xlfn.IFS(AU152=1,0,TRIM(INDIRECT("ｄａｔａ!$"&amp;AU$112&amp;"$"&amp;$B151))="",1,TRIM(INDIRECT("ｄａｔａ!$"&amp;AU$112&amp;"$"&amp;$B151))&lt;&gt;"",0)</f>
        <v>1</v>
      </c>
      <c r="AV151" s="80" cm="1">
        <f t="array" aca="1" ref="AV151" ca="1">_xlfn.IFS(AV152=1,0,TRIM(INDIRECT("ｄａｔａ!$"&amp;AV$112&amp;"$"&amp;$B151))="",1,TRIM(INDIRECT("ｄａｔａ!$"&amp;AV$112&amp;"$"&amp;$B151))&lt;&gt;"",0)</f>
        <v>1</v>
      </c>
      <c r="AW151" s="80" cm="1">
        <f t="array" aca="1" ref="AW151" ca="1">_xlfn.IFS(AW152=1,0,TRIM(INDIRECT("ｄａｔａ!$"&amp;AW$112&amp;"$"&amp;$B151))="",1,TRIM(INDIRECT("ｄａｔａ!$"&amp;AW$112&amp;"$"&amp;$B151))&lt;&gt;"",0)</f>
        <v>1</v>
      </c>
      <c r="AX151" s="80" cm="1">
        <f t="array" aca="1" ref="AX151" ca="1">_xlfn.IFS(AX152=1,0,TRIM(INDIRECT("ｄａｔａ!$"&amp;AX$112&amp;"$"&amp;$B151))="",1,TRIM(INDIRECT("ｄａｔａ!$"&amp;AX$112&amp;"$"&amp;$B151))&lt;&gt;"",0)</f>
        <v>1</v>
      </c>
      <c r="AY151" s="80" cm="1">
        <f t="array" aca="1" ref="AY151" ca="1">_xlfn.IFS(AY152=1,0,TRIM(INDIRECT("ｄａｔａ!$"&amp;AY$112&amp;"$"&amp;$B151))="",1,TRIM(INDIRECT("ｄａｔａ!$"&amp;AY$112&amp;"$"&amp;$B151))&lt;&gt;"",0)</f>
        <v>1</v>
      </c>
      <c r="AZ151" s="80" cm="1">
        <f t="array" aca="1" ref="AZ151" ca="1">_xlfn.IFS(AZ152=1,0,TRIM(INDIRECT("ｄａｔａ!$"&amp;AZ$112&amp;"$"&amp;$B151))="",1,TRIM(INDIRECT("ｄａｔａ!$"&amp;AZ$112&amp;"$"&amp;$B151))&lt;&gt;"",0)</f>
        <v>1</v>
      </c>
      <c r="BA151" s="80">
        <f ca="1">IF(SUM($BB151:$BP151)=15,1,0)</f>
        <v>1</v>
      </c>
      <c r="BB151" s="80" cm="1">
        <f t="array" aca="1" ref="BB151" ca="1">_xlfn.IFS(BB152=1,0,TRIM(INDIRECT("ｄａｔａ!$"&amp;BB$112&amp;"$"&amp;$B151))="",1,TRIM(INDIRECT("ｄａｔａ!$"&amp;BB$112&amp;"$"&amp;$B151))&lt;&gt;"",0)</f>
        <v>1</v>
      </c>
      <c r="BC151" s="80" cm="1">
        <f t="array" aca="1" ref="BC151" ca="1">_xlfn.IFS(BC152=1,0,TRIM(INDIRECT("ｄａｔａ!$"&amp;BC$112&amp;"$"&amp;$B151))="",1,TRIM(INDIRECT("ｄａｔａ!$"&amp;BC$112&amp;"$"&amp;$B151))&lt;&gt;"",0)</f>
        <v>1</v>
      </c>
      <c r="BD151" s="80" cm="1">
        <f t="array" aca="1" ref="BD151" ca="1">_xlfn.IFS(BD152=1,0,TRIM(INDIRECT("ｄａｔａ!$"&amp;BD$112&amp;"$"&amp;$B151))="",1,TRIM(INDIRECT("ｄａｔａ!$"&amp;BD$112&amp;"$"&amp;$B151))&lt;&gt;"",0)</f>
        <v>1</v>
      </c>
      <c r="BE151" s="80" cm="1">
        <f t="array" aca="1" ref="BE151" ca="1">_xlfn.IFS(BE152=1,0,TRIM(INDIRECT("ｄａｔａ!$"&amp;BE$112&amp;"$"&amp;$B151))="",1,TRIM(INDIRECT("ｄａｔａ!$"&amp;BE$112&amp;"$"&amp;$B151))&lt;&gt;"",0)</f>
        <v>1</v>
      </c>
      <c r="BF151" s="80" cm="1">
        <f t="array" aca="1" ref="BF151" ca="1">_xlfn.IFS(BF152=1,0,TRIM(INDIRECT("ｄａｔａ!$"&amp;BF$112&amp;"$"&amp;$B151))="",1,TRIM(INDIRECT("ｄａｔａ!$"&amp;BF$112&amp;"$"&amp;$B151))&lt;&gt;"",0)</f>
        <v>1</v>
      </c>
      <c r="BG151" s="80" cm="1">
        <f t="array" aca="1" ref="BG151" ca="1">_xlfn.IFS(BG152=1,0,TRIM(INDIRECT("ｄａｔａ!$"&amp;BG$112&amp;"$"&amp;$B151))="",1,TRIM(INDIRECT("ｄａｔａ!$"&amp;BG$112&amp;"$"&amp;$B151))&lt;&gt;"",0)</f>
        <v>1</v>
      </c>
      <c r="BH151" s="80" cm="1">
        <f t="array" aca="1" ref="BH151" ca="1">_xlfn.IFS(BH152=1,0,TRIM(INDIRECT("ｄａｔａ!$"&amp;BH$112&amp;"$"&amp;$B151))="",1,TRIM(INDIRECT("ｄａｔａ!$"&amp;BH$112&amp;"$"&amp;$B151))&lt;&gt;"",0)</f>
        <v>1</v>
      </c>
      <c r="BI151" s="80" cm="1">
        <f t="array" aca="1" ref="BI151" ca="1">_xlfn.IFS(BI152=1,0,TRIM(INDIRECT("ｄａｔａ!$"&amp;BI$112&amp;"$"&amp;$B151))="",1,TRIM(INDIRECT("ｄａｔａ!$"&amp;BI$112&amp;"$"&amp;$B151))&lt;&gt;"",0)</f>
        <v>1</v>
      </c>
      <c r="BJ151" s="80" cm="1">
        <f t="array" aca="1" ref="BJ151" ca="1">_xlfn.IFS(BJ152=1,0,TRIM(INDIRECT("ｄａｔａ!$"&amp;BJ$112&amp;"$"&amp;$B151))="",1,TRIM(INDIRECT("ｄａｔａ!$"&amp;BJ$112&amp;"$"&amp;$B151))&lt;&gt;"",0)</f>
        <v>1</v>
      </c>
      <c r="BK151" s="80" cm="1">
        <f t="array" aca="1" ref="BK151" ca="1">_xlfn.IFS(BK152=1,0,TRIM(INDIRECT("ｄａｔａ!$"&amp;BK$112&amp;"$"&amp;$B151))="",1,TRIM(INDIRECT("ｄａｔａ!$"&amp;BK$112&amp;"$"&amp;$B151))&lt;&gt;"",0)</f>
        <v>1</v>
      </c>
      <c r="BL151" s="80" cm="1">
        <f t="array" aca="1" ref="BL151" ca="1">_xlfn.IFS(BL152=1,0,TRIM(INDIRECT("ｄａｔａ!$"&amp;BL$112&amp;"$"&amp;$B151))="",1,TRIM(INDIRECT("ｄａｔａ!$"&amp;BL$112&amp;"$"&amp;$B151))&lt;&gt;"",0)</f>
        <v>1</v>
      </c>
      <c r="BM151" s="80" cm="1">
        <f t="array" aca="1" ref="BM151" ca="1">_xlfn.IFS(BM152=1,0,TRIM(INDIRECT("ｄａｔａ!$"&amp;BM$112&amp;"$"&amp;$B151))="",1,TRIM(INDIRECT("ｄａｔａ!$"&amp;BM$112&amp;"$"&amp;$B151))&lt;&gt;"",0)</f>
        <v>1</v>
      </c>
      <c r="BN151" s="80" cm="1">
        <f t="array" aca="1" ref="BN151" ca="1">_xlfn.IFS(BN152=1,0,TRIM(INDIRECT("ｄａｔａ!$"&amp;BN$112&amp;"$"&amp;$B151))="",1,TRIM(INDIRECT("ｄａｔａ!$"&amp;BN$112&amp;"$"&amp;$B151))&lt;&gt;"",0)</f>
        <v>1</v>
      </c>
      <c r="BO151" s="80" cm="1">
        <f t="array" aca="1" ref="BO151" ca="1">_xlfn.IFS(BO152=1,0,TRIM(INDIRECT("ｄａｔａ!$"&amp;BO$112&amp;"$"&amp;$B151))="",1,TRIM(INDIRECT("ｄａｔａ!$"&amp;BO$112&amp;"$"&amp;$B151))&lt;&gt;"",0)</f>
        <v>1</v>
      </c>
      <c r="BP151" s="80" cm="1">
        <f t="array" aca="1" ref="BP151" ca="1">_xlfn.IFS(BP152=1,0,TRIM(INDIRECT("ｄａｔａ!$"&amp;BP$112&amp;"$"&amp;$B151))="",1,TRIM(INDIRECT("ｄａｔａ!$"&amp;BP$112&amp;"$"&amp;$B151))&lt;&gt;"",0)</f>
        <v>1</v>
      </c>
    </row>
    <row r="152" spans="1:68" x14ac:dyDescent="0.2">
      <c r="B152" s="80">
        <f>VLOOKUP($A149,$A$11:$B$110,2,FALSE)</f>
        <v>16</v>
      </c>
      <c r="C152" s="80" t="s">
        <v>2430</v>
      </c>
      <c r="D152" s="80" cm="1">
        <f t="array" aca="1" ref="D152" ca="1">IF(ISERROR(INDIRECT("ｄａｔａ!$"&amp;D$112&amp;"$"&amp;$B152)),1,0)</f>
        <v>0</v>
      </c>
      <c r="F152" s="80" cm="1">
        <f t="array" aca="1" ref="F152" ca="1">IF(ISERROR(INDIRECT("ｄａｔａ!$"&amp;F$112&amp;"$"&amp;$B152)),1,0)</f>
        <v>0</v>
      </c>
      <c r="G152" s="80" cm="1">
        <f t="array" aca="1" ref="G152" ca="1">IF(ISERROR(INDIRECT("ｄａｔａ!$"&amp;G$112&amp;"$"&amp;$B152)),1,0)</f>
        <v>0</v>
      </c>
      <c r="H152" s="80" cm="1">
        <f t="array" aca="1" ref="H152" ca="1">IF(ISERROR(INDIRECT("ｄａｔａ!$"&amp;H$112&amp;"$"&amp;$B152)),1,0)</f>
        <v>0</v>
      </c>
      <c r="I152" s="80" cm="1">
        <f t="array" aca="1" ref="I152" ca="1">IF(ISERROR(INDIRECT("ｄａｔａ!$"&amp;I$112&amp;"$"&amp;$B152)),1,0)</f>
        <v>0</v>
      </c>
      <c r="J152" s="80" cm="1">
        <f t="array" aca="1" ref="J152" ca="1">IF(ISERROR(INDIRECT("ｄａｔａ!$"&amp;J$112&amp;"$"&amp;$B152)),1,0)</f>
        <v>0</v>
      </c>
      <c r="K152" s="80" cm="1">
        <f t="array" aca="1" ref="K152" ca="1">IF(ISERROR(INDIRECT("ｄａｔａ!$"&amp;K$112&amp;"$"&amp;$B152)),1,0)</f>
        <v>0</v>
      </c>
      <c r="L152" s="80" cm="1">
        <f t="array" aca="1" ref="L152" ca="1">IF(ISERROR(INDIRECT("ｄａｔａ!$"&amp;L$112&amp;"$"&amp;$B152)),1,0)</f>
        <v>0</v>
      </c>
      <c r="M152" s="80" cm="1">
        <f t="array" aca="1" ref="M152" ca="1">IF(ISERROR(INDIRECT("ｄａｔａ!$"&amp;M$112&amp;"$"&amp;$B152)),1,0)</f>
        <v>0</v>
      </c>
      <c r="N152" s="80" cm="1">
        <f t="array" aca="1" ref="N152" ca="1">IF(ISERROR(INDIRECT("ｄａｔａ!$"&amp;N$112&amp;"$"&amp;$B152)),1,0)</f>
        <v>0</v>
      </c>
      <c r="O152" s="80" cm="1">
        <f t="array" aca="1" ref="O152" ca="1">IF(ISERROR(INDIRECT("ｄａｔａ!$"&amp;O$112&amp;"$"&amp;$B152)),1,0)</f>
        <v>0</v>
      </c>
      <c r="P152" s="80" cm="1">
        <f t="array" aca="1" ref="P152" ca="1">IF(ISERROR(INDIRECT("ｄａｔａ!$"&amp;P$112&amp;"$"&amp;$B152)),1,0)</f>
        <v>0</v>
      </c>
      <c r="Q152" s="80" cm="1">
        <f t="array" aca="1" ref="Q152" ca="1">IF(ISERROR(INDIRECT("ｄａｔａ!$"&amp;Q$112&amp;"$"&amp;$B152)),1,0)</f>
        <v>0</v>
      </c>
      <c r="R152" s="80" cm="1">
        <f t="array" aca="1" ref="R152" ca="1">IF(ISERROR(INDIRECT("ｄａｔａ!$"&amp;R$112&amp;"$"&amp;$B152)),1,0)</f>
        <v>0</v>
      </c>
      <c r="S152" s="80" cm="1">
        <f t="array" aca="1" ref="S152" ca="1">IF(ISERROR(INDIRECT("ｄａｔａ!$"&amp;S$112&amp;"$"&amp;$B152)),1,0)</f>
        <v>0</v>
      </c>
      <c r="T152" s="80" cm="1">
        <f t="array" aca="1" ref="T152" ca="1">IF(ISERROR(INDIRECT("ｄａｔａ!$"&amp;T$112&amp;"$"&amp;$B152)),1,0)</f>
        <v>0</v>
      </c>
      <c r="U152" s="80" cm="1">
        <f t="array" aca="1" ref="U152" ca="1">IF(ISERROR(INDIRECT("ｄａｔａ!$"&amp;U$112&amp;"$"&amp;$B152)),1,0)</f>
        <v>0</v>
      </c>
      <c r="V152" s="80" cm="1">
        <f t="array" aca="1" ref="V152" ca="1">IF(ISERROR(INDIRECT("ｄａｔａ!$"&amp;V$112&amp;"$"&amp;$B152)),1,0)</f>
        <v>0</v>
      </c>
      <c r="W152" s="80" cm="1">
        <f t="array" aca="1" ref="W152" ca="1">IF(ISERROR(INDIRECT("ｄａｔａ!$"&amp;W$112&amp;"$"&amp;$B152)),1,0)</f>
        <v>0</v>
      </c>
      <c r="X152" s="80">
        <f ca="1">IF(SUM($Y150:$AO150,$Y152:$AO152)&gt;0,1,0)</f>
        <v>0</v>
      </c>
      <c r="Y152" s="80" cm="1">
        <f t="array" aca="1" ref="Y152" ca="1">IF(ISERROR(INDIRECT("ｄａｔａ!$"&amp;Y$112&amp;"$"&amp;$B152)),1,0)</f>
        <v>0</v>
      </c>
      <c r="Z152" s="80" cm="1">
        <f t="array" aca="1" ref="Z152" ca="1">IF(ISERROR(INDIRECT("ｄａｔａ!$"&amp;Z$112&amp;"$"&amp;$B152)),1,0)</f>
        <v>0</v>
      </c>
      <c r="AA152" s="80" cm="1">
        <f t="array" aca="1" ref="AA152" ca="1">IF(ISERROR(INDIRECT("ｄａｔａ!$"&amp;AA$112&amp;"$"&amp;$B152)),1,0)</f>
        <v>0</v>
      </c>
      <c r="AB152" s="80" cm="1">
        <f t="array" aca="1" ref="AB152" ca="1">IF(ISERROR(INDIRECT("ｄａｔａ!$"&amp;AB$112&amp;"$"&amp;$B152)),1,0)</f>
        <v>0</v>
      </c>
      <c r="AC152" s="80" cm="1">
        <f t="array" aca="1" ref="AC152" ca="1">IF(ISERROR(INDIRECT("ｄａｔａ!$"&amp;AC$112&amp;"$"&amp;$B152)),1,0)</f>
        <v>0</v>
      </c>
      <c r="AD152" s="80" cm="1">
        <f t="array" aca="1" ref="AD152" ca="1">IF(ISERROR(INDIRECT("ｄａｔａ!$"&amp;AD$112&amp;"$"&amp;$B152)),1,0)</f>
        <v>0</v>
      </c>
      <c r="AE152" s="80" cm="1">
        <f t="array" aca="1" ref="AE152" ca="1">IF(ISERROR(INDIRECT("ｄａｔａ!$"&amp;AE$112&amp;"$"&amp;$B152)),1,0)</f>
        <v>0</v>
      </c>
      <c r="AF152" s="80" cm="1">
        <f t="array" aca="1" ref="AF152" ca="1">IF(ISERROR(INDIRECT("ｄａｔａ!$"&amp;AF$112&amp;"$"&amp;$B152)),1,0)</f>
        <v>0</v>
      </c>
      <c r="AG152" s="80" cm="1">
        <f t="array" aca="1" ref="AG152" ca="1">IF(ISERROR(INDIRECT("ｄａｔａ!$"&amp;AG$112&amp;"$"&amp;$B152)),1,0)</f>
        <v>0</v>
      </c>
      <c r="AH152" s="80" cm="1">
        <f t="array" aca="1" ref="AH152" ca="1">IF(ISERROR(INDIRECT("ｄａｔａ!$"&amp;AH$112&amp;"$"&amp;$B152)),1,0)</f>
        <v>0</v>
      </c>
      <c r="AI152" s="80" cm="1">
        <f t="array" aca="1" ref="AI152" ca="1">IF(ISERROR(INDIRECT("ｄａｔａ!$"&amp;AI$112&amp;"$"&amp;$B152)),1,0)</f>
        <v>0</v>
      </c>
      <c r="AJ152" s="80" cm="1">
        <f t="array" aca="1" ref="AJ152" ca="1">IF(ISERROR(INDIRECT("ｄａｔａ!$"&amp;AJ$112&amp;"$"&amp;$B152)),1,0)</f>
        <v>0</v>
      </c>
      <c r="AK152" s="80" cm="1">
        <f t="array" aca="1" ref="AK152" ca="1">IF(ISERROR(INDIRECT("ｄａｔａ!$"&amp;AK$112&amp;"$"&amp;$B152)),1,0)</f>
        <v>0</v>
      </c>
      <c r="AL152" s="80" cm="1">
        <f t="array" aca="1" ref="AL152" ca="1">IF(ISERROR(INDIRECT("ｄａｔａ!$"&amp;AL$112&amp;"$"&amp;$B152)),1,0)</f>
        <v>0</v>
      </c>
      <c r="AM152" s="80" cm="1">
        <f t="array" aca="1" ref="AM152" ca="1">IF(ISERROR(INDIRECT("ｄａｔａ!$"&amp;AM$112&amp;"$"&amp;$B152)),1,0)</f>
        <v>0</v>
      </c>
      <c r="AN152" s="80" cm="1">
        <f t="array" aca="1" ref="AN152" ca="1">IF(ISERROR(INDIRECT("ｄａｔａ!$"&amp;AN$112&amp;"$"&amp;$B152)),1,0)</f>
        <v>0</v>
      </c>
      <c r="AO152" s="80" cm="1">
        <f t="array" aca="1" ref="AO152" ca="1">IF(ISERROR(INDIRECT("ｄａｔａ!$"&amp;AO$112&amp;"$"&amp;$B152)),1,0)</f>
        <v>0</v>
      </c>
      <c r="AP152" s="80">
        <f ca="1">IF(SUM($AQ150:$AZ150,$AQ152:$AZ152)&gt;0,1,0)</f>
        <v>0</v>
      </c>
      <c r="AQ152" s="80" cm="1">
        <f t="array" aca="1" ref="AQ152" ca="1">IF(ISERROR(INDIRECT("ｄａｔａ!$"&amp;AQ$112&amp;"$"&amp;$B152)),1,0)</f>
        <v>0</v>
      </c>
      <c r="AR152" s="80" cm="1">
        <f t="array" aca="1" ref="AR152" ca="1">IF(ISERROR(INDIRECT("ｄａｔａ!$"&amp;AR$112&amp;"$"&amp;$B152)),1,0)</f>
        <v>0</v>
      </c>
      <c r="AS152" s="80" cm="1">
        <f t="array" aca="1" ref="AS152" ca="1">IF(ISERROR(INDIRECT("ｄａｔａ!$"&amp;AS$112&amp;"$"&amp;$B152)),1,0)</f>
        <v>0</v>
      </c>
      <c r="AT152" s="80" cm="1">
        <f t="array" aca="1" ref="AT152" ca="1">IF(ISERROR(INDIRECT("ｄａｔａ!$"&amp;AT$112&amp;"$"&amp;$B152)),1,0)</f>
        <v>0</v>
      </c>
      <c r="AU152" s="80" cm="1">
        <f t="array" aca="1" ref="AU152" ca="1">IF(ISERROR(INDIRECT("ｄａｔａ!$"&amp;AU$112&amp;"$"&amp;$B152)),1,0)</f>
        <v>0</v>
      </c>
      <c r="AV152" s="80" cm="1">
        <f t="array" aca="1" ref="AV152" ca="1">IF(ISERROR(INDIRECT("ｄａｔａ!$"&amp;AV$112&amp;"$"&amp;$B152)),1,0)</f>
        <v>0</v>
      </c>
      <c r="AW152" s="80" cm="1">
        <f t="array" aca="1" ref="AW152" ca="1">IF(ISERROR(INDIRECT("ｄａｔａ!$"&amp;AW$112&amp;"$"&amp;$B152)),1,0)</f>
        <v>0</v>
      </c>
      <c r="AX152" s="80" cm="1">
        <f t="array" aca="1" ref="AX152" ca="1">IF(ISERROR(INDIRECT("ｄａｔａ!$"&amp;AX$112&amp;"$"&amp;$B152)),1,0)</f>
        <v>0</v>
      </c>
      <c r="AY152" s="80" cm="1">
        <f t="array" aca="1" ref="AY152" ca="1">IF(ISERROR(INDIRECT("ｄａｔａ!$"&amp;AY$112&amp;"$"&amp;$B152)),1,0)</f>
        <v>0</v>
      </c>
      <c r="AZ152" s="80" cm="1">
        <f t="array" aca="1" ref="AZ152" ca="1">IF(ISERROR(INDIRECT("ｄａｔａ!$"&amp;AZ$112&amp;"$"&amp;$B152)),1,0)</f>
        <v>0</v>
      </c>
      <c r="BA152" s="80">
        <f ca="1">IF(SUM($BB150:$BP150,$BB152:$BP152)&gt;0,1,0)</f>
        <v>0</v>
      </c>
      <c r="BB152" s="80" cm="1">
        <f t="array" aca="1" ref="BB152" ca="1">IF(ISERROR(INDIRECT("ｄａｔａ!$"&amp;BB$112&amp;"$"&amp;$B152)),1,0)</f>
        <v>0</v>
      </c>
      <c r="BC152" s="80" cm="1">
        <f t="array" aca="1" ref="BC152" ca="1">IF(ISERROR(INDIRECT("ｄａｔａ!$"&amp;BC$112&amp;"$"&amp;$B152)),1,0)</f>
        <v>0</v>
      </c>
      <c r="BD152" s="80" cm="1">
        <f t="array" aca="1" ref="BD152" ca="1">IF(ISERROR(INDIRECT("ｄａｔａ!$"&amp;BD$112&amp;"$"&amp;$B152)),1,0)</f>
        <v>0</v>
      </c>
      <c r="BE152" s="80" cm="1">
        <f t="array" aca="1" ref="BE152" ca="1">IF(ISERROR(INDIRECT("ｄａｔａ!$"&amp;BE$112&amp;"$"&amp;$B152)),1,0)</f>
        <v>0</v>
      </c>
      <c r="BF152" s="80" cm="1">
        <f t="array" aca="1" ref="BF152" ca="1">IF(ISERROR(INDIRECT("ｄａｔａ!$"&amp;BF$112&amp;"$"&amp;$B152)),1,0)</f>
        <v>0</v>
      </c>
      <c r="BG152" s="80" cm="1">
        <f t="array" aca="1" ref="BG152" ca="1">IF(ISERROR(INDIRECT("ｄａｔａ!$"&amp;BG$112&amp;"$"&amp;$B152)),1,0)</f>
        <v>0</v>
      </c>
      <c r="BH152" s="80" cm="1">
        <f t="array" aca="1" ref="BH152" ca="1">IF(ISERROR(INDIRECT("ｄａｔａ!$"&amp;BH$112&amp;"$"&amp;$B152)),1,0)</f>
        <v>0</v>
      </c>
      <c r="BI152" s="80" cm="1">
        <f t="array" aca="1" ref="BI152" ca="1">IF(ISERROR(INDIRECT("ｄａｔａ!$"&amp;BI$112&amp;"$"&amp;$B152)),1,0)</f>
        <v>0</v>
      </c>
      <c r="BJ152" s="80" cm="1">
        <f t="array" aca="1" ref="BJ152" ca="1">IF(ISERROR(INDIRECT("ｄａｔａ!$"&amp;BJ$112&amp;"$"&amp;$B152)),1,0)</f>
        <v>0</v>
      </c>
      <c r="BK152" s="80" cm="1">
        <f t="array" aca="1" ref="BK152" ca="1">IF(ISERROR(INDIRECT("ｄａｔａ!$"&amp;BK$112&amp;"$"&amp;$B152)),1,0)</f>
        <v>0</v>
      </c>
      <c r="BL152" s="80" cm="1">
        <f t="array" aca="1" ref="BL152" ca="1">IF(ISERROR(INDIRECT("ｄａｔａ!$"&amp;BL$112&amp;"$"&amp;$B152)),1,0)</f>
        <v>0</v>
      </c>
      <c r="BM152" s="80" cm="1">
        <f t="array" aca="1" ref="BM152" ca="1">IF(ISERROR(INDIRECT("ｄａｔａ!$"&amp;BM$112&amp;"$"&amp;$B152)),1,0)</f>
        <v>0</v>
      </c>
      <c r="BN152" s="80" cm="1">
        <f t="array" aca="1" ref="BN152" ca="1">IF(ISERROR(INDIRECT("ｄａｔａ!$"&amp;BN$112&amp;"$"&amp;$B152)),1,0)</f>
        <v>0</v>
      </c>
      <c r="BO152" s="80" cm="1">
        <f t="array" aca="1" ref="BO152" ca="1">IF(ISERROR(INDIRECT("ｄａｔａ!$"&amp;BO$112&amp;"$"&amp;$B152)),1,0)</f>
        <v>0</v>
      </c>
      <c r="BP152" s="80" cm="1">
        <f t="array" aca="1" ref="BP152" ca="1">IF(ISERROR(INDIRECT("ｄａｔａ!$"&amp;BP$112&amp;"$"&amp;$B152)),1,0)</f>
        <v>0</v>
      </c>
    </row>
    <row r="153" spans="1:68" x14ac:dyDescent="0.2">
      <c r="A153" s="80" t="s">
        <v>2328</v>
      </c>
      <c r="B153" s="80">
        <f>VLOOKUP($A153,$A$11:$B$110,2,FALSE)</f>
        <v>17</v>
      </c>
      <c r="C153" s="80" t="s">
        <v>2435</v>
      </c>
      <c r="D153" s="80" cm="1">
        <f t="array" aca="1" ref="D153" ca="1">_xlfn.IFS(D154=1,0,D155=1,0,AND(INDIRECT("ｄａｔａ!$"&amp;D$112&amp;"$"&amp;$B153)&lt;=INDIRECT("kikan!$Q$11"),INDIRECT("ｄａｔａ!$"&amp;D$112&amp;"$"&amp;$B153)&gt;=INDIRECT("kikan!$K$11")),0,TRUE,1)</f>
        <v>0</v>
      </c>
      <c r="F153" s="80">
        <v>0</v>
      </c>
      <c r="G153" s="80">
        <v>0</v>
      </c>
      <c r="H153" s="80">
        <v>0</v>
      </c>
      <c r="I153" s="80" cm="1">
        <f t="array" aca="1" ref="I153" ca="1">_xlfn.IFS(I154=1,0,I155=1,0,INDIRECT("ｄａｔａ!$"&amp;I$112&amp;"$"&amp;$B153)&gt;=INDIRECT("kikan!$I$11"),0,TRUE,1)</f>
        <v>0</v>
      </c>
      <c r="J153" s="80" cm="1">
        <f t="array" aca="1" ref="J153" ca="1">_xlfn.IFS(D156=1,0,I153=1,0,J154=1,0,I155=1,0,J155=1,0,INDIRECT("ｄａｔａ!$"&amp;I$112&amp;"$"&amp;$B153)&gt;INDIRECT("kikan!$I$11"),0,INDIRECT("ｄａｔａ!$"&amp;J$112&amp;"$"&amp;$B153)&gt;=INDIRECT("ｄａｔａ!$"&amp;D$112&amp;"$"&amp;$B153),0,TRUE,1)</f>
        <v>0</v>
      </c>
      <c r="K153" s="80" cm="1">
        <f t="array" aca="1" ref="K153" ca="1">_xlfn.IFS(K154=1,0,K155=1,0,AND(INDIRECT("ｄａｔａ!$"&amp;K$112&amp;"$"&amp;$B154)&gt;0,INDIRECT("ｄａｔａ!$"&amp;K$112&amp;"$"&amp;$B154)&lt;10000),0,TRUE,1)</f>
        <v>0</v>
      </c>
      <c r="L153" s="80" cm="1">
        <f t="array" aca="1" ref="L153" ca="1">_xlfn.IFS(L154=1,0,L155=1,0,INDIRECT("ｄａｔａ!$"&amp;L$112&amp;"$"&amp;$B153)&lt;20000,1,TRUE,0)</f>
        <v>0</v>
      </c>
      <c r="M153" s="80">
        <v>0</v>
      </c>
      <c r="N153" s="80">
        <v>0</v>
      </c>
      <c r="O153" s="80" cm="1">
        <f t="array" aca="1" ref="O153" ca="1">_xlfn.IFS(O156=1,0,INDIRECT("ｄａｔａ!$"&amp;O$112&amp;"$"&amp;$B154)=4,1,TRUE,0)</f>
        <v>0</v>
      </c>
      <c r="P153" s="80" cm="1">
        <f t="array" aca="1" ref="P153" ca="1">_xlfn.IFS(P156=1,0,AND(INDIRECT("ｄａｔａ!$"&amp;P$112&amp;"$"&amp;$B154)&lt;=3,INDIRECT("ｄａｔａ!$"&amp;P$112&amp;"$"&amp;$B154)&gt;0),1,TRUE,0)</f>
        <v>0</v>
      </c>
      <c r="Q153" s="80" cm="1">
        <f t="array" aca="1" ref="Q153" ca="1">_xlfn.IFS(Q156=1,0,INDIRECT("ｄａｔａ!$"&amp;Q$112&amp;"$"&amp;$B153)=1,1,TRUE,0)</f>
        <v>0</v>
      </c>
      <c r="R153" s="80">
        <v>0</v>
      </c>
      <c r="S153" s="80">
        <v>0</v>
      </c>
      <c r="T153" s="80">
        <v>0</v>
      </c>
      <c r="U153" s="80">
        <v>0</v>
      </c>
      <c r="V153" s="80">
        <v>0</v>
      </c>
      <c r="W153" s="80">
        <v>0</v>
      </c>
      <c r="X153" s="80">
        <f ca="1">IF(AND(SUM($Y153:$AO153)=0,17-SUM($Y155:$AO155)&gt;1),1,0)</f>
        <v>0</v>
      </c>
      <c r="Y153" s="80" cm="1">
        <f t="array" aca="1" ref="Y153" ca="1">_xlfn.IFS(Y156=1,0,INDIRECT("ｄａｔａ!$"&amp;Y$112&amp;"$"&amp;$B153)=2,1,TRUE,0)</f>
        <v>0</v>
      </c>
      <c r="Z153" s="80" cm="1">
        <f t="array" aca="1" ref="Z153" ca="1">_xlfn.IFS(Z156=1,0,INDIRECT("ｄａｔａ!$"&amp;Z$112&amp;"$"&amp;$B153)=2,1,TRUE,0)</f>
        <v>0</v>
      </c>
      <c r="AA153" s="80" cm="1">
        <f t="array" aca="1" ref="AA153" ca="1">_xlfn.IFS(AA156=1,0,INDIRECT("ｄａｔａ!$"&amp;AA$112&amp;"$"&amp;$B153)=2,1,TRUE,0)</f>
        <v>0</v>
      </c>
      <c r="AB153" s="80" cm="1">
        <f t="array" aca="1" ref="AB153" ca="1">_xlfn.IFS(AB156=1,0,INDIRECT("ｄａｔａ!$"&amp;AB$112&amp;"$"&amp;$B153)=2,1,TRUE,0)</f>
        <v>0</v>
      </c>
      <c r="AC153" s="80" cm="1">
        <f t="array" aca="1" ref="AC153" ca="1">_xlfn.IFS(AC156=1,0,INDIRECT("ｄａｔａ!$"&amp;AC$112&amp;"$"&amp;$B153)=2,1,TRUE,0)</f>
        <v>0</v>
      </c>
      <c r="AD153" s="80" cm="1">
        <f t="array" aca="1" ref="AD153" ca="1">_xlfn.IFS(AD156=1,0,INDIRECT("ｄａｔａ!$"&amp;AD$112&amp;"$"&amp;$B153)=2,1,TRUE,0)</f>
        <v>0</v>
      </c>
      <c r="AE153" s="80" cm="1">
        <f t="array" aca="1" ref="AE153" ca="1">_xlfn.IFS(AE156=1,0,INDIRECT("ｄａｔａ!$"&amp;AE$112&amp;"$"&amp;$B153)=2,1,TRUE,0)</f>
        <v>0</v>
      </c>
      <c r="AF153" s="80" cm="1">
        <f t="array" aca="1" ref="AF153" ca="1">_xlfn.IFS(AF156=1,0,INDIRECT("ｄａｔａ!$"&amp;AF$112&amp;"$"&amp;$B153)=2,1,TRUE,0)</f>
        <v>0</v>
      </c>
      <c r="AG153" s="80" cm="1">
        <f t="array" aca="1" ref="AG153" ca="1">_xlfn.IFS(AG156=1,0,INDIRECT("ｄａｔａ!$"&amp;AG$112&amp;"$"&amp;$B153)=2,1,TRUE,0)</f>
        <v>0</v>
      </c>
      <c r="AH153" s="80" cm="1">
        <f t="array" aca="1" ref="AH153" ca="1">_xlfn.IFS(AH156=1,0,INDIRECT("ｄａｔａ!$"&amp;AH$112&amp;"$"&amp;$B153)=2,1,TRUE,0)</f>
        <v>0</v>
      </c>
      <c r="AI153" s="80" cm="1">
        <f t="array" aca="1" ref="AI153" ca="1">_xlfn.IFS(AI156=1,0,INDIRECT("ｄａｔａ!$"&amp;AI$112&amp;"$"&amp;$B153)=2,1,TRUE,0)</f>
        <v>0</v>
      </c>
      <c r="AJ153" s="80" cm="1">
        <f t="array" aca="1" ref="AJ153" ca="1">_xlfn.IFS(AJ156=1,0,INDIRECT("ｄａｔａ!$"&amp;AJ$112&amp;"$"&amp;$B153)=2,1,TRUE,0)</f>
        <v>0</v>
      </c>
      <c r="AK153" s="80" cm="1">
        <f t="array" aca="1" ref="AK153" ca="1">_xlfn.IFS(AK156=1,0,INDIRECT("ｄａｔａ!$"&amp;AK$112&amp;"$"&amp;$B153)=2,1,TRUE,0)</f>
        <v>0</v>
      </c>
      <c r="AL153" s="80" cm="1">
        <f t="array" aca="1" ref="AL153" ca="1">_xlfn.IFS(AL156=1,0,INDIRECT("ｄａｔａ!$"&amp;AL$112&amp;"$"&amp;$B153)=2,1,TRUE,0)</f>
        <v>0</v>
      </c>
      <c r="AM153" s="80" cm="1">
        <f t="array" aca="1" ref="AM153" ca="1">_xlfn.IFS(AM156=1,0,INDIRECT("ｄａｔａ!$"&amp;AM$112&amp;"$"&amp;$B153)=2,1,TRUE,0)</f>
        <v>0</v>
      </c>
      <c r="AN153" s="80" cm="1">
        <f t="array" aca="1" ref="AN153" ca="1">_xlfn.IFS(AN156=1,0,INDIRECT("ｄａｔａ!$"&amp;AN$112&amp;"$"&amp;$B153)=2,1,TRUE,0)</f>
        <v>0</v>
      </c>
      <c r="AO153" s="80" cm="1">
        <f t="array" aca="1" ref="AO153" ca="1">_xlfn.IFS(AO156=1,0,INDIRECT("ｄａｔａ!$"&amp;AO$112&amp;"$"&amp;$B153)=2,1,TRUE,0)</f>
        <v>0</v>
      </c>
      <c r="AP153" s="80">
        <f ca="1">IF(AND(SUM($AQ153:$AZ153)=0,10-SUM($AQ155:$AZ155)&gt;1),1,0)</f>
        <v>0</v>
      </c>
      <c r="AQ153" s="80" cm="1">
        <f t="array" aca="1" ref="AQ153" ca="1">_xlfn.IFS(AQ156=1,0,INDIRECT("ｄａｔａ!$"&amp;AQ$112&amp;"$"&amp;$B153)=2,1,TRUE,0)</f>
        <v>0</v>
      </c>
      <c r="AR153" s="80" cm="1">
        <f t="array" aca="1" ref="AR153" ca="1">_xlfn.IFS(AR156=1,0,INDIRECT("ｄａｔａ!$"&amp;AR$112&amp;"$"&amp;$B153)=2,1,TRUE,0)</f>
        <v>0</v>
      </c>
      <c r="AS153" s="80" cm="1">
        <f t="array" aca="1" ref="AS153" ca="1">_xlfn.IFS(AS156=1,0,INDIRECT("ｄａｔａ!$"&amp;AS$112&amp;"$"&amp;$B153)=2,1,TRUE,0)</f>
        <v>0</v>
      </c>
      <c r="AT153" s="80" cm="1">
        <f t="array" aca="1" ref="AT153" ca="1">_xlfn.IFS(AT156=1,0,INDIRECT("ｄａｔａ!$"&amp;AT$112&amp;"$"&amp;$B153)=2,1,TRUE,0)</f>
        <v>0</v>
      </c>
      <c r="AU153" s="80" cm="1">
        <f t="array" aca="1" ref="AU153" ca="1">_xlfn.IFS(AU156=1,0,INDIRECT("ｄａｔａ!$"&amp;AU$112&amp;"$"&amp;$B153)=2,1,TRUE,0)</f>
        <v>0</v>
      </c>
      <c r="AV153" s="80" cm="1">
        <f t="array" aca="1" ref="AV153" ca="1">_xlfn.IFS(AV156=1,0,INDIRECT("ｄａｔａ!$"&amp;AV$112&amp;"$"&amp;$B153)=2,1,TRUE,0)</f>
        <v>0</v>
      </c>
      <c r="AW153" s="80" cm="1">
        <f t="array" aca="1" ref="AW153" ca="1">_xlfn.IFS(AW156=1,0,INDIRECT("ｄａｔａ!$"&amp;AW$112&amp;"$"&amp;$B153)=2,1,TRUE,0)</f>
        <v>0</v>
      </c>
      <c r="AX153" s="80" cm="1">
        <f t="array" aca="1" ref="AX153" ca="1">_xlfn.IFS(AX156=1,0,INDIRECT("ｄａｔａ!$"&amp;AX$112&amp;"$"&amp;$B153)=2,1,TRUE,0)</f>
        <v>0</v>
      </c>
      <c r="AY153" s="80" cm="1">
        <f t="array" aca="1" ref="AY153" ca="1">_xlfn.IFS(AY156=1,0,INDIRECT("ｄａｔａ!$"&amp;AY$112&amp;"$"&amp;$B153)=2,1,TRUE,0)</f>
        <v>0</v>
      </c>
      <c r="AZ153" s="80" cm="1">
        <f t="array" aca="1" ref="AZ153" ca="1">_xlfn.IFS(AZ156=1,0,INDIRECT("ｄａｔａ!$"&amp;AZ$112&amp;"$"&amp;$B153)=2,1,TRUE,0)</f>
        <v>0</v>
      </c>
      <c r="BA153" s="80">
        <f ca="1">IF(AND(SUM($BB153:$BP153)=0,15-SUM($BB155:$BP155)&gt;1),1,0)</f>
        <v>0</v>
      </c>
      <c r="BB153" s="80" cm="1">
        <f t="array" aca="1" ref="BB153" ca="1">_xlfn.IFS(BB156=1,0,INDIRECT("ｄａｔａ!$"&amp;BB$112&amp;"$"&amp;$B153)=2,1,TRUE,0)</f>
        <v>0</v>
      </c>
      <c r="BC153" s="80" cm="1">
        <f t="array" aca="1" ref="BC153" ca="1">_xlfn.IFS(BC156=1,0,INDIRECT("ｄａｔａ!$"&amp;BC$112&amp;"$"&amp;$B153)=2,1,TRUE,0)</f>
        <v>0</v>
      </c>
      <c r="BD153" s="80" cm="1">
        <f t="array" aca="1" ref="BD153" ca="1">_xlfn.IFS(BD156=1,0,INDIRECT("ｄａｔａ!$"&amp;BD$112&amp;"$"&amp;$B153)=2,1,TRUE,0)</f>
        <v>0</v>
      </c>
      <c r="BE153" s="80" cm="1">
        <f t="array" aca="1" ref="BE153" ca="1">_xlfn.IFS(BE156=1,0,INDIRECT("ｄａｔａ!$"&amp;BE$112&amp;"$"&amp;$B153)=2,1,TRUE,0)</f>
        <v>0</v>
      </c>
      <c r="BF153" s="80" cm="1">
        <f t="array" aca="1" ref="BF153" ca="1">_xlfn.IFS(BF156=1,0,INDIRECT("ｄａｔａ!$"&amp;BF$112&amp;"$"&amp;$B153)=2,1,TRUE,0)</f>
        <v>0</v>
      </c>
      <c r="BG153" s="80" cm="1">
        <f t="array" aca="1" ref="BG153" ca="1">_xlfn.IFS(BG156=1,0,INDIRECT("ｄａｔａ!$"&amp;BG$112&amp;"$"&amp;$B153)=2,1,TRUE,0)</f>
        <v>0</v>
      </c>
      <c r="BH153" s="80" cm="1">
        <f t="array" aca="1" ref="BH153" ca="1">_xlfn.IFS(BH156=1,0,INDIRECT("ｄａｔａ!$"&amp;BH$112&amp;"$"&amp;$B153)=2,1,TRUE,0)</f>
        <v>0</v>
      </c>
      <c r="BI153" s="80" cm="1">
        <f t="array" aca="1" ref="BI153" ca="1">_xlfn.IFS(BI156=1,0,INDIRECT("ｄａｔａ!$"&amp;BI$112&amp;"$"&amp;$B153)=2,1,TRUE,0)</f>
        <v>0</v>
      </c>
      <c r="BJ153" s="80" cm="1">
        <f t="array" aca="1" ref="BJ153" ca="1">_xlfn.IFS(BJ156=1,0,INDIRECT("ｄａｔａ!$"&amp;BJ$112&amp;"$"&amp;$B153)=2,1,TRUE,0)</f>
        <v>0</v>
      </c>
      <c r="BK153" s="80" cm="1">
        <f t="array" aca="1" ref="BK153" ca="1">_xlfn.IFS(BK156=1,0,INDIRECT("ｄａｔａ!$"&amp;BK$112&amp;"$"&amp;$B153)=2,1,TRUE,0)</f>
        <v>0</v>
      </c>
      <c r="BL153" s="80" cm="1">
        <f t="array" aca="1" ref="BL153" ca="1">_xlfn.IFS(BL156=1,0,INDIRECT("ｄａｔａ!$"&amp;BL$112&amp;"$"&amp;$B153)=2,1,TRUE,0)</f>
        <v>0</v>
      </c>
      <c r="BM153" s="80" cm="1">
        <f t="array" aca="1" ref="BM153" ca="1">_xlfn.IFS(BM156=1,0,INDIRECT("ｄａｔａ!$"&amp;BM$112&amp;"$"&amp;$B153)=2,1,TRUE,0)</f>
        <v>0</v>
      </c>
      <c r="BN153" s="80" cm="1">
        <f t="array" aca="1" ref="BN153" ca="1">_xlfn.IFS(BN156=1,0,INDIRECT("ｄａｔａ!$"&amp;BN$112&amp;"$"&amp;$B153)=2,1,TRUE,0)</f>
        <v>0</v>
      </c>
      <c r="BO153" s="80" cm="1">
        <f t="array" aca="1" ref="BO153" ca="1">_xlfn.IFS(BO156=1,0,INDIRECT("ｄａｔａ!$"&amp;BO$112&amp;"$"&amp;$B153)=2,1,TRUE,0)</f>
        <v>0</v>
      </c>
      <c r="BP153" s="80" cm="1">
        <f t="array" aca="1" ref="BP153" ca="1">_xlfn.IFS(BP156=1,0,INDIRECT("ｄａｔａ!$"&amp;BP$112&amp;"$"&amp;$B153)=2,1,TRUE,0)</f>
        <v>0</v>
      </c>
    </row>
    <row r="154" spans="1:68" x14ac:dyDescent="0.2">
      <c r="B154" s="80">
        <f>VLOOKUP($A153,$A$11:$B$110,2,FALSE)</f>
        <v>17</v>
      </c>
      <c r="C154" s="80" t="s">
        <v>2437</v>
      </c>
      <c r="D154" s="80" cm="1">
        <f t="array" aca="1" ref="D154" ca="1">_xlfn.IFS(D155=1,0,AND(ISNUMBER(INDIRECT("ｄａｔａ!$"&amp;D$112&amp;"$"&amp;$B154)),INDIRECT("ｄａｔａ!$"&amp;D$112&amp;"$"&amp;$B154)&lt;=12,INDIRECT("ｄａｔａ!$"&amp;D$112&amp;"$"&amp;$B154)&gt;=1),0,TRUE,1)</f>
        <v>1</v>
      </c>
      <c r="F154" s="80">
        <v>0</v>
      </c>
      <c r="G154" s="80">
        <v>0</v>
      </c>
      <c r="H154" s="80">
        <v>0</v>
      </c>
      <c r="I154" s="80" cm="1">
        <f t="array" aca="1" ref="I154" ca="1">_xlfn.IFS(I155=1,0,AND(ISNUMBER(INDIRECT("ｄａｔａ!$"&amp;I$112&amp;"$"&amp;$B154)),LEN(INDIRECT("ｄａｔａ!$"&amp;I$112&amp;"$"&amp;$B154))=4),0,TRUE,1)</f>
        <v>0</v>
      </c>
      <c r="J154" s="80" cm="1">
        <f t="array" aca="1" ref="J154" ca="1">_xlfn.IFS(J155=1,0,AND(ISNUMBER(INDIRECT("ｄａｔａ!$"&amp;J$112&amp;"$"&amp;$B154)),INDIRECT("ｄａｔａ!$"&amp;J$112&amp;"$"&amp;$B154)&lt;=12,INDIRECT("ｄａｔａ!$"&amp;J$112&amp;"$"&amp;$B154)&gt;=1),0,TRUE,1)</f>
        <v>0</v>
      </c>
      <c r="K154" s="80" cm="1">
        <f t="array" aca="1" ref="K154" ca="1">_xlfn.IFS(K155=1,0,ISNUMBER(INDIRECT("ｄａｔａ!$"&amp;K$112&amp;"$"&amp;$B154)),0,TRUE,1)</f>
        <v>0</v>
      </c>
      <c r="L154" s="80" cm="1">
        <f t="array" aca="1" ref="L154" ca="1">_xlfn.IFS(L155=1,0,AND(ISNUMBER(INDIRECT("ｄａｔａ!$"&amp;L$112&amp;"$"&amp;$B154)),INDIRECT("ｄａｔａ!$"&amp;L$112&amp;"$"&amp;$B154)&gt;0),0,TRUE,1)</f>
        <v>0</v>
      </c>
      <c r="M154" s="80" cm="1">
        <f t="array" aca="1" ref="M154" ca="1">_xlfn.IFS(M155=1,0,AND(INDIRECT("ｄａｔａ!$"&amp;M$112&amp;"$"&amp;$B154)&lt;=5,INDIRECT("ｄａｔａ!$"&amp;M$112&amp;"$"&amp;$B154)&gt;0),0,TRUE,1)</f>
        <v>0</v>
      </c>
      <c r="N154" s="80" cm="1">
        <f t="array" aca="1" ref="N154" ca="1">_xlfn.IFS(N155=1,0,AND(INDIRECT("ｄａｔａ!$"&amp;N$112&amp;"$"&amp;$B154)&lt;=2,INDIRECT("ｄａｔａ!$"&amp;N$112&amp;"$"&amp;$B154)&gt;0),0,TRUE,1)</f>
        <v>0</v>
      </c>
      <c r="O154" s="80" cm="1">
        <f t="array" aca="1" ref="O154" ca="1">_xlfn.IFS(O155=1,0,AND(INDIRECT("ｄａｔａ!$"&amp;O$112&amp;"$"&amp;$B154)&lt;=4,INDIRECT("ｄａｔａ!$"&amp;O$112&amp;"$"&amp;$B154)&gt;0),0,TRUE,1)</f>
        <v>0</v>
      </c>
      <c r="P154" s="80" cm="1">
        <f t="array" aca="1" ref="P154" ca="1">_xlfn.IFS(P155=1,0,AND(INDIRECT("ｄａｔａ!$"&amp;P$112&amp;"$"&amp;$B154)&lt;=3,INDIRECT("ｄａｔａ!$"&amp;P$112&amp;"$"&amp;$B154)&gt;0),0,TRUE,1)</f>
        <v>0</v>
      </c>
      <c r="Q154" s="80" cm="1">
        <f t="array" aca="1" ref="Q154" ca="1">_xlfn.IFS(Q155=1,0,AND(INDIRECT("ｄａｔａ!$"&amp;Q$112&amp;"$"&amp;$B154)&lt;=2,INDIRECT("ｄａｔａ!$"&amp;Q$112&amp;"$"&amp;$B154)&gt;0),0,TRUE,1)</f>
        <v>0</v>
      </c>
      <c r="R154" s="80" cm="1">
        <f t="array" aca="1" ref="R154" ca="1">_xlfn.IFS(R155=1,0,AND(INDIRECT("ｄａｔａ!$"&amp;R$112&amp;"$"&amp;$B154)&lt;=10,INDIRECT("ｄａｔａ!$"&amp;R$112&amp;"$"&amp;$B154)&gt;0),0,TRUE,1)</f>
        <v>0</v>
      </c>
      <c r="S154" s="80" cm="1">
        <f t="array" aca="1" ref="S154" ca="1">_xlfn.IFS(S155=1,0,AND(INDIRECT("ｄａｔａ!$"&amp;S$112&amp;"$"&amp;$B154)&lt;=5,INDIRECT("ｄａｔａ!$"&amp;S$112&amp;"$"&amp;$B154)&gt;0),0,TRUE,1)</f>
        <v>0</v>
      </c>
      <c r="T154" s="80" cm="1">
        <f t="array" aca="1" ref="T154" ca="1">_xlfn.IFS(T155=1,0,AND(INDIRECT("ｄａｔａ!$"&amp;T$112&amp;"$"&amp;$B154)&lt;=9,INDIRECT("ｄａｔａ!$"&amp;T$112&amp;"$"&amp;$B154)&gt;0),0,TRUE,1)</f>
        <v>0</v>
      </c>
      <c r="U154" s="80" cm="1">
        <f t="array" aca="1" ref="U154" ca="1">_xlfn.IFS(U155=1,0,ISNUMBER(INDIRECT("ｄａｔａ!$"&amp;U$112&amp;"$"&amp;$B154)),0,TRUE,1)</f>
        <v>0</v>
      </c>
      <c r="V154" s="80" cm="1">
        <f t="array" aca="1" ref="V154" ca="1">_xlfn.IFS(V155=1,0,AND(INDIRECT("ｄａｔａ!$"&amp;V$112&amp;"$"&amp;$B154)&lt;=4,INDIRECT("ｄａｔａ!$"&amp;V$112&amp;"$"&amp;$B154)&gt;0),0,TRUE,1)</f>
        <v>0</v>
      </c>
      <c r="W154" s="80" cm="1">
        <f t="array" aca="1" ref="W154" ca="1">_xlfn.IFS(W155=1,0,AND(INDIRECT("ｄａｔａ!$"&amp;W$112&amp;"$"&amp;$B154)&lt;=2,INDIRECT("ｄａｔａ!$"&amp;W$112&amp;"$"&amp;$B154)&gt;0),0,TRUE,1)</f>
        <v>0</v>
      </c>
      <c r="X154" s="80">
        <f ca="1">IF(SUM($Y153:$AO153)&gt;1,1,0)</f>
        <v>0</v>
      </c>
      <c r="Y154" s="80" cm="1">
        <f t="array" aca="1" ref="Y154" ca="1">_xlfn.IFS(Y156=1,0,Y155=1,0,AND(INDIRECT("ｄａｔａ!$"&amp;Y$112&amp;"$"&amp;$B154)&lt;=2,INDIRECT("ｄａｔａ!$"&amp;Y$112&amp;"$"&amp;$B154)&gt;0),0,TRUE,1)</f>
        <v>0</v>
      </c>
      <c r="Z154" s="80" cm="1">
        <f t="array" aca="1" ref="Z154" ca="1">_xlfn.IFS(Z156=1,0,Z155=1,0,AND(INDIRECT("ｄａｔａ!$"&amp;Z$112&amp;"$"&amp;$B154)&lt;=2,INDIRECT("ｄａｔａ!$"&amp;Z$112&amp;"$"&amp;$B154)&gt;0),0,TRUE,1)</f>
        <v>0</v>
      </c>
      <c r="AA154" s="80" cm="1">
        <f t="array" aca="1" ref="AA154" ca="1">_xlfn.IFS(AA156=1,0,AA155=1,0,AND(INDIRECT("ｄａｔａ!$"&amp;AA$112&amp;"$"&amp;$B154)&lt;=2,INDIRECT("ｄａｔａ!$"&amp;AA$112&amp;"$"&amp;$B154)&gt;0),0,TRUE,1)</f>
        <v>0</v>
      </c>
      <c r="AB154" s="80" cm="1">
        <f t="array" aca="1" ref="AB154" ca="1">_xlfn.IFS(AB156=1,0,AB155=1,0,AND(INDIRECT("ｄａｔａ!$"&amp;AB$112&amp;"$"&amp;$B154)&lt;=2,INDIRECT("ｄａｔａ!$"&amp;AB$112&amp;"$"&amp;$B154)&gt;0),0,TRUE,1)</f>
        <v>0</v>
      </c>
      <c r="AC154" s="80" cm="1">
        <f t="array" aca="1" ref="AC154" ca="1">_xlfn.IFS(AC156=1,0,AC155=1,0,AND(INDIRECT("ｄａｔａ!$"&amp;AC$112&amp;"$"&amp;$B154)&lt;=2,INDIRECT("ｄａｔａ!$"&amp;AC$112&amp;"$"&amp;$B154)&gt;0),0,TRUE,1)</f>
        <v>0</v>
      </c>
      <c r="AD154" s="80" cm="1">
        <f t="array" aca="1" ref="AD154" ca="1">_xlfn.IFS(AD156=1,0,AD155=1,0,AND(INDIRECT("ｄａｔａ!$"&amp;AD$112&amp;"$"&amp;$B154)&lt;=2,INDIRECT("ｄａｔａ!$"&amp;AD$112&amp;"$"&amp;$B154)&gt;0),0,TRUE,1)</f>
        <v>0</v>
      </c>
      <c r="AE154" s="80" cm="1">
        <f t="array" aca="1" ref="AE154" ca="1">_xlfn.IFS(AE156=1,0,AE155=1,0,AND(INDIRECT("ｄａｔａ!$"&amp;AE$112&amp;"$"&amp;$B154)&lt;=2,INDIRECT("ｄａｔａ!$"&amp;AE$112&amp;"$"&amp;$B154)&gt;0),0,TRUE,1)</f>
        <v>0</v>
      </c>
      <c r="AF154" s="80" cm="1">
        <f t="array" aca="1" ref="AF154" ca="1">_xlfn.IFS(AF156=1,0,AF155=1,0,AND(INDIRECT("ｄａｔａ!$"&amp;AF$112&amp;"$"&amp;$B154)&lt;=2,INDIRECT("ｄａｔａ!$"&amp;AF$112&amp;"$"&amp;$B154)&gt;0),0,TRUE,1)</f>
        <v>0</v>
      </c>
      <c r="AG154" s="80" cm="1">
        <f t="array" aca="1" ref="AG154" ca="1">_xlfn.IFS(AG156=1,0,AG155=1,0,AND(INDIRECT("ｄａｔａ!$"&amp;AG$112&amp;"$"&amp;$B154)&lt;=2,INDIRECT("ｄａｔａ!$"&amp;AG$112&amp;"$"&amp;$B154)&gt;0),0,TRUE,1)</f>
        <v>0</v>
      </c>
      <c r="AH154" s="80" cm="1">
        <f t="array" aca="1" ref="AH154" ca="1">_xlfn.IFS(AH156=1,0,AH155=1,0,AND(INDIRECT("ｄａｔａ!$"&amp;AH$112&amp;"$"&amp;$B154)&lt;=2,INDIRECT("ｄａｔａ!$"&amp;AH$112&amp;"$"&amp;$B154)&gt;0),0,TRUE,1)</f>
        <v>0</v>
      </c>
      <c r="AI154" s="80" cm="1">
        <f t="array" aca="1" ref="AI154" ca="1">_xlfn.IFS(AI156=1,0,AI155=1,0,AND(INDIRECT("ｄａｔａ!$"&amp;AI$112&amp;"$"&amp;$B154)&lt;=2,INDIRECT("ｄａｔａ!$"&amp;AI$112&amp;"$"&amp;$B154)&gt;0),0,TRUE,1)</f>
        <v>0</v>
      </c>
      <c r="AJ154" s="80" cm="1">
        <f t="array" aca="1" ref="AJ154" ca="1">_xlfn.IFS(AJ156=1,0,AJ155=1,0,AND(INDIRECT("ｄａｔａ!$"&amp;AJ$112&amp;"$"&amp;$B154)&lt;=2,INDIRECT("ｄａｔａ!$"&amp;AJ$112&amp;"$"&amp;$B154)&gt;0),0,TRUE,1)</f>
        <v>0</v>
      </c>
      <c r="AK154" s="80" cm="1">
        <f t="array" aca="1" ref="AK154" ca="1">_xlfn.IFS(AK156=1,0,AK155=1,0,AND(INDIRECT("ｄａｔａ!$"&amp;AK$112&amp;"$"&amp;$B154)&lt;=2,INDIRECT("ｄａｔａ!$"&amp;AK$112&amp;"$"&amp;$B154)&gt;0),0,TRUE,1)</f>
        <v>0</v>
      </c>
      <c r="AL154" s="80" cm="1">
        <f t="array" aca="1" ref="AL154" ca="1">_xlfn.IFS(AL156=1,0,AL155=1,0,AND(INDIRECT("ｄａｔａ!$"&amp;AL$112&amp;"$"&amp;$B154)&lt;=2,INDIRECT("ｄａｔａ!$"&amp;AL$112&amp;"$"&amp;$B154)&gt;0),0,TRUE,1)</f>
        <v>0</v>
      </c>
      <c r="AM154" s="80" cm="1">
        <f t="array" aca="1" ref="AM154" ca="1">_xlfn.IFS(AM156=1,0,AM155=1,0,AND(INDIRECT("ｄａｔａ!$"&amp;AM$112&amp;"$"&amp;$B154)&lt;=2,INDIRECT("ｄａｔａ!$"&amp;AM$112&amp;"$"&amp;$B154)&gt;0),0,TRUE,1)</f>
        <v>0</v>
      </c>
      <c r="AN154" s="80" cm="1">
        <f t="array" aca="1" ref="AN154" ca="1">_xlfn.IFS(AN156=1,0,AN155=1,0,AND(INDIRECT("ｄａｔａ!$"&amp;AN$112&amp;"$"&amp;$B154)&lt;=2,INDIRECT("ｄａｔａ!$"&amp;AN$112&amp;"$"&amp;$B154)&gt;0),0,TRUE,1)</f>
        <v>0</v>
      </c>
      <c r="AO154" s="80" cm="1">
        <f t="array" aca="1" ref="AO154" ca="1">_xlfn.IFS(AO156=1,0,AO155=1,0,AND(INDIRECT("ｄａｔａ!$"&amp;AO$112&amp;"$"&amp;$B154)&lt;=2,INDIRECT("ｄａｔａ!$"&amp;AO$112&amp;"$"&amp;$B154)&gt;0),0,TRUE,1)</f>
        <v>0</v>
      </c>
      <c r="AP154" s="80">
        <f ca="1">IF(SUM($AQ153:$AZ153)&gt;1,1,0)</f>
        <v>0</v>
      </c>
      <c r="AQ154" s="80" cm="1">
        <f t="array" aca="1" ref="AQ154" ca="1">_xlfn.IFS(AQ156=1,0,AQ155=1,0,AND(INDIRECT("ｄａｔａ!$"&amp;AQ$112&amp;"$"&amp;$B154)&lt;=2,INDIRECT("ｄａｔａ!$"&amp;AQ$112&amp;"$"&amp;$B154)&gt;0),0,TRUE,1)</f>
        <v>0</v>
      </c>
      <c r="AR154" s="80" cm="1">
        <f t="array" aca="1" ref="AR154" ca="1">_xlfn.IFS(AR156=1,0,AR155=1,0,AND(INDIRECT("ｄａｔａ!$"&amp;AR$112&amp;"$"&amp;$B154)&lt;=2,INDIRECT("ｄａｔａ!$"&amp;AR$112&amp;"$"&amp;$B154)&gt;0),0,TRUE,1)</f>
        <v>0</v>
      </c>
      <c r="AS154" s="80" cm="1">
        <f t="array" aca="1" ref="AS154" ca="1">_xlfn.IFS(AS156=1,0,AS155=1,0,AND(INDIRECT("ｄａｔａ!$"&amp;AS$112&amp;"$"&amp;$B154)&lt;=2,INDIRECT("ｄａｔａ!$"&amp;AS$112&amp;"$"&amp;$B154)&gt;0),0,TRUE,1)</f>
        <v>0</v>
      </c>
      <c r="AT154" s="80" cm="1">
        <f t="array" aca="1" ref="AT154" ca="1">_xlfn.IFS(AT156=1,0,AT155=1,0,AND(INDIRECT("ｄａｔａ!$"&amp;AT$112&amp;"$"&amp;$B154)&lt;=2,INDIRECT("ｄａｔａ!$"&amp;AT$112&amp;"$"&amp;$B154)&gt;0),0,TRUE,1)</f>
        <v>0</v>
      </c>
      <c r="AU154" s="80" cm="1">
        <f t="array" aca="1" ref="AU154" ca="1">_xlfn.IFS(AU156=1,0,AU155=1,0,AND(INDIRECT("ｄａｔａ!$"&amp;AU$112&amp;"$"&amp;$B154)&lt;=2,INDIRECT("ｄａｔａ!$"&amp;AU$112&amp;"$"&amp;$B154)&gt;0),0,TRUE,1)</f>
        <v>0</v>
      </c>
      <c r="AV154" s="80" cm="1">
        <f t="array" aca="1" ref="AV154" ca="1">_xlfn.IFS(AV156=1,0,AV155=1,0,AND(INDIRECT("ｄａｔａ!$"&amp;AV$112&amp;"$"&amp;$B154)&lt;=2,INDIRECT("ｄａｔａ!$"&amp;AV$112&amp;"$"&amp;$B154)&gt;0),0,TRUE,1)</f>
        <v>0</v>
      </c>
      <c r="AW154" s="80" cm="1">
        <f t="array" aca="1" ref="AW154" ca="1">_xlfn.IFS(AW156=1,0,AW155=1,0,AND(INDIRECT("ｄａｔａ!$"&amp;AW$112&amp;"$"&amp;$B154)&lt;=2,INDIRECT("ｄａｔａ!$"&amp;AW$112&amp;"$"&amp;$B154)&gt;0),0,TRUE,1)</f>
        <v>0</v>
      </c>
      <c r="AX154" s="80" cm="1">
        <f t="array" aca="1" ref="AX154" ca="1">_xlfn.IFS(AX156=1,0,AX155=1,0,AND(INDIRECT("ｄａｔａ!$"&amp;AX$112&amp;"$"&amp;$B154)&lt;=2,INDIRECT("ｄａｔａ!$"&amp;AX$112&amp;"$"&amp;$B154)&gt;0),0,TRUE,1)</f>
        <v>0</v>
      </c>
      <c r="AY154" s="80" cm="1">
        <f t="array" aca="1" ref="AY154" ca="1">_xlfn.IFS(AY156=1,0,AY155=1,0,AND(INDIRECT("ｄａｔａ!$"&amp;AY$112&amp;"$"&amp;$B154)&lt;=2,INDIRECT("ｄａｔａ!$"&amp;AY$112&amp;"$"&amp;$B154)&gt;0),0,TRUE,1)</f>
        <v>0</v>
      </c>
      <c r="AZ154" s="80" cm="1">
        <f t="array" aca="1" ref="AZ154" ca="1">_xlfn.IFS(AZ156=1,0,AZ155=1,0,AND(INDIRECT("ｄａｔａ!$"&amp;AZ$112&amp;"$"&amp;$B154)&lt;=2,INDIRECT("ｄａｔａ!$"&amp;AZ$112&amp;"$"&amp;$B154)&gt;0),0,TRUE,1)</f>
        <v>0</v>
      </c>
      <c r="BA154" s="80">
        <f ca="1">IF(SUM($BB153:$BP153)&gt;1,1,0)</f>
        <v>0</v>
      </c>
      <c r="BB154" s="80" cm="1">
        <f t="array" aca="1" ref="BB154" ca="1">_xlfn.IFS(BB156=1,0,BB155=1,0,AND(INDIRECT("ｄａｔａ!$"&amp;BB$112&amp;"$"&amp;$B154)&lt;=2,INDIRECT("ｄａｔａ!$"&amp;BB$112&amp;"$"&amp;$B154)&gt;0),0,TRUE,1)</f>
        <v>0</v>
      </c>
      <c r="BC154" s="80" cm="1">
        <f t="array" aca="1" ref="BC154" ca="1">_xlfn.IFS(BC156=1,0,BC155=1,0,AND(INDIRECT("ｄａｔａ!$"&amp;BC$112&amp;"$"&amp;$B154)&lt;=2,INDIRECT("ｄａｔａ!$"&amp;BC$112&amp;"$"&amp;$B154)&gt;0),0,TRUE,1)</f>
        <v>0</v>
      </c>
      <c r="BD154" s="80" cm="1">
        <f t="array" aca="1" ref="BD154" ca="1">_xlfn.IFS(BD156=1,0,BD155=1,0,AND(INDIRECT("ｄａｔａ!$"&amp;BD$112&amp;"$"&amp;$B154)&lt;=2,INDIRECT("ｄａｔａ!$"&amp;BD$112&amp;"$"&amp;$B154)&gt;0),0,TRUE,1)</f>
        <v>0</v>
      </c>
      <c r="BE154" s="80" cm="1">
        <f t="array" aca="1" ref="BE154" ca="1">_xlfn.IFS(BE156=1,0,BE155=1,0,AND(INDIRECT("ｄａｔａ!$"&amp;BE$112&amp;"$"&amp;$B154)&lt;=2,INDIRECT("ｄａｔａ!$"&amp;BE$112&amp;"$"&amp;$B154)&gt;0),0,TRUE,1)</f>
        <v>0</v>
      </c>
      <c r="BF154" s="80" cm="1">
        <f t="array" aca="1" ref="BF154" ca="1">_xlfn.IFS(BF156=1,0,BF155=1,0,AND(INDIRECT("ｄａｔａ!$"&amp;BF$112&amp;"$"&amp;$B154)&lt;=2,INDIRECT("ｄａｔａ!$"&amp;BF$112&amp;"$"&amp;$B154)&gt;0),0,TRUE,1)</f>
        <v>0</v>
      </c>
      <c r="BG154" s="80" cm="1">
        <f t="array" aca="1" ref="BG154" ca="1">_xlfn.IFS(BG156=1,0,BG155=1,0,AND(INDIRECT("ｄａｔａ!$"&amp;BG$112&amp;"$"&amp;$B154)&lt;=2,INDIRECT("ｄａｔａ!$"&amp;BG$112&amp;"$"&amp;$B154)&gt;0),0,TRUE,1)</f>
        <v>0</v>
      </c>
      <c r="BH154" s="80" cm="1">
        <f t="array" aca="1" ref="BH154" ca="1">_xlfn.IFS(BH156=1,0,BH155=1,0,AND(INDIRECT("ｄａｔａ!$"&amp;BH$112&amp;"$"&amp;$B154)&lt;=2,INDIRECT("ｄａｔａ!$"&amp;BH$112&amp;"$"&amp;$B154)&gt;0),0,TRUE,1)</f>
        <v>0</v>
      </c>
      <c r="BI154" s="80" cm="1">
        <f t="array" aca="1" ref="BI154" ca="1">_xlfn.IFS(BI156=1,0,BI155=1,0,AND(INDIRECT("ｄａｔａ!$"&amp;BI$112&amp;"$"&amp;$B154)&lt;=2,INDIRECT("ｄａｔａ!$"&amp;BI$112&amp;"$"&amp;$B154)&gt;0),0,TRUE,1)</f>
        <v>0</v>
      </c>
      <c r="BJ154" s="80" cm="1">
        <f t="array" aca="1" ref="BJ154" ca="1">_xlfn.IFS(BJ156=1,0,BJ155=1,0,AND(INDIRECT("ｄａｔａ!$"&amp;BJ$112&amp;"$"&amp;$B154)&lt;=2,INDIRECT("ｄａｔａ!$"&amp;BJ$112&amp;"$"&amp;$B154)&gt;0),0,TRUE,1)</f>
        <v>0</v>
      </c>
      <c r="BK154" s="80" cm="1">
        <f t="array" aca="1" ref="BK154" ca="1">_xlfn.IFS(BK156=1,0,BK155=1,0,AND(INDIRECT("ｄａｔａ!$"&amp;BK$112&amp;"$"&amp;$B154)&lt;=2,INDIRECT("ｄａｔａ!$"&amp;BK$112&amp;"$"&amp;$B154)&gt;0),0,TRUE,1)</f>
        <v>0</v>
      </c>
      <c r="BL154" s="80" cm="1">
        <f t="array" aca="1" ref="BL154" ca="1">_xlfn.IFS(BL156=1,0,BL155=1,0,AND(INDIRECT("ｄａｔａ!$"&amp;BL$112&amp;"$"&amp;$B154)&lt;=2,INDIRECT("ｄａｔａ!$"&amp;BL$112&amp;"$"&amp;$B154)&gt;0),0,TRUE,1)</f>
        <v>0</v>
      </c>
      <c r="BM154" s="80" cm="1">
        <f t="array" aca="1" ref="BM154" ca="1">_xlfn.IFS(BM156=1,0,BM155=1,0,AND(INDIRECT("ｄａｔａ!$"&amp;BM$112&amp;"$"&amp;$B154)&lt;=2,INDIRECT("ｄａｔａ!$"&amp;BM$112&amp;"$"&amp;$B154)&gt;0),0,TRUE,1)</f>
        <v>0</v>
      </c>
      <c r="BN154" s="80" cm="1">
        <f t="array" aca="1" ref="BN154" ca="1">_xlfn.IFS(BN156=1,0,BN155=1,0,AND(INDIRECT("ｄａｔａ!$"&amp;BN$112&amp;"$"&amp;$B154)&lt;=2,INDIRECT("ｄａｔａ!$"&amp;BN$112&amp;"$"&amp;$B154)&gt;0),0,TRUE,1)</f>
        <v>0</v>
      </c>
      <c r="BO154" s="80" cm="1">
        <f t="array" aca="1" ref="BO154" ca="1">_xlfn.IFS(BO156=1,0,BO155=1,0,AND(INDIRECT("ｄａｔａ!$"&amp;BO$112&amp;"$"&amp;$B154)&lt;=2,INDIRECT("ｄａｔａ!$"&amp;BO$112&amp;"$"&amp;$B154)&gt;0),0,TRUE,1)</f>
        <v>0</v>
      </c>
      <c r="BP154" s="80" cm="1">
        <f t="array" aca="1" ref="BP154" ca="1">_xlfn.IFS(BP156=1,0,BP155=1,0,AND(INDIRECT("ｄａｔａ!$"&amp;BP$112&amp;"$"&amp;$B154)&lt;=2,INDIRECT("ｄａｔａ!$"&amp;BP$112&amp;"$"&amp;$B154)&gt;0),0,TRUE,1)</f>
        <v>0</v>
      </c>
    </row>
    <row r="155" spans="1:68" x14ac:dyDescent="0.2">
      <c r="B155" s="80">
        <f>VLOOKUP($A153,$A$11:$B$110,2,FALSE)</f>
        <v>17</v>
      </c>
      <c r="C155" s="80" t="s">
        <v>2425</v>
      </c>
      <c r="D155" s="80" cm="1">
        <f t="array" aca="1" ref="D155" ca="1">_xlfn.IFS(D156=1,0,TRIM(INDIRECT("ｄａｔａ!$"&amp;D$112&amp;"$"&amp;$B155))="",1,TRIM(INDIRECT("ｄａｔａ!$"&amp;D$112&amp;"$"&amp;$B155))&lt;&gt;"",0)</f>
        <v>0</v>
      </c>
      <c r="F155" s="80" cm="1">
        <f t="array" aca="1" ref="F155" ca="1">_xlfn.IFS(F156=1,0,TRIM(INDIRECT("ｄａｔａ!$"&amp;F$112&amp;"$"&amp;$B155))="",1,TRIM(INDIRECT("ｄａｔａ!$"&amp;F$112&amp;"$"&amp;$B155))&lt;&gt;"",0)</f>
        <v>1</v>
      </c>
      <c r="G155" s="80" cm="1">
        <f t="array" aca="1" ref="G155" ca="1">_xlfn.IFS(G156=1,0,TRIM(INDIRECT("ｄａｔａ!$"&amp;G$112&amp;"$"&amp;$B155))="",1,TRIM(INDIRECT("ｄａｔａ!$"&amp;G$112&amp;"$"&amp;$B155))&lt;&gt;"",0)</f>
        <v>1</v>
      </c>
      <c r="H155" s="80" cm="1">
        <f t="array" aca="1" ref="H155" ca="1">_xlfn.IFS(H156=1,0,TRIM(INDIRECT("ｄａｔａ!$"&amp;H$112&amp;"$"&amp;$B155))="",1,TRIM(INDIRECT("ｄａｔａ!$"&amp;H$112&amp;"$"&amp;$B155))&lt;&gt;"",0)</f>
        <v>1</v>
      </c>
      <c r="I155" s="80" cm="1">
        <f t="array" aca="1" ref="I155" ca="1">_xlfn.IFS(I156=1,0,TRIM(INDIRECT("ｄａｔａ!$"&amp;I$112&amp;"$"&amp;$B155))="",1,TRIM(INDIRECT("ｄａｔａ!$"&amp;I$112&amp;"$"&amp;$B155))&lt;&gt;"",0)</f>
        <v>1</v>
      </c>
      <c r="J155" s="80" cm="1">
        <f t="array" aca="1" ref="J155" ca="1">_xlfn.IFS(J156=1,0,TRIM(INDIRECT("ｄａｔａ!$"&amp;J$112&amp;"$"&amp;$B155))="",1,TRIM(INDIRECT("ｄａｔａ!$"&amp;J$112&amp;"$"&amp;$B155))&lt;&gt;"",0)</f>
        <v>1</v>
      </c>
      <c r="K155" s="80" cm="1">
        <f t="array" aca="1" ref="K155" ca="1">_xlfn.IFS(K156=1,0,TRIM(INDIRECT("ｄａｔａ!$"&amp;K$112&amp;"$"&amp;$B155))="",1,TRIM(INDIRECT("ｄａｔａ!$"&amp;K$112&amp;"$"&amp;$B155))&lt;&gt;"",0)</f>
        <v>1</v>
      </c>
      <c r="L155" s="80" cm="1">
        <f t="array" aca="1" ref="L155" ca="1">_xlfn.IFS(L156=1,0,TRIM(INDIRECT("ｄａｔａ!$"&amp;L$112&amp;"$"&amp;$B155))="",1,TRIM(INDIRECT("ｄａｔａ!$"&amp;L$112&amp;"$"&amp;$B155))&lt;&gt;"",0)</f>
        <v>1</v>
      </c>
      <c r="M155" s="80" cm="1">
        <f t="array" aca="1" ref="M155" ca="1">_xlfn.IFS(M156=1,0,TRIM(INDIRECT("ｄａｔａ!$"&amp;M$112&amp;"$"&amp;$B155))="",1,TRIM(INDIRECT("ｄａｔａ!$"&amp;M$112&amp;"$"&amp;$B155))&lt;&gt;"",0)</f>
        <v>1</v>
      </c>
      <c r="N155" s="80" cm="1">
        <f t="array" aca="1" ref="N155" ca="1">_xlfn.IFS(N156=1,0,TRIM(INDIRECT("ｄａｔａ!$"&amp;N$112&amp;"$"&amp;$B155))="",1,TRIM(INDIRECT("ｄａｔａ!$"&amp;N$112&amp;"$"&amp;$B155))&lt;&gt;"",0)</f>
        <v>1</v>
      </c>
      <c r="O155" s="80" cm="1">
        <f t="array" aca="1" ref="O155" ca="1">_xlfn.IFS(O156=1,0,TRIM(INDIRECT("ｄａｔａ!$"&amp;O$112&amp;"$"&amp;$B155))="",1,TRIM(INDIRECT("ｄａｔａ!$"&amp;O$112&amp;"$"&amp;$B155))&lt;&gt;"",0)</f>
        <v>1</v>
      </c>
      <c r="P155" s="80" cm="1">
        <f t="array" aca="1" ref="P155" ca="1">_xlfn.IFS(P156=1,0,TRIM(INDIRECT("ｄａｔａ!$"&amp;P$112&amp;"$"&amp;$B155))="",1,TRIM(INDIRECT("ｄａｔａ!$"&amp;P$112&amp;"$"&amp;$B155))&lt;&gt;"",0)</f>
        <v>1</v>
      </c>
      <c r="Q155" s="80" cm="1">
        <f t="array" aca="1" ref="Q155" ca="1">_xlfn.IFS(Q156=1,0,TRIM(INDIRECT("ｄａｔａ!$"&amp;Q$112&amp;"$"&amp;$B155))="",1,TRIM(INDIRECT("ｄａｔａ!$"&amp;Q$112&amp;"$"&amp;$B155))&lt;&gt;"",0)</f>
        <v>1</v>
      </c>
      <c r="R155" s="80" cm="1">
        <f t="array" aca="1" ref="R155" ca="1">_xlfn.IFS(R156=1,0,TRIM(INDIRECT("ｄａｔａ!$"&amp;R$112&amp;"$"&amp;$B155))="",1,TRIM(INDIRECT("ｄａｔａ!$"&amp;R$112&amp;"$"&amp;$B155))&lt;&gt;"",0)</f>
        <v>1</v>
      </c>
      <c r="S155" s="80" cm="1">
        <f t="array" aca="1" ref="S155" ca="1">_xlfn.IFS(S156=1,0,TRIM(INDIRECT("ｄａｔａ!$"&amp;S$112&amp;"$"&amp;$B155))="",1,TRIM(INDIRECT("ｄａｔａ!$"&amp;S$112&amp;"$"&amp;$B155))&lt;&gt;"",0)</f>
        <v>1</v>
      </c>
      <c r="T155" s="80" cm="1">
        <f t="array" aca="1" ref="T155" ca="1">_xlfn.IFS(T156=1,0,TRIM(INDIRECT("ｄａｔａ!$"&amp;T$112&amp;"$"&amp;$B155))="",1,TRIM(INDIRECT("ｄａｔａ!$"&amp;T$112&amp;"$"&amp;$B155))&lt;&gt;"",0)</f>
        <v>1</v>
      </c>
      <c r="U155" s="80" cm="1">
        <f t="array" aca="1" ref="U155" ca="1">_xlfn.IFS(U156=1,0,TRIM(INDIRECT("ｄａｔａ!$"&amp;U$112&amp;"$"&amp;$B155))="",1,TRIM(INDIRECT("ｄａｔａ!$"&amp;U$112&amp;"$"&amp;$B155))&lt;&gt;"",0)</f>
        <v>1</v>
      </c>
      <c r="V155" s="80" cm="1">
        <f t="array" aca="1" ref="V155" ca="1">_xlfn.IFS(V156=1,0,TRIM(INDIRECT("ｄａｔａ!$"&amp;V$112&amp;"$"&amp;$B155))="",1,TRIM(INDIRECT("ｄａｔａ!$"&amp;V$112&amp;"$"&amp;$B155))&lt;&gt;"",0)</f>
        <v>1</v>
      </c>
      <c r="W155" s="80" cm="1">
        <f t="array" aca="1" ref="W155" ca="1">_xlfn.IFS(W156=1,0,TRIM(INDIRECT("ｄａｔａ!$"&amp;W$112&amp;"$"&amp;$B155))="",1,TRIM(INDIRECT("ｄａｔａ!$"&amp;W$112&amp;"$"&amp;$B155))&lt;&gt;"",0)</f>
        <v>1</v>
      </c>
      <c r="X155" s="80">
        <f ca="1">IF(SUM($Y155:$AO155)=17,1,0)</f>
        <v>1</v>
      </c>
      <c r="Y155" s="80" cm="1">
        <f t="array" aca="1" ref="Y155" ca="1">_xlfn.IFS(Y156=1,0,TRIM(INDIRECT("ｄａｔａ!$"&amp;Y$112&amp;"$"&amp;$B155))="",1,TRIM(INDIRECT("ｄａｔａ!$"&amp;Y$112&amp;"$"&amp;$B155))&lt;&gt;"",0)</f>
        <v>1</v>
      </c>
      <c r="Z155" s="80" cm="1">
        <f t="array" aca="1" ref="Z155" ca="1">_xlfn.IFS(Z156=1,0,TRIM(INDIRECT("ｄａｔａ!$"&amp;Z$112&amp;"$"&amp;$B155))="",1,TRIM(INDIRECT("ｄａｔａ!$"&amp;Z$112&amp;"$"&amp;$B155))&lt;&gt;"",0)</f>
        <v>1</v>
      </c>
      <c r="AA155" s="80" cm="1">
        <f t="array" aca="1" ref="AA155" ca="1">_xlfn.IFS(AA156=1,0,TRIM(INDIRECT("ｄａｔａ!$"&amp;AA$112&amp;"$"&amp;$B155))="",1,TRIM(INDIRECT("ｄａｔａ!$"&amp;AA$112&amp;"$"&amp;$B155))&lt;&gt;"",0)</f>
        <v>1</v>
      </c>
      <c r="AB155" s="80" cm="1">
        <f t="array" aca="1" ref="AB155" ca="1">_xlfn.IFS(AB156=1,0,TRIM(INDIRECT("ｄａｔａ!$"&amp;AB$112&amp;"$"&amp;$B155))="",1,TRIM(INDIRECT("ｄａｔａ!$"&amp;AB$112&amp;"$"&amp;$B155))&lt;&gt;"",0)</f>
        <v>1</v>
      </c>
      <c r="AC155" s="80" cm="1">
        <f t="array" aca="1" ref="AC155" ca="1">_xlfn.IFS(AC156=1,0,TRIM(INDIRECT("ｄａｔａ!$"&amp;AC$112&amp;"$"&amp;$B155))="",1,TRIM(INDIRECT("ｄａｔａ!$"&amp;AC$112&amp;"$"&amp;$B155))&lt;&gt;"",0)</f>
        <v>1</v>
      </c>
      <c r="AD155" s="80" cm="1">
        <f t="array" aca="1" ref="AD155" ca="1">_xlfn.IFS(AD156=1,0,TRIM(INDIRECT("ｄａｔａ!$"&amp;AD$112&amp;"$"&amp;$B155))="",1,TRIM(INDIRECT("ｄａｔａ!$"&amp;AD$112&amp;"$"&amp;$B155))&lt;&gt;"",0)</f>
        <v>1</v>
      </c>
      <c r="AE155" s="80" cm="1">
        <f t="array" aca="1" ref="AE155" ca="1">_xlfn.IFS(AE156=1,0,TRIM(INDIRECT("ｄａｔａ!$"&amp;AE$112&amp;"$"&amp;$B155))="",1,TRIM(INDIRECT("ｄａｔａ!$"&amp;AE$112&amp;"$"&amp;$B155))&lt;&gt;"",0)</f>
        <v>1</v>
      </c>
      <c r="AF155" s="80" cm="1">
        <f t="array" aca="1" ref="AF155" ca="1">_xlfn.IFS(AF156=1,0,TRIM(INDIRECT("ｄａｔａ!$"&amp;AF$112&amp;"$"&amp;$B155))="",1,TRIM(INDIRECT("ｄａｔａ!$"&amp;AF$112&amp;"$"&amp;$B155))&lt;&gt;"",0)</f>
        <v>1</v>
      </c>
      <c r="AG155" s="80" cm="1">
        <f t="array" aca="1" ref="AG155" ca="1">_xlfn.IFS(AG156=1,0,TRIM(INDIRECT("ｄａｔａ!$"&amp;AG$112&amp;"$"&amp;$B155))="",1,TRIM(INDIRECT("ｄａｔａ!$"&amp;AG$112&amp;"$"&amp;$B155))&lt;&gt;"",0)</f>
        <v>1</v>
      </c>
      <c r="AH155" s="80" cm="1">
        <f t="array" aca="1" ref="AH155" ca="1">_xlfn.IFS(AH156=1,0,TRIM(INDIRECT("ｄａｔａ!$"&amp;AH$112&amp;"$"&amp;$B155))="",1,TRIM(INDIRECT("ｄａｔａ!$"&amp;AH$112&amp;"$"&amp;$B155))&lt;&gt;"",0)</f>
        <v>1</v>
      </c>
      <c r="AI155" s="80" cm="1">
        <f t="array" aca="1" ref="AI155" ca="1">_xlfn.IFS(AI156=1,0,TRIM(INDIRECT("ｄａｔａ!$"&amp;AI$112&amp;"$"&amp;$B155))="",1,TRIM(INDIRECT("ｄａｔａ!$"&amp;AI$112&amp;"$"&amp;$B155))&lt;&gt;"",0)</f>
        <v>1</v>
      </c>
      <c r="AJ155" s="80" cm="1">
        <f t="array" aca="1" ref="AJ155" ca="1">_xlfn.IFS(AJ156=1,0,TRIM(INDIRECT("ｄａｔａ!$"&amp;AJ$112&amp;"$"&amp;$B155))="",1,TRIM(INDIRECT("ｄａｔａ!$"&amp;AJ$112&amp;"$"&amp;$B155))&lt;&gt;"",0)</f>
        <v>1</v>
      </c>
      <c r="AK155" s="80" cm="1">
        <f t="array" aca="1" ref="AK155" ca="1">_xlfn.IFS(AK156=1,0,TRIM(INDIRECT("ｄａｔａ!$"&amp;AK$112&amp;"$"&amp;$B155))="",1,TRIM(INDIRECT("ｄａｔａ!$"&amp;AK$112&amp;"$"&amp;$B155))&lt;&gt;"",0)</f>
        <v>1</v>
      </c>
      <c r="AL155" s="80" cm="1">
        <f t="array" aca="1" ref="AL155" ca="1">_xlfn.IFS(AL156=1,0,TRIM(INDIRECT("ｄａｔａ!$"&amp;AL$112&amp;"$"&amp;$B155))="",1,TRIM(INDIRECT("ｄａｔａ!$"&amp;AL$112&amp;"$"&amp;$B155))&lt;&gt;"",0)</f>
        <v>1</v>
      </c>
      <c r="AM155" s="80" cm="1">
        <f t="array" aca="1" ref="AM155" ca="1">_xlfn.IFS(AM156=1,0,TRIM(INDIRECT("ｄａｔａ!$"&amp;AM$112&amp;"$"&amp;$B155))="",1,TRIM(INDIRECT("ｄａｔａ!$"&amp;AM$112&amp;"$"&amp;$B155))&lt;&gt;"",0)</f>
        <v>1</v>
      </c>
      <c r="AN155" s="80" cm="1">
        <f t="array" aca="1" ref="AN155" ca="1">_xlfn.IFS(AN156=1,0,TRIM(INDIRECT("ｄａｔａ!$"&amp;AN$112&amp;"$"&amp;$B155))="",1,TRIM(INDIRECT("ｄａｔａ!$"&amp;AN$112&amp;"$"&amp;$B155))&lt;&gt;"",0)</f>
        <v>1</v>
      </c>
      <c r="AO155" s="80" cm="1">
        <f t="array" aca="1" ref="AO155" ca="1">_xlfn.IFS(AO156=1,0,TRIM(INDIRECT("ｄａｔａ!$"&amp;AO$112&amp;"$"&amp;$B155))="",1,TRIM(INDIRECT("ｄａｔａ!$"&amp;AO$112&amp;"$"&amp;$B155))&lt;&gt;"",0)</f>
        <v>1</v>
      </c>
      <c r="AP155" s="80">
        <f ca="1">IF(SUM($AQ155:$AZ155)=10,1,0)</f>
        <v>1</v>
      </c>
      <c r="AQ155" s="80" cm="1">
        <f t="array" aca="1" ref="AQ155" ca="1">_xlfn.IFS(AQ156=1,0,TRIM(INDIRECT("ｄａｔａ!$"&amp;AQ$112&amp;"$"&amp;$B155))="",1,TRIM(INDIRECT("ｄａｔａ!$"&amp;AQ$112&amp;"$"&amp;$B155))&lt;&gt;"",0)</f>
        <v>1</v>
      </c>
      <c r="AR155" s="80" cm="1">
        <f t="array" aca="1" ref="AR155" ca="1">_xlfn.IFS(AR156=1,0,TRIM(INDIRECT("ｄａｔａ!$"&amp;AR$112&amp;"$"&amp;$B155))="",1,TRIM(INDIRECT("ｄａｔａ!$"&amp;AR$112&amp;"$"&amp;$B155))&lt;&gt;"",0)</f>
        <v>1</v>
      </c>
      <c r="AS155" s="80" cm="1">
        <f t="array" aca="1" ref="AS155" ca="1">_xlfn.IFS(AS156=1,0,TRIM(INDIRECT("ｄａｔａ!$"&amp;AS$112&amp;"$"&amp;$B155))="",1,TRIM(INDIRECT("ｄａｔａ!$"&amp;AS$112&amp;"$"&amp;$B155))&lt;&gt;"",0)</f>
        <v>1</v>
      </c>
      <c r="AT155" s="80" cm="1">
        <f t="array" aca="1" ref="AT155" ca="1">_xlfn.IFS(AT156=1,0,TRIM(INDIRECT("ｄａｔａ!$"&amp;AT$112&amp;"$"&amp;$B155))="",1,TRIM(INDIRECT("ｄａｔａ!$"&amp;AT$112&amp;"$"&amp;$B155))&lt;&gt;"",0)</f>
        <v>1</v>
      </c>
      <c r="AU155" s="80" cm="1">
        <f t="array" aca="1" ref="AU155" ca="1">_xlfn.IFS(AU156=1,0,TRIM(INDIRECT("ｄａｔａ!$"&amp;AU$112&amp;"$"&amp;$B155))="",1,TRIM(INDIRECT("ｄａｔａ!$"&amp;AU$112&amp;"$"&amp;$B155))&lt;&gt;"",0)</f>
        <v>1</v>
      </c>
      <c r="AV155" s="80" cm="1">
        <f t="array" aca="1" ref="AV155" ca="1">_xlfn.IFS(AV156=1,0,TRIM(INDIRECT("ｄａｔａ!$"&amp;AV$112&amp;"$"&amp;$B155))="",1,TRIM(INDIRECT("ｄａｔａ!$"&amp;AV$112&amp;"$"&amp;$B155))&lt;&gt;"",0)</f>
        <v>1</v>
      </c>
      <c r="AW155" s="80" cm="1">
        <f t="array" aca="1" ref="AW155" ca="1">_xlfn.IFS(AW156=1,0,TRIM(INDIRECT("ｄａｔａ!$"&amp;AW$112&amp;"$"&amp;$B155))="",1,TRIM(INDIRECT("ｄａｔａ!$"&amp;AW$112&amp;"$"&amp;$B155))&lt;&gt;"",0)</f>
        <v>1</v>
      </c>
      <c r="AX155" s="80" cm="1">
        <f t="array" aca="1" ref="AX155" ca="1">_xlfn.IFS(AX156=1,0,TRIM(INDIRECT("ｄａｔａ!$"&amp;AX$112&amp;"$"&amp;$B155))="",1,TRIM(INDIRECT("ｄａｔａ!$"&amp;AX$112&amp;"$"&amp;$B155))&lt;&gt;"",0)</f>
        <v>1</v>
      </c>
      <c r="AY155" s="80" cm="1">
        <f t="array" aca="1" ref="AY155" ca="1">_xlfn.IFS(AY156=1,0,TRIM(INDIRECT("ｄａｔａ!$"&amp;AY$112&amp;"$"&amp;$B155))="",1,TRIM(INDIRECT("ｄａｔａ!$"&amp;AY$112&amp;"$"&amp;$B155))&lt;&gt;"",0)</f>
        <v>1</v>
      </c>
      <c r="AZ155" s="80" cm="1">
        <f t="array" aca="1" ref="AZ155" ca="1">_xlfn.IFS(AZ156=1,0,TRIM(INDIRECT("ｄａｔａ!$"&amp;AZ$112&amp;"$"&amp;$B155))="",1,TRIM(INDIRECT("ｄａｔａ!$"&amp;AZ$112&amp;"$"&amp;$B155))&lt;&gt;"",0)</f>
        <v>1</v>
      </c>
      <c r="BA155" s="80">
        <f ca="1">IF(SUM($BB155:$BP155)=15,1,0)</f>
        <v>1</v>
      </c>
      <c r="BB155" s="80" cm="1">
        <f t="array" aca="1" ref="BB155" ca="1">_xlfn.IFS(BB156=1,0,TRIM(INDIRECT("ｄａｔａ!$"&amp;BB$112&amp;"$"&amp;$B155))="",1,TRIM(INDIRECT("ｄａｔａ!$"&amp;BB$112&amp;"$"&amp;$B155))&lt;&gt;"",0)</f>
        <v>1</v>
      </c>
      <c r="BC155" s="80" cm="1">
        <f t="array" aca="1" ref="BC155" ca="1">_xlfn.IFS(BC156=1,0,TRIM(INDIRECT("ｄａｔａ!$"&amp;BC$112&amp;"$"&amp;$B155))="",1,TRIM(INDIRECT("ｄａｔａ!$"&amp;BC$112&amp;"$"&amp;$B155))&lt;&gt;"",0)</f>
        <v>1</v>
      </c>
      <c r="BD155" s="80" cm="1">
        <f t="array" aca="1" ref="BD155" ca="1">_xlfn.IFS(BD156=1,0,TRIM(INDIRECT("ｄａｔａ!$"&amp;BD$112&amp;"$"&amp;$B155))="",1,TRIM(INDIRECT("ｄａｔａ!$"&amp;BD$112&amp;"$"&amp;$B155))&lt;&gt;"",0)</f>
        <v>1</v>
      </c>
      <c r="BE155" s="80" cm="1">
        <f t="array" aca="1" ref="BE155" ca="1">_xlfn.IFS(BE156=1,0,TRIM(INDIRECT("ｄａｔａ!$"&amp;BE$112&amp;"$"&amp;$B155))="",1,TRIM(INDIRECT("ｄａｔａ!$"&amp;BE$112&amp;"$"&amp;$B155))&lt;&gt;"",0)</f>
        <v>1</v>
      </c>
      <c r="BF155" s="80" cm="1">
        <f t="array" aca="1" ref="BF155" ca="1">_xlfn.IFS(BF156=1,0,TRIM(INDIRECT("ｄａｔａ!$"&amp;BF$112&amp;"$"&amp;$B155))="",1,TRIM(INDIRECT("ｄａｔａ!$"&amp;BF$112&amp;"$"&amp;$B155))&lt;&gt;"",0)</f>
        <v>1</v>
      </c>
      <c r="BG155" s="80" cm="1">
        <f t="array" aca="1" ref="BG155" ca="1">_xlfn.IFS(BG156=1,0,TRIM(INDIRECT("ｄａｔａ!$"&amp;BG$112&amp;"$"&amp;$B155))="",1,TRIM(INDIRECT("ｄａｔａ!$"&amp;BG$112&amp;"$"&amp;$B155))&lt;&gt;"",0)</f>
        <v>1</v>
      </c>
      <c r="BH155" s="80" cm="1">
        <f t="array" aca="1" ref="BH155" ca="1">_xlfn.IFS(BH156=1,0,TRIM(INDIRECT("ｄａｔａ!$"&amp;BH$112&amp;"$"&amp;$B155))="",1,TRIM(INDIRECT("ｄａｔａ!$"&amp;BH$112&amp;"$"&amp;$B155))&lt;&gt;"",0)</f>
        <v>1</v>
      </c>
      <c r="BI155" s="80" cm="1">
        <f t="array" aca="1" ref="BI155" ca="1">_xlfn.IFS(BI156=1,0,TRIM(INDIRECT("ｄａｔａ!$"&amp;BI$112&amp;"$"&amp;$B155))="",1,TRIM(INDIRECT("ｄａｔａ!$"&amp;BI$112&amp;"$"&amp;$B155))&lt;&gt;"",0)</f>
        <v>1</v>
      </c>
      <c r="BJ155" s="80" cm="1">
        <f t="array" aca="1" ref="BJ155" ca="1">_xlfn.IFS(BJ156=1,0,TRIM(INDIRECT("ｄａｔａ!$"&amp;BJ$112&amp;"$"&amp;$B155))="",1,TRIM(INDIRECT("ｄａｔａ!$"&amp;BJ$112&amp;"$"&amp;$B155))&lt;&gt;"",0)</f>
        <v>1</v>
      </c>
      <c r="BK155" s="80" cm="1">
        <f t="array" aca="1" ref="BK155" ca="1">_xlfn.IFS(BK156=1,0,TRIM(INDIRECT("ｄａｔａ!$"&amp;BK$112&amp;"$"&amp;$B155))="",1,TRIM(INDIRECT("ｄａｔａ!$"&amp;BK$112&amp;"$"&amp;$B155))&lt;&gt;"",0)</f>
        <v>1</v>
      </c>
      <c r="BL155" s="80" cm="1">
        <f t="array" aca="1" ref="BL155" ca="1">_xlfn.IFS(BL156=1,0,TRIM(INDIRECT("ｄａｔａ!$"&amp;BL$112&amp;"$"&amp;$B155))="",1,TRIM(INDIRECT("ｄａｔａ!$"&amp;BL$112&amp;"$"&amp;$B155))&lt;&gt;"",0)</f>
        <v>1</v>
      </c>
      <c r="BM155" s="80" cm="1">
        <f t="array" aca="1" ref="BM155" ca="1">_xlfn.IFS(BM156=1,0,TRIM(INDIRECT("ｄａｔａ!$"&amp;BM$112&amp;"$"&amp;$B155))="",1,TRIM(INDIRECT("ｄａｔａ!$"&amp;BM$112&amp;"$"&amp;$B155))&lt;&gt;"",0)</f>
        <v>1</v>
      </c>
      <c r="BN155" s="80" cm="1">
        <f t="array" aca="1" ref="BN155" ca="1">_xlfn.IFS(BN156=1,0,TRIM(INDIRECT("ｄａｔａ!$"&amp;BN$112&amp;"$"&amp;$B155))="",1,TRIM(INDIRECT("ｄａｔａ!$"&amp;BN$112&amp;"$"&amp;$B155))&lt;&gt;"",0)</f>
        <v>1</v>
      </c>
      <c r="BO155" s="80" cm="1">
        <f t="array" aca="1" ref="BO155" ca="1">_xlfn.IFS(BO156=1,0,TRIM(INDIRECT("ｄａｔａ!$"&amp;BO$112&amp;"$"&amp;$B155))="",1,TRIM(INDIRECT("ｄａｔａ!$"&amp;BO$112&amp;"$"&amp;$B155))&lt;&gt;"",0)</f>
        <v>1</v>
      </c>
      <c r="BP155" s="80" cm="1">
        <f t="array" aca="1" ref="BP155" ca="1">_xlfn.IFS(BP156=1,0,TRIM(INDIRECT("ｄａｔａ!$"&amp;BP$112&amp;"$"&amp;$B155))="",1,TRIM(INDIRECT("ｄａｔａ!$"&amp;BP$112&amp;"$"&amp;$B155))&lt;&gt;"",0)</f>
        <v>1</v>
      </c>
    </row>
    <row r="156" spans="1:68" x14ac:dyDescent="0.2">
      <c r="B156" s="80">
        <f>VLOOKUP($A153,$A$11:$B$110,2,FALSE)</f>
        <v>17</v>
      </c>
      <c r="C156" s="80" t="s">
        <v>2430</v>
      </c>
      <c r="D156" s="80" cm="1">
        <f t="array" aca="1" ref="D156" ca="1">IF(ISERROR(INDIRECT("ｄａｔａ!$"&amp;D$112&amp;"$"&amp;$B156)),1,0)</f>
        <v>0</v>
      </c>
      <c r="F156" s="80" cm="1">
        <f t="array" aca="1" ref="F156" ca="1">IF(ISERROR(INDIRECT("ｄａｔａ!$"&amp;F$112&amp;"$"&amp;$B156)),1,0)</f>
        <v>0</v>
      </c>
      <c r="G156" s="80" cm="1">
        <f t="array" aca="1" ref="G156" ca="1">IF(ISERROR(INDIRECT("ｄａｔａ!$"&amp;G$112&amp;"$"&amp;$B156)),1,0)</f>
        <v>0</v>
      </c>
      <c r="H156" s="80" cm="1">
        <f t="array" aca="1" ref="H156" ca="1">IF(ISERROR(INDIRECT("ｄａｔａ!$"&amp;H$112&amp;"$"&amp;$B156)),1,0)</f>
        <v>0</v>
      </c>
      <c r="I156" s="80" cm="1">
        <f t="array" aca="1" ref="I156" ca="1">IF(ISERROR(INDIRECT("ｄａｔａ!$"&amp;I$112&amp;"$"&amp;$B156)),1,0)</f>
        <v>0</v>
      </c>
      <c r="J156" s="80" cm="1">
        <f t="array" aca="1" ref="J156" ca="1">IF(ISERROR(INDIRECT("ｄａｔａ!$"&amp;J$112&amp;"$"&amp;$B156)),1,0)</f>
        <v>0</v>
      </c>
      <c r="K156" s="80" cm="1">
        <f t="array" aca="1" ref="K156" ca="1">IF(ISERROR(INDIRECT("ｄａｔａ!$"&amp;K$112&amp;"$"&amp;$B156)),1,0)</f>
        <v>0</v>
      </c>
      <c r="L156" s="80" cm="1">
        <f t="array" aca="1" ref="L156" ca="1">IF(ISERROR(INDIRECT("ｄａｔａ!$"&amp;L$112&amp;"$"&amp;$B156)),1,0)</f>
        <v>0</v>
      </c>
      <c r="M156" s="80" cm="1">
        <f t="array" aca="1" ref="M156" ca="1">IF(ISERROR(INDIRECT("ｄａｔａ!$"&amp;M$112&amp;"$"&amp;$B156)),1,0)</f>
        <v>0</v>
      </c>
      <c r="N156" s="80" cm="1">
        <f t="array" aca="1" ref="N156" ca="1">IF(ISERROR(INDIRECT("ｄａｔａ!$"&amp;N$112&amp;"$"&amp;$B156)),1,0)</f>
        <v>0</v>
      </c>
      <c r="O156" s="80" cm="1">
        <f t="array" aca="1" ref="O156" ca="1">IF(ISERROR(INDIRECT("ｄａｔａ!$"&amp;O$112&amp;"$"&amp;$B156)),1,0)</f>
        <v>0</v>
      </c>
      <c r="P156" s="80" cm="1">
        <f t="array" aca="1" ref="P156" ca="1">IF(ISERROR(INDIRECT("ｄａｔａ!$"&amp;P$112&amp;"$"&amp;$B156)),1,0)</f>
        <v>0</v>
      </c>
      <c r="Q156" s="80" cm="1">
        <f t="array" aca="1" ref="Q156" ca="1">IF(ISERROR(INDIRECT("ｄａｔａ!$"&amp;Q$112&amp;"$"&amp;$B156)),1,0)</f>
        <v>0</v>
      </c>
      <c r="R156" s="80" cm="1">
        <f t="array" aca="1" ref="R156" ca="1">IF(ISERROR(INDIRECT("ｄａｔａ!$"&amp;R$112&amp;"$"&amp;$B156)),1,0)</f>
        <v>0</v>
      </c>
      <c r="S156" s="80" cm="1">
        <f t="array" aca="1" ref="S156" ca="1">IF(ISERROR(INDIRECT("ｄａｔａ!$"&amp;S$112&amp;"$"&amp;$B156)),1,0)</f>
        <v>0</v>
      </c>
      <c r="T156" s="80" cm="1">
        <f t="array" aca="1" ref="T156" ca="1">IF(ISERROR(INDIRECT("ｄａｔａ!$"&amp;T$112&amp;"$"&amp;$B156)),1,0)</f>
        <v>0</v>
      </c>
      <c r="U156" s="80" cm="1">
        <f t="array" aca="1" ref="U156" ca="1">IF(ISERROR(INDIRECT("ｄａｔａ!$"&amp;U$112&amp;"$"&amp;$B156)),1,0)</f>
        <v>0</v>
      </c>
      <c r="V156" s="80" cm="1">
        <f t="array" aca="1" ref="V156" ca="1">IF(ISERROR(INDIRECT("ｄａｔａ!$"&amp;V$112&amp;"$"&amp;$B156)),1,0)</f>
        <v>0</v>
      </c>
      <c r="W156" s="80" cm="1">
        <f t="array" aca="1" ref="W156" ca="1">IF(ISERROR(INDIRECT("ｄａｔａ!$"&amp;W$112&amp;"$"&amp;$B156)),1,0)</f>
        <v>0</v>
      </c>
      <c r="X156" s="80">
        <f ca="1">IF(SUM($Y154:$AO154,$Y156:$AO156)&gt;0,1,0)</f>
        <v>0</v>
      </c>
      <c r="Y156" s="80" cm="1">
        <f t="array" aca="1" ref="Y156" ca="1">IF(ISERROR(INDIRECT("ｄａｔａ!$"&amp;Y$112&amp;"$"&amp;$B156)),1,0)</f>
        <v>0</v>
      </c>
      <c r="Z156" s="80" cm="1">
        <f t="array" aca="1" ref="Z156" ca="1">IF(ISERROR(INDIRECT("ｄａｔａ!$"&amp;Z$112&amp;"$"&amp;$B156)),1,0)</f>
        <v>0</v>
      </c>
      <c r="AA156" s="80" cm="1">
        <f t="array" aca="1" ref="AA156" ca="1">IF(ISERROR(INDIRECT("ｄａｔａ!$"&amp;AA$112&amp;"$"&amp;$B156)),1,0)</f>
        <v>0</v>
      </c>
      <c r="AB156" s="80" cm="1">
        <f t="array" aca="1" ref="AB156" ca="1">IF(ISERROR(INDIRECT("ｄａｔａ!$"&amp;AB$112&amp;"$"&amp;$B156)),1,0)</f>
        <v>0</v>
      </c>
      <c r="AC156" s="80" cm="1">
        <f t="array" aca="1" ref="AC156" ca="1">IF(ISERROR(INDIRECT("ｄａｔａ!$"&amp;AC$112&amp;"$"&amp;$B156)),1,0)</f>
        <v>0</v>
      </c>
      <c r="AD156" s="80" cm="1">
        <f t="array" aca="1" ref="AD156" ca="1">IF(ISERROR(INDIRECT("ｄａｔａ!$"&amp;AD$112&amp;"$"&amp;$B156)),1,0)</f>
        <v>0</v>
      </c>
      <c r="AE156" s="80" cm="1">
        <f t="array" aca="1" ref="AE156" ca="1">IF(ISERROR(INDIRECT("ｄａｔａ!$"&amp;AE$112&amp;"$"&amp;$B156)),1,0)</f>
        <v>0</v>
      </c>
      <c r="AF156" s="80" cm="1">
        <f t="array" aca="1" ref="AF156" ca="1">IF(ISERROR(INDIRECT("ｄａｔａ!$"&amp;AF$112&amp;"$"&amp;$B156)),1,0)</f>
        <v>0</v>
      </c>
      <c r="AG156" s="80" cm="1">
        <f t="array" aca="1" ref="AG156" ca="1">IF(ISERROR(INDIRECT("ｄａｔａ!$"&amp;AG$112&amp;"$"&amp;$B156)),1,0)</f>
        <v>0</v>
      </c>
      <c r="AH156" s="80" cm="1">
        <f t="array" aca="1" ref="AH156" ca="1">IF(ISERROR(INDIRECT("ｄａｔａ!$"&amp;AH$112&amp;"$"&amp;$B156)),1,0)</f>
        <v>0</v>
      </c>
      <c r="AI156" s="80" cm="1">
        <f t="array" aca="1" ref="AI156" ca="1">IF(ISERROR(INDIRECT("ｄａｔａ!$"&amp;AI$112&amp;"$"&amp;$B156)),1,0)</f>
        <v>0</v>
      </c>
      <c r="AJ156" s="80" cm="1">
        <f t="array" aca="1" ref="AJ156" ca="1">IF(ISERROR(INDIRECT("ｄａｔａ!$"&amp;AJ$112&amp;"$"&amp;$B156)),1,0)</f>
        <v>0</v>
      </c>
      <c r="AK156" s="80" cm="1">
        <f t="array" aca="1" ref="AK156" ca="1">IF(ISERROR(INDIRECT("ｄａｔａ!$"&amp;AK$112&amp;"$"&amp;$B156)),1,0)</f>
        <v>0</v>
      </c>
      <c r="AL156" s="80" cm="1">
        <f t="array" aca="1" ref="AL156" ca="1">IF(ISERROR(INDIRECT("ｄａｔａ!$"&amp;AL$112&amp;"$"&amp;$B156)),1,0)</f>
        <v>0</v>
      </c>
      <c r="AM156" s="80" cm="1">
        <f t="array" aca="1" ref="AM156" ca="1">IF(ISERROR(INDIRECT("ｄａｔａ!$"&amp;AM$112&amp;"$"&amp;$B156)),1,0)</f>
        <v>0</v>
      </c>
      <c r="AN156" s="80" cm="1">
        <f t="array" aca="1" ref="AN156" ca="1">IF(ISERROR(INDIRECT("ｄａｔａ!$"&amp;AN$112&amp;"$"&amp;$B156)),1,0)</f>
        <v>0</v>
      </c>
      <c r="AO156" s="80" cm="1">
        <f t="array" aca="1" ref="AO156" ca="1">IF(ISERROR(INDIRECT("ｄａｔａ!$"&amp;AO$112&amp;"$"&amp;$B156)),1,0)</f>
        <v>0</v>
      </c>
      <c r="AP156" s="80">
        <f ca="1">IF(SUM($AQ154:$AZ154,$AQ156:$AZ156)&gt;0,1,0)</f>
        <v>0</v>
      </c>
      <c r="AQ156" s="80" cm="1">
        <f t="array" aca="1" ref="AQ156" ca="1">IF(ISERROR(INDIRECT("ｄａｔａ!$"&amp;AQ$112&amp;"$"&amp;$B156)),1,0)</f>
        <v>0</v>
      </c>
      <c r="AR156" s="80" cm="1">
        <f t="array" aca="1" ref="AR156" ca="1">IF(ISERROR(INDIRECT("ｄａｔａ!$"&amp;AR$112&amp;"$"&amp;$B156)),1,0)</f>
        <v>0</v>
      </c>
      <c r="AS156" s="80" cm="1">
        <f t="array" aca="1" ref="AS156" ca="1">IF(ISERROR(INDIRECT("ｄａｔａ!$"&amp;AS$112&amp;"$"&amp;$B156)),1,0)</f>
        <v>0</v>
      </c>
      <c r="AT156" s="80" cm="1">
        <f t="array" aca="1" ref="AT156" ca="1">IF(ISERROR(INDIRECT("ｄａｔａ!$"&amp;AT$112&amp;"$"&amp;$B156)),1,0)</f>
        <v>0</v>
      </c>
      <c r="AU156" s="80" cm="1">
        <f t="array" aca="1" ref="AU156" ca="1">IF(ISERROR(INDIRECT("ｄａｔａ!$"&amp;AU$112&amp;"$"&amp;$B156)),1,0)</f>
        <v>0</v>
      </c>
      <c r="AV156" s="80" cm="1">
        <f t="array" aca="1" ref="AV156" ca="1">IF(ISERROR(INDIRECT("ｄａｔａ!$"&amp;AV$112&amp;"$"&amp;$B156)),1,0)</f>
        <v>0</v>
      </c>
      <c r="AW156" s="80" cm="1">
        <f t="array" aca="1" ref="AW156" ca="1">IF(ISERROR(INDIRECT("ｄａｔａ!$"&amp;AW$112&amp;"$"&amp;$B156)),1,0)</f>
        <v>0</v>
      </c>
      <c r="AX156" s="80" cm="1">
        <f t="array" aca="1" ref="AX156" ca="1">IF(ISERROR(INDIRECT("ｄａｔａ!$"&amp;AX$112&amp;"$"&amp;$B156)),1,0)</f>
        <v>0</v>
      </c>
      <c r="AY156" s="80" cm="1">
        <f t="array" aca="1" ref="AY156" ca="1">IF(ISERROR(INDIRECT("ｄａｔａ!$"&amp;AY$112&amp;"$"&amp;$B156)),1,0)</f>
        <v>0</v>
      </c>
      <c r="AZ156" s="80" cm="1">
        <f t="array" aca="1" ref="AZ156" ca="1">IF(ISERROR(INDIRECT("ｄａｔａ!$"&amp;AZ$112&amp;"$"&amp;$B156)),1,0)</f>
        <v>0</v>
      </c>
      <c r="BA156" s="80">
        <f ca="1">IF(SUM($BB154:$BP154,$BB156:$BP156)&gt;0,1,0)</f>
        <v>0</v>
      </c>
      <c r="BB156" s="80" cm="1">
        <f t="array" aca="1" ref="BB156" ca="1">IF(ISERROR(INDIRECT("ｄａｔａ!$"&amp;BB$112&amp;"$"&amp;$B156)),1,0)</f>
        <v>0</v>
      </c>
      <c r="BC156" s="80" cm="1">
        <f t="array" aca="1" ref="BC156" ca="1">IF(ISERROR(INDIRECT("ｄａｔａ!$"&amp;BC$112&amp;"$"&amp;$B156)),1,0)</f>
        <v>0</v>
      </c>
      <c r="BD156" s="80" cm="1">
        <f t="array" aca="1" ref="BD156" ca="1">IF(ISERROR(INDIRECT("ｄａｔａ!$"&amp;BD$112&amp;"$"&amp;$B156)),1,0)</f>
        <v>0</v>
      </c>
      <c r="BE156" s="80" cm="1">
        <f t="array" aca="1" ref="BE156" ca="1">IF(ISERROR(INDIRECT("ｄａｔａ!$"&amp;BE$112&amp;"$"&amp;$B156)),1,0)</f>
        <v>0</v>
      </c>
      <c r="BF156" s="80" cm="1">
        <f t="array" aca="1" ref="BF156" ca="1">IF(ISERROR(INDIRECT("ｄａｔａ!$"&amp;BF$112&amp;"$"&amp;$B156)),1,0)</f>
        <v>0</v>
      </c>
      <c r="BG156" s="80" cm="1">
        <f t="array" aca="1" ref="BG156" ca="1">IF(ISERROR(INDIRECT("ｄａｔａ!$"&amp;BG$112&amp;"$"&amp;$B156)),1,0)</f>
        <v>0</v>
      </c>
      <c r="BH156" s="80" cm="1">
        <f t="array" aca="1" ref="BH156" ca="1">IF(ISERROR(INDIRECT("ｄａｔａ!$"&amp;BH$112&amp;"$"&amp;$B156)),1,0)</f>
        <v>0</v>
      </c>
      <c r="BI156" s="80" cm="1">
        <f t="array" aca="1" ref="BI156" ca="1">IF(ISERROR(INDIRECT("ｄａｔａ!$"&amp;BI$112&amp;"$"&amp;$B156)),1,0)</f>
        <v>0</v>
      </c>
      <c r="BJ156" s="80" cm="1">
        <f t="array" aca="1" ref="BJ156" ca="1">IF(ISERROR(INDIRECT("ｄａｔａ!$"&amp;BJ$112&amp;"$"&amp;$B156)),1,0)</f>
        <v>0</v>
      </c>
      <c r="BK156" s="80" cm="1">
        <f t="array" aca="1" ref="BK156" ca="1">IF(ISERROR(INDIRECT("ｄａｔａ!$"&amp;BK$112&amp;"$"&amp;$B156)),1,0)</f>
        <v>0</v>
      </c>
      <c r="BL156" s="80" cm="1">
        <f t="array" aca="1" ref="BL156" ca="1">IF(ISERROR(INDIRECT("ｄａｔａ!$"&amp;BL$112&amp;"$"&amp;$B156)),1,0)</f>
        <v>0</v>
      </c>
      <c r="BM156" s="80" cm="1">
        <f t="array" aca="1" ref="BM156" ca="1">IF(ISERROR(INDIRECT("ｄａｔａ!$"&amp;BM$112&amp;"$"&amp;$B156)),1,0)</f>
        <v>0</v>
      </c>
      <c r="BN156" s="80" cm="1">
        <f t="array" aca="1" ref="BN156" ca="1">IF(ISERROR(INDIRECT("ｄａｔａ!$"&amp;BN$112&amp;"$"&amp;$B156)),1,0)</f>
        <v>0</v>
      </c>
      <c r="BO156" s="80" cm="1">
        <f t="array" aca="1" ref="BO156" ca="1">IF(ISERROR(INDIRECT("ｄａｔａ!$"&amp;BO$112&amp;"$"&amp;$B156)),1,0)</f>
        <v>0</v>
      </c>
      <c r="BP156" s="80" cm="1">
        <f t="array" aca="1" ref="BP156" ca="1">IF(ISERROR(INDIRECT("ｄａｔａ!$"&amp;BP$112&amp;"$"&amp;$B156)),1,0)</f>
        <v>0</v>
      </c>
    </row>
    <row r="157" spans="1:68" x14ac:dyDescent="0.2">
      <c r="A157" s="80" t="s">
        <v>2329</v>
      </c>
      <c r="B157" s="80">
        <f>VLOOKUP($A157,$A$11:$B$110,2,FALSE)</f>
        <v>18</v>
      </c>
      <c r="C157" s="80" t="s">
        <v>2435</v>
      </c>
      <c r="D157" s="80" cm="1">
        <f t="array" aca="1" ref="D157" ca="1">_xlfn.IFS(D158=1,0,D159=1,0,AND(INDIRECT("ｄａｔａ!$"&amp;D$112&amp;"$"&amp;$B157)&lt;=INDIRECT("kikan!$Q$11"),INDIRECT("ｄａｔａ!$"&amp;D$112&amp;"$"&amp;$B157)&gt;=INDIRECT("kikan!$K$11")),0,TRUE,1)</f>
        <v>0</v>
      </c>
      <c r="F157" s="80">
        <v>0</v>
      </c>
      <c r="G157" s="80">
        <v>0</v>
      </c>
      <c r="H157" s="80">
        <v>0</v>
      </c>
      <c r="I157" s="80" cm="1">
        <f t="array" aca="1" ref="I157" ca="1">_xlfn.IFS(I158=1,0,I159=1,0,INDIRECT("ｄａｔａ!$"&amp;I$112&amp;"$"&amp;$B157)&gt;=INDIRECT("kikan!$I$11"),0,TRUE,1)</f>
        <v>0</v>
      </c>
      <c r="J157" s="80" cm="1">
        <f t="array" aca="1" ref="J157" ca="1">_xlfn.IFS(D160=1,0,I157=1,0,J158=1,0,I159=1,0,J159=1,0,INDIRECT("ｄａｔａ!$"&amp;I$112&amp;"$"&amp;$B157)&gt;INDIRECT("kikan!$I$11"),0,INDIRECT("ｄａｔａ!$"&amp;J$112&amp;"$"&amp;$B157)&gt;=INDIRECT("ｄａｔａ!$"&amp;D$112&amp;"$"&amp;$B157),0,TRUE,1)</f>
        <v>0</v>
      </c>
      <c r="K157" s="80" cm="1">
        <f t="array" aca="1" ref="K157" ca="1">_xlfn.IFS(K158=1,0,K159=1,0,AND(INDIRECT("ｄａｔａ!$"&amp;K$112&amp;"$"&amp;$B158)&gt;0,INDIRECT("ｄａｔａ!$"&amp;K$112&amp;"$"&amp;$B158)&lt;10000),0,TRUE,1)</f>
        <v>0</v>
      </c>
      <c r="L157" s="80" cm="1">
        <f t="array" aca="1" ref="L157" ca="1">_xlfn.IFS(L158=1,0,L159=1,0,INDIRECT("ｄａｔａ!$"&amp;L$112&amp;"$"&amp;$B157)&lt;20000,1,TRUE,0)</f>
        <v>0</v>
      </c>
      <c r="M157" s="80">
        <v>0</v>
      </c>
      <c r="N157" s="80">
        <v>0</v>
      </c>
      <c r="O157" s="80" cm="1">
        <f t="array" aca="1" ref="O157" ca="1">_xlfn.IFS(O160=1,0,INDIRECT("ｄａｔａ!$"&amp;O$112&amp;"$"&amp;$B158)=4,1,TRUE,0)</f>
        <v>0</v>
      </c>
      <c r="P157" s="80" cm="1">
        <f t="array" aca="1" ref="P157" ca="1">_xlfn.IFS(P160=1,0,AND(INDIRECT("ｄａｔａ!$"&amp;P$112&amp;"$"&amp;$B158)&lt;=3,INDIRECT("ｄａｔａ!$"&amp;P$112&amp;"$"&amp;$B158)&gt;0),1,TRUE,0)</f>
        <v>0</v>
      </c>
      <c r="Q157" s="80" cm="1">
        <f t="array" aca="1" ref="Q157" ca="1">_xlfn.IFS(Q160=1,0,INDIRECT("ｄａｔａ!$"&amp;Q$112&amp;"$"&amp;$B157)=1,1,TRUE,0)</f>
        <v>0</v>
      </c>
      <c r="R157" s="80">
        <v>0</v>
      </c>
      <c r="S157" s="80">
        <v>0</v>
      </c>
      <c r="T157" s="80">
        <v>0</v>
      </c>
      <c r="U157" s="80">
        <v>0</v>
      </c>
      <c r="V157" s="80">
        <v>0</v>
      </c>
      <c r="W157" s="80">
        <v>0</v>
      </c>
      <c r="X157" s="80">
        <f ca="1">IF(AND(SUM($Y157:$AO157)=0,17-SUM($Y159:$AO159)&gt;1),1,0)</f>
        <v>0</v>
      </c>
      <c r="Y157" s="80" cm="1">
        <f t="array" aca="1" ref="Y157" ca="1">_xlfn.IFS(Y160=1,0,INDIRECT("ｄａｔａ!$"&amp;Y$112&amp;"$"&amp;$B157)=2,1,TRUE,0)</f>
        <v>0</v>
      </c>
      <c r="Z157" s="80" cm="1">
        <f t="array" aca="1" ref="Z157" ca="1">_xlfn.IFS(Z160=1,0,INDIRECT("ｄａｔａ!$"&amp;Z$112&amp;"$"&amp;$B157)=2,1,TRUE,0)</f>
        <v>0</v>
      </c>
      <c r="AA157" s="80" cm="1">
        <f t="array" aca="1" ref="AA157" ca="1">_xlfn.IFS(AA160=1,0,INDIRECT("ｄａｔａ!$"&amp;AA$112&amp;"$"&amp;$B157)=2,1,TRUE,0)</f>
        <v>0</v>
      </c>
      <c r="AB157" s="80" cm="1">
        <f t="array" aca="1" ref="AB157" ca="1">_xlfn.IFS(AB160=1,0,INDIRECT("ｄａｔａ!$"&amp;AB$112&amp;"$"&amp;$B157)=2,1,TRUE,0)</f>
        <v>0</v>
      </c>
      <c r="AC157" s="80" cm="1">
        <f t="array" aca="1" ref="AC157" ca="1">_xlfn.IFS(AC160=1,0,INDIRECT("ｄａｔａ!$"&amp;AC$112&amp;"$"&amp;$B157)=2,1,TRUE,0)</f>
        <v>0</v>
      </c>
      <c r="AD157" s="80" cm="1">
        <f t="array" aca="1" ref="AD157" ca="1">_xlfn.IFS(AD160=1,0,INDIRECT("ｄａｔａ!$"&amp;AD$112&amp;"$"&amp;$B157)=2,1,TRUE,0)</f>
        <v>0</v>
      </c>
      <c r="AE157" s="80" cm="1">
        <f t="array" aca="1" ref="AE157" ca="1">_xlfn.IFS(AE160=1,0,INDIRECT("ｄａｔａ!$"&amp;AE$112&amp;"$"&amp;$B157)=2,1,TRUE,0)</f>
        <v>0</v>
      </c>
      <c r="AF157" s="80" cm="1">
        <f t="array" aca="1" ref="AF157" ca="1">_xlfn.IFS(AF160=1,0,INDIRECT("ｄａｔａ!$"&amp;AF$112&amp;"$"&amp;$B157)=2,1,TRUE,0)</f>
        <v>0</v>
      </c>
      <c r="AG157" s="80" cm="1">
        <f t="array" aca="1" ref="AG157" ca="1">_xlfn.IFS(AG160=1,0,INDIRECT("ｄａｔａ!$"&amp;AG$112&amp;"$"&amp;$B157)=2,1,TRUE,0)</f>
        <v>0</v>
      </c>
      <c r="AH157" s="80" cm="1">
        <f t="array" aca="1" ref="AH157" ca="1">_xlfn.IFS(AH160=1,0,INDIRECT("ｄａｔａ!$"&amp;AH$112&amp;"$"&amp;$B157)=2,1,TRUE,0)</f>
        <v>0</v>
      </c>
      <c r="AI157" s="80" cm="1">
        <f t="array" aca="1" ref="AI157" ca="1">_xlfn.IFS(AI160=1,0,INDIRECT("ｄａｔａ!$"&amp;AI$112&amp;"$"&amp;$B157)=2,1,TRUE,0)</f>
        <v>0</v>
      </c>
      <c r="AJ157" s="80" cm="1">
        <f t="array" aca="1" ref="AJ157" ca="1">_xlfn.IFS(AJ160=1,0,INDIRECT("ｄａｔａ!$"&amp;AJ$112&amp;"$"&amp;$B157)=2,1,TRUE,0)</f>
        <v>0</v>
      </c>
      <c r="AK157" s="80" cm="1">
        <f t="array" aca="1" ref="AK157" ca="1">_xlfn.IFS(AK160=1,0,INDIRECT("ｄａｔａ!$"&amp;AK$112&amp;"$"&amp;$B157)=2,1,TRUE,0)</f>
        <v>0</v>
      </c>
      <c r="AL157" s="80" cm="1">
        <f t="array" aca="1" ref="AL157" ca="1">_xlfn.IFS(AL160=1,0,INDIRECT("ｄａｔａ!$"&amp;AL$112&amp;"$"&amp;$B157)=2,1,TRUE,0)</f>
        <v>0</v>
      </c>
      <c r="AM157" s="80" cm="1">
        <f t="array" aca="1" ref="AM157" ca="1">_xlfn.IFS(AM160=1,0,INDIRECT("ｄａｔａ!$"&amp;AM$112&amp;"$"&amp;$B157)=2,1,TRUE,0)</f>
        <v>0</v>
      </c>
      <c r="AN157" s="80" cm="1">
        <f t="array" aca="1" ref="AN157" ca="1">_xlfn.IFS(AN160=1,0,INDIRECT("ｄａｔａ!$"&amp;AN$112&amp;"$"&amp;$B157)=2,1,TRUE,0)</f>
        <v>0</v>
      </c>
      <c r="AO157" s="80" cm="1">
        <f t="array" aca="1" ref="AO157" ca="1">_xlfn.IFS(AO160=1,0,INDIRECT("ｄａｔａ!$"&amp;AO$112&amp;"$"&amp;$B157)=2,1,TRUE,0)</f>
        <v>0</v>
      </c>
      <c r="AP157" s="80">
        <f ca="1">IF(AND(SUM($AQ157:$AZ157)=0,10-SUM($AQ159:$AZ159)&gt;1),1,0)</f>
        <v>0</v>
      </c>
      <c r="AQ157" s="80" cm="1">
        <f t="array" aca="1" ref="AQ157" ca="1">_xlfn.IFS(AQ160=1,0,INDIRECT("ｄａｔａ!$"&amp;AQ$112&amp;"$"&amp;$B157)=2,1,TRUE,0)</f>
        <v>0</v>
      </c>
      <c r="AR157" s="80" cm="1">
        <f t="array" aca="1" ref="AR157" ca="1">_xlfn.IFS(AR160=1,0,INDIRECT("ｄａｔａ!$"&amp;AR$112&amp;"$"&amp;$B157)=2,1,TRUE,0)</f>
        <v>0</v>
      </c>
      <c r="AS157" s="80" cm="1">
        <f t="array" aca="1" ref="AS157" ca="1">_xlfn.IFS(AS160=1,0,INDIRECT("ｄａｔａ!$"&amp;AS$112&amp;"$"&amp;$B157)=2,1,TRUE,0)</f>
        <v>0</v>
      </c>
      <c r="AT157" s="80" cm="1">
        <f t="array" aca="1" ref="AT157" ca="1">_xlfn.IFS(AT160=1,0,INDIRECT("ｄａｔａ!$"&amp;AT$112&amp;"$"&amp;$B157)=2,1,TRUE,0)</f>
        <v>0</v>
      </c>
      <c r="AU157" s="80" cm="1">
        <f t="array" aca="1" ref="AU157" ca="1">_xlfn.IFS(AU160=1,0,INDIRECT("ｄａｔａ!$"&amp;AU$112&amp;"$"&amp;$B157)=2,1,TRUE,0)</f>
        <v>0</v>
      </c>
      <c r="AV157" s="80" cm="1">
        <f t="array" aca="1" ref="AV157" ca="1">_xlfn.IFS(AV160=1,0,INDIRECT("ｄａｔａ!$"&amp;AV$112&amp;"$"&amp;$B157)=2,1,TRUE,0)</f>
        <v>0</v>
      </c>
      <c r="AW157" s="80" cm="1">
        <f t="array" aca="1" ref="AW157" ca="1">_xlfn.IFS(AW160=1,0,INDIRECT("ｄａｔａ!$"&amp;AW$112&amp;"$"&amp;$B157)=2,1,TRUE,0)</f>
        <v>0</v>
      </c>
      <c r="AX157" s="80" cm="1">
        <f t="array" aca="1" ref="AX157" ca="1">_xlfn.IFS(AX160=1,0,INDIRECT("ｄａｔａ!$"&amp;AX$112&amp;"$"&amp;$B157)=2,1,TRUE,0)</f>
        <v>0</v>
      </c>
      <c r="AY157" s="80" cm="1">
        <f t="array" aca="1" ref="AY157" ca="1">_xlfn.IFS(AY160=1,0,INDIRECT("ｄａｔａ!$"&amp;AY$112&amp;"$"&amp;$B157)=2,1,TRUE,0)</f>
        <v>0</v>
      </c>
      <c r="AZ157" s="80" cm="1">
        <f t="array" aca="1" ref="AZ157" ca="1">_xlfn.IFS(AZ160=1,0,INDIRECT("ｄａｔａ!$"&amp;AZ$112&amp;"$"&amp;$B157)=2,1,TRUE,0)</f>
        <v>0</v>
      </c>
      <c r="BA157" s="80">
        <f ca="1">IF(AND(SUM($BB157:$BP157)=0,15-SUM($BB159:$BP159)&gt;1),1,0)</f>
        <v>0</v>
      </c>
      <c r="BB157" s="80" cm="1">
        <f t="array" aca="1" ref="BB157" ca="1">_xlfn.IFS(BB160=1,0,INDIRECT("ｄａｔａ!$"&amp;BB$112&amp;"$"&amp;$B157)=2,1,TRUE,0)</f>
        <v>0</v>
      </c>
      <c r="BC157" s="80" cm="1">
        <f t="array" aca="1" ref="BC157" ca="1">_xlfn.IFS(BC160=1,0,INDIRECT("ｄａｔａ!$"&amp;BC$112&amp;"$"&amp;$B157)=2,1,TRUE,0)</f>
        <v>0</v>
      </c>
      <c r="BD157" s="80" cm="1">
        <f t="array" aca="1" ref="BD157" ca="1">_xlfn.IFS(BD160=1,0,INDIRECT("ｄａｔａ!$"&amp;BD$112&amp;"$"&amp;$B157)=2,1,TRUE,0)</f>
        <v>0</v>
      </c>
      <c r="BE157" s="80" cm="1">
        <f t="array" aca="1" ref="BE157" ca="1">_xlfn.IFS(BE160=1,0,INDIRECT("ｄａｔａ!$"&amp;BE$112&amp;"$"&amp;$B157)=2,1,TRUE,0)</f>
        <v>0</v>
      </c>
      <c r="BF157" s="80" cm="1">
        <f t="array" aca="1" ref="BF157" ca="1">_xlfn.IFS(BF160=1,0,INDIRECT("ｄａｔａ!$"&amp;BF$112&amp;"$"&amp;$B157)=2,1,TRUE,0)</f>
        <v>0</v>
      </c>
      <c r="BG157" s="80" cm="1">
        <f t="array" aca="1" ref="BG157" ca="1">_xlfn.IFS(BG160=1,0,INDIRECT("ｄａｔａ!$"&amp;BG$112&amp;"$"&amp;$B157)=2,1,TRUE,0)</f>
        <v>0</v>
      </c>
      <c r="BH157" s="80" cm="1">
        <f t="array" aca="1" ref="BH157" ca="1">_xlfn.IFS(BH160=1,0,INDIRECT("ｄａｔａ!$"&amp;BH$112&amp;"$"&amp;$B157)=2,1,TRUE,0)</f>
        <v>0</v>
      </c>
      <c r="BI157" s="80" cm="1">
        <f t="array" aca="1" ref="BI157" ca="1">_xlfn.IFS(BI160=1,0,INDIRECT("ｄａｔａ!$"&amp;BI$112&amp;"$"&amp;$B157)=2,1,TRUE,0)</f>
        <v>0</v>
      </c>
      <c r="BJ157" s="80" cm="1">
        <f t="array" aca="1" ref="BJ157" ca="1">_xlfn.IFS(BJ160=1,0,INDIRECT("ｄａｔａ!$"&amp;BJ$112&amp;"$"&amp;$B157)=2,1,TRUE,0)</f>
        <v>0</v>
      </c>
      <c r="BK157" s="80" cm="1">
        <f t="array" aca="1" ref="BK157" ca="1">_xlfn.IFS(BK160=1,0,INDIRECT("ｄａｔａ!$"&amp;BK$112&amp;"$"&amp;$B157)=2,1,TRUE,0)</f>
        <v>0</v>
      </c>
      <c r="BL157" s="80" cm="1">
        <f t="array" aca="1" ref="BL157" ca="1">_xlfn.IFS(BL160=1,0,INDIRECT("ｄａｔａ!$"&amp;BL$112&amp;"$"&amp;$B157)=2,1,TRUE,0)</f>
        <v>0</v>
      </c>
      <c r="BM157" s="80" cm="1">
        <f t="array" aca="1" ref="BM157" ca="1">_xlfn.IFS(BM160=1,0,INDIRECT("ｄａｔａ!$"&amp;BM$112&amp;"$"&amp;$B157)=2,1,TRUE,0)</f>
        <v>0</v>
      </c>
      <c r="BN157" s="80" cm="1">
        <f t="array" aca="1" ref="BN157" ca="1">_xlfn.IFS(BN160=1,0,INDIRECT("ｄａｔａ!$"&amp;BN$112&amp;"$"&amp;$B157)=2,1,TRUE,0)</f>
        <v>0</v>
      </c>
      <c r="BO157" s="80" cm="1">
        <f t="array" aca="1" ref="BO157" ca="1">_xlfn.IFS(BO160=1,0,INDIRECT("ｄａｔａ!$"&amp;BO$112&amp;"$"&amp;$B157)=2,1,TRUE,0)</f>
        <v>0</v>
      </c>
      <c r="BP157" s="80" cm="1">
        <f t="array" aca="1" ref="BP157" ca="1">_xlfn.IFS(BP160=1,0,INDIRECT("ｄａｔａ!$"&amp;BP$112&amp;"$"&amp;$B157)=2,1,TRUE,0)</f>
        <v>0</v>
      </c>
    </row>
    <row r="158" spans="1:68" x14ac:dyDescent="0.2">
      <c r="B158" s="80">
        <f>VLOOKUP($A157,$A$11:$B$110,2,FALSE)</f>
        <v>18</v>
      </c>
      <c r="C158" s="80" t="s">
        <v>2437</v>
      </c>
      <c r="D158" s="80" cm="1">
        <f t="array" aca="1" ref="D158" ca="1">_xlfn.IFS(D159=1,0,AND(ISNUMBER(INDIRECT("ｄａｔａ!$"&amp;D$112&amp;"$"&amp;$B158)),INDIRECT("ｄａｔａ!$"&amp;D$112&amp;"$"&amp;$B158)&lt;=12,INDIRECT("ｄａｔａ!$"&amp;D$112&amp;"$"&amp;$B158)&gt;=1),0,TRUE,1)</f>
        <v>1</v>
      </c>
      <c r="F158" s="80">
        <v>0</v>
      </c>
      <c r="G158" s="80">
        <v>0</v>
      </c>
      <c r="H158" s="80">
        <v>0</v>
      </c>
      <c r="I158" s="80" cm="1">
        <f t="array" aca="1" ref="I158" ca="1">_xlfn.IFS(I159=1,0,AND(ISNUMBER(INDIRECT("ｄａｔａ!$"&amp;I$112&amp;"$"&amp;$B158)),LEN(INDIRECT("ｄａｔａ!$"&amp;I$112&amp;"$"&amp;$B158))=4),0,TRUE,1)</f>
        <v>0</v>
      </c>
      <c r="J158" s="80" cm="1">
        <f t="array" aca="1" ref="J158" ca="1">_xlfn.IFS(J159=1,0,AND(ISNUMBER(INDIRECT("ｄａｔａ!$"&amp;J$112&amp;"$"&amp;$B158)),INDIRECT("ｄａｔａ!$"&amp;J$112&amp;"$"&amp;$B158)&lt;=12,INDIRECT("ｄａｔａ!$"&amp;J$112&amp;"$"&amp;$B158)&gt;=1),0,TRUE,1)</f>
        <v>0</v>
      </c>
      <c r="K158" s="80" cm="1">
        <f t="array" aca="1" ref="K158" ca="1">_xlfn.IFS(K159=1,0,ISNUMBER(INDIRECT("ｄａｔａ!$"&amp;K$112&amp;"$"&amp;$B158)),0,TRUE,1)</f>
        <v>0</v>
      </c>
      <c r="L158" s="80" cm="1">
        <f t="array" aca="1" ref="L158" ca="1">_xlfn.IFS(L159=1,0,AND(ISNUMBER(INDIRECT("ｄａｔａ!$"&amp;L$112&amp;"$"&amp;$B158)),INDIRECT("ｄａｔａ!$"&amp;L$112&amp;"$"&amp;$B158)&gt;0),0,TRUE,1)</f>
        <v>0</v>
      </c>
      <c r="M158" s="80" cm="1">
        <f t="array" aca="1" ref="M158" ca="1">_xlfn.IFS(M159=1,0,AND(INDIRECT("ｄａｔａ!$"&amp;M$112&amp;"$"&amp;$B158)&lt;=5,INDIRECT("ｄａｔａ!$"&amp;M$112&amp;"$"&amp;$B158)&gt;0),0,TRUE,1)</f>
        <v>0</v>
      </c>
      <c r="N158" s="80" cm="1">
        <f t="array" aca="1" ref="N158" ca="1">_xlfn.IFS(N159=1,0,AND(INDIRECT("ｄａｔａ!$"&amp;N$112&amp;"$"&amp;$B158)&lt;=2,INDIRECT("ｄａｔａ!$"&amp;N$112&amp;"$"&amp;$B158)&gt;0),0,TRUE,1)</f>
        <v>0</v>
      </c>
      <c r="O158" s="80" cm="1">
        <f t="array" aca="1" ref="O158" ca="1">_xlfn.IFS(O159=1,0,AND(INDIRECT("ｄａｔａ!$"&amp;O$112&amp;"$"&amp;$B158)&lt;=4,INDIRECT("ｄａｔａ!$"&amp;O$112&amp;"$"&amp;$B158)&gt;0),0,TRUE,1)</f>
        <v>0</v>
      </c>
      <c r="P158" s="80" cm="1">
        <f t="array" aca="1" ref="P158" ca="1">_xlfn.IFS(P159=1,0,AND(INDIRECT("ｄａｔａ!$"&amp;P$112&amp;"$"&amp;$B158)&lt;=3,INDIRECT("ｄａｔａ!$"&amp;P$112&amp;"$"&amp;$B158)&gt;0),0,TRUE,1)</f>
        <v>0</v>
      </c>
      <c r="Q158" s="80" cm="1">
        <f t="array" aca="1" ref="Q158" ca="1">_xlfn.IFS(Q159=1,0,AND(INDIRECT("ｄａｔａ!$"&amp;Q$112&amp;"$"&amp;$B158)&lt;=2,INDIRECT("ｄａｔａ!$"&amp;Q$112&amp;"$"&amp;$B158)&gt;0),0,TRUE,1)</f>
        <v>0</v>
      </c>
      <c r="R158" s="80" cm="1">
        <f t="array" aca="1" ref="R158" ca="1">_xlfn.IFS(R159=1,0,AND(INDIRECT("ｄａｔａ!$"&amp;R$112&amp;"$"&amp;$B158)&lt;=10,INDIRECT("ｄａｔａ!$"&amp;R$112&amp;"$"&amp;$B158)&gt;0),0,TRUE,1)</f>
        <v>0</v>
      </c>
      <c r="S158" s="80" cm="1">
        <f t="array" aca="1" ref="S158" ca="1">_xlfn.IFS(S159=1,0,AND(INDIRECT("ｄａｔａ!$"&amp;S$112&amp;"$"&amp;$B158)&lt;=5,INDIRECT("ｄａｔａ!$"&amp;S$112&amp;"$"&amp;$B158)&gt;0),0,TRUE,1)</f>
        <v>0</v>
      </c>
      <c r="T158" s="80" cm="1">
        <f t="array" aca="1" ref="T158" ca="1">_xlfn.IFS(T159=1,0,AND(INDIRECT("ｄａｔａ!$"&amp;T$112&amp;"$"&amp;$B158)&lt;=9,INDIRECT("ｄａｔａ!$"&amp;T$112&amp;"$"&amp;$B158)&gt;0),0,TRUE,1)</f>
        <v>0</v>
      </c>
      <c r="U158" s="80" cm="1">
        <f t="array" aca="1" ref="U158" ca="1">_xlfn.IFS(U159=1,0,ISNUMBER(INDIRECT("ｄａｔａ!$"&amp;U$112&amp;"$"&amp;$B158)),0,TRUE,1)</f>
        <v>0</v>
      </c>
      <c r="V158" s="80" cm="1">
        <f t="array" aca="1" ref="V158" ca="1">_xlfn.IFS(V159=1,0,AND(INDIRECT("ｄａｔａ!$"&amp;V$112&amp;"$"&amp;$B158)&lt;=4,INDIRECT("ｄａｔａ!$"&amp;V$112&amp;"$"&amp;$B158)&gt;0),0,TRUE,1)</f>
        <v>0</v>
      </c>
      <c r="W158" s="80" cm="1">
        <f t="array" aca="1" ref="W158" ca="1">_xlfn.IFS(W159=1,0,AND(INDIRECT("ｄａｔａ!$"&amp;W$112&amp;"$"&amp;$B158)&lt;=2,INDIRECT("ｄａｔａ!$"&amp;W$112&amp;"$"&amp;$B158)&gt;0),0,TRUE,1)</f>
        <v>0</v>
      </c>
      <c r="X158" s="80">
        <f ca="1">IF(SUM($Y157:$AO157)&gt;1,1,0)</f>
        <v>0</v>
      </c>
      <c r="Y158" s="80" cm="1">
        <f t="array" aca="1" ref="Y158" ca="1">_xlfn.IFS(Y160=1,0,Y159=1,0,AND(INDIRECT("ｄａｔａ!$"&amp;Y$112&amp;"$"&amp;$B158)&lt;=2,INDIRECT("ｄａｔａ!$"&amp;Y$112&amp;"$"&amp;$B158)&gt;0),0,TRUE,1)</f>
        <v>0</v>
      </c>
      <c r="Z158" s="80" cm="1">
        <f t="array" aca="1" ref="Z158" ca="1">_xlfn.IFS(Z160=1,0,Z159=1,0,AND(INDIRECT("ｄａｔａ!$"&amp;Z$112&amp;"$"&amp;$B158)&lt;=2,INDIRECT("ｄａｔａ!$"&amp;Z$112&amp;"$"&amp;$B158)&gt;0),0,TRUE,1)</f>
        <v>0</v>
      </c>
      <c r="AA158" s="80" cm="1">
        <f t="array" aca="1" ref="AA158" ca="1">_xlfn.IFS(AA160=1,0,AA159=1,0,AND(INDIRECT("ｄａｔａ!$"&amp;AA$112&amp;"$"&amp;$B158)&lt;=2,INDIRECT("ｄａｔａ!$"&amp;AA$112&amp;"$"&amp;$B158)&gt;0),0,TRUE,1)</f>
        <v>0</v>
      </c>
      <c r="AB158" s="80" cm="1">
        <f t="array" aca="1" ref="AB158" ca="1">_xlfn.IFS(AB160=1,0,AB159=1,0,AND(INDIRECT("ｄａｔａ!$"&amp;AB$112&amp;"$"&amp;$B158)&lt;=2,INDIRECT("ｄａｔａ!$"&amp;AB$112&amp;"$"&amp;$B158)&gt;0),0,TRUE,1)</f>
        <v>0</v>
      </c>
      <c r="AC158" s="80" cm="1">
        <f t="array" aca="1" ref="AC158" ca="1">_xlfn.IFS(AC160=1,0,AC159=1,0,AND(INDIRECT("ｄａｔａ!$"&amp;AC$112&amp;"$"&amp;$B158)&lt;=2,INDIRECT("ｄａｔａ!$"&amp;AC$112&amp;"$"&amp;$B158)&gt;0),0,TRUE,1)</f>
        <v>0</v>
      </c>
      <c r="AD158" s="80" cm="1">
        <f t="array" aca="1" ref="AD158" ca="1">_xlfn.IFS(AD160=1,0,AD159=1,0,AND(INDIRECT("ｄａｔａ!$"&amp;AD$112&amp;"$"&amp;$B158)&lt;=2,INDIRECT("ｄａｔａ!$"&amp;AD$112&amp;"$"&amp;$B158)&gt;0),0,TRUE,1)</f>
        <v>0</v>
      </c>
      <c r="AE158" s="80" cm="1">
        <f t="array" aca="1" ref="AE158" ca="1">_xlfn.IFS(AE160=1,0,AE159=1,0,AND(INDIRECT("ｄａｔａ!$"&amp;AE$112&amp;"$"&amp;$B158)&lt;=2,INDIRECT("ｄａｔａ!$"&amp;AE$112&amp;"$"&amp;$B158)&gt;0),0,TRUE,1)</f>
        <v>0</v>
      </c>
      <c r="AF158" s="80" cm="1">
        <f t="array" aca="1" ref="AF158" ca="1">_xlfn.IFS(AF160=1,0,AF159=1,0,AND(INDIRECT("ｄａｔａ!$"&amp;AF$112&amp;"$"&amp;$B158)&lt;=2,INDIRECT("ｄａｔａ!$"&amp;AF$112&amp;"$"&amp;$B158)&gt;0),0,TRUE,1)</f>
        <v>0</v>
      </c>
      <c r="AG158" s="80" cm="1">
        <f t="array" aca="1" ref="AG158" ca="1">_xlfn.IFS(AG160=1,0,AG159=1,0,AND(INDIRECT("ｄａｔａ!$"&amp;AG$112&amp;"$"&amp;$B158)&lt;=2,INDIRECT("ｄａｔａ!$"&amp;AG$112&amp;"$"&amp;$B158)&gt;0),0,TRUE,1)</f>
        <v>0</v>
      </c>
      <c r="AH158" s="80" cm="1">
        <f t="array" aca="1" ref="AH158" ca="1">_xlfn.IFS(AH160=1,0,AH159=1,0,AND(INDIRECT("ｄａｔａ!$"&amp;AH$112&amp;"$"&amp;$B158)&lt;=2,INDIRECT("ｄａｔａ!$"&amp;AH$112&amp;"$"&amp;$B158)&gt;0),0,TRUE,1)</f>
        <v>0</v>
      </c>
      <c r="AI158" s="80" cm="1">
        <f t="array" aca="1" ref="AI158" ca="1">_xlfn.IFS(AI160=1,0,AI159=1,0,AND(INDIRECT("ｄａｔａ!$"&amp;AI$112&amp;"$"&amp;$B158)&lt;=2,INDIRECT("ｄａｔａ!$"&amp;AI$112&amp;"$"&amp;$B158)&gt;0),0,TRUE,1)</f>
        <v>0</v>
      </c>
      <c r="AJ158" s="80" cm="1">
        <f t="array" aca="1" ref="AJ158" ca="1">_xlfn.IFS(AJ160=1,0,AJ159=1,0,AND(INDIRECT("ｄａｔａ!$"&amp;AJ$112&amp;"$"&amp;$B158)&lt;=2,INDIRECT("ｄａｔａ!$"&amp;AJ$112&amp;"$"&amp;$B158)&gt;0),0,TRUE,1)</f>
        <v>0</v>
      </c>
      <c r="AK158" s="80" cm="1">
        <f t="array" aca="1" ref="AK158" ca="1">_xlfn.IFS(AK160=1,0,AK159=1,0,AND(INDIRECT("ｄａｔａ!$"&amp;AK$112&amp;"$"&amp;$B158)&lt;=2,INDIRECT("ｄａｔａ!$"&amp;AK$112&amp;"$"&amp;$B158)&gt;0),0,TRUE,1)</f>
        <v>0</v>
      </c>
      <c r="AL158" s="80" cm="1">
        <f t="array" aca="1" ref="AL158" ca="1">_xlfn.IFS(AL160=1,0,AL159=1,0,AND(INDIRECT("ｄａｔａ!$"&amp;AL$112&amp;"$"&amp;$B158)&lt;=2,INDIRECT("ｄａｔａ!$"&amp;AL$112&amp;"$"&amp;$B158)&gt;0),0,TRUE,1)</f>
        <v>0</v>
      </c>
      <c r="AM158" s="80" cm="1">
        <f t="array" aca="1" ref="AM158" ca="1">_xlfn.IFS(AM160=1,0,AM159=1,0,AND(INDIRECT("ｄａｔａ!$"&amp;AM$112&amp;"$"&amp;$B158)&lt;=2,INDIRECT("ｄａｔａ!$"&amp;AM$112&amp;"$"&amp;$B158)&gt;0),0,TRUE,1)</f>
        <v>0</v>
      </c>
      <c r="AN158" s="80" cm="1">
        <f t="array" aca="1" ref="AN158" ca="1">_xlfn.IFS(AN160=1,0,AN159=1,0,AND(INDIRECT("ｄａｔａ!$"&amp;AN$112&amp;"$"&amp;$B158)&lt;=2,INDIRECT("ｄａｔａ!$"&amp;AN$112&amp;"$"&amp;$B158)&gt;0),0,TRUE,1)</f>
        <v>0</v>
      </c>
      <c r="AO158" s="80" cm="1">
        <f t="array" aca="1" ref="AO158" ca="1">_xlfn.IFS(AO160=1,0,AO159=1,0,AND(INDIRECT("ｄａｔａ!$"&amp;AO$112&amp;"$"&amp;$B158)&lt;=2,INDIRECT("ｄａｔａ!$"&amp;AO$112&amp;"$"&amp;$B158)&gt;0),0,TRUE,1)</f>
        <v>0</v>
      </c>
      <c r="AP158" s="80">
        <f ca="1">IF(SUM($AQ157:$AZ157)&gt;1,1,0)</f>
        <v>0</v>
      </c>
      <c r="AQ158" s="80" cm="1">
        <f t="array" aca="1" ref="AQ158" ca="1">_xlfn.IFS(AQ160=1,0,AQ159=1,0,AND(INDIRECT("ｄａｔａ!$"&amp;AQ$112&amp;"$"&amp;$B158)&lt;=2,INDIRECT("ｄａｔａ!$"&amp;AQ$112&amp;"$"&amp;$B158)&gt;0),0,TRUE,1)</f>
        <v>0</v>
      </c>
      <c r="AR158" s="80" cm="1">
        <f t="array" aca="1" ref="AR158" ca="1">_xlfn.IFS(AR160=1,0,AR159=1,0,AND(INDIRECT("ｄａｔａ!$"&amp;AR$112&amp;"$"&amp;$B158)&lt;=2,INDIRECT("ｄａｔａ!$"&amp;AR$112&amp;"$"&amp;$B158)&gt;0),0,TRUE,1)</f>
        <v>0</v>
      </c>
      <c r="AS158" s="80" cm="1">
        <f t="array" aca="1" ref="AS158" ca="1">_xlfn.IFS(AS160=1,0,AS159=1,0,AND(INDIRECT("ｄａｔａ!$"&amp;AS$112&amp;"$"&amp;$B158)&lt;=2,INDIRECT("ｄａｔａ!$"&amp;AS$112&amp;"$"&amp;$B158)&gt;0),0,TRUE,1)</f>
        <v>0</v>
      </c>
      <c r="AT158" s="80" cm="1">
        <f t="array" aca="1" ref="AT158" ca="1">_xlfn.IFS(AT160=1,0,AT159=1,0,AND(INDIRECT("ｄａｔａ!$"&amp;AT$112&amp;"$"&amp;$B158)&lt;=2,INDIRECT("ｄａｔａ!$"&amp;AT$112&amp;"$"&amp;$B158)&gt;0),0,TRUE,1)</f>
        <v>0</v>
      </c>
      <c r="AU158" s="80" cm="1">
        <f t="array" aca="1" ref="AU158" ca="1">_xlfn.IFS(AU160=1,0,AU159=1,0,AND(INDIRECT("ｄａｔａ!$"&amp;AU$112&amp;"$"&amp;$B158)&lt;=2,INDIRECT("ｄａｔａ!$"&amp;AU$112&amp;"$"&amp;$B158)&gt;0),0,TRUE,1)</f>
        <v>0</v>
      </c>
      <c r="AV158" s="80" cm="1">
        <f t="array" aca="1" ref="AV158" ca="1">_xlfn.IFS(AV160=1,0,AV159=1,0,AND(INDIRECT("ｄａｔａ!$"&amp;AV$112&amp;"$"&amp;$B158)&lt;=2,INDIRECT("ｄａｔａ!$"&amp;AV$112&amp;"$"&amp;$B158)&gt;0),0,TRUE,1)</f>
        <v>0</v>
      </c>
      <c r="AW158" s="80" cm="1">
        <f t="array" aca="1" ref="AW158" ca="1">_xlfn.IFS(AW160=1,0,AW159=1,0,AND(INDIRECT("ｄａｔａ!$"&amp;AW$112&amp;"$"&amp;$B158)&lt;=2,INDIRECT("ｄａｔａ!$"&amp;AW$112&amp;"$"&amp;$B158)&gt;0),0,TRUE,1)</f>
        <v>0</v>
      </c>
      <c r="AX158" s="80" cm="1">
        <f t="array" aca="1" ref="AX158" ca="1">_xlfn.IFS(AX160=1,0,AX159=1,0,AND(INDIRECT("ｄａｔａ!$"&amp;AX$112&amp;"$"&amp;$B158)&lt;=2,INDIRECT("ｄａｔａ!$"&amp;AX$112&amp;"$"&amp;$B158)&gt;0),0,TRUE,1)</f>
        <v>0</v>
      </c>
      <c r="AY158" s="80" cm="1">
        <f t="array" aca="1" ref="AY158" ca="1">_xlfn.IFS(AY160=1,0,AY159=1,0,AND(INDIRECT("ｄａｔａ!$"&amp;AY$112&amp;"$"&amp;$B158)&lt;=2,INDIRECT("ｄａｔａ!$"&amp;AY$112&amp;"$"&amp;$B158)&gt;0),0,TRUE,1)</f>
        <v>0</v>
      </c>
      <c r="AZ158" s="80" cm="1">
        <f t="array" aca="1" ref="AZ158" ca="1">_xlfn.IFS(AZ160=1,0,AZ159=1,0,AND(INDIRECT("ｄａｔａ!$"&amp;AZ$112&amp;"$"&amp;$B158)&lt;=2,INDIRECT("ｄａｔａ!$"&amp;AZ$112&amp;"$"&amp;$B158)&gt;0),0,TRUE,1)</f>
        <v>0</v>
      </c>
      <c r="BA158" s="80">
        <f ca="1">IF(SUM($BB157:$BP157)&gt;1,1,0)</f>
        <v>0</v>
      </c>
      <c r="BB158" s="80" cm="1">
        <f t="array" aca="1" ref="BB158" ca="1">_xlfn.IFS(BB160=1,0,BB159=1,0,AND(INDIRECT("ｄａｔａ!$"&amp;BB$112&amp;"$"&amp;$B158)&lt;=2,INDIRECT("ｄａｔａ!$"&amp;BB$112&amp;"$"&amp;$B158)&gt;0),0,TRUE,1)</f>
        <v>0</v>
      </c>
      <c r="BC158" s="80" cm="1">
        <f t="array" aca="1" ref="BC158" ca="1">_xlfn.IFS(BC160=1,0,BC159=1,0,AND(INDIRECT("ｄａｔａ!$"&amp;BC$112&amp;"$"&amp;$B158)&lt;=2,INDIRECT("ｄａｔａ!$"&amp;BC$112&amp;"$"&amp;$B158)&gt;0),0,TRUE,1)</f>
        <v>0</v>
      </c>
      <c r="BD158" s="80" cm="1">
        <f t="array" aca="1" ref="BD158" ca="1">_xlfn.IFS(BD160=1,0,BD159=1,0,AND(INDIRECT("ｄａｔａ!$"&amp;BD$112&amp;"$"&amp;$B158)&lt;=2,INDIRECT("ｄａｔａ!$"&amp;BD$112&amp;"$"&amp;$B158)&gt;0),0,TRUE,1)</f>
        <v>0</v>
      </c>
      <c r="BE158" s="80" cm="1">
        <f t="array" aca="1" ref="BE158" ca="1">_xlfn.IFS(BE160=1,0,BE159=1,0,AND(INDIRECT("ｄａｔａ!$"&amp;BE$112&amp;"$"&amp;$B158)&lt;=2,INDIRECT("ｄａｔａ!$"&amp;BE$112&amp;"$"&amp;$B158)&gt;0),0,TRUE,1)</f>
        <v>0</v>
      </c>
      <c r="BF158" s="80" cm="1">
        <f t="array" aca="1" ref="BF158" ca="1">_xlfn.IFS(BF160=1,0,BF159=1,0,AND(INDIRECT("ｄａｔａ!$"&amp;BF$112&amp;"$"&amp;$B158)&lt;=2,INDIRECT("ｄａｔａ!$"&amp;BF$112&amp;"$"&amp;$B158)&gt;0),0,TRUE,1)</f>
        <v>0</v>
      </c>
      <c r="BG158" s="80" cm="1">
        <f t="array" aca="1" ref="BG158" ca="1">_xlfn.IFS(BG160=1,0,BG159=1,0,AND(INDIRECT("ｄａｔａ!$"&amp;BG$112&amp;"$"&amp;$B158)&lt;=2,INDIRECT("ｄａｔａ!$"&amp;BG$112&amp;"$"&amp;$B158)&gt;0),0,TRUE,1)</f>
        <v>0</v>
      </c>
      <c r="BH158" s="80" cm="1">
        <f t="array" aca="1" ref="BH158" ca="1">_xlfn.IFS(BH160=1,0,BH159=1,0,AND(INDIRECT("ｄａｔａ!$"&amp;BH$112&amp;"$"&amp;$B158)&lt;=2,INDIRECT("ｄａｔａ!$"&amp;BH$112&amp;"$"&amp;$B158)&gt;0),0,TRUE,1)</f>
        <v>0</v>
      </c>
      <c r="BI158" s="80" cm="1">
        <f t="array" aca="1" ref="BI158" ca="1">_xlfn.IFS(BI160=1,0,BI159=1,0,AND(INDIRECT("ｄａｔａ!$"&amp;BI$112&amp;"$"&amp;$B158)&lt;=2,INDIRECT("ｄａｔａ!$"&amp;BI$112&amp;"$"&amp;$B158)&gt;0),0,TRUE,1)</f>
        <v>0</v>
      </c>
      <c r="BJ158" s="80" cm="1">
        <f t="array" aca="1" ref="BJ158" ca="1">_xlfn.IFS(BJ160=1,0,BJ159=1,0,AND(INDIRECT("ｄａｔａ!$"&amp;BJ$112&amp;"$"&amp;$B158)&lt;=2,INDIRECT("ｄａｔａ!$"&amp;BJ$112&amp;"$"&amp;$B158)&gt;0),0,TRUE,1)</f>
        <v>0</v>
      </c>
      <c r="BK158" s="80" cm="1">
        <f t="array" aca="1" ref="BK158" ca="1">_xlfn.IFS(BK160=1,0,BK159=1,0,AND(INDIRECT("ｄａｔａ!$"&amp;BK$112&amp;"$"&amp;$B158)&lt;=2,INDIRECT("ｄａｔａ!$"&amp;BK$112&amp;"$"&amp;$B158)&gt;0),0,TRUE,1)</f>
        <v>0</v>
      </c>
      <c r="BL158" s="80" cm="1">
        <f t="array" aca="1" ref="BL158" ca="1">_xlfn.IFS(BL160=1,0,BL159=1,0,AND(INDIRECT("ｄａｔａ!$"&amp;BL$112&amp;"$"&amp;$B158)&lt;=2,INDIRECT("ｄａｔａ!$"&amp;BL$112&amp;"$"&amp;$B158)&gt;0),0,TRUE,1)</f>
        <v>0</v>
      </c>
      <c r="BM158" s="80" cm="1">
        <f t="array" aca="1" ref="BM158" ca="1">_xlfn.IFS(BM160=1,0,BM159=1,0,AND(INDIRECT("ｄａｔａ!$"&amp;BM$112&amp;"$"&amp;$B158)&lt;=2,INDIRECT("ｄａｔａ!$"&amp;BM$112&amp;"$"&amp;$B158)&gt;0),0,TRUE,1)</f>
        <v>0</v>
      </c>
      <c r="BN158" s="80" cm="1">
        <f t="array" aca="1" ref="BN158" ca="1">_xlfn.IFS(BN160=1,0,BN159=1,0,AND(INDIRECT("ｄａｔａ!$"&amp;BN$112&amp;"$"&amp;$B158)&lt;=2,INDIRECT("ｄａｔａ!$"&amp;BN$112&amp;"$"&amp;$B158)&gt;0),0,TRUE,1)</f>
        <v>0</v>
      </c>
      <c r="BO158" s="80" cm="1">
        <f t="array" aca="1" ref="BO158" ca="1">_xlfn.IFS(BO160=1,0,BO159=1,0,AND(INDIRECT("ｄａｔａ!$"&amp;BO$112&amp;"$"&amp;$B158)&lt;=2,INDIRECT("ｄａｔａ!$"&amp;BO$112&amp;"$"&amp;$B158)&gt;0),0,TRUE,1)</f>
        <v>0</v>
      </c>
      <c r="BP158" s="80" cm="1">
        <f t="array" aca="1" ref="BP158" ca="1">_xlfn.IFS(BP160=1,0,BP159=1,0,AND(INDIRECT("ｄａｔａ!$"&amp;BP$112&amp;"$"&amp;$B158)&lt;=2,INDIRECT("ｄａｔａ!$"&amp;BP$112&amp;"$"&amp;$B158)&gt;0),0,TRUE,1)</f>
        <v>0</v>
      </c>
    </row>
    <row r="159" spans="1:68" x14ac:dyDescent="0.2">
      <c r="B159" s="80">
        <f>VLOOKUP($A157,$A$11:$B$110,2,FALSE)</f>
        <v>18</v>
      </c>
      <c r="C159" s="80" t="s">
        <v>2425</v>
      </c>
      <c r="D159" s="80" cm="1">
        <f t="array" aca="1" ref="D159" ca="1">_xlfn.IFS(D160=1,0,TRIM(INDIRECT("ｄａｔａ!$"&amp;D$112&amp;"$"&amp;$B159))="",1,TRIM(INDIRECT("ｄａｔａ!$"&amp;D$112&amp;"$"&amp;$B159))&lt;&gt;"",0)</f>
        <v>0</v>
      </c>
      <c r="F159" s="80" cm="1">
        <f t="array" aca="1" ref="F159" ca="1">_xlfn.IFS(F160=1,0,TRIM(INDIRECT("ｄａｔａ!$"&amp;F$112&amp;"$"&amp;$B159))="",1,TRIM(INDIRECT("ｄａｔａ!$"&amp;F$112&amp;"$"&amp;$B159))&lt;&gt;"",0)</f>
        <v>1</v>
      </c>
      <c r="G159" s="80" cm="1">
        <f t="array" aca="1" ref="G159" ca="1">_xlfn.IFS(G160=1,0,TRIM(INDIRECT("ｄａｔａ!$"&amp;G$112&amp;"$"&amp;$B159))="",1,TRIM(INDIRECT("ｄａｔａ!$"&amp;G$112&amp;"$"&amp;$B159))&lt;&gt;"",0)</f>
        <v>1</v>
      </c>
      <c r="H159" s="80" cm="1">
        <f t="array" aca="1" ref="H159" ca="1">_xlfn.IFS(H160=1,0,TRIM(INDIRECT("ｄａｔａ!$"&amp;H$112&amp;"$"&amp;$B159))="",1,TRIM(INDIRECT("ｄａｔａ!$"&amp;H$112&amp;"$"&amp;$B159))&lt;&gt;"",0)</f>
        <v>1</v>
      </c>
      <c r="I159" s="80" cm="1">
        <f t="array" aca="1" ref="I159" ca="1">_xlfn.IFS(I160=1,0,TRIM(INDIRECT("ｄａｔａ!$"&amp;I$112&amp;"$"&amp;$B159))="",1,TRIM(INDIRECT("ｄａｔａ!$"&amp;I$112&amp;"$"&amp;$B159))&lt;&gt;"",0)</f>
        <v>1</v>
      </c>
      <c r="J159" s="80" cm="1">
        <f t="array" aca="1" ref="J159" ca="1">_xlfn.IFS(J160=1,0,TRIM(INDIRECT("ｄａｔａ!$"&amp;J$112&amp;"$"&amp;$B159))="",1,TRIM(INDIRECT("ｄａｔａ!$"&amp;J$112&amp;"$"&amp;$B159))&lt;&gt;"",0)</f>
        <v>1</v>
      </c>
      <c r="K159" s="80" cm="1">
        <f t="array" aca="1" ref="K159" ca="1">_xlfn.IFS(K160=1,0,TRIM(INDIRECT("ｄａｔａ!$"&amp;K$112&amp;"$"&amp;$B159))="",1,TRIM(INDIRECT("ｄａｔａ!$"&amp;K$112&amp;"$"&amp;$B159))&lt;&gt;"",0)</f>
        <v>1</v>
      </c>
      <c r="L159" s="80" cm="1">
        <f t="array" aca="1" ref="L159" ca="1">_xlfn.IFS(L160=1,0,TRIM(INDIRECT("ｄａｔａ!$"&amp;L$112&amp;"$"&amp;$B159))="",1,TRIM(INDIRECT("ｄａｔａ!$"&amp;L$112&amp;"$"&amp;$B159))&lt;&gt;"",0)</f>
        <v>1</v>
      </c>
      <c r="M159" s="80" cm="1">
        <f t="array" aca="1" ref="M159" ca="1">_xlfn.IFS(M160=1,0,TRIM(INDIRECT("ｄａｔａ!$"&amp;M$112&amp;"$"&amp;$B159))="",1,TRIM(INDIRECT("ｄａｔａ!$"&amp;M$112&amp;"$"&amp;$B159))&lt;&gt;"",0)</f>
        <v>1</v>
      </c>
      <c r="N159" s="80" cm="1">
        <f t="array" aca="1" ref="N159" ca="1">_xlfn.IFS(N160=1,0,TRIM(INDIRECT("ｄａｔａ!$"&amp;N$112&amp;"$"&amp;$B159))="",1,TRIM(INDIRECT("ｄａｔａ!$"&amp;N$112&amp;"$"&amp;$B159))&lt;&gt;"",0)</f>
        <v>1</v>
      </c>
      <c r="O159" s="80" cm="1">
        <f t="array" aca="1" ref="O159" ca="1">_xlfn.IFS(O160=1,0,TRIM(INDIRECT("ｄａｔａ!$"&amp;O$112&amp;"$"&amp;$B159))="",1,TRIM(INDIRECT("ｄａｔａ!$"&amp;O$112&amp;"$"&amp;$B159))&lt;&gt;"",0)</f>
        <v>1</v>
      </c>
      <c r="P159" s="80" cm="1">
        <f t="array" aca="1" ref="P159" ca="1">_xlfn.IFS(P160=1,0,TRIM(INDIRECT("ｄａｔａ!$"&amp;P$112&amp;"$"&amp;$B159))="",1,TRIM(INDIRECT("ｄａｔａ!$"&amp;P$112&amp;"$"&amp;$B159))&lt;&gt;"",0)</f>
        <v>1</v>
      </c>
      <c r="Q159" s="80" cm="1">
        <f t="array" aca="1" ref="Q159" ca="1">_xlfn.IFS(Q160=1,0,TRIM(INDIRECT("ｄａｔａ!$"&amp;Q$112&amp;"$"&amp;$B159))="",1,TRIM(INDIRECT("ｄａｔａ!$"&amp;Q$112&amp;"$"&amp;$B159))&lt;&gt;"",0)</f>
        <v>1</v>
      </c>
      <c r="R159" s="80" cm="1">
        <f t="array" aca="1" ref="R159" ca="1">_xlfn.IFS(R160=1,0,TRIM(INDIRECT("ｄａｔａ!$"&amp;R$112&amp;"$"&amp;$B159))="",1,TRIM(INDIRECT("ｄａｔａ!$"&amp;R$112&amp;"$"&amp;$B159))&lt;&gt;"",0)</f>
        <v>1</v>
      </c>
      <c r="S159" s="80" cm="1">
        <f t="array" aca="1" ref="S159" ca="1">_xlfn.IFS(S160=1,0,TRIM(INDIRECT("ｄａｔａ!$"&amp;S$112&amp;"$"&amp;$B159))="",1,TRIM(INDIRECT("ｄａｔａ!$"&amp;S$112&amp;"$"&amp;$B159))&lt;&gt;"",0)</f>
        <v>1</v>
      </c>
      <c r="T159" s="80" cm="1">
        <f t="array" aca="1" ref="T159" ca="1">_xlfn.IFS(T160=1,0,TRIM(INDIRECT("ｄａｔａ!$"&amp;T$112&amp;"$"&amp;$B159))="",1,TRIM(INDIRECT("ｄａｔａ!$"&amp;T$112&amp;"$"&amp;$B159))&lt;&gt;"",0)</f>
        <v>1</v>
      </c>
      <c r="U159" s="80" cm="1">
        <f t="array" aca="1" ref="U159" ca="1">_xlfn.IFS(U160=1,0,TRIM(INDIRECT("ｄａｔａ!$"&amp;U$112&amp;"$"&amp;$B159))="",1,TRIM(INDIRECT("ｄａｔａ!$"&amp;U$112&amp;"$"&amp;$B159))&lt;&gt;"",0)</f>
        <v>1</v>
      </c>
      <c r="V159" s="80" cm="1">
        <f t="array" aca="1" ref="V159" ca="1">_xlfn.IFS(V160=1,0,TRIM(INDIRECT("ｄａｔａ!$"&amp;V$112&amp;"$"&amp;$B159))="",1,TRIM(INDIRECT("ｄａｔａ!$"&amp;V$112&amp;"$"&amp;$B159))&lt;&gt;"",0)</f>
        <v>1</v>
      </c>
      <c r="W159" s="80" cm="1">
        <f t="array" aca="1" ref="W159" ca="1">_xlfn.IFS(W160=1,0,TRIM(INDIRECT("ｄａｔａ!$"&amp;W$112&amp;"$"&amp;$B159))="",1,TRIM(INDIRECT("ｄａｔａ!$"&amp;W$112&amp;"$"&amp;$B159))&lt;&gt;"",0)</f>
        <v>1</v>
      </c>
      <c r="X159" s="80">
        <f ca="1">IF(SUM($Y159:$AO159)=17,1,0)</f>
        <v>1</v>
      </c>
      <c r="Y159" s="80" cm="1">
        <f t="array" aca="1" ref="Y159" ca="1">_xlfn.IFS(Y160=1,0,TRIM(INDIRECT("ｄａｔａ!$"&amp;Y$112&amp;"$"&amp;$B159))="",1,TRIM(INDIRECT("ｄａｔａ!$"&amp;Y$112&amp;"$"&amp;$B159))&lt;&gt;"",0)</f>
        <v>1</v>
      </c>
      <c r="Z159" s="80" cm="1">
        <f t="array" aca="1" ref="Z159" ca="1">_xlfn.IFS(Z160=1,0,TRIM(INDIRECT("ｄａｔａ!$"&amp;Z$112&amp;"$"&amp;$B159))="",1,TRIM(INDIRECT("ｄａｔａ!$"&amp;Z$112&amp;"$"&amp;$B159))&lt;&gt;"",0)</f>
        <v>1</v>
      </c>
      <c r="AA159" s="80" cm="1">
        <f t="array" aca="1" ref="AA159" ca="1">_xlfn.IFS(AA160=1,0,TRIM(INDIRECT("ｄａｔａ!$"&amp;AA$112&amp;"$"&amp;$B159))="",1,TRIM(INDIRECT("ｄａｔａ!$"&amp;AA$112&amp;"$"&amp;$B159))&lt;&gt;"",0)</f>
        <v>1</v>
      </c>
      <c r="AB159" s="80" cm="1">
        <f t="array" aca="1" ref="AB159" ca="1">_xlfn.IFS(AB160=1,0,TRIM(INDIRECT("ｄａｔａ!$"&amp;AB$112&amp;"$"&amp;$B159))="",1,TRIM(INDIRECT("ｄａｔａ!$"&amp;AB$112&amp;"$"&amp;$B159))&lt;&gt;"",0)</f>
        <v>1</v>
      </c>
      <c r="AC159" s="80" cm="1">
        <f t="array" aca="1" ref="AC159" ca="1">_xlfn.IFS(AC160=1,0,TRIM(INDIRECT("ｄａｔａ!$"&amp;AC$112&amp;"$"&amp;$B159))="",1,TRIM(INDIRECT("ｄａｔａ!$"&amp;AC$112&amp;"$"&amp;$B159))&lt;&gt;"",0)</f>
        <v>1</v>
      </c>
      <c r="AD159" s="80" cm="1">
        <f t="array" aca="1" ref="AD159" ca="1">_xlfn.IFS(AD160=1,0,TRIM(INDIRECT("ｄａｔａ!$"&amp;AD$112&amp;"$"&amp;$B159))="",1,TRIM(INDIRECT("ｄａｔａ!$"&amp;AD$112&amp;"$"&amp;$B159))&lt;&gt;"",0)</f>
        <v>1</v>
      </c>
      <c r="AE159" s="80" cm="1">
        <f t="array" aca="1" ref="AE159" ca="1">_xlfn.IFS(AE160=1,0,TRIM(INDIRECT("ｄａｔａ!$"&amp;AE$112&amp;"$"&amp;$B159))="",1,TRIM(INDIRECT("ｄａｔａ!$"&amp;AE$112&amp;"$"&amp;$B159))&lt;&gt;"",0)</f>
        <v>1</v>
      </c>
      <c r="AF159" s="80" cm="1">
        <f t="array" aca="1" ref="AF159" ca="1">_xlfn.IFS(AF160=1,0,TRIM(INDIRECT("ｄａｔａ!$"&amp;AF$112&amp;"$"&amp;$B159))="",1,TRIM(INDIRECT("ｄａｔａ!$"&amp;AF$112&amp;"$"&amp;$B159))&lt;&gt;"",0)</f>
        <v>1</v>
      </c>
      <c r="AG159" s="80" cm="1">
        <f t="array" aca="1" ref="AG159" ca="1">_xlfn.IFS(AG160=1,0,TRIM(INDIRECT("ｄａｔａ!$"&amp;AG$112&amp;"$"&amp;$B159))="",1,TRIM(INDIRECT("ｄａｔａ!$"&amp;AG$112&amp;"$"&amp;$B159))&lt;&gt;"",0)</f>
        <v>1</v>
      </c>
      <c r="AH159" s="80" cm="1">
        <f t="array" aca="1" ref="AH159" ca="1">_xlfn.IFS(AH160=1,0,TRIM(INDIRECT("ｄａｔａ!$"&amp;AH$112&amp;"$"&amp;$B159))="",1,TRIM(INDIRECT("ｄａｔａ!$"&amp;AH$112&amp;"$"&amp;$B159))&lt;&gt;"",0)</f>
        <v>1</v>
      </c>
      <c r="AI159" s="80" cm="1">
        <f t="array" aca="1" ref="AI159" ca="1">_xlfn.IFS(AI160=1,0,TRIM(INDIRECT("ｄａｔａ!$"&amp;AI$112&amp;"$"&amp;$B159))="",1,TRIM(INDIRECT("ｄａｔａ!$"&amp;AI$112&amp;"$"&amp;$B159))&lt;&gt;"",0)</f>
        <v>1</v>
      </c>
      <c r="AJ159" s="80" cm="1">
        <f t="array" aca="1" ref="AJ159" ca="1">_xlfn.IFS(AJ160=1,0,TRIM(INDIRECT("ｄａｔａ!$"&amp;AJ$112&amp;"$"&amp;$B159))="",1,TRIM(INDIRECT("ｄａｔａ!$"&amp;AJ$112&amp;"$"&amp;$B159))&lt;&gt;"",0)</f>
        <v>1</v>
      </c>
      <c r="AK159" s="80" cm="1">
        <f t="array" aca="1" ref="AK159" ca="1">_xlfn.IFS(AK160=1,0,TRIM(INDIRECT("ｄａｔａ!$"&amp;AK$112&amp;"$"&amp;$B159))="",1,TRIM(INDIRECT("ｄａｔａ!$"&amp;AK$112&amp;"$"&amp;$B159))&lt;&gt;"",0)</f>
        <v>1</v>
      </c>
      <c r="AL159" s="80" cm="1">
        <f t="array" aca="1" ref="AL159" ca="1">_xlfn.IFS(AL160=1,0,TRIM(INDIRECT("ｄａｔａ!$"&amp;AL$112&amp;"$"&amp;$B159))="",1,TRIM(INDIRECT("ｄａｔａ!$"&amp;AL$112&amp;"$"&amp;$B159))&lt;&gt;"",0)</f>
        <v>1</v>
      </c>
      <c r="AM159" s="80" cm="1">
        <f t="array" aca="1" ref="AM159" ca="1">_xlfn.IFS(AM160=1,0,TRIM(INDIRECT("ｄａｔａ!$"&amp;AM$112&amp;"$"&amp;$B159))="",1,TRIM(INDIRECT("ｄａｔａ!$"&amp;AM$112&amp;"$"&amp;$B159))&lt;&gt;"",0)</f>
        <v>1</v>
      </c>
      <c r="AN159" s="80" cm="1">
        <f t="array" aca="1" ref="AN159" ca="1">_xlfn.IFS(AN160=1,0,TRIM(INDIRECT("ｄａｔａ!$"&amp;AN$112&amp;"$"&amp;$B159))="",1,TRIM(INDIRECT("ｄａｔａ!$"&amp;AN$112&amp;"$"&amp;$B159))&lt;&gt;"",0)</f>
        <v>1</v>
      </c>
      <c r="AO159" s="80" cm="1">
        <f t="array" aca="1" ref="AO159" ca="1">_xlfn.IFS(AO160=1,0,TRIM(INDIRECT("ｄａｔａ!$"&amp;AO$112&amp;"$"&amp;$B159))="",1,TRIM(INDIRECT("ｄａｔａ!$"&amp;AO$112&amp;"$"&amp;$B159))&lt;&gt;"",0)</f>
        <v>1</v>
      </c>
      <c r="AP159" s="80">
        <f ca="1">IF(SUM($AQ159:$AZ159)=10,1,0)</f>
        <v>1</v>
      </c>
      <c r="AQ159" s="80" cm="1">
        <f t="array" aca="1" ref="AQ159" ca="1">_xlfn.IFS(AQ160=1,0,TRIM(INDIRECT("ｄａｔａ!$"&amp;AQ$112&amp;"$"&amp;$B159))="",1,TRIM(INDIRECT("ｄａｔａ!$"&amp;AQ$112&amp;"$"&amp;$B159))&lt;&gt;"",0)</f>
        <v>1</v>
      </c>
      <c r="AR159" s="80" cm="1">
        <f t="array" aca="1" ref="AR159" ca="1">_xlfn.IFS(AR160=1,0,TRIM(INDIRECT("ｄａｔａ!$"&amp;AR$112&amp;"$"&amp;$B159))="",1,TRIM(INDIRECT("ｄａｔａ!$"&amp;AR$112&amp;"$"&amp;$B159))&lt;&gt;"",0)</f>
        <v>1</v>
      </c>
      <c r="AS159" s="80" cm="1">
        <f t="array" aca="1" ref="AS159" ca="1">_xlfn.IFS(AS160=1,0,TRIM(INDIRECT("ｄａｔａ!$"&amp;AS$112&amp;"$"&amp;$B159))="",1,TRIM(INDIRECT("ｄａｔａ!$"&amp;AS$112&amp;"$"&amp;$B159))&lt;&gt;"",0)</f>
        <v>1</v>
      </c>
      <c r="AT159" s="80" cm="1">
        <f t="array" aca="1" ref="AT159" ca="1">_xlfn.IFS(AT160=1,0,TRIM(INDIRECT("ｄａｔａ!$"&amp;AT$112&amp;"$"&amp;$B159))="",1,TRIM(INDIRECT("ｄａｔａ!$"&amp;AT$112&amp;"$"&amp;$B159))&lt;&gt;"",0)</f>
        <v>1</v>
      </c>
      <c r="AU159" s="80" cm="1">
        <f t="array" aca="1" ref="AU159" ca="1">_xlfn.IFS(AU160=1,0,TRIM(INDIRECT("ｄａｔａ!$"&amp;AU$112&amp;"$"&amp;$B159))="",1,TRIM(INDIRECT("ｄａｔａ!$"&amp;AU$112&amp;"$"&amp;$B159))&lt;&gt;"",0)</f>
        <v>1</v>
      </c>
      <c r="AV159" s="80" cm="1">
        <f t="array" aca="1" ref="AV159" ca="1">_xlfn.IFS(AV160=1,0,TRIM(INDIRECT("ｄａｔａ!$"&amp;AV$112&amp;"$"&amp;$B159))="",1,TRIM(INDIRECT("ｄａｔａ!$"&amp;AV$112&amp;"$"&amp;$B159))&lt;&gt;"",0)</f>
        <v>1</v>
      </c>
      <c r="AW159" s="80" cm="1">
        <f t="array" aca="1" ref="AW159" ca="1">_xlfn.IFS(AW160=1,0,TRIM(INDIRECT("ｄａｔａ!$"&amp;AW$112&amp;"$"&amp;$B159))="",1,TRIM(INDIRECT("ｄａｔａ!$"&amp;AW$112&amp;"$"&amp;$B159))&lt;&gt;"",0)</f>
        <v>1</v>
      </c>
      <c r="AX159" s="80" cm="1">
        <f t="array" aca="1" ref="AX159" ca="1">_xlfn.IFS(AX160=1,0,TRIM(INDIRECT("ｄａｔａ!$"&amp;AX$112&amp;"$"&amp;$B159))="",1,TRIM(INDIRECT("ｄａｔａ!$"&amp;AX$112&amp;"$"&amp;$B159))&lt;&gt;"",0)</f>
        <v>1</v>
      </c>
      <c r="AY159" s="80" cm="1">
        <f t="array" aca="1" ref="AY159" ca="1">_xlfn.IFS(AY160=1,0,TRIM(INDIRECT("ｄａｔａ!$"&amp;AY$112&amp;"$"&amp;$B159))="",1,TRIM(INDIRECT("ｄａｔａ!$"&amp;AY$112&amp;"$"&amp;$B159))&lt;&gt;"",0)</f>
        <v>1</v>
      </c>
      <c r="AZ159" s="80" cm="1">
        <f t="array" aca="1" ref="AZ159" ca="1">_xlfn.IFS(AZ160=1,0,TRIM(INDIRECT("ｄａｔａ!$"&amp;AZ$112&amp;"$"&amp;$B159))="",1,TRIM(INDIRECT("ｄａｔａ!$"&amp;AZ$112&amp;"$"&amp;$B159))&lt;&gt;"",0)</f>
        <v>1</v>
      </c>
      <c r="BA159" s="80">
        <f ca="1">IF(SUM($BB159:$BP159)=15,1,0)</f>
        <v>1</v>
      </c>
      <c r="BB159" s="80" cm="1">
        <f t="array" aca="1" ref="BB159" ca="1">_xlfn.IFS(BB160=1,0,TRIM(INDIRECT("ｄａｔａ!$"&amp;BB$112&amp;"$"&amp;$B159))="",1,TRIM(INDIRECT("ｄａｔａ!$"&amp;BB$112&amp;"$"&amp;$B159))&lt;&gt;"",0)</f>
        <v>1</v>
      </c>
      <c r="BC159" s="80" cm="1">
        <f t="array" aca="1" ref="BC159" ca="1">_xlfn.IFS(BC160=1,0,TRIM(INDIRECT("ｄａｔａ!$"&amp;BC$112&amp;"$"&amp;$B159))="",1,TRIM(INDIRECT("ｄａｔａ!$"&amp;BC$112&amp;"$"&amp;$B159))&lt;&gt;"",0)</f>
        <v>1</v>
      </c>
      <c r="BD159" s="80" cm="1">
        <f t="array" aca="1" ref="BD159" ca="1">_xlfn.IFS(BD160=1,0,TRIM(INDIRECT("ｄａｔａ!$"&amp;BD$112&amp;"$"&amp;$B159))="",1,TRIM(INDIRECT("ｄａｔａ!$"&amp;BD$112&amp;"$"&amp;$B159))&lt;&gt;"",0)</f>
        <v>1</v>
      </c>
      <c r="BE159" s="80" cm="1">
        <f t="array" aca="1" ref="BE159" ca="1">_xlfn.IFS(BE160=1,0,TRIM(INDIRECT("ｄａｔａ!$"&amp;BE$112&amp;"$"&amp;$B159))="",1,TRIM(INDIRECT("ｄａｔａ!$"&amp;BE$112&amp;"$"&amp;$B159))&lt;&gt;"",0)</f>
        <v>1</v>
      </c>
      <c r="BF159" s="80" cm="1">
        <f t="array" aca="1" ref="BF159" ca="1">_xlfn.IFS(BF160=1,0,TRIM(INDIRECT("ｄａｔａ!$"&amp;BF$112&amp;"$"&amp;$B159))="",1,TRIM(INDIRECT("ｄａｔａ!$"&amp;BF$112&amp;"$"&amp;$B159))&lt;&gt;"",0)</f>
        <v>1</v>
      </c>
      <c r="BG159" s="80" cm="1">
        <f t="array" aca="1" ref="BG159" ca="1">_xlfn.IFS(BG160=1,0,TRIM(INDIRECT("ｄａｔａ!$"&amp;BG$112&amp;"$"&amp;$B159))="",1,TRIM(INDIRECT("ｄａｔａ!$"&amp;BG$112&amp;"$"&amp;$B159))&lt;&gt;"",0)</f>
        <v>1</v>
      </c>
      <c r="BH159" s="80" cm="1">
        <f t="array" aca="1" ref="BH159" ca="1">_xlfn.IFS(BH160=1,0,TRIM(INDIRECT("ｄａｔａ!$"&amp;BH$112&amp;"$"&amp;$B159))="",1,TRIM(INDIRECT("ｄａｔａ!$"&amp;BH$112&amp;"$"&amp;$B159))&lt;&gt;"",0)</f>
        <v>1</v>
      </c>
      <c r="BI159" s="80" cm="1">
        <f t="array" aca="1" ref="BI159" ca="1">_xlfn.IFS(BI160=1,0,TRIM(INDIRECT("ｄａｔａ!$"&amp;BI$112&amp;"$"&amp;$B159))="",1,TRIM(INDIRECT("ｄａｔａ!$"&amp;BI$112&amp;"$"&amp;$B159))&lt;&gt;"",0)</f>
        <v>1</v>
      </c>
      <c r="BJ159" s="80" cm="1">
        <f t="array" aca="1" ref="BJ159" ca="1">_xlfn.IFS(BJ160=1,0,TRIM(INDIRECT("ｄａｔａ!$"&amp;BJ$112&amp;"$"&amp;$B159))="",1,TRIM(INDIRECT("ｄａｔａ!$"&amp;BJ$112&amp;"$"&amp;$B159))&lt;&gt;"",0)</f>
        <v>1</v>
      </c>
      <c r="BK159" s="80" cm="1">
        <f t="array" aca="1" ref="BK159" ca="1">_xlfn.IFS(BK160=1,0,TRIM(INDIRECT("ｄａｔａ!$"&amp;BK$112&amp;"$"&amp;$B159))="",1,TRIM(INDIRECT("ｄａｔａ!$"&amp;BK$112&amp;"$"&amp;$B159))&lt;&gt;"",0)</f>
        <v>1</v>
      </c>
      <c r="BL159" s="80" cm="1">
        <f t="array" aca="1" ref="BL159" ca="1">_xlfn.IFS(BL160=1,0,TRIM(INDIRECT("ｄａｔａ!$"&amp;BL$112&amp;"$"&amp;$B159))="",1,TRIM(INDIRECT("ｄａｔａ!$"&amp;BL$112&amp;"$"&amp;$B159))&lt;&gt;"",0)</f>
        <v>1</v>
      </c>
      <c r="BM159" s="80" cm="1">
        <f t="array" aca="1" ref="BM159" ca="1">_xlfn.IFS(BM160=1,0,TRIM(INDIRECT("ｄａｔａ!$"&amp;BM$112&amp;"$"&amp;$B159))="",1,TRIM(INDIRECT("ｄａｔａ!$"&amp;BM$112&amp;"$"&amp;$B159))&lt;&gt;"",0)</f>
        <v>1</v>
      </c>
      <c r="BN159" s="80" cm="1">
        <f t="array" aca="1" ref="BN159" ca="1">_xlfn.IFS(BN160=1,0,TRIM(INDIRECT("ｄａｔａ!$"&amp;BN$112&amp;"$"&amp;$B159))="",1,TRIM(INDIRECT("ｄａｔａ!$"&amp;BN$112&amp;"$"&amp;$B159))&lt;&gt;"",0)</f>
        <v>1</v>
      </c>
      <c r="BO159" s="80" cm="1">
        <f t="array" aca="1" ref="BO159" ca="1">_xlfn.IFS(BO160=1,0,TRIM(INDIRECT("ｄａｔａ!$"&amp;BO$112&amp;"$"&amp;$B159))="",1,TRIM(INDIRECT("ｄａｔａ!$"&amp;BO$112&amp;"$"&amp;$B159))&lt;&gt;"",0)</f>
        <v>1</v>
      </c>
      <c r="BP159" s="80" cm="1">
        <f t="array" aca="1" ref="BP159" ca="1">_xlfn.IFS(BP160=1,0,TRIM(INDIRECT("ｄａｔａ!$"&amp;BP$112&amp;"$"&amp;$B159))="",1,TRIM(INDIRECT("ｄａｔａ!$"&amp;BP$112&amp;"$"&amp;$B159))&lt;&gt;"",0)</f>
        <v>1</v>
      </c>
    </row>
    <row r="160" spans="1:68" x14ac:dyDescent="0.2">
      <c r="B160" s="80">
        <f>VLOOKUP($A157,$A$11:$B$110,2,FALSE)</f>
        <v>18</v>
      </c>
      <c r="C160" s="80" t="s">
        <v>2430</v>
      </c>
      <c r="D160" s="80" cm="1">
        <f t="array" aca="1" ref="D160" ca="1">IF(ISERROR(INDIRECT("ｄａｔａ!$"&amp;D$112&amp;"$"&amp;$B160)),1,0)</f>
        <v>0</v>
      </c>
      <c r="F160" s="80" cm="1">
        <f t="array" aca="1" ref="F160" ca="1">IF(ISERROR(INDIRECT("ｄａｔａ!$"&amp;F$112&amp;"$"&amp;$B160)),1,0)</f>
        <v>0</v>
      </c>
      <c r="G160" s="80" cm="1">
        <f t="array" aca="1" ref="G160" ca="1">IF(ISERROR(INDIRECT("ｄａｔａ!$"&amp;G$112&amp;"$"&amp;$B160)),1,0)</f>
        <v>0</v>
      </c>
      <c r="H160" s="80" cm="1">
        <f t="array" aca="1" ref="H160" ca="1">IF(ISERROR(INDIRECT("ｄａｔａ!$"&amp;H$112&amp;"$"&amp;$B160)),1,0)</f>
        <v>0</v>
      </c>
      <c r="I160" s="80" cm="1">
        <f t="array" aca="1" ref="I160" ca="1">IF(ISERROR(INDIRECT("ｄａｔａ!$"&amp;I$112&amp;"$"&amp;$B160)),1,0)</f>
        <v>0</v>
      </c>
      <c r="J160" s="80" cm="1">
        <f t="array" aca="1" ref="J160" ca="1">IF(ISERROR(INDIRECT("ｄａｔａ!$"&amp;J$112&amp;"$"&amp;$B160)),1,0)</f>
        <v>0</v>
      </c>
      <c r="K160" s="80" cm="1">
        <f t="array" aca="1" ref="K160" ca="1">IF(ISERROR(INDIRECT("ｄａｔａ!$"&amp;K$112&amp;"$"&amp;$B160)),1,0)</f>
        <v>0</v>
      </c>
      <c r="L160" s="80" cm="1">
        <f t="array" aca="1" ref="L160" ca="1">IF(ISERROR(INDIRECT("ｄａｔａ!$"&amp;L$112&amp;"$"&amp;$B160)),1,0)</f>
        <v>0</v>
      </c>
      <c r="M160" s="80" cm="1">
        <f t="array" aca="1" ref="M160" ca="1">IF(ISERROR(INDIRECT("ｄａｔａ!$"&amp;M$112&amp;"$"&amp;$B160)),1,0)</f>
        <v>0</v>
      </c>
      <c r="N160" s="80" cm="1">
        <f t="array" aca="1" ref="N160" ca="1">IF(ISERROR(INDIRECT("ｄａｔａ!$"&amp;N$112&amp;"$"&amp;$B160)),1,0)</f>
        <v>0</v>
      </c>
      <c r="O160" s="80" cm="1">
        <f t="array" aca="1" ref="O160" ca="1">IF(ISERROR(INDIRECT("ｄａｔａ!$"&amp;O$112&amp;"$"&amp;$B160)),1,0)</f>
        <v>0</v>
      </c>
      <c r="P160" s="80" cm="1">
        <f t="array" aca="1" ref="P160" ca="1">IF(ISERROR(INDIRECT("ｄａｔａ!$"&amp;P$112&amp;"$"&amp;$B160)),1,0)</f>
        <v>0</v>
      </c>
      <c r="Q160" s="80" cm="1">
        <f t="array" aca="1" ref="Q160" ca="1">IF(ISERROR(INDIRECT("ｄａｔａ!$"&amp;Q$112&amp;"$"&amp;$B160)),1,0)</f>
        <v>0</v>
      </c>
      <c r="R160" s="80" cm="1">
        <f t="array" aca="1" ref="R160" ca="1">IF(ISERROR(INDIRECT("ｄａｔａ!$"&amp;R$112&amp;"$"&amp;$B160)),1,0)</f>
        <v>0</v>
      </c>
      <c r="S160" s="80" cm="1">
        <f t="array" aca="1" ref="S160" ca="1">IF(ISERROR(INDIRECT("ｄａｔａ!$"&amp;S$112&amp;"$"&amp;$B160)),1,0)</f>
        <v>0</v>
      </c>
      <c r="T160" s="80" cm="1">
        <f t="array" aca="1" ref="T160" ca="1">IF(ISERROR(INDIRECT("ｄａｔａ!$"&amp;T$112&amp;"$"&amp;$B160)),1,0)</f>
        <v>0</v>
      </c>
      <c r="U160" s="80" cm="1">
        <f t="array" aca="1" ref="U160" ca="1">IF(ISERROR(INDIRECT("ｄａｔａ!$"&amp;U$112&amp;"$"&amp;$B160)),1,0)</f>
        <v>0</v>
      </c>
      <c r="V160" s="80" cm="1">
        <f t="array" aca="1" ref="V160" ca="1">IF(ISERROR(INDIRECT("ｄａｔａ!$"&amp;V$112&amp;"$"&amp;$B160)),1,0)</f>
        <v>0</v>
      </c>
      <c r="W160" s="80" cm="1">
        <f t="array" aca="1" ref="W160" ca="1">IF(ISERROR(INDIRECT("ｄａｔａ!$"&amp;W$112&amp;"$"&amp;$B160)),1,0)</f>
        <v>0</v>
      </c>
      <c r="X160" s="80">
        <f ca="1">IF(SUM($Y158:$AO158,$Y160:$AO160)&gt;0,1,0)</f>
        <v>0</v>
      </c>
      <c r="Y160" s="80" cm="1">
        <f t="array" aca="1" ref="Y160" ca="1">IF(ISERROR(INDIRECT("ｄａｔａ!$"&amp;Y$112&amp;"$"&amp;$B160)),1,0)</f>
        <v>0</v>
      </c>
      <c r="Z160" s="80" cm="1">
        <f t="array" aca="1" ref="Z160" ca="1">IF(ISERROR(INDIRECT("ｄａｔａ!$"&amp;Z$112&amp;"$"&amp;$B160)),1,0)</f>
        <v>0</v>
      </c>
      <c r="AA160" s="80" cm="1">
        <f t="array" aca="1" ref="AA160" ca="1">IF(ISERROR(INDIRECT("ｄａｔａ!$"&amp;AA$112&amp;"$"&amp;$B160)),1,0)</f>
        <v>0</v>
      </c>
      <c r="AB160" s="80" cm="1">
        <f t="array" aca="1" ref="AB160" ca="1">IF(ISERROR(INDIRECT("ｄａｔａ!$"&amp;AB$112&amp;"$"&amp;$B160)),1,0)</f>
        <v>0</v>
      </c>
      <c r="AC160" s="80" cm="1">
        <f t="array" aca="1" ref="AC160" ca="1">IF(ISERROR(INDIRECT("ｄａｔａ!$"&amp;AC$112&amp;"$"&amp;$B160)),1,0)</f>
        <v>0</v>
      </c>
      <c r="AD160" s="80" cm="1">
        <f t="array" aca="1" ref="AD160" ca="1">IF(ISERROR(INDIRECT("ｄａｔａ!$"&amp;AD$112&amp;"$"&amp;$B160)),1,0)</f>
        <v>0</v>
      </c>
      <c r="AE160" s="80" cm="1">
        <f t="array" aca="1" ref="AE160" ca="1">IF(ISERROR(INDIRECT("ｄａｔａ!$"&amp;AE$112&amp;"$"&amp;$B160)),1,0)</f>
        <v>0</v>
      </c>
      <c r="AF160" s="80" cm="1">
        <f t="array" aca="1" ref="AF160" ca="1">IF(ISERROR(INDIRECT("ｄａｔａ!$"&amp;AF$112&amp;"$"&amp;$B160)),1,0)</f>
        <v>0</v>
      </c>
      <c r="AG160" s="80" cm="1">
        <f t="array" aca="1" ref="AG160" ca="1">IF(ISERROR(INDIRECT("ｄａｔａ!$"&amp;AG$112&amp;"$"&amp;$B160)),1,0)</f>
        <v>0</v>
      </c>
      <c r="AH160" s="80" cm="1">
        <f t="array" aca="1" ref="AH160" ca="1">IF(ISERROR(INDIRECT("ｄａｔａ!$"&amp;AH$112&amp;"$"&amp;$B160)),1,0)</f>
        <v>0</v>
      </c>
      <c r="AI160" s="80" cm="1">
        <f t="array" aca="1" ref="AI160" ca="1">IF(ISERROR(INDIRECT("ｄａｔａ!$"&amp;AI$112&amp;"$"&amp;$B160)),1,0)</f>
        <v>0</v>
      </c>
      <c r="AJ160" s="80" cm="1">
        <f t="array" aca="1" ref="AJ160" ca="1">IF(ISERROR(INDIRECT("ｄａｔａ!$"&amp;AJ$112&amp;"$"&amp;$B160)),1,0)</f>
        <v>0</v>
      </c>
      <c r="AK160" s="80" cm="1">
        <f t="array" aca="1" ref="AK160" ca="1">IF(ISERROR(INDIRECT("ｄａｔａ!$"&amp;AK$112&amp;"$"&amp;$B160)),1,0)</f>
        <v>0</v>
      </c>
      <c r="AL160" s="80" cm="1">
        <f t="array" aca="1" ref="AL160" ca="1">IF(ISERROR(INDIRECT("ｄａｔａ!$"&amp;AL$112&amp;"$"&amp;$B160)),1,0)</f>
        <v>0</v>
      </c>
      <c r="AM160" s="80" cm="1">
        <f t="array" aca="1" ref="AM160" ca="1">IF(ISERROR(INDIRECT("ｄａｔａ!$"&amp;AM$112&amp;"$"&amp;$B160)),1,0)</f>
        <v>0</v>
      </c>
      <c r="AN160" s="80" cm="1">
        <f t="array" aca="1" ref="AN160" ca="1">IF(ISERROR(INDIRECT("ｄａｔａ!$"&amp;AN$112&amp;"$"&amp;$B160)),1,0)</f>
        <v>0</v>
      </c>
      <c r="AO160" s="80" cm="1">
        <f t="array" aca="1" ref="AO160" ca="1">IF(ISERROR(INDIRECT("ｄａｔａ!$"&amp;AO$112&amp;"$"&amp;$B160)),1,0)</f>
        <v>0</v>
      </c>
      <c r="AP160" s="80">
        <f ca="1">IF(SUM($AQ158:$AZ158,$AQ160:$AZ160)&gt;0,1,0)</f>
        <v>0</v>
      </c>
      <c r="AQ160" s="80" cm="1">
        <f t="array" aca="1" ref="AQ160" ca="1">IF(ISERROR(INDIRECT("ｄａｔａ!$"&amp;AQ$112&amp;"$"&amp;$B160)),1,0)</f>
        <v>0</v>
      </c>
      <c r="AR160" s="80" cm="1">
        <f t="array" aca="1" ref="AR160" ca="1">IF(ISERROR(INDIRECT("ｄａｔａ!$"&amp;AR$112&amp;"$"&amp;$B160)),1,0)</f>
        <v>0</v>
      </c>
      <c r="AS160" s="80" cm="1">
        <f t="array" aca="1" ref="AS160" ca="1">IF(ISERROR(INDIRECT("ｄａｔａ!$"&amp;AS$112&amp;"$"&amp;$B160)),1,0)</f>
        <v>0</v>
      </c>
      <c r="AT160" s="80" cm="1">
        <f t="array" aca="1" ref="AT160" ca="1">IF(ISERROR(INDIRECT("ｄａｔａ!$"&amp;AT$112&amp;"$"&amp;$B160)),1,0)</f>
        <v>0</v>
      </c>
      <c r="AU160" s="80" cm="1">
        <f t="array" aca="1" ref="AU160" ca="1">IF(ISERROR(INDIRECT("ｄａｔａ!$"&amp;AU$112&amp;"$"&amp;$B160)),1,0)</f>
        <v>0</v>
      </c>
      <c r="AV160" s="80" cm="1">
        <f t="array" aca="1" ref="AV160" ca="1">IF(ISERROR(INDIRECT("ｄａｔａ!$"&amp;AV$112&amp;"$"&amp;$B160)),1,0)</f>
        <v>0</v>
      </c>
      <c r="AW160" s="80" cm="1">
        <f t="array" aca="1" ref="AW160" ca="1">IF(ISERROR(INDIRECT("ｄａｔａ!$"&amp;AW$112&amp;"$"&amp;$B160)),1,0)</f>
        <v>0</v>
      </c>
      <c r="AX160" s="80" cm="1">
        <f t="array" aca="1" ref="AX160" ca="1">IF(ISERROR(INDIRECT("ｄａｔａ!$"&amp;AX$112&amp;"$"&amp;$B160)),1,0)</f>
        <v>0</v>
      </c>
      <c r="AY160" s="80" cm="1">
        <f t="array" aca="1" ref="AY160" ca="1">IF(ISERROR(INDIRECT("ｄａｔａ!$"&amp;AY$112&amp;"$"&amp;$B160)),1,0)</f>
        <v>0</v>
      </c>
      <c r="AZ160" s="80" cm="1">
        <f t="array" aca="1" ref="AZ160" ca="1">IF(ISERROR(INDIRECT("ｄａｔａ!$"&amp;AZ$112&amp;"$"&amp;$B160)),1,0)</f>
        <v>0</v>
      </c>
      <c r="BA160" s="80">
        <f ca="1">IF(SUM($BB158:$BP158,$BB160:$BP160)&gt;0,1,0)</f>
        <v>0</v>
      </c>
      <c r="BB160" s="80" cm="1">
        <f t="array" aca="1" ref="BB160" ca="1">IF(ISERROR(INDIRECT("ｄａｔａ!$"&amp;BB$112&amp;"$"&amp;$B160)),1,0)</f>
        <v>0</v>
      </c>
      <c r="BC160" s="80" cm="1">
        <f t="array" aca="1" ref="BC160" ca="1">IF(ISERROR(INDIRECT("ｄａｔａ!$"&amp;BC$112&amp;"$"&amp;$B160)),1,0)</f>
        <v>0</v>
      </c>
      <c r="BD160" s="80" cm="1">
        <f t="array" aca="1" ref="BD160" ca="1">IF(ISERROR(INDIRECT("ｄａｔａ!$"&amp;BD$112&amp;"$"&amp;$B160)),1,0)</f>
        <v>0</v>
      </c>
      <c r="BE160" s="80" cm="1">
        <f t="array" aca="1" ref="BE160" ca="1">IF(ISERROR(INDIRECT("ｄａｔａ!$"&amp;BE$112&amp;"$"&amp;$B160)),1,0)</f>
        <v>0</v>
      </c>
      <c r="BF160" s="80" cm="1">
        <f t="array" aca="1" ref="BF160" ca="1">IF(ISERROR(INDIRECT("ｄａｔａ!$"&amp;BF$112&amp;"$"&amp;$B160)),1,0)</f>
        <v>0</v>
      </c>
      <c r="BG160" s="80" cm="1">
        <f t="array" aca="1" ref="BG160" ca="1">IF(ISERROR(INDIRECT("ｄａｔａ!$"&amp;BG$112&amp;"$"&amp;$B160)),1,0)</f>
        <v>0</v>
      </c>
      <c r="BH160" s="80" cm="1">
        <f t="array" aca="1" ref="BH160" ca="1">IF(ISERROR(INDIRECT("ｄａｔａ!$"&amp;BH$112&amp;"$"&amp;$B160)),1,0)</f>
        <v>0</v>
      </c>
      <c r="BI160" s="80" cm="1">
        <f t="array" aca="1" ref="BI160" ca="1">IF(ISERROR(INDIRECT("ｄａｔａ!$"&amp;BI$112&amp;"$"&amp;$B160)),1,0)</f>
        <v>0</v>
      </c>
      <c r="BJ160" s="80" cm="1">
        <f t="array" aca="1" ref="BJ160" ca="1">IF(ISERROR(INDIRECT("ｄａｔａ!$"&amp;BJ$112&amp;"$"&amp;$B160)),1,0)</f>
        <v>0</v>
      </c>
      <c r="BK160" s="80" cm="1">
        <f t="array" aca="1" ref="BK160" ca="1">IF(ISERROR(INDIRECT("ｄａｔａ!$"&amp;BK$112&amp;"$"&amp;$B160)),1,0)</f>
        <v>0</v>
      </c>
      <c r="BL160" s="80" cm="1">
        <f t="array" aca="1" ref="BL160" ca="1">IF(ISERROR(INDIRECT("ｄａｔａ!$"&amp;BL$112&amp;"$"&amp;$B160)),1,0)</f>
        <v>0</v>
      </c>
      <c r="BM160" s="80" cm="1">
        <f t="array" aca="1" ref="BM160" ca="1">IF(ISERROR(INDIRECT("ｄａｔａ!$"&amp;BM$112&amp;"$"&amp;$B160)),1,0)</f>
        <v>0</v>
      </c>
      <c r="BN160" s="80" cm="1">
        <f t="array" aca="1" ref="BN160" ca="1">IF(ISERROR(INDIRECT("ｄａｔａ!$"&amp;BN$112&amp;"$"&amp;$B160)),1,0)</f>
        <v>0</v>
      </c>
      <c r="BO160" s="80" cm="1">
        <f t="array" aca="1" ref="BO160" ca="1">IF(ISERROR(INDIRECT("ｄａｔａ!$"&amp;BO$112&amp;"$"&amp;$B160)),1,0)</f>
        <v>0</v>
      </c>
      <c r="BP160" s="80" cm="1">
        <f t="array" aca="1" ref="BP160" ca="1">IF(ISERROR(INDIRECT("ｄａｔａ!$"&amp;BP$112&amp;"$"&amp;$B160)),1,0)</f>
        <v>0</v>
      </c>
    </row>
    <row r="161" spans="1:68" x14ac:dyDescent="0.2">
      <c r="A161" s="80" t="s">
        <v>2330</v>
      </c>
      <c r="B161" s="80">
        <f>VLOOKUP($A161,$A$11:$B$110,2,FALSE)</f>
        <v>19</v>
      </c>
      <c r="C161" s="80" t="s">
        <v>2435</v>
      </c>
      <c r="D161" s="80" cm="1">
        <f t="array" aca="1" ref="D161" ca="1">_xlfn.IFS(D162=1,0,D163=1,0,AND(INDIRECT("ｄａｔａ!$"&amp;D$112&amp;"$"&amp;$B161)&lt;=INDIRECT("kikan!$Q$11"),INDIRECT("ｄａｔａ!$"&amp;D$112&amp;"$"&amp;$B161)&gt;=INDIRECT("kikan!$K$11")),0,TRUE,1)</f>
        <v>0</v>
      </c>
      <c r="F161" s="80">
        <v>0</v>
      </c>
      <c r="G161" s="80">
        <v>0</v>
      </c>
      <c r="H161" s="80">
        <v>0</v>
      </c>
      <c r="I161" s="80" cm="1">
        <f t="array" aca="1" ref="I161" ca="1">_xlfn.IFS(I162=1,0,I163=1,0,INDIRECT("ｄａｔａ!$"&amp;I$112&amp;"$"&amp;$B161)&gt;=INDIRECT("kikan!$I$11"),0,TRUE,1)</f>
        <v>0</v>
      </c>
      <c r="J161" s="80" cm="1">
        <f t="array" aca="1" ref="J161" ca="1">_xlfn.IFS(D164=1,0,I161=1,0,J162=1,0,I163=1,0,J163=1,0,INDIRECT("ｄａｔａ!$"&amp;I$112&amp;"$"&amp;$B161)&gt;INDIRECT("kikan!$I$11"),0,INDIRECT("ｄａｔａ!$"&amp;J$112&amp;"$"&amp;$B161)&gt;=INDIRECT("ｄａｔａ!$"&amp;D$112&amp;"$"&amp;$B161),0,TRUE,1)</f>
        <v>0</v>
      </c>
      <c r="K161" s="80" cm="1">
        <f t="array" aca="1" ref="K161" ca="1">_xlfn.IFS(K162=1,0,K163=1,0,AND(INDIRECT("ｄａｔａ!$"&amp;K$112&amp;"$"&amp;$B162)&gt;0,INDIRECT("ｄａｔａ!$"&amp;K$112&amp;"$"&amp;$B162)&lt;10000),0,TRUE,1)</f>
        <v>0</v>
      </c>
      <c r="L161" s="80" cm="1">
        <f t="array" aca="1" ref="L161" ca="1">_xlfn.IFS(L162=1,0,L163=1,0,INDIRECT("ｄａｔａ!$"&amp;L$112&amp;"$"&amp;$B161)&lt;20000,1,TRUE,0)</f>
        <v>0</v>
      </c>
      <c r="M161" s="80">
        <v>0</v>
      </c>
      <c r="N161" s="80">
        <v>0</v>
      </c>
      <c r="O161" s="80" cm="1">
        <f t="array" aca="1" ref="O161" ca="1">_xlfn.IFS(O164=1,0,INDIRECT("ｄａｔａ!$"&amp;O$112&amp;"$"&amp;$B162)=4,1,TRUE,0)</f>
        <v>0</v>
      </c>
      <c r="P161" s="80" cm="1">
        <f t="array" aca="1" ref="P161" ca="1">_xlfn.IFS(P164=1,0,AND(INDIRECT("ｄａｔａ!$"&amp;P$112&amp;"$"&amp;$B162)&lt;=3,INDIRECT("ｄａｔａ!$"&amp;P$112&amp;"$"&amp;$B162)&gt;0),1,TRUE,0)</f>
        <v>0</v>
      </c>
      <c r="Q161" s="80" cm="1">
        <f t="array" aca="1" ref="Q161" ca="1">_xlfn.IFS(Q164=1,0,INDIRECT("ｄａｔａ!$"&amp;Q$112&amp;"$"&amp;$B161)=1,1,TRUE,0)</f>
        <v>0</v>
      </c>
      <c r="R161" s="80">
        <v>0</v>
      </c>
      <c r="S161" s="80">
        <v>0</v>
      </c>
      <c r="T161" s="80">
        <v>0</v>
      </c>
      <c r="U161" s="80">
        <v>0</v>
      </c>
      <c r="V161" s="80">
        <v>0</v>
      </c>
      <c r="W161" s="80">
        <v>0</v>
      </c>
      <c r="X161" s="80">
        <f ca="1">IF(AND(SUM($Y161:$AO161)=0,17-SUM($Y163:$AO163)&gt;1),1,0)</f>
        <v>0</v>
      </c>
      <c r="Y161" s="80" cm="1">
        <f t="array" aca="1" ref="Y161" ca="1">_xlfn.IFS(Y164=1,0,INDIRECT("ｄａｔａ!$"&amp;Y$112&amp;"$"&amp;$B161)=2,1,TRUE,0)</f>
        <v>0</v>
      </c>
      <c r="Z161" s="80" cm="1">
        <f t="array" aca="1" ref="Z161" ca="1">_xlfn.IFS(Z164=1,0,INDIRECT("ｄａｔａ!$"&amp;Z$112&amp;"$"&amp;$B161)=2,1,TRUE,0)</f>
        <v>0</v>
      </c>
      <c r="AA161" s="80" cm="1">
        <f t="array" aca="1" ref="AA161" ca="1">_xlfn.IFS(AA164=1,0,INDIRECT("ｄａｔａ!$"&amp;AA$112&amp;"$"&amp;$B161)=2,1,TRUE,0)</f>
        <v>0</v>
      </c>
      <c r="AB161" s="80" cm="1">
        <f t="array" aca="1" ref="AB161" ca="1">_xlfn.IFS(AB164=1,0,INDIRECT("ｄａｔａ!$"&amp;AB$112&amp;"$"&amp;$B161)=2,1,TRUE,0)</f>
        <v>0</v>
      </c>
      <c r="AC161" s="80" cm="1">
        <f t="array" aca="1" ref="AC161" ca="1">_xlfn.IFS(AC164=1,0,INDIRECT("ｄａｔａ!$"&amp;AC$112&amp;"$"&amp;$B161)=2,1,TRUE,0)</f>
        <v>0</v>
      </c>
      <c r="AD161" s="80" cm="1">
        <f t="array" aca="1" ref="AD161" ca="1">_xlfn.IFS(AD164=1,0,INDIRECT("ｄａｔａ!$"&amp;AD$112&amp;"$"&amp;$B161)=2,1,TRUE,0)</f>
        <v>0</v>
      </c>
      <c r="AE161" s="80" cm="1">
        <f t="array" aca="1" ref="AE161" ca="1">_xlfn.IFS(AE164=1,0,INDIRECT("ｄａｔａ!$"&amp;AE$112&amp;"$"&amp;$B161)=2,1,TRUE,0)</f>
        <v>0</v>
      </c>
      <c r="AF161" s="80" cm="1">
        <f t="array" aca="1" ref="AF161" ca="1">_xlfn.IFS(AF164=1,0,INDIRECT("ｄａｔａ!$"&amp;AF$112&amp;"$"&amp;$B161)=2,1,TRUE,0)</f>
        <v>0</v>
      </c>
      <c r="AG161" s="80" cm="1">
        <f t="array" aca="1" ref="AG161" ca="1">_xlfn.IFS(AG164=1,0,INDIRECT("ｄａｔａ!$"&amp;AG$112&amp;"$"&amp;$B161)=2,1,TRUE,0)</f>
        <v>0</v>
      </c>
      <c r="AH161" s="80" cm="1">
        <f t="array" aca="1" ref="AH161" ca="1">_xlfn.IFS(AH164=1,0,INDIRECT("ｄａｔａ!$"&amp;AH$112&amp;"$"&amp;$B161)=2,1,TRUE,0)</f>
        <v>0</v>
      </c>
      <c r="AI161" s="80" cm="1">
        <f t="array" aca="1" ref="AI161" ca="1">_xlfn.IFS(AI164=1,0,INDIRECT("ｄａｔａ!$"&amp;AI$112&amp;"$"&amp;$B161)=2,1,TRUE,0)</f>
        <v>0</v>
      </c>
      <c r="AJ161" s="80" cm="1">
        <f t="array" aca="1" ref="AJ161" ca="1">_xlfn.IFS(AJ164=1,0,INDIRECT("ｄａｔａ!$"&amp;AJ$112&amp;"$"&amp;$B161)=2,1,TRUE,0)</f>
        <v>0</v>
      </c>
      <c r="AK161" s="80" cm="1">
        <f t="array" aca="1" ref="AK161" ca="1">_xlfn.IFS(AK164=1,0,INDIRECT("ｄａｔａ!$"&amp;AK$112&amp;"$"&amp;$B161)=2,1,TRUE,0)</f>
        <v>0</v>
      </c>
      <c r="AL161" s="80" cm="1">
        <f t="array" aca="1" ref="AL161" ca="1">_xlfn.IFS(AL164=1,0,INDIRECT("ｄａｔａ!$"&amp;AL$112&amp;"$"&amp;$B161)=2,1,TRUE,0)</f>
        <v>0</v>
      </c>
      <c r="AM161" s="80" cm="1">
        <f t="array" aca="1" ref="AM161" ca="1">_xlfn.IFS(AM164=1,0,INDIRECT("ｄａｔａ!$"&amp;AM$112&amp;"$"&amp;$B161)=2,1,TRUE,0)</f>
        <v>0</v>
      </c>
      <c r="AN161" s="80" cm="1">
        <f t="array" aca="1" ref="AN161" ca="1">_xlfn.IFS(AN164=1,0,INDIRECT("ｄａｔａ!$"&amp;AN$112&amp;"$"&amp;$B161)=2,1,TRUE,0)</f>
        <v>0</v>
      </c>
      <c r="AO161" s="80" cm="1">
        <f t="array" aca="1" ref="AO161" ca="1">_xlfn.IFS(AO164=1,0,INDIRECT("ｄａｔａ!$"&amp;AO$112&amp;"$"&amp;$B161)=2,1,TRUE,0)</f>
        <v>0</v>
      </c>
      <c r="AP161" s="80">
        <f ca="1">IF(AND(SUM($AQ161:$AZ161)=0,10-SUM($AQ163:$AZ163)&gt;1),1,0)</f>
        <v>0</v>
      </c>
      <c r="AQ161" s="80" cm="1">
        <f t="array" aca="1" ref="AQ161" ca="1">_xlfn.IFS(AQ164=1,0,INDIRECT("ｄａｔａ!$"&amp;AQ$112&amp;"$"&amp;$B161)=2,1,TRUE,0)</f>
        <v>0</v>
      </c>
      <c r="AR161" s="80" cm="1">
        <f t="array" aca="1" ref="AR161" ca="1">_xlfn.IFS(AR164=1,0,INDIRECT("ｄａｔａ!$"&amp;AR$112&amp;"$"&amp;$B161)=2,1,TRUE,0)</f>
        <v>0</v>
      </c>
      <c r="AS161" s="80" cm="1">
        <f t="array" aca="1" ref="AS161" ca="1">_xlfn.IFS(AS164=1,0,INDIRECT("ｄａｔａ!$"&amp;AS$112&amp;"$"&amp;$B161)=2,1,TRUE,0)</f>
        <v>0</v>
      </c>
      <c r="AT161" s="80" cm="1">
        <f t="array" aca="1" ref="AT161" ca="1">_xlfn.IFS(AT164=1,0,INDIRECT("ｄａｔａ!$"&amp;AT$112&amp;"$"&amp;$B161)=2,1,TRUE,0)</f>
        <v>0</v>
      </c>
      <c r="AU161" s="80" cm="1">
        <f t="array" aca="1" ref="AU161" ca="1">_xlfn.IFS(AU164=1,0,INDIRECT("ｄａｔａ!$"&amp;AU$112&amp;"$"&amp;$B161)=2,1,TRUE,0)</f>
        <v>0</v>
      </c>
      <c r="AV161" s="80" cm="1">
        <f t="array" aca="1" ref="AV161" ca="1">_xlfn.IFS(AV164=1,0,INDIRECT("ｄａｔａ!$"&amp;AV$112&amp;"$"&amp;$B161)=2,1,TRUE,0)</f>
        <v>0</v>
      </c>
      <c r="AW161" s="80" cm="1">
        <f t="array" aca="1" ref="AW161" ca="1">_xlfn.IFS(AW164=1,0,INDIRECT("ｄａｔａ!$"&amp;AW$112&amp;"$"&amp;$B161)=2,1,TRUE,0)</f>
        <v>0</v>
      </c>
      <c r="AX161" s="80" cm="1">
        <f t="array" aca="1" ref="AX161" ca="1">_xlfn.IFS(AX164=1,0,INDIRECT("ｄａｔａ!$"&amp;AX$112&amp;"$"&amp;$B161)=2,1,TRUE,0)</f>
        <v>0</v>
      </c>
      <c r="AY161" s="80" cm="1">
        <f t="array" aca="1" ref="AY161" ca="1">_xlfn.IFS(AY164=1,0,INDIRECT("ｄａｔａ!$"&amp;AY$112&amp;"$"&amp;$B161)=2,1,TRUE,0)</f>
        <v>0</v>
      </c>
      <c r="AZ161" s="80" cm="1">
        <f t="array" aca="1" ref="AZ161" ca="1">_xlfn.IFS(AZ164=1,0,INDIRECT("ｄａｔａ!$"&amp;AZ$112&amp;"$"&amp;$B161)=2,1,TRUE,0)</f>
        <v>0</v>
      </c>
      <c r="BA161" s="80">
        <f ca="1">IF(AND(SUM($BB161:$BP161)=0,15-SUM($BB163:$BP163)&gt;1),1,0)</f>
        <v>0</v>
      </c>
      <c r="BB161" s="80" cm="1">
        <f t="array" aca="1" ref="BB161" ca="1">_xlfn.IFS(BB164=1,0,INDIRECT("ｄａｔａ!$"&amp;BB$112&amp;"$"&amp;$B161)=2,1,TRUE,0)</f>
        <v>0</v>
      </c>
      <c r="BC161" s="80" cm="1">
        <f t="array" aca="1" ref="BC161" ca="1">_xlfn.IFS(BC164=1,0,INDIRECT("ｄａｔａ!$"&amp;BC$112&amp;"$"&amp;$B161)=2,1,TRUE,0)</f>
        <v>0</v>
      </c>
      <c r="BD161" s="80" cm="1">
        <f t="array" aca="1" ref="BD161" ca="1">_xlfn.IFS(BD164=1,0,INDIRECT("ｄａｔａ!$"&amp;BD$112&amp;"$"&amp;$B161)=2,1,TRUE,0)</f>
        <v>0</v>
      </c>
      <c r="BE161" s="80" cm="1">
        <f t="array" aca="1" ref="BE161" ca="1">_xlfn.IFS(BE164=1,0,INDIRECT("ｄａｔａ!$"&amp;BE$112&amp;"$"&amp;$B161)=2,1,TRUE,0)</f>
        <v>0</v>
      </c>
      <c r="BF161" s="80" cm="1">
        <f t="array" aca="1" ref="BF161" ca="1">_xlfn.IFS(BF164=1,0,INDIRECT("ｄａｔａ!$"&amp;BF$112&amp;"$"&amp;$B161)=2,1,TRUE,0)</f>
        <v>0</v>
      </c>
      <c r="BG161" s="80" cm="1">
        <f t="array" aca="1" ref="BG161" ca="1">_xlfn.IFS(BG164=1,0,INDIRECT("ｄａｔａ!$"&amp;BG$112&amp;"$"&amp;$B161)=2,1,TRUE,0)</f>
        <v>0</v>
      </c>
      <c r="BH161" s="80" cm="1">
        <f t="array" aca="1" ref="BH161" ca="1">_xlfn.IFS(BH164=1,0,INDIRECT("ｄａｔａ!$"&amp;BH$112&amp;"$"&amp;$B161)=2,1,TRUE,0)</f>
        <v>0</v>
      </c>
      <c r="BI161" s="80" cm="1">
        <f t="array" aca="1" ref="BI161" ca="1">_xlfn.IFS(BI164=1,0,INDIRECT("ｄａｔａ!$"&amp;BI$112&amp;"$"&amp;$B161)=2,1,TRUE,0)</f>
        <v>0</v>
      </c>
      <c r="BJ161" s="80" cm="1">
        <f t="array" aca="1" ref="BJ161" ca="1">_xlfn.IFS(BJ164=1,0,INDIRECT("ｄａｔａ!$"&amp;BJ$112&amp;"$"&amp;$B161)=2,1,TRUE,0)</f>
        <v>0</v>
      </c>
      <c r="BK161" s="80" cm="1">
        <f t="array" aca="1" ref="BK161" ca="1">_xlfn.IFS(BK164=1,0,INDIRECT("ｄａｔａ!$"&amp;BK$112&amp;"$"&amp;$B161)=2,1,TRUE,0)</f>
        <v>0</v>
      </c>
      <c r="BL161" s="80" cm="1">
        <f t="array" aca="1" ref="BL161" ca="1">_xlfn.IFS(BL164=1,0,INDIRECT("ｄａｔａ!$"&amp;BL$112&amp;"$"&amp;$B161)=2,1,TRUE,0)</f>
        <v>0</v>
      </c>
      <c r="BM161" s="80" cm="1">
        <f t="array" aca="1" ref="BM161" ca="1">_xlfn.IFS(BM164=1,0,INDIRECT("ｄａｔａ!$"&amp;BM$112&amp;"$"&amp;$B161)=2,1,TRUE,0)</f>
        <v>0</v>
      </c>
      <c r="BN161" s="80" cm="1">
        <f t="array" aca="1" ref="BN161" ca="1">_xlfn.IFS(BN164=1,0,INDIRECT("ｄａｔａ!$"&amp;BN$112&amp;"$"&amp;$B161)=2,1,TRUE,0)</f>
        <v>0</v>
      </c>
      <c r="BO161" s="80" cm="1">
        <f t="array" aca="1" ref="BO161" ca="1">_xlfn.IFS(BO164=1,0,INDIRECT("ｄａｔａ!$"&amp;BO$112&amp;"$"&amp;$B161)=2,1,TRUE,0)</f>
        <v>0</v>
      </c>
      <c r="BP161" s="80" cm="1">
        <f t="array" aca="1" ref="BP161" ca="1">_xlfn.IFS(BP164=1,0,INDIRECT("ｄａｔａ!$"&amp;BP$112&amp;"$"&amp;$B161)=2,1,TRUE,0)</f>
        <v>0</v>
      </c>
    </row>
    <row r="162" spans="1:68" x14ac:dyDescent="0.2">
      <c r="B162" s="80">
        <f>VLOOKUP($A161,$A$11:$B$110,2,FALSE)</f>
        <v>19</v>
      </c>
      <c r="C162" s="80" t="s">
        <v>2437</v>
      </c>
      <c r="D162" s="80" cm="1">
        <f t="array" aca="1" ref="D162" ca="1">_xlfn.IFS(D163=1,0,AND(ISNUMBER(INDIRECT("ｄａｔａ!$"&amp;D$112&amp;"$"&amp;$B162)),INDIRECT("ｄａｔａ!$"&amp;D$112&amp;"$"&amp;$B162)&lt;=12,INDIRECT("ｄａｔａ!$"&amp;D$112&amp;"$"&amp;$B162)&gt;=1),0,TRUE,1)</f>
        <v>1</v>
      </c>
      <c r="F162" s="80">
        <v>0</v>
      </c>
      <c r="G162" s="80">
        <v>0</v>
      </c>
      <c r="H162" s="80">
        <v>0</v>
      </c>
      <c r="I162" s="80" cm="1">
        <f t="array" aca="1" ref="I162" ca="1">_xlfn.IFS(I163=1,0,AND(ISNUMBER(INDIRECT("ｄａｔａ!$"&amp;I$112&amp;"$"&amp;$B162)),LEN(INDIRECT("ｄａｔａ!$"&amp;I$112&amp;"$"&amp;$B162))=4),0,TRUE,1)</f>
        <v>0</v>
      </c>
      <c r="J162" s="80" cm="1">
        <f t="array" aca="1" ref="J162" ca="1">_xlfn.IFS(J163=1,0,AND(ISNUMBER(INDIRECT("ｄａｔａ!$"&amp;J$112&amp;"$"&amp;$B162)),INDIRECT("ｄａｔａ!$"&amp;J$112&amp;"$"&amp;$B162)&lt;=12,INDIRECT("ｄａｔａ!$"&amp;J$112&amp;"$"&amp;$B162)&gt;=1),0,TRUE,1)</f>
        <v>0</v>
      </c>
      <c r="K162" s="80" cm="1">
        <f t="array" aca="1" ref="K162" ca="1">_xlfn.IFS(K163=1,0,ISNUMBER(INDIRECT("ｄａｔａ!$"&amp;K$112&amp;"$"&amp;$B162)),0,TRUE,1)</f>
        <v>0</v>
      </c>
      <c r="L162" s="80" cm="1">
        <f t="array" aca="1" ref="L162" ca="1">_xlfn.IFS(L163=1,0,AND(ISNUMBER(INDIRECT("ｄａｔａ!$"&amp;L$112&amp;"$"&amp;$B162)),INDIRECT("ｄａｔａ!$"&amp;L$112&amp;"$"&amp;$B162)&gt;0),0,TRUE,1)</f>
        <v>0</v>
      </c>
      <c r="M162" s="80" cm="1">
        <f t="array" aca="1" ref="M162" ca="1">_xlfn.IFS(M163=1,0,AND(INDIRECT("ｄａｔａ!$"&amp;M$112&amp;"$"&amp;$B162)&lt;=5,INDIRECT("ｄａｔａ!$"&amp;M$112&amp;"$"&amp;$B162)&gt;0),0,TRUE,1)</f>
        <v>0</v>
      </c>
      <c r="N162" s="80" cm="1">
        <f t="array" aca="1" ref="N162" ca="1">_xlfn.IFS(N163=1,0,AND(INDIRECT("ｄａｔａ!$"&amp;N$112&amp;"$"&amp;$B162)&lt;=2,INDIRECT("ｄａｔａ!$"&amp;N$112&amp;"$"&amp;$B162)&gt;0),0,TRUE,1)</f>
        <v>0</v>
      </c>
      <c r="O162" s="80" cm="1">
        <f t="array" aca="1" ref="O162" ca="1">_xlfn.IFS(O163=1,0,AND(INDIRECT("ｄａｔａ!$"&amp;O$112&amp;"$"&amp;$B162)&lt;=4,INDIRECT("ｄａｔａ!$"&amp;O$112&amp;"$"&amp;$B162)&gt;0),0,TRUE,1)</f>
        <v>0</v>
      </c>
      <c r="P162" s="80" cm="1">
        <f t="array" aca="1" ref="P162" ca="1">_xlfn.IFS(P163=1,0,AND(INDIRECT("ｄａｔａ!$"&amp;P$112&amp;"$"&amp;$B162)&lt;=3,INDIRECT("ｄａｔａ!$"&amp;P$112&amp;"$"&amp;$B162)&gt;0),0,TRUE,1)</f>
        <v>0</v>
      </c>
      <c r="Q162" s="80" cm="1">
        <f t="array" aca="1" ref="Q162" ca="1">_xlfn.IFS(Q163=1,0,AND(INDIRECT("ｄａｔａ!$"&amp;Q$112&amp;"$"&amp;$B162)&lt;=2,INDIRECT("ｄａｔａ!$"&amp;Q$112&amp;"$"&amp;$B162)&gt;0),0,TRUE,1)</f>
        <v>0</v>
      </c>
      <c r="R162" s="80" cm="1">
        <f t="array" aca="1" ref="R162" ca="1">_xlfn.IFS(R163=1,0,AND(INDIRECT("ｄａｔａ!$"&amp;R$112&amp;"$"&amp;$B162)&lt;=10,INDIRECT("ｄａｔａ!$"&amp;R$112&amp;"$"&amp;$B162)&gt;0),0,TRUE,1)</f>
        <v>0</v>
      </c>
      <c r="S162" s="80" cm="1">
        <f t="array" aca="1" ref="S162" ca="1">_xlfn.IFS(S163=1,0,AND(INDIRECT("ｄａｔａ!$"&amp;S$112&amp;"$"&amp;$B162)&lt;=5,INDIRECT("ｄａｔａ!$"&amp;S$112&amp;"$"&amp;$B162)&gt;0),0,TRUE,1)</f>
        <v>0</v>
      </c>
      <c r="T162" s="80" cm="1">
        <f t="array" aca="1" ref="T162" ca="1">_xlfn.IFS(T163=1,0,AND(INDIRECT("ｄａｔａ!$"&amp;T$112&amp;"$"&amp;$B162)&lt;=9,INDIRECT("ｄａｔａ!$"&amp;T$112&amp;"$"&amp;$B162)&gt;0),0,TRUE,1)</f>
        <v>0</v>
      </c>
      <c r="U162" s="80" cm="1">
        <f t="array" aca="1" ref="U162" ca="1">_xlfn.IFS(U163=1,0,ISNUMBER(INDIRECT("ｄａｔａ!$"&amp;U$112&amp;"$"&amp;$B162)),0,TRUE,1)</f>
        <v>0</v>
      </c>
      <c r="V162" s="80" cm="1">
        <f t="array" aca="1" ref="V162" ca="1">_xlfn.IFS(V163=1,0,AND(INDIRECT("ｄａｔａ!$"&amp;V$112&amp;"$"&amp;$B162)&lt;=4,INDIRECT("ｄａｔａ!$"&amp;V$112&amp;"$"&amp;$B162)&gt;0),0,TRUE,1)</f>
        <v>0</v>
      </c>
      <c r="W162" s="80" cm="1">
        <f t="array" aca="1" ref="W162" ca="1">_xlfn.IFS(W163=1,0,AND(INDIRECT("ｄａｔａ!$"&amp;W$112&amp;"$"&amp;$B162)&lt;=2,INDIRECT("ｄａｔａ!$"&amp;W$112&amp;"$"&amp;$B162)&gt;0),0,TRUE,1)</f>
        <v>0</v>
      </c>
      <c r="X162" s="80">
        <f ca="1">IF(SUM($Y161:$AO161)&gt;1,1,0)</f>
        <v>0</v>
      </c>
      <c r="Y162" s="80" cm="1">
        <f t="array" aca="1" ref="Y162" ca="1">_xlfn.IFS(Y164=1,0,Y163=1,0,AND(INDIRECT("ｄａｔａ!$"&amp;Y$112&amp;"$"&amp;$B162)&lt;=2,INDIRECT("ｄａｔａ!$"&amp;Y$112&amp;"$"&amp;$B162)&gt;0),0,TRUE,1)</f>
        <v>0</v>
      </c>
      <c r="Z162" s="80" cm="1">
        <f t="array" aca="1" ref="Z162" ca="1">_xlfn.IFS(Z164=1,0,Z163=1,0,AND(INDIRECT("ｄａｔａ!$"&amp;Z$112&amp;"$"&amp;$B162)&lt;=2,INDIRECT("ｄａｔａ!$"&amp;Z$112&amp;"$"&amp;$B162)&gt;0),0,TRUE,1)</f>
        <v>0</v>
      </c>
      <c r="AA162" s="80" cm="1">
        <f t="array" aca="1" ref="AA162" ca="1">_xlfn.IFS(AA164=1,0,AA163=1,0,AND(INDIRECT("ｄａｔａ!$"&amp;AA$112&amp;"$"&amp;$B162)&lt;=2,INDIRECT("ｄａｔａ!$"&amp;AA$112&amp;"$"&amp;$B162)&gt;0),0,TRUE,1)</f>
        <v>0</v>
      </c>
      <c r="AB162" s="80" cm="1">
        <f t="array" aca="1" ref="AB162" ca="1">_xlfn.IFS(AB164=1,0,AB163=1,0,AND(INDIRECT("ｄａｔａ!$"&amp;AB$112&amp;"$"&amp;$B162)&lt;=2,INDIRECT("ｄａｔａ!$"&amp;AB$112&amp;"$"&amp;$B162)&gt;0),0,TRUE,1)</f>
        <v>0</v>
      </c>
      <c r="AC162" s="80" cm="1">
        <f t="array" aca="1" ref="AC162" ca="1">_xlfn.IFS(AC164=1,0,AC163=1,0,AND(INDIRECT("ｄａｔａ!$"&amp;AC$112&amp;"$"&amp;$B162)&lt;=2,INDIRECT("ｄａｔａ!$"&amp;AC$112&amp;"$"&amp;$B162)&gt;0),0,TRUE,1)</f>
        <v>0</v>
      </c>
      <c r="AD162" s="80" cm="1">
        <f t="array" aca="1" ref="AD162" ca="1">_xlfn.IFS(AD164=1,0,AD163=1,0,AND(INDIRECT("ｄａｔａ!$"&amp;AD$112&amp;"$"&amp;$B162)&lt;=2,INDIRECT("ｄａｔａ!$"&amp;AD$112&amp;"$"&amp;$B162)&gt;0),0,TRUE,1)</f>
        <v>0</v>
      </c>
      <c r="AE162" s="80" cm="1">
        <f t="array" aca="1" ref="AE162" ca="1">_xlfn.IFS(AE164=1,0,AE163=1,0,AND(INDIRECT("ｄａｔａ!$"&amp;AE$112&amp;"$"&amp;$B162)&lt;=2,INDIRECT("ｄａｔａ!$"&amp;AE$112&amp;"$"&amp;$B162)&gt;0),0,TRUE,1)</f>
        <v>0</v>
      </c>
      <c r="AF162" s="80" cm="1">
        <f t="array" aca="1" ref="AF162" ca="1">_xlfn.IFS(AF164=1,0,AF163=1,0,AND(INDIRECT("ｄａｔａ!$"&amp;AF$112&amp;"$"&amp;$B162)&lt;=2,INDIRECT("ｄａｔａ!$"&amp;AF$112&amp;"$"&amp;$B162)&gt;0),0,TRUE,1)</f>
        <v>0</v>
      </c>
      <c r="AG162" s="80" cm="1">
        <f t="array" aca="1" ref="AG162" ca="1">_xlfn.IFS(AG164=1,0,AG163=1,0,AND(INDIRECT("ｄａｔａ!$"&amp;AG$112&amp;"$"&amp;$B162)&lt;=2,INDIRECT("ｄａｔａ!$"&amp;AG$112&amp;"$"&amp;$B162)&gt;0),0,TRUE,1)</f>
        <v>0</v>
      </c>
      <c r="AH162" s="80" cm="1">
        <f t="array" aca="1" ref="AH162" ca="1">_xlfn.IFS(AH164=1,0,AH163=1,0,AND(INDIRECT("ｄａｔａ!$"&amp;AH$112&amp;"$"&amp;$B162)&lt;=2,INDIRECT("ｄａｔａ!$"&amp;AH$112&amp;"$"&amp;$B162)&gt;0),0,TRUE,1)</f>
        <v>0</v>
      </c>
      <c r="AI162" s="80" cm="1">
        <f t="array" aca="1" ref="AI162" ca="1">_xlfn.IFS(AI164=1,0,AI163=1,0,AND(INDIRECT("ｄａｔａ!$"&amp;AI$112&amp;"$"&amp;$B162)&lt;=2,INDIRECT("ｄａｔａ!$"&amp;AI$112&amp;"$"&amp;$B162)&gt;0),0,TRUE,1)</f>
        <v>0</v>
      </c>
      <c r="AJ162" s="80" cm="1">
        <f t="array" aca="1" ref="AJ162" ca="1">_xlfn.IFS(AJ164=1,0,AJ163=1,0,AND(INDIRECT("ｄａｔａ!$"&amp;AJ$112&amp;"$"&amp;$B162)&lt;=2,INDIRECT("ｄａｔａ!$"&amp;AJ$112&amp;"$"&amp;$B162)&gt;0),0,TRUE,1)</f>
        <v>0</v>
      </c>
      <c r="AK162" s="80" cm="1">
        <f t="array" aca="1" ref="AK162" ca="1">_xlfn.IFS(AK164=1,0,AK163=1,0,AND(INDIRECT("ｄａｔａ!$"&amp;AK$112&amp;"$"&amp;$B162)&lt;=2,INDIRECT("ｄａｔａ!$"&amp;AK$112&amp;"$"&amp;$B162)&gt;0),0,TRUE,1)</f>
        <v>0</v>
      </c>
      <c r="AL162" s="80" cm="1">
        <f t="array" aca="1" ref="AL162" ca="1">_xlfn.IFS(AL164=1,0,AL163=1,0,AND(INDIRECT("ｄａｔａ!$"&amp;AL$112&amp;"$"&amp;$B162)&lt;=2,INDIRECT("ｄａｔａ!$"&amp;AL$112&amp;"$"&amp;$B162)&gt;0),0,TRUE,1)</f>
        <v>0</v>
      </c>
      <c r="AM162" s="80" cm="1">
        <f t="array" aca="1" ref="AM162" ca="1">_xlfn.IFS(AM164=1,0,AM163=1,0,AND(INDIRECT("ｄａｔａ!$"&amp;AM$112&amp;"$"&amp;$B162)&lt;=2,INDIRECT("ｄａｔａ!$"&amp;AM$112&amp;"$"&amp;$B162)&gt;0),0,TRUE,1)</f>
        <v>0</v>
      </c>
      <c r="AN162" s="80" cm="1">
        <f t="array" aca="1" ref="AN162" ca="1">_xlfn.IFS(AN164=1,0,AN163=1,0,AND(INDIRECT("ｄａｔａ!$"&amp;AN$112&amp;"$"&amp;$B162)&lt;=2,INDIRECT("ｄａｔａ!$"&amp;AN$112&amp;"$"&amp;$B162)&gt;0),0,TRUE,1)</f>
        <v>0</v>
      </c>
      <c r="AO162" s="80" cm="1">
        <f t="array" aca="1" ref="AO162" ca="1">_xlfn.IFS(AO164=1,0,AO163=1,0,AND(INDIRECT("ｄａｔａ!$"&amp;AO$112&amp;"$"&amp;$B162)&lt;=2,INDIRECT("ｄａｔａ!$"&amp;AO$112&amp;"$"&amp;$B162)&gt;0),0,TRUE,1)</f>
        <v>0</v>
      </c>
      <c r="AP162" s="80">
        <f ca="1">IF(SUM($AQ161:$AZ161)&gt;1,1,0)</f>
        <v>0</v>
      </c>
      <c r="AQ162" s="80" cm="1">
        <f t="array" aca="1" ref="AQ162" ca="1">_xlfn.IFS(AQ164=1,0,AQ163=1,0,AND(INDIRECT("ｄａｔａ!$"&amp;AQ$112&amp;"$"&amp;$B162)&lt;=2,INDIRECT("ｄａｔａ!$"&amp;AQ$112&amp;"$"&amp;$B162)&gt;0),0,TRUE,1)</f>
        <v>0</v>
      </c>
      <c r="AR162" s="80" cm="1">
        <f t="array" aca="1" ref="AR162" ca="1">_xlfn.IFS(AR164=1,0,AR163=1,0,AND(INDIRECT("ｄａｔａ!$"&amp;AR$112&amp;"$"&amp;$B162)&lt;=2,INDIRECT("ｄａｔａ!$"&amp;AR$112&amp;"$"&amp;$B162)&gt;0),0,TRUE,1)</f>
        <v>0</v>
      </c>
      <c r="AS162" s="80" cm="1">
        <f t="array" aca="1" ref="AS162" ca="1">_xlfn.IFS(AS164=1,0,AS163=1,0,AND(INDIRECT("ｄａｔａ!$"&amp;AS$112&amp;"$"&amp;$B162)&lt;=2,INDIRECT("ｄａｔａ!$"&amp;AS$112&amp;"$"&amp;$B162)&gt;0),0,TRUE,1)</f>
        <v>0</v>
      </c>
      <c r="AT162" s="80" cm="1">
        <f t="array" aca="1" ref="AT162" ca="1">_xlfn.IFS(AT164=1,0,AT163=1,0,AND(INDIRECT("ｄａｔａ!$"&amp;AT$112&amp;"$"&amp;$B162)&lt;=2,INDIRECT("ｄａｔａ!$"&amp;AT$112&amp;"$"&amp;$B162)&gt;0),0,TRUE,1)</f>
        <v>0</v>
      </c>
      <c r="AU162" s="80" cm="1">
        <f t="array" aca="1" ref="AU162" ca="1">_xlfn.IFS(AU164=1,0,AU163=1,0,AND(INDIRECT("ｄａｔａ!$"&amp;AU$112&amp;"$"&amp;$B162)&lt;=2,INDIRECT("ｄａｔａ!$"&amp;AU$112&amp;"$"&amp;$B162)&gt;0),0,TRUE,1)</f>
        <v>0</v>
      </c>
      <c r="AV162" s="80" cm="1">
        <f t="array" aca="1" ref="AV162" ca="1">_xlfn.IFS(AV164=1,0,AV163=1,0,AND(INDIRECT("ｄａｔａ!$"&amp;AV$112&amp;"$"&amp;$B162)&lt;=2,INDIRECT("ｄａｔａ!$"&amp;AV$112&amp;"$"&amp;$B162)&gt;0),0,TRUE,1)</f>
        <v>0</v>
      </c>
      <c r="AW162" s="80" cm="1">
        <f t="array" aca="1" ref="AW162" ca="1">_xlfn.IFS(AW164=1,0,AW163=1,0,AND(INDIRECT("ｄａｔａ!$"&amp;AW$112&amp;"$"&amp;$B162)&lt;=2,INDIRECT("ｄａｔａ!$"&amp;AW$112&amp;"$"&amp;$B162)&gt;0),0,TRUE,1)</f>
        <v>0</v>
      </c>
      <c r="AX162" s="80" cm="1">
        <f t="array" aca="1" ref="AX162" ca="1">_xlfn.IFS(AX164=1,0,AX163=1,0,AND(INDIRECT("ｄａｔａ!$"&amp;AX$112&amp;"$"&amp;$B162)&lt;=2,INDIRECT("ｄａｔａ!$"&amp;AX$112&amp;"$"&amp;$B162)&gt;0),0,TRUE,1)</f>
        <v>0</v>
      </c>
      <c r="AY162" s="80" cm="1">
        <f t="array" aca="1" ref="AY162" ca="1">_xlfn.IFS(AY164=1,0,AY163=1,0,AND(INDIRECT("ｄａｔａ!$"&amp;AY$112&amp;"$"&amp;$B162)&lt;=2,INDIRECT("ｄａｔａ!$"&amp;AY$112&amp;"$"&amp;$B162)&gt;0),0,TRUE,1)</f>
        <v>0</v>
      </c>
      <c r="AZ162" s="80" cm="1">
        <f t="array" aca="1" ref="AZ162" ca="1">_xlfn.IFS(AZ164=1,0,AZ163=1,0,AND(INDIRECT("ｄａｔａ!$"&amp;AZ$112&amp;"$"&amp;$B162)&lt;=2,INDIRECT("ｄａｔａ!$"&amp;AZ$112&amp;"$"&amp;$B162)&gt;0),0,TRUE,1)</f>
        <v>0</v>
      </c>
      <c r="BA162" s="80">
        <f ca="1">IF(SUM($BB161:$BP161)&gt;1,1,0)</f>
        <v>0</v>
      </c>
      <c r="BB162" s="80" cm="1">
        <f t="array" aca="1" ref="BB162" ca="1">_xlfn.IFS(BB164=1,0,BB163=1,0,AND(INDIRECT("ｄａｔａ!$"&amp;BB$112&amp;"$"&amp;$B162)&lt;=2,INDIRECT("ｄａｔａ!$"&amp;BB$112&amp;"$"&amp;$B162)&gt;0),0,TRUE,1)</f>
        <v>0</v>
      </c>
      <c r="BC162" s="80" cm="1">
        <f t="array" aca="1" ref="BC162" ca="1">_xlfn.IFS(BC164=1,0,BC163=1,0,AND(INDIRECT("ｄａｔａ!$"&amp;BC$112&amp;"$"&amp;$B162)&lt;=2,INDIRECT("ｄａｔａ!$"&amp;BC$112&amp;"$"&amp;$B162)&gt;0),0,TRUE,1)</f>
        <v>0</v>
      </c>
      <c r="BD162" s="80" cm="1">
        <f t="array" aca="1" ref="BD162" ca="1">_xlfn.IFS(BD164=1,0,BD163=1,0,AND(INDIRECT("ｄａｔａ!$"&amp;BD$112&amp;"$"&amp;$B162)&lt;=2,INDIRECT("ｄａｔａ!$"&amp;BD$112&amp;"$"&amp;$B162)&gt;0),0,TRUE,1)</f>
        <v>0</v>
      </c>
      <c r="BE162" s="80" cm="1">
        <f t="array" aca="1" ref="BE162" ca="1">_xlfn.IFS(BE164=1,0,BE163=1,0,AND(INDIRECT("ｄａｔａ!$"&amp;BE$112&amp;"$"&amp;$B162)&lt;=2,INDIRECT("ｄａｔａ!$"&amp;BE$112&amp;"$"&amp;$B162)&gt;0),0,TRUE,1)</f>
        <v>0</v>
      </c>
      <c r="BF162" s="80" cm="1">
        <f t="array" aca="1" ref="BF162" ca="1">_xlfn.IFS(BF164=1,0,BF163=1,0,AND(INDIRECT("ｄａｔａ!$"&amp;BF$112&amp;"$"&amp;$B162)&lt;=2,INDIRECT("ｄａｔａ!$"&amp;BF$112&amp;"$"&amp;$B162)&gt;0),0,TRUE,1)</f>
        <v>0</v>
      </c>
      <c r="BG162" s="80" cm="1">
        <f t="array" aca="1" ref="BG162" ca="1">_xlfn.IFS(BG164=1,0,BG163=1,0,AND(INDIRECT("ｄａｔａ!$"&amp;BG$112&amp;"$"&amp;$B162)&lt;=2,INDIRECT("ｄａｔａ!$"&amp;BG$112&amp;"$"&amp;$B162)&gt;0),0,TRUE,1)</f>
        <v>0</v>
      </c>
      <c r="BH162" s="80" cm="1">
        <f t="array" aca="1" ref="BH162" ca="1">_xlfn.IFS(BH164=1,0,BH163=1,0,AND(INDIRECT("ｄａｔａ!$"&amp;BH$112&amp;"$"&amp;$B162)&lt;=2,INDIRECT("ｄａｔａ!$"&amp;BH$112&amp;"$"&amp;$B162)&gt;0),0,TRUE,1)</f>
        <v>0</v>
      </c>
      <c r="BI162" s="80" cm="1">
        <f t="array" aca="1" ref="BI162" ca="1">_xlfn.IFS(BI164=1,0,BI163=1,0,AND(INDIRECT("ｄａｔａ!$"&amp;BI$112&amp;"$"&amp;$B162)&lt;=2,INDIRECT("ｄａｔａ!$"&amp;BI$112&amp;"$"&amp;$B162)&gt;0),0,TRUE,1)</f>
        <v>0</v>
      </c>
      <c r="BJ162" s="80" cm="1">
        <f t="array" aca="1" ref="BJ162" ca="1">_xlfn.IFS(BJ164=1,0,BJ163=1,0,AND(INDIRECT("ｄａｔａ!$"&amp;BJ$112&amp;"$"&amp;$B162)&lt;=2,INDIRECT("ｄａｔａ!$"&amp;BJ$112&amp;"$"&amp;$B162)&gt;0),0,TRUE,1)</f>
        <v>0</v>
      </c>
      <c r="BK162" s="80" cm="1">
        <f t="array" aca="1" ref="BK162" ca="1">_xlfn.IFS(BK164=1,0,BK163=1,0,AND(INDIRECT("ｄａｔａ!$"&amp;BK$112&amp;"$"&amp;$B162)&lt;=2,INDIRECT("ｄａｔａ!$"&amp;BK$112&amp;"$"&amp;$B162)&gt;0),0,TRUE,1)</f>
        <v>0</v>
      </c>
      <c r="BL162" s="80" cm="1">
        <f t="array" aca="1" ref="BL162" ca="1">_xlfn.IFS(BL164=1,0,BL163=1,0,AND(INDIRECT("ｄａｔａ!$"&amp;BL$112&amp;"$"&amp;$B162)&lt;=2,INDIRECT("ｄａｔａ!$"&amp;BL$112&amp;"$"&amp;$B162)&gt;0),0,TRUE,1)</f>
        <v>0</v>
      </c>
      <c r="BM162" s="80" cm="1">
        <f t="array" aca="1" ref="BM162" ca="1">_xlfn.IFS(BM164=1,0,BM163=1,0,AND(INDIRECT("ｄａｔａ!$"&amp;BM$112&amp;"$"&amp;$B162)&lt;=2,INDIRECT("ｄａｔａ!$"&amp;BM$112&amp;"$"&amp;$B162)&gt;0),0,TRUE,1)</f>
        <v>0</v>
      </c>
      <c r="BN162" s="80" cm="1">
        <f t="array" aca="1" ref="BN162" ca="1">_xlfn.IFS(BN164=1,0,BN163=1,0,AND(INDIRECT("ｄａｔａ!$"&amp;BN$112&amp;"$"&amp;$B162)&lt;=2,INDIRECT("ｄａｔａ!$"&amp;BN$112&amp;"$"&amp;$B162)&gt;0),0,TRUE,1)</f>
        <v>0</v>
      </c>
      <c r="BO162" s="80" cm="1">
        <f t="array" aca="1" ref="BO162" ca="1">_xlfn.IFS(BO164=1,0,BO163=1,0,AND(INDIRECT("ｄａｔａ!$"&amp;BO$112&amp;"$"&amp;$B162)&lt;=2,INDIRECT("ｄａｔａ!$"&amp;BO$112&amp;"$"&amp;$B162)&gt;0),0,TRUE,1)</f>
        <v>0</v>
      </c>
      <c r="BP162" s="80" cm="1">
        <f t="array" aca="1" ref="BP162" ca="1">_xlfn.IFS(BP164=1,0,BP163=1,0,AND(INDIRECT("ｄａｔａ!$"&amp;BP$112&amp;"$"&amp;$B162)&lt;=2,INDIRECT("ｄａｔａ!$"&amp;BP$112&amp;"$"&amp;$B162)&gt;0),0,TRUE,1)</f>
        <v>0</v>
      </c>
    </row>
    <row r="163" spans="1:68" x14ac:dyDescent="0.2">
      <c r="B163" s="80">
        <f>VLOOKUP($A161,$A$11:$B$110,2,FALSE)</f>
        <v>19</v>
      </c>
      <c r="C163" s="80" t="s">
        <v>2425</v>
      </c>
      <c r="D163" s="80" cm="1">
        <f t="array" aca="1" ref="D163" ca="1">_xlfn.IFS(D164=1,0,TRIM(INDIRECT("ｄａｔａ!$"&amp;D$112&amp;"$"&amp;$B163))="",1,TRIM(INDIRECT("ｄａｔａ!$"&amp;D$112&amp;"$"&amp;$B163))&lt;&gt;"",0)</f>
        <v>0</v>
      </c>
      <c r="F163" s="80" cm="1">
        <f t="array" aca="1" ref="F163" ca="1">_xlfn.IFS(F164=1,0,TRIM(INDIRECT("ｄａｔａ!$"&amp;F$112&amp;"$"&amp;$B163))="",1,TRIM(INDIRECT("ｄａｔａ!$"&amp;F$112&amp;"$"&amp;$B163))&lt;&gt;"",0)</f>
        <v>1</v>
      </c>
      <c r="G163" s="80" cm="1">
        <f t="array" aca="1" ref="G163" ca="1">_xlfn.IFS(G164=1,0,TRIM(INDIRECT("ｄａｔａ!$"&amp;G$112&amp;"$"&amp;$B163))="",1,TRIM(INDIRECT("ｄａｔａ!$"&amp;G$112&amp;"$"&amp;$B163))&lt;&gt;"",0)</f>
        <v>1</v>
      </c>
      <c r="H163" s="80" cm="1">
        <f t="array" aca="1" ref="H163" ca="1">_xlfn.IFS(H164=1,0,TRIM(INDIRECT("ｄａｔａ!$"&amp;H$112&amp;"$"&amp;$B163))="",1,TRIM(INDIRECT("ｄａｔａ!$"&amp;H$112&amp;"$"&amp;$B163))&lt;&gt;"",0)</f>
        <v>1</v>
      </c>
      <c r="I163" s="80" cm="1">
        <f t="array" aca="1" ref="I163" ca="1">_xlfn.IFS(I164=1,0,TRIM(INDIRECT("ｄａｔａ!$"&amp;I$112&amp;"$"&amp;$B163))="",1,TRIM(INDIRECT("ｄａｔａ!$"&amp;I$112&amp;"$"&amp;$B163))&lt;&gt;"",0)</f>
        <v>1</v>
      </c>
      <c r="J163" s="80" cm="1">
        <f t="array" aca="1" ref="J163" ca="1">_xlfn.IFS(J164=1,0,TRIM(INDIRECT("ｄａｔａ!$"&amp;J$112&amp;"$"&amp;$B163))="",1,TRIM(INDIRECT("ｄａｔａ!$"&amp;J$112&amp;"$"&amp;$B163))&lt;&gt;"",0)</f>
        <v>1</v>
      </c>
      <c r="K163" s="80" cm="1">
        <f t="array" aca="1" ref="K163" ca="1">_xlfn.IFS(K164=1,0,TRIM(INDIRECT("ｄａｔａ!$"&amp;K$112&amp;"$"&amp;$B163))="",1,TRIM(INDIRECT("ｄａｔａ!$"&amp;K$112&amp;"$"&amp;$B163))&lt;&gt;"",0)</f>
        <v>1</v>
      </c>
      <c r="L163" s="80" cm="1">
        <f t="array" aca="1" ref="L163" ca="1">_xlfn.IFS(L164=1,0,TRIM(INDIRECT("ｄａｔａ!$"&amp;L$112&amp;"$"&amp;$B163))="",1,TRIM(INDIRECT("ｄａｔａ!$"&amp;L$112&amp;"$"&amp;$B163))&lt;&gt;"",0)</f>
        <v>1</v>
      </c>
      <c r="M163" s="80" cm="1">
        <f t="array" aca="1" ref="M163" ca="1">_xlfn.IFS(M164=1,0,TRIM(INDIRECT("ｄａｔａ!$"&amp;M$112&amp;"$"&amp;$B163))="",1,TRIM(INDIRECT("ｄａｔａ!$"&amp;M$112&amp;"$"&amp;$B163))&lt;&gt;"",0)</f>
        <v>1</v>
      </c>
      <c r="N163" s="80" cm="1">
        <f t="array" aca="1" ref="N163" ca="1">_xlfn.IFS(N164=1,0,TRIM(INDIRECT("ｄａｔａ!$"&amp;N$112&amp;"$"&amp;$B163))="",1,TRIM(INDIRECT("ｄａｔａ!$"&amp;N$112&amp;"$"&amp;$B163))&lt;&gt;"",0)</f>
        <v>1</v>
      </c>
      <c r="O163" s="80" cm="1">
        <f t="array" aca="1" ref="O163" ca="1">_xlfn.IFS(O164=1,0,TRIM(INDIRECT("ｄａｔａ!$"&amp;O$112&amp;"$"&amp;$B163))="",1,TRIM(INDIRECT("ｄａｔａ!$"&amp;O$112&amp;"$"&amp;$B163))&lt;&gt;"",0)</f>
        <v>1</v>
      </c>
      <c r="P163" s="80" cm="1">
        <f t="array" aca="1" ref="P163" ca="1">_xlfn.IFS(P164=1,0,TRIM(INDIRECT("ｄａｔａ!$"&amp;P$112&amp;"$"&amp;$B163))="",1,TRIM(INDIRECT("ｄａｔａ!$"&amp;P$112&amp;"$"&amp;$B163))&lt;&gt;"",0)</f>
        <v>1</v>
      </c>
      <c r="Q163" s="80" cm="1">
        <f t="array" aca="1" ref="Q163" ca="1">_xlfn.IFS(Q164=1,0,TRIM(INDIRECT("ｄａｔａ!$"&amp;Q$112&amp;"$"&amp;$B163))="",1,TRIM(INDIRECT("ｄａｔａ!$"&amp;Q$112&amp;"$"&amp;$B163))&lt;&gt;"",0)</f>
        <v>1</v>
      </c>
      <c r="R163" s="80" cm="1">
        <f t="array" aca="1" ref="R163" ca="1">_xlfn.IFS(R164=1,0,TRIM(INDIRECT("ｄａｔａ!$"&amp;R$112&amp;"$"&amp;$B163))="",1,TRIM(INDIRECT("ｄａｔａ!$"&amp;R$112&amp;"$"&amp;$B163))&lt;&gt;"",0)</f>
        <v>1</v>
      </c>
      <c r="S163" s="80" cm="1">
        <f t="array" aca="1" ref="S163" ca="1">_xlfn.IFS(S164=1,0,TRIM(INDIRECT("ｄａｔａ!$"&amp;S$112&amp;"$"&amp;$B163))="",1,TRIM(INDIRECT("ｄａｔａ!$"&amp;S$112&amp;"$"&amp;$B163))&lt;&gt;"",0)</f>
        <v>1</v>
      </c>
      <c r="T163" s="80" cm="1">
        <f t="array" aca="1" ref="T163" ca="1">_xlfn.IFS(T164=1,0,TRIM(INDIRECT("ｄａｔａ!$"&amp;T$112&amp;"$"&amp;$B163))="",1,TRIM(INDIRECT("ｄａｔａ!$"&amp;T$112&amp;"$"&amp;$B163))&lt;&gt;"",0)</f>
        <v>1</v>
      </c>
      <c r="U163" s="80" cm="1">
        <f t="array" aca="1" ref="U163" ca="1">_xlfn.IFS(U164=1,0,TRIM(INDIRECT("ｄａｔａ!$"&amp;U$112&amp;"$"&amp;$B163))="",1,TRIM(INDIRECT("ｄａｔａ!$"&amp;U$112&amp;"$"&amp;$B163))&lt;&gt;"",0)</f>
        <v>1</v>
      </c>
      <c r="V163" s="80" cm="1">
        <f t="array" aca="1" ref="V163" ca="1">_xlfn.IFS(V164=1,0,TRIM(INDIRECT("ｄａｔａ!$"&amp;V$112&amp;"$"&amp;$B163))="",1,TRIM(INDIRECT("ｄａｔａ!$"&amp;V$112&amp;"$"&amp;$B163))&lt;&gt;"",0)</f>
        <v>1</v>
      </c>
      <c r="W163" s="80" cm="1">
        <f t="array" aca="1" ref="W163" ca="1">_xlfn.IFS(W164=1,0,TRIM(INDIRECT("ｄａｔａ!$"&amp;W$112&amp;"$"&amp;$B163))="",1,TRIM(INDIRECT("ｄａｔａ!$"&amp;W$112&amp;"$"&amp;$B163))&lt;&gt;"",0)</f>
        <v>1</v>
      </c>
      <c r="X163" s="80">
        <f ca="1">IF(SUM($Y163:$AO163)=17,1,0)</f>
        <v>1</v>
      </c>
      <c r="Y163" s="80" cm="1">
        <f t="array" aca="1" ref="Y163" ca="1">_xlfn.IFS(Y164=1,0,TRIM(INDIRECT("ｄａｔａ!$"&amp;Y$112&amp;"$"&amp;$B163))="",1,TRIM(INDIRECT("ｄａｔａ!$"&amp;Y$112&amp;"$"&amp;$B163))&lt;&gt;"",0)</f>
        <v>1</v>
      </c>
      <c r="Z163" s="80" cm="1">
        <f t="array" aca="1" ref="Z163" ca="1">_xlfn.IFS(Z164=1,0,TRIM(INDIRECT("ｄａｔａ!$"&amp;Z$112&amp;"$"&amp;$B163))="",1,TRIM(INDIRECT("ｄａｔａ!$"&amp;Z$112&amp;"$"&amp;$B163))&lt;&gt;"",0)</f>
        <v>1</v>
      </c>
      <c r="AA163" s="80" cm="1">
        <f t="array" aca="1" ref="AA163" ca="1">_xlfn.IFS(AA164=1,0,TRIM(INDIRECT("ｄａｔａ!$"&amp;AA$112&amp;"$"&amp;$B163))="",1,TRIM(INDIRECT("ｄａｔａ!$"&amp;AA$112&amp;"$"&amp;$B163))&lt;&gt;"",0)</f>
        <v>1</v>
      </c>
      <c r="AB163" s="80" cm="1">
        <f t="array" aca="1" ref="AB163" ca="1">_xlfn.IFS(AB164=1,0,TRIM(INDIRECT("ｄａｔａ!$"&amp;AB$112&amp;"$"&amp;$B163))="",1,TRIM(INDIRECT("ｄａｔａ!$"&amp;AB$112&amp;"$"&amp;$B163))&lt;&gt;"",0)</f>
        <v>1</v>
      </c>
      <c r="AC163" s="80" cm="1">
        <f t="array" aca="1" ref="AC163" ca="1">_xlfn.IFS(AC164=1,0,TRIM(INDIRECT("ｄａｔａ!$"&amp;AC$112&amp;"$"&amp;$B163))="",1,TRIM(INDIRECT("ｄａｔａ!$"&amp;AC$112&amp;"$"&amp;$B163))&lt;&gt;"",0)</f>
        <v>1</v>
      </c>
      <c r="AD163" s="80" cm="1">
        <f t="array" aca="1" ref="AD163" ca="1">_xlfn.IFS(AD164=1,0,TRIM(INDIRECT("ｄａｔａ!$"&amp;AD$112&amp;"$"&amp;$B163))="",1,TRIM(INDIRECT("ｄａｔａ!$"&amp;AD$112&amp;"$"&amp;$B163))&lt;&gt;"",0)</f>
        <v>1</v>
      </c>
      <c r="AE163" s="80" cm="1">
        <f t="array" aca="1" ref="AE163" ca="1">_xlfn.IFS(AE164=1,0,TRIM(INDIRECT("ｄａｔａ!$"&amp;AE$112&amp;"$"&amp;$B163))="",1,TRIM(INDIRECT("ｄａｔａ!$"&amp;AE$112&amp;"$"&amp;$B163))&lt;&gt;"",0)</f>
        <v>1</v>
      </c>
      <c r="AF163" s="80" cm="1">
        <f t="array" aca="1" ref="AF163" ca="1">_xlfn.IFS(AF164=1,0,TRIM(INDIRECT("ｄａｔａ!$"&amp;AF$112&amp;"$"&amp;$B163))="",1,TRIM(INDIRECT("ｄａｔａ!$"&amp;AF$112&amp;"$"&amp;$B163))&lt;&gt;"",0)</f>
        <v>1</v>
      </c>
      <c r="AG163" s="80" cm="1">
        <f t="array" aca="1" ref="AG163" ca="1">_xlfn.IFS(AG164=1,0,TRIM(INDIRECT("ｄａｔａ!$"&amp;AG$112&amp;"$"&amp;$B163))="",1,TRIM(INDIRECT("ｄａｔａ!$"&amp;AG$112&amp;"$"&amp;$B163))&lt;&gt;"",0)</f>
        <v>1</v>
      </c>
      <c r="AH163" s="80" cm="1">
        <f t="array" aca="1" ref="AH163" ca="1">_xlfn.IFS(AH164=1,0,TRIM(INDIRECT("ｄａｔａ!$"&amp;AH$112&amp;"$"&amp;$B163))="",1,TRIM(INDIRECT("ｄａｔａ!$"&amp;AH$112&amp;"$"&amp;$B163))&lt;&gt;"",0)</f>
        <v>1</v>
      </c>
      <c r="AI163" s="80" cm="1">
        <f t="array" aca="1" ref="AI163" ca="1">_xlfn.IFS(AI164=1,0,TRIM(INDIRECT("ｄａｔａ!$"&amp;AI$112&amp;"$"&amp;$B163))="",1,TRIM(INDIRECT("ｄａｔａ!$"&amp;AI$112&amp;"$"&amp;$B163))&lt;&gt;"",0)</f>
        <v>1</v>
      </c>
      <c r="AJ163" s="80" cm="1">
        <f t="array" aca="1" ref="AJ163" ca="1">_xlfn.IFS(AJ164=1,0,TRIM(INDIRECT("ｄａｔａ!$"&amp;AJ$112&amp;"$"&amp;$B163))="",1,TRIM(INDIRECT("ｄａｔａ!$"&amp;AJ$112&amp;"$"&amp;$B163))&lt;&gt;"",0)</f>
        <v>1</v>
      </c>
      <c r="AK163" s="80" cm="1">
        <f t="array" aca="1" ref="AK163" ca="1">_xlfn.IFS(AK164=1,0,TRIM(INDIRECT("ｄａｔａ!$"&amp;AK$112&amp;"$"&amp;$B163))="",1,TRIM(INDIRECT("ｄａｔａ!$"&amp;AK$112&amp;"$"&amp;$B163))&lt;&gt;"",0)</f>
        <v>1</v>
      </c>
      <c r="AL163" s="80" cm="1">
        <f t="array" aca="1" ref="AL163" ca="1">_xlfn.IFS(AL164=1,0,TRIM(INDIRECT("ｄａｔａ!$"&amp;AL$112&amp;"$"&amp;$B163))="",1,TRIM(INDIRECT("ｄａｔａ!$"&amp;AL$112&amp;"$"&amp;$B163))&lt;&gt;"",0)</f>
        <v>1</v>
      </c>
      <c r="AM163" s="80" cm="1">
        <f t="array" aca="1" ref="AM163" ca="1">_xlfn.IFS(AM164=1,0,TRIM(INDIRECT("ｄａｔａ!$"&amp;AM$112&amp;"$"&amp;$B163))="",1,TRIM(INDIRECT("ｄａｔａ!$"&amp;AM$112&amp;"$"&amp;$B163))&lt;&gt;"",0)</f>
        <v>1</v>
      </c>
      <c r="AN163" s="80" cm="1">
        <f t="array" aca="1" ref="AN163" ca="1">_xlfn.IFS(AN164=1,0,TRIM(INDIRECT("ｄａｔａ!$"&amp;AN$112&amp;"$"&amp;$B163))="",1,TRIM(INDIRECT("ｄａｔａ!$"&amp;AN$112&amp;"$"&amp;$B163))&lt;&gt;"",0)</f>
        <v>1</v>
      </c>
      <c r="AO163" s="80" cm="1">
        <f t="array" aca="1" ref="AO163" ca="1">_xlfn.IFS(AO164=1,0,TRIM(INDIRECT("ｄａｔａ!$"&amp;AO$112&amp;"$"&amp;$B163))="",1,TRIM(INDIRECT("ｄａｔａ!$"&amp;AO$112&amp;"$"&amp;$B163))&lt;&gt;"",0)</f>
        <v>1</v>
      </c>
      <c r="AP163" s="80">
        <f ca="1">IF(SUM($AQ163:$AZ163)=10,1,0)</f>
        <v>1</v>
      </c>
      <c r="AQ163" s="80" cm="1">
        <f t="array" aca="1" ref="AQ163" ca="1">_xlfn.IFS(AQ164=1,0,TRIM(INDIRECT("ｄａｔａ!$"&amp;AQ$112&amp;"$"&amp;$B163))="",1,TRIM(INDIRECT("ｄａｔａ!$"&amp;AQ$112&amp;"$"&amp;$B163))&lt;&gt;"",0)</f>
        <v>1</v>
      </c>
      <c r="AR163" s="80" cm="1">
        <f t="array" aca="1" ref="AR163" ca="1">_xlfn.IFS(AR164=1,0,TRIM(INDIRECT("ｄａｔａ!$"&amp;AR$112&amp;"$"&amp;$B163))="",1,TRIM(INDIRECT("ｄａｔａ!$"&amp;AR$112&amp;"$"&amp;$B163))&lt;&gt;"",0)</f>
        <v>1</v>
      </c>
      <c r="AS163" s="80" cm="1">
        <f t="array" aca="1" ref="AS163" ca="1">_xlfn.IFS(AS164=1,0,TRIM(INDIRECT("ｄａｔａ!$"&amp;AS$112&amp;"$"&amp;$B163))="",1,TRIM(INDIRECT("ｄａｔａ!$"&amp;AS$112&amp;"$"&amp;$B163))&lt;&gt;"",0)</f>
        <v>1</v>
      </c>
      <c r="AT163" s="80" cm="1">
        <f t="array" aca="1" ref="AT163" ca="1">_xlfn.IFS(AT164=1,0,TRIM(INDIRECT("ｄａｔａ!$"&amp;AT$112&amp;"$"&amp;$B163))="",1,TRIM(INDIRECT("ｄａｔａ!$"&amp;AT$112&amp;"$"&amp;$B163))&lt;&gt;"",0)</f>
        <v>1</v>
      </c>
      <c r="AU163" s="80" cm="1">
        <f t="array" aca="1" ref="AU163" ca="1">_xlfn.IFS(AU164=1,0,TRIM(INDIRECT("ｄａｔａ!$"&amp;AU$112&amp;"$"&amp;$B163))="",1,TRIM(INDIRECT("ｄａｔａ!$"&amp;AU$112&amp;"$"&amp;$B163))&lt;&gt;"",0)</f>
        <v>1</v>
      </c>
      <c r="AV163" s="80" cm="1">
        <f t="array" aca="1" ref="AV163" ca="1">_xlfn.IFS(AV164=1,0,TRIM(INDIRECT("ｄａｔａ!$"&amp;AV$112&amp;"$"&amp;$B163))="",1,TRIM(INDIRECT("ｄａｔａ!$"&amp;AV$112&amp;"$"&amp;$B163))&lt;&gt;"",0)</f>
        <v>1</v>
      </c>
      <c r="AW163" s="80" cm="1">
        <f t="array" aca="1" ref="AW163" ca="1">_xlfn.IFS(AW164=1,0,TRIM(INDIRECT("ｄａｔａ!$"&amp;AW$112&amp;"$"&amp;$B163))="",1,TRIM(INDIRECT("ｄａｔａ!$"&amp;AW$112&amp;"$"&amp;$B163))&lt;&gt;"",0)</f>
        <v>1</v>
      </c>
      <c r="AX163" s="80" cm="1">
        <f t="array" aca="1" ref="AX163" ca="1">_xlfn.IFS(AX164=1,0,TRIM(INDIRECT("ｄａｔａ!$"&amp;AX$112&amp;"$"&amp;$B163))="",1,TRIM(INDIRECT("ｄａｔａ!$"&amp;AX$112&amp;"$"&amp;$B163))&lt;&gt;"",0)</f>
        <v>1</v>
      </c>
      <c r="AY163" s="80" cm="1">
        <f t="array" aca="1" ref="AY163" ca="1">_xlfn.IFS(AY164=1,0,TRIM(INDIRECT("ｄａｔａ!$"&amp;AY$112&amp;"$"&amp;$B163))="",1,TRIM(INDIRECT("ｄａｔａ!$"&amp;AY$112&amp;"$"&amp;$B163))&lt;&gt;"",0)</f>
        <v>1</v>
      </c>
      <c r="AZ163" s="80" cm="1">
        <f t="array" aca="1" ref="AZ163" ca="1">_xlfn.IFS(AZ164=1,0,TRIM(INDIRECT("ｄａｔａ!$"&amp;AZ$112&amp;"$"&amp;$B163))="",1,TRIM(INDIRECT("ｄａｔａ!$"&amp;AZ$112&amp;"$"&amp;$B163))&lt;&gt;"",0)</f>
        <v>1</v>
      </c>
      <c r="BA163" s="80">
        <f ca="1">IF(SUM($BB163:$BP163)=15,1,0)</f>
        <v>1</v>
      </c>
      <c r="BB163" s="80" cm="1">
        <f t="array" aca="1" ref="BB163" ca="1">_xlfn.IFS(BB164=1,0,TRIM(INDIRECT("ｄａｔａ!$"&amp;BB$112&amp;"$"&amp;$B163))="",1,TRIM(INDIRECT("ｄａｔａ!$"&amp;BB$112&amp;"$"&amp;$B163))&lt;&gt;"",0)</f>
        <v>1</v>
      </c>
      <c r="BC163" s="80" cm="1">
        <f t="array" aca="1" ref="BC163" ca="1">_xlfn.IFS(BC164=1,0,TRIM(INDIRECT("ｄａｔａ!$"&amp;BC$112&amp;"$"&amp;$B163))="",1,TRIM(INDIRECT("ｄａｔａ!$"&amp;BC$112&amp;"$"&amp;$B163))&lt;&gt;"",0)</f>
        <v>1</v>
      </c>
      <c r="BD163" s="80" cm="1">
        <f t="array" aca="1" ref="BD163" ca="1">_xlfn.IFS(BD164=1,0,TRIM(INDIRECT("ｄａｔａ!$"&amp;BD$112&amp;"$"&amp;$B163))="",1,TRIM(INDIRECT("ｄａｔａ!$"&amp;BD$112&amp;"$"&amp;$B163))&lt;&gt;"",0)</f>
        <v>1</v>
      </c>
      <c r="BE163" s="80" cm="1">
        <f t="array" aca="1" ref="BE163" ca="1">_xlfn.IFS(BE164=1,0,TRIM(INDIRECT("ｄａｔａ!$"&amp;BE$112&amp;"$"&amp;$B163))="",1,TRIM(INDIRECT("ｄａｔａ!$"&amp;BE$112&amp;"$"&amp;$B163))&lt;&gt;"",0)</f>
        <v>1</v>
      </c>
      <c r="BF163" s="80" cm="1">
        <f t="array" aca="1" ref="BF163" ca="1">_xlfn.IFS(BF164=1,0,TRIM(INDIRECT("ｄａｔａ!$"&amp;BF$112&amp;"$"&amp;$B163))="",1,TRIM(INDIRECT("ｄａｔａ!$"&amp;BF$112&amp;"$"&amp;$B163))&lt;&gt;"",0)</f>
        <v>1</v>
      </c>
      <c r="BG163" s="80" cm="1">
        <f t="array" aca="1" ref="BG163" ca="1">_xlfn.IFS(BG164=1,0,TRIM(INDIRECT("ｄａｔａ!$"&amp;BG$112&amp;"$"&amp;$B163))="",1,TRIM(INDIRECT("ｄａｔａ!$"&amp;BG$112&amp;"$"&amp;$B163))&lt;&gt;"",0)</f>
        <v>1</v>
      </c>
      <c r="BH163" s="80" cm="1">
        <f t="array" aca="1" ref="BH163" ca="1">_xlfn.IFS(BH164=1,0,TRIM(INDIRECT("ｄａｔａ!$"&amp;BH$112&amp;"$"&amp;$B163))="",1,TRIM(INDIRECT("ｄａｔａ!$"&amp;BH$112&amp;"$"&amp;$B163))&lt;&gt;"",0)</f>
        <v>1</v>
      </c>
      <c r="BI163" s="80" cm="1">
        <f t="array" aca="1" ref="BI163" ca="1">_xlfn.IFS(BI164=1,0,TRIM(INDIRECT("ｄａｔａ!$"&amp;BI$112&amp;"$"&amp;$B163))="",1,TRIM(INDIRECT("ｄａｔａ!$"&amp;BI$112&amp;"$"&amp;$B163))&lt;&gt;"",0)</f>
        <v>1</v>
      </c>
      <c r="BJ163" s="80" cm="1">
        <f t="array" aca="1" ref="BJ163" ca="1">_xlfn.IFS(BJ164=1,0,TRIM(INDIRECT("ｄａｔａ!$"&amp;BJ$112&amp;"$"&amp;$B163))="",1,TRIM(INDIRECT("ｄａｔａ!$"&amp;BJ$112&amp;"$"&amp;$B163))&lt;&gt;"",0)</f>
        <v>1</v>
      </c>
      <c r="BK163" s="80" cm="1">
        <f t="array" aca="1" ref="BK163" ca="1">_xlfn.IFS(BK164=1,0,TRIM(INDIRECT("ｄａｔａ!$"&amp;BK$112&amp;"$"&amp;$B163))="",1,TRIM(INDIRECT("ｄａｔａ!$"&amp;BK$112&amp;"$"&amp;$B163))&lt;&gt;"",0)</f>
        <v>1</v>
      </c>
      <c r="BL163" s="80" cm="1">
        <f t="array" aca="1" ref="BL163" ca="1">_xlfn.IFS(BL164=1,0,TRIM(INDIRECT("ｄａｔａ!$"&amp;BL$112&amp;"$"&amp;$B163))="",1,TRIM(INDIRECT("ｄａｔａ!$"&amp;BL$112&amp;"$"&amp;$B163))&lt;&gt;"",0)</f>
        <v>1</v>
      </c>
      <c r="BM163" s="80" cm="1">
        <f t="array" aca="1" ref="BM163" ca="1">_xlfn.IFS(BM164=1,0,TRIM(INDIRECT("ｄａｔａ!$"&amp;BM$112&amp;"$"&amp;$B163))="",1,TRIM(INDIRECT("ｄａｔａ!$"&amp;BM$112&amp;"$"&amp;$B163))&lt;&gt;"",0)</f>
        <v>1</v>
      </c>
      <c r="BN163" s="80" cm="1">
        <f t="array" aca="1" ref="BN163" ca="1">_xlfn.IFS(BN164=1,0,TRIM(INDIRECT("ｄａｔａ!$"&amp;BN$112&amp;"$"&amp;$B163))="",1,TRIM(INDIRECT("ｄａｔａ!$"&amp;BN$112&amp;"$"&amp;$B163))&lt;&gt;"",0)</f>
        <v>1</v>
      </c>
      <c r="BO163" s="80" cm="1">
        <f t="array" aca="1" ref="BO163" ca="1">_xlfn.IFS(BO164=1,0,TRIM(INDIRECT("ｄａｔａ!$"&amp;BO$112&amp;"$"&amp;$B163))="",1,TRIM(INDIRECT("ｄａｔａ!$"&amp;BO$112&amp;"$"&amp;$B163))&lt;&gt;"",0)</f>
        <v>1</v>
      </c>
      <c r="BP163" s="80" cm="1">
        <f t="array" aca="1" ref="BP163" ca="1">_xlfn.IFS(BP164=1,0,TRIM(INDIRECT("ｄａｔａ!$"&amp;BP$112&amp;"$"&amp;$B163))="",1,TRIM(INDIRECT("ｄａｔａ!$"&amp;BP$112&amp;"$"&amp;$B163))&lt;&gt;"",0)</f>
        <v>1</v>
      </c>
    </row>
    <row r="164" spans="1:68" x14ac:dyDescent="0.2">
      <c r="B164" s="80">
        <f>VLOOKUP($A161,$A$11:$B$110,2,FALSE)</f>
        <v>19</v>
      </c>
      <c r="C164" s="80" t="s">
        <v>2430</v>
      </c>
      <c r="D164" s="80" cm="1">
        <f t="array" aca="1" ref="D164" ca="1">IF(ISERROR(INDIRECT("ｄａｔａ!$"&amp;D$112&amp;"$"&amp;$B164)),1,0)</f>
        <v>0</v>
      </c>
      <c r="F164" s="80" cm="1">
        <f t="array" aca="1" ref="F164" ca="1">IF(ISERROR(INDIRECT("ｄａｔａ!$"&amp;F$112&amp;"$"&amp;$B164)),1,0)</f>
        <v>0</v>
      </c>
      <c r="G164" s="80" cm="1">
        <f t="array" aca="1" ref="G164" ca="1">IF(ISERROR(INDIRECT("ｄａｔａ!$"&amp;G$112&amp;"$"&amp;$B164)),1,0)</f>
        <v>0</v>
      </c>
      <c r="H164" s="80" cm="1">
        <f t="array" aca="1" ref="H164" ca="1">IF(ISERROR(INDIRECT("ｄａｔａ!$"&amp;H$112&amp;"$"&amp;$B164)),1,0)</f>
        <v>0</v>
      </c>
      <c r="I164" s="80" cm="1">
        <f t="array" aca="1" ref="I164" ca="1">IF(ISERROR(INDIRECT("ｄａｔａ!$"&amp;I$112&amp;"$"&amp;$B164)),1,0)</f>
        <v>0</v>
      </c>
      <c r="J164" s="80" cm="1">
        <f t="array" aca="1" ref="J164" ca="1">IF(ISERROR(INDIRECT("ｄａｔａ!$"&amp;J$112&amp;"$"&amp;$B164)),1,0)</f>
        <v>0</v>
      </c>
      <c r="K164" s="80" cm="1">
        <f t="array" aca="1" ref="K164" ca="1">IF(ISERROR(INDIRECT("ｄａｔａ!$"&amp;K$112&amp;"$"&amp;$B164)),1,0)</f>
        <v>0</v>
      </c>
      <c r="L164" s="80" cm="1">
        <f t="array" aca="1" ref="L164" ca="1">IF(ISERROR(INDIRECT("ｄａｔａ!$"&amp;L$112&amp;"$"&amp;$B164)),1,0)</f>
        <v>0</v>
      </c>
      <c r="M164" s="80" cm="1">
        <f t="array" aca="1" ref="M164" ca="1">IF(ISERROR(INDIRECT("ｄａｔａ!$"&amp;M$112&amp;"$"&amp;$B164)),1,0)</f>
        <v>0</v>
      </c>
      <c r="N164" s="80" cm="1">
        <f t="array" aca="1" ref="N164" ca="1">IF(ISERROR(INDIRECT("ｄａｔａ!$"&amp;N$112&amp;"$"&amp;$B164)),1,0)</f>
        <v>0</v>
      </c>
      <c r="O164" s="80" cm="1">
        <f t="array" aca="1" ref="O164" ca="1">IF(ISERROR(INDIRECT("ｄａｔａ!$"&amp;O$112&amp;"$"&amp;$B164)),1,0)</f>
        <v>0</v>
      </c>
      <c r="P164" s="80" cm="1">
        <f t="array" aca="1" ref="P164" ca="1">IF(ISERROR(INDIRECT("ｄａｔａ!$"&amp;P$112&amp;"$"&amp;$B164)),1,0)</f>
        <v>0</v>
      </c>
      <c r="Q164" s="80" cm="1">
        <f t="array" aca="1" ref="Q164" ca="1">IF(ISERROR(INDIRECT("ｄａｔａ!$"&amp;Q$112&amp;"$"&amp;$B164)),1,0)</f>
        <v>0</v>
      </c>
      <c r="R164" s="80" cm="1">
        <f t="array" aca="1" ref="R164" ca="1">IF(ISERROR(INDIRECT("ｄａｔａ!$"&amp;R$112&amp;"$"&amp;$B164)),1,0)</f>
        <v>0</v>
      </c>
      <c r="S164" s="80" cm="1">
        <f t="array" aca="1" ref="S164" ca="1">IF(ISERROR(INDIRECT("ｄａｔａ!$"&amp;S$112&amp;"$"&amp;$B164)),1,0)</f>
        <v>0</v>
      </c>
      <c r="T164" s="80" cm="1">
        <f t="array" aca="1" ref="T164" ca="1">IF(ISERROR(INDIRECT("ｄａｔａ!$"&amp;T$112&amp;"$"&amp;$B164)),1,0)</f>
        <v>0</v>
      </c>
      <c r="U164" s="80" cm="1">
        <f t="array" aca="1" ref="U164" ca="1">IF(ISERROR(INDIRECT("ｄａｔａ!$"&amp;U$112&amp;"$"&amp;$B164)),1,0)</f>
        <v>0</v>
      </c>
      <c r="V164" s="80" cm="1">
        <f t="array" aca="1" ref="V164" ca="1">IF(ISERROR(INDIRECT("ｄａｔａ!$"&amp;V$112&amp;"$"&amp;$B164)),1,0)</f>
        <v>0</v>
      </c>
      <c r="W164" s="80" cm="1">
        <f t="array" aca="1" ref="W164" ca="1">IF(ISERROR(INDIRECT("ｄａｔａ!$"&amp;W$112&amp;"$"&amp;$B164)),1,0)</f>
        <v>0</v>
      </c>
      <c r="X164" s="80">
        <f ca="1">IF(SUM($Y162:$AO162,$Y164:$AO164)&gt;0,1,0)</f>
        <v>0</v>
      </c>
      <c r="Y164" s="80" cm="1">
        <f t="array" aca="1" ref="Y164" ca="1">IF(ISERROR(INDIRECT("ｄａｔａ!$"&amp;Y$112&amp;"$"&amp;$B164)),1,0)</f>
        <v>0</v>
      </c>
      <c r="Z164" s="80" cm="1">
        <f t="array" aca="1" ref="Z164" ca="1">IF(ISERROR(INDIRECT("ｄａｔａ!$"&amp;Z$112&amp;"$"&amp;$B164)),1,0)</f>
        <v>0</v>
      </c>
      <c r="AA164" s="80" cm="1">
        <f t="array" aca="1" ref="AA164" ca="1">IF(ISERROR(INDIRECT("ｄａｔａ!$"&amp;AA$112&amp;"$"&amp;$B164)),1,0)</f>
        <v>0</v>
      </c>
      <c r="AB164" s="80" cm="1">
        <f t="array" aca="1" ref="AB164" ca="1">IF(ISERROR(INDIRECT("ｄａｔａ!$"&amp;AB$112&amp;"$"&amp;$B164)),1,0)</f>
        <v>0</v>
      </c>
      <c r="AC164" s="80" cm="1">
        <f t="array" aca="1" ref="AC164" ca="1">IF(ISERROR(INDIRECT("ｄａｔａ!$"&amp;AC$112&amp;"$"&amp;$B164)),1,0)</f>
        <v>0</v>
      </c>
      <c r="AD164" s="80" cm="1">
        <f t="array" aca="1" ref="AD164" ca="1">IF(ISERROR(INDIRECT("ｄａｔａ!$"&amp;AD$112&amp;"$"&amp;$B164)),1,0)</f>
        <v>0</v>
      </c>
      <c r="AE164" s="80" cm="1">
        <f t="array" aca="1" ref="AE164" ca="1">IF(ISERROR(INDIRECT("ｄａｔａ!$"&amp;AE$112&amp;"$"&amp;$B164)),1,0)</f>
        <v>0</v>
      </c>
      <c r="AF164" s="80" cm="1">
        <f t="array" aca="1" ref="AF164" ca="1">IF(ISERROR(INDIRECT("ｄａｔａ!$"&amp;AF$112&amp;"$"&amp;$B164)),1,0)</f>
        <v>0</v>
      </c>
      <c r="AG164" s="80" cm="1">
        <f t="array" aca="1" ref="AG164" ca="1">IF(ISERROR(INDIRECT("ｄａｔａ!$"&amp;AG$112&amp;"$"&amp;$B164)),1,0)</f>
        <v>0</v>
      </c>
      <c r="AH164" s="80" cm="1">
        <f t="array" aca="1" ref="AH164" ca="1">IF(ISERROR(INDIRECT("ｄａｔａ!$"&amp;AH$112&amp;"$"&amp;$B164)),1,0)</f>
        <v>0</v>
      </c>
      <c r="AI164" s="80" cm="1">
        <f t="array" aca="1" ref="AI164" ca="1">IF(ISERROR(INDIRECT("ｄａｔａ!$"&amp;AI$112&amp;"$"&amp;$B164)),1,0)</f>
        <v>0</v>
      </c>
      <c r="AJ164" s="80" cm="1">
        <f t="array" aca="1" ref="AJ164" ca="1">IF(ISERROR(INDIRECT("ｄａｔａ!$"&amp;AJ$112&amp;"$"&amp;$B164)),1,0)</f>
        <v>0</v>
      </c>
      <c r="AK164" s="80" cm="1">
        <f t="array" aca="1" ref="AK164" ca="1">IF(ISERROR(INDIRECT("ｄａｔａ!$"&amp;AK$112&amp;"$"&amp;$B164)),1,0)</f>
        <v>0</v>
      </c>
      <c r="AL164" s="80" cm="1">
        <f t="array" aca="1" ref="AL164" ca="1">IF(ISERROR(INDIRECT("ｄａｔａ!$"&amp;AL$112&amp;"$"&amp;$B164)),1,0)</f>
        <v>0</v>
      </c>
      <c r="AM164" s="80" cm="1">
        <f t="array" aca="1" ref="AM164" ca="1">IF(ISERROR(INDIRECT("ｄａｔａ!$"&amp;AM$112&amp;"$"&amp;$B164)),1,0)</f>
        <v>0</v>
      </c>
      <c r="AN164" s="80" cm="1">
        <f t="array" aca="1" ref="AN164" ca="1">IF(ISERROR(INDIRECT("ｄａｔａ!$"&amp;AN$112&amp;"$"&amp;$B164)),1,0)</f>
        <v>0</v>
      </c>
      <c r="AO164" s="80" cm="1">
        <f t="array" aca="1" ref="AO164" ca="1">IF(ISERROR(INDIRECT("ｄａｔａ!$"&amp;AO$112&amp;"$"&amp;$B164)),1,0)</f>
        <v>0</v>
      </c>
      <c r="AP164" s="80">
        <f ca="1">IF(SUM($AQ162:$AZ162,$AQ164:$AZ164)&gt;0,1,0)</f>
        <v>0</v>
      </c>
      <c r="AQ164" s="80" cm="1">
        <f t="array" aca="1" ref="AQ164" ca="1">IF(ISERROR(INDIRECT("ｄａｔａ!$"&amp;AQ$112&amp;"$"&amp;$B164)),1,0)</f>
        <v>0</v>
      </c>
      <c r="AR164" s="80" cm="1">
        <f t="array" aca="1" ref="AR164" ca="1">IF(ISERROR(INDIRECT("ｄａｔａ!$"&amp;AR$112&amp;"$"&amp;$B164)),1,0)</f>
        <v>0</v>
      </c>
      <c r="AS164" s="80" cm="1">
        <f t="array" aca="1" ref="AS164" ca="1">IF(ISERROR(INDIRECT("ｄａｔａ!$"&amp;AS$112&amp;"$"&amp;$B164)),1,0)</f>
        <v>0</v>
      </c>
      <c r="AT164" s="80" cm="1">
        <f t="array" aca="1" ref="AT164" ca="1">IF(ISERROR(INDIRECT("ｄａｔａ!$"&amp;AT$112&amp;"$"&amp;$B164)),1,0)</f>
        <v>0</v>
      </c>
      <c r="AU164" s="80" cm="1">
        <f t="array" aca="1" ref="AU164" ca="1">IF(ISERROR(INDIRECT("ｄａｔａ!$"&amp;AU$112&amp;"$"&amp;$B164)),1,0)</f>
        <v>0</v>
      </c>
      <c r="AV164" s="80" cm="1">
        <f t="array" aca="1" ref="AV164" ca="1">IF(ISERROR(INDIRECT("ｄａｔａ!$"&amp;AV$112&amp;"$"&amp;$B164)),1,0)</f>
        <v>0</v>
      </c>
      <c r="AW164" s="80" cm="1">
        <f t="array" aca="1" ref="AW164" ca="1">IF(ISERROR(INDIRECT("ｄａｔａ!$"&amp;AW$112&amp;"$"&amp;$B164)),1,0)</f>
        <v>0</v>
      </c>
      <c r="AX164" s="80" cm="1">
        <f t="array" aca="1" ref="AX164" ca="1">IF(ISERROR(INDIRECT("ｄａｔａ!$"&amp;AX$112&amp;"$"&amp;$B164)),1,0)</f>
        <v>0</v>
      </c>
      <c r="AY164" s="80" cm="1">
        <f t="array" aca="1" ref="AY164" ca="1">IF(ISERROR(INDIRECT("ｄａｔａ!$"&amp;AY$112&amp;"$"&amp;$B164)),1,0)</f>
        <v>0</v>
      </c>
      <c r="AZ164" s="80" cm="1">
        <f t="array" aca="1" ref="AZ164" ca="1">IF(ISERROR(INDIRECT("ｄａｔａ!$"&amp;AZ$112&amp;"$"&amp;$B164)),1,0)</f>
        <v>0</v>
      </c>
      <c r="BA164" s="80">
        <f ca="1">IF(SUM($BB162:$BP162,$BB164:$BP164)&gt;0,1,0)</f>
        <v>0</v>
      </c>
      <c r="BB164" s="80" cm="1">
        <f t="array" aca="1" ref="BB164" ca="1">IF(ISERROR(INDIRECT("ｄａｔａ!$"&amp;BB$112&amp;"$"&amp;$B164)),1,0)</f>
        <v>0</v>
      </c>
      <c r="BC164" s="80" cm="1">
        <f t="array" aca="1" ref="BC164" ca="1">IF(ISERROR(INDIRECT("ｄａｔａ!$"&amp;BC$112&amp;"$"&amp;$B164)),1,0)</f>
        <v>0</v>
      </c>
      <c r="BD164" s="80" cm="1">
        <f t="array" aca="1" ref="BD164" ca="1">IF(ISERROR(INDIRECT("ｄａｔａ!$"&amp;BD$112&amp;"$"&amp;$B164)),1,0)</f>
        <v>0</v>
      </c>
      <c r="BE164" s="80" cm="1">
        <f t="array" aca="1" ref="BE164" ca="1">IF(ISERROR(INDIRECT("ｄａｔａ!$"&amp;BE$112&amp;"$"&amp;$B164)),1,0)</f>
        <v>0</v>
      </c>
      <c r="BF164" s="80" cm="1">
        <f t="array" aca="1" ref="BF164" ca="1">IF(ISERROR(INDIRECT("ｄａｔａ!$"&amp;BF$112&amp;"$"&amp;$B164)),1,0)</f>
        <v>0</v>
      </c>
      <c r="BG164" s="80" cm="1">
        <f t="array" aca="1" ref="BG164" ca="1">IF(ISERROR(INDIRECT("ｄａｔａ!$"&amp;BG$112&amp;"$"&amp;$B164)),1,0)</f>
        <v>0</v>
      </c>
      <c r="BH164" s="80" cm="1">
        <f t="array" aca="1" ref="BH164" ca="1">IF(ISERROR(INDIRECT("ｄａｔａ!$"&amp;BH$112&amp;"$"&amp;$B164)),1,0)</f>
        <v>0</v>
      </c>
      <c r="BI164" s="80" cm="1">
        <f t="array" aca="1" ref="BI164" ca="1">IF(ISERROR(INDIRECT("ｄａｔａ!$"&amp;BI$112&amp;"$"&amp;$B164)),1,0)</f>
        <v>0</v>
      </c>
      <c r="BJ164" s="80" cm="1">
        <f t="array" aca="1" ref="BJ164" ca="1">IF(ISERROR(INDIRECT("ｄａｔａ!$"&amp;BJ$112&amp;"$"&amp;$B164)),1,0)</f>
        <v>0</v>
      </c>
      <c r="BK164" s="80" cm="1">
        <f t="array" aca="1" ref="BK164" ca="1">IF(ISERROR(INDIRECT("ｄａｔａ!$"&amp;BK$112&amp;"$"&amp;$B164)),1,0)</f>
        <v>0</v>
      </c>
      <c r="BL164" s="80" cm="1">
        <f t="array" aca="1" ref="BL164" ca="1">IF(ISERROR(INDIRECT("ｄａｔａ!$"&amp;BL$112&amp;"$"&amp;$B164)),1,0)</f>
        <v>0</v>
      </c>
      <c r="BM164" s="80" cm="1">
        <f t="array" aca="1" ref="BM164" ca="1">IF(ISERROR(INDIRECT("ｄａｔａ!$"&amp;BM$112&amp;"$"&amp;$B164)),1,0)</f>
        <v>0</v>
      </c>
      <c r="BN164" s="80" cm="1">
        <f t="array" aca="1" ref="BN164" ca="1">IF(ISERROR(INDIRECT("ｄａｔａ!$"&amp;BN$112&amp;"$"&amp;$B164)),1,0)</f>
        <v>0</v>
      </c>
      <c r="BO164" s="80" cm="1">
        <f t="array" aca="1" ref="BO164" ca="1">IF(ISERROR(INDIRECT("ｄａｔａ!$"&amp;BO$112&amp;"$"&amp;$B164)),1,0)</f>
        <v>0</v>
      </c>
      <c r="BP164" s="80" cm="1">
        <f t="array" aca="1" ref="BP164" ca="1">IF(ISERROR(INDIRECT("ｄａｔａ!$"&amp;BP$112&amp;"$"&amp;$B164)),1,0)</f>
        <v>0</v>
      </c>
    </row>
    <row r="165" spans="1:68" x14ac:dyDescent="0.2">
      <c r="A165" s="80" t="s">
        <v>2331</v>
      </c>
      <c r="B165" s="80">
        <f>VLOOKUP($A165,$A$11:$B$110,2,FALSE)</f>
        <v>20</v>
      </c>
      <c r="C165" s="80" t="s">
        <v>2435</v>
      </c>
      <c r="D165" s="80" cm="1">
        <f t="array" aca="1" ref="D165" ca="1">_xlfn.IFS(D166=1,0,D167=1,0,AND(INDIRECT("ｄａｔａ!$"&amp;D$112&amp;"$"&amp;$B165)&lt;=INDIRECT("kikan!$Q$11"),INDIRECT("ｄａｔａ!$"&amp;D$112&amp;"$"&amp;$B165)&gt;=INDIRECT("kikan!$K$11")),0,TRUE,1)</f>
        <v>0</v>
      </c>
      <c r="F165" s="80">
        <v>0</v>
      </c>
      <c r="G165" s="80">
        <v>0</v>
      </c>
      <c r="H165" s="80">
        <v>0</v>
      </c>
      <c r="I165" s="80" cm="1">
        <f t="array" aca="1" ref="I165" ca="1">_xlfn.IFS(I166=1,0,I167=1,0,INDIRECT("ｄａｔａ!$"&amp;I$112&amp;"$"&amp;$B165)&gt;=INDIRECT("kikan!$I$11"),0,TRUE,1)</f>
        <v>0</v>
      </c>
      <c r="J165" s="80" cm="1">
        <f t="array" aca="1" ref="J165" ca="1">_xlfn.IFS(D168=1,0,I165=1,0,J166=1,0,I167=1,0,J167=1,0,INDIRECT("ｄａｔａ!$"&amp;I$112&amp;"$"&amp;$B165)&gt;INDIRECT("kikan!$I$11"),0,INDIRECT("ｄａｔａ!$"&amp;J$112&amp;"$"&amp;$B165)&gt;=INDIRECT("ｄａｔａ!$"&amp;D$112&amp;"$"&amp;$B165),0,TRUE,1)</f>
        <v>0</v>
      </c>
      <c r="K165" s="80" cm="1">
        <f t="array" aca="1" ref="K165" ca="1">_xlfn.IFS(K166=1,0,K167=1,0,AND(INDIRECT("ｄａｔａ!$"&amp;K$112&amp;"$"&amp;$B166)&gt;0,INDIRECT("ｄａｔａ!$"&amp;K$112&amp;"$"&amp;$B166)&lt;10000),0,TRUE,1)</f>
        <v>0</v>
      </c>
      <c r="L165" s="80" cm="1">
        <f t="array" aca="1" ref="L165" ca="1">_xlfn.IFS(L166=1,0,L167=1,0,INDIRECT("ｄａｔａ!$"&amp;L$112&amp;"$"&amp;$B165)&lt;20000,1,TRUE,0)</f>
        <v>0</v>
      </c>
      <c r="M165" s="80">
        <v>0</v>
      </c>
      <c r="N165" s="80">
        <v>0</v>
      </c>
      <c r="O165" s="80" cm="1">
        <f t="array" aca="1" ref="O165" ca="1">_xlfn.IFS(O168=1,0,INDIRECT("ｄａｔａ!$"&amp;O$112&amp;"$"&amp;$B166)=4,1,TRUE,0)</f>
        <v>0</v>
      </c>
      <c r="P165" s="80" cm="1">
        <f t="array" aca="1" ref="P165" ca="1">_xlfn.IFS(P168=1,0,AND(INDIRECT("ｄａｔａ!$"&amp;P$112&amp;"$"&amp;$B166)&lt;=3,INDIRECT("ｄａｔａ!$"&amp;P$112&amp;"$"&amp;$B166)&gt;0),1,TRUE,0)</f>
        <v>0</v>
      </c>
      <c r="Q165" s="80" cm="1">
        <f t="array" aca="1" ref="Q165" ca="1">_xlfn.IFS(Q168=1,0,INDIRECT("ｄａｔａ!$"&amp;Q$112&amp;"$"&amp;$B165)=1,1,TRUE,0)</f>
        <v>0</v>
      </c>
      <c r="R165" s="80">
        <v>0</v>
      </c>
      <c r="S165" s="80">
        <v>0</v>
      </c>
      <c r="T165" s="80">
        <v>0</v>
      </c>
      <c r="U165" s="80">
        <v>0</v>
      </c>
      <c r="V165" s="80">
        <v>0</v>
      </c>
      <c r="W165" s="80">
        <v>0</v>
      </c>
      <c r="X165" s="80">
        <f ca="1">IF(AND(SUM($Y165:$AO165)=0,17-SUM($Y167:$AO167)&gt;1),1,0)</f>
        <v>0</v>
      </c>
      <c r="Y165" s="80" cm="1">
        <f t="array" aca="1" ref="Y165" ca="1">_xlfn.IFS(Y168=1,0,INDIRECT("ｄａｔａ!$"&amp;Y$112&amp;"$"&amp;$B165)=2,1,TRUE,0)</f>
        <v>0</v>
      </c>
      <c r="Z165" s="80" cm="1">
        <f t="array" aca="1" ref="Z165" ca="1">_xlfn.IFS(Z168=1,0,INDIRECT("ｄａｔａ!$"&amp;Z$112&amp;"$"&amp;$B165)=2,1,TRUE,0)</f>
        <v>0</v>
      </c>
      <c r="AA165" s="80" cm="1">
        <f t="array" aca="1" ref="AA165" ca="1">_xlfn.IFS(AA168=1,0,INDIRECT("ｄａｔａ!$"&amp;AA$112&amp;"$"&amp;$B165)=2,1,TRUE,0)</f>
        <v>0</v>
      </c>
      <c r="AB165" s="80" cm="1">
        <f t="array" aca="1" ref="AB165" ca="1">_xlfn.IFS(AB168=1,0,INDIRECT("ｄａｔａ!$"&amp;AB$112&amp;"$"&amp;$B165)=2,1,TRUE,0)</f>
        <v>0</v>
      </c>
      <c r="AC165" s="80" cm="1">
        <f t="array" aca="1" ref="AC165" ca="1">_xlfn.IFS(AC168=1,0,INDIRECT("ｄａｔａ!$"&amp;AC$112&amp;"$"&amp;$B165)=2,1,TRUE,0)</f>
        <v>0</v>
      </c>
      <c r="AD165" s="80" cm="1">
        <f t="array" aca="1" ref="AD165" ca="1">_xlfn.IFS(AD168=1,0,INDIRECT("ｄａｔａ!$"&amp;AD$112&amp;"$"&amp;$B165)=2,1,TRUE,0)</f>
        <v>0</v>
      </c>
      <c r="AE165" s="80" cm="1">
        <f t="array" aca="1" ref="AE165" ca="1">_xlfn.IFS(AE168=1,0,INDIRECT("ｄａｔａ!$"&amp;AE$112&amp;"$"&amp;$B165)=2,1,TRUE,0)</f>
        <v>0</v>
      </c>
      <c r="AF165" s="80" cm="1">
        <f t="array" aca="1" ref="AF165" ca="1">_xlfn.IFS(AF168=1,0,INDIRECT("ｄａｔａ!$"&amp;AF$112&amp;"$"&amp;$B165)=2,1,TRUE,0)</f>
        <v>0</v>
      </c>
      <c r="AG165" s="80" cm="1">
        <f t="array" aca="1" ref="AG165" ca="1">_xlfn.IFS(AG168=1,0,INDIRECT("ｄａｔａ!$"&amp;AG$112&amp;"$"&amp;$B165)=2,1,TRUE,0)</f>
        <v>0</v>
      </c>
      <c r="AH165" s="80" cm="1">
        <f t="array" aca="1" ref="AH165" ca="1">_xlfn.IFS(AH168=1,0,INDIRECT("ｄａｔａ!$"&amp;AH$112&amp;"$"&amp;$B165)=2,1,TRUE,0)</f>
        <v>0</v>
      </c>
      <c r="AI165" s="80" cm="1">
        <f t="array" aca="1" ref="AI165" ca="1">_xlfn.IFS(AI168=1,0,INDIRECT("ｄａｔａ!$"&amp;AI$112&amp;"$"&amp;$B165)=2,1,TRUE,0)</f>
        <v>0</v>
      </c>
      <c r="AJ165" s="80" cm="1">
        <f t="array" aca="1" ref="AJ165" ca="1">_xlfn.IFS(AJ168=1,0,INDIRECT("ｄａｔａ!$"&amp;AJ$112&amp;"$"&amp;$B165)=2,1,TRUE,0)</f>
        <v>0</v>
      </c>
      <c r="AK165" s="80" cm="1">
        <f t="array" aca="1" ref="AK165" ca="1">_xlfn.IFS(AK168=1,0,INDIRECT("ｄａｔａ!$"&amp;AK$112&amp;"$"&amp;$B165)=2,1,TRUE,0)</f>
        <v>0</v>
      </c>
      <c r="AL165" s="80" cm="1">
        <f t="array" aca="1" ref="AL165" ca="1">_xlfn.IFS(AL168=1,0,INDIRECT("ｄａｔａ!$"&amp;AL$112&amp;"$"&amp;$B165)=2,1,TRUE,0)</f>
        <v>0</v>
      </c>
      <c r="AM165" s="80" cm="1">
        <f t="array" aca="1" ref="AM165" ca="1">_xlfn.IFS(AM168=1,0,INDIRECT("ｄａｔａ!$"&amp;AM$112&amp;"$"&amp;$B165)=2,1,TRUE,0)</f>
        <v>0</v>
      </c>
      <c r="AN165" s="80" cm="1">
        <f t="array" aca="1" ref="AN165" ca="1">_xlfn.IFS(AN168=1,0,INDIRECT("ｄａｔａ!$"&amp;AN$112&amp;"$"&amp;$B165)=2,1,TRUE,0)</f>
        <v>0</v>
      </c>
      <c r="AO165" s="80" cm="1">
        <f t="array" aca="1" ref="AO165" ca="1">_xlfn.IFS(AO168=1,0,INDIRECT("ｄａｔａ!$"&amp;AO$112&amp;"$"&amp;$B165)=2,1,TRUE,0)</f>
        <v>0</v>
      </c>
      <c r="AP165" s="80">
        <f ca="1">IF(AND(SUM($AQ165:$AZ165)=0,10-SUM($AQ167:$AZ167)&gt;1),1,0)</f>
        <v>0</v>
      </c>
      <c r="AQ165" s="80" cm="1">
        <f t="array" aca="1" ref="AQ165" ca="1">_xlfn.IFS(AQ168=1,0,INDIRECT("ｄａｔａ!$"&amp;AQ$112&amp;"$"&amp;$B165)=2,1,TRUE,0)</f>
        <v>0</v>
      </c>
      <c r="AR165" s="80" cm="1">
        <f t="array" aca="1" ref="AR165" ca="1">_xlfn.IFS(AR168=1,0,INDIRECT("ｄａｔａ!$"&amp;AR$112&amp;"$"&amp;$B165)=2,1,TRUE,0)</f>
        <v>0</v>
      </c>
      <c r="AS165" s="80" cm="1">
        <f t="array" aca="1" ref="AS165" ca="1">_xlfn.IFS(AS168=1,0,INDIRECT("ｄａｔａ!$"&amp;AS$112&amp;"$"&amp;$B165)=2,1,TRUE,0)</f>
        <v>0</v>
      </c>
      <c r="AT165" s="80" cm="1">
        <f t="array" aca="1" ref="AT165" ca="1">_xlfn.IFS(AT168=1,0,INDIRECT("ｄａｔａ!$"&amp;AT$112&amp;"$"&amp;$B165)=2,1,TRUE,0)</f>
        <v>0</v>
      </c>
      <c r="AU165" s="80" cm="1">
        <f t="array" aca="1" ref="AU165" ca="1">_xlfn.IFS(AU168=1,0,INDIRECT("ｄａｔａ!$"&amp;AU$112&amp;"$"&amp;$B165)=2,1,TRUE,0)</f>
        <v>0</v>
      </c>
      <c r="AV165" s="80" cm="1">
        <f t="array" aca="1" ref="AV165" ca="1">_xlfn.IFS(AV168=1,0,INDIRECT("ｄａｔａ!$"&amp;AV$112&amp;"$"&amp;$B165)=2,1,TRUE,0)</f>
        <v>0</v>
      </c>
      <c r="AW165" s="80" cm="1">
        <f t="array" aca="1" ref="AW165" ca="1">_xlfn.IFS(AW168=1,0,INDIRECT("ｄａｔａ!$"&amp;AW$112&amp;"$"&amp;$B165)=2,1,TRUE,0)</f>
        <v>0</v>
      </c>
      <c r="AX165" s="80" cm="1">
        <f t="array" aca="1" ref="AX165" ca="1">_xlfn.IFS(AX168=1,0,INDIRECT("ｄａｔａ!$"&amp;AX$112&amp;"$"&amp;$B165)=2,1,TRUE,0)</f>
        <v>0</v>
      </c>
      <c r="AY165" s="80" cm="1">
        <f t="array" aca="1" ref="AY165" ca="1">_xlfn.IFS(AY168=1,0,INDIRECT("ｄａｔａ!$"&amp;AY$112&amp;"$"&amp;$B165)=2,1,TRUE,0)</f>
        <v>0</v>
      </c>
      <c r="AZ165" s="80" cm="1">
        <f t="array" aca="1" ref="AZ165" ca="1">_xlfn.IFS(AZ168=1,0,INDIRECT("ｄａｔａ!$"&amp;AZ$112&amp;"$"&amp;$B165)=2,1,TRUE,0)</f>
        <v>0</v>
      </c>
      <c r="BA165" s="80">
        <f ca="1">IF(AND(SUM($BB165:$BP165)=0,15-SUM($BB167:$BP167)&gt;1),1,0)</f>
        <v>0</v>
      </c>
      <c r="BB165" s="80" cm="1">
        <f t="array" aca="1" ref="BB165" ca="1">_xlfn.IFS(BB168=1,0,INDIRECT("ｄａｔａ!$"&amp;BB$112&amp;"$"&amp;$B165)=2,1,TRUE,0)</f>
        <v>0</v>
      </c>
      <c r="BC165" s="80" cm="1">
        <f t="array" aca="1" ref="BC165" ca="1">_xlfn.IFS(BC168=1,0,INDIRECT("ｄａｔａ!$"&amp;BC$112&amp;"$"&amp;$B165)=2,1,TRUE,0)</f>
        <v>0</v>
      </c>
      <c r="BD165" s="80" cm="1">
        <f t="array" aca="1" ref="BD165" ca="1">_xlfn.IFS(BD168=1,0,INDIRECT("ｄａｔａ!$"&amp;BD$112&amp;"$"&amp;$B165)=2,1,TRUE,0)</f>
        <v>0</v>
      </c>
      <c r="BE165" s="80" cm="1">
        <f t="array" aca="1" ref="BE165" ca="1">_xlfn.IFS(BE168=1,0,INDIRECT("ｄａｔａ!$"&amp;BE$112&amp;"$"&amp;$B165)=2,1,TRUE,0)</f>
        <v>0</v>
      </c>
      <c r="BF165" s="80" cm="1">
        <f t="array" aca="1" ref="BF165" ca="1">_xlfn.IFS(BF168=1,0,INDIRECT("ｄａｔａ!$"&amp;BF$112&amp;"$"&amp;$B165)=2,1,TRUE,0)</f>
        <v>0</v>
      </c>
      <c r="BG165" s="80" cm="1">
        <f t="array" aca="1" ref="BG165" ca="1">_xlfn.IFS(BG168=1,0,INDIRECT("ｄａｔａ!$"&amp;BG$112&amp;"$"&amp;$B165)=2,1,TRUE,0)</f>
        <v>0</v>
      </c>
      <c r="BH165" s="80" cm="1">
        <f t="array" aca="1" ref="BH165" ca="1">_xlfn.IFS(BH168=1,0,INDIRECT("ｄａｔａ!$"&amp;BH$112&amp;"$"&amp;$B165)=2,1,TRUE,0)</f>
        <v>0</v>
      </c>
      <c r="BI165" s="80" cm="1">
        <f t="array" aca="1" ref="BI165" ca="1">_xlfn.IFS(BI168=1,0,INDIRECT("ｄａｔａ!$"&amp;BI$112&amp;"$"&amp;$B165)=2,1,TRUE,0)</f>
        <v>0</v>
      </c>
      <c r="BJ165" s="80" cm="1">
        <f t="array" aca="1" ref="BJ165" ca="1">_xlfn.IFS(BJ168=1,0,INDIRECT("ｄａｔａ!$"&amp;BJ$112&amp;"$"&amp;$B165)=2,1,TRUE,0)</f>
        <v>0</v>
      </c>
      <c r="BK165" s="80" cm="1">
        <f t="array" aca="1" ref="BK165" ca="1">_xlfn.IFS(BK168=1,0,INDIRECT("ｄａｔａ!$"&amp;BK$112&amp;"$"&amp;$B165)=2,1,TRUE,0)</f>
        <v>0</v>
      </c>
      <c r="BL165" s="80" cm="1">
        <f t="array" aca="1" ref="BL165" ca="1">_xlfn.IFS(BL168=1,0,INDIRECT("ｄａｔａ!$"&amp;BL$112&amp;"$"&amp;$B165)=2,1,TRUE,0)</f>
        <v>0</v>
      </c>
      <c r="BM165" s="80" cm="1">
        <f t="array" aca="1" ref="BM165" ca="1">_xlfn.IFS(BM168=1,0,INDIRECT("ｄａｔａ!$"&amp;BM$112&amp;"$"&amp;$B165)=2,1,TRUE,0)</f>
        <v>0</v>
      </c>
      <c r="BN165" s="80" cm="1">
        <f t="array" aca="1" ref="BN165" ca="1">_xlfn.IFS(BN168=1,0,INDIRECT("ｄａｔａ!$"&amp;BN$112&amp;"$"&amp;$B165)=2,1,TRUE,0)</f>
        <v>0</v>
      </c>
      <c r="BO165" s="80" cm="1">
        <f t="array" aca="1" ref="BO165" ca="1">_xlfn.IFS(BO168=1,0,INDIRECT("ｄａｔａ!$"&amp;BO$112&amp;"$"&amp;$B165)=2,1,TRUE,0)</f>
        <v>0</v>
      </c>
      <c r="BP165" s="80" cm="1">
        <f t="array" aca="1" ref="BP165" ca="1">_xlfn.IFS(BP168=1,0,INDIRECT("ｄａｔａ!$"&amp;BP$112&amp;"$"&amp;$B165)=2,1,TRUE,0)</f>
        <v>0</v>
      </c>
    </row>
    <row r="166" spans="1:68" x14ac:dyDescent="0.2">
      <c r="B166" s="80">
        <f>VLOOKUP($A165,$A$11:$B$110,2,FALSE)</f>
        <v>20</v>
      </c>
      <c r="C166" s="80" t="s">
        <v>2437</v>
      </c>
      <c r="D166" s="80" cm="1">
        <f t="array" aca="1" ref="D166" ca="1">_xlfn.IFS(D167=1,0,AND(ISNUMBER(INDIRECT("ｄａｔａ!$"&amp;D$112&amp;"$"&amp;$B166)),INDIRECT("ｄａｔａ!$"&amp;D$112&amp;"$"&amp;$B166)&lt;=12,INDIRECT("ｄａｔａ!$"&amp;D$112&amp;"$"&amp;$B166)&gt;=1),0,TRUE,1)</f>
        <v>1</v>
      </c>
      <c r="F166" s="80">
        <v>0</v>
      </c>
      <c r="G166" s="80">
        <v>0</v>
      </c>
      <c r="H166" s="80">
        <v>0</v>
      </c>
      <c r="I166" s="80" cm="1">
        <f t="array" aca="1" ref="I166" ca="1">_xlfn.IFS(I167=1,0,AND(ISNUMBER(INDIRECT("ｄａｔａ!$"&amp;I$112&amp;"$"&amp;$B166)),LEN(INDIRECT("ｄａｔａ!$"&amp;I$112&amp;"$"&amp;$B166))=4),0,TRUE,1)</f>
        <v>0</v>
      </c>
      <c r="J166" s="80" cm="1">
        <f t="array" aca="1" ref="J166" ca="1">_xlfn.IFS(J167=1,0,AND(ISNUMBER(INDIRECT("ｄａｔａ!$"&amp;J$112&amp;"$"&amp;$B166)),INDIRECT("ｄａｔａ!$"&amp;J$112&amp;"$"&amp;$B166)&lt;=12,INDIRECT("ｄａｔａ!$"&amp;J$112&amp;"$"&amp;$B166)&gt;=1),0,TRUE,1)</f>
        <v>0</v>
      </c>
      <c r="K166" s="80" cm="1">
        <f t="array" aca="1" ref="K166" ca="1">_xlfn.IFS(K167=1,0,ISNUMBER(INDIRECT("ｄａｔａ!$"&amp;K$112&amp;"$"&amp;$B166)),0,TRUE,1)</f>
        <v>0</v>
      </c>
      <c r="L166" s="80" cm="1">
        <f t="array" aca="1" ref="L166" ca="1">_xlfn.IFS(L167=1,0,AND(ISNUMBER(INDIRECT("ｄａｔａ!$"&amp;L$112&amp;"$"&amp;$B166)),INDIRECT("ｄａｔａ!$"&amp;L$112&amp;"$"&amp;$B166)&gt;0),0,TRUE,1)</f>
        <v>0</v>
      </c>
      <c r="M166" s="80" cm="1">
        <f t="array" aca="1" ref="M166" ca="1">_xlfn.IFS(M167=1,0,AND(INDIRECT("ｄａｔａ!$"&amp;M$112&amp;"$"&amp;$B166)&lt;=5,INDIRECT("ｄａｔａ!$"&amp;M$112&amp;"$"&amp;$B166)&gt;0),0,TRUE,1)</f>
        <v>0</v>
      </c>
      <c r="N166" s="80" cm="1">
        <f t="array" aca="1" ref="N166" ca="1">_xlfn.IFS(N167=1,0,AND(INDIRECT("ｄａｔａ!$"&amp;N$112&amp;"$"&amp;$B166)&lt;=2,INDIRECT("ｄａｔａ!$"&amp;N$112&amp;"$"&amp;$B166)&gt;0),0,TRUE,1)</f>
        <v>0</v>
      </c>
      <c r="O166" s="80" cm="1">
        <f t="array" aca="1" ref="O166" ca="1">_xlfn.IFS(O167=1,0,AND(INDIRECT("ｄａｔａ!$"&amp;O$112&amp;"$"&amp;$B166)&lt;=4,INDIRECT("ｄａｔａ!$"&amp;O$112&amp;"$"&amp;$B166)&gt;0),0,TRUE,1)</f>
        <v>0</v>
      </c>
      <c r="P166" s="80" cm="1">
        <f t="array" aca="1" ref="P166" ca="1">_xlfn.IFS(P167=1,0,AND(INDIRECT("ｄａｔａ!$"&amp;P$112&amp;"$"&amp;$B166)&lt;=3,INDIRECT("ｄａｔａ!$"&amp;P$112&amp;"$"&amp;$B166)&gt;0),0,TRUE,1)</f>
        <v>0</v>
      </c>
      <c r="Q166" s="80" cm="1">
        <f t="array" aca="1" ref="Q166" ca="1">_xlfn.IFS(Q167=1,0,AND(INDIRECT("ｄａｔａ!$"&amp;Q$112&amp;"$"&amp;$B166)&lt;=2,INDIRECT("ｄａｔａ!$"&amp;Q$112&amp;"$"&amp;$B166)&gt;0),0,TRUE,1)</f>
        <v>0</v>
      </c>
      <c r="R166" s="80" cm="1">
        <f t="array" aca="1" ref="R166" ca="1">_xlfn.IFS(R167=1,0,AND(INDIRECT("ｄａｔａ!$"&amp;R$112&amp;"$"&amp;$B166)&lt;=10,INDIRECT("ｄａｔａ!$"&amp;R$112&amp;"$"&amp;$B166)&gt;0),0,TRUE,1)</f>
        <v>0</v>
      </c>
      <c r="S166" s="80" cm="1">
        <f t="array" aca="1" ref="S166" ca="1">_xlfn.IFS(S167=1,0,AND(INDIRECT("ｄａｔａ!$"&amp;S$112&amp;"$"&amp;$B166)&lt;=5,INDIRECT("ｄａｔａ!$"&amp;S$112&amp;"$"&amp;$B166)&gt;0),0,TRUE,1)</f>
        <v>0</v>
      </c>
      <c r="T166" s="80" cm="1">
        <f t="array" aca="1" ref="T166" ca="1">_xlfn.IFS(T167=1,0,AND(INDIRECT("ｄａｔａ!$"&amp;T$112&amp;"$"&amp;$B166)&lt;=9,INDIRECT("ｄａｔａ!$"&amp;T$112&amp;"$"&amp;$B166)&gt;0),0,TRUE,1)</f>
        <v>0</v>
      </c>
      <c r="U166" s="80" cm="1">
        <f t="array" aca="1" ref="U166" ca="1">_xlfn.IFS(U167=1,0,ISNUMBER(INDIRECT("ｄａｔａ!$"&amp;U$112&amp;"$"&amp;$B166)),0,TRUE,1)</f>
        <v>0</v>
      </c>
      <c r="V166" s="80" cm="1">
        <f t="array" aca="1" ref="V166" ca="1">_xlfn.IFS(V167=1,0,AND(INDIRECT("ｄａｔａ!$"&amp;V$112&amp;"$"&amp;$B166)&lt;=4,INDIRECT("ｄａｔａ!$"&amp;V$112&amp;"$"&amp;$B166)&gt;0),0,TRUE,1)</f>
        <v>0</v>
      </c>
      <c r="W166" s="80" cm="1">
        <f t="array" aca="1" ref="W166" ca="1">_xlfn.IFS(W167=1,0,AND(INDIRECT("ｄａｔａ!$"&amp;W$112&amp;"$"&amp;$B166)&lt;=2,INDIRECT("ｄａｔａ!$"&amp;W$112&amp;"$"&amp;$B166)&gt;0),0,TRUE,1)</f>
        <v>0</v>
      </c>
      <c r="X166" s="80">
        <f ca="1">IF(SUM($Y165:$AO165)&gt;1,1,0)</f>
        <v>0</v>
      </c>
      <c r="Y166" s="80" cm="1">
        <f t="array" aca="1" ref="Y166" ca="1">_xlfn.IFS(Y168=1,0,Y167=1,0,AND(INDIRECT("ｄａｔａ!$"&amp;Y$112&amp;"$"&amp;$B166)&lt;=2,INDIRECT("ｄａｔａ!$"&amp;Y$112&amp;"$"&amp;$B166)&gt;0),0,TRUE,1)</f>
        <v>0</v>
      </c>
      <c r="Z166" s="80" cm="1">
        <f t="array" aca="1" ref="Z166" ca="1">_xlfn.IFS(Z168=1,0,Z167=1,0,AND(INDIRECT("ｄａｔａ!$"&amp;Z$112&amp;"$"&amp;$B166)&lt;=2,INDIRECT("ｄａｔａ!$"&amp;Z$112&amp;"$"&amp;$B166)&gt;0),0,TRUE,1)</f>
        <v>0</v>
      </c>
      <c r="AA166" s="80" cm="1">
        <f t="array" aca="1" ref="AA166" ca="1">_xlfn.IFS(AA168=1,0,AA167=1,0,AND(INDIRECT("ｄａｔａ!$"&amp;AA$112&amp;"$"&amp;$B166)&lt;=2,INDIRECT("ｄａｔａ!$"&amp;AA$112&amp;"$"&amp;$B166)&gt;0),0,TRUE,1)</f>
        <v>0</v>
      </c>
      <c r="AB166" s="80" cm="1">
        <f t="array" aca="1" ref="AB166" ca="1">_xlfn.IFS(AB168=1,0,AB167=1,0,AND(INDIRECT("ｄａｔａ!$"&amp;AB$112&amp;"$"&amp;$B166)&lt;=2,INDIRECT("ｄａｔａ!$"&amp;AB$112&amp;"$"&amp;$B166)&gt;0),0,TRUE,1)</f>
        <v>0</v>
      </c>
      <c r="AC166" s="80" cm="1">
        <f t="array" aca="1" ref="AC166" ca="1">_xlfn.IFS(AC168=1,0,AC167=1,0,AND(INDIRECT("ｄａｔａ!$"&amp;AC$112&amp;"$"&amp;$B166)&lt;=2,INDIRECT("ｄａｔａ!$"&amp;AC$112&amp;"$"&amp;$B166)&gt;0),0,TRUE,1)</f>
        <v>0</v>
      </c>
      <c r="AD166" s="80" cm="1">
        <f t="array" aca="1" ref="AD166" ca="1">_xlfn.IFS(AD168=1,0,AD167=1,0,AND(INDIRECT("ｄａｔａ!$"&amp;AD$112&amp;"$"&amp;$B166)&lt;=2,INDIRECT("ｄａｔａ!$"&amp;AD$112&amp;"$"&amp;$B166)&gt;0),0,TRUE,1)</f>
        <v>0</v>
      </c>
      <c r="AE166" s="80" cm="1">
        <f t="array" aca="1" ref="AE166" ca="1">_xlfn.IFS(AE168=1,0,AE167=1,0,AND(INDIRECT("ｄａｔａ!$"&amp;AE$112&amp;"$"&amp;$B166)&lt;=2,INDIRECT("ｄａｔａ!$"&amp;AE$112&amp;"$"&amp;$B166)&gt;0),0,TRUE,1)</f>
        <v>0</v>
      </c>
      <c r="AF166" s="80" cm="1">
        <f t="array" aca="1" ref="AF166" ca="1">_xlfn.IFS(AF168=1,0,AF167=1,0,AND(INDIRECT("ｄａｔａ!$"&amp;AF$112&amp;"$"&amp;$B166)&lt;=2,INDIRECT("ｄａｔａ!$"&amp;AF$112&amp;"$"&amp;$B166)&gt;0),0,TRUE,1)</f>
        <v>0</v>
      </c>
      <c r="AG166" s="80" cm="1">
        <f t="array" aca="1" ref="AG166" ca="1">_xlfn.IFS(AG168=1,0,AG167=1,0,AND(INDIRECT("ｄａｔａ!$"&amp;AG$112&amp;"$"&amp;$B166)&lt;=2,INDIRECT("ｄａｔａ!$"&amp;AG$112&amp;"$"&amp;$B166)&gt;0),0,TRUE,1)</f>
        <v>0</v>
      </c>
      <c r="AH166" s="80" cm="1">
        <f t="array" aca="1" ref="AH166" ca="1">_xlfn.IFS(AH168=1,0,AH167=1,0,AND(INDIRECT("ｄａｔａ!$"&amp;AH$112&amp;"$"&amp;$B166)&lt;=2,INDIRECT("ｄａｔａ!$"&amp;AH$112&amp;"$"&amp;$B166)&gt;0),0,TRUE,1)</f>
        <v>0</v>
      </c>
      <c r="AI166" s="80" cm="1">
        <f t="array" aca="1" ref="AI166" ca="1">_xlfn.IFS(AI168=1,0,AI167=1,0,AND(INDIRECT("ｄａｔａ!$"&amp;AI$112&amp;"$"&amp;$B166)&lt;=2,INDIRECT("ｄａｔａ!$"&amp;AI$112&amp;"$"&amp;$B166)&gt;0),0,TRUE,1)</f>
        <v>0</v>
      </c>
      <c r="AJ166" s="80" cm="1">
        <f t="array" aca="1" ref="AJ166" ca="1">_xlfn.IFS(AJ168=1,0,AJ167=1,0,AND(INDIRECT("ｄａｔａ!$"&amp;AJ$112&amp;"$"&amp;$B166)&lt;=2,INDIRECT("ｄａｔａ!$"&amp;AJ$112&amp;"$"&amp;$B166)&gt;0),0,TRUE,1)</f>
        <v>0</v>
      </c>
      <c r="AK166" s="80" cm="1">
        <f t="array" aca="1" ref="AK166" ca="1">_xlfn.IFS(AK168=1,0,AK167=1,0,AND(INDIRECT("ｄａｔａ!$"&amp;AK$112&amp;"$"&amp;$B166)&lt;=2,INDIRECT("ｄａｔａ!$"&amp;AK$112&amp;"$"&amp;$B166)&gt;0),0,TRUE,1)</f>
        <v>0</v>
      </c>
      <c r="AL166" s="80" cm="1">
        <f t="array" aca="1" ref="AL166" ca="1">_xlfn.IFS(AL168=1,0,AL167=1,0,AND(INDIRECT("ｄａｔａ!$"&amp;AL$112&amp;"$"&amp;$B166)&lt;=2,INDIRECT("ｄａｔａ!$"&amp;AL$112&amp;"$"&amp;$B166)&gt;0),0,TRUE,1)</f>
        <v>0</v>
      </c>
      <c r="AM166" s="80" cm="1">
        <f t="array" aca="1" ref="AM166" ca="1">_xlfn.IFS(AM168=1,0,AM167=1,0,AND(INDIRECT("ｄａｔａ!$"&amp;AM$112&amp;"$"&amp;$B166)&lt;=2,INDIRECT("ｄａｔａ!$"&amp;AM$112&amp;"$"&amp;$B166)&gt;0),0,TRUE,1)</f>
        <v>0</v>
      </c>
      <c r="AN166" s="80" cm="1">
        <f t="array" aca="1" ref="AN166" ca="1">_xlfn.IFS(AN168=1,0,AN167=1,0,AND(INDIRECT("ｄａｔａ!$"&amp;AN$112&amp;"$"&amp;$B166)&lt;=2,INDIRECT("ｄａｔａ!$"&amp;AN$112&amp;"$"&amp;$B166)&gt;0),0,TRUE,1)</f>
        <v>0</v>
      </c>
      <c r="AO166" s="80" cm="1">
        <f t="array" aca="1" ref="AO166" ca="1">_xlfn.IFS(AO168=1,0,AO167=1,0,AND(INDIRECT("ｄａｔａ!$"&amp;AO$112&amp;"$"&amp;$B166)&lt;=2,INDIRECT("ｄａｔａ!$"&amp;AO$112&amp;"$"&amp;$B166)&gt;0),0,TRUE,1)</f>
        <v>0</v>
      </c>
      <c r="AP166" s="80">
        <f ca="1">IF(SUM($AQ165:$AZ165)&gt;1,1,0)</f>
        <v>0</v>
      </c>
      <c r="AQ166" s="80" cm="1">
        <f t="array" aca="1" ref="AQ166" ca="1">_xlfn.IFS(AQ168=1,0,AQ167=1,0,AND(INDIRECT("ｄａｔａ!$"&amp;AQ$112&amp;"$"&amp;$B166)&lt;=2,INDIRECT("ｄａｔａ!$"&amp;AQ$112&amp;"$"&amp;$B166)&gt;0),0,TRUE,1)</f>
        <v>0</v>
      </c>
      <c r="AR166" s="80" cm="1">
        <f t="array" aca="1" ref="AR166" ca="1">_xlfn.IFS(AR168=1,0,AR167=1,0,AND(INDIRECT("ｄａｔａ!$"&amp;AR$112&amp;"$"&amp;$B166)&lt;=2,INDIRECT("ｄａｔａ!$"&amp;AR$112&amp;"$"&amp;$B166)&gt;0),0,TRUE,1)</f>
        <v>0</v>
      </c>
      <c r="AS166" s="80" cm="1">
        <f t="array" aca="1" ref="AS166" ca="1">_xlfn.IFS(AS168=1,0,AS167=1,0,AND(INDIRECT("ｄａｔａ!$"&amp;AS$112&amp;"$"&amp;$B166)&lt;=2,INDIRECT("ｄａｔａ!$"&amp;AS$112&amp;"$"&amp;$B166)&gt;0),0,TRUE,1)</f>
        <v>0</v>
      </c>
      <c r="AT166" s="80" cm="1">
        <f t="array" aca="1" ref="AT166" ca="1">_xlfn.IFS(AT168=1,0,AT167=1,0,AND(INDIRECT("ｄａｔａ!$"&amp;AT$112&amp;"$"&amp;$B166)&lt;=2,INDIRECT("ｄａｔａ!$"&amp;AT$112&amp;"$"&amp;$B166)&gt;0),0,TRUE,1)</f>
        <v>0</v>
      </c>
      <c r="AU166" s="80" cm="1">
        <f t="array" aca="1" ref="AU166" ca="1">_xlfn.IFS(AU168=1,0,AU167=1,0,AND(INDIRECT("ｄａｔａ!$"&amp;AU$112&amp;"$"&amp;$B166)&lt;=2,INDIRECT("ｄａｔａ!$"&amp;AU$112&amp;"$"&amp;$B166)&gt;0),0,TRUE,1)</f>
        <v>0</v>
      </c>
      <c r="AV166" s="80" cm="1">
        <f t="array" aca="1" ref="AV166" ca="1">_xlfn.IFS(AV168=1,0,AV167=1,0,AND(INDIRECT("ｄａｔａ!$"&amp;AV$112&amp;"$"&amp;$B166)&lt;=2,INDIRECT("ｄａｔａ!$"&amp;AV$112&amp;"$"&amp;$B166)&gt;0),0,TRUE,1)</f>
        <v>0</v>
      </c>
      <c r="AW166" s="80" cm="1">
        <f t="array" aca="1" ref="AW166" ca="1">_xlfn.IFS(AW168=1,0,AW167=1,0,AND(INDIRECT("ｄａｔａ!$"&amp;AW$112&amp;"$"&amp;$B166)&lt;=2,INDIRECT("ｄａｔａ!$"&amp;AW$112&amp;"$"&amp;$B166)&gt;0),0,TRUE,1)</f>
        <v>0</v>
      </c>
      <c r="AX166" s="80" cm="1">
        <f t="array" aca="1" ref="AX166" ca="1">_xlfn.IFS(AX168=1,0,AX167=1,0,AND(INDIRECT("ｄａｔａ!$"&amp;AX$112&amp;"$"&amp;$B166)&lt;=2,INDIRECT("ｄａｔａ!$"&amp;AX$112&amp;"$"&amp;$B166)&gt;0),0,TRUE,1)</f>
        <v>0</v>
      </c>
      <c r="AY166" s="80" cm="1">
        <f t="array" aca="1" ref="AY166" ca="1">_xlfn.IFS(AY168=1,0,AY167=1,0,AND(INDIRECT("ｄａｔａ!$"&amp;AY$112&amp;"$"&amp;$B166)&lt;=2,INDIRECT("ｄａｔａ!$"&amp;AY$112&amp;"$"&amp;$B166)&gt;0),0,TRUE,1)</f>
        <v>0</v>
      </c>
      <c r="AZ166" s="80" cm="1">
        <f t="array" aca="1" ref="AZ166" ca="1">_xlfn.IFS(AZ168=1,0,AZ167=1,0,AND(INDIRECT("ｄａｔａ!$"&amp;AZ$112&amp;"$"&amp;$B166)&lt;=2,INDIRECT("ｄａｔａ!$"&amp;AZ$112&amp;"$"&amp;$B166)&gt;0),0,TRUE,1)</f>
        <v>0</v>
      </c>
      <c r="BA166" s="80">
        <f ca="1">IF(SUM($BB165:$BP165)&gt;1,1,0)</f>
        <v>0</v>
      </c>
      <c r="BB166" s="80" cm="1">
        <f t="array" aca="1" ref="BB166" ca="1">_xlfn.IFS(BB168=1,0,BB167=1,0,AND(INDIRECT("ｄａｔａ!$"&amp;BB$112&amp;"$"&amp;$B166)&lt;=2,INDIRECT("ｄａｔａ!$"&amp;BB$112&amp;"$"&amp;$B166)&gt;0),0,TRUE,1)</f>
        <v>0</v>
      </c>
      <c r="BC166" s="80" cm="1">
        <f t="array" aca="1" ref="BC166" ca="1">_xlfn.IFS(BC168=1,0,BC167=1,0,AND(INDIRECT("ｄａｔａ!$"&amp;BC$112&amp;"$"&amp;$B166)&lt;=2,INDIRECT("ｄａｔａ!$"&amp;BC$112&amp;"$"&amp;$B166)&gt;0),0,TRUE,1)</f>
        <v>0</v>
      </c>
      <c r="BD166" s="80" cm="1">
        <f t="array" aca="1" ref="BD166" ca="1">_xlfn.IFS(BD168=1,0,BD167=1,0,AND(INDIRECT("ｄａｔａ!$"&amp;BD$112&amp;"$"&amp;$B166)&lt;=2,INDIRECT("ｄａｔａ!$"&amp;BD$112&amp;"$"&amp;$B166)&gt;0),0,TRUE,1)</f>
        <v>0</v>
      </c>
      <c r="BE166" s="80" cm="1">
        <f t="array" aca="1" ref="BE166" ca="1">_xlfn.IFS(BE168=1,0,BE167=1,0,AND(INDIRECT("ｄａｔａ!$"&amp;BE$112&amp;"$"&amp;$B166)&lt;=2,INDIRECT("ｄａｔａ!$"&amp;BE$112&amp;"$"&amp;$B166)&gt;0),0,TRUE,1)</f>
        <v>0</v>
      </c>
      <c r="BF166" s="80" cm="1">
        <f t="array" aca="1" ref="BF166" ca="1">_xlfn.IFS(BF168=1,0,BF167=1,0,AND(INDIRECT("ｄａｔａ!$"&amp;BF$112&amp;"$"&amp;$B166)&lt;=2,INDIRECT("ｄａｔａ!$"&amp;BF$112&amp;"$"&amp;$B166)&gt;0),0,TRUE,1)</f>
        <v>0</v>
      </c>
      <c r="BG166" s="80" cm="1">
        <f t="array" aca="1" ref="BG166" ca="1">_xlfn.IFS(BG168=1,0,BG167=1,0,AND(INDIRECT("ｄａｔａ!$"&amp;BG$112&amp;"$"&amp;$B166)&lt;=2,INDIRECT("ｄａｔａ!$"&amp;BG$112&amp;"$"&amp;$B166)&gt;0),0,TRUE,1)</f>
        <v>0</v>
      </c>
      <c r="BH166" s="80" cm="1">
        <f t="array" aca="1" ref="BH166" ca="1">_xlfn.IFS(BH168=1,0,BH167=1,0,AND(INDIRECT("ｄａｔａ!$"&amp;BH$112&amp;"$"&amp;$B166)&lt;=2,INDIRECT("ｄａｔａ!$"&amp;BH$112&amp;"$"&amp;$B166)&gt;0),0,TRUE,1)</f>
        <v>0</v>
      </c>
      <c r="BI166" s="80" cm="1">
        <f t="array" aca="1" ref="BI166" ca="1">_xlfn.IFS(BI168=1,0,BI167=1,0,AND(INDIRECT("ｄａｔａ!$"&amp;BI$112&amp;"$"&amp;$B166)&lt;=2,INDIRECT("ｄａｔａ!$"&amp;BI$112&amp;"$"&amp;$B166)&gt;0),0,TRUE,1)</f>
        <v>0</v>
      </c>
      <c r="BJ166" s="80" cm="1">
        <f t="array" aca="1" ref="BJ166" ca="1">_xlfn.IFS(BJ168=1,0,BJ167=1,0,AND(INDIRECT("ｄａｔａ!$"&amp;BJ$112&amp;"$"&amp;$B166)&lt;=2,INDIRECT("ｄａｔａ!$"&amp;BJ$112&amp;"$"&amp;$B166)&gt;0),0,TRUE,1)</f>
        <v>0</v>
      </c>
      <c r="BK166" s="80" cm="1">
        <f t="array" aca="1" ref="BK166" ca="1">_xlfn.IFS(BK168=1,0,BK167=1,0,AND(INDIRECT("ｄａｔａ!$"&amp;BK$112&amp;"$"&amp;$B166)&lt;=2,INDIRECT("ｄａｔａ!$"&amp;BK$112&amp;"$"&amp;$B166)&gt;0),0,TRUE,1)</f>
        <v>0</v>
      </c>
      <c r="BL166" s="80" cm="1">
        <f t="array" aca="1" ref="BL166" ca="1">_xlfn.IFS(BL168=1,0,BL167=1,0,AND(INDIRECT("ｄａｔａ!$"&amp;BL$112&amp;"$"&amp;$B166)&lt;=2,INDIRECT("ｄａｔａ!$"&amp;BL$112&amp;"$"&amp;$B166)&gt;0),0,TRUE,1)</f>
        <v>0</v>
      </c>
      <c r="BM166" s="80" cm="1">
        <f t="array" aca="1" ref="BM166" ca="1">_xlfn.IFS(BM168=1,0,BM167=1,0,AND(INDIRECT("ｄａｔａ!$"&amp;BM$112&amp;"$"&amp;$B166)&lt;=2,INDIRECT("ｄａｔａ!$"&amp;BM$112&amp;"$"&amp;$B166)&gt;0),0,TRUE,1)</f>
        <v>0</v>
      </c>
      <c r="BN166" s="80" cm="1">
        <f t="array" aca="1" ref="BN166" ca="1">_xlfn.IFS(BN168=1,0,BN167=1,0,AND(INDIRECT("ｄａｔａ!$"&amp;BN$112&amp;"$"&amp;$B166)&lt;=2,INDIRECT("ｄａｔａ!$"&amp;BN$112&amp;"$"&amp;$B166)&gt;0),0,TRUE,1)</f>
        <v>0</v>
      </c>
      <c r="BO166" s="80" cm="1">
        <f t="array" aca="1" ref="BO166" ca="1">_xlfn.IFS(BO168=1,0,BO167=1,0,AND(INDIRECT("ｄａｔａ!$"&amp;BO$112&amp;"$"&amp;$B166)&lt;=2,INDIRECT("ｄａｔａ!$"&amp;BO$112&amp;"$"&amp;$B166)&gt;0),0,TRUE,1)</f>
        <v>0</v>
      </c>
      <c r="BP166" s="80" cm="1">
        <f t="array" aca="1" ref="BP166" ca="1">_xlfn.IFS(BP168=1,0,BP167=1,0,AND(INDIRECT("ｄａｔａ!$"&amp;BP$112&amp;"$"&amp;$B166)&lt;=2,INDIRECT("ｄａｔａ!$"&amp;BP$112&amp;"$"&amp;$B166)&gt;0),0,TRUE,1)</f>
        <v>0</v>
      </c>
    </row>
    <row r="167" spans="1:68" x14ac:dyDescent="0.2">
      <c r="B167" s="80">
        <f>VLOOKUP($A165,$A$11:$B$110,2,FALSE)</f>
        <v>20</v>
      </c>
      <c r="C167" s="80" t="s">
        <v>2425</v>
      </c>
      <c r="D167" s="80" cm="1">
        <f t="array" aca="1" ref="D167" ca="1">_xlfn.IFS(D168=1,0,TRIM(INDIRECT("ｄａｔａ!$"&amp;D$112&amp;"$"&amp;$B167))="",1,TRIM(INDIRECT("ｄａｔａ!$"&amp;D$112&amp;"$"&amp;$B167))&lt;&gt;"",0)</f>
        <v>0</v>
      </c>
      <c r="F167" s="80" cm="1">
        <f t="array" aca="1" ref="F167" ca="1">_xlfn.IFS(F168=1,0,TRIM(INDIRECT("ｄａｔａ!$"&amp;F$112&amp;"$"&amp;$B167))="",1,TRIM(INDIRECT("ｄａｔａ!$"&amp;F$112&amp;"$"&amp;$B167))&lt;&gt;"",0)</f>
        <v>1</v>
      </c>
      <c r="G167" s="80" cm="1">
        <f t="array" aca="1" ref="G167" ca="1">_xlfn.IFS(G168=1,0,TRIM(INDIRECT("ｄａｔａ!$"&amp;G$112&amp;"$"&amp;$B167))="",1,TRIM(INDIRECT("ｄａｔａ!$"&amp;G$112&amp;"$"&amp;$B167))&lt;&gt;"",0)</f>
        <v>1</v>
      </c>
      <c r="H167" s="80" cm="1">
        <f t="array" aca="1" ref="H167" ca="1">_xlfn.IFS(H168=1,0,TRIM(INDIRECT("ｄａｔａ!$"&amp;H$112&amp;"$"&amp;$B167))="",1,TRIM(INDIRECT("ｄａｔａ!$"&amp;H$112&amp;"$"&amp;$B167))&lt;&gt;"",0)</f>
        <v>1</v>
      </c>
      <c r="I167" s="80" cm="1">
        <f t="array" aca="1" ref="I167" ca="1">_xlfn.IFS(I168=1,0,TRIM(INDIRECT("ｄａｔａ!$"&amp;I$112&amp;"$"&amp;$B167))="",1,TRIM(INDIRECT("ｄａｔａ!$"&amp;I$112&amp;"$"&amp;$B167))&lt;&gt;"",0)</f>
        <v>1</v>
      </c>
      <c r="J167" s="80" cm="1">
        <f t="array" aca="1" ref="J167" ca="1">_xlfn.IFS(J168=1,0,TRIM(INDIRECT("ｄａｔａ!$"&amp;J$112&amp;"$"&amp;$B167))="",1,TRIM(INDIRECT("ｄａｔａ!$"&amp;J$112&amp;"$"&amp;$B167))&lt;&gt;"",0)</f>
        <v>1</v>
      </c>
      <c r="K167" s="80" cm="1">
        <f t="array" aca="1" ref="K167" ca="1">_xlfn.IFS(K168=1,0,TRIM(INDIRECT("ｄａｔａ!$"&amp;K$112&amp;"$"&amp;$B167))="",1,TRIM(INDIRECT("ｄａｔａ!$"&amp;K$112&amp;"$"&amp;$B167))&lt;&gt;"",0)</f>
        <v>1</v>
      </c>
      <c r="L167" s="80" cm="1">
        <f t="array" aca="1" ref="L167" ca="1">_xlfn.IFS(L168=1,0,TRIM(INDIRECT("ｄａｔａ!$"&amp;L$112&amp;"$"&amp;$B167))="",1,TRIM(INDIRECT("ｄａｔａ!$"&amp;L$112&amp;"$"&amp;$B167))&lt;&gt;"",0)</f>
        <v>1</v>
      </c>
      <c r="M167" s="80" cm="1">
        <f t="array" aca="1" ref="M167" ca="1">_xlfn.IFS(M168=1,0,TRIM(INDIRECT("ｄａｔａ!$"&amp;M$112&amp;"$"&amp;$B167))="",1,TRIM(INDIRECT("ｄａｔａ!$"&amp;M$112&amp;"$"&amp;$B167))&lt;&gt;"",0)</f>
        <v>1</v>
      </c>
      <c r="N167" s="80" cm="1">
        <f t="array" aca="1" ref="N167" ca="1">_xlfn.IFS(N168=1,0,TRIM(INDIRECT("ｄａｔａ!$"&amp;N$112&amp;"$"&amp;$B167))="",1,TRIM(INDIRECT("ｄａｔａ!$"&amp;N$112&amp;"$"&amp;$B167))&lt;&gt;"",0)</f>
        <v>1</v>
      </c>
      <c r="O167" s="80" cm="1">
        <f t="array" aca="1" ref="O167" ca="1">_xlfn.IFS(O168=1,0,TRIM(INDIRECT("ｄａｔａ!$"&amp;O$112&amp;"$"&amp;$B167))="",1,TRIM(INDIRECT("ｄａｔａ!$"&amp;O$112&amp;"$"&amp;$B167))&lt;&gt;"",0)</f>
        <v>1</v>
      </c>
      <c r="P167" s="80" cm="1">
        <f t="array" aca="1" ref="P167" ca="1">_xlfn.IFS(P168=1,0,TRIM(INDIRECT("ｄａｔａ!$"&amp;P$112&amp;"$"&amp;$B167))="",1,TRIM(INDIRECT("ｄａｔａ!$"&amp;P$112&amp;"$"&amp;$B167))&lt;&gt;"",0)</f>
        <v>1</v>
      </c>
      <c r="Q167" s="80" cm="1">
        <f t="array" aca="1" ref="Q167" ca="1">_xlfn.IFS(Q168=1,0,TRIM(INDIRECT("ｄａｔａ!$"&amp;Q$112&amp;"$"&amp;$B167))="",1,TRIM(INDIRECT("ｄａｔａ!$"&amp;Q$112&amp;"$"&amp;$B167))&lt;&gt;"",0)</f>
        <v>1</v>
      </c>
      <c r="R167" s="80" cm="1">
        <f t="array" aca="1" ref="R167" ca="1">_xlfn.IFS(R168=1,0,TRIM(INDIRECT("ｄａｔａ!$"&amp;R$112&amp;"$"&amp;$B167))="",1,TRIM(INDIRECT("ｄａｔａ!$"&amp;R$112&amp;"$"&amp;$B167))&lt;&gt;"",0)</f>
        <v>1</v>
      </c>
      <c r="S167" s="80" cm="1">
        <f t="array" aca="1" ref="S167" ca="1">_xlfn.IFS(S168=1,0,TRIM(INDIRECT("ｄａｔａ!$"&amp;S$112&amp;"$"&amp;$B167))="",1,TRIM(INDIRECT("ｄａｔａ!$"&amp;S$112&amp;"$"&amp;$B167))&lt;&gt;"",0)</f>
        <v>1</v>
      </c>
      <c r="T167" s="80" cm="1">
        <f t="array" aca="1" ref="T167" ca="1">_xlfn.IFS(T168=1,0,TRIM(INDIRECT("ｄａｔａ!$"&amp;T$112&amp;"$"&amp;$B167))="",1,TRIM(INDIRECT("ｄａｔａ!$"&amp;T$112&amp;"$"&amp;$B167))&lt;&gt;"",0)</f>
        <v>1</v>
      </c>
      <c r="U167" s="80" cm="1">
        <f t="array" aca="1" ref="U167" ca="1">_xlfn.IFS(U168=1,0,TRIM(INDIRECT("ｄａｔａ!$"&amp;U$112&amp;"$"&amp;$B167))="",1,TRIM(INDIRECT("ｄａｔａ!$"&amp;U$112&amp;"$"&amp;$B167))&lt;&gt;"",0)</f>
        <v>1</v>
      </c>
      <c r="V167" s="80" cm="1">
        <f t="array" aca="1" ref="V167" ca="1">_xlfn.IFS(V168=1,0,TRIM(INDIRECT("ｄａｔａ!$"&amp;V$112&amp;"$"&amp;$B167))="",1,TRIM(INDIRECT("ｄａｔａ!$"&amp;V$112&amp;"$"&amp;$B167))&lt;&gt;"",0)</f>
        <v>1</v>
      </c>
      <c r="W167" s="80" cm="1">
        <f t="array" aca="1" ref="W167" ca="1">_xlfn.IFS(W168=1,0,TRIM(INDIRECT("ｄａｔａ!$"&amp;W$112&amp;"$"&amp;$B167))="",1,TRIM(INDIRECT("ｄａｔａ!$"&amp;W$112&amp;"$"&amp;$B167))&lt;&gt;"",0)</f>
        <v>1</v>
      </c>
      <c r="X167" s="80">
        <f ca="1">IF(SUM($Y167:$AO167)=17,1,0)</f>
        <v>1</v>
      </c>
      <c r="Y167" s="80" cm="1">
        <f t="array" aca="1" ref="Y167" ca="1">_xlfn.IFS(Y168=1,0,TRIM(INDIRECT("ｄａｔａ!$"&amp;Y$112&amp;"$"&amp;$B167))="",1,TRIM(INDIRECT("ｄａｔａ!$"&amp;Y$112&amp;"$"&amp;$B167))&lt;&gt;"",0)</f>
        <v>1</v>
      </c>
      <c r="Z167" s="80" cm="1">
        <f t="array" aca="1" ref="Z167" ca="1">_xlfn.IFS(Z168=1,0,TRIM(INDIRECT("ｄａｔａ!$"&amp;Z$112&amp;"$"&amp;$B167))="",1,TRIM(INDIRECT("ｄａｔａ!$"&amp;Z$112&amp;"$"&amp;$B167))&lt;&gt;"",0)</f>
        <v>1</v>
      </c>
      <c r="AA167" s="80" cm="1">
        <f t="array" aca="1" ref="AA167" ca="1">_xlfn.IFS(AA168=1,0,TRIM(INDIRECT("ｄａｔａ!$"&amp;AA$112&amp;"$"&amp;$B167))="",1,TRIM(INDIRECT("ｄａｔａ!$"&amp;AA$112&amp;"$"&amp;$B167))&lt;&gt;"",0)</f>
        <v>1</v>
      </c>
      <c r="AB167" s="80" cm="1">
        <f t="array" aca="1" ref="AB167" ca="1">_xlfn.IFS(AB168=1,0,TRIM(INDIRECT("ｄａｔａ!$"&amp;AB$112&amp;"$"&amp;$B167))="",1,TRIM(INDIRECT("ｄａｔａ!$"&amp;AB$112&amp;"$"&amp;$B167))&lt;&gt;"",0)</f>
        <v>1</v>
      </c>
      <c r="AC167" s="80" cm="1">
        <f t="array" aca="1" ref="AC167" ca="1">_xlfn.IFS(AC168=1,0,TRIM(INDIRECT("ｄａｔａ!$"&amp;AC$112&amp;"$"&amp;$B167))="",1,TRIM(INDIRECT("ｄａｔａ!$"&amp;AC$112&amp;"$"&amp;$B167))&lt;&gt;"",0)</f>
        <v>1</v>
      </c>
      <c r="AD167" s="80" cm="1">
        <f t="array" aca="1" ref="AD167" ca="1">_xlfn.IFS(AD168=1,0,TRIM(INDIRECT("ｄａｔａ!$"&amp;AD$112&amp;"$"&amp;$B167))="",1,TRIM(INDIRECT("ｄａｔａ!$"&amp;AD$112&amp;"$"&amp;$B167))&lt;&gt;"",0)</f>
        <v>1</v>
      </c>
      <c r="AE167" s="80" cm="1">
        <f t="array" aca="1" ref="AE167" ca="1">_xlfn.IFS(AE168=1,0,TRIM(INDIRECT("ｄａｔａ!$"&amp;AE$112&amp;"$"&amp;$B167))="",1,TRIM(INDIRECT("ｄａｔａ!$"&amp;AE$112&amp;"$"&amp;$B167))&lt;&gt;"",0)</f>
        <v>1</v>
      </c>
      <c r="AF167" s="80" cm="1">
        <f t="array" aca="1" ref="AF167" ca="1">_xlfn.IFS(AF168=1,0,TRIM(INDIRECT("ｄａｔａ!$"&amp;AF$112&amp;"$"&amp;$B167))="",1,TRIM(INDIRECT("ｄａｔａ!$"&amp;AF$112&amp;"$"&amp;$B167))&lt;&gt;"",0)</f>
        <v>1</v>
      </c>
      <c r="AG167" s="80" cm="1">
        <f t="array" aca="1" ref="AG167" ca="1">_xlfn.IFS(AG168=1,0,TRIM(INDIRECT("ｄａｔａ!$"&amp;AG$112&amp;"$"&amp;$B167))="",1,TRIM(INDIRECT("ｄａｔａ!$"&amp;AG$112&amp;"$"&amp;$B167))&lt;&gt;"",0)</f>
        <v>1</v>
      </c>
      <c r="AH167" s="80" cm="1">
        <f t="array" aca="1" ref="AH167" ca="1">_xlfn.IFS(AH168=1,0,TRIM(INDIRECT("ｄａｔａ!$"&amp;AH$112&amp;"$"&amp;$B167))="",1,TRIM(INDIRECT("ｄａｔａ!$"&amp;AH$112&amp;"$"&amp;$B167))&lt;&gt;"",0)</f>
        <v>1</v>
      </c>
      <c r="AI167" s="80" cm="1">
        <f t="array" aca="1" ref="AI167" ca="1">_xlfn.IFS(AI168=1,0,TRIM(INDIRECT("ｄａｔａ!$"&amp;AI$112&amp;"$"&amp;$B167))="",1,TRIM(INDIRECT("ｄａｔａ!$"&amp;AI$112&amp;"$"&amp;$B167))&lt;&gt;"",0)</f>
        <v>1</v>
      </c>
      <c r="AJ167" s="80" cm="1">
        <f t="array" aca="1" ref="AJ167" ca="1">_xlfn.IFS(AJ168=1,0,TRIM(INDIRECT("ｄａｔａ!$"&amp;AJ$112&amp;"$"&amp;$B167))="",1,TRIM(INDIRECT("ｄａｔａ!$"&amp;AJ$112&amp;"$"&amp;$B167))&lt;&gt;"",0)</f>
        <v>1</v>
      </c>
      <c r="AK167" s="80" cm="1">
        <f t="array" aca="1" ref="AK167" ca="1">_xlfn.IFS(AK168=1,0,TRIM(INDIRECT("ｄａｔａ!$"&amp;AK$112&amp;"$"&amp;$B167))="",1,TRIM(INDIRECT("ｄａｔａ!$"&amp;AK$112&amp;"$"&amp;$B167))&lt;&gt;"",0)</f>
        <v>1</v>
      </c>
      <c r="AL167" s="80" cm="1">
        <f t="array" aca="1" ref="AL167" ca="1">_xlfn.IFS(AL168=1,0,TRIM(INDIRECT("ｄａｔａ!$"&amp;AL$112&amp;"$"&amp;$B167))="",1,TRIM(INDIRECT("ｄａｔａ!$"&amp;AL$112&amp;"$"&amp;$B167))&lt;&gt;"",0)</f>
        <v>1</v>
      </c>
      <c r="AM167" s="80" cm="1">
        <f t="array" aca="1" ref="AM167" ca="1">_xlfn.IFS(AM168=1,0,TRIM(INDIRECT("ｄａｔａ!$"&amp;AM$112&amp;"$"&amp;$B167))="",1,TRIM(INDIRECT("ｄａｔａ!$"&amp;AM$112&amp;"$"&amp;$B167))&lt;&gt;"",0)</f>
        <v>1</v>
      </c>
      <c r="AN167" s="80" cm="1">
        <f t="array" aca="1" ref="AN167" ca="1">_xlfn.IFS(AN168=1,0,TRIM(INDIRECT("ｄａｔａ!$"&amp;AN$112&amp;"$"&amp;$B167))="",1,TRIM(INDIRECT("ｄａｔａ!$"&amp;AN$112&amp;"$"&amp;$B167))&lt;&gt;"",0)</f>
        <v>1</v>
      </c>
      <c r="AO167" s="80" cm="1">
        <f t="array" aca="1" ref="AO167" ca="1">_xlfn.IFS(AO168=1,0,TRIM(INDIRECT("ｄａｔａ!$"&amp;AO$112&amp;"$"&amp;$B167))="",1,TRIM(INDIRECT("ｄａｔａ!$"&amp;AO$112&amp;"$"&amp;$B167))&lt;&gt;"",0)</f>
        <v>1</v>
      </c>
      <c r="AP167" s="80">
        <f ca="1">IF(SUM($AQ167:$AZ167)=10,1,0)</f>
        <v>1</v>
      </c>
      <c r="AQ167" s="80" cm="1">
        <f t="array" aca="1" ref="AQ167" ca="1">_xlfn.IFS(AQ168=1,0,TRIM(INDIRECT("ｄａｔａ!$"&amp;AQ$112&amp;"$"&amp;$B167))="",1,TRIM(INDIRECT("ｄａｔａ!$"&amp;AQ$112&amp;"$"&amp;$B167))&lt;&gt;"",0)</f>
        <v>1</v>
      </c>
      <c r="AR167" s="80" cm="1">
        <f t="array" aca="1" ref="AR167" ca="1">_xlfn.IFS(AR168=1,0,TRIM(INDIRECT("ｄａｔａ!$"&amp;AR$112&amp;"$"&amp;$B167))="",1,TRIM(INDIRECT("ｄａｔａ!$"&amp;AR$112&amp;"$"&amp;$B167))&lt;&gt;"",0)</f>
        <v>1</v>
      </c>
      <c r="AS167" s="80" cm="1">
        <f t="array" aca="1" ref="AS167" ca="1">_xlfn.IFS(AS168=1,0,TRIM(INDIRECT("ｄａｔａ!$"&amp;AS$112&amp;"$"&amp;$B167))="",1,TRIM(INDIRECT("ｄａｔａ!$"&amp;AS$112&amp;"$"&amp;$B167))&lt;&gt;"",0)</f>
        <v>1</v>
      </c>
      <c r="AT167" s="80" cm="1">
        <f t="array" aca="1" ref="AT167" ca="1">_xlfn.IFS(AT168=1,0,TRIM(INDIRECT("ｄａｔａ!$"&amp;AT$112&amp;"$"&amp;$B167))="",1,TRIM(INDIRECT("ｄａｔａ!$"&amp;AT$112&amp;"$"&amp;$B167))&lt;&gt;"",0)</f>
        <v>1</v>
      </c>
      <c r="AU167" s="80" cm="1">
        <f t="array" aca="1" ref="AU167" ca="1">_xlfn.IFS(AU168=1,0,TRIM(INDIRECT("ｄａｔａ!$"&amp;AU$112&amp;"$"&amp;$B167))="",1,TRIM(INDIRECT("ｄａｔａ!$"&amp;AU$112&amp;"$"&amp;$B167))&lt;&gt;"",0)</f>
        <v>1</v>
      </c>
      <c r="AV167" s="80" cm="1">
        <f t="array" aca="1" ref="AV167" ca="1">_xlfn.IFS(AV168=1,0,TRIM(INDIRECT("ｄａｔａ!$"&amp;AV$112&amp;"$"&amp;$B167))="",1,TRIM(INDIRECT("ｄａｔａ!$"&amp;AV$112&amp;"$"&amp;$B167))&lt;&gt;"",0)</f>
        <v>1</v>
      </c>
      <c r="AW167" s="80" cm="1">
        <f t="array" aca="1" ref="AW167" ca="1">_xlfn.IFS(AW168=1,0,TRIM(INDIRECT("ｄａｔａ!$"&amp;AW$112&amp;"$"&amp;$B167))="",1,TRIM(INDIRECT("ｄａｔａ!$"&amp;AW$112&amp;"$"&amp;$B167))&lt;&gt;"",0)</f>
        <v>1</v>
      </c>
      <c r="AX167" s="80" cm="1">
        <f t="array" aca="1" ref="AX167" ca="1">_xlfn.IFS(AX168=1,0,TRIM(INDIRECT("ｄａｔａ!$"&amp;AX$112&amp;"$"&amp;$B167))="",1,TRIM(INDIRECT("ｄａｔａ!$"&amp;AX$112&amp;"$"&amp;$B167))&lt;&gt;"",0)</f>
        <v>1</v>
      </c>
      <c r="AY167" s="80" cm="1">
        <f t="array" aca="1" ref="AY167" ca="1">_xlfn.IFS(AY168=1,0,TRIM(INDIRECT("ｄａｔａ!$"&amp;AY$112&amp;"$"&amp;$B167))="",1,TRIM(INDIRECT("ｄａｔａ!$"&amp;AY$112&amp;"$"&amp;$B167))&lt;&gt;"",0)</f>
        <v>1</v>
      </c>
      <c r="AZ167" s="80" cm="1">
        <f t="array" aca="1" ref="AZ167" ca="1">_xlfn.IFS(AZ168=1,0,TRIM(INDIRECT("ｄａｔａ!$"&amp;AZ$112&amp;"$"&amp;$B167))="",1,TRIM(INDIRECT("ｄａｔａ!$"&amp;AZ$112&amp;"$"&amp;$B167))&lt;&gt;"",0)</f>
        <v>1</v>
      </c>
      <c r="BA167" s="80">
        <f ca="1">IF(SUM($BB167:$BP167)=15,1,0)</f>
        <v>1</v>
      </c>
      <c r="BB167" s="80" cm="1">
        <f t="array" aca="1" ref="BB167" ca="1">_xlfn.IFS(BB168=1,0,TRIM(INDIRECT("ｄａｔａ!$"&amp;BB$112&amp;"$"&amp;$B167))="",1,TRIM(INDIRECT("ｄａｔａ!$"&amp;BB$112&amp;"$"&amp;$B167))&lt;&gt;"",0)</f>
        <v>1</v>
      </c>
      <c r="BC167" s="80" cm="1">
        <f t="array" aca="1" ref="BC167" ca="1">_xlfn.IFS(BC168=1,0,TRIM(INDIRECT("ｄａｔａ!$"&amp;BC$112&amp;"$"&amp;$B167))="",1,TRIM(INDIRECT("ｄａｔａ!$"&amp;BC$112&amp;"$"&amp;$B167))&lt;&gt;"",0)</f>
        <v>1</v>
      </c>
      <c r="BD167" s="80" cm="1">
        <f t="array" aca="1" ref="BD167" ca="1">_xlfn.IFS(BD168=1,0,TRIM(INDIRECT("ｄａｔａ!$"&amp;BD$112&amp;"$"&amp;$B167))="",1,TRIM(INDIRECT("ｄａｔａ!$"&amp;BD$112&amp;"$"&amp;$B167))&lt;&gt;"",0)</f>
        <v>1</v>
      </c>
      <c r="BE167" s="80" cm="1">
        <f t="array" aca="1" ref="BE167" ca="1">_xlfn.IFS(BE168=1,0,TRIM(INDIRECT("ｄａｔａ!$"&amp;BE$112&amp;"$"&amp;$B167))="",1,TRIM(INDIRECT("ｄａｔａ!$"&amp;BE$112&amp;"$"&amp;$B167))&lt;&gt;"",0)</f>
        <v>1</v>
      </c>
      <c r="BF167" s="80" cm="1">
        <f t="array" aca="1" ref="BF167" ca="1">_xlfn.IFS(BF168=1,0,TRIM(INDIRECT("ｄａｔａ!$"&amp;BF$112&amp;"$"&amp;$B167))="",1,TRIM(INDIRECT("ｄａｔａ!$"&amp;BF$112&amp;"$"&amp;$B167))&lt;&gt;"",0)</f>
        <v>1</v>
      </c>
      <c r="BG167" s="80" cm="1">
        <f t="array" aca="1" ref="BG167" ca="1">_xlfn.IFS(BG168=1,0,TRIM(INDIRECT("ｄａｔａ!$"&amp;BG$112&amp;"$"&amp;$B167))="",1,TRIM(INDIRECT("ｄａｔａ!$"&amp;BG$112&amp;"$"&amp;$B167))&lt;&gt;"",0)</f>
        <v>1</v>
      </c>
      <c r="BH167" s="80" cm="1">
        <f t="array" aca="1" ref="BH167" ca="1">_xlfn.IFS(BH168=1,0,TRIM(INDIRECT("ｄａｔａ!$"&amp;BH$112&amp;"$"&amp;$B167))="",1,TRIM(INDIRECT("ｄａｔａ!$"&amp;BH$112&amp;"$"&amp;$B167))&lt;&gt;"",0)</f>
        <v>1</v>
      </c>
      <c r="BI167" s="80" cm="1">
        <f t="array" aca="1" ref="BI167" ca="1">_xlfn.IFS(BI168=1,0,TRIM(INDIRECT("ｄａｔａ!$"&amp;BI$112&amp;"$"&amp;$B167))="",1,TRIM(INDIRECT("ｄａｔａ!$"&amp;BI$112&amp;"$"&amp;$B167))&lt;&gt;"",0)</f>
        <v>1</v>
      </c>
      <c r="BJ167" s="80" cm="1">
        <f t="array" aca="1" ref="BJ167" ca="1">_xlfn.IFS(BJ168=1,0,TRIM(INDIRECT("ｄａｔａ!$"&amp;BJ$112&amp;"$"&amp;$B167))="",1,TRIM(INDIRECT("ｄａｔａ!$"&amp;BJ$112&amp;"$"&amp;$B167))&lt;&gt;"",0)</f>
        <v>1</v>
      </c>
      <c r="BK167" s="80" cm="1">
        <f t="array" aca="1" ref="BK167" ca="1">_xlfn.IFS(BK168=1,0,TRIM(INDIRECT("ｄａｔａ!$"&amp;BK$112&amp;"$"&amp;$B167))="",1,TRIM(INDIRECT("ｄａｔａ!$"&amp;BK$112&amp;"$"&amp;$B167))&lt;&gt;"",0)</f>
        <v>1</v>
      </c>
      <c r="BL167" s="80" cm="1">
        <f t="array" aca="1" ref="BL167" ca="1">_xlfn.IFS(BL168=1,0,TRIM(INDIRECT("ｄａｔａ!$"&amp;BL$112&amp;"$"&amp;$B167))="",1,TRIM(INDIRECT("ｄａｔａ!$"&amp;BL$112&amp;"$"&amp;$B167))&lt;&gt;"",0)</f>
        <v>1</v>
      </c>
      <c r="BM167" s="80" cm="1">
        <f t="array" aca="1" ref="BM167" ca="1">_xlfn.IFS(BM168=1,0,TRIM(INDIRECT("ｄａｔａ!$"&amp;BM$112&amp;"$"&amp;$B167))="",1,TRIM(INDIRECT("ｄａｔａ!$"&amp;BM$112&amp;"$"&amp;$B167))&lt;&gt;"",0)</f>
        <v>1</v>
      </c>
      <c r="BN167" s="80" cm="1">
        <f t="array" aca="1" ref="BN167" ca="1">_xlfn.IFS(BN168=1,0,TRIM(INDIRECT("ｄａｔａ!$"&amp;BN$112&amp;"$"&amp;$B167))="",1,TRIM(INDIRECT("ｄａｔａ!$"&amp;BN$112&amp;"$"&amp;$B167))&lt;&gt;"",0)</f>
        <v>1</v>
      </c>
      <c r="BO167" s="80" cm="1">
        <f t="array" aca="1" ref="BO167" ca="1">_xlfn.IFS(BO168=1,0,TRIM(INDIRECT("ｄａｔａ!$"&amp;BO$112&amp;"$"&amp;$B167))="",1,TRIM(INDIRECT("ｄａｔａ!$"&amp;BO$112&amp;"$"&amp;$B167))&lt;&gt;"",0)</f>
        <v>1</v>
      </c>
      <c r="BP167" s="80" cm="1">
        <f t="array" aca="1" ref="BP167" ca="1">_xlfn.IFS(BP168=1,0,TRIM(INDIRECT("ｄａｔａ!$"&amp;BP$112&amp;"$"&amp;$B167))="",1,TRIM(INDIRECT("ｄａｔａ!$"&amp;BP$112&amp;"$"&amp;$B167))&lt;&gt;"",0)</f>
        <v>1</v>
      </c>
    </row>
    <row r="168" spans="1:68" x14ac:dyDescent="0.2">
      <c r="B168" s="80">
        <f>VLOOKUP($A165,$A$11:$B$110,2,FALSE)</f>
        <v>20</v>
      </c>
      <c r="C168" s="80" t="s">
        <v>2430</v>
      </c>
      <c r="D168" s="80" cm="1">
        <f t="array" aca="1" ref="D168" ca="1">IF(ISERROR(INDIRECT("ｄａｔａ!$"&amp;D$112&amp;"$"&amp;$B168)),1,0)</f>
        <v>0</v>
      </c>
      <c r="F168" s="80" cm="1">
        <f t="array" aca="1" ref="F168" ca="1">IF(ISERROR(INDIRECT("ｄａｔａ!$"&amp;F$112&amp;"$"&amp;$B168)),1,0)</f>
        <v>0</v>
      </c>
      <c r="G168" s="80" cm="1">
        <f t="array" aca="1" ref="G168" ca="1">IF(ISERROR(INDIRECT("ｄａｔａ!$"&amp;G$112&amp;"$"&amp;$B168)),1,0)</f>
        <v>0</v>
      </c>
      <c r="H168" s="80" cm="1">
        <f t="array" aca="1" ref="H168" ca="1">IF(ISERROR(INDIRECT("ｄａｔａ!$"&amp;H$112&amp;"$"&amp;$B168)),1,0)</f>
        <v>0</v>
      </c>
      <c r="I168" s="80" cm="1">
        <f t="array" aca="1" ref="I168" ca="1">IF(ISERROR(INDIRECT("ｄａｔａ!$"&amp;I$112&amp;"$"&amp;$B168)),1,0)</f>
        <v>0</v>
      </c>
      <c r="J168" s="80" cm="1">
        <f t="array" aca="1" ref="J168" ca="1">IF(ISERROR(INDIRECT("ｄａｔａ!$"&amp;J$112&amp;"$"&amp;$B168)),1,0)</f>
        <v>0</v>
      </c>
      <c r="K168" s="80" cm="1">
        <f t="array" aca="1" ref="K168" ca="1">IF(ISERROR(INDIRECT("ｄａｔａ!$"&amp;K$112&amp;"$"&amp;$B168)),1,0)</f>
        <v>0</v>
      </c>
      <c r="L168" s="80" cm="1">
        <f t="array" aca="1" ref="L168" ca="1">IF(ISERROR(INDIRECT("ｄａｔａ!$"&amp;L$112&amp;"$"&amp;$B168)),1,0)</f>
        <v>0</v>
      </c>
      <c r="M168" s="80" cm="1">
        <f t="array" aca="1" ref="M168" ca="1">IF(ISERROR(INDIRECT("ｄａｔａ!$"&amp;M$112&amp;"$"&amp;$B168)),1,0)</f>
        <v>0</v>
      </c>
      <c r="N168" s="80" cm="1">
        <f t="array" aca="1" ref="N168" ca="1">IF(ISERROR(INDIRECT("ｄａｔａ!$"&amp;N$112&amp;"$"&amp;$B168)),1,0)</f>
        <v>0</v>
      </c>
      <c r="O168" s="80" cm="1">
        <f t="array" aca="1" ref="O168" ca="1">IF(ISERROR(INDIRECT("ｄａｔａ!$"&amp;O$112&amp;"$"&amp;$B168)),1,0)</f>
        <v>0</v>
      </c>
      <c r="P168" s="80" cm="1">
        <f t="array" aca="1" ref="P168" ca="1">IF(ISERROR(INDIRECT("ｄａｔａ!$"&amp;P$112&amp;"$"&amp;$B168)),1,0)</f>
        <v>0</v>
      </c>
      <c r="Q168" s="80" cm="1">
        <f t="array" aca="1" ref="Q168" ca="1">IF(ISERROR(INDIRECT("ｄａｔａ!$"&amp;Q$112&amp;"$"&amp;$B168)),1,0)</f>
        <v>0</v>
      </c>
      <c r="R168" s="80" cm="1">
        <f t="array" aca="1" ref="R168" ca="1">IF(ISERROR(INDIRECT("ｄａｔａ!$"&amp;R$112&amp;"$"&amp;$B168)),1,0)</f>
        <v>0</v>
      </c>
      <c r="S168" s="80" cm="1">
        <f t="array" aca="1" ref="S168" ca="1">IF(ISERROR(INDIRECT("ｄａｔａ!$"&amp;S$112&amp;"$"&amp;$B168)),1,0)</f>
        <v>0</v>
      </c>
      <c r="T168" s="80" cm="1">
        <f t="array" aca="1" ref="T168" ca="1">IF(ISERROR(INDIRECT("ｄａｔａ!$"&amp;T$112&amp;"$"&amp;$B168)),1,0)</f>
        <v>0</v>
      </c>
      <c r="U168" s="80" cm="1">
        <f t="array" aca="1" ref="U168" ca="1">IF(ISERROR(INDIRECT("ｄａｔａ!$"&amp;U$112&amp;"$"&amp;$B168)),1,0)</f>
        <v>0</v>
      </c>
      <c r="V168" s="80" cm="1">
        <f t="array" aca="1" ref="V168" ca="1">IF(ISERROR(INDIRECT("ｄａｔａ!$"&amp;V$112&amp;"$"&amp;$B168)),1,0)</f>
        <v>0</v>
      </c>
      <c r="W168" s="80" cm="1">
        <f t="array" aca="1" ref="W168" ca="1">IF(ISERROR(INDIRECT("ｄａｔａ!$"&amp;W$112&amp;"$"&amp;$B168)),1,0)</f>
        <v>0</v>
      </c>
      <c r="X168" s="80">
        <f ca="1">IF(SUM($Y166:$AO166,$Y168:$AO168)&gt;0,1,0)</f>
        <v>0</v>
      </c>
      <c r="Y168" s="80" cm="1">
        <f t="array" aca="1" ref="Y168" ca="1">IF(ISERROR(INDIRECT("ｄａｔａ!$"&amp;Y$112&amp;"$"&amp;$B168)),1,0)</f>
        <v>0</v>
      </c>
      <c r="Z168" s="80" cm="1">
        <f t="array" aca="1" ref="Z168" ca="1">IF(ISERROR(INDIRECT("ｄａｔａ!$"&amp;Z$112&amp;"$"&amp;$B168)),1,0)</f>
        <v>0</v>
      </c>
      <c r="AA168" s="80" cm="1">
        <f t="array" aca="1" ref="AA168" ca="1">IF(ISERROR(INDIRECT("ｄａｔａ!$"&amp;AA$112&amp;"$"&amp;$B168)),1,0)</f>
        <v>0</v>
      </c>
      <c r="AB168" s="80" cm="1">
        <f t="array" aca="1" ref="AB168" ca="1">IF(ISERROR(INDIRECT("ｄａｔａ!$"&amp;AB$112&amp;"$"&amp;$B168)),1,0)</f>
        <v>0</v>
      </c>
      <c r="AC168" s="80" cm="1">
        <f t="array" aca="1" ref="AC168" ca="1">IF(ISERROR(INDIRECT("ｄａｔａ!$"&amp;AC$112&amp;"$"&amp;$B168)),1,0)</f>
        <v>0</v>
      </c>
      <c r="AD168" s="80" cm="1">
        <f t="array" aca="1" ref="AD168" ca="1">IF(ISERROR(INDIRECT("ｄａｔａ!$"&amp;AD$112&amp;"$"&amp;$B168)),1,0)</f>
        <v>0</v>
      </c>
      <c r="AE168" s="80" cm="1">
        <f t="array" aca="1" ref="AE168" ca="1">IF(ISERROR(INDIRECT("ｄａｔａ!$"&amp;AE$112&amp;"$"&amp;$B168)),1,0)</f>
        <v>0</v>
      </c>
      <c r="AF168" s="80" cm="1">
        <f t="array" aca="1" ref="AF168" ca="1">IF(ISERROR(INDIRECT("ｄａｔａ!$"&amp;AF$112&amp;"$"&amp;$B168)),1,0)</f>
        <v>0</v>
      </c>
      <c r="AG168" s="80" cm="1">
        <f t="array" aca="1" ref="AG168" ca="1">IF(ISERROR(INDIRECT("ｄａｔａ!$"&amp;AG$112&amp;"$"&amp;$B168)),1,0)</f>
        <v>0</v>
      </c>
      <c r="AH168" s="80" cm="1">
        <f t="array" aca="1" ref="AH168" ca="1">IF(ISERROR(INDIRECT("ｄａｔａ!$"&amp;AH$112&amp;"$"&amp;$B168)),1,0)</f>
        <v>0</v>
      </c>
      <c r="AI168" s="80" cm="1">
        <f t="array" aca="1" ref="AI168" ca="1">IF(ISERROR(INDIRECT("ｄａｔａ!$"&amp;AI$112&amp;"$"&amp;$B168)),1,0)</f>
        <v>0</v>
      </c>
      <c r="AJ168" s="80" cm="1">
        <f t="array" aca="1" ref="AJ168" ca="1">IF(ISERROR(INDIRECT("ｄａｔａ!$"&amp;AJ$112&amp;"$"&amp;$B168)),1,0)</f>
        <v>0</v>
      </c>
      <c r="AK168" s="80" cm="1">
        <f t="array" aca="1" ref="AK168" ca="1">IF(ISERROR(INDIRECT("ｄａｔａ!$"&amp;AK$112&amp;"$"&amp;$B168)),1,0)</f>
        <v>0</v>
      </c>
      <c r="AL168" s="80" cm="1">
        <f t="array" aca="1" ref="AL168" ca="1">IF(ISERROR(INDIRECT("ｄａｔａ!$"&amp;AL$112&amp;"$"&amp;$B168)),1,0)</f>
        <v>0</v>
      </c>
      <c r="AM168" s="80" cm="1">
        <f t="array" aca="1" ref="AM168" ca="1">IF(ISERROR(INDIRECT("ｄａｔａ!$"&amp;AM$112&amp;"$"&amp;$B168)),1,0)</f>
        <v>0</v>
      </c>
      <c r="AN168" s="80" cm="1">
        <f t="array" aca="1" ref="AN168" ca="1">IF(ISERROR(INDIRECT("ｄａｔａ!$"&amp;AN$112&amp;"$"&amp;$B168)),1,0)</f>
        <v>0</v>
      </c>
      <c r="AO168" s="80" cm="1">
        <f t="array" aca="1" ref="AO168" ca="1">IF(ISERROR(INDIRECT("ｄａｔａ!$"&amp;AO$112&amp;"$"&amp;$B168)),1,0)</f>
        <v>0</v>
      </c>
      <c r="AP168" s="80">
        <f ca="1">IF(SUM($AQ166:$AZ166,$AQ168:$AZ168)&gt;0,1,0)</f>
        <v>0</v>
      </c>
      <c r="AQ168" s="80" cm="1">
        <f t="array" aca="1" ref="AQ168" ca="1">IF(ISERROR(INDIRECT("ｄａｔａ!$"&amp;AQ$112&amp;"$"&amp;$B168)),1,0)</f>
        <v>0</v>
      </c>
      <c r="AR168" s="80" cm="1">
        <f t="array" aca="1" ref="AR168" ca="1">IF(ISERROR(INDIRECT("ｄａｔａ!$"&amp;AR$112&amp;"$"&amp;$B168)),1,0)</f>
        <v>0</v>
      </c>
      <c r="AS168" s="80" cm="1">
        <f t="array" aca="1" ref="AS168" ca="1">IF(ISERROR(INDIRECT("ｄａｔａ!$"&amp;AS$112&amp;"$"&amp;$B168)),1,0)</f>
        <v>0</v>
      </c>
      <c r="AT168" s="80" cm="1">
        <f t="array" aca="1" ref="AT168" ca="1">IF(ISERROR(INDIRECT("ｄａｔａ!$"&amp;AT$112&amp;"$"&amp;$B168)),1,0)</f>
        <v>0</v>
      </c>
      <c r="AU168" s="80" cm="1">
        <f t="array" aca="1" ref="AU168" ca="1">IF(ISERROR(INDIRECT("ｄａｔａ!$"&amp;AU$112&amp;"$"&amp;$B168)),1,0)</f>
        <v>0</v>
      </c>
      <c r="AV168" s="80" cm="1">
        <f t="array" aca="1" ref="AV168" ca="1">IF(ISERROR(INDIRECT("ｄａｔａ!$"&amp;AV$112&amp;"$"&amp;$B168)),1,0)</f>
        <v>0</v>
      </c>
      <c r="AW168" s="80" cm="1">
        <f t="array" aca="1" ref="AW168" ca="1">IF(ISERROR(INDIRECT("ｄａｔａ!$"&amp;AW$112&amp;"$"&amp;$B168)),1,0)</f>
        <v>0</v>
      </c>
      <c r="AX168" s="80" cm="1">
        <f t="array" aca="1" ref="AX168" ca="1">IF(ISERROR(INDIRECT("ｄａｔａ!$"&amp;AX$112&amp;"$"&amp;$B168)),1,0)</f>
        <v>0</v>
      </c>
      <c r="AY168" s="80" cm="1">
        <f t="array" aca="1" ref="AY168" ca="1">IF(ISERROR(INDIRECT("ｄａｔａ!$"&amp;AY$112&amp;"$"&amp;$B168)),1,0)</f>
        <v>0</v>
      </c>
      <c r="AZ168" s="80" cm="1">
        <f t="array" aca="1" ref="AZ168" ca="1">IF(ISERROR(INDIRECT("ｄａｔａ!$"&amp;AZ$112&amp;"$"&amp;$B168)),1,0)</f>
        <v>0</v>
      </c>
      <c r="BA168" s="80">
        <f ca="1">IF(SUM($BB166:$BP166,$BB168:$BP168)&gt;0,1,0)</f>
        <v>0</v>
      </c>
      <c r="BB168" s="80" cm="1">
        <f t="array" aca="1" ref="BB168" ca="1">IF(ISERROR(INDIRECT("ｄａｔａ!$"&amp;BB$112&amp;"$"&amp;$B168)),1,0)</f>
        <v>0</v>
      </c>
      <c r="BC168" s="80" cm="1">
        <f t="array" aca="1" ref="BC168" ca="1">IF(ISERROR(INDIRECT("ｄａｔａ!$"&amp;BC$112&amp;"$"&amp;$B168)),1,0)</f>
        <v>0</v>
      </c>
      <c r="BD168" s="80" cm="1">
        <f t="array" aca="1" ref="BD168" ca="1">IF(ISERROR(INDIRECT("ｄａｔａ!$"&amp;BD$112&amp;"$"&amp;$B168)),1,0)</f>
        <v>0</v>
      </c>
      <c r="BE168" s="80" cm="1">
        <f t="array" aca="1" ref="BE168" ca="1">IF(ISERROR(INDIRECT("ｄａｔａ!$"&amp;BE$112&amp;"$"&amp;$B168)),1,0)</f>
        <v>0</v>
      </c>
      <c r="BF168" s="80" cm="1">
        <f t="array" aca="1" ref="BF168" ca="1">IF(ISERROR(INDIRECT("ｄａｔａ!$"&amp;BF$112&amp;"$"&amp;$B168)),1,0)</f>
        <v>0</v>
      </c>
      <c r="BG168" s="80" cm="1">
        <f t="array" aca="1" ref="BG168" ca="1">IF(ISERROR(INDIRECT("ｄａｔａ!$"&amp;BG$112&amp;"$"&amp;$B168)),1,0)</f>
        <v>0</v>
      </c>
      <c r="BH168" s="80" cm="1">
        <f t="array" aca="1" ref="BH168" ca="1">IF(ISERROR(INDIRECT("ｄａｔａ!$"&amp;BH$112&amp;"$"&amp;$B168)),1,0)</f>
        <v>0</v>
      </c>
      <c r="BI168" s="80" cm="1">
        <f t="array" aca="1" ref="BI168" ca="1">IF(ISERROR(INDIRECT("ｄａｔａ!$"&amp;BI$112&amp;"$"&amp;$B168)),1,0)</f>
        <v>0</v>
      </c>
      <c r="BJ168" s="80" cm="1">
        <f t="array" aca="1" ref="BJ168" ca="1">IF(ISERROR(INDIRECT("ｄａｔａ!$"&amp;BJ$112&amp;"$"&amp;$B168)),1,0)</f>
        <v>0</v>
      </c>
      <c r="BK168" s="80" cm="1">
        <f t="array" aca="1" ref="BK168" ca="1">IF(ISERROR(INDIRECT("ｄａｔａ!$"&amp;BK$112&amp;"$"&amp;$B168)),1,0)</f>
        <v>0</v>
      </c>
      <c r="BL168" s="80" cm="1">
        <f t="array" aca="1" ref="BL168" ca="1">IF(ISERROR(INDIRECT("ｄａｔａ!$"&amp;BL$112&amp;"$"&amp;$B168)),1,0)</f>
        <v>0</v>
      </c>
      <c r="BM168" s="80" cm="1">
        <f t="array" aca="1" ref="BM168" ca="1">IF(ISERROR(INDIRECT("ｄａｔａ!$"&amp;BM$112&amp;"$"&amp;$B168)),1,0)</f>
        <v>0</v>
      </c>
      <c r="BN168" s="80" cm="1">
        <f t="array" aca="1" ref="BN168" ca="1">IF(ISERROR(INDIRECT("ｄａｔａ!$"&amp;BN$112&amp;"$"&amp;$B168)),1,0)</f>
        <v>0</v>
      </c>
      <c r="BO168" s="80" cm="1">
        <f t="array" aca="1" ref="BO168" ca="1">IF(ISERROR(INDIRECT("ｄａｔａ!$"&amp;BO$112&amp;"$"&amp;$B168)),1,0)</f>
        <v>0</v>
      </c>
      <c r="BP168" s="80" cm="1">
        <f t="array" aca="1" ref="BP168" ca="1">IF(ISERROR(INDIRECT("ｄａｔａ!$"&amp;BP$112&amp;"$"&amp;$B168)),1,0)</f>
        <v>0</v>
      </c>
    </row>
    <row r="169" spans="1:68" x14ac:dyDescent="0.2">
      <c r="A169" s="80" t="s">
        <v>2332</v>
      </c>
      <c r="B169" s="80">
        <f>VLOOKUP($A169,$A$11:$B$110,2,FALSE)</f>
        <v>21</v>
      </c>
      <c r="C169" s="80" t="s">
        <v>2435</v>
      </c>
      <c r="D169" s="80" cm="1">
        <f t="array" aca="1" ref="D169" ca="1">_xlfn.IFS(D170=1,0,D171=1,0,AND(INDIRECT("ｄａｔａ!$"&amp;D$112&amp;"$"&amp;$B169)&lt;=INDIRECT("kikan!$Q$11"),INDIRECT("ｄａｔａ!$"&amp;D$112&amp;"$"&amp;$B169)&gt;=INDIRECT("kikan!$K$11")),0,TRUE,1)</f>
        <v>0</v>
      </c>
      <c r="F169" s="80">
        <v>0</v>
      </c>
      <c r="G169" s="80">
        <v>0</v>
      </c>
      <c r="H169" s="80">
        <v>0</v>
      </c>
      <c r="I169" s="80" cm="1">
        <f t="array" aca="1" ref="I169" ca="1">_xlfn.IFS(I170=1,0,I171=1,0,INDIRECT("ｄａｔａ!$"&amp;I$112&amp;"$"&amp;$B169)&gt;=INDIRECT("kikan!$I$11"),0,TRUE,1)</f>
        <v>0</v>
      </c>
      <c r="J169" s="80" cm="1">
        <f t="array" aca="1" ref="J169" ca="1">_xlfn.IFS(D172=1,0,I169=1,0,J170=1,0,I171=1,0,J171=1,0,INDIRECT("ｄａｔａ!$"&amp;I$112&amp;"$"&amp;$B169)&gt;INDIRECT("kikan!$I$11"),0,INDIRECT("ｄａｔａ!$"&amp;J$112&amp;"$"&amp;$B169)&gt;=INDIRECT("ｄａｔａ!$"&amp;D$112&amp;"$"&amp;$B169),0,TRUE,1)</f>
        <v>0</v>
      </c>
      <c r="K169" s="80" cm="1">
        <f t="array" aca="1" ref="K169" ca="1">_xlfn.IFS(K170=1,0,K171=1,0,AND(INDIRECT("ｄａｔａ!$"&amp;K$112&amp;"$"&amp;$B170)&gt;0,INDIRECT("ｄａｔａ!$"&amp;K$112&amp;"$"&amp;$B170)&lt;10000),0,TRUE,1)</f>
        <v>0</v>
      </c>
      <c r="L169" s="80" cm="1">
        <f t="array" aca="1" ref="L169" ca="1">_xlfn.IFS(L170=1,0,L171=1,0,INDIRECT("ｄａｔａ!$"&amp;L$112&amp;"$"&amp;$B169)&lt;20000,1,TRUE,0)</f>
        <v>0</v>
      </c>
      <c r="M169" s="80">
        <v>0</v>
      </c>
      <c r="N169" s="80">
        <v>0</v>
      </c>
      <c r="O169" s="80" cm="1">
        <f t="array" aca="1" ref="O169" ca="1">_xlfn.IFS(O172=1,0,INDIRECT("ｄａｔａ!$"&amp;O$112&amp;"$"&amp;$B170)=4,1,TRUE,0)</f>
        <v>0</v>
      </c>
      <c r="P169" s="80" cm="1">
        <f t="array" aca="1" ref="P169" ca="1">_xlfn.IFS(P172=1,0,AND(INDIRECT("ｄａｔａ!$"&amp;P$112&amp;"$"&amp;$B170)&lt;=3,INDIRECT("ｄａｔａ!$"&amp;P$112&amp;"$"&amp;$B170)&gt;0),1,TRUE,0)</f>
        <v>0</v>
      </c>
      <c r="Q169" s="80" cm="1">
        <f t="array" aca="1" ref="Q169" ca="1">_xlfn.IFS(Q172=1,0,INDIRECT("ｄａｔａ!$"&amp;Q$112&amp;"$"&amp;$B169)=1,1,TRUE,0)</f>
        <v>0</v>
      </c>
      <c r="R169" s="80">
        <v>0</v>
      </c>
      <c r="S169" s="80">
        <v>0</v>
      </c>
      <c r="T169" s="80">
        <v>0</v>
      </c>
      <c r="U169" s="80">
        <v>0</v>
      </c>
      <c r="V169" s="80">
        <v>0</v>
      </c>
      <c r="W169" s="80">
        <v>0</v>
      </c>
      <c r="X169" s="80">
        <f ca="1">IF(AND(SUM($Y169:$AO169)=0,17-SUM($Y171:$AO171)&gt;1),1,0)</f>
        <v>0</v>
      </c>
      <c r="Y169" s="80" cm="1">
        <f t="array" aca="1" ref="Y169" ca="1">_xlfn.IFS(Y172=1,0,INDIRECT("ｄａｔａ!$"&amp;Y$112&amp;"$"&amp;$B169)=2,1,TRUE,0)</f>
        <v>0</v>
      </c>
      <c r="Z169" s="80" cm="1">
        <f t="array" aca="1" ref="Z169" ca="1">_xlfn.IFS(Z172=1,0,INDIRECT("ｄａｔａ!$"&amp;Z$112&amp;"$"&amp;$B169)=2,1,TRUE,0)</f>
        <v>0</v>
      </c>
      <c r="AA169" s="80" cm="1">
        <f t="array" aca="1" ref="AA169" ca="1">_xlfn.IFS(AA172=1,0,INDIRECT("ｄａｔａ!$"&amp;AA$112&amp;"$"&amp;$B169)=2,1,TRUE,0)</f>
        <v>0</v>
      </c>
      <c r="AB169" s="80" cm="1">
        <f t="array" aca="1" ref="AB169" ca="1">_xlfn.IFS(AB172=1,0,INDIRECT("ｄａｔａ!$"&amp;AB$112&amp;"$"&amp;$B169)=2,1,TRUE,0)</f>
        <v>0</v>
      </c>
      <c r="AC169" s="80" cm="1">
        <f t="array" aca="1" ref="AC169" ca="1">_xlfn.IFS(AC172=1,0,INDIRECT("ｄａｔａ!$"&amp;AC$112&amp;"$"&amp;$B169)=2,1,TRUE,0)</f>
        <v>0</v>
      </c>
      <c r="AD169" s="80" cm="1">
        <f t="array" aca="1" ref="AD169" ca="1">_xlfn.IFS(AD172=1,0,INDIRECT("ｄａｔａ!$"&amp;AD$112&amp;"$"&amp;$B169)=2,1,TRUE,0)</f>
        <v>0</v>
      </c>
      <c r="AE169" s="80" cm="1">
        <f t="array" aca="1" ref="AE169" ca="1">_xlfn.IFS(AE172=1,0,INDIRECT("ｄａｔａ!$"&amp;AE$112&amp;"$"&amp;$B169)=2,1,TRUE,0)</f>
        <v>0</v>
      </c>
      <c r="AF169" s="80" cm="1">
        <f t="array" aca="1" ref="AF169" ca="1">_xlfn.IFS(AF172=1,0,INDIRECT("ｄａｔａ!$"&amp;AF$112&amp;"$"&amp;$B169)=2,1,TRUE,0)</f>
        <v>0</v>
      </c>
      <c r="AG169" s="80" cm="1">
        <f t="array" aca="1" ref="AG169" ca="1">_xlfn.IFS(AG172=1,0,INDIRECT("ｄａｔａ!$"&amp;AG$112&amp;"$"&amp;$B169)=2,1,TRUE,0)</f>
        <v>0</v>
      </c>
      <c r="AH169" s="80" cm="1">
        <f t="array" aca="1" ref="AH169" ca="1">_xlfn.IFS(AH172=1,0,INDIRECT("ｄａｔａ!$"&amp;AH$112&amp;"$"&amp;$B169)=2,1,TRUE,0)</f>
        <v>0</v>
      </c>
      <c r="AI169" s="80" cm="1">
        <f t="array" aca="1" ref="AI169" ca="1">_xlfn.IFS(AI172=1,0,INDIRECT("ｄａｔａ!$"&amp;AI$112&amp;"$"&amp;$B169)=2,1,TRUE,0)</f>
        <v>0</v>
      </c>
      <c r="AJ169" s="80" cm="1">
        <f t="array" aca="1" ref="AJ169" ca="1">_xlfn.IFS(AJ172=1,0,INDIRECT("ｄａｔａ!$"&amp;AJ$112&amp;"$"&amp;$B169)=2,1,TRUE,0)</f>
        <v>0</v>
      </c>
      <c r="AK169" s="80" cm="1">
        <f t="array" aca="1" ref="AK169" ca="1">_xlfn.IFS(AK172=1,0,INDIRECT("ｄａｔａ!$"&amp;AK$112&amp;"$"&amp;$B169)=2,1,TRUE,0)</f>
        <v>0</v>
      </c>
      <c r="AL169" s="80" cm="1">
        <f t="array" aca="1" ref="AL169" ca="1">_xlfn.IFS(AL172=1,0,INDIRECT("ｄａｔａ!$"&amp;AL$112&amp;"$"&amp;$B169)=2,1,TRUE,0)</f>
        <v>0</v>
      </c>
      <c r="AM169" s="80" cm="1">
        <f t="array" aca="1" ref="AM169" ca="1">_xlfn.IFS(AM172=1,0,INDIRECT("ｄａｔａ!$"&amp;AM$112&amp;"$"&amp;$B169)=2,1,TRUE,0)</f>
        <v>0</v>
      </c>
      <c r="AN169" s="80" cm="1">
        <f t="array" aca="1" ref="AN169" ca="1">_xlfn.IFS(AN172=1,0,INDIRECT("ｄａｔａ!$"&amp;AN$112&amp;"$"&amp;$B169)=2,1,TRUE,0)</f>
        <v>0</v>
      </c>
      <c r="AO169" s="80" cm="1">
        <f t="array" aca="1" ref="AO169" ca="1">_xlfn.IFS(AO172=1,0,INDIRECT("ｄａｔａ!$"&amp;AO$112&amp;"$"&amp;$B169)=2,1,TRUE,0)</f>
        <v>0</v>
      </c>
      <c r="AP169" s="80">
        <f ca="1">IF(AND(SUM($AQ169:$AZ169)=0,10-SUM($AQ171:$AZ171)&gt;1),1,0)</f>
        <v>0</v>
      </c>
      <c r="AQ169" s="80" cm="1">
        <f t="array" aca="1" ref="AQ169" ca="1">_xlfn.IFS(AQ172=1,0,INDIRECT("ｄａｔａ!$"&amp;AQ$112&amp;"$"&amp;$B169)=2,1,TRUE,0)</f>
        <v>0</v>
      </c>
      <c r="AR169" s="80" cm="1">
        <f t="array" aca="1" ref="AR169" ca="1">_xlfn.IFS(AR172=1,0,INDIRECT("ｄａｔａ!$"&amp;AR$112&amp;"$"&amp;$B169)=2,1,TRUE,0)</f>
        <v>0</v>
      </c>
      <c r="AS169" s="80" cm="1">
        <f t="array" aca="1" ref="AS169" ca="1">_xlfn.IFS(AS172=1,0,INDIRECT("ｄａｔａ!$"&amp;AS$112&amp;"$"&amp;$B169)=2,1,TRUE,0)</f>
        <v>0</v>
      </c>
      <c r="AT169" s="80" cm="1">
        <f t="array" aca="1" ref="AT169" ca="1">_xlfn.IFS(AT172=1,0,INDIRECT("ｄａｔａ!$"&amp;AT$112&amp;"$"&amp;$B169)=2,1,TRUE,0)</f>
        <v>0</v>
      </c>
      <c r="AU169" s="80" cm="1">
        <f t="array" aca="1" ref="AU169" ca="1">_xlfn.IFS(AU172=1,0,INDIRECT("ｄａｔａ!$"&amp;AU$112&amp;"$"&amp;$B169)=2,1,TRUE,0)</f>
        <v>0</v>
      </c>
      <c r="AV169" s="80" cm="1">
        <f t="array" aca="1" ref="AV169" ca="1">_xlfn.IFS(AV172=1,0,INDIRECT("ｄａｔａ!$"&amp;AV$112&amp;"$"&amp;$B169)=2,1,TRUE,0)</f>
        <v>0</v>
      </c>
      <c r="AW169" s="80" cm="1">
        <f t="array" aca="1" ref="AW169" ca="1">_xlfn.IFS(AW172=1,0,INDIRECT("ｄａｔａ!$"&amp;AW$112&amp;"$"&amp;$B169)=2,1,TRUE,0)</f>
        <v>0</v>
      </c>
      <c r="AX169" s="80" cm="1">
        <f t="array" aca="1" ref="AX169" ca="1">_xlfn.IFS(AX172=1,0,INDIRECT("ｄａｔａ!$"&amp;AX$112&amp;"$"&amp;$B169)=2,1,TRUE,0)</f>
        <v>0</v>
      </c>
      <c r="AY169" s="80" cm="1">
        <f t="array" aca="1" ref="AY169" ca="1">_xlfn.IFS(AY172=1,0,INDIRECT("ｄａｔａ!$"&amp;AY$112&amp;"$"&amp;$B169)=2,1,TRUE,0)</f>
        <v>0</v>
      </c>
      <c r="AZ169" s="80" cm="1">
        <f t="array" aca="1" ref="AZ169" ca="1">_xlfn.IFS(AZ172=1,0,INDIRECT("ｄａｔａ!$"&amp;AZ$112&amp;"$"&amp;$B169)=2,1,TRUE,0)</f>
        <v>0</v>
      </c>
      <c r="BA169" s="80">
        <f ca="1">IF(AND(SUM($BB169:$BP169)=0,15-SUM($BB171:$BP171)&gt;1),1,0)</f>
        <v>0</v>
      </c>
      <c r="BB169" s="80" cm="1">
        <f t="array" aca="1" ref="BB169" ca="1">_xlfn.IFS(BB172=1,0,INDIRECT("ｄａｔａ!$"&amp;BB$112&amp;"$"&amp;$B169)=2,1,TRUE,0)</f>
        <v>0</v>
      </c>
      <c r="BC169" s="80" cm="1">
        <f t="array" aca="1" ref="BC169" ca="1">_xlfn.IFS(BC172=1,0,INDIRECT("ｄａｔａ!$"&amp;BC$112&amp;"$"&amp;$B169)=2,1,TRUE,0)</f>
        <v>0</v>
      </c>
      <c r="BD169" s="80" cm="1">
        <f t="array" aca="1" ref="BD169" ca="1">_xlfn.IFS(BD172=1,0,INDIRECT("ｄａｔａ!$"&amp;BD$112&amp;"$"&amp;$B169)=2,1,TRUE,0)</f>
        <v>0</v>
      </c>
      <c r="BE169" s="80" cm="1">
        <f t="array" aca="1" ref="BE169" ca="1">_xlfn.IFS(BE172=1,0,INDIRECT("ｄａｔａ!$"&amp;BE$112&amp;"$"&amp;$B169)=2,1,TRUE,0)</f>
        <v>0</v>
      </c>
      <c r="BF169" s="80" cm="1">
        <f t="array" aca="1" ref="BF169" ca="1">_xlfn.IFS(BF172=1,0,INDIRECT("ｄａｔａ!$"&amp;BF$112&amp;"$"&amp;$B169)=2,1,TRUE,0)</f>
        <v>0</v>
      </c>
      <c r="BG169" s="80" cm="1">
        <f t="array" aca="1" ref="BG169" ca="1">_xlfn.IFS(BG172=1,0,INDIRECT("ｄａｔａ!$"&amp;BG$112&amp;"$"&amp;$B169)=2,1,TRUE,0)</f>
        <v>0</v>
      </c>
      <c r="BH169" s="80" cm="1">
        <f t="array" aca="1" ref="BH169" ca="1">_xlfn.IFS(BH172=1,0,INDIRECT("ｄａｔａ!$"&amp;BH$112&amp;"$"&amp;$B169)=2,1,TRUE,0)</f>
        <v>0</v>
      </c>
      <c r="BI169" s="80" cm="1">
        <f t="array" aca="1" ref="BI169" ca="1">_xlfn.IFS(BI172=1,0,INDIRECT("ｄａｔａ!$"&amp;BI$112&amp;"$"&amp;$B169)=2,1,TRUE,0)</f>
        <v>0</v>
      </c>
      <c r="BJ169" s="80" cm="1">
        <f t="array" aca="1" ref="BJ169" ca="1">_xlfn.IFS(BJ172=1,0,INDIRECT("ｄａｔａ!$"&amp;BJ$112&amp;"$"&amp;$B169)=2,1,TRUE,0)</f>
        <v>0</v>
      </c>
      <c r="BK169" s="80" cm="1">
        <f t="array" aca="1" ref="BK169" ca="1">_xlfn.IFS(BK172=1,0,INDIRECT("ｄａｔａ!$"&amp;BK$112&amp;"$"&amp;$B169)=2,1,TRUE,0)</f>
        <v>0</v>
      </c>
      <c r="BL169" s="80" cm="1">
        <f t="array" aca="1" ref="BL169" ca="1">_xlfn.IFS(BL172=1,0,INDIRECT("ｄａｔａ!$"&amp;BL$112&amp;"$"&amp;$B169)=2,1,TRUE,0)</f>
        <v>0</v>
      </c>
      <c r="BM169" s="80" cm="1">
        <f t="array" aca="1" ref="BM169" ca="1">_xlfn.IFS(BM172=1,0,INDIRECT("ｄａｔａ!$"&amp;BM$112&amp;"$"&amp;$B169)=2,1,TRUE,0)</f>
        <v>0</v>
      </c>
      <c r="BN169" s="80" cm="1">
        <f t="array" aca="1" ref="BN169" ca="1">_xlfn.IFS(BN172=1,0,INDIRECT("ｄａｔａ!$"&amp;BN$112&amp;"$"&amp;$B169)=2,1,TRUE,0)</f>
        <v>0</v>
      </c>
      <c r="BO169" s="80" cm="1">
        <f t="array" aca="1" ref="BO169" ca="1">_xlfn.IFS(BO172=1,0,INDIRECT("ｄａｔａ!$"&amp;BO$112&amp;"$"&amp;$B169)=2,1,TRUE,0)</f>
        <v>0</v>
      </c>
      <c r="BP169" s="80" cm="1">
        <f t="array" aca="1" ref="BP169" ca="1">_xlfn.IFS(BP172=1,0,INDIRECT("ｄａｔａ!$"&amp;BP$112&amp;"$"&amp;$B169)=2,1,TRUE,0)</f>
        <v>0</v>
      </c>
    </row>
    <row r="170" spans="1:68" x14ac:dyDescent="0.2">
      <c r="B170" s="80">
        <f>VLOOKUP($A169,$A$11:$B$110,2,FALSE)</f>
        <v>21</v>
      </c>
      <c r="C170" s="80" t="s">
        <v>2437</v>
      </c>
      <c r="D170" s="80" cm="1">
        <f t="array" aca="1" ref="D170" ca="1">_xlfn.IFS(D171=1,0,AND(ISNUMBER(INDIRECT("ｄａｔａ!$"&amp;D$112&amp;"$"&amp;$B170)),INDIRECT("ｄａｔａ!$"&amp;D$112&amp;"$"&amp;$B170)&lt;=12,INDIRECT("ｄａｔａ!$"&amp;D$112&amp;"$"&amp;$B170)&gt;=1),0,TRUE,1)</f>
        <v>1</v>
      </c>
      <c r="F170" s="80">
        <v>0</v>
      </c>
      <c r="G170" s="80">
        <v>0</v>
      </c>
      <c r="H170" s="80">
        <v>0</v>
      </c>
      <c r="I170" s="80" cm="1">
        <f t="array" aca="1" ref="I170" ca="1">_xlfn.IFS(I171=1,0,AND(ISNUMBER(INDIRECT("ｄａｔａ!$"&amp;I$112&amp;"$"&amp;$B170)),LEN(INDIRECT("ｄａｔａ!$"&amp;I$112&amp;"$"&amp;$B170))=4),0,TRUE,1)</f>
        <v>0</v>
      </c>
      <c r="J170" s="80" cm="1">
        <f t="array" aca="1" ref="J170" ca="1">_xlfn.IFS(J171=1,0,AND(ISNUMBER(INDIRECT("ｄａｔａ!$"&amp;J$112&amp;"$"&amp;$B170)),INDIRECT("ｄａｔａ!$"&amp;J$112&amp;"$"&amp;$B170)&lt;=12,INDIRECT("ｄａｔａ!$"&amp;J$112&amp;"$"&amp;$B170)&gt;=1),0,TRUE,1)</f>
        <v>0</v>
      </c>
      <c r="K170" s="80" cm="1">
        <f t="array" aca="1" ref="K170" ca="1">_xlfn.IFS(K171=1,0,ISNUMBER(INDIRECT("ｄａｔａ!$"&amp;K$112&amp;"$"&amp;$B170)),0,TRUE,1)</f>
        <v>0</v>
      </c>
      <c r="L170" s="80" cm="1">
        <f t="array" aca="1" ref="L170" ca="1">_xlfn.IFS(L171=1,0,AND(ISNUMBER(INDIRECT("ｄａｔａ!$"&amp;L$112&amp;"$"&amp;$B170)),INDIRECT("ｄａｔａ!$"&amp;L$112&amp;"$"&amp;$B170)&gt;0),0,TRUE,1)</f>
        <v>0</v>
      </c>
      <c r="M170" s="80" cm="1">
        <f t="array" aca="1" ref="M170" ca="1">_xlfn.IFS(M171=1,0,AND(INDIRECT("ｄａｔａ!$"&amp;M$112&amp;"$"&amp;$B170)&lt;=5,INDIRECT("ｄａｔａ!$"&amp;M$112&amp;"$"&amp;$B170)&gt;0),0,TRUE,1)</f>
        <v>0</v>
      </c>
      <c r="N170" s="80" cm="1">
        <f t="array" aca="1" ref="N170" ca="1">_xlfn.IFS(N171=1,0,AND(INDIRECT("ｄａｔａ!$"&amp;N$112&amp;"$"&amp;$B170)&lt;=2,INDIRECT("ｄａｔａ!$"&amp;N$112&amp;"$"&amp;$B170)&gt;0),0,TRUE,1)</f>
        <v>0</v>
      </c>
      <c r="O170" s="80" cm="1">
        <f t="array" aca="1" ref="O170" ca="1">_xlfn.IFS(O171=1,0,AND(INDIRECT("ｄａｔａ!$"&amp;O$112&amp;"$"&amp;$B170)&lt;=4,INDIRECT("ｄａｔａ!$"&amp;O$112&amp;"$"&amp;$B170)&gt;0),0,TRUE,1)</f>
        <v>0</v>
      </c>
      <c r="P170" s="80" cm="1">
        <f t="array" aca="1" ref="P170" ca="1">_xlfn.IFS(P171=1,0,AND(INDIRECT("ｄａｔａ!$"&amp;P$112&amp;"$"&amp;$B170)&lt;=3,INDIRECT("ｄａｔａ!$"&amp;P$112&amp;"$"&amp;$B170)&gt;0),0,TRUE,1)</f>
        <v>0</v>
      </c>
      <c r="Q170" s="80" cm="1">
        <f t="array" aca="1" ref="Q170" ca="1">_xlfn.IFS(Q171=1,0,AND(INDIRECT("ｄａｔａ!$"&amp;Q$112&amp;"$"&amp;$B170)&lt;=2,INDIRECT("ｄａｔａ!$"&amp;Q$112&amp;"$"&amp;$B170)&gt;0),0,TRUE,1)</f>
        <v>0</v>
      </c>
      <c r="R170" s="80" cm="1">
        <f t="array" aca="1" ref="R170" ca="1">_xlfn.IFS(R171=1,0,AND(INDIRECT("ｄａｔａ!$"&amp;R$112&amp;"$"&amp;$B170)&lt;=10,INDIRECT("ｄａｔａ!$"&amp;R$112&amp;"$"&amp;$B170)&gt;0),0,TRUE,1)</f>
        <v>0</v>
      </c>
      <c r="S170" s="80" cm="1">
        <f t="array" aca="1" ref="S170" ca="1">_xlfn.IFS(S171=1,0,AND(INDIRECT("ｄａｔａ!$"&amp;S$112&amp;"$"&amp;$B170)&lt;=5,INDIRECT("ｄａｔａ!$"&amp;S$112&amp;"$"&amp;$B170)&gt;0),0,TRUE,1)</f>
        <v>0</v>
      </c>
      <c r="T170" s="80" cm="1">
        <f t="array" aca="1" ref="T170" ca="1">_xlfn.IFS(T171=1,0,AND(INDIRECT("ｄａｔａ!$"&amp;T$112&amp;"$"&amp;$B170)&lt;=9,INDIRECT("ｄａｔａ!$"&amp;T$112&amp;"$"&amp;$B170)&gt;0),0,TRUE,1)</f>
        <v>0</v>
      </c>
      <c r="U170" s="80" cm="1">
        <f t="array" aca="1" ref="U170" ca="1">_xlfn.IFS(U171=1,0,ISNUMBER(INDIRECT("ｄａｔａ!$"&amp;U$112&amp;"$"&amp;$B170)),0,TRUE,1)</f>
        <v>0</v>
      </c>
      <c r="V170" s="80" cm="1">
        <f t="array" aca="1" ref="V170" ca="1">_xlfn.IFS(V171=1,0,AND(INDIRECT("ｄａｔａ!$"&amp;V$112&amp;"$"&amp;$B170)&lt;=4,INDIRECT("ｄａｔａ!$"&amp;V$112&amp;"$"&amp;$B170)&gt;0),0,TRUE,1)</f>
        <v>0</v>
      </c>
      <c r="W170" s="80" cm="1">
        <f t="array" aca="1" ref="W170" ca="1">_xlfn.IFS(W171=1,0,AND(INDIRECT("ｄａｔａ!$"&amp;W$112&amp;"$"&amp;$B170)&lt;=2,INDIRECT("ｄａｔａ!$"&amp;W$112&amp;"$"&amp;$B170)&gt;0),0,TRUE,1)</f>
        <v>0</v>
      </c>
      <c r="X170" s="80">
        <f ca="1">IF(SUM($Y169:$AO169)&gt;1,1,0)</f>
        <v>0</v>
      </c>
      <c r="Y170" s="80" cm="1">
        <f t="array" aca="1" ref="Y170" ca="1">_xlfn.IFS(Y172=1,0,Y171=1,0,AND(INDIRECT("ｄａｔａ!$"&amp;Y$112&amp;"$"&amp;$B170)&lt;=2,INDIRECT("ｄａｔａ!$"&amp;Y$112&amp;"$"&amp;$B170)&gt;0),0,TRUE,1)</f>
        <v>0</v>
      </c>
      <c r="Z170" s="80" cm="1">
        <f t="array" aca="1" ref="Z170" ca="1">_xlfn.IFS(Z172=1,0,Z171=1,0,AND(INDIRECT("ｄａｔａ!$"&amp;Z$112&amp;"$"&amp;$B170)&lt;=2,INDIRECT("ｄａｔａ!$"&amp;Z$112&amp;"$"&amp;$B170)&gt;0),0,TRUE,1)</f>
        <v>0</v>
      </c>
      <c r="AA170" s="80" cm="1">
        <f t="array" aca="1" ref="AA170" ca="1">_xlfn.IFS(AA172=1,0,AA171=1,0,AND(INDIRECT("ｄａｔａ!$"&amp;AA$112&amp;"$"&amp;$B170)&lt;=2,INDIRECT("ｄａｔａ!$"&amp;AA$112&amp;"$"&amp;$B170)&gt;0),0,TRUE,1)</f>
        <v>0</v>
      </c>
      <c r="AB170" s="80" cm="1">
        <f t="array" aca="1" ref="AB170" ca="1">_xlfn.IFS(AB172=1,0,AB171=1,0,AND(INDIRECT("ｄａｔａ!$"&amp;AB$112&amp;"$"&amp;$B170)&lt;=2,INDIRECT("ｄａｔａ!$"&amp;AB$112&amp;"$"&amp;$B170)&gt;0),0,TRUE,1)</f>
        <v>0</v>
      </c>
      <c r="AC170" s="80" cm="1">
        <f t="array" aca="1" ref="AC170" ca="1">_xlfn.IFS(AC172=1,0,AC171=1,0,AND(INDIRECT("ｄａｔａ!$"&amp;AC$112&amp;"$"&amp;$B170)&lt;=2,INDIRECT("ｄａｔａ!$"&amp;AC$112&amp;"$"&amp;$B170)&gt;0),0,TRUE,1)</f>
        <v>0</v>
      </c>
      <c r="AD170" s="80" cm="1">
        <f t="array" aca="1" ref="AD170" ca="1">_xlfn.IFS(AD172=1,0,AD171=1,0,AND(INDIRECT("ｄａｔａ!$"&amp;AD$112&amp;"$"&amp;$B170)&lt;=2,INDIRECT("ｄａｔａ!$"&amp;AD$112&amp;"$"&amp;$B170)&gt;0),0,TRUE,1)</f>
        <v>0</v>
      </c>
      <c r="AE170" s="80" cm="1">
        <f t="array" aca="1" ref="AE170" ca="1">_xlfn.IFS(AE172=1,0,AE171=1,0,AND(INDIRECT("ｄａｔａ!$"&amp;AE$112&amp;"$"&amp;$B170)&lt;=2,INDIRECT("ｄａｔａ!$"&amp;AE$112&amp;"$"&amp;$B170)&gt;0),0,TRUE,1)</f>
        <v>0</v>
      </c>
      <c r="AF170" s="80" cm="1">
        <f t="array" aca="1" ref="AF170" ca="1">_xlfn.IFS(AF172=1,0,AF171=1,0,AND(INDIRECT("ｄａｔａ!$"&amp;AF$112&amp;"$"&amp;$B170)&lt;=2,INDIRECT("ｄａｔａ!$"&amp;AF$112&amp;"$"&amp;$B170)&gt;0),0,TRUE,1)</f>
        <v>0</v>
      </c>
      <c r="AG170" s="80" cm="1">
        <f t="array" aca="1" ref="AG170" ca="1">_xlfn.IFS(AG172=1,0,AG171=1,0,AND(INDIRECT("ｄａｔａ!$"&amp;AG$112&amp;"$"&amp;$B170)&lt;=2,INDIRECT("ｄａｔａ!$"&amp;AG$112&amp;"$"&amp;$B170)&gt;0),0,TRUE,1)</f>
        <v>0</v>
      </c>
      <c r="AH170" s="80" cm="1">
        <f t="array" aca="1" ref="AH170" ca="1">_xlfn.IFS(AH172=1,0,AH171=1,0,AND(INDIRECT("ｄａｔａ!$"&amp;AH$112&amp;"$"&amp;$B170)&lt;=2,INDIRECT("ｄａｔａ!$"&amp;AH$112&amp;"$"&amp;$B170)&gt;0),0,TRUE,1)</f>
        <v>0</v>
      </c>
      <c r="AI170" s="80" cm="1">
        <f t="array" aca="1" ref="AI170" ca="1">_xlfn.IFS(AI172=1,0,AI171=1,0,AND(INDIRECT("ｄａｔａ!$"&amp;AI$112&amp;"$"&amp;$B170)&lt;=2,INDIRECT("ｄａｔａ!$"&amp;AI$112&amp;"$"&amp;$B170)&gt;0),0,TRUE,1)</f>
        <v>0</v>
      </c>
      <c r="AJ170" s="80" cm="1">
        <f t="array" aca="1" ref="AJ170" ca="1">_xlfn.IFS(AJ172=1,0,AJ171=1,0,AND(INDIRECT("ｄａｔａ!$"&amp;AJ$112&amp;"$"&amp;$B170)&lt;=2,INDIRECT("ｄａｔａ!$"&amp;AJ$112&amp;"$"&amp;$B170)&gt;0),0,TRUE,1)</f>
        <v>0</v>
      </c>
      <c r="AK170" s="80" cm="1">
        <f t="array" aca="1" ref="AK170" ca="1">_xlfn.IFS(AK172=1,0,AK171=1,0,AND(INDIRECT("ｄａｔａ!$"&amp;AK$112&amp;"$"&amp;$B170)&lt;=2,INDIRECT("ｄａｔａ!$"&amp;AK$112&amp;"$"&amp;$B170)&gt;0),0,TRUE,1)</f>
        <v>0</v>
      </c>
      <c r="AL170" s="80" cm="1">
        <f t="array" aca="1" ref="AL170" ca="1">_xlfn.IFS(AL172=1,0,AL171=1,0,AND(INDIRECT("ｄａｔａ!$"&amp;AL$112&amp;"$"&amp;$B170)&lt;=2,INDIRECT("ｄａｔａ!$"&amp;AL$112&amp;"$"&amp;$B170)&gt;0),0,TRUE,1)</f>
        <v>0</v>
      </c>
      <c r="AM170" s="80" cm="1">
        <f t="array" aca="1" ref="AM170" ca="1">_xlfn.IFS(AM172=1,0,AM171=1,0,AND(INDIRECT("ｄａｔａ!$"&amp;AM$112&amp;"$"&amp;$B170)&lt;=2,INDIRECT("ｄａｔａ!$"&amp;AM$112&amp;"$"&amp;$B170)&gt;0),0,TRUE,1)</f>
        <v>0</v>
      </c>
      <c r="AN170" s="80" cm="1">
        <f t="array" aca="1" ref="AN170" ca="1">_xlfn.IFS(AN172=1,0,AN171=1,0,AND(INDIRECT("ｄａｔａ!$"&amp;AN$112&amp;"$"&amp;$B170)&lt;=2,INDIRECT("ｄａｔａ!$"&amp;AN$112&amp;"$"&amp;$B170)&gt;0),0,TRUE,1)</f>
        <v>0</v>
      </c>
      <c r="AO170" s="80" cm="1">
        <f t="array" aca="1" ref="AO170" ca="1">_xlfn.IFS(AO172=1,0,AO171=1,0,AND(INDIRECT("ｄａｔａ!$"&amp;AO$112&amp;"$"&amp;$B170)&lt;=2,INDIRECT("ｄａｔａ!$"&amp;AO$112&amp;"$"&amp;$B170)&gt;0),0,TRUE,1)</f>
        <v>0</v>
      </c>
      <c r="AP170" s="80">
        <f ca="1">IF(SUM($AQ169:$AZ169)&gt;1,1,0)</f>
        <v>0</v>
      </c>
      <c r="AQ170" s="80" cm="1">
        <f t="array" aca="1" ref="AQ170" ca="1">_xlfn.IFS(AQ172=1,0,AQ171=1,0,AND(INDIRECT("ｄａｔａ!$"&amp;AQ$112&amp;"$"&amp;$B170)&lt;=2,INDIRECT("ｄａｔａ!$"&amp;AQ$112&amp;"$"&amp;$B170)&gt;0),0,TRUE,1)</f>
        <v>0</v>
      </c>
      <c r="AR170" s="80" cm="1">
        <f t="array" aca="1" ref="AR170" ca="1">_xlfn.IFS(AR172=1,0,AR171=1,0,AND(INDIRECT("ｄａｔａ!$"&amp;AR$112&amp;"$"&amp;$B170)&lt;=2,INDIRECT("ｄａｔａ!$"&amp;AR$112&amp;"$"&amp;$B170)&gt;0),0,TRUE,1)</f>
        <v>0</v>
      </c>
      <c r="AS170" s="80" cm="1">
        <f t="array" aca="1" ref="AS170" ca="1">_xlfn.IFS(AS172=1,0,AS171=1,0,AND(INDIRECT("ｄａｔａ!$"&amp;AS$112&amp;"$"&amp;$B170)&lt;=2,INDIRECT("ｄａｔａ!$"&amp;AS$112&amp;"$"&amp;$B170)&gt;0),0,TRUE,1)</f>
        <v>0</v>
      </c>
      <c r="AT170" s="80" cm="1">
        <f t="array" aca="1" ref="AT170" ca="1">_xlfn.IFS(AT172=1,0,AT171=1,0,AND(INDIRECT("ｄａｔａ!$"&amp;AT$112&amp;"$"&amp;$B170)&lt;=2,INDIRECT("ｄａｔａ!$"&amp;AT$112&amp;"$"&amp;$B170)&gt;0),0,TRUE,1)</f>
        <v>0</v>
      </c>
      <c r="AU170" s="80" cm="1">
        <f t="array" aca="1" ref="AU170" ca="1">_xlfn.IFS(AU172=1,0,AU171=1,0,AND(INDIRECT("ｄａｔａ!$"&amp;AU$112&amp;"$"&amp;$B170)&lt;=2,INDIRECT("ｄａｔａ!$"&amp;AU$112&amp;"$"&amp;$B170)&gt;0),0,TRUE,1)</f>
        <v>0</v>
      </c>
      <c r="AV170" s="80" cm="1">
        <f t="array" aca="1" ref="AV170" ca="1">_xlfn.IFS(AV172=1,0,AV171=1,0,AND(INDIRECT("ｄａｔａ!$"&amp;AV$112&amp;"$"&amp;$B170)&lt;=2,INDIRECT("ｄａｔａ!$"&amp;AV$112&amp;"$"&amp;$B170)&gt;0),0,TRUE,1)</f>
        <v>0</v>
      </c>
      <c r="AW170" s="80" cm="1">
        <f t="array" aca="1" ref="AW170" ca="1">_xlfn.IFS(AW172=1,0,AW171=1,0,AND(INDIRECT("ｄａｔａ!$"&amp;AW$112&amp;"$"&amp;$B170)&lt;=2,INDIRECT("ｄａｔａ!$"&amp;AW$112&amp;"$"&amp;$B170)&gt;0),0,TRUE,1)</f>
        <v>0</v>
      </c>
      <c r="AX170" s="80" cm="1">
        <f t="array" aca="1" ref="AX170" ca="1">_xlfn.IFS(AX172=1,0,AX171=1,0,AND(INDIRECT("ｄａｔａ!$"&amp;AX$112&amp;"$"&amp;$B170)&lt;=2,INDIRECT("ｄａｔａ!$"&amp;AX$112&amp;"$"&amp;$B170)&gt;0),0,TRUE,1)</f>
        <v>0</v>
      </c>
      <c r="AY170" s="80" cm="1">
        <f t="array" aca="1" ref="AY170" ca="1">_xlfn.IFS(AY172=1,0,AY171=1,0,AND(INDIRECT("ｄａｔａ!$"&amp;AY$112&amp;"$"&amp;$B170)&lt;=2,INDIRECT("ｄａｔａ!$"&amp;AY$112&amp;"$"&amp;$B170)&gt;0),0,TRUE,1)</f>
        <v>0</v>
      </c>
      <c r="AZ170" s="80" cm="1">
        <f t="array" aca="1" ref="AZ170" ca="1">_xlfn.IFS(AZ172=1,0,AZ171=1,0,AND(INDIRECT("ｄａｔａ!$"&amp;AZ$112&amp;"$"&amp;$B170)&lt;=2,INDIRECT("ｄａｔａ!$"&amp;AZ$112&amp;"$"&amp;$B170)&gt;0),0,TRUE,1)</f>
        <v>0</v>
      </c>
      <c r="BA170" s="80">
        <f ca="1">IF(SUM($BB169:$BP169)&gt;1,1,0)</f>
        <v>0</v>
      </c>
      <c r="BB170" s="80" cm="1">
        <f t="array" aca="1" ref="BB170" ca="1">_xlfn.IFS(BB172=1,0,BB171=1,0,AND(INDIRECT("ｄａｔａ!$"&amp;BB$112&amp;"$"&amp;$B170)&lt;=2,INDIRECT("ｄａｔａ!$"&amp;BB$112&amp;"$"&amp;$B170)&gt;0),0,TRUE,1)</f>
        <v>0</v>
      </c>
      <c r="BC170" s="80" cm="1">
        <f t="array" aca="1" ref="BC170" ca="1">_xlfn.IFS(BC172=1,0,BC171=1,0,AND(INDIRECT("ｄａｔａ!$"&amp;BC$112&amp;"$"&amp;$B170)&lt;=2,INDIRECT("ｄａｔａ!$"&amp;BC$112&amp;"$"&amp;$B170)&gt;0),0,TRUE,1)</f>
        <v>0</v>
      </c>
      <c r="BD170" s="80" cm="1">
        <f t="array" aca="1" ref="BD170" ca="1">_xlfn.IFS(BD172=1,0,BD171=1,0,AND(INDIRECT("ｄａｔａ!$"&amp;BD$112&amp;"$"&amp;$B170)&lt;=2,INDIRECT("ｄａｔａ!$"&amp;BD$112&amp;"$"&amp;$B170)&gt;0),0,TRUE,1)</f>
        <v>0</v>
      </c>
      <c r="BE170" s="80" cm="1">
        <f t="array" aca="1" ref="BE170" ca="1">_xlfn.IFS(BE172=1,0,BE171=1,0,AND(INDIRECT("ｄａｔａ!$"&amp;BE$112&amp;"$"&amp;$B170)&lt;=2,INDIRECT("ｄａｔａ!$"&amp;BE$112&amp;"$"&amp;$B170)&gt;0),0,TRUE,1)</f>
        <v>0</v>
      </c>
      <c r="BF170" s="80" cm="1">
        <f t="array" aca="1" ref="BF170" ca="1">_xlfn.IFS(BF172=1,0,BF171=1,0,AND(INDIRECT("ｄａｔａ!$"&amp;BF$112&amp;"$"&amp;$B170)&lt;=2,INDIRECT("ｄａｔａ!$"&amp;BF$112&amp;"$"&amp;$B170)&gt;0),0,TRUE,1)</f>
        <v>0</v>
      </c>
      <c r="BG170" s="80" cm="1">
        <f t="array" aca="1" ref="BG170" ca="1">_xlfn.IFS(BG172=1,0,BG171=1,0,AND(INDIRECT("ｄａｔａ!$"&amp;BG$112&amp;"$"&amp;$B170)&lt;=2,INDIRECT("ｄａｔａ!$"&amp;BG$112&amp;"$"&amp;$B170)&gt;0),0,TRUE,1)</f>
        <v>0</v>
      </c>
      <c r="BH170" s="80" cm="1">
        <f t="array" aca="1" ref="BH170" ca="1">_xlfn.IFS(BH172=1,0,BH171=1,0,AND(INDIRECT("ｄａｔａ!$"&amp;BH$112&amp;"$"&amp;$B170)&lt;=2,INDIRECT("ｄａｔａ!$"&amp;BH$112&amp;"$"&amp;$B170)&gt;0),0,TRUE,1)</f>
        <v>0</v>
      </c>
      <c r="BI170" s="80" cm="1">
        <f t="array" aca="1" ref="BI170" ca="1">_xlfn.IFS(BI172=1,0,BI171=1,0,AND(INDIRECT("ｄａｔａ!$"&amp;BI$112&amp;"$"&amp;$B170)&lt;=2,INDIRECT("ｄａｔａ!$"&amp;BI$112&amp;"$"&amp;$B170)&gt;0),0,TRUE,1)</f>
        <v>0</v>
      </c>
      <c r="BJ170" s="80" cm="1">
        <f t="array" aca="1" ref="BJ170" ca="1">_xlfn.IFS(BJ172=1,0,BJ171=1,0,AND(INDIRECT("ｄａｔａ!$"&amp;BJ$112&amp;"$"&amp;$B170)&lt;=2,INDIRECT("ｄａｔａ!$"&amp;BJ$112&amp;"$"&amp;$B170)&gt;0),0,TRUE,1)</f>
        <v>0</v>
      </c>
      <c r="BK170" s="80" cm="1">
        <f t="array" aca="1" ref="BK170" ca="1">_xlfn.IFS(BK172=1,0,BK171=1,0,AND(INDIRECT("ｄａｔａ!$"&amp;BK$112&amp;"$"&amp;$B170)&lt;=2,INDIRECT("ｄａｔａ!$"&amp;BK$112&amp;"$"&amp;$B170)&gt;0),0,TRUE,1)</f>
        <v>0</v>
      </c>
      <c r="BL170" s="80" cm="1">
        <f t="array" aca="1" ref="BL170" ca="1">_xlfn.IFS(BL172=1,0,BL171=1,0,AND(INDIRECT("ｄａｔａ!$"&amp;BL$112&amp;"$"&amp;$B170)&lt;=2,INDIRECT("ｄａｔａ!$"&amp;BL$112&amp;"$"&amp;$B170)&gt;0),0,TRUE,1)</f>
        <v>0</v>
      </c>
      <c r="BM170" s="80" cm="1">
        <f t="array" aca="1" ref="BM170" ca="1">_xlfn.IFS(BM172=1,0,BM171=1,0,AND(INDIRECT("ｄａｔａ!$"&amp;BM$112&amp;"$"&amp;$B170)&lt;=2,INDIRECT("ｄａｔａ!$"&amp;BM$112&amp;"$"&amp;$B170)&gt;0),0,TRUE,1)</f>
        <v>0</v>
      </c>
      <c r="BN170" s="80" cm="1">
        <f t="array" aca="1" ref="BN170" ca="1">_xlfn.IFS(BN172=1,0,BN171=1,0,AND(INDIRECT("ｄａｔａ!$"&amp;BN$112&amp;"$"&amp;$B170)&lt;=2,INDIRECT("ｄａｔａ!$"&amp;BN$112&amp;"$"&amp;$B170)&gt;0),0,TRUE,1)</f>
        <v>0</v>
      </c>
      <c r="BO170" s="80" cm="1">
        <f t="array" aca="1" ref="BO170" ca="1">_xlfn.IFS(BO172=1,0,BO171=1,0,AND(INDIRECT("ｄａｔａ!$"&amp;BO$112&amp;"$"&amp;$B170)&lt;=2,INDIRECT("ｄａｔａ!$"&amp;BO$112&amp;"$"&amp;$B170)&gt;0),0,TRUE,1)</f>
        <v>0</v>
      </c>
      <c r="BP170" s="80" cm="1">
        <f t="array" aca="1" ref="BP170" ca="1">_xlfn.IFS(BP172=1,0,BP171=1,0,AND(INDIRECT("ｄａｔａ!$"&amp;BP$112&amp;"$"&amp;$B170)&lt;=2,INDIRECT("ｄａｔａ!$"&amp;BP$112&amp;"$"&amp;$B170)&gt;0),0,TRUE,1)</f>
        <v>0</v>
      </c>
    </row>
    <row r="171" spans="1:68" x14ac:dyDescent="0.2">
      <c r="B171" s="80">
        <f>VLOOKUP($A169,$A$11:$B$110,2,FALSE)</f>
        <v>21</v>
      </c>
      <c r="C171" s="80" t="s">
        <v>2425</v>
      </c>
      <c r="D171" s="80" cm="1">
        <f t="array" aca="1" ref="D171" ca="1">_xlfn.IFS(D172=1,0,TRIM(INDIRECT("ｄａｔａ!$"&amp;D$112&amp;"$"&amp;$B171))="",1,TRIM(INDIRECT("ｄａｔａ!$"&amp;D$112&amp;"$"&amp;$B171))&lt;&gt;"",0)</f>
        <v>0</v>
      </c>
      <c r="F171" s="80" cm="1">
        <f t="array" aca="1" ref="F171" ca="1">_xlfn.IFS(F172=1,0,TRIM(INDIRECT("ｄａｔａ!$"&amp;F$112&amp;"$"&amp;$B171))="",1,TRIM(INDIRECT("ｄａｔａ!$"&amp;F$112&amp;"$"&amp;$B171))&lt;&gt;"",0)</f>
        <v>1</v>
      </c>
      <c r="G171" s="80" cm="1">
        <f t="array" aca="1" ref="G171" ca="1">_xlfn.IFS(G172=1,0,TRIM(INDIRECT("ｄａｔａ!$"&amp;G$112&amp;"$"&amp;$B171))="",1,TRIM(INDIRECT("ｄａｔａ!$"&amp;G$112&amp;"$"&amp;$B171))&lt;&gt;"",0)</f>
        <v>1</v>
      </c>
      <c r="H171" s="80" cm="1">
        <f t="array" aca="1" ref="H171" ca="1">_xlfn.IFS(H172=1,0,TRIM(INDIRECT("ｄａｔａ!$"&amp;H$112&amp;"$"&amp;$B171))="",1,TRIM(INDIRECT("ｄａｔａ!$"&amp;H$112&amp;"$"&amp;$B171))&lt;&gt;"",0)</f>
        <v>1</v>
      </c>
      <c r="I171" s="80" cm="1">
        <f t="array" aca="1" ref="I171" ca="1">_xlfn.IFS(I172=1,0,TRIM(INDIRECT("ｄａｔａ!$"&amp;I$112&amp;"$"&amp;$B171))="",1,TRIM(INDIRECT("ｄａｔａ!$"&amp;I$112&amp;"$"&amp;$B171))&lt;&gt;"",0)</f>
        <v>1</v>
      </c>
      <c r="J171" s="80" cm="1">
        <f t="array" aca="1" ref="J171" ca="1">_xlfn.IFS(J172=1,0,TRIM(INDIRECT("ｄａｔａ!$"&amp;J$112&amp;"$"&amp;$B171))="",1,TRIM(INDIRECT("ｄａｔａ!$"&amp;J$112&amp;"$"&amp;$B171))&lt;&gt;"",0)</f>
        <v>1</v>
      </c>
      <c r="K171" s="80" cm="1">
        <f t="array" aca="1" ref="K171" ca="1">_xlfn.IFS(K172=1,0,TRIM(INDIRECT("ｄａｔａ!$"&amp;K$112&amp;"$"&amp;$B171))="",1,TRIM(INDIRECT("ｄａｔａ!$"&amp;K$112&amp;"$"&amp;$B171))&lt;&gt;"",0)</f>
        <v>1</v>
      </c>
      <c r="L171" s="80" cm="1">
        <f t="array" aca="1" ref="L171" ca="1">_xlfn.IFS(L172=1,0,TRIM(INDIRECT("ｄａｔａ!$"&amp;L$112&amp;"$"&amp;$B171))="",1,TRIM(INDIRECT("ｄａｔａ!$"&amp;L$112&amp;"$"&amp;$B171))&lt;&gt;"",0)</f>
        <v>1</v>
      </c>
      <c r="M171" s="80" cm="1">
        <f t="array" aca="1" ref="M171" ca="1">_xlfn.IFS(M172=1,0,TRIM(INDIRECT("ｄａｔａ!$"&amp;M$112&amp;"$"&amp;$B171))="",1,TRIM(INDIRECT("ｄａｔａ!$"&amp;M$112&amp;"$"&amp;$B171))&lt;&gt;"",0)</f>
        <v>1</v>
      </c>
      <c r="N171" s="80" cm="1">
        <f t="array" aca="1" ref="N171" ca="1">_xlfn.IFS(N172=1,0,TRIM(INDIRECT("ｄａｔａ!$"&amp;N$112&amp;"$"&amp;$B171))="",1,TRIM(INDIRECT("ｄａｔａ!$"&amp;N$112&amp;"$"&amp;$B171))&lt;&gt;"",0)</f>
        <v>1</v>
      </c>
      <c r="O171" s="80" cm="1">
        <f t="array" aca="1" ref="O171" ca="1">_xlfn.IFS(O172=1,0,TRIM(INDIRECT("ｄａｔａ!$"&amp;O$112&amp;"$"&amp;$B171))="",1,TRIM(INDIRECT("ｄａｔａ!$"&amp;O$112&amp;"$"&amp;$B171))&lt;&gt;"",0)</f>
        <v>1</v>
      </c>
      <c r="P171" s="80" cm="1">
        <f t="array" aca="1" ref="P171" ca="1">_xlfn.IFS(P172=1,0,TRIM(INDIRECT("ｄａｔａ!$"&amp;P$112&amp;"$"&amp;$B171))="",1,TRIM(INDIRECT("ｄａｔａ!$"&amp;P$112&amp;"$"&amp;$B171))&lt;&gt;"",0)</f>
        <v>1</v>
      </c>
      <c r="Q171" s="80" cm="1">
        <f t="array" aca="1" ref="Q171" ca="1">_xlfn.IFS(Q172=1,0,TRIM(INDIRECT("ｄａｔａ!$"&amp;Q$112&amp;"$"&amp;$B171))="",1,TRIM(INDIRECT("ｄａｔａ!$"&amp;Q$112&amp;"$"&amp;$B171))&lt;&gt;"",0)</f>
        <v>1</v>
      </c>
      <c r="R171" s="80" cm="1">
        <f t="array" aca="1" ref="R171" ca="1">_xlfn.IFS(R172=1,0,TRIM(INDIRECT("ｄａｔａ!$"&amp;R$112&amp;"$"&amp;$B171))="",1,TRIM(INDIRECT("ｄａｔａ!$"&amp;R$112&amp;"$"&amp;$B171))&lt;&gt;"",0)</f>
        <v>1</v>
      </c>
      <c r="S171" s="80" cm="1">
        <f t="array" aca="1" ref="S171" ca="1">_xlfn.IFS(S172=1,0,TRIM(INDIRECT("ｄａｔａ!$"&amp;S$112&amp;"$"&amp;$B171))="",1,TRIM(INDIRECT("ｄａｔａ!$"&amp;S$112&amp;"$"&amp;$B171))&lt;&gt;"",0)</f>
        <v>1</v>
      </c>
      <c r="T171" s="80" cm="1">
        <f t="array" aca="1" ref="T171" ca="1">_xlfn.IFS(T172=1,0,TRIM(INDIRECT("ｄａｔａ!$"&amp;T$112&amp;"$"&amp;$B171))="",1,TRIM(INDIRECT("ｄａｔａ!$"&amp;T$112&amp;"$"&amp;$B171))&lt;&gt;"",0)</f>
        <v>1</v>
      </c>
      <c r="U171" s="80" cm="1">
        <f t="array" aca="1" ref="U171" ca="1">_xlfn.IFS(U172=1,0,TRIM(INDIRECT("ｄａｔａ!$"&amp;U$112&amp;"$"&amp;$B171))="",1,TRIM(INDIRECT("ｄａｔａ!$"&amp;U$112&amp;"$"&amp;$B171))&lt;&gt;"",0)</f>
        <v>1</v>
      </c>
      <c r="V171" s="80" cm="1">
        <f t="array" aca="1" ref="V171" ca="1">_xlfn.IFS(V172=1,0,TRIM(INDIRECT("ｄａｔａ!$"&amp;V$112&amp;"$"&amp;$B171))="",1,TRIM(INDIRECT("ｄａｔａ!$"&amp;V$112&amp;"$"&amp;$B171))&lt;&gt;"",0)</f>
        <v>1</v>
      </c>
      <c r="W171" s="80" cm="1">
        <f t="array" aca="1" ref="W171" ca="1">_xlfn.IFS(W172=1,0,TRIM(INDIRECT("ｄａｔａ!$"&amp;W$112&amp;"$"&amp;$B171))="",1,TRIM(INDIRECT("ｄａｔａ!$"&amp;W$112&amp;"$"&amp;$B171))&lt;&gt;"",0)</f>
        <v>1</v>
      </c>
      <c r="X171" s="80">
        <f ca="1">IF(SUM($Y171:$AO171)=17,1,0)</f>
        <v>1</v>
      </c>
      <c r="Y171" s="80" cm="1">
        <f t="array" aca="1" ref="Y171" ca="1">_xlfn.IFS(Y172=1,0,TRIM(INDIRECT("ｄａｔａ!$"&amp;Y$112&amp;"$"&amp;$B171))="",1,TRIM(INDIRECT("ｄａｔａ!$"&amp;Y$112&amp;"$"&amp;$B171))&lt;&gt;"",0)</f>
        <v>1</v>
      </c>
      <c r="Z171" s="80" cm="1">
        <f t="array" aca="1" ref="Z171" ca="1">_xlfn.IFS(Z172=1,0,TRIM(INDIRECT("ｄａｔａ!$"&amp;Z$112&amp;"$"&amp;$B171))="",1,TRIM(INDIRECT("ｄａｔａ!$"&amp;Z$112&amp;"$"&amp;$B171))&lt;&gt;"",0)</f>
        <v>1</v>
      </c>
      <c r="AA171" s="80" cm="1">
        <f t="array" aca="1" ref="AA171" ca="1">_xlfn.IFS(AA172=1,0,TRIM(INDIRECT("ｄａｔａ!$"&amp;AA$112&amp;"$"&amp;$B171))="",1,TRIM(INDIRECT("ｄａｔａ!$"&amp;AA$112&amp;"$"&amp;$B171))&lt;&gt;"",0)</f>
        <v>1</v>
      </c>
      <c r="AB171" s="80" cm="1">
        <f t="array" aca="1" ref="AB171" ca="1">_xlfn.IFS(AB172=1,0,TRIM(INDIRECT("ｄａｔａ!$"&amp;AB$112&amp;"$"&amp;$B171))="",1,TRIM(INDIRECT("ｄａｔａ!$"&amp;AB$112&amp;"$"&amp;$B171))&lt;&gt;"",0)</f>
        <v>1</v>
      </c>
      <c r="AC171" s="80" cm="1">
        <f t="array" aca="1" ref="AC171" ca="1">_xlfn.IFS(AC172=1,0,TRIM(INDIRECT("ｄａｔａ!$"&amp;AC$112&amp;"$"&amp;$B171))="",1,TRIM(INDIRECT("ｄａｔａ!$"&amp;AC$112&amp;"$"&amp;$B171))&lt;&gt;"",0)</f>
        <v>1</v>
      </c>
      <c r="AD171" s="80" cm="1">
        <f t="array" aca="1" ref="AD171" ca="1">_xlfn.IFS(AD172=1,0,TRIM(INDIRECT("ｄａｔａ!$"&amp;AD$112&amp;"$"&amp;$B171))="",1,TRIM(INDIRECT("ｄａｔａ!$"&amp;AD$112&amp;"$"&amp;$B171))&lt;&gt;"",0)</f>
        <v>1</v>
      </c>
      <c r="AE171" s="80" cm="1">
        <f t="array" aca="1" ref="AE171" ca="1">_xlfn.IFS(AE172=1,0,TRIM(INDIRECT("ｄａｔａ!$"&amp;AE$112&amp;"$"&amp;$B171))="",1,TRIM(INDIRECT("ｄａｔａ!$"&amp;AE$112&amp;"$"&amp;$B171))&lt;&gt;"",0)</f>
        <v>1</v>
      </c>
      <c r="AF171" s="80" cm="1">
        <f t="array" aca="1" ref="AF171" ca="1">_xlfn.IFS(AF172=1,0,TRIM(INDIRECT("ｄａｔａ!$"&amp;AF$112&amp;"$"&amp;$B171))="",1,TRIM(INDIRECT("ｄａｔａ!$"&amp;AF$112&amp;"$"&amp;$B171))&lt;&gt;"",0)</f>
        <v>1</v>
      </c>
      <c r="AG171" s="80" cm="1">
        <f t="array" aca="1" ref="AG171" ca="1">_xlfn.IFS(AG172=1,0,TRIM(INDIRECT("ｄａｔａ!$"&amp;AG$112&amp;"$"&amp;$B171))="",1,TRIM(INDIRECT("ｄａｔａ!$"&amp;AG$112&amp;"$"&amp;$B171))&lt;&gt;"",0)</f>
        <v>1</v>
      </c>
      <c r="AH171" s="80" cm="1">
        <f t="array" aca="1" ref="AH171" ca="1">_xlfn.IFS(AH172=1,0,TRIM(INDIRECT("ｄａｔａ!$"&amp;AH$112&amp;"$"&amp;$B171))="",1,TRIM(INDIRECT("ｄａｔａ!$"&amp;AH$112&amp;"$"&amp;$B171))&lt;&gt;"",0)</f>
        <v>1</v>
      </c>
      <c r="AI171" s="80" cm="1">
        <f t="array" aca="1" ref="AI171" ca="1">_xlfn.IFS(AI172=1,0,TRIM(INDIRECT("ｄａｔａ!$"&amp;AI$112&amp;"$"&amp;$B171))="",1,TRIM(INDIRECT("ｄａｔａ!$"&amp;AI$112&amp;"$"&amp;$B171))&lt;&gt;"",0)</f>
        <v>1</v>
      </c>
      <c r="AJ171" s="80" cm="1">
        <f t="array" aca="1" ref="AJ171" ca="1">_xlfn.IFS(AJ172=1,0,TRIM(INDIRECT("ｄａｔａ!$"&amp;AJ$112&amp;"$"&amp;$B171))="",1,TRIM(INDIRECT("ｄａｔａ!$"&amp;AJ$112&amp;"$"&amp;$B171))&lt;&gt;"",0)</f>
        <v>1</v>
      </c>
      <c r="AK171" s="80" cm="1">
        <f t="array" aca="1" ref="AK171" ca="1">_xlfn.IFS(AK172=1,0,TRIM(INDIRECT("ｄａｔａ!$"&amp;AK$112&amp;"$"&amp;$B171))="",1,TRIM(INDIRECT("ｄａｔａ!$"&amp;AK$112&amp;"$"&amp;$B171))&lt;&gt;"",0)</f>
        <v>1</v>
      </c>
      <c r="AL171" s="80" cm="1">
        <f t="array" aca="1" ref="AL171" ca="1">_xlfn.IFS(AL172=1,0,TRIM(INDIRECT("ｄａｔａ!$"&amp;AL$112&amp;"$"&amp;$B171))="",1,TRIM(INDIRECT("ｄａｔａ!$"&amp;AL$112&amp;"$"&amp;$B171))&lt;&gt;"",0)</f>
        <v>1</v>
      </c>
      <c r="AM171" s="80" cm="1">
        <f t="array" aca="1" ref="AM171" ca="1">_xlfn.IFS(AM172=1,0,TRIM(INDIRECT("ｄａｔａ!$"&amp;AM$112&amp;"$"&amp;$B171))="",1,TRIM(INDIRECT("ｄａｔａ!$"&amp;AM$112&amp;"$"&amp;$B171))&lt;&gt;"",0)</f>
        <v>1</v>
      </c>
      <c r="AN171" s="80" cm="1">
        <f t="array" aca="1" ref="AN171" ca="1">_xlfn.IFS(AN172=1,0,TRIM(INDIRECT("ｄａｔａ!$"&amp;AN$112&amp;"$"&amp;$B171))="",1,TRIM(INDIRECT("ｄａｔａ!$"&amp;AN$112&amp;"$"&amp;$B171))&lt;&gt;"",0)</f>
        <v>1</v>
      </c>
      <c r="AO171" s="80" cm="1">
        <f t="array" aca="1" ref="AO171" ca="1">_xlfn.IFS(AO172=1,0,TRIM(INDIRECT("ｄａｔａ!$"&amp;AO$112&amp;"$"&amp;$B171))="",1,TRIM(INDIRECT("ｄａｔａ!$"&amp;AO$112&amp;"$"&amp;$B171))&lt;&gt;"",0)</f>
        <v>1</v>
      </c>
      <c r="AP171" s="80">
        <f ca="1">IF(SUM($AQ171:$AZ171)=10,1,0)</f>
        <v>1</v>
      </c>
      <c r="AQ171" s="80" cm="1">
        <f t="array" aca="1" ref="AQ171" ca="1">_xlfn.IFS(AQ172=1,0,TRIM(INDIRECT("ｄａｔａ!$"&amp;AQ$112&amp;"$"&amp;$B171))="",1,TRIM(INDIRECT("ｄａｔａ!$"&amp;AQ$112&amp;"$"&amp;$B171))&lt;&gt;"",0)</f>
        <v>1</v>
      </c>
      <c r="AR171" s="80" cm="1">
        <f t="array" aca="1" ref="AR171" ca="1">_xlfn.IFS(AR172=1,0,TRIM(INDIRECT("ｄａｔａ!$"&amp;AR$112&amp;"$"&amp;$B171))="",1,TRIM(INDIRECT("ｄａｔａ!$"&amp;AR$112&amp;"$"&amp;$B171))&lt;&gt;"",0)</f>
        <v>1</v>
      </c>
      <c r="AS171" s="80" cm="1">
        <f t="array" aca="1" ref="AS171" ca="1">_xlfn.IFS(AS172=1,0,TRIM(INDIRECT("ｄａｔａ!$"&amp;AS$112&amp;"$"&amp;$B171))="",1,TRIM(INDIRECT("ｄａｔａ!$"&amp;AS$112&amp;"$"&amp;$B171))&lt;&gt;"",0)</f>
        <v>1</v>
      </c>
      <c r="AT171" s="80" cm="1">
        <f t="array" aca="1" ref="AT171" ca="1">_xlfn.IFS(AT172=1,0,TRIM(INDIRECT("ｄａｔａ!$"&amp;AT$112&amp;"$"&amp;$B171))="",1,TRIM(INDIRECT("ｄａｔａ!$"&amp;AT$112&amp;"$"&amp;$B171))&lt;&gt;"",0)</f>
        <v>1</v>
      </c>
      <c r="AU171" s="80" cm="1">
        <f t="array" aca="1" ref="AU171" ca="1">_xlfn.IFS(AU172=1,0,TRIM(INDIRECT("ｄａｔａ!$"&amp;AU$112&amp;"$"&amp;$B171))="",1,TRIM(INDIRECT("ｄａｔａ!$"&amp;AU$112&amp;"$"&amp;$B171))&lt;&gt;"",0)</f>
        <v>1</v>
      </c>
      <c r="AV171" s="80" cm="1">
        <f t="array" aca="1" ref="AV171" ca="1">_xlfn.IFS(AV172=1,0,TRIM(INDIRECT("ｄａｔａ!$"&amp;AV$112&amp;"$"&amp;$B171))="",1,TRIM(INDIRECT("ｄａｔａ!$"&amp;AV$112&amp;"$"&amp;$B171))&lt;&gt;"",0)</f>
        <v>1</v>
      </c>
      <c r="AW171" s="80" cm="1">
        <f t="array" aca="1" ref="AW171" ca="1">_xlfn.IFS(AW172=1,0,TRIM(INDIRECT("ｄａｔａ!$"&amp;AW$112&amp;"$"&amp;$B171))="",1,TRIM(INDIRECT("ｄａｔａ!$"&amp;AW$112&amp;"$"&amp;$B171))&lt;&gt;"",0)</f>
        <v>1</v>
      </c>
      <c r="AX171" s="80" cm="1">
        <f t="array" aca="1" ref="AX171" ca="1">_xlfn.IFS(AX172=1,0,TRIM(INDIRECT("ｄａｔａ!$"&amp;AX$112&amp;"$"&amp;$B171))="",1,TRIM(INDIRECT("ｄａｔａ!$"&amp;AX$112&amp;"$"&amp;$B171))&lt;&gt;"",0)</f>
        <v>1</v>
      </c>
      <c r="AY171" s="80" cm="1">
        <f t="array" aca="1" ref="AY171" ca="1">_xlfn.IFS(AY172=1,0,TRIM(INDIRECT("ｄａｔａ!$"&amp;AY$112&amp;"$"&amp;$B171))="",1,TRIM(INDIRECT("ｄａｔａ!$"&amp;AY$112&amp;"$"&amp;$B171))&lt;&gt;"",0)</f>
        <v>1</v>
      </c>
      <c r="AZ171" s="80" cm="1">
        <f t="array" aca="1" ref="AZ171" ca="1">_xlfn.IFS(AZ172=1,0,TRIM(INDIRECT("ｄａｔａ!$"&amp;AZ$112&amp;"$"&amp;$B171))="",1,TRIM(INDIRECT("ｄａｔａ!$"&amp;AZ$112&amp;"$"&amp;$B171))&lt;&gt;"",0)</f>
        <v>1</v>
      </c>
      <c r="BA171" s="80">
        <f ca="1">IF(SUM($BB171:$BP171)=15,1,0)</f>
        <v>1</v>
      </c>
      <c r="BB171" s="80" cm="1">
        <f t="array" aca="1" ref="BB171" ca="1">_xlfn.IFS(BB172=1,0,TRIM(INDIRECT("ｄａｔａ!$"&amp;BB$112&amp;"$"&amp;$B171))="",1,TRIM(INDIRECT("ｄａｔａ!$"&amp;BB$112&amp;"$"&amp;$B171))&lt;&gt;"",0)</f>
        <v>1</v>
      </c>
      <c r="BC171" s="80" cm="1">
        <f t="array" aca="1" ref="BC171" ca="1">_xlfn.IFS(BC172=1,0,TRIM(INDIRECT("ｄａｔａ!$"&amp;BC$112&amp;"$"&amp;$B171))="",1,TRIM(INDIRECT("ｄａｔａ!$"&amp;BC$112&amp;"$"&amp;$B171))&lt;&gt;"",0)</f>
        <v>1</v>
      </c>
      <c r="BD171" s="80" cm="1">
        <f t="array" aca="1" ref="BD171" ca="1">_xlfn.IFS(BD172=1,0,TRIM(INDIRECT("ｄａｔａ!$"&amp;BD$112&amp;"$"&amp;$B171))="",1,TRIM(INDIRECT("ｄａｔａ!$"&amp;BD$112&amp;"$"&amp;$B171))&lt;&gt;"",0)</f>
        <v>1</v>
      </c>
      <c r="BE171" s="80" cm="1">
        <f t="array" aca="1" ref="BE171" ca="1">_xlfn.IFS(BE172=1,0,TRIM(INDIRECT("ｄａｔａ!$"&amp;BE$112&amp;"$"&amp;$B171))="",1,TRIM(INDIRECT("ｄａｔａ!$"&amp;BE$112&amp;"$"&amp;$B171))&lt;&gt;"",0)</f>
        <v>1</v>
      </c>
      <c r="BF171" s="80" cm="1">
        <f t="array" aca="1" ref="BF171" ca="1">_xlfn.IFS(BF172=1,0,TRIM(INDIRECT("ｄａｔａ!$"&amp;BF$112&amp;"$"&amp;$B171))="",1,TRIM(INDIRECT("ｄａｔａ!$"&amp;BF$112&amp;"$"&amp;$B171))&lt;&gt;"",0)</f>
        <v>1</v>
      </c>
      <c r="BG171" s="80" cm="1">
        <f t="array" aca="1" ref="BG171" ca="1">_xlfn.IFS(BG172=1,0,TRIM(INDIRECT("ｄａｔａ!$"&amp;BG$112&amp;"$"&amp;$B171))="",1,TRIM(INDIRECT("ｄａｔａ!$"&amp;BG$112&amp;"$"&amp;$B171))&lt;&gt;"",0)</f>
        <v>1</v>
      </c>
      <c r="BH171" s="80" cm="1">
        <f t="array" aca="1" ref="BH171" ca="1">_xlfn.IFS(BH172=1,0,TRIM(INDIRECT("ｄａｔａ!$"&amp;BH$112&amp;"$"&amp;$B171))="",1,TRIM(INDIRECT("ｄａｔａ!$"&amp;BH$112&amp;"$"&amp;$B171))&lt;&gt;"",0)</f>
        <v>1</v>
      </c>
      <c r="BI171" s="80" cm="1">
        <f t="array" aca="1" ref="BI171" ca="1">_xlfn.IFS(BI172=1,0,TRIM(INDIRECT("ｄａｔａ!$"&amp;BI$112&amp;"$"&amp;$B171))="",1,TRIM(INDIRECT("ｄａｔａ!$"&amp;BI$112&amp;"$"&amp;$B171))&lt;&gt;"",0)</f>
        <v>1</v>
      </c>
      <c r="BJ171" s="80" cm="1">
        <f t="array" aca="1" ref="BJ171" ca="1">_xlfn.IFS(BJ172=1,0,TRIM(INDIRECT("ｄａｔａ!$"&amp;BJ$112&amp;"$"&amp;$B171))="",1,TRIM(INDIRECT("ｄａｔａ!$"&amp;BJ$112&amp;"$"&amp;$B171))&lt;&gt;"",0)</f>
        <v>1</v>
      </c>
      <c r="BK171" s="80" cm="1">
        <f t="array" aca="1" ref="BK171" ca="1">_xlfn.IFS(BK172=1,0,TRIM(INDIRECT("ｄａｔａ!$"&amp;BK$112&amp;"$"&amp;$B171))="",1,TRIM(INDIRECT("ｄａｔａ!$"&amp;BK$112&amp;"$"&amp;$B171))&lt;&gt;"",0)</f>
        <v>1</v>
      </c>
      <c r="BL171" s="80" cm="1">
        <f t="array" aca="1" ref="BL171" ca="1">_xlfn.IFS(BL172=1,0,TRIM(INDIRECT("ｄａｔａ!$"&amp;BL$112&amp;"$"&amp;$B171))="",1,TRIM(INDIRECT("ｄａｔａ!$"&amp;BL$112&amp;"$"&amp;$B171))&lt;&gt;"",0)</f>
        <v>1</v>
      </c>
      <c r="BM171" s="80" cm="1">
        <f t="array" aca="1" ref="BM171" ca="1">_xlfn.IFS(BM172=1,0,TRIM(INDIRECT("ｄａｔａ!$"&amp;BM$112&amp;"$"&amp;$B171))="",1,TRIM(INDIRECT("ｄａｔａ!$"&amp;BM$112&amp;"$"&amp;$B171))&lt;&gt;"",0)</f>
        <v>1</v>
      </c>
      <c r="BN171" s="80" cm="1">
        <f t="array" aca="1" ref="BN171" ca="1">_xlfn.IFS(BN172=1,0,TRIM(INDIRECT("ｄａｔａ!$"&amp;BN$112&amp;"$"&amp;$B171))="",1,TRIM(INDIRECT("ｄａｔａ!$"&amp;BN$112&amp;"$"&amp;$B171))&lt;&gt;"",0)</f>
        <v>1</v>
      </c>
      <c r="BO171" s="80" cm="1">
        <f t="array" aca="1" ref="BO171" ca="1">_xlfn.IFS(BO172=1,0,TRIM(INDIRECT("ｄａｔａ!$"&amp;BO$112&amp;"$"&amp;$B171))="",1,TRIM(INDIRECT("ｄａｔａ!$"&amp;BO$112&amp;"$"&amp;$B171))&lt;&gt;"",0)</f>
        <v>1</v>
      </c>
      <c r="BP171" s="80" cm="1">
        <f t="array" aca="1" ref="BP171" ca="1">_xlfn.IFS(BP172=1,0,TRIM(INDIRECT("ｄａｔａ!$"&amp;BP$112&amp;"$"&amp;$B171))="",1,TRIM(INDIRECT("ｄａｔａ!$"&amp;BP$112&amp;"$"&amp;$B171))&lt;&gt;"",0)</f>
        <v>1</v>
      </c>
    </row>
    <row r="172" spans="1:68" x14ac:dyDescent="0.2">
      <c r="B172" s="80">
        <f>VLOOKUP($A169,$A$11:$B$110,2,FALSE)</f>
        <v>21</v>
      </c>
      <c r="C172" s="80" t="s">
        <v>2430</v>
      </c>
      <c r="D172" s="80" cm="1">
        <f t="array" aca="1" ref="D172" ca="1">IF(ISERROR(INDIRECT("ｄａｔａ!$"&amp;D$112&amp;"$"&amp;$B172)),1,0)</f>
        <v>0</v>
      </c>
      <c r="F172" s="80" cm="1">
        <f t="array" aca="1" ref="F172" ca="1">IF(ISERROR(INDIRECT("ｄａｔａ!$"&amp;F$112&amp;"$"&amp;$B172)),1,0)</f>
        <v>0</v>
      </c>
      <c r="G172" s="80" cm="1">
        <f t="array" aca="1" ref="G172" ca="1">IF(ISERROR(INDIRECT("ｄａｔａ!$"&amp;G$112&amp;"$"&amp;$B172)),1,0)</f>
        <v>0</v>
      </c>
      <c r="H172" s="80" cm="1">
        <f t="array" aca="1" ref="H172" ca="1">IF(ISERROR(INDIRECT("ｄａｔａ!$"&amp;H$112&amp;"$"&amp;$B172)),1,0)</f>
        <v>0</v>
      </c>
      <c r="I172" s="80" cm="1">
        <f t="array" aca="1" ref="I172" ca="1">IF(ISERROR(INDIRECT("ｄａｔａ!$"&amp;I$112&amp;"$"&amp;$B172)),1,0)</f>
        <v>0</v>
      </c>
      <c r="J172" s="80" cm="1">
        <f t="array" aca="1" ref="J172" ca="1">IF(ISERROR(INDIRECT("ｄａｔａ!$"&amp;J$112&amp;"$"&amp;$B172)),1,0)</f>
        <v>0</v>
      </c>
      <c r="K172" s="80" cm="1">
        <f t="array" aca="1" ref="K172" ca="1">IF(ISERROR(INDIRECT("ｄａｔａ!$"&amp;K$112&amp;"$"&amp;$B172)),1,0)</f>
        <v>0</v>
      </c>
      <c r="L172" s="80" cm="1">
        <f t="array" aca="1" ref="L172" ca="1">IF(ISERROR(INDIRECT("ｄａｔａ!$"&amp;L$112&amp;"$"&amp;$B172)),1,0)</f>
        <v>0</v>
      </c>
      <c r="M172" s="80" cm="1">
        <f t="array" aca="1" ref="M172" ca="1">IF(ISERROR(INDIRECT("ｄａｔａ!$"&amp;M$112&amp;"$"&amp;$B172)),1,0)</f>
        <v>0</v>
      </c>
      <c r="N172" s="80" cm="1">
        <f t="array" aca="1" ref="N172" ca="1">IF(ISERROR(INDIRECT("ｄａｔａ!$"&amp;N$112&amp;"$"&amp;$B172)),1,0)</f>
        <v>0</v>
      </c>
      <c r="O172" s="80" cm="1">
        <f t="array" aca="1" ref="O172" ca="1">IF(ISERROR(INDIRECT("ｄａｔａ!$"&amp;O$112&amp;"$"&amp;$B172)),1,0)</f>
        <v>0</v>
      </c>
      <c r="P172" s="80" cm="1">
        <f t="array" aca="1" ref="P172" ca="1">IF(ISERROR(INDIRECT("ｄａｔａ!$"&amp;P$112&amp;"$"&amp;$B172)),1,0)</f>
        <v>0</v>
      </c>
      <c r="Q172" s="80" cm="1">
        <f t="array" aca="1" ref="Q172" ca="1">IF(ISERROR(INDIRECT("ｄａｔａ!$"&amp;Q$112&amp;"$"&amp;$B172)),1,0)</f>
        <v>0</v>
      </c>
      <c r="R172" s="80" cm="1">
        <f t="array" aca="1" ref="R172" ca="1">IF(ISERROR(INDIRECT("ｄａｔａ!$"&amp;R$112&amp;"$"&amp;$B172)),1,0)</f>
        <v>0</v>
      </c>
      <c r="S172" s="80" cm="1">
        <f t="array" aca="1" ref="S172" ca="1">IF(ISERROR(INDIRECT("ｄａｔａ!$"&amp;S$112&amp;"$"&amp;$B172)),1,0)</f>
        <v>0</v>
      </c>
      <c r="T172" s="80" cm="1">
        <f t="array" aca="1" ref="T172" ca="1">IF(ISERROR(INDIRECT("ｄａｔａ!$"&amp;T$112&amp;"$"&amp;$B172)),1,0)</f>
        <v>0</v>
      </c>
      <c r="U172" s="80" cm="1">
        <f t="array" aca="1" ref="U172" ca="1">IF(ISERROR(INDIRECT("ｄａｔａ!$"&amp;U$112&amp;"$"&amp;$B172)),1,0)</f>
        <v>0</v>
      </c>
      <c r="V172" s="80" cm="1">
        <f t="array" aca="1" ref="V172" ca="1">IF(ISERROR(INDIRECT("ｄａｔａ!$"&amp;V$112&amp;"$"&amp;$B172)),1,0)</f>
        <v>0</v>
      </c>
      <c r="W172" s="80" cm="1">
        <f t="array" aca="1" ref="W172" ca="1">IF(ISERROR(INDIRECT("ｄａｔａ!$"&amp;W$112&amp;"$"&amp;$B172)),1,0)</f>
        <v>0</v>
      </c>
      <c r="X172" s="80">
        <f ca="1">IF(SUM($Y170:$AO170,$Y172:$AO172)&gt;0,1,0)</f>
        <v>0</v>
      </c>
      <c r="Y172" s="80" cm="1">
        <f t="array" aca="1" ref="Y172" ca="1">IF(ISERROR(INDIRECT("ｄａｔａ!$"&amp;Y$112&amp;"$"&amp;$B172)),1,0)</f>
        <v>0</v>
      </c>
      <c r="Z172" s="80" cm="1">
        <f t="array" aca="1" ref="Z172" ca="1">IF(ISERROR(INDIRECT("ｄａｔａ!$"&amp;Z$112&amp;"$"&amp;$B172)),1,0)</f>
        <v>0</v>
      </c>
      <c r="AA172" s="80" cm="1">
        <f t="array" aca="1" ref="AA172" ca="1">IF(ISERROR(INDIRECT("ｄａｔａ!$"&amp;AA$112&amp;"$"&amp;$B172)),1,0)</f>
        <v>0</v>
      </c>
      <c r="AB172" s="80" cm="1">
        <f t="array" aca="1" ref="AB172" ca="1">IF(ISERROR(INDIRECT("ｄａｔａ!$"&amp;AB$112&amp;"$"&amp;$B172)),1,0)</f>
        <v>0</v>
      </c>
      <c r="AC172" s="80" cm="1">
        <f t="array" aca="1" ref="AC172" ca="1">IF(ISERROR(INDIRECT("ｄａｔａ!$"&amp;AC$112&amp;"$"&amp;$B172)),1,0)</f>
        <v>0</v>
      </c>
      <c r="AD172" s="80" cm="1">
        <f t="array" aca="1" ref="AD172" ca="1">IF(ISERROR(INDIRECT("ｄａｔａ!$"&amp;AD$112&amp;"$"&amp;$B172)),1,0)</f>
        <v>0</v>
      </c>
      <c r="AE172" s="80" cm="1">
        <f t="array" aca="1" ref="AE172" ca="1">IF(ISERROR(INDIRECT("ｄａｔａ!$"&amp;AE$112&amp;"$"&amp;$B172)),1,0)</f>
        <v>0</v>
      </c>
      <c r="AF172" s="80" cm="1">
        <f t="array" aca="1" ref="AF172" ca="1">IF(ISERROR(INDIRECT("ｄａｔａ!$"&amp;AF$112&amp;"$"&amp;$B172)),1,0)</f>
        <v>0</v>
      </c>
      <c r="AG172" s="80" cm="1">
        <f t="array" aca="1" ref="AG172" ca="1">IF(ISERROR(INDIRECT("ｄａｔａ!$"&amp;AG$112&amp;"$"&amp;$B172)),1,0)</f>
        <v>0</v>
      </c>
      <c r="AH172" s="80" cm="1">
        <f t="array" aca="1" ref="AH172" ca="1">IF(ISERROR(INDIRECT("ｄａｔａ!$"&amp;AH$112&amp;"$"&amp;$B172)),1,0)</f>
        <v>0</v>
      </c>
      <c r="AI172" s="80" cm="1">
        <f t="array" aca="1" ref="AI172" ca="1">IF(ISERROR(INDIRECT("ｄａｔａ!$"&amp;AI$112&amp;"$"&amp;$B172)),1,0)</f>
        <v>0</v>
      </c>
      <c r="AJ172" s="80" cm="1">
        <f t="array" aca="1" ref="AJ172" ca="1">IF(ISERROR(INDIRECT("ｄａｔａ!$"&amp;AJ$112&amp;"$"&amp;$B172)),1,0)</f>
        <v>0</v>
      </c>
      <c r="AK172" s="80" cm="1">
        <f t="array" aca="1" ref="AK172" ca="1">IF(ISERROR(INDIRECT("ｄａｔａ!$"&amp;AK$112&amp;"$"&amp;$B172)),1,0)</f>
        <v>0</v>
      </c>
      <c r="AL172" s="80" cm="1">
        <f t="array" aca="1" ref="AL172" ca="1">IF(ISERROR(INDIRECT("ｄａｔａ!$"&amp;AL$112&amp;"$"&amp;$B172)),1,0)</f>
        <v>0</v>
      </c>
      <c r="AM172" s="80" cm="1">
        <f t="array" aca="1" ref="AM172" ca="1">IF(ISERROR(INDIRECT("ｄａｔａ!$"&amp;AM$112&amp;"$"&amp;$B172)),1,0)</f>
        <v>0</v>
      </c>
      <c r="AN172" s="80" cm="1">
        <f t="array" aca="1" ref="AN172" ca="1">IF(ISERROR(INDIRECT("ｄａｔａ!$"&amp;AN$112&amp;"$"&amp;$B172)),1,0)</f>
        <v>0</v>
      </c>
      <c r="AO172" s="80" cm="1">
        <f t="array" aca="1" ref="AO172" ca="1">IF(ISERROR(INDIRECT("ｄａｔａ!$"&amp;AO$112&amp;"$"&amp;$B172)),1,0)</f>
        <v>0</v>
      </c>
      <c r="AP172" s="80">
        <f ca="1">IF(SUM($AQ170:$AZ170,$AQ172:$AZ172)&gt;0,1,0)</f>
        <v>0</v>
      </c>
      <c r="AQ172" s="80" cm="1">
        <f t="array" aca="1" ref="AQ172" ca="1">IF(ISERROR(INDIRECT("ｄａｔａ!$"&amp;AQ$112&amp;"$"&amp;$B172)),1,0)</f>
        <v>0</v>
      </c>
      <c r="AR172" s="80" cm="1">
        <f t="array" aca="1" ref="AR172" ca="1">IF(ISERROR(INDIRECT("ｄａｔａ!$"&amp;AR$112&amp;"$"&amp;$B172)),1,0)</f>
        <v>0</v>
      </c>
      <c r="AS172" s="80" cm="1">
        <f t="array" aca="1" ref="AS172" ca="1">IF(ISERROR(INDIRECT("ｄａｔａ!$"&amp;AS$112&amp;"$"&amp;$B172)),1,0)</f>
        <v>0</v>
      </c>
      <c r="AT172" s="80" cm="1">
        <f t="array" aca="1" ref="AT172" ca="1">IF(ISERROR(INDIRECT("ｄａｔａ!$"&amp;AT$112&amp;"$"&amp;$B172)),1,0)</f>
        <v>0</v>
      </c>
      <c r="AU172" s="80" cm="1">
        <f t="array" aca="1" ref="AU172" ca="1">IF(ISERROR(INDIRECT("ｄａｔａ!$"&amp;AU$112&amp;"$"&amp;$B172)),1,0)</f>
        <v>0</v>
      </c>
      <c r="AV172" s="80" cm="1">
        <f t="array" aca="1" ref="AV172" ca="1">IF(ISERROR(INDIRECT("ｄａｔａ!$"&amp;AV$112&amp;"$"&amp;$B172)),1,0)</f>
        <v>0</v>
      </c>
      <c r="AW172" s="80" cm="1">
        <f t="array" aca="1" ref="AW172" ca="1">IF(ISERROR(INDIRECT("ｄａｔａ!$"&amp;AW$112&amp;"$"&amp;$B172)),1,0)</f>
        <v>0</v>
      </c>
      <c r="AX172" s="80" cm="1">
        <f t="array" aca="1" ref="AX172" ca="1">IF(ISERROR(INDIRECT("ｄａｔａ!$"&amp;AX$112&amp;"$"&amp;$B172)),1,0)</f>
        <v>0</v>
      </c>
      <c r="AY172" s="80" cm="1">
        <f t="array" aca="1" ref="AY172" ca="1">IF(ISERROR(INDIRECT("ｄａｔａ!$"&amp;AY$112&amp;"$"&amp;$B172)),1,0)</f>
        <v>0</v>
      </c>
      <c r="AZ172" s="80" cm="1">
        <f t="array" aca="1" ref="AZ172" ca="1">IF(ISERROR(INDIRECT("ｄａｔａ!$"&amp;AZ$112&amp;"$"&amp;$B172)),1,0)</f>
        <v>0</v>
      </c>
      <c r="BA172" s="80">
        <f ca="1">IF(SUM($BB170:$BP170,$BB172:$BP172)&gt;0,1,0)</f>
        <v>0</v>
      </c>
      <c r="BB172" s="80" cm="1">
        <f t="array" aca="1" ref="BB172" ca="1">IF(ISERROR(INDIRECT("ｄａｔａ!$"&amp;BB$112&amp;"$"&amp;$B172)),1,0)</f>
        <v>0</v>
      </c>
      <c r="BC172" s="80" cm="1">
        <f t="array" aca="1" ref="BC172" ca="1">IF(ISERROR(INDIRECT("ｄａｔａ!$"&amp;BC$112&amp;"$"&amp;$B172)),1,0)</f>
        <v>0</v>
      </c>
      <c r="BD172" s="80" cm="1">
        <f t="array" aca="1" ref="BD172" ca="1">IF(ISERROR(INDIRECT("ｄａｔａ!$"&amp;BD$112&amp;"$"&amp;$B172)),1,0)</f>
        <v>0</v>
      </c>
      <c r="BE172" s="80" cm="1">
        <f t="array" aca="1" ref="BE172" ca="1">IF(ISERROR(INDIRECT("ｄａｔａ!$"&amp;BE$112&amp;"$"&amp;$B172)),1,0)</f>
        <v>0</v>
      </c>
      <c r="BF172" s="80" cm="1">
        <f t="array" aca="1" ref="BF172" ca="1">IF(ISERROR(INDIRECT("ｄａｔａ!$"&amp;BF$112&amp;"$"&amp;$B172)),1,0)</f>
        <v>0</v>
      </c>
      <c r="BG172" s="80" cm="1">
        <f t="array" aca="1" ref="BG172" ca="1">IF(ISERROR(INDIRECT("ｄａｔａ!$"&amp;BG$112&amp;"$"&amp;$B172)),1,0)</f>
        <v>0</v>
      </c>
      <c r="BH172" s="80" cm="1">
        <f t="array" aca="1" ref="BH172" ca="1">IF(ISERROR(INDIRECT("ｄａｔａ!$"&amp;BH$112&amp;"$"&amp;$B172)),1,0)</f>
        <v>0</v>
      </c>
      <c r="BI172" s="80" cm="1">
        <f t="array" aca="1" ref="BI172" ca="1">IF(ISERROR(INDIRECT("ｄａｔａ!$"&amp;BI$112&amp;"$"&amp;$B172)),1,0)</f>
        <v>0</v>
      </c>
      <c r="BJ172" s="80" cm="1">
        <f t="array" aca="1" ref="BJ172" ca="1">IF(ISERROR(INDIRECT("ｄａｔａ!$"&amp;BJ$112&amp;"$"&amp;$B172)),1,0)</f>
        <v>0</v>
      </c>
      <c r="BK172" s="80" cm="1">
        <f t="array" aca="1" ref="BK172" ca="1">IF(ISERROR(INDIRECT("ｄａｔａ!$"&amp;BK$112&amp;"$"&amp;$B172)),1,0)</f>
        <v>0</v>
      </c>
      <c r="BL172" s="80" cm="1">
        <f t="array" aca="1" ref="BL172" ca="1">IF(ISERROR(INDIRECT("ｄａｔａ!$"&amp;BL$112&amp;"$"&amp;$B172)),1,0)</f>
        <v>0</v>
      </c>
      <c r="BM172" s="80" cm="1">
        <f t="array" aca="1" ref="BM172" ca="1">IF(ISERROR(INDIRECT("ｄａｔａ!$"&amp;BM$112&amp;"$"&amp;$B172)),1,0)</f>
        <v>0</v>
      </c>
      <c r="BN172" s="80" cm="1">
        <f t="array" aca="1" ref="BN172" ca="1">IF(ISERROR(INDIRECT("ｄａｔａ!$"&amp;BN$112&amp;"$"&amp;$B172)),1,0)</f>
        <v>0</v>
      </c>
      <c r="BO172" s="80" cm="1">
        <f t="array" aca="1" ref="BO172" ca="1">IF(ISERROR(INDIRECT("ｄａｔａ!$"&amp;BO$112&amp;"$"&amp;$B172)),1,0)</f>
        <v>0</v>
      </c>
      <c r="BP172" s="80" cm="1">
        <f t="array" aca="1" ref="BP172" ca="1">IF(ISERROR(INDIRECT("ｄａｔａ!$"&amp;BP$112&amp;"$"&amp;$B172)),1,0)</f>
        <v>0</v>
      </c>
    </row>
    <row r="173" spans="1:68" x14ac:dyDescent="0.2">
      <c r="A173" s="80" t="s">
        <v>2333</v>
      </c>
      <c r="B173" s="80">
        <f>VLOOKUP($A173,$A$11:$B$110,2,FALSE)</f>
        <v>22</v>
      </c>
      <c r="C173" s="80" t="s">
        <v>2435</v>
      </c>
      <c r="D173" s="80" cm="1">
        <f t="array" aca="1" ref="D173" ca="1">_xlfn.IFS(D174=1,0,D175=1,0,AND(INDIRECT("ｄａｔａ!$"&amp;D$112&amp;"$"&amp;$B173)&lt;=INDIRECT("kikan!$Q$11"),INDIRECT("ｄａｔａ!$"&amp;D$112&amp;"$"&amp;$B173)&gt;=INDIRECT("kikan!$K$11")),0,TRUE,1)</f>
        <v>0</v>
      </c>
      <c r="F173" s="80">
        <v>0</v>
      </c>
      <c r="G173" s="80">
        <v>0</v>
      </c>
      <c r="H173" s="80">
        <v>0</v>
      </c>
      <c r="I173" s="80" cm="1">
        <f t="array" aca="1" ref="I173" ca="1">_xlfn.IFS(I174=1,0,I175=1,0,INDIRECT("ｄａｔａ!$"&amp;I$112&amp;"$"&amp;$B173)&gt;=INDIRECT("kikan!$I$11"),0,TRUE,1)</f>
        <v>0</v>
      </c>
      <c r="J173" s="80" cm="1">
        <f t="array" aca="1" ref="J173" ca="1">_xlfn.IFS(D176=1,0,I173=1,0,J174=1,0,I175=1,0,J175=1,0,INDIRECT("ｄａｔａ!$"&amp;I$112&amp;"$"&amp;$B173)&gt;INDIRECT("kikan!$I$11"),0,INDIRECT("ｄａｔａ!$"&amp;J$112&amp;"$"&amp;$B173)&gt;=INDIRECT("ｄａｔａ!$"&amp;D$112&amp;"$"&amp;$B173),0,TRUE,1)</f>
        <v>0</v>
      </c>
      <c r="K173" s="80" cm="1">
        <f t="array" aca="1" ref="K173" ca="1">_xlfn.IFS(K174=1,0,K175=1,0,AND(INDIRECT("ｄａｔａ!$"&amp;K$112&amp;"$"&amp;$B174)&gt;0,INDIRECT("ｄａｔａ!$"&amp;K$112&amp;"$"&amp;$B174)&lt;10000),0,TRUE,1)</f>
        <v>0</v>
      </c>
      <c r="L173" s="80" cm="1">
        <f t="array" aca="1" ref="L173" ca="1">_xlfn.IFS(L174=1,0,L175=1,0,INDIRECT("ｄａｔａ!$"&amp;L$112&amp;"$"&amp;$B173)&lt;20000,1,TRUE,0)</f>
        <v>0</v>
      </c>
      <c r="M173" s="80">
        <v>0</v>
      </c>
      <c r="N173" s="80">
        <v>0</v>
      </c>
      <c r="O173" s="80" cm="1">
        <f t="array" aca="1" ref="O173" ca="1">_xlfn.IFS(O176=1,0,INDIRECT("ｄａｔａ!$"&amp;O$112&amp;"$"&amp;$B174)=4,1,TRUE,0)</f>
        <v>0</v>
      </c>
      <c r="P173" s="80" cm="1">
        <f t="array" aca="1" ref="P173" ca="1">_xlfn.IFS(P176=1,0,AND(INDIRECT("ｄａｔａ!$"&amp;P$112&amp;"$"&amp;$B174)&lt;=3,INDIRECT("ｄａｔａ!$"&amp;P$112&amp;"$"&amp;$B174)&gt;0),1,TRUE,0)</f>
        <v>0</v>
      </c>
      <c r="Q173" s="80" cm="1">
        <f t="array" aca="1" ref="Q173" ca="1">_xlfn.IFS(Q176=1,0,INDIRECT("ｄａｔａ!$"&amp;Q$112&amp;"$"&amp;$B173)=1,1,TRUE,0)</f>
        <v>0</v>
      </c>
      <c r="R173" s="80">
        <v>0</v>
      </c>
      <c r="S173" s="80">
        <v>0</v>
      </c>
      <c r="T173" s="80">
        <v>0</v>
      </c>
      <c r="U173" s="80">
        <v>0</v>
      </c>
      <c r="V173" s="80">
        <v>0</v>
      </c>
      <c r="W173" s="80">
        <v>0</v>
      </c>
      <c r="X173" s="80">
        <f ca="1">IF(AND(SUM($Y173:$AO173)=0,17-SUM($Y175:$AO175)&gt;1),1,0)</f>
        <v>0</v>
      </c>
      <c r="Y173" s="80" cm="1">
        <f t="array" aca="1" ref="Y173" ca="1">_xlfn.IFS(Y176=1,0,INDIRECT("ｄａｔａ!$"&amp;Y$112&amp;"$"&amp;$B173)=2,1,TRUE,0)</f>
        <v>0</v>
      </c>
      <c r="Z173" s="80" cm="1">
        <f t="array" aca="1" ref="Z173" ca="1">_xlfn.IFS(Z176=1,0,INDIRECT("ｄａｔａ!$"&amp;Z$112&amp;"$"&amp;$B173)=2,1,TRUE,0)</f>
        <v>0</v>
      </c>
      <c r="AA173" s="80" cm="1">
        <f t="array" aca="1" ref="AA173" ca="1">_xlfn.IFS(AA176=1,0,INDIRECT("ｄａｔａ!$"&amp;AA$112&amp;"$"&amp;$B173)=2,1,TRUE,0)</f>
        <v>0</v>
      </c>
      <c r="AB173" s="80" cm="1">
        <f t="array" aca="1" ref="AB173" ca="1">_xlfn.IFS(AB176=1,0,INDIRECT("ｄａｔａ!$"&amp;AB$112&amp;"$"&amp;$B173)=2,1,TRUE,0)</f>
        <v>0</v>
      </c>
      <c r="AC173" s="80" cm="1">
        <f t="array" aca="1" ref="AC173" ca="1">_xlfn.IFS(AC176=1,0,INDIRECT("ｄａｔａ!$"&amp;AC$112&amp;"$"&amp;$B173)=2,1,TRUE,0)</f>
        <v>0</v>
      </c>
      <c r="AD173" s="80" cm="1">
        <f t="array" aca="1" ref="AD173" ca="1">_xlfn.IFS(AD176=1,0,INDIRECT("ｄａｔａ!$"&amp;AD$112&amp;"$"&amp;$B173)=2,1,TRUE,0)</f>
        <v>0</v>
      </c>
      <c r="AE173" s="80" cm="1">
        <f t="array" aca="1" ref="AE173" ca="1">_xlfn.IFS(AE176=1,0,INDIRECT("ｄａｔａ!$"&amp;AE$112&amp;"$"&amp;$B173)=2,1,TRUE,0)</f>
        <v>0</v>
      </c>
      <c r="AF173" s="80" cm="1">
        <f t="array" aca="1" ref="AF173" ca="1">_xlfn.IFS(AF176=1,0,INDIRECT("ｄａｔａ!$"&amp;AF$112&amp;"$"&amp;$B173)=2,1,TRUE,0)</f>
        <v>0</v>
      </c>
      <c r="AG173" s="80" cm="1">
        <f t="array" aca="1" ref="AG173" ca="1">_xlfn.IFS(AG176=1,0,INDIRECT("ｄａｔａ!$"&amp;AG$112&amp;"$"&amp;$B173)=2,1,TRUE,0)</f>
        <v>0</v>
      </c>
      <c r="AH173" s="80" cm="1">
        <f t="array" aca="1" ref="AH173" ca="1">_xlfn.IFS(AH176=1,0,INDIRECT("ｄａｔａ!$"&amp;AH$112&amp;"$"&amp;$B173)=2,1,TRUE,0)</f>
        <v>0</v>
      </c>
      <c r="AI173" s="80" cm="1">
        <f t="array" aca="1" ref="AI173" ca="1">_xlfn.IFS(AI176=1,0,INDIRECT("ｄａｔａ!$"&amp;AI$112&amp;"$"&amp;$B173)=2,1,TRUE,0)</f>
        <v>0</v>
      </c>
      <c r="AJ173" s="80" cm="1">
        <f t="array" aca="1" ref="AJ173" ca="1">_xlfn.IFS(AJ176=1,0,INDIRECT("ｄａｔａ!$"&amp;AJ$112&amp;"$"&amp;$B173)=2,1,TRUE,0)</f>
        <v>0</v>
      </c>
      <c r="AK173" s="80" cm="1">
        <f t="array" aca="1" ref="AK173" ca="1">_xlfn.IFS(AK176=1,0,INDIRECT("ｄａｔａ!$"&amp;AK$112&amp;"$"&amp;$B173)=2,1,TRUE,0)</f>
        <v>0</v>
      </c>
      <c r="AL173" s="80" cm="1">
        <f t="array" aca="1" ref="AL173" ca="1">_xlfn.IFS(AL176=1,0,INDIRECT("ｄａｔａ!$"&amp;AL$112&amp;"$"&amp;$B173)=2,1,TRUE,0)</f>
        <v>0</v>
      </c>
      <c r="AM173" s="80" cm="1">
        <f t="array" aca="1" ref="AM173" ca="1">_xlfn.IFS(AM176=1,0,INDIRECT("ｄａｔａ!$"&amp;AM$112&amp;"$"&amp;$B173)=2,1,TRUE,0)</f>
        <v>0</v>
      </c>
      <c r="AN173" s="80" cm="1">
        <f t="array" aca="1" ref="AN173" ca="1">_xlfn.IFS(AN176=1,0,INDIRECT("ｄａｔａ!$"&amp;AN$112&amp;"$"&amp;$B173)=2,1,TRUE,0)</f>
        <v>0</v>
      </c>
      <c r="AO173" s="80" cm="1">
        <f t="array" aca="1" ref="AO173" ca="1">_xlfn.IFS(AO176=1,0,INDIRECT("ｄａｔａ!$"&amp;AO$112&amp;"$"&amp;$B173)=2,1,TRUE,0)</f>
        <v>0</v>
      </c>
      <c r="AP173" s="80">
        <f ca="1">IF(AND(SUM($AQ173:$AZ173)=0,10-SUM($AQ175:$AZ175)&gt;1),1,0)</f>
        <v>0</v>
      </c>
      <c r="AQ173" s="80" cm="1">
        <f t="array" aca="1" ref="AQ173" ca="1">_xlfn.IFS(AQ176=1,0,INDIRECT("ｄａｔａ!$"&amp;AQ$112&amp;"$"&amp;$B173)=2,1,TRUE,0)</f>
        <v>0</v>
      </c>
      <c r="AR173" s="80" cm="1">
        <f t="array" aca="1" ref="AR173" ca="1">_xlfn.IFS(AR176=1,0,INDIRECT("ｄａｔａ!$"&amp;AR$112&amp;"$"&amp;$B173)=2,1,TRUE,0)</f>
        <v>0</v>
      </c>
      <c r="AS173" s="80" cm="1">
        <f t="array" aca="1" ref="AS173" ca="1">_xlfn.IFS(AS176=1,0,INDIRECT("ｄａｔａ!$"&amp;AS$112&amp;"$"&amp;$B173)=2,1,TRUE,0)</f>
        <v>0</v>
      </c>
      <c r="AT173" s="80" cm="1">
        <f t="array" aca="1" ref="AT173" ca="1">_xlfn.IFS(AT176=1,0,INDIRECT("ｄａｔａ!$"&amp;AT$112&amp;"$"&amp;$B173)=2,1,TRUE,0)</f>
        <v>0</v>
      </c>
      <c r="AU173" s="80" cm="1">
        <f t="array" aca="1" ref="AU173" ca="1">_xlfn.IFS(AU176=1,0,INDIRECT("ｄａｔａ!$"&amp;AU$112&amp;"$"&amp;$B173)=2,1,TRUE,0)</f>
        <v>0</v>
      </c>
      <c r="AV173" s="80" cm="1">
        <f t="array" aca="1" ref="AV173" ca="1">_xlfn.IFS(AV176=1,0,INDIRECT("ｄａｔａ!$"&amp;AV$112&amp;"$"&amp;$B173)=2,1,TRUE,0)</f>
        <v>0</v>
      </c>
      <c r="AW173" s="80" cm="1">
        <f t="array" aca="1" ref="AW173" ca="1">_xlfn.IFS(AW176=1,0,INDIRECT("ｄａｔａ!$"&amp;AW$112&amp;"$"&amp;$B173)=2,1,TRUE,0)</f>
        <v>0</v>
      </c>
      <c r="AX173" s="80" cm="1">
        <f t="array" aca="1" ref="AX173" ca="1">_xlfn.IFS(AX176=1,0,INDIRECT("ｄａｔａ!$"&amp;AX$112&amp;"$"&amp;$B173)=2,1,TRUE,0)</f>
        <v>0</v>
      </c>
      <c r="AY173" s="80" cm="1">
        <f t="array" aca="1" ref="AY173" ca="1">_xlfn.IFS(AY176=1,0,INDIRECT("ｄａｔａ!$"&amp;AY$112&amp;"$"&amp;$B173)=2,1,TRUE,0)</f>
        <v>0</v>
      </c>
      <c r="AZ173" s="80" cm="1">
        <f t="array" aca="1" ref="AZ173" ca="1">_xlfn.IFS(AZ176=1,0,INDIRECT("ｄａｔａ!$"&amp;AZ$112&amp;"$"&amp;$B173)=2,1,TRUE,0)</f>
        <v>0</v>
      </c>
      <c r="BA173" s="80">
        <f ca="1">IF(AND(SUM($BB173:$BP173)=0,15-SUM($BB175:$BP175)&gt;1),1,0)</f>
        <v>0</v>
      </c>
      <c r="BB173" s="80" cm="1">
        <f t="array" aca="1" ref="BB173" ca="1">_xlfn.IFS(BB176=1,0,INDIRECT("ｄａｔａ!$"&amp;BB$112&amp;"$"&amp;$B173)=2,1,TRUE,0)</f>
        <v>0</v>
      </c>
      <c r="BC173" s="80" cm="1">
        <f t="array" aca="1" ref="BC173" ca="1">_xlfn.IFS(BC176=1,0,INDIRECT("ｄａｔａ!$"&amp;BC$112&amp;"$"&amp;$B173)=2,1,TRUE,0)</f>
        <v>0</v>
      </c>
      <c r="BD173" s="80" cm="1">
        <f t="array" aca="1" ref="BD173" ca="1">_xlfn.IFS(BD176=1,0,INDIRECT("ｄａｔａ!$"&amp;BD$112&amp;"$"&amp;$B173)=2,1,TRUE,0)</f>
        <v>0</v>
      </c>
      <c r="BE173" s="80" cm="1">
        <f t="array" aca="1" ref="BE173" ca="1">_xlfn.IFS(BE176=1,0,INDIRECT("ｄａｔａ!$"&amp;BE$112&amp;"$"&amp;$B173)=2,1,TRUE,0)</f>
        <v>0</v>
      </c>
      <c r="BF173" s="80" cm="1">
        <f t="array" aca="1" ref="BF173" ca="1">_xlfn.IFS(BF176=1,0,INDIRECT("ｄａｔａ!$"&amp;BF$112&amp;"$"&amp;$B173)=2,1,TRUE,0)</f>
        <v>0</v>
      </c>
      <c r="BG173" s="80" cm="1">
        <f t="array" aca="1" ref="BG173" ca="1">_xlfn.IFS(BG176=1,0,INDIRECT("ｄａｔａ!$"&amp;BG$112&amp;"$"&amp;$B173)=2,1,TRUE,0)</f>
        <v>0</v>
      </c>
      <c r="BH173" s="80" cm="1">
        <f t="array" aca="1" ref="BH173" ca="1">_xlfn.IFS(BH176=1,0,INDIRECT("ｄａｔａ!$"&amp;BH$112&amp;"$"&amp;$B173)=2,1,TRUE,0)</f>
        <v>0</v>
      </c>
      <c r="BI173" s="80" cm="1">
        <f t="array" aca="1" ref="BI173" ca="1">_xlfn.IFS(BI176=1,0,INDIRECT("ｄａｔａ!$"&amp;BI$112&amp;"$"&amp;$B173)=2,1,TRUE,0)</f>
        <v>0</v>
      </c>
      <c r="BJ173" s="80" cm="1">
        <f t="array" aca="1" ref="BJ173" ca="1">_xlfn.IFS(BJ176=1,0,INDIRECT("ｄａｔａ!$"&amp;BJ$112&amp;"$"&amp;$B173)=2,1,TRUE,0)</f>
        <v>0</v>
      </c>
      <c r="BK173" s="80" cm="1">
        <f t="array" aca="1" ref="BK173" ca="1">_xlfn.IFS(BK176=1,0,INDIRECT("ｄａｔａ!$"&amp;BK$112&amp;"$"&amp;$B173)=2,1,TRUE,0)</f>
        <v>0</v>
      </c>
      <c r="BL173" s="80" cm="1">
        <f t="array" aca="1" ref="BL173" ca="1">_xlfn.IFS(BL176=1,0,INDIRECT("ｄａｔａ!$"&amp;BL$112&amp;"$"&amp;$B173)=2,1,TRUE,0)</f>
        <v>0</v>
      </c>
      <c r="BM173" s="80" cm="1">
        <f t="array" aca="1" ref="BM173" ca="1">_xlfn.IFS(BM176=1,0,INDIRECT("ｄａｔａ!$"&amp;BM$112&amp;"$"&amp;$B173)=2,1,TRUE,0)</f>
        <v>0</v>
      </c>
      <c r="BN173" s="80" cm="1">
        <f t="array" aca="1" ref="BN173" ca="1">_xlfn.IFS(BN176=1,0,INDIRECT("ｄａｔａ!$"&amp;BN$112&amp;"$"&amp;$B173)=2,1,TRUE,0)</f>
        <v>0</v>
      </c>
      <c r="BO173" s="80" cm="1">
        <f t="array" aca="1" ref="BO173" ca="1">_xlfn.IFS(BO176=1,0,INDIRECT("ｄａｔａ!$"&amp;BO$112&amp;"$"&amp;$B173)=2,1,TRUE,0)</f>
        <v>0</v>
      </c>
      <c r="BP173" s="80" cm="1">
        <f t="array" aca="1" ref="BP173" ca="1">_xlfn.IFS(BP176=1,0,INDIRECT("ｄａｔａ!$"&amp;BP$112&amp;"$"&amp;$B173)=2,1,TRUE,0)</f>
        <v>0</v>
      </c>
    </row>
    <row r="174" spans="1:68" x14ac:dyDescent="0.2">
      <c r="B174" s="80">
        <f>VLOOKUP($A173,$A$11:$B$110,2,FALSE)</f>
        <v>22</v>
      </c>
      <c r="C174" s="80" t="s">
        <v>2437</v>
      </c>
      <c r="D174" s="80" cm="1">
        <f t="array" aca="1" ref="D174" ca="1">_xlfn.IFS(D175=1,0,AND(ISNUMBER(INDIRECT("ｄａｔａ!$"&amp;D$112&amp;"$"&amp;$B174)),INDIRECT("ｄａｔａ!$"&amp;D$112&amp;"$"&amp;$B174)&lt;=12,INDIRECT("ｄａｔａ!$"&amp;D$112&amp;"$"&amp;$B174)&gt;=1),0,TRUE,1)</f>
        <v>1</v>
      </c>
      <c r="F174" s="80">
        <v>0</v>
      </c>
      <c r="G174" s="80">
        <v>0</v>
      </c>
      <c r="H174" s="80">
        <v>0</v>
      </c>
      <c r="I174" s="80" cm="1">
        <f t="array" aca="1" ref="I174" ca="1">_xlfn.IFS(I175=1,0,AND(ISNUMBER(INDIRECT("ｄａｔａ!$"&amp;I$112&amp;"$"&amp;$B174)),LEN(INDIRECT("ｄａｔａ!$"&amp;I$112&amp;"$"&amp;$B174))=4),0,TRUE,1)</f>
        <v>0</v>
      </c>
      <c r="J174" s="80" cm="1">
        <f t="array" aca="1" ref="J174" ca="1">_xlfn.IFS(J175=1,0,AND(ISNUMBER(INDIRECT("ｄａｔａ!$"&amp;J$112&amp;"$"&amp;$B174)),INDIRECT("ｄａｔａ!$"&amp;J$112&amp;"$"&amp;$B174)&lt;=12,INDIRECT("ｄａｔａ!$"&amp;J$112&amp;"$"&amp;$B174)&gt;=1),0,TRUE,1)</f>
        <v>0</v>
      </c>
      <c r="K174" s="80" cm="1">
        <f t="array" aca="1" ref="K174" ca="1">_xlfn.IFS(K175=1,0,ISNUMBER(INDIRECT("ｄａｔａ!$"&amp;K$112&amp;"$"&amp;$B174)),0,TRUE,1)</f>
        <v>0</v>
      </c>
      <c r="L174" s="80" cm="1">
        <f t="array" aca="1" ref="L174" ca="1">_xlfn.IFS(L175=1,0,AND(ISNUMBER(INDIRECT("ｄａｔａ!$"&amp;L$112&amp;"$"&amp;$B174)),INDIRECT("ｄａｔａ!$"&amp;L$112&amp;"$"&amp;$B174)&gt;0),0,TRUE,1)</f>
        <v>0</v>
      </c>
      <c r="M174" s="80" cm="1">
        <f t="array" aca="1" ref="M174" ca="1">_xlfn.IFS(M175=1,0,AND(INDIRECT("ｄａｔａ!$"&amp;M$112&amp;"$"&amp;$B174)&lt;=5,INDIRECT("ｄａｔａ!$"&amp;M$112&amp;"$"&amp;$B174)&gt;0),0,TRUE,1)</f>
        <v>0</v>
      </c>
      <c r="N174" s="80" cm="1">
        <f t="array" aca="1" ref="N174" ca="1">_xlfn.IFS(N175=1,0,AND(INDIRECT("ｄａｔａ!$"&amp;N$112&amp;"$"&amp;$B174)&lt;=2,INDIRECT("ｄａｔａ!$"&amp;N$112&amp;"$"&amp;$B174)&gt;0),0,TRUE,1)</f>
        <v>0</v>
      </c>
      <c r="O174" s="80" cm="1">
        <f t="array" aca="1" ref="O174" ca="1">_xlfn.IFS(O175=1,0,AND(INDIRECT("ｄａｔａ!$"&amp;O$112&amp;"$"&amp;$B174)&lt;=4,INDIRECT("ｄａｔａ!$"&amp;O$112&amp;"$"&amp;$B174)&gt;0),0,TRUE,1)</f>
        <v>0</v>
      </c>
      <c r="P174" s="80" cm="1">
        <f t="array" aca="1" ref="P174" ca="1">_xlfn.IFS(P175=1,0,AND(INDIRECT("ｄａｔａ!$"&amp;P$112&amp;"$"&amp;$B174)&lt;=3,INDIRECT("ｄａｔａ!$"&amp;P$112&amp;"$"&amp;$B174)&gt;0),0,TRUE,1)</f>
        <v>0</v>
      </c>
      <c r="Q174" s="80" cm="1">
        <f t="array" aca="1" ref="Q174" ca="1">_xlfn.IFS(Q175=1,0,AND(INDIRECT("ｄａｔａ!$"&amp;Q$112&amp;"$"&amp;$B174)&lt;=2,INDIRECT("ｄａｔａ!$"&amp;Q$112&amp;"$"&amp;$B174)&gt;0),0,TRUE,1)</f>
        <v>0</v>
      </c>
      <c r="R174" s="80" cm="1">
        <f t="array" aca="1" ref="R174" ca="1">_xlfn.IFS(R175=1,0,AND(INDIRECT("ｄａｔａ!$"&amp;R$112&amp;"$"&amp;$B174)&lt;=10,INDIRECT("ｄａｔａ!$"&amp;R$112&amp;"$"&amp;$B174)&gt;0),0,TRUE,1)</f>
        <v>0</v>
      </c>
      <c r="S174" s="80" cm="1">
        <f t="array" aca="1" ref="S174" ca="1">_xlfn.IFS(S175=1,0,AND(INDIRECT("ｄａｔａ!$"&amp;S$112&amp;"$"&amp;$B174)&lt;=5,INDIRECT("ｄａｔａ!$"&amp;S$112&amp;"$"&amp;$B174)&gt;0),0,TRUE,1)</f>
        <v>0</v>
      </c>
      <c r="T174" s="80" cm="1">
        <f t="array" aca="1" ref="T174" ca="1">_xlfn.IFS(T175=1,0,AND(INDIRECT("ｄａｔａ!$"&amp;T$112&amp;"$"&amp;$B174)&lt;=9,INDIRECT("ｄａｔａ!$"&amp;T$112&amp;"$"&amp;$B174)&gt;0),0,TRUE,1)</f>
        <v>0</v>
      </c>
      <c r="U174" s="80" cm="1">
        <f t="array" aca="1" ref="U174" ca="1">_xlfn.IFS(U175=1,0,ISNUMBER(INDIRECT("ｄａｔａ!$"&amp;U$112&amp;"$"&amp;$B174)),0,TRUE,1)</f>
        <v>0</v>
      </c>
      <c r="V174" s="80" cm="1">
        <f t="array" aca="1" ref="V174" ca="1">_xlfn.IFS(V175=1,0,AND(INDIRECT("ｄａｔａ!$"&amp;V$112&amp;"$"&amp;$B174)&lt;=4,INDIRECT("ｄａｔａ!$"&amp;V$112&amp;"$"&amp;$B174)&gt;0),0,TRUE,1)</f>
        <v>0</v>
      </c>
      <c r="W174" s="80" cm="1">
        <f t="array" aca="1" ref="W174" ca="1">_xlfn.IFS(W175=1,0,AND(INDIRECT("ｄａｔａ!$"&amp;W$112&amp;"$"&amp;$B174)&lt;=2,INDIRECT("ｄａｔａ!$"&amp;W$112&amp;"$"&amp;$B174)&gt;0),0,TRUE,1)</f>
        <v>0</v>
      </c>
      <c r="X174" s="80">
        <f ca="1">IF(SUM($Y173:$AO173)&gt;1,1,0)</f>
        <v>0</v>
      </c>
      <c r="Y174" s="80" cm="1">
        <f t="array" aca="1" ref="Y174" ca="1">_xlfn.IFS(Y176=1,0,Y175=1,0,AND(INDIRECT("ｄａｔａ!$"&amp;Y$112&amp;"$"&amp;$B174)&lt;=2,INDIRECT("ｄａｔａ!$"&amp;Y$112&amp;"$"&amp;$B174)&gt;0),0,TRUE,1)</f>
        <v>0</v>
      </c>
      <c r="Z174" s="80" cm="1">
        <f t="array" aca="1" ref="Z174" ca="1">_xlfn.IFS(Z176=1,0,Z175=1,0,AND(INDIRECT("ｄａｔａ!$"&amp;Z$112&amp;"$"&amp;$B174)&lt;=2,INDIRECT("ｄａｔａ!$"&amp;Z$112&amp;"$"&amp;$B174)&gt;0),0,TRUE,1)</f>
        <v>0</v>
      </c>
      <c r="AA174" s="80" cm="1">
        <f t="array" aca="1" ref="AA174" ca="1">_xlfn.IFS(AA176=1,0,AA175=1,0,AND(INDIRECT("ｄａｔａ!$"&amp;AA$112&amp;"$"&amp;$B174)&lt;=2,INDIRECT("ｄａｔａ!$"&amp;AA$112&amp;"$"&amp;$B174)&gt;0),0,TRUE,1)</f>
        <v>0</v>
      </c>
      <c r="AB174" s="80" cm="1">
        <f t="array" aca="1" ref="AB174" ca="1">_xlfn.IFS(AB176=1,0,AB175=1,0,AND(INDIRECT("ｄａｔａ!$"&amp;AB$112&amp;"$"&amp;$B174)&lt;=2,INDIRECT("ｄａｔａ!$"&amp;AB$112&amp;"$"&amp;$B174)&gt;0),0,TRUE,1)</f>
        <v>0</v>
      </c>
      <c r="AC174" s="80" cm="1">
        <f t="array" aca="1" ref="AC174" ca="1">_xlfn.IFS(AC176=1,0,AC175=1,0,AND(INDIRECT("ｄａｔａ!$"&amp;AC$112&amp;"$"&amp;$B174)&lt;=2,INDIRECT("ｄａｔａ!$"&amp;AC$112&amp;"$"&amp;$B174)&gt;0),0,TRUE,1)</f>
        <v>0</v>
      </c>
      <c r="AD174" s="80" cm="1">
        <f t="array" aca="1" ref="AD174" ca="1">_xlfn.IFS(AD176=1,0,AD175=1,0,AND(INDIRECT("ｄａｔａ!$"&amp;AD$112&amp;"$"&amp;$B174)&lt;=2,INDIRECT("ｄａｔａ!$"&amp;AD$112&amp;"$"&amp;$B174)&gt;0),0,TRUE,1)</f>
        <v>0</v>
      </c>
      <c r="AE174" s="80" cm="1">
        <f t="array" aca="1" ref="AE174" ca="1">_xlfn.IFS(AE176=1,0,AE175=1,0,AND(INDIRECT("ｄａｔａ!$"&amp;AE$112&amp;"$"&amp;$B174)&lt;=2,INDIRECT("ｄａｔａ!$"&amp;AE$112&amp;"$"&amp;$B174)&gt;0),0,TRUE,1)</f>
        <v>0</v>
      </c>
      <c r="AF174" s="80" cm="1">
        <f t="array" aca="1" ref="AF174" ca="1">_xlfn.IFS(AF176=1,0,AF175=1,0,AND(INDIRECT("ｄａｔａ!$"&amp;AF$112&amp;"$"&amp;$B174)&lt;=2,INDIRECT("ｄａｔａ!$"&amp;AF$112&amp;"$"&amp;$B174)&gt;0),0,TRUE,1)</f>
        <v>0</v>
      </c>
      <c r="AG174" s="80" cm="1">
        <f t="array" aca="1" ref="AG174" ca="1">_xlfn.IFS(AG176=1,0,AG175=1,0,AND(INDIRECT("ｄａｔａ!$"&amp;AG$112&amp;"$"&amp;$B174)&lt;=2,INDIRECT("ｄａｔａ!$"&amp;AG$112&amp;"$"&amp;$B174)&gt;0),0,TRUE,1)</f>
        <v>0</v>
      </c>
      <c r="AH174" s="80" cm="1">
        <f t="array" aca="1" ref="AH174" ca="1">_xlfn.IFS(AH176=1,0,AH175=1,0,AND(INDIRECT("ｄａｔａ!$"&amp;AH$112&amp;"$"&amp;$B174)&lt;=2,INDIRECT("ｄａｔａ!$"&amp;AH$112&amp;"$"&amp;$B174)&gt;0),0,TRUE,1)</f>
        <v>0</v>
      </c>
      <c r="AI174" s="80" cm="1">
        <f t="array" aca="1" ref="AI174" ca="1">_xlfn.IFS(AI176=1,0,AI175=1,0,AND(INDIRECT("ｄａｔａ!$"&amp;AI$112&amp;"$"&amp;$B174)&lt;=2,INDIRECT("ｄａｔａ!$"&amp;AI$112&amp;"$"&amp;$B174)&gt;0),0,TRUE,1)</f>
        <v>0</v>
      </c>
      <c r="AJ174" s="80" cm="1">
        <f t="array" aca="1" ref="AJ174" ca="1">_xlfn.IFS(AJ176=1,0,AJ175=1,0,AND(INDIRECT("ｄａｔａ!$"&amp;AJ$112&amp;"$"&amp;$B174)&lt;=2,INDIRECT("ｄａｔａ!$"&amp;AJ$112&amp;"$"&amp;$B174)&gt;0),0,TRUE,1)</f>
        <v>0</v>
      </c>
      <c r="AK174" s="80" cm="1">
        <f t="array" aca="1" ref="AK174" ca="1">_xlfn.IFS(AK176=1,0,AK175=1,0,AND(INDIRECT("ｄａｔａ!$"&amp;AK$112&amp;"$"&amp;$B174)&lt;=2,INDIRECT("ｄａｔａ!$"&amp;AK$112&amp;"$"&amp;$B174)&gt;0),0,TRUE,1)</f>
        <v>0</v>
      </c>
      <c r="AL174" s="80" cm="1">
        <f t="array" aca="1" ref="AL174" ca="1">_xlfn.IFS(AL176=1,0,AL175=1,0,AND(INDIRECT("ｄａｔａ!$"&amp;AL$112&amp;"$"&amp;$B174)&lt;=2,INDIRECT("ｄａｔａ!$"&amp;AL$112&amp;"$"&amp;$B174)&gt;0),0,TRUE,1)</f>
        <v>0</v>
      </c>
      <c r="AM174" s="80" cm="1">
        <f t="array" aca="1" ref="AM174" ca="1">_xlfn.IFS(AM176=1,0,AM175=1,0,AND(INDIRECT("ｄａｔａ!$"&amp;AM$112&amp;"$"&amp;$B174)&lt;=2,INDIRECT("ｄａｔａ!$"&amp;AM$112&amp;"$"&amp;$B174)&gt;0),0,TRUE,1)</f>
        <v>0</v>
      </c>
      <c r="AN174" s="80" cm="1">
        <f t="array" aca="1" ref="AN174" ca="1">_xlfn.IFS(AN176=1,0,AN175=1,0,AND(INDIRECT("ｄａｔａ!$"&amp;AN$112&amp;"$"&amp;$B174)&lt;=2,INDIRECT("ｄａｔａ!$"&amp;AN$112&amp;"$"&amp;$B174)&gt;0),0,TRUE,1)</f>
        <v>0</v>
      </c>
      <c r="AO174" s="80" cm="1">
        <f t="array" aca="1" ref="AO174" ca="1">_xlfn.IFS(AO176=1,0,AO175=1,0,AND(INDIRECT("ｄａｔａ!$"&amp;AO$112&amp;"$"&amp;$B174)&lt;=2,INDIRECT("ｄａｔａ!$"&amp;AO$112&amp;"$"&amp;$B174)&gt;0),0,TRUE,1)</f>
        <v>0</v>
      </c>
      <c r="AP174" s="80">
        <f ca="1">IF(SUM($AQ173:$AZ173)&gt;1,1,0)</f>
        <v>0</v>
      </c>
      <c r="AQ174" s="80" cm="1">
        <f t="array" aca="1" ref="AQ174" ca="1">_xlfn.IFS(AQ176=1,0,AQ175=1,0,AND(INDIRECT("ｄａｔａ!$"&amp;AQ$112&amp;"$"&amp;$B174)&lt;=2,INDIRECT("ｄａｔａ!$"&amp;AQ$112&amp;"$"&amp;$B174)&gt;0),0,TRUE,1)</f>
        <v>0</v>
      </c>
      <c r="AR174" s="80" cm="1">
        <f t="array" aca="1" ref="AR174" ca="1">_xlfn.IFS(AR176=1,0,AR175=1,0,AND(INDIRECT("ｄａｔａ!$"&amp;AR$112&amp;"$"&amp;$B174)&lt;=2,INDIRECT("ｄａｔａ!$"&amp;AR$112&amp;"$"&amp;$B174)&gt;0),0,TRUE,1)</f>
        <v>0</v>
      </c>
      <c r="AS174" s="80" cm="1">
        <f t="array" aca="1" ref="AS174" ca="1">_xlfn.IFS(AS176=1,0,AS175=1,0,AND(INDIRECT("ｄａｔａ!$"&amp;AS$112&amp;"$"&amp;$B174)&lt;=2,INDIRECT("ｄａｔａ!$"&amp;AS$112&amp;"$"&amp;$B174)&gt;0),0,TRUE,1)</f>
        <v>0</v>
      </c>
      <c r="AT174" s="80" cm="1">
        <f t="array" aca="1" ref="AT174" ca="1">_xlfn.IFS(AT176=1,0,AT175=1,0,AND(INDIRECT("ｄａｔａ!$"&amp;AT$112&amp;"$"&amp;$B174)&lt;=2,INDIRECT("ｄａｔａ!$"&amp;AT$112&amp;"$"&amp;$B174)&gt;0),0,TRUE,1)</f>
        <v>0</v>
      </c>
      <c r="AU174" s="80" cm="1">
        <f t="array" aca="1" ref="AU174" ca="1">_xlfn.IFS(AU176=1,0,AU175=1,0,AND(INDIRECT("ｄａｔａ!$"&amp;AU$112&amp;"$"&amp;$B174)&lt;=2,INDIRECT("ｄａｔａ!$"&amp;AU$112&amp;"$"&amp;$B174)&gt;0),0,TRUE,1)</f>
        <v>0</v>
      </c>
      <c r="AV174" s="80" cm="1">
        <f t="array" aca="1" ref="AV174" ca="1">_xlfn.IFS(AV176=1,0,AV175=1,0,AND(INDIRECT("ｄａｔａ!$"&amp;AV$112&amp;"$"&amp;$B174)&lt;=2,INDIRECT("ｄａｔａ!$"&amp;AV$112&amp;"$"&amp;$B174)&gt;0),0,TRUE,1)</f>
        <v>0</v>
      </c>
      <c r="AW174" s="80" cm="1">
        <f t="array" aca="1" ref="AW174" ca="1">_xlfn.IFS(AW176=1,0,AW175=1,0,AND(INDIRECT("ｄａｔａ!$"&amp;AW$112&amp;"$"&amp;$B174)&lt;=2,INDIRECT("ｄａｔａ!$"&amp;AW$112&amp;"$"&amp;$B174)&gt;0),0,TRUE,1)</f>
        <v>0</v>
      </c>
      <c r="AX174" s="80" cm="1">
        <f t="array" aca="1" ref="AX174" ca="1">_xlfn.IFS(AX176=1,0,AX175=1,0,AND(INDIRECT("ｄａｔａ!$"&amp;AX$112&amp;"$"&amp;$B174)&lt;=2,INDIRECT("ｄａｔａ!$"&amp;AX$112&amp;"$"&amp;$B174)&gt;0),0,TRUE,1)</f>
        <v>0</v>
      </c>
      <c r="AY174" s="80" cm="1">
        <f t="array" aca="1" ref="AY174" ca="1">_xlfn.IFS(AY176=1,0,AY175=1,0,AND(INDIRECT("ｄａｔａ!$"&amp;AY$112&amp;"$"&amp;$B174)&lt;=2,INDIRECT("ｄａｔａ!$"&amp;AY$112&amp;"$"&amp;$B174)&gt;0),0,TRUE,1)</f>
        <v>0</v>
      </c>
      <c r="AZ174" s="80" cm="1">
        <f t="array" aca="1" ref="AZ174" ca="1">_xlfn.IFS(AZ176=1,0,AZ175=1,0,AND(INDIRECT("ｄａｔａ!$"&amp;AZ$112&amp;"$"&amp;$B174)&lt;=2,INDIRECT("ｄａｔａ!$"&amp;AZ$112&amp;"$"&amp;$B174)&gt;0),0,TRUE,1)</f>
        <v>0</v>
      </c>
      <c r="BA174" s="80">
        <f ca="1">IF(SUM($BB173:$BP173)&gt;1,1,0)</f>
        <v>0</v>
      </c>
      <c r="BB174" s="80" cm="1">
        <f t="array" aca="1" ref="BB174" ca="1">_xlfn.IFS(BB176=1,0,BB175=1,0,AND(INDIRECT("ｄａｔａ!$"&amp;BB$112&amp;"$"&amp;$B174)&lt;=2,INDIRECT("ｄａｔａ!$"&amp;BB$112&amp;"$"&amp;$B174)&gt;0),0,TRUE,1)</f>
        <v>0</v>
      </c>
      <c r="BC174" s="80" cm="1">
        <f t="array" aca="1" ref="BC174" ca="1">_xlfn.IFS(BC176=1,0,BC175=1,0,AND(INDIRECT("ｄａｔａ!$"&amp;BC$112&amp;"$"&amp;$B174)&lt;=2,INDIRECT("ｄａｔａ!$"&amp;BC$112&amp;"$"&amp;$B174)&gt;0),0,TRUE,1)</f>
        <v>0</v>
      </c>
      <c r="BD174" s="80" cm="1">
        <f t="array" aca="1" ref="BD174" ca="1">_xlfn.IFS(BD176=1,0,BD175=1,0,AND(INDIRECT("ｄａｔａ!$"&amp;BD$112&amp;"$"&amp;$B174)&lt;=2,INDIRECT("ｄａｔａ!$"&amp;BD$112&amp;"$"&amp;$B174)&gt;0),0,TRUE,1)</f>
        <v>0</v>
      </c>
      <c r="BE174" s="80" cm="1">
        <f t="array" aca="1" ref="BE174" ca="1">_xlfn.IFS(BE176=1,0,BE175=1,0,AND(INDIRECT("ｄａｔａ!$"&amp;BE$112&amp;"$"&amp;$B174)&lt;=2,INDIRECT("ｄａｔａ!$"&amp;BE$112&amp;"$"&amp;$B174)&gt;0),0,TRUE,1)</f>
        <v>0</v>
      </c>
      <c r="BF174" s="80" cm="1">
        <f t="array" aca="1" ref="BF174" ca="1">_xlfn.IFS(BF176=1,0,BF175=1,0,AND(INDIRECT("ｄａｔａ!$"&amp;BF$112&amp;"$"&amp;$B174)&lt;=2,INDIRECT("ｄａｔａ!$"&amp;BF$112&amp;"$"&amp;$B174)&gt;0),0,TRUE,1)</f>
        <v>0</v>
      </c>
      <c r="BG174" s="80" cm="1">
        <f t="array" aca="1" ref="BG174" ca="1">_xlfn.IFS(BG176=1,0,BG175=1,0,AND(INDIRECT("ｄａｔａ!$"&amp;BG$112&amp;"$"&amp;$B174)&lt;=2,INDIRECT("ｄａｔａ!$"&amp;BG$112&amp;"$"&amp;$B174)&gt;0),0,TRUE,1)</f>
        <v>0</v>
      </c>
      <c r="BH174" s="80" cm="1">
        <f t="array" aca="1" ref="BH174" ca="1">_xlfn.IFS(BH176=1,0,BH175=1,0,AND(INDIRECT("ｄａｔａ!$"&amp;BH$112&amp;"$"&amp;$B174)&lt;=2,INDIRECT("ｄａｔａ!$"&amp;BH$112&amp;"$"&amp;$B174)&gt;0),0,TRUE,1)</f>
        <v>0</v>
      </c>
      <c r="BI174" s="80" cm="1">
        <f t="array" aca="1" ref="BI174" ca="1">_xlfn.IFS(BI176=1,0,BI175=1,0,AND(INDIRECT("ｄａｔａ!$"&amp;BI$112&amp;"$"&amp;$B174)&lt;=2,INDIRECT("ｄａｔａ!$"&amp;BI$112&amp;"$"&amp;$B174)&gt;0),0,TRUE,1)</f>
        <v>0</v>
      </c>
      <c r="BJ174" s="80" cm="1">
        <f t="array" aca="1" ref="BJ174" ca="1">_xlfn.IFS(BJ176=1,0,BJ175=1,0,AND(INDIRECT("ｄａｔａ!$"&amp;BJ$112&amp;"$"&amp;$B174)&lt;=2,INDIRECT("ｄａｔａ!$"&amp;BJ$112&amp;"$"&amp;$B174)&gt;0),0,TRUE,1)</f>
        <v>0</v>
      </c>
      <c r="BK174" s="80" cm="1">
        <f t="array" aca="1" ref="BK174" ca="1">_xlfn.IFS(BK176=1,0,BK175=1,0,AND(INDIRECT("ｄａｔａ!$"&amp;BK$112&amp;"$"&amp;$B174)&lt;=2,INDIRECT("ｄａｔａ!$"&amp;BK$112&amp;"$"&amp;$B174)&gt;0),0,TRUE,1)</f>
        <v>0</v>
      </c>
      <c r="BL174" s="80" cm="1">
        <f t="array" aca="1" ref="BL174" ca="1">_xlfn.IFS(BL176=1,0,BL175=1,0,AND(INDIRECT("ｄａｔａ!$"&amp;BL$112&amp;"$"&amp;$B174)&lt;=2,INDIRECT("ｄａｔａ!$"&amp;BL$112&amp;"$"&amp;$B174)&gt;0),0,TRUE,1)</f>
        <v>0</v>
      </c>
      <c r="BM174" s="80" cm="1">
        <f t="array" aca="1" ref="BM174" ca="1">_xlfn.IFS(BM176=1,0,BM175=1,0,AND(INDIRECT("ｄａｔａ!$"&amp;BM$112&amp;"$"&amp;$B174)&lt;=2,INDIRECT("ｄａｔａ!$"&amp;BM$112&amp;"$"&amp;$B174)&gt;0),0,TRUE,1)</f>
        <v>0</v>
      </c>
      <c r="BN174" s="80" cm="1">
        <f t="array" aca="1" ref="BN174" ca="1">_xlfn.IFS(BN176=1,0,BN175=1,0,AND(INDIRECT("ｄａｔａ!$"&amp;BN$112&amp;"$"&amp;$B174)&lt;=2,INDIRECT("ｄａｔａ!$"&amp;BN$112&amp;"$"&amp;$B174)&gt;0),0,TRUE,1)</f>
        <v>0</v>
      </c>
      <c r="BO174" s="80" cm="1">
        <f t="array" aca="1" ref="BO174" ca="1">_xlfn.IFS(BO176=1,0,BO175=1,0,AND(INDIRECT("ｄａｔａ!$"&amp;BO$112&amp;"$"&amp;$B174)&lt;=2,INDIRECT("ｄａｔａ!$"&amp;BO$112&amp;"$"&amp;$B174)&gt;0),0,TRUE,1)</f>
        <v>0</v>
      </c>
      <c r="BP174" s="80" cm="1">
        <f t="array" aca="1" ref="BP174" ca="1">_xlfn.IFS(BP176=1,0,BP175=1,0,AND(INDIRECT("ｄａｔａ!$"&amp;BP$112&amp;"$"&amp;$B174)&lt;=2,INDIRECT("ｄａｔａ!$"&amp;BP$112&amp;"$"&amp;$B174)&gt;0),0,TRUE,1)</f>
        <v>0</v>
      </c>
    </row>
    <row r="175" spans="1:68" x14ac:dyDescent="0.2">
      <c r="B175" s="80">
        <f>VLOOKUP($A173,$A$11:$B$110,2,FALSE)</f>
        <v>22</v>
      </c>
      <c r="C175" s="80" t="s">
        <v>2425</v>
      </c>
      <c r="D175" s="80" cm="1">
        <f t="array" aca="1" ref="D175" ca="1">_xlfn.IFS(D176=1,0,TRIM(INDIRECT("ｄａｔａ!$"&amp;D$112&amp;"$"&amp;$B175))="",1,TRIM(INDIRECT("ｄａｔａ!$"&amp;D$112&amp;"$"&amp;$B175))&lt;&gt;"",0)</f>
        <v>0</v>
      </c>
      <c r="F175" s="80" cm="1">
        <f t="array" aca="1" ref="F175" ca="1">_xlfn.IFS(F176=1,0,TRIM(INDIRECT("ｄａｔａ!$"&amp;F$112&amp;"$"&amp;$B175))="",1,TRIM(INDIRECT("ｄａｔａ!$"&amp;F$112&amp;"$"&amp;$B175))&lt;&gt;"",0)</f>
        <v>1</v>
      </c>
      <c r="G175" s="80" cm="1">
        <f t="array" aca="1" ref="G175" ca="1">_xlfn.IFS(G176=1,0,TRIM(INDIRECT("ｄａｔａ!$"&amp;G$112&amp;"$"&amp;$B175))="",1,TRIM(INDIRECT("ｄａｔａ!$"&amp;G$112&amp;"$"&amp;$B175))&lt;&gt;"",0)</f>
        <v>1</v>
      </c>
      <c r="H175" s="80" cm="1">
        <f t="array" aca="1" ref="H175" ca="1">_xlfn.IFS(H176=1,0,TRIM(INDIRECT("ｄａｔａ!$"&amp;H$112&amp;"$"&amp;$B175))="",1,TRIM(INDIRECT("ｄａｔａ!$"&amp;H$112&amp;"$"&amp;$B175))&lt;&gt;"",0)</f>
        <v>1</v>
      </c>
      <c r="I175" s="80" cm="1">
        <f t="array" aca="1" ref="I175" ca="1">_xlfn.IFS(I176=1,0,TRIM(INDIRECT("ｄａｔａ!$"&amp;I$112&amp;"$"&amp;$B175))="",1,TRIM(INDIRECT("ｄａｔａ!$"&amp;I$112&amp;"$"&amp;$B175))&lt;&gt;"",0)</f>
        <v>1</v>
      </c>
      <c r="J175" s="80" cm="1">
        <f t="array" aca="1" ref="J175" ca="1">_xlfn.IFS(J176=1,0,TRIM(INDIRECT("ｄａｔａ!$"&amp;J$112&amp;"$"&amp;$B175))="",1,TRIM(INDIRECT("ｄａｔａ!$"&amp;J$112&amp;"$"&amp;$B175))&lt;&gt;"",0)</f>
        <v>1</v>
      </c>
      <c r="K175" s="80" cm="1">
        <f t="array" aca="1" ref="K175" ca="1">_xlfn.IFS(K176=1,0,TRIM(INDIRECT("ｄａｔａ!$"&amp;K$112&amp;"$"&amp;$B175))="",1,TRIM(INDIRECT("ｄａｔａ!$"&amp;K$112&amp;"$"&amp;$B175))&lt;&gt;"",0)</f>
        <v>1</v>
      </c>
      <c r="L175" s="80" cm="1">
        <f t="array" aca="1" ref="L175" ca="1">_xlfn.IFS(L176=1,0,TRIM(INDIRECT("ｄａｔａ!$"&amp;L$112&amp;"$"&amp;$B175))="",1,TRIM(INDIRECT("ｄａｔａ!$"&amp;L$112&amp;"$"&amp;$B175))&lt;&gt;"",0)</f>
        <v>1</v>
      </c>
      <c r="M175" s="80" cm="1">
        <f t="array" aca="1" ref="M175" ca="1">_xlfn.IFS(M176=1,0,TRIM(INDIRECT("ｄａｔａ!$"&amp;M$112&amp;"$"&amp;$B175))="",1,TRIM(INDIRECT("ｄａｔａ!$"&amp;M$112&amp;"$"&amp;$B175))&lt;&gt;"",0)</f>
        <v>1</v>
      </c>
      <c r="N175" s="80" cm="1">
        <f t="array" aca="1" ref="N175" ca="1">_xlfn.IFS(N176=1,0,TRIM(INDIRECT("ｄａｔａ!$"&amp;N$112&amp;"$"&amp;$B175))="",1,TRIM(INDIRECT("ｄａｔａ!$"&amp;N$112&amp;"$"&amp;$B175))&lt;&gt;"",0)</f>
        <v>1</v>
      </c>
      <c r="O175" s="80" cm="1">
        <f t="array" aca="1" ref="O175" ca="1">_xlfn.IFS(O176=1,0,TRIM(INDIRECT("ｄａｔａ!$"&amp;O$112&amp;"$"&amp;$B175))="",1,TRIM(INDIRECT("ｄａｔａ!$"&amp;O$112&amp;"$"&amp;$B175))&lt;&gt;"",0)</f>
        <v>1</v>
      </c>
      <c r="P175" s="80" cm="1">
        <f t="array" aca="1" ref="P175" ca="1">_xlfn.IFS(P176=1,0,TRIM(INDIRECT("ｄａｔａ!$"&amp;P$112&amp;"$"&amp;$B175))="",1,TRIM(INDIRECT("ｄａｔａ!$"&amp;P$112&amp;"$"&amp;$B175))&lt;&gt;"",0)</f>
        <v>1</v>
      </c>
      <c r="Q175" s="80" cm="1">
        <f t="array" aca="1" ref="Q175" ca="1">_xlfn.IFS(Q176=1,0,TRIM(INDIRECT("ｄａｔａ!$"&amp;Q$112&amp;"$"&amp;$B175))="",1,TRIM(INDIRECT("ｄａｔａ!$"&amp;Q$112&amp;"$"&amp;$B175))&lt;&gt;"",0)</f>
        <v>1</v>
      </c>
      <c r="R175" s="80" cm="1">
        <f t="array" aca="1" ref="R175" ca="1">_xlfn.IFS(R176=1,0,TRIM(INDIRECT("ｄａｔａ!$"&amp;R$112&amp;"$"&amp;$B175))="",1,TRIM(INDIRECT("ｄａｔａ!$"&amp;R$112&amp;"$"&amp;$B175))&lt;&gt;"",0)</f>
        <v>1</v>
      </c>
      <c r="S175" s="80" cm="1">
        <f t="array" aca="1" ref="S175" ca="1">_xlfn.IFS(S176=1,0,TRIM(INDIRECT("ｄａｔａ!$"&amp;S$112&amp;"$"&amp;$B175))="",1,TRIM(INDIRECT("ｄａｔａ!$"&amp;S$112&amp;"$"&amp;$B175))&lt;&gt;"",0)</f>
        <v>1</v>
      </c>
      <c r="T175" s="80" cm="1">
        <f t="array" aca="1" ref="T175" ca="1">_xlfn.IFS(T176=1,0,TRIM(INDIRECT("ｄａｔａ!$"&amp;T$112&amp;"$"&amp;$B175))="",1,TRIM(INDIRECT("ｄａｔａ!$"&amp;T$112&amp;"$"&amp;$B175))&lt;&gt;"",0)</f>
        <v>1</v>
      </c>
      <c r="U175" s="80" cm="1">
        <f t="array" aca="1" ref="U175" ca="1">_xlfn.IFS(U176=1,0,TRIM(INDIRECT("ｄａｔａ!$"&amp;U$112&amp;"$"&amp;$B175))="",1,TRIM(INDIRECT("ｄａｔａ!$"&amp;U$112&amp;"$"&amp;$B175))&lt;&gt;"",0)</f>
        <v>1</v>
      </c>
      <c r="V175" s="80" cm="1">
        <f t="array" aca="1" ref="V175" ca="1">_xlfn.IFS(V176=1,0,TRIM(INDIRECT("ｄａｔａ!$"&amp;V$112&amp;"$"&amp;$B175))="",1,TRIM(INDIRECT("ｄａｔａ!$"&amp;V$112&amp;"$"&amp;$B175))&lt;&gt;"",0)</f>
        <v>1</v>
      </c>
      <c r="W175" s="80" cm="1">
        <f t="array" aca="1" ref="W175" ca="1">_xlfn.IFS(W176=1,0,TRIM(INDIRECT("ｄａｔａ!$"&amp;W$112&amp;"$"&amp;$B175))="",1,TRIM(INDIRECT("ｄａｔａ!$"&amp;W$112&amp;"$"&amp;$B175))&lt;&gt;"",0)</f>
        <v>1</v>
      </c>
      <c r="X175" s="80">
        <f ca="1">IF(SUM($Y175:$AO175)=17,1,0)</f>
        <v>1</v>
      </c>
      <c r="Y175" s="80" cm="1">
        <f t="array" aca="1" ref="Y175" ca="1">_xlfn.IFS(Y176=1,0,TRIM(INDIRECT("ｄａｔａ!$"&amp;Y$112&amp;"$"&amp;$B175))="",1,TRIM(INDIRECT("ｄａｔａ!$"&amp;Y$112&amp;"$"&amp;$B175))&lt;&gt;"",0)</f>
        <v>1</v>
      </c>
      <c r="Z175" s="80" cm="1">
        <f t="array" aca="1" ref="Z175" ca="1">_xlfn.IFS(Z176=1,0,TRIM(INDIRECT("ｄａｔａ!$"&amp;Z$112&amp;"$"&amp;$B175))="",1,TRIM(INDIRECT("ｄａｔａ!$"&amp;Z$112&amp;"$"&amp;$B175))&lt;&gt;"",0)</f>
        <v>1</v>
      </c>
      <c r="AA175" s="80" cm="1">
        <f t="array" aca="1" ref="AA175" ca="1">_xlfn.IFS(AA176=1,0,TRIM(INDIRECT("ｄａｔａ!$"&amp;AA$112&amp;"$"&amp;$B175))="",1,TRIM(INDIRECT("ｄａｔａ!$"&amp;AA$112&amp;"$"&amp;$B175))&lt;&gt;"",0)</f>
        <v>1</v>
      </c>
      <c r="AB175" s="80" cm="1">
        <f t="array" aca="1" ref="AB175" ca="1">_xlfn.IFS(AB176=1,0,TRIM(INDIRECT("ｄａｔａ!$"&amp;AB$112&amp;"$"&amp;$B175))="",1,TRIM(INDIRECT("ｄａｔａ!$"&amp;AB$112&amp;"$"&amp;$B175))&lt;&gt;"",0)</f>
        <v>1</v>
      </c>
      <c r="AC175" s="80" cm="1">
        <f t="array" aca="1" ref="AC175" ca="1">_xlfn.IFS(AC176=1,0,TRIM(INDIRECT("ｄａｔａ!$"&amp;AC$112&amp;"$"&amp;$B175))="",1,TRIM(INDIRECT("ｄａｔａ!$"&amp;AC$112&amp;"$"&amp;$B175))&lt;&gt;"",0)</f>
        <v>1</v>
      </c>
      <c r="AD175" s="80" cm="1">
        <f t="array" aca="1" ref="AD175" ca="1">_xlfn.IFS(AD176=1,0,TRIM(INDIRECT("ｄａｔａ!$"&amp;AD$112&amp;"$"&amp;$B175))="",1,TRIM(INDIRECT("ｄａｔａ!$"&amp;AD$112&amp;"$"&amp;$B175))&lt;&gt;"",0)</f>
        <v>1</v>
      </c>
      <c r="AE175" s="80" cm="1">
        <f t="array" aca="1" ref="AE175" ca="1">_xlfn.IFS(AE176=1,0,TRIM(INDIRECT("ｄａｔａ!$"&amp;AE$112&amp;"$"&amp;$B175))="",1,TRIM(INDIRECT("ｄａｔａ!$"&amp;AE$112&amp;"$"&amp;$B175))&lt;&gt;"",0)</f>
        <v>1</v>
      </c>
      <c r="AF175" s="80" cm="1">
        <f t="array" aca="1" ref="AF175" ca="1">_xlfn.IFS(AF176=1,0,TRIM(INDIRECT("ｄａｔａ!$"&amp;AF$112&amp;"$"&amp;$B175))="",1,TRIM(INDIRECT("ｄａｔａ!$"&amp;AF$112&amp;"$"&amp;$B175))&lt;&gt;"",0)</f>
        <v>1</v>
      </c>
      <c r="AG175" s="80" cm="1">
        <f t="array" aca="1" ref="AG175" ca="1">_xlfn.IFS(AG176=1,0,TRIM(INDIRECT("ｄａｔａ!$"&amp;AG$112&amp;"$"&amp;$B175))="",1,TRIM(INDIRECT("ｄａｔａ!$"&amp;AG$112&amp;"$"&amp;$B175))&lt;&gt;"",0)</f>
        <v>1</v>
      </c>
      <c r="AH175" s="80" cm="1">
        <f t="array" aca="1" ref="AH175" ca="1">_xlfn.IFS(AH176=1,0,TRIM(INDIRECT("ｄａｔａ!$"&amp;AH$112&amp;"$"&amp;$B175))="",1,TRIM(INDIRECT("ｄａｔａ!$"&amp;AH$112&amp;"$"&amp;$B175))&lt;&gt;"",0)</f>
        <v>1</v>
      </c>
      <c r="AI175" s="80" cm="1">
        <f t="array" aca="1" ref="AI175" ca="1">_xlfn.IFS(AI176=1,0,TRIM(INDIRECT("ｄａｔａ!$"&amp;AI$112&amp;"$"&amp;$B175))="",1,TRIM(INDIRECT("ｄａｔａ!$"&amp;AI$112&amp;"$"&amp;$B175))&lt;&gt;"",0)</f>
        <v>1</v>
      </c>
      <c r="AJ175" s="80" cm="1">
        <f t="array" aca="1" ref="AJ175" ca="1">_xlfn.IFS(AJ176=1,0,TRIM(INDIRECT("ｄａｔａ!$"&amp;AJ$112&amp;"$"&amp;$B175))="",1,TRIM(INDIRECT("ｄａｔａ!$"&amp;AJ$112&amp;"$"&amp;$B175))&lt;&gt;"",0)</f>
        <v>1</v>
      </c>
      <c r="AK175" s="80" cm="1">
        <f t="array" aca="1" ref="AK175" ca="1">_xlfn.IFS(AK176=1,0,TRIM(INDIRECT("ｄａｔａ!$"&amp;AK$112&amp;"$"&amp;$B175))="",1,TRIM(INDIRECT("ｄａｔａ!$"&amp;AK$112&amp;"$"&amp;$B175))&lt;&gt;"",0)</f>
        <v>1</v>
      </c>
      <c r="AL175" s="80" cm="1">
        <f t="array" aca="1" ref="AL175" ca="1">_xlfn.IFS(AL176=1,0,TRIM(INDIRECT("ｄａｔａ!$"&amp;AL$112&amp;"$"&amp;$B175))="",1,TRIM(INDIRECT("ｄａｔａ!$"&amp;AL$112&amp;"$"&amp;$B175))&lt;&gt;"",0)</f>
        <v>1</v>
      </c>
      <c r="AM175" s="80" cm="1">
        <f t="array" aca="1" ref="AM175" ca="1">_xlfn.IFS(AM176=1,0,TRIM(INDIRECT("ｄａｔａ!$"&amp;AM$112&amp;"$"&amp;$B175))="",1,TRIM(INDIRECT("ｄａｔａ!$"&amp;AM$112&amp;"$"&amp;$B175))&lt;&gt;"",0)</f>
        <v>1</v>
      </c>
      <c r="AN175" s="80" cm="1">
        <f t="array" aca="1" ref="AN175" ca="1">_xlfn.IFS(AN176=1,0,TRIM(INDIRECT("ｄａｔａ!$"&amp;AN$112&amp;"$"&amp;$B175))="",1,TRIM(INDIRECT("ｄａｔａ!$"&amp;AN$112&amp;"$"&amp;$B175))&lt;&gt;"",0)</f>
        <v>1</v>
      </c>
      <c r="AO175" s="80" cm="1">
        <f t="array" aca="1" ref="AO175" ca="1">_xlfn.IFS(AO176=1,0,TRIM(INDIRECT("ｄａｔａ!$"&amp;AO$112&amp;"$"&amp;$B175))="",1,TRIM(INDIRECT("ｄａｔａ!$"&amp;AO$112&amp;"$"&amp;$B175))&lt;&gt;"",0)</f>
        <v>1</v>
      </c>
      <c r="AP175" s="80">
        <f ca="1">IF(SUM($AQ175:$AZ175)=10,1,0)</f>
        <v>1</v>
      </c>
      <c r="AQ175" s="80" cm="1">
        <f t="array" aca="1" ref="AQ175" ca="1">_xlfn.IFS(AQ176=1,0,TRIM(INDIRECT("ｄａｔａ!$"&amp;AQ$112&amp;"$"&amp;$B175))="",1,TRIM(INDIRECT("ｄａｔａ!$"&amp;AQ$112&amp;"$"&amp;$B175))&lt;&gt;"",0)</f>
        <v>1</v>
      </c>
      <c r="AR175" s="80" cm="1">
        <f t="array" aca="1" ref="AR175" ca="1">_xlfn.IFS(AR176=1,0,TRIM(INDIRECT("ｄａｔａ!$"&amp;AR$112&amp;"$"&amp;$B175))="",1,TRIM(INDIRECT("ｄａｔａ!$"&amp;AR$112&amp;"$"&amp;$B175))&lt;&gt;"",0)</f>
        <v>1</v>
      </c>
      <c r="AS175" s="80" cm="1">
        <f t="array" aca="1" ref="AS175" ca="1">_xlfn.IFS(AS176=1,0,TRIM(INDIRECT("ｄａｔａ!$"&amp;AS$112&amp;"$"&amp;$B175))="",1,TRIM(INDIRECT("ｄａｔａ!$"&amp;AS$112&amp;"$"&amp;$B175))&lt;&gt;"",0)</f>
        <v>1</v>
      </c>
      <c r="AT175" s="80" cm="1">
        <f t="array" aca="1" ref="AT175" ca="1">_xlfn.IFS(AT176=1,0,TRIM(INDIRECT("ｄａｔａ!$"&amp;AT$112&amp;"$"&amp;$B175))="",1,TRIM(INDIRECT("ｄａｔａ!$"&amp;AT$112&amp;"$"&amp;$B175))&lt;&gt;"",0)</f>
        <v>1</v>
      </c>
      <c r="AU175" s="80" cm="1">
        <f t="array" aca="1" ref="AU175" ca="1">_xlfn.IFS(AU176=1,0,TRIM(INDIRECT("ｄａｔａ!$"&amp;AU$112&amp;"$"&amp;$B175))="",1,TRIM(INDIRECT("ｄａｔａ!$"&amp;AU$112&amp;"$"&amp;$B175))&lt;&gt;"",0)</f>
        <v>1</v>
      </c>
      <c r="AV175" s="80" cm="1">
        <f t="array" aca="1" ref="AV175" ca="1">_xlfn.IFS(AV176=1,0,TRIM(INDIRECT("ｄａｔａ!$"&amp;AV$112&amp;"$"&amp;$B175))="",1,TRIM(INDIRECT("ｄａｔａ!$"&amp;AV$112&amp;"$"&amp;$B175))&lt;&gt;"",0)</f>
        <v>1</v>
      </c>
      <c r="AW175" s="80" cm="1">
        <f t="array" aca="1" ref="AW175" ca="1">_xlfn.IFS(AW176=1,0,TRIM(INDIRECT("ｄａｔａ!$"&amp;AW$112&amp;"$"&amp;$B175))="",1,TRIM(INDIRECT("ｄａｔａ!$"&amp;AW$112&amp;"$"&amp;$B175))&lt;&gt;"",0)</f>
        <v>1</v>
      </c>
      <c r="AX175" s="80" cm="1">
        <f t="array" aca="1" ref="AX175" ca="1">_xlfn.IFS(AX176=1,0,TRIM(INDIRECT("ｄａｔａ!$"&amp;AX$112&amp;"$"&amp;$B175))="",1,TRIM(INDIRECT("ｄａｔａ!$"&amp;AX$112&amp;"$"&amp;$B175))&lt;&gt;"",0)</f>
        <v>1</v>
      </c>
      <c r="AY175" s="80" cm="1">
        <f t="array" aca="1" ref="AY175" ca="1">_xlfn.IFS(AY176=1,0,TRIM(INDIRECT("ｄａｔａ!$"&amp;AY$112&amp;"$"&amp;$B175))="",1,TRIM(INDIRECT("ｄａｔａ!$"&amp;AY$112&amp;"$"&amp;$B175))&lt;&gt;"",0)</f>
        <v>1</v>
      </c>
      <c r="AZ175" s="80" cm="1">
        <f t="array" aca="1" ref="AZ175" ca="1">_xlfn.IFS(AZ176=1,0,TRIM(INDIRECT("ｄａｔａ!$"&amp;AZ$112&amp;"$"&amp;$B175))="",1,TRIM(INDIRECT("ｄａｔａ!$"&amp;AZ$112&amp;"$"&amp;$B175))&lt;&gt;"",0)</f>
        <v>1</v>
      </c>
      <c r="BA175" s="80">
        <f ca="1">IF(SUM($BB175:$BP175)=15,1,0)</f>
        <v>1</v>
      </c>
      <c r="BB175" s="80" cm="1">
        <f t="array" aca="1" ref="BB175" ca="1">_xlfn.IFS(BB176=1,0,TRIM(INDIRECT("ｄａｔａ!$"&amp;BB$112&amp;"$"&amp;$B175))="",1,TRIM(INDIRECT("ｄａｔａ!$"&amp;BB$112&amp;"$"&amp;$B175))&lt;&gt;"",0)</f>
        <v>1</v>
      </c>
      <c r="BC175" s="80" cm="1">
        <f t="array" aca="1" ref="BC175" ca="1">_xlfn.IFS(BC176=1,0,TRIM(INDIRECT("ｄａｔａ!$"&amp;BC$112&amp;"$"&amp;$B175))="",1,TRIM(INDIRECT("ｄａｔａ!$"&amp;BC$112&amp;"$"&amp;$B175))&lt;&gt;"",0)</f>
        <v>1</v>
      </c>
      <c r="BD175" s="80" cm="1">
        <f t="array" aca="1" ref="BD175" ca="1">_xlfn.IFS(BD176=1,0,TRIM(INDIRECT("ｄａｔａ!$"&amp;BD$112&amp;"$"&amp;$B175))="",1,TRIM(INDIRECT("ｄａｔａ!$"&amp;BD$112&amp;"$"&amp;$B175))&lt;&gt;"",0)</f>
        <v>1</v>
      </c>
      <c r="BE175" s="80" cm="1">
        <f t="array" aca="1" ref="BE175" ca="1">_xlfn.IFS(BE176=1,0,TRIM(INDIRECT("ｄａｔａ!$"&amp;BE$112&amp;"$"&amp;$B175))="",1,TRIM(INDIRECT("ｄａｔａ!$"&amp;BE$112&amp;"$"&amp;$B175))&lt;&gt;"",0)</f>
        <v>1</v>
      </c>
      <c r="BF175" s="80" cm="1">
        <f t="array" aca="1" ref="BF175" ca="1">_xlfn.IFS(BF176=1,0,TRIM(INDIRECT("ｄａｔａ!$"&amp;BF$112&amp;"$"&amp;$B175))="",1,TRIM(INDIRECT("ｄａｔａ!$"&amp;BF$112&amp;"$"&amp;$B175))&lt;&gt;"",0)</f>
        <v>1</v>
      </c>
      <c r="BG175" s="80" cm="1">
        <f t="array" aca="1" ref="BG175" ca="1">_xlfn.IFS(BG176=1,0,TRIM(INDIRECT("ｄａｔａ!$"&amp;BG$112&amp;"$"&amp;$B175))="",1,TRIM(INDIRECT("ｄａｔａ!$"&amp;BG$112&amp;"$"&amp;$B175))&lt;&gt;"",0)</f>
        <v>1</v>
      </c>
      <c r="BH175" s="80" cm="1">
        <f t="array" aca="1" ref="BH175" ca="1">_xlfn.IFS(BH176=1,0,TRIM(INDIRECT("ｄａｔａ!$"&amp;BH$112&amp;"$"&amp;$B175))="",1,TRIM(INDIRECT("ｄａｔａ!$"&amp;BH$112&amp;"$"&amp;$B175))&lt;&gt;"",0)</f>
        <v>1</v>
      </c>
      <c r="BI175" s="80" cm="1">
        <f t="array" aca="1" ref="BI175" ca="1">_xlfn.IFS(BI176=1,0,TRIM(INDIRECT("ｄａｔａ!$"&amp;BI$112&amp;"$"&amp;$B175))="",1,TRIM(INDIRECT("ｄａｔａ!$"&amp;BI$112&amp;"$"&amp;$B175))&lt;&gt;"",0)</f>
        <v>1</v>
      </c>
      <c r="BJ175" s="80" cm="1">
        <f t="array" aca="1" ref="BJ175" ca="1">_xlfn.IFS(BJ176=1,0,TRIM(INDIRECT("ｄａｔａ!$"&amp;BJ$112&amp;"$"&amp;$B175))="",1,TRIM(INDIRECT("ｄａｔａ!$"&amp;BJ$112&amp;"$"&amp;$B175))&lt;&gt;"",0)</f>
        <v>1</v>
      </c>
      <c r="BK175" s="80" cm="1">
        <f t="array" aca="1" ref="BK175" ca="1">_xlfn.IFS(BK176=1,0,TRIM(INDIRECT("ｄａｔａ!$"&amp;BK$112&amp;"$"&amp;$B175))="",1,TRIM(INDIRECT("ｄａｔａ!$"&amp;BK$112&amp;"$"&amp;$B175))&lt;&gt;"",0)</f>
        <v>1</v>
      </c>
      <c r="BL175" s="80" cm="1">
        <f t="array" aca="1" ref="BL175" ca="1">_xlfn.IFS(BL176=1,0,TRIM(INDIRECT("ｄａｔａ!$"&amp;BL$112&amp;"$"&amp;$B175))="",1,TRIM(INDIRECT("ｄａｔａ!$"&amp;BL$112&amp;"$"&amp;$B175))&lt;&gt;"",0)</f>
        <v>1</v>
      </c>
      <c r="BM175" s="80" cm="1">
        <f t="array" aca="1" ref="BM175" ca="1">_xlfn.IFS(BM176=1,0,TRIM(INDIRECT("ｄａｔａ!$"&amp;BM$112&amp;"$"&amp;$B175))="",1,TRIM(INDIRECT("ｄａｔａ!$"&amp;BM$112&amp;"$"&amp;$B175))&lt;&gt;"",0)</f>
        <v>1</v>
      </c>
      <c r="BN175" s="80" cm="1">
        <f t="array" aca="1" ref="BN175" ca="1">_xlfn.IFS(BN176=1,0,TRIM(INDIRECT("ｄａｔａ!$"&amp;BN$112&amp;"$"&amp;$B175))="",1,TRIM(INDIRECT("ｄａｔａ!$"&amp;BN$112&amp;"$"&amp;$B175))&lt;&gt;"",0)</f>
        <v>1</v>
      </c>
      <c r="BO175" s="80" cm="1">
        <f t="array" aca="1" ref="BO175" ca="1">_xlfn.IFS(BO176=1,0,TRIM(INDIRECT("ｄａｔａ!$"&amp;BO$112&amp;"$"&amp;$B175))="",1,TRIM(INDIRECT("ｄａｔａ!$"&amp;BO$112&amp;"$"&amp;$B175))&lt;&gt;"",0)</f>
        <v>1</v>
      </c>
      <c r="BP175" s="80" cm="1">
        <f t="array" aca="1" ref="BP175" ca="1">_xlfn.IFS(BP176=1,0,TRIM(INDIRECT("ｄａｔａ!$"&amp;BP$112&amp;"$"&amp;$B175))="",1,TRIM(INDIRECT("ｄａｔａ!$"&amp;BP$112&amp;"$"&amp;$B175))&lt;&gt;"",0)</f>
        <v>1</v>
      </c>
    </row>
    <row r="176" spans="1:68" x14ac:dyDescent="0.2">
      <c r="B176" s="80">
        <f>VLOOKUP($A173,$A$11:$B$110,2,FALSE)</f>
        <v>22</v>
      </c>
      <c r="C176" s="80" t="s">
        <v>2430</v>
      </c>
      <c r="D176" s="80" cm="1">
        <f t="array" aca="1" ref="D176" ca="1">IF(ISERROR(INDIRECT("ｄａｔａ!$"&amp;D$112&amp;"$"&amp;$B176)),1,0)</f>
        <v>0</v>
      </c>
      <c r="F176" s="80" cm="1">
        <f t="array" aca="1" ref="F176" ca="1">IF(ISERROR(INDIRECT("ｄａｔａ!$"&amp;F$112&amp;"$"&amp;$B176)),1,0)</f>
        <v>0</v>
      </c>
      <c r="G176" s="80" cm="1">
        <f t="array" aca="1" ref="G176" ca="1">IF(ISERROR(INDIRECT("ｄａｔａ!$"&amp;G$112&amp;"$"&amp;$B176)),1,0)</f>
        <v>0</v>
      </c>
      <c r="H176" s="80" cm="1">
        <f t="array" aca="1" ref="H176" ca="1">IF(ISERROR(INDIRECT("ｄａｔａ!$"&amp;H$112&amp;"$"&amp;$B176)),1,0)</f>
        <v>0</v>
      </c>
      <c r="I176" s="80" cm="1">
        <f t="array" aca="1" ref="I176" ca="1">IF(ISERROR(INDIRECT("ｄａｔａ!$"&amp;I$112&amp;"$"&amp;$B176)),1,0)</f>
        <v>0</v>
      </c>
      <c r="J176" s="80" cm="1">
        <f t="array" aca="1" ref="J176" ca="1">IF(ISERROR(INDIRECT("ｄａｔａ!$"&amp;J$112&amp;"$"&amp;$B176)),1,0)</f>
        <v>0</v>
      </c>
      <c r="K176" s="80" cm="1">
        <f t="array" aca="1" ref="K176" ca="1">IF(ISERROR(INDIRECT("ｄａｔａ!$"&amp;K$112&amp;"$"&amp;$B176)),1,0)</f>
        <v>0</v>
      </c>
      <c r="L176" s="80" cm="1">
        <f t="array" aca="1" ref="L176" ca="1">IF(ISERROR(INDIRECT("ｄａｔａ!$"&amp;L$112&amp;"$"&amp;$B176)),1,0)</f>
        <v>0</v>
      </c>
      <c r="M176" s="80" cm="1">
        <f t="array" aca="1" ref="M176" ca="1">IF(ISERROR(INDIRECT("ｄａｔａ!$"&amp;M$112&amp;"$"&amp;$B176)),1,0)</f>
        <v>0</v>
      </c>
      <c r="N176" s="80" cm="1">
        <f t="array" aca="1" ref="N176" ca="1">IF(ISERROR(INDIRECT("ｄａｔａ!$"&amp;N$112&amp;"$"&amp;$B176)),1,0)</f>
        <v>0</v>
      </c>
      <c r="O176" s="80" cm="1">
        <f t="array" aca="1" ref="O176" ca="1">IF(ISERROR(INDIRECT("ｄａｔａ!$"&amp;O$112&amp;"$"&amp;$B176)),1,0)</f>
        <v>0</v>
      </c>
      <c r="P176" s="80" cm="1">
        <f t="array" aca="1" ref="P176" ca="1">IF(ISERROR(INDIRECT("ｄａｔａ!$"&amp;P$112&amp;"$"&amp;$B176)),1,0)</f>
        <v>0</v>
      </c>
      <c r="Q176" s="80" cm="1">
        <f t="array" aca="1" ref="Q176" ca="1">IF(ISERROR(INDIRECT("ｄａｔａ!$"&amp;Q$112&amp;"$"&amp;$B176)),1,0)</f>
        <v>0</v>
      </c>
      <c r="R176" s="80" cm="1">
        <f t="array" aca="1" ref="R176" ca="1">IF(ISERROR(INDIRECT("ｄａｔａ!$"&amp;R$112&amp;"$"&amp;$B176)),1,0)</f>
        <v>0</v>
      </c>
      <c r="S176" s="80" cm="1">
        <f t="array" aca="1" ref="S176" ca="1">IF(ISERROR(INDIRECT("ｄａｔａ!$"&amp;S$112&amp;"$"&amp;$B176)),1,0)</f>
        <v>0</v>
      </c>
      <c r="T176" s="80" cm="1">
        <f t="array" aca="1" ref="T176" ca="1">IF(ISERROR(INDIRECT("ｄａｔａ!$"&amp;T$112&amp;"$"&amp;$B176)),1,0)</f>
        <v>0</v>
      </c>
      <c r="U176" s="80" cm="1">
        <f t="array" aca="1" ref="U176" ca="1">IF(ISERROR(INDIRECT("ｄａｔａ!$"&amp;U$112&amp;"$"&amp;$B176)),1,0)</f>
        <v>0</v>
      </c>
      <c r="V176" s="80" cm="1">
        <f t="array" aca="1" ref="V176" ca="1">IF(ISERROR(INDIRECT("ｄａｔａ!$"&amp;V$112&amp;"$"&amp;$B176)),1,0)</f>
        <v>0</v>
      </c>
      <c r="W176" s="80" cm="1">
        <f t="array" aca="1" ref="W176" ca="1">IF(ISERROR(INDIRECT("ｄａｔａ!$"&amp;W$112&amp;"$"&amp;$B176)),1,0)</f>
        <v>0</v>
      </c>
      <c r="X176" s="80">
        <f ca="1">IF(SUM($Y174:$AO174,$Y176:$AO176)&gt;0,1,0)</f>
        <v>0</v>
      </c>
      <c r="Y176" s="80" cm="1">
        <f t="array" aca="1" ref="Y176" ca="1">IF(ISERROR(INDIRECT("ｄａｔａ!$"&amp;Y$112&amp;"$"&amp;$B176)),1,0)</f>
        <v>0</v>
      </c>
      <c r="Z176" s="80" cm="1">
        <f t="array" aca="1" ref="Z176" ca="1">IF(ISERROR(INDIRECT("ｄａｔａ!$"&amp;Z$112&amp;"$"&amp;$B176)),1,0)</f>
        <v>0</v>
      </c>
      <c r="AA176" s="80" cm="1">
        <f t="array" aca="1" ref="AA176" ca="1">IF(ISERROR(INDIRECT("ｄａｔａ!$"&amp;AA$112&amp;"$"&amp;$B176)),1,0)</f>
        <v>0</v>
      </c>
      <c r="AB176" s="80" cm="1">
        <f t="array" aca="1" ref="AB176" ca="1">IF(ISERROR(INDIRECT("ｄａｔａ!$"&amp;AB$112&amp;"$"&amp;$B176)),1,0)</f>
        <v>0</v>
      </c>
      <c r="AC176" s="80" cm="1">
        <f t="array" aca="1" ref="AC176" ca="1">IF(ISERROR(INDIRECT("ｄａｔａ!$"&amp;AC$112&amp;"$"&amp;$B176)),1,0)</f>
        <v>0</v>
      </c>
      <c r="AD176" s="80" cm="1">
        <f t="array" aca="1" ref="AD176" ca="1">IF(ISERROR(INDIRECT("ｄａｔａ!$"&amp;AD$112&amp;"$"&amp;$B176)),1,0)</f>
        <v>0</v>
      </c>
      <c r="AE176" s="80" cm="1">
        <f t="array" aca="1" ref="AE176" ca="1">IF(ISERROR(INDIRECT("ｄａｔａ!$"&amp;AE$112&amp;"$"&amp;$B176)),1,0)</f>
        <v>0</v>
      </c>
      <c r="AF176" s="80" cm="1">
        <f t="array" aca="1" ref="AF176" ca="1">IF(ISERROR(INDIRECT("ｄａｔａ!$"&amp;AF$112&amp;"$"&amp;$B176)),1,0)</f>
        <v>0</v>
      </c>
      <c r="AG176" s="80" cm="1">
        <f t="array" aca="1" ref="AG176" ca="1">IF(ISERROR(INDIRECT("ｄａｔａ!$"&amp;AG$112&amp;"$"&amp;$B176)),1,0)</f>
        <v>0</v>
      </c>
      <c r="AH176" s="80" cm="1">
        <f t="array" aca="1" ref="AH176" ca="1">IF(ISERROR(INDIRECT("ｄａｔａ!$"&amp;AH$112&amp;"$"&amp;$B176)),1,0)</f>
        <v>0</v>
      </c>
      <c r="AI176" s="80" cm="1">
        <f t="array" aca="1" ref="AI176" ca="1">IF(ISERROR(INDIRECT("ｄａｔａ!$"&amp;AI$112&amp;"$"&amp;$B176)),1,0)</f>
        <v>0</v>
      </c>
      <c r="AJ176" s="80" cm="1">
        <f t="array" aca="1" ref="AJ176" ca="1">IF(ISERROR(INDIRECT("ｄａｔａ!$"&amp;AJ$112&amp;"$"&amp;$B176)),1,0)</f>
        <v>0</v>
      </c>
      <c r="AK176" s="80" cm="1">
        <f t="array" aca="1" ref="AK176" ca="1">IF(ISERROR(INDIRECT("ｄａｔａ!$"&amp;AK$112&amp;"$"&amp;$B176)),1,0)</f>
        <v>0</v>
      </c>
      <c r="AL176" s="80" cm="1">
        <f t="array" aca="1" ref="AL176" ca="1">IF(ISERROR(INDIRECT("ｄａｔａ!$"&amp;AL$112&amp;"$"&amp;$B176)),1,0)</f>
        <v>0</v>
      </c>
      <c r="AM176" s="80" cm="1">
        <f t="array" aca="1" ref="AM176" ca="1">IF(ISERROR(INDIRECT("ｄａｔａ!$"&amp;AM$112&amp;"$"&amp;$B176)),1,0)</f>
        <v>0</v>
      </c>
      <c r="AN176" s="80" cm="1">
        <f t="array" aca="1" ref="AN176" ca="1">IF(ISERROR(INDIRECT("ｄａｔａ!$"&amp;AN$112&amp;"$"&amp;$B176)),1,0)</f>
        <v>0</v>
      </c>
      <c r="AO176" s="80" cm="1">
        <f t="array" aca="1" ref="AO176" ca="1">IF(ISERROR(INDIRECT("ｄａｔａ!$"&amp;AO$112&amp;"$"&amp;$B176)),1,0)</f>
        <v>0</v>
      </c>
      <c r="AP176" s="80">
        <f ca="1">IF(SUM($AQ174:$AZ174,$AQ176:$AZ176)&gt;0,1,0)</f>
        <v>0</v>
      </c>
      <c r="AQ176" s="80" cm="1">
        <f t="array" aca="1" ref="AQ176" ca="1">IF(ISERROR(INDIRECT("ｄａｔａ!$"&amp;AQ$112&amp;"$"&amp;$B176)),1,0)</f>
        <v>0</v>
      </c>
      <c r="AR176" s="80" cm="1">
        <f t="array" aca="1" ref="AR176" ca="1">IF(ISERROR(INDIRECT("ｄａｔａ!$"&amp;AR$112&amp;"$"&amp;$B176)),1,0)</f>
        <v>0</v>
      </c>
      <c r="AS176" s="80" cm="1">
        <f t="array" aca="1" ref="AS176" ca="1">IF(ISERROR(INDIRECT("ｄａｔａ!$"&amp;AS$112&amp;"$"&amp;$B176)),1,0)</f>
        <v>0</v>
      </c>
      <c r="AT176" s="80" cm="1">
        <f t="array" aca="1" ref="AT176" ca="1">IF(ISERROR(INDIRECT("ｄａｔａ!$"&amp;AT$112&amp;"$"&amp;$B176)),1,0)</f>
        <v>0</v>
      </c>
      <c r="AU176" s="80" cm="1">
        <f t="array" aca="1" ref="AU176" ca="1">IF(ISERROR(INDIRECT("ｄａｔａ!$"&amp;AU$112&amp;"$"&amp;$B176)),1,0)</f>
        <v>0</v>
      </c>
      <c r="AV176" s="80" cm="1">
        <f t="array" aca="1" ref="AV176" ca="1">IF(ISERROR(INDIRECT("ｄａｔａ!$"&amp;AV$112&amp;"$"&amp;$B176)),1,0)</f>
        <v>0</v>
      </c>
      <c r="AW176" s="80" cm="1">
        <f t="array" aca="1" ref="AW176" ca="1">IF(ISERROR(INDIRECT("ｄａｔａ!$"&amp;AW$112&amp;"$"&amp;$B176)),1,0)</f>
        <v>0</v>
      </c>
      <c r="AX176" s="80" cm="1">
        <f t="array" aca="1" ref="AX176" ca="1">IF(ISERROR(INDIRECT("ｄａｔａ!$"&amp;AX$112&amp;"$"&amp;$B176)),1,0)</f>
        <v>0</v>
      </c>
      <c r="AY176" s="80" cm="1">
        <f t="array" aca="1" ref="AY176" ca="1">IF(ISERROR(INDIRECT("ｄａｔａ!$"&amp;AY$112&amp;"$"&amp;$B176)),1,0)</f>
        <v>0</v>
      </c>
      <c r="AZ176" s="80" cm="1">
        <f t="array" aca="1" ref="AZ176" ca="1">IF(ISERROR(INDIRECT("ｄａｔａ!$"&amp;AZ$112&amp;"$"&amp;$B176)),1,0)</f>
        <v>0</v>
      </c>
      <c r="BA176" s="80">
        <f ca="1">IF(SUM($BB174:$BP174,$BB176:$BP176)&gt;0,1,0)</f>
        <v>0</v>
      </c>
      <c r="BB176" s="80" cm="1">
        <f t="array" aca="1" ref="BB176" ca="1">IF(ISERROR(INDIRECT("ｄａｔａ!$"&amp;BB$112&amp;"$"&amp;$B176)),1,0)</f>
        <v>0</v>
      </c>
      <c r="BC176" s="80" cm="1">
        <f t="array" aca="1" ref="BC176" ca="1">IF(ISERROR(INDIRECT("ｄａｔａ!$"&amp;BC$112&amp;"$"&amp;$B176)),1,0)</f>
        <v>0</v>
      </c>
      <c r="BD176" s="80" cm="1">
        <f t="array" aca="1" ref="BD176" ca="1">IF(ISERROR(INDIRECT("ｄａｔａ!$"&amp;BD$112&amp;"$"&amp;$B176)),1,0)</f>
        <v>0</v>
      </c>
      <c r="BE176" s="80" cm="1">
        <f t="array" aca="1" ref="BE176" ca="1">IF(ISERROR(INDIRECT("ｄａｔａ!$"&amp;BE$112&amp;"$"&amp;$B176)),1,0)</f>
        <v>0</v>
      </c>
      <c r="BF176" s="80" cm="1">
        <f t="array" aca="1" ref="BF176" ca="1">IF(ISERROR(INDIRECT("ｄａｔａ!$"&amp;BF$112&amp;"$"&amp;$B176)),1,0)</f>
        <v>0</v>
      </c>
      <c r="BG176" s="80" cm="1">
        <f t="array" aca="1" ref="BG176" ca="1">IF(ISERROR(INDIRECT("ｄａｔａ!$"&amp;BG$112&amp;"$"&amp;$B176)),1,0)</f>
        <v>0</v>
      </c>
      <c r="BH176" s="80" cm="1">
        <f t="array" aca="1" ref="BH176" ca="1">IF(ISERROR(INDIRECT("ｄａｔａ!$"&amp;BH$112&amp;"$"&amp;$B176)),1,0)</f>
        <v>0</v>
      </c>
      <c r="BI176" s="80" cm="1">
        <f t="array" aca="1" ref="BI176" ca="1">IF(ISERROR(INDIRECT("ｄａｔａ!$"&amp;BI$112&amp;"$"&amp;$B176)),1,0)</f>
        <v>0</v>
      </c>
      <c r="BJ176" s="80" cm="1">
        <f t="array" aca="1" ref="BJ176" ca="1">IF(ISERROR(INDIRECT("ｄａｔａ!$"&amp;BJ$112&amp;"$"&amp;$B176)),1,0)</f>
        <v>0</v>
      </c>
      <c r="BK176" s="80" cm="1">
        <f t="array" aca="1" ref="BK176" ca="1">IF(ISERROR(INDIRECT("ｄａｔａ!$"&amp;BK$112&amp;"$"&amp;$B176)),1,0)</f>
        <v>0</v>
      </c>
      <c r="BL176" s="80" cm="1">
        <f t="array" aca="1" ref="BL176" ca="1">IF(ISERROR(INDIRECT("ｄａｔａ!$"&amp;BL$112&amp;"$"&amp;$B176)),1,0)</f>
        <v>0</v>
      </c>
      <c r="BM176" s="80" cm="1">
        <f t="array" aca="1" ref="BM176" ca="1">IF(ISERROR(INDIRECT("ｄａｔａ!$"&amp;BM$112&amp;"$"&amp;$B176)),1,0)</f>
        <v>0</v>
      </c>
      <c r="BN176" s="80" cm="1">
        <f t="array" aca="1" ref="BN176" ca="1">IF(ISERROR(INDIRECT("ｄａｔａ!$"&amp;BN$112&amp;"$"&amp;$B176)),1,0)</f>
        <v>0</v>
      </c>
      <c r="BO176" s="80" cm="1">
        <f t="array" aca="1" ref="BO176" ca="1">IF(ISERROR(INDIRECT("ｄａｔａ!$"&amp;BO$112&amp;"$"&amp;$B176)),1,0)</f>
        <v>0</v>
      </c>
      <c r="BP176" s="80" cm="1">
        <f t="array" aca="1" ref="BP176" ca="1">IF(ISERROR(INDIRECT("ｄａｔａ!$"&amp;BP$112&amp;"$"&amp;$B176)),1,0)</f>
        <v>0</v>
      </c>
    </row>
    <row r="177" spans="1:68" x14ac:dyDescent="0.2">
      <c r="A177" s="80" t="s">
        <v>2334</v>
      </c>
      <c r="B177" s="80">
        <f>VLOOKUP($A177,$A$11:$B$110,2,FALSE)</f>
        <v>23</v>
      </c>
      <c r="C177" s="80" t="s">
        <v>2435</v>
      </c>
      <c r="D177" s="80" cm="1">
        <f t="array" aca="1" ref="D177" ca="1">_xlfn.IFS(D178=1,0,D179=1,0,AND(INDIRECT("ｄａｔａ!$"&amp;D$112&amp;"$"&amp;$B177)&lt;=INDIRECT("kikan!$Q$11"),INDIRECT("ｄａｔａ!$"&amp;D$112&amp;"$"&amp;$B177)&gt;=INDIRECT("kikan!$K$11")),0,TRUE,1)</f>
        <v>0</v>
      </c>
      <c r="F177" s="80">
        <v>0</v>
      </c>
      <c r="G177" s="80">
        <v>0</v>
      </c>
      <c r="H177" s="80">
        <v>0</v>
      </c>
      <c r="I177" s="80" cm="1">
        <f t="array" aca="1" ref="I177" ca="1">_xlfn.IFS(I178=1,0,I179=1,0,INDIRECT("ｄａｔａ!$"&amp;I$112&amp;"$"&amp;$B177)&gt;=INDIRECT("kikan!$I$11"),0,TRUE,1)</f>
        <v>0</v>
      </c>
      <c r="J177" s="80" cm="1">
        <f t="array" aca="1" ref="J177" ca="1">_xlfn.IFS(D180=1,0,I177=1,0,J178=1,0,I179=1,0,J179=1,0,INDIRECT("ｄａｔａ!$"&amp;I$112&amp;"$"&amp;$B177)&gt;INDIRECT("kikan!$I$11"),0,INDIRECT("ｄａｔａ!$"&amp;J$112&amp;"$"&amp;$B177)&gt;=INDIRECT("ｄａｔａ!$"&amp;D$112&amp;"$"&amp;$B177),0,TRUE,1)</f>
        <v>0</v>
      </c>
      <c r="K177" s="80" cm="1">
        <f t="array" aca="1" ref="K177" ca="1">_xlfn.IFS(K178=1,0,K179=1,0,AND(INDIRECT("ｄａｔａ!$"&amp;K$112&amp;"$"&amp;$B178)&gt;0,INDIRECT("ｄａｔａ!$"&amp;K$112&amp;"$"&amp;$B178)&lt;10000),0,TRUE,1)</f>
        <v>0</v>
      </c>
      <c r="L177" s="80" cm="1">
        <f t="array" aca="1" ref="L177" ca="1">_xlfn.IFS(L178=1,0,L179=1,0,INDIRECT("ｄａｔａ!$"&amp;L$112&amp;"$"&amp;$B177)&lt;20000,1,TRUE,0)</f>
        <v>0</v>
      </c>
      <c r="M177" s="80">
        <v>0</v>
      </c>
      <c r="N177" s="80">
        <v>0</v>
      </c>
      <c r="O177" s="80" cm="1">
        <f t="array" aca="1" ref="O177" ca="1">_xlfn.IFS(O180=1,0,INDIRECT("ｄａｔａ!$"&amp;O$112&amp;"$"&amp;$B178)=4,1,TRUE,0)</f>
        <v>0</v>
      </c>
      <c r="P177" s="80" cm="1">
        <f t="array" aca="1" ref="P177" ca="1">_xlfn.IFS(P180=1,0,AND(INDIRECT("ｄａｔａ!$"&amp;P$112&amp;"$"&amp;$B178)&lt;=3,INDIRECT("ｄａｔａ!$"&amp;P$112&amp;"$"&amp;$B178)&gt;0),1,TRUE,0)</f>
        <v>0</v>
      </c>
      <c r="Q177" s="80" cm="1">
        <f t="array" aca="1" ref="Q177" ca="1">_xlfn.IFS(Q180=1,0,INDIRECT("ｄａｔａ!$"&amp;Q$112&amp;"$"&amp;$B177)=1,1,TRUE,0)</f>
        <v>0</v>
      </c>
      <c r="R177" s="80">
        <v>0</v>
      </c>
      <c r="S177" s="80">
        <v>0</v>
      </c>
      <c r="T177" s="80">
        <v>0</v>
      </c>
      <c r="U177" s="80">
        <v>0</v>
      </c>
      <c r="V177" s="80">
        <v>0</v>
      </c>
      <c r="W177" s="80">
        <v>0</v>
      </c>
      <c r="X177" s="80">
        <f ca="1">IF(AND(SUM($Y177:$AO177)=0,17-SUM($Y179:$AO179)&gt;1),1,0)</f>
        <v>0</v>
      </c>
      <c r="Y177" s="80" cm="1">
        <f t="array" aca="1" ref="Y177" ca="1">_xlfn.IFS(Y180=1,0,INDIRECT("ｄａｔａ!$"&amp;Y$112&amp;"$"&amp;$B177)=2,1,TRUE,0)</f>
        <v>0</v>
      </c>
      <c r="Z177" s="80" cm="1">
        <f t="array" aca="1" ref="Z177" ca="1">_xlfn.IFS(Z180=1,0,INDIRECT("ｄａｔａ!$"&amp;Z$112&amp;"$"&amp;$B177)=2,1,TRUE,0)</f>
        <v>0</v>
      </c>
      <c r="AA177" s="80" cm="1">
        <f t="array" aca="1" ref="AA177" ca="1">_xlfn.IFS(AA180=1,0,INDIRECT("ｄａｔａ!$"&amp;AA$112&amp;"$"&amp;$B177)=2,1,TRUE,0)</f>
        <v>0</v>
      </c>
      <c r="AB177" s="80" cm="1">
        <f t="array" aca="1" ref="AB177" ca="1">_xlfn.IFS(AB180=1,0,INDIRECT("ｄａｔａ!$"&amp;AB$112&amp;"$"&amp;$B177)=2,1,TRUE,0)</f>
        <v>0</v>
      </c>
      <c r="AC177" s="80" cm="1">
        <f t="array" aca="1" ref="AC177" ca="1">_xlfn.IFS(AC180=1,0,INDIRECT("ｄａｔａ!$"&amp;AC$112&amp;"$"&amp;$B177)=2,1,TRUE,0)</f>
        <v>0</v>
      </c>
      <c r="AD177" s="80" cm="1">
        <f t="array" aca="1" ref="AD177" ca="1">_xlfn.IFS(AD180=1,0,INDIRECT("ｄａｔａ!$"&amp;AD$112&amp;"$"&amp;$B177)=2,1,TRUE,0)</f>
        <v>0</v>
      </c>
      <c r="AE177" s="80" cm="1">
        <f t="array" aca="1" ref="AE177" ca="1">_xlfn.IFS(AE180=1,0,INDIRECT("ｄａｔａ!$"&amp;AE$112&amp;"$"&amp;$B177)=2,1,TRUE,0)</f>
        <v>0</v>
      </c>
      <c r="AF177" s="80" cm="1">
        <f t="array" aca="1" ref="AF177" ca="1">_xlfn.IFS(AF180=1,0,INDIRECT("ｄａｔａ!$"&amp;AF$112&amp;"$"&amp;$B177)=2,1,TRUE,0)</f>
        <v>0</v>
      </c>
      <c r="AG177" s="80" cm="1">
        <f t="array" aca="1" ref="AG177" ca="1">_xlfn.IFS(AG180=1,0,INDIRECT("ｄａｔａ!$"&amp;AG$112&amp;"$"&amp;$B177)=2,1,TRUE,0)</f>
        <v>0</v>
      </c>
      <c r="AH177" s="80" cm="1">
        <f t="array" aca="1" ref="AH177" ca="1">_xlfn.IFS(AH180=1,0,INDIRECT("ｄａｔａ!$"&amp;AH$112&amp;"$"&amp;$B177)=2,1,TRUE,0)</f>
        <v>0</v>
      </c>
      <c r="AI177" s="80" cm="1">
        <f t="array" aca="1" ref="AI177" ca="1">_xlfn.IFS(AI180=1,0,INDIRECT("ｄａｔａ!$"&amp;AI$112&amp;"$"&amp;$B177)=2,1,TRUE,0)</f>
        <v>0</v>
      </c>
      <c r="AJ177" s="80" cm="1">
        <f t="array" aca="1" ref="AJ177" ca="1">_xlfn.IFS(AJ180=1,0,INDIRECT("ｄａｔａ!$"&amp;AJ$112&amp;"$"&amp;$B177)=2,1,TRUE,0)</f>
        <v>0</v>
      </c>
      <c r="AK177" s="80" cm="1">
        <f t="array" aca="1" ref="AK177" ca="1">_xlfn.IFS(AK180=1,0,INDIRECT("ｄａｔａ!$"&amp;AK$112&amp;"$"&amp;$B177)=2,1,TRUE,0)</f>
        <v>0</v>
      </c>
      <c r="AL177" s="80" cm="1">
        <f t="array" aca="1" ref="AL177" ca="1">_xlfn.IFS(AL180=1,0,INDIRECT("ｄａｔａ!$"&amp;AL$112&amp;"$"&amp;$B177)=2,1,TRUE,0)</f>
        <v>0</v>
      </c>
      <c r="AM177" s="80" cm="1">
        <f t="array" aca="1" ref="AM177" ca="1">_xlfn.IFS(AM180=1,0,INDIRECT("ｄａｔａ!$"&amp;AM$112&amp;"$"&amp;$B177)=2,1,TRUE,0)</f>
        <v>0</v>
      </c>
      <c r="AN177" s="80" cm="1">
        <f t="array" aca="1" ref="AN177" ca="1">_xlfn.IFS(AN180=1,0,INDIRECT("ｄａｔａ!$"&amp;AN$112&amp;"$"&amp;$B177)=2,1,TRUE,0)</f>
        <v>0</v>
      </c>
      <c r="AO177" s="80" cm="1">
        <f t="array" aca="1" ref="AO177" ca="1">_xlfn.IFS(AO180=1,0,INDIRECT("ｄａｔａ!$"&amp;AO$112&amp;"$"&amp;$B177)=2,1,TRUE,0)</f>
        <v>0</v>
      </c>
      <c r="AP177" s="80">
        <f ca="1">IF(AND(SUM($AQ177:$AZ177)=0,10-SUM($AQ179:$AZ179)&gt;1),1,0)</f>
        <v>0</v>
      </c>
      <c r="AQ177" s="80" cm="1">
        <f t="array" aca="1" ref="AQ177" ca="1">_xlfn.IFS(AQ180=1,0,INDIRECT("ｄａｔａ!$"&amp;AQ$112&amp;"$"&amp;$B177)=2,1,TRUE,0)</f>
        <v>0</v>
      </c>
      <c r="AR177" s="80" cm="1">
        <f t="array" aca="1" ref="AR177" ca="1">_xlfn.IFS(AR180=1,0,INDIRECT("ｄａｔａ!$"&amp;AR$112&amp;"$"&amp;$B177)=2,1,TRUE,0)</f>
        <v>0</v>
      </c>
      <c r="AS177" s="80" cm="1">
        <f t="array" aca="1" ref="AS177" ca="1">_xlfn.IFS(AS180=1,0,INDIRECT("ｄａｔａ!$"&amp;AS$112&amp;"$"&amp;$B177)=2,1,TRUE,0)</f>
        <v>0</v>
      </c>
      <c r="AT177" s="80" cm="1">
        <f t="array" aca="1" ref="AT177" ca="1">_xlfn.IFS(AT180=1,0,INDIRECT("ｄａｔａ!$"&amp;AT$112&amp;"$"&amp;$B177)=2,1,TRUE,0)</f>
        <v>0</v>
      </c>
      <c r="AU177" s="80" cm="1">
        <f t="array" aca="1" ref="AU177" ca="1">_xlfn.IFS(AU180=1,0,INDIRECT("ｄａｔａ!$"&amp;AU$112&amp;"$"&amp;$B177)=2,1,TRUE,0)</f>
        <v>0</v>
      </c>
      <c r="AV177" s="80" cm="1">
        <f t="array" aca="1" ref="AV177" ca="1">_xlfn.IFS(AV180=1,0,INDIRECT("ｄａｔａ!$"&amp;AV$112&amp;"$"&amp;$B177)=2,1,TRUE,0)</f>
        <v>0</v>
      </c>
      <c r="AW177" s="80" cm="1">
        <f t="array" aca="1" ref="AW177" ca="1">_xlfn.IFS(AW180=1,0,INDIRECT("ｄａｔａ!$"&amp;AW$112&amp;"$"&amp;$B177)=2,1,TRUE,0)</f>
        <v>0</v>
      </c>
      <c r="AX177" s="80" cm="1">
        <f t="array" aca="1" ref="AX177" ca="1">_xlfn.IFS(AX180=1,0,INDIRECT("ｄａｔａ!$"&amp;AX$112&amp;"$"&amp;$B177)=2,1,TRUE,0)</f>
        <v>0</v>
      </c>
      <c r="AY177" s="80" cm="1">
        <f t="array" aca="1" ref="AY177" ca="1">_xlfn.IFS(AY180=1,0,INDIRECT("ｄａｔａ!$"&amp;AY$112&amp;"$"&amp;$B177)=2,1,TRUE,0)</f>
        <v>0</v>
      </c>
      <c r="AZ177" s="80" cm="1">
        <f t="array" aca="1" ref="AZ177" ca="1">_xlfn.IFS(AZ180=1,0,INDIRECT("ｄａｔａ!$"&amp;AZ$112&amp;"$"&amp;$B177)=2,1,TRUE,0)</f>
        <v>0</v>
      </c>
      <c r="BA177" s="80">
        <f ca="1">IF(AND(SUM($BB177:$BP177)=0,15-SUM($BB179:$BP179)&gt;1),1,0)</f>
        <v>0</v>
      </c>
      <c r="BB177" s="80" cm="1">
        <f t="array" aca="1" ref="BB177" ca="1">_xlfn.IFS(BB180=1,0,INDIRECT("ｄａｔａ!$"&amp;BB$112&amp;"$"&amp;$B177)=2,1,TRUE,0)</f>
        <v>0</v>
      </c>
      <c r="BC177" s="80" cm="1">
        <f t="array" aca="1" ref="BC177" ca="1">_xlfn.IFS(BC180=1,0,INDIRECT("ｄａｔａ!$"&amp;BC$112&amp;"$"&amp;$B177)=2,1,TRUE,0)</f>
        <v>0</v>
      </c>
      <c r="BD177" s="80" cm="1">
        <f t="array" aca="1" ref="BD177" ca="1">_xlfn.IFS(BD180=1,0,INDIRECT("ｄａｔａ!$"&amp;BD$112&amp;"$"&amp;$B177)=2,1,TRUE,0)</f>
        <v>0</v>
      </c>
      <c r="BE177" s="80" cm="1">
        <f t="array" aca="1" ref="BE177" ca="1">_xlfn.IFS(BE180=1,0,INDIRECT("ｄａｔａ!$"&amp;BE$112&amp;"$"&amp;$B177)=2,1,TRUE,0)</f>
        <v>0</v>
      </c>
      <c r="BF177" s="80" cm="1">
        <f t="array" aca="1" ref="BF177" ca="1">_xlfn.IFS(BF180=1,0,INDIRECT("ｄａｔａ!$"&amp;BF$112&amp;"$"&amp;$B177)=2,1,TRUE,0)</f>
        <v>0</v>
      </c>
      <c r="BG177" s="80" cm="1">
        <f t="array" aca="1" ref="BG177" ca="1">_xlfn.IFS(BG180=1,0,INDIRECT("ｄａｔａ!$"&amp;BG$112&amp;"$"&amp;$B177)=2,1,TRUE,0)</f>
        <v>0</v>
      </c>
      <c r="BH177" s="80" cm="1">
        <f t="array" aca="1" ref="BH177" ca="1">_xlfn.IFS(BH180=1,0,INDIRECT("ｄａｔａ!$"&amp;BH$112&amp;"$"&amp;$B177)=2,1,TRUE,0)</f>
        <v>0</v>
      </c>
      <c r="BI177" s="80" cm="1">
        <f t="array" aca="1" ref="BI177" ca="1">_xlfn.IFS(BI180=1,0,INDIRECT("ｄａｔａ!$"&amp;BI$112&amp;"$"&amp;$B177)=2,1,TRUE,0)</f>
        <v>0</v>
      </c>
      <c r="BJ177" s="80" cm="1">
        <f t="array" aca="1" ref="BJ177" ca="1">_xlfn.IFS(BJ180=1,0,INDIRECT("ｄａｔａ!$"&amp;BJ$112&amp;"$"&amp;$B177)=2,1,TRUE,0)</f>
        <v>0</v>
      </c>
      <c r="BK177" s="80" cm="1">
        <f t="array" aca="1" ref="BK177" ca="1">_xlfn.IFS(BK180=1,0,INDIRECT("ｄａｔａ!$"&amp;BK$112&amp;"$"&amp;$B177)=2,1,TRUE,0)</f>
        <v>0</v>
      </c>
      <c r="BL177" s="80" cm="1">
        <f t="array" aca="1" ref="BL177" ca="1">_xlfn.IFS(BL180=1,0,INDIRECT("ｄａｔａ!$"&amp;BL$112&amp;"$"&amp;$B177)=2,1,TRUE,0)</f>
        <v>0</v>
      </c>
      <c r="BM177" s="80" cm="1">
        <f t="array" aca="1" ref="BM177" ca="1">_xlfn.IFS(BM180=1,0,INDIRECT("ｄａｔａ!$"&amp;BM$112&amp;"$"&amp;$B177)=2,1,TRUE,0)</f>
        <v>0</v>
      </c>
      <c r="BN177" s="80" cm="1">
        <f t="array" aca="1" ref="BN177" ca="1">_xlfn.IFS(BN180=1,0,INDIRECT("ｄａｔａ!$"&amp;BN$112&amp;"$"&amp;$B177)=2,1,TRUE,0)</f>
        <v>0</v>
      </c>
      <c r="BO177" s="80" cm="1">
        <f t="array" aca="1" ref="BO177" ca="1">_xlfn.IFS(BO180=1,0,INDIRECT("ｄａｔａ!$"&amp;BO$112&amp;"$"&amp;$B177)=2,1,TRUE,0)</f>
        <v>0</v>
      </c>
      <c r="BP177" s="80" cm="1">
        <f t="array" aca="1" ref="BP177" ca="1">_xlfn.IFS(BP180=1,0,INDIRECT("ｄａｔａ!$"&amp;BP$112&amp;"$"&amp;$B177)=2,1,TRUE,0)</f>
        <v>0</v>
      </c>
    </row>
    <row r="178" spans="1:68" x14ac:dyDescent="0.2">
      <c r="B178" s="80">
        <f>VLOOKUP($A177,$A$11:$B$110,2,FALSE)</f>
        <v>23</v>
      </c>
      <c r="C178" s="80" t="s">
        <v>2437</v>
      </c>
      <c r="D178" s="80" cm="1">
        <f t="array" aca="1" ref="D178" ca="1">_xlfn.IFS(D179=1,0,AND(ISNUMBER(INDIRECT("ｄａｔａ!$"&amp;D$112&amp;"$"&amp;$B178)),INDIRECT("ｄａｔａ!$"&amp;D$112&amp;"$"&amp;$B178)&lt;=12,INDIRECT("ｄａｔａ!$"&amp;D$112&amp;"$"&amp;$B178)&gt;=1),0,TRUE,1)</f>
        <v>1</v>
      </c>
      <c r="F178" s="80">
        <v>0</v>
      </c>
      <c r="G178" s="80">
        <v>0</v>
      </c>
      <c r="H178" s="80">
        <v>0</v>
      </c>
      <c r="I178" s="80" cm="1">
        <f t="array" aca="1" ref="I178" ca="1">_xlfn.IFS(I179=1,0,AND(ISNUMBER(INDIRECT("ｄａｔａ!$"&amp;I$112&amp;"$"&amp;$B178)),LEN(INDIRECT("ｄａｔａ!$"&amp;I$112&amp;"$"&amp;$B178))=4),0,TRUE,1)</f>
        <v>0</v>
      </c>
      <c r="J178" s="80" cm="1">
        <f t="array" aca="1" ref="J178" ca="1">_xlfn.IFS(J179=1,0,AND(ISNUMBER(INDIRECT("ｄａｔａ!$"&amp;J$112&amp;"$"&amp;$B178)),INDIRECT("ｄａｔａ!$"&amp;J$112&amp;"$"&amp;$B178)&lt;=12,INDIRECT("ｄａｔａ!$"&amp;J$112&amp;"$"&amp;$B178)&gt;=1),0,TRUE,1)</f>
        <v>0</v>
      </c>
      <c r="K178" s="80" cm="1">
        <f t="array" aca="1" ref="K178" ca="1">_xlfn.IFS(K179=1,0,ISNUMBER(INDIRECT("ｄａｔａ!$"&amp;K$112&amp;"$"&amp;$B178)),0,TRUE,1)</f>
        <v>0</v>
      </c>
      <c r="L178" s="80" cm="1">
        <f t="array" aca="1" ref="L178" ca="1">_xlfn.IFS(L179=1,0,AND(ISNUMBER(INDIRECT("ｄａｔａ!$"&amp;L$112&amp;"$"&amp;$B178)),INDIRECT("ｄａｔａ!$"&amp;L$112&amp;"$"&amp;$B178)&gt;0),0,TRUE,1)</f>
        <v>0</v>
      </c>
      <c r="M178" s="80" cm="1">
        <f t="array" aca="1" ref="M178" ca="1">_xlfn.IFS(M179=1,0,AND(INDIRECT("ｄａｔａ!$"&amp;M$112&amp;"$"&amp;$B178)&lt;=5,INDIRECT("ｄａｔａ!$"&amp;M$112&amp;"$"&amp;$B178)&gt;0),0,TRUE,1)</f>
        <v>0</v>
      </c>
      <c r="N178" s="80" cm="1">
        <f t="array" aca="1" ref="N178" ca="1">_xlfn.IFS(N179=1,0,AND(INDIRECT("ｄａｔａ!$"&amp;N$112&amp;"$"&amp;$B178)&lt;=2,INDIRECT("ｄａｔａ!$"&amp;N$112&amp;"$"&amp;$B178)&gt;0),0,TRUE,1)</f>
        <v>0</v>
      </c>
      <c r="O178" s="80" cm="1">
        <f t="array" aca="1" ref="O178" ca="1">_xlfn.IFS(O179=1,0,AND(INDIRECT("ｄａｔａ!$"&amp;O$112&amp;"$"&amp;$B178)&lt;=4,INDIRECT("ｄａｔａ!$"&amp;O$112&amp;"$"&amp;$B178)&gt;0),0,TRUE,1)</f>
        <v>0</v>
      </c>
      <c r="P178" s="80" cm="1">
        <f t="array" aca="1" ref="P178" ca="1">_xlfn.IFS(P179=1,0,AND(INDIRECT("ｄａｔａ!$"&amp;P$112&amp;"$"&amp;$B178)&lt;=3,INDIRECT("ｄａｔａ!$"&amp;P$112&amp;"$"&amp;$B178)&gt;0),0,TRUE,1)</f>
        <v>0</v>
      </c>
      <c r="Q178" s="80" cm="1">
        <f t="array" aca="1" ref="Q178" ca="1">_xlfn.IFS(Q179=1,0,AND(INDIRECT("ｄａｔａ!$"&amp;Q$112&amp;"$"&amp;$B178)&lt;=2,INDIRECT("ｄａｔａ!$"&amp;Q$112&amp;"$"&amp;$B178)&gt;0),0,TRUE,1)</f>
        <v>0</v>
      </c>
      <c r="R178" s="80" cm="1">
        <f t="array" aca="1" ref="R178" ca="1">_xlfn.IFS(R179=1,0,AND(INDIRECT("ｄａｔａ!$"&amp;R$112&amp;"$"&amp;$B178)&lt;=10,INDIRECT("ｄａｔａ!$"&amp;R$112&amp;"$"&amp;$B178)&gt;0),0,TRUE,1)</f>
        <v>0</v>
      </c>
      <c r="S178" s="80" cm="1">
        <f t="array" aca="1" ref="S178" ca="1">_xlfn.IFS(S179=1,0,AND(INDIRECT("ｄａｔａ!$"&amp;S$112&amp;"$"&amp;$B178)&lt;=5,INDIRECT("ｄａｔａ!$"&amp;S$112&amp;"$"&amp;$B178)&gt;0),0,TRUE,1)</f>
        <v>0</v>
      </c>
      <c r="T178" s="80" cm="1">
        <f t="array" aca="1" ref="T178" ca="1">_xlfn.IFS(T179=1,0,AND(INDIRECT("ｄａｔａ!$"&amp;T$112&amp;"$"&amp;$B178)&lt;=9,INDIRECT("ｄａｔａ!$"&amp;T$112&amp;"$"&amp;$B178)&gt;0),0,TRUE,1)</f>
        <v>0</v>
      </c>
      <c r="U178" s="80" cm="1">
        <f t="array" aca="1" ref="U178" ca="1">_xlfn.IFS(U179=1,0,ISNUMBER(INDIRECT("ｄａｔａ!$"&amp;U$112&amp;"$"&amp;$B178)),0,TRUE,1)</f>
        <v>0</v>
      </c>
      <c r="V178" s="80" cm="1">
        <f t="array" aca="1" ref="V178" ca="1">_xlfn.IFS(V179=1,0,AND(INDIRECT("ｄａｔａ!$"&amp;V$112&amp;"$"&amp;$B178)&lt;=4,INDIRECT("ｄａｔａ!$"&amp;V$112&amp;"$"&amp;$B178)&gt;0),0,TRUE,1)</f>
        <v>0</v>
      </c>
      <c r="W178" s="80" cm="1">
        <f t="array" aca="1" ref="W178" ca="1">_xlfn.IFS(W179=1,0,AND(INDIRECT("ｄａｔａ!$"&amp;W$112&amp;"$"&amp;$B178)&lt;=2,INDIRECT("ｄａｔａ!$"&amp;W$112&amp;"$"&amp;$B178)&gt;0),0,TRUE,1)</f>
        <v>0</v>
      </c>
      <c r="X178" s="80">
        <f ca="1">IF(SUM($Y177:$AO177)&gt;1,1,0)</f>
        <v>0</v>
      </c>
      <c r="Y178" s="80" cm="1">
        <f t="array" aca="1" ref="Y178" ca="1">_xlfn.IFS(Y180=1,0,Y179=1,0,AND(INDIRECT("ｄａｔａ!$"&amp;Y$112&amp;"$"&amp;$B178)&lt;=2,INDIRECT("ｄａｔａ!$"&amp;Y$112&amp;"$"&amp;$B178)&gt;0),0,TRUE,1)</f>
        <v>0</v>
      </c>
      <c r="Z178" s="80" cm="1">
        <f t="array" aca="1" ref="Z178" ca="1">_xlfn.IFS(Z180=1,0,Z179=1,0,AND(INDIRECT("ｄａｔａ!$"&amp;Z$112&amp;"$"&amp;$B178)&lt;=2,INDIRECT("ｄａｔａ!$"&amp;Z$112&amp;"$"&amp;$B178)&gt;0),0,TRUE,1)</f>
        <v>0</v>
      </c>
      <c r="AA178" s="80" cm="1">
        <f t="array" aca="1" ref="AA178" ca="1">_xlfn.IFS(AA180=1,0,AA179=1,0,AND(INDIRECT("ｄａｔａ!$"&amp;AA$112&amp;"$"&amp;$B178)&lt;=2,INDIRECT("ｄａｔａ!$"&amp;AA$112&amp;"$"&amp;$B178)&gt;0),0,TRUE,1)</f>
        <v>0</v>
      </c>
      <c r="AB178" s="80" cm="1">
        <f t="array" aca="1" ref="AB178" ca="1">_xlfn.IFS(AB180=1,0,AB179=1,0,AND(INDIRECT("ｄａｔａ!$"&amp;AB$112&amp;"$"&amp;$B178)&lt;=2,INDIRECT("ｄａｔａ!$"&amp;AB$112&amp;"$"&amp;$B178)&gt;0),0,TRUE,1)</f>
        <v>0</v>
      </c>
      <c r="AC178" s="80" cm="1">
        <f t="array" aca="1" ref="AC178" ca="1">_xlfn.IFS(AC180=1,0,AC179=1,0,AND(INDIRECT("ｄａｔａ!$"&amp;AC$112&amp;"$"&amp;$B178)&lt;=2,INDIRECT("ｄａｔａ!$"&amp;AC$112&amp;"$"&amp;$B178)&gt;0),0,TRUE,1)</f>
        <v>0</v>
      </c>
      <c r="AD178" s="80" cm="1">
        <f t="array" aca="1" ref="AD178" ca="1">_xlfn.IFS(AD180=1,0,AD179=1,0,AND(INDIRECT("ｄａｔａ!$"&amp;AD$112&amp;"$"&amp;$B178)&lt;=2,INDIRECT("ｄａｔａ!$"&amp;AD$112&amp;"$"&amp;$B178)&gt;0),0,TRUE,1)</f>
        <v>0</v>
      </c>
      <c r="AE178" s="80" cm="1">
        <f t="array" aca="1" ref="AE178" ca="1">_xlfn.IFS(AE180=1,0,AE179=1,0,AND(INDIRECT("ｄａｔａ!$"&amp;AE$112&amp;"$"&amp;$B178)&lt;=2,INDIRECT("ｄａｔａ!$"&amp;AE$112&amp;"$"&amp;$B178)&gt;0),0,TRUE,1)</f>
        <v>0</v>
      </c>
      <c r="AF178" s="80" cm="1">
        <f t="array" aca="1" ref="AF178" ca="1">_xlfn.IFS(AF180=1,0,AF179=1,0,AND(INDIRECT("ｄａｔａ!$"&amp;AF$112&amp;"$"&amp;$B178)&lt;=2,INDIRECT("ｄａｔａ!$"&amp;AF$112&amp;"$"&amp;$B178)&gt;0),0,TRUE,1)</f>
        <v>0</v>
      </c>
      <c r="AG178" s="80" cm="1">
        <f t="array" aca="1" ref="AG178" ca="1">_xlfn.IFS(AG180=1,0,AG179=1,0,AND(INDIRECT("ｄａｔａ!$"&amp;AG$112&amp;"$"&amp;$B178)&lt;=2,INDIRECT("ｄａｔａ!$"&amp;AG$112&amp;"$"&amp;$B178)&gt;0),0,TRUE,1)</f>
        <v>0</v>
      </c>
      <c r="AH178" s="80" cm="1">
        <f t="array" aca="1" ref="AH178" ca="1">_xlfn.IFS(AH180=1,0,AH179=1,0,AND(INDIRECT("ｄａｔａ!$"&amp;AH$112&amp;"$"&amp;$B178)&lt;=2,INDIRECT("ｄａｔａ!$"&amp;AH$112&amp;"$"&amp;$B178)&gt;0),0,TRUE,1)</f>
        <v>0</v>
      </c>
      <c r="AI178" s="80" cm="1">
        <f t="array" aca="1" ref="AI178" ca="1">_xlfn.IFS(AI180=1,0,AI179=1,0,AND(INDIRECT("ｄａｔａ!$"&amp;AI$112&amp;"$"&amp;$B178)&lt;=2,INDIRECT("ｄａｔａ!$"&amp;AI$112&amp;"$"&amp;$B178)&gt;0),0,TRUE,1)</f>
        <v>0</v>
      </c>
      <c r="AJ178" s="80" cm="1">
        <f t="array" aca="1" ref="AJ178" ca="1">_xlfn.IFS(AJ180=1,0,AJ179=1,0,AND(INDIRECT("ｄａｔａ!$"&amp;AJ$112&amp;"$"&amp;$B178)&lt;=2,INDIRECT("ｄａｔａ!$"&amp;AJ$112&amp;"$"&amp;$B178)&gt;0),0,TRUE,1)</f>
        <v>0</v>
      </c>
      <c r="AK178" s="80" cm="1">
        <f t="array" aca="1" ref="AK178" ca="1">_xlfn.IFS(AK180=1,0,AK179=1,0,AND(INDIRECT("ｄａｔａ!$"&amp;AK$112&amp;"$"&amp;$B178)&lt;=2,INDIRECT("ｄａｔａ!$"&amp;AK$112&amp;"$"&amp;$B178)&gt;0),0,TRUE,1)</f>
        <v>0</v>
      </c>
      <c r="AL178" s="80" cm="1">
        <f t="array" aca="1" ref="AL178" ca="1">_xlfn.IFS(AL180=1,0,AL179=1,0,AND(INDIRECT("ｄａｔａ!$"&amp;AL$112&amp;"$"&amp;$B178)&lt;=2,INDIRECT("ｄａｔａ!$"&amp;AL$112&amp;"$"&amp;$B178)&gt;0),0,TRUE,1)</f>
        <v>0</v>
      </c>
      <c r="AM178" s="80" cm="1">
        <f t="array" aca="1" ref="AM178" ca="1">_xlfn.IFS(AM180=1,0,AM179=1,0,AND(INDIRECT("ｄａｔａ!$"&amp;AM$112&amp;"$"&amp;$B178)&lt;=2,INDIRECT("ｄａｔａ!$"&amp;AM$112&amp;"$"&amp;$B178)&gt;0),0,TRUE,1)</f>
        <v>0</v>
      </c>
      <c r="AN178" s="80" cm="1">
        <f t="array" aca="1" ref="AN178" ca="1">_xlfn.IFS(AN180=1,0,AN179=1,0,AND(INDIRECT("ｄａｔａ!$"&amp;AN$112&amp;"$"&amp;$B178)&lt;=2,INDIRECT("ｄａｔａ!$"&amp;AN$112&amp;"$"&amp;$B178)&gt;0),0,TRUE,1)</f>
        <v>0</v>
      </c>
      <c r="AO178" s="80" cm="1">
        <f t="array" aca="1" ref="AO178" ca="1">_xlfn.IFS(AO180=1,0,AO179=1,0,AND(INDIRECT("ｄａｔａ!$"&amp;AO$112&amp;"$"&amp;$B178)&lt;=2,INDIRECT("ｄａｔａ!$"&amp;AO$112&amp;"$"&amp;$B178)&gt;0),0,TRUE,1)</f>
        <v>0</v>
      </c>
      <c r="AP178" s="80">
        <f ca="1">IF(SUM($AQ177:$AZ177)&gt;1,1,0)</f>
        <v>0</v>
      </c>
      <c r="AQ178" s="80" cm="1">
        <f t="array" aca="1" ref="AQ178" ca="1">_xlfn.IFS(AQ180=1,0,AQ179=1,0,AND(INDIRECT("ｄａｔａ!$"&amp;AQ$112&amp;"$"&amp;$B178)&lt;=2,INDIRECT("ｄａｔａ!$"&amp;AQ$112&amp;"$"&amp;$B178)&gt;0),0,TRUE,1)</f>
        <v>0</v>
      </c>
      <c r="AR178" s="80" cm="1">
        <f t="array" aca="1" ref="AR178" ca="1">_xlfn.IFS(AR180=1,0,AR179=1,0,AND(INDIRECT("ｄａｔａ!$"&amp;AR$112&amp;"$"&amp;$B178)&lt;=2,INDIRECT("ｄａｔａ!$"&amp;AR$112&amp;"$"&amp;$B178)&gt;0),0,TRUE,1)</f>
        <v>0</v>
      </c>
      <c r="AS178" s="80" cm="1">
        <f t="array" aca="1" ref="AS178" ca="1">_xlfn.IFS(AS180=1,0,AS179=1,0,AND(INDIRECT("ｄａｔａ!$"&amp;AS$112&amp;"$"&amp;$B178)&lt;=2,INDIRECT("ｄａｔａ!$"&amp;AS$112&amp;"$"&amp;$B178)&gt;0),0,TRUE,1)</f>
        <v>0</v>
      </c>
      <c r="AT178" s="80" cm="1">
        <f t="array" aca="1" ref="AT178" ca="1">_xlfn.IFS(AT180=1,0,AT179=1,0,AND(INDIRECT("ｄａｔａ!$"&amp;AT$112&amp;"$"&amp;$B178)&lt;=2,INDIRECT("ｄａｔａ!$"&amp;AT$112&amp;"$"&amp;$B178)&gt;0),0,TRUE,1)</f>
        <v>0</v>
      </c>
      <c r="AU178" s="80" cm="1">
        <f t="array" aca="1" ref="AU178" ca="1">_xlfn.IFS(AU180=1,0,AU179=1,0,AND(INDIRECT("ｄａｔａ!$"&amp;AU$112&amp;"$"&amp;$B178)&lt;=2,INDIRECT("ｄａｔａ!$"&amp;AU$112&amp;"$"&amp;$B178)&gt;0),0,TRUE,1)</f>
        <v>0</v>
      </c>
      <c r="AV178" s="80" cm="1">
        <f t="array" aca="1" ref="AV178" ca="1">_xlfn.IFS(AV180=1,0,AV179=1,0,AND(INDIRECT("ｄａｔａ!$"&amp;AV$112&amp;"$"&amp;$B178)&lt;=2,INDIRECT("ｄａｔａ!$"&amp;AV$112&amp;"$"&amp;$B178)&gt;0),0,TRUE,1)</f>
        <v>0</v>
      </c>
      <c r="AW178" s="80" cm="1">
        <f t="array" aca="1" ref="AW178" ca="1">_xlfn.IFS(AW180=1,0,AW179=1,0,AND(INDIRECT("ｄａｔａ!$"&amp;AW$112&amp;"$"&amp;$B178)&lt;=2,INDIRECT("ｄａｔａ!$"&amp;AW$112&amp;"$"&amp;$B178)&gt;0),0,TRUE,1)</f>
        <v>0</v>
      </c>
      <c r="AX178" s="80" cm="1">
        <f t="array" aca="1" ref="AX178" ca="1">_xlfn.IFS(AX180=1,0,AX179=1,0,AND(INDIRECT("ｄａｔａ!$"&amp;AX$112&amp;"$"&amp;$B178)&lt;=2,INDIRECT("ｄａｔａ!$"&amp;AX$112&amp;"$"&amp;$B178)&gt;0),0,TRUE,1)</f>
        <v>0</v>
      </c>
      <c r="AY178" s="80" cm="1">
        <f t="array" aca="1" ref="AY178" ca="1">_xlfn.IFS(AY180=1,0,AY179=1,0,AND(INDIRECT("ｄａｔａ!$"&amp;AY$112&amp;"$"&amp;$B178)&lt;=2,INDIRECT("ｄａｔａ!$"&amp;AY$112&amp;"$"&amp;$B178)&gt;0),0,TRUE,1)</f>
        <v>0</v>
      </c>
      <c r="AZ178" s="80" cm="1">
        <f t="array" aca="1" ref="AZ178" ca="1">_xlfn.IFS(AZ180=1,0,AZ179=1,0,AND(INDIRECT("ｄａｔａ!$"&amp;AZ$112&amp;"$"&amp;$B178)&lt;=2,INDIRECT("ｄａｔａ!$"&amp;AZ$112&amp;"$"&amp;$B178)&gt;0),0,TRUE,1)</f>
        <v>0</v>
      </c>
      <c r="BA178" s="80">
        <f ca="1">IF(SUM($BB177:$BP177)&gt;1,1,0)</f>
        <v>0</v>
      </c>
      <c r="BB178" s="80" cm="1">
        <f t="array" aca="1" ref="BB178" ca="1">_xlfn.IFS(BB180=1,0,BB179=1,0,AND(INDIRECT("ｄａｔａ!$"&amp;BB$112&amp;"$"&amp;$B178)&lt;=2,INDIRECT("ｄａｔａ!$"&amp;BB$112&amp;"$"&amp;$B178)&gt;0),0,TRUE,1)</f>
        <v>0</v>
      </c>
      <c r="BC178" s="80" cm="1">
        <f t="array" aca="1" ref="BC178" ca="1">_xlfn.IFS(BC180=1,0,BC179=1,0,AND(INDIRECT("ｄａｔａ!$"&amp;BC$112&amp;"$"&amp;$B178)&lt;=2,INDIRECT("ｄａｔａ!$"&amp;BC$112&amp;"$"&amp;$B178)&gt;0),0,TRUE,1)</f>
        <v>0</v>
      </c>
      <c r="BD178" s="80" cm="1">
        <f t="array" aca="1" ref="BD178" ca="1">_xlfn.IFS(BD180=1,0,BD179=1,0,AND(INDIRECT("ｄａｔａ!$"&amp;BD$112&amp;"$"&amp;$B178)&lt;=2,INDIRECT("ｄａｔａ!$"&amp;BD$112&amp;"$"&amp;$B178)&gt;0),0,TRUE,1)</f>
        <v>0</v>
      </c>
      <c r="BE178" s="80" cm="1">
        <f t="array" aca="1" ref="BE178" ca="1">_xlfn.IFS(BE180=1,0,BE179=1,0,AND(INDIRECT("ｄａｔａ!$"&amp;BE$112&amp;"$"&amp;$B178)&lt;=2,INDIRECT("ｄａｔａ!$"&amp;BE$112&amp;"$"&amp;$B178)&gt;0),0,TRUE,1)</f>
        <v>0</v>
      </c>
      <c r="BF178" s="80" cm="1">
        <f t="array" aca="1" ref="BF178" ca="1">_xlfn.IFS(BF180=1,0,BF179=1,0,AND(INDIRECT("ｄａｔａ!$"&amp;BF$112&amp;"$"&amp;$B178)&lt;=2,INDIRECT("ｄａｔａ!$"&amp;BF$112&amp;"$"&amp;$B178)&gt;0),0,TRUE,1)</f>
        <v>0</v>
      </c>
      <c r="BG178" s="80" cm="1">
        <f t="array" aca="1" ref="BG178" ca="1">_xlfn.IFS(BG180=1,0,BG179=1,0,AND(INDIRECT("ｄａｔａ!$"&amp;BG$112&amp;"$"&amp;$B178)&lt;=2,INDIRECT("ｄａｔａ!$"&amp;BG$112&amp;"$"&amp;$B178)&gt;0),0,TRUE,1)</f>
        <v>0</v>
      </c>
      <c r="BH178" s="80" cm="1">
        <f t="array" aca="1" ref="BH178" ca="1">_xlfn.IFS(BH180=1,0,BH179=1,0,AND(INDIRECT("ｄａｔａ!$"&amp;BH$112&amp;"$"&amp;$B178)&lt;=2,INDIRECT("ｄａｔａ!$"&amp;BH$112&amp;"$"&amp;$B178)&gt;0),0,TRUE,1)</f>
        <v>0</v>
      </c>
      <c r="BI178" s="80" cm="1">
        <f t="array" aca="1" ref="BI178" ca="1">_xlfn.IFS(BI180=1,0,BI179=1,0,AND(INDIRECT("ｄａｔａ!$"&amp;BI$112&amp;"$"&amp;$B178)&lt;=2,INDIRECT("ｄａｔａ!$"&amp;BI$112&amp;"$"&amp;$B178)&gt;0),0,TRUE,1)</f>
        <v>0</v>
      </c>
      <c r="BJ178" s="80" cm="1">
        <f t="array" aca="1" ref="BJ178" ca="1">_xlfn.IFS(BJ180=1,0,BJ179=1,0,AND(INDIRECT("ｄａｔａ!$"&amp;BJ$112&amp;"$"&amp;$B178)&lt;=2,INDIRECT("ｄａｔａ!$"&amp;BJ$112&amp;"$"&amp;$B178)&gt;0),0,TRUE,1)</f>
        <v>0</v>
      </c>
      <c r="BK178" s="80" cm="1">
        <f t="array" aca="1" ref="BK178" ca="1">_xlfn.IFS(BK180=1,0,BK179=1,0,AND(INDIRECT("ｄａｔａ!$"&amp;BK$112&amp;"$"&amp;$B178)&lt;=2,INDIRECT("ｄａｔａ!$"&amp;BK$112&amp;"$"&amp;$B178)&gt;0),0,TRUE,1)</f>
        <v>0</v>
      </c>
      <c r="BL178" s="80" cm="1">
        <f t="array" aca="1" ref="BL178" ca="1">_xlfn.IFS(BL180=1,0,BL179=1,0,AND(INDIRECT("ｄａｔａ!$"&amp;BL$112&amp;"$"&amp;$B178)&lt;=2,INDIRECT("ｄａｔａ!$"&amp;BL$112&amp;"$"&amp;$B178)&gt;0),0,TRUE,1)</f>
        <v>0</v>
      </c>
      <c r="BM178" s="80" cm="1">
        <f t="array" aca="1" ref="BM178" ca="1">_xlfn.IFS(BM180=1,0,BM179=1,0,AND(INDIRECT("ｄａｔａ!$"&amp;BM$112&amp;"$"&amp;$B178)&lt;=2,INDIRECT("ｄａｔａ!$"&amp;BM$112&amp;"$"&amp;$B178)&gt;0),0,TRUE,1)</f>
        <v>0</v>
      </c>
      <c r="BN178" s="80" cm="1">
        <f t="array" aca="1" ref="BN178" ca="1">_xlfn.IFS(BN180=1,0,BN179=1,0,AND(INDIRECT("ｄａｔａ!$"&amp;BN$112&amp;"$"&amp;$B178)&lt;=2,INDIRECT("ｄａｔａ!$"&amp;BN$112&amp;"$"&amp;$B178)&gt;0),0,TRUE,1)</f>
        <v>0</v>
      </c>
      <c r="BO178" s="80" cm="1">
        <f t="array" aca="1" ref="BO178" ca="1">_xlfn.IFS(BO180=1,0,BO179=1,0,AND(INDIRECT("ｄａｔａ!$"&amp;BO$112&amp;"$"&amp;$B178)&lt;=2,INDIRECT("ｄａｔａ!$"&amp;BO$112&amp;"$"&amp;$B178)&gt;0),0,TRUE,1)</f>
        <v>0</v>
      </c>
      <c r="BP178" s="80" cm="1">
        <f t="array" aca="1" ref="BP178" ca="1">_xlfn.IFS(BP180=1,0,BP179=1,0,AND(INDIRECT("ｄａｔａ!$"&amp;BP$112&amp;"$"&amp;$B178)&lt;=2,INDIRECT("ｄａｔａ!$"&amp;BP$112&amp;"$"&amp;$B178)&gt;0),0,TRUE,1)</f>
        <v>0</v>
      </c>
    </row>
    <row r="179" spans="1:68" x14ac:dyDescent="0.2">
      <c r="B179" s="80">
        <f>VLOOKUP($A177,$A$11:$B$110,2,FALSE)</f>
        <v>23</v>
      </c>
      <c r="C179" s="80" t="s">
        <v>2425</v>
      </c>
      <c r="D179" s="80" cm="1">
        <f t="array" aca="1" ref="D179" ca="1">_xlfn.IFS(D180=1,0,TRIM(INDIRECT("ｄａｔａ!$"&amp;D$112&amp;"$"&amp;$B179))="",1,TRIM(INDIRECT("ｄａｔａ!$"&amp;D$112&amp;"$"&amp;$B179))&lt;&gt;"",0)</f>
        <v>0</v>
      </c>
      <c r="F179" s="80" cm="1">
        <f t="array" aca="1" ref="F179" ca="1">_xlfn.IFS(F180=1,0,TRIM(INDIRECT("ｄａｔａ!$"&amp;F$112&amp;"$"&amp;$B179))="",1,TRIM(INDIRECT("ｄａｔａ!$"&amp;F$112&amp;"$"&amp;$B179))&lt;&gt;"",0)</f>
        <v>1</v>
      </c>
      <c r="G179" s="80" cm="1">
        <f t="array" aca="1" ref="G179" ca="1">_xlfn.IFS(G180=1,0,TRIM(INDIRECT("ｄａｔａ!$"&amp;G$112&amp;"$"&amp;$B179))="",1,TRIM(INDIRECT("ｄａｔａ!$"&amp;G$112&amp;"$"&amp;$B179))&lt;&gt;"",0)</f>
        <v>1</v>
      </c>
      <c r="H179" s="80" cm="1">
        <f t="array" aca="1" ref="H179" ca="1">_xlfn.IFS(H180=1,0,TRIM(INDIRECT("ｄａｔａ!$"&amp;H$112&amp;"$"&amp;$B179))="",1,TRIM(INDIRECT("ｄａｔａ!$"&amp;H$112&amp;"$"&amp;$B179))&lt;&gt;"",0)</f>
        <v>1</v>
      </c>
      <c r="I179" s="80" cm="1">
        <f t="array" aca="1" ref="I179" ca="1">_xlfn.IFS(I180=1,0,TRIM(INDIRECT("ｄａｔａ!$"&amp;I$112&amp;"$"&amp;$B179))="",1,TRIM(INDIRECT("ｄａｔａ!$"&amp;I$112&amp;"$"&amp;$B179))&lt;&gt;"",0)</f>
        <v>1</v>
      </c>
      <c r="J179" s="80" cm="1">
        <f t="array" aca="1" ref="J179" ca="1">_xlfn.IFS(J180=1,0,TRIM(INDIRECT("ｄａｔａ!$"&amp;J$112&amp;"$"&amp;$B179))="",1,TRIM(INDIRECT("ｄａｔａ!$"&amp;J$112&amp;"$"&amp;$B179))&lt;&gt;"",0)</f>
        <v>1</v>
      </c>
      <c r="K179" s="80" cm="1">
        <f t="array" aca="1" ref="K179" ca="1">_xlfn.IFS(K180=1,0,TRIM(INDIRECT("ｄａｔａ!$"&amp;K$112&amp;"$"&amp;$B179))="",1,TRIM(INDIRECT("ｄａｔａ!$"&amp;K$112&amp;"$"&amp;$B179))&lt;&gt;"",0)</f>
        <v>1</v>
      </c>
      <c r="L179" s="80" cm="1">
        <f t="array" aca="1" ref="L179" ca="1">_xlfn.IFS(L180=1,0,TRIM(INDIRECT("ｄａｔａ!$"&amp;L$112&amp;"$"&amp;$B179))="",1,TRIM(INDIRECT("ｄａｔａ!$"&amp;L$112&amp;"$"&amp;$B179))&lt;&gt;"",0)</f>
        <v>1</v>
      </c>
      <c r="M179" s="80" cm="1">
        <f t="array" aca="1" ref="M179" ca="1">_xlfn.IFS(M180=1,0,TRIM(INDIRECT("ｄａｔａ!$"&amp;M$112&amp;"$"&amp;$B179))="",1,TRIM(INDIRECT("ｄａｔａ!$"&amp;M$112&amp;"$"&amp;$B179))&lt;&gt;"",0)</f>
        <v>1</v>
      </c>
      <c r="N179" s="80" cm="1">
        <f t="array" aca="1" ref="N179" ca="1">_xlfn.IFS(N180=1,0,TRIM(INDIRECT("ｄａｔａ!$"&amp;N$112&amp;"$"&amp;$B179))="",1,TRIM(INDIRECT("ｄａｔａ!$"&amp;N$112&amp;"$"&amp;$B179))&lt;&gt;"",0)</f>
        <v>1</v>
      </c>
      <c r="O179" s="80" cm="1">
        <f t="array" aca="1" ref="O179" ca="1">_xlfn.IFS(O180=1,0,TRIM(INDIRECT("ｄａｔａ!$"&amp;O$112&amp;"$"&amp;$B179))="",1,TRIM(INDIRECT("ｄａｔａ!$"&amp;O$112&amp;"$"&amp;$B179))&lt;&gt;"",0)</f>
        <v>1</v>
      </c>
      <c r="P179" s="80" cm="1">
        <f t="array" aca="1" ref="P179" ca="1">_xlfn.IFS(P180=1,0,TRIM(INDIRECT("ｄａｔａ!$"&amp;P$112&amp;"$"&amp;$B179))="",1,TRIM(INDIRECT("ｄａｔａ!$"&amp;P$112&amp;"$"&amp;$B179))&lt;&gt;"",0)</f>
        <v>1</v>
      </c>
      <c r="Q179" s="80" cm="1">
        <f t="array" aca="1" ref="Q179" ca="1">_xlfn.IFS(Q180=1,0,TRIM(INDIRECT("ｄａｔａ!$"&amp;Q$112&amp;"$"&amp;$B179))="",1,TRIM(INDIRECT("ｄａｔａ!$"&amp;Q$112&amp;"$"&amp;$B179))&lt;&gt;"",0)</f>
        <v>1</v>
      </c>
      <c r="R179" s="80" cm="1">
        <f t="array" aca="1" ref="R179" ca="1">_xlfn.IFS(R180=1,0,TRIM(INDIRECT("ｄａｔａ!$"&amp;R$112&amp;"$"&amp;$B179))="",1,TRIM(INDIRECT("ｄａｔａ!$"&amp;R$112&amp;"$"&amp;$B179))&lt;&gt;"",0)</f>
        <v>1</v>
      </c>
      <c r="S179" s="80" cm="1">
        <f t="array" aca="1" ref="S179" ca="1">_xlfn.IFS(S180=1,0,TRIM(INDIRECT("ｄａｔａ!$"&amp;S$112&amp;"$"&amp;$B179))="",1,TRIM(INDIRECT("ｄａｔａ!$"&amp;S$112&amp;"$"&amp;$B179))&lt;&gt;"",0)</f>
        <v>1</v>
      </c>
      <c r="T179" s="80" cm="1">
        <f t="array" aca="1" ref="T179" ca="1">_xlfn.IFS(T180=1,0,TRIM(INDIRECT("ｄａｔａ!$"&amp;T$112&amp;"$"&amp;$B179))="",1,TRIM(INDIRECT("ｄａｔａ!$"&amp;T$112&amp;"$"&amp;$B179))&lt;&gt;"",0)</f>
        <v>1</v>
      </c>
      <c r="U179" s="80" cm="1">
        <f t="array" aca="1" ref="U179" ca="1">_xlfn.IFS(U180=1,0,TRIM(INDIRECT("ｄａｔａ!$"&amp;U$112&amp;"$"&amp;$B179))="",1,TRIM(INDIRECT("ｄａｔａ!$"&amp;U$112&amp;"$"&amp;$B179))&lt;&gt;"",0)</f>
        <v>1</v>
      </c>
      <c r="V179" s="80" cm="1">
        <f t="array" aca="1" ref="V179" ca="1">_xlfn.IFS(V180=1,0,TRIM(INDIRECT("ｄａｔａ!$"&amp;V$112&amp;"$"&amp;$B179))="",1,TRIM(INDIRECT("ｄａｔａ!$"&amp;V$112&amp;"$"&amp;$B179))&lt;&gt;"",0)</f>
        <v>1</v>
      </c>
      <c r="W179" s="80" cm="1">
        <f t="array" aca="1" ref="W179" ca="1">_xlfn.IFS(W180=1,0,TRIM(INDIRECT("ｄａｔａ!$"&amp;W$112&amp;"$"&amp;$B179))="",1,TRIM(INDIRECT("ｄａｔａ!$"&amp;W$112&amp;"$"&amp;$B179))&lt;&gt;"",0)</f>
        <v>1</v>
      </c>
      <c r="X179" s="80">
        <f ca="1">IF(SUM($Y179:$AO179)=17,1,0)</f>
        <v>1</v>
      </c>
      <c r="Y179" s="80" cm="1">
        <f t="array" aca="1" ref="Y179" ca="1">_xlfn.IFS(Y180=1,0,TRIM(INDIRECT("ｄａｔａ!$"&amp;Y$112&amp;"$"&amp;$B179))="",1,TRIM(INDIRECT("ｄａｔａ!$"&amp;Y$112&amp;"$"&amp;$B179))&lt;&gt;"",0)</f>
        <v>1</v>
      </c>
      <c r="Z179" s="80" cm="1">
        <f t="array" aca="1" ref="Z179" ca="1">_xlfn.IFS(Z180=1,0,TRIM(INDIRECT("ｄａｔａ!$"&amp;Z$112&amp;"$"&amp;$B179))="",1,TRIM(INDIRECT("ｄａｔａ!$"&amp;Z$112&amp;"$"&amp;$B179))&lt;&gt;"",0)</f>
        <v>1</v>
      </c>
      <c r="AA179" s="80" cm="1">
        <f t="array" aca="1" ref="AA179" ca="1">_xlfn.IFS(AA180=1,0,TRIM(INDIRECT("ｄａｔａ!$"&amp;AA$112&amp;"$"&amp;$B179))="",1,TRIM(INDIRECT("ｄａｔａ!$"&amp;AA$112&amp;"$"&amp;$B179))&lt;&gt;"",0)</f>
        <v>1</v>
      </c>
      <c r="AB179" s="80" cm="1">
        <f t="array" aca="1" ref="AB179" ca="1">_xlfn.IFS(AB180=1,0,TRIM(INDIRECT("ｄａｔａ!$"&amp;AB$112&amp;"$"&amp;$B179))="",1,TRIM(INDIRECT("ｄａｔａ!$"&amp;AB$112&amp;"$"&amp;$B179))&lt;&gt;"",0)</f>
        <v>1</v>
      </c>
      <c r="AC179" s="80" cm="1">
        <f t="array" aca="1" ref="AC179" ca="1">_xlfn.IFS(AC180=1,0,TRIM(INDIRECT("ｄａｔａ!$"&amp;AC$112&amp;"$"&amp;$B179))="",1,TRIM(INDIRECT("ｄａｔａ!$"&amp;AC$112&amp;"$"&amp;$B179))&lt;&gt;"",0)</f>
        <v>1</v>
      </c>
      <c r="AD179" s="80" cm="1">
        <f t="array" aca="1" ref="AD179" ca="1">_xlfn.IFS(AD180=1,0,TRIM(INDIRECT("ｄａｔａ!$"&amp;AD$112&amp;"$"&amp;$B179))="",1,TRIM(INDIRECT("ｄａｔａ!$"&amp;AD$112&amp;"$"&amp;$B179))&lt;&gt;"",0)</f>
        <v>1</v>
      </c>
      <c r="AE179" s="80" cm="1">
        <f t="array" aca="1" ref="AE179" ca="1">_xlfn.IFS(AE180=1,0,TRIM(INDIRECT("ｄａｔａ!$"&amp;AE$112&amp;"$"&amp;$B179))="",1,TRIM(INDIRECT("ｄａｔａ!$"&amp;AE$112&amp;"$"&amp;$B179))&lt;&gt;"",0)</f>
        <v>1</v>
      </c>
      <c r="AF179" s="80" cm="1">
        <f t="array" aca="1" ref="AF179" ca="1">_xlfn.IFS(AF180=1,0,TRIM(INDIRECT("ｄａｔａ!$"&amp;AF$112&amp;"$"&amp;$B179))="",1,TRIM(INDIRECT("ｄａｔａ!$"&amp;AF$112&amp;"$"&amp;$B179))&lt;&gt;"",0)</f>
        <v>1</v>
      </c>
      <c r="AG179" s="80" cm="1">
        <f t="array" aca="1" ref="AG179" ca="1">_xlfn.IFS(AG180=1,0,TRIM(INDIRECT("ｄａｔａ!$"&amp;AG$112&amp;"$"&amp;$B179))="",1,TRIM(INDIRECT("ｄａｔａ!$"&amp;AG$112&amp;"$"&amp;$B179))&lt;&gt;"",0)</f>
        <v>1</v>
      </c>
      <c r="AH179" s="80" cm="1">
        <f t="array" aca="1" ref="AH179" ca="1">_xlfn.IFS(AH180=1,0,TRIM(INDIRECT("ｄａｔａ!$"&amp;AH$112&amp;"$"&amp;$B179))="",1,TRIM(INDIRECT("ｄａｔａ!$"&amp;AH$112&amp;"$"&amp;$B179))&lt;&gt;"",0)</f>
        <v>1</v>
      </c>
      <c r="AI179" s="80" cm="1">
        <f t="array" aca="1" ref="AI179" ca="1">_xlfn.IFS(AI180=1,0,TRIM(INDIRECT("ｄａｔａ!$"&amp;AI$112&amp;"$"&amp;$B179))="",1,TRIM(INDIRECT("ｄａｔａ!$"&amp;AI$112&amp;"$"&amp;$B179))&lt;&gt;"",0)</f>
        <v>1</v>
      </c>
      <c r="AJ179" s="80" cm="1">
        <f t="array" aca="1" ref="AJ179" ca="1">_xlfn.IFS(AJ180=1,0,TRIM(INDIRECT("ｄａｔａ!$"&amp;AJ$112&amp;"$"&amp;$B179))="",1,TRIM(INDIRECT("ｄａｔａ!$"&amp;AJ$112&amp;"$"&amp;$B179))&lt;&gt;"",0)</f>
        <v>1</v>
      </c>
      <c r="AK179" s="80" cm="1">
        <f t="array" aca="1" ref="AK179" ca="1">_xlfn.IFS(AK180=1,0,TRIM(INDIRECT("ｄａｔａ!$"&amp;AK$112&amp;"$"&amp;$B179))="",1,TRIM(INDIRECT("ｄａｔａ!$"&amp;AK$112&amp;"$"&amp;$B179))&lt;&gt;"",0)</f>
        <v>1</v>
      </c>
      <c r="AL179" s="80" cm="1">
        <f t="array" aca="1" ref="AL179" ca="1">_xlfn.IFS(AL180=1,0,TRIM(INDIRECT("ｄａｔａ!$"&amp;AL$112&amp;"$"&amp;$B179))="",1,TRIM(INDIRECT("ｄａｔａ!$"&amp;AL$112&amp;"$"&amp;$B179))&lt;&gt;"",0)</f>
        <v>1</v>
      </c>
      <c r="AM179" s="80" cm="1">
        <f t="array" aca="1" ref="AM179" ca="1">_xlfn.IFS(AM180=1,0,TRIM(INDIRECT("ｄａｔａ!$"&amp;AM$112&amp;"$"&amp;$B179))="",1,TRIM(INDIRECT("ｄａｔａ!$"&amp;AM$112&amp;"$"&amp;$B179))&lt;&gt;"",0)</f>
        <v>1</v>
      </c>
      <c r="AN179" s="80" cm="1">
        <f t="array" aca="1" ref="AN179" ca="1">_xlfn.IFS(AN180=1,0,TRIM(INDIRECT("ｄａｔａ!$"&amp;AN$112&amp;"$"&amp;$B179))="",1,TRIM(INDIRECT("ｄａｔａ!$"&amp;AN$112&amp;"$"&amp;$B179))&lt;&gt;"",0)</f>
        <v>1</v>
      </c>
      <c r="AO179" s="80" cm="1">
        <f t="array" aca="1" ref="AO179" ca="1">_xlfn.IFS(AO180=1,0,TRIM(INDIRECT("ｄａｔａ!$"&amp;AO$112&amp;"$"&amp;$B179))="",1,TRIM(INDIRECT("ｄａｔａ!$"&amp;AO$112&amp;"$"&amp;$B179))&lt;&gt;"",0)</f>
        <v>1</v>
      </c>
      <c r="AP179" s="80">
        <f ca="1">IF(SUM($AQ179:$AZ179)=10,1,0)</f>
        <v>1</v>
      </c>
      <c r="AQ179" s="80" cm="1">
        <f t="array" aca="1" ref="AQ179" ca="1">_xlfn.IFS(AQ180=1,0,TRIM(INDIRECT("ｄａｔａ!$"&amp;AQ$112&amp;"$"&amp;$B179))="",1,TRIM(INDIRECT("ｄａｔａ!$"&amp;AQ$112&amp;"$"&amp;$B179))&lt;&gt;"",0)</f>
        <v>1</v>
      </c>
      <c r="AR179" s="80" cm="1">
        <f t="array" aca="1" ref="AR179" ca="1">_xlfn.IFS(AR180=1,0,TRIM(INDIRECT("ｄａｔａ!$"&amp;AR$112&amp;"$"&amp;$B179))="",1,TRIM(INDIRECT("ｄａｔａ!$"&amp;AR$112&amp;"$"&amp;$B179))&lt;&gt;"",0)</f>
        <v>1</v>
      </c>
      <c r="AS179" s="80" cm="1">
        <f t="array" aca="1" ref="AS179" ca="1">_xlfn.IFS(AS180=1,0,TRIM(INDIRECT("ｄａｔａ!$"&amp;AS$112&amp;"$"&amp;$B179))="",1,TRIM(INDIRECT("ｄａｔａ!$"&amp;AS$112&amp;"$"&amp;$B179))&lt;&gt;"",0)</f>
        <v>1</v>
      </c>
      <c r="AT179" s="80" cm="1">
        <f t="array" aca="1" ref="AT179" ca="1">_xlfn.IFS(AT180=1,0,TRIM(INDIRECT("ｄａｔａ!$"&amp;AT$112&amp;"$"&amp;$B179))="",1,TRIM(INDIRECT("ｄａｔａ!$"&amp;AT$112&amp;"$"&amp;$B179))&lt;&gt;"",0)</f>
        <v>1</v>
      </c>
      <c r="AU179" s="80" cm="1">
        <f t="array" aca="1" ref="AU179" ca="1">_xlfn.IFS(AU180=1,0,TRIM(INDIRECT("ｄａｔａ!$"&amp;AU$112&amp;"$"&amp;$B179))="",1,TRIM(INDIRECT("ｄａｔａ!$"&amp;AU$112&amp;"$"&amp;$B179))&lt;&gt;"",0)</f>
        <v>1</v>
      </c>
      <c r="AV179" s="80" cm="1">
        <f t="array" aca="1" ref="AV179" ca="1">_xlfn.IFS(AV180=1,0,TRIM(INDIRECT("ｄａｔａ!$"&amp;AV$112&amp;"$"&amp;$B179))="",1,TRIM(INDIRECT("ｄａｔａ!$"&amp;AV$112&amp;"$"&amp;$B179))&lt;&gt;"",0)</f>
        <v>1</v>
      </c>
      <c r="AW179" s="80" cm="1">
        <f t="array" aca="1" ref="AW179" ca="1">_xlfn.IFS(AW180=1,0,TRIM(INDIRECT("ｄａｔａ!$"&amp;AW$112&amp;"$"&amp;$B179))="",1,TRIM(INDIRECT("ｄａｔａ!$"&amp;AW$112&amp;"$"&amp;$B179))&lt;&gt;"",0)</f>
        <v>1</v>
      </c>
      <c r="AX179" s="80" cm="1">
        <f t="array" aca="1" ref="AX179" ca="1">_xlfn.IFS(AX180=1,0,TRIM(INDIRECT("ｄａｔａ!$"&amp;AX$112&amp;"$"&amp;$B179))="",1,TRIM(INDIRECT("ｄａｔａ!$"&amp;AX$112&amp;"$"&amp;$B179))&lt;&gt;"",0)</f>
        <v>1</v>
      </c>
      <c r="AY179" s="80" cm="1">
        <f t="array" aca="1" ref="AY179" ca="1">_xlfn.IFS(AY180=1,0,TRIM(INDIRECT("ｄａｔａ!$"&amp;AY$112&amp;"$"&amp;$B179))="",1,TRIM(INDIRECT("ｄａｔａ!$"&amp;AY$112&amp;"$"&amp;$B179))&lt;&gt;"",0)</f>
        <v>1</v>
      </c>
      <c r="AZ179" s="80" cm="1">
        <f t="array" aca="1" ref="AZ179" ca="1">_xlfn.IFS(AZ180=1,0,TRIM(INDIRECT("ｄａｔａ!$"&amp;AZ$112&amp;"$"&amp;$B179))="",1,TRIM(INDIRECT("ｄａｔａ!$"&amp;AZ$112&amp;"$"&amp;$B179))&lt;&gt;"",0)</f>
        <v>1</v>
      </c>
      <c r="BA179" s="80">
        <f ca="1">IF(SUM($BB179:$BP179)=15,1,0)</f>
        <v>1</v>
      </c>
      <c r="BB179" s="80" cm="1">
        <f t="array" aca="1" ref="BB179" ca="1">_xlfn.IFS(BB180=1,0,TRIM(INDIRECT("ｄａｔａ!$"&amp;BB$112&amp;"$"&amp;$B179))="",1,TRIM(INDIRECT("ｄａｔａ!$"&amp;BB$112&amp;"$"&amp;$B179))&lt;&gt;"",0)</f>
        <v>1</v>
      </c>
      <c r="BC179" s="80" cm="1">
        <f t="array" aca="1" ref="BC179" ca="1">_xlfn.IFS(BC180=1,0,TRIM(INDIRECT("ｄａｔａ!$"&amp;BC$112&amp;"$"&amp;$B179))="",1,TRIM(INDIRECT("ｄａｔａ!$"&amp;BC$112&amp;"$"&amp;$B179))&lt;&gt;"",0)</f>
        <v>1</v>
      </c>
      <c r="BD179" s="80" cm="1">
        <f t="array" aca="1" ref="BD179" ca="1">_xlfn.IFS(BD180=1,0,TRIM(INDIRECT("ｄａｔａ!$"&amp;BD$112&amp;"$"&amp;$B179))="",1,TRIM(INDIRECT("ｄａｔａ!$"&amp;BD$112&amp;"$"&amp;$B179))&lt;&gt;"",0)</f>
        <v>1</v>
      </c>
      <c r="BE179" s="80" cm="1">
        <f t="array" aca="1" ref="BE179" ca="1">_xlfn.IFS(BE180=1,0,TRIM(INDIRECT("ｄａｔａ!$"&amp;BE$112&amp;"$"&amp;$B179))="",1,TRIM(INDIRECT("ｄａｔａ!$"&amp;BE$112&amp;"$"&amp;$B179))&lt;&gt;"",0)</f>
        <v>1</v>
      </c>
      <c r="BF179" s="80" cm="1">
        <f t="array" aca="1" ref="BF179" ca="1">_xlfn.IFS(BF180=1,0,TRIM(INDIRECT("ｄａｔａ!$"&amp;BF$112&amp;"$"&amp;$B179))="",1,TRIM(INDIRECT("ｄａｔａ!$"&amp;BF$112&amp;"$"&amp;$B179))&lt;&gt;"",0)</f>
        <v>1</v>
      </c>
      <c r="BG179" s="80" cm="1">
        <f t="array" aca="1" ref="BG179" ca="1">_xlfn.IFS(BG180=1,0,TRIM(INDIRECT("ｄａｔａ!$"&amp;BG$112&amp;"$"&amp;$B179))="",1,TRIM(INDIRECT("ｄａｔａ!$"&amp;BG$112&amp;"$"&amp;$B179))&lt;&gt;"",0)</f>
        <v>1</v>
      </c>
      <c r="BH179" s="80" cm="1">
        <f t="array" aca="1" ref="BH179" ca="1">_xlfn.IFS(BH180=1,0,TRIM(INDIRECT("ｄａｔａ!$"&amp;BH$112&amp;"$"&amp;$B179))="",1,TRIM(INDIRECT("ｄａｔａ!$"&amp;BH$112&amp;"$"&amp;$B179))&lt;&gt;"",0)</f>
        <v>1</v>
      </c>
      <c r="BI179" s="80" cm="1">
        <f t="array" aca="1" ref="BI179" ca="1">_xlfn.IFS(BI180=1,0,TRIM(INDIRECT("ｄａｔａ!$"&amp;BI$112&amp;"$"&amp;$B179))="",1,TRIM(INDIRECT("ｄａｔａ!$"&amp;BI$112&amp;"$"&amp;$B179))&lt;&gt;"",0)</f>
        <v>1</v>
      </c>
      <c r="BJ179" s="80" cm="1">
        <f t="array" aca="1" ref="BJ179" ca="1">_xlfn.IFS(BJ180=1,0,TRIM(INDIRECT("ｄａｔａ!$"&amp;BJ$112&amp;"$"&amp;$B179))="",1,TRIM(INDIRECT("ｄａｔａ!$"&amp;BJ$112&amp;"$"&amp;$B179))&lt;&gt;"",0)</f>
        <v>1</v>
      </c>
      <c r="BK179" s="80" cm="1">
        <f t="array" aca="1" ref="BK179" ca="1">_xlfn.IFS(BK180=1,0,TRIM(INDIRECT("ｄａｔａ!$"&amp;BK$112&amp;"$"&amp;$B179))="",1,TRIM(INDIRECT("ｄａｔａ!$"&amp;BK$112&amp;"$"&amp;$B179))&lt;&gt;"",0)</f>
        <v>1</v>
      </c>
      <c r="BL179" s="80" cm="1">
        <f t="array" aca="1" ref="BL179" ca="1">_xlfn.IFS(BL180=1,0,TRIM(INDIRECT("ｄａｔａ!$"&amp;BL$112&amp;"$"&amp;$B179))="",1,TRIM(INDIRECT("ｄａｔａ!$"&amp;BL$112&amp;"$"&amp;$B179))&lt;&gt;"",0)</f>
        <v>1</v>
      </c>
      <c r="BM179" s="80" cm="1">
        <f t="array" aca="1" ref="BM179" ca="1">_xlfn.IFS(BM180=1,0,TRIM(INDIRECT("ｄａｔａ!$"&amp;BM$112&amp;"$"&amp;$B179))="",1,TRIM(INDIRECT("ｄａｔａ!$"&amp;BM$112&amp;"$"&amp;$B179))&lt;&gt;"",0)</f>
        <v>1</v>
      </c>
      <c r="BN179" s="80" cm="1">
        <f t="array" aca="1" ref="BN179" ca="1">_xlfn.IFS(BN180=1,0,TRIM(INDIRECT("ｄａｔａ!$"&amp;BN$112&amp;"$"&amp;$B179))="",1,TRIM(INDIRECT("ｄａｔａ!$"&amp;BN$112&amp;"$"&amp;$B179))&lt;&gt;"",0)</f>
        <v>1</v>
      </c>
      <c r="BO179" s="80" cm="1">
        <f t="array" aca="1" ref="BO179" ca="1">_xlfn.IFS(BO180=1,0,TRIM(INDIRECT("ｄａｔａ!$"&amp;BO$112&amp;"$"&amp;$B179))="",1,TRIM(INDIRECT("ｄａｔａ!$"&amp;BO$112&amp;"$"&amp;$B179))&lt;&gt;"",0)</f>
        <v>1</v>
      </c>
      <c r="BP179" s="80" cm="1">
        <f t="array" aca="1" ref="BP179" ca="1">_xlfn.IFS(BP180=1,0,TRIM(INDIRECT("ｄａｔａ!$"&amp;BP$112&amp;"$"&amp;$B179))="",1,TRIM(INDIRECT("ｄａｔａ!$"&amp;BP$112&amp;"$"&amp;$B179))&lt;&gt;"",0)</f>
        <v>1</v>
      </c>
    </row>
    <row r="180" spans="1:68" x14ac:dyDescent="0.2">
      <c r="B180" s="80">
        <f>VLOOKUP($A177,$A$11:$B$110,2,FALSE)</f>
        <v>23</v>
      </c>
      <c r="C180" s="80" t="s">
        <v>2430</v>
      </c>
      <c r="D180" s="80" cm="1">
        <f t="array" aca="1" ref="D180" ca="1">IF(ISERROR(INDIRECT("ｄａｔａ!$"&amp;D$112&amp;"$"&amp;$B180)),1,0)</f>
        <v>0</v>
      </c>
      <c r="F180" s="80" cm="1">
        <f t="array" aca="1" ref="F180" ca="1">IF(ISERROR(INDIRECT("ｄａｔａ!$"&amp;F$112&amp;"$"&amp;$B180)),1,0)</f>
        <v>0</v>
      </c>
      <c r="G180" s="80" cm="1">
        <f t="array" aca="1" ref="G180" ca="1">IF(ISERROR(INDIRECT("ｄａｔａ!$"&amp;G$112&amp;"$"&amp;$B180)),1,0)</f>
        <v>0</v>
      </c>
      <c r="H180" s="80" cm="1">
        <f t="array" aca="1" ref="H180" ca="1">IF(ISERROR(INDIRECT("ｄａｔａ!$"&amp;H$112&amp;"$"&amp;$B180)),1,0)</f>
        <v>0</v>
      </c>
      <c r="I180" s="80" cm="1">
        <f t="array" aca="1" ref="I180" ca="1">IF(ISERROR(INDIRECT("ｄａｔａ!$"&amp;I$112&amp;"$"&amp;$B180)),1,0)</f>
        <v>0</v>
      </c>
      <c r="J180" s="80" cm="1">
        <f t="array" aca="1" ref="J180" ca="1">IF(ISERROR(INDIRECT("ｄａｔａ!$"&amp;J$112&amp;"$"&amp;$B180)),1,0)</f>
        <v>0</v>
      </c>
      <c r="K180" s="80" cm="1">
        <f t="array" aca="1" ref="K180" ca="1">IF(ISERROR(INDIRECT("ｄａｔａ!$"&amp;K$112&amp;"$"&amp;$B180)),1,0)</f>
        <v>0</v>
      </c>
      <c r="L180" s="80" cm="1">
        <f t="array" aca="1" ref="L180" ca="1">IF(ISERROR(INDIRECT("ｄａｔａ!$"&amp;L$112&amp;"$"&amp;$B180)),1,0)</f>
        <v>0</v>
      </c>
      <c r="M180" s="80" cm="1">
        <f t="array" aca="1" ref="M180" ca="1">IF(ISERROR(INDIRECT("ｄａｔａ!$"&amp;M$112&amp;"$"&amp;$B180)),1,0)</f>
        <v>0</v>
      </c>
      <c r="N180" s="80" cm="1">
        <f t="array" aca="1" ref="N180" ca="1">IF(ISERROR(INDIRECT("ｄａｔａ!$"&amp;N$112&amp;"$"&amp;$B180)),1,0)</f>
        <v>0</v>
      </c>
      <c r="O180" s="80" cm="1">
        <f t="array" aca="1" ref="O180" ca="1">IF(ISERROR(INDIRECT("ｄａｔａ!$"&amp;O$112&amp;"$"&amp;$B180)),1,0)</f>
        <v>0</v>
      </c>
      <c r="P180" s="80" cm="1">
        <f t="array" aca="1" ref="P180" ca="1">IF(ISERROR(INDIRECT("ｄａｔａ!$"&amp;P$112&amp;"$"&amp;$B180)),1,0)</f>
        <v>0</v>
      </c>
      <c r="Q180" s="80" cm="1">
        <f t="array" aca="1" ref="Q180" ca="1">IF(ISERROR(INDIRECT("ｄａｔａ!$"&amp;Q$112&amp;"$"&amp;$B180)),1,0)</f>
        <v>0</v>
      </c>
      <c r="R180" s="80" cm="1">
        <f t="array" aca="1" ref="R180" ca="1">IF(ISERROR(INDIRECT("ｄａｔａ!$"&amp;R$112&amp;"$"&amp;$B180)),1,0)</f>
        <v>0</v>
      </c>
      <c r="S180" s="80" cm="1">
        <f t="array" aca="1" ref="S180" ca="1">IF(ISERROR(INDIRECT("ｄａｔａ!$"&amp;S$112&amp;"$"&amp;$B180)),1,0)</f>
        <v>0</v>
      </c>
      <c r="T180" s="80" cm="1">
        <f t="array" aca="1" ref="T180" ca="1">IF(ISERROR(INDIRECT("ｄａｔａ!$"&amp;T$112&amp;"$"&amp;$B180)),1,0)</f>
        <v>0</v>
      </c>
      <c r="U180" s="80" cm="1">
        <f t="array" aca="1" ref="U180" ca="1">IF(ISERROR(INDIRECT("ｄａｔａ!$"&amp;U$112&amp;"$"&amp;$B180)),1,0)</f>
        <v>0</v>
      </c>
      <c r="V180" s="80" cm="1">
        <f t="array" aca="1" ref="V180" ca="1">IF(ISERROR(INDIRECT("ｄａｔａ!$"&amp;V$112&amp;"$"&amp;$B180)),1,0)</f>
        <v>0</v>
      </c>
      <c r="W180" s="80" cm="1">
        <f t="array" aca="1" ref="W180" ca="1">IF(ISERROR(INDIRECT("ｄａｔａ!$"&amp;W$112&amp;"$"&amp;$B180)),1,0)</f>
        <v>0</v>
      </c>
      <c r="X180" s="80">
        <f ca="1">IF(SUM($Y178:$AO178,$Y180:$AO180)&gt;0,1,0)</f>
        <v>0</v>
      </c>
      <c r="Y180" s="80" cm="1">
        <f t="array" aca="1" ref="Y180" ca="1">IF(ISERROR(INDIRECT("ｄａｔａ!$"&amp;Y$112&amp;"$"&amp;$B180)),1,0)</f>
        <v>0</v>
      </c>
      <c r="Z180" s="80" cm="1">
        <f t="array" aca="1" ref="Z180" ca="1">IF(ISERROR(INDIRECT("ｄａｔａ!$"&amp;Z$112&amp;"$"&amp;$B180)),1,0)</f>
        <v>0</v>
      </c>
      <c r="AA180" s="80" cm="1">
        <f t="array" aca="1" ref="AA180" ca="1">IF(ISERROR(INDIRECT("ｄａｔａ!$"&amp;AA$112&amp;"$"&amp;$B180)),1,0)</f>
        <v>0</v>
      </c>
      <c r="AB180" s="80" cm="1">
        <f t="array" aca="1" ref="AB180" ca="1">IF(ISERROR(INDIRECT("ｄａｔａ!$"&amp;AB$112&amp;"$"&amp;$B180)),1,0)</f>
        <v>0</v>
      </c>
      <c r="AC180" s="80" cm="1">
        <f t="array" aca="1" ref="AC180" ca="1">IF(ISERROR(INDIRECT("ｄａｔａ!$"&amp;AC$112&amp;"$"&amp;$B180)),1,0)</f>
        <v>0</v>
      </c>
      <c r="AD180" s="80" cm="1">
        <f t="array" aca="1" ref="AD180" ca="1">IF(ISERROR(INDIRECT("ｄａｔａ!$"&amp;AD$112&amp;"$"&amp;$B180)),1,0)</f>
        <v>0</v>
      </c>
      <c r="AE180" s="80" cm="1">
        <f t="array" aca="1" ref="AE180" ca="1">IF(ISERROR(INDIRECT("ｄａｔａ!$"&amp;AE$112&amp;"$"&amp;$B180)),1,0)</f>
        <v>0</v>
      </c>
      <c r="AF180" s="80" cm="1">
        <f t="array" aca="1" ref="AF180" ca="1">IF(ISERROR(INDIRECT("ｄａｔａ!$"&amp;AF$112&amp;"$"&amp;$B180)),1,0)</f>
        <v>0</v>
      </c>
      <c r="AG180" s="80" cm="1">
        <f t="array" aca="1" ref="AG180" ca="1">IF(ISERROR(INDIRECT("ｄａｔａ!$"&amp;AG$112&amp;"$"&amp;$B180)),1,0)</f>
        <v>0</v>
      </c>
      <c r="AH180" s="80" cm="1">
        <f t="array" aca="1" ref="AH180" ca="1">IF(ISERROR(INDIRECT("ｄａｔａ!$"&amp;AH$112&amp;"$"&amp;$B180)),1,0)</f>
        <v>0</v>
      </c>
      <c r="AI180" s="80" cm="1">
        <f t="array" aca="1" ref="AI180" ca="1">IF(ISERROR(INDIRECT("ｄａｔａ!$"&amp;AI$112&amp;"$"&amp;$B180)),1,0)</f>
        <v>0</v>
      </c>
      <c r="AJ180" s="80" cm="1">
        <f t="array" aca="1" ref="AJ180" ca="1">IF(ISERROR(INDIRECT("ｄａｔａ!$"&amp;AJ$112&amp;"$"&amp;$B180)),1,0)</f>
        <v>0</v>
      </c>
      <c r="AK180" s="80" cm="1">
        <f t="array" aca="1" ref="AK180" ca="1">IF(ISERROR(INDIRECT("ｄａｔａ!$"&amp;AK$112&amp;"$"&amp;$B180)),1,0)</f>
        <v>0</v>
      </c>
      <c r="AL180" s="80" cm="1">
        <f t="array" aca="1" ref="AL180" ca="1">IF(ISERROR(INDIRECT("ｄａｔａ!$"&amp;AL$112&amp;"$"&amp;$B180)),1,0)</f>
        <v>0</v>
      </c>
      <c r="AM180" s="80" cm="1">
        <f t="array" aca="1" ref="AM180" ca="1">IF(ISERROR(INDIRECT("ｄａｔａ!$"&amp;AM$112&amp;"$"&amp;$B180)),1,0)</f>
        <v>0</v>
      </c>
      <c r="AN180" s="80" cm="1">
        <f t="array" aca="1" ref="AN180" ca="1">IF(ISERROR(INDIRECT("ｄａｔａ!$"&amp;AN$112&amp;"$"&amp;$B180)),1,0)</f>
        <v>0</v>
      </c>
      <c r="AO180" s="80" cm="1">
        <f t="array" aca="1" ref="AO180" ca="1">IF(ISERROR(INDIRECT("ｄａｔａ!$"&amp;AO$112&amp;"$"&amp;$B180)),1,0)</f>
        <v>0</v>
      </c>
      <c r="AP180" s="80">
        <f ca="1">IF(SUM($AQ178:$AZ178,$AQ180:$AZ180)&gt;0,1,0)</f>
        <v>0</v>
      </c>
      <c r="AQ180" s="80" cm="1">
        <f t="array" aca="1" ref="AQ180" ca="1">IF(ISERROR(INDIRECT("ｄａｔａ!$"&amp;AQ$112&amp;"$"&amp;$B180)),1,0)</f>
        <v>0</v>
      </c>
      <c r="AR180" s="80" cm="1">
        <f t="array" aca="1" ref="AR180" ca="1">IF(ISERROR(INDIRECT("ｄａｔａ!$"&amp;AR$112&amp;"$"&amp;$B180)),1,0)</f>
        <v>0</v>
      </c>
      <c r="AS180" s="80" cm="1">
        <f t="array" aca="1" ref="AS180" ca="1">IF(ISERROR(INDIRECT("ｄａｔａ!$"&amp;AS$112&amp;"$"&amp;$B180)),1,0)</f>
        <v>0</v>
      </c>
      <c r="AT180" s="80" cm="1">
        <f t="array" aca="1" ref="AT180" ca="1">IF(ISERROR(INDIRECT("ｄａｔａ!$"&amp;AT$112&amp;"$"&amp;$B180)),1,0)</f>
        <v>0</v>
      </c>
      <c r="AU180" s="80" cm="1">
        <f t="array" aca="1" ref="AU180" ca="1">IF(ISERROR(INDIRECT("ｄａｔａ!$"&amp;AU$112&amp;"$"&amp;$B180)),1,0)</f>
        <v>0</v>
      </c>
      <c r="AV180" s="80" cm="1">
        <f t="array" aca="1" ref="AV180" ca="1">IF(ISERROR(INDIRECT("ｄａｔａ!$"&amp;AV$112&amp;"$"&amp;$B180)),1,0)</f>
        <v>0</v>
      </c>
      <c r="AW180" s="80" cm="1">
        <f t="array" aca="1" ref="AW180" ca="1">IF(ISERROR(INDIRECT("ｄａｔａ!$"&amp;AW$112&amp;"$"&amp;$B180)),1,0)</f>
        <v>0</v>
      </c>
      <c r="AX180" s="80" cm="1">
        <f t="array" aca="1" ref="AX180" ca="1">IF(ISERROR(INDIRECT("ｄａｔａ!$"&amp;AX$112&amp;"$"&amp;$B180)),1,0)</f>
        <v>0</v>
      </c>
      <c r="AY180" s="80" cm="1">
        <f t="array" aca="1" ref="AY180" ca="1">IF(ISERROR(INDIRECT("ｄａｔａ!$"&amp;AY$112&amp;"$"&amp;$B180)),1,0)</f>
        <v>0</v>
      </c>
      <c r="AZ180" s="80" cm="1">
        <f t="array" aca="1" ref="AZ180" ca="1">IF(ISERROR(INDIRECT("ｄａｔａ!$"&amp;AZ$112&amp;"$"&amp;$B180)),1,0)</f>
        <v>0</v>
      </c>
      <c r="BA180" s="80">
        <f ca="1">IF(SUM($BB178:$BP178,$BB180:$BP180)&gt;0,1,0)</f>
        <v>0</v>
      </c>
      <c r="BB180" s="80" cm="1">
        <f t="array" aca="1" ref="BB180" ca="1">IF(ISERROR(INDIRECT("ｄａｔａ!$"&amp;BB$112&amp;"$"&amp;$B180)),1,0)</f>
        <v>0</v>
      </c>
      <c r="BC180" s="80" cm="1">
        <f t="array" aca="1" ref="BC180" ca="1">IF(ISERROR(INDIRECT("ｄａｔａ!$"&amp;BC$112&amp;"$"&amp;$B180)),1,0)</f>
        <v>0</v>
      </c>
      <c r="BD180" s="80" cm="1">
        <f t="array" aca="1" ref="BD180" ca="1">IF(ISERROR(INDIRECT("ｄａｔａ!$"&amp;BD$112&amp;"$"&amp;$B180)),1,0)</f>
        <v>0</v>
      </c>
      <c r="BE180" s="80" cm="1">
        <f t="array" aca="1" ref="BE180" ca="1">IF(ISERROR(INDIRECT("ｄａｔａ!$"&amp;BE$112&amp;"$"&amp;$B180)),1,0)</f>
        <v>0</v>
      </c>
      <c r="BF180" s="80" cm="1">
        <f t="array" aca="1" ref="BF180" ca="1">IF(ISERROR(INDIRECT("ｄａｔａ!$"&amp;BF$112&amp;"$"&amp;$B180)),1,0)</f>
        <v>0</v>
      </c>
      <c r="BG180" s="80" cm="1">
        <f t="array" aca="1" ref="BG180" ca="1">IF(ISERROR(INDIRECT("ｄａｔａ!$"&amp;BG$112&amp;"$"&amp;$B180)),1,0)</f>
        <v>0</v>
      </c>
      <c r="BH180" s="80" cm="1">
        <f t="array" aca="1" ref="BH180" ca="1">IF(ISERROR(INDIRECT("ｄａｔａ!$"&amp;BH$112&amp;"$"&amp;$B180)),1,0)</f>
        <v>0</v>
      </c>
      <c r="BI180" s="80" cm="1">
        <f t="array" aca="1" ref="BI180" ca="1">IF(ISERROR(INDIRECT("ｄａｔａ!$"&amp;BI$112&amp;"$"&amp;$B180)),1,0)</f>
        <v>0</v>
      </c>
      <c r="BJ180" s="80" cm="1">
        <f t="array" aca="1" ref="BJ180" ca="1">IF(ISERROR(INDIRECT("ｄａｔａ!$"&amp;BJ$112&amp;"$"&amp;$B180)),1,0)</f>
        <v>0</v>
      </c>
      <c r="BK180" s="80" cm="1">
        <f t="array" aca="1" ref="BK180" ca="1">IF(ISERROR(INDIRECT("ｄａｔａ!$"&amp;BK$112&amp;"$"&amp;$B180)),1,0)</f>
        <v>0</v>
      </c>
      <c r="BL180" s="80" cm="1">
        <f t="array" aca="1" ref="BL180" ca="1">IF(ISERROR(INDIRECT("ｄａｔａ!$"&amp;BL$112&amp;"$"&amp;$B180)),1,0)</f>
        <v>0</v>
      </c>
      <c r="BM180" s="80" cm="1">
        <f t="array" aca="1" ref="BM180" ca="1">IF(ISERROR(INDIRECT("ｄａｔａ!$"&amp;BM$112&amp;"$"&amp;$B180)),1,0)</f>
        <v>0</v>
      </c>
      <c r="BN180" s="80" cm="1">
        <f t="array" aca="1" ref="BN180" ca="1">IF(ISERROR(INDIRECT("ｄａｔａ!$"&amp;BN$112&amp;"$"&amp;$B180)),1,0)</f>
        <v>0</v>
      </c>
      <c r="BO180" s="80" cm="1">
        <f t="array" aca="1" ref="BO180" ca="1">IF(ISERROR(INDIRECT("ｄａｔａ!$"&amp;BO$112&amp;"$"&amp;$B180)),1,0)</f>
        <v>0</v>
      </c>
      <c r="BP180" s="80" cm="1">
        <f t="array" aca="1" ref="BP180" ca="1">IF(ISERROR(INDIRECT("ｄａｔａ!$"&amp;BP$112&amp;"$"&amp;$B180)),1,0)</f>
        <v>0</v>
      </c>
    </row>
    <row r="181" spans="1:68" x14ac:dyDescent="0.2">
      <c r="A181" s="80" t="s">
        <v>2335</v>
      </c>
      <c r="B181" s="80">
        <f>VLOOKUP($A181,$A$11:$B$110,2,FALSE)</f>
        <v>24</v>
      </c>
      <c r="C181" s="80" t="s">
        <v>2435</v>
      </c>
      <c r="D181" s="80" cm="1">
        <f t="array" aca="1" ref="D181" ca="1">_xlfn.IFS(D182=1,0,D183=1,0,AND(INDIRECT("ｄａｔａ!$"&amp;D$112&amp;"$"&amp;$B181)&lt;=INDIRECT("kikan!$Q$11"),INDIRECT("ｄａｔａ!$"&amp;D$112&amp;"$"&amp;$B181)&gt;=INDIRECT("kikan!$K$11")),0,TRUE,1)</f>
        <v>0</v>
      </c>
      <c r="F181" s="80">
        <v>0</v>
      </c>
      <c r="G181" s="80">
        <v>0</v>
      </c>
      <c r="H181" s="80">
        <v>0</v>
      </c>
      <c r="I181" s="80" cm="1">
        <f t="array" aca="1" ref="I181" ca="1">_xlfn.IFS(I182=1,0,I183=1,0,INDIRECT("ｄａｔａ!$"&amp;I$112&amp;"$"&amp;$B181)&gt;=INDIRECT("kikan!$I$11"),0,TRUE,1)</f>
        <v>0</v>
      </c>
      <c r="J181" s="80" cm="1">
        <f t="array" aca="1" ref="J181" ca="1">_xlfn.IFS(D184=1,0,I181=1,0,J182=1,0,I183=1,0,J183=1,0,INDIRECT("ｄａｔａ!$"&amp;I$112&amp;"$"&amp;$B181)&gt;INDIRECT("kikan!$I$11"),0,INDIRECT("ｄａｔａ!$"&amp;J$112&amp;"$"&amp;$B181)&gt;=INDIRECT("ｄａｔａ!$"&amp;D$112&amp;"$"&amp;$B181),0,TRUE,1)</f>
        <v>0</v>
      </c>
      <c r="K181" s="80" cm="1">
        <f t="array" aca="1" ref="K181" ca="1">_xlfn.IFS(K182=1,0,K183=1,0,AND(INDIRECT("ｄａｔａ!$"&amp;K$112&amp;"$"&amp;$B182)&gt;0,INDIRECT("ｄａｔａ!$"&amp;K$112&amp;"$"&amp;$B182)&lt;10000),0,TRUE,1)</f>
        <v>0</v>
      </c>
      <c r="L181" s="80" cm="1">
        <f t="array" aca="1" ref="L181" ca="1">_xlfn.IFS(L182=1,0,L183=1,0,INDIRECT("ｄａｔａ!$"&amp;L$112&amp;"$"&amp;$B181)&lt;20000,1,TRUE,0)</f>
        <v>0</v>
      </c>
      <c r="M181" s="80">
        <v>0</v>
      </c>
      <c r="N181" s="80">
        <v>0</v>
      </c>
      <c r="O181" s="80" cm="1">
        <f t="array" aca="1" ref="O181" ca="1">_xlfn.IFS(O184=1,0,INDIRECT("ｄａｔａ!$"&amp;O$112&amp;"$"&amp;$B182)=4,1,TRUE,0)</f>
        <v>0</v>
      </c>
      <c r="P181" s="80" cm="1">
        <f t="array" aca="1" ref="P181" ca="1">_xlfn.IFS(P184=1,0,AND(INDIRECT("ｄａｔａ!$"&amp;P$112&amp;"$"&amp;$B182)&lt;=3,INDIRECT("ｄａｔａ!$"&amp;P$112&amp;"$"&amp;$B182)&gt;0),1,TRUE,0)</f>
        <v>0</v>
      </c>
      <c r="Q181" s="80" cm="1">
        <f t="array" aca="1" ref="Q181" ca="1">_xlfn.IFS(Q184=1,0,INDIRECT("ｄａｔａ!$"&amp;Q$112&amp;"$"&amp;$B181)=1,1,TRUE,0)</f>
        <v>0</v>
      </c>
      <c r="R181" s="80">
        <v>0</v>
      </c>
      <c r="S181" s="80">
        <v>0</v>
      </c>
      <c r="T181" s="80">
        <v>0</v>
      </c>
      <c r="U181" s="80">
        <v>0</v>
      </c>
      <c r="V181" s="80">
        <v>0</v>
      </c>
      <c r="W181" s="80">
        <v>0</v>
      </c>
      <c r="X181" s="80">
        <f ca="1">IF(AND(SUM($Y181:$AO181)=0,17-SUM($Y183:$AO183)&gt;1),1,0)</f>
        <v>0</v>
      </c>
      <c r="Y181" s="80" cm="1">
        <f t="array" aca="1" ref="Y181" ca="1">_xlfn.IFS(Y184=1,0,INDIRECT("ｄａｔａ!$"&amp;Y$112&amp;"$"&amp;$B181)=2,1,TRUE,0)</f>
        <v>0</v>
      </c>
      <c r="Z181" s="80" cm="1">
        <f t="array" aca="1" ref="Z181" ca="1">_xlfn.IFS(Z184=1,0,INDIRECT("ｄａｔａ!$"&amp;Z$112&amp;"$"&amp;$B181)=2,1,TRUE,0)</f>
        <v>0</v>
      </c>
      <c r="AA181" s="80" cm="1">
        <f t="array" aca="1" ref="AA181" ca="1">_xlfn.IFS(AA184=1,0,INDIRECT("ｄａｔａ!$"&amp;AA$112&amp;"$"&amp;$B181)=2,1,TRUE,0)</f>
        <v>0</v>
      </c>
      <c r="AB181" s="80" cm="1">
        <f t="array" aca="1" ref="AB181" ca="1">_xlfn.IFS(AB184=1,0,INDIRECT("ｄａｔａ!$"&amp;AB$112&amp;"$"&amp;$B181)=2,1,TRUE,0)</f>
        <v>0</v>
      </c>
      <c r="AC181" s="80" cm="1">
        <f t="array" aca="1" ref="AC181" ca="1">_xlfn.IFS(AC184=1,0,INDIRECT("ｄａｔａ!$"&amp;AC$112&amp;"$"&amp;$B181)=2,1,TRUE,0)</f>
        <v>0</v>
      </c>
      <c r="AD181" s="80" cm="1">
        <f t="array" aca="1" ref="AD181" ca="1">_xlfn.IFS(AD184=1,0,INDIRECT("ｄａｔａ!$"&amp;AD$112&amp;"$"&amp;$B181)=2,1,TRUE,0)</f>
        <v>0</v>
      </c>
      <c r="AE181" s="80" cm="1">
        <f t="array" aca="1" ref="AE181" ca="1">_xlfn.IFS(AE184=1,0,INDIRECT("ｄａｔａ!$"&amp;AE$112&amp;"$"&amp;$B181)=2,1,TRUE,0)</f>
        <v>0</v>
      </c>
      <c r="AF181" s="80" cm="1">
        <f t="array" aca="1" ref="AF181" ca="1">_xlfn.IFS(AF184=1,0,INDIRECT("ｄａｔａ!$"&amp;AF$112&amp;"$"&amp;$B181)=2,1,TRUE,0)</f>
        <v>0</v>
      </c>
      <c r="AG181" s="80" cm="1">
        <f t="array" aca="1" ref="AG181" ca="1">_xlfn.IFS(AG184=1,0,INDIRECT("ｄａｔａ!$"&amp;AG$112&amp;"$"&amp;$B181)=2,1,TRUE,0)</f>
        <v>0</v>
      </c>
      <c r="AH181" s="80" cm="1">
        <f t="array" aca="1" ref="AH181" ca="1">_xlfn.IFS(AH184=1,0,INDIRECT("ｄａｔａ!$"&amp;AH$112&amp;"$"&amp;$B181)=2,1,TRUE,0)</f>
        <v>0</v>
      </c>
      <c r="AI181" s="80" cm="1">
        <f t="array" aca="1" ref="AI181" ca="1">_xlfn.IFS(AI184=1,0,INDIRECT("ｄａｔａ!$"&amp;AI$112&amp;"$"&amp;$B181)=2,1,TRUE,0)</f>
        <v>0</v>
      </c>
      <c r="AJ181" s="80" cm="1">
        <f t="array" aca="1" ref="AJ181" ca="1">_xlfn.IFS(AJ184=1,0,INDIRECT("ｄａｔａ!$"&amp;AJ$112&amp;"$"&amp;$B181)=2,1,TRUE,0)</f>
        <v>0</v>
      </c>
      <c r="AK181" s="80" cm="1">
        <f t="array" aca="1" ref="AK181" ca="1">_xlfn.IFS(AK184=1,0,INDIRECT("ｄａｔａ!$"&amp;AK$112&amp;"$"&amp;$B181)=2,1,TRUE,0)</f>
        <v>0</v>
      </c>
      <c r="AL181" s="80" cm="1">
        <f t="array" aca="1" ref="AL181" ca="1">_xlfn.IFS(AL184=1,0,INDIRECT("ｄａｔａ!$"&amp;AL$112&amp;"$"&amp;$B181)=2,1,TRUE,0)</f>
        <v>0</v>
      </c>
      <c r="AM181" s="80" cm="1">
        <f t="array" aca="1" ref="AM181" ca="1">_xlfn.IFS(AM184=1,0,INDIRECT("ｄａｔａ!$"&amp;AM$112&amp;"$"&amp;$B181)=2,1,TRUE,0)</f>
        <v>0</v>
      </c>
      <c r="AN181" s="80" cm="1">
        <f t="array" aca="1" ref="AN181" ca="1">_xlfn.IFS(AN184=1,0,INDIRECT("ｄａｔａ!$"&amp;AN$112&amp;"$"&amp;$B181)=2,1,TRUE,0)</f>
        <v>0</v>
      </c>
      <c r="AO181" s="80" cm="1">
        <f t="array" aca="1" ref="AO181" ca="1">_xlfn.IFS(AO184=1,0,INDIRECT("ｄａｔａ!$"&amp;AO$112&amp;"$"&amp;$B181)=2,1,TRUE,0)</f>
        <v>0</v>
      </c>
      <c r="AP181" s="80">
        <f ca="1">IF(AND(SUM($AQ181:$AZ181)=0,10-SUM($AQ183:$AZ183)&gt;1),1,0)</f>
        <v>0</v>
      </c>
      <c r="AQ181" s="80" cm="1">
        <f t="array" aca="1" ref="AQ181" ca="1">_xlfn.IFS(AQ184=1,0,INDIRECT("ｄａｔａ!$"&amp;AQ$112&amp;"$"&amp;$B181)=2,1,TRUE,0)</f>
        <v>0</v>
      </c>
      <c r="AR181" s="80" cm="1">
        <f t="array" aca="1" ref="AR181" ca="1">_xlfn.IFS(AR184=1,0,INDIRECT("ｄａｔａ!$"&amp;AR$112&amp;"$"&amp;$B181)=2,1,TRUE,0)</f>
        <v>0</v>
      </c>
      <c r="AS181" s="80" cm="1">
        <f t="array" aca="1" ref="AS181" ca="1">_xlfn.IFS(AS184=1,0,INDIRECT("ｄａｔａ!$"&amp;AS$112&amp;"$"&amp;$B181)=2,1,TRUE,0)</f>
        <v>0</v>
      </c>
      <c r="AT181" s="80" cm="1">
        <f t="array" aca="1" ref="AT181" ca="1">_xlfn.IFS(AT184=1,0,INDIRECT("ｄａｔａ!$"&amp;AT$112&amp;"$"&amp;$B181)=2,1,TRUE,0)</f>
        <v>0</v>
      </c>
      <c r="AU181" s="80" cm="1">
        <f t="array" aca="1" ref="AU181" ca="1">_xlfn.IFS(AU184=1,0,INDIRECT("ｄａｔａ!$"&amp;AU$112&amp;"$"&amp;$B181)=2,1,TRUE,0)</f>
        <v>0</v>
      </c>
      <c r="AV181" s="80" cm="1">
        <f t="array" aca="1" ref="AV181" ca="1">_xlfn.IFS(AV184=1,0,INDIRECT("ｄａｔａ!$"&amp;AV$112&amp;"$"&amp;$B181)=2,1,TRUE,0)</f>
        <v>0</v>
      </c>
      <c r="AW181" s="80" cm="1">
        <f t="array" aca="1" ref="AW181" ca="1">_xlfn.IFS(AW184=1,0,INDIRECT("ｄａｔａ!$"&amp;AW$112&amp;"$"&amp;$B181)=2,1,TRUE,0)</f>
        <v>0</v>
      </c>
      <c r="AX181" s="80" cm="1">
        <f t="array" aca="1" ref="AX181" ca="1">_xlfn.IFS(AX184=1,0,INDIRECT("ｄａｔａ!$"&amp;AX$112&amp;"$"&amp;$B181)=2,1,TRUE,0)</f>
        <v>0</v>
      </c>
      <c r="AY181" s="80" cm="1">
        <f t="array" aca="1" ref="AY181" ca="1">_xlfn.IFS(AY184=1,0,INDIRECT("ｄａｔａ!$"&amp;AY$112&amp;"$"&amp;$B181)=2,1,TRUE,0)</f>
        <v>0</v>
      </c>
      <c r="AZ181" s="80" cm="1">
        <f t="array" aca="1" ref="AZ181" ca="1">_xlfn.IFS(AZ184=1,0,INDIRECT("ｄａｔａ!$"&amp;AZ$112&amp;"$"&amp;$B181)=2,1,TRUE,0)</f>
        <v>0</v>
      </c>
      <c r="BA181" s="80">
        <f ca="1">IF(AND(SUM($BB181:$BP181)=0,15-SUM($BB183:$BP183)&gt;1),1,0)</f>
        <v>0</v>
      </c>
      <c r="BB181" s="80" cm="1">
        <f t="array" aca="1" ref="BB181" ca="1">_xlfn.IFS(BB184=1,0,INDIRECT("ｄａｔａ!$"&amp;BB$112&amp;"$"&amp;$B181)=2,1,TRUE,0)</f>
        <v>0</v>
      </c>
      <c r="BC181" s="80" cm="1">
        <f t="array" aca="1" ref="BC181" ca="1">_xlfn.IFS(BC184=1,0,INDIRECT("ｄａｔａ!$"&amp;BC$112&amp;"$"&amp;$B181)=2,1,TRUE,0)</f>
        <v>0</v>
      </c>
      <c r="BD181" s="80" cm="1">
        <f t="array" aca="1" ref="BD181" ca="1">_xlfn.IFS(BD184=1,0,INDIRECT("ｄａｔａ!$"&amp;BD$112&amp;"$"&amp;$B181)=2,1,TRUE,0)</f>
        <v>0</v>
      </c>
      <c r="BE181" s="80" cm="1">
        <f t="array" aca="1" ref="BE181" ca="1">_xlfn.IFS(BE184=1,0,INDIRECT("ｄａｔａ!$"&amp;BE$112&amp;"$"&amp;$B181)=2,1,TRUE,0)</f>
        <v>0</v>
      </c>
      <c r="BF181" s="80" cm="1">
        <f t="array" aca="1" ref="BF181" ca="1">_xlfn.IFS(BF184=1,0,INDIRECT("ｄａｔａ!$"&amp;BF$112&amp;"$"&amp;$B181)=2,1,TRUE,0)</f>
        <v>0</v>
      </c>
      <c r="BG181" s="80" cm="1">
        <f t="array" aca="1" ref="BG181" ca="1">_xlfn.IFS(BG184=1,0,INDIRECT("ｄａｔａ!$"&amp;BG$112&amp;"$"&amp;$B181)=2,1,TRUE,0)</f>
        <v>0</v>
      </c>
      <c r="BH181" s="80" cm="1">
        <f t="array" aca="1" ref="BH181" ca="1">_xlfn.IFS(BH184=1,0,INDIRECT("ｄａｔａ!$"&amp;BH$112&amp;"$"&amp;$B181)=2,1,TRUE,0)</f>
        <v>0</v>
      </c>
      <c r="BI181" s="80" cm="1">
        <f t="array" aca="1" ref="BI181" ca="1">_xlfn.IFS(BI184=1,0,INDIRECT("ｄａｔａ!$"&amp;BI$112&amp;"$"&amp;$B181)=2,1,TRUE,0)</f>
        <v>0</v>
      </c>
      <c r="BJ181" s="80" cm="1">
        <f t="array" aca="1" ref="BJ181" ca="1">_xlfn.IFS(BJ184=1,0,INDIRECT("ｄａｔａ!$"&amp;BJ$112&amp;"$"&amp;$B181)=2,1,TRUE,0)</f>
        <v>0</v>
      </c>
      <c r="BK181" s="80" cm="1">
        <f t="array" aca="1" ref="BK181" ca="1">_xlfn.IFS(BK184=1,0,INDIRECT("ｄａｔａ!$"&amp;BK$112&amp;"$"&amp;$B181)=2,1,TRUE,0)</f>
        <v>0</v>
      </c>
      <c r="BL181" s="80" cm="1">
        <f t="array" aca="1" ref="BL181" ca="1">_xlfn.IFS(BL184=1,0,INDIRECT("ｄａｔａ!$"&amp;BL$112&amp;"$"&amp;$B181)=2,1,TRUE,0)</f>
        <v>0</v>
      </c>
      <c r="BM181" s="80" cm="1">
        <f t="array" aca="1" ref="BM181" ca="1">_xlfn.IFS(BM184=1,0,INDIRECT("ｄａｔａ!$"&amp;BM$112&amp;"$"&amp;$B181)=2,1,TRUE,0)</f>
        <v>0</v>
      </c>
      <c r="BN181" s="80" cm="1">
        <f t="array" aca="1" ref="BN181" ca="1">_xlfn.IFS(BN184=1,0,INDIRECT("ｄａｔａ!$"&amp;BN$112&amp;"$"&amp;$B181)=2,1,TRUE,0)</f>
        <v>0</v>
      </c>
      <c r="BO181" s="80" cm="1">
        <f t="array" aca="1" ref="BO181" ca="1">_xlfn.IFS(BO184=1,0,INDIRECT("ｄａｔａ!$"&amp;BO$112&amp;"$"&amp;$B181)=2,1,TRUE,0)</f>
        <v>0</v>
      </c>
      <c r="BP181" s="80" cm="1">
        <f t="array" aca="1" ref="BP181" ca="1">_xlfn.IFS(BP184=1,0,INDIRECT("ｄａｔａ!$"&amp;BP$112&amp;"$"&amp;$B181)=2,1,TRUE,0)</f>
        <v>0</v>
      </c>
    </row>
    <row r="182" spans="1:68" x14ac:dyDescent="0.2">
      <c r="B182" s="80">
        <f>VLOOKUP($A181,$A$11:$B$110,2,FALSE)</f>
        <v>24</v>
      </c>
      <c r="C182" s="80" t="s">
        <v>2437</v>
      </c>
      <c r="D182" s="80" cm="1">
        <f t="array" aca="1" ref="D182" ca="1">_xlfn.IFS(D183=1,0,AND(ISNUMBER(INDIRECT("ｄａｔａ!$"&amp;D$112&amp;"$"&amp;$B182)),INDIRECT("ｄａｔａ!$"&amp;D$112&amp;"$"&amp;$B182)&lt;=12,INDIRECT("ｄａｔａ!$"&amp;D$112&amp;"$"&amp;$B182)&gt;=1),0,TRUE,1)</f>
        <v>1</v>
      </c>
      <c r="F182" s="80">
        <v>0</v>
      </c>
      <c r="G182" s="80">
        <v>0</v>
      </c>
      <c r="H182" s="80">
        <v>0</v>
      </c>
      <c r="I182" s="80" cm="1">
        <f t="array" aca="1" ref="I182" ca="1">_xlfn.IFS(I183=1,0,AND(ISNUMBER(INDIRECT("ｄａｔａ!$"&amp;I$112&amp;"$"&amp;$B182)),LEN(INDIRECT("ｄａｔａ!$"&amp;I$112&amp;"$"&amp;$B182))=4),0,TRUE,1)</f>
        <v>0</v>
      </c>
      <c r="J182" s="80" cm="1">
        <f t="array" aca="1" ref="J182" ca="1">_xlfn.IFS(J183=1,0,AND(ISNUMBER(INDIRECT("ｄａｔａ!$"&amp;J$112&amp;"$"&amp;$B182)),INDIRECT("ｄａｔａ!$"&amp;J$112&amp;"$"&amp;$B182)&lt;=12,INDIRECT("ｄａｔａ!$"&amp;J$112&amp;"$"&amp;$B182)&gt;=1),0,TRUE,1)</f>
        <v>0</v>
      </c>
      <c r="K182" s="80" cm="1">
        <f t="array" aca="1" ref="K182" ca="1">_xlfn.IFS(K183=1,0,ISNUMBER(INDIRECT("ｄａｔａ!$"&amp;K$112&amp;"$"&amp;$B182)),0,TRUE,1)</f>
        <v>0</v>
      </c>
      <c r="L182" s="80" cm="1">
        <f t="array" aca="1" ref="L182" ca="1">_xlfn.IFS(L183=1,0,AND(ISNUMBER(INDIRECT("ｄａｔａ!$"&amp;L$112&amp;"$"&amp;$B182)),INDIRECT("ｄａｔａ!$"&amp;L$112&amp;"$"&amp;$B182)&gt;0),0,TRUE,1)</f>
        <v>0</v>
      </c>
      <c r="M182" s="80" cm="1">
        <f t="array" aca="1" ref="M182" ca="1">_xlfn.IFS(M183=1,0,AND(INDIRECT("ｄａｔａ!$"&amp;M$112&amp;"$"&amp;$B182)&lt;=5,INDIRECT("ｄａｔａ!$"&amp;M$112&amp;"$"&amp;$B182)&gt;0),0,TRUE,1)</f>
        <v>0</v>
      </c>
      <c r="N182" s="80" cm="1">
        <f t="array" aca="1" ref="N182" ca="1">_xlfn.IFS(N183=1,0,AND(INDIRECT("ｄａｔａ!$"&amp;N$112&amp;"$"&amp;$B182)&lt;=2,INDIRECT("ｄａｔａ!$"&amp;N$112&amp;"$"&amp;$B182)&gt;0),0,TRUE,1)</f>
        <v>0</v>
      </c>
      <c r="O182" s="80" cm="1">
        <f t="array" aca="1" ref="O182" ca="1">_xlfn.IFS(O183=1,0,AND(INDIRECT("ｄａｔａ!$"&amp;O$112&amp;"$"&amp;$B182)&lt;=4,INDIRECT("ｄａｔａ!$"&amp;O$112&amp;"$"&amp;$B182)&gt;0),0,TRUE,1)</f>
        <v>0</v>
      </c>
      <c r="P182" s="80" cm="1">
        <f t="array" aca="1" ref="P182" ca="1">_xlfn.IFS(P183=1,0,AND(INDIRECT("ｄａｔａ!$"&amp;P$112&amp;"$"&amp;$B182)&lt;=3,INDIRECT("ｄａｔａ!$"&amp;P$112&amp;"$"&amp;$B182)&gt;0),0,TRUE,1)</f>
        <v>0</v>
      </c>
      <c r="Q182" s="80" cm="1">
        <f t="array" aca="1" ref="Q182" ca="1">_xlfn.IFS(Q183=1,0,AND(INDIRECT("ｄａｔａ!$"&amp;Q$112&amp;"$"&amp;$B182)&lt;=2,INDIRECT("ｄａｔａ!$"&amp;Q$112&amp;"$"&amp;$B182)&gt;0),0,TRUE,1)</f>
        <v>0</v>
      </c>
      <c r="R182" s="80" cm="1">
        <f t="array" aca="1" ref="R182" ca="1">_xlfn.IFS(R183=1,0,AND(INDIRECT("ｄａｔａ!$"&amp;R$112&amp;"$"&amp;$B182)&lt;=10,INDIRECT("ｄａｔａ!$"&amp;R$112&amp;"$"&amp;$B182)&gt;0),0,TRUE,1)</f>
        <v>0</v>
      </c>
      <c r="S182" s="80" cm="1">
        <f t="array" aca="1" ref="S182" ca="1">_xlfn.IFS(S183=1,0,AND(INDIRECT("ｄａｔａ!$"&amp;S$112&amp;"$"&amp;$B182)&lt;=5,INDIRECT("ｄａｔａ!$"&amp;S$112&amp;"$"&amp;$B182)&gt;0),0,TRUE,1)</f>
        <v>0</v>
      </c>
      <c r="T182" s="80" cm="1">
        <f t="array" aca="1" ref="T182" ca="1">_xlfn.IFS(T183=1,0,AND(INDIRECT("ｄａｔａ!$"&amp;T$112&amp;"$"&amp;$B182)&lt;=9,INDIRECT("ｄａｔａ!$"&amp;T$112&amp;"$"&amp;$B182)&gt;0),0,TRUE,1)</f>
        <v>0</v>
      </c>
      <c r="U182" s="80" cm="1">
        <f t="array" aca="1" ref="U182" ca="1">_xlfn.IFS(U183=1,0,ISNUMBER(INDIRECT("ｄａｔａ!$"&amp;U$112&amp;"$"&amp;$B182)),0,TRUE,1)</f>
        <v>0</v>
      </c>
      <c r="V182" s="80" cm="1">
        <f t="array" aca="1" ref="V182" ca="1">_xlfn.IFS(V183=1,0,AND(INDIRECT("ｄａｔａ!$"&amp;V$112&amp;"$"&amp;$B182)&lt;=4,INDIRECT("ｄａｔａ!$"&amp;V$112&amp;"$"&amp;$B182)&gt;0),0,TRUE,1)</f>
        <v>0</v>
      </c>
      <c r="W182" s="80" cm="1">
        <f t="array" aca="1" ref="W182" ca="1">_xlfn.IFS(W183=1,0,AND(INDIRECT("ｄａｔａ!$"&amp;W$112&amp;"$"&amp;$B182)&lt;=2,INDIRECT("ｄａｔａ!$"&amp;W$112&amp;"$"&amp;$B182)&gt;0),0,TRUE,1)</f>
        <v>0</v>
      </c>
      <c r="X182" s="80">
        <f ca="1">IF(SUM($Y181:$AO181)&gt;1,1,0)</f>
        <v>0</v>
      </c>
      <c r="Y182" s="80" cm="1">
        <f t="array" aca="1" ref="Y182" ca="1">_xlfn.IFS(Y184=1,0,Y183=1,0,AND(INDIRECT("ｄａｔａ!$"&amp;Y$112&amp;"$"&amp;$B182)&lt;=2,INDIRECT("ｄａｔａ!$"&amp;Y$112&amp;"$"&amp;$B182)&gt;0),0,TRUE,1)</f>
        <v>0</v>
      </c>
      <c r="Z182" s="80" cm="1">
        <f t="array" aca="1" ref="Z182" ca="1">_xlfn.IFS(Z184=1,0,Z183=1,0,AND(INDIRECT("ｄａｔａ!$"&amp;Z$112&amp;"$"&amp;$B182)&lt;=2,INDIRECT("ｄａｔａ!$"&amp;Z$112&amp;"$"&amp;$B182)&gt;0),0,TRUE,1)</f>
        <v>0</v>
      </c>
      <c r="AA182" s="80" cm="1">
        <f t="array" aca="1" ref="AA182" ca="1">_xlfn.IFS(AA184=1,0,AA183=1,0,AND(INDIRECT("ｄａｔａ!$"&amp;AA$112&amp;"$"&amp;$B182)&lt;=2,INDIRECT("ｄａｔａ!$"&amp;AA$112&amp;"$"&amp;$B182)&gt;0),0,TRUE,1)</f>
        <v>0</v>
      </c>
      <c r="AB182" s="80" cm="1">
        <f t="array" aca="1" ref="AB182" ca="1">_xlfn.IFS(AB184=1,0,AB183=1,0,AND(INDIRECT("ｄａｔａ!$"&amp;AB$112&amp;"$"&amp;$B182)&lt;=2,INDIRECT("ｄａｔａ!$"&amp;AB$112&amp;"$"&amp;$B182)&gt;0),0,TRUE,1)</f>
        <v>0</v>
      </c>
      <c r="AC182" s="80" cm="1">
        <f t="array" aca="1" ref="AC182" ca="1">_xlfn.IFS(AC184=1,0,AC183=1,0,AND(INDIRECT("ｄａｔａ!$"&amp;AC$112&amp;"$"&amp;$B182)&lt;=2,INDIRECT("ｄａｔａ!$"&amp;AC$112&amp;"$"&amp;$B182)&gt;0),0,TRUE,1)</f>
        <v>0</v>
      </c>
      <c r="AD182" s="80" cm="1">
        <f t="array" aca="1" ref="AD182" ca="1">_xlfn.IFS(AD184=1,0,AD183=1,0,AND(INDIRECT("ｄａｔａ!$"&amp;AD$112&amp;"$"&amp;$B182)&lt;=2,INDIRECT("ｄａｔａ!$"&amp;AD$112&amp;"$"&amp;$B182)&gt;0),0,TRUE,1)</f>
        <v>0</v>
      </c>
      <c r="AE182" s="80" cm="1">
        <f t="array" aca="1" ref="AE182" ca="1">_xlfn.IFS(AE184=1,0,AE183=1,0,AND(INDIRECT("ｄａｔａ!$"&amp;AE$112&amp;"$"&amp;$B182)&lt;=2,INDIRECT("ｄａｔａ!$"&amp;AE$112&amp;"$"&amp;$B182)&gt;0),0,TRUE,1)</f>
        <v>0</v>
      </c>
      <c r="AF182" s="80" cm="1">
        <f t="array" aca="1" ref="AF182" ca="1">_xlfn.IFS(AF184=1,0,AF183=1,0,AND(INDIRECT("ｄａｔａ!$"&amp;AF$112&amp;"$"&amp;$B182)&lt;=2,INDIRECT("ｄａｔａ!$"&amp;AF$112&amp;"$"&amp;$B182)&gt;0),0,TRUE,1)</f>
        <v>0</v>
      </c>
      <c r="AG182" s="80" cm="1">
        <f t="array" aca="1" ref="AG182" ca="1">_xlfn.IFS(AG184=1,0,AG183=1,0,AND(INDIRECT("ｄａｔａ!$"&amp;AG$112&amp;"$"&amp;$B182)&lt;=2,INDIRECT("ｄａｔａ!$"&amp;AG$112&amp;"$"&amp;$B182)&gt;0),0,TRUE,1)</f>
        <v>0</v>
      </c>
      <c r="AH182" s="80" cm="1">
        <f t="array" aca="1" ref="AH182" ca="1">_xlfn.IFS(AH184=1,0,AH183=1,0,AND(INDIRECT("ｄａｔａ!$"&amp;AH$112&amp;"$"&amp;$B182)&lt;=2,INDIRECT("ｄａｔａ!$"&amp;AH$112&amp;"$"&amp;$B182)&gt;0),0,TRUE,1)</f>
        <v>0</v>
      </c>
      <c r="AI182" s="80" cm="1">
        <f t="array" aca="1" ref="AI182" ca="1">_xlfn.IFS(AI184=1,0,AI183=1,0,AND(INDIRECT("ｄａｔａ!$"&amp;AI$112&amp;"$"&amp;$B182)&lt;=2,INDIRECT("ｄａｔａ!$"&amp;AI$112&amp;"$"&amp;$B182)&gt;0),0,TRUE,1)</f>
        <v>0</v>
      </c>
      <c r="AJ182" s="80" cm="1">
        <f t="array" aca="1" ref="AJ182" ca="1">_xlfn.IFS(AJ184=1,0,AJ183=1,0,AND(INDIRECT("ｄａｔａ!$"&amp;AJ$112&amp;"$"&amp;$B182)&lt;=2,INDIRECT("ｄａｔａ!$"&amp;AJ$112&amp;"$"&amp;$B182)&gt;0),0,TRUE,1)</f>
        <v>0</v>
      </c>
      <c r="AK182" s="80" cm="1">
        <f t="array" aca="1" ref="AK182" ca="1">_xlfn.IFS(AK184=1,0,AK183=1,0,AND(INDIRECT("ｄａｔａ!$"&amp;AK$112&amp;"$"&amp;$B182)&lt;=2,INDIRECT("ｄａｔａ!$"&amp;AK$112&amp;"$"&amp;$B182)&gt;0),0,TRUE,1)</f>
        <v>0</v>
      </c>
      <c r="AL182" s="80" cm="1">
        <f t="array" aca="1" ref="AL182" ca="1">_xlfn.IFS(AL184=1,0,AL183=1,0,AND(INDIRECT("ｄａｔａ!$"&amp;AL$112&amp;"$"&amp;$B182)&lt;=2,INDIRECT("ｄａｔａ!$"&amp;AL$112&amp;"$"&amp;$B182)&gt;0),0,TRUE,1)</f>
        <v>0</v>
      </c>
      <c r="AM182" s="80" cm="1">
        <f t="array" aca="1" ref="AM182" ca="1">_xlfn.IFS(AM184=1,0,AM183=1,0,AND(INDIRECT("ｄａｔａ!$"&amp;AM$112&amp;"$"&amp;$B182)&lt;=2,INDIRECT("ｄａｔａ!$"&amp;AM$112&amp;"$"&amp;$B182)&gt;0),0,TRUE,1)</f>
        <v>0</v>
      </c>
      <c r="AN182" s="80" cm="1">
        <f t="array" aca="1" ref="AN182" ca="1">_xlfn.IFS(AN184=1,0,AN183=1,0,AND(INDIRECT("ｄａｔａ!$"&amp;AN$112&amp;"$"&amp;$B182)&lt;=2,INDIRECT("ｄａｔａ!$"&amp;AN$112&amp;"$"&amp;$B182)&gt;0),0,TRUE,1)</f>
        <v>0</v>
      </c>
      <c r="AO182" s="80" cm="1">
        <f t="array" aca="1" ref="AO182" ca="1">_xlfn.IFS(AO184=1,0,AO183=1,0,AND(INDIRECT("ｄａｔａ!$"&amp;AO$112&amp;"$"&amp;$B182)&lt;=2,INDIRECT("ｄａｔａ!$"&amp;AO$112&amp;"$"&amp;$B182)&gt;0),0,TRUE,1)</f>
        <v>0</v>
      </c>
      <c r="AP182" s="80">
        <f ca="1">IF(SUM($AQ181:$AZ181)&gt;1,1,0)</f>
        <v>0</v>
      </c>
      <c r="AQ182" s="80" cm="1">
        <f t="array" aca="1" ref="AQ182" ca="1">_xlfn.IFS(AQ184=1,0,AQ183=1,0,AND(INDIRECT("ｄａｔａ!$"&amp;AQ$112&amp;"$"&amp;$B182)&lt;=2,INDIRECT("ｄａｔａ!$"&amp;AQ$112&amp;"$"&amp;$B182)&gt;0),0,TRUE,1)</f>
        <v>0</v>
      </c>
      <c r="AR182" s="80" cm="1">
        <f t="array" aca="1" ref="AR182" ca="1">_xlfn.IFS(AR184=1,0,AR183=1,0,AND(INDIRECT("ｄａｔａ!$"&amp;AR$112&amp;"$"&amp;$B182)&lt;=2,INDIRECT("ｄａｔａ!$"&amp;AR$112&amp;"$"&amp;$B182)&gt;0),0,TRUE,1)</f>
        <v>0</v>
      </c>
      <c r="AS182" s="80" cm="1">
        <f t="array" aca="1" ref="AS182" ca="1">_xlfn.IFS(AS184=1,0,AS183=1,0,AND(INDIRECT("ｄａｔａ!$"&amp;AS$112&amp;"$"&amp;$B182)&lt;=2,INDIRECT("ｄａｔａ!$"&amp;AS$112&amp;"$"&amp;$B182)&gt;0),0,TRUE,1)</f>
        <v>0</v>
      </c>
      <c r="AT182" s="80" cm="1">
        <f t="array" aca="1" ref="AT182" ca="1">_xlfn.IFS(AT184=1,0,AT183=1,0,AND(INDIRECT("ｄａｔａ!$"&amp;AT$112&amp;"$"&amp;$B182)&lt;=2,INDIRECT("ｄａｔａ!$"&amp;AT$112&amp;"$"&amp;$B182)&gt;0),0,TRUE,1)</f>
        <v>0</v>
      </c>
      <c r="AU182" s="80" cm="1">
        <f t="array" aca="1" ref="AU182" ca="1">_xlfn.IFS(AU184=1,0,AU183=1,0,AND(INDIRECT("ｄａｔａ!$"&amp;AU$112&amp;"$"&amp;$B182)&lt;=2,INDIRECT("ｄａｔａ!$"&amp;AU$112&amp;"$"&amp;$B182)&gt;0),0,TRUE,1)</f>
        <v>0</v>
      </c>
      <c r="AV182" s="80" cm="1">
        <f t="array" aca="1" ref="AV182" ca="1">_xlfn.IFS(AV184=1,0,AV183=1,0,AND(INDIRECT("ｄａｔａ!$"&amp;AV$112&amp;"$"&amp;$B182)&lt;=2,INDIRECT("ｄａｔａ!$"&amp;AV$112&amp;"$"&amp;$B182)&gt;0),0,TRUE,1)</f>
        <v>0</v>
      </c>
      <c r="AW182" s="80" cm="1">
        <f t="array" aca="1" ref="AW182" ca="1">_xlfn.IFS(AW184=1,0,AW183=1,0,AND(INDIRECT("ｄａｔａ!$"&amp;AW$112&amp;"$"&amp;$B182)&lt;=2,INDIRECT("ｄａｔａ!$"&amp;AW$112&amp;"$"&amp;$B182)&gt;0),0,TRUE,1)</f>
        <v>0</v>
      </c>
      <c r="AX182" s="80" cm="1">
        <f t="array" aca="1" ref="AX182" ca="1">_xlfn.IFS(AX184=1,0,AX183=1,0,AND(INDIRECT("ｄａｔａ!$"&amp;AX$112&amp;"$"&amp;$B182)&lt;=2,INDIRECT("ｄａｔａ!$"&amp;AX$112&amp;"$"&amp;$B182)&gt;0),0,TRUE,1)</f>
        <v>0</v>
      </c>
      <c r="AY182" s="80" cm="1">
        <f t="array" aca="1" ref="AY182" ca="1">_xlfn.IFS(AY184=1,0,AY183=1,0,AND(INDIRECT("ｄａｔａ!$"&amp;AY$112&amp;"$"&amp;$B182)&lt;=2,INDIRECT("ｄａｔａ!$"&amp;AY$112&amp;"$"&amp;$B182)&gt;0),0,TRUE,1)</f>
        <v>0</v>
      </c>
      <c r="AZ182" s="80" cm="1">
        <f t="array" aca="1" ref="AZ182" ca="1">_xlfn.IFS(AZ184=1,0,AZ183=1,0,AND(INDIRECT("ｄａｔａ!$"&amp;AZ$112&amp;"$"&amp;$B182)&lt;=2,INDIRECT("ｄａｔａ!$"&amp;AZ$112&amp;"$"&amp;$B182)&gt;0),0,TRUE,1)</f>
        <v>0</v>
      </c>
      <c r="BA182" s="80">
        <f ca="1">IF(SUM($BB181:$BP181)&gt;1,1,0)</f>
        <v>0</v>
      </c>
      <c r="BB182" s="80" cm="1">
        <f t="array" aca="1" ref="BB182" ca="1">_xlfn.IFS(BB184=1,0,BB183=1,0,AND(INDIRECT("ｄａｔａ!$"&amp;BB$112&amp;"$"&amp;$B182)&lt;=2,INDIRECT("ｄａｔａ!$"&amp;BB$112&amp;"$"&amp;$B182)&gt;0),0,TRUE,1)</f>
        <v>0</v>
      </c>
      <c r="BC182" s="80" cm="1">
        <f t="array" aca="1" ref="BC182" ca="1">_xlfn.IFS(BC184=1,0,BC183=1,0,AND(INDIRECT("ｄａｔａ!$"&amp;BC$112&amp;"$"&amp;$B182)&lt;=2,INDIRECT("ｄａｔａ!$"&amp;BC$112&amp;"$"&amp;$B182)&gt;0),0,TRUE,1)</f>
        <v>0</v>
      </c>
      <c r="BD182" s="80" cm="1">
        <f t="array" aca="1" ref="BD182" ca="1">_xlfn.IFS(BD184=1,0,BD183=1,0,AND(INDIRECT("ｄａｔａ!$"&amp;BD$112&amp;"$"&amp;$B182)&lt;=2,INDIRECT("ｄａｔａ!$"&amp;BD$112&amp;"$"&amp;$B182)&gt;0),0,TRUE,1)</f>
        <v>0</v>
      </c>
      <c r="BE182" s="80" cm="1">
        <f t="array" aca="1" ref="BE182" ca="1">_xlfn.IFS(BE184=1,0,BE183=1,0,AND(INDIRECT("ｄａｔａ!$"&amp;BE$112&amp;"$"&amp;$B182)&lt;=2,INDIRECT("ｄａｔａ!$"&amp;BE$112&amp;"$"&amp;$B182)&gt;0),0,TRUE,1)</f>
        <v>0</v>
      </c>
      <c r="BF182" s="80" cm="1">
        <f t="array" aca="1" ref="BF182" ca="1">_xlfn.IFS(BF184=1,0,BF183=1,0,AND(INDIRECT("ｄａｔａ!$"&amp;BF$112&amp;"$"&amp;$B182)&lt;=2,INDIRECT("ｄａｔａ!$"&amp;BF$112&amp;"$"&amp;$B182)&gt;0),0,TRUE,1)</f>
        <v>0</v>
      </c>
      <c r="BG182" s="80" cm="1">
        <f t="array" aca="1" ref="BG182" ca="1">_xlfn.IFS(BG184=1,0,BG183=1,0,AND(INDIRECT("ｄａｔａ!$"&amp;BG$112&amp;"$"&amp;$B182)&lt;=2,INDIRECT("ｄａｔａ!$"&amp;BG$112&amp;"$"&amp;$B182)&gt;0),0,TRUE,1)</f>
        <v>0</v>
      </c>
      <c r="BH182" s="80" cm="1">
        <f t="array" aca="1" ref="BH182" ca="1">_xlfn.IFS(BH184=1,0,BH183=1,0,AND(INDIRECT("ｄａｔａ!$"&amp;BH$112&amp;"$"&amp;$B182)&lt;=2,INDIRECT("ｄａｔａ!$"&amp;BH$112&amp;"$"&amp;$B182)&gt;0),0,TRUE,1)</f>
        <v>0</v>
      </c>
      <c r="BI182" s="80" cm="1">
        <f t="array" aca="1" ref="BI182" ca="1">_xlfn.IFS(BI184=1,0,BI183=1,0,AND(INDIRECT("ｄａｔａ!$"&amp;BI$112&amp;"$"&amp;$B182)&lt;=2,INDIRECT("ｄａｔａ!$"&amp;BI$112&amp;"$"&amp;$B182)&gt;0),0,TRUE,1)</f>
        <v>0</v>
      </c>
      <c r="BJ182" s="80" cm="1">
        <f t="array" aca="1" ref="BJ182" ca="1">_xlfn.IFS(BJ184=1,0,BJ183=1,0,AND(INDIRECT("ｄａｔａ!$"&amp;BJ$112&amp;"$"&amp;$B182)&lt;=2,INDIRECT("ｄａｔａ!$"&amp;BJ$112&amp;"$"&amp;$B182)&gt;0),0,TRUE,1)</f>
        <v>0</v>
      </c>
      <c r="BK182" s="80" cm="1">
        <f t="array" aca="1" ref="BK182" ca="1">_xlfn.IFS(BK184=1,0,BK183=1,0,AND(INDIRECT("ｄａｔａ!$"&amp;BK$112&amp;"$"&amp;$B182)&lt;=2,INDIRECT("ｄａｔａ!$"&amp;BK$112&amp;"$"&amp;$B182)&gt;0),0,TRUE,1)</f>
        <v>0</v>
      </c>
      <c r="BL182" s="80" cm="1">
        <f t="array" aca="1" ref="BL182" ca="1">_xlfn.IFS(BL184=1,0,BL183=1,0,AND(INDIRECT("ｄａｔａ!$"&amp;BL$112&amp;"$"&amp;$B182)&lt;=2,INDIRECT("ｄａｔａ!$"&amp;BL$112&amp;"$"&amp;$B182)&gt;0),0,TRUE,1)</f>
        <v>0</v>
      </c>
      <c r="BM182" s="80" cm="1">
        <f t="array" aca="1" ref="BM182" ca="1">_xlfn.IFS(BM184=1,0,BM183=1,0,AND(INDIRECT("ｄａｔａ!$"&amp;BM$112&amp;"$"&amp;$B182)&lt;=2,INDIRECT("ｄａｔａ!$"&amp;BM$112&amp;"$"&amp;$B182)&gt;0),0,TRUE,1)</f>
        <v>0</v>
      </c>
      <c r="BN182" s="80" cm="1">
        <f t="array" aca="1" ref="BN182" ca="1">_xlfn.IFS(BN184=1,0,BN183=1,0,AND(INDIRECT("ｄａｔａ!$"&amp;BN$112&amp;"$"&amp;$B182)&lt;=2,INDIRECT("ｄａｔａ!$"&amp;BN$112&amp;"$"&amp;$B182)&gt;0),0,TRUE,1)</f>
        <v>0</v>
      </c>
      <c r="BO182" s="80" cm="1">
        <f t="array" aca="1" ref="BO182" ca="1">_xlfn.IFS(BO184=1,0,BO183=1,0,AND(INDIRECT("ｄａｔａ!$"&amp;BO$112&amp;"$"&amp;$B182)&lt;=2,INDIRECT("ｄａｔａ!$"&amp;BO$112&amp;"$"&amp;$B182)&gt;0),0,TRUE,1)</f>
        <v>0</v>
      </c>
      <c r="BP182" s="80" cm="1">
        <f t="array" aca="1" ref="BP182" ca="1">_xlfn.IFS(BP184=1,0,BP183=1,0,AND(INDIRECT("ｄａｔａ!$"&amp;BP$112&amp;"$"&amp;$B182)&lt;=2,INDIRECT("ｄａｔａ!$"&amp;BP$112&amp;"$"&amp;$B182)&gt;0),0,TRUE,1)</f>
        <v>0</v>
      </c>
    </row>
    <row r="183" spans="1:68" x14ac:dyDescent="0.2">
      <c r="B183" s="80">
        <f>VLOOKUP($A181,$A$11:$B$110,2,FALSE)</f>
        <v>24</v>
      </c>
      <c r="C183" s="80" t="s">
        <v>2425</v>
      </c>
      <c r="D183" s="80" cm="1">
        <f t="array" aca="1" ref="D183" ca="1">_xlfn.IFS(D184=1,0,TRIM(INDIRECT("ｄａｔａ!$"&amp;D$112&amp;"$"&amp;$B183))="",1,TRIM(INDIRECT("ｄａｔａ!$"&amp;D$112&amp;"$"&amp;$B183))&lt;&gt;"",0)</f>
        <v>0</v>
      </c>
      <c r="F183" s="80" cm="1">
        <f t="array" aca="1" ref="F183" ca="1">_xlfn.IFS(F184=1,0,TRIM(INDIRECT("ｄａｔａ!$"&amp;F$112&amp;"$"&amp;$B183))="",1,TRIM(INDIRECT("ｄａｔａ!$"&amp;F$112&amp;"$"&amp;$B183))&lt;&gt;"",0)</f>
        <v>1</v>
      </c>
      <c r="G183" s="80" cm="1">
        <f t="array" aca="1" ref="G183" ca="1">_xlfn.IFS(G184=1,0,TRIM(INDIRECT("ｄａｔａ!$"&amp;G$112&amp;"$"&amp;$B183))="",1,TRIM(INDIRECT("ｄａｔａ!$"&amp;G$112&amp;"$"&amp;$B183))&lt;&gt;"",0)</f>
        <v>1</v>
      </c>
      <c r="H183" s="80" cm="1">
        <f t="array" aca="1" ref="H183" ca="1">_xlfn.IFS(H184=1,0,TRIM(INDIRECT("ｄａｔａ!$"&amp;H$112&amp;"$"&amp;$B183))="",1,TRIM(INDIRECT("ｄａｔａ!$"&amp;H$112&amp;"$"&amp;$B183))&lt;&gt;"",0)</f>
        <v>1</v>
      </c>
      <c r="I183" s="80" cm="1">
        <f t="array" aca="1" ref="I183" ca="1">_xlfn.IFS(I184=1,0,TRIM(INDIRECT("ｄａｔａ!$"&amp;I$112&amp;"$"&amp;$B183))="",1,TRIM(INDIRECT("ｄａｔａ!$"&amp;I$112&amp;"$"&amp;$B183))&lt;&gt;"",0)</f>
        <v>1</v>
      </c>
      <c r="J183" s="80" cm="1">
        <f t="array" aca="1" ref="J183" ca="1">_xlfn.IFS(J184=1,0,TRIM(INDIRECT("ｄａｔａ!$"&amp;J$112&amp;"$"&amp;$B183))="",1,TRIM(INDIRECT("ｄａｔａ!$"&amp;J$112&amp;"$"&amp;$B183))&lt;&gt;"",0)</f>
        <v>1</v>
      </c>
      <c r="K183" s="80" cm="1">
        <f t="array" aca="1" ref="K183" ca="1">_xlfn.IFS(K184=1,0,TRIM(INDIRECT("ｄａｔａ!$"&amp;K$112&amp;"$"&amp;$B183))="",1,TRIM(INDIRECT("ｄａｔａ!$"&amp;K$112&amp;"$"&amp;$B183))&lt;&gt;"",0)</f>
        <v>1</v>
      </c>
      <c r="L183" s="80" cm="1">
        <f t="array" aca="1" ref="L183" ca="1">_xlfn.IFS(L184=1,0,TRIM(INDIRECT("ｄａｔａ!$"&amp;L$112&amp;"$"&amp;$B183))="",1,TRIM(INDIRECT("ｄａｔａ!$"&amp;L$112&amp;"$"&amp;$B183))&lt;&gt;"",0)</f>
        <v>1</v>
      </c>
      <c r="M183" s="80" cm="1">
        <f t="array" aca="1" ref="M183" ca="1">_xlfn.IFS(M184=1,0,TRIM(INDIRECT("ｄａｔａ!$"&amp;M$112&amp;"$"&amp;$B183))="",1,TRIM(INDIRECT("ｄａｔａ!$"&amp;M$112&amp;"$"&amp;$B183))&lt;&gt;"",0)</f>
        <v>1</v>
      </c>
      <c r="N183" s="80" cm="1">
        <f t="array" aca="1" ref="N183" ca="1">_xlfn.IFS(N184=1,0,TRIM(INDIRECT("ｄａｔａ!$"&amp;N$112&amp;"$"&amp;$B183))="",1,TRIM(INDIRECT("ｄａｔａ!$"&amp;N$112&amp;"$"&amp;$B183))&lt;&gt;"",0)</f>
        <v>1</v>
      </c>
      <c r="O183" s="80" cm="1">
        <f t="array" aca="1" ref="O183" ca="1">_xlfn.IFS(O184=1,0,TRIM(INDIRECT("ｄａｔａ!$"&amp;O$112&amp;"$"&amp;$B183))="",1,TRIM(INDIRECT("ｄａｔａ!$"&amp;O$112&amp;"$"&amp;$B183))&lt;&gt;"",0)</f>
        <v>1</v>
      </c>
      <c r="P183" s="80" cm="1">
        <f t="array" aca="1" ref="P183" ca="1">_xlfn.IFS(P184=1,0,TRIM(INDIRECT("ｄａｔａ!$"&amp;P$112&amp;"$"&amp;$B183))="",1,TRIM(INDIRECT("ｄａｔａ!$"&amp;P$112&amp;"$"&amp;$B183))&lt;&gt;"",0)</f>
        <v>1</v>
      </c>
      <c r="Q183" s="80" cm="1">
        <f t="array" aca="1" ref="Q183" ca="1">_xlfn.IFS(Q184=1,0,TRIM(INDIRECT("ｄａｔａ!$"&amp;Q$112&amp;"$"&amp;$B183))="",1,TRIM(INDIRECT("ｄａｔａ!$"&amp;Q$112&amp;"$"&amp;$B183))&lt;&gt;"",0)</f>
        <v>1</v>
      </c>
      <c r="R183" s="80" cm="1">
        <f t="array" aca="1" ref="R183" ca="1">_xlfn.IFS(R184=1,0,TRIM(INDIRECT("ｄａｔａ!$"&amp;R$112&amp;"$"&amp;$B183))="",1,TRIM(INDIRECT("ｄａｔａ!$"&amp;R$112&amp;"$"&amp;$B183))&lt;&gt;"",0)</f>
        <v>1</v>
      </c>
      <c r="S183" s="80" cm="1">
        <f t="array" aca="1" ref="S183" ca="1">_xlfn.IFS(S184=1,0,TRIM(INDIRECT("ｄａｔａ!$"&amp;S$112&amp;"$"&amp;$B183))="",1,TRIM(INDIRECT("ｄａｔａ!$"&amp;S$112&amp;"$"&amp;$B183))&lt;&gt;"",0)</f>
        <v>1</v>
      </c>
      <c r="T183" s="80" cm="1">
        <f t="array" aca="1" ref="T183" ca="1">_xlfn.IFS(T184=1,0,TRIM(INDIRECT("ｄａｔａ!$"&amp;T$112&amp;"$"&amp;$B183))="",1,TRIM(INDIRECT("ｄａｔａ!$"&amp;T$112&amp;"$"&amp;$B183))&lt;&gt;"",0)</f>
        <v>1</v>
      </c>
      <c r="U183" s="80" cm="1">
        <f t="array" aca="1" ref="U183" ca="1">_xlfn.IFS(U184=1,0,TRIM(INDIRECT("ｄａｔａ!$"&amp;U$112&amp;"$"&amp;$B183))="",1,TRIM(INDIRECT("ｄａｔａ!$"&amp;U$112&amp;"$"&amp;$B183))&lt;&gt;"",0)</f>
        <v>1</v>
      </c>
      <c r="V183" s="80" cm="1">
        <f t="array" aca="1" ref="V183" ca="1">_xlfn.IFS(V184=1,0,TRIM(INDIRECT("ｄａｔａ!$"&amp;V$112&amp;"$"&amp;$B183))="",1,TRIM(INDIRECT("ｄａｔａ!$"&amp;V$112&amp;"$"&amp;$B183))&lt;&gt;"",0)</f>
        <v>1</v>
      </c>
      <c r="W183" s="80" cm="1">
        <f t="array" aca="1" ref="W183" ca="1">_xlfn.IFS(W184=1,0,TRIM(INDIRECT("ｄａｔａ!$"&amp;W$112&amp;"$"&amp;$B183))="",1,TRIM(INDIRECT("ｄａｔａ!$"&amp;W$112&amp;"$"&amp;$B183))&lt;&gt;"",0)</f>
        <v>1</v>
      </c>
      <c r="X183" s="80">
        <f ca="1">IF(SUM($Y183:$AO183)=17,1,0)</f>
        <v>1</v>
      </c>
      <c r="Y183" s="80" cm="1">
        <f t="array" aca="1" ref="Y183" ca="1">_xlfn.IFS(Y184=1,0,TRIM(INDIRECT("ｄａｔａ!$"&amp;Y$112&amp;"$"&amp;$B183))="",1,TRIM(INDIRECT("ｄａｔａ!$"&amp;Y$112&amp;"$"&amp;$B183))&lt;&gt;"",0)</f>
        <v>1</v>
      </c>
      <c r="Z183" s="80" cm="1">
        <f t="array" aca="1" ref="Z183" ca="1">_xlfn.IFS(Z184=1,0,TRIM(INDIRECT("ｄａｔａ!$"&amp;Z$112&amp;"$"&amp;$B183))="",1,TRIM(INDIRECT("ｄａｔａ!$"&amp;Z$112&amp;"$"&amp;$B183))&lt;&gt;"",0)</f>
        <v>1</v>
      </c>
      <c r="AA183" s="80" cm="1">
        <f t="array" aca="1" ref="AA183" ca="1">_xlfn.IFS(AA184=1,0,TRIM(INDIRECT("ｄａｔａ!$"&amp;AA$112&amp;"$"&amp;$B183))="",1,TRIM(INDIRECT("ｄａｔａ!$"&amp;AA$112&amp;"$"&amp;$B183))&lt;&gt;"",0)</f>
        <v>1</v>
      </c>
      <c r="AB183" s="80" cm="1">
        <f t="array" aca="1" ref="AB183" ca="1">_xlfn.IFS(AB184=1,0,TRIM(INDIRECT("ｄａｔａ!$"&amp;AB$112&amp;"$"&amp;$B183))="",1,TRIM(INDIRECT("ｄａｔａ!$"&amp;AB$112&amp;"$"&amp;$B183))&lt;&gt;"",0)</f>
        <v>1</v>
      </c>
      <c r="AC183" s="80" cm="1">
        <f t="array" aca="1" ref="AC183" ca="1">_xlfn.IFS(AC184=1,0,TRIM(INDIRECT("ｄａｔａ!$"&amp;AC$112&amp;"$"&amp;$B183))="",1,TRIM(INDIRECT("ｄａｔａ!$"&amp;AC$112&amp;"$"&amp;$B183))&lt;&gt;"",0)</f>
        <v>1</v>
      </c>
      <c r="AD183" s="80" cm="1">
        <f t="array" aca="1" ref="AD183" ca="1">_xlfn.IFS(AD184=1,0,TRIM(INDIRECT("ｄａｔａ!$"&amp;AD$112&amp;"$"&amp;$B183))="",1,TRIM(INDIRECT("ｄａｔａ!$"&amp;AD$112&amp;"$"&amp;$B183))&lt;&gt;"",0)</f>
        <v>1</v>
      </c>
      <c r="AE183" s="80" cm="1">
        <f t="array" aca="1" ref="AE183" ca="1">_xlfn.IFS(AE184=1,0,TRIM(INDIRECT("ｄａｔａ!$"&amp;AE$112&amp;"$"&amp;$B183))="",1,TRIM(INDIRECT("ｄａｔａ!$"&amp;AE$112&amp;"$"&amp;$B183))&lt;&gt;"",0)</f>
        <v>1</v>
      </c>
      <c r="AF183" s="80" cm="1">
        <f t="array" aca="1" ref="AF183" ca="1">_xlfn.IFS(AF184=1,0,TRIM(INDIRECT("ｄａｔａ!$"&amp;AF$112&amp;"$"&amp;$B183))="",1,TRIM(INDIRECT("ｄａｔａ!$"&amp;AF$112&amp;"$"&amp;$B183))&lt;&gt;"",0)</f>
        <v>1</v>
      </c>
      <c r="AG183" s="80" cm="1">
        <f t="array" aca="1" ref="AG183" ca="1">_xlfn.IFS(AG184=1,0,TRIM(INDIRECT("ｄａｔａ!$"&amp;AG$112&amp;"$"&amp;$B183))="",1,TRIM(INDIRECT("ｄａｔａ!$"&amp;AG$112&amp;"$"&amp;$B183))&lt;&gt;"",0)</f>
        <v>1</v>
      </c>
      <c r="AH183" s="80" cm="1">
        <f t="array" aca="1" ref="AH183" ca="1">_xlfn.IFS(AH184=1,0,TRIM(INDIRECT("ｄａｔａ!$"&amp;AH$112&amp;"$"&amp;$B183))="",1,TRIM(INDIRECT("ｄａｔａ!$"&amp;AH$112&amp;"$"&amp;$B183))&lt;&gt;"",0)</f>
        <v>1</v>
      </c>
      <c r="AI183" s="80" cm="1">
        <f t="array" aca="1" ref="AI183" ca="1">_xlfn.IFS(AI184=1,0,TRIM(INDIRECT("ｄａｔａ!$"&amp;AI$112&amp;"$"&amp;$B183))="",1,TRIM(INDIRECT("ｄａｔａ!$"&amp;AI$112&amp;"$"&amp;$B183))&lt;&gt;"",0)</f>
        <v>1</v>
      </c>
      <c r="AJ183" s="80" cm="1">
        <f t="array" aca="1" ref="AJ183" ca="1">_xlfn.IFS(AJ184=1,0,TRIM(INDIRECT("ｄａｔａ!$"&amp;AJ$112&amp;"$"&amp;$B183))="",1,TRIM(INDIRECT("ｄａｔａ!$"&amp;AJ$112&amp;"$"&amp;$B183))&lt;&gt;"",0)</f>
        <v>1</v>
      </c>
      <c r="AK183" s="80" cm="1">
        <f t="array" aca="1" ref="AK183" ca="1">_xlfn.IFS(AK184=1,0,TRIM(INDIRECT("ｄａｔａ!$"&amp;AK$112&amp;"$"&amp;$B183))="",1,TRIM(INDIRECT("ｄａｔａ!$"&amp;AK$112&amp;"$"&amp;$B183))&lt;&gt;"",0)</f>
        <v>1</v>
      </c>
      <c r="AL183" s="80" cm="1">
        <f t="array" aca="1" ref="AL183" ca="1">_xlfn.IFS(AL184=1,0,TRIM(INDIRECT("ｄａｔａ!$"&amp;AL$112&amp;"$"&amp;$B183))="",1,TRIM(INDIRECT("ｄａｔａ!$"&amp;AL$112&amp;"$"&amp;$B183))&lt;&gt;"",0)</f>
        <v>1</v>
      </c>
      <c r="AM183" s="80" cm="1">
        <f t="array" aca="1" ref="AM183" ca="1">_xlfn.IFS(AM184=1,0,TRIM(INDIRECT("ｄａｔａ!$"&amp;AM$112&amp;"$"&amp;$B183))="",1,TRIM(INDIRECT("ｄａｔａ!$"&amp;AM$112&amp;"$"&amp;$B183))&lt;&gt;"",0)</f>
        <v>1</v>
      </c>
      <c r="AN183" s="80" cm="1">
        <f t="array" aca="1" ref="AN183" ca="1">_xlfn.IFS(AN184=1,0,TRIM(INDIRECT("ｄａｔａ!$"&amp;AN$112&amp;"$"&amp;$B183))="",1,TRIM(INDIRECT("ｄａｔａ!$"&amp;AN$112&amp;"$"&amp;$B183))&lt;&gt;"",0)</f>
        <v>1</v>
      </c>
      <c r="AO183" s="80" cm="1">
        <f t="array" aca="1" ref="AO183" ca="1">_xlfn.IFS(AO184=1,0,TRIM(INDIRECT("ｄａｔａ!$"&amp;AO$112&amp;"$"&amp;$B183))="",1,TRIM(INDIRECT("ｄａｔａ!$"&amp;AO$112&amp;"$"&amp;$B183))&lt;&gt;"",0)</f>
        <v>1</v>
      </c>
      <c r="AP183" s="80">
        <f ca="1">IF(SUM($AQ183:$AZ183)=10,1,0)</f>
        <v>1</v>
      </c>
      <c r="AQ183" s="80" cm="1">
        <f t="array" aca="1" ref="AQ183" ca="1">_xlfn.IFS(AQ184=1,0,TRIM(INDIRECT("ｄａｔａ!$"&amp;AQ$112&amp;"$"&amp;$B183))="",1,TRIM(INDIRECT("ｄａｔａ!$"&amp;AQ$112&amp;"$"&amp;$B183))&lt;&gt;"",0)</f>
        <v>1</v>
      </c>
      <c r="AR183" s="80" cm="1">
        <f t="array" aca="1" ref="AR183" ca="1">_xlfn.IFS(AR184=1,0,TRIM(INDIRECT("ｄａｔａ!$"&amp;AR$112&amp;"$"&amp;$B183))="",1,TRIM(INDIRECT("ｄａｔａ!$"&amp;AR$112&amp;"$"&amp;$B183))&lt;&gt;"",0)</f>
        <v>1</v>
      </c>
      <c r="AS183" s="80" cm="1">
        <f t="array" aca="1" ref="AS183" ca="1">_xlfn.IFS(AS184=1,0,TRIM(INDIRECT("ｄａｔａ!$"&amp;AS$112&amp;"$"&amp;$B183))="",1,TRIM(INDIRECT("ｄａｔａ!$"&amp;AS$112&amp;"$"&amp;$B183))&lt;&gt;"",0)</f>
        <v>1</v>
      </c>
      <c r="AT183" s="80" cm="1">
        <f t="array" aca="1" ref="AT183" ca="1">_xlfn.IFS(AT184=1,0,TRIM(INDIRECT("ｄａｔａ!$"&amp;AT$112&amp;"$"&amp;$B183))="",1,TRIM(INDIRECT("ｄａｔａ!$"&amp;AT$112&amp;"$"&amp;$B183))&lt;&gt;"",0)</f>
        <v>1</v>
      </c>
      <c r="AU183" s="80" cm="1">
        <f t="array" aca="1" ref="AU183" ca="1">_xlfn.IFS(AU184=1,0,TRIM(INDIRECT("ｄａｔａ!$"&amp;AU$112&amp;"$"&amp;$B183))="",1,TRIM(INDIRECT("ｄａｔａ!$"&amp;AU$112&amp;"$"&amp;$B183))&lt;&gt;"",0)</f>
        <v>1</v>
      </c>
      <c r="AV183" s="80" cm="1">
        <f t="array" aca="1" ref="AV183" ca="1">_xlfn.IFS(AV184=1,0,TRIM(INDIRECT("ｄａｔａ!$"&amp;AV$112&amp;"$"&amp;$B183))="",1,TRIM(INDIRECT("ｄａｔａ!$"&amp;AV$112&amp;"$"&amp;$B183))&lt;&gt;"",0)</f>
        <v>1</v>
      </c>
      <c r="AW183" s="80" cm="1">
        <f t="array" aca="1" ref="AW183" ca="1">_xlfn.IFS(AW184=1,0,TRIM(INDIRECT("ｄａｔａ!$"&amp;AW$112&amp;"$"&amp;$B183))="",1,TRIM(INDIRECT("ｄａｔａ!$"&amp;AW$112&amp;"$"&amp;$B183))&lt;&gt;"",0)</f>
        <v>1</v>
      </c>
      <c r="AX183" s="80" cm="1">
        <f t="array" aca="1" ref="AX183" ca="1">_xlfn.IFS(AX184=1,0,TRIM(INDIRECT("ｄａｔａ!$"&amp;AX$112&amp;"$"&amp;$B183))="",1,TRIM(INDIRECT("ｄａｔａ!$"&amp;AX$112&amp;"$"&amp;$B183))&lt;&gt;"",0)</f>
        <v>1</v>
      </c>
      <c r="AY183" s="80" cm="1">
        <f t="array" aca="1" ref="AY183" ca="1">_xlfn.IFS(AY184=1,0,TRIM(INDIRECT("ｄａｔａ!$"&amp;AY$112&amp;"$"&amp;$B183))="",1,TRIM(INDIRECT("ｄａｔａ!$"&amp;AY$112&amp;"$"&amp;$B183))&lt;&gt;"",0)</f>
        <v>1</v>
      </c>
      <c r="AZ183" s="80" cm="1">
        <f t="array" aca="1" ref="AZ183" ca="1">_xlfn.IFS(AZ184=1,0,TRIM(INDIRECT("ｄａｔａ!$"&amp;AZ$112&amp;"$"&amp;$B183))="",1,TRIM(INDIRECT("ｄａｔａ!$"&amp;AZ$112&amp;"$"&amp;$B183))&lt;&gt;"",0)</f>
        <v>1</v>
      </c>
      <c r="BA183" s="80">
        <f ca="1">IF(SUM($BB183:$BP183)=15,1,0)</f>
        <v>1</v>
      </c>
      <c r="BB183" s="80" cm="1">
        <f t="array" aca="1" ref="BB183" ca="1">_xlfn.IFS(BB184=1,0,TRIM(INDIRECT("ｄａｔａ!$"&amp;BB$112&amp;"$"&amp;$B183))="",1,TRIM(INDIRECT("ｄａｔａ!$"&amp;BB$112&amp;"$"&amp;$B183))&lt;&gt;"",0)</f>
        <v>1</v>
      </c>
      <c r="BC183" s="80" cm="1">
        <f t="array" aca="1" ref="BC183" ca="1">_xlfn.IFS(BC184=1,0,TRIM(INDIRECT("ｄａｔａ!$"&amp;BC$112&amp;"$"&amp;$B183))="",1,TRIM(INDIRECT("ｄａｔａ!$"&amp;BC$112&amp;"$"&amp;$B183))&lt;&gt;"",0)</f>
        <v>1</v>
      </c>
      <c r="BD183" s="80" cm="1">
        <f t="array" aca="1" ref="BD183" ca="1">_xlfn.IFS(BD184=1,0,TRIM(INDIRECT("ｄａｔａ!$"&amp;BD$112&amp;"$"&amp;$B183))="",1,TRIM(INDIRECT("ｄａｔａ!$"&amp;BD$112&amp;"$"&amp;$B183))&lt;&gt;"",0)</f>
        <v>1</v>
      </c>
      <c r="BE183" s="80" cm="1">
        <f t="array" aca="1" ref="BE183" ca="1">_xlfn.IFS(BE184=1,0,TRIM(INDIRECT("ｄａｔａ!$"&amp;BE$112&amp;"$"&amp;$B183))="",1,TRIM(INDIRECT("ｄａｔａ!$"&amp;BE$112&amp;"$"&amp;$B183))&lt;&gt;"",0)</f>
        <v>1</v>
      </c>
      <c r="BF183" s="80" cm="1">
        <f t="array" aca="1" ref="BF183" ca="1">_xlfn.IFS(BF184=1,0,TRIM(INDIRECT("ｄａｔａ!$"&amp;BF$112&amp;"$"&amp;$B183))="",1,TRIM(INDIRECT("ｄａｔａ!$"&amp;BF$112&amp;"$"&amp;$B183))&lt;&gt;"",0)</f>
        <v>1</v>
      </c>
      <c r="BG183" s="80" cm="1">
        <f t="array" aca="1" ref="BG183" ca="1">_xlfn.IFS(BG184=1,0,TRIM(INDIRECT("ｄａｔａ!$"&amp;BG$112&amp;"$"&amp;$B183))="",1,TRIM(INDIRECT("ｄａｔａ!$"&amp;BG$112&amp;"$"&amp;$B183))&lt;&gt;"",0)</f>
        <v>1</v>
      </c>
      <c r="BH183" s="80" cm="1">
        <f t="array" aca="1" ref="BH183" ca="1">_xlfn.IFS(BH184=1,0,TRIM(INDIRECT("ｄａｔａ!$"&amp;BH$112&amp;"$"&amp;$B183))="",1,TRIM(INDIRECT("ｄａｔａ!$"&amp;BH$112&amp;"$"&amp;$B183))&lt;&gt;"",0)</f>
        <v>1</v>
      </c>
      <c r="BI183" s="80" cm="1">
        <f t="array" aca="1" ref="BI183" ca="1">_xlfn.IFS(BI184=1,0,TRIM(INDIRECT("ｄａｔａ!$"&amp;BI$112&amp;"$"&amp;$B183))="",1,TRIM(INDIRECT("ｄａｔａ!$"&amp;BI$112&amp;"$"&amp;$B183))&lt;&gt;"",0)</f>
        <v>1</v>
      </c>
      <c r="BJ183" s="80" cm="1">
        <f t="array" aca="1" ref="BJ183" ca="1">_xlfn.IFS(BJ184=1,0,TRIM(INDIRECT("ｄａｔａ!$"&amp;BJ$112&amp;"$"&amp;$B183))="",1,TRIM(INDIRECT("ｄａｔａ!$"&amp;BJ$112&amp;"$"&amp;$B183))&lt;&gt;"",0)</f>
        <v>1</v>
      </c>
      <c r="BK183" s="80" cm="1">
        <f t="array" aca="1" ref="BK183" ca="1">_xlfn.IFS(BK184=1,0,TRIM(INDIRECT("ｄａｔａ!$"&amp;BK$112&amp;"$"&amp;$B183))="",1,TRIM(INDIRECT("ｄａｔａ!$"&amp;BK$112&amp;"$"&amp;$B183))&lt;&gt;"",0)</f>
        <v>1</v>
      </c>
      <c r="BL183" s="80" cm="1">
        <f t="array" aca="1" ref="BL183" ca="1">_xlfn.IFS(BL184=1,0,TRIM(INDIRECT("ｄａｔａ!$"&amp;BL$112&amp;"$"&amp;$B183))="",1,TRIM(INDIRECT("ｄａｔａ!$"&amp;BL$112&amp;"$"&amp;$B183))&lt;&gt;"",0)</f>
        <v>1</v>
      </c>
      <c r="BM183" s="80" cm="1">
        <f t="array" aca="1" ref="BM183" ca="1">_xlfn.IFS(BM184=1,0,TRIM(INDIRECT("ｄａｔａ!$"&amp;BM$112&amp;"$"&amp;$B183))="",1,TRIM(INDIRECT("ｄａｔａ!$"&amp;BM$112&amp;"$"&amp;$B183))&lt;&gt;"",0)</f>
        <v>1</v>
      </c>
      <c r="BN183" s="80" cm="1">
        <f t="array" aca="1" ref="BN183" ca="1">_xlfn.IFS(BN184=1,0,TRIM(INDIRECT("ｄａｔａ!$"&amp;BN$112&amp;"$"&amp;$B183))="",1,TRIM(INDIRECT("ｄａｔａ!$"&amp;BN$112&amp;"$"&amp;$B183))&lt;&gt;"",0)</f>
        <v>1</v>
      </c>
      <c r="BO183" s="80" cm="1">
        <f t="array" aca="1" ref="BO183" ca="1">_xlfn.IFS(BO184=1,0,TRIM(INDIRECT("ｄａｔａ!$"&amp;BO$112&amp;"$"&amp;$B183))="",1,TRIM(INDIRECT("ｄａｔａ!$"&amp;BO$112&amp;"$"&amp;$B183))&lt;&gt;"",0)</f>
        <v>1</v>
      </c>
      <c r="BP183" s="80" cm="1">
        <f t="array" aca="1" ref="BP183" ca="1">_xlfn.IFS(BP184=1,0,TRIM(INDIRECT("ｄａｔａ!$"&amp;BP$112&amp;"$"&amp;$B183))="",1,TRIM(INDIRECT("ｄａｔａ!$"&amp;BP$112&amp;"$"&amp;$B183))&lt;&gt;"",0)</f>
        <v>1</v>
      </c>
    </row>
    <row r="184" spans="1:68" x14ac:dyDescent="0.2">
      <c r="B184" s="80">
        <f>VLOOKUP($A181,$A$11:$B$110,2,FALSE)</f>
        <v>24</v>
      </c>
      <c r="C184" s="80" t="s">
        <v>2430</v>
      </c>
      <c r="D184" s="80" cm="1">
        <f t="array" aca="1" ref="D184" ca="1">IF(ISERROR(INDIRECT("ｄａｔａ!$"&amp;D$112&amp;"$"&amp;$B184)),1,0)</f>
        <v>0</v>
      </c>
      <c r="F184" s="80" cm="1">
        <f t="array" aca="1" ref="F184" ca="1">IF(ISERROR(INDIRECT("ｄａｔａ!$"&amp;F$112&amp;"$"&amp;$B184)),1,0)</f>
        <v>0</v>
      </c>
      <c r="G184" s="80" cm="1">
        <f t="array" aca="1" ref="G184" ca="1">IF(ISERROR(INDIRECT("ｄａｔａ!$"&amp;G$112&amp;"$"&amp;$B184)),1,0)</f>
        <v>0</v>
      </c>
      <c r="H184" s="80" cm="1">
        <f t="array" aca="1" ref="H184" ca="1">IF(ISERROR(INDIRECT("ｄａｔａ!$"&amp;H$112&amp;"$"&amp;$B184)),1,0)</f>
        <v>0</v>
      </c>
      <c r="I184" s="80" cm="1">
        <f t="array" aca="1" ref="I184" ca="1">IF(ISERROR(INDIRECT("ｄａｔａ!$"&amp;I$112&amp;"$"&amp;$B184)),1,0)</f>
        <v>0</v>
      </c>
      <c r="J184" s="80" cm="1">
        <f t="array" aca="1" ref="J184" ca="1">IF(ISERROR(INDIRECT("ｄａｔａ!$"&amp;J$112&amp;"$"&amp;$B184)),1,0)</f>
        <v>0</v>
      </c>
      <c r="K184" s="80" cm="1">
        <f t="array" aca="1" ref="K184" ca="1">IF(ISERROR(INDIRECT("ｄａｔａ!$"&amp;K$112&amp;"$"&amp;$B184)),1,0)</f>
        <v>0</v>
      </c>
      <c r="L184" s="80" cm="1">
        <f t="array" aca="1" ref="L184" ca="1">IF(ISERROR(INDIRECT("ｄａｔａ!$"&amp;L$112&amp;"$"&amp;$B184)),1,0)</f>
        <v>0</v>
      </c>
      <c r="M184" s="80" cm="1">
        <f t="array" aca="1" ref="M184" ca="1">IF(ISERROR(INDIRECT("ｄａｔａ!$"&amp;M$112&amp;"$"&amp;$B184)),1,0)</f>
        <v>0</v>
      </c>
      <c r="N184" s="80" cm="1">
        <f t="array" aca="1" ref="N184" ca="1">IF(ISERROR(INDIRECT("ｄａｔａ!$"&amp;N$112&amp;"$"&amp;$B184)),1,0)</f>
        <v>0</v>
      </c>
      <c r="O184" s="80" cm="1">
        <f t="array" aca="1" ref="O184" ca="1">IF(ISERROR(INDIRECT("ｄａｔａ!$"&amp;O$112&amp;"$"&amp;$B184)),1,0)</f>
        <v>0</v>
      </c>
      <c r="P184" s="80" cm="1">
        <f t="array" aca="1" ref="P184" ca="1">IF(ISERROR(INDIRECT("ｄａｔａ!$"&amp;P$112&amp;"$"&amp;$B184)),1,0)</f>
        <v>0</v>
      </c>
      <c r="Q184" s="80" cm="1">
        <f t="array" aca="1" ref="Q184" ca="1">IF(ISERROR(INDIRECT("ｄａｔａ!$"&amp;Q$112&amp;"$"&amp;$B184)),1,0)</f>
        <v>0</v>
      </c>
      <c r="R184" s="80" cm="1">
        <f t="array" aca="1" ref="R184" ca="1">IF(ISERROR(INDIRECT("ｄａｔａ!$"&amp;R$112&amp;"$"&amp;$B184)),1,0)</f>
        <v>0</v>
      </c>
      <c r="S184" s="80" cm="1">
        <f t="array" aca="1" ref="S184" ca="1">IF(ISERROR(INDIRECT("ｄａｔａ!$"&amp;S$112&amp;"$"&amp;$B184)),1,0)</f>
        <v>0</v>
      </c>
      <c r="T184" s="80" cm="1">
        <f t="array" aca="1" ref="T184" ca="1">IF(ISERROR(INDIRECT("ｄａｔａ!$"&amp;T$112&amp;"$"&amp;$B184)),1,0)</f>
        <v>0</v>
      </c>
      <c r="U184" s="80" cm="1">
        <f t="array" aca="1" ref="U184" ca="1">IF(ISERROR(INDIRECT("ｄａｔａ!$"&amp;U$112&amp;"$"&amp;$B184)),1,0)</f>
        <v>0</v>
      </c>
      <c r="V184" s="80" cm="1">
        <f t="array" aca="1" ref="V184" ca="1">IF(ISERROR(INDIRECT("ｄａｔａ!$"&amp;V$112&amp;"$"&amp;$B184)),1,0)</f>
        <v>0</v>
      </c>
      <c r="W184" s="80" cm="1">
        <f t="array" aca="1" ref="W184" ca="1">IF(ISERROR(INDIRECT("ｄａｔａ!$"&amp;W$112&amp;"$"&amp;$B184)),1,0)</f>
        <v>0</v>
      </c>
      <c r="X184" s="80">
        <f ca="1">IF(SUM($Y182:$AO182,$Y184:$AO184)&gt;0,1,0)</f>
        <v>0</v>
      </c>
      <c r="Y184" s="80" cm="1">
        <f t="array" aca="1" ref="Y184" ca="1">IF(ISERROR(INDIRECT("ｄａｔａ!$"&amp;Y$112&amp;"$"&amp;$B184)),1,0)</f>
        <v>0</v>
      </c>
      <c r="Z184" s="80" cm="1">
        <f t="array" aca="1" ref="Z184" ca="1">IF(ISERROR(INDIRECT("ｄａｔａ!$"&amp;Z$112&amp;"$"&amp;$B184)),1,0)</f>
        <v>0</v>
      </c>
      <c r="AA184" s="80" cm="1">
        <f t="array" aca="1" ref="AA184" ca="1">IF(ISERROR(INDIRECT("ｄａｔａ!$"&amp;AA$112&amp;"$"&amp;$B184)),1,0)</f>
        <v>0</v>
      </c>
      <c r="AB184" s="80" cm="1">
        <f t="array" aca="1" ref="AB184" ca="1">IF(ISERROR(INDIRECT("ｄａｔａ!$"&amp;AB$112&amp;"$"&amp;$B184)),1,0)</f>
        <v>0</v>
      </c>
      <c r="AC184" s="80" cm="1">
        <f t="array" aca="1" ref="AC184" ca="1">IF(ISERROR(INDIRECT("ｄａｔａ!$"&amp;AC$112&amp;"$"&amp;$B184)),1,0)</f>
        <v>0</v>
      </c>
      <c r="AD184" s="80" cm="1">
        <f t="array" aca="1" ref="AD184" ca="1">IF(ISERROR(INDIRECT("ｄａｔａ!$"&amp;AD$112&amp;"$"&amp;$B184)),1,0)</f>
        <v>0</v>
      </c>
      <c r="AE184" s="80" cm="1">
        <f t="array" aca="1" ref="AE184" ca="1">IF(ISERROR(INDIRECT("ｄａｔａ!$"&amp;AE$112&amp;"$"&amp;$B184)),1,0)</f>
        <v>0</v>
      </c>
      <c r="AF184" s="80" cm="1">
        <f t="array" aca="1" ref="AF184" ca="1">IF(ISERROR(INDIRECT("ｄａｔａ!$"&amp;AF$112&amp;"$"&amp;$B184)),1,0)</f>
        <v>0</v>
      </c>
      <c r="AG184" s="80" cm="1">
        <f t="array" aca="1" ref="AG184" ca="1">IF(ISERROR(INDIRECT("ｄａｔａ!$"&amp;AG$112&amp;"$"&amp;$B184)),1,0)</f>
        <v>0</v>
      </c>
      <c r="AH184" s="80" cm="1">
        <f t="array" aca="1" ref="AH184" ca="1">IF(ISERROR(INDIRECT("ｄａｔａ!$"&amp;AH$112&amp;"$"&amp;$B184)),1,0)</f>
        <v>0</v>
      </c>
      <c r="AI184" s="80" cm="1">
        <f t="array" aca="1" ref="AI184" ca="1">IF(ISERROR(INDIRECT("ｄａｔａ!$"&amp;AI$112&amp;"$"&amp;$B184)),1,0)</f>
        <v>0</v>
      </c>
      <c r="AJ184" s="80" cm="1">
        <f t="array" aca="1" ref="AJ184" ca="1">IF(ISERROR(INDIRECT("ｄａｔａ!$"&amp;AJ$112&amp;"$"&amp;$B184)),1,0)</f>
        <v>0</v>
      </c>
      <c r="AK184" s="80" cm="1">
        <f t="array" aca="1" ref="AK184" ca="1">IF(ISERROR(INDIRECT("ｄａｔａ!$"&amp;AK$112&amp;"$"&amp;$B184)),1,0)</f>
        <v>0</v>
      </c>
      <c r="AL184" s="80" cm="1">
        <f t="array" aca="1" ref="AL184" ca="1">IF(ISERROR(INDIRECT("ｄａｔａ!$"&amp;AL$112&amp;"$"&amp;$B184)),1,0)</f>
        <v>0</v>
      </c>
      <c r="AM184" s="80" cm="1">
        <f t="array" aca="1" ref="AM184" ca="1">IF(ISERROR(INDIRECT("ｄａｔａ!$"&amp;AM$112&amp;"$"&amp;$B184)),1,0)</f>
        <v>0</v>
      </c>
      <c r="AN184" s="80" cm="1">
        <f t="array" aca="1" ref="AN184" ca="1">IF(ISERROR(INDIRECT("ｄａｔａ!$"&amp;AN$112&amp;"$"&amp;$B184)),1,0)</f>
        <v>0</v>
      </c>
      <c r="AO184" s="80" cm="1">
        <f t="array" aca="1" ref="AO184" ca="1">IF(ISERROR(INDIRECT("ｄａｔａ!$"&amp;AO$112&amp;"$"&amp;$B184)),1,0)</f>
        <v>0</v>
      </c>
      <c r="AP184" s="80">
        <f ca="1">IF(SUM($AQ182:$AZ182,$AQ184:$AZ184)&gt;0,1,0)</f>
        <v>0</v>
      </c>
      <c r="AQ184" s="80" cm="1">
        <f t="array" aca="1" ref="AQ184" ca="1">IF(ISERROR(INDIRECT("ｄａｔａ!$"&amp;AQ$112&amp;"$"&amp;$B184)),1,0)</f>
        <v>0</v>
      </c>
      <c r="AR184" s="80" cm="1">
        <f t="array" aca="1" ref="AR184" ca="1">IF(ISERROR(INDIRECT("ｄａｔａ!$"&amp;AR$112&amp;"$"&amp;$B184)),1,0)</f>
        <v>0</v>
      </c>
      <c r="AS184" s="80" cm="1">
        <f t="array" aca="1" ref="AS184" ca="1">IF(ISERROR(INDIRECT("ｄａｔａ!$"&amp;AS$112&amp;"$"&amp;$B184)),1,0)</f>
        <v>0</v>
      </c>
      <c r="AT184" s="80" cm="1">
        <f t="array" aca="1" ref="AT184" ca="1">IF(ISERROR(INDIRECT("ｄａｔａ!$"&amp;AT$112&amp;"$"&amp;$B184)),1,0)</f>
        <v>0</v>
      </c>
      <c r="AU184" s="80" cm="1">
        <f t="array" aca="1" ref="AU184" ca="1">IF(ISERROR(INDIRECT("ｄａｔａ!$"&amp;AU$112&amp;"$"&amp;$B184)),1,0)</f>
        <v>0</v>
      </c>
      <c r="AV184" s="80" cm="1">
        <f t="array" aca="1" ref="AV184" ca="1">IF(ISERROR(INDIRECT("ｄａｔａ!$"&amp;AV$112&amp;"$"&amp;$B184)),1,0)</f>
        <v>0</v>
      </c>
      <c r="AW184" s="80" cm="1">
        <f t="array" aca="1" ref="AW184" ca="1">IF(ISERROR(INDIRECT("ｄａｔａ!$"&amp;AW$112&amp;"$"&amp;$B184)),1,0)</f>
        <v>0</v>
      </c>
      <c r="AX184" s="80" cm="1">
        <f t="array" aca="1" ref="AX184" ca="1">IF(ISERROR(INDIRECT("ｄａｔａ!$"&amp;AX$112&amp;"$"&amp;$B184)),1,0)</f>
        <v>0</v>
      </c>
      <c r="AY184" s="80" cm="1">
        <f t="array" aca="1" ref="AY184" ca="1">IF(ISERROR(INDIRECT("ｄａｔａ!$"&amp;AY$112&amp;"$"&amp;$B184)),1,0)</f>
        <v>0</v>
      </c>
      <c r="AZ184" s="80" cm="1">
        <f t="array" aca="1" ref="AZ184" ca="1">IF(ISERROR(INDIRECT("ｄａｔａ!$"&amp;AZ$112&amp;"$"&amp;$B184)),1,0)</f>
        <v>0</v>
      </c>
      <c r="BA184" s="80">
        <f ca="1">IF(SUM($BB182:$BP182,$BB184:$BP184)&gt;0,1,0)</f>
        <v>0</v>
      </c>
      <c r="BB184" s="80" cm="1">
        <f t="array" aca="1" ref="BB184" ca="1">IF(ISERROR(INDIRECT("ｄａｔａ!$"&amp;BB$112&amp;"$"&amp;$B184)),1,0)</f>
        <v>0</v>
      </c>
      <c r="BC184" s="80" cm="1">
        <f t="array" aca="1" ref="BC184" ca="1">IF(ISERROR(INDIRECT("ｄａｔａ!$"&amp;BC$112&amp;"$"&amp;$B184)),1,0)</f>
        <v>0</v>
      </c>
      <c r="BD184" s="80" cm="1">
        <f t="array" aca="1" ref="BD184" ca="1">IF(ISERROR(INDIRECT("ｄａｔａ!$"&amp;BD$112&amp;"$"&amp;$B184)),1,0)</f>
        <v>0</v>
      </c>
      <c r="BE184" s="80" cm="1">
        <f t="array" aca="1" ref="BE184" ca="1">IF(ISERROR(INDIRECT("ｄａｔａ!$"&amp;BE$112&amp;"$"&amp;$B184)),1,0)</f>
        <v>0</v>
      </c>
      <c r="BF184" s="80" cm="1">
        <f t="array" aca="1" ref="BF184" ca="1">IF(ISERROR(INDIRECT("ｄａｔａ!$"&amp;BF$112&amp;"$"&amp;$B184)),1,0)</f>
        <v>0</v>
      </c>
      <c r="BG184" s="80" cm="1">
        <f t="array" aca="1" ref="BG184" ca="1">IF(ISERROR(INDIRECT("ｄａｔａ!$"&amp;BG$112&amp;"$"&amp;$B184)),1,0)</f>
        <v>0</v>
      </c>
      <c r="BH184" s="80" cm="1">
        <f t="array" aca="1" ref="BH184" ca="1">IF(ISERROR(INDIRECT("ｄａｔａ!$"&amp;BH$112&amp;"$"&amp;$B184)),1,0)</f>
        <v>0</v>
      </c>
      <c r="BI184" s="80" cm="1">
        <f t="array" aca="1" ref="BI184" ca="1">IF(ISERROR(INDIRECT("ｄａｔａ!$"&amp;BI$112&amp;"$"&amp;$B184)),1,0)</f>
        <v>0</v>
      </c>
      <c r="BJ184" s="80" cm="1">
        <f t="array" aca="1" ref="BJ184" ca="1">IF(ISERROR(INDIRECT("ｄａｔａ!$"&amp;BJ$112&amp;"$"&amp;$B184)),1,0)</f>
        <v>0</v>
      </c>
      <c r="BK184" s="80" cm="1">
        <f t="array" aca="1" ref="BK184" ca="1">IF(ISERROR(INDIRECT("ｄａｔａ!$"&amp;BK$112&amp;"$"&amp;$B184)),1,0)</f>
        <v>0</v>
      </c>
      <c r="BL184" s="80" cm="1">
        <f t="array" aca="1" ref="BL184" ca="1">IF(ISERROR(INDIRECT("ｄａｔａ!$"&amp;BL$112&amp;"$"&amp;$B184)),1,0)</f>
        <v>0</v>
      </c>
      <c r="BM184" s="80" cm="1">
        <f t="array" aca="1" ref="BM184" ca="1">IF(ISERROR(INDIRECT("ｄａｔａ!$"&amp;BM$112&amp;"$"&amp;$B184)),1,0)</f>
        <v>0</v>
      </c>
      <c r="BN184" s="80" cm="1">
        <f t="array" aca="1" ref="BN184" ca="1">IF(ISERROR(INDIRECT("ｄａｔａ!$"&amp;BN$112&amp;"$"&amp;$B184)),1,0)</f>
        <v>0</v>
      </c>
      <c r="BO184" s="80" cm="1">
        <f t="array" aca="1" ref="BO184" ca="1">IF(ISERROR(INDIRECT("ｄａｔａ!$"&amp;BO$112&amp;"$"&amp;$B184)),1,0)</f>
        <v>0</v>
      </c>
      <c r="BP184" s="80" cm="1">
        <f t="array" aca="1" ref="BP184" ca="1">IF(ISERROR(INDIRECT("ｄａｔａ!$"&amp;BP$112&amp;"$"&amp;$B184)),1,0)</f>
        <v>0</v>
      </c>
    </row>
    <row r="185" spans="1:68" x14ac:dyDescent="0.2">
      <c r="A185" s="80" t="s">
        <v>2336</v>
      </c>
      <c r="B185" s="80">
        <f>VLOOKUP($A185,$A$11:$B$110,2,FALSE)</f>
        <v>25</v>
      </c>
      <c r="C185" s="80" t="s">
        <v>2435</v>
      </c>
      <c r="D185" s="80" cm="1">
        <f t="array" aca="1" ref="D185" ca="1">_xlfn.IFS(D186=1,0,D187=1,0,AND(INDIRECT("ｄａｔａ!$"&amp;D$112&amp;"$"&amp;$B185)&lt;=INDIRECT("kikan!$Q$11"),INDIRECT("ｄａｔａ!$"&amp;D$112&amp;"$"&amp;$B185)&gt;=INDIRECT("kikan!$K$11")),0,TRUE,1)</f>
        <v>0</v>
      </c>
      <c r="F185" s="80">
        <v>0</v>
      </c>
      <c r="G185" s="80">
        <v>0</v>
      </c>
      <c r="H185" s="80">
        <v>0</v>
      </c>
      <c r="I185" s="80" cm="1">
        <f t="array" aca="1" ref="I185" ca="1">_xlfn.IFS(I186=1,0,I187=1,0,INDIRECT("ｄａｔａ!$"&amp;I$112&amp;"$"&amp;$B185)&gt;=INDIRECT("kikan!$I$11"),0,TRUE,1)</f>
        <v>0</v>
      </c>
      <c r="J185" s="80" cm="1">
        <f t="array" aca="1" ref="J185" ca="1">_xlfn.IFS(D188=1,0,I185=1,0,J186=1,0,I187=1,0,J187=1,0,INDIRECT("ｄａｔａ!$"&amp;I$112&amp;"$"&amp;$B185)&gt;INDIRECT("kikan!$I$11"),0,INDIRECT("ｄａｔａ!$"&amp;J$112&amp;"$"&amp;$B185)&gt;=INDIRECT("ｄａｔａ!$"&amp;D$112&amp;"$"&amp;$B185),0,TRUE,1)</f>
        <v>0</v>
      </c>
      <c r="K185" s="80" cm="1">
        <f t="array" aca="1" ref="K185" ca="1">_xlfn.IFS(K186=1,0,K187=1,0,AND(INDIRECT("ｄａｔａ!$"&amp;K$112&amp;"$"&amp;$B186)&gt;0,INDIRECT("ｄａｔａ!$"&amp;K$112&amp;"$"&amp;$B186)&lt;10000),0,TRUE,1)</f>
        <v>0</v>
      </c>
      <c r="L185" s="80" cm="1">
        <f t="array" aca="1" ref="L185" ca="1">_xlfn.IFS(L186=1,0,L187=1,0,INDIRECT("ｄａｔａ!$"&amp;L$112&amp;"$"&amp;$B185)&lt;20000,1,TRUE,0)</f>
        <v>0</v>
      </c>
      <c r="M185" s="80">
        <v>0</v>
      </c>
      <c r="N185" s="80">
        <v>0</v>
      </c>
      <c r="O185" s="80" cm="1">
        <f t="array" aca="1" ref="O185" ca="1">_xlfn.IFS(O188=1,0,INDIRECT("ｄａｔａ!$"&amp;O$112&amp;"$"&amp;$B186)=4,1,TRUE,0)</f>
        <v>0</v>
      </c>
      <c r="P185" s="80" cm="1">
        <f t="array" aca="1" ref="P185" ca="1">_xlfn.IFS(P188=1,0,AND(INDIRECT("ｄａｔａ!$"&amp;P$112&amp;"$"&amp;$B186)&lt;=3,INDIRECT("ｄａｔａ!$"&amp;P$112&amp;"$"&amp;$B186)&gt;0),1,TRUE,0)</f>
        <v>0</v>
      </c>
      <c r="Q185" s="80" cm="1">
        <f t="array" aca="1" ref="Q185" ca="1">_xlfn.IFS(Q188=1,0,INDIRECT("ｄａｔａ!$"&amp;Q$112&amp;"$"&amp;$B185)=1,1,TRUE,0)</f>
        <v>0</v>
      </c>
      <c r="R185" s="80">
        <v>0</v>
      </c>
      <c r="S185" s="80">
        <v>0</v>
      </c>
      <c r="T185" s="80">
        <v>0</v>
      </c>
      <c r="U185" s="80">
        <v>0</v>
      </c>
      <c r="V185" s="80">
        <v>0</v>
      </c>
      <c r="W185" s="80">
        <v>0</v>
      </c>
      <c r="X185" s="80">
        <f ca="1">IF(AND(SUM($Y185:$AO185)=0,17-SUM($Y187:$AO187)&gt;1),1,0)</f>
        <v>0</v>
      </c>
      <c r="Y185" s="80" cm="1">
        <f t="array" aca="1" ref="Y185" ca="1">_xlfn.IFS(Y188=1,0,INDIRECT("ｄａｔａ!$"&amp;Y$112&amp;"$"&amp;$B185)=2,1,TRUE,0)</f>
        <v>0</v>
      </c>
      <c r="Z185" s="80" cm="1">
        <f t="array" aca="1" ref="Z185" ca="1">_xlfn.IFS(Z188=1,0,INDIRECT("ｄａｔａ!$"&amp;Z$112&amp;"$"&amp;$B185)=2,1,TRUE,0)</f>
        <v>0</v>
      </c>
      <c r="AA185" s="80" cm="1">
        <f t="array" aca="1" ref="AA185" ca="1">_xlfn.IFS(AA188=1,0,INDIRECT("ｄａｔａ!$"&amp;AA$112&amp;"$"&amp;$B185)=2,1,TRUE,0)</f>
        <v>0</v>
      </c>
      <c r="AB185" s="80" cm="1">
        <f t="array" aca="1" ref="AB185" ca="1">_xlfn.IFS(AB188=1,0,INDIRECT("ｄａｔａ!$"&amp;AB$112&amp;"$"&amp;$B185)=2,1,TRUE,0)</f>
        <v>0</v>
      </c>
      <c r="AC185" s="80" cm="1">
        <f t="array" aca="1" ref="AC185" ca="1">_xlfn.IFS(AC188=1,0,INDIRECT("ｄａｔａ!$"&amp;AC$112&amp;"$"&amp;$B185)=2,1,TRUE,0)</f>
        <v>0</v>
      </c>
      <c r="AD185" s="80" cm="1">
        <f t="array" aca="1" ref="AD185" ca="1">_xlfn.IFS(AD188=1,0,INDIRECT("ｄａｔａ!$"&amp;AD$112&amp;"$"&amp;$B185)=2,1,TRUE,0)</f>
        <v>0</v>
      </c>
      <c r="AE185" s="80" cm="1">
        <f t="array" aca="1" ref="AE185" ca="1">_xlfn.IFS(AE188=1,0,INDIRECT("ｄａｔａ!$"&amp;AE$112&amp;"$"&amp;$B185)=2,1,TRUE,0)</f>
        <v>0</v>
      </c>
      <c r="AF185" s="80" cm="1">
        <f t="array" aca="1" ref="AF185" ca="1">_xlfn.IFS(AF188=1,0,INDIRECT("ｄａｔａ!$"&amp;AF$112&amp;"$"&amp;$B185)=2,1,TRUE,0)</f>
        <v>0</v>
      </c>
      <c r="AG185" s="80" cm="1">
        <f t="array" aca="1" ref="AG185" ca="1">_xlfn.IFS(AG188=1,0,INDIRECT("ｄａｔａ!$"&amp;AG$112&amp;"$"&amp;$B185)=2,1,TRUE,0)</f>
        <v>0</v>
      </c>
      <c r="AH185" s="80" cm="1">
        <f t="array" aca="1" ref="AH185" ca="1">_xlfn.IFS(AH188=1,0,INDIRECT("ｄａｔａ!$"&amp;AH$112&amp;"$"&amp;$B185)=2,1,TRUE,0)</f>
        <v>0</v>
      </c>
      <c r="AI185" s="80" cm="1">
        <f t="array" aca="1" ref="AI185" ca="1">_xlfn.IFS(AI188=1,0,INDIRECT("ｄａｔａ!$"&amp;AI$112&amp;"$"&amp;$B185)=2,1,TRUE,0)</f>
        <v>0</v>
      </c>
      <c r="AJ185" s="80" cm="1">
        <f t="array" aca="1" ref="AJ185" ca="1">_xlfn.IFS(AJ188=1,0,INDIRECT("ｄａｔａ!$"&amp;AJ$112&amp;"$"&amp;$B185)=2,1,TRUE,0)</f>
        <v>0</v>
      </c>
      <c r="AK185" s="80" cm="1">
        <f t="array" aca="1" ref="AK185" ca="1">_xlfn.IFS(AK188=1,0,INDIRECT("ｄａｔａ!$"&amp;AK$112&amp;"$"&amp;$B185)=2,1,TRUE,0)</f>
        <v>0</v>
      </c>
      <c r="AL185" s="80" cm="1">
        <f t="array" aca="1" ref="AL185" ca="1">_xlfn.IFS(AL188=1,0,INDIRECT("ｄａｔａ!$"&amp;AL$112&amp;"$"&amp;$B185)=2,1,TRUE,0)</f>
        <v>0</v>
      </c>
      <c r="AM185" s="80" cm="1">
        <f t="array" aca="1" ref="AM185" ca="1">_xlfn.IFS(AM188=1,0,INDIRECT("ｄａｔａ!$"&amp;AM$112&amp;"$"&amp;$B185)=2,1,TRUE,0)</f>
        <v>0</v>
      </c>
      <c r="AN185" s="80" cm="1">
        <f t="array" aca="1" ref="AN185" ca="1">_xlfn.IFS(AN188=1,0,INDIRECT("ｄａｔａ!$"&amp;AN$112&amp;"$"&amp;$B185)=2,1,TRUE,0)</f>
        <v>0</v>
      </c>
      <c r="AO185" s="80" cm="1">
        <f t="array" aca="1" ref="AO185" ca="1">_xlfn.IFS(AO188=1,0,INDIRECT("ｄａｔａ!$"&amp;AO$112&amp;"$"&amp;$B185)=2,1,TRUE,0)</f>
        <v>0</v>
      </c>
      <c r="AP185" s="80">
        <f ca="1">IF(AND(SUM($AQ185:$AZ185)=0,10-SUM($AQ187:$AZ187)&gt;1),1,0)</f>
        <v>0</v>
      </c>
      <c r="AQ185" s="80" cm="1">
        <f t="array" aca="1" ref="AQ185" ca="1">_xlfn.IFS(AQ188=1,0,INDIRECT("ｄａｔａ!$"&amp;AQ$112&amp;"$"&amp;$B185)=2,1,TRUE,0)</f>
        <v>0</v>
      </c>
      <c r="AR185" s="80" cm="1">
        <f t="array" aca="1" ref="AR185" ca="1">_xlfn.IFS(AR188=1,0,INDIRECT("ｄａｔａ!$"&amp;AR$112&amp;"$"&amp;$B185)=2,1,TRUE,0)</f>
        <v>0</v>
      </c>
      <c r="AS185" s="80" cm="1">
        <f t="array" aca="1" ref="AS185" ca="1">_xlfn.IFS(AS188=1,0,INDIRECT("ｄａｔａ!$"&amp;AS$112&amp;"$"&amp;$B185)=2,1,TRUE,0)</f>
        <v>0</v>
      </c>
      <c r="AT185" s="80" cm="1">
        <f t="array" aca="1" ref="AT185" ca="1">_xlfn.IFS(AT188=1,0,INDIRECT("ｄａｔａ!$"&amp;AT$112&amp;"$"&amp;$B185)=2,1,TRUE,0)</f>
        <v>0</v>
      </c>
      <c r="AU185" s="80" cm="1">
        <f t="array" aca="1" ref="AU185" ca="1">_xlfn.IFS(AU188=1,0,INDIRECT("ｄａｔａ!$"&amp;AU$112&amp;"$"&amp;$B185)=2,1,TRUE,0)</f>
        <v>0</v>
      </c>
      <c r="AV185" s="80" cm="1">
        <f t="array" aca="1" ref="AV185" ca="1">_xlfn.IFS(AV188=1,0,INDIRECT("ｄａｔａ!$"&amp;AV$112&amp;"$"&amp;$B185)=2,1,TRUE,0)</f>
        <v>0</v>
      </c>
      <c r="AW185" s="80" cm="1">
        <f t="array" aca="1" ref="AW185" ca="1">_xlfn.IFS(AW188=1,0,INDIRECT("ｄａｔａ!$"&amp;AW$112&amp;"$"&amp;$B185)=2,1,TRUE,0)</f>
        <v>0</v>
      </c>
      <c r="AX185" s="80" cm="1">
        <f t="array" aca="1" ref="AX185" ca="1">_xlfn.IFS(AX188=1,0,INDIRECT("ｄａｔａ!$"&amp;AX$112&amp;"$"&amp;$B185)=2,1,TRUE,0)</f>
        <v>0</v>
      </c>
      <c r="AY185" s="80" cm="1">
        <f t="array" aca="1" ref="AY185" ca="1">_xlfn.IFS(AY188=1,0,INDIRECT("ｄａｔａ!$"&amp;AY$112&amp;"$"&amp;$B185)=2,1,TRUE,0)</f>
        <v>0</v>
      </c>
      <c r="AZ185" s="80" cm="1">
        <f t="array" aca="1" ref="AZ185" ca="1">_xlfn.IFS(AZ188=1,0,INDIRECT("ｄａｔａ!$"&amp;AZ$112&amp;"$"&amp;$B185)=2,1,TRUE,0)</f>
        <v>0</v>
      </c>
      <c r="BA185" s="80">
        <f ca="1">IF(AND(SUM($BB185:$BP185)=0,15-SUM($BB187:$BP187)&gt;1),1,0)</f>
        <v>0</v>
      </c>
      <c r="BB185" s="80" cm="1">
        <f t="array" aca="1" ref="BB185" ca="1">_xlfn.IFS(BB188=1,0,INDIRECT("ｄａｔａ!$"&amp;BB$112&amp;"$"&amp;$B185)=2,1,TRUE,0)</f>
        <v>0</v>
      </c>
      <c r="BC185" s="80" cm="1">
        <f t="array" aca="1" ref="BC185" ca="1">_xlfn.IFS(BC188=1,0,INDIRECT("ｄａｔａ!$"&amp;BC$112&amp;"$"&amp;$B185)=2,1,TRUE,0)</f>
        <v>0</v>
      </c>
      <c r="BD185" s="80" cm="1">
        <f t="array" aca="1" ref="BD185" ca="1">_xlfn.IFS(BD188=1,0,INDIRECT("ｄａｔａ!$"&amp;BD$112&amp;"$"&amp;$B185)=2,1,TRUE,0)</f>
        <v>0</v>
      </c>
      <c r="BE185" s="80" cm="1">
        <f t="array" aca="1" ref="BE185" ca="1">_xlfn.IFS(BE188=1,0,INDIRECT("ｄａｔａ!$"&amp;BE$112&amp;"$"&amp;$B185)=2,1,TRUE,0)</f>
        <v>0</v>
      </c>
      <c r="BF185" s="80" cm="1">
        <f t="array" aca="1" ref="BF185" ca="1">_xlfn.IFS(BF188=1,0,INDIRECT("ｄａｔａ!$"&amp;BF$112&amp;"$"&amp;$B185)=2,1,TRUE,0)</f>
        <v>0</v>
      </c>
      <c r="BG185" s="80" cm="1">
        <f t="array" aca="1" ref="BG185" ca="1">_xlfn.IFS(BG188=1,0,INDIRECT("ｄａｔａ!$"&amp;BG$112&amp;"$"&amp;$B185)=2,1,TRUE,0)</f>
        <v>0</v>
      </c>
      <c r="BH185" s="80" cm="1">
        <f t="array" aca="1" ref="BH185" ca="1">_xlfn.IFS(BH188=1,0,INDIRECT("ｄａｔａ!$"&amp;BH$112&amp;"$"&amp;$B185)=2,1,TRUE,0)</f>
        <v>0</v>
      </c>
      <c r="BI185" s="80" cm="1">
        <f t="array" aca="1" ref="BI185" ca="1">_xlfn.IFS(BI188=1,0,INDIRECT("ｄａｔａ!$"&amp;BI$112&amp;"$"&amp;$B185)=2,1,TRUE,0)</f>
        <v>0</v>
      </c>
      <c r="BJ185" s="80" cm="1">
        <f t="array" aca="1" ref="BJ185" ca="1">_xlfn.IFS(BJ188=1,0,INDIRECT("ｄａｔａ!$"&amp;BJ$112&amp;"$"&amp;$B185)=2,1,TRUE,0)</f>
        <v>0</v>
      </c>
      <c r="BK185" s="80" cm="1">
        <f t="array" aca="1" ref="BK185" ca="1">_xlfn.IFS(BK188=1,0,INDIRECT("ｄａｔａ!$"&amp;BK$112&amp;"$"&amp;$B185)=2,1,TRUE,0)</f>
        <v>0</v>
      </c>
      <c r="BL185" s="80" cm="1">
        <f t="array" aca="1" ref="BL185" ca="1">_xlfn.IFS(BL188=1,0,INDIRECT("ｄａｔａ!$"&amp;BL$112&amp;"$"&amp;$B185)=2,1,TRUE,0)</f>
        <v>0</v>
      </c>
      <c r="BM185" s="80" cm="1">
        <f t="array" aca="1" ref="BM185" ca="1">_xlfn.IFS(BM188=1,0,INDIRECT("ｄａｔａ!$"&amp;BM$112&amp;"$"&amp;$B185)=2,1,TRUE,0)</f>
        <v>0</v>
      </c>
      <c r="BN185" s="80" cm="1">
        <f t="array" aca="1" ref="BN185" ca="1">_xlfn.IFS(BN188=1,0,INDIRECT("ｄａｔａ!$"&amp;BN$112&amp;"$"&amp;$B185)=2,1,TRUE,0)</f>
        <v>0</v>
      </c>
      <c r="BO185" s="80" cm="1">
        <f t="array" aca="1" ref="BO185" ca="1">_xlfn.IFS(BO188=1,0,INDIRECT("ｄａｔａ!$"&amp;BO$112&amp;"$"&amp;$B185)=2,1,TRUE,0)</f>
        <v>0</v>
      </c>
      <c r="BP185" s="80" cm="1">
        <f t="array" aca="1" ref="BP185" ca="1">_xlfn.IFS(BP188=1,0,INDIRECT("ｄａｔａ!$"&amp;BP$112&amp;"$"&amp;$B185)=2,1,TRUE,0)</f>
        <v>0</v>
      </c>
    </row>
    <row r="186" spans="1:68" x14ac:dyDescent="0.2">
      <c r="B186" s="80">
        <f>VLOOKUP($A185,$A$11:$B$110,2,FALSE)</f>
        <v>25</v>
      </c>
      <c r="C186" s="80" t="s">
        <v>2437</v>
      </c>
      <c r="D186" s="80" cm="1">
        <f t="array" aca="1" ref="D186" ca="1">_xlfn.IFS(D187=1,0,AND(ISNUMBER(INDIRECT("ｄａｔａ!$"&amp;D$112&amp;"$"&amp;$B186)),INDIRECT("ｄａｔａ!$"&amp;D$112&amp;"$"&amp;$B186)&lt;=12,INDIRECT("ｄａｔａ!$"&amp;D$112&amp;"$"&amp;$B186)&gt;=1),0,TRUE,1)</f>
        <v>1</v>
      </c>
      <c r="F186" s="80">
        <v>0</v>
      </c>
      <c r="G186" s="80">
        <v>0</v>
      </c>
      <c r="H186" s="80">
        <v>0</v>
      </c>
      <c r="I186" s="80" cm="1">
        <f t="array" aca="1" ref="I186" ca="1">_xlfn.IFS(I187=1,0,AND(ISNUMBER(INDIRECT("ｄａｔａ!$"&amp;I$112&amp;"$"&amp;$B186)),LEN(INDIRECT("ｄａｔａ!$"&amp;I$112&amp;"$"&amp;$B186))=4),0,TRUE,1)</f>
        <v>0</v>
      </c>
      <c r="J186" s="80" cm="1">
        <f t="array" aca="1" ref="J186" ca="1">_xlfn.IFS(J187=1,0,AND(ISNUMBER(INDIRECT("ｄａｔａ!$"&amp;J$112&amp;"$"&amp;$B186)),INDIRECT("ｄａｔａ!$"&amp;J$112&amp;"$"&amp;$B186)&lt;=12,INDIRECT("ｄａｔａ!$"&amp;J$112&amp;"$"&amp;$B186)&gt;=1),0,TRUE,1)</f>
        <v>0</v>
      </c>
      <c r="K186" s="80" cm="1">
        <f t="array" aca="1" ref="K186" ca="1">_xlfn.IFS(K187=1,0,ISNUMBER(INDIRECT("ｄａｔａ!$"&amp;K$112&amp;"$"&amp;$B186)),0,TRUE,1)</f>
        <v>0</v>
      </c>
      <c r="L186" s="80" cm="1">
        <f t="array" aca="1" ref="L186" ca="1">_xlfn.IFS(L187=1,0,AND(ISNUMBER(INDIRECT("ｄａｔａ!$"&amp;L$112&amp;"$"&amp;$B186)),INDIRECT("ｄａｔａ!$"&amp;L$112&amp;"$"&amp;$B186)&gt;0),0,TRUE,1)</f>
        <v>0</v>
      </c>
      <c r="M186" s="80" cm="1">
        <f t="array" aca="1" ref="M186" ca="1">_xlfn.IFS(M187=1,0,AND(INDIRECT("ｄａｔａ!$"&amp;M$112&amp;"$"&amp;$B186)&lt;=5,INDIRECT("ｄａｔａ!$"&amp;M$112&amp;"$"&amp;$B186)&gt;0),0,TRUE,1)</f>
        <v>0</v>
      </c>
      <c r="N186" s="80" cm="1">
        <f t="array" aca="1" ref="N186" ca="1">_xlfn.IFS(N187=1,0,AND(INDIRECT("ｄａｔａ!$"&amp;N$112&amp;"$"&amp;$B186)&lt;=2,INDIRECT("ｄａｔａ!$"&amp;N$112&amp;"$"&amp;$B186)&gt;0),0,TRUE,1)</f>
        <v>0</v>
      </c>
      <c r="O186" s="80" cm="1">
        <f t="array" aca="1" ref="O186" ca="1">_xlfn.IFS(O187=1,0,AND(INDIRECT("ｄａｔａ!$"&amp;O$112&amp;"$"&amp;$B186)&lt;=4,INDIRECT("ｄａｔａ!$"&amp;O$112&amp;"$"&amp;$B186)&gt;0),0,TRUE,1)</f>
        <v>0</v>
      </c>
      <c r="P186" s="80" cm="1">
        <f t="array" aca="1" ref="P186" ca="1">_xlfn.IFS(P187=1,0,AND(INDIRECT("ｄａｔａ!$"&amp;P$112&amp;"$"&amp;$B186)&lt;=3,INDIRECT("ｄａｔａ!$"&amp;P$112&amp;"$"&amp;$B186)&gt;0),0,TRUE,1)</f>
        <v>0</v>
      </c>
      <c r="Q186" s="80" cm="1">
        <f t="array" aca="1" ref="Q186" ca="1">_xlfn.IFS(Q187=1,0,AND(INDIRECT("ｄａｔａ!$"&amp;Q$112&amp;"$"&amp;$B186)&lt;=2,INDIRECT("ｄａｔａ!$"&amp;Q$112&amp;"$"&amp;$B186)&gt;0),0,TRUE,1)</f>
        <v>0</v>
      </c>
      <c r="R186" s="80" cm="1">
        <f t="array" aca="1" ref="R186" ca="1">_xlfn.IFS(R187=1,0,AND(INDIRECT("ｄａｔａ!$"&amp;R$112&amp;"$"&amp;$B186)&lt;=10,INDIRECT("ｄａｔａ!$"&amp;R$112&amp;"$"&amp;$B186)&gt;0),0,TRUE,1)</f>
        <v>0</v>
      </c>
      <c r="S186" s="80" cm="1">
        <f t="array" aca="1" ref="S186" ca="1">_xlfn.IFS(S187=1,0,AND(INDIRECT("ｄａｔａ!$"&amp;S$112&amp;"$"&amp;$B186)&lt;=5,INDIRECT("ｄａｔａ!$"&amp;S$112&amp;"$"&amp;$B186)&gt;0),0,TRUE,1)</f>
        <v>0</v>
      </c>
      <c r="T186" s="80" cm="1">
        <f t="array" aca="1" ref="T186" ca="1">_xlfn.IFS(T187=1,0,AND(INDIRECT("ｄａｔａ!$"&amp;T$112&amp;"$"&amp;$B186)&lt;=9,INDIRECT("ｄａｔａ!$"&amp;T$112&amp;"$"&amp;$B186)&gt;0),0,TRUE,1)</f>
        <v>0</v>
      </c>
      <c r="U186" s="80" cm="1">
        <f t="array" aca="1" ref="U186" ca="1">_xlfn.IFS(U187=1,0,ISNUMBER(INDIRECT("ｄａｔａ!$"&amp;U$112&amp;"$"&amp;$B186)),0,TRUE,1)</f>
        <v>0</v>
      </c>
      <c r="V186" s="80" cm="1">
        <f t="array" aca="1" ref="V186" ca="1">_xlfn.IFS(V187=1,0,AND(INDIRECT("ｄａｔａ!$"&amp;V$112&amp;"$"&amp;$B186)&lt;=4,INDIRECT("ｄａｔａ!$"&amp;V$112&amp;"$"&amp;$B186)&gt;0),0,TRUE,1)</f>
        <v>0</v>
      </c>
      <c r="W186" s="80" cm="1">
        <f t="array" aca="1" ref="W186" ca="1">_xlfn.IFS(W187=1,0,AND(INDIRECT("ｄａｔａ!$"&amp;W$112&amp;"$"&amp;$B186)&lt;=2,INDIRECT("ｄａｔａ!$"&amp;W$112&amp;"$"&amp;$B186)&gt;0),0,TRUE,1)</f>
        <v>0</v>
      </c>
      <c r="X186" s="80">
        <f ca="1">IF(SUM($Y185:$AO185)&gt;1,1,0)</f>
        <v>0</v>
      </c>
      <c r="Y186" s="80" cm="1">
        <f t="array" aca="1" ref="Y186" ca="1">_xlfn.IFS(Y188=1,0,Y187=1,0,AND(INDIRECT("ｄａｔａ!$"&amp;Y$112&amp;"$"&amp;$B186)&lt;=2,INDIRECT("ｄａｔａ!$"&amp;Y$112&amp;"$"&amp;$B186)&gt;0),0,TRUE,1)</f>
        <v>0</v>
      </c>
      <c r="Z186" s="80" cm="1">
        <f t="array" aca="1" ref="Z186" ca="1">_xlfn.IFS(Z188=1,0,Z187=1,0,AND(INDIRECT("ｄａｔａ!$"&amp;Z$112&amp;"$"&amp;$B186)&lt;=2,INDIRECT("ｄａｔａ!$"&amp;Z$112&amp;"$"&amp;$B186)&gt;0),0,TRUE,1)</f>
        <v>0</v>
      </c>
      <c r="AA186" s="80" cm="1">
        <f t="array" aca="1" ref="AA186" ca="1">_xlfn.IFS(AA188=1,0,AA187=1,0,AND(INDIRECT("ｄａｔａ!$"&amp;AA$112&amp;"$"&amp;$B186)&lt;=2,INDIRECT("ｄａｔａ!$"&amp;AA$112&amp;"$"&amp;$B186)&gt;0),0,TRUE,1)</f>
        <v>0</v>
      </c>
      <c r="AB186" s="80" cm="1">
        <f t="array" aca="1" ref="AB186" ca="1">_xlfn.IFS(AB188=1,0,AB187=1,0,AND(INDIRECT("ｄａｔａ!$"&amp;AB$112&amp;"$"&amp;$B186)&lt;=2,INDIRECT("ｄａｔａ!$"&amp;AB$112&amp;"$"&amp;$B186)&gt;0),0,TRUE,1)</f>
        <v>0</v>
      </c>
      <c r="AC186" s="80" cm="1">
        <f t="array" aca="1" ref="AC186" ca="1">_xlfn.IFS(AC188=1,0,AC187=1,0,AND(INDIRECT("ｄａｔａ!$"&amp;AC$112&amp;"$"&amp;$B186)&lt;=2,INDIRECT("ｄａｔａ!$"&amp;AC$112&amp;"$"&amp;$B186)&gt;0),0,TRUE,1)</f>
        <v>0</v>
      </c>
      <c r="AD186" s="80" cm="1">
        <f t="array" aca="1" ref="AD186" ca="1">_xlfn.IFS(AD188=1,0,AD187=1,0,AND(INDIRECT("ｄａｔａ!$"&amp;AD$112&amp;"$"&amp;$B186)&lt;=2,INDIRECT("ｄａｔａ!$"&amp;AD$112&amp;"$"&amp;$B186)&gt;0),0,TRUE,1)</f>
        <v>0</v>
      </c>
      <c r="AE186" s="80" cm="1">
        <f t="array" aca="1" ref="AE186" ca="1">_xlfn.IFS(AE188=1,0,AE187=1,0,AND(INDIRECT("ｄａｔａ!$"&amp;AE$112&amp;"$"&amp;$B186)&lt;=2,INDIRECT("ｄａｔａ!$"&amp;AE$112&amp;"$"&amp;$B186)&gt;0),0,TRUE,1)</f>
        <v>0</v>
      </c>
      <c r="AF186" s="80" cm="1">
        <f t="array" aca="1" ref="AF186" ca="1">_xlfn.IFS(AF188=1,0,AF187=1,0,AND(INDIRECT("ｄａｔａ!$"&amp;AF$112&amp;"$"&amp;$B186)&lt;=2,INDIRECT("ｄａｔａ!$"&amp;AF$112&amp;"$"&amp;$B186)&gt;0),0,TRUE,1)</f>
        <v>0</v>
      </c>
      <c r="AG186" s="80" cm="1">
        <f t="array" aca="1" ref="AG186" ca="1">_xlfn.IFS(AG188=1,0,AG187=1,0,AND(INDIRECT("ｄａｔａ!$"&amp;AG$112&amp;"$"&amp;$B186)&lt;=2,INDIRECT("ｄａｔａ!$"&amp;AG$112&amp;"$"&amp;$B186)&gt;0),0,TRUE,1)</f>
        <v>0</v>
      </c>
      <c r="AH186" s="80" cm="1">
        <f t="array" aca="1" ref="AH186" ca="1">_xlfn.IFS(AH188=1,0,AH187=1,0,AND(INDIRECT("ｄａｔａ!$"&amp;AH$112&amp;"$"&amp;$B186)&lt;=2,INDIRECT("ｄａｔａ!$"&amp;AH$112&amp;"$"&amp;$B186)&gt;0),0,TRUE,1)</f>
        <v>0</v>
      </c>
      <c r="AI186" s="80" cm="1">
        <f t="array" aca="1" ref="AI186" ca="1">_xlfn.IFS(AI188=1,0,AI187=1,0,AND(INDIRECT("ｄａｔａ!$"&amp;AI$112&amp;"$"&amp;$B186)&lt;=2,INDIRECT("ｄａｔａ!$"&amp;AI$112&amp;"$"&amp;$B186)&gt;0),0,TRUE,1)</f>
        <v>0</v>
      </c>
      <c r="AJ186" s="80" cm="1">
        <f t="array" aca="1" ref="AJ186" ca="1">_xlfn.IFS(AJ188=1,0,AJ187=1,0,AND(INDIRECT("ｄａｔａ!$"&amp;AJ$112&amp;"$"&amp;$B186)&lt;=2,INDIRECT("ｄａｔａ!$"&amp;AJ$112&amp;"$"&amp;$B186)&gt;0),0,TRUE,1)</f>
        <v>0</v>
      </c>
      <c r="AK186" s="80" cm="1">
        <f t="array" aca="1" ref="AK186" ca="1">_xlfn.IFS(AK188=1,0,AK187=1,0,AND(INDIRECT("ｄａｔａ!$"&amp;AK$112&amp;"$"&amp;$B186)&lt;=2,INDIRECT("ｄａｔａ!$"&amp;AK$112&amp;"$"&amp;$B186)&gt;0),0,TRUE,1)</f>
        <v>0</v>
      </c>
      <c r="AL186" s="80" cm="1">
        <f t="array" aca="1" ref="AL186" ca="1">_xlfn.IFS(AL188=1,0,AL187=1,0,AND(INDIRECT("ｄａｔａ!$"&amp;AL$112&amp;"$"&amp;$B186)&lt;=2,INDIRECT("ｄａｔａ!$"&amp;AL$112&amp;"$"&amp;$B186)&gt;0),0,TRUE,1)</f>
        <v>0</v>
      </c>
      <c r="AM186" s="80" cm="1">
        <f t="array" aca="1" ref="AM186" ca="1">_xlfn.IFS(AM188=1,0,AM187=1,0,AND(INDIRECT("ｄａｔａ!$"&amp;AM$112&amp;"$"&amp;$B186)&lt;=2,INDIRECT("ｄａｔａ!$"&amp;AM$112&amp;"$"&amp;$B186)&gt;0),0,TRUE,1)</f>
        <v>0</v>
      </c>
      <c r="AN186" s="80" cm="1">
        <f t="array" aca="1" ref="AN186" ca="1">_xlfn.IFS(AN188=1,0,AN187=1,0,AND(INDIRECT("ｄａｔａ!$"&amp;AN$112&amp;"$"&amp;$B186)&lt;=2,INDIRECT("ｄａｔａ!$"&amp;AN$112&amp;"$"&amp;$B186)&gt;0),0,TRUE,1)</f>
        <v>0</v>
      </c>
      <c r="AO186" s="80" cm="1">
        <f t="array" aca="1" ref="AO186" ca="1">_xlfn.IFS(AO188=1,0,AO187=1,0,AND(INDIRECT("ｄａｔａ!$"&amp;AO$112&amp;"$"&amp;$B186)&lt;=2,INDIRECT("ｄａｔａ!$"&amp;AO$112&amp;"$"&amp;$B186)&gt;0),0,TRUE,1)</f>
        <v>0</v>
      </c>
      <c r="AP186" s="80">
        <f ca="1">IF(SUM($AQ185:$AZ185)&gt;1,1,0)</f>
        <v>0</v>
      </c>
      <c r="AQ186" s="80" cm="1">
        <f t="array" aca="1" ref="AQ186" ca="1">_xlfn.IFS(AQ188=1,0,AQ187=1,0,AND(INDIRECT("ｄａｔａ!$"&amp;AQ$112&amp;"$"&amp;$B186)&lt;=2,INDIRECT("ｄａｔａ!$"&amp;AQ$112&amp;"$"&amp;$B186)&gt;0),0,TRUE,1)</f>
        <v>0</v>
      </c>
      <c r="AR186" s="80" cm="1">
        <f t="array" aca="1" ref="AR186" ca="1">_xlfn.IFS(AR188=1,0,AR187=1,0,AND(INDIRECT("ｄａｔａ!$"&amp;AR$112&amp;"$"&amp;$B186)&lt;=2,INDIRECT("ｄａｔａ!$"&amp;AR$112&amp;"$"&amp;$B186)&gt;0),0,TRUE,1)</f>
        <v>0</v>
      </c>
      <c r="AS186" s="80" cm="1">
        <f t="array" aca="1" ref="AS186" ca="1">_xlfn.IFS(AS188=1,0,AS187=1,0,AND(INDIRECT("ｄａｔａ!$"&amp;AS$112&amp;"$"&amp;$B186)&lt;=2,INDIRECT("ｄａｔａ!$"&amp;AS$112&amp;"$"&amp;$B186)&gt;0),0,TRUE,1)</f>
        <v>0</v>
      </c>
      <c r="AT186" s="80" cm="1">
        <f t="array" aca="1" ref="AT186" ca="1">_xlfn.IFS(AT188=1,0,AT187=1,0,AND(INDIRECT("ｄａｔａ!$"&amp;AT$112&amp;"$"&amp;$B186)&lt;=2,INDIRECT("ｄａｔａ!$"&amp;AT$112&amp;"$"&amp;$B186)&gt;0),0,TRUE,1)</f>
        <v>0</v>
      </c>
      <c r="AU186" s="80" cm="1">
        <f t="array" aca="1" ref="AU186" ca="1">_xlfn.IFS(AU188=1,0,AU187=1,0,AND(INDIRECT("ｄａｔａ!$"&amp;AU$112&amp;"$"&amp;$B186)&lt;=2,INDIRECT("ｄａｔａ!$"&amp;AU$112&amp;"$"&amp;$B186)&gt;0),0,TRUE,1)</f>
        <v>0</v>
      </c>
      <c r="AV186" s="80" cm="1">
        <f t="array" aca="1" ref="AV186" ca="1">_xlfn.IFS(AV188=1,0,AV187=1,0,AND(INDIRECT("ｄａｔａ!$"&amp;AV$112&amp;"$"&amp;$B186)&lt;=2,INDIRECT("ｄａｔａ!$"&amp;AV$112&amp;"$"&amp;$B186)&gt;0),0,TRUE,1)</f>
        <v>0</v>
      </c>
      <c r="AW186" s="80" cm="1">
        <f t="array" aca="1" ref="AW186" ca="1">_xlfn.IFS(AW188=1,0,AW187=1,0,AND(INDIRECT("ｄａｔａ!$"&amp;AW$112&amp;"$"&amp;$B186)&lt;=2,INDIRECT("ｄａｔａ!$"&amp;AW$112&amp;"$"&amp;$B186)&gt;0),0,TRUE,1)</f>
        <v>0</v>
      </c>
      <c r="AX186" s="80" cm="1">
        <f t="array" aca="1" ref="AX186" ca="1">_xlfn.IFS(AX188=1,0,AX187=1,0,AND(INDIRECT("ｄａｔａ!$"&amp;AX$112&amp;"$"&amp;$B186)&lt;=2,INDIRECT("ｄａｔａ!$"&amp;AX$112&amp;"$"&amp;$B186)&gt;0),0,TRUE,1)</f>
        <v>0</v>
      </c>
      <c r="AY186" s="80" cm="1">
        <f t="array" aca="1" ref="AY186" ca="1">_xlfn.IFS(AY188=1,0,AY187=1,0,AND(INDIRECT("ｄａｔａ!$"&amp;AY$112&amp;"$"&amp;$B186)&lt;=2,INDIRECT("ｄａｔａ!$"&amp;AY$112&amp;"$"&amp;$B186)&gt;0),0,TRUE,1)</f>
        <v>0</v>
      </c>
      <c r="AZ186" s="80" cm="1">
        <f t="array" aca="1" ref="AZ186" ca="1">_xlfn.IFS(AZ188=1,0,AZ187=1,0,AND(INDIRECT("ｄａｔａ!$"&amp;AZ$112&amp;"$"&amp;$B186)&lt;=2,INDIRECT("ｄａｔａ!$"&amp;AZ$112&amp;"$"&amp;$B186)&gt;0),0,TRUE,1)</f>
        <v>0</v>
      </c>
      <c r="BA186" s="80">
        <f ca="1">IF(SUM($BB185:$BP185)&gt;1,1,0)</f>
        <v>0</v>
      </c>
      <c r="BB186" s="80" cm="1">
        <f t="array" aca="1" ref="BB186" ca="1">_xlfn.IFS(BB188=1,0,BB187=1,0,AND(INDIRECT("ｄａｔａ!$"&amp;BB$112&amp;"$"&amp;$B186)&lt;=2,INDIRECT("ｄａｔａ!$"&amp;BB$112&amp;"$"&amp;$B186)&gt;0),0,TRUE,1)</f>
        <v>0</v>
      </c>
      <c r="BC186" s="80" cm="1">
        <f t="array" aca="1" ref="BC186" ca="1">_xlfn.IFS(BC188=1,0,BC187=1,0,AND(INDIRECT("ｄａｔａ!$"&amp;BC$112&amp;"$"&amp;$B186)&lt;=2,INDIRECT("ｄａｔａ!$"&amp;BC$112&amp;"$"&amp;$B186)&gt;0),0,TRUE,1)</f>
        <v>0</v>
      </c>
      <c r="BD186" s="80" cm="1">
        <f t="array" aca="1" ref="BD186" ca="1">_xlfn.IFS(BD188=1,0,BD187=1,0,AND(INDIRECT("ｄａｔａ!$"&amp;BD$112&amp;"$"&amp;$B186)&lt;=2,INDIRECT("ｄａｔａ!$"&amp;BD$112&amp;"$"&amp;$B186)&gt;0),0,TRUE,1)</f>
        <v>0</v>
      </c>
      <c r="BE186" s="80" cm="1">
        <f t="array" aca="1" ref="BE186" ca="1">_xlfn.IFS(BE188=1,0,BE187=1,0,AND(INDIRECT("ｄａｔａ!$"&amp;BE$112&amp;"$"&amp;$B186)&lt;=2,INDIRECT("ｄａｔａ!$"&amp;BE$112&amp;"$"&amp;$B186)&gt;0),0,TRUE,1)</f>
        <v>0</v>
      </c>
      <c r="BF186" s="80" cm="1">
        <f t="array" aca="1" ref="BF186" ca="1">_xlfn.IFS(BF188=1,0,BF187=1,0,AND(INDIRECT("ｄａｔａ!$"&amp;BF$112&amp;"$"&amp;$B186)&lt;=2,INDIRECT("ｄａｔａ!$"&amp;BF$112&amp;"$"&amp;$B186)&gt;0),0,TRUE,1)</f>
        <v>0</v>
      </c>
      <c r="BG186" s="80" cm="1">
        <f t="array" aca="1" ref="BG186" ca="1">_xlfn.IFS(BG188=1,0,BG187=1,0,AND(INDIRECT("ｄａｔａ!$"&amp;BG$112&amp;"$"&amp;$B186)&lt;=2,INDIRECT("ｄａｔａ!$"&amp;BG$112&amp;"$"&amp;$B186)&gt;0),0,TRUE,1)</f>
        <v>0</v>
      </c>
      <c r="BH186" s="80" cm="1">
        <f t="array" aca="1" ref="BH186" ca="1">_xlfn.IFS(BH188=1,0,BH187=1,0,AND(INDIRECT("ｄａｔａ!$"&amp;BH$112&amp;"$"&amp;$B186)&lt;=2,INDIRECT("ｄａｔａ!$"&amp;BH$112&amp;"$"&amp;$B186)&gt;0),0,TRUE,1)</f>
        <v>0</v>
      </c>
      <c r="BI186" s="80" cm="1">
        <f t="array" aca="1" ref="BI186" ca="1">_xlfn.IFS(BI188=1,0,BI187=1,0,AND(INDIRECT("ｄａｔａ!$"&amp;BI$112&amp;"$"&amp;$B186)&lt;=2,INDIRECT("ｄａｔａ!$"&amp;BI$112&amp;"$"&amp;$B186)&gt;0),0,TRUE,1)</f>
        <v>0</v>
      </c>
      <c r="BJ186" s="80" cm="1">
        <f t="array" aca="1" ref="BJ186" ca="1">_xlfn.IFS(BJ188=1,0,BJ187=1,0,AND(INDIRECT("ｄａｔａ!$"&amp;BJ$112&amp;"$"&amp;$B186)&lt;=2,INDIRECT("ｄａｔａ!$"&amp;BJ$112&amp;"$"&amp;$B186)&gt;0),0,TRUE,1)</f>
        <v>0</v>
      </c>
      <c r="BK186" s="80" cm="1">
        <f t="array" aca="1" ref="BK186" ca="1">_xlfn.IFS(BK188=1,0,BK187=1,0,AND(INDIRECT("ｄａｔａ!$"&amp;BK$112&amp;"$"&amp;$B186)&lt;=2,INDIRECT("ｄａｔａ!$"&amp;BK$112&amp;"$"&amp;$B186)&gt;0),0,TRUE,1)</f>
        <v>0</v>
      </c>
      <c r="BL186" s="80" cm="1">
        <f t="array" aca="1" ref="BL186" ca="1">_xlfn.IFS(BL188=1,0,BL187=1,0,AND(INDIRECT("ｄａｔａ!$"&amp;BL$112&amp;"$"&amp;$B186)&lt;=2,INDIRECT("ｄａｔａ!$"&amp;BL$112&amp;"$"&amp;$B186)&gt;0),0,TRUE,1)</f>
        <v>0</v>
      </c>
      <c r="BM186" s="80" cm="1">
        <f t="array" aca="1" ref="BM186" ca="1">_xlfn.IFS(BM188=1,0,BM187=1,0,AND(INDIRECT("ｄａｔａ!$"&amp;BM$112&amp;"$"&amp;$B186)&lt;=2,INDIRECT("ｄａｔａ!$"&amp;BM$112&amp;"$"&amp;$B186)&gt;0),0,TRUE,1)</f>
        <v>0</v>
      </c>
      <c r="BN186" s="80" cm="1">
        <f t="array" aca="1" ref="BN186" ca="1">_xlfn.IFS(BN188=1,0,BN187=1,0,AND(INDIRECT("ｄａｔａ!$"&amp;BN$112&amp;"$"&amp;$B186)&lt;=2,INDIRECT("ｄａｔａ!$"&amp;BN$112&amp;"$"&amp;$B186)&gt;0),0,TRUE,1)</f>
        <v>0</v>
      </c>
      <c r="BO186" s="80" cm="1">
        <f t="array" aca="1" ref="BO186" ca="1">_xlfn.IFS(BO188=1,0,BO187=1,0,AND(INDIRECT("ｄａｔａ!$"&amp;BO$112&amp;"$"&amp;$B186)&lt;=2,INDIRECT("ｄａｔａ!$"&amp;BO$112&amp;"$"&amp;$B186)&gt;0),0,TRUE,1)</f>
        <v>0</v>
      </c>
      <c r="BP186" s="80" cm="1">
        <f t="array" aca="1" ref="BP186" ca="1">_xlfn.IFS(BP188=1,0,BP187=1,0,AND(INDIRECT("ｄａｔａ!$"&amp;BP$112&amp;"$"&amp;$B186)&lt;=2,INDIRECT("ｄａｔａ!$"&amp;BP$112&amp;"$"&amp;$B186)&gt;0),0,TRUE,1)</f>
        <v>0</v>
      </c>
    </row>
    <row r="187" spans="1:68" x14ac:dyDescent="0.2">
      <c r="B187" s="80">
        <f>VLOOKUP($A185,$A$11:$B$110,2,FALSE)</f>
        <v>25</v>
      </c>
      <c r="C187" s="80" t="s">
        <v>2425</v>
      </c>
      <c r="D187" s="80" cm="1">
        <f t="array" aca="1" ref="D187" ca="1">_xlfn.IFS(D188=1,0,TRIM(INDIRECT("ｄａｔａ!$"&amp;D$112&amp;"$"&amp;$B187))="",1,TRIM(INDIRECT("ｄａｔａ!$"&amp;D$112&amp;"$"&amp;$B187))&lt;&gt;"",0)</f>
        <v>0</v>
      </c>
      <c r="F187" s="80" cm="1">
        <f t="array" aca="1" ref="F187" ca="1">_xlfn.IFS(F188=1,0,TRIM(INDIRECT("ｄａｔａ!$"&amp;F$112&amp;"$"&amp;$B187))="",1,TRIM(INDIRECT("ｄａｔａ!$"&amp;F$112&amp;"$"&amp;$B187))&lt;&gt;"",0)</f>
        <v>1</v>
      </c>
      <c r="G187" s="80" cm="1">
        <f t="array" aca="1" ref="G187" ca="1">_xlfn.IFS(G188=1,0,TRIM(INDIRECT("ｄａｔａ!$"&amp;G$112&amp;"$"&amp;$B187))="",1,TRIM(INDIRECT("ｄａｔａ!$"&amp;G$112&amp;"$"&amp;$B187))&lt;&gt;"",0)</f>
        <v>1</v>
      </c>
      <c r="H187" s="80" cm="1">
        <f t="array" aca="1" ref="H187" ca="1">_xlfn.IFS(H188=1,0,TRIM(INDIRECT("ｄａｔａ!$"&amp;H$112&amp;"$"&amp;$B187))="",1,TRIM(INDIRECT("ｄａｔａ!$"&amp;H$112&amp;"$"&amp;$B187))&lt;&gt;"",0)</f>
        <v>1</v>
      </c>
      <c r="I187" s="80" cm="1">
        <f t="array" aca="1" ref="I187" ca="1">_xlfn.IFS(I188=1,0,TRIM(INDIRECT("ｄａｔａ!$"&amp;I$112&amp;"$"&amp;$B187))="",1,TRIM(INDIRECT("ｄａｔａ!$"&amp;I$112&amp;"$"&amp;$B187))&lt;&gt;"",0)</f>
        <v>1</v>
      </c>
      <c r="J187" s="80" cm="1">
        <f t="array" aca="1" ref="J187" ca="1">_xlfn.IFS(J188=1,0,TRIM(INDIRECT("ｄａｔａ!$"&amp;J$112&amp;"$"&amp;$B187))="",1,TRIM(INDIRECT("ｄａｔａ!$"&amp;J$112&amp;"$"&amp;$B187))&lt;&gt;"",0)</f>
        <v>1</v>
      </c>
      <c r="K187" s="80" cm="1">
        <f t="array" aca="1" ref="K187" ca="1">_xlfn.IFS(K188=1,0,TRIM(INDIRECT("ｄａｔａ!$"&amp;K$112&amp;"$"&amp;$B187))="",1,TRIM(INDIRECT("ｄａｔａ!$"&amp;K$112&amp;"$"&amp;$B187))&lt;&gt;"",0)</f>
        <v>1</v>
      </c>
      <c r="L187" s="80" cm="1">
        <f t="array" aca="1" ref="L187" ca="1">_xlfn.IFS(L188=1,0,TRIM(INDIRECT("ｄａｔａ!$"&amp;L$112&amp;"$"&amp;$B187))="",1,TRIM(INDIRECT("ｄａｔａ!$"&amp;L$112&amp;"$"&amp;$B187))&lt;&gt;"",0)</f>
        <v>1</v>
      </c>
      <c r="M187" s="80" cm="1">
        <f t="array" aca="1" ref="M187" ca="1">_xlfn.IFS(M188=1,0,TRIM(INDIRECT("ｄａｔａ!$"&amp;M$112&amp;"$"&amp;$B187))="",1,TRIM(INDIRECT("ｄａｔａ!$"&amp;M$112&amp;"$"&amp;$B187))&lt;&gt;"",0)</f>
        <v>1</v>
      </c>
      <c r="N187" s="80" cm="1">
        <f t="array" aca="1" ref="N187" ca="1">_xlfn.IFS(N188=1,0,TRIM(INDIRECT("ｄａｔａ!$"&amp;N$112&amp;"$"&amp;$B187))="",1,TRIM(INDIRECT("ｄａｔａ!$"&amp;N$112&amp;"$"&amp;$B187))&lt;&gt;"",0)</f>
        <v>1</v>
      </c>
      <c r="O187" s="80" cm="1">
        <f t="array" aca="1" ref="O187" ca="1">_xlfn.IFS(O188=1,0,TRIM(INDIRECT("ｄａｔａ!$"&amp;O$112&amp;"$"&amp;$B187))="",1,TRIM(INDIRECT("ｄａｔａ!$"&amp;O$112&amp;"$"&amp;$B187))&lt;&gt;"",0)</f>
        <v>1</v>
      </c>
      <c r="P187" s="80" cm="1">
        <f t="array" aca="1" ref="P187" ca="1">_xlfn.IFS(P188=1,0,TRIM(INDIRECT("ｄａｔａ!$"&amp;P$112&amp;"$"&amp;$B187))="",1,TRIM(INDIRECT("ｄａｔａ!$"&amp;P$112&amp;"$"&amp;$B187))&lt;&gt;"",0)</f>
        <v>1</v>
      </c>
      <c r="Q187" s="80" cm="1">
        <f t="array" aca="1" ref="Q187" ca="1">_xlfn.IFS(Q188=1,0,TRIM(INDIRECT("ｄａｔａ!$"&amp;Q$112&amp;"$"&amp;$B187))="",1,TRIM(INDIRECT("ｄａｔａ!$"&amp;Q$112&amp;"$"&amp;$B187))&lt;&gt;"",0)</f>
        <v>1</v>
      </c>
      <c r="R187" s="80" cm="1">
        <f t="array" aca="1" ref="R187" ca="1">_xlfn.IFS(R188=1,0,TRIM(INDIRECT("ｄａｔａ!$"&amp;R$112&amp;"$"&amp;$B187))="",1,TRIM(INDIRECT("ｄａｔａ!$"&amp;R$112&amp;"$"&amp;$B187))&lt;&gt;"",0)</f>
        <v>1</v>
      </c>
      <c r="S187" s="80" cm="1">
        <f t="array" aca="1" ref="S187" ca="1">_xlfn.IFS(S188=1,0,TRIM(INDIRECT("ｄａｔａ!$"&amp;S$112&amp;"$"&amp;$B187))="",1,TRIM(INDIRECT("ｄａｔａ!$"&amp;S$112&amp;"$"&amp;$B187))&lt;&gt;"",0)</f>
        <v>1</v>
      </c>
      <c r="T187" s="80" cm="1">
        <f t="array" aca="1" ref="T187" ca="1">_xlfn.IFS(T188=1,0,TRIM(INDIRECT("ｄａｔａ!$"&amp;T$112&amp;"$"&amp;$B187))="",1,TRIM(INDIRECT("ｄａｔａ!$"&amp;T$112&amp;"$"&amp;$B187))&lt;&gt;"",0)</f>
        <v>1</v>
      </c>
      <c r="U187" s="80" cm="1">
        <f t="array" aca="1" ref="U187" ca="1">_xlfn.IFS(U188=1,0,TRIM(INDIRECT("ｄａｔａ!$"&amp;U$112&amp;"$"&amp;$B187))="",1,TRIM(INDIRECT("ｄａｔａ!$"&amp;U$112&amp;"$"&amp;$B187))&lt;&gt;"",0)</f>
        <v>1</v>
      </c>
      <c r="V187" s="80" cm="1">
        <f t="array" aca="1" ref="V187" ca="1">_xlfn.IFS(V188=1,0,TRIM(INDIRECT("ｄａｔａ!$"&amp;V$112&amp;"$"&amp;$B187))="",1,TRIM(INDIRECT("ｄａｔａ!$"&amp;V$112&amp;"$"&amp;$B187))&lt;&gt;"",0)</f>
        <v>1</v>
      </c>
      <c r="W187" s="80" cm="1">
        <f t="array" aca="1" ref="W187" ca="1">_xlfn.IFS(W188=1,0,TRIM(INDIRECT("ｄａｔａ!$"&amp;W$112&amp;"$"&amp;$B187))="",1,TRIM(INDIRECT("ｄａｔａ!$"&amp;W$112&amp;"$"&amp;$B187))&lt;&gt;"",0)</f>
        <v>1</v>
      </c>
      <c r="X187" s="80">
        <f ca="1">IF(SUM($Y187:$AO187)=17,1,0)</f>
        <v>1</v>
      </c>
      <c r="Y187" s="80" cm="1">
        <f t="array" aca="1" ref="Y187" ca="1">_xlfn.IFS(Y188=1,0,TRIM(INDIRECT("ｄａｔａ!$"&amp;Y$112&amp;"$"&amp;$B187))="",1,TRIM(INDIRECT("ｄａｔａ!$"&amp;Y$112&amp;"$"&amp;$B187))&lt;&gt;"",0)</f>
        <v>1</v>
      </c>
      <c r="Z187" s="80" cm="1">
        <f t="array" aca="1" ref="Z187" ca="1">_xlfn.IFS(Z188=1,0,TRIM(INDIRECT("ｄａｔａ!$"&amp;Z$112&amp;"$"&amp;$B187))="",1,TRIM(INDIRECT("ｄａｔａ!$"&amp;Z$112&amp;"$"&amp;$B187))&lt;&gt;"",0)</f>
        <v>1</v>
      </c>
      <c r="AA187" s="80" cm="1">
        <f t="array" aca="1" ref="AA187" ca="1">_xlfn.IFS(AA188=1,0,TRIM(INDIRECT("ｄａｔａ!$"&amp;AA$112&amp;"$"&amp;$B187))="",1,TRIM(INDIRECT("ｄａｔａ!$"&amp;AA$112&amp;"$"&amp;$B187))&lt;&gt;"",0)</f>
        <v>1</v>
      </c>
      <c r="AB187" s="80" cm="1">
        <f t="array" aca="1" ref="AB187" ca="1">_xlfn.IFS(AB188=1,0,TRIM(INDIRECT("ｄａｔａ!$"&amp;AB$112&amp;"$"&amp;$B187))="",1,TRIM(INDIRECT("ｄａｔａ!$"&amp;AB$112&amp;"$"&amp;$B187))&lt;&gt;"",0)</f>
        <v>1</v>
      </c>
      <c r="AC187" s="80" cm="1">
        <f t="array" aca="1" ref="AC187" ca="1">_xlfn.IFS(AC188=1,0,TRIM(INDIRECT("ｄａｔａ!$"&amp;AC$112&amp;"$"&amp;$B187))="",1,TRIM(INDIRECT("ｄａｔａ!$"&amp;AC$112&amp;"$"&amp;$B187))&lt;&gt;"",0)</f>
        <v>1</v>
      </c>
      <c r="AD187" s="80" cm="1">
        <f t="array" aca="1" ref="AD187" ca="1">_xlfn.IFS(AD188=1,0,TRIM(INDIRECT("ｄａｔａ!$"&amp;AD$112&amp;"$"&amp;$B187))="",1,TRIM(INDIRECT("ｄａｔａ!$"&amp;AD$112&amp;"$"&amp;$B187))&lt;&gt;"",0)</f>
        <v>1</v>
      </c>
      <c r="AE187" s="80" cm="1">
        <f t="array" aca="1" ref="AE187" ca="1">_xlfn.IFS(AE188=1,0,TRIM(INDIRECT("ｄａｔａ!$"&amp;AE$112&amp;"$"&amp;$B187))="",1,TRIM(INDIRECT("ｄａｔａ!$"&amp;AE$112&amp;"$"&amp;$B187))&lt;&gt;"",0)</f>
        <v>1</v>
      </c>
      <c r="AF187" s="80" cm="1">
        <f t="array" aca="1" ref="AF187" ca="1">_xlfn.IFS(AF188=1,0,TRIM(INDIRECT("ｄａｔａ!$"&amp;AF$112&amp;"$"&amp;$B187))="",1,TRIM(INDIRECT("ｄａｔａ!$"&amp;AF$112&amp;"$"&amp;$B187))&lt;&gt;"",0)</f>
        <v>1</v>
      </c>
      <c r="AG187" s="80" cm="1">
        <f t="array" aca="1" ref="AG187" ca="1">_xlfn.IFS(AG188=1,0,TRIM(INDIRECT("ｄａｔａ!$"&amp;AG$112&amp;"$"&amp;$B187))="",1,TRIM(INDIRECT("ｄａｔａ!$"&amp;AG$112&amp;"$"&amp;$B187))&lt;&gt;"",0)</f>
        <v>1</v>
      </c>
      <c r="AH187" s="80" cm="1">
        <f t="array" aca="1" ref="AH187" ca="1">_xlfn.IFS(AH188=1,0,TRIM(INDIRECT("ｄａｔａ!$"&amp;AH$112&amp;"$"&amp;$B187))="",1,TRIM(INDIRECT("ｄａｔａ!$"&amp;AH$112&amp;"$"&amp;$B187))&lt;&gt;"",0)</f>
        <v>1</v>
      </c>
      <c r="AI187" s="80" cm="1">
        <f t="array" aca="1" ref="AI187" ca="1">_xlfn.IFS(AI188=1,0,TRIM(INDIRECT("ｄａｔａ!$"&amp;AI$112&amp;"$"&amp;$B187))="",1,TRIM(INDIRECT("ｄａｔａ!$"&amp;AI$112&amp;"$"&amp;$B187))&lt;&gt;"",0)</f>
        <v>1</v>
      </c>
      <c r="AJ187" s="80" cm="1">
        <f t="array" aca="1" ref="AJ187" ca="1">_xlfn.IFS(AJ188=1,0,TRIM(INDIRECT("ｄａｔａ!$"&amp;AJ$112&amp;"$"&amp;$B187))="",1,TRIM(INDIRECT("ｄａｔａ!$"&amp;AJ$112&amp;"$"&amp;$B187))&lt;&gt;"",0)</f>
        <v>1</v>
      </c>
      <c r="AK187" s="80" cm="1">
        <f t="array" aca="1" ref="AK187" ca="1">_xlfn.IFS(AK188=1,0,TRIM(INDIRECT("ｄａｔａ!$"&amp;AK$112&amp;"$"&amp;$B187))="",1,TRIM(INDIRECT("ｄａｔａ!$"&amp;AK$112&amp;"$"&amp;$B187))&lt;&gt;"",0)</f>
        <v>1</v>
      </c>
      <c r="AL187" s="80" cm="1">
        <f t="array" aca="1" ref="AL187" ca="1">_xlfn.IFS(AL188=1,0,TRIM(INDIRECT("ｄａｔａ!$"&amp;AL$112&amp;"$"&amp;$B187))="",1,TRIM(INDIRECT("ｄａｔａ!$"&amp;AL$112&amp;"$"&amp;$B187))&lt;&gt;"",0)</f>
        <v>1</v>
      </c>
      <c r="AM187" s="80" cm="1">
        <f t="array" aca="1" ref="AM187" ca="1">_xlfn.IFS(AM188=1,0,TRIM(INDIRECT("ｄａｔａ!$"&amp;AM$112&amp;"$"&amp;$B187))="",1,TRIM(INDIRECT("ｄａｔａ!$"&amp;AM$112&amp;"$"&amp;$B187))&lt;&gt;"",0)</f>
        <v>1</v>
      </c>
      <c r="AN187" s="80" cm="1">
        <f t="array" aca="1" ref="AN187" ca="1">_xlfn.IFS(AN188=1,0,TRIM(INDIRECT("ｄａｔａ!$"&amp;AN$112&amp;"$"&amp;$B187))="",1,TRIM(INDIRECT("ｄａｔａ!$"&amp;AN$112&amp;"$"&amp;$B187))&lt;&gt;"",0)</f>
        <v>1</v>
      </c>
      <c r="AO187" s="80" cm="1">
        <f t="array" aca="1" ref="AO187" ca="1">_xlfn.IFS(AO188=1,0,TRIM(INDIRECT("ｄａｔａ!$"&amp;AO$112&amp;"$"&amp;$B187))="",1,TRIM(INDIRECT("ｄａｔａ!$"&amp;AO$112&amp;"$"&amp;$B187))&lt;&gt;"",0)</f>
        <v>1</v>
      </c>
      <c r="AP187" s="80">
        <f ca="1">IF(SUM($AQ187:$AZ187)=10,1,0)</f>
        <v>1</v>
      </c>
      <c r="AQ187" s="80" cm="1">
        <f t="array" aca="1" ref="AQ187" ca="1">_xlfn.IFS(AQ188=1,0,TRIM(INDIRECT("ｄａｔａ!$"&amp;AQ$112&amp;"$"&amp;$B187))="",1,TRIM(INDIRECT("ｄａｔａ!$"&amp;AQ$112&amp;"$"&amp;$B187))&lt;&gt;"",0)</f>
        <v>1</v>
      </c>
      <c r="AR187" s="80" cm="1">
        <f t="array" aca="1" ref="AR187" ca="1">_xlfn.IFS(AR188=1,0,TRIM(INDIRECT("ｄａｔａ!$"&amp;AR$112&amp;"$"&amp;$B187))="",1,TRIM(INDIRECT("ｄａｔａ!$"&amp;AR$112&amp;"$"&amp;$B187))&lt;&gt;"",0)</f>
        <v>1</v>
      </c>
      <c r="AS187" s="80" cm="1">
        <f t="array" aca="1" ref="AS187" ca="1">_xlfn.IFS(AS188=1,0,TRIM(INDIRECT("ｄａｔａ!$"&amp;AS$112&amp;"$"&amp;$B187))="",1,TRIM(INDIRECT("ｄａｔａ!$"&amp;AS$112&amp;"$"&amp;$B187))&lt;&gt;"",0)</f>
        <v>1</v>
      </c>
      <c r="AT187" s="80" cm="1">
        <f t="array" aca="1" ref="AT187" ca="1">_xlfn.IFS(AT188=1,0,TRIM(INDIRECT("ｄａｔａ!$"&amp;AT$112&amp;"$"&amp;$B187))="",1,TRIM(INDIRECT("ｄａｔａ!$"&amp;AT$112&amp;"$"&amp;$B187))&lt;&gt;"",0)</f>
        <v>1</v>
      </c>
      <c r="AU187" s="80" cm="1">
        <f t="array" aca="1" ref="AU187" ca="1">_xlfn.IFS(AU188=1,0,TRIM(INDIRECT("ｄａｔａ!$"&amp;AU$112&amp;"$"&amp;$B187))="",1,TRIM(INDIRECT("ｄａｔａ!$"&amp;AU$112&amp;"$"&amp;$B187))&lt;&gt;"",0)</f>
        <v>1</v>
      </c>
      <c r="AV187" s="80" cm="1">
        <f t="array" aca="1" ref="AV187" ca="1">_xlfn.IFS(AV188=1,0,TRIM(INDIRECT("ｄａｔａ!$"&amp;AV$112&amp;"$"&amp;$B187))="",1,TRIM(INDIRECT("ｄａｔａ!$"&amp;AV$112&amp;"$"&amp;$B187))&lt;&gt;"",0)</f>
        <v>1</v>
      </c>
      <c r="AW187" s="80" cm="1">
        <f t="array" aca="1" ref="AW187" ca="1">_xlfn.IFS(AW188=1,0,TRIM(INDIRECT("ｄａｔａ!$"&amp;AW$112&amp;"$"&amp;$B187))="",1,TRIM(INDIRECT("ｄａｔａ!$"&amp;AW$112&amp;"$"&amp;$B187))&lt;&gt;"",0)</f>
        <v>1</v>
      </c>
      <c r="AX187" s="80" cm="1">
        <f t="array" aca="1" ref="AX187" ca="1">_xlfn.IFS(AX188=1,0,TRIM(INDIRECT("ｄａｔａ!$"&amp;AX$112&amp;"$"&amp;$B187))="",1,TRIM(INDIRECT("ｄａｔａ!$"&amp;AX$112&amp;"$"&amp;$B187))&lt;&gt;"",0)</f>
        <v>1</v>
      </c>
      <c r="AY187" s="80" cm="1">
        <f t="array" aca="1" ref="AY187" ca="1">_xlfn.IFS(AY188=1,0,TRIM(INDIRECT("ｄａｔａ!$"&amp;AY$112&amp;"$"&amp;$B187))="",1,TRIM(INDIRECT("ｄａｔａ!$"&amp;AY$112&amp;"$"&amp;$B187))&lt;&gt;"",0)</f>
        <v>1</v>
      </c>
      <c r="AZ187" s="80" cm="1">
        <f t="array" aca="1" ref="AZ187" ca="1">_xlfn.IFS(AZ188=1,0,TRIM(INDIRECT("ｄａｔａ!$"&amp;AZ$112&amp;"$"&amp;$B187))="",1,TRIM(INDIRECT("ｄａｔａ!$"&amp;AZ$112&amp;"$"&amp;$B187))&lt;&gt;"",0)</f>
        <v>1</v>
      </c>
      <c r="BA187" s="80">
        <f ca="1">IF(SUM($BB187:$BP187)=15,1,0)</f>
        <v>1</v>
      </c>
      <c r="BB187" s="80" cm="1">
        <f t="array" aca="1" ref="BB187" ca="1">_xlfn.IFS(BB188=1,0,TRIM(INDIRECT("ｄａｔａ!$"&amp;BB$112&amp;"$"&amp;$B187))="",1,TRIM(INDIRECT("ｄａｔａ!$"&amp;BB$112&amp;"$"&amp;$B187))&lt;&gt;"",0)</f>
        <v>1</v>
      </c>
      <c r="BC187" s="80" cm="1">
        <f t="array" aca="1" ref="BC187" ca="1">_xlfn.IFS(BC188=1,0,TRIM(INDIRECT("ｄａｔａ!$"&amp;BC$112&amp;"$"&amp;$B187))="",1,TRIM(INDIRECT("ｄａｔａ!$"&amp;BC$112&amp;"$"&amp;$B187))&lt;&gt;"",0)</f>
        <v>1</v>
      </c>
      <c r="BD187" s="80" cm="1">
        <f t="array" aca="1" ref="BD187" ca="1">_xlfn.IFS(BD188=1,0,TRIM(INDIRECT("ｄａｔａ!$"&amp;BD$112&amp;"$"&amp;$B187))="",1,TRIM(INDIRECT("ｄａｔａ!$"&amp;BD$112&amp;"$"&amp;$B187))&lt;&gt;"",0)</f>
        <v>1</v>
      </c>
      <c r="BE187" s="80" cm="1">
        <f t="array" aca="1" ref="BE187" ca="1">_xlfn.IFS(BE188=1,0,TRIM(INDIRECT("ｄａｔａ!$"&amp;BE$112&amp;"$"&amp;$B187))="",1,TRIM(INDIRECT("ｄａｔａ!$"&amp;BE$112&amp;"$"&amp;$B187))&lt;&gt;"",0)</f>
        <v>1</v>
      </c>
      <c r="BF187" s="80" cm="1">
        <f t="array" aca="1" ref="BF187" ca="1">_xlfn.IFS(BF188=1,0,TRIM(INDIRECT("ｄａｔａ!$"&amp;BF$112&amp;"$"&amp;$B187))="",1,TRIM(INDIRECT("ｄａｔａ!$"&amp;BF$112&amp;"$"&amp;$B187))&lt;&gt;"",0)</f>
        <v>1</v>
      </c>
      <c r="BG187" s="80" cm="1">
        <f t="array" aca="1" ref="BG187" ca="1">_xlfn.IFS(BG188=1,0,TRIM(INDIRECT("ｄａｔａ!$"&amp;BG$112&amp;"$"&amp;$B187))="",1,TRIM(INDIRECT("ｄａｔａ!$"&amp;BG$112&amp;"$"&amp;$B187))&lt;&gt;"",0)</f>
        <v>1</v>
      </c>
      <c r="BH187" s="80" cm="1">
        <f t="array" aca="1" ref="BH187" ca="1">_xlfn.IFS(BH188=1,0,TRIM(INDIRECT("ｄａｔａ!$"&amp;BH$112&amp;"$"&amp;$B187))="",1,TRIM(INDIRECT("ｄａｔａ!$"&amp;BH$112&amp;"$"&amp;$B187))&lt;&gt;"",0)</f>
        <v>1</v>
      </c>
      <c r="BI187" s="80" cm="1">
        <f t="array" aca="1" ref="BI187" ca="1">_xlfn.IFS(BI188=1,0,TRIM(INDIRECT("ｄａｔａ!$"&amp;BI$112&amp;"$"&amp;$B187))="",1,TRIM(INDIRECT("ｄａｔａ!$"&amp;BI$112&amp;"$"&amp;$B187))&lt;&gt;"",0)</f>
        <v>1</v>
      </c>
      <c r="BJ187" s="80" cm="1">
        <f t="array" aca="1" ref="BJ187" ca="1">_xlfn.IFS(BJ188=1,0,TRIM(INDIRECT("ｄａｔａ!$"&amp;BJ$112&amp;"$"&amp;$B187))="",1,TRIM(INDIRECT("ｄａｔａ!$"&amp;BJ$112&amp;"$"&amp;$B187))&lt;&gt;"",0)</f>
        <v>1</v>
      </c>
      <c r="BK187" s="80" cm="1">
        <f t="array" aca="1" ref="BK187" ca="1">_xlfn.IFS(BK188=1,0,TRIM(INDIRECT("ｄａｔａ!$"&amp;BK$112&amp;"$"&amp;$B187))="",1,TRIM(INDIRECT("ｄａｔａ!$"&amp;BK$112&amp;"$"&amp;$B187))&lt;&gt;"",0)</f>
        <v>1</v>
      </c>
      <c r="BL187" s="80" cm="1">
        <f t="array" aca="1" ref="BL187" ca="1">_xlfn.IFS(BL188=1,0,TRIM(INDIRECT("ｄａｔａ!$"&amp;BL$112&amp;"$"&amp;$B187))="",1,TRIM(INDIRECT("ｄａｔａ!$"&amp;BL$112&amp;"$"&amp;$B187))&lt;&gt;"",0)</f>
        <v>1</v>
      </c>
      <c r="BM187" s="80" cm="1">
        <f t="array" aca="1" ref="BM187" ca="1">_xlfn.IFS(BM188=1,0,TRIM(INDIRECT("ｄａｔａ!$"&amp;BM$112&amp;"$"&amp;$B187))="",1,TRIM(INDIRECT("ｄａｔａ!$"&amp;BM$112&amp;"$"&amp;$B187))&lt;&gt;"",0)</f>
        <v>1</v>
      </c>
      <c r="BN187" s="80" cm="1">
        <f t="array" aca="1" ref="BN187" ca="1">_xlfn.IFS(BN188=1,0,TRIM(INDIRECT("ｄａｔａ!$"&amp;BN$112&amp;"$"&amp;$B187))="",1,TRIM(INDIRECT("ｄａｔａ!$"&amp;BN$112&amp;"$"&amp;$B187))&lt;&gt;"",0)</f>
        <v>1</v>
      </c>
      <c r="BO187" s="80" cm="1">
        <f t="array" aca="1" ref="BO187" ca="1">_xlfn.IFS(BO188=1,0,TRIM(INDIRECT("ｄａｔａ!$"&amp;BO$112&amp;"$"&amp;$B187))="",1,TRIM(INDIRECT("ｄａｔａ!$"&amp;BO$112&amp;"$"&amp;$B187))&lt;&gt;"",0)</f>
        <v>1</v>
      </c>
      <c r="BP187" s="80" cm="1">
        <f t="array" aca="1" ref="BP187" ca="1">_xlfn.IFS(BP188=1,0,TRIM(INDIRECT("ｄａｔａ!$"&amp;BP$112&amp;"$"&amp;$B187))="",1,TRIM(INDIRECT("ｄａｔａ!$"&amp;BP$112&amp;"$"&amp;$B187))&lt;&gt;"",0)</f>
        <v>1</v>
      </c>
    </row>
    <row r="188" spans="1:68" x14ac:dyDescent="0.2">
      <c r="B188" s="80">
        <f>VLOOKUP($A185,$A$11:$B$110,2,FALSE)</f>
        <v>25</v>
      </c>
      <c r="C188" s="80" t="s">
        <v>2430</v>
      </c>
      <c r="D188" s="80" cm="1">
        <f t="array" aca="1" ref="D188" ca="1">IF(ISERROR(INDIRECT("ｄａｔａ!$"&amp;D$112&amp;"$"&amp;$B188)),1,0)</f>
        <v>0</v>
      </c>
      <c r="F188" s="80" cm="1">
        <f t="array" aca="1" ref="F188" ca="1">IF(ISERROR(INDIRECT("ｄａｔａ!$"&amp;F$112&amp;"$"&amp;$B188)),1,0)</f>
        <v>0</v>
      </c>
      <c r="G188" s="80" cm="1">
        <f t="array" aca="1" ref="G188" ca="1">IF(ISERROR(INDIRECT("ｄａｔａ!$"&amp;G$112&amp;"$"&amp;$B188)),1,0)</f>
        <v>0</v>
      </c>
      <c r="H188" s="80" cm="1">
        <f t="array" aca="1" ref="H188" ca="1">IF(ISERROR(INDIRECT("ｄａｔａ!$"&amp;H$112&amp;"$"&amp;$B188)),1,0)</f>
        <v>0</v>
      </c>
      <c r="I188" s="80" cm="1">
        <f t="array" aca="1" ref="I188" ca="1">IF(ISERROR(INDIRECT("ｄａｔａ!$"&amp;I$112&amp;"$"&amp;$B188)),1,0)</f>
        <v>0</v>
      </c>
      <c r="J188" s="80" cm="1">
        <f t="array" aca="1" ref="J188" ca="1">IF(ISERROR(INDIRECT("ｄａｔａ!$"&amp;J$112&amp;"$"&amp;$B188)),1,0)</f>
        <v>0</v>
      </c>
      <c r="K188" s="80" cm="1">
        <f t="array" aca="1" ref="K188" ca="1">IF(ISERROR(INDIRECT("ｄａｔａ!$"&amp;K$112&amp;"$"&amp;$B188)),1,0)</f>
        <v>0</v>
      </c>
      <c r="L188" s="80" cm="1">
        <f t="array" aca="1" ref="L188" ca="1">IF(ISERROR(INDIRECT("ｄａｔａ!$"&amp;L$112&amp;"$"&amp;$B188)),1,0)</f>
        <v>0</v>
      </c>
      <c r="M188" s="80" cm="1">
        <f t="array" aca="1" ref="M188" ca="1">IF(ISERROR(INDIRECT("ｄａｔａ!$"&amp;M$112&amp;"$"&amp;$B188)),1,0)</f>
        <v>0</v>
      </c>
      <c r="N188" s="80" cm="1">
        <f t="array" aca="1" ref="N188" ca="1">IF(ISERROR(INDIRECT("ｄａｔａ!$"&amp;N$112&amp;"$"&amp;$B188)),1,0)</f>
        <v>0</v>
      </c>
      <c r="O188" s="80" cm="1">
        <f t="array" aca="1" ref="O188" ca="1">IF(ISERROR(INDIRECT("ｄａｔａ!$"&amp;O$112&amp;"$"&amp;$B188)),1,0)</f>
        <v>0</v>
      </c>
      <c r="P188" s="80" cm="1">
        <f t="array" aca="1" ref="P188" ca="1">IF(ISERROR(INDIRECT("ｄａｔａ!$"&amp;P$112&amp;"$"&amp;$B188)),1,0)</f>
        <v>0</v>
      </c>
      <c r="Q188" s="80" cm="1">
        <f t="array" aca="1" ref="Q188" ca="1">IF(ISERROR(INDIRECT("ｄａｔａ!$"&amp;Q$112&amp;"$"&amp;$B188)),1,0)</f>
        <v>0</v>
      </c>
      <c r="R188" s="80" cm="1">
        <f t="array" aca="1" ref="R188" ca="1">IF(ISERROR(INDIRECT("ｄａｔａ!$"&amp;R$112&amp;"$"&amp;$B188)),1,0)</f>
        <v>0</v>
      </c>
      <c r="S188" s="80" cm="1">
        <f t="array" aca="1" ref="S188" ca="1">IF(ISERROR(INDIRECT("ｄａｔａ!$"&amp;S$112&amp;"$"&amp;$B188)),1,0)</f>
        <v>0</v>
      </c>
      <c r="T188" s="80" cm="1">
        <f t="array" aca="1" ref="T188" ca="1">IF(ISERROR(INDIRECT("ｄａｔａ!$"&amp;T$112&amp;"$"&amp;$B188)),1,0)</f>
        <v>0</v>
      </c>
      <c r="U188" s="80" cm="1">
        <f t="array" aca="1" ref="U188" ca="1">IF(ISERROR(INDIRECT("ｄａｔａ!$"&amp;U$112&amp;"$"&amp;$B188)),1,0)</f>
        <v>0</v>
      </c>
      <c r="V188" s="80" cm="1">
        <f t="array" aca="1" ref="V188" ca="1">IF(ISERROR(INDIRECT("ｄａｔａ!$"&amp;V$112&amp;"$"&amp;$B188)),1,0)</f>
        <v>0</v>
      </c>
      <c r="W188" s="80" cm="1">
        <f t="array" aca="1" ref="W188" ca="1">IF(ISERROR(INDIRECT("ｄａｔａ!$"&amp;W$112&amp;"$"&amp;$B188)),1,0)</f>
        <v>0</v>
      </c>
      <c r="X188" s="80">
        <f ca="1">IF(SUM($Y186:$AO186,$Y188:$AO188)&gt;0,1,0)</f>
        <v>0</v>
      </c>
      <c r="Y188" s="80" cm="1">
        <f t="array" aca="1" ref="Y188" ca="1">IF(ISERROR(INDIRECT("ｄａｔａ!$"&amp;Y$112&amp;"$"&amp;$B188)),1,0)</f>
        <v>0</v>
      </c>
      <c r="Z188" s="80" cm="1">
        <f t="array" aca="1" ref="Z188" ca="1">IF(ISERROR(INDIRECT("ｄａｔａ!$"&amp;Z$112&amp;"$"&amp;$B188)),1,0)</f>
        <v>0</v>
      </c>
      <c r="AA188" s="80" cm="1">
        <f t="array" aca="1" ref="AA188" ca="1">IF(ISERROR(INDIRECT("ｄａｔａ!$"&amp;AA$112&amp;"$"&amp;$B188)),1,0)</f>
        <v>0</v>
      </c>
      <c r="AB188" s="80" cm="1">
        <f t="array" aca="1" ref="AB188" ca="1">IF(ISERROR(INDIRECT("ｄａｔａ!$"&amp;AB$112&amp;"$"&amp;$B188)),1,0)</f>
        <v>0</v>
      </c>
      <c r="AC188" s="80" cm="1">
        <f t="array" aca="1" ref="AC188" ca="1">IF(ISERROR(INDIRECT("ｄａｔａ!$"&amp;AC$112&amp;"$"&amp;$B188)),1,0)</f>
        <v>0</v>
      </c>
      <c r="AD188" s="80" cm="1">
        <f t="array" aca="1" ref="AD188" ca="1">IF(ISERROR(INDIRECT("ｄａｔａ!$"&amp;AD$112&amp;"$"&amp;$B188)),1,0)</f>
        <v>0</v>
      </c>
      <c r="AE188" s="80" cm="1">
        <f t="array" aca="1" ref="AE188" ca="1">IF(ISERROR(INDIRECT("ｄａｔａ!$"&amp;AE$112&amp;"$"&amp;$B188)),1,0)</f>
        <v>0</v>
      </c>
      <c r="AF188" s="80" cm="1">
        <f t="array" aca="1" ref="AF188" ca="1">IF(ISERROR(INDIRECT("ｄａｔａ!$"&amp;AF$112&amp;"$"&amp;$B188)),1,0)</f>
        <v>0</v>
      </c>
      <c r="AG188" s="80" cm="1">
        <f t="array" aca="1" ref="AG188" ca="1">IF(ISERROR(INDIRECT("ｄａｔａ!$"&amp;AG$112&amp;"$"&amp;$B188)),1,0)</f>
        <v>0</v>
      </c>
      <c r="AH188" s="80" cm="1">
        <f t="array" aca="1" ref="AH188" ca="1">IF(ISERROR(INDIRECT("ｄａｔａ!$"&amp;AH$112&amp;"$"&amp;$B188)),1,0)</f>
        <v>0</v>
      </c>
      <c r="AI188" s="80" cm="1">
        <f t="array" aca="1" ref="AI188" ca="1">IF(ISERROR(INDIRECT("ｄａｔａ!$"&amp;AI$112&amp;"$"&amp;$B188)),1,0)</f>
        <v>0</v>
      </c>
      <c r="AJ188" s="80" cm="1">
        <f t="array" aca="1" ref="AJ188" ca="1">IF(ISERROR(INDIRECT("ｄａｔａ!$"&amp;AJ$112&amp;"$"&amp;$B188)),1,0)</f>
        <v>0</v>
      </c>
      <c r="AK188" s="80" cm="1">
        <f t="array" aca="1" ref="AK188" ca="1">IF(ISERROR(INDIRECT("ｄａｔａ!$"&amp;AK$112&amp;"$"&amp;$B188)),1,0)</f>
        <v>0</v>
      </c>
      <c r="AL188" s="80" cm="1">
        <f t="array" aca="1" ref="AL188" ca="1">IF(ISERROR(INDIRECT("ｄａｔａ!$"&amp;AL$112&amp;"$"&amp;$B188)),1,0)</f>
        <v>0</v>
      </c>
      <c r="AM188" s="80" cm="1">
        <f t="array" aca="1" ref="AM188" ca="1">IF(ISERROR(INDIRECT("ｄａｔａ!$"&amp;AM$112&amp;"$"&amp;$B188)),1,0)</f>
        <v>0</v>
      </c>
      <c r="AN188" s="80" cm="1">
        <f t="array" aca="1" ref="AN188" ca="1">IF(ISERROR(INDIRECT("ｄａｔａ!$"&amp;AN$112&amp;"$"&amp;$B188)),1,0)</f>
        <v>0</v>
      </c>
      <c r="AO188" s="80" cm="1">
        <f t="array" aca="1" ref="AO188" ca="1">IF(ISERROR(INDIRECT("ｄａｔａ!$"&amp;AO$112&amp;"$"&amp;$B188)),1,0)</f>
        <v>0</v>
      </c>
      <c r="AP188" s="80">
        <f ca="1">IF(SUM($AQ186:$AZ186,$AQ188:$AZ188)&gt;0,1,0)</f>
        <v>0</v>
      </c>
      <c r="AQ188" s="80" cm="1">
        <f t="array" aca="1" ref="AQ188" ca="1">IF(ISERROR(INDIRECT("ｄａｔａ!$"&amp;AQ$112&amp;"$"&amp;$B188)),1,0)</f>
        <v>0</v>
      </c>
      <c r="AR188" s="80" cm="1">
        <f t="array" aca="1" ref="AR188" ca="1">IF(ISERROR(INDIRECT("ｄａｔａ!$"&amp;AR$112&amp;"$"&amp;$B188)),1,0)</f>
        <v>0</v>
      </c>
      <c r="AS188" s="80" cm="1">
        <f t="array" aca="1" ref="AS188" ca="1">IF(ISERROR(INDIRECT("ｄａｔａ!$"&amp;AS$112&amp;"$"&amp;$B188)),1,0)</f>
        <v>0</v>
      </c>
      <c r="AT188" s="80" cm="1">
        <f t="array" aca="1" ref="AT188" ca="1">IF(ISERROR(INDIRECT("ｄａｔａ!$"&amp;AT$112&amp;"$"&amp;$B188)),1,0)</f>
        <v>0</v>
      </c>
      <c r="AU188" s="80" cm="1">
        <f t="array" aca="1" ref="AU188" ca="1">IF(ISERROR(INDIRECT("ｄａｔａ!$"&amp;AU$112&amp;"$"&amp;$B188)),1,0)</f>
        <v>0</v>
      </c>
      <c r="AV188" s="80" cm="1">
        <f t="array" aca="1" ref="AV188" ca="1">IF(ISERROR(INDIRECT("ｄａｔａ!$"&amp;AV$112&amp;"$"&amp;$B188)),1,0)</f>
        <v>0</v>
      </c>
      <c r="AW188" s="80" cm="1">
        <f t="array" aca="1" ref="AW188" ca="1">IF(ISERROR(INDIRECT("ｄａｔａ!$"&amp;AW$112&amp;"$"&amp;$B188)),1,0)</f>
        <v>0</v>
      </c>
      <c r="AX188" s="80" cm="1">
        <f t="array" aca="1" ref="AX188" ca="1">IF(ISERROR(INDIRECT("ｄａｔａ!$"&amp;AX$112&amp;"$"&amp;$B188)),1,0)</f>
        <v>0</v>
      </c>
      <c r="AY188" s="80" cm="1">
        <f t="array" aca="1" ref="AY188" ca="1">IF(ISERROR(INDIRECT("ｄａｔａ!$"&amp;AY$112&amp;"$"&amp;$B188)),1,0)</f>
        <v>0</v>
      </c>
      <c r="AZ188" s="80" cm="1">
        <f t="array" aca="1" ref="AZ188" ca="1">IF(ISERROR(INDIRECT("ｄａｔａ!$"&amp;AZ$112&amp;"$"&amp;$B188)),1,0)</f>
        <v>0</v>
      </c>
      <c r="BA188" s="80">
        <f ca="1">IF(SUM($BB186:$BP186,$BB188:$BP188)&gt;0,1,0)</f>
        <v>0</v>
      </c>
      <c r="BB188" s="80" cm="1">
        <f t="array" aca="1" ref="BB188" ca="1">IF(ISERROR(INDIRECT("ｄａｔａ!$"&amp;BB$112&amp;"$"&amp;$B188)),1,0)</f>
        <v>0</v>
      </c>
      <c r="BC188" s="80" cm="1">
        <f t="array" aca="1" ref="BC188" ca="1">IF(ISERROR(INDIRECT("ｄａｔａ!$"&amp;BC$112&amp;"$"&amp;$B188)),1,0)</f>
        <v>0</v>
      </c>
      <c r="BD188" s="80" cm="1">
        <f t="array" aca="1" ref="BD188" ca="1">IF(ISERROR(INDIRECT("ｄａｔａ!$"&amp;BD$112&amp;"$"&amp;$B188)),1,0)</f>
        <v>0</v>
      </c>
      <c r="BE188" s="80" cm="1">
        <f t="array" aca="1" ref="BE188" ca="1">IF(ISERROR(INDIRECT("ｄａｔａ!$"&amp;BE$112&amp;"$"&amp;$B188)),1,0)</f>
        <v>0</v>
      </c>
      <c r="BF188" s="80" cm="1">
        <f t="array" aca="1" ref="BF188" ca="1">IF(ISERROR(INDIRECT("ｄａｔａ!$"&amp;BF$112&amp;"$"&amp;$B188)),1,0)</f>
        <v>0</v>
      </c>
      <c r="BG188" s="80" cm="1">
        <f t="array" aca="1" ref="BG188" ca="1">IF(ISERROR(INDIRECT("ｄａｔａ!$"&amp;BG$112&amp;"$"&amp;$B188)),1,0)</f>
        <v>0</v>
      </c>
      <c r="BH188" s="80" cm="1">
        <f t="array" aca="1" ref="BH188" ca="1">IF(ISERROR(INDIRECT("ｄａｔａ!$"&amp;BH$112&amp;"$"&amp;$B188)),1,0)</f>
        <v>0</v>
      </c>
      <c r="BI188" s="80" cm="1">
        <f t="array" aca="1" ref="BI188" ca="1">IF(ISERROR(INDIRECT("ｄａｔａ!$"&amp;BI$112&amp;"$"&amp;$B188)),1,0)</f>
        <v>0</v>
      </c>
      <c r="BJ188" s="80" cm="1">
        <f t="array" aca="1" ref="BJ188" ca="1">IF(ISERROR(INDIRECT("ｄａｔａ!$"&amp;BJ$112&amp;"$"&amp;$B188)),1,0)</f>
        <v>0</v>
      </c>
      <c r="BK188" s="80" cm="1">
        <f t="array" aca="1" ref="BK188" ca="1">IF(ISERROR(INDIRECT("ｄａｔａ!$"&amp;BK$112&amp;"$"&amp;$B188)),1,0)</f>
        <v>0</v>
      </c>
      <c r="BL188" s="80" cm="1">
        <f t="array" aca="1" ref="BL188" ca="1">IF(ISERROR(INDIRECT("ｄａｔａ!$"&amp;BL$112&amp;"$"&amp;$B188)),1,0)</f>
        <v>0</v>
      </c>
      <c r="BM188" s="80" cm="1">
        <f t="array" aca="1" ref="BM188" ca="1">IF(ISERROR(INDIRECT("ｄａｔａ!$"&amp;BM$112&amp;"$"&amp;$B188)),1,0)</f>
        <v>0</v>
      </c>
      <c r="BN188" s="80" cm="1">
        <f t="array" aca="1" ref="BN188" ca="1">IF(ISERROR(INDIRECT("ｄａｔａ!$"&amp;BN$112&amp;"$"&amp;$B188)),1,0)</f>
        <v>0</v>
      </c>
      <c r="BO188" s="80" cm="1">
        <f t="array" aca="1" ref="BO188" ca="1">IF(ISERROR(INDIRECT("ｄａｔａ!$"&amp;BO$112&amp;"$"&amp;$B188)),1,0)</f>
        <v>0</v>
      </c>
      <c r="BP188" s="80" cm="1">
        <f t="array" aca="1" ref="BP188" ca="1">IF(ISERROR(INDIRECT("ｄａｔａ!$"&amp;BP$112&amp;"$"&amp;$B188)),1,0)</f>
        <v>0</v>
      </c>
    </row>
    <row r="189" spans="1:68" x14ac:dyDescent="0.2">
      <c r="A189" s="80" t="s">
        <v>2337</v>
      </c>
      <c r="B189" s="80">
        <f>VLOOKUP($A189,$A$11:$B$110,2,FALSE)</f>
        <v>26</v>
      </c>
      <c r="C189" s="80" t="s">
        <v>2435</v>
      </c>
      <c r="D189" s="80" cm="1">
        <f t="array" aca="1" ref="D189" ca="1">_xlfn.IFS(D190=1,0,D191=1,0,AND(INDIRECT("ｄａｔａ!$"&amp;D$112&amp;"$"&amp;$B189)&lt;=INDIRECT("kikan!$Q$11"),INDIRECT("ｄａｔａ!$"&amp;D$112&amp;"$"&amp;$B189)&gt;=INDIRECT("kikan!$K$11")),0,TRUE,1)</f>
        <v>0</v>
      </c>
      <c r="F189" s="80">
        <v>0</v>
      </c>
      <c r="G189" s="80">
        <v>0</v>
      </c>
      <c r="H189" s="80">
        <v>0</v>
      </c>
      <c r="I189" s="80" cm="1">
        <f t="array" aca="1" ref="I189" ca="1">_xlfn.IFS(I190=1,0,I191=1,0,INDIRECT("ｄａｔａ!$"&amp;I$112&amp;"$"&amp;$B189)&gt;=INDIRECT("kikan!$I$11"),0,TRUE,1)</f>
        <v>0</v>
      </c>
      <c r="J189" s="80" cm="1">
        <f t="array" aca="1" ref="J189" ca="1">_xlfn.IFS(D192=1,0,I189=1,0,J190=1,0,I191=1,0,J191=1,0,INDIRECT("ｄａｔａ!$"&amp;I$112&amp;"$"&amp;$B189)&gt;INDIRECT("kikan!$I$11"),0,INDIRECT("ｄａｔａ!$"&amp;J$112&amp;"$"&amp;$B189)&gt;=INDIRECT("ｄａｔａ!$"&amp;D$112&amp;"$"&amp;$B189),0,TRUE,1)</f>
        <v>0</v>
      </c>
      <c r="K189" s="80" cm="1">
        <f t="array" aca="1" ref="K189" ca="1">_xlfn.IFS(K190=1,0,K191=1,0,AND(INDIRECT("ｄａｔａ!$"&amp;K$112&amp;"$"&amp;$B190)&gt;0,INDIRECT("ｄａｔａ!$"&amp;K$112&amp;"$"&amp;$B190)&lt;10000),0,TRUE,1)</f>
        <v>0</v>
      </c>
      <c r="L189" s="80" cm="1">
        <f t="array" aca="1" ref="L189" ca="1">_xlfn.IFS(L190=1,0,L191=1,0,INDIRECT("ｄａｔａ!$"&amp;L$112&amp;"$"&amp;$B189)&lt;20000,1,TRUE,0)</f>
        <v>0</v>
      </c>
      <c r="M189" s="80">
        <v>0</v>
      </c>
      <c r="N189" s="80">
        <v>0</v>
      </c>
      <c r="O189" s="80" cm="1">
        <f t="array" aca="1" ref="O189" ca="1">_xlfn.IFS(O192=1,0,INDIRECT("ｄａｔａ!$"&amp;O$112&amp;"$"&amp;$B190)=4,1,TRUE,0)</f>
        <v>0</v>
      </c>
      <c r="P189" s="80" cm="1">
        <f t="array" aca="1" ref="P189" ca="1">_xlfn.IFS(P192=1,0,AND(INDIRECT("ｄａｔａ!$"&amp;P$112&amp;"$"&amp;$B190)&lt;=3,INDIRECT("ｄａｔａ!$"&amp;P$112&amp;"$"&amp;$B190)&gt;0),1,TRUE,0)</f>
        <v>0</v>
      </c>
      <c r="Q189" s="80" cm="1">
        <f t="array" aca="1" ref="Q189" ca="1">_xlfn.IFS(Q192=1,0,INDIRECT("ｄａｔａ!$"&amp;Q$112&amp;"$"&amp;$B189)=1,1,TRUE,0)</f>
        <v>0</v>
      </c>
      <c r="R189" s="80">
        <v>0</v>
      </c>
      <c r="S189" s="80">
        <v>0</v>
      </c>
      <c r="T189" s="80">
        <v>0</v>
      </c>
      <c r="U189" s="80">
        <v>0</v>
      </c>
      <c r="V189" s="80">
        <v>0</v>
      </c>
      <c r="W189" s="80">
        <v>0</v>
      </c>
      <c r="X189" s="80">
        <f ca="1">IF(AND(SUM($Y189:$AO189)=0,17-SUM($Y191:$AO191)&gt;1),1,0)</f>
        <v>0</v>
      </c>
      <c r="Y189" s="80" cm="1">
        <f t="array" aca="1" ref="Y189" ca="1">_xlfn.IFS(Y192=1,0,INDIRECT("ｄａｔａ!$"&amp;Y$112&amp;"$"&amp;$B189)=2,1,TRUE,0)</f>
        <v>0</v>
      </c>
      <c r="Z189" s="80" cm="1">
        <f t="array" aca="1" ref="Z189" ca="1">_xlfn.IFS(Z192=1,0,INDIRECT("ｄａｔａ!$"&amp;Z$112&amp;"$"&amp;$B189)=2,1,TRUE,0)</f>
        <v>0</v>
      </c>
      <c r="AA189" s="80" cm="1">
        <f t="array" aca="1" ref="AA189" ca="1">_xlfn.IFS(AA192=1,0,INDIRECT("ｄａｔａ!$"&amp;AA$112&amp;"$"&amp;$B189)=2,1,TRUE,0)</f>
        <v>0</v>
      </c>
      <c r="AB189" s="80" cm="1">
        <f t="array" aca="1" ref="AB189" ca="1">_xlfn.IFS(AB192=1,0,INDIRECT("ｄａｔａ!$"&amp;AB$112&amp;"$"&amp;$B189)=2,1,TRUE,0)</f>
        <v>0</v>
      </c>
      <c r="AC189" s="80" cm="1">
        <f t="array" aca="1" ref="AC189" ca="1">_xlfn.IFS(AC192=1,0,INDIRECT("ｄａｔａ!$"&amp;AC$112&amp;"$"&amp;$B189)=2,1,TRUE,0)</f>
        <v>0</v>
      </c>
      <c r="AD189" s="80" cm="1">
        <f t="array" aca="1" ref="AD189" ca="1">_xlfn.IFS(AD192=1,0,INDIRECT("ｄａｔａ!$"&amp;AD$112&amp;"$"&amp;$B189)=2,1,TRUE,0)</f>
        <v>0</v>
      </c>
      <c r="AE189" s="80" cm="1">
        <f t="array" aca="1" ref="AE189" ca="1">_xlfn.IFS(AE192=1,0,INDIRECT("ｄａｔａ!$"&amp;AE$112&amp;"$"&amp;$B189)=2,1,TRUE,0)</f>
        <v>0</v>
      </c>
      <c r="AF189" s="80" cm="1">
        <f t="array" aca="1" ref="AF189" ca="1">_xlfn.IFS(AF192=1,0,INDIRECT("ｄａｔａ!$"&amp;AF$112&amp;"$"&amp;$B189)=2,1,TRUE,0)</f>
        <v>0</v>
      </c>
      <c r="AG189" s="80" cm="1">
        <f t="array" aca="1" ref="AG189" ca="1">_xlfn.IFS(AG192=1,0,INDIRECT("ｄａｔａ!$"&amp;AG$112&amp;"$"&amp;$B189)=2,1,TRUE,0)</f>
        <v>0</v>
      </c>
      <c r="AH189" s="80" cm="1">
        <f t="array" aca="1" ref="AH189" ca="1">_xlfn.IFS(AH192=1,0,INDIRECT("ｄａｔａ!$"&amp;AH$112&amp;"$"&amp;$B189)=2,1,TRUE,0)</f>
        <v>0</v>
      </c>
      <c r="AI189" s="80" cm="1">
        <f t="array" aca="1" ref="AI189" ca="1">_xlfn.IFS(AI192=1,0,INDIRECT("ｄａｔａ!$"&amp;AI$112&amp;"$"&amp;$B189)=2,1,TRUE,0)</f>
        <v>0</v>
      </c>
      <c r="AJ189" s="80" cm="1">
        <f t="array" aca="1" ref="AJ189" ca="1">_xlfn.IFS(AJ192=1,0,INDIRECT("ｄａｔａ!$"&amp;AJ$112&amp;"$"&amp;$B189)=2,1,TRUE,0)</f>
        <v>0</v>
      </c>
      <c r="AK189" s="80" cm="1">
        <f t="array" aca="1" ref="AK189" ca="1">_xlfn.IFS(AK192=1,0,INDIRECT("ｄａｔａ!$"&amp;AK$112&amp;"$"&amp;$B189)=2,1,TRUE,0)</f>
        <v>0</v>
      </c>
      <c r="AL189" s="80" cm="1">
        <f t="array" aca="1" ref="AL189" ca="1">_xlfn.IFS(AL192=1,0,INDIRECT("ｄａｔａ!$"&amp;AL$112&amp;"$"&amp;$B189)=2,1,TRUE,0)</f>
        <v>0</v>
      </c>
      <c r="AM189" s="80" cm="1">
        <f t="array" aca="1" ref="AM189" ca="1">_xlfn.IFS(AM192=1,0,INDIRECT("ｄａｔａ!$"&amp;AM$112&amp;"$"&amp;$B189)=2,1,TRUE,0)</f>
        <v>0</v>
      </c>
      <c r="AN189" s="80" cm="1">
        <f t="array" aca="1" ref="AN189" ca="1">_xlfn.IFS(AN192=1,0,INDIRECT("ｄａｔａ!$"&amp;AN$112&amp;"$"&amp;$B189)=2,1,TRUE,0)</f>
        <v>0</v>
      </c>
      <c r="AO189" s="80" cm="1">
        <f t="array" aca="1" ref="AO189" ca="1">_xlfn.IFS(AO192=1,0,INDIRECT("ｄａｔａ!$"&amp;AO$112&amp;"$"&amp;$B189)=2,1,TRUE,0)</f>
        <v>0</v>
      </c>
      <c r="AP189" s="80">
        <f ca="1">IF(AND(SUM($AQ189:$AZ189)=0,10-SUM($AQ191:$AZ191)&gt;1),1,0)</f>
        <v>0</v>
      </c>
      <c r="AQ189" s="80" cm="1">
        <f t="array" aca="1" ref="AQ189" ca="1">_xlfn.IFS(AQ192=1,0,INDIRECT("ｄａｔａ!$"&amp;AQ$112&amp;"$"&amp;$B189)=2,1,TRUE,0)</f>
        <v>0</v>
      </c>
      <c r="AR189" s="80" cm="1">
        <f t="array" aca="1" ref="AR189" ca="1">_xlfn.IFS(AR192=1,0,INDIRECT("ｄａｔａ!$"&amp;AR$112&amp;"$"&amp;$B189)=2,1,TRUE,0)</f>
        <v>0</v>
      </c>
      <c r="AS189" s="80" cm="1">
        <f t="array" aca="1" ref="AS189" ca="1">_xlfn.IFS(AS192=1,0,INDIRECT("ｄａｔａ!$"&amp;AS$112&amp;"$"&amp;$B189)=2,1,TRUE,0)</f>
        <v>0</v>
      </c>
      <c r="AT189" s="80" cm="1">
        <f t="array" aca="1" ref="AT189" ca="1">_xlfn.IFS(AT192=1,0,INDIRECT("ｄａｔａ!$"&amp;AT$112&amp;"$"&amp;$B189)=2,1,TRUE,0)</f>
        <v>0</v>
      </c>
      <c r="AU189" s="80" cm="1">
        <f t="array" aca="1" ref="AU189" ca="1">_xlfn.IFS(AU192=1,0,INDIRECT("ｄａｔａ!$"&amp;AU$112&amp;"$"&amp;$B189)=2,1,TRUE,0)</f>
        <v>0</v>
      </c>
      <c r="AV189" s="80" cm="1">
        <f t="array" aca="1" ref="AV189" ca="1">_xlfn.IFS(AV192=1,0,INDIRECT("ｄａｔａ!$"&amp;AV$112&amp;"$"&amp;$B189)=2,1,TRUE,0)</f>
        <v>0</v>
      </c>
      <c r="AW189" s="80" cm="1">
        <f t="array" aca="1" ref="AW189" ca="1">_xlfn.IFS(AW192=1,0,INDIRECT("ｄａｔａ!$"&amp;AW$112&amp;"$"&amp;$B189)=2,1,TRUE,0)</f>
        <v>0</v>
      </c>
      <c r="AX189" s="80" cm="1">
        <f t="array" aca="1" ref="AX189" ca="1">_xlfn.IFS(AX192=1,0,INDIRECT("ｄａｔａ!$"&amp;AX$112&amp;"$"&amp;$B189)=2,1,TRUE,0)</f>
        <v>0</v>
      </c>
      <c r="AY189" s="80" cm="1">
        <f t="array" aca="1" ref="AY189" ca="1">_xlfn.IFS(AY192=1,0,INDIRECT("ｄａｔａ!$"&amp;AY$112&amp;"$"&amp;$B189)=2,1,TRUE,0)</f>
        <v>0</v>
      </c>
      <c r="AZ189" s="80" cm="1">
        <f t="array" aca="1" ref="AZ189" ca="1">_xlfn.IFS(AZ192=1,0,INDIRECT("ｄａｔａ!$"&amp;AZ$112&amp;"$"&amp;$B189)=2,1,TRUE,0)</f>
        <v>0</v>
      </c>
      <c r="BA189" s="80">
        <f ca="1">IF(AND(SUM($BB189:$BP189)=0,15-SUM($BB191:$BP191)&gt;1),1,0)</f>
        <v>0</v>
      </c>
      <c r="BB189" s="80" cm="1">
        <f t="array" aca="1" ref="BB189" ca="1">_xlfn.IFS(BB192=1,0,INDIRECT("ｄａｔａ!$"&amp;BB$112&amp;"$"&amp;$B189)=2,1,TRUE,0)</f>
        <v>0</v>
      </c>
      <c r="BC189" s="80" cm="1">
        <f t="array" aca="1" ref="BC189" ca="1">_xlfn.IFS(BC192=1,0,INDIRECT("ｄａｔａ!$"&amp;BC$112&amp;"$"&amp;$B189)=2,1,TRUE,0)</f>
        <v>0</v>
      </c>
      <c r="BD189" s="80" cm="1">
        <f t="array" aca="1" ref="BD189" ca="1">_xlfn.IFS(BD192=1,0,INDIRECT("ｄａｔａ!$"&amp;BD$112&amp;"$"&amp;$B189)=2,1,TRUE,0)</f>
        <v>0</v>
      </c>
      <c r="BE189" s="80" cm="1">
        <f t="array" aca="1" ref="BE189" ca="1">_xlfn.IFS(BE192=1,0,INDIRECT("ｄａｔａ!$"&amp;BE$112&amp;"$"&amp;$B189)=2,1,TRUE,0)</f>
        <v>0</v>
      </c>
      <c r="BF189" s="80" cm="1">
        <f t="array" aca="1" ref="BF189" ca="1">_xlfn.IFS(BF192=1,0,INDIRECT("ｄａｔａ!$"&amp;BF$112&amp;"$"&amp;$B189)=2,1,TRUE,0)</f>
        <v>0</v>
      </c>
      <c r="BG189" s="80" cm="1">
        <f t="array" aca="1" ref="BG189" ca="1">_xlfn.IFS(BG192=1,0,INDIRECT("ｄａｔａ!$"&amp;BG$112&amp;"$"&amp;$B189)=2,1,TRUE,0)</f>
        <v>0</v>
      </c>
      <c r="BH189" s="80" cm="1">
        <f t="array" aca="1" ref="BH189" ca="1">_xlfn.IFS(BH192=1,0,INDIRECT("ｄａｔａ!$"&amp;BH$112&amp;"$"&amp;$B189)=2,1,TRUE,0)</f>
        <v>0</v>
      </c>
      <c r="BI189" s="80" cm="1">
        <f t="array" aca="1" ref="BI189" ca="1">_xlfn.IFS(BI192=1,0,INDIRECT("ｄａｔａ!$"&amp;BI$112&amp;"$"&amp;$B189)=2,1,TRUE,0)</f>
        <v>0</v>
      </c>
      <c r="BJ189" s="80" cm="1">
        <f t="array" aca="1" ref="BJ189" ca="1">_xlfn.IFS(BJ192=1,0,INDIRECT("ｄａｔａ!$"&amp;BJ$112&amp;"$"&amp;$B189)=2,1,TRUE,0)</f>
        <v>0</v>
      </c>
      <c r="BK189" s="80" cm="1">
        <f t="array" aca="1" ref="BK189" ca="1">_xlfn.IFS(BK192=1,0,INDIRECT("ｄａｔａ!$"&amp;BK$112&amp;"$"&amp;$B189)=2,1,TRUE,0)</f>
        <v>0</v>
      </c>
      <c r="BL189" s="80" cm="1">
        <f t="array" aca="1" ref="BL189" ca="1">_xlfn.IFS(BL192=1,0,INDIRECT("ｄａｔａ!$"&amp;BL$112&amp;"$"&amp;$B189)=2,1,TRUE,0)</f>
        <v>0</v>
      </c>
      <c r="BM189" s="80" cm="1">
        <f t="array" aca="1" ref="BM189" ca="1">_xlfn.IFS(BM192=1,0,INDIRECT("ｄａｔａ!$"&amp;BM$112&amp;"$"&amp;$B189)=2,1,TRUE,0)</f>
        <v>0</v>
      </c>
      <c r="BN189" s="80" cm="1">
        <f t="array" aca="1" ref="BN189" ca="1">_xlfn.IFS(BN192=1,0,INDIRECT("ｄａｔａ!$"&amp;BN$112&amp;"$"&amp;$B189)=2,1,TRUE,0)</f>
        <v>0</v>
      </c>
      <c r="BO189" s="80" cm="1">
        <f t="array" aca="1" ref="BO189" ca="1">_xlfn.IFS(BO192=1,0,INDIRECT("ｄａｔａ!$"&amp;BO$112&amp;"$"&amp;$B189)=2,1,TRUE,0)</f>
        <v>0</v>
      </c>
      <c r="BP189" s="80" cm="1">
        <f t="array" aca="1" ref="BP189" ca="1">_xlfn.IFS(BP192=1,0,INDIRECT("ｄａｔａ!$"&amp;BP$112&amp;"$"&amp;$B189)=2,1,TRUE,0)</f>
        <v>0</v>
      </c>
    </row>
    <row r="190" spans="1:68" x14ac:dyDescent="0.2">
      <c r="B190" s="80">
        <f>VLOOKUP($A189,$A$11:$B$110,2,FALSE)</f>
        <v>26</v>
      </c>
      <c r="C190" s="80" t="s">
        <v>2437</v>
      </c>
      <c r="D190" s="80" cm="1">
        <f t="array" aca="1" ref="D190" ca="1">_xlfn.IFS(D191=1,0,AND(ISNUMBER(INDIRECT("ｄａｔａ!$"&amp;D$112&amp;"$"&amp;$B190)),INDIRECT("ｄａｔａ!$"&amp;D$112&amp;"$"&amp;$B190)&lt;=12,INDIRECT("ｄａｔａ!$"&amp;D$112&amp;"$"&amp;$B190)&gt;=1),0,TRUE,1)</f>
        <v>1</v>
      </c>
      <c r="F190" s="80">
        <v>0</v>
      </c>
      <c r="G190" s="80">
        <v>0</v>
      </c>
      <c r="H190" s="80">
        <v>0</v>
      </c>
      <c r="I190" s="80" cm="1">
        <f t="array" aca="1" ref="I190" ca="1">_xlfn.IFS(I191=1,0,AND(ISNUMBER(INDIRECT("ｄａｔａ!$"&amp;I$112&amp;"$"&amp;$B190)),LEN(INDIRECT("ｄａｔａ!$"&amp;I$112&amp;"$"&amp;$B190))=4),0,TRUE,1)</f>
        <v>0</v>
      </c>
      <c r="J190" s="80" cm="1">
        <f t="array" aca="1" ref="J190" ca="1">_xlfn.IFS(J191=1,0,AND(ISNUMBER(INDIRECT("ｄａｔａ!$"&amp;J$112&amp;"$"&amp;$B190)),INDIRECT("ｄａｔａ!$"&amp;J$112&amp;"$"&amp;$B190)&lt;=12,INDIRECT("ｄａｔａ!$"&amp;J$112&amp;"$"&amp;$B190)&gt;=1),0,TRUE,1)</f>
        <v>0</v>
      </c>
      <c r="K190" s="80" cm="1">
        <f t="array" aca="1" ref="K190" ca="1">_xlfn.IFS(K191=1,0,ISNUMBER(INDIRECT("ｄａｔａ!$"&amp;K$112&amp;"$"&amp;$B190)),0,TRUE,1)</f>
        <v>0</v>
      </c>
      <c r="L190" s="80" cm="1">
        <f t="array" aca="1" ref="L190" ca="1">_xlfn.IFS(L191=1,0,AND(ISNUMBER(INDIRECT("ｄａｔａ!$"&amp;L$112&amp;"$"&amp;$B190)),INDIRECT("ｄａｔａ!$"&amp;L$112&amp;"$"&amp;$B190)&gt;0),0,TRUE,1)</f>
        <v>0</v>
      </c>
      <c r="M190" s="80" cm="1">
        <f t="array" aca="1" ref="M190" ca="1">_xlfn.IFS(M191=1,0,AND(INDIRECT("ｄａｔａ!$"&amp;M$112&amp;"$"&amp;$B190)&lt;=5,INDIRECT("ｄａｔａ!$"&amp;M$112&amp;"$"&amp;$B190)&gt;0),0,TRUE,1)</f>
        <v>0</v>
      </c>
      <c r="N190" s="80" cm="1">
        <f t="array" aca="1" ref="N190" ca="1">_xlfn.IFS(N191=1,0,AND(INDIRECT("ｄａｔａ!$"&amp;N$112&amp;"$"&amp;$B190)&lt;=2,INDIRECT("ｄａｔａ!$"&amp;N$112&amp;"$"&amp;$B190)&gt;0),0,TRUE,1)</f>
        <v>0</v>
      </c>
      <c r="O190" s="80" cm="1">
        <f t="array" aca="1" ref="O190" ca="1">_xlfn.IFS(O191=1,0,AND(INDIRECT("ｄａｔａ!$"&amp;O$112&amp;"$"&amp;$B190)&lt;=4,INDIRECT("ｄａｔａ!$"&amp;O$112&amp;"$"&amp;$B190)&gt;0),0,TRUE,1)</f>
        <v>0</v>
      </c>
      <c r="P190" s="80" cm="1">
        <f t="array" aca="1" ref="P190" ca="1">_xlfn.IFS(P191=1,0,AND(INDIRECT("ｄａｔａ!$"&amp;P$112&amp;"$"&amp;$B190)&lt;=3,INDIRECT("ｄａｔａ!$"&amp;P$112&amp;"$"&amp;$B190)&gt;0),0,TRUE,1)</f>
        <v>0</v>
      </c>
      <c r="Q190" s="80" cm="1">
        <f t="array" aca="1" ref="Q190" ca="1">_xlfn.IFS(Q191=1,0,AND(INDIRECT("ｄａｔａ!$"&amp;Q$112&amp;"$"&amp;$B190)&lt;=2,INDIRECT("ｄａｔａ!$"&amp;Q$112&amp;"$"&amp;$B190)&gt;0),0,TRUE,1)</f>
        <v>0</v>
      </c>
      <c r="R190" s="80" cm="1">
        <f t="array" aca="1" ref="R190" ca="1">_xlfn.IFS(R191=1,0,AND(INDIRECT("ｄａｔａ!$"&amp;R$112&amp;"$"&amp;$B190)&lt;=10,INDIRECT("ｄａｔａ!$"&amp;R$112&amp;"$"&amp;$B190)&gt;0),0,TRUE,1)</f>
        <v>0</v>
      </c>
      <c r="S190" s="80" cm="1">
        <f t="array" aca="1" ref="S190" ca="1">_xlfn.IFS(S191=1,0,AND(INDIRECT("ｄａｔａ!$"&amp;S$112&amp;"$"&amp;$B190)&lt;=5,INDIRECT("ｄａｔａ!$"&amp;S$112&amp;"$"&amp;$B190)&gt;0),0,TRUE,1)</f>
        <v>0</v>
      </c>
      <c r="T190" s="80" cm="1">
        <f t="array" aca="1" ref="T190" ca="1">_xlfn.IFS(T191=1,0,AND(INDIRECT("ｄａｔａ!$"&amp;T$112&amp;"$"&amp;$B190)&lt;=9,INDIRECT("ｄａｔａ!$"&amp;T$112&amp;"$"&amp;$B190)&gt;0),0,TRUE,1)</f>
        <v>0</v>
      </c>
      <c r="U190" s="80" cm="1">
        <f t="array" aca="1" ref="U190" ca="1">_xlfn.IFS(U191=1,0,ISNUMBER(INDIRECT("ｄａｔａ!$"&amp;U$112&amp;"$"&amp;$B190)),0,TRUE,1)</f>
        <v>0</v>
      </c>
      <c r="V190" s="80" cm="1">
        <f t="array" aca="1" ref="V190" ca="1">_xlfn.IFS(V191=1,0,AND(INDIRECT("ｄａｔａ!$"&amp;V$112&amp;"$"&amp;$B190)&lt;=4,INDIRECT("ｄａｔａ!$"&amp;V$112&amp;"$"&amp;$B190)&gt;0),0,TRUE,1)</f>
        <v>0</v>
      </c>
      <c r="W190" s="80" cm="1">
        <f t="array" aca="1" ref="W190" ca="1">_xlfn.IFS(W191=1,0,AND(INDIRECT("ｄａｔａ!$"&amp;W$112&amp;"$"&amp;$B190)&lt;=2,INDIRECT("ｄａｔａ!$"&amp;W$112&amp;"$"&amp;$B190)&gt;0),0,TRUE,1)</f>
        <v>0</v>
      </c>
      <c r="X190" s="80">
        <f ca="1">IF(SUM($Y189:$AO189)&gt;1,1,0)</f>
        <v>0</v>
      </c>
      <c r="Y190" s="80" cm="1">
        <f t="array" aca="1" ref="Y190" ca="1">_xlfn.IFS(Y192=1,0,Y191=1,0,AND(INDIRECT("ｄａｔａ!$"&amp;Y$112&amp;"$"&amp;$B190)&lt;=2,INDIRECT("ｄａｔａ!$"&amp;Y$112&amp;"$"&amp;$B190)&gt;0),0,TRUE,1)</f>
        <v>0</v>
      </c>
      <c r="Z190" s="80" cm="1">
        <f t="array" aca="1" ref="Z190" ca="1">_xlfn.IFS(Z192=1,0,Z191=1,0,AND(INDIRECT("ｄａｔａ!$"&amp;Z$112&amp;"$"&amp;$B190)&lt;=2,INDIRECT("ｄａｔａ!$"&amp;Z$112&amp;"$"&amp;$B190)&gt;0),0,TRUE,1)</f>
        <v>0</v>
      </c>
      <c r="AA190" s="80" cm="1">
        <f t="array" aca="1" ref="AA190" ca="1">_xlfn.IFS(AA192=1,0,AA191=1,0,AND(INDIRECT("ｄａｔａ!$"&amp;AA$112&amp;"$"&amp;$B190)&lt;=2,INDIRECT("ｄａｔａ!$"&amp;AA$112&amp;"$"&amp;$B190)&gt;0),0,TRUE,1)</f>
        <v>0</v>
      </c>
      <c r="AB190" s="80" cm="1">
        <f t="array" aca="1" ref="AB190" ca="1">_xlfn.IFS(AB192=1,0,AB191=1,0,AND(INDIRECT("ｄａｔａ!$"&amp;AB$112&amp;"$"&amp;$B190)&lt;=2,INDIRECT("ｄａｔａ!$"&amp;AB$112&amp;"$"&amp;$B190)&gt;0),0,TRUE,1)</f>
        <v>0</v>
      </c>
      <c r="AC190" s="80" cm="1">
        <f t="array" aca="1" ref="AC190" ca="1">_xlfn.IFS(AC192=1,0,AC191=1,0,AND(INDIRECT("ｄａｔａ!$"&amp;AC$112&amp;"$"&amp;$B190)&lt;=2,INDIRECT("ｄａｔａ!$"&amp;AC$112&amp;"$"&amp;$B190)&gt;0),0,TRUE,1)</f>
        <v>0</v>
      </c>
      <c r="AD190" s="80" cm="1">
        <f t="array" aca="1" ref="AD190" ca="1">_xlfn.IFS(AD192=1,0,AD191=1,0,AND(INDIRECT("ｄａｔａ!$"&amp;AD$112&amp;"$"&amp;$B190)&lt;=2,INDIRECT("ｄａｔａ!$"&amp;AD$112&amp;"$"&amp;$B190)&gt;0),0,TRUE,1)</f>
        <v>0</v>
      </c>
      <c r="AE190" s="80" cm="1">
        <f t="array" aca="1" ref="AE190" ca="1">_xlfn.IFS(AE192=1,0,AE191=1,0,AND(INDIRECT("ｄａｔａ!$"&amp;AE$112&amp;"$"&amp;$B190)&lt;=2,INDIRECT("ｄａｔａ!$"&amp;AE$112&amp;"$"&amp;$B190)&gt;0),0,TRUE,1)</f>
        <v>0</v>
      </c>
      <c r="AF190" s="80" cm="1">
        <f t="array" aca="1" ref="AF190" ca="1">_xlfn.IFS(AF192=1,0,AF191=1,0,AND(INDIRECT("ｄａｔａ!$"&amp;AF$112&amp;"$"&amp;$B190)&lt;=2,INDIRECT("ｄａｔａ!$"&amp;AF$112&amp;"$"&amp;$B190)&gt;0),0,TRUE,1)</f>
        <v>0</v>
      </c>
      <c r="AG190" s="80" cm="1">
        <f t="array" aca="1" ref="AG190" ca="1">_xlfn.IFS(AG192=1,0,AG191=1,0,AND(INDIRECT("ｄａｔａ!$"&amp;AG$112&amp;"$"&amp;$B190)&lt;=2,INDIRECT("ｄａｔａ!$"&amp;AG$112&amp;"$"&amp;$B190)&gt;0),0,TRUE,1)</f>
        <v>0</v>
      </c>
      <c r="AH190" s="80" cm="1">
        <f t="array" aca="1" ref="AH190" ca="1">_xlfn.IFS(AH192=1,0,AH191=1,0,AND(INDIRECT("ｄａｔａ!$"&amp;AH$112&amp;"$"&amp;$B190)&lt;=2,INDIRECT("ｄａｔａ!$"&amp;AH$112&amp;"$"&amp;$B190)&gt;0),0,TRUE,1)</f>
        <v>0</v>
      </c>
      <c r="AI190" s="80" cm="1">
        <f t="array" aca="1" ref="AI190" ca="1">_xlfn.IFS(AI192=1,0,AI191=1,0,AND(INDIRECT("ｄａｔａ!$"&amp;AI$112&amp;"$"&amp;$B190)&lt;=2,INDIRECT("ｄａｔａ!$"&amp;AI$112&amp;"$"&amp;$B190)&gt;0),0,TRUE,1)</f>
        <v>0</v>
      </c>
      <c r="AJ190" s="80" cm="1">
        <f t="array" aca="1" ref="AJ190" ca="1">_xlfn.IFS(AJ192=1,0,AJ191=1,0,AND(INDIRECT("ｄａｔａ!$"&amp;AJ$112&amp;"$"&amp;$B190)&lt;=2,INDIRECT("ｄａｔａ!$"&amp;AJ$112&amp;"$"&amp;$B190)&gt;0),0,TRUE,1)</f>
        <v>0</v>
      </c>
      <c r="AK190" s="80" cm="1">
        <f t="array" aca="1" ref="AK190" ca="1">_xlfn.IFS(AK192=1,0,AK191=1,0,AND(INDIRECT("ｄａｔａ!$"&amp;AK$112&amp;"$"&amp;$B190)&lt;=2,INDIRECT("ｄａｔａ!$"&amp;AK$112&amp;"$"&amp;$B190)&gt;0),0,TRUE,1)</f>
        <v>0</v>
      </c>
      <c r="AL190" s="80" cm="1">
        <f t="array" aca="1" ref="AL190" ca="1">_xlfn.IFS(AL192=1,0,AL191=1,0,AND(INDIRECT("ｄａｔａ!$"&amp;AL$112&amp;"$"&amp;$B190)&lt;=2,INDIRECT("ｄａｔａ!$"&amp;AL$112&amp;"$"&amp;$B190)&gt;0),0,TRUE,1)</f>
        <v>0</v>
      </c>
      <c r="AM190" s="80" cm="1">
        <f t="array" aca="1" ref="AM190" ca="1">_xlfn.IFS(AM192=1,0,AM191=1,0,AND(INDIRECT("ｄａｔａ!$"&amp;AM$112&amp;"$"&amp;$B190)&lt;=2,INDIRECT("ｄａｔａ!$"&amp;AM$112&amp;"$"&amp;$B190)&gt;0),0,TRUE,1)</f>
        <v>0</v>
      </c>
      <c r="AN190" s="80" cm="1">
        <f t="array" aca="1" ref="AN190" ca="1">_xlfn.IFS(AN192=1,0,AN191=1,0,AND(INDIRECT("ｄａｔａ!$"&amp;AN$112&amp;"$"&amp;$B190)&lt;=2,INDIRECT("ｄａｔａ!$"&amp;AN$112&amp;"$"&amp;$B190)&gt;0),0,TRUE,1)</f>
        <v>0</v>
      </c>
      <c r="AO190" s="80" cm="1">
        <f t="array" aca="1" ref="AO190" ca="1">_xlfn.IFS(AO192=1,0,AO191=1,0,AND(INDIRECT("ｄａｔａ!$"&amp;AO$112&amp;"$"&amp;$B190)&lt;=2,INDIRECT("ｄａｔａ!$"&amp;AO$112&amp;"$"&amp;$B190)&gt;0),0,TRUE,1)</f>
        <v>0</v>
      </c>
      <c r="AP190" s="80">
        <f ca="1">IF(SUM($AQ189:$AZ189)&gt;1,1,0)</f>
        <v>0</v>
      </c>
      <c r="AQ190" s="80" cm="1">
        <f t="array" aca="1" ref="AQ190" ca="1">_xlfn.IFS(AQ192=1,0,AQ191=1,0,AND(INDIRECT("ｄａｔａ!$"&amp;AQ$112&amp;"$"&amp;$B190)&lt;=2,INDIRECT("ｄａｔａ!$"&amp;AQ$112&amp;"$"&amp;$B190)&gt;0),0,TRUE,1)</f>
        <v>0</v>
      </c>
      <c r="AR190" s="80" cm="1">
        <f t="array" aca="1" ref="AR190" ca="1">_xlfn.IFS(AR192=1,0,AR191=1,0,AND(INDIRECT("ｄａｔａ!$"&amp;AR$112&amp;"$"&amp;$B190)&lt;=2,INDIRECT("ｄａｔａ!$"&amp;AR$112&amp;"$"&amp;$B190)&gt;0),0,TRUE,1)</f>
        <v>0</v>
      </c>
      <c r="AS190" s="80" cm="1">
        <f t="array" aca="1" ref="AS190" ca="1">_xlfn.IFS(AS192=1,0,AS191=1,0,AND(INDIRECT("ｄａｔａ!$"&amp;AS$112&amp;"$"&amp;$B190)&lt;=2,INDIRECT("ｄａｔａ!$"&amp;AS$112&amp;"$"&amp;$B190)&gt;0),0,TRUE,1)</f>
        <v>0</v>
      </c>
      <c r="AT190" s="80" cm="1">
        <f t="array" aca="1" ref="AT190" ca="1">_xlfn.IFS(AT192=1,0,AT191=1,0,AND(INDIRECT("ｄａｔａ!$"&amp;AT$112&amp;"$"&amp;$B190)&lt;=2,INDIRECT("ｄａｔａ!$"&amp;AT$112&amp;"$"&amp;$B190)&gt;0),0,TRUE,1)</f>
        <v>0</v>
      </c>
      <c r="AU190" s="80" cm="1">
        <f t="array" aca="1" ref="AU190" ca="1">_xlfn.IFS(AU192=1,0,AU191=1,0,AND(INDIRECT("ｄａｔａ!$"&amp;AU$112&amp;"$"&amp;$B190)&lt;=2,INDIRECT("ｄａｔａ!$"&amp;AU$112&amp;"$"&amp;$B190)&gt;0),0,TRUE,1)</f>
        <v>0</v>
      </c>
      <c r="AV190" s="80" cm="1">
        <f t="array" aca="1" ref="AV190" ca="1">_xlfn.IFS(AV192=1,0,AV191=1,0,AND(INDIRECT("ｄａｔａ!$"&amp;AV$112&amp;"$"&amp;$B190)&lt;=2,INDIRECT("ｄａｔａ!$"&amp;AV$112&amp;"$"&amp;$B190)&gt;0),0,TRUE,1)</f>
        <v>0</v>
      </c>
      <c r="AW190" s="80" cm="1">
        <f t="array" aca="1" ref="AW190" ca="1">_xlfn.IFS(AW192=1,0,AW191=1,0,AND(INDIRECT("ｄａｔａ!$"&amp;AW$112&amp;"$"&amp;$B190)&lt;=2,INDIRECT("ｄａｔａ!$"&amp;AW$112&amp;"$"&amp;$B190)&gt;0),0,TRUE,1)</f>
        <v>0</v>
      </c>
      <c r="AX190" s="80" cm="1">
        <f t="array" aca="1" ref="AX190" ca="1">_xlfn.IFS(AX192=1,0,AX191=1,0,AND(INDIRECT("ｄａｔａ!$"&amp;AX$112&amp;"$"&amp;$B190)&lt;=2,INDIRECT("ｄａｔａ!$"&amp;AX$112&amp;"$"&amp;$B190)&gt;0),0,TRUE,1)</f>
        <v>0</v>
      </c>
      <c r="AY190" s="80" cm="1">
        <f t="array" aca="1" ref="AY190" ca="1">_xlfn.IFS(AY192=1,0,AY191=1,0,AND(INDIRECT("ｄａｔａ!$"&amp;AY$112&amp;"$"&amp;$B190)&lt;=2,INDIRECT("ｄａｔａ!$"&amp;AY$112&amp;"$"&amp;$B190)&gt;0),0,TRUE,1)</f>
        <v>0</v>
      </c>
      <c r="AZ190" s="80" cm="1">
        <f t="array" aca="1" ref="AZ190" ca="1">_xlfn.IFS(AZ192=1,0,AZ191=1,0,AND(INDIRECT("ｄａｔａ!$"&amp;AZ$112&amp;"$"&amp;$B190)&lt;=2,INDIRECT("ｄａｔａ!$"&amp;AZ$112&amp;"$"&amp;$B190)&gt;0),0,TRUE,1)</f>
        <v>0</v>
      </c>
      <c r="BA190" s="80">
        <f ca="1">IF(SUM($BB189:$BP189)&gt;1,1,0)</f>
        <v>0</v>
      </c>
      <c r="BB190" s="80" cm="1">
        <f t="array" aca="1" ref="BB190" ca="1">_xlfn.IFS(BB192=1,0,BB191=1,0,AND(INDIRECT("ｄａｔａ!$"&amp;BB$112&amp;"$"&amp;$B190)&lt;=2,INDIRECT("ｄａｔａ!$"&amp;BB$112&amp;"$"&amp;$B190)&gt;0),0,TRUE,1)</f>
        <v>0</v>
      </c>
      <c r="BC190" s="80" cm="1">
        <f t="array" aca="1" ref="BC190" ca="1">_xlfn.IFS(BC192=1,0,BC191=1,0,AND(INDIRECT("ｄａｔａ!$"&amp;BC$112&amp;"$"&amp;$B190)&lt;=2,INDIRECT("ｄａｔａ!$"&amp;BC$112&amp;"$"&amp;$B190)&gt;0),0,TRUE,1)</f>
        <v>0</v>
      </c>
      <c r="BD190" s="80" cm="1">
        <f t="array" aca="1" ref="BD190" ca="1">_xlfn.IFS(BD192=1,0,BD191=1,0,AND(INDIRECT("ｄａｔａ!$"&amp;BD$112&amp;"$"&amp;$B190)&lt;=2,INDIRECT("ｄａｔａ!$"&amp;BD$112&amp;"$"&amp;$B190)&gt;0),0,TRUE,1)</f>
        <v>0</v>
      </c>
      <c r="BE190" s="80" cm="1">
        <f t="array" aca="1" ref="BE190" ca="1">_xlfn.IFS(BE192=1,0,BE191=1,0,AND(INDIRECT("ｄａｔａ!$"&amp;BE$112&amp;"$"&amp;$B190)&lt;=2,INDIRECT("ｄａｔａ!$"&amp;BE$112&amp;"$"&amp;$B190)&gt;0),0,TRUE,1)</f>
        <v>0</v>
      </c>
      <c r="BF190" s="80" cm="1">
        <f t="array" aca="1" ref="BF190" ca="1">_xlfn.IFS(BF192=1,0,BF191=1,0,AND(INDIRECT("ｄａｔａ!$"&amp;BF$112&amp;"$"&amp;$B190)&lt;=2,INDIRECT("ｄａｔａ!$"&amp;BF$112&amp;"$"&amp;$B190)&gt;0),0,TRUE,1)</f>
        <v>0</v>
      </c>
      <c r="BG190" s="80" cm="1">
        <f t="array" aca="1" ref="BG190" ca="1">_xlfn.IFS(BG192=1,0,BG191=1,0,AND(INDIRECT("ｄａｔａ!$"&amp;BG$112&amp;"$"&amp;$B190)&lt;=2,INDIRECT("ｄａｔａ!$"&amp;BG$112&amp;"$"&amp;$B190)&gt;0),0,TRUE,1)</f>
        <v>0</v>
      </c>
      <c r="BH190" s="80" cm="1">
        <f t="array" aca="1" ref="BH190" ca="1">_xlfn.IFS(BH192=1,0,BH191=1,0,AND(INDIRECT("ｄａｔａ!$"&amp;BH$112&amp;"$"&amp;$B190)&lt;=2,INDIRECT("ｄａｔａ!$"&amp;BH$112&amp;"$"&amp;$B190)&gt;0),0,TRUE,1)</f>
        <v>0</v>
      </c>
      <c r="BI190" s="80" cm="1">
        <f t="array" aca="1" ref="BI190" ca="1">_xlfn.IFS(BI192=1,0,BI191=1,0,AND(INDIRECT("ｄａｔａ!$"&amp;BI$112&amp;"$"&amp;$B190)&lt;=2,INDIRECT("ｄａｔａ!$"&amp;BI$112&amp;"$"&amp;$B190)&gt;0),0,TRUE,1)</f>
        <v>0</v>
      </c>
      <c r="BJ190" s="80" cm="1">
        <f t="array" aca="1" ref="BJ190" ca="1">_xlfn.IFS(BJ192=1,0,BJ191=1,0,AND(INDIRECT("ｄａｔａ!$"&amp;BJ$112&amp;"$"&amp;$B190)&lt;=2,INDIRECT("ｄａｔａ!$"&amp;BJ$112&amp;"$"&amp;$B190)&gt;0),0,TRUE,1)</f>
        <v>0</v>
      </c>
      <c r="BK190" s="80" cm="1">
        <f t="array" aca="1" ref="BK190" ca="1">_xlfn.IFS(BK192=1,0,BK191=1,0,AND(INDIRECT("ｄａｔａ!$"&amp;BK$112&amp;"$"&amp;$B190)&lt;=2,INDIRECT("ｄａｔａ!$"&amp;BK$112&amp;"$"&amp;$B190)&gt;0),0,TRUE,1)</f>
        <v>0</v>
      </c>
      <c r="BL190" s="80" cm="1">
        <f t="array" aca="1" ref="BL190" ca="1">_xlfn.IFS(BL192=1,0,BL191=1,0,AND(INDIRECT("ｄａｔａ!$"&amp;BL$112&amp;"$"&amp;$B190)&lt;=2,INDIRECT("ｄａｔａ!$"&amp;BL$112&amp;"$"&amp;$B190)&gt;0),0,TRUE,1)</f>
        <v>0</v>
      </c>
      <c r="BM190" s="80" cm="1">
        <f t="array" aca="1" ref="BM190" ca="1">_xlfn.IFS(BM192=1,0,BM191=1,0,AND(INDIRECT("ｄａｔａ!$"&amp;BM$112&amp;"$"&amp;$B190)&lt;=2,INDIRECT("ｄａｔａ!$"&amp;BM$112&amp;"$"&amp;$B190)&gt;0),0,TRUE,1)</f>
        <v>0</v>
      </c>
      <c r="BN190" s="80" cm="1">
        <f t="array" aca="1" ref="BN190" ca="1">_xlfn.IFS(BN192=1,0,BN191=1,0,AND(INDIRECT("ｄａｔａ!$"&amp;BN$112&amp;"$"&amp;$B190)&lt;=2,INDIRECT("ｄａｔａ!$"&amp;BN$112&amp;"$"&amp;$B190)&gt;0),0,TRUE,1)</f>
        <v>0</v>
      </c>
      <c r="BO190" s="80" cm="1">
        <f t="array" aca="1" ref="BO190" ca="1">_xlfn.IFS(BO192=1,0,BO191=1,0,AND(INDIRECT("ｄａｔａ!$"&amp;BO$112&amp;"$"&amp;$B190)&lt;=2,INDIRECT("ｄａｔａ!$"&amp;BO$112&amp;"$"&amp;$B190)&gt;0),0,TRUE,1)</f>
        <v>0</v>
      </c>
      <c r="BP190" s="80" cm="1">
        <f t="array" aca="1" ref="BP190" ca="1">_xlfn.IFS(BP192=1,0,BP191=1,0,AND(INDIRECT("ｄａｔａ!$"&amp;BP$112&amp;"$"&amp;$B190)&lt;=2,INDIRECT("ｄａｔａ!$"&amp;BP$112&amp;"$"&amp;$B190)&gt;0),0,TRUE,1)</f>
        <v>0</v>
      </c>
    </row>
    <row r="191" spans="1:68" x14ac:dyDescent="0.2">
      <c r="B191" s="80">
        <f>VLOOKUP($A189,$A$11:$B$110,2,FALSE)</f>
        <v>26</v>
      </c>
      <c r="C191" s="80" t="s">
        <v>2425</v>
      </c>
      <c r="D191" s="80" cm="1">
        <f t="array" aca="1" ref="D191" ca="1">_xlfn.IFS(D192=1,0,TRIM(INDIRECT("ｄａｔａ!$"&amp;D$112&amp;"$"&amp;$B191))="",1,TRIM(INDIRECT("ｄａｔａ!$"&amp;D$112&amp;"$"&amp;$B191))&lt;&gt;"",0)</f>
        <v>0</v>
      </c>
      <c r="F191" s="80" cm="1">
        <f t="array" aca="1" ref="F191" ca="1">_xlfn.IFS(F192=1,0,TRIM(INDIRECT("ｄａｔａ!$"&amp;F$112&amp;"$"&amp;$B191))="",1,TRIM(INDIRECT("ｄａｔａ!$"&amp;F$112&amp;"$"&amp;$B191))&lt;&gt;"",0)</f>
        <v>1</v>
      </c>
      <c r="G191" s="80" cm="1">
        <f t="array" aca="1" ref="G191" ca="1">_xlfn.IFS(G192=1,0,TRIM(INDIRECT("ｄａｔａ!$"&amp;G$112&amp;"$"&amp;$B191))="",1,TRIM(INDIRECT("ｄａｔａ!$"&amp;G$112&amp;"$"&amp;$B191))&lt;&gt;"",0)</f>
        <v>1</v>
      </c>
      <c r="H191" s="80" cm="1">
        <f t="array" aca="1" ref="H191" ca="1">_xlfn.IFS(H192=1,0,TRIM(INDIRECT("ｄａｔａ!$"&amp;H$112&amp;"$"&amp;$B191))="",1,TRIM(INDIRECT("ｄａｔａ!$"&amp;H$112&amp;"$"&amp;$B191))&lt;&gt;"",0)</f>
        <v>1</v>
      </c>
      <c r="I191" s="80" cm="1">
        <f t="array" aca="1" ref="I191" ca="1">_xlfn.IFS(I192=1,0,TRIM(INDIRECT("ｄａｔａ!$"&amp;I$112&amp;"$"&amp;$B191))="",1,TRIM(INDIRECT("ｄａｔａ!$"&amp;I$112&amp;"$"&amp;$B191))&lt;&gt;"",0)</f>
        <v>1</v>
      </c>
      <c r="J191" s="80" cm="1">
        <f t="array" aca="1" ref="J191" ca="1">_xlfn.IFS(J192=1,0,TRIM(INDIRECT("ｄａｔａ!$"&amp;J$112&amp;"$"&amp;$B191))="",1,TRIM(INDIRECT("ｄａｔａ!$"&amp;J$112&amp;"$"&amp;$B191))&lt;&gt;"",0)</f>
        <v>1</v>
      </c>
      <c r="K191" s="80" cm="1">
        <f t="array" aca="1" ref="K191" ca="1">_xlfn.IFS(K192=1,0,TRIM(INDIRECT("ｄａｔａ!$"&amp;K$112&amp;"$"&amp;$B191))="",1,TRIM(INDIRECT("ｄａｔａ!$"&amp;K$112&amp;"$"&amp;$B191))&lt;&gt;"",0)</f>
        <v>1</v>
      </c>
      <c r="L191" s="80" cm="1">
        <f t="array" aca="1" ref="L191" ca="1">_xlfn.IFS(L192=1,0,TRIM(INDIRECT("ｄａｔａ!$"&amp;L$112&amp;"$"&amp;$B191))="",1,TRIM(INDIRECT("ｄａｔａ!$"&amp;L$112&amp;"$"&amp;$B191))&lt;&gt;"",0)</f>
        <v>1</v>
      </c>
      <c r="M191" s="80" cm="1">
        <f t="array" aca="1" ref="M191" ca="1">_xlfn.IFS(M192=1,0,TRIM(INDIRECT("ｄａｔａ!$"&amp;M$112&amp;"$"&amp;$B191))="",1,TRIM(INDIRECT("ｄａｔａ!$"&amp;M$112&amp;"$"&amp;$B191))&lt;&gt;"",0)</f>
        <v>1</v>
      </c>
      <c r="N191" s="80" cm="1">
        <f t="array" aca="1" ref="N191" ca="1">_xlfn.IFS(N192=1,0,TRIM(INDIRECT("ｄａｔａ!$"&amp;N$112&amp;"$"&amp;$B191))="",1,TRIM(INDIRECT("ｄａｔａ!$"&amp;N$112&amp;"$"&amp;$B191))&lt;&gt;"",0)</f>
        <v>1</v>
      </c>
      <c r="O191" s="80" cm="1">
        <f t="array" aca="1" ref="O191" ca="1">_xlfn.IFS(O192=1,0,TRIM(INDIRECT("ｄａｔａ!$"&amp;O$112&amp;"$"&amp;$B191))="",1,TRIM(INDIRECT("ｄａｔａ!$"&amp;O$112&amp;"$"&amp;$B191))&lt;&gt;"",0)</f>
        <v>1</v>
      </c>
      <c r="P191" s="80" cm="1">
        <f t="array" aca="1" ref="P191" ca="1">_xlfn.IFS(P192=1,0,TRIM(INDIRECT("ｄａｔａ!$"&amp;P$112&amp;"$"&amp;$B191))="",1,TRIM(INDIRECT("ｄａｔａ!$"&amp;P$112&amp;"$"&amp;$B191))&lt;&gt;"",0)</f>
        <v>1</v>
      </c>
      <c r="Q191" s="80" cm="1">
        <f t="array" aca="1" ref="Q191" ca="1">_xlfn.IFS(Q192=1,0,TRIM(INDIRECT("ｄａｔａ!$"&amp;Q$112&amp;"$"&amp;$B191))="",1,TRIM(INDIRECT("ｄａｔａ!$"&amp;Q$112&amp;"$"&amp;$B191))&lt;&gt;"",0)</f>
        <v>1</v>
      </c>
      <c r="R191" s="80" cm="1">
        <f t="array" aca="1" ref="R191" ca="1">_xlfn.IFS(R192=1,0,TRIM(INDIRECT("ｄａｔａ!$"&amp;R$112&amp;"$"&amp;$B191))="",1,TRIM(INDIRECT("ｄａｔａ!$"&amp;R$112&amp;"$"&amp;$B191))&lt;&gt;"",0)</f>
        <v>1</v>
      </c>
      <c r="S191" s="80" cm="1">
        <f t="array" aca="1" ref="S191" ca="1">_xlfn.IFS(S192=1,0,TRIM(INDIRECT("ｄａｔａ!$"&amp;S$112&amp;"$"&amp;$B191))="",1,TRIM(INDIRECT("ｄａｔａ!$"&amp;S$112&amp;"$"&amp;$B191))&lt;&gt;"",0)</f>
        <v>1</v>
      </c>
      <c r="T191" s="80" cm="1">
        <f t="array" aca="1" ref="T191" ca="1">_xlfn.IFS(T192=1,0,TRIM(INDIRECT("ｄａｔａ!$"&amp;T$112&amp;"$"&amp;$B191))="",1,TRIM(INDIRECT("ｄａｔａ!$"&amp;T$112&amp;"$"&amp;$B191))&lt;&gt;"",0)</f>
        <v>1</v>
      </c>
      <c r="U191" s="80" cm="1">
        <f t="array" aca="1" ref="U191" ca="1">_xlfn.IFS(U192=1,0,TRIM(INDIRECT("ｄａｔａ!$"&amp;U$112&amp;"$"&amp;$B191))="",1,TRIM(INDIRECT("ｄａｔａ!$"&amp;U$112&amp;"$"&amp;$B191))&lt;&gt;"",0)</f>
        <v>1</v>
      </c>
      <c r="V191" s="80" cm="1">
        <f t="array" aca="1" ref="V191" ca="1">_xlfn.IFS(V192=1,0,TRIM(INDIRECT("ｄａｔａ!$"&amp;V$112&amp;"$"&amp;$B191))="",1,TRIM(INDIRECT("ｄａｔａ!$"&amp;V$112&amp;"$"&amp;$B191))&lt;&gt;"",0)</f>
        <v>1</v>
      </c>
      <c r="W191" s="80" cm="1">
        <f t="array" aca="1" ref="W191" ca="1">_xlfn.IFS(W192=1,0,TRIM(INDIRECT("ｄａｔａ!$"&amp;W$112&amp;"$"&amp;$B191))="",1,TRIM(INDIRECT("ｄａｔａ!$"&amp;W$112&amp;"$"&amp;$B191))&lt;&gt;"",0)</f>
        <v>1</v>
      </c>
      <c r="X191" s="80">
        <f ca="1">IF(SUM($Y191:$AO191)=17,1,0)</f>
        <v>1</v>
      </c>
      <c r="Y191" s="80" cm="1">
        <f t="array" aca="1" ref="Y191" ca="1">_xlfn.IFS(Y192=1,0,TRIM(INDIRECT("ｄａｔａ!$"&amp;Y$112&amp;"$"&amp;$B191))="",1,TRIM(INDIRECT("ｄａｔａ!$"&amp;Y$112&amp;"$"&amp;$B191))&lt;&gt;"",0)</f>
        <v>1</v>
      </c>
      <c r="Z191" s="80" cm="1">
        <f t="array" aca="1" ref="Z191" ca="1">_xlfn.IFS(Z192=1,0,TRIM(INDIRECT("ｄａｔａ!$"&amp;Z$112&amp;"$"&amp;$B191))="",1,TRIM(INDIRECT("ｄａｔａ!$"&amp;Z$112&amp;"$"&amp;$B191))&lt;&gt;"",0)</f>
        <v>1</v>
      </c>
      <c r="AA191" s="80" cm="1">
        <f t="array" aca="1" ref="AA191" ca="1">_xlfn.IFS(AA192=1,0,TRIM(INDIRECT("ｄａｔａ!$"&amp;AA$112&amp;"$"&amp;$B191))="",1,TRIM(INDIRECT("ｄａｔａ!$"&amp;AA$112&amp;"$"&amp;$B191))&lt;&gt;"",0)</f>
        <v>1</v>
      </c>
      <c r="AB191" s="80" cm="1">
        <f t="array" aca="1" ref="AB191" ca="1">_xlfn.IFS(AB192=1,0,TRIM(INDIRECT("ｄａｔａ!$"&amp;AB$112&amp;"$"&amp;$B191))="",1,TRIM(INDIRECT("ｄａｔａ!$"&amp;AB$112&amp;"$"&amp;$B191))&lt;&gt;"",0)</f>
        <v>1</v>
      </c>
      <c r="AC191" s="80" cm="1">
        <f t="array" aca="1" ref="AC191" ca="1">_xlfn.IFS(AC192=1,0,TRIM(INDIRECT("ｄａｔａ!$"&amp;AC$112&amp;"$"&amp;$B191))="",1,TRIM(INDIRECT("ｄａｔａ!$"&amp;AC$112&amp;"$"&amp;$B191))&lt;&gt;"",0)</f>
        <v>1</v>
      </c>
      <c r="AD191" s="80" cm="1">
        <f t="array" aca="1" ref="AD191" ca="1">_xlfn.IFS(AD192=1,0,TRIM(INDIRECT("ｄａｔａ!$"&amp;AD$112&amp;"$"&amp;$B191))="",1,TRIM(INDIRECT("ｄａｔａ!$"&amp;AD$112&amp;"$"&amp;$B191))&lt;&gt;"",0)</f>
        <v>1</v>
      </c>
      <c r="AE191" s="80" cm="1">
        <f t="array" aca="1" ref="AE191" ca="1">_xlfn.IFS(AE192=1,0,TRIM(INDIRECT("ｄａｔａ!$"&amp;AE$112&amp;"$"&amp;$B191))="",1,TRIM(INDIRECT("ｄａｔａ!$"&amp;AE$112&amp;"$"&amp;$B191))&lt;&gt;"",0)</f>
        <v>1</v>
      </c>
      <c r="AF191" s="80" cm="1">
        <f t="array" aca="1" ref="AF191" ca="1">_xlfn.IFS(AF192=1,0,TRIM(INDIRECT("ｄａｔａ!$"&amp;AF$112&amp;"$"&amp;$B191))="",1,TRIM(INDIRECT("ｄａｔａ!$"&amp;AF$112&amp;"$"&amp;$B191))&lt;&gt;"",0)</f>
        <v>1</v>
      </c>
      <c r="AG191" s="80" cm="1">
        <f t="array" aca="1" ref="AG191" ca="1">_xlfn.IFS(AG192=1,0,TRIM(INDIRECT("ｄａｔａ!$"&amp;AG$112&amp;"$"&amp;$B191))="",1,TRIM(INDIRECT("ｄａｔａ!$"&amp;AG$112&amp;"$"&amp;$B191))&lt;&gt;"",0)</f>
        <v>1</v>
      </c>
      <c r="AH191" s="80" cm="1">
        <f t="array" aca="1" ref="AH191" ca="1">_xlfn.IFS(AH192=1,0,TRIM(INDIRECT("ｄａｔａ!$"&amp;AH$112&amp;"$"&amp;$B191))="",1,TRIM(INDIRECT("ｄａｔａ!$"&amp;AH$112&amp;"$"&amp;$B191))&lt;&gt;"",0)</f>
        <v>1</v>
      </c>
      <c r="AI191" s="80" cm="1">
        <f t="array" aca="1" ref="AI191" ca="1">_xlfn.IFS(AI192=1,0,TRIM(INDIRECT("ｄａｔａ!$"&amp;AI$112&amp;"$"&amp;$B191))="",1,TRIM(INDIRECT("ｄａｔａ!$"&amp;AI$112&amp;"$"&amp;$B191))&lt;&gt;"",0)</f>
        <v>1</v>
      </c>
      <c r="AJ191" s="80" cm="1">
        <f t="array" aca="1" ref="AJ191" ca="1">_xlfn.IFS(AJ192=1,0,TRIM(INDIRECT("ｄａｔａ!$"&amp;AJ$112&amp;"$"&amp;$B191))="",1,TRIM(INDIRECT("ｄａｔａ!$"&amp;AJ$112&amp;"$"&amp;$B191))&lt;&gt;"",0)</f>
        <v>1</v>
      </c>
      <c r="AK191" s="80" cm="1">
        <f t="array" aca="1" ref="AK191" ca="1">_xlfn.IFS(AK192=1,0,TRIM(INDIRECT("ｄａｔａ!$"&amp;AK$112&amp;"$"&amp;$B191))="",1,TRIM(INDIRECT("ｄａｔａ!$"&amp;AK$112&amp;"$"&amp;$B191))&lt;&gt;"",0)</f>
        <v>1</v>
      </c>
      <c r="AL191" s="80" cm="1">
        <f t="array" aca="1" ref="AL191" ca="1">_xlfn.IFS(AL192=1,0,TRIM(INDIRECT("ｄａｔａ!$"&amp;AL$112&amp;"$"&amp;$B191))="",1,TRIM(INDIRECT("ｄａｔａ!$"&amp;AL$112&amp;"$"&amp;$B191))&lt;&gt;"",0)</f>
        <v>1</v>
      </c>
      <c r="AM191" s="80" cm="1">
        <f t="array" aca="1" ref="AM191" ca="1">_xlfn.IFS(AM192=1,0,TRIM(INDIRECT("ｄａｔａ!$"&amp;AM$112&amp;"$"&amp;$B191))="",1,TRIM(INDIRECT("ｄａｔａ!$"&amp;AM$112&amp;"$"&amp;$B191))&lt;&gt;"",0)</f>
        <v>1</v>
      </c>
      <c r="AN191" s="80" cm="1">
        <f t="array" aca="1" ref="AN191" ca="1">_xlfn.IFS(AN192=1,0,TRIM(INDIRECT("ｄａｔａ!$"&amp;AN$112&amp;"$"&amp;$B191))="",1,TRIM(INDIRECT("ｄａｔａ!$"&amp;AN$112&amp;"$"&amp;$B191))&lt;&gt;"",0)</f>
        <v>1</v>
      </c>
      <c r="AO191" s="80" cm="1">
        <f t="array" aca="1" ref="AO191" ca="1">_xlfn.IFS(AO192=1,0,TRIM(INDIRECT("ｄａｔａ!$"&amp;AO$112&amp;"$"&amp;$B191))="",1,TRIM(INDIRECT("ｄａｔａ!$"&amp;AO$112&amp;"$"&amp;$B191))&lt;&gt;"",0)</f>
        <v>1</v>
      </c>
      <c r="AP191" s="80">
        <f ca="1">IF(SUM($AQ191:$AZ191)=10,1,0)</f>
        <v>1</v>
      </c>
      <c r="AQ191" s="80" cm="1">
        <f t="array" aca="1" ref="AQ191" ca="1">_xlfn.IFS(AQ192=1,0,TRIM(INDIRECT("ｄａｔａ!$"&amp;AQ$112&amp;"$"&amp;$B191))="",1,TRIM(INDIRECT("ｄａｔａ!$"&amp;AQ$112&amp;"$"&amp;$B191))&lt;&gt;"",0)</f>
        <v>1</v>
      </c>
      <c r="AR191" s="80" cm="1">
        <f t="array" aca="1" ref="AR191" ca="1">_xlfn.IFS(AR192=1,0,TRIM(INDIRECT("ｄａｔａ!$"&amp;AR$112&amp;"$"&amp;$B191))="",1,TRIM(INDIRECT("ｄａｔａ!$"&amp;AR$112&amp;"$"&amp;$B191))&lt;&gt;"",0)</f>
        <v>1</v>
      </c>
      <c r="AS191" s="80" cm="1">
        <f t="array" aca="1" ref="AS191" ca="1">_xlfn.IFS(AS192=1,0,TRIM(INDIRECT("ｄａｔａ!$"&amp;AS$112&amp;"$"&amp;$B191))="",1,TRIM(INDIRECT("ｄａｔａ!$"&amp;AS$112&amp;"$"&amp;$B191))&lt;&gt;"",0)</f>
        <v>1</v>
      </c>
      <c r="AT191" s="80" cm="1">
        <f t="array" aca="1" ref="AT191" ca="1">_xlfn.IFS(AT192=1,0,TRIM(INDIRECT("ｄａｔａ!$"&amp;AT$112&amp;"$"&amp;$B191))="",1,TRIM(INDIRECT("ｄａｔａ!$"&amp;AT$112&amp;"$"&amp;$B191))&lt;&gt;"",0)</f>
        <v>1</v>
      </c>
      <c r="AU191" s="80" cm="1">
        <f t="array" aca="1" ref="AU191" ca="1">_xlfn.IFS(AU192=1,0,TRIM(INDIRECT("ｄａｔａ!$"&amp;AU$112&amp;"$"&amp;$B191))="",1,TRIM(INDIRECT("ｄａｔａ!$"&amp;AU$112&amp;"$"&amp;$B191))&lt;&gt;"",0)</f>
        <v>1</v>
      </c>
      <c r="AV191" s="80" cm="1">
        <f t="array" aca="1" ref="AV191" ca="1">_xlfn.IFS(AV192=1,0,TRIM(INDIRECT("ｄａｔａ!$"&amp;AV$112&amp;"$"&amp;$B191))="",1,TRIM(INDIRECT("ｄａｔａ!$"&amp;AV$112&amp;"$"&amp;$B191))&lt;&gt;"",0)</f>
        <v>1</v>
      </c>
      <c r="AW191" s="80" cm="1">
        <f t="array" aca="1" ref="AW191" ca="1">_xlfn.IFS(AW192=1,0,TRIM(INDIRECT("ｄａｔａ!$"&amp;AW$112&amp;"$"&amp;$B191))="",1,TRIM(INDIRECT("ｄａｔａ!$"&amp;AW$112&amp;"$"&amp;$B191))&lt;&gt;"",0)</f>
        <v>1</v>
      </c>
      <c r="AX191" s="80" cm="1">
        <f t="array" aca="1" ref="AX191" ca="1">_xlfn.IFS(AX192=1,0,TRIM(INDIRECT("ｄａｔａ!$"&amp;AX$112&amp;"$"&amp;$B191))="",1,TRIM(INDIRECT("ｄａｔａ!$"&amp;AX$112&amp;"$"&amp;$B191))&lt;&gt;"",0)</f>
        <v>1</v>
      </c>
      <c r="AY191" s="80" cm="1">
        <f t="array" aca="1" ref="AY191" ca="1">_xlfn.IFS(AY192=1,0,TRIM(INDIRECT("ｄａｔａ!$"&amp;AY$112&amp;"$"&amp;$B191))="",1,TRIM(INDIRECT("ｄａｔａ!$"&amp;AY$112&amp;"$"&amp;$B191))&lt;&gt;"",0)</f>
        <v>1</v>
      </c>
      <c r="AZ191" s="80" cm="1">
        <f t="array" aca="1" ref="AZ191" ca="1">_xlfn.IFS(AZ192=1,0,TRIM(INDIRECT("ｄａｔａ!$"&amp;AZ$112&amp;"$"&amp;$B191))="",1,TRIM(INDIRECT("ｄａｔａ!$"&amp;AZ$112&amp;"$"&amp;$B191))&lt;&gt;"",0)</f>
        <v>1</v>
      </c>
      <c r="BA191" s="80">
        <f ca="1">IF(SUM($BB191:$BP191)=15,1,0)</f>
        <v>1</v>
      </c>
      <c r="BB191" s="80" cm="1">
        <f t="array" aca="1" ref="BB191" ca="1">_xlfn.IFS(BB192=1,0,TRIM(INDIRECT("ｄａｔａ!$"&amp;BB$112&amp;"$"&amp;$B191))="",1,TRIM(INDIRECT("ｄａｔａ!$"&amp;BB$112&amp;"$"&amp;$B191))&lt;&gt;"",0)</f>
        <v>1</v>
      </c>
      <c r="BC191" s="80" cm="1">
        <f t="array" aca="1" ref="BC191" ca="1">_xlfn.IFS(BC192=1,0,TRIM(INDIRECT("ｄａｔａ!$"&amp;BC$112&amp;"$"&amp;$B191))="",1,TRIM(INDIRECT("ｄａｔａ!$"&amp;BC$112&amp;"$"&amp;$B191))&lt;&gt;"",0)</f>
        <v>1</v>
      </c>
      <c r="BD191" s="80" cm="1">
        <f t="array" aca="1" ref="BD191" ca="1">_xlfn.IFS(BD192=1,0,TRIM(INDIRECT("ｄａｔａ!$"&amp;BD$112&amp;"$"&amp;$B191))="",1,TRIM(INDIRECT("ｄａｔａ!$"&amp;BD$112&amp;"$"&amp;$B191))&lt;&gt;"",0)</f>
        <v>1</v>
      </c>
      <c r="BE191" s="80" cm="1">
        <f t="array" aca="1" ref="BE191" ca="1">_xlfn.IFS(BE192=1,0,TRIM(INDIRECT("ｄａｔａ!$"&amp;BE$112&amp;"$"&amp;$B191))="",1,TRIM(INDIRECT("ｄａｔａ!$"&amp;BE$112&amp;"$"&amp;$B191))&lt;&gt;"",0)</f>
        <v>1</v>
      </c>
      <c r="BF191" s="80" cm="1">
        <f t="array" aca="1" ref="BF191" ca="1">_xlfn.IFS(BF192=1,0,TRIM(INDIRECT("ｄａｔａ!$"&amp;BF$112&amp;"$"&amp;$B191))="",1,TRIM(INDIRECT("ｄａｔａ!$"&amp;BF$112&amp;"$"&amp;$B191))&lt;&gt;"",0)</f>
        <v>1</v>
      </c>
      <c r="BG191" s="80" cm="1">
        <f t="array" aca="1" ref="BG191" ca="1">_xlfn.IFS(BG192=1,0,TRIM(INDIRECT("ｄａｔａ!$"&amp;BG$112&amp;"$"&amp;$B191))="",1,TRIM(INDIRECT("ｄａｔａ!$"&amp;BG$112&amp;"$"&amp;$B191))&lt;&gt;"",0)</f>
        <v>1</v>
      </c>
      <c r="BH191" s="80" cm="1">
        <f t="array" aca="1" ref="BH191" ca="1">_xlfn.IFS(BH192=1,0,TRIM(INDIRECT("ｄａｔａ!$"&amp;BH$112&amp;"$"&amp;$B191))="",1,TRIM(INDIRECT("ｄａｔａ!$"&amp;BH$112&amp;"$"&amp;$B191))&lt;&gt;"",0)</f>
        <v>1</v>
      </c>
      <c r="BI191" s="80" cm="1">
        <f t="array" aca="1" ref="BI191" ca="1">_xlfn.IFS(BI192=1,0,TRIM(INDIRECT("ｄａｔａ!$"&amp;BI$112&amp;"$"&amp;$B191))="",1,TRIM(INDIRECT("ｄａｔａ!$"&amp;BI$112&amp;"$"&amp;$B191))&lt;&gt;"",0)</f>
        <v>1</v>
      </c>
      <c r="BJ191" s="80" cm="1">
        <f t="array" aca="1" ref="BJ191" ca="1">_xlfn.IFS(BJ192=1,0,TRIM(INDIRECT("ｄａｔａ!$"&amp;BJ$112&amp;"$"&amp;$B191))="",1,TRIM(INDIRECT("ｄａｔａ!$"&amp;BJ$112&amp;"$"&amp;$B191))&lt;&gt;"",0)</f>
        <v>1</v>
      </c>
      <c r="BK191" s="80" cm="1">
        <f t="array" aca="1" ref="BK191" ca="1">_xlfn.IFS(BK192=1,0,TRIM(INDIRECT("ｄａｔａ!$"&amp;BK$112&amp;"$"&amp;$B191))="",1,TRIM(INDIRECT("ｄａｔａ!$"&amp;BK$112&amp;"$"&amp;$B191))&lt;&gt;"",0)</f>
        <v>1</v>
      </c>
      <c r="BL191" s="80" cm="1">
        <f t="array" aca="1" ref="BL191" ca="1">_xlfn.IFS(BL192=1,0,TRIM(INDIRECT("ｄａｔａ!$"&amp;BL$112&amp;"$"&amp;$B191))="",1,TRIM(INDIRECT("ｄａｔａ!$"&amp;BL$112&amp;"$"&amp;$B191))&lt;&gt;"",0)</f>
        <v>1</v>
      </c>
      <c r="BM191" s="80" cm="1">
        <f t="array" aca="1" ref="BM191" ca="1">_xlfn.IFS(BM192=1,0,TRIM(INDIRECT("ｄａｔａ!$"&amp;BM$112&amp;"$"&amp;$B191))="",1,TRIM(INDIRECT("ｄａｔａ!$"&amp;BM$112&amp;"$"&amp;$B191))&lt;&gt;"",0)</f>
        <v>1</v>
      </c>
      <c r="BN191" s="80" cm="1">
        <f t="array" aca="1" ref="BN191" ca="1">_xlfn.IFS(BN192=1,0,TRIM(INDIRECT("ｄａｔａ!$"&amp;BN$112&amp;"$"&amp;$B191))="",1,TRIM(INDIRECT("ｄａｔａ!$"&amp;BN$112&amp;"$"&amp;$B191))&lt;&gt;"",0)</f>
        <v>1</v>
      </c>
      <c r="BO191" s="80" cm="1">
        <f t="array" aca="1" ref="BO191" ca="1">_xlfn.IFS(BO192=1,0,TRIM(INDIRECT("ｄａｔａ!$"&amp;BO$112&amp;"$"&amp;$B191))="",1,TRIM(INDIRECT("ｄａｔａ!$"&amp;BO$112&amp;"$"&amp;$B191))&lt;&gt;"",0)</f>
        <v>1</v>
      </c>
      <c r="BP191" s="80" cm="1">
        <f t="array" aca="1" ref="BP191" ca="1">_xlfn.IFS(BP192=1,0,TRIM(INDIRECT("ｄａｔａ!$"&amp;BP$112&amp;"$"&amp;$B191))="",1,TRIM(INDIRECT("ｄａｔａ!$"&amp;BP$112&amp;"$"&amp;$B191))&lt;&gt;"",0)</f>
        <v>1</v>
      </c>
    </row>
    <row r="192" spans="1:68" x14ac:dyDescent="0.2">
      <c r="B192" s="80">
        <f>VLOOKUP($A189,$A$11:$B$110,2,FALSE)</f>
        <v>26</v>
      </c>
      <c r="C192" s="80" t="s">
        <v>2430</v>
      </c>
      <c r="D192" s="80" cm="1">
        <f t="array" aca="1" ref="D192" ca="1">IF(ISERROR(INDIRECT("ｄａｔａ!$"&amp;D$112&amp;"$"&amp;$B192)),1,0)</f>
        <v>0</v>
      </c>
      <c r="F192" s="80" cm="1">
        <f t="array" aca="1" ref="F192" ca="1">IF(ISERROR(INDIRECT("ｄａｔａ!$"&amp;F$112&amp;"$"&amp;$B192)),1,0)</f>
        <v>0</v>
      </c>
      <c r="G192" s="80" cm="1">
        <f t="array" aca="1" ref="G192" ca="1">IF(ISERROR(INDIRECT("ｄａｔａ!$"&amp;G$112&amp;"$"&amp;$B192)),1,0)</f>
        <v>0</v>
      </c>
      <c r="H192" s="80" cm="1">
        <f t="array" aca="1" ref="H192" ca="1">IF(ISERROR(INDIRECT("ｄａｔａ!$"&amp;H$112&amp;"$"&amp;$B192)),1,0)</f>
        <v>0</v>
      </c>
      <c r="I192" s="80" cm="1">
        <f t="array" aca="1" ref="I192" ca="1">IF(ISERROR(INDIRECT("ｄａｔａ!$"&amp;I$112&amp;"$"&amp;$B192)),1,0)</f>
        <v>0</v>
      </c>
      <c r="J192" s="80" cm="1">
        <f t="array" aca="1" ref="J192" ca="1">IF(ISERROR(INDIRECT("ｄａｔａ!$"&amp;J$112&amp;"$"&amp;$B192)),1,0)</f>
        <v>0</v>
      </c>
      <c r="K192" s="80" cm="1">
        <f t="array" aca="1" ref="K192" ca="1">IF(ISERROR(INDIRECT("ｄａｔａ!$"&amp;K$112&amp;"$"&amp;$B192)),1,0)</f>
        <v>0</v>
      </c>
      <c r="L192" s="80" cm="1">
        <f t="array" aca="1" ref="L192" ca="1">IF(ISERROR(INDIRECT("ｄａｔａ!$"&amp;L$112&amp;"$"&amp;$B192)),1,0)</f>
        <v>0</v>
      </c>
      <c r="M192" s="80" cm="1">
        <f t="array" aca="1" ref="M192" ca="1">IF(ISERROR(INDIRECT("ｄａｔａ!$"&amp;M$112&amp;"$"&amp;$B192)),1,0)</f>
        <v>0</v>
      </c>
      <c r="N192" s="80" cm="1">
        <f t="array" aca="1" ref="N192" ca="1">IF(ISERROR(INDIRECT("ｄａｔａ!$"&amp;N$112&amp;"$"&amp;$B192)),1,0)</f>
        <v>0</v>
      </c>
      <c r="O192" s="80" cm="1">
        <f t="array" aca="1" ref="O192" ca="1">IF(ISERROR(INDIRECT("ｄａｔａ!$"&amp;O$112&amp;"$"&amp;$B192)),1,0)</f>
        <v>0</v>
      </c>
      <c r="P192" s="80" cm="1">
        <f t="array" aca="1" ref="P192" ca="1">IF(ISERROR(INDIRECT("ｄａｔａ!$"&amp;P$112&amp;"$"&amp;$B192)),1,0)</f>
        <v>0</v>
      </c>
      <c r="Q192" s="80" cm="1">
        <f t="array" aca="1" ref="Q192" ca="1">IF(ISERROR(INDIRECT("ｄａｔａ!$"&amp;Q$112&amp;"$"&amp;$B192)),1,0)</f>
        <v>0</v>
      </c>
      <c r="R192" s="80" cm="1">
        <f t="array" aca="1" ref="R192" ca="1">IF(ISERROR(INDIRECT("ｄａｔａ!$"&amp;R$112&amp;"$"&amp;$B192)),1,0)</f>
        <v>0</v>
      </c>
      <c r="S192" s="80" cm="1">
        <f t="array" aca="1" ref="S192" ca="1">IF(ISERROR(INDIRECT("ｄａｔａ!$"&amp;S$112&amp;"$"&amp;$B192)),1,0)</f>
        <v>0</v>
      </c>
      <c r="T192" s="80" cm="1">
        <f t="array" aca="1" ref="T192" ca="1">IF(ISERROR(INDIRECT("ｄａｔａ!$"&amp;T$112&amp;"$"&amp;$B192)),1,0)</f>
        <v>0</v>
      </c>
      <c r="U192" s="80" cm="1">
        <f t="array" aca="1" ref="U192" ca="1">IF(ISERROR(INDIRECT("ｄａｔａ!$"&amp;U$112&amp;"$"&amp;$B192)),1,0)</f>
        <v>0</v>
      </c>
      <c r="V192" s="80" cm="1">
        <f t="array" aca="1" ref="V192" ca="1">IF(ISERROR(INDIRECT("ｄａｔａ!$"&amp;V$112&amp;"$"&amp;$B192)),1,0)</f>
        <v>0</v>
      </c>
      <c r="W192" s="80" cm="1">
        <f t="array" aca="1" ref="W192" ca="1">IF(ISERROR(INDIRECT("ｄａｔａ!$"&amp;W$112&amp;"$"&amp;$B192)),1,0)</f>
        <v>0</v>
      </c>
      <c r="X192" s="80">
        <f ca="1">IF(SUM($Y190:$AO190,$Y192:$AO192)&gt;0,1,0)</f>
        <v>0</v>
      </c>
      <c r="Y192" s="80" cm="1">
        <f t="array" aca="1" ref="Y192" ca="1">IF(ISERROR(INDIRECT("ｄａｔａ!$"&amp;Y$112&amp;"$"&amp;$B192)),1,0)</f>
        <v>0</v>
      </c>
      <c r="Z192" s="80" cm="1">
        <f t="array" aca="1" ref="Z192" ca="1">IF(ISERROR(INDIRECT("ｄａｔａ!$"&amp;Z$112&amp;"$"&amp;$B192)),1,0)</f>
        <v>0</v>
      </c>
      <c r="AA192" s="80" cm="1">
        <f t="array" aca="1" ref="AA192" ca="1">IF(ISERROR(INDIRECT("ｄａｔａ!$"&amp;AA$112&amp;"$"&amp;$B192)),1,0)</f>
        <v>0</v>
      </c>
      <c r="AB192" s="80" cm="1">
        <f t="array" aca="1" ref="AB192" ca="1">IF(ISERROR(INDIRECT("ｄａｔａ!$"&amp;AB$112&amp;"$"&amp;$B192)),1,0)</f>
        <v>0</v>
      </c>
      <c r="AC192" s="80" cm="1">
        <f t="array" aca="1" ref="AC192" ca="1">IF(ISERROR(INDIRECT("ｄａｔａ!$"&amp;AC$112&amp;"$"&amp;$B192)),1,0)</f>
        <v>0</v>
      </c>
      <c r="AD192" s="80" cm="1">
        <f t="array" aca="1" ref="AD192" ca="1">IF(ISERROR(INDIRECT("ｄａｔａ!$"&amp;AD$112&amp;"$"&amp;$B192)),1,0)</f>
        <v>0</v>
      </c>
      <c r="AE192" s="80" cm="1">
        <f t="array" aca="1" ref="AE192" ca="1">IF(ISERROR(INDIRECT("ｄａｔａ!$"&amp;AE$112&amp;"$"&amp;$B192)),1,0)</f>
        <v>0</v>
      </c>
      <c r="AF192" s="80" cm="1">
        <f t="array" aca="1" ref="AF192" ca="1">IF(ISERROR(INDIRECT("ｄａｔａ!$"&amp;AF$112&amp;"$"&amp;$B192)),1,0)</f>
        <v>0</v>
      </c>
      <c r="AG192" s="80" cm="1">
        <f t="array" aca="1" ref="AG192" ca="1">IF(ISERROR(INDIRECT("ｄａｔａ!$"&amp;AG$112&amp;"$"&amp;$B192)),1,0)</f>
        <v>0</v>
      </c>
      <c r="AH192" s="80" cm="1">
        <f t="array" aca="1" ref="AH192" ca="1">IF(ISERROR(INDIRECT("ｄａｔａ!$"&amp;AH$112&amp;"$"&amp;$B192)),1,0)</f>
        <v>0</v>
      </c>
      <c r="AI192" s="80" cm="1">
        <f t="array" aca="1" ref="AI192" ca="1">IF(ISERROR(INDIRECT("ｄａｔａ!$"&amp;AI$112&amp;"$"&amp;$B192)),1,0)</f>
        <v>0</v>
      </c>
      <c r="AJ192" s="80" cm="1">
        <f t="array" aca="1" ref="AJ192" ca="1">IF(ISERROR(INDIRECT("ｄａｔａ!$"&amp;AJ$112&amp;"$"&amp;$B192)),1,0)</f>
        <v>0</v>
      </c>
      <c r="AK192" s="80" cm="1">
        <f t="array" aca="1" ref="AK192" ca="1">IF(ISERROR(INDIRECT("ｄａｔａ!$"&amp;AK$112&amp;"$"&amp;$B192)),1,0)</f>
        <v>0</v>
      </c>
      <c r="AL192" s="80" cm="1">
        <f t="array" aca="1" ref="AL192" ca="1">IF(ISERROR(INDIRECT("ｄａｔａ!$"&amp;AL$112&amp;"$"&amp;$B192)),1,0)</f>
        <v>0</v>
      </c>
      <c r="AM192" s="80" cm="1">
        <f t="array" aca="1" ref="AM192" ca="1">IF(ISERROR(INDIRECT("ｄａｔａ!$"&amp;AM$112&amp;"$"&amp;$B192)),1,0)</f>
        <v>0</v>
      </c>
      <c r="AN192" s="80" cm="1">
        <f t="array" aca="1" ref="AN192" ca="1">IF(ISERROR(INDIRECT("ｄａｔａ!$"&amp;AN$112&amp;"$"&amp;$B192)),1,0)</f>
        <v>0</v>
      </c>
      <c r="AO192" s="80" cm="1">
        <f t="array" aca="1" ref="AO192" ca="1">IF(ISERROR(INDIRECT("ｄａｔａ!$"&amp;AO$112&amp;"$"&amp;$B192)),1,0)</f>
        <v>0</v>
      </c>
      <c r="AP192" s="80">
        <f ca="1">IF(SUM($AQ190:$AZ190,$AQ192:$AZ192)&gt;0,1,0)</f>
        <v>0</v>
      </c>
      <c r="AQ192" s="80" cm="1">
        <f t="array" aca="1" ref="AQ192" ca="1">IF(ISERROR(INDIRECT("ｄａｔａ!$"&amp;AQ$112&amp;"$"&amp;$B192)),1,0)</f>
        <v>0</v>
      </c>
      <c r="AR192" s="80" cm="1">
        <f t="array" aca="1" ref="AR192" ca="1">IF(ISERROR(INDIRECT("ｄａｔａ!$"&amp;AR$112&amp;"$"&amp;$B192)),1,0)</f>
        <v>0</v>
      </c>
      <c r="AS192" s="80" cm="1">
        <f t="array" aca="1" ref="AS192" ca="1">IF(ISERROR(INDIRECT("ｄａｔａ!$"&amp;AS$112&amp;"$"&amp;$B192)),1,0)</f>
        <v>0</v>
      </c>
      <c r="AT192" s="80" cm="1">
        <f t="array" aca="1" ref="AT192" ca="1">IF(ISERROR(INDIRECT("ｄａｔａ!$"&amp;AT$112&amp;"$"&amp;$B192)),1,0)</f>
        <v>0</v>
      </c>
      <c r="AU192" s="80" cm="1">
        <f t="array" aca="1" ref="AU192" ca="1">IF(ISERROR(INDIRECT("ｄａｔａ!$"&amp;AU$112&amp;"$"&amp;$B192)),1,0)</f>
        <v>0</v>
      </c>
      <c r="AV192" s="80" cm="1">
        <f t="array" aca="1" ref="AV192" ca="1">IF(ISERROR(INDIRECT("ｄａｔａ!$"&amp;AV$112&amp;"$"&amp;$B192)),1,0)</f>
        <v>0</v>
      </c>
      <c r="AW192" s="80" cm="1">
        <f t="array" aca="1" ref="AW192" ca="1">IF(ISERROR(INDIRECT("ｄａｔａ!$"&amp;AW$112&amp;"$"&amp;$B192)),1,0)</f>
        <v>0</v>
      </c>
      <c r="AX192" s="80" cm="1">
        <f t="array" aca="1" ref="AX192" ca="1">IF(ISERROR(INDIRECT("ｄａｔａ!$"&amp;AX$112&amp;"$"&amp;$B192)),1,0)</f>
        <v>0</v>
      </c>
      <c r="AY192" s="80" cm="1">
        <f t="array" aca="1" ref="AY192" ca="1">IF(ISERROR(INDIRECT("ｄａｔａ!$"&amp;AY$112&amp;"$"&amp;$B192)),1,0)</f>
        <v>0</v>
      </c>
      <c r="AZ192" s="80" cm="1">
        <f t="array" aca="1" ref="AZ192" ca="1">IF(ISERROR(INDIRECT("ｄａｔａ!$"&amp;AZ$112&amp;"$"&amp;$B192)),1,0)</f>
        <v>0</v>
      </c>
      <c r="BA192" s="80">
        <f ca="1">IF(SUM($BB190:$BP190,$BB192:$BP192)&gt;0,1,0)</f>
        <v>0</v>
      </c>
      <c r="BB192" s="80" cm="1">
        <f t="array" aca="1" ref="BB192" ca="1">IF(ISERROR(INDIRECT("ｄａｔａ!$"&amp;BB$112&amp;"$"&amp;$B192)),1,0)</f>
        <v>0</v>
      </c>
      <c r="BC192" s="80" cm="1">
        <f t="array" aca="1" ref="BC192" ca="1">IF(ISERROR(INDIRECT("ｄａｔａ!$"&amp;BC$112&amp;"$"&amp;$B192)),1,0)</f>
        <v>0</v>
      </c>
      <c r="BD192" s="80" cm="1">
        <f t="array" aca="1" ref="BD192" ca="1">IF(ISERROR(INDIRECT("ｄａｔａ!$"&amp;BD$112&amp;"$"&amp;$B192)),1,0)</f>
        <v>0</v>
      </c>
      <c r="BE192" s="80" cm="1">
        <f t="array" aca="1" ref="BE192" ca="1">IF(ISERROR(INDIRECT("ｄａｔａ!$"&amp;BE$112&amp;"$"&amp;$B192)),1,0)</f>
        <v>0</v>
      </c>
      <c r="BF192" s="80" cm="1">
        <f t="array" aca="1" ref="BF192" ca="1">IF(ISERROR(INDIRECT("ｄａｔａ!$"&amp;BF$112&amp;"$"&amp;$B192)),1,0)</f>
        <v>0</v>
      </c>
      <c r="BG192" s="80" cm="1">
        <f t="array" aca="1" ref="BG192" ca="1">IF(ISERROR(INDIRECT("ｄａｔａ!$"&amp;BG$112&amp;"$"&amp;$B192)),1,0)</f>
        <v>0</v>
      </c>
      <c r="BH192" s="80" cm="1">
        <f t="array" aca="1" ref="BH192" ca="1">IF(ISERROR(INDIRECT("ｄａｔａ!$"&amp;BH$112&amp;"$"&amp;$B192)),1,0)</f>
        <v>0</v>
      </c>
      <c r="BI192" s="80" cm="1">
        <f t="array" aca="1" ref="BI192" ca="1">IF(ISERROR(INDIRECT("ｄａｔａ!$"&amp;BI$112&amp;"$"&amp;$B192)),1,0)</f>
        <v>0</v>
      </c>
      <c r="BJ192" s="80" cm="1">
        <f t="array" aca="1" ref="BJ192" ca="1">IF(ISERROR(INDIRECT("ｄａｔａ!$"&amp;BJ$112&amp;"$"&amp;$B192)),1,0)</f>
        <v>0</v>
      </c>
      <c r="BK192" s="80" cm="1">
        <f t="array" aca="1" ref="BK192" ca="1">IF(ISERROR(INDIRECT("ｄａｔａ!$"&amp;BK$112&amp;"$"&amp;$B192)),1,0)</f>
        <v>0</v>
      </c>
      <c r="BL192" s="80" cm="1">
        <f t="array" aca="1" ref="BL192" ca="1">IF(ISERROR(INDIRECT("ｄａｔａ!$"&amp;BL$112&amp;"$"&amp;$B192)),1,0)</f>
        <v>0</v>
      </c>
      <c r="BM192" s="80" cm="1">
        <f t="array" aca="1" ref="BM192" ca="1">IF(ISERROR(INDIRECT("ｄａｔａ!$"&amp;BM$112&amp;"$"&amp;$B192)),1,0)</f>
        <v>0</v>
      </c>
      <c r="BN192" s="80" cm="1">
        <f t="array" aca="1" ref="BN192" ca="1">IF(ISERROR(INDIRECT("ｄａｔａ!$"&amp;BN$112&amp;"$"&amp;$B192)),1,0)</f>
        <v>0</v>
      </c>
      <c r="BO192" s="80" cm="1">
        <f t="array" aca="1" ref="BO192" ca="1">IF(ISERROR(INDIRECT("ｄａｔａ!$"&amp;BO$112&amp;"$"&amp;$B192)),1,0)</f>
        <v>0</v>
      </c>
      <c r="BP192" s="80" cm="1">
        <f t="array" aca="1" ref="BP192" ca="1">IF(ISERROR(INDIRECT("ｄａｔａ!$"&amp;BP$112&amp;"$"&amp;$B192)),1,0)</f>
        <v>0</v>
      </c>
    </row>
    <row r="193" spans="1:68" x14ac:dyDescent="0.2">
      <c r="A193" s="80" t="s">
        <v>2338</v>
      </c>
      <c r="B193" s="80">
        <f>VLOOKUP($A193,$A$11:$B$110,2,FALSE)</f>
        <v>27</v>
      </c>
      <c r="C193" s="80" t="s">
        <v>2435</v>
      </c>
      <c r="D193" s="80" cm="1">
        <f t="array" aca="1" ref="D193" ca="1">_xlfn.IFS(D194=1,0,D195=1,0,AND(INDIRECT("ｄａｔａ!$"&amp;D$112&amp;"$"&amp;$B193)&lt;=INDIRECT("kikan!$Q$11"),INDIRECT("ｄａｔａ!$"&amp;D$112&amp;"$"&amp;$B193)&gt;=INDIRECT("kikan!$K$11")),0,TRUE,1)</f>
        <v>0</v>
      </c>
      <c r="F193" s="80">
        <v>0</v>
      </c>
      <c r="G193" s="80">
        <v>0</v>
      </c>
      <c r="H193" s="80">
        <v>0</v>
      </c>
      <c r="I193" s="80" cm="1">
        <f t="array" aca="1" ref="I193" ca="1">_xlfn.IFS(I194=1,0,I195=1,0,INDIRECT("ｄａｔａ!$"&amp;I$112&amp;"$"&amp;$B193)&gt;=INDIRECT("kikan!$I$11"),0,TRUE,1)</f>
        <v>0</v>
      </c>
      <c r="J193" s="80" cm="1">
        <f t="array" aca="1" ref="J193" ca="1">_xlfn.IFS(D196=1,0,I193=1,0,J194=1,0,I195=1,0,J195=1,0,INDIRECT("ｄａｔａ!$"&amp;I$112&amp;"$"&amp;$B193)&gt;INDIRECT("kikan!$I$11"),0,INDIRECT("ｄａｔａ!$"&amp;J$112&amp;"$"&amp;$B193)&gt;=INDIRECT("ｄａｔａ!$"&amp;D$112&amp;"$"&amp;$B193),0,TRUE,1)</f>
        <v>0</v>
      </c>
      <c r="K193" s="80" cm="1">
        <f t="array" aca="1" ref="K193" ca="1">_xlfn.IFS(K194=1,0,K195=1,0,AND(INDIRECT("ｄａｔａ!$"&amp;K$112&amp;"$"&amp;$B194)&gt;0,INDIRECT("ｄａｔａ!$"&amp;K$112&amp;"$"&amp;$B194)&lt;10000),0,TRUE,1)</f>
        <v>0</v>
      </c>
      <c r="L193" s="80" cm="1">
        <f t="array" aca="1" ref="L193" ca="1">_xlfn.IFS(L194=1,0,L195=1,0,INDIRECT("ｄａｔａ!$"&amp;L$112&amp;"$"&amp;$B193)&lt;20000,1,TRUE,0)</f>
        <v>0</v>
      </c>
      <c r="M193" s="80">
        <v>0</v>
      </c>
      <c r="N193" s="80">
        <v>0</v>
      </c>
      <c r="O193" s="80" cm="1">
        <f t="array" aca="1" ref="O193" ca="1">_xlfn.IFS(O196=1,0,INDIRECT("ｄａｔａ!$"&amp;O$112&amp;"$"&amp;$B194)=4,1,TRUE,0)</f>
        <v>0</v>
      </c>
      <c r="P193" s="80" cm="1">
        <f t="array" aca="1" ref="P193" ca="1">_xlfn.IFS(P196=1,0,AND(INDIRECT("ｄａｔａ!$"&amp;P$112&amp;"$"&amp;$B194)&lt;=3,INDIRECT("ｄａｔａ!$"&amp;P$112&amp;"$"&amp;$B194)&gt;0),1,TRUE,0)</f>
        <v>0</v>
      </c>
      <c r="Q193" s="80" cm="1">
        <f t="array" aca="1" ref="Q193" ca="1">_xlfn.IFS(Q196=1,0,INDIRECT("ｄａｔａ!$"&amp;Q$112&amp;"$"&amp;$B193)=1,1,TRUE,0)</f>
        <v>0</v>
      </c>
      <c r="R193" s="80">
        <v>0</v>
      </c>
      <c r="S193" s="80">
        <v>0</v>
      </c>
      <c r="T193" s="80">
        <v>0</v>
      </c>
      <c r="U193" s="80">
        <v>0</v>
      </c>
      <c r="V193" s="80">
        <v>0</v>
      </c>
      <c r="W193" s="80">
        <v>0</v>
      </c>
      <c r="X193" s="80">
        <f ca="1">IF(AND(SUM($Y193:$AO193)=0,17-SUM($Y195:$AO195)&gt;1),1,0)</f>
        <v>0</v>
      </c>
      <c r="Y193" s="80" cm="1">
        <f t="array" aca="1" ref="Y193" ca="1">_xlfn.IFS(Y196=1,0,INDIRECT("ｄａｔａ!$"&amp;Y$112&amp;"$"&amp;$B193)=2,1,TRUE,0)</f>
        <v>0</v>
      </c>
      <c r="Z193" s="80" cm="1">
        <f t="array" aca="1" ref="Z193" ca="1">_xlfn.IFS(Z196=1,0,INDIRECT("ｄａｔａ!$"&amp;Z$112&amp;"$"&amp;$B193)=2,1,TRUE,0)</f>
        <v>0</v>
      </c>
      <c r="AA193" s="80" cm="1">
        <f t="array" aca="1" ref="AA193" ca="1">_xlfn.IFS(AA196=1,0,INDIRECT("ｄａｔａ!$"&amp;AA$112&amp;"$"&amp;$B193)=2,1,TRUE,0)</f>
        <v>0</v>
      </c>
      <c r="AB193" s="80" cm="1">
        <f t="array" aca="1" ref="AB193" ca="1">_xlfn.IFS(AB196=1,0,INDIRECT("ｄａｔａ!$"&amp;AB$112&amp;"$"&amp;$B193)=2,1,TRUE,0)</f>
        <v>0</v>
      </c>
      <c r="AC193" s="80" cm="1">
        <f t="array" aca="1" ref="AC193" ca="1">_xlfn.IFS(AC196=1,0,INDIRECT("ｄａｔａ!$"&amp;AC$112&amp;"$"&amp;$B193)=2,1,TRUE,0)</f>
        <v>0</v>
      </c>
      <c r="AD193" s="80" cm="1">
        <f t="array" aca="1" ref="AD193" ca="1">_xlfn.IFS(AD196=1,0,INDIRECT("ｄａｔａ!$"&amp;AD$112&amp;"$"&amp;$B193)=2,1,TRUE,0)</f>
        <v>0</v>
      </c>
      <c r="AE193" s="80" cm="1">
        <f t="array" aca="1" ref="AE193" ca="1">_xlfn.IFS(AE196=1,0,INDIRECT("ｄａｔａ!$"&amp;AE$112&amp;"$"&amp;$B193)=2,1,TRUE,0)</f>
        <v>0</v>
      </c>
      <c r="AF193" s="80" cm="1">
        <f t="array" aca="1" ref="AF193" ca="1">_xlfn.IFS(AF196=1,0,INDIRECT("ｄａｔａ!$"&amp;AF$112&amp;"$"&amp;$B193)=2,1,TRUE,0)</f>
        <v>0</v>
      </c>
      <c r="AG193" s="80" cm="1">
        <f t="array" aca="1" ref="AG193" ca="1">_xlfn.IFS(AG196=1,0,INDIRECT("ｄａｔａ!$"&amp;AG$112&amp;"$"&amp;$B193)=2,1,TRUE,0)</f>
        <v>0</v>
      </c>
      <c r="AH193" s="80" cm="1">
        <f t="array" aca="1" ref="AH193" ca="1">_xlfn.IFS(AH196=1,0,INDIRECT("ｄａｔａ!$"&amp;AH$112&amp;"$"&amp;$B193)=2,1,TRUE,0)</f>
        <v>0</v>
      </c>
      <c r="AI193" s="80" cm="1">
        <f t="array" aca="1" ref="AI193" ca="1">_xlfn.IFS(AI196=1,0,INDIRECT("ｄａｔａ!$"&amp;AI$112&amp;"$"&amp;$B193)=2,1,TRUE,0)</f>
        <v>0</v>
      </c>
      <c r="AJ193" s="80" cm="1">
        <f t="array" aca="1" ref="AJ193" ca="1">_xlfn.IFS(AJ196=1,0,INDIRECT("ｄａｔａ!$"&amp;AJ$112&amp;"$"&amp;$B193)=2,1,TRUE,0)</f>
        <v>0</v>
      </c>
      <c r="AK193" s="80" cm="1">
        <f t="array" aca="1" ref="AK193" ca="1">_xlfn.IFS(AK196=1,0,INDIRECT("ｄａｔａ!$"&amp;AK$112&amp;"$"&amp;$B193)=2,1,TRUE,0)</f>
        <v>0</v>
      </c>
      <c r="AL193" s="80" cm="1">
        <f t="array" aca="1" ref="AL193" ca="1">_xlfn.IFS(AL196=1,0,INDIRECT("ｄａｔａ!$"&amp;AL$112&amp;"$"&amp;$B193)=2,1,TRUE,0)</f>
        <v>0</v>
      </c>
      <c r="AM193" s="80" cm="1">
        <f t="array" aca="1" ref="AM193" ca="1">_xlfn.IFS(AM196=1,0,INDIRECT("ｄａｔａ!$"&amp;AM$112&amp;"$"&amp;$B193)=2,1,TRUE,0)</f>
        <v>0</v>
      </c>
      <c r="AN193" s="80" cm="1">
        <f t="array" aca="1" ref="AN193" ca="1">_xlfn.IFS(AN196=1,0,INDIRECT("ｄａｔａ!$"&amp;AN$112&amp;"$"&amp;$B193)=2,1,TRUE,0)</f>
        <v>0</v>
      </c>
      <c r="AO193" s="80" cm="1">
        <f t="array" aca="1" ref="AO193" ca="1">_xlfn.IFS(AO196=1,0,INDIRECT("ｄａｔａ!$"&amp;AO$112&amp;"$"&amp;$B193)=2,1,TRUE,0)</f>
        <v>0</v>
      </c>
      <c r="AP193" s="80">
        <f ca="1">IF(AND(SUM($AQ193:$AZ193)=0,10-SUM($AQ195:$AZ195)&gt;1),1,0)</f>
        <v>0</v>
      </c>
      <c r="AQ193" s="80" cm="1">
        <f t="array" aca="1" ref="AQ193" ca="1">_xlfn.IFS(AQ196=1,0,INDIRECT("ｄａｔａ!$"&amp;AQ$112&amp;"$"&amp;$B193)=2,1,TRUE,0)</f>
        <v>0</v>
      </c>
      <c r="AR193" s="80" cm="1">
        <f t="array" aca="1" ref="AR193" ca="1">_xlfn.IFS(AR196=1,0,INDIRECT("ｄａｔａ!$"&amp;AR$112&amp;"$"&amp;$B193)=2,1,TRUE,0)</f>
        <v>0</v>
      </c>
      <c r="AS193" s="80" cm="1">
        <f t="array" aca="1" ref="AS193" ca="1">_xlfn.IFS(AS196=1,0,INDIRECT("ｄａｔａ!$"&amp;AS$112&amp;"$"&amp;$B193)=2,1,TRUE,0)</f>
        <v>0</v>
      </c>
      <c r="AT193" s="80" cm="1">
        <f t="array" aca="1" ref="AT193" ca="1">_xlfn.IFS(AT196=1,0,INDIRECT("ｄａｔａ!$"&amp;AT$112&amp;"$"&amp;$B193)=2,1,TRUE,0)</f>
        <v>0</v>
      </c>
      <c r="AU193" s="80" cm="1">
        <f t="array" aca="1" ref="AU193" ca="1">_xlfn.IFS(AU196=1,0,INDIRECT("ｄａｔａ!$"&amp;AU$112&amp;"$"&amp;$B193)=2,1,TRUE,0)</f>
        <v>0</v>
      </c>
      <c r="AV193" s="80" cm="1">
        <f t="array" aca="1" ref="AV193" ca="1">_xlfn.IFS(AV196=1,0,INDIRECT("ｄａｔａ!$"&amp;AV$112&amp;"$"&amp;$B193)=2,1,TRUE,0)</f>
        <v>0</v>
      </c>
      <c r="AW193" s="80" cm="1">
        <f t="array" aca="1" ref="AW193" ca="1">_xlfn.IFS(AW196=1,0,INDIRECT("ｄａｔａ!$"&amp;AW$112&amp;"$"&amp;$B193)=2,1,TRUE,0)</f>
        <v>0</v>
      </c>
      <c r="AX193" s="80" cm="1">
        <f t="array" aca="1" ref="AX193" ca="1">_xlfn.IFS(AX196=1,0,INDIRECT("ｄａｔａ!$"&amp;AX$112&amp;"$"&amp;$B193)=2,1,TRUE,0)</f>
        <v>0</v>
      </c>
      <c r="AY193" s="80" cm="1">
        <f t="array" aca="1" ref="AY193" ca="1">_xlfn.IFS(AY196=1,0,INDIRECT("ｄａｔａ!$"&amp;AY$112&amp;"$"&amp;$B193)=2,1,TRUE,0)</f>
        <v>0</v>
      </c>
      <c r="AZ193" s="80" cm="1">
        <f t="array" aca="1" ref="AZ193" ca="1">_xlfn.IFS(AZ196=1,0,INDIRECT("ｄａｔａ!$"&amp;AZ$112&amp;"$"&amp;$B193)=2,1,TRUE,0)</f>
        <v>0</v>
      </c>
      <c r="BA193" s="80">
        <f ca="1">IF(AND(SUM($BB193:$BP193)=0,15-SUM($BB195:$BP195)&gt;1),1,0)</f>
        <v>0</v>
      </c>
      <c r="BB193" s="80" cm="1">
        <f t="array" aca="1" ref="BB193" ca="1">_xlfn.IFS(BB196=1,0,INDIRECT("ｄａｔａ!$"&amp;BB$112&amp;"$"&amp;$B193)=2,1,TRUE,0)</f>
        <v>0</v>
      </c>
      <c r="BC193" s="80" cm="1">
        <f t="array" aca="1" ref="BC193" ca="1">_xlfn.IFS(BC196=1,0,INDIRECT("ｄａｔａ!$"&amp;BC$112&amp;"$"&amp;$B193)=2,1,TRUE,0)</f>
        <v>0</v>
      </c>
      <c r="BD193" s="80" cm="1">
        <f t="array" aca="1" ref="BD193" ca="1">_xlfn.IFS(BD196=1,0,INDIRECT("ｄａｔａ!$"&amp;BD$112&amp;"$"&amp;$B193)=2,1,TRUE,0)</f>
        <v>0</v>
      </c>
      <c r="BE193" s="80" cm="1">
        <f t="array" aca="1" ref="BE193" ca="1">_xlfn.IFS(BE196=1,0,INDIRECT("ｄａｔａ!$"&amp;BE$112&amp;"$"&amp;$B193)=2,1,TRUE,0)</f>
        <v>0</v>
      </c>
      <c r="BF193" s="80" cm="1">
        <f t="array" aca="1" ref="BF193" ca="1">_xlfn.IFS(BF196=1,0,INDIRECT("ｄａｔａ!$"&amp;BF$112&amp;"$"&amp;$B193)=2,1,TRUE,0)</f>
        <v>0</v>
      </c>
      <c r="BG193" s="80" cm="1">
        <f t="array" aca="1" ref="BG193" ca="1">_xlfn.IFS(BG196=1,0,INDIRECT("ｄａｔａ!$"&amp;BG$112&amp;"$"&amp;$B193)=2,1,TRUE,0)</f>
        <v>0</v>
      </c>
      <c r="BH193" s="80" cm="1">
        <f t="array" aca="1" ref="BH193" ca="1">_xlfn.IFS(BH196=1,0,INDIRECT("ｄａｔａ!$"&amp;BH$112&amp;"$"&amp;$B193)=2,1,TRUE,0)</f>
        <v>0</v>
      </c>
      <c r="BI193" s="80" cm="1">
        <f t="array" aca="1" ref="BI193" ca="1">_xlfn.IFS(BI196=1,0,INDIRECT("ｄａｔａ!$"&amp;BI$112&amp;"$"&amp;$B193)=2,1,TRUE,0)</f>
        <v>0</v>
      </c>
      <c r="BJ193" s="80" cm="1">
        <f t="array" aca="1" ref="BJ193" ca="1">_xlfn.IFS(BJ196=1,0,INDIRECT("ｄａｔａ!$"&amp;BJ$112&amp;"$"&amp;$B193)=2,1,TRUE,0)</f>
        <v>0</v>
      </c>
      <c r="BK193" s="80" cm="1">
        <f t="array" aca="1" ref="BK193" ca="1">_xlfn.IFS(BK196=1,0,INDIRECT("ｄａｔａ!$"&amp;BK$112&amp;"$"&amp;$B193)=2,1,TRUE,0)</f>
        <v>0</v>
      </c>
      <c r="BL193" s="80" cm="1">
        <f t="array" aca="1" ref="BL193" ca="1">_xlfn.IFS(BL196=1,0,INDIRECT("ｄａｔａ!$"&amp;BL$112&amp;"$"&amp;$B193)=2,1,TRUE,0)</f>
        <v>0</v>
      </c>
      <c r="BM193" s="80" cm="1">
        <f t="array" aca="1" ref="BM193" ca="1">_xlfn.IFS(BM196=1,0,INDIRECT("ｄａｔａ!$"&amp;BM$112&amp;"$"&amp;$B193)=2,1,TRUE,0)</f>
        <v>0</v>
      </c>
      <c r="BN193" s="80" cm="1">
        <f t="array" aca="1" ref="BN193" ca="1">_xlfn.IFS(BN196=1,0,INDIRECT("ｄａｔａ!$"&amp;BN$112&amp;"$"&amp;$B193)=2,1,TRUE,0)</f>
        <v>0</v>
      </c>
      <c r="BO193" s="80" cm="1">
        <f t="array" aca="1" ref="BO193" ca="1">_xlfn.IFS(BO196=1,0,INDIRECT("ｄａｔａ!$"&amp;BO$112&amp;"$"&amp;$B193)=2,1,TRUE,0)</f>
        <v>0</v>
      </c>
      <c r="BP193" s="80" cm="1">
        <f t="array" aca="1" ref="BP193" ca="1">_xlfn.IFS(BP196=1,0,INDIRECT("ｄａｔａ!$"&amp;BP$112&amp;"$"&amp;$B193)=2,1,TRUE,0)</f>
        <v>0</v>
      </c>
    </row>
    <row r="194" spans="1:68" x14ac:dyDescent="0.2">
      <c r="B194" s="80">
        <f>VLOOKUP($A193,$A$11:$B$110,2,FALSE)</f>
        <v>27</v>
      </c>
      <c r="C194" s="80" t="s">
        <v>2437</v>
      </c>
      <c r="D194" s="80" cm="1">
        <f t="array" aca="1" ref="D194" ca="1">_xlfn.IFS(D195=1,0,AND(ISNUMBER(INDIRECT("ｄａｔａ!$"&amp;D$112&amp;"$"&amp;$B194)),INDIRECT("ｄａｔａ!$"&amp;D$112&amp;"$"&amp;$B194)&lt;=12,INDIRECT("ｄａｔａ!$"&amp;D$112&amp;"$"&amp;$B194)&gt;=1),0,TRUE,1)</f>
        <v>1</v>
      </c>
      <c r="F194" s="80">
        <v>0</v>
      </c>
      <c r="G194" s="80">
        <v>0</v>
      </c>
      <c r="H194" s="80">
        <v>0</v>
      </c>
      <c r="I194" s="80" cm="1">
        <f t="array" aca="1" ref="I194" ca="1">_xlfn.IFS(I195=1,0,AND(ISNUMBER(INDIRECT("ｄａｔａ!$"&amp;I$112&amp;"$"&amp;$B194)),LEN(INDIRECT("ｄａｔａ!$"&amp;I$112&amp;"$"&amp;$B194))=4),0,TRUE,1)</f>
        <v>0</v>
      </c>
      <c r="J194" s="80" cm="1">
        <f t="array" aca="1" ref="J194" ca="1">_xlfn.IFS(J195=1,0,AND(ISNUMBER(INDIRECT("ｄａｔａ!$"&amp;J$112&amp;"$"&amp;$B194)),INDIRECT("ｄａｔａ!$"&amp;J$112&amp;"$"&amp;$B194)&lt;=12,INDIRECT("ｄａｔａ!$"&amp;J$112&amp;"$"&amp;$B194)&gt;=1),0,TRUE,1)</f>
        <v>0</v>
      </c>
      <c r="K194" s="80" cm="1">
        <f t="array" aca="1" ref="K194" ca="1">_xlfn.IFS(K195=1,0,ISNUMBER(INDIRECT("ｄａｔａ!$"&amp;K$112&amp;"$"&amp;$B194)),0,TRUE,1)</f>
        <v>0</v>
      </c>
      <c r="L194" s="80" cm="1">
        <f t="array" aca="1" ref="L194" ca="1">_xlfn.IFS(L195=1,0,AND(ISNUMBER(INDIRECT("ｄａｔａ!$"&amp;L$112&amp;"$"&amp;$B194)),INDIRECT("ｄａｔａ!$"&amp;L$112&amp;"$"&amp;$B194)&gt;0),0,TRUE,1)</f>
        <v>0</v>
      </c>
      <c r="M194" s="80" cm="1">
        <f t="array" aca="1" ref="M194" ca="1">_xlfn.IFS(M195=1,0,AND(INDIRECT("ｄａｔａ!$"&amp;M$112&amp;"$"&amp;$B194)&lt;=5,INDIRECT("ｄａｔａ!$"&amp;M$112&amp;"$"&amp;$B194)&gt;0),0,TRUE,1)</f>
        <v>0</v>
      </c>
      <c r="N194" s="80" cm="1">
        <f t="array" aca="1" ref="N194" ca="1">_xlfn.IFS(N195=1,0,AND(INDIRECT("ｄａｔａ!$"&amp;N$112&amp;"$"&amp;$B194)&lt;=2,INDIRECT("ｄａｔａ!$"&amp;N$112&amp;"$"&amp;$B194)&gt;0),0,TRUE,1)</f>
        <v>0</v>
      </c>
      <c r="O194" s="80" cm="1">
        <f t="array" aca="1" ref="O194" ca="1">_xlfn.IFS(O195=1,0,AND(INDIRECT("ｄａｔａ!$"&amp;O$112&amp;"$"&amp;$B194)&lt;=4,INDIRECT("ｄａｔａ!$"&amp;O$112&amp;"$"&amp;$B194)&gt;0),0,TRUE,1)</f>
        <v>0</v>
      </c>
      <c r="P194" s="80" cm="1">
        <f t="array" aca="1" ref="P194" ca="1">_xlfn.IFS(P195=1,0,AND(INDIRECT("ｄａｔａ!$"&amp;P$112&amp;"$"&amp;$B194)&lt;=3,INDIRECT("ｄａｔａ!$"&amp;P$112&amp;"$"&amp;$B194)&gt;0),0,TRUE,1)</f>
        <v>0</v>
      </c>
      <c r="Q194" s="80" cm="1">
        <f t="array" aca="1" ref="Q194" ca="1">_xlfn.IFS(Q195=1,0,AND(INDIRECT("ｄａｔａ!$"&amp;Q$112&amp;"$"&amp;$B194)&lt;=2,INDIRECT("ｄａｔａ!$"&amp;Q$112&amp;"$"&amp;$B194)&gt;0),0,TRUE,1)</f>
        <v>0</v>
      </c>
      <c r="R194" s="80" cm="1">
        <f t="array" aca="1" ref="R194" ca="1">_xlfn.IFS(R195=1,0,AND(INDIRECT("ｄａｔａ!$"&amp;R$112&amp;"$"&amp;$B194)&lt;=10,INDIRECT("ｄａｔａ!$"&amp;R$112&amp;"$"&amp;$B194)&gt;0),0,TRUE,1)</f>
        <v>0</v>
      </c>
      <c r="S194" s="80" cm="1">
        <f t="array" aca="1" ref="S194" ca="1">_xlfn.IFS(S195=1,0,AND(INDIRECT("ｄａｔａ!$"&amp;S$112&amp;"$"&amp;$B194)&lt;=5,INDIRECT("ｄａｔａ!$"&amp;S$112&amp;"$"&amp;$B194)&gt;0),0,TRUE,1)</f>
        <v>0</v>
      </c>
      <c r="T194" s="80" cm="1">
        <f t="array" aca="1" ref="T194" ca="1">_xlfn.IFS(T195=1,0,AND(INDIRECT("ｄａｔａ!$"&amp;T$112&amp;"$"&amp;$B194)&lt;=9,INDIRECT("ｄａｔａ!$"&amp;T$112&amp;"$"&amp;$B194)&gt;0),0,TRUE,1)</f>
        <v>0</v>
      </c>
      <c r="U194" s="80" cm="1">
        <f t="array" aca="1" ref="U194" ca="1">_xlfn.IFS(U195=1,0,ISNUMBER(INDIRECT("ｄａｔａ!$"&amp;U$112&amp;"$"&amp;$B194)),0,TRUE,1)</f>
        <v>0</v>
      </c>
      <c r="V194" s="80" cm="1">
        <f t="array" aca="1" ref="V194" ca="1">_xlfn.IFS(V195=1,0,AND(INDIRECT("ｄａｔａ!$"&amp;V$112&amp;"$"&amp;$B194)&lt;=4,INDIRECT("ｄａｔａ!$"&amp;V$112&amp;"$"&amp;$B194)&gt;0),0,TRUE,1)</f>
        <v>0</v>
      </c>
      <c r="W194" s="80" cm="1">
        <f t="array" aca="1" ref="W194" ca="1">_xlfn.IFS(W195=1,0,AND(INDIRECT("ｄａｔａ!$"&amp;W$112&amp;"$"&amp;$B194)&lt;=2,INDIRECT("ｄａｔａ!$"&amp;W$112&amp;"$"&amp;$B194)&gt;0),0,TRUE,1)</f>
        <v>0</v>
      </c>
      <c r="X194" s="80">
        <f ca="1">IF(SUM($Y193:$AO193)&gt;1,1,0)</f>
        <v>0</v>
      </c>
      <c r="Y194" s="80" cm="1">
        <f t="array" aca="1" ref="Y194" ca="1">_xlfn.IFS(Y196=1,0,Y195=1,0,AND(INDIRECT("ｄａｔａ!$"&amp;Y$112&amp;"$"&amp;$B194)&lt;=2,INDIRECT("ｄａｔａ!$"&amp;Y$112&amp;"$"&amp;$B194)&gt;0),0,TRUE,1)</f>
        <v>0</v>
      </c>
      <c r="Z194" s="80" cm="1">
        <f t="array" aca="1" ref="Z194" ca="1">_xlfn.IFS(Z196=1,0,Z195=1,0,AND(INDIRECT("ｄａｔａ!$"&amp;Z$112&amp;"$"&amp;$B194)&lt;=2,INDIRECT("ｄａｔａ!$"&amp;Z$112&amp;"$"&amp;$B194)&gt;0),0,TRUE,1)</f>
        <v>0</v>
      </c>
      <c r="AA194" s="80" cm="1">
        <f t="array" aca="1" ref="AA194" ca="1">_xlfn.IFS(AA196=1,0,AA195=1,0,AND(INDIRECT("ｄａｔａ!$"&amp;AA$112&amp;"$"&amp;$B194)&lt;=2,INDIRECT("ｄａｔａ!$"&amp;AA$112&amp;"$"&amp;$B194)&gt;0),0,TRUE,1)</f>
        <v>0</v>
      </c>
      <c r="AB194" s="80" cm="1">
        <f t="array" aca="1" ref="AB194" ca="1">_xlfn.IFS(AB196=1,0,AB195=1,0,AND(INDIRECT("ｄａｔａ!$"&amp;AB$112&amp;"$"&amp;$B194)&lt;=2,INDIRECT("ｄａｔａ!$"&amp;AB$112&amp;"$"&amp;$B194)&gt;0),0,TRUE,1)</f>
        <v>0</v>
      </c>
      <c r="AC194" s="80" cm="1">
        <f t="array" aca="1" ref="AC194" ca="1">_xlfn.IFS(AC196=1,0,AC195=1,0,AND(INDIRECT("ｄａｔａ!$"&amp;AC$112&amp;"$"&amp;$B194)&lt;=2,INDIRECT("ｄａｔａ!$"&amp;AC$112&amp;"$"&amp;$B194)&gt;0),0,TRUE,1)</f>
        <v>0</v>
      </c>
      <c r="AD194" s="80" cm="1">
        <f t="array" aca="1" ref="AD194" ca="1">_xlfn.IFS(AD196=1,0,AD195=1,0,AND(INDIRECT("ｄａｔａ!$"&amp;AD$112&amp;"$"&amp;$B194)&lt;=2,INDIRECT("ｄａｔａ!$"&amp;AD$112&amp;"$"&amp;$B194)&gt;0),0,TRUE,1)</f>
        <v>0</v>
      </c>
      <c r="AE194" s="80" cm="1">
        <f t="array" aca="1" ref="AE194" ca="1">_xlfn.IFS(AE196=1,0,AE195=1,0,AND(INDIRECT("ｄａｔａ!$"&amp;AE$112&amp;"$"&amp;$B194)&lt;=2,INDIRECT("ｄａｔａ!$"&amp;AE$112&amp;"$"&amp;$B194)&gt;0),0,TRUE,1)</f>
        <v>0</v>
      </c>
      <c r="AF194" s="80" cm="1">
        <f t="array" aca="1" ref="AF194" ca="1">_xlfn.IFS(AF196=1,0,AF195=1,0,AND(INDIRECT("ｄａｔａ!$"&amp;AF$112&amp;"$"&amp;$B194)&lt;=2,INDIRECT("ｄａｔａ!$"&amp;AF$112&amp;"$"&amp;$B194)&gt;0),0,TRUE,1)</f>
        <v>0</v>
      </c>
      <c r="AG194" s="80" cm="1">
        <f t="array" aca="1" ref="AG194" ca="1">_xlfn.IFS(AG196=1,0,AG195=1,0,AND(INDIRECT("ｄａｔａ!$"&amp;AG$112&amp;"$"&amp;$B194)&lt;=2,INDIRECT("ｄａｔａ!$"&amp;AG$112&amp;"$"&amp;$B194)&gt;0),0,TRUE,1)</f>
        <v>0</v>
      </c>
      <c r="AH194" s="80" cm="1">
        <f t="array" aca="1" ref="AH194" ca="1">_xlfn.IFS(AH196=1,0,AH195=1,0,AND(INDIRECT("ｄａｔａ!$"&amp;AH$112&amp;"$"&amp;$B194)&lt;=2,INDIRECT("ｄａｔａ!$"&amp;AH$112&amp;"$"&amp;$B194)&gt;0),0,TRUE,1)</f>
        <v>0</v>
      </c>
      <c r="AI194" s="80" cm="1">
        <f t="array" aca="1" ref="AI194" ca="1">_xlfn.IFS(AI196=1,0,AI195=1,0,AND(INDIRECT("ｄａｔａ!$"&amp;AI$112&amp;"$"&amp;$B194)&lt;=2,INDIRECT("ｄａｔａ!$"&amp;AI$112&amp;"$"&amp;$B194)&gt;0),0,TRUE,1)</f>
        <v>0</v>
      </c>
      <c r="AJ194" s="80" cm="1">
        <f t="array" aca="1" ref="AJ194" ca="1">_xlfn.IFS(AJ196=1,0,AJ195=1,0,AND(INDIRECT("ｄａｔａ!$"&amp;AJ$112&amp;"$"&amp;$B194)&lt;=2,INDIRECT("ｄａｔａ!$"&amp;AJ$112&amp;"$"&amp;$B194)&gt;0),0,TRUE,1)</f>
        <v>0</v>
      </c>
      <c r="AK194" s="80" cm="1">
        <f t="array" aca="1" ref="AK194" ca="1">_xlfn.IFS(AK196=1,0,AK195=1,0,AND(INDIRECT("ｄａｔａ!$"&amp;AK$112&amp;"$"&amp;$B194)&lt;=2,INDIRECT("ｄａｔａ!$"&amp;AK$112&amp;"$"&amp;$B194)&gt;0),0,TRUE,1)</f>
        <v>0</v>
      </c>
      <c r="AL194" s="80" cm="1">
        <f t="array" aca="1" ref="AL194" ca="1">_xlfn.IFS(AL196=1,0,AL195=1,0,AND(INDIRECT("ｄａｔａ!$"&amp;AL$112&amp;"$"&amp;$B194)&lt;=2,INDIRECT("ｄａｔａ!$"&amp;AL$112&amp;"$"&amp;$B194)&gt;0),0,TRUE,1)</f>
        <v>0</v>
      </c>
      <c r="AM194" s="80" cm="1">
        <f t="array" aca="1" ref="AM194" ca="1">_xlfn.IFS(AM196=1,0,AM195=1,0,AND(INDIRECT("ｄａｔａ!$"&amp;AM$112&amp;"$"&amp;$B194)&lt;=2,INDIRECT("ｄａｔａ!$"&amp;AM$112&amp;"$"&amp;$B194)&gt;0),0,TRUE,1)</f>
        <v>0</v>
      </c>
      <c r="AN194" s="80" cm="1">
        <f t="array" aca="1" ref="AN194" ca="1">_xlfn.IFS(AN196=1,0,AN195=1,0,AND(INDIRECT("ｄａｔａ!$"&amp;AN$112&amp;"$"&amp;$B194)&lt;=2,INDIRECT("ｄａｔａ!$"&amp;AN$112&amp;"$"&amp;$B194)&gt;0),0,TRUE,1)</f>
        <v>0</v>
      </c>
      <c r="AO194" s="80" cm="1">
        <f t="array" aca="1" ref="AO194" ca="1">_xlfn.IFS(AO196=1,0,AO195=1,0,AND(INDIRECT("ｄａｔａ!$"&amp;AO$112&amp;"$"&amp;$B194)&lt;=2,INDIRECT("ｄａｔａ!$"&amp;AO$112&amp;"$"&amp;$B194)&gt;0),0,TRUE,1)</f>
        <v>0</v>
      </c>
      <c r="AP194" s="80">
        <f ca="1">IF(SUM($AQ193:$AZ193)&gt;1,1,0)</f>
        <v>0</v>
      </c>
      <c r="AQ194" s="80" cm="1">
        <f t="array" aca="1" ref="AQ194" ca="1">_xlfn.IFS(AQ196=1,0,AQ195=1,0,AND(INDIRECT("ｄａｔａ!$"&amp;AQ$112&amp;"$"&amp;$B194)&lt;=2,INDIRECT("ｄａｔａ!$"&amp;AQ$112&amp;"$"&amp;$B194)&gt;0),0,TRUE,1)</f>
        <v>0</v>
      </c>
      <c r="AR194" s="80" cm="1">
        <f t="array" aca="1" ref="AR194" ca="1">_xlfn.IFS(AR196=1,0,AR195=1,0,AND(INDIRECT("ｄａｔａ!$"&amp;AR$112&amp;"$"&amp;$B194)&lt;=2,INDIRECT("ｄａｔａ!$"&amp;AR$112&amp;"$"&amp;$B194)&gt;0),0,TRUE,1)</f>
        <v>0</v>
      </c>
      <c r="AS194" s="80" cm="1">
        <f t="array" aca="1" ref="AS194" ca="1">_xlfn.IFS(AS196=1,0,AS195=1,0,AND(INDIRECT("ｄａｔａ!$"&amp;AS$112&amp;"$"&amp;$B194)&lt;=2,INDIRECT("ｄａｔａ!$"&amp;AS$112&amp;"$"&amp;$B194)&gt;0),0,TRUE,1)</f>
        <v>0</v>
      </c>
      <c r="AT194" s="80" cm="1">
        <f t="array" aca="1" ref="AT194" ca="1">_xlfn.IFS(AT196=1,0,AT195=1,0,AND(INDIRECT("ｄａｔａ!$"&amp;AT$112&amp;"$"&amp;$B194)&lt;=2,INDIRECT("ｄａｔａ!$"&amp;AT$112&amp;"$"&amp;$B194)&gt;0),0,TRUE,1)</f>
        <v>0</v>
      </c>
      <c r="AU194" s="80" cm="1">
        <f t="array" aca="1" ref="AU194" ca="1">_xlfn.IFS(AU196=1,0,AU195=1,0,AND(INDIRECT("ｄａｔａ!$"&amp;AU$112&amp;"$"&amp;$B194)&lt;=2,INDIRECT("ｄａｔａ!$"&amp;AU$112&amp;"$"&amp;$B194)&gt;0),0,TRUE,1)</f>
        <v>0</v>
      </c>
      <c r="AV194" s="80" cm="1">
        <f t="array" aca="1" ref="AV194" ca="1">_xlfn.IFS(AV196=1,0,AV195=1,0,AND(INDIRECT("ｄａｔａ!$"&amp;AV$112&amp;"$"&amp;$B194)&lt;=2,INDIRECT("ｄａｔａ!$"&amp;AV$112&amp;"$"&amp;$B194)&gt;0),0,TRUE,1)</f>
        <v>0</v>
      </c>
      <c r="AW194" s="80" cm="1">
        <f t="array" aca="1" ref="AW194" ca="1">_xlfn.IFS(AW196=1,0,AW195=1,0,AND(INDIRECT("ｄａｔａ!$"&amp;AW$112&amp;"$"&amp;$B194)&lt;=2,INDIRECT("ｄａｔａ!$"&amp;AW$112&amp;"$"&amp;$B194)&gt;0),0,TRUE,1)</f>
        <v>0</v>
      </c>
      <c r="AX194" s="80" cm="1">
        <f t="array" aca="1" ref="AX194" ca="1">_xlfn.IFS(AX196=1,0,AX195=1,0,AND(INDIRECT("ｄａｔａ!$"&amp;AX$112&amp;"$"&amp;$B194)&lt;=2,INDIRECT("ｄａｔａ!$"&amp;AX$112&amp;"$"&amp;$B194)&gt;0),0,TRUE,1)</f>
        <v>0</v>
      </c>
      <c r="AY194" s="80" cm="1">
        <f t="array" aca="1" ref="AY194" ca="1">_xlfn.IFS(AY196=1,0,AY195=1,0,AND(INDIRECT("ｄａｔａ!$"&amp;AY$112&amp;"$"&amp;$B194)&lt;=2,INDIRECT("ｄａｔａ!$"&amp;AY$112&amp;"$"&amp;$B194)&gt;0),0,TRUE,1)</f>
        <v>0</v>
      </c>
      <c r="AZ194" s="80" cm="1">
        <f t="array" aca="1" ref="AZ194" ca="1">_xlfn.IFS(AZ196=1,0,AZ195=1,0,AND(INDIRECT("ｄａｔａ!$"&amp;AZ$112&amp;"$"&amp;$B194)&lt;=2,INDIRECT("ｄａｔａ!$"&amp;AZ$112&amp;"$"&amp;$B194)&gt;0),0,TRUE,1)</f>
        <v>0</v>
      </c>
      <c r="BA194" s="80">
        <f ca="1">IF(SUM($BB193:$BP193)&gt;1,1,0)</f>
        <v>0</v>
      </c>
      <c r="BB194" s="80" cm="1">
        <f t="array" aca="1" ref="BB194" ca="1">_xlfn.IFS(BB196=1,0,BB195=1,0,AND(INDIRECT("ｄａｔａ!$"&amp;BB$112&amp;"$"&amp;$B194)&lt;=2,INDIRECT("ｄａｔａ!$"&amp;BB$112&amp;"$"&amp;$B194)&gt;0),0,TRUE,1)</f>
        <v>0</v>
      </c>
      <c r="BC194" s="80" cm="1">
        <f t="array" aca="1" ref="BC194" ca="1">_xlfn.IFS(BC196=1,0,BC195=1,0,AND(INDIRECT("ｄａｔａ!$"&amp;BC$112&amp;"$"&amp;$B194)&lt;=2,INDIRECT("ｄａｔａ!$"&amp;BC$112&amp;"$"&amp;$B194)&gt;0),0,TRUE,1)</f>
        <v>0</v>
      </c>
      <c r="BD194" s="80" cm="1">
        <f t="array" aca="1" ref="BD194" ca="1">_xlfn.IFS(BD196=1,0,BD195=1,0,AND(INDIRECT("ｄａｔａ!$"&amp;BD$112&amp;"$"&amp;$B194)&lt;=2,INDIRECT("ｄａｔａ!$"&amp;BD$112&amp;"$"&amp;$B194)&gt;0),0,TRUE,1)</f>
        <v>0</v>
      </c>
      <c r="BE194" s="80" cm="1">
        <f t="array" aca="1" ref="BE194" ca="1">_xlfn.IFS(BE196=1,0,BE195=1,0,AND(INDIRECT("ｄａｔａ!$"&amp;BE$112&amp;"$"&amp;$B194)&lt;=2,INDIRECT("ｄａｔａ!$"&amp;BE$112&amp;"$"&amp;$B194)&gt;0),0,TRUE,1)</f>
        <v>0</v>
      </c>
      <c r="BF194" s="80" cm="1">
        <f t="array" aca="1" ref="BF194" ca="1">_xlfn.IFS(BF196=1,0,BF195=1,0,AND(INDIRECT("ｄａｔａ!$"&amp;BF$112&amp;"$"&amp;$B194)&lt;=2,INDIRECT("ｄａｔａ!$"&amp;BF$112&amp;"$"&amp;$B194)&gt;0),0,TRUE,1)</f>
        <v>0</v>
      </c>
      <c r="BG194" s="80" cm="1">
        <f t="array" aca="1" ref="BG194" ca="1">_xlfn.IFS(BG196=1,0,BG195=1,0,AND(INDIRECT("ｄａｔａ!$"&amp;BG$112&amp;"$"&amp;$B194)&lt;=2,INDIRECT("ｄａｔａ!$"&amp;BG$112&amp;"$"&amp;$B194)&gt;0),0,TRUE,1)</f>
        <v>0</v>
      </c>
      <c r="BH194" s="80" cm="1">
        <f t="array" aca="1" ref="BH194" ca="1">_xlfn.IFS(BH196=1,0,BH195=1,0,AND(INDIRECT("ｄａｔａ!$"&amp;BH$112&amp;"$"&amp;$B194)&lt;=2,INDIRECT("ｄａｔａ!$"&amp;BH$112&amp;"$"&amp;$B194)&gt;0),0,TRUE,1)</f>
        <v>0</v>
      </c>
      <c r="BI194" s="80" cm="1">
        <f t="array" aca="1" ref="BI194" ca="1">_xlfn.IFS(BI196=1,0,BI195=1,0,AND(INDIRECT("ｄａｔａ!$"&amp;BI$112&amp;"$"&amp;$B194)&lt;=2,INDIRECT("ｄａｔａ!$"&amp;BI$112&amp;"$"&amp;$B194)&gt;0),0,TRUE,1)</f>
        <v>0</v>
      </c>
      <c r="BJ194" s="80" cm="1">
        <f t="array" aca="1" ref="BJ194" ca="1">_xlfn.IFS(BJ196=1,0,BJ195=1,0,AND(INDIRECT("ｄａｔａ!$"&amp;BJ$112&amp;"$"&amp;$B194)&lt;=2,INDIRECT("ｄａｔａ!$"&amp;BJ$112&amp;"$"&amp;$B194)&gt;0),0,TRUE,1)</f>
        <v>0</v>
      </c>
      <c r="BK194" s="80" cm="1">
        <f t="array" aca="1" ref="BK194" ca="1">_xlfn.IFS(BK196=1,0,BK195=1,0,AND(INDIRECT("ｄａｔａ!$"&amp;BK$112&amp;"$"&amp;$B194)&lt;=2,INDIRECT("ｄａｔａ!$"&amp;BK$112&amp;"$"&amp;$B194)&gt;0),0,TRUE,1)</f>
        <v>0</v>
      </c>
      <c r="BL194" s="80" cm="1">
        <f t="array" aca="1" ref="BL194" ca="1">_xlfn.IFS(BL196=1,0,BL195=1,0,AND(INDIRECT("ｄａｔａ!$"&amp;BL$112&amp;"$"&amp;$B194)&lt;=2,INDIRECT("ｄａｔａ!$"&amp;BL$112&amp;"$"&amp;$B194)&gt;0),0,TRUE,1)</f>
        <v>0</v>
      </c>
      <c r="BM194" s="80" cm="1">
        <f t="array" aca="1" ref="BM194" ca="1">_xlfn.IFS(BM196=1,0,BM195=1,0,AND(INDIRECT("ｄａｔａ!$"&amp;BM$112&amp;"$"&amp;$B194)&lt;=2,INDIRECT("ｄａｔａ!$"&amp;BM$112&amp;"$"&amp;$B194)&gt;0),0,TRUE,1)</f>
        <v>0</v>
      </c>
      <c r="BN194" s="80" cm="1">
        <f t="array" aca="1" ref="BN194" ca="1">_xlfn.IFS(BN196=1,0,BN195=1,0,AND(INDIRECT("ｄａｔａ!$"&amp;BN$112&amp;"$"&amp;$B194)&lt;=2,INDIRECT("ｄａｔａ!$"&amp;BN$112&amp;"$"&amp;$B194)&gt;0),0,TRUE,1)</f>
        <v>0</v>
      </c>
      <c r="BO194" s="80" cm="1">
        <f t="array" aca="1" ref="BO194" ca="1">_xlfn.IFS(BO196=1,0,BO195=1,0,AND(INDIRECT("ｄａｔａ!$"&amp;BO$112&amp;"$"&amp;$B194)&lt;=2,INDIRECT("ｄａｔａ!$"&amp;BO$112&amp;"$"&amp;$B194)&gt;0),0,TRUE,1)</f>
        <v>0</v>
      </c>
      <c r="BP194" s="80" cm="1">
        <f t="array" aca="1" ref="BP194" ca="1">_xlfn.IFS(BP196=1,0,BP195=1,0,AND(INDIRECT("ｄａｔａ!$"&amp;BP$112&amp;"$"&amp;$B194)&lt;=2,INDIRECT("ｄａｔａ!$"&amp;BP$112&amp;"$"&amp;$B194)&gt;0),0,TRUE,1)</f>
        <v>0</v>
      </c>
    </row>
    <row r="195" spans="1:68" x14ac:dyDescent="0.2">
      <c r="B195" s="80">
        <f>VLOOKUP($A193,$A$11:$B$110,2,FALSE)</f>
        <v>27</v>
      </c>
      <c r="C195" s="80" t="s">
        <v>2425</v>
      </c>
      <c r="D195" s="80" cm="1">
        <f t="array" aca="1" ref="D195" ca="1">_xlfn.IFS(D196=1,0,TRIM(INDIRECT("ｄａｔａ!$"&amp;D$112&amp;"$"&amp;$B195))="",1,TRIM(INDIRECT("ｄａｔａ!$"&amp;D$112&amp;"$"&amp;$B195))&lt;&gt;"",0)</f>
        <v>0</v>
      </c>
      <c r="F195" s="80" cm="1">
        <f t="array" aca="1" ref="F195" ca="1">_xlfn.IFS(F196=1,0,TRIM(INDIRECT("ｄａｔａ!$"&amp;F$112&amp;"$"&amp;$B195))="",1,TRIM(INDIRECT("ｄａｔａ!$"&amp;F$112&amp;"$"&amp;$B195))&lt;&gt;"",0)</f>
        <v>1</v>
      </c>
      <c r="G195" s="80" cm="1">
        <f t="array" aca="1" ref="G195" ca="1">_xlfn.IFS(G196=1,0,TRIM(INDIRECT("ｄａｔａ!$"&amp;G$112&amp;"$"&amp;$B195))="",1,TRIM(INDIRECT("ｄａｔａ!$"&amp;G$112&amp;"$"&amp;$B195))&lt;&gt;"",0)</f>
        <v>1</v>
      </c>
      <c r="H195" s="80" cm="1">
        <f t="array" aca="1" ref="H195" ca="1">_xlfn.IFS(H196=1,0,TRIM(INDIRECT("ｄａｔａ!$"&amp;H$112&amp;"$"&amp;$B195))="",1,TRIM(INDIRECT("ｄａｔａ!$"&amp;H$112&amp;"$"&amp;$B195))&lt;&gt;"",0)</f>
        <v>1</v>
      </c>
      <c r="I195" s="80" cm="1">
        <f t="array" aca="1" ref="I195" ca="1">_xlfn.IFS(I196=1,0,TRIM(INDIRECT("ｄａｔａ!$"&amp;I$112&amp;"$"&amp;$B195))="",1,TRIM(INDIRECT("ｄａｔａ!$"&amp;I$112&amp;"$"&amp;$B195))&lt;&gt;"",0)</f>
        <v>1</v>
      </c>
      <c r="J195" s="80" cm="1">
        <f t="array" aca="1" ref="J195" ca="1">_xlfn.IFS(J196=1,0,TRIM(INDIRECT("ｄａｔａ!$"&amp;J$112&amp;"$"&amp;$B195))="",1,TRIM(INDIRECT("ｄａｔａ!$"&amp;J$112&amp;"$"&amp;$B195))&lt;&gt;"",0)</f>
        <v>1</v>
      </c>
      <c r="K195" s="80" cm="1">
        <f t="array" aca="1" ref="K195" ca="1">_xlfn.IFS(K196=1,0,TRIM(INDIRECT("ｄａｔａ!$"&amp;K$112&amp;"$"&amp;$B195))="",1,TRIM(INDIRECT("ｄａｔａ!$"&amp;K$112&amp;"$"&amp;$B195))&lt;&gt;"",0)</f>
        <v>1</v>
      </c>
      <c r="L195" s="80" cm="1">
        <f t="array" aca="1" ref="L195" ca="1">_xlfn.IFS(L196=1,0,TRIM(INDIRECT("ｄａｔａ!$"&amp;L$112&amp;"$"&amp;$B195))="",1,TRIM(INDIRECT("ｄａｔａ!$"&amp;L$112&amp;"$"&amp;$B195))&lt;&gt;"",0)</f>
        <v>1</v>
      </c>
      <c r="M195" s="80" cm="1">
        <f t="array" aca="1" ref="M195" ca="1">_xlfn.IFS(M196=1,0,TRIM(INDIRECT("ｄａｔａ!$"&amp;M$112&amp;"$"&amp;$B195))="",1,TRIM(INDIRECT("ｄａｔａ!$"&amp;M$112&amp;"$"&amp;$B195))&lt;&gt;"",0)</f>
        <v>1</v>
      </c>
      <c r="N195" s="80" cm="1">
        <f t="array" aca="1" ref="N195" ca="1">_xlfn.IFS(N196=1,0,TRIM(INDIRECT("ｄａｔａ!$"&amp;N$112&amp;"$"&amp;$B195))="",1,TRIM(INDIRECT("ｄａｔａ!$"&amp;N$112&amp;"$"&amp;$B195))&lt;&gt;"",0)</f>
        <v>1</v>
      </c>
      <c r="O195" s="80" cm="1">
        <f t="array" aca="1" ref="O195" ca="1">_xlfn.IFS(O196=1,0,TRIM(INDIRECT("ｄａｔａ!$"&amp;O$112&amp;"$"&amp;$B195))="",1,TRIM(INDIRECT("ｄａｔａ!$"&amp;O$112&amp;"$"&amp;$B195))&lt;&gt;"",0)</f>
        <v>1</v>
      </c>
      <c r="P195" s="80" cm="1">
        <f t="array" aca="1" ref="P195" ca="1">_xlfn.IFS(P196=1,0,TRIM(INDIRECT("ｄａｔａ!$"&amp;P$112&amp;"$"&amp;$B195))="",1,TRIM(INDIRECT("ｄａｔａ!$"&amp;P$112&amp;"$"&amp;$B195))&lt;&gt;"",0)</f>
        <v>1</v>
      </c>
      <c r="Q195" s="80" cm="1">
        <f t="array" aca="1" ref="Q195" ca="1">_xlfn.IFS(Q196=1,0,TRIM(INDIRECT("ｄａｔａ!$"&amp;Q$112&amp;"$"&amp;$B195))="",1,TRIM(INDIRECT("ｄａｔａ!$"&amp;Q$112&amp;"$"&amp;$B195))&lt;&gt;"",0)</f>
        <v>1</v>
      </c>
      <c r="R195" s="80" cm="1">
        <f t="array" aca="1" ref="R195" ca="1">_xlfn.IFS(R196=1,0,TRIM(INDIRECT("ｄａｔａ!$"&amp;R$112&amp;"$"&amp;$B195))="",1,TRIM(INDIRECT("ｄａｔａ!$"&amp;R$112&amp;"$"&amp;$B195))&lt;&gt;"",0)</f>
        <v>1</v>
      </c>
      <c r="S195" s="80" cm="1">
        <f t="array" aca="1" ref="S195" ca="1">_xlfn.IFS(S196=1,0,TRIM(INDIRECT("ｄａｔａ!$"&amp;S$112&amp;"$"&amp;$B195))="",1,TRIM(INDIRECT("ｄａｔａ!$"&amp;S$112&amp;"$"&amp;$B195))&lt;&gt;"",0)</f>
        <v>1</v>
      </c>
      <c r="T195" s="80" cm="1">
        <f t="array" aca="1" ref="T195" ca="1">_xlfn.IFS(T196=1,0,TRIM(INDIRECT("ｄａｔａ!$"&amp;T$112&amp;"$"&amp;$B195))="",1,TRIM(INDIRECT("ｄａｔａ!$"&amp;T$112&amp;"$"&amp;$B195))&lt;&gt;"",0)</f>
        <v>1</v>
      </c>
      <c r="U195" s="80" cm="1">
        <f t="array" aca="1" ref="U195" ca="1">_xlfn.IFS(U196=1,0,TRIM(INDIRECT("ｄａｔａ!$"&amp;U$112&amp;"$"&amp;$B195))="",1,TRIM(INDIRECT("ｄａｔａ!$"&amp;U$112&amp;"$"&amp;$B195))&lt;&gt;"",0)</f>
        <v>1</v>
      </c>
      <c r="V195" s="80" cm="1">
        <f t="array" aca="1" ref="V195" ca="1">_xlfn.IFS(V196=1,0,TRIM(INDIRECT("ｄａｔａ!$"&amp;V$112&amp;"$"&amp;$B195))="",1,TRIM(INDIRECT("ｄａｔａ!$"&amp;V$112&amp;"$"&amp;$B195))&lt;&gt;"",0)</f>
        <v>1</v>
      </c>
      <c r="W195" s="80" cm="1">
        <f t="array" aca="1" ref="W195" ca="1">_xlfn.IFS(W196=1,0,TRIM(INDIRECT("ｄａｔａ!$"&amp;W$112&amp;"$"&amp;$B195))="",1,TRIM(INDIRECT("ｄａｔａ!$"&amp;W$112&amp;"$"&amp;$B195))&lt;&gt;"",0)</f>
        <v>1</v>
      </c>
      <c r="X195" s="80">
        <f ca="1">IF(SUM($Y195:$AO195)=17,1,0)</f>
        <v>1</v>
      </c>
      <c r="Y195" s="80" cm="1">
        <f t="array" aca="1" ref="Y195" ca="1">_xlfn.IFS(Y196=1,0,TRIM(INDIRECT("ｄａｔａ!$"&amp;Y$112&amp;"$"&amp;$B195))="",1,TRIM(INDIRECT("ｄａｔａ!$"&amp;Y$112&amp;"$"&amp;$B195))&lt;&gt;"",0)</f>
        <v>1</v>
      </c>
      <c r="Z195" s="80" cm="1">
        <f t="array" aca="1" ref="Z195" ca="1">_xlfn.IFS(Z196=1,0,TRIM(INDIRECT("ｄａｔａ!$"&amp;Z$112&amp;"$"&amp;$B195))="",1,TRIM(INDIRECT("ｄａｔａ!$"&amp;Z$112&amp;"$"&amp;$B195))&lt;&gt;"",0)</f>
        <v>1</v>
      </c>
      <c r="AA195" s="80" cm="1">
        <f t="array" aca="1" ref="AA195" ca="1">_xlfn.IFS(AA196=1,0,TRIM(INDIRECT("ｄａｔａ!$"&amp;AA$112&amp;"$"&amp;$B195))="",1,TRIM(INDIRECT("ｄａｔａ!$"&amp;AA$112&amp;"$"&amp;$B195))&lt;&gt;"",0)</f>
        <v>1</v>
      </c>
      <c r="AB195" s="80" cm="1">
        <f t="array" aca="1" ref="AB195" ca="1">_xlfn.IFS(AB196=1,0,TRIM(INDIRECT("ｄａｔａ!$"&amp;AB$112&amp;"$"&amp;$B195))="",1,TRIM(INDIRECT("ｄａｔａ!$"&amp;AB$112&amp;"$"&amp;$B195))&lt;&gt;"",0)</f>
        <v>1</v>
      </c>
      <c r="AC195" s="80" cm="1">
        <f t="array" aca="1" ref="AC195" ca="1">_xlfn.IFS(AC196=1,0,TRIM(INDIRECT("ｄａｔａ!$"&amp;AC$112&amp;"$"&amp;$B195))="",1,TRIM(INDIRECT("ｄａｔａ!$"&amp;AC$112&amp;"$"&amp;$B195))&lt;&gt;"",0)</f>
        <v>1</v>
      </c>
      <c r="AD195" s="80" cm="1">
        <f t="array" aca="1" ref="AD195" ca="1">_xlfn.IFS(AD196=1,0,TRIM(INDIRECT("ｄａｔａ!$"&amp;AD$112&amp;"$"&amp;$B195))="",1,TRIM(INDIRECT("ｄａｔａ!$"&amp;AD$112&amp;"$"&amp;$B195))&lt;&gt;"",0)</f>
        <v>1</v>
      </c>
      <c r="AE195" s="80" cm="1">
        <f t="array" aca="1" ref="AE195" ca="1">_xlfn.IFS(AE196=1,0,TRIM(INDIRECT("ｄａｔａ!$"&amp;AE$112&amp;"$"&amp;$B195))="",1,TRIM(INDIRECT("ｄａｔａ!$"&amp;AE$112&amp;"$"&amp;$B195))&lt;&gt;"",0)</f>
        <v>1</v>
      </c>
      <c r="AF195" s="80" cm="1">
        <f t="array" aca="1" ref="AF195" ca="1">_xlfn.IFS(AF196=1,0,TRIM(INDIRECT("ｄａｔａ!$"&amp;AF$112&amp;"$"&amp;$B195))="",1,TRIM(INDIRECT("ｄａｔａ!$"&amp;AF$112&amp;"$"&amp;$B195))&lt;&gt;"",0)</f>
        <v>1</v>
      </c>
      <c r="AG195" s="80" cm="1">
        <f t="array" aca="1" ref="AG195" ca="1">_xlfn.IFS(AG196=1,0,TRIM(INDIRECT("ｄａｔａ!$"&amp;AG$112&amp;"$"&amp;$B195))="",1,TRIM(INDIRECT("ｄａｔａ!$"&amp;AG$112&amp;"$"&amp;$B195))&lt;&gt;"",0)</f>
        <v>1</v>
      </c>
      <c r="AH195" s="80" cm="1">
        <f t="array" aca="1" ref="AH195" ca="1">_xlfn.IFS(AH196=1,0,TRIM(INDIRECT("ｄａｔａ!$"&amp;AH$112&amp;"$"&amp;$B195))="",1,TRIM(INDIRECT("ｄａｔａ!$"&amp;AH$112&amp;"$"&amp;$B195))&lt;&gt;"",0)</f>
        <v>1</v>
      </c>
      <c r="AI195" s="80" cm="1">
        <f t="array" aca="1" ref="AI195" ca="1">_xlfn.IFS(AI196=1,0,TRIM(INDIRECT("ｄａｔａ!$"&amp;AI$112&amp;"$"&amp;$B195))="",1,TRIM(INDIRECT("ｄａｔａ!$"&amp;AI$112&amp;"$"&amp;$B195))&lt;&gt;"",0)</f>
        <v>1</v>
      </c>
      <c r="AJ195" s="80" cm="1">
        <f t="array" aca="1" ref="AJ195" ca="1">_xlfn.IFS(AJ196=1,0,TRIM(INDIRECT("ｄａｔａ!$"&amp;AJ$112&amp;"$"&amp;$B195))="",1,TRIM(INDIRECT("ｄａｔａ!$"&amp;AJ$112&amp;"$"&amp;$B195))&lt;&gt;"",0)</f>
        <v>1</v>
      </c>
      <c r="AK195" s="80" cm="1">
        <f t="array" aca="1" ref="AK195" ca="1">_xlfn.IFS(AK196=1,0,TRIM(INDIRECT("ｄａｔａ!$"&amp;AK$112&amp;"$"&amp;$B195))="",1,TRIM(INDIRECT("ｄａｔａ!$"&amp;AK$112&amp;"$"&amp;$B195))&lt;&gt;"",0)</f>
        <v>1</v>
      </c>
      <c r="AL195" s="80" cm="1">
        <f t="array" aca="1" ref="AL195" ca="1">_xlfn.IFS(AL196=1,0,TRIM(INDIRECT("ｄａｔａ!$"&amp;AL$112&amp;"$"&amp;$B195))="",1,TRIM(INDIRECT("ｄａｔａ!$"&amp;AL$112&amp;"$"&amp;$B195))&lt;&gt;"",0)</f>
        <v>1</v>
      </c>
      <c r="AM195" s="80" cm="1">
        <f t="array" aca="1" ref="AM195" ca="1">_xlfn.IFS(AM196=1,0,TRIM(INDIRECT("ｄａｔａ!$"&amp;AM$112&amp;"$"&amp;$B195))="",1,TRIM(INDIRECT("ｄａｔａ!$"&amp;AM$112&amp;"$"&amp;$B195))&lt;&gt;"",0)</f>
        <v>1</v>
      </c>
      <c r="AN195" s="80" cm="1">
        <f t="array" aca="1" ref="AN195" ca="1">_xlfn.IFS(AN196=1,0,TRIM(INDIRECT("ｄａｔａ!$"&amp;AN$112&amp;"$"&amp;$B195))="",1,TRIM(INDIRECT("ｄａｔａ!$"&amp;AN$112&amp;"$"&amp;$B195))&lt;&gt;"",0)</f>
        <v>1</v>
      </c>
      <c r="AO195" s="80" cm="1">
        <f t="array" aca="1" ref="AO195" ca="1">_xlfn.IFS(AO196=1,0,TRIM(INDIRECT("ｄａｔａ!$"&amp;AO$112&amp;"$"&amp;$B195))="",1,TRIM(INDIRECT("ｄａｔａ!$"&amp;AO$112&amp;"$"&amp;$B195))&lt;&gt;"",0)</f>
        <v>1</v>
      </c>
      <c r="AP195" s="80">
        <f ca="1">IF(SUM($AQ195:$AZ195)=10,1,0)</f>
        <v>1</v>
      </c>
      <c r="AQ195" s="80" cm="1">
        <f t="array" aca="1" ref="AQ195" ca="1">_xlfn.IFS(AQ196=1,0,TRIM(INDIRECT("ｄａｔａ!$"&amp;AQ$112&amp;"$"&amp;$B195))="",1,TRIM(INDIRECT("ｄａｔａ!$"&amp;AQ$112&amp;"$"&amp;$B195))&lt;&gt;"",0)</f>
        <v>1</v>
      </c>
      <c r="AR195" s="80" cm="1">
        <f t="array" aca="1" ref="AR195" ca="1">_xlfn.IFS(AR196=1,0,TRIM(INDIRECT("ｄａｔａ!$"&amp;AR$112&amp;"$"&amp;$B195))="",1,TRIM(INDIRECT("ｄａｔａ!$"&amp;AR$112&amp;"$"&amp;$B195))&lt;&gt;"",0)</f>
        <v>1</v>
      </c>
      <c r="AS195" s="80" cm="1">
        <f t="array" aca="1" ref="AS195" ca="1">_xlfn.IFS(AS196=1,0,TRIM(INDIRECT("ｄａｔａ!$"&amp;AS$112&amp;"$"&amp;$B195))="",1,TRIM(INDIRECT("ｄａｔａ!$"&amp;AS$112&amp;"$"&amp;$B195))&lt;&gt;"",0)</f>
        <v>1</v>
      </c>
      <c r="AT195" s="80" cm="1">
        <f t="array" aca="1" ref="AT195" ca="1">_xlfn.IFS(AT196=1,0,TRIM(INDIRECT("ｄａｔａ!$"&amp;AT$112&amp;"$"&amp;$B195))="",1,TRIM(INDIRECT("ｄａｔａ!$"&amp;AT$112&amp;"$"&amp;$B195))&lt;&gt;"",0)</f>
        <v>1</v>
      </c>
      <c r="AU195" s="80" cm="1">
        <f t="array" aca="1" ref="AU195" ca="1">_xlfn.IFS(AU196=1,0,TRIM(INDIRECT("ｄａｔａ!$"&amp;AU$112&amp;"$"&amp;$B195))="",1,TRIM(INDIRECT("ｄａｔａ!$"&amp;AU$112&amp;"$"&amp;$B195))&lt;&gt;"",0)</f>
        <v>1</v>
      </c>
      <c r="AV195" s="80" cm="1">
        <f t="array" aca="1" ref="AV195" ca="1">_xlfn.IFS(AV196=1,0,TRIM(INDIRECT("ｄａｔａ!$"&amp;AV$112&amp;"$"&amp;$B195))="",1,TRIM(INDIRECT("ｄａｔａ!$"&amp;AV$112&amp;"$"&amp;$B195))&lt;&gt;"",0)</f>
        <v>1</v>
      </c>
      <c r="AW195" s="80" cm="1">
        <f t="array" aca="1" ref="AW195" ca="1">_xlfn.IFS(AW196=1,0,TRIM(INDIRECT("ｄａｔａ!$"&amp;AW$112&amp;"$"&amp;$B195))="",1,TRIM(INDIRECT("ｄａｔａ!$"&amp;AW$112&amp;"$"&amp;$B195))&lt;&gt;"",0)</f>
        <v>1</v>
      </c>
      <c r="AX195" s="80" cm="1">
        <f t="array" aca="1" ref="AX195" ca="1">_xlfn.IFS(AX196=1,0,TRIM(INDIRECT("ｄａｔａ!$"&amp;AX$112&amp;"$"&amp;$B195))="",1,TRIM(INDIRECT("ｄａｔａ!$"&amp;AX$112&amp;"$"&amp;$B195))&lt;&gt;"",0)</f>
        <v>1</v>
      </c>
      <c r="AY195" s="80" cm="1">
        <f t="array" aca="1" ref="AY195" ca="1">_xlfn.IFS(AY196=1,0,TRIM(INDIRECT("ｄａｔａ!$"&amp;AY$112&amp;"$"&amp;$B195))="",1,TRIM(INDIRECT("ｄａｔａ!$"&amp;AY$112&amp;"$"&amp;$B195))&lt;&gt;"",0)</f>
        <v>1</v>
      </c>
      <c r="AZ195" s="80" cm="1">
        <f t="array" aca="1" ref="AZ195" ca="1">_xlfn.IFS(AZ196=1,0,TRIM(INDIRECT("ｄａｔａ!$"&amp;AZ$112&amp;"$"&amp;$B195))="",1,TRIM(INDIRECT("ｄａｔａ!$"&amp;AZ$112&amp;"$"&amp;$B195))&lt;&gt;"",0)</f>
        <v>1</v>
      </c>
      <c r="BA195" s="80">
        <f ca="1">IF(SUM($BB195:$BP195)=15,1,0)</f>
        <v>1</v>
      </c>
      <c r="BB195" s="80" cm="1">
        <f t="array" aca="1" ref="BB195" ca="1">_xlfn.IFS(BB196=1,0,TRIM(INDIRECT("ｄａｔａ!$"&amp;BB$112&amp;"$"&amp;$B195))="",1,TRIM(INDIRECT("ｄａｔａ!$"&amp;BB$112&amp;"$"&amp;$B195))&lt;&gt;"",0)</f>
        <v>1</v>
      </c>
      <c r="BC195" s="80" cm="1">
        <f t="array" aca="1" ref="BC195" ca="1">_xlfn.IFS(BC196=1,0,TRIM(INDIRECT("ｄａｔａ!$"&amp;BC$112&amp;"$"&amp;$B195))="",1,TRIM(INDIRECT("ｄａｔａ!$"&amp;BC$112&amp;"$"&amp;$B195))&lt;&gt;"",0)</f>
        <v>1</v>
      </c>
      <c r="BD195" s="80" cm="1">
        <f t="array" aca="1" ref="BD195" ca="1">_xlfn.IFS(BD196=1,0,TRIM(INDIRECT("ｄａｔａ!$"&amp;BD$112&amp;"$"&amp;$B195))="",1,TRIM(INDIRECT("ｄａｔａ!$"&amp;BD$112&amp;"$"&amp;$B195))&lt;&gt;"",0)</f>
        <v>1</v>
      </c>
      <c r="BE195" s="80" cm="1">
        <f t="array" aca="1" ref="BE195" ca="1">_xlfn.IFS(BE196=1,0,TRIM(INDIRECT("ｄａｔａ!$"&amp;BE$112&amp;"$"&amp;$B195))="",1,TRIM(INDIRECT("ｄａｔａ!$"&amp;BE$112&amp;"$"&amp;$B195))&lt;&gt;"",0)</f>
        <v>1</v>
      </c>
      <c r="BF195" s="80" cm="1">
        <f t="array" aca="1" ref="BF195" ca="1">_xlfn.IFS(BF196=1,0,TRIM(INDIRECT("ｄａｔａ!$"&amp;BF$112&amp;"$"&amp;$B195))="",1,TRIM(INDIRECT("ｄａｔａ!$"&amp;BF$112&amp;"$"&amp;$B195))&lt;&gt;"",0)</f>
        <v>1</v>
      </c>
      <c r="BG195" s="80" cm="1">
        <f t="array" aca="1" ref="BG195" ca="1">_xlfn.IFS(BG196=1,0,TRIM(INDIRECT("ｄａｔａ!$"&amp;BG$112&amp;"$"&amp;$B195))="",1,TRIM(INDIRECT("ｄａｔａ!$"&amp;BG$112&amp;"$"&amp;$B195))&lt;&gt;"",0)</f>
        <v>1</v>
      </c>
      <c r="BH195" s="80" cm="1">
        <f t="array" aca="1" ref="BH195" ca="1">_xlfn.IFS(BH196=1,0,TRIM(INDIRECT("ｄａｔａ!$"&amp;BH$112&amp;"$"&amp;$B195))="",1,TRIM(INDIRECT("ｄａｔａ!$"&amp;BH$112&amp;"$"&amp;$B195))&lt;&gt;"",0)</f>
        <v>1</v>
      </c>
      <c r="BI195" s="80" cm="1">
        <f t="array" aca="1" ref="BI195" ca="1">_xlfn.IFS(BI196=1,0,TRIM(INDIRECT("ｄａｔａ!$"&amp;BI$112&amp;"$"&amp;$B195))="",1,TRIM(INDIRECT("ｄａｔａ!$"&amp;BI$112&amp;"$"&amp;$B195))&lt;&gt;"",0)</f>
        <v>1</v>
      </c>
      <c r="BJ195" s="80" cm="1">
        <f t="array" aca="1" ref="BJ195" ca="1">_xlfn.IFS(BJ196=1,0,TRIM(INDIRECT("ｄａｔａ!$"&amp;BJ$112&amp;"$"&amp;$B195))="",1,TRIM(INDIRECT("ｄａｔａ!$"&amp;BJ$112&amp;"$"&amp;$B195))&lt;&gt;"",0)</f>
        <v>1</v>
      </c>
      <c r="BK195" s="80" cm="1">
        <f t="array" aca="1" ref="BK195" ca="1">_xlfn.IFS(BK196=1,0,TRIM(INDIRECT("ｄａｔａ!$"&amp;BK$112&amp;"$"&amp;$B195))="",1,TRIM(INDIRECT("ｄａｔａ!$"&amp;BK$112&amp;"$"&amp;$B195))&lt;&gt;"",0)</f>
        <v>1</v>
      </c>
      <c r="BL195" s="80" cm="1">
        <f t="array" aca="1" ref="BL195" ca="1">_xlfn.IFS(BL196=1,0,TRIM(INDIRECT("ｄａｔａ!$"&amp;BL$112&amp;"$"&amp;$B195))="",1,TRIM(INDIRECT("ｄａｔａ!$"&amp;BL$112&amp;"$"&amp;$B195))&lt;&gt;"",0)</f>
        <v>1</v>
      </c>
      <c r="BM195" s="80" cm="1">
        <f t="array" aca="1" ref="BM195" ca="1">_xlfn.IFS(BM196=1,0,TRIM(INDIRECT("ｄａｔａ!$"&amp;BM$112&amp;"$"&amp;$B195))="",1,TRIM(INDIRECT("ｄａｔａ!$"&amp;BM$112&amp;"$"&amp;$B195))&lt;&gt;"",0)</f>
        <v>1</v>
      </c>
      <c r="BN195" s="80" cm="1">
        <f t="array" aca="1" ref="BN195" ca="1">_xlfn.IFS(BN196=1,0,TRIM(INDIRECT("ｄａｔａ!$"&amp;BN$112&amp;"$"&amp;$B195))="",1,TRIM(INDIRECT("ｄａｔａ!$"&amp;BN$112&amp;"$"&amp;$B195))&lt;&gt;"",0)</f>
        <v>1</v>
      </c>
      <c r="BO195" s="80" cm="1">
        <f t="array" aca="1" ref="BO195" ca="1">_xlfn.IFS(BO196=1,0,TRIM(INDIRECT("ｄａｔａ!$"&amp;BO$112&amp;"$"&amp;$B195))="",1,TRIM(INDIRECT("ｄａｔａ!$"&amp;BO$112&amp;"$"&amp;$B195))&lt;&gt;"",0)</f>
        <v>1</v>
      </c>
      <c r="BP195" s="80" cm="1">
        <f t="array" aca="1" ref="BP195" ca="1">_xlfn.IFS(BP196=1,0,TRIM(INDIRECT("ｄａｔａ!$"&amp;BP$112&amp;"$"&amp;$B195))="",1,TRIM(INDIRECT("ｄａｔａ!$"&amp;BP$112&amp;"$"&amp;$B195))&lt;&gt;"",0)</f>
        <v>1</v>
      </c>
    </row>
    <row r="196" spans="1:68" x14ac:dyDescent="0.2">
      <c r="B196" s="80">
        <f>VLOOKUP($A193,$A$11:$B$110,2,FALSE)</f>
        <v>27</v>
      </c>
      <c r="C196" s="80" t="s">
        <v>2430</v>
      </c>
      <c r="D196" s="80" cm="1">
        <f t="array" aca="1" ref="D196" ca="1">IF(ISERROR(INDIRECT("ｄａｔａ!$"&amp;D$112&amp;"$"&amp;$B196)),1,0)</f>
        <v>0</v>
      </c>
      <c r="F196" s="80" cm="1">
        <f t="array" aca="1" ref="F196" ca="1">IF(ISERROR(INDIRECT("ｄａｔａ!$"&amp;F$112&amp;"$"&amp;$B196)),1,0)</f>
        <v>0</v>
      </c>
      <c r="G196" s="80" cm="1">
        <f t="array" aca="1" ref="G196" ca="1">IF(ISERROR(INDIRECT("ｄａｔａ!$"&amp;G$112&amp;"$"&amp;$B196)),1,0)</f>
        <v>0</v>
      </c>
      <c r="H196" s="80" cm="1">
        <f t="array" aca="1" ref="H196" ca="1">IF(ISERROR(INDIRECT("ｄａｔａ!$"&amp;H$112&amp;"$"&amp;$B196)),1,0)</f>
        <v>0</v>
      </c>
      <c r="I196" s="80" cm="1">
        <f t="array" aca="1" ref="I196" ca="1">IF(ISERROR(INDIRECT("ｄａｔａ!$"&amp;I$112&amp;"$"&amp;$B196)),1,0)</f>
        <v>0</v>
      </c>
      <c r="J196" s="80" cm="1">
        <f t="array" aca="1" ref="J196" ca="1">IF(ISERROR(INDIRECT("ｄａｔａ!$"&amp;J$112&amp;"$"&amp;$B196)),1,0)</f>
        <v>0</v>
      </c>
      <c r="K196" s="80" cm="1">
        <f t="array" aca="1" ref="K196" ca="1">IF(ISERROR(INDIRECT("ｄａｔａ!$"&amp;K$112&amp;"$"&amp;$B196)),1,0)</f>
        <v>0</v>
      </c>
      <c r="L196" s="80" cm="1">
        <f t="array" aca="1" ref="L196" ca="1">IF(ISERROR(INDIRECT("ｄａｔａ!$"&amp;L$112&amp;"$"&amp;$B196)),1,0)</f>
        <v>0</v>
      </c>
      <c r="M196" s="80" cm="1">
        <f t="array" aca="1" ref="M196" ca="1">IF(ISERROR(INDIRECT("ｄａｔａ!$"&amp;M$112&amp;"$"&amp;$B196)),1,0)</f>
        <v>0</v>
      </c>
      <c r="N196" s="80" cm="1">
        <f t="array" aca="1" ref="N196" ca="1">IF(ISERROR(INDIRECT("ｄａｔａ!$"&amp;N$112&amp;"$"&amp;$B196)),1,0)</f>
        <v>0</v>
      </c>
      <c r="O196" s="80" cm="1">
        <f t="array" aca="1" ref="O196" ca="1">IF(ISERROR(INDIRECT("ｄａｔａ!$"&amp;O$112&amp;"$"&amp;$B196)),1,0)</f>
        <v>0</v>
      </c>
      <c r="P196" s="80" cm="1">
        <f t="array" aca="1" ref="P196" ca="1">IF(ISERROR(INDIRECT("ｄａｔａ!$"&amp;P$112&amp;"$"&amp;$B196)),1,0)</f>
        <v>0</v>
      </c>
      <c r="Q196" s="80" cm="1">
        <f t="array" aca="1" ref="Q196" ca="1">IF(ISERROR(INDIRECT("ｄａｔａ!$"&amp;Q$112&amp;"$"&amp;$B196)),1,0)</f>
        <v>0</v>
      </c>
      <c r="R196" s="80" cm="1">
        <f t="array" aca="1" ref="R196" ca="1">IF(ISERROR(INDIRECT("ｄａｔａ!$"&amp;R$112&amp;"$"&amp;$B196)),1,0)</f>
        <v>0</v>
      </c>
      <c r="S196" s="80" cm="1">
        <f t="array" aca="1" ref="S196" ca="1">IF(ISERROR(INDIRECT("ｄａｔａ!$"&amp;S$112&amp;"$"&amp;$B196)),1,0)</f>
        <v>0</v>
      </c>
      <c r="T196" s="80" cm="1">
        <f t="array" aca="1" ref="T196" ca="1">IF(ISERROR(INDIRECT("ｄａｔａ!$"&amp;T$112&amp;"$"&amp;$B196)),1,0)</f>
        <v>0</v>
      </c>
      <c r="U196" s="80" cm="1">
        <f t="array" aca="1" ref="U196" ca="1">IF(ISERROR(INDIRECT("ｄａｔａ!$"&amp;U$112&amp;"$"&amp;$B196)),1,0)</f>
        <v>0</v>
      </c>
      <c r="V196" s="80" cm="1">
        <f t="array" aca="1" ref="V196" ca="1">IF(ISERROR(INDIRECT("ｄａｔａ!$"&amp;V$112&amp;"$"&amp;$B196)),1,0)</f>
        <v>0</v>
      </c>
      <c r="W196" s="80" cm="1">
        <f t="array" aca="1" ref="W196" ca="1">IF(ISERROR(INDIRECT("ｄａｔａ!$"&amp;W$112&amp;"$"&amp;$B196)),1,0)</f>
        <v>0</v>
      </c>
      <c r="X196" s="80">
        <f ca="1">IF(SUM($Y194:$AO194,$Y196:$AO196)&gt;0,1,0)</f>
        <v>0</v>
      </c>
      <c r="Y196" s="80" cm="1">
        <f t="array" aca="1" ref="Y196" ca="1">IF(ISERROR(INDIRECT("ｄａｔａ!$"&amp;Y$112&amp;"$"&amp;$B196)),1,0)</f>
        <v>0</v>
      </c>
      <c r="Z196" s="80" cm="1">
        <f t="array" aca="1" ref="Z196" ca="1">IF(ISERROR(INDIRECT("ｄａｔａ!$"&amp;Z$112&amp;"$"&amp;$B196)),1,0)</f>
        <v>0</v>
      </c>
      <c r="AA196" s="80" cm="1">
        <f t="array" aca="1" ref="AA196" ca="1">IF(ISERROR(INDIRECT("ｄａｔａ!$"&amp;AA$112&amp;"$"&amp;$B196)),1,0)</f>
        <v>0</v>
      </c>
      <c r="AB196" s="80" cm="1">
        <f t="array" aca="1" ref="AB196" ca="1">IF(ISERROR(INDIRECT("ｄａｔａ!$"&amp;AB$112&amp;"$"&amp;$B196)),1,0)</f>
        <v>0</v>
      </c>
      <c r="AC196" s="80" cm="1">
        <f t="array" aca="1" ref="AC196" ca="1">IF(ISERROR(INDIRECT("ｄａｔａ!$"&amp;AC$112&amp;"$"&amp;$B196)),1,0)</f>
        <v>0</v>
      </c>
      <c r="AD196" s="80" cm="1">
        <f t="array" aca="1" ref="AD196" ca="1">IF(ISERROR(INDIRECT("ｄａｔａ!$"&amp;AD$112&amp;"$"&amp;$B196)),1,0)</f>
        <v>0</v>
      </c>
      <c r="AE196" s="80" cm="1">
        <f t="array" aca="1" ref="AE196" ca="1">IF(ISERROR(INDIRECT("ｄａｔａ!$"&amp;AE$112&amp;"$"&amp;$B196)),1,0)</f>
        <v>0</v>
      </c>
      <c r="AF196" s="80" cm="1">
        <f t="array" aca="1" ref="AF196" ca="1">IF(ISERROR(INDIRECT("ｄａｔａ!$"&amp;AF$112&amp;"$"&amp;$B196)),1,0)</f>
        <v>0</v>
      </c>
      <c r="AG196" s="80" cm="1">
        <f t="array" aca="1" ref="AG196" ca="1">IF(ISERROR(INDIRECT("ｄａｔａ!$"&amp;AG$112&amp;"$"&amp;$B196)),1,0)</f>
        <v>0</v>
      </c>
      <c r="AH196" s="80" cm="1">
        <f t="array" aca="1" ref="AH196" ca="1">IF(ISERROR(INDIRECT("ｄａｔａ!$"&amp;AH$112&amp;"$"&amp;$B196)),1,0)</f>
        <v>0</v>
      </c>
      <c r="AI196" s="80" cm="1">
        <f t="array" aca="1" ref="AI196" ca="1">IF(ISERROR(INDIRECT("ｄａｔａ!$"&amp;AI$112&amp;"$"&amp;$B196)),1,0)</f>
        <v>0</v>
      </c>
      <c r="AJ196" s="80" cm="1">
        <f t="array" aca="1" ref="AJ196" ca="1">IF(ISERROR(INDIRECT("ｄａｔａ!$"&amp;AJ$112&amp;"$"&amp;$B196)),1,0)</f>
        <v>0</v>
      </c>
      <c r="AK196" s="80" cm="1">
        <f t="array" aca="1" ref="AK196" ca="1">IF(ISERROR(INDIRECT("ｄａｔａ!$"&amp;AK$112&amp;"$"&amp;$B196)),1,0)</f>
        <v>0</v>
      </c>
      <c r="AL196" s="80" cm="1">
        <f t="array" aca="1" ref="AL196" ca="1">IF(ISERROR(INDIRECT("ｄａｔａ!$"&amp;AL$112&amp;"$"&amp;$B196)),1,0)</f>
        <v>0</v>
      </c>
      <c r="AM196" s="80" cm="1">
        <f t="array" aca="1" ref="AM196" ca="1">IF(ISERROR(INDIRECT("ｄａｔａ!$"&amp;AM$112&amp;"$"&amp;$B196)),1,0)</f>
        <v>0</v>
      </c>
      <c r="AN196" s="80" cm="1">
        <f t="array" aca="1" ref="AN196" ca="1">IF(ISERROR(INDIRECT("ｄａｔａ!$"&amp;AN$112&amp;"$"&amp;$B196)),1,0)</f>
        <v>0</v>
      </c>
      <c r="AO196" s="80" cm="1">
        <f t="array" aca="1" ref="AO196" ca="1">IF(ISERROR(INDIRECT("ｄａｔａ!$"&amp;AO$112&amp;"$"&amp;$B196)),1,0)</f>
        <v>0</v>
      </c>
      <c r="AP196" s="80">
        <f ca="1">IF(SUM($AQ194:$AZ194,$AQ196:$AZ196)&gt;0,1,0)</f>
        <v>0</v>
      </c>
      <c r="AQ196" s="80" cm="1">
        <f t="array" aca="1" ref="AQ196" ca="1">IF(ISERROR(INDIRECT("ｄａｔａ!$"&amp;AQ$112&amp;"$"&amp;$B196)),1,0)</f>
        <v>0</v>
      </c>
      <c r="AR196" s="80" cm="1">
        <f t="array" aca="1" ref="AR196" ca="1">IF(ISERROR(INDIRECT("ｄａｔａ!$"&amp;AR$112&amp;"$"&amp;$B196)),1,0)</f>
        <v>0</v>
      </c>
      <c r="AS196" s="80" cm="1">
        <f t="array" aca="1" ref="AS196" ca="1">IF(ISERROR(INDIRECT("ｄａｔａ!$"&amp;AS$112&amp;"$"&amp;$B196)),1,0)</f>
        <v>0</v>
      </c>
      <c r="AT196" s="80" cm="1">
        <f t="array" aca="1" ref="AT196" ca="1">IF(ISERROR(INDIRECT("ｄａｔａ!$"&amp;AT$112&amp;"$"&amp;$B196)),1,0)</f>
        <v>0</v>
      </c>
      <c r="AU196" s="80" cm="1">
        <f t="array" aca="1" ref="AU196" ca="1">IF(ISERROR(INDIRECT("ｄａｔａ!$"&amp;AU$112&amp;"$"&amp;$B196)),1,0)</f>
        <v>0</v>
      </c>
      <c r="AV196" s="80" cm="1">
        <f t="array" aca="1" ref="AV196" ca="1">IF(ISERROR(INDIRECT("ｄａｔａ!$"&amp;AV$112&amp;"$"&amp;$B196)),1,0)</f>
        <v>0</v>
      </c>
      <c r="AW196" s="80" cm="1">
        <f t="array" aca="1" ref="AW196" ca="1">IF(ISERROR(INDIRECT("ｄａｔａ!$"&amp;AW$112&amp;"$"&amp;$B196)),1,0)</f>
        <v>0</v>
      </c>
      <c r="AX196" s="80" cm="1">
        <f t="array" aca="1" ref="AX196" ca="1">IF(ISERROR(INDIRECT("ｄａｔａ!$"&amp;AX$112&amp;"$"&amp;$B196)),1,0)</f>
        <v>0</v>
      </c>
      <c r="AY196" s="80" cm="1">
        <f t="array" aca="1" ref="AY196" ca="1">IF(ISERROR(INDIRECT("ｄａｔａ!$"&amp;AY$112&amp;"$"&amp;$B196)),1,0)</f>
        <v>0</v>
      </c>
      <c r="AZ196" s="80" cm="1">
        <f t="array" aca="1" ref="AZ196" ca="1">IF(ISERROR(INDIRECT("ｄａｔａ!$"&amp;AZ$112&amp;"$"&amp;$B196)),1,0)</f>
        <v>0</v>
      </c>
      <c r="BA196" s="80">
        <f ca="1">IF(SUM($BB194:$BP194,$BB196:$BP196)&gt;0,1,0)</f>
        <v>0</v>
      </c>
      <c r="BB196" s="80" cm="1">
        <f t="array" aca="1" ref="BB196" ca="1">IF(ISERROR(INDIRECT("ｄａｔａ!$"&amp;BB$112&amp;"$"&amp;$B196)),1,0)</f>
        <v>0</v>
      </c>
      <c r="BC196" s="80" cm="1">
        <f t="array" aca="1" ref="BC196" ca="1">IF(ISERROR(INDIRECT("ｄａｔａ!$"&amp;BC$112&amp;"$"&amp;$B196)),1,0)</f>
        <v>0</v>
      </c>
      <c r="BD196" s="80" cm="1">
        <f t="array" aca="1" ref="BD196" ca="1">IF(ISERROR(INDIRECT("ｄａｔａ!$"&amp;BD$112&amp;"$"&amp;$B196)),1,0)</f>
        <v>0</v>
      </c>
      <c r="BE196" s="80" cm="1">
        <f t="array" aca="1" ref="BE196" ca="1">IF(ISERROR(INDIRECT("ｄａｔａ!$"&amp;BE$112&amp;"$"&amp;$B196)),1,0)</f>
        <v>0</v>
      </c>
      <c r="BF196" s="80" cm="1">
        <f t="array" aca="1" ref="BF196" ca="1">IF(ISERROR(INDIRECT("ｄａｔａ!$"&amp;BF$112&amp;"$"&amp;$B196)),1,0)</f>
        <v>0</v>
      </c>
      <c r="BG196" s="80" cm="1">
        <f t="array" aca="1" ref="BG196" ca="1">IF(ISERROR(INDIRECT("ｄａｔａ!$"&amp;BG$112&amp;"$"&amp;$B196)),1,0)</f>
        <v>0</v>
      </c>
      <c r="BH196" s="80" cm="1">
        <f t="array" aca="1" ref="BH196" ca="1">IF(ISERROR(INDIRECT("ｄａｔａ!$"&amp;BH$112&amp;"$"&amp;$B196)),1,0)</f>
        <v>0</v>
      </c>
      <c r="BI196" s="80" cm="1">
        <f t="array" aca="1" ref="BI196" ca="1">IF(ISERROR(INDIRECT("ｄａｔａ!$"&amp;BI$112&amp;"$"&amp;$B196)),1,0)</f>
        <v>0</v>
      </c>
      <c r="BJ196" s="80" cm="1">
        <f t="array" aca="1" ref="BJ196" ca="1">IF(ISERROR(INDIRECT("ｄａｔａ!$"&amp;BJ$112&amp;"$"&amp;$B196)),1,0)</f>
        <v>0</v>
      </c>
      <c r="BK196" s="80" cm="1">
        <f t="array" aca="1" ref="BK196" ca="1">IF(ISERROR(INDIRECT("ｄａｔａ!$"&amp;BK$112&amp;"$"&amp;$B196)),1,0)</f>
        <v>0</v>
      </c>
      <c r="BL196" s="80" cm="1">
        <f t="array" aca="1" ref="BL196" ca="1">IF(ISERROR(INDIRECT("ｄａｔａ!$"&amp;BL$112&amp;"$"&amp;$B196)),1,0)</f>
        <v>0</v>
      </c>
      <c r="BM196" s="80" cm="1">
        <f t="array" aca="1" ref="BM196" ca="1">IF(ISERROR(INDIRECT("ｄａｔａ!$"&amp;BM$112&amp;"$"&amp;$B196)),1,0)</f>
        <v>0</v>
      </c>
      <c r="BN196" s="80" cm="1">
        <f t="array" aca="1" ref="BN196" ca="1">IF(ISERROR(INDIRECT("ｄａｔａ!$"&amp;BN$112&amp;"$"&amp;$B196)),1,0)</f>
        <v>0</v>
      </c>
      <c r="BO196" s="80" cm="1">
        <f t="array" aca="1" ref="BO196" ca="1">IF(ISERROR(INDIRECT("ｄａｔａ!$"&amp;BO$112&amp;"$"&amp;$B196)),1,0)</f>
        <v>0</v>
      </c>
      <c r="BP196" s="80" cm="1">
        <f t="array" aca="1" ref="BP196" ca="1">IF(ISERROR(INDIRECT("ｄａｔａ!$"&amp;BP$112&amp;"$"&amp;$B196)),1,0)</f>
        <v>0</v>
      </c>
    </row>
    <row r="197" spans="1:68" x14ac:dyDescent="0.2">
      <c r="A197" s="80" t="s">
        <v>2339</v>
      </c>
      <c r="B197" s="80">
        <f>VLOOKUP($A197,$A$11:$B$110,2,FALSE)</f>
        <v>28</v>
      </c>
      <c r="C197" s="80" t="s">
        <v>2435</v>
      </c>
      <c r="D197" s="80" cm="1">
        <f t="array" aca="1" ref="D197" ca="1">_xlfn.IFS(D198=1,0,D199=1,0,AND(INDIRECT("ｄａｔａ!$"&amp;D$112&amp;"$"&amp;$B197)&lt;=INDIRECT("kikan!$Q$11"),INDIRECT("ｄａｔａ!$"&amp;D$112&amp;"$"&amp;$B197)&gt;=INDIRECT("kikan!$K$11")),0,TRUE,1)</f>
        <v>0</v>
      </c>
      <c r="F197" s="80">
        <v>0</v>
      </c>
      <c r="G197" s="80">
        <v>0</v>
      </c>
      <c r="H197" s="80">
        <v>0</v>
      </c>
      <c r="I197" s="80" cm="1">
        <f t="array" aca="1" ref="I197" ca="1">_xlfn.IFS(I198=1,0,I199=1,0,INDIRECT("ｄａｔａ!$"&amp;I$112&amp;"$"&amp;$B197)&gt;=INDIRECT("kikan!$I$11"),0,TRUE,1)</f>
        <v>0</v>
      </c>
      <c r="J197" s="80" cm="1">
        <f t="array" aca="1" ref="J197" ca="1">_xlfn.IFS(D200=1,0,I197=1,0,J198=1,0,I199=1,0,J199=1,0,INDIRECT("ｄａｔａ!$"&amp;I$112&amp;"$"&amp;$B197)&gt;INDIRECT("kikan!$I$11"),0,INDIRECT("ｄａｔａ!$"&amp;J$112&amp;"$"&amp;$B197)&gt;=INDIRECT("ｄａｔａ!$"&amp;D$112&amp;"$"&amp;$B197),0,TRUE,1)</f>
        <v>0</v>
      </c>
      <c r="K197" s="80" cm="1">
        <f t="array" aca="1" ref="K197" ca="1">_xlfn.IFS(K198=1,0,K199=1,0,AND(INDIRECT("ｄａｔａ!$"&amp;K$112&amp;"$"&amp;$B198)&gt;0,INDIRECT("ｄａｔａ!$"&amp;K$112&amp;"$"&amp;$B198)&lt;10000),0,TRUE,1)</f>
        <v>0</v>
      </c>
      <c r="L197" s="80" cm="1">
        <f t="array" aca="1" ref="L197" ca="1">_xlfn.IFS(L198=1,0,L199=1,0,INDIRECT("ｄａｔａ!$"&amp;L$112&amp;"$"&amp;$B197)&lt;20000,1,TRUE,0)</f>
        <v>0</v>
      </c>
      <c r="M197" s="80">
        <v>0</v>
      </c>
      <c r="N197" s="80">
        <v>0</v>
      </c>
      <c r="O197" s="80" cm="1">
        <f t="array" aca="1" ref="O197" ca="1">_xlfn.IFS(O200=1,0,INDIRECT("ｄａｔａ!$"&amp;O$112&amp;"$"&amp;$B198)=4,1,TRUE,0)</f>
        <v>0</v>
      </c>
      <c r="P197" s="80" cm="1">
        <f t="array" aca="1" ref="P197" ca="1">_xlfn.IFS(P200=1,0,AND(INDIRECT("ｄａｔａ!$"&amp;P$112&amp;"$"&amp;$B198)&lt;=3,INDIRECT("ｄａｔａ!$"&amp;P$112&amp;"$"&amp;$B198)&gt;0),1,TRUE,0)</f>
        <v>0</v>
      </c>
      <c r="Q197" s="80" cm="1">
        <f t="array" aca="1" ref="Q197" ca="1">_xlfn.IFS(Q200=1,0,INDIRECT("ｄａｔａ!$"&amp;Q$112&amp;"$"&amp;$B197)=1,1,TRUE,0)</f>
        <v>0</v>
      </c>
      <c r="R197" s="80">
        <v>0</v>
      </c>
      <c r="S197" s="80">
        <v>0</v>
      </c>
      <c r="T197" s="80">
        <v>0</v>
      </c>
      <c r="U197" s="80">
        <v>0</v>
      </c>
      <c r="V197" s="80">
        <v>0</v>
      </c>
      <c r="W197" s="80">
        <v>0</v>
      </c>
      <c r="X197" s="80">
        <f ca="1">IF(AND(SUM($Y197:$AO197)=0,17-SUM($Y199:$AO199)&gt;1),1,0)</f>
        <v>0</v>
      </c>
      <c r="Y197" s="80" cm="1">
        <f t="array" aca="1" ref="Y197" ca="1">_xlfn.IFS(Y200=1,0,INDIRECT("ｄａｔａ!$"&amp;Y$112&amp;"$"&amp;$B197)=2,1,TRUE,0)</f>
        <v>0</v>
      </c>
      <c r="Z197" s="80" cm="1">
        <f t="array" aca="1" ref="Z197" ca="1">_xlfn.IFS(Z200=1,0,INDIRECT("ｄａｔａ!$"&amp;Z$112&amp;"$"&amp;$B197)=2,1,TRUE,0)</f>
        <v>0</v>
      </c>
      <c r="AA197" s="80" cm="1">
        <f t="array" aca="1" ref="AA197" ca="1">_xlfn.IFS(AA200=1,0,INDIRECT("ｄａｔａ!$"&amp;AA$112&amp;"$"&amp;$B197)=2,1,TRUE,0)</f>
        <v>0</v>
      </c>
      <c r="AB197" s="80" cm="1">
        <f t="array" aca="1" ref="AB197" ca="1">_xlfn.IFS(AB200=1,0,INDIRECT("ｄａｔａ!$"&amp;AB$112&amp;"$"&amp;$B197)=2,1,TRUE,0)</f>
        <v>0</v>
      </c>
      <c r="AC197" s="80" cm="1">
        <f t="array" aca="1" ref="AC197" ca="1">_xlfn.IFS(AC200=1,0,INDIRECT("ｄａｔａ!$"&amp;AC$112&amp;"$"&amp;$B197)=2,1,TRUE,0)</f>
        <v>0</v>
      </c>
      <c r="AD197" s="80" cm="1">
        <f t="array" aca="1" ref="AD197" ca="1">_xlfn.IFS(AD200=1,0,INDIRECT("ｄａｔａ!$"&amp;AD$112&amp;"$"&amp;$B197)=2,1,TRUE,0)</f>
        <v>0</v>
      </c>
      <c r="AE197" s="80" cm="1">
        <f t="array" aca="1" ref="AE197" ca="1">_xlfn.IFS(AE200=1,0,INDIRECT("ｄａｔａ!$"&amp;AE$112&amp;"$"&amp;$B197)=2,1,TRUE,0)</f>
        <v>0</v>
      </c>
      <c r="AF197" s="80" cm="1">
        <f t="array" aca="1" ref="AF197" ca="1">_xlfn.IFS(AF200=1,0,INDIRECT("ｄａｔａ!$"&amp;AF$112&amp;"$"&amp;$B197)=2,1,TRUE,0)</f>
        <v>0</v>
      </c>
      <c r="AG197" s="80" cm="1">
        <f t="array" aca="1" ref="AG197" ca="1">_xlfn.IFS(AG200=1,0,INDIRECT("ｄａｔａ!$"&amp;AG$112&amp;"$"&amp;$B197)=2,1,TRUE,0)</f>
        <v>0</v>
      </c>
      <c r="AH197" s="80" cm="1">
        <f t="array" aca="1" ref="AH197" ca="1">_xlfn.IFS(AH200=1,0,INDIRECT("ｄａｔａ!$"&amp;AH$112&amp;"$"&amp;$B197)=2,1,TRUE,0)</f>
        <v>0</v>
      </c>
      <c r="AI197" s="80" cm="1">
        <f t="array" aca="1" ref="AI197" ca="1">_xlfn.IFS(AI200=1,0,INDIRECT("ｄａｔａ!$"&amp;AI$112&amp;"$"&amp;$B197)=2,1,TRUE,0)</f>
        <v>0</v>
      </c>
      <c r="AJ197" s="80" cm="1">
        <f t="array" aca="1" ref="AJ197" ca="1">_xlfn.IFS(AJ200=1,0,INDIRECT("ｄａｔａ!$"&amp;AJ$112&amp;"$"&amp;$B197)=2,1,TRUE,0)</f>
        <v>0</v>
      </c>
      <c r="AK197" s="80" cm="1">
        <f t="array" aca="1" ref="AK197" ca="1">_xlfn.IFS(AK200=1,0,INDIRECT("ｄａｔａ!$"&amp;AK$112&amp;"$"&amp;$B197)=2,1,TRUE,0)</f>
        <v>0</v>
      </c>
      <c r="AL197" s="80" cm="1">
        <f t="array" aca="1" ref="AL197" ca="1">_xlfn.IFS(AL200=1,0,INDIRECT("ｄａｔａ!$"&amp;AL$112&amp;"$"&amp;$B197)=2,1,TRUE,0)</f>
        <v>0</v>
      </c>
      <c r="AM197" s="80" cm="1">
        <f t="array" aca="1" ref="AM197" ca="1">_xlfn.IFS(AM200=1,0,INDIRECT("ｄａｔａ!$"&amp;AM$112&amp;"$"&amp;$B197)=2,1,TRUE,0)</f>
        <v>0</v>
      </c>
      <c r="AN197" s="80" cm="1">
        <f t="array" aca="1" ref="AN197" ca="1">_xlfn.IFS(AN200=1,0,INDIRECT("ｄａｔａ!$"&amp;AN$112&amp;"$"&amp;$B197)=2,1,TRUE,0)</f>
        <v>0</v>
      </c>
      <c r="AO197" s="80" cm="1">
        <f t="array" aca="1" ref="AO197" ca="1">_xlfn.IFS(AO200=1,0,INDIRECT("ｄａｔａ!$"&amp;AO$112&amp;"$"&amp;$B197)=2,1,TRUE,0)</f>
        <v>0</v>
      </c>
      <c r="AP197" s="80">
        <f ca="1">IF(AND(SUM($AQ197:$AZ197)=0,10-SUM($AQ199:$AZ199)&gt;1),1,0)</f>
        <v>0</v>
      </c>
      <c r="AQ197" s="80" cm="1">
        <f t="array" aca="1" ref="AQ197" ca="1">_xlfn.IFS(AQ200=1,0,INDIRECT("ｄａｔａ!$"&amp;AQ$112&amp;"$"&amp;$B197)=2,1,TRUE,0)</f>
        <v>0</v>
      </c>
      <c r="AR197" s="80" cm="1">
        <f t="array" aca="1" ref="AR197" ca="1">_xlfn.IFS(AR200=1,0,INDIRECT("ｄａｔａ!$"&amp;AR$112&amp;"$"&amp;$B197)=2,1,TRUE,0)</f>
        <v>0</v>
      </c>
      <c r="AS197" s="80" cm="1">
        <f t="array" aca="1" ref="AS197" ca="1">_xlfn.IFS(AS200=1,0,INDIRECT("ｄａｔａ!$"&amp;AS$112&amp;"$"&amp;$B197)=2,1,TRUE,0)</f>
        <v>0</v>
      </c>
      <c r="AT197" s="80" cm="1">
        <f t="array" aca="1" ref="AT197" ca="1">_xlfn.IFS(AT200=1,0,INDIRECT("ｄａｔａ!$"&amp;AT$112&amp;"$"&amp;$B197)=2,1,TRUE,0)</f>
        <v>0</v>
      </c>
      <c r="AU197" s="80" cm="1">
        <f t="array" aca="1" ref="AU197" ca="1">_xlfn.IFS(AU200=1,0,INDIRECT("ｄａｔａ!$"&amp;AU$112&amp;"$"&amp;$B197)=2,1,TRUE,0)</f>
        <v>0</v>
      </c>
      <c r="AV197" s="80" cm="1">
        <f t="array" aca="1" ref="AV197" ca="1">_xlfn.IFS(AV200=1,0,INDIRECT("ｄａｔａ!$"&amp;AV$112&amp;"$"&amp;$B197)=2,1,TRUE,0)</f>
        <v>0</v>
      </c>
      <c r="AW197" s="80" cm="1">
        <f t="array" aca="1" ref="AW197" ca="1">_xlfn.IFS(AW200=1,0,INDIRECT("ｄａｔａ!$"&amp;AW$112&amp;"$"&amp;$B197)=2,1,TRUE,0)</f>
        <v>0</v>
      </c>
      <c r="AX197" s="80" cm="1">
        <f t="array" aca="1" ref="AX197" ca="1">_xlfn.IFS(AX200=1,0,INDIRECT("ｄａｔａ!$"&amp;AX$112&amp;"$"&amp;$B197)=2,1,TRUE,0)</f>
        <v>0</v>
      </c>
      <c r="AY197" s="80" cm="1">
        <f t="array" aca="1" ref="AY197" ca="1">_xlfn.IFS(AY200=1,0,INDIRECT("ｄａｔａ!$"&amp;AY$112&amp;"$"&amp;$B197)=2,1,TRUE,0)</f>
        <v>0</v>
      </c>
      <c r="AZ197" s="80" cm="1">
        <f t="array" aca="1" ref="AZ197" ca="1">_xlfn.IFS(AZ200=1,0,INDIRECT("ｄａｔａ!$"&amp;AZ$112&amp;"$"&amp;$B197)=2,1,TRUE,0)</f>
        <v>0</v>
      </c>
      <c r="BA197" s="80">
        <f ca="1">IF(AND(SUM($BB197:$BP197)=0,15-SUM($BB199:$BP199)&gt;1),1,0)</f>
        <v>0</v>
      </c>
      <c r="BB197" s="80" cm="1">
        <f t="array" aca="1" ref="BB197" ca="1">_xlfn.IFS(BB200=1,0,INDIRECT("ｄａｔａ!$"&amp;BB$112&amp;"$"&amp;$B197)=2,1,TRUE,0)</f>
        <v>0</v>
      </c>
      <c r="BC197" s="80" cm="1">
        <f t="array" aca="1" ref="BC197" ca="1">_xlfn.IFS(BC200=1,0,INDIRECT("ｄａｔａ!$"&amp;BC$112&amp;"$"&amp;$B197)=2,1,TRUE,0)</f>
        <v>0</v>
      </c>
      <c r="BD197" s="80" cm="1">
        <f t="array" aca="1" ref="BD197" ca="1">_xlfn.IFS(BD200=1,0,INDIRECT("ｄａｔａ!$"&amp;BD$112&amp;"$"&amp;$B197)=2,1,TRUE,0)</f>
        <v>0</v>
      </c>
      <c r="BE197" s="80" cm="1">
        <f t="array" aca="1" ref="BE197" ca="1">_xlfn.IFS(BE200=1,0,INDIRECT("ｄａｔａ!$"&amp;BE$112&amp;"$"&amp;$B197)=2,1,TRUE,0)</f>
        <v>0</v>
      </c>
      <c r="BF197" s="80" cm="1">
        <f t="array" aca="1" ref="BF197" ca="1">_xlfn.IFS(BF200=1,0,INDIRECT("ｄａｔａ!$"&amp;BF$112&amp;"$"&amp;$B197)=2,1,TRUE,0)</f>
        <v>0</v>
      </c>
      <c r="BG197" s="80" cm="1">
        <f t="array" aca="1" ref="BG197" ca="1">_xlfn.IFS(BG200=1,0,INDIRECT("ｄａｔａ!$"&amp;BG$112&amp;"$"&amp;$B197)=2,1,TRUE,0)</f>
        <v>0</v>
      </c>
      <c r="BH197" s="80" cm="1">
        <f t="array" aca="1" ref="BH197" ca="1">_xlfn.IFS(BH200=1,0,INDIRECT("ｄａｔａ!$"&amp;BH$112&amp;"$"&amp;$B197)=2,1,TRUE,0)</f>
        <v>0</v>
      </c>
      <c r="BI197" s="80" cm="1">
        <f t="array" aca="1" ref="BI197" ca="1">_xlfn.IFS(BI200=1,0,INDIRECT("ｄａｔａ!$"&amp;BI$112&amp;"$"&amp;$B197)=2,1,TRUE,0)</f>
        <v>0</v>
      </c>
      <c r="BJ197" s="80" cm="1">
        <f t="array" aca="1" ref="BJ197" ca="1">_xlfn.IFS(BJ200=1,0,INDIRECT("ｄａｔａ!$"&amp;BJ$112&amp;"$"&amp;$B197)=2,1,TRUE,0)</f>
        <v>0</v>
      </c>
      <c r="BK197" s="80" cm="1">
        <f t="array" aca="1" ref="BK197" ca="1">_xlfn.IFS(BK200=1,0,INDIRECT("ｄａｔａ!$"&amp;BK$112&amp;"$"&amp;$B197)=2,1,TRUE,0)</f>
        <v>0</v>
      </c>
      <c r="BL197" s="80" cm="1">
        <f t="array" aca="1" ref="BL197" ca="1">_xlfn.IFS(BL200=1,0,INDIRECT("ｄａｔａ!$"&amp;BL$112&amp;"$"&amp;$B197)=2,1,TRUE,0)</f>
        <v>0</v>
      </c>
      <c r="BM197" s="80" cm="1">
        <f t="array" aca="1" ref="BM197" ca="1">_xlfn.IFS(BM200=1,0,INDIRECT("ｄａｔａ!$"&amp;BM$112&amp;"$"&amp;$B197)=2,1,TRUE,0)</f>
        <v>0</v>
      </c>
      <c r="BN197" s="80" cm="1">
        <f t="array" aca="1" ref="BN197" ca="1">_xlfn.IFS(BN200=1,0,INDIRECT("ｄａｔａ!$"&amp;BN$112&amp;"$"&amp;$B197)=2,1,TRUE,0)</f>
        <v>0</v>
      </c>
      <c r="BO197" s="80" cm="1">
        <f t="array" aca="1" ref="BO197" ca="1">_xlfn.IFS(BO200=1,0,INDIRECT("ｄａｔａ!$"&amp;BO$112&amp;"$"&amp;$B197)=2,1,TRUE,0)</f>
        <v>0</v>
      </c>
      <c r="BP197" s="80" cm="1">
        <f t="array" aca="1" ref="BP197" ca="1">_xlfn.IFS(BP200=1,0,INDIRECT("ｄａｔａ!$"&amp;BP$112&amp;"$"&amp;$B197)=2,1,TRUE,0)</f>
        <v>0</v>
      </c>
    </row>
    <row r="198" spans="1:68" x14ac:dyDescent="0.2">
      <c r="B198" s="80">
        <f>VLOOKUP($A197,$A$11:$B$110,2,FALSE)</f>
        <v>28</v>
      </c>
      <c r="C198" s="80" t="s">
        <v>2437</v>
      </c>
      <c r="D198" s="80" cm="1">
        <f t="array" aca="1" ref="D198" ca="1">_xlfn.IFS(D199=1,0,AND(ISNUMBER(INDIRECT("ｄａｔａ!$"&amp;D$112&amp;"$"&amp;$B198)),INDIRECT("ｄａｔａ!$"&amp;D$112&amp;"$"&amp;$B198)&lt;=12,INDIRECT("ｄａｔａ!$"&amp;D$112&amp;"$"&amp;$B198)&gt;=1),0,TRUE,1)</f>
        <v>1</v>
      </c>
      <c r="F198" s="80">
        <v>0</v>
      </c>
      <c r="G198" s="80">
        <v>0</v>
      </c>
      <c r="H198" s="80">
        <v>0</v>
      </c>
      <c r="I198" s="80" cm="1">
        <f t="array" aca="1" ref="I198" ca="1">_xlfn.IFS(I199=1,0,AND(ISNUMBER(INDIRECT("ｄａｔａ!$"&amp;I$112&amp;"$"&amp;$B198)),LEN(INDIRECT("ｄａｔａ!$"&amp;I$112&amp;"$"&amp;$B198))=4),0,TRUE,1)</f>
        <v>0</v>
      </c>
      <c r="J198" s="80" cm="1">
        <f t="array" aca="1" ref="J198" ca="1">_xlfn.IFS(J199=1,0,AND(ISNUMBER(INDIRECT("ｄａｔａ!$"&amp;J$112&amp;"$"&amp;$B198)),INDIRECT("ｄａｔａ!$"&amp;J$112&amp;"$"&amp;$B198)&lt;=12,INDIRECT("ｄａｔａ!$"&amp;J$112&amp;"$"&amp;$B198)&gt;=1),0,TRUE,1)</f>
        <v>0</v>
      </c>
      <c r="K198" s="80" cm="1">
        <f t="array" aca="1" ref="K198" ca="1">_xlfn.IFS(K199=1,0,ISNUMBER(INDIRECT("ｄａｔａ!$"&amp;K$112&amp;"$"&amp;$B198)),0,TRUE,1)</f>
        <v>0</v>
      </c>
      <c r="L198" s="80" cm="1">
        <f t="array" aca="1" ref="L198" ca="1">_xlfn.IFS(L199=1,0,AND(ISNUMBER(INDIRECT("ｄａｔａ!$"&amp;L$112&amp;"$"&amp;$B198)),INDIRECT("ｄａｔａ!$"&amp;L$112&amp;"$"&amp;$B198)&gt;0),0,TRUE,1)</f>
        <v>0</v>
      </c>
      <c r="M198" s="80" cm="1">
        <f t="array" aca="1" ref="M198" ca="1">_xlfn.IFS(M199=1,0,AND(INDIRECT("ｄａｔａ!$"&amp;M$112&amp;"$"&amp;$B198)&lt;=5,INDIRECT("ｄａｔａ!$"&amp;M$112&amp;"$"&amp;$B198)&gt;0),0,TRUE,1)</f>
        <v>0</v>
      </c>
      <c r="N198" s="80" cm="1">
        <f t="array" aca="1" ref="N198" ca="1">_xlfn.IFS(N199=1,0,AND(INDIRECT("ｄａｔａ!$"&amp;N$112&amp;"$"&amp;$B198)&lt;=2,INDIRECT("ｄａｔａ!$"&amp;N$112&amp;"$"&amp;$B198)&gt;0),0,TRUE,1)</f>
        <v>0</v>
      </c>
      <c r="O198" s="80" cm="1">
        <f t="array" aca="1" ref="O198" ca="1">_xlfn.IFS(O199=1,0,AND(INDIRECT("ｄａｔａ!$"&amp;O$112&amp;"$"&amp;$B198)&lt;=4,INDIRECT("ｄａｔａ!$"&amp;O$112&amp;"$"&amp;$B198)&gt;0),0,TRUE,1)</f>
        <v>0</v>
      </c>
      <c r="P198" s="80" cm="1">
        <f t="array" aca="1" ref="P198" ca="1">_xlfn.IFS(P199=1,0,AND(INDIRECT("ｄａｔａ!$"&amp;P$112&amp;"$"&amp;$B198)&lt;=3,INDIRECT("ｄａｔａ!$"&amp;P$112&amp;"$"&amp;$B198)&gt;0),0,TRUE,1)</f>
        <v>0</v>
      </c>
      <c r="Q198" s="80" cm="1">
        <f t="array" aca="1" ref="Q198" ca="1">_xlfn.IFS(Q199=1,0,AND(INDIRECT("ｄａｔａ!$"&amp;Q$112&amp;"$"&amp;$B198)&lt;=2,INDIRECT("ｄａｔａ!$"&amp;Q$112&amp;"$"&amp;$B198)&gt;0),0,TRUE,1)</f>
        <v>0</v>
      </c>
      <c r="R198" s="80" cm="1">
        <f t="array" aca="1" ref="R198" ca="1">_xlfn.IFS(R199=1,0,AND(INDIRECT("ｄａｔａ!$"&amp;R$112&amp;"$"&amp;$B198)&lt;=10,INDIRECT("ｄａｔａ!$"&amp;R$112&amp;"$"&amp;$B198)&gt;0),0,TRUE,1)</f>
        <v>0</v>
      </c>
      <c r="S198" s="80" cm="1">
        <f t="array" aca="1" ref="S198" ca="1">_xlfn.IFS(S199=1,0,AND(INDIRECT("ｄａｔａ!$"&amp;S$112&amp;"$"&amp;$B198)&lt;=5,INDIRECT("ｄａｔａ!$"&amp;S$112&amp;"$"&amp;$B198)&gt;0),0,TRUE,1)</f>
        <v>0</v>
      </c>
      <c r="T198" s="80" cm="1">
        <f t="array" aca="1" ref="T198" ca="1">_xlfn.IFS(T199=1,0,AND(INDIRECT("ｄａｔａ!$"&amp;T$112&amp;"$"&amp;$B198)&lt;=9,INDIRECT("ｄａｔａ!$"&amp;T$112&amp;"$"&amp;$B198)&gt;0),0,TRUE,1)</f>
        <v>0</v>
      </c>
      <c r="U198" s="80" cm="1">
        <f t="array" aca="1" ref="U198" ca="1">_xlfn.IFS(U199=1,0,ISNUMBER(INDIRECT("ｄａｔａ!$"&amp;U$112&amp;"$"&amp;$B198)),0,TRUE,1)</f>
        <v>0</v>
      </c>
      <c r="V198" s="80" cm="1">
        <f t="array" aca="1" ref="V198" ca="1">_xlfn.IFS(V199=1,0,AND(INDIRECT("ｄａｔａ!$"&amp;V$112&amp;"$"&amp;$B198)&lt;=4,INDIRECT("ｄａｔａ!$"&amp;V$112&amp;"$"&amp;$B198)&gt;0),0,TRUE,1)</f>
        <v>0</v>
      </c>
      <c r="W198" s="80" cm="1">
        <f t="array" aca="1" ref="W198" ca="1">_xlfn.IFS(W199=1,0,AND(INDIRECT("ｄａｔａ!$"&amp;W$112&amp;"$"&amp;$B198)&lt;=2,INDIRECT("ｄａｔａ!$"&amp;W$112&amp;"$"&amp;$B198)&gt;0),0,TRUE,1)</f>
        <v>0</v>
      </c>
      <c r="X198" s="80">
        <f ca="1">IF(SUM($Y197:$AO197)&gt;1,1,0)</f>
        <v>0</v>
      </c>
      <c r="Y198" s="80" cm="1">
        <f t="array" aca="1" ref="Y198" ca="1">_xlfn.IFS(Y200=1,0,Y199=1,0,AND(INDIRECT("ｄａｔａ!$"&amp;Y$112&amp;"$"&amp;$B198)&lt;=2,INDIRECT("ｄａｔａ!$"&amp;Y$112&amp;"$"&amp;$B198)&gt;0),0,TRUE,1)</f>
        <v>0</v>
      </c>
      <c r="Z198" s="80" cm="1">
        <f t="array" aca="1" ref="Z198" ca="1">_xlfn.IFS(Z200=1,0,Z199=1,0,AND(INDIRECT("ｄａｔａ!$"&amp;Z$112&amp;"$"&amp;$B198)&lt;=2,INDIRECT("ｄａｔａ!$"&amp;Z$112&amp;"$"&amp;$B198)&gt;0),0,TRUE,1)</f>
        <v>0</v>
      </c>
      <c r="AA198" s="80" cm="1">
        <f t="array" aca="1" ref="AA198" ca="1">_xlfn.IFS(AA200=1,0,AA199=1,0,AND(INDIRECT("ｄａｔａ!$"&amp;AA$112&amp;"$"&amp;$B198)&lt;=2,INDIRECT("ｄａｔａ!$"&amp;AA$112&amp;"$"&amp;$B198)&gt;0),0,TRUE,1)</f>
        <v>0</v>
      </c>
      <c r="AB198" s="80" cm="1">
        <f t="array" aca="1" ref="AB198" ca="1">_xlfn.IFS(AB200=1,0,AB199=1,0,AND(INDIRECT("ｄａｔａ!$"&amp;AB$112&amp;"$"&amp;$B198)&lt;=2,INDIRECT("ｄａｔａ!$"&amp;AB$112&amp;"$"&amp;$B198)&gt;0),0,TRUE,1)</f>
        <v>0</v>
      </c>
      <c r="AC198" s="80" cm="1">
        <f t="array" aca="1" ref="AC198" ca="1">_xlfn.IFS(AC200=1,0,AC199=1,0,AND(INDIRECT("ｄａｔａ!$"&amp;AC$112&amp;"$"&amp;$B198)&lt;=2,INDIRECT("ｄａｔａ!$"&amp;AC$112&amp;"$"&amp;$B198)&gt;0),0,TRUE,1)</f>
        <v>0</v>
      </c>
      <c r="AD198" s="80" cm="1">
        <f t="array" aca="1" ref="AD198" ca="1">_xlfn.IFS(AD200=1,0,AD199=1,0,AND(INDIRECT("ｄａｔａ!$"&amp;AD$112&amp;"$"&amp;$B198)&lt;=2,INDIRECT("ｄａｔａ!$"&amp;AD$112&amp;"$"&amp;$B198)&gt;0),0,TRUE,1)</f>
        <v>0</v>
      </c>
      <c r="AE198" s="80" cm="1">
        <f t="array" aca="1" ref="AE198" ca="1">_xlfn.IFS(AE200=1,0,AE199=1,0,AND(INDIRECT("ｄａｔａ!$"&amp;AE$112&amp;"$"&amp;$B198)&lt;=2,INDIRECT("ｄａｔａ!$"&amp;AE$112&amp;"$"&amp;$B198)&gt;0),0,TRUE,1)</f>
        <v>0</v>
      </c>
      <c r="AF198" s="80" cm="1">
        <f t="array" aca="1" ref="AF198" ca="1">_xlfn.IFS(AF200=1,0,AF199=1,0,AND(INDIRECT("ｄａｔａ!$"&amp;AF$112&amp;"$"&amp;$B198)&lt;=2,INDIRECT("ｄａｔａ!$"&amp;AF$112&amp;"$"&amp;$B198)&gt;0),0,TRUE,1)</f>
        <v>0</v>
      </c>
      <c r="AG198" s="80" cm="1">
        <f t="array" aca="1" ref="AG198" ca="1">_xlfn.IFS(AG200=1,0,AG199=1,0,AND(INDIRECT("ｄａｔａ!$"&amp;AG$112&amp;"$"&amp;$B198)&lt;=2,INDIRECT("ｄａｔａ!$"&amp;AG$112&amp;"$"&amp;$B198)&gt;0),0,TRUE,1)</f>
        <v>0</v>
      </c>
      <c r="AH198" s="80" cm="1">
        <f t="array" aca="1" ref="AH198" ca="1">_xlfn.IFS(AH200=1,0,AH199=1,0,AND(INDIRECT("ｄａｔａ!$"&amp;AH$112&amp;"$"&amp;$B198)&lt;=2,INDIRECT("ｄａｔａ!$"&amp;AH$112&amp;"$"&amp;$B198)&gt;0),0,TRUE,1)</f>
        <v>0</v>
      </c>
      <c r="AI198" s="80" cm="1">
        <f t="array" aca="1" ref="AI198" ca="1">_xlfn.IFS(AI200=1,0,AI199=1,0,AND(INDIRECT("ｄａｔａ!$"&amp;AI$112&amp;"$"&amp;$B198)&lt;=2,INDIRECT("ｄａｔａ!$"&amp;AI$112&amp;"$"&amp;$B198)&gt;0),0,TRUE,1)</f>
        <v>0</v>
      </c>
      <c r="AJ198" s="80" cm="1">
        <f t="array" aca="1" ref="AJ198" ca="1">_xlfn.IFS(AJ200=1,0,AJ199=1,0,AND(INDIRECT("ｄａｔａ!$"&amp;AJ$112&amp;"$"&amp;$B198)&lt;=2,INDIRECT("ｄａｔａ!$"&amp;AJ$112&amp;"$"&amp;$B198)&gt;0),0,TRUE,1)</f>
        <v>0</v>
      </c>
      <c r="AK198" s="80" cm="1">
        <f t="array" aca="1" ref="AK198" ca="1">_xlfn.IFS(AK200=1,0,AK199=1,0,AND(INDIRECT("ｄａｔａ!$"&amp;AK$112&amp;"$"&amp;$B198)&lt;=2,INDIRECT("ｄａｔａ!$"&amp;AK$112&amp;"$"&amp;$B198)&gt;0),0,TRUE,1)</f>
        <v>0</v>
      </c>
      <c r="AL198" s="80" cm="1">
        <f t="array" aca="1" ref="AL198" ca="1">_xlfn.IFS(AL200=1,0,AL199=1,0,AND(INDIRECT("ｄａｔａ!$"&amp;AL$112&amp;"$"&amp;$B198)&lt;=2,INDIRECT("ｄａｔａ!$"&amp;AL$112&amp;"$"&amp;$B198)&gt;0),0,TRUE,1)</f>
        <v>0</v>
      </c>
      <c r="AM198" s="80" cm="1">
        <f t="array" aca="1" ref="AM198" ca="1">_xlfn.IFS(AM200=1,0,AM199=1,0,AND(INDIRECT("ｄａｔａ!$"&amp;AM$112&amp;"$"&amp;$B198)&lt;=2,INDIRECT("ｄａｔａ!$"&amp;AM$112&amp;"$"&amp;$B198)&gt;0),0,TRUE,1)</f>
        <v>0</v>
      </c>
      <c r="AN198" s="80" cm="1">
        <f t="array" aca="1" ref="AN198" ca="1">_xlfn.IFS(AN200=1,0,AN199=1,0,AND(INDIRECT("ｄａｔａ!$"&amp;AN$112&amp;"$"&amp;$B198)&lt;=2,INDIRECT("ｄａｔａ!$"&amp;AN$112&amp;"$"&amp;$B198)&gt;0),0,TRUE,1)</f>
        <v>0</v>
      </c>
      <c r="AO198" s="80" cm="1">
        <f t="array" aca="1" ref="AO198" ca="1">_xlfn.IFS(AO200=1,0,AO199=1,0,AND(INDIRECT("ｄａｔａ!$"&amp;AO$112&amp;"$"&amp;$B198)&lt;=2,INDIRECT("ｄａｔａ!$"&amp;AO$112&amp;"$"&amp;$B198)&gt;0),0,TRUE,1)</f>
        <v>0</v>
      </c>
      <c r="AP198" s="80">
        <f ca="1">IF(SUM($AQ197:$AZ197)&gt;1,1,0)</f>
        <v>0</v>
      </c>
      <c r="AQ198" s="80" cm="1">
        <f t="array" aca="1" ref="AQ198" ca="1">_xlfn.IFS(AQ200=1,0,AQ199=1,0,AND(INDIRECT("ｄａｔａ!$"&amp;AQ$112&amp;"$"&amp;$B198)&lt;=2,INDIRECT("ｄａｔａ!$"&amp;AQ$112&amp;"$"&amp;$B198)&gt;0),0,TRUE,1)</f>
        <v>0</v>
      </c>
      <c r="AR198" s="80" cm="1">
        <f t="array" aca="1" ref="AR198" ca="1">_xlfn.IFS(AR200=1,0,AR199=1,0,AND(INDIRECT("ｄａｔａ!$"&amp;AR$112&amp;"$"&amp;$B198)&lt;=2,INDIRECT("ｄａｔａ!$"&amp;AR$112&amp;"$"&amp;$B198)&gt;0),0,TRUE,1)</f>
        <v>0</v>
      </c>
      <c r="AS198" s="80" cm="1">
        <f t="array" aca="1" ref="AS198" ca="1">_xlfn.IFS(AS200=1,0,AS199=1,0,AND(INDIRECT("ｄａｔａ!$"&amp;AS$112&amp;"$"&amp;$B198)&lt;=2,INDIRECT("ｄａｔａ!$"&amp;AS$112&amp;"$"&amp;$B198)&gt;0),0,TRUE,1)</f>
        <v>0</v>
      </c>
      <c r="AT198" s="80" cm="1">
        <f t="array" aca="1" ref="AT198" ca="1">_xlfn.IFS(AT200=1,0,AT199=1,0,AND(INDIRECT("ｄａｔａ!$"&amp;AT$112&amp;"$"&amp;$B198)&lt;=2,INDIRECT("ｄａｔａ!$"&amp;AT$112&amp;"$"&amp;$B198)&gt;0),0,TRUE,1)</f>
        <v>0</v>
      </c>
      <c r="AU198" s="80" cm="1">
        <f t="array" aca="1" ref="AU198" ca="1">_xlfn.IFS(AU200=1,0,AU199=1,0,AND(INDIRECT("ｄａｔａ!$"&amp;AU$112&amp;"$"&amp;$B198)&lt;=2,INDIRECT("ｄａｔａ!$"&amp;AU$112&amp;"$"&amp;$B198)&gt;0),0,TRUE,1)</f>
        <v>0</v>
      </c>
      <c r="AV198" s="80" cm="1">
        <f t="array" aca="1" ref="AV198" ca="1">_xlfn.IFS(AV200=1,0,AV199=1,0,AND(INDIRECT("ｄａｔａ!$"&amp;AV$112&amp;"$"&amp;$B198)&lt;=2,INDIRECT("ｄａｔａ!$"&amp;AV$112&amp;"$"&amp;$B198)&gt;0),0,TRUE,1)</f>
        <v>0</v>
      </c>
      <c r="AW198" s="80" cm="1">
        <f t="array" aca="1" ref="AW198" ca="1">_xlfn.IFS(AW200=1,0,AW199=1,0,AND(INDIRECT("ｄａｔａ!$"&amp;AW$112&amp;"$"&amp;$B198)&lt;=2,INDIRECT("ｄａｔａ!$"&amp;AW$112&amp;"$"&amp;$B198)&gt;0),0,TRUE,1)</f>
        <v>0</v>
      </c>
      <c r="AX198" s="80" cm="1">
        <f t="array" aca="1" ref="AX198" ca="1">_xlfn.IFS(AX200=1,0,AX199=1,0,AND(INDIRECT("ｄａｔａ!$"&amp;AX$112&amp;"$"&amp;$B198)&lt;=2,INDIRECT("ｄａｔａ!$"&amp;AX$112&amp;"$"&amp;$B198)&gt;0),0,TRUE,1)</f>
        <v>0</v>
      </c>
      <c r="AY198" s="80" cm="1">
        <f t="array" aca="1" ref="AY198" ca="1">_xlfn.IFS(AY200=1,0,AY199=1,0,AND(INDIRECT("ｄａｔａ!$"&amp;AY$112&amp;"$"&amp;$B198)&lt;=2,INDIRECT("ｄａｔａ!$"&amp;AY$112&amp;"$"&amp;$B198)&gt;0),0,TRUE,1)</f>
        <v>0</v>
      </c>
      <c r="AZ198" s="80" cm="1">
        <f t="array" aca="1" ref="AZ198" ca="1">_xlfn.IFS(AZ200=1,0,AZ199=1,0,AND(INDIRECT("ｄａｔａ!$"&amp;AZ$112&amp;"$"&amp;$B198)&lt;=2,INDIRECT("ｄａｔａ!$"&amp;AZ$112&amp;"$"&amp;$B198)&gt;0),0,TRUE,1)</f>
        <v>0</v>
      </c>
      <c r="BA198" s="80">
        <f ca="1">IF(SUM($BB197:$BP197)&gt;1,1,0)</f>
        <v>0</v>
      </c>
      <c r="BB198" s="80" cm="1">
        <f t="array" aca="1" ref="BB198" ca="1">_xlfn.IFS(BB200=1,0,BB199=1,0,AND(INDIRECT("ｄａｔａ!$"&amp;BB$112&amp;"$"&amp;$B198)&lt;=2,INDIRECT("ｄａｔａ!$"&amp;BB$112&amp;"$"&amp;$B198)&gt;0),0,TRUE,1)</f>
        <v>0</v>
      </c>
      <c r="BC198" s="80" cm="1">
        <f t="array" aca="1" ref="BC198" ca="1">_xlfn.IFS(BC200=1,0,BC199=1,0,AND(INDIRECT("ｄａｔａ!$"&amp;BC$112&amp;"$"&amp;$B198)&lt;=2,INDIRECT("ｄａｔａ!$"&amp;BC$112&amp;"$"&amp;$B198)&gt;0),0,TRUE,1)</f>
        <v>0</v>
      </c>
      <c r="BD198" s="80" cm="1">
        <f t="array" aca="1" ref="BD198" ca="1">_xlfn.IFS(BD200=1,0,BD199=1,0,AND(INDIRECT("ｄａｔａ!$"&amp;BD$112&amp;"$"&amp;$B198)&lt;=2,INDIRECT("ｄａｔａ!$"&amp;BD$112&amp;"$"&amp;$B198)&gt;0),0,TRUE,1)</f>
        <v>0</v>
      </c>
      <c r="BE198" s="80" cm="1">
        <f t="array" aca="1" ref="BE198" ca="1">_xlfn.IFS(BE200=1,0,BE199=1,0,AND(INDIRECT("ｄａｔａ!$"&amp;BE$112&amp;"$"&amp;$B198)&lt;=2,INDIRECT("ｄａｔａ!$"&amp;BE$112&amp;"$"&amp;$B198)&gt;0),0,TRUE,1)</f>
        <v>0</v>
      </c>
      <c r="BF198" s="80" cm="1">
        <f t="array" aca="1" ref="BF198" ca="1">_xlfn.IFS(BF200=1,0,BF199=1,0,AND(INDIRECT("ｄａｔａ!$"&amp;BF$112&amp;"$"&amp;$B198)&lt;=2,INDIRECT("ｄａｔａ!$"&amp;BF$112&amp;"$"&amp;$B198)&gt;0),0,TRUE,1)</f>
        <v>0</v>
      </c>
      <c r="BG198" s="80" cm="1">
        <f t="array" aca="1" ref="BG198" ca="1">_xlfn.IFS(BG200=1,0,BG199=1,0,AND(INDIRECT("ｄａｔａ!$"&amp;BG$112&amp;"$"&amp;$B198)&lt;=2,INDIRECT("ｄａｔａ!$"&amp;BG$112&amp;"$"&amp;$B198)&gt;0),0,TRUE,1)</f>
        <v>0</v>
      </c>
      <c r="BH198" s="80" cm="1">
        <f t="array" aca="1" ref="BH198" ca="1">_xlfn.IFS(BH200=1,0,BH199=1,0,AND(INDIRECT("ｄａｔａ!$"&amp;BH$112&amp;"$"&amp;$B198)&lt;=2,INDIRECT("ｄａｔａ!$"&amp;BH$112&amp;"$"&amp;$B198)&gt;0),0,TRUE,1)</f>
        <v>0</v>
      </c>
      <c r="BI198" s="80" cm="1">
        <f t="array" aca="1" ref="BI198" ca="1">_xlfn.IFS(BI200=1,0,BI199=1,0,AND(INDIRECT("ｄａｔａ!$"&amp;BI$112&amp;"$"&amp;$B198)&lt;=2,INDIRECT("ｄａｔａ!$"&amp;BI$112&amp;"$"&amp;$B198)&gt;0),0,TRUE,1)</f>
        <v>0</v>
      </c>
      <c r="BJ198" s="80" cm="1">
        <f t="array" aca="1" ref="BJ198" ca="1">_xlfn.IFS(BJ200=1,0,BJ199=1,0,AND(INDIRECT("ｄａｔａ!$"&amp;BJ$112&amp;"$"&amp;$B198)&lt;=2,INDIRECT("ｄａｔａ!$"&amp;BJ$112&amp;"$"&amp;$B198)&gt;0),0,TRUE,1)</f>
        <v>0</v>
      </c>
      <c r="BK198" s="80" cm="1">
        <f t="array" aca="1" ref="BK198" ca="1">_xlfn.IFS(BK200=1,0,BK199=1,0,AND(INDIRECT("ｄａｔａ!$"&amp;BK$112&amp;"$"&amp;$B198)&lt;=2,INDIRECT("ｄａｔａ!$"&amp;BK$112&amp;"$"&amp;$B198)&gt;0),0,TRUE,1)</f>
        <v>0</v>
      </c>
      <c r="BL198" s="80" cm="1">
        <f t="array" aca="1" ref="BL198" ca="1">_xlfn.IFS(BL200=1,0,BL199=1,0,AND(INDIRECT("ｄａｔａ!$"&amp;BL$112&amp;"$"&amp;$B198)&lt;=2,INDIRECT("ｄａｔａ!$"&amp;BL$112&amp;"$"&amp;$B198)&gt;0),0,TRUE,1)</f>
        <v>0</v>
      </c>
      <c r="BM198" s="80" cm="1">
        <f t="array" aca="1" ref="BM198" ca="1">_xlfn.IFS(BM200=1,0,BM199=1,0,AND(INDIRECT("ｄａｔａ!$"&amp;BM$112&amp;"$"&amp;$B198)&lt;=2,INDIRECT("ｄａｔａ!$"&amp;BM$112&amp;"$"&amp;$B198)&gt;0),0,TRUE,1)</f>
        <v>0</v>
      </c>
      <c r="BN198" s="80" cm="1">
        <f t="array" aca="1" ref="BN198" ca="1">_xlfn.IFS(BN200=1,0,BN199=1,0,AND(INDIRECT("ｄａｔａ!$"&amp;BN$112&amp;"$"&amp;$B198)&lt;=2,INDIRECT("ｄａｔａ!$"&amp;BN$112&amp;"$"&amp;$B198)&gt;0),0,TRUE,1)</f>
        <v>0</v>
      </c>
      <c r="BO198" s="80" cm="1">
        <f t="array" aca="1" ref="BO198" ca="1">_xlfn.IFS(BO200=1,0,BO199=1,0,AND(INDIRECT("ｄａｔａ!$"&amp;BO$112&amp;"$"&amp;$B198)&lt;=2,INDIRECT("ｄａｔａ!$"&amp;BO$112&amp;"$"&amp;$B198)&gt;0),0,TRUE,1)</f>
        <v>0</v>
      </c>
      <c r="BP198" s="80" cm="1">
        <f t="array" aca="1" ref="BP198" ca="1">_xlfn.IFS(BP200=1,0,BP199=1,0,AND(INDIRECT("ｄａｔａ!$"&amp;BP$112&amp;"$"&amp;$B198)&lt;=2,INDIRECT("ｄａｔａ!$"&amp;BP$112&amp;"$"&amp;$B198)&gt;0),0,TRUE,1)</f>
        <v>0</v>
      </c>
    </row>
    <row r="199" spans="1:68" x14ac:dyDescent="0.2">
      <c r="B199" s="80">
        <f>VLOOKUP($A197,$A$11:$B$110,2,FALSE)</f>
        <v>28</v>
      </c>
      <c r="C199" s="80" t="s">
        <v>2425</v>
      </c>
      <c r="D199" s="80" cm="1">
        <f t="array" aca="1" ref="D199" ca="1">_xlfn.IFS(D200=1,0,TRIM(INDIRECT("ｄａｔａ!$"&amp;D$112&amp;"$"&amp;$B199))="",1,TRIM(INDIRECT("ｄａｔａ!$"&amp;D$112&amp;"$"&amp;$B199))&lt;&gt;"",0)</f>
        <v>0</v>
      </c>
      <c r="F199" s="80" cm="1">
        <f t="array" aca="1" ref="F199" ca="1">_xlfn.IFS(F200=1,0,TRIM(INDIRECT("ｄａｔａ!$"&amp;F$112&amp;"$"&amp;$B199))="",1,TRIM(INDIRECT("ｄａｔａ!$"&amp;F$112&amp;"$"&amp;$B199))&lt;&gt;"",0)</f>
        <v>1</v>
      </c>
      <c r="G199" s="80" cm="1">
        <f t="array" aca="1" ref="G199" ca="1">_xlfn.IFS(G200=1,0,TRIM(INDIRECT("ｄａｔａ!$"&amp;G$112&amp;"$"&amp;$B199))="",1,TRIM(INDIRECT("ｄａｔａ!$"&amp;G$112&amp;"$"&amp;$B199))&lt;&gt;"",0)</f>
        <v>1</v>
      </c>
      <c r="H199" s="80" cm="1">
        <f t="array" aca="1" ref="H199" ca="1">_xlfn.IFS(H200=1,0,TRIM(INDIRECT("ｄａｔａ!$"&amp;H$112&amp;"$"&amp;$B199))="",1,TRIM(INDIRECT("ｄａｔａ!$"&amp;H$112&amp;"$"&amp;$B199))&lt;&gt;"",0)</f>
        <v>1</v>
      </c>
      <c r="I199" s="80" cm="1">
        <f t="array" aca="1" ref="I199" ca="1">_xlfn.IFS(I200=1,0,TRIM(INDIRECT("ｄａｔａ!$"&amp;I$112&amp;"$"&amp;$B199))="",1,TRIM(INDIRECT("ｄａｔａ!$"&amp;I$112&amp;"$"&amp;$B199))&lt;&gt;"",0)</f>
        <v>1</v>
      </c>
      <c r="J199" s="80" cm="1">
        <f t="array" aca="1" ref="J199" ca="1">_xlfn.IFS(J200=1,0,TRIM(INDIRECT("ｄａｔａ!$"&amp;J$112&amp;"$"&amp;$B199))="",1,TRIM(INDIRECT("ｄａｔａ!$"&amp;J$112&amp;"$"&amp;$B199))&lt;&gt;"",0)</f>
        <v>1</v>
      </c>
      <c r="K199" s="80" cm="1">
        <f t="array" aca="1" ref="K199" ca="1">_xlfn.IFS(K200=1,0,TRIM(INDIRECT("ｄａｔａ!$"&amp;K$112&amp;"$"&amp;$B199))="",1,TRIM(INDIRECT("ｄａｔａ!$"&amp;K$112&amp;"$"&amp;$B199))&lt;&gt;"",0)</f>
        <v>1</v>
      </c>
      <c r="L199" s="80" cm="1">
        <f t="array" aca="1" ref="L199" ca="1">_xlfn.IFS(L200=1,0,TRIM(INDIRECT("ｄａｔａ!$"&amp;L$112&amp;"$"&amp;$B199))="",1,TRIM(INDIRECT("ｄａｔａ!$"&amp;L$112&amp;"$"&amp;$B199))&lt;&gt;"",0)</f>
        <v>1</v>
      </c>
      <c r="M199" s="80" cm="1">
        <f t="array" aca="1" ref="M199" ca="1">_xlfn.IFS(M200=1,0,TRIM(INDIRECT("ｄａｔａ!$"&amp;M$112&amp;"$"&amp;$B199))="",1,TRIM(INDIRECT("ｄａｔａ!$"&amp;M$112&amp;"$"&amp;$B199))&lt;&gt;"",0)</f>
        <v>1</v>
      </c>
      <c r="N199" s="80" cm="1">
        <f t="array" aca="1" ref="N199" ca="1">_xlfn.IFS(N200=1,0,TRIM(INDIRECT("ｄａｔａ!$"&amp;N$112&amp;"$"&amp;$B199))="",1,TRIM(INDIRECT("ｄａｔａ!$"&amp;N$112&amp;"$"&amp;$B199))&lt;&gt;"",0)</f>
        <v>1</v>
      </c>
      <c r="O199" s="80" cm="1">
        <f t="array" aca="1" ref="O199" ca="1">_xlfn.IFS(O200=1,0,TRIM(INDIRECT("ｄａｔａ!$"&amp;O$112&amp;"$"&amp;$B199))="",1,TRIM(INDIRECT("ｄａｔａ!$"&amp;O$112&amp;"$"&amp;$B199))&lt;&gt;"",0)</f>
        <v>1</v>
      </c>
      <c r="P199" s="80" cm="1">
        <f t="array" aca="1" ref="P199" ca="1">_xlfn.IFS(P200=1,0,TRIM(INDIRECT("ｄａｔａ!$"&amp;P$112&amp;"$"&amp;$B199))="",1,TRIM(INDIRECT("ｄａｔａ!$"&amp;P$112&amp;"$"&amp;$B199))&lt;&gt;"",0)</f>
        <v>1</v>
      </c>
      <c r="Q199" s="80" cm="1">
        <f t="array" aca="1" ref="Q199" ca="1">_xlfn.IFS(Q200=1,0,TRIM(INDIRECT("ｄａｔａ!$"&amp;Q$112&amp;"$"&amp;$B199))="",1,TRIM(INDIRECT("ｄａｔａ!$"&amp;Q$112&amp;"$"&amp;$B199))&lt;&gt;"",0)</f>
        <v>1</v>
      </c>
      <c r="R199" s="80" cm="1">
        <f t="array" aca="1" ref="R199" ca="1">_xlfn.IFS(R200=1,0,TRIM(INDIRECT("ｄａｔａ!$"&amp;R$112&amp;"$"&amp;$B199))="",1,TRIM(INDIRECT("ｄａｔａ!$"&amp;R$112&amp;"$"&amp;$B199))&lt;&gt;"",0)</f>
        <v>1</v>
      </c>
      <c r="S199" s="80" cm="1">
        <f t="array" aca="1" ref="S199" ca="1">_xlfn.IFS(S200=1,0,TRIM(INDIRECT("ｄａｔａ!$"&amp;S$112&amp;"$"&amp;$B199))="",1,TRIM(INDIRECT("ｄａｔａ!$"&amp;S$112&amp;"$"&amp;$B199))&lt;&gt;"",0)</f>
        <v>1</v>
      </c>
      <c r="T199" s="80" cm="1">
        <f t="array" aca="1" ref="T199" ca="1">_xlfn.IFS(T200=1,0,TRIM(INDIRECT("ｄａｔａ!$"&amp;T$112&amp;"$"&amp;$B199))="",1,TRIM(INDIRECT("ｄａｔａ!$"&amp;T$112&amp;"$"&amp;$B199))&lt;&gt;"",0)</f>
        <v>1</v>
      </c>
      <c r="U199" s="80" cm="1">
        <f t="array" aca="1" ref="U199" ca="1">_xlfn.IFS(U200=1,0,TRIM(INDIRECT("ｄａｔａ!$"&amp;U$112&amp;"$"&amp;$B199))="",1,TRIM(INDIRECT("ｄａｔａ!$"&amp;U$112&amp;"$"&amp;$B199))&lt;&gt;"",0)</f>
        <v>1</v>
      </c>
      <c r="V199" s="80" cm="1">
        <f t="array" aca="1" ref="V199" ca="1">_xlfn.IFS(V200=1,0,TRIM(INDIRECT("ｄａｔａ!$"&amp;V$112&amp;"$"&amp;$B199))="",1,TRIM(INDIRECT("ｄａｔａ!$"&amp;V$112&amp;"$"&amp;$B199))&lt;&gt;"",0)</f>
        <v>1</v>
      </c>
      <c r="W199" s="80" cm="1">
        <f t="array" aca="1" ref="W199" ca="1">_xlfn.IFS(W200=1,0,TRIM(INDIRECT("ｄａｔａ!$"&amp;W$112&amp;"$"&amp;$B199))="",1,TRIM(INDIRECT("ｄａｔａ!$"&amp;W$112&amp;"$"&amp;$B199))&lt;&gt;"",0)</f>
        <v>1</v>
      </c>
      <c r="X199" s="80">
        <f ca="1">IF(SUM($Y199:$AO199)=17,1,0)</f>
        <v>1</v>
      </c>
      <c r="Y199" s="80" cm="1">
        <f t="array" aca="1" ref="Y199" ca="1">_xlfn.IFS(Y200=1,0,TRIM(INDIRECT("ｄａｔａ!$"&amp;Y$112&amp;"$"&amp;$B199))="",1,TRIM(INDIRECT("ｄａｔａ!$"&amp;Y$112&amp;"$"&amp;$B199))&lt;&gt;"",0)</f>
        <v>1</v>
      </c>
      <c r="Z199" s="80" cm="1">
        <f t="array" aca="1" ref="Z199" ca="1">_xlfn.IFS(Z200=1,0,TRIM(INDIRECT("ｄａｔａ!$"&amp;Z$112&amp;"$"&amp;$B199))="",1,TRIM(INDIRECT("ｄａｔａ!$"&amp;Z$112&amp;"$"&amp;$B199))&lt;&gt;"",0)</f>
        <v>1</v>
      </c>
      <c r="AA199" s="80" cm="1">
        <f t="array" aca="1" ref="AA199" ca="1">_xlfn.IFS(AA200=1,0,TRIM(INDIRECT("ｄａｔａ!$"&amp;AA$112&amp;"$"&amp;$B199))="",1,TRIM(INDIRECT("ｄａｔａ!$"&amp;AA$112&amp;"$"&amp;$B199))&lt;&gt;"",0)</f>
        <v>1</v>
      </c>
      <c r="AB199" s="80" cm="1">
        <f t="array" aca="1" ref="AB199" ca="1">_xlfn.IFS(AB200=1,0,TRIM(INDIRECT("ｄａｔａ!$"&amp;AB$112&amp;"$"&amp;$B199))="",1,TRIM(INDIRECT("ｄａｔａ!$"&amp;AB$112&amp;"$"&amp;$B199))&lt;&gt;"",0)</f>
        <v>1</v>
      </c>
      <c r="AC199" s="80" cm="1">
        <f t="array" aca="1" ref="AC199" ca="1">_xlfn.IFS(AC200=1,0,TRIM(INDIRECT("ｄａｔａ!$"&amp;AC$112&amp;"$"&amp;$B199))="",1,TRIM(INDIRECT("ｄａｔａ!$"&amp;AC$112&amp;"$"&amp;$B199))&lt;&gt;"",0)</f>
        <v>1</v>
      </c>
      <c r="AD199" s="80" cm="1">
        <f t="array" aca="1" ref="AD199" ca="1">_xlfn.IFS(AD200=1,0,TRIM(INDIRECT("ｄａｔａ!$"&amp;AD$112&amp;"$"&amp;$B199))="",1,TRIM(INDIRECT("ｄａｔａ!$"&amp;AD$112&amp;"$"&amp;$B199))&lt;&gt;"",0)</f>
        <v>1</v>
      </c>
      <c r="AE199" s="80" cm="1">
        <f t="array" aca="1" ref="AE199" ca="1">_xlfn.IFS(AE200=1,0,TRIM(INDIRECT("ｄａｔａ!$"&amp;AE$112&amp;"$"&amp;$B199))="",1,TRIM(INDIRECT("ｄａｔａ!$"&amp;AE$112&amp;"$"&amp;$B199))&lt;&gt;"",0)</f>
        <v>1</v>
      </c>
      <c r="AF199" s="80" cm="1">
        <f t="array" aca="1" ref="AF199" ca="1">_xlfn.IFS(AF200=1,0,TRIM(INDIRECT("ｄａｔａ!$"&amp;AF$112&amp;"$"&amp;$B199))="",1,TRIM(INDIRECT("ｄａｔａ!$"&amp;AF$112&amp;"$"&amp;$B199))&lt;&gt;"",0)</f>
        <v>1</v>
      </c>
      <c r="AG199" s="80" cm="1">
        <f t="array" aca="1" ref="AG199" ca="1">_xlfn.IFS(AG200=1,0,TRIM(INDIRECT("ｄａｔａ!$"&amp;AG$112&amp;"$"&amp;$B199))="",1,TRIM(INDIRECT("ｄａｔａ!$"&amp;AG$112&amp;"$"&amp;$B199))&lt;&gt;"",0)</f>
        <v>1</v>
      </c>
      <c r="AH199" s="80" cm="1">
        <f t="array" aca="1" ref="AH199" ca="1">_xlfn.IFS(AH200=1,0,TRIM(INDIRECT("ｄａｔａ!$"&amp;AH$112&amp;"$"&amp;$B199))="",1,TRIM(INDIRECT("ｄａｔａ!$"&amp;AH$112&amp;"$"&amp;$B199))&lt;&gt;"",0)</f>
        <v>1</v>
      </c>
      <c r="AI199" s="80" cm="1">
        <f t="array" aca="1" ref="AI199" ca="1">_xlfn.IFS(AI200=1,0,TRIM(INDIRECT("ｄａｔａ!$"&amp;AI$112&amp;"$"&amp;$B199))="",1,TRIM(INDIRECT("ｄａｔａ!$"&amp;AI$112&amp;"$"&amp;$B199))&lt;&gt;"",0)</f>
        <v>1</v>
      </c>
      <c r="AJ199" s="80" cm="1">
        <f t="array" aca="1" ref="AJ199" ca="1">_xlfn.IFS(AJ200=1,0,TRIM(INDIRECT("ｄａｔａ!$"&amp;AJ$112&amp;"$"&amp;$B199))="",1,TRIM(INDIRECT("ｄａｔａ!$"&amp;AJ$112&amp;"$"&amp;$B199))&lt;&gt;"",0)</f>
        <v>1</v>
      </c>
      <c r="AK199" s="80" cm="1">
        <f t="array" aca="1" ref="AK199" ca="1">_xlfn.IFS(AK200=1,0,TRIM(INDIRECT("ｄａｔａ!$"&amp;AK$112&amp;"$"&amp;$B199))="",1,TRIM(INDIRECT("ｄａｔａ!$"&amp;AK$112&amp;"$"&amp;$B199))&lt;&gt;"",0)</f>
        <v>1</v>
      </c>
      <c r="AL199" s="80" cm="1">
        <f t="array" aca="1" ref="AL199" ca="1">_xlfn.IFS(AL200=1,0,TRIM(INDIRECT("ｄａｔａ!$"&amp;AL$112&amp;"$"&amp;$B199))="",1,TRIM(INDIRECT("ｄａｔａ!$"&amp;AL$112&amp;"$"&amp;$B199))&lt;&gt;"",0)</f>
        <v>1</v>
      </c>
      <c r="AM199" s="80" cm="1">
        <f t="array" aca="1" ref="AM199" ca="1">_xlfn.IFS(AM200=1,0,TRIM(INDIRECT("ｄａｔａ!$"&amp;AM$112&amp;"$"&amp;$B199))="",1,TRIM(INDIRECT("ｄａｔａ!$"&amp;AM$112&amp;"$"&amp;$B199))&lt;&gt;"",0)</f>
        <v>1</v>
      </c>
      <c r="AN199" s="80" cm="1">
        <f t="array" aca="1" ref="AN199" ca="1">_xlfn.IFS(AN200=1,0,TRIM(INDIRECT("ｄａｔａ!$"&amp;AN$112&amp;"$"&amp;$B199))="",1,TRIM(INDIRECT("ｄａｔａ!$"&amp;AN$112&amp;"$"&amp;$B199))&lt;&gt;"",0)</f>
        <v>1</v>
      </c>
      <c r="AO199" s="80" cm="1">
        <f t="array" aca="1" ref="AO199" ca="1">_xlfn.IFS(AO200=1,0,TRIM(INDIRECT("ｄａｔａ!$"&amp;AO$112&amp;"$"&amp;$B199))="",1,TRIM(INDIRECT("ｄａｔａ!$"&amp;AO$112&amp;"$"&amp;$B199))&lt;&gt;"",0)</f>
        <v>1</v>
      </c>
      <c r="AP199" s="80">
        <f ca="1">IF(SUM($AQ199:$AZ199)=10,1,0)</f>
        <v>1</v>
      </c>
      <c r="AQ199" s="80" cm="1">
        <f t="array" aca="1" ref="AQ199" ca="1">_xlfn.IFS(AQ200=1,0,TRIM(INDIRECT("ｄａｔａ!$"&amp;AQ$112&amp;"$"&amp;$B199))="",1,TRIM(INDIRECT("ｄａｔａ!$"&amp;AQ$112&amp;"$"&amp;$B199))&lt;&gt;"",0)</f>
        <v>1</v>
      </c>
      <c r="AR199" s="80" cm="1">
        <f t="array" aca="1" ref="AR199" ca="1">_xlfn.IFS(AR200=1,0,TRIM(INDIRECT("ｄａｔａ!$"&amp;AR$112&amp;"$"&amp;$B199))="",1,TRIM(INDIRECT("ｄａｔａ!$"&amp;AR$112&amp;"$"&amp;$B199))&lt;&gt;"",0)</f>
        <v>1</v>
      </c>
      <c r="AS199" s="80" cm="1">
        <f t="array" aca="1" ref="AS199" ca="1">_xlfn.IFS(AS200=1,0,TRIM(INDIRECT("ｄａｔａ!$"&amp;AS$112&amp;"$"&amp;$B199))="",1,TRIM(INDIRECT("ｄａｔａ!$"&amp;AS$112&amp;"$"&amp;$B199))&lt;&gt;"",0)</f>
        <v>1</v>
      </c>
      <c r="AT199" s="80" cm="1">
        <f t="array" aca="1" ref="AT199" ca="1">_xlfn.IFS(AT200=1,0,TRIM(INDIRECT("ｄａｔａ!$"&amp;AT$112&amp;"$"&amp;$B199))="",1,TRIM(INDIRECT("ｄａｔａ!$"&amp;AT$112&amp;"$"&amp;$B199))&lt;&gt;"",0)</f>
        <v>1</v>
      </c>
      <c r="AU199" s="80" cm="1">
        <f t="array" aca="1" ref="AU199" ca="1">_xlfn.IFS(AU200=1,0,TRIM(INDIRECT("ｄａｔａ!$"&amp;AU$112&amp;"$"&amp;$B199))="",1,TRIM(INDIRECT("ｄａｔａ!$"&amp;AU$112&amp;"$"&amp;$B199))&lt;&gt;"",0)</f>
        <v>1</v>
      </c>
      <c r="AV199" s="80" cm="1">
        <f t="array" aca="1" ref="AV199" ca="1">_xlfn.IFS(AV200=1,0,TRIM(INDIRECT("ｄａｔａ!$"&amp;AV$112&amp;"$"&amp;$B199))="",1,TRIM(INDIRECT("ｄａｔａ!$"&amp;AV$112&amp;"$"&amp;$B199))&lt;&gt;"",0)</f>
        <v>1</v>
      </c>
      <c r="AW199" s="80" cm="1">
        <f t="array" aca="1" ref="AW199" ca="1">_xlfn.IFS(AW200=1,0,TRIM(INDIRECT("ｄａｔａ!$"&amp;AW$112&amp;"$"&amp;$B199))="",1,TRIM(INDIRECT("ｄａｔａ!$"&amp;AW$112&amp;"$"&amp;$B199))&lt;&gt;"",0)</f>
        <v>1</v>
      </c>
      <c r="AX199" s="80" cm="1">
        <f t="array" aca="1" ref="AX199" ca="1">_xlfn.IFS(AX200=1,0,TRIM(INDIRECT("ｄａｔａ!$"&amp;AX$112&amp;"$"&amp;$B199))="",1,TRIM(INDIRECT("ｄａｔａ!$"&amp;AX$112&amp;"$"&amp;$B199))&lt;&gt;"",0)</f>
        <v>1</v>
      </c>
      <c r="AY199" s="80" cm="1">
        <f t="array" aca="1" ref="AY199" ca="1">_xlfn.IFS(AY200=1,0,TRIM(INDIRECT("ｄａｔａ!$"&amp;AY$112&amp;"$"&amp;$B199))="",1,TRIM(INDIRECT("ｄａｔａ!$"&amp;AY$112&amp;"$"&amp;$B199))&lt;&gt;"",0)</f>
        <v>1</v>
      </c>
      <c r="AZ199" s="80" cm="1">
        <f t="array" aca="1" ref="AZ199" ca="1">_xlfn.IFS(AZ200=1,0,TRIM(INDIRECT("ｄａｔａ!$"&amp;AZ$112&amp;"$"&amp;$B199))="",1,TRIM(INDIRECT("ｄａｔａ!$"&amp;AZ$112&amp;"$"&amp;$B199))&lt;&gt;"",0)</f>
        <v>1</v>
      </c>
      <c r="BA199" s="80">
        <f ca="1">IF(SUM($BB199:$BP199)=15,1,0)</f>
        <v>1</v>
      </c>
      <c r="BB199" s="80" cm="1">
        <f t="array" aca="1" ref="BB199" ca="1">_xlfn.IFS(BB200=1,0,TRIM(INDIRECT("ｄａｔａ!$"&amp;BB$112&amp;"$"&amp;$B199))="",1,TRIM(INDIRECT("ｄａｔａ!$"&amp;BB$112&amp;"$"&amp;$B199))&lt;&gt;"",0)</f>
        <v>1</v>
      </c>
      <c r="BC199" s="80" cm="1">
        <f t="array" aca="1" ref="BC199" ca="1">_xlfn.IFS(BC200=1,0,TRIM(INDIRECT("ｄａｔａ!$"&amp;BC$112&amp;"$"&amp;$B199))="",1,TRIM(INDIRECT("ｄａｔａ!$"&amp;BC$112&amp;"$"&amp;$B199))&lt;&gt;"",0)</f>
        <v>1</v>
      </c>
      <c r="BD199" s="80" cm="1">
        <f t="array" aca="1" ref="BD199" ca="1">_xlfn.IFS(BD200=1,0,TRIM(INDIRECT("ｄａｔａ!$"&amp;BD$112&amp;"$"&amp;$B199))="",1,TRIM(INDIRECT("ｄａｔａ!$"&amp;BD$112&amp;"$"&amp;$B199))&lt;&gt;"",0)</f>
        <v>1</v>
      </c>
      <c r="BE199" s="80" cm="1">
        <f t="array" aca="1" ref="BE199" ca="1">_xlfn.IFS(BE200=1,0,TRIM(INDIRECT("ｄａｔａ!$"&amp;BE$112&amp;"$"&amp;$B199))="",1,TRIM(INDIRECT("ｄａｔａ!$"&amp;BE$112&amp;"$"&amp;$B199))&lt;&gt;"",0)</f>
        <v>1</v>
      </c>
      <c r="BF199" s="80" cm="1">
        <f t="array" aca="1" ref="BF199" ca="1">_xlfn.IFS(BF200=1,0,TRIM(INDIRECT("ｄａｔａ!$"&amp;BF$112&amp;"$"&amp;$B199))="",1,TRIM(INDIRECT("ｄａｔａ!$"&amp;BF$112&amp;"$"&amp;$B199))&lt;&gt;"",0)</f>
        <v>1</v>
      </c>
      <c r="BG199" s="80" cm="1">
        <f t="array" aca="1" ref="BG199" ca="1">_xlfn.IFS(BG200=1,0,TRIM(INDIRECT("ｄａｔａ!$"&amp;BG$112&amp;"$"&amp;$B199))="",1,TRIM(INDIRECT("ｄａｔａ!$"&amp;BG$112&amp;"$"&amp;$B199))&lt;&gt;"",0)</f>
        <v>1</v>
      </c>
      <c r="BH199" s="80" cm="1">
        <f t="array" aca="1" ref="BH199" ca="1">_xlfn.IFS(BH200=1,0,TRIM(INDIRECT("ｄａｔａ!$"&amp;BH$112&amp;"$"&amp;$B199))="",1,TRIM(INDIRECT("ｄａｔａ!$"&amp;BH$112&amp;"$"&amp;$B199))&lt;&gt;"",0)</f>
        <v>1</v>
      </c>
      <c r="BI199" s="80" cm="1">
        <f t="array" aca="1" ref="BI199" ca="1">_xlfn.IFS(BI200=1,0,TRIM(INDIRECT("ｄａｔａ!$"&amp;BI$112&amp;"$"&amp;$B199))="",1,TRIM(INDIRECT("ｄａｔａ!$"&amp;BI$112&amp;"$"&amp;$B199))&lt;&gt;"",0)</f>
        <v>1</v>
      </c>
      <c r="BJ199" s="80" cm="1">
        <f t="array" aca="1" ref="BJ199" ca="1">_xlfn.IFS(BJ200=1,0,TRIM(INDIRECT("ｄａｔａ!$"&amp;BJ$112&amp;"$"&amp;$B199))="",1,TRIM(INDIRECT("ｄａｔａ!$"&amp;BJ$112&amp;"$"&amp;$B199))&lt;&gt;"",0)</f>
        <v>1</v>
      </c>
      <c r="BK199" s="80" cm="1">
        <f t="array" aca="1" ref="BK199" ca="1">_xlfn.IFS(BK200=1,0,TRIM(INDIRECT("ｄａｔａ!$"&amp;BK$112&amp;"$"&amp;$B199))="",1,TRIM(INDIRECT("ｄａｔａ!$"&amp;BK$112&amp;"$"&amp;$B199))&lt;&gt;"",0)</f>
        <v>1</v>
      </c>
      <c r="BL199" s="80" cm="1">
        <f t="array" aca="1" ref="BL199" ca="1">_xlfn.IFS(BL200=1,0,TRIM(INDIRECT("ｄａｔａ!$"&amp;BL$112&amp;"$"&amp;$B199))="",1,TRIM(INDIRECT("ｄａｔａ!$"&amp;BL$112&amp;"$"&amp;$B199))&lt;&gt;"",0)</f>
        <v>1</v>
      </c>
      <c r="BM199" s="80" cm="1">
        <f t="array" aca="1" ref="BM199" ca="1">_xlfn.IFS(BM200=1,0,TRIM(INDIRECT("ｄａｔａ!$"&amp;BM$112&amp;"$"&amp;$B199))="",1,TRIM(INDIRECT("ｄａｔａ!$"&amp;BM$112&amp;"$"&amp;$B199))&lt;&gt;"",0)</f>
        <v>1</v>
      </c>
      <c r="BN199" s="80" cm="1">
        <f t="array" aca="1" ref="BN199" ca="1">_xlfn.IFS(BN200=1,0,TRIM(INDIRECT("ｄａｔａ!$"&amp;BN$112&amp;"$"&amp;$B199))="",1,TRIM(INDIRECT("ｄａｔａ!$"&amp;BN$112&amp;"$"&amp;$B199))&lt;&gt;"",0)</f>
        <v>1</v>
      </c>
      <c r="BO199" s="80" cm="1">
        <f t="array" aca="1" ref="BO199" ca="1">_xlfn.IFS(BO200=1,0,TRIM(INDIRECT("ｄａｔａ!$"&amp;BO$112&amp;"$"&amp;$B199))="",1,TRIM(INDIRECT("ｄａｔａ!$"&amp;BO$112&amp;"$"&amp;$B199))&lt;&gt;"",0)</f>
        <v>1</v>
      </c>
      <c r="BP199" s="80" cm="1">
        <f t="array" aca="1" ref="BP199" ca="1">_xlfn.IFS(BP200=1,0,TRIM(INDIRECT("ｄａｔａ!$"&amp;BP$112&amp;"$"&amp;$B199))="",1,TRIM(INDIRECT("ｄａｔａ!$"&amp;BP$112&amp;"$"&amp;$B199))&lt;&gt;"",0)</f>
        <v>1</v>
      </c>
    </row>
    <row r="200" spans="1:68" x14ac:dyDescent="0.2">
      <c r="B200" s="80">
        <f>VLOOKUP($A197,$A$11:$B$110,2,FALSE)</f>
        <v>28</v>
      </c>
      <c r="C200" s="80" t="s">
        <v>2430</v>
      </c>
      <c r="D200" s="80" cm="1">
        <f t="array" aca="1" ref="D200" ca="1">IF(ISERROR(INDIRECT("ｄａｔａ!$"&amp;D$112&amp;"$"&amp;$B200)),1,0)</f>
        <v>0</v>
      </c>
      <c r="F200" s="80" cm="1">
        <f t="array" aca="1" ref="F200" ca="1">IF(ISERROR(INDIRECT("ｄａｔａ!$"&amp;F$112&amp;"$"&amp;$B200)),1,0)</f>
        <v>0</v>
      </c>
      <c r="G200" s="80" cm="1">
        <f t="array" aca="1" ref="G200" ca="1">IF(ISERROR(INDIRECT("ｄａｔａ!$"&amp;G$112&amp;"$"&amp;$B200)),1,0)</f>
        <v>0</v>
      </c>
      <c r="H200" s="80" cm="1">
        <f t="array" aca="1" ref="H200" ca="1">IF(ISERROR(INDIRECT("ｄａｔａ!$"&amp;H$112&amp;"$"&amp;$B200)),1,0)</f>
        <v>0</v>
      </c>
      <c r="I200" s="80" cm="1">
        <f t="array" aca="1" ref="I200" ca="1">IF(ISERROR(INDIRECT("ｄａｔａ!$"&amp;I$112&amp;"$"&amp;$B200)),1,0)</f>
        <v>0</v>
      </c>
      <c r="J200" s="80" cm="1">
        <f t="array" aca="1" ref="J200" ca="1">IF(ISERROR(INDIRECT("ｄａｔａ!$"&amp;J$112&amp;"$"&amp;$B200)),1,0)</f>
        <v>0</v>
      </c>
      <c r="K200" s="80" cm="1">
        <f t="array" aca="1" ref="K200" ca="1">IF(ISERROR(INDIRECT("ｄａｔａ!$"&amp;K$112&amp;"$"&amp;$B200)),1,0)</f>
        <v>0</v>
      </c>
      <c r="L200" s="80" cm="1">
        <f t="array" aca="1" ref="L200" ca="1">IF(ISERROR(INDIRECT("ｄａｔａ!$"&amp;L$112&amp;"$"&amp;$B200)),1,0)</f>
        <v>0</v>
      </c>
      <c r="M200" s="80" cm="1">
        <f t="array" aca="1" ref="M200" ca="1">IF(ISERROR(INDIRECT("ｄａｔａ!$"&amp;M$112&amp;"$"&amp;$B200)),1,0)</f>
        <v>0</v>
      </c>
      <c r="N200" s="80" cm="1">
        <f t="array" aca="1" ref="N200" ca="1">IF(ISERROR(INDIRECT("ｄａｔａ!$"&amp;N$112&amp;"$"&amp;$B200)),1,0)</f>
        <v>0</v>
      </c>
      <c r="O200" s="80" cm="1">
        <f t="array" aca="1" ref="O200" ca="1">IF(ISERROR(INDIRECT("ｄａｔａ!$"&amp;O$112&amp;"$"&amp;$B200)),1,0)</f>
        <v>0</v>
      </c>
      <c r="P200" s="80" cm="1">
        <f t="array" aca="1" ref="P200" ca="1">IF(ISERROR(INDIRECT("ｄａｔａ!$"&amp;P$112&amp;"$"&amp;$B200)),1,0)</f>
        <v>0</v>
      </c>
      <c r="Q200" s="80" cm="1">
        <f t="array" aca="1" ref="Q200" ca="1">IF(ISERROR(INDIRECT("ｄａｔａ!$"&amp;Q$112&amp;"$"&amp;$B200)),1,0)</f>
        <v>0</v>
      </c>
      <c r="R200" s="80" cm="1">
        <f t="array" aca="1" ref="R200" ca="1">IF(ISERROR(INDIRECT("ｄａｔａ!$"&amp;R$112&amp;"$"&amp;$B200)),1,0)</f>
        <v>0</v>
      </c>
      <c r="S200" s="80" cm="1">
        <f t="array" aca="1" ref="S200" ca="1">IF(ISERROR(INDIRECT("ｄａｔａ!$"&amp;S$112&amp;"$"&amp;$B200)),1,0)</f>
        <v>0</v>
      </c>
      <c r="T200" s="80" cm="1">
        <f t="array" aca="1" ref="T200" ca="1">IF(ISERROR(INDIRECT("ｄａｔａ!$"&amp;T$112&amp;"$"&amp;$B200)),1,0)</f>
        <v>0</v>
      </c>
      <c r="U200" s="80" cm="1">
        <f t="array" aca="1" ref="U200" ca="1">IF(ISERROR(INDIRECT("ｄａｔａ!$"&amp;U$112&amp;"$"&amp;$B200)),1,0)</f>
        <v>0</v>
      </c>
      <c r="V200" s="80" cm="1">
        <f t="array" aca="1" ref="V200" ca="1">IF(ISERROR(INDIRECT("ｄａｔａ!$"&amp;V$112&amp;"$"&amp;$B200)),1,0)</f>
        <v>0</v>
      </c>
      <c r="W200" s="80" cm="1">
        <f t="array" aca="1" ref="W200" ca="1">IF(ISERROR(INDIRECT("ｄａｔａ!$"&amp;W$112&amp;"$"&amp;$B200)),1,0)</f>
        <v>0</v>
      </c>
      <c r="X200" s="80">
        <f ca="1">IF(SUM($Y198:$AO198,$Y200:$AO200)&gt;0,1,0)</f>
        <v>0</v>
      </c>
      <c r="Y200" s="80" cm="1">
        <f t="array" aca="1" ref="Y200" ca="1">IF(ISERROR(INDIRECT("ｄａｔａ!$"&amp;Y$112&amp;"$"&amp;$B200)),1,0)</f>
        <v>0</v>
      </c>
      <c r="Z200" s="80" cm="1">
        <f t="array" aca="1" ref="Z200" ca="1">IF(ISERROR(INDIRECT("ｄａｔａ!$"&amp;Z$112&amp;"$"&amp;$B200)),1,0)</f>
        <v>0</v>
      </c>
      <c r="AA200" s="80" cm="1">
        <f t="array" aca="1" ref="AA200" ca="1">IF(ISERROR(INDIRECT("ｄａｔａ!$"&amp;AA$112&amp;"$"&amp;$B200)),1,0)</f>
        <v>0</v>
      </c>
      <c r="AB200" s="80" cm="1">
        <f t="array" aca="1" ref="AB200" ca="1">IF(ISERROR(INDIRECT("ｄａｔａ!$"&amp;AB$112&amp;"$"&amp;$B200)),1,0)</f>
        <v>0</v>
      </c>
      <c r="AC200" s="80" cm="1">
        <f t="array" aca="1" ref="AC200" ca="1">IF(ISERROR(INDIRECT("ｄａｔａ!$"&amp;AC$112&amp;"$"&amp;$B200)),1,0)</f>
        <v>0</v>
      </c>
      <c r="AD200" s="80" cm="1">
        <f t="array" aca="1" ref="AD200" ca="1">IF(ISERROR(INDIRECT("ｄａｔａ!$"&amp;AD$112&amp;"$"&amp;$B200)),1,0)</f>
        <v>0</v>
      </c>
      <c r="AE200" s="80" cm="1">
        <f t="array" aca="1" ref="AE200" ca="1">IF(ISERROR(INDIRECT("ｄａｔａ!$"&amp;AE$112&amp;"$"&amp;$B200)),1,0)</f>
        <v>0</v>
      </c>
      <c r="AF200" s="80" cm="1">
        <f t="array" aca="1" ref="AF200" ca="1">IF(ISERROR(INDIRECT("ｄａｔａ!$"&amp;AF$112&amp;"$"&amp;$B200)),1,0)</f>
        <v>0</v>
      </c>
      <c r="AG200" s="80" cm="1">
        <f t="array" aca="1" ref="AG200" ca="1">IF(ISERROR(INDIRECT("ｄａｔａ!$"&amp;AG$112&amp;"$"&amp;$B200)),1,0)</f>
        <v>0</v>
      </c>
      <c r="AH200" s="80" cm="1">
        <f t="array" aca="1" ref="AH200" ca="1">IF(ISERROR(INDIRECT("ｄａｔａ!$"&amp;AH$112&amp;"$"&amp;$B200)),1,0)</f>
        <v>0</v>
      </c>
      <c r="AI200" s="80" cm="1">
        <f t="array" aca="1" ref="AI200" ca="1">IF(ISERROR(INDIRECT("ｄａｔａ!$"&amp;AI$112&amp;"$"&amp;$B200)),1,0)</f>
        <v>0</v>
      </c>
      <c r="AJ200" s="80" cm="1">
        <f t="array" aca="1" ref="AJ200" ca="1">IF(ISERROR(INDIRECT("ｄａｔａ!$"&amp;AJ$112&amp;"$"&amp;$B200)),1,0)</f>
        <v>0</v>
      </c>
      <c r="AK200" s="80" cm="1">
        <f t="array" aca="1" ref="AK200" ca="1">IF(ISERROR(INDIRECT("ｄａｔａ!$"&amp;AK$112&amp;"$"&amp;$B200)),1,0)</f>
        <v>0</v>
      </c>
      <c r="AL200" s="80" cm="1">
        <f t="array" aca="1" ref="AL200" ca="1">IF(ISERROR(INDIRECT("ｄａｔａ!$"&amp;AL$112&amp;"$"&amp;$B200)),1,0)</f>
        <v>0</v>
      </c>
      <c r="AM200" s="80" cm="1">
        <f t="array" aca="1" ref="AM200" ca="1">IF(ISERROR(INDIRECT("ｄａｔａ!$"&amp;AM$112&amp;"$"&amp;$B200)),1,0)</f>
        <v>0</v>
      </c>
      <c r="AN200" s="80" cm="1">
        <f t="array" aca="1" ref="AN200" ca="1">IF(ISERROR(INDIRECT("ｄａｔａ!$"&amp;AN$112&amp;"$"&amp;$B200)),1,0)</f>
        <v>0</v>
      </c>
      <c r="AO200" s="80" cm="1">
        <f t="array" aca="1" ref="AO200" ca="1">IF(ISERROR(INDIRECT("ｄａｔａ!$"&amp;AO$112&amp;"$"&amp;$B200)),1,0)</f>
        <v>0</v>
      </c>
      <c r="AP200" s="80">
        <f ca="1">IF(SUM($AQ198:$AZ198,$AQ200:$AZ200)&gt;0,1,0)</f>
        <v>0</v>
      </c>
      <c r="AQ200" s="80" cm="1">
        <f t="array" aca="1" ref="AQ200" ca="1">IF(ISERROR(INDIRECT("ｄａｔａ!$"&amp;AQ$112&amp;"$"&amp;$B200)),1,0)</f>
        <v>0</v>
      </c>
      <c r="AR200" s="80" cm="1">
        <f t="array" aca="1" ref="AR200" ca="1">IF(ISERROR(INDIRECT("ｄａｔａ!$"&amp;AR$112&amp;"$"&amp;$B200)),1,0)</f>
        <v>0</v>
      </c>
      <c r="AS200" s="80" cm="1">
        <f t="array" aca="1" ref="AS200" ca="1">IF(ISERROR(INDIRECT("ｄａｔａ!$"&amp;AS$112&amp;"$"&amp;$B200)),1,0)</f>
        <v>0</v>
      </c>
      <c r="AT200" s="80" cm="1">
        <f t="array" aca="1" ref="AT200" ca="1">IF(ISERROR(INDIRECT("ｄａｔａ!$"&amp;AT$112&amp;"$"&amp;$B200)),1,0)</f>
        <v>0</v>
      </c>
      <c r="AU200" s="80" cm="1">
        <f t="array" aca="1" ref="AU200" ca="1">IF(ISERROR(INDIRECT("ｄａｔａ!$"&amp;AU$112&amp;"$"&amp;$B200)),1,0)</f>
        <v>0</v>
      </c>
      <c r="AV200" s="80" cm="1">
        <f t="array" aca="1" ref="AV200" ca="1">IF(ISERROR(INDIRECT("ｄａｔａ!$"&amp;AV$112&amp;"$"&amp;$B200)),1,0)</f>
        <v>0</v>
      </c>
      <c r="AW200" s="80" cm="1">
        <f t="array" aca="1" ref="AW200" ca="1">IF(ISERROR(INDIRECT("ｄａｔａ!$"&amp;AW$112&amp;"$"&amp;$B200)),1,0)</f>
        <v>0</v>
      </c>
      <c r="AX200" s="80" cm="1">
        <f t="array" aca="1" ref="AX200" ca="1">IF(ISERROR(INDIRECT("ｄａｔａ!$"&amp;AX$112&amp;"$"&amp;$B200)),1,0)</f>
        <v>0</v>
      </c>
      <c r="AY200" s="80" cm="1">
        <f t="array" aca="1" ref="AY200" ca="1">IF(ISERROR(INDIRECT("ｄａｔａ!$"&amp;AY$112&amp;"$"&amp;$B200)),1,0)</f>
        <v>0</v>
      </c>
      <c r="AZ200" s="80" cm="1">
        <f t="array" aca="1" ref="AZ200" ca="1">IF(ISERROR(INDIRECT("ｄａｔａ!$"&amp;AZ$112&amp;"$"&amp;$B200)),1,0)</f>
        <v>0</v>
      </c>
      <c r="BA200" s="80">
        <f ca="1">IF(SUM($BB198:$BP198,$BB200:$BP200)&gt;0,1,0)</f>
        <v>0</v>
      </c>
      <c r="BB200" s="80" cm="1">
        <f t="array" aca="1" ref="BB200" ca="1">IF(ISERROR(INDIRECT("ｄａｔａ!$"&amp;BB$112&amp;"$"&amp;$B200)),1,0)</f>
        <v>0</v>
      </c>
      <c r="BC200" s="80" cm="1">
        <f t="array" aca="1" ref="BC200" ca="1">IF(ISERROR(INDIRECT("ｄａｔａ!$"&amp;BC$112&amp;"$"&amp;$B200)),1,0)</f>
        <v>0</v>
      </c>
      <c r="BD200" s="80" cm="1">
        <f t="array" aca="1" ref="BD200" ca="1">IF(ISERROR(INDIRECT("ｄａｔａ!$"&amp;BD$112&amp;"$"&amp;$B200)),1,0)</f>
        <v>0</v>
      </c>
      <c r="BE200" s="80" cm="1">
        <f t="array" aca="1" ref="BE200" ca="1">IF(ISERROR(INDIRECT("ｄａｔａ!$"&amp;BE$112&amp;"$"&amp;$B200)),1,0)</f>
        <v>0</v>
      </c>
      <c r="BF200" s="80" cm="1">
        <f t="array" aca="1" ref="BF200" ca="1">IF(ISERROR(INDIRECT("ｄａｔａ!$"&amp;BF$112&amp;"$"&amp;$B200)),1,0)</f>
        <v>0</v>
      </c>
      <c r="BG200" s="80" cm="1">
        <f t="array" aca="1" ref="BG200" ca="1">IF(ISERROR(INDIRECT("ｄａｔａ!$"&amp;BG$112&amp;"$"&amp;$B200)),1,0)</f>
        <v>0</v>
      </c>
      <c r="BH200" s="80" cm="1">
        <f t="array" aca="1" ref="BH200" ca="1">IF(ISERROR(INDIRECT("ｄａｔａ!$"&amp;BH$112&amp;"$"&amp;$B200)),1,0)</f>
        <v>0</v>
      </c>
      <c r="BI200" s="80" cm="1">
        <f t="array" aca="1" ref="BI200" ca="1">IF(ISERROR(INDIRECT("ｄａｔａ!$"&amp;BI$112&amp;"$"&amp;$B200)),1,0)</f>
        <v>0</v>
      </c>
      <c r="BJ200" s="80" cm="1">
        <f t="array" aca="1" ref="BJ200" ca="1">IF(ISERROR(INDIRECT("ｄａｔａ!$"&amp;BJ$112&amp;"$"&amp;$B200)),1,0)</f>
        <v>0</v>
      </c>
      <c r="BK200" s="80" cm="1">
        <f t="array" aca="1" ref="BK200" ca="1">IF(ISERROR(INDIRECT("ｄａｔａ!$"&amp;BK$112&amp;"$"&amp;$B200)),1,0)</f>
        <v>0</v>
      </c>
      <c r="BL200" s="80" cm="1">
        <f t="array" aca="1" ref="BL200" ca="1">IF(ISERROR(INDIRECT("ｄａｔａ!$"&amp;BL$112&amp;"$"&amp;$B200)),1,0)</f>
        <v>0</v>
      </c>
      <c r="BM200" s="80" cm="1">
        <f t="array" aca="1" ref="BM200" ca="1">IF(ISERROR(INDIRECT("ｄａｔａ!$"&amp;BM$112&amp;"$"&amp;$B200)),1,0)</f>
        <v>0</v>
      </c>
      <c r="BN200" s="80" cm="1">
        <f t="array" aca="1" ref="BN200" ca="1">IF(ISERROR(INDIRECT("ｄａｔａ!$"&amp;BN$112&amp;"$"&amp;$B200)),1,0)</f>
        <v>0</v>
      </c>
      <c r="BO200" s="80" cm="1">
        <f t="array" aca="1" ref="BO200" ca="1">IF(ISERROR(INDIRECT("ｄａｔａ!$"&amp;BO$112&amp;"$"&amp;$B200)),1,0)</f>
        <v>0</v>
      </c>
      <c r="BP200" s="80" cm="1">
        <f t="array" aca="1" ref="BP200" ca="1">IF(ISERROR(INDIRECT("ｄａｔａ!$"&amp;BP$112&amp;"$"&amp;$B200)),1,0)</f>
        <v>0</v>
      </c>
    </row>
    <row r="201" spans="1:68" x14ac:dyDescent="0.2">
      <c r="A201" s="80" t="s">
        <v>2340</v>
      </c>
      <c r="B201" s="80">
        <f>VLOOKUP($A201,$A$11:$B$110,2,FALSE)</f>
        <v>29</v>
      </c>
      <c r="C201" s="80" t="s">
        <v>2435</v>
      </c>
      <c r="D201" s="80" cm="1">
        <f t="array" aca="1" ref="D201" ca="1">_xlfn.IFS(D202=1,0,D203=1,0,AND(INDIRECT("ｄａｔａ!$"&amp;D$112&amp;"$"&amp;$B201)&lt;=INDIRECT("kikan!$Q$11"),INDIRECT("ｄａｔａ!$"&amp;D$112&amp;"$"&amp;$B201)&gt;=INDIRECT("kikan!$K$11")),0,TRUE,1)</f>
        <v>0</v>
      </c>
      <c r="F201" s="80">
        <v>0</v>
      </c>
      <c r="G201" s="80">
        <v>0</v>
      </c>
      <c r="H201" s="80">
        <v>0</v>
      </c>
      <c r="I201" s="80" cm="1">
        <f t="array" aca="1" ref="I201" ca="1">_xlfn.IFS(I202=1,0,I203=1,0,INDIRECT("ｄａｔａ!$"&amp;I$112&amp;"$"&amp;$B201)&gt;=INDIRECT("kikan!$I$11"),0,TRUE,1)</f>
        <v>0</v>
      </c>
      <c r="J201" s="80" cm="1">
        <f t="array" aca="1" ref="J201" ca="1">_xlfn.IFS(D204=1,0,I201=1,0,J202=1,0,I203=1,0,J203=1,0,INDIRECT("ｄａｔａ!$"&amp;I$112&amp;"$"&amp;$B201)&gt;INDIRECT("kikan!$I$11"),0,INDIRECT("ｄａｔａ!$"&amp;J$112&amp;"$"&amp;$B201)&gt;=INDIRECT("ｄａｔａ!$"&amp;D$112&amp;"$"&amp;$B201),0,TRUE,1)</f>
        <v>0</v>
      </c>
      <c r="K201" s="80" cm="1">
        <f t="array" aca="1" ref="K201" ca="1">_xlfn.IFS(K202=1,0,K203=1,0,AND(INDIRECT("ｄａｔａ!$"&amp;K$112&amp;"$"&amp;$B202)&gt;0,INDIRECT("ｄａｔａ!$"&amp;K$112&amp;"$"&amp;$B202)&lt;10000),0,TRUE,1)</f>
        <v>0</v>
      </c>
      <c r="L201" s="80" cm="1">
        <f t="array" aca="1" ref="L201" ca="1">_xlfn.IFS(L202=1,0,L203=1,0,INDIRECT("ｄａｔａ!$"&amp;L$112&amp;"$"&amp;$B201)&lt;20000,1,TRUE,0)</f>
        <v>0</v>
      </c>
      <c r="M201" s="80">
        <v>0</v>
      </c>
      <c r="N201" s="80">
        <v>0</v>
      </c>
      <c r="O201" s="80" cm="1">
        <f t="array" aca="1" ref="O201" ca="1">_xlfn.IFS(O204=1,0,INDIRECT("ｄａｔａ!$"&amp;O$112&amp;"$"&amp;$B202)=4,1,TRUE,0)</f>
        <v>0</v>
      </c>
      <c r="P201" s="80" cm="1">
        <f t="array" aca="1" ref="P201" ca="1">_xlfn.IFS(P204=1,0,AND(INDIRECT("ｄａｔａ!$"&amp;P$112&amp;"$"&amp;$B202)&lt;=3,INDIRECT("ｄａｔａ!$"&amp;P$112&amp;"$"&amp;$B202)&gt;0),1,TRUE,0)</f>
        <v>0</v>
      </c>
      <c r="Q201" s="80" cm="1">
        <f t="array" aca="1" ref="Q201" ca="1">_xlfn.IFS(Q204=1,0,INDIRECT("ｄａｔａ!$"&amp;Q$112&amp;"$"&amp;$B201)=1,1,TRUE,0)</f>
        <v>0</v>
      </c>
      <c r="R201" s="80">
        <v>0</v>
      </c>
      <c r="S201" s="80">
        <v>0</v>
      </c>
      <c r="T201" s="80">
        <v>0</v>
      </c>
      <c r="U201" s="80">
        <v>0</v>
      </c>
      <c r="V201" s="80">
        <v>0</v>
      </c>
      <c r="W201" s="80">
        <v>0</v>
      </c>
      <c r="X201" s="80">
        <f ca="1">IF(AND(SUM($Y201:$AO201)=0,17-SUM($Y203:$AO203)&gt;1),1,0)</f>
        <v>0</v>
      </c>
      <c r="Y201" s="80" cm="1">
        <f t="array" aca="1" ref="Y201" ca="1">_xlfn.IFS(Y204=1,0,INDIRECT("ｄａｔａ!$"&amp;Y$112&amp;"$"&amp;$B201)=2,1,TRUE,0)</f>
        <v>0</v>
      </c>
      <c r="Z201" s="80" cm="1">
        <f t="array" aca="1" ref="Z201" ca="1">_xlfn.IFS(Z204=1,0,INDIRECT("ｄａｔａ!$"&amp;Z$112&amp;"$"&amp;$B201)=2,1,TRUE,0)</f>
        <v>0</v>
      </c>
      <c r="AA201" s="80" cm="1">
        <f t="array" aca="1" ref="AA201" ca="1">_xlfn.IFS(AA204=1,0,INDIRECT("ｄａｔａ!$"&amp;AA$112&amp;"$"&amp;$B201)=2,1,TRUE,0)</f>
        <v>0</v>
      </c>
      <c r="AB201" s="80" cm="1">
        <f t="array" aca="1" ref="AB201" ca="1">_xlfn.IFS(AB204=1,0,INDIRECT("ｄａｔａ!$"&amp;AB$112&amp;"$"&amp;$B201)=2,1,TRUE,0)</f>
        <v>0</v>
      </c>
      <c r="AC201" s="80" cm="1">
        <f t="array" aca="1" ref="AC201" ca="1">_xlfn.IFS(AC204=1,0,INDIRECT("ｄａｔａ!$"&amp;AC$112&amp;"$"&amp;$B201)=2,1,TRUE,0)</f>
        <v>0</v>
      </c>
      <c r="AD201" s="80" cm="1">
        <f t="array" aca="1" ref="AD201" ca="1">_xlfn.IFS(AD204=1,0,INDIRECT("ｄａｔａ!$"&amp;AD$112&amp;"$"&amp;$B201)=2,1,TRUE,0)</f>
        <v>0</v>
      </c>
      <c r="AE201" s="80" cm="1">
        <f t="array" aca="1" ref="AE201" ca="1">_xlfn.IFS(AE204=1,0,INDIRECT("ｄａｔａ!$"&amp;AE$112&amp;"$"&amp;$B201)=2,1,TRUE,0)</f>
        <v>0</v>
      </c>
      <c r="AF201" s="80" cm="1">
        <f t="array" aca="1" ref="AF201" ca="1">_xlfn.IFS(AF204=1,0,INDIRECT("ｄａｔａ!$"&amp;AF$112&amp;"$"&amp;$B201)=2,1,TRUE,0)</f>
        <v>0</v>
      </c>
      <c r="AG201" s="80" cm="1">
        <f t="array" aca="1" ref="AG201" ca="1">_xlfn.IFS(AG204=1,0,INDIRECT("ｄａｔａ!$"&amp;AG$112&amp;"$"&amp;$B201)=2,1,TRUE,0)</f>
        <v>0</v>
      </c>
      <c r="AH201" s="80" cm="1">
        <f t="array" aca="1" ref="AH201" ca="1">_xlfn.IFS(AH204=1,0,INDIRECT("ｄａｔａ!$"&amp;AH$112&amp;"$"&amp;$B201)=2,1,TRUE,0)</f>
        <v>0</v>
      </c>
      <c r="AI201" s="80" cm="1">
        <f t="array" aca="1" ref="AI201" ca="1">_xlfn.IFS(AI204=1,0,INDIRECT("ｄａｔａ!$"&amp;AI$112&amp;"$"&amp;$B201)=2,1,TRUE,0)</f>
        <v>0</v>
      </c>
      <c r="AJ201" s="80" cm="1">
        <f t="array" aca="1" ref="AJ201" ca="1">_xlfn.IFS(AJ204=1,0,INDIRECT("ｄａｔａ!$"&amp;AJ$112&amp;"$"&amp;$B201)=2,1,TRUE,0)</f>
        <v>0</v>
      </c>
      <c r="AK201" s="80" cm="1">
        <f t="array" aca="1" ref="AK201" ca="1">_xlfn.IFS(AK204=1,0,INDIRECT("ｄａｔａ!$"&amp;AK$112&amp;"$"&amp;$B201)=2,1,TRUE,0)</f>
        <v>0</v>
      </c>
      <c r="AL201" s="80" cm="1">
        <f t="array" aca="1" ref="AL201" ca="1">_xlfn.IFS(AL204=1,0,INDIRECT("ｄａｔａ!$"&amp;AL$112&amp;"$"&amp;$B201)=2,1,TRUE,0)</f>
        <v>0</v>
      </c>
      <c r="AM201" s="80" cm="1">
        <f t="array" aca="1" ref="AM201" ca="1">_xlfn.IFS(AM204=1,0,INDIRECT("ｄａｔａ!$"&amp;AM$112&amp;"$"&amp;$B201)=2,1,TRUE,0)</f>
        <v>0</v>
      </c>
      <c r="AN201" s="80" cm="1">
        <f t="array" aca="1" ref="AN201" ca="1">_xlfn.IFS(AN204=1,0,INDIRECT("ｄａｔａ!$"&amp;AN$112&amp;"$"&amp;$B201)=2,1,TRUE,0)</f>
        <v>0</v>
      </c>
      <c r="AO201" s="80" cm="1">
        <f t="array" aca="1" ref="AO201" ca="1">_xlfn.IFS(AO204=1,0,INDIRECT("ｄａｔａ!$"&amp;AO$112&amp;"$"&amp;$B201)=2,1,TRUE,0)</f>
        <v>0</v>
      </c>
      <c r="AP201" s="80">
        <f ca="1">IF(AND(SUM($AQ201:$AZ201)=0,10-SUM($AQ203:$AZ203)&gt;1),1,0)</f>
        <v>0</v>
      </c>
      <c r="AQ201" s="80" cm="1">
        <f t="array" aca="1" ref="AQ201" ca="1">_xlfn.IFS(AQ204=1,0,INDIRECT("ｄａｔａ!$"&amp;AQ$112&amp;"$"&amp;$B201)=2,1,TRUE,0)</f>
        <v>0</v>
      </c>
      <c r="AR201" s="80" cm="1">
        <f t="array" aca="1" ref="AR201" ca="1">_xlfn.IFS(AR204=1,0,INDIRECT("ｄａｔａ!$"&amp;AR$112&amp;"$"&amp;$B201)=2,1,TRUE,0)</f>
        <v>0</v>
      </c>
      <c r="AS201" s="80" cm="1">
        <f t="array" aca="1" ref="AS201" ca="1">_xlfn.IFS(AS204=1,0,INDIRECT("ｄａｔａ!$"&amp;AS$112&amp;"$"&amp;$B201)=2,1,TRUE,0)</f>
        <v>0</v>
      </c>
      <c r="AT201" s="80" cm="1">
        <f t="array" aca="1" ref="AT201" ca="1">_xlfn.IFS(AT204=1,0,INDIRECT("ｄａｔａ!$"&amp;AT$112&amp;"$"&amp;$B201)=2,1,TRUE,0)</f>
        <v>0</v>
      </c>
      <c r="AU201" s="80" cm="1">
        <f t="array" aca="1" ref="AU201" ca="1">_xlfn.IFS(AU204=1,0,INDIRECT("ｄａｔａ!$"&amp;AU$112&amp;"$"&amp;$B201)=2,1,TRUE,0)</f>
        <v>0</v>
      </c>
      <c r="AV201" s="80" cm="1">
        <f t="array" aca="1" ref="AV201" ca="1">_xlfn.IFS(AV204=1,0,INDIRECT("ｄａｔａ!$"&amp;AV$112&amp;"$"&amp;$B201)=2,1,TRUE,0)</f>
        <v>0</v>
      </c>
      <c r="AW201" s="80" cm="1">
        <f t="array" aca="1" ref="AW201" ca="1">_xlfn.IFS(AW204=1,0,INDIRECT("ｄａｔａ!$"&amp;AW$112&amp;"$"&amp;$B201)=2,1,TRUE,0)</f>
        <v>0</v>
      </c>
      <c r="AX201" s="80" cm="1">
        <f t="array" aca="1" ref="AX201" ca="1">_xlfn.IFS(AX204=1,0,INDIRECT("ｄａｔａ!$"&amp;AX$112&amp;"$"&amp;$B201)=2,1,TRUE,0)</f>
        <v>0</v>
      </c>
      <c r="AY201" s="80" cm="1">
        <f t="array" aca="1" ref="AY201" ca="1">_xlfn.IFS(AY204=1,0,INDIRECT("ｄａｔａ!$"&amp;AY$112&amp;"$"&amp;$B201)=2,1,TRUE,0)</f>
        <v>0</v>
      </c>
      <c r="AZ201" s="80" cm="1">
        <f t="array" aca="1" ref="AZ201" ca="1">_xlfn.IFS(AZ204=1,0,INDIRECT("ｄａｔａ!$"&amp;AZ$112&amp;"$"&amp;$B201)=2,1,TRUE,0)</f>
        <v>0</v>
      </c>
      <c r="BA201" s="80">
        <f ca="1">IF(AND(SUM($BB201:$BP201)=0,15-SUM($BB203:$BP203)&gt;1),1,0)</f>
        <v>0</v>
      </c>
      <c r="BB201" s="80" cm="1">
        <f t="array" aca="1" ref="BB201" ca="1">_xlfn.IFS(BB204=1,0,INDIRECT("ｄａｔａ!$"&amp;BB$112&amp;"$"&amp;$B201)=2,1,TRUE,0)</f>
        <v>0</v>
      </c>
      <c r="BC201" s="80" cm="1">
        <f t="array" aca="1" ref="BC201" ca="1">_xlfn.IFS(BC204=1,0,INDIRECT("ｄａｔａ!$"&amp;BC$112&amp;"$"&amp;$B201)=2,1,TRUE,0)</f>
        <v>0</v>
      </c>
      <c r="BD201" s="80" cm="1">
        <f t="array" aca="1" ref="BD201" ca="1">_xlfn.IFS(BD204=1,0,INDIRECT("ｄａｔａ!$"&amp;BD$112&amp;"$"&amp;$B201)=2,1,TRUE,0)</f>
        <v>0</v>
      </c>
      <c r="BE201" s="80" cm="1">
        <f t="array" aca="1" ref="BE201" ca="1">_xlfn.IFS(BE204=1,0,INDIRECT("ｄａｔａ!$"&amp;BE$112&amp;"$"&amp;$B201)=2,1,TRUE,0)</f>
        <v>0</v>
      </c>
      <c r="BF201" s="80" cm="1">
        <f t="array" aca="1" ref="BF201" ca="1">_xlfn.IFS(BF204=1,0,INDIRECT("ｄａｔａ!$"&amp;BF$112&amp;"$"&amp;$B201)=2,1,TRUE,0)</f>
        <v>0</v>
      </c>
      <c r="BG201" s="80" cm="1">
        <f t="array" aca="1" ref="BG201" ca="1">_xlfn.IFS(BG204=1,0,INDIRECT("ｄａｔａ!$"&amp;BG$112&amp;"$"&amp;$B201)=2,1,TRUE,0)</f>
        <v>0</v>
      </c>
      <c r="BH201" s="80" cm="1">
        <f t="array" aca="1" ref="BH201" ca="1">_xlfn.IFS(BH204=1,0,INDIRECT("ｄａｔａ!$"&amp;BH$112&amp;"$"&amp;$B201)=2,1,TRUE,0)</f>
        <v>0</v>
      </c>
      <c r="BI201" s="80" cm="1">
        <f t="array" aca="1" ref="BI201" ca="1">_xlfn.IFS(BI204=1,0,INDIRECT("ｄａｔａ!$"&amp;BI$112&amp;"$"&amp;$B201)=2,1,TRUE,0)</f>
        <v>0</v>
      </c>
      <c r="BJ201" s="80" cm="1">
        <f t="array" aca="1" ref="BJ201" ca="1">_xlfn.IFS(BJ204=1,0,INDIRECT("ｄａｔａ!$"&amp;BJ$112&amp;"$"&amp;$B201)=2,1,TRUE,0)</f>
        <v>0</v>
      </c>
      <c r="BK201" s="80" cm="1">
        <f t="array" aca="1" ref="BK201" ca="1">_xlfn.IFS(BK204=1,0,INDIRECT("ｄａｔａ!$"&amp;BK$112&amp;"$"&amp;$B201)=2,1,TRUE,0)</f>
        <v>0</v>
      </c>
      <c r="BL201" s="80" cm="1">
        <f t="array" aca="1" ref="BL201" ca="1">_xlfn.IFS(BL204=1,0,INDIRECT("ｄａｔａ!$"&amp;BL$112&amp;"$"&amp;$B201)=2,1,TRUE,0)</f>
        <v>0</v>
      </c>
      <c r="BM201" s="80" cm="1">
        <f t="array" aca="1" ref="BM201" ca="1">_xlfn.IFS(BM204=1,0,INDIRECT("ｄａｔａ!$"&amp;BM$112&amp;"$"&amp;$B201)=2,1,TRUE,0)</f>
        <v>0</v>
      </c>
      <c r="BN201" s="80" cm="1">
        <f t="array" aca="1" ref="BN201" ca="1">_xlfn.IFS(BN204=1,0,INDIRECT("ｄａｔａ!$"&amp;BN$112&amp;"$"&amp;$B201)=2,1,TRUE,0)</f>
        <v>0</v>
      </c>
      <c r="BO201" s="80" cm="1">
        <f t="array" aca="1" ref="BO201" ca="1">_xlfn.IFS(BO204=1,0,INDIRECT("ｄａｔａ!$"&amp;BO$112&amp;"$"&amp;$B201)=2,1,TRUE,0)</f>
        <v>0</v>
      </c>
      <c r="BP201" s="80" cm="1">
        <f t="array" aca="1" ref="BP201" ca="1">_xlfn.IFS(BP204=1,0,INDIRECT("ｄａｔａ!$"&amp;BP$112&amp;"$"&amp;$B201)=2,1,TRUE,0)</f>
        <v>0</v>
      </c>
    </row>
    <row r="202" spans="1:68" x14ac:dyDescent="0.2">
      <c r="B202" s="80">
        <f>VLOOKUP($A201,$A$11:$B$110,2,FALSE)</f>
        <v>29</v>
      </c>
      <c r="C202" s="80" t="s">
        <v>2437</v>
      </c>
      <c r="D202" s="80" cm="1">
        <f t="array" aca="1" ref="D202" ca="1">_xlfn.IFS(D203=1,0,AND(ISNUMBER(INDIRECT("ｄａｔａ!$"&amp;D$112&amp;"$"&amp;$B202)),INDIRECT("ｄａｔａ!$"&amp;D$112&amp;"$"&amp;$B202)&lt;=12,INDIRECT("ｄａｔａ!$"&amp;D$112&amp;"$"&amp;$B202)&gt;=1),0,TRUE,1)</f>
        <v>1</v>
      </c>
      <c r="F202" s="80">
        <v>0</v>
      </c>
      <c r="G202" s="80">
        <v>0</v>
      </c>
      <c r="H202" s="80">
        <v>0</v>
      </c>
      <c r="I202" s="80" cm="1">
        <f t="array" aca="1" ref="I202" ca="1">_xlfn.IFS(I203=1,0,AND(ISNUMBER(INDIRECT("ｄａｔａ!$"&amp;I$112&amp;"$"&amp;$B202)),LEN(INDIRECT("ｄａｔａ!$"&amp;I$112&amp;"$"&amp;$B202))=4),0,TRUE,1)</f>
        <v>0</v>
      </c>
      <c r="J202" s="80" cm="1">
        <f t="array" aca="1" ref="J202" ca="1">_xlfn.IFS(J203=1,0,AND(ISNUMBER(INDIRECT("ｄａｔａ!$"&amp;J$112&amp;"$"&amp;$B202)),INDIRECT("ｄａｔａ!$"&amp;J$112&amp;"$"&amp;$B202)&lt;=12,INDIRECT("ｄａｔａ!$"&amp;J$112&amp;"$"&amp;$B202)&gt;=1),0,TRUE,1)</f>
        <v>0</v>
      </c>
      <c r="K202" s="80" cm="1">
        <f t="array" aca="1" ref="K202" ca="1">_xlfn.IFS(K203=1,0,ISNUMBER(INDIRECT("ｄａｔａ!$"&amp;K$112&amp;"$"&amp;$B202)),0,TRUE,1)</f>
        <v>0</v>
      </c>
      <c r="L202" s="80" cm="1">
        <f t="array" aca="1" ref="L202" ca="1">_xlfn.IFS(L203=1,0,AND(ISNUMBER(INDIRECT("ｄａｔａ!$"&amp;L$112&amp;"$"&amp;$B202)),INDIRECT("ｄａｔａ!$"&amp;L$112&amp;"$"&amp;$B202)&gt;0),0,TRUE,1)</f>
        <v>0</v>
      </c>
      <c r="M202" s="80" cm="1">
        <f t="array" aca="1" ref="M202" ca="1">_xlfn.IFS(M203=1,0,AND(INDIRECT("ｄａｔａ!$"&amp;M$112&amp;"$"&amp;$B202)&lt;=5,INDIRECT("ｄａｔａ!$"&amp;M$112&amp;"$"&amp;$B202)&gt;0),0,TRUE,1)</f>
        <v>0</v>
      </c>
      <c r="N202" s="80" cm="1">
        <f t="array" aca="1" ref="N202" ca="1">_xlfn.IFS(N203=1,0,AND(INDIRECT("ｄａｔａ!$"&amp;N$112&amp;"$"&amp;$B202)&lt;=2,INDIRECT("ｄａｔａ!$"&amp;N$112&amp;"$"&amp;$B202)&gt;0),0,TRUE,1)</f>
        <v>0</v>
      </c>
      <c r="O202" s="80" cm="1">
        <f t="array" aca="1" ref="O202" ca="1">_xlfn.IFS(O203=1,0,AND(INDIRECT("ｄａｔａ!$"&amp;O$112&amp;"$"&amp;$B202)&lt;=4,INDIRECT("ｄａｔａ!$"&amp;O$112&amp;"$"&amp;$B202)&gt;0),0,TRUE,1)</f>
        <v>0</v>
      </c>
      <c r="P202" s="80" cm="1">
        <f t="array" aca="1" ref="P202" ca="1">_xlfn.IFS(P203=1,0,AND(INDIRECT("ｄａｔａ!$"&amp;P$112&amp;"$"&amp;$B202)&lt;=3,INDIRECT("ｄａｔａ!$"&amp;P$112&amp;"$"&amp;$B202)&gt;0),0,TRUE,1)</f>
        <v>0</v>
      </c>
      <c r="Q202" s="80" cm="1">
        <f t="array" aca="1" ref="Q202" ca="1">_xlfn.IFS(Q203=1,0,AND(INDIRECT("ｄａｔａ!$"&amp;Q$112&amp;"$"&amp;$B202)&lt;=2,INDIRECT("ｄａｔａ!$"&amp;Q$112&amp;"$"&amp;$B202)&gt;0),0,TRUE,1)</f>
        <v>0</v>
      </c>
      <c r="R202" s="80" cm="1">
        <f t="array" aca="1" ref="R202" ca="1">_xlfn.IFS(R203=1,0,AND(INDIRECT("ｄａｔａ!$"&amp;R$112&amp;"$"&amp;$B202)&lt;=10,INDIRECT("ｄａｔａ!$"&amp;R$112&amp;"$"&amp;$B202)&gt;0),0,TRUE,1)</f>
        <v>0</v>
      </c>
      <c r="S202" s="80" cm="1">
        <f t="array" aca="1" ref="S202" ca="1">_xlfn.IFS(S203=1,0,AND(INDIRECT("ｄａｔａ!$"&amp;S$112&amp;"$"&amp;$B202)&lt;=5,INDIRECT("ｄａｔａ!$"&amp;S$112&amp;"$"&amp;$B202)&gt;0),0,TRUE,1)</f>
        <v>0</v>
      </c>
      <c r="T202" s="80" cm="1">
        <f t="array" aca="1" ref="T202" ca="1">_xlfn.IFS(T203=1,0,AND(INDIRECT("ｄａｔａ!$"&amp;T$112&amp;"$"&amp;$B202)&lt;=9,INDIRECT("ｄａｔａ!$"&amp;T$112&amp;"$"&amp;$B202)&gt;0),0,TRUE,1)</f>
        <v>0</v>
      </c>
      <c r="U202" s="80" cm="1">
        <f t="array" aca="1" ref="U202" ca="1">_xlfn.IFS(U203=1,0,ISNUMBER(INDIRECT("ｄａｔａ!$"&amp;U$112&amp;"$"&amp;$B202)),0,TRUE,1)</f>
        <v>0</v>
      </c>
      <c r="V202" s="80" cm="1">
        <f t="array" aca="1" ref="V202" ca="1">_xlfn.IFS(V203=1,0,AND(INDIRECT("ｄａｔａ!$"&amp;V$112&amp;"$"&amp;$B202)&lt;=4,INDIRECT("ｄａｔａ!$"&amp;V$112&amp;"$"&amp;$B202)&gt;0),0,TRUE,1)</f>
        <v>0</v>
      </c>
      <c r="W202" s="80" cm="1">
        <f t="array" aca="1" ref="W202" ca="1">_xlfn.IFS(W203=1,0,AND(INDIRECT("ｄａｔａ!$"&amp;W$112&amp;"$"&amp;$B202)&lt;=2,INDIRECT("ｄａｔａ!$"&amp;W$112&amp;"$"&amp;$B202)&gt;0),0,TRUE,1)</f>
        <v>0</v>
      </c>
      <c r="X202" s="80">
        <f ca="1">IF(SUM($Y201:$AO201)&gt;1,1,0)</f>
        <v>0</v>
      </c>
      <c r="Y202" s="80" cm="1">
        <f t="array" aca="1" ref="Y202" ca="1">_xlfn.IFS(Y204=1,0,Y203=1,0,AND(INDIRECT("ｄａｔａ!$"&amp;Y$112&amp;"$"&amp;$B202)&lt;=2,INDIRECT("ｄａｔａ!$"&amp;Y$112&amp;"$"&amp;$B202)&gt;0),0,TRUE,1)</f>
        <v>0</v>
      </c>
      <c r="Z202" s="80" cm="1">
        <f t="array" aca="1" ref="Z202" ca="1">_xlfn.IFS(Z204=1,0,Z203=1,0,AND(INDIRECT("ｄａｔａ!$"&amp;Z$112&amp;"$"&amp;$B202)&lt;=2,INDIRECT("ｄａｔａ!$"&amp;Z$112&amp;"$"&amp;$B202)&gt;0),0,TRUE,1)</f>
        <v>0</v>
      </c>
      <c r="AA202" s="80" cm="1">
        <f t="array" aca="1" ref="AA202" ca="1">_xlfn.IFS(AA204=1,0,AA203=1,0,AND(INDIRECT("ｄａｔａ!$"&amp;AA$112&amp;"$"&amp;$B202)&lt;=2,INDIRECT("ｄａｔａ!$"&amp;AA$112&amp;"$"&amp;$B202)&gt;0),0,TRUE,1)</f>
        <v>0</v>
      </c>
      <c r="AB202" s="80" cm="1">
        <f t="array" aca="1" ref="AB202" ca="1">_xlfn.IFS(AB204=1,0,AB203=1,0,AND(INDIRECT("ｄａｔａ!$"&amp;AB$112&amp;"$"&amp;$B202)&lt;=2,INDIRECT("ｄａｔａ!$"&amp;AB$112&amp;"$"&amp;$B202)&gt;0),0,TRUE,1)</f>
        <v>0</v>
      </c>
      <c r="AC202" s="80" cm="1">
        <f t="array" aca="1" ref="AC202" ca="1">_xlfn.IFS(AC204=1,0,AC203=1,0,AND(INDIRECT("ｄａｔａ!$"&amp;AC$112&amp;"$"&amp;$B202)&lt;=2,INDIRECT("ｄａｔａ!$"&amp;AC$112&amp;"$"&amp;$B202)&gt;0),0,TRUE,1)</f>
        <v>0</v>
      </c>
      <c r="AD202" s="80" cm="1">
        <f t="array" aca="1" ref="AD202" ca="1">_xlfn.IFS(AD204=1,0,AD203=1,0,AND(INDIRECT("ｄａｔａ!$"&amp;AD$112&amp;"$"&amp;$B202)&lt;=2,INDIRECT("ｄａｔａ!$"&amp;AD$112&amp;"$"&amp;$B202)&gt;0),0,TRUE,1)</f>
        <v>0</v>
      </c>
      <c r="AE202" s="80" cm="1">
        <f t="array" aca="1" ref="AE202" ca="1">_xlfn.IFS(AE204=1,0,AE203=1,0,AND(INDIRECT("ｄａｔａ!$"&amp;AE$112&amp;"$"&amp;$B202)&lt;=2,INDIRECT("ｄａｔａ!$"&amp;AE$112&amp;"$"&amp;$B202)&gt;0),0,TRUE,1)</f>
        <v>0</v>
      </c>
      <c r="AF202" s="80" cm="1">
        <f t="array" aca="1" ref="AF202" ca="1">_xlfn.IFS(AF204=1,0,AF203=1,0,AND(INDIRECT("ｄａｔａ!$"&amp;AF$112&amp;"$"&amp;$B202)&lt;=2,INDIRECT("ｄａｔａ!$"&amp;AF$112&amp;"$"&amp;$B202)&gt;0),0,TRUE,1)</f>
        <v>0</v>
      </c>
      <c r="AG202" s="80" cm="1">
        <f t="array" aca="1" ref="AG202" ca="1">_xlfn.IFS(AG204=1,0,AG203=1,0,AND(INDIRECT("ｄａｔａ!$"&amp;AG$112&amp;"$"&amp;$B202)&lt;=2,INDIRECT("ｄａｔａ!$"&amp;AG$112&amp;"$"&amp;$B202)&gt;0),0,TRUE,1)</f>
        <v>0</v>
      </c>
      <c r="AH202" s="80" cm="1">
        <f t="array" aca="1" ref="AH202" ca="1">_xlfn.IFS(AH204=1,0,AH203=1,0,AND(INDIRECT("ｄａｔａ!$"&amp;AH$112&amp;"$"&amp;$B202)&lt;=2,INDIRECT("ｄａｔａ!$"&amp;AH$112&amp;"$"&amp;$B202)&gt;0),0,TRUE,1)</f>
        <v>0</v>
      </c>
      <c r="AI202" s="80" cm="1">
        <f t="array" aca="1" ref="AI202" ca="1">_xlfn.IFS(AI204=1,0,AI203=1,0,AND(INDIRECT("ｄａｔａ!$"&amp;AI$112&amp;"$"&amp;$B202)&lt;=2,INDIRECT("ｄａｔａ!$"&amp;AI$112&amp;"$"&amp;$B202)&gt;0),0,TRUE,1)</f>
        <v>0</v>
      </c>
      <c r="AJ202" s="80" cm="1">
        <f t="array" aca="1" ref="AJ202" ca="1">_xlfn.IFS(AJ204=1,0,AJ203=1,0,AND(INDIRECT("ｄａｔａ!$"&amp;AJ$112&amp;"$"&amp;$B202)&lt;=2,INDIRECT("ｄａｔａ!$"&amp;AJ$112&amp;"$"&amp;$B202)&gt;0),0,TRUE,1)</f>
        <v>0</v>
      </c>
      <c r="AK202" s="80" cm="1">
        <f t="array" aca="1" ref="AK202" ca="1">_xlfn.IFS(AK204=1,0,AK203=1,0,AND(INDIRECT("ｄａｔａ!$"&amp;AK$112&amp;"$"&amp;$B202)&lt;=2,INDIRECT("ｄａｔａ!$"&amp;AK$112&amp;"$"&amp;$B202)&gt;0),0,TRUE,1)</f>
        <v>0</v>
      </c>
      <c r="AL202" s="80" cm="1">
        <f t="array" aca="1" ref="AL202" ca="1">_xlfn.IFS(AL204=1,0,AL203=1,0,AND(INDIRECT("ｄａｔａ!$"&amp;AL$112&amp;"$"&amp;$B202)&lt;=2,INDIRECT("ｄａｔａ!$"&amp;AL$112&amp;"$"&amp;$B202)&gt;0),0,TRUE,1)</f>
        <v>0</v>
      </c>
      <c r="AM202" s="80" cm="1">
        <f t="array" aca="1" ref="AM202" ca="1">_xlfn.IFS(AM204=1,0,AM203=1,0,AND(INDIRECT("ｄａｔａ!$"&amp;AM$112&amp;"$"&amp;$B202)&lt;=2,INDIRECT("ｄａｔａ!$"&amp;AM$112&amp;"$"&amp;$B202)&gt;0),0,TRUE,1)</f>
        <v>0</v>
      </c>
      <c r="AN202" s="80" cm="1">
        <f t="array" aca="1" ref="AN202" ca="1">_xlfn.IFS(AN204=1,0,AN203=1,0,AND(INDIRECT("ｄａｔａ!$"&amp;AN$112&amp;"$"&amp;$B202)&lt;=2,INDIRECT("ｄａｔａ!$"&amp;AN$112&amp;"$"&amp;$B202)&gt;0),0,TRUE,1)</f>
        <v>0</v>
      </c>
      <c r="AO202" s="80" cm="1">
        <f t="array" aca="1" ref="AO202" ca="1">_xlfn.IFS(AO204=1,0,AO203=1,0,AND(INDIRECT("ｄａｔａ!$"&amp;AO$112&amp;"$"&amp;$B202)&lt;=2,INDIRECT("ｄａｔａ!$"&amp;AO$112&amp;"$"&amp;$B202)&gt;0),0,TRUE,1)</f>
        <v>0</v>
      </c>
      <c r="AP202" s="80">
        <f ca="1">IF(SUM($AQ201:$AZ201)&gt;1,1,0)</f>
        <v>0</v>
      </c>
      <c r="AQ202" s="80" cm="1">
        <f t="array" aca="1" ref="AQ202" ca="1">_xlfn.IFS(AQ204=1,0,AQ203=1,0,AND(INDIRECT("ｄａｔａ!$"&amp;AQ$112&amp;"$"&amp;$B202)&lt;=2,INDIRECT("ｄａｔａ!$"&amp;AQ$112&amp;"$"&amp;$B202)&gt;0),0,TRUE,1)</f>
        <v>0</v>
      </c>
      <c r="AR202" s="80" cm="1">
        <f t="array" aca="1" ref="AR202" ca="1">_xlfn.IFS(AR204=1,0,AR203=1,0,AND(INDIRECT("ｄａｔａ!$"&amp;AR$112&amp;"$"&amp;$B202)&lt;=2,INDIRECT("ｄａｔａ!$"&amp;AR$112&amp;"$"&amp;$B202)&gt;0),0,TRUE,1)</f>
        <v>0</v>
      </c>
      <c r="AS202" s="80" cm="1">
        <f t="array" aca="1" ref="AS202" ca="1">_xlfn.IFS(AS204=1,0,AS203=1,0,AND(INDIRECT("ｄａｔａ!$"&amp;AS$112&amp;"$"&amp;$B202)&lt;=2,INDIRECT("ｄａｔａ!$"&amp;AS$112&amp;"$"&amp;$B202)&gt;0),0,TRUE,1)</f>
        <v>0</v>
      </c>
      <c r="AT202" s="80" cm="1">
        <f t="array" aca="1" ref="AT202" ca="1">_xlfn.IFS(AT204=1,0,AT203=1,0,AND(INDIRECT("ｄａｔａ!$"&amp;AT$112&amp;"$"&amp;$B202)&lt;=2,INDIRECT("ｄａｔａ!$"&amp;AT$112&amp;"$"&amp;$B202)&gt;0),0,TRUE,1)</f>
        <v>0</v>
      </c>
      <c r="AU202" s="80" cm="1">
        <f t="array" aca="1" ref="AU202" ca="1">_xlfn.IFS(AU204=1,0,AU203=1,0,AND(INDIRECT("ｄａｔａ!$"&amp;AU$112&amp;"$"&amp;$B202)&lt;=2,INDIRECT("ｄａｔａ!$"&amp;AU$112&amp;"$"&amp;$B202)&gt;0),0,TRUE,1)</f>
        <v>0</v>
      </c>
      <c r="AV202" s="80" cm="1">
        <f t="array" aca="1" ref="AV202" ca="1">_xlfn.IFS(AV204=1,0,AV203=1,0,AND(INDIRECT("ｄａｔａ!$"&amp;AV$112&amp;"$"&amp;$B202)&lt;=2,INDIRECT("ｄａｔａ!$"&amp;AV$112&amp;"$"&amp;$B202)&gt;0),0,TRUE,1)</f>
        <v>0</v>
      </c>
      <c r="AW202" s="80" cm="1">
        <f t="array" aca="1" ref="AW202" ca="1">_xlfn.IFS(AW204=1,0,AW203=1,0,AND(INDIRECT("ｄａｔａ!$"&amp;AW$112&amp;"$"&amp;$B202)&lt;=2,INDIRECT("ｄａｔａ!$"&amp;AW$112&amp;"$"&amp;$B202)&gt;0),0,TRUE,1)</f>
        <v>0</v>
      </c>
      <c r="AX202" s="80" cm="1">
        <f t="array" aca="1" ref="AX202" ca="1">_xlfn.IFS(AX204=1,0,AX203=1,0,AND(INDIRECT("ｄａｔａ!$"&amp;AX$112&amp;"$"&amp;$B202)&lt;=2,INDIRECT("ｄａｔａ!$"&amp;AX$112&amp;"$"&amp;$B202)&gt;0),0,TRUE,1)</f>
        <v>0</v>
      </c>
      <c r="AY202" s="80" cm="1">
        <f t="array" aca="1" ref="AY202" ca="1">_xlfn.IFS(AY204=1,0,AY203=1,0,AND(INDIRECT("ｄａｔａ!$"&amp;AY$112&amp;"$"&amp;$B202)&lt;=2,INDIRECT("ｄａｔａ!$"&amp;AY$112&amp;"$"&amp;$B202)&gt;0),0,TRUE,1)</f>
        <v>0</v>
      </c>
      <c r="AZ202" s="80" cm="1">
        <f t="array" aca="1" ref="AZ202" ca="1">_xlfn.IFS(AZ204=1,0,AZ203=1,0,AND(INDIRECT("ｄａｔａ!$"&amp;AZ$112&amp;"$"&amp;$B202)&lt;=2,INDIRECT("ｄａｔａ!$"&amp;AZ$112&amp;"$"&amp;$B202)&gt;0),0,TRUE,1)</f>
        <v>0</v>
      </c>
      <c r="BA202" s="80">
        <f ca="1">IF(SUM($BB201:$BP201)&gt;1,1,0)</f>
        <v>0</v>
      </c>
      <c r="BB202" s="80" cm="1">
        <f t="array" aca="1" ref="BB202" ca="1">_xlfn.IFS(BB204=1,0,BB203=1,0,AND(INDIRECT("ｄａｔａ!$"&amp;BB$112&amp;"$"&amp;$B202)&lt;=2,INDIRECT("ｄａｔａ!$"&amp;BB$112&amp;"$"&amp;$B202)&gt;0),0,TRUE,1)</f>
        <v>0</v>
      </c>
      <c r="BC202" s="80" cm="1">
        <f t="array" aca="1" ref="BC202" ca="1">_xlfn.IFS(BC204=1,0,BC203=1,0,AND(INDIRECT("ｄａｔａ!$"&amp;BC$112&amp;"$"&amp;$B202)&lt;=2,INDIRECT("ｄａｔａ!$"&amp;BC$112&amp;"$"&amp;$B202)&gt;0),0,TRUE,1)</f>
        <v>0</v>
      </c>
      <c r="BD202" s="80" cm="1">
        <f t="array" aca="1" ref="BD202" ca="1">_xlfn.IFS(BD204=1,0,BD203=1,0,AND(INDIRECT("ｄａｔａ!$"&amp;BD$112&amp;"$"&amp;$B202)&lt;=2,INDIRECT("ｄａｔａ!$"&amp;BD$112&amp;"$"&amp;$B202)&gt;0),0,TRUE,1)</f>
        <v>0</v>
      </c>
      <c r="BE202" s="80" cm="1">
        <f t="array" aca="1" ref="BE202" ca="1">_xlfn.IFS(BE204=1,0,BE203=1,0,AND(INDIRECT("ｄａｔａ!$"&amp;BE$112&amp;"$"&amp;$B202)&lt;=2,INDIRECT("ｄａｔａ!$"&amp;BE$112&amp;"$"&amp;$B202)&gt;0),0,TRUE,1)</f>
        <v>0</v>
      </c>
      <c r="BF202" s="80" cm="1">
        <f t="array" aca="1" ref="BF202" ca="1">_xlfn.IFS(BF204=1,0,BF203=1,0,AND(INDIRECT("ｄａｔａ!$"&amp;BF$112&amp;"$"&amp;$B202)&lt;=2,INDIRECT("ｄａｔａ!$"&amp;BF$112&amp;"$"&amp;$B202)&gt;0),0,TRUE,1)</f>
        <v>0</v>
      </c>
      <c r="BG202" s="80" cm="1">
        <f t="array" aca="1" ref="BG202" ca="1">_xlfn.IFS(BG204=1,0,BG203=1,0,AND(INDIRECT("ｄａｔａ!$"&amp;BG$112&amp;"$"&amp;$B202)&lt;=2,INDIRECT("ｄａｔａ!$"&amp;BG$112&amp;"$"&amp;$B202)&gt;0),0,TRUE,1)</f>
        <v>0</v>
      </c>
      <c r="BH202" s="80" cm="1">
        <f t="array" aca="1" ref="BH202" ca="1">_xlfn.IFS(BH204=1,0,BH203=1,0,AND(INDIRECT("ｄａｔａ!$"&amp;BH$112&amp;"$"&amp;$B202)&lt;=2,INDIRECT("ｄａｔａ!$"&amp;BH$112&amp;"$"&amp;$B202)&gt;0),0,TRUE,1)</f>
        <v>0</v>
      </c>
      <c r="BI202" s="80" cm="1">
        <f t="array" aca="1" ref="BI202" ca="1">_xlfn.IFS(BI204=1,0,BI203=1,0,AND(INDIRECT("ｄａｔａ!$"&amp;BI$112&amp;"$"&amp;$B202)&lt;=2,INDIRECT("ｄａｔａ!$"&amp;BI$112&amp;"$"&amp;$B202)&gt;0),0,TRUE,1)</f>
        <v>0</v>
      </c>
      <c r="BJ202" s="80" cm="1">
        <f t="array" aca="1" ref="BJ202" ca="1">_xlfn.IFS(BJ204=1,0,BJ203=1,0,AND(INDIRECT("ｄａｔａ!$"&amp;BJ$112&amp;"$"&amp;$B202)&lt;=2,INDIRECT("ｄａｔａ!$"&amp;BJ$112&amp;"$"&amp;$B202)&gt;0),0,TRUE,1)</f>
        <v>0</v>
      </c>
      <c r="BK202" s="80" cm="1">
        <f t="array" aca="1" ref="BK202" ca="1">_xlfn.IFS(BK204=1,0,BK203=1,0,AND(INDIRECT("ｄａｔａ!$"&amp;BK$112&amp;"$"&amp;$B202)&lt;=2,INDIRECT("ｄａｔａ!$"&amp;BK$112&amp;"$"&amp;$B202)&gt;0),0,TRUE,1)</f>
        <v>0</v>
      </c>
      <c r="BL202" s="80" cm="1">
        <f t="array" aca="1" ref="BL202" ca="1">_xlfn.IFS(BL204=1,0,BL203=1,0,AND(INDIRECT("ｄａｔａ!$"&amp;BL$112&amp;"$"&amp;$B202)&lt;=2,INDIRECT("ｄａｔａ!$"&amp;BL$112&amp;"$"&amp;$B202)&gt;0),0,TRUE,1)</f>
        <v>0</v>
      </c>
      <c r="BM202" s="80" cm="1">
        <f t="array" aca="1" ref="BM202" ca="1">_xlfn.IFS(BM204=1,0,BM203=1,0,AND(INDIRECT("ｄａｔａ!$"&amp;BM$112&amp;"$"&amp;$B202)&lt;=2,INDIRECT("ｄａｔａ!$"&amp;BM$112&amp;"$"&amp;$B202)&gt;0),0,TRUE,1)</f>
        <v>0</v>
      </c>
      <c r="BN202" s="80" cm="1">
        <f t="array" aca="1" ref="BN202" ca="1">_xlfn.IFS(BN204=1,0,BN203=1,0,AND(INDIRECT("ｄａｔａ!$"&amp;BN$112&amp;"$"&amp;$B202)&lt;=2,INDIRECT("ｄａｔａ!$"&amp;BN$112&amp;"$"&amp;$B202)&gt;0),0,TRUE,1)</f>
        <v>0</v>
      </c>
      <c r="BO202" s="80" cm="1">
        <f t="array" aca="1" ref="BO202" ca="1">_xlfn.IFS(BO204=1,0,BO203=1,0,AND(INDIRECT("ｄａｔａ!$"&amp;BO$112&amp;"$"&amp;$B202)&lt;=2,INDIRECT("ｄａｔａ!$"&amp;BO$112&amp;"$"&amp;$B202)&gt;0),0,TRUE,1)</f>
        <v>0</v>
      </c>
      <c r="BP202" s="80" cm="1">
        <f t="array" aca="1" ref="BP202" ca="1">_xlfn.IFS(BP204=1,0,BP203=1,0,AND(INDIRECT("ｄａｔａ!$"&amp;BP$112&amp;"$"&amp;$B202)&lt;=2,INDIRECT("ｄａｔａ!$"&amp;BP$112&amp;"$"&amp;$B202)&gt;0),0,TRUE,1)</f>
        <v>0</v>
      </c>
    </row>
    <row r="203" spans="1:68" x14ac:dyDescent="0.2">
      <c r="B203" s="80">
        <f>VLOOKUP($A201,$A$11:$B$110,2,FALSE)</f>
        <v>29</v>
      </c>
      <c r="C203" s="80" t="s">
        <v>2425</v>
      </c>
      <c r="D203" s="80" cm="1">
        <f t="array" aca="1" ref="D203" ca="1">_xlfn.IFS(D204=1,0,TRIM(INDIRECT("ｄａｔａ!$"&amp;D$112&amp;"$"&amp;$B203))="",1,TRIM(INDIRECT("ｄａｔａ!$"&amp;D$112&amp;"$"&amp;$B203))&lt;&gt;"",0)</f>
        <v>0</v>
      </c>
      <c r="F203" s="80" cm="1">
        <f t="array" aca="1" ref="F203" ca="1">_xlfn.IFS(F204=1,0,TRIM(INDIRECT("ｄａｔａ!$"&amp;F$112&amp;"$"&amp;$B203))="",1,TRIM(INDIRECT("ｄａｔａ!$"&amp;F$112&amp;"$"&amp;$B203))&lt;&gt;"",0)</f>
        <v>1</v>
      </c>
      <c r="G203" s="80" cm="1">
        <f t="array" aca="1" ref="G203" ca="1">_xlfn.IFS(G204=1,0,TRIM(INDIRECT("ｄａｔａ!$"&amp;G$112&amp;"$"&amp;$B203))="",1,TRIM(INDIRECT("ｄａｔａ!$"&amp;G$112&amp;"$"&amp;$B203))&lt;&gt;"",0)</f>
        <v>1</v>
      </c>
      <c r="H203" s="80" cm="1">
        <f t="array" aca="1" ref="H203" ca="1">_xlfn.IFS(H204=1,0,TRIM(INDIRECT("ｄａｔａ!$"&amp;H$112&amp;"$"&amp;$B203))="",1,TRIM(INDIRECT("ｄａｔａ!$"&amp;H$112&amp;"$"&amp;$B203))&lt;&gt;"",0)</f>
        <v>1</v>
      </c>
      <c r="I203" s="80" cm="1">
        <f t="array" aca="1" ref="I203" ca="1">_xlfn.IFS(I204=1,0,TRIM(INDIRECT("ｄａｔａ!$"&amp;I$112&amp;"$"&amp;$B203))="",1,TRIM(INDIRECT("ｄａｔａ!$"&amp;I$112&amp;"$"&amp;$B203))&lt;&gt;"",0)</f>
        <v>1</v>
      </c>
      <c r="J203" s="80" cm="1">
        <f t="array" aca="1" ref="J203" ca="1">_xlfn.IFS(J204=1,0,TRIM(INDIRECT("ｄａｔａ!$"&amp;J$112&amp;"$"&amp;$B203))="",1,TRIM(INDIRECT("ｄａｔａ!$"&amp;J$112&amp;"$"&amp;$B203))&lt;&gt;"",0)</f>
        <v>1</v>
      </c>
      <c r="K203" s="80" cm="1">
        <f t="array" aca="1" ref="K203" ca="1">_xlfn.IFS(K204=1,0,TRIM(INDIRECT("ｄａｔａ!$"&amp;K$112&amp;"$"&amp;$B203))="",1,TRIM(INDIRECT("ｄａｔａ!$"&amp;K$112&amp;"$"&amp;$B203))&lt;&gt;"",0)</f>
        <v>1</v>
      </c>
      <c r="L203" s="80" cm="1">
        <f t="array" aca="1" ref="L203" ca="1">_xlfn.IFS(L204=1,0,TRIM(INDIRECT("ｄａｔａ!$"&amp;L$112&amp;"$"&amp;$B203))="",1,TRIM(INDIRECT("ｄａｔａ!$"&amp;L$112&amp;"$"&amp;$B203))&lt;&gt;"",0)</f>
        <v>1</v>
      </c>
      <c r="M203" s="80" cm="1">
        <f t="array" aca="1" ref="M203" ca="1">_xlfn.IFS(M204=1,0,TRIM(INDIRECT("ｄａｔａ!$"&amp;M$112&amp;"$"&amp;$B203))="",1,TRIM(INDIRECT("ｄａｔａ!$"&amp;M$112&amp;"$"&amp;$B203))&lt;&gt;"",0)</f>
        <v>1</v>
      </c>
      <c r="N203" s="80" cm="1">
        <f t="array" aca="1" ref="N203" ca="1">_xlfn.IFS(N204=1,0,TRIM(INDIRECT("ｄａｔａ!$"&amp;N$112&amp;"$"&amp;$B203))="",1,TRIM(INDIRECT("ｄａｔａ!$"&amp;N$112&amp;"$"&amp;$B203))&lt;&gt;"",0)</f>
        <v>1</v>
      </c>
      <c r="O203" s="80" cm="1">
        <f t="array" aca="1" ref="O203" ca="1">_xlfn.IFS(O204=1,0,TRIM(INDIRECT("ｄａｔａ!$"&amp;O$112&amp;"$"&amp;$B203))="",1,TRIM(INDIRECT("ｄａｔａ!$"&amp;O$112&amp;"$"&amp;$B203))&lt;&gt;"",0)</f>
        <v>1</v>
      </c>
      <c r="P203" s="80" cm="1">
        <f t="array" aca="1" ref="P203" ca="1">_xlfn.IFS(P204=1,0,TRIM(INDIRECT("ｄａｔａ!$"&amp;P$112&amp;"$"&amp;$B203))="",1,TRIM(INDIRECT("ｄａｔａ!$"&amp;P$112&amp;"$"&amp;$B203))&lt;&gt;"",0)</f>
        <v>1</v>
      </c>
      <c r="Q203" s="80" cm="1">
        <f t="array" aca="1" ref="Q203" ca="1">_xlfn.IFS(Q204=1,0,TRIM(INDIRECT("ｄａｔａ!$"&amp;Q$112&amp;"$"&amp;$B203))="",1,TRIM(INDIRECT("ｄａｔａ!$"&amp;Q$112&amp;"$"&amp;$B203))&lt;&gt;"",0)</f>
        <v>1</v>
      </c>
      <c r="R203" s="80" cm="1">
        <f t="array" aca="1" ref="R203" ca="1">_xlfn.IFS(R204=1,0,TRIM(INDIRECT("ｄａｔａ!$"&amp;R$112&amp;"$"&amp;$B203))="",1,TRIM(INDIRECT("ｄａｔａ!$"&amp;R$112&amp;"$"&amp;$B203))&lt;&gt;"",0)</f>
        <v>1</v>
      </c>
      <c r="S203" s="80" cm="1">
        <f t="array" aca="1" ref="S203" ca="1">_xlfn.IFS(S204=1,0,TRIM(INDIRECT("ｄａｔａ!$"&amp;S$112&amp;"$"&amp;$B203))="",1,TRIM(INDIRECT("ｄａｔａ!$"&amp;S$112&amp;"$"&amp;$B203))&lt;&gt;"",0)</f>
        <v>1</v>
      </c>
      <c r="T203" s="80" cm="1">
        <f t="array" aca="1" ref="T203" ca="1">_xlfn.IFS(T204=1,0,TRIM(INDIRECT("ｄａｔａ!$"&amp;T$112&amp;"$"&amp;$B203))="",1,TRIM(INDIRECT("ｄａｔａ!$"&amp;T$112&amp;"$"&amp;$B203))&lt;&gt;"",0)</f>
        <v>1</v>
      </c>
      <c r="U203" s="80" cm="1">
        <f t="array" aca="1" ref="U203" ca="1">_xlfn.IFS(U204=1,0,TRIM(INDIRECT("ｄａｔａ!$"&amp;U$112&amp;"$"&amp;$B203))="",1,TRIM(INDIRECT("ｄａｔａ!$"&amp;U$112&amp;"$"&amp;$B203))&lt;&gt;"",0)</f>
        <v>1</v>
      </c>
      <c r="V203" s="80" cm="1">
        <f t="array" aca="1" ref="V203" ca="1">_xlfn.IFS(V204=1,0,TRIM(INDIRECT("ｄａｔａ!$"&amp;V$112&amp;"$"&amp;$B203))="",1,TRIM(INDIRECT("ｄａｔａ!$"&amp;V$112&amp;"$"&amp;$B203))&lt;&gt;"",0)</f>
        <v>1</v>
      </c>
      <c r="W203" s="80" cm="1">
        <f t="array" aca="1" ref="W203" ca="1">_xlfn.IFS(W204=1,0,TRIM(INDIRECT("ｄａｔａ!$"&amp;W$112&amp;"$"&amp;$B203))="",1,TRIM(INDIRECT("ｄａｔａ!$"&amp;W$112&amp;"$"&amp;$B203))&lt;&gt;"",0)</f>
        <v>1</v>
      </c>
      <c r="X203" s="80">
        <f ca="1">IF(SUM($Y203:$AO203)=17,1,0)</f>
        <v>1</v>
      </c>
      <c r="Y203" s="80" cm="1">
        <f t="array" aca="1" ref="Y203" ca="1">_xlfn.IFS(Y204=1,0,TRIM(INDIRECT("ｄａｔａ!$"&amp;Y$112&amp;"$"&amp;$B203))="",1,TRIM(INDIRECT("ｄａｔａ!$"&amp;Y$112&amp;"$"&amp;$B203))&lt;&gt;"",0)</f>
        <v>1</v>
      </c>
      <c r="Z203" s="80" cm="1">
        <f t="array" aca="1" ref="Z203" ca="1">_xlfn.IFS(Z204=1,0,TRIM(INDIRECT("ｄａｔａ!$"&amp;Z$112&amp;"$"&amp;$B203))="",1,TRIM(INDIRECT("ｄａｔａ!$"&amp;Z$112&amp;"$"&amp;$B203))&lt;&gt;"",0)</f>
        <v>1</v>
      </c>
      <c r="AA203" s="80" cm="1">
        <f t="array" aca="1" ref="AA203" ca="1">_xlfn.IFS(AA204=1,0,TRIM(INDIRECT("ｄａｔａ!$"&amp;AA$112&amp;"$"&amp;$B203))="",1,TRIM(INDIRECT("ｄａｔａ!$"&amp;AA$112&amp;"$"&amp;$B203))&lt;&gt;"",0)</f>
        <v>1</v>
      </c>
      <c r="AB203" s="80" cm="1">
        <f t="array" aca="1" ref="AB203" ca="1">_xlfn.IFS(AB204=1,0,TRIM(INDIRECT("ｄａｔａ!$"&amp;AB$112&amp;"$"&amp;$B203))="",1,TRIM(INDIRECT("ｄａｔａ!$"&amp;AB$112&amp;"$"&amp;$B203))&lt;&gt;"",0)</f>
        <v>1</v>
      </c>
      <c r="AC203" s="80" cm="1">
        <f t="array" aca="1" ref="AC203" ca="1">_xlfn.IFS(AC204=1,0,TRIM(INDIRECT("ｄａｔａ!$"&amp;AC$112&amp;"$"&amp;$B203))="",1,TRIM(INDIRECT("ｄａｔａ!$"&amp;AC$112&amp;"$"&amp;$B203))&lt;&gt;"",0)</f>
        <v>1</v>
      </c>
      <c r="AD203" s="80" cm="1">
        <f t="array" aca="1" ref="AD203" ca="1">_xlfn.IFS(AD204=1,0,TRIM(INDIRECT("ｄａｔａ!$"&amp;AD$112&amp;"$"&amp;$B203))="",1,TRIM(INDIRECT("ｄａｔａ!$"&amp;AD$112&amp;"$"&amp;$B203))&lt;&gt;"",0)</f>
        <v>1</v>
      </c>
      <c r="AE203" s="80" cm="1">
        <f t="array" aca="1" ref="AE203" ca="1">_xlfn.IFS(AE204=1,0,TRIM(INDIRECT("ｄａｔａ!$"&amp;AE$112&amp;"$"&amp;$B203))="",1,TRIM(INDIRECT("ｄａｔａ!$"&amp;AE$112&amp;"$"&amp;$B203))&lt;&gt;"",0)</f>
        <v>1</v>
      </c>
      <c r="AF203" s="80" cm="1">
        <f t="array" aca="1" ref="AF203" ca="1">_xlfn.IFS(AF204=1,0,TRIM(INDIRECT("ｄａｔａ!$"&amp;AF$112&amp;"$"&amp;$B203))="",1,TRIM(INDIRECT("ｄａｔａ!$"&amp;AF$112&amp;"$"&amp;$B203))&lt;&gt;"",0)</f>
        <v>1</v>
      </c>
      <c r="AG203" s="80" cm="1">
        <f t="array" aca="1" ref="AG203" ca="1">_xlfn.IFS(AG204=1,0,TRIM(INDIRECT("ｄａｔａ!$"&amp;AG$112&amp;"$"&amp;$B203))="",1,TRIM(INDIRECT("ｄａｔａ!$"&amp;AG$112&amp;"$"&amp;$B203))&lt;&gt;"",0)</f>
        <v>1</v>
      </c>
      <c r="AH203" s="80" cm="1">
        <f t="array" aca="1" ref="AH203" ca="1">_xlfn.IFS(AH204=1,0,TRIM(INDIRECT("ｄａｔａ!$"&amp;AH$112&amp;"$"&amp;$B203))="",1,TRIM(INDIRECT("ｄａｔａ!$"&amp;AH$112&amp;"$"&amp;$B203))&lt;&gt;"",0)</f>
        <v>1</v>
      </c>
      <c r="AI203" s="80" cm="1">
        <f t="array" aca="1" ref="AI203" ca="1">_xlfn.IFS(AI204=1,0,TRIM(INDIRECT("ｄａｔａ!$"&amp;AI$112&amp;"$"&amp;$B203))="",1,TRIM(INDIRECT("ｄａｔａ!$"&amp;AI$112&amp;"$"&amp;$B203))&lt;&gt;"",0)</f>
        <v>1</v>
      </c>
      <c r="AJ203" s="80" cm="1">
        <f t="array" aca="1" ref="AJ203" ca="1">_xlfn.IFS(AJ204=1,0,TRIM(INDIRECT("ｄａｔａ!$"&amp;AJ$112&amp;"$"&amp;$B203))="",1,TRIM(INDIRECT("ｄａｔａ!$"&amp;AJ$112&amp;"$"&amp;$B203))&lt;&gt;"",0)</f>
        <v>1</v>
      </c>
      <c r="AK203" s="80" cm="1">
        <f t="array" aca="1" ref="AK203" ca="1">_xlfn.IFS(AK204=1,0,TRIM(INDIRECT("ｄａｔａ!$"&amp;AK$112&amp;"$"&amp;$B203))="",1,TRIM(INDIRECT("ｄａｔａ!$"&amp;AK$112&amp;"$"&amp;$B203))&lt;&gt;"",0)</f>
        <v>1</v>
      </c>
      <c r="AL203" s="80" cm="1">
        <f t="array" aca="1" ref="AL203" ca="1">_xlfn.IFS(AL204=1,0,TRIM(INDIRECT("ｄａｔａ!$"&amp;AL$112&amp;"$"&amp;$B203))="",1,TRIM(INDIRECT("ｄａｔａ!$"&amp;AL$112&amp;"$"&amp;$B203))&lt;&gt;"",0)</f>
        <v>1</v>
      </c>
      <c r="AM203" s="80" cm="1">
        <f t="array" aca="1" ref="AM203" ca="1">_xlfn.IFS(AM204=1,0,TRIM(INDIRECT("ｄａｔａ!$"&amp;AM$112&amp;"$"&amp;$B203))="",1,TRIM(INDIRECT("ｄａｔａ!$"&amp;AM$112&amp;"$"&amp;$B203))&lt;&gt;"",0)</f>
        <v>1</v>
      </c>
      <c r="AN203" s="80" cm="1">
        <f t="array" aca="1" ref="AN203" ca="1">_xlfn.IFS(AN204=1,0,TRIM(INDIRECT("ｄａｔａ!$"&amp;AN$112&amp;"$"&amp;$B203))="",1,TRIM(INDIRECT("ｄａｔａ!$"&amp;AN$112&amp;"$"&amp;$B203))&lt;&gt;"",0)</f>
        <v>1</v>
      </c>
      <c r="AO203" s="80" cm="1">
        <f t="array" aca="1" ref="AO203" ca="1">_xlfn.IFS(AO204=1,0,TRIM(INDIRECT("ｄａｔａ!$"&amp;AO$112&amp;"$"&amp;$B203))="",1,TRIM(INDIRECT("ｄａｔａ!$"&amp;AO$112&amp;"$"&amp;$B203))&lt;&gt;"",0)</f>
        <v>1</v>
      </c>
      <c r="AP203" s="80">
        <f ca="1">IF(SUM($AQ203:$AZ203)=10,1,0)</f>
        <v>1</v>
      </c>
      <c r="AQ203" s="80" cm="1">
        <f t="array" aca="1" ref="AQ203" ca="1">_xlfn.IFS(AQ204=1,0,TRIM(INDIRECT("ｄａｔａ!$"&amp;AQ$112&amp;"$"&amp;$B203))="",1,TRIM(INDIRECT("ｄａｔａ!$"&amp;AQ$112&amp;"$"&amp;$B203))&lt;&gt;"",0)</f>
        <v>1</v>
      </c>
      <c r="AR203" s="80" cm="1">
        <f t="array" aca="1" ref="AR203" ca="1">_xlfn.IFS(AR204=1,0,TRIM(INDIRECT("ｄａｔａ!$"&amp;AR$112&amp;"$"&amp;$B203))="",1,TRIM(INDIRECT("ｄａｔａ!$"&amp;AR$112&amp;"$"&amp;$B203))&lt;&gt;"",0)</f>
        <v>1</v>
      </c>
      <c r="AS203" s="80" cm="1">
        <f t="array" aca="1" ref="AS203" ca="1">_xlfn.IFS(AS204=1,0,TRIM(INDIRECT("ｄａｔａ!$"&amp;AS$112&amp;"$"&amp;$B203))="",1,TRIM(INDIRECT("ｄａｔａ!$"&amp;AS$112&amp;"$"&amp;$B203))&lt;&gt;"",0)</f>
        <v>1</v>
      </c>
      <c r="AT203" s="80" cm="1">
        <f t="array" aca="1" ref="AT203" ca="1">_xlfn.IFS(AT204=1,0,TRIM(INDIRECT("ｄａｔａ!$"&amp;AT$112&amp;"$"&amp;$B203))="",1,TRIM(INDIRECT("ｄａｔａ!$"&amp;AT$112&amp;"$"&amp;$B203))&lt;&gt;"",0)</f>
        <v>1</v>
      </c>
      <c r="AU203" s="80" cm="1">
        <f t="array" aca="1" ref="AU203" ca="1">_xlfn.IFS(AU204=1,0,TRIM(INDIRECT("ｄａｔａ!$"&amp;AU$112&amp;"$"&amp;$B203))="",1,TRIM(INDIRECT("ｄａｔａ!$"&amp;AU$112&amp;"$"&amp;$B203))&lt;&gt;"",0)</f>
        <v>1</v>
      </c>
      <c r="AV203" s="80" cm="1">
        <f t="array" aca="1" ref="AV203" ca="1">_xlfn.IFS(AV204=1,0,TRIM(INDIRECT("ｄａｔａ!$"&amp;AV$112&amp;"$"&amp;$B203))="",1,TRIM(INDIRECT("ｄａｔａ!$"&amp;AV$112&amp;"$"&amp;$B203))&lt;&gt;"",0)</f>
        <v>1</v>
      </c>
      <c r="AW203" s="80" cm="1">
        <f t="array" aca="1" ref="AW203" ca="1">_xlfn.IFS(AW204=1,0,TRIM(INDIRECT("ｄａｔａ!$"&amp;AW$112&amp;"$"&amp;$B203))="",1,TRIM(INDIRECT("ｄａｔａ!$"&amp;AW$112&amp;"$"&amp;$B203))&lt;&gt;"",0)</f>
        <v>1</v>
      </c>
      <c r="AX203" s="80" cm="1">
        <f t="array" aca="1" ref="AX203" ca="1">_xlfn.IFS(AX204=1,0,TRIM(INDIRECT("ｄａｔａ!$"&amp;AX$112&amp;"$"&amp;$B203))="",1,TRIM(INDIRECT("ｄａｔａ!$"&amp;AX$112&amp;"$"&amp;$B203))&lt;&gt;"",0)</f>
        <v>1</v>
      </c>
      <c r="AY203" s="80" cm="1">
        <f t="array" aca="1" ref="AY203" ca="1">_xlfn.IFS(AY204=1,0,TRIM(INDIRECT("ｄａｔａ!$"&amp;AY$112&amp;"$"&amp;$B203))="",1,TRIM(INDIRECT("ｄａｔａ!$"&amp;AY$112&amp;"$"&amp;$B203))&lt;&gt;"",0)</f>
        <v>1</v>
      </c>
      <c r="AZ203" s="80" cm="1">
        <f t="array" aca="1" ref="AZ203" ca="1">_xlfn.IFS(AZ204=1,0,TRIM(INDIRECT("ｄａｔａ!$"&amp;AZ$112&amp;"$"&amp;$B203))="",1,TRIM(INDIRECT("ｄａｔａ!$"&amp;AZ$112&amp;"$"&amp;$B203))&lt;&gt;"",0)</f>
        <v>1</v>
      </c>
      <c r="BA203" s="80">
        <f ca="1">IF(SUM($BB203:$BP203)=15,1,0)</f>
        <v>1</v>
      </c>
      <c r="BB203" s="80" cm="1">
        <f t="array" aca="1" ref="BB203" ca="1">_xlfn.IFS(BB204=1,0,TRIM(INDIRECT("ｄａｔａ!$"&amp;BB$112&amp;"$"&amp;$B203))="",1,TRIM(INDIRECT("ｄａｔａ!$"&amp;BB$112&amp;"$"&amp;$B203))&lt;&gt;"",0)</f>
        <v>1</v>
      </c>
      <c r="BC203" s="80" cm="1">
        <f t="array" aca="1" ref="BC203" ca="1">_xlfn.IFS(BC204=1,0,TRIM(INDIRECT("ｄａｔａ!$"&amp;BC$112&amp;"$"&amp;$B203))="",1,TRIM(INDIRECT("ｄａｔａ!$"&amp;BC$112&amp;"$"&amp;$B203))&lt;&gt;"",0)</f>
        <v>1</v>
      </c>
      <c r="BD203" s="80" cm="1">
        <f t="array" aca="1" ref="BD203" ca="1">_xlfn.IFS(BD204=1,0,TRIM(INDIRECT("ｄａｔａ!$"&amp;BD$112&amp;"$"&amp;$B203))="",1,TRIM(INDIRECT("ｄａｔａ!$"&amp;BD$112&amp;"$"&amp;$B203))&lt;&gt;"",0)</f>
        <v>1</v>
      </c>
      <c r="BE203" s="80" cm="1">
        <f t="array" aca="1" ref="BE203" ca="1">_xlfn.IFS(BE204=1,0,TRIM(INDIRECT("ｄａｔａ!$"&amp;BE$112&amp;"$"&amp;$B203))="",1,TRIM(INDIRECT("ｄａｔａ!$"&amp;BE$112&amp;"$"&amp;$B203))&lt;&gt;"",0)</f>
        <v>1</v>
      </c>
      <c r="BF203" s="80" cm="1">
        <f t="array" aca="1" ref="BF203" ca="1">_xlfn.IFS(BF204=1,0,TRIM(INDIRECT("ｄａｔａ!$"&amp;BF$112&amp;"$"&amp;$B203))="",1,TRIM(INDIRECT("ｄａｔａ!$"&amp;BF$112&amp;"$"&amp;$B203))&lt;&gt;"",0)</f>
        <v>1</v>
      </c>
      <c r="BG203" s="80" cm="1">
        <f t="array" aca="1" ref="BG203" ca="1">_xlfn.IFS(BG204=1,0,TRIM(INDIRECT("ｄａｔａ!$"&amp;BG$112&amp;"$"&amp;$B203))="",1,TRIM(INDIRECT("ｄａｔａ!$"&amp;BG$112&amp;"$"&amp;$B203))&lt;&gt;"",0)</f>
        <v>1</v>
      </c>
      <c r="BH203" s="80" cm="1">
        <f t="array" aca="1" ref="BH203" ca="1">_xlfn.IFS(BH204=1,0,TRIM(INDIRECT("ｄａｔａ!$"&amp;BH$112&amp;"$"&amp;$B203))="",1,TRIM(INDIRECT("ｄａｔａ!$"&amp;BH$112&amp;"$"&amp;$B203))&lt;&gt;"",0)</f>
        <v>1</v>
      </c>
      <c r="BI203" s="80" cm="1">
        <f t="array" aca="1" ref="BI203" ca="1">_xlfn.IFS(BI204=1,0,TRIM(INDIRECT("ｄａｔａ!$"&amp;BI$112&amp;"$"&amp;$B203))="",1,TRIM(INDIRECT("ｄａｔａ!$"&amp;BI$112&amp;"$"&amp;$B203))&lt;&gt;"",0)</f>
        <v>1</v>
      </c>
      <c r="BJ203" s="80" cm="1">
        <f t="array" aca="1" ref="BJ203" ca="1">_xlfn.IFS(BJ204=1,0,TRIM(INDIRECT("ｄａｔａ!$"&amp;BJ$112&amp;"$"&amp;$B203))="",1,TRIM(INDIRECT("ｄａｔａ!$"&amp;BJ$112&amp;"$"&amp;$B203))&lt;&gt;"",0)</f>
        <v>1</v>
      </c>
      <c r="BK203" s="80" cm="1">
        <f t="array" aca="1" ref="BK203" ca="1">_xlfn.IFS(BK204=1,0,TRIM(INDIRECT("ｄａｔａ!$"&amp;BK$112&amp;"$"&amp;$B203))="",1,TRIM(INDIRECT("ｄａｔａ!$"&amp;BK$112&amp;"$"&amp;$B203))&lt;&gt;"",0)</f>
        <v>1</v>
      </c>
      <c r="BL203" s="80" cm="1">
        <f t="array" aca="1" ref="BL203" ca="1">_xlfn.IFS(BL204=1,0,TRIM(INDIRECT("ｄａｔａ!$"&amp;BL$112&amp;"$"&amp;$B203))="",1,TRIM(INDIRECT("ｄａｔａ!$"&amp;BL$112&amp;"$"&amp;$B203))&lt;&gt;"",0)</f>
        <v>1</v>
      </c>
      <c r="BM203" s="80" cm="1">
        <f t="array" aca="1" ref="BM203" ca="1">_xlfn.IFS(BM204=1,0,TRIM(INDIRECT("ｄａｔａ!$"&amp;BM$112&amp;"$"&amp;$B203))="",1,TRIM(INDIRECT("ｄａｔａ!$"&amp;BM$112&amp;"$"&amp;$B203))&lt;&gt;"",0)</f>
        <v>1</v>
      </c>
      <c r="BN203" s="80" cm="1">
        <f t="array" aca="1" ref="BN203" ca="1">_xlfn.IFS(BN204=1,0,TRIM(INDIRECT("ｄａｔａ!$"&amp;BN$112&amp;"$"&amp;$B203))="",1,TRIM(INDIRECT("ｄａｔａ!$"&amp;BN$112&amp;"$"&amp;$B203))&lt;&gt;"",0)</f>
        <v>1</v>
      </c>
      <c r="BO203" s="80" cm="1">
        <f t="array" aca="1" ref="BO203" ca="1">_xlfn.IFS(BO204=1,0,TRIM(INDIRECT("ｄａｔａ!$"&amp;BO$112&amp;"$"&amp;$B203))="",1,TRIM(INDIRECT("ｄａｔａ!$"&amp;BO$112&amp;"$"&amp;$B203))&lt;&gt;"",0)</f>
        <v>1</v>
      </c>
      <c r="BP203" s="80" cm="1">
        <f t="array" aca="1" ref="BP203" ca="1">_xlfn.IFS(BP204=1,0,TRIM(INDIRECT("ｄａｔａ!$"&amp;BP$112&amp;"$"&amp;$B203))="",1,TRIM(INDIRECT("ｄａｔａ!$"&amp;BP$112&amp;"$"&amp;$B203))&lt;&gt;"",0)</f>
        <v>1</v>
      </c>
    </row>
    <row r="204" spans="1:68" x14ac:dyDescent="0.2">
      <c r="B204" s="80">
        <f>VLOOKUP($A201,$A$11:$B$110,2,FALSE)</f>
        <v>29</v>
      </c>
      <c r="C204" s="80" t="s">
        <v>2430</v>
      </c>
      <c r="D204" s="80" cm="1">
        <f t="array" aca="1" ref="D204" ca="1">IF(ISERROR(INDIRECT("ｄａｔａ!$"&amp;D$112&amp;"$"&amp;$B204)),1,0)</f>
        <v>0</v>
      </c>
      <c r="F204" s="80" cm="1">
        <f t="array" aca="1" ref="F204" ca="1">IF(ISERROR(INDIRECT("ｄａｔａ!$"&amp;F$112&amp;"$"&amp;$B204)),1,0)</f>
        <v>0</v>
      </c>
      <c r="G204" s="80" cm="1">
        <f t="array" aca="1" ref="G204" ca="1">IF(ISERROR(INDIRECT("ｄａｔａ!$"&amp;G$112&amp;"$"&amp;$B204)),1,0)</f>
        <v>0</v>
      </c>
      <c r="H204" s="80" cm="1">
        <f t="array" aca="1" ref="H204" ca="1">IF(ISERROR(INDIRECT("ｄａｔａ!$"&amp;H$112&amp;"$"&amp;$B204)),1,0)</f>
        <v>0</v>
      </c>
      <c r="I204" s="80" cm="1">
        <f t="array" aca="1" ref="I204" ca="1">IF(ISERROR(INDIRECT("ｄａｔａ!$"&amp;I$112&amp;"$"&amp;$B204)),1,0)</f>
        <v>0</v>
      </c>
      <c r="J204" s="80" cm="1">
        <f t="array" aca="1" ref="J204" ca="1">IF(ISERROR(INDIRECT("ｄａｔａ!$"&amp;J$112&amp;"$"&amp;$B204)),1,0)</f>
        <v>0</v>
      </c>
      <c r="K204" s="80" cm="1">
        <f t="array" aca="1" ref="K204" ca="1">IF(ISERROR(INDIRECT("ｄａｔａ!$"&amp;K$112&amp;"$"&amp;$B204)),1,0)</f>
        <v>0</v>
      </c>
      <c r="L204" s="80" cm="1">
        <f t="array" aca="1" ref="L204" ca="1">IF(ISERROR(INDIRECT("ｄａｔａ!$"&amp;L$112&amp;"$"&amp;$B204)),1,0)</f>
        <v>0</v>
      </c>
      <c r="M204" s="80" cm="1">
        <f t="array" aca="1" ref="M204" ca="1">IF(ISERROR(INDIRECT("ｄａｔａ!$"&amp;M$112&amp;"$"&amp;$B204)),1,0)</f>
        <v>0</v>
      </c>
      <c r="N204" s="80" cm="1">
        <f t="array" aca="1" ref="N204" ca="1">IF(ISERROR(INDIRECT("ｄａｔａ!$"&amp;N$112&amp;"$"&amp;$B204)),1,0)</f>
        <v>0</v>
      </c>
      <c r="O204" s="80" cm="1">
        <f t="array" aca="1" ref="O204" ca="1">IF(ISERROR(INDIRECT("ｄａｔａ!$"&amp;O$112&amp;"$"&amp;$B204)),1,0)</f>
        <v>0</v>
      </c>
      <c r="P204" s="80" cm="1">
        <f t="array" aca="1" ref="P204" ca="1">IF(ISERROR(INDIRECT("ｄａｔａ!$"&amp;P$112&amp;"$"&amp;$B204)),1,0)</f>
        <v>0</v>
      </c>
      <c r="Q204" s="80" cm="1">
        <f t="array" aca="1" ref="Q204" ca="1">IF(ISERROR(INDIRECT("ｄａｔａ!$"&amp;Q$112&amp;"$"&amp;$B204)),1,0)</f>
        <v>0</v>
      </c>
      <c r="R204" s="80" cm="1">
        <f t="array" aca="1" ref="R204" ca="1">IF(ISERROR(INDIRECT("ｄａｔａ!$"&amp;R$112&amp;"$"&amp;$B204)),1,0)</f>
        <v>0</v>
      </c>
      <c r="S204" s="80" cm="1">
        <f t="array" aca="1" ref="S204" ca="1">IF(ISERROR(INDIRECT("ｄａｔａ!$"&amp;S$112&amp;"$"&amp;$B204)),1,0)</f>
        <v>0</v>
      </c>
      <c r="T204" s="80" cm="1">
        <f t="array" aca="1" ref="T204" ca="1">IF(ISERROR(INDIRECT("ｄａｔａ!$"&amp;T$112&amp;"$"&amp;$B204)),1,0)</f>
        <v>0</v>
      </c>
      <c r="U204" s="80" cm="1">
        <f t="array" aca="1" ref="U204" ca="1">IF(ISERROR(INDIRECT("ｄａｔａ!$"&amp;U$112&amp;"$"&amp;$B204)),1,0)</f>
        <v>0</v>
      </c>
      <c r="V204" s="80" cm="1">
        <f t="array" aca="1" ref="V204" ca="1">IF(ISERROR(INDIRECT("ｄａｔａ!$"&amp;V$112&amp;"$"&amp;$B204)),1,0)</f>
        <v>0</v>
      </c>
      <c r="W204" s="80" cm="1">
        <f t="array" aca="1" ref="W204" ca="1">IF(ISERROR(INDIRECT("ｄａｔａ!$"&amp;W$112&amp;"$"&amp;$B204)),1,0)</f>
        <v>0</v>
      </c>
      <c r="X204" s="80">
        <f ca="1">IF(SUM($Y202:$AO202,$Y204:$AO204)&gt;0,1,0)</f>
        <v>0</v>
      </c>
      <c r="Y204" s="80" cm="1">
        <f t="array" aca="1" ref="Y204" ca="1">IF(ISERROR(INDIRECT("ｄａｔａ!$"&amp;Y$112&amp;"$"&amp;$B204)),1,0)</f>
        <v>0</v>
      </c>
      <c r="Z204" s="80" cm="1">
        <f t="array" aca="1" ref="Z204" ca="1">IF(ISERROR(INDIRECT("ｄａｔａ!$"&amp;Z$112&amp;"$"&amp;$B204)),1,0)</f>
        <v>0</v>
      </c>
      <c r="AA204" s="80" cm="1">
        <f t="array" aca="1" ref="AA204" ca="1">IF(ISERROR(INDIRECT("ｄａｔａ!$"&amp;AA$112&amp;"$"&amp;$B204)),1,0)</f>
        <v>0</v>
      </c>
      <c r="AB204" s="80" cm="1">
        <f t="array" aca="1" ref="AB204" ca="1">IF(ISERROR(INDIRECT("ｄａｔａ!$"&amp;AB$112&amp;"$"&amp;$B204)),1,0)</f>
        <v>0</v>
      </c>
      <c r="AC204" s="80" cm="1">
        <f t="array" aca="1" ref="AC204" ca="1">IF(ISERROR(INDIRECT("ｄａｔａ!$"&amp;AC$112&amp;"$"&amp;$B204)),1,0)</f>
        <v>0</v>
      </c>
      <c r="AD204" s="80" cm="1">
        <f t="array" aca="1" ref="AD204" ca="1">IF(ISERROR(INDIRECT("ｄａｔａ!$"&amp;AD$112&amp;"$"&amp;$B204)),1,0)</f>
        <v>0</v>
      </c>
      <c r="AE204" s="80" cm="1">
        <f t="array" aca="1" ref="AE204" ca="1">IF(ISERROR(INDIRECT("ｄａｔａ!$"&amp;AE$112&amp;"$"&amp;$B204)),1,0)</f>
        <v>0</v>
      </c>
      <c r="AF204" s="80" cm="1">
        <f t="array" aca="1" ref="AF204" ca="1">IF(ISERROR(INDIRECT("ｄａｔａ!$"&amp;AF$112&amp;"$"&amp;$B204)),1,0)</f>
        <v>0</v>
      </c>
      <c r="AG204" s="80" cm="1">
        <f t="array" aca="1" ref="AG204" ca="1">IF(ISERROR(INDIRECT("ｄａｔａ!$"&amp;AG$112&amp;"$"&amp;$B204)),1,0)</f>
        <v>0</v>
      </c>
      <c r="AH204" s="80" cm="1">
        <f t="array" aca="1" ref="AH204" ca="1">IF(ISERROR(INDIRECT("ｄａｔａ!$"&amp;AH$112&amp;"$"&amp;$B204)),1,0)</f>
        <v>0</v>
      </c>
      <c r="AI204" s="80" cm="1">
        <f t="array" aca="1" ref="AI204" ca="1">IF(ISERROR(INDIRECT("ｄａｔａ!$"&amp;AI$112&amp;"$"&amp;$B204)),1,0)</f>
        <v>0</v>
      </c>
      <c r="AJ204" s="80" cm="1">
        <f t="array" aca="1" ref="AJ204" ca="1">IF(ISERROR(INDIRECT("ｄａｔａ!$"&amp;AJ$112&amp;"$"&amp;$B204)),1,0)</f>
        <v>0</v>
      </c>
      <c r="AK204" s="80" cm="1">
        <f t="array" aca="1" ref="AK204" ca="1">IF(ISERROR(INDIRECT("ｄａｔａ!$"&amp;AK$112&amp;"$"&amp;$B204)),1,0)</f>
        <v>0</v>
      </c>
      <c r="AL204" s="80" cm="1">
        <f t="array" aca="1" ref="AL204" ca="1">IF(ISERROR(INDIRECT("ｄａｔａ!$"&amp;AL$112&amp;"$"&amp;$B204)),1,0)</f>
        <v>0</v>
      </c>
      <c r="AM204" s="80" cm="1">
        <f t="array" aca="1" ref="AM204" ca="1">IF(ISERROR(INDIRECT("ｄａｔａ!$"&amp;AM$112&amp;"$"&amp;$B204)),1,0)</f>
        <v>0</v>
      </c>
      <c r="AN204" s="80" cm="1">
        <f t="array" aca="1" ref="AN204" ca="1">IF(ISERROR(INDIRECT("ｄａｔａ!$"&amp;AN$112&amp;"$"&amp;$B204)),1,0)</f>
        <v>0</v>
      </c>
      <c r="AO204" s="80" cm="1">
        <f t="array" aca="1" ref="AO204" ca="1">IF(ISERROR(INDIRECT("ｄａｔａ!$"&amp;AO$112&amp;"$"&amp;$B204)),1,0)</f>
        <v>0</v>
      </c>
      <c r="AP204" s="80">
        <f ca="1">IF(SUM($AQ202:$AZ202,$AQ204:$AZ204)&gt;0,1,0)</f>
        <v>0</v>
      </c>
      <c r="AQ204" s="80" cm="1">
        <f t="array" aca="1" ref="AQ204" ca="1">IF(ISERROR(INDIRECT("ｄａｔａ!$"&amp;AQ$112&amp;"$"&amp;$B204)),1,0)</f>
        <v>0</v>
      </c>
      <c r="AR204" s="80" cm="1">
        <f t="array" aca="1" ref="AR204" ca="1">IF(ISERROR(INDIRECT("ｄａｔａ!$"&amp;AR$112&amp;"$"&amp;$B204)),1,0)</f>
        <v>0</v>
      </c>
      <c r="AS204" s="80" cm="1">
        <f t="array" aca="1" ref="AS204" ca="1">IF(ISERROR(INDIRECT("ｄａｔａ!$"&amp;AS$112&amp;"$"&amp;$B204)),1,0)</f>
        <v>0</v>
      </c>
      <c r="AT204" s="80" cm="1">
        <f t="array" aca="1" ref="AT204" ca="1">IF(ISERROR(INDIRECT("ｄａｔａ!$"&amp;AT$112&amp;"$"&amp;$B204)),1,0)</f>
        <v>0</v>
      </c>
      <c r="AU204" s="80" cm="1">
        <f t="array" aca="1" ref="AU204" ca="1">IF(ISERROR(INDIRECT("ｄａｔａ!$"&amp;AU$112&amp;"$"&amp;$B204)),1,0)</f>
        <v>0</v>
      </c>
      <c r="AV204" s="80" cm="1">
        <f t="array" aca="1" ref="AV204" ca="1">IF(ISERROR(INDIRECT("ｄａｔａ!$"&amp;AV$112&amp;"$"&amp;$B204)),1,0)</f>
        <v>0</v>
      </c>
      <c r="AW204" s="80" cm="1">
        <f t="array" aca="1" ref="AW204" ca="1">IF(ISERROR(INDIRECT("ｄａｔａ!$"&amp;AW$112&amp;"$"&amp;$B204)),1,0)</f>
        <v>0</v>
      </c>
      <c r="AX204" s="80" cm="1">
        <f t="array" aca="1" ref="AX204" ca="1">IF(ISERROR(INDIRECT("ｄａｔａ!$"&amp;AX$112&amp;"$"&amp;$B204)),1,0)</f>
        <v>0</v>
      </c>
      <c r="AY204" s="80" cm="1">
        <f t="array" aca="1" ref="AY204" ca="1">IF(ISERROR(INDIRECT("ｄａｔａ!$"&amp;AY$112&amp;"$"&amp;$B204)),1,0)</f>
        <v>0</v>
      </c>
      <c r="AZ204" s="80" cm="1">
        <f t="array" aca="1" ref="AZ204" ca="1">IF(ISERROR(INDIRECT("ｄａｔａ!$"&amp;AZ$112&amp;"$"&amp;$B204)),1,0)</f>
        <v>0</v>
      </c>
      <c r="BA204" s="80">
        <f ca="1">IF(SUM($BB202:$BP202,$BB204:$BP204)&gt;0,1,0)</f>
        <v>0</v>
      </c>
      <c r="BB204" s="80" cm="1">
        <f t="array" aca="1" ref="BB204" ca="1">IF(ISERROR(INDIRECT("ｄａｔａ!$"&amp;BB$112&amp;"$"&amp;$B204)),1,0)</f>
        <v>0</v>
      </c>
      <c r="BC204" s="80" cm="1">
        <f t="array" aca="1" ref="BC204" ca="1">IF(ISERROR(INDIRECT("ｄａｔａ!$"&amp;BC$112&amp;"$"&amp;$B204)),1,0)</f>
        <v>0</v>
      </c>
      <c r="BD204" s="80" cm="1">
        <f t="array" aca="1" ref="BD204" ca="1">IF(ISERROR(INDIRECT("ｄａｔａ!$"&amp;BD$112&amp;"$"&amp;$B204)),1,0)</f>
        <v>0</v>
      </c>
      <c r="BE204" s="80" cm="1">
        <f t="array" aca="1" ref="BE204" ca="1">IF(ISERROR(INDIRECT("ｄａｔａ!$"&amp;BE$112&amp;"$"&amp;$B204)),1,0)</f>
        <v>0</v>
      </c>
      <c r="BF204" s="80" cm="1">
        <f t="array" aca="1" ref="BF204" ca="1">IF(ISERROR(INDIRECT("ｄａｔａ!$"&amp;BF$112&amp;"$"&amp;$B204)),1,0)</f>
        <v>0</v>
      </c>
      <c r="BG204" s="80" cm="1">
        <f t="array" aca="1" ref="BG204" ca="1">IF(ISERROR(INDIRECT("ｄａｔａ!$"&amp;BG$112&amp;"$"&amp;$B204)),1,0)</f>
        <v>0</v>
      </c>
      <c r="BH204" s="80" cm="1">
        <f t="array" aca="1" ref="BH204" ca="1">IF(ISERROR(INDIRECT("ｄａｔａ!$"&amp;BH$112&amp;"$"&amp;$B204)),1,0)</f>
        <v>0</v>
      </c>
      <c r="BI204" s="80" cm="1">
        <f t="array" aca="1" ref="BI204" ca="1">IF(ISERROR(INDIRECT("ｄａｔａ!$"&amp;BI$112&amp;"$"&amp;$B204)),1,0)</f>
        <v>0</v>
      </c>
      <c r="BJ204" s="80" cm="1">
        <f t="array" aca="1" ref="BJ204" ca="1">IF(ISERROR(INDIRECT("ｄａｔａ!$"&amp;BJ$112&amp;"$"&amp;$B204)),1,0)</f>
        <v>0</v>
      </c>
      <c r="BK204" s="80" cm="1">
        <f t="array" aca="1" ref="BK204" ca="1">IF(ISERROR(INDIRECT("ｄａｔａ!$"&amp;BK$112&amp;"$"&amp;$B204)),1,0)</f>
        <v>0</v>
      </c>
      <c r="BL204" s="80" cm="1">
        <f t="array" aca="1" ref="BL204" ca="1">IF(ISERROR(INDIRECT("ｄａｔａ!$"&amp;BL$112&amp;"$"&amp;$B204)),1,0)</f>
        <v>0</v>
      </c>
      <c r="BM204" s="80" cm="1">
        <f t="array" aca="1" ref="BM204" ca="1">IF(ISERROR(INDIRECT("ｄａｔａ!$"&amp;BM$112&amp;"$"&amp;$B204)),1,0)</f>
        <v>0</v>
      </c>
      <c r="BN204" s="80" cm="1">
        <f t="array" aca="1" ref="BN204" ca="1">IF(ISERROR(INDIRECT("ｄａｔａ!$"&amp;BN$112&amp;"$"&amp;$B204)),1,0)</f>
        <v>0</v>
      </c>
      <c r="BO204" s="80" cm="1">
        <f t="array" aca="1" ref="BO204" ca="1">IF(ISERROR(INDIRECT("ｄａｔａ!$"&amp;BO$112&amp;"$"&amp;$B204)),1,0)</f>
        <v>0</v>
      </c>
      <c r="BP204" s="80" cm="1">
        <f t="array" aca="1" ref="BP204" ca="1">IF(ISERROR(INDIRECT("ｄａｔａ!$"&amp;BP$112&amp;"$"&amp;$B204)),1,0)</f>
        <v>0</v>
      </c>
    </row>
    <row r="205" spans="1:68" x14ac:dyDescent="0.2">
      <c r="A205" s="80" t="s">
        <v>2341</v>
      </c>
      <c r="B205" s="80">
        <f>VLOOKUP($A205,$A$11:$B$110,2,FALSE)</f>
        <v>30</v>
      </c>
      <c r="C205" s="80" t="s">
        <v>2435</v>
      </c>
      <c r="D205" s="80" cm="1">
        <f t="array" aca="1" ref="D205" ca="1">_xlfn.IFS(D206=1,0,D207=1,0,AND(INDIRECT("ｄａｔａ!$"&amp;D$112&amp;"$"&amp;$B205)&lt;=INDIRECT("kikan!$Q$11"),INDIRECT("ｄａｔａ!$"&amp;D$112&amp;"$"&amp;$B205)&gt;=INDIRECT("kikan!$K$11")),0,TRUE,1)</f>
        <v>0</v>
      </c>
      <c r="F205" s="80">
        <v>0</v>
      </c>
      <c r="G205" s="80">
        <v>0</v>
      </c>
      <c r="H205" s="80">
        <v>0</v>
      </c>
      <c r="I205" s="80" cm="1">
        <f t="array" aca="1" ref="I205" ca="1">_xlfn.IFS(I206=1,0,I207=1,0,INDIRECT("ｄａｔａ!$"&amp;I$112&amp;"$"&amp;$B205)&gt;=INDIRECT("kikan!$I$11"),0,TRUE,1)</f>
        <v>0</v>
      </c>
      <c r="J205" s="80" cm="1">
        <f t="array" aca="1" ref="J205" ca="1">_xlfn.IFS(D208=1,0,I205=1,0,J206=1,0,I207=1,0,J207=1,0,INDIRECT("ｄａｔａ!$"&amp;I$112&amp;"$"&amp;$B205)&gt;INDIRECT("kikan!$I$11"),0,INDIRECT("ｄａｔａ!$"&amp;J$112&amp;"$"&amp;$B205)&gt;=INDIRECT("ｄａｔａ!$"&amp;D$112&amp;"$"&amp;$B205),0,TRUE,1)</f>
        <v>0</v>
      </c>
      <c r="K205" s="80" cm="1">
        <f t="array" aca="1" ref="K205" ca="1">_xlfn.IFS(K206=1,0,K207=1,0,AND(INDIRECT("ｄａｔａ!$"&amp;K$112&amp;"$"&amp;$B206)&gt;0,INDIRECT("ｄａｔａ!$"&amp;K$112&amp;"$"&amp;$B206)&lt;10000),0,TRUE,1)</f>
        <v>0</v>
      </c>
      <c r="L205" s="80" cm="1">
        <f t="array" aca="1" ref="L205" ca="1">_xlfn.IFS(L206=1,0,L207=1,0,INDIRECT("ｄａｔａ!$"&amp;L$112&amp;"$"&amp;$B205)&lt;20000,1,TRUE,0)</f>
        <v>0</v>
      </c>
      <c r="M205" s="80">
        <v>0</v>
      </c>
      <c r="N205" s="80">
        <v>0</v>
      </c>
      <c r="O205" s="80" cm="1">
        <f t="array" aca="1" ref="O205" ca="1">_xlfn.IFS(O208=1,0,INDIRECT("ｄａｔａ!$"&amp;O$112&amp;"$"&amp;$B206)=4,1,TRUE,0)</f>
        <v>0</v>
      </c>
      <c r="P205" s="80" cm="1">
        <f t="array" aca="1" ref="P205" ca="1">_xlfn.IFS(P208=1,0,AND(INDIRECT("ｄａｔａ!$"&amp;P$112&amp;"$"&amp;$B206)&lt;=3,INDIRECT("ｄａｔａ!$"&amp;P$112&amp;"$"&amp;$B206)&gt;0),1,TRUE,0)</f>
        <v>0</v>
      </c>
      <c r="Q205" s="80" cm="1">
        <f t="array" aca="1" ref="Q205" ca="1">_xlfn.IFS(Q208=1,0,INDIRECT("ｄａｔａ!$"&amp;Q$112&amp;"$"&amp;$B205)=1,1,TRUE,0)</f>
        <v>0</v>
      </c>
      <c r="R205" s="80">
        <v>0</v>
      </c>
      <c r="S205" s="80">
        <v>0</v>
      </c>
      <c r="T205" s="80">
        <v>0</v>
      </c>
      <c r="U205" s="80">
        <v>0</v>
      </c>
      <c r="V205" s="80">
        <v>0</v>
      </c>
      <c r="W205" s="80">
        <v>0</v>
      </c>
      <c r="X205" s="80">
        <f ca="1">IF(AND(SUM($Y205:$AO205)=0,17-SUM($Y207:$AO207)&gt;1),1,0)</f>
        <v>0</v>
      </c>
      <c r="Y205" s="80" cm="1">
        <f t="array" aca="1" ref="Y205" ca="1">_xlfn.IFS(Y208=1,0,INDIRECT("ｄａｔａ!$"&amp;Y$112&amp;"$"&amp;$B205)=2,1,TRUE,0)</f>
        <v>0</v>
      </c>
      <c r="Z205" s="80" cm="1">
        <f t="array" aca="1" ref="Z205" ca="1">_xlfn.IFS(Z208=1,0,INDIRECT("ｄａｔａ!$"&amp;Z$112&amp;"$"&amp;$B205)=2,1,TRUE,0)</f>
        <v>0</v>
      </c>
      <c r="AA205" s="80" cm="1">
        <f t="array" aca="1" ref="AA205" ca="1">_xlfn.IFS(AA208=1,0,INDIRECT("ｄａｔａ!$"&amp;AA$112&amp;"$"&amp;$B205)=2,1,TRUE,0)</f>
        <v>0</v>
      </c>
      <c r="AB205" s="80" cm="1">
        <f t="array" aca="1" ref="AB205" ca="1">_xlfn.IFS(AB208=1,0,INDIRECT("ｄａｔａ!$"&amp;AB$112&amp;"$"&amp;$B205)=2,1,TRUE,0)</f>
        <v>0</v>
      </c>
      <c r="AC205" s="80" cm="1">
        <f t="array" aca="1" ref="AC205" ca="1">_xlfn.IFS(AC208=1,0,INDIRECT("ｄａｔａ!$"&amp;AC$112&amp;"$"&amp;$B205)=2,1,TRUE,0)</f>
        <v>0</v>
      </c>
      <c r="AD205" s="80" cm="1">
        <f t="array" aca="1" ref="AD205" ca="1">_xlfn.IFS(AD208=1,0,INDIRECT("ｄａｔａ!$"&amp;AD$112&amp;"$"&amp;$B205)=2,1,TRUE,0)</f>
        <v>0</v>
      </c>
      <c r="AE205" s="80" cm="1">
        <f t="array" aca="1" ref="AE205" ca="1">_xlfn.IFS(AE208=1,0,INDIRECT("ｄａｔａ!$"&amp;AE$112&amp;"$"&amp;$B205)=2,1,TRUE,0)</f>
        <v>0</v>
      </c>
      <c r="AF205" s="80" cm="1">
        <f t="array" aca="1" ref="AF205" ca="1">_xlfn.IFS(AF208=1,0,INDIRECT("ｄａｔａ!$"&amp;AF$112&amp;"$"&amp;$B205)=2,1,TRUE,0)</f>
        <v>0</v>
      </c>
      <c r="AG205" s="80" cm="1">
        <f t="array" aca="1" ref="AG205" ca="1">_xlfn.IFS(AG208=1,0,INDIRECT("ｄａｔａ!$"&amp;AG$112&amp;"$"&amp;$B205)=2,1,TRUE,0)</f>
        <v>0</v>
      </c>
      <c r="AH205" s="80" cm="1">
        <f t="array" aca="1" ref="AH205" ca="1">_xlfn.IFS(AH208=1,0,INDIRECT("ｄａｔａ!$"&amp;AH$112&amp;"$"&amp;$B205)=2,1,TRUE,0)</f>
        <v>0</v>
      </c>
      <c r="AI205" s="80" cm="1">
        <f t="array" aca="1" ref="AI205" ca="1">_xlfn.IFS(AI208=1,0,INDIRECT("ｄａｔａ!$"&amp;AI$112&amp;"$"&amp;$B205)=2,1,TRUE,0)</f>
        <v>0</v>
      </c>
      <c r="AJ205" s="80" cm="1">
        <f t="array" aca="1" ref="AJ205" ca="1">_xlfn.IFS(AJ208=1,0,INDIRECT("ｄａｔａ!$"&amp;AJ$112&amp;"$"&amp;$B205)=2,1,TRUE,0)</f>
        <v>0</v>
      </c>
      <c r="AK205" s="80" cm="1">
        <f t="array" aca="1" ref="AK205" ca="1">_xlfn.IFS(AK208=1,0,INDIRECT("ｄａｔａ!$"&amp;AK$112&amp;"$"&amp;$B205)=2,1,TRUE,0)</f>
        <v>0</v>
      </c>
      <c r="AL205" s="80" cm="1">
        <f t="array" aca="1" ref="AL205" ca="1">_xlfn.IFS(AL208=1,0,INDIRECT("ｄａｔａ!$"&amp;AL$112&amp;"$"&amp;$B205)=2,1,TRUE,0)</f>
        <v>0</v>
      </c>
      <c r="AM205" s="80" cm="1">
        <f t="array" aca="1" ref="AM205" ca="1">_xlfn.IFS(AM208=1,0,INDIRECT("ｄａｔａ!$"&amp;AM$112&amp;"$"&amp;$B205)=2,1,TRUE,0)</f>
        <v>0</v>
      </c>
      <c r="AN205" s="80" cm="1">
        <f t="array" aca="1" ref="AN205" ca="1">_xlfn.IFS(AN208=1,0,INDIRECT("ｄａｔａ!$"&amp;AN$112&amp;"$"&amp;$B205)=2,1,TRUE,0)</f>
        <v>0</v>
      </c>
      <c r="AO205" s="80" cm="1">
        <f t="array" aca="1" ref="AO205" ca="1">_xlfn.IFS(AO208=1,0,INDIRECT("ｄａｔａ!$"&amp;AO$112&amp;"$"&amp;$B205)=2,1,TRUE,0)</f>
        <v>0</v>
      </c>
      <c r="AP205" s="80">
        <f ca="1">IF(AND(SUM($AQ205:$AZ205)=0,10-SUM($AQ207:$AZ207)&gt;1),1,0)</f>
        <v>0</v>
      </c>
      <c r="AQ205" s="80" cm="1">
        <f t="array" aca="1" ref="AQ205" ca="1">_xlfn.IFS(AQ208=1,0,INDIRECT("ｄａｔａ!$"&amp;AQ$112&amp;"$"&amp;$B205)=2,1,TRUE,0)</f>
        <v>0</v>
      </c>
      <c r="AR205" s="80" cm="1">
        <f t="array" aca="1" ref="AR205" ca="1">_xlfn.IFS(AR208=1,0,INDIRECT("ｄａｔａ!$"&amp;AR$112&amp;"$"&amp;$B205)=2,1,TRUE,0)</f>
        <v>0</v>
      </c>
      <c r="AS205" s="80" cm="1">
        <f t="array" aca="1" ref="AS205" ca="1">_xlfn.IFS(AS208=1,0,INDIRECT("ｄａｔａ!$"&amp;AS$112&amp;"$"&amp;$B205)=2,1,TRUE,0)</f>
        <v>0</v>
      </c>
      <c r="AT205" s="80" cm="1">
        <f t="array" aca="1" ref="AT205" ca="1">_xlfn.IFS(AT208=1,0,INDIRECT("ｄａｔａ!$"&amp;AT$112&amp;"$"&amp;$B205)=2,1,TRUE,0)</f>
        <v>0</v>
      </c>
      <c r="AU205" s="80" cm="1">
        <f t="array" aca="1" ref="AU205" ca="1">_xlfn.IFS(AU208=1,0,INDIRECT("ｄａｔａ!$"&amp;AU$112&amp;"$"&amp;$B205)=2,1,TRUE,0)</f>
        <v>0</v>
      </c>
      <c r="AV205" s="80" cm="1">
        <f t="array" aca="1" ref="AV205" ca="1">_xlfn.IFS(AV208=1,0,INDIRECT("ｄａｔａ!$"&amp;AV$112&amp;"$"&amp;$B205)=2,1,TRUE,0)</f>
        <v>0</v>
      </c>
      <c r="AW205" s="80" cm="1">
        <f t="array" aca="1" ref="AW205" ca="1">_xlfn.IFS(AW208=1,0,INDIRECT("ｄａｔａ!$"&amp;AW$112&amp;"$"&amp;$B205)=2,1,TRUE,0)</f>
        <v>0</v>
      </c>
      <c r="AX205" s="80" cm="1">
        <f t="array" aca="1" ref="AX205" ca="1">_xlfn.IFS(AX208=1,0,INDIRECT("ｄａｔａ!$"&amp;AX$112&amp;"$"&amp;$B205)=2,1,TRUE,0)</f>
        <v>0</v>
      </c>
      <c r="AY205" s="80" cm="1">
        <f t="array" aca="1" ref="AY205" ca="1">_xlfn.IFS(AY208=1,0,INDIRECT("ｄａｔａ!$"&amp;AY$112&amp;"$"&amp;$B205)=2,1,TRUE,0)</f>
        <v>0</v>
      </c>
      <c r="AZ205" s="80" cm="1">
        <f t="array" aca="1" ref="AZ205" ca="1">_xlfn.IFS(AZ208=1,0,INDIRECT("ｄａｔａ!$"&amp;AZ$112&amp;"$"&amp;$B205)=2,1,TRUE,0)</f>
        <v>0</v>
      </c>
      <c r="BA205" s="80">
        <f ca="1">IF(AND(SUM($BB205:$BP205)=0,15-SUM($BB207:$BP207)&gt;1),1,0)</f>
        <v>0</v>
      </c>
      <c r="BB205" s="80" cm="1">
        <f t="array" aca="1" ref="BB205" ca="1">_xlfn.IFS(BB208=1,0,INDIRECT("ｄａｔａ!$"&amp;BB$112&amp;"$"&amp;$B205)=2,1,TRUE,0)</f>
        <v>0</v>
      </c>
      <c r="BC205" s="80" cm="1">
        <f t="array" aca="1" ref="BC205" ca="1">_xlfn.IFS(BC208=1,0,INDIRECT("ｄａｔａ!$"&amp;BC$112&amp;"$"&amp;$B205)=2,1,TRUE,0)</f>
        <v>0</v>
      </c>
      <c r="BD205" s="80" cm="1">
        <f t="array" aca="1" ref="BD205" ca="1">_xlfn.IFS(BD208=1,0,INDIRECT("ｄａｔａ!$"&amp;BD$112&amp;"$"&amp;$B205)=2,1,TRUE,0)</f>
        <v>0</v>
      </c>
      <c r="BE205" s="80" cm="1">
        <f t="array" aca="1" ref="BE205" ca="1">_xlfn.IFS(BE208=1,0,INDIRECT("ｄａｔａ!$"&amp;BE$112&amp;"$"&amp;$B205)=2,1,TRUE,0)</f>
        <v>0</v>
      </c>
      <c r="BF205" s="80" cm="1">
        <f t="array" aca="1" ref="BF205" ca="1">_xlfn.IFS(BF208=1,0,INDIRECT("ｄａｔａ!$"&amp;BF$112&amp;"$"&amp;$B205)=2,1,TRUE,0)</f>
        <v>0</v>
      </c>
      <c r="BG205" s="80" cm="1">
        <f t="array" aca="1" ref="BG205" ca="1">_xlfn.IFS(BG208=1,0,INDIRECT("ｄａｔａ!$"&amp;BG$112&amp;"$"&amp;$B205)=2,1,TRUE,0)</f>
        <v>0</v>
      </c>
      <c r="BH205" s="80" cm="1">
        <f t="array" aca="1" ref="BH205" ca="1">_xlfn.IFS(BH208=1,0,INDIRECT("ｄａｔａ!$"&amp;BH$112&amp;"$"&amp;$B205)=2,1,TRUE,0)</f>
        <v>0</v>
      </c>
      <c r="BI205" s="80" cm="1">
        <f t="array" aca="1" ref="BI205" ca="1">_xlfn.IFS(BI208=1,0,INDIRECT("ｄａｔａ!$"&amp;BI$112&amp;"$"&amp;$B205)=2,1,TRUE,0)</f>
        <v>0</v>
      </c>
      <c r="BJ205" s="80" cm="1">
        <f t="array" aca="1" ref="BJ205" ca="1">_xlfn.IFS(BJ208=1,0,INDIRECT("ｄａｔａ!$"&amp;BJ$112&amp;"$"&amp;$B205)=2,1,TRUE,0)</f>
        <v>0</v>
      </c>
      <c r="BK205" s="80" cm="1">
        <f t="array" aca="1" ref="BK205" ca="1">_xlfn.IFS(BK208=1,0,INDIRECT("ｄａｔａ!$"&amp;BK$112&amp;"$"&amp;$B205)=2,1,TRUE,0)</f>
        <v>0</v>
      </c>
      <c r="BL205" s="80" cm="1">
        <f t="array" aca="1" ref="BL205" ca="1">_xlfn.IFS(BL208=1,0,INDIRECT("ｄａｔａ!$"&amp;BL$112&amp;"$"&amp;$B205)=2,1,TRUE,0)</f>
        <v>0</v>
      </c>
      <c r="BM205" s="80" cm="1">
        <f t="array" aca="1" ref="BM205" ca="1">_xlfn.IFS(BM208=1,0,INDIRECT("ｄａｔａ!$"&amp;BM$112&amp;"$"&amp;$B205)=2,1,TRUE,0)</f>
        <v>0</v>
      </c>
      <c r="BN205" s="80" cm="1">
        <f t="array" aca="1" ref="BN205" ca="1">_xlfn.IFS(BN208=1,0,INDIRECT("ｄａｔａ!$"&amp;BN$112&amp;"$"&amp;$B205)=2,1,TRUE,0)</f>
        <v>0</v>
      </c>
      <c r="BO205" s="80" cm="1">
        <f t="array" aca="1" ref="BO205" ca="1">_xlfn.IFS(BO208=1,0,INDIRECT("ｄａｔａ!$"&amp;BO$112&amp;"$"&amp;$B205)=2,1,TRUE,0)</f>
        <v>0</v>
      </c>
      <c r="BP205" s="80" cm="1">
        <f t="array" aca="1" ref="BP205" ca="1">_xlfn.IFS(BP208=1,0,INDIRECT("ｄａｔａ!$"&amp;BP$112&amp;"$"&amp;$B205)=2,1,TRUE,0)</f>
        <v>0</v>
      </c>
    </row>
    <row r="206" spans="1:68" x14ac:dyDescent="0.2">
      <c r="B206" s="80">
        <f>VLOOKUP($A205,$A$11:$B$110,2,FALSE)</f>
        <v>30</v>
      </c>
      <c r="C206" s="80" t="s">
        <v>2437</v>
      </c>
      <c r="D206" s="80" cm="1">
        <f t="array" aca="1" ref="D206" ca="1">_xlfn.IFS(D207=1,0,AND(ISNUMBER(INDIRECT("ｄａｔａ!$"&amp;D$112&amp;"$"&amp;$B206)),INDIRECT("ｄａｔａ!$"&amp;D$112&amp;"$"&amp;$B206)&lt;=12,INDIRECT("ｄａｔａ!$"&amp;D$112&amp;"$"&amp;$B206)&gt;=1),0,TRUE,1)</f>
        <v>1</v>
      </c>
      <c r="F206" s="80">
        <v>0</v>
      </c>
      <c r="G206" s="80">
        <v>0</v>
      </c>
      <c r="H206" s="80">
        <v>0</v>
      </c>
      <c r="I206" s="80" cm="1">
        <f t="array" aca="1" ref="I206" ca="1">_xlfn.IFS(I207=1,0,AND(ISNUMBER(INDIRECT("ｄａｔａ!$"&amp;I$112&amp;"$"&amp;$B206)),LEN(INDIRECT("ｄａｔａ!$"&amp;I$112&amp;"$"&amp;$B206))=4),0,TRUE,1)</f>
        <v>0</v>
      </c>
      <c r="J206" s="80" cm="1">
        <f t="array" aca="1" ref="J206" ca="1">_xlfn.IFS(J207=1,0,AND(ISNUMBER(INDIRECT("ｄａｔａ!$"&amp;J$112&amp;"$"&amp;$B206)),INDIRECT("ｄａｔａ!$"&amp;J$112&amp;"$"&amp;$B206)&lt;=12,INDIRECT("ｄａｔａ!$"&amp;J$112&amp;"$"&amp;$B206)&gt;=1),0,TRUE,1)</f>
        <v>0</v>
      </c>
      <c r="K206" s="80" cm="1">
        <f t="array" aca="1" ref="K206" ca="1">_xlfn.IFS(K207=1,0,ISNUMBER(INDIRECT("ｄａｔａ!$"&amp;K$112&amp;"$"&amp;$B206)),0,TRUE,1)</f>
        <v>0</v>
      </c>
      <c r="L206" s="80" cm="1">
        <f t="array" aca="1" ref="L206" ca="1">_xlfn.IFS(L207=1,0,AND(ISNUMBER(INDIRECT("ｄａｔａ!$"&amp;L$112&amp;"$"&amp;$B206)),INDIRECT("ｄａｔａ!$"&amp;L$112&amp;"$"&amp;$B206)&gt;0),0,TRUE,1)</f>
        <v>0</v>
      </c>
      <c r="M206" s="80" cm="1">
        <f t="array" aca="1" ref="M206" ca="1">_xlfn.IFS(M207=1,0,AND(INDIRECT("ｄａｔａ!$"&amp;M$112&amp;"$"&amp;$B206)&lt;=5,INDIRECT("ｄａｔａ!$"&amp;M$112&amp;"$"&amp;$B206)&gt;0),0,TRUE,1)</f>
        <v>0</v>
      </c>
      <c r="N206" s="80" cm="1">
        <f t="array" aca="1" ref="N206" ca="1">_xlfn.IFS(N207=1,0,AND(INDIRECT("ｄａｔａ!$"&amp;N$112&amp;"$"&amp;$B206)&lt;=2,INDIRECT("ｄａｔａ!$"&amp;N$112&amp;"$"&amp;$B206)&gt;0),0,TRUE,1)</f>
        <v>0</v>
      </c>
      <c r="O206" s="80" cm="1">
        <f t="array" aca="1" ref="O206" ca="1">_xlfn.IFS(O207=1,0,AND(INDIRECT("ｄａｔａ!$"&amp;O$112&amp;"$"&amp;$B206)&lt;=4,INDIRECT("ｄａｔａ!$"&amp;O$112&amp;"$"&amp;$B206)&gt;0),0,TRUE,1)</f>
        <v>0</v>
      </c>
      <c r="P206" s="80" cm="1">
        <f t="array" aca="1" ref="P206" ca="1">_xlfn.IFS(P207=1,0,AND(INDIRECT("ｄａｔａ!$"&amp;P$112&amp;"$"&amp;$B206)&lt;=3,INDIRECT("ｄａｔａ!$"&amp;P$112&amp;"$"&amp;$B206)&gt;0),0,TRUE,1)</f>
        <v>0</v>
      </c>
      <c r="Q206" s="80" cm="1">
        <f t="array" aca="1" ref="Q206" ca="1">_xlfn.IFS(Q207=1,0,AND(INDIRECT("ｄａｔａ!$"&amp;Q$112&amp;"$"&amp;$B206)&lt;=2,INDIRECT("ｄａｔａ!$"&amp;Q$112&amp;"$"&amp;$B206)&gt;0),0,TRUE,1)</f>
        <v>0</v>
      </c>
      <c r="R206" s="80" cm="1">
        <f t="array" aca="1" ref="R206" ca="1">_xlfn.IFS(R207=1,0,AND(INDIRECT("ｄａｔａ!$"&amp;R$112&amp;"$"&amp;$B206)&lt;=10,INDIRECT("ｄａｔａ!$"&amp;R$112&amp;"$"&amp;$B206)&gt;0),0,TRUE,1)</f>
        <v>0</v>
      </c>
      <c r="S206" s="80" cm="1">
        <f t="array" aca="1" ref="S206" ca="1">_xlfn.IFS(S207=1,0,AND(INDIRECT("ｄａｔａ!$"&amp;S$112&amp;"$"&amp;$B206)&lt;=5,INDIRECT("ｄａｔａ!$"&amp;S$112&amp;"$"&amp;$B206)&gt;0),0,TRUE,1)</f>
        <v>0</v>
      </c>
      <c r="T206" s="80" cm="1">
        <f t="array" aca="1" ref="T206" ca="1">_xlfn.IFS(T207=1,0,AND(INDIRECT("ｄａｔａ!$"&amp;T$112&amp;"$"&amp;$B206)&lt;=9,INDIRECT("ｄａｔａ!$"&amp;T$112&amp;"$"&amp;$B206)&gt;0),0,TRUE,1)</f>
        <v>0</v>
      </c>
      <c r="U206" s="80" cm="1">
        <f t="array" aca="1" ref="U206" ca="1">_xlfn.IFS(U207=1,0,ISNUMBER(INDIRECT("ｄａｔａ!$"&amp;U$112&amp;"$"&amp;$B206)),0,TRUE,1)</f>
        <v>0</v>
      </c>
      <c r="V206" s="80" cm="1">
        <f t="array" aca="1" ref="V206" ca="1">_xlfn.IFS(V207=1,0,AND(INDIRECT("ｄａｔａ!$"&amp;V$112&amp;"$"&amp;$B206)&lt;=4,INDIRECT("ｄａｔａ!$"&amp;V$112&amp;"$"&amp;$B206)&gt;0),0,TRUE,1)</f>
        <v>0</v>
      </c>
      <c r="W206" s="80" cm="1">
        <f t="array" aca="1" ref="W206" ca="1">_xlfn.IFS(W207=1,0,AND(INDIRECT("ｄａｔａ!$"&amp;W$112&amp;"$"&amp;$B206)&lt;=2,INDIRECT("ｄａｔａ!$"&amp;W$112&amp;"$"&amp;$B206)&gt;0),0,TRUE,1)</f>
        <v>0</v>
      </c>
      <c r="X206" s="80">
        <f ca="1">IF(SUM($Y205:$AO205)&gt;1,1,0)</f>
        <v>0</v>
      </c>
      <c r="Y206" s="80" cm="1">
        <f t="array" aca="1" ref="Y206" ca="1">_xlfn.IFS(Y208=1,0,Y207=1,0,AND(INDIRECT("ｄａｔａ!$"&amp;Y$112&amp;"$"&amp;$B206)&lt;=2,INDIRECT("ｄａｔａ!$"&amp;Y$112&amp;"$"&amp;$B206)&gt;0),0,TRUE,1)</f>
        <v>0</v>
      </c>
      <c r="Z206" s="80" cm="1">
        <f t="array" aca="1" ref="Z206" ca="1">_xlfn.IFS(Z208=1,0,Z207=1,0,AND(INDIRECT("ｄａｔａ!$"&amp;Z$112&amp;"$"&amp;$B206)&lt;=2,INDIRECT("ｄａｔａ!$"&amp;Z$112&amp;"$"&amp;$B206)&gt;0),0,TRUE,1)</f>
        <v>0</v>
      </c>
      <c r="AA206" s="80" cm="1">
        <f t="array" aca="1" ref="AA206" ca="1">_xlfn.IFS(AA208=1,0,AA207=1,0,AND(INDIRECT("ｄａｔａ!$"&amp;AA$112&amp;"$"&amp;$B206)&lt;=2,INDIRECT("ｄａｔａ!$"&amp;AA$112&amp;"$"&amp;$B206)&gt;0),0,TRUE,1)</f>
        <v>0</v>
      </c>
      <c r="AB206" s="80" cm="1">
        <f t="array" aca="1" ref="AB206" ca="1">_xlfn.IFS(AB208=1,0,AB207=1,0,AND(INDIRECT("ｄａｔａ!$"&amp;AB$112&amp;"$"&amp;$B206)&lt;=2,INDIRECT("ｄａｔａ!$"&amp;AB$112&amp;"$"&amp;$B206)&gt;0),0,TRUE,1)</f>
        <v>0</v>
      </c>
      <c r="AC206" s="80" cm="1">
        <f t="array" aca="1" ref="AC206" ca="1">_xlfn.IFS(AC208=1,0,AC207=1,0,AND(INDIRECT("ｄａｔａ!$"&amp;AC$112&amp;"$"&amp;$B206)&lt;=2,INDIRECT("ｄａｔａ!$"&amp;AC$112&amp;"$"&amp;$B206)&gt;0),0,TRUE,1)</f>
        <v>0</v>
      </c>
      <c r="AD206" s="80" cm="1">
        <f t="array" aca="1" ref="AD206" ca="1">_xlfn.IFS(AD208=1,0,AD207=1,0,AND(INDIRECT("ｄａｔａ!$"&amp;AD$112&amp;"$"&amp;$B206)&lt;=2,INDIRECT("ｄａｔａ!$"&amp;AD$112&amp;"$"&amp;$B206)&gt;0),0,TRUE,1)</f>
        <v>0</v>
      </c>
      <c r="AE206" s="80" cm="1">
        <f t="array" aca="1" ref="AE206" ca="1">_xlfn.IFS(AE208=1,0,AE207=1,0,AND(INDIRECT("ｄａｔａ!$"&amp;AE$112&amp;"$"&amp;$B206)&lt;=2,INDIRECT("ｄａｔａ!$"&amp;AE$112&amp;"$"&amp;$B206)&gt;0),0,TRUE,1)</f>
        <v>0</v>
      </c>
      <c r="AF206" s="80" cm="1">
        <f t="array" aca="1" ref="AF206" ca="1">_xlfn.IFS(AF208=1,0,AF207=1,0,AND(INDIRECT("ｄａｔａ!$"&amp;AF$112&amp;"$"&amp;$B206)&lt;=2,INDIRECT("ｄａｔａ!$"&amp;AF$112&amp;"$"&amp;$B206)&gt;0),0,TRUE,1)</f>
        <v>0</v>
      </c>
      <c r="AG206" s="80" cm="1">
        <f t="array" aca="1" ref="AG206" ca="1">_xlfn.IFS(AG208=1,0,AG207=1,0,AND(INDIRECT("ｄａｔａ!$"&amp;AG$112&amp;"$"&amp;$B206)&lt;=2,INDIRECT("ｄａｔａ!$"&amp;AG$112&amp;"$"&amp;$B206)&gt;0),0,TRUE,1)</f>
        <v>0</v>
      </c>
      <c r="AH206" s="80" cm="1">
        <f t="array" aca="1" ref="AH206" ca="1">_xlfn.IFS(AH208=1,0,AH207=1,0,AND(INDIRECT("ｄａｔａ!$"&amp;AH$112&amp;"$"&amp;$B206)&lt;=2,INDIRECT("ｄａｔａ!$"&amp;AH$112&amp;"$"&amp;$B206)&gt;0),0,TRUE,1)</f>
        <v>0</v>
      </c>
      <c r="AI206" s="80" cm="1">
        <f t="array" aca="1" ref="AI206" ca="1">_xlfn.IFS(AI208=1,0,AI207=1,0,AND(INDIRECT("ｄａｔａ!$"&amp;AI$112&amp;"$"&amp;$B206)&lt;=2,INDIRECT("ｄａｔａ!$"&amp;AI$112&amp;"$"&amp;$B206)&gt;0),0,TRUE,1)</f>
        <v>0</v>
      </c>
      <c r="AJ206" s="80" cm="1">
        <f t="array" aca="1" ref="AJ206" ca="1">_xlfn.IFS(AJ208=1,0,AJ207=1,0,AND(INDIRECT("ｄａｔａ!$"&amp;AJ$112&amp;"$"&amp;$B206)&lt;=2,INDIRECT("ｄａｔａ!$"&amp;AJ$112&amp;"$"&amp;$B206)&gt;0),0,TRUE,1)</f>
        <v>0</v>
      </c>
      <c r="AK206" s="80" cm="1">
        <f t="array" aca="1" ref="AK206" ca="1">_xlfn.IFS(AK208=1,0,AK207=1,0,AND(INDIRECT("ｄａｔａ!$"&amp;AK$112&amp;"$"&amp;$B206)&lt;=2,INDIRECT("ｄａｔａ!$"&amp;AK$112&amp;"$"&amp;$B206)&gt;0),0,TRUE,1)</f>
        <v>0</v>
      </c>
      <c r="AL206" s="80" cm="1">
        <f t="array" aca="1" ref="AL206" ca="1">_xlfn.IFS(AL208=1,0,AL207=1,0,AND(INDIRECT("ｄａｔａ!$"&amp;AL$112&amp;"$"&amp;$B206)&lt;=2,INDIRECT("ｄａｔａ!$"&amp;AL$112&amp;"$"&amp;$B206)&gt;0),0,TRUE,1)</f>
        <v>0</v>
      </c>
      <c r="AM206" s="80" cm="1">
        <f t="array" aca="1" ref="AM206" ca="1">_xlfn.IFS(AM208=1,0,AM207=1,0,AND(INDIRECT("ｄａｔａ!$"&amp;AM$112&amp;"$"&amp;$B206)&lt;=2,INDIRECT("ｄａｔａ!$"&amp;AM$112&amp;"$"&amp;$B206)&gt;0),0,TRUE,1)</f>
        <v>0</v>
      </c>
      <c r="AN206" s="80" cm="1">
        <f t="array" aca="1" ref="AN206" ca="1">_xlfn.IFS(AN208=1,0,AN207=1,0,AND(INDIRECT("ｄａｔａ!$"&amp;AN$112&amp;"$"&amp;$B206)&lt;=2,INDIRECT("ｄａｔａ!$"&amp;AN$112&amp;"$"&amp;$B206)&gt;0),0,TRUE,1)</f>
        <v>0</v>
      </c>
      <c r="AO206" s="80" cm="1">
        <f t="array" aca="1" ref="AO206" ca="1">_xlfn.IFS(AO208=1,0,AO207=1,0,AND(INDIRECT("ｄａｔａ!$"&amp;AO$112&amp;"$"&amp;$B206)&lt;=2,INDIRECT("ｄａｔａ!$"&amp;AO$112&amp;"$"&amp;$B206)&gt;0),0,TRUE,1)</f>
        <v>0</v>
      </c>
      <c r="AP206" s="80">
        <f ca="1">IF(SUM($AQ205:$AZ205)&gt;1,1,0)</f>
        <v>0</v>
      </c>
      <c r="AQ206" s="80" cm="1">
        <f t="array" aca="1" ref="AQ206" ca="1">_xlfn.IFS(AQ208=1,0,AQ207=1,0,AND(INDIRECT("ｄａｔａ!$"&amp;AQ$112&amp;"$"&amp;$B206)&lt;=2,INDIRECT("ｄａｔａ!$"&amp;AQ$112&amp;"$"&amp;$B206)&gt;0),0,TRUE,1)</f>
        <v>0</v>
      </c>
      <c r="AR206" s="80" cm="1">
        <f t="array" aca="1" ref="AR206" ca="1">_xlfn.IFS(AR208=1,0,AR207=1,0,AND(INDIRECT("ｄａｔａ!$"&amp;AR$112&amp;"$"&amp;$B206)&lt;=2,INDIRECT("ｄａｔａ!$"&amp;AR$112&amp;"$"&amp;$B206)&gt;0),0,TRUE,1)</f>
        <v>0</v>
      </c>
      <c r="AS206" s="80" cm="1">
        <f t="array" aca="1" ref="AS206" ca="1">_xlfn.IFS(AS208=1,0,AS207=1,0,AND(INDIRECT("ｄａｔａ!$"&amp;AS$112&amp;"$"&amp;$B206)&lt;=2,INDIRECT("ｄａｔａ!$"&amp;AS$112&amp;"$"&amp;$B206)&gt;0),0,TRUE,1)</f>
        <v>0</v>
      </c>
      <c r="AT206" s="80" cm="1">
        <f t="array" aca="1" ref="AT206" ca="1">_xlfn.IFS(AT208=1,0,AT207=1,0,AND(INDIRECT("ｄａｔａ!$"&amp;AT$112&amp;"$"&amp;$B206)&lt;=2,INDIRECT("ｄａｔａ!$"&amp;AT$112&amp;"$"&amp;$B206)&gt;0),0,TRUE,1)</f>
        <v>0</v>
      </c>
      <c r="AU206" s="80" cm="1">
        <f t="array" aca="1" ref="AU206" ca="1">_xlfn.IFS(AU208=1,0,AU207=1,0,AND(INDIRECT("ｄａｔａ!$"&amp;AU$112&amp;"$"&amp;$B206)&lt;=2,INDIRECT("ｄａｔａ!$"&amp;AU$112&amp;"$"&amp;$B206)&gt;0),0,TRUE,1)</f>
        <v>0</v>
      </c>
      <c r="AV206" s="80" cm="1">
        <f t="array" aca="1" ref="AV206" ca="1">_xlfn.IFS(AV208=1,0,AV207=1,0,AND(INDIRECT("ｄａｔａ!$"&amp;AV$112&amp;"$"&amp;$B206)&lt;=2,INDIRECT("ｄａｔａ!$"&amp;AV$112&amp;"$"&amp;$B206)&gt;0),0,TRUE,1)</f>
        <v>0</v>
      </c>
      <c r="AW206" s="80" cm="1">
        <f t="array" aca="1" ref="AW206" ca="1">_xlfn.IFS(AW208=1,0,AW207=1,0,AND(INDIRECT("ｄａｔａ!$"&amp;AW$112&amp;"$"&amp;$B206)&lt;=2,INDIRECT("ｄａｔａ!$"&amp;AW$112&amp;"$"&amp;$B206)&gt;0),0,TRUE,1)</f>
        <v>0</v>
      </c>
      <c r="AX206" s="80" cm="1">
        <f t="array" aca="1" ref="AX206" ca="1">_xlfn.IFS(AX208=1,0,AX207=1,0,AND(INDIRECT("ｄａｔａ!$"&amp;AX$112&amp;"$"&amp;$B206)&lt;=2,INDIRECT("ｄａｔａ!$"&amp;AX$112&amp;"$"&amp;$B206)&gt;0),0,TRUE,1)</f>
        <v>0</v>
      </c>
      <c r="AY206" s="80" cm="1">
        <f t="array" aca="1" ref="AY206" ca="1">_xlfn.IFS(AY208=1,0,AY207=1,0,AND(INDIRECT("ｄａｔａ!$"&amp;AY$112&amp;"$"&amp;$B206)&lt;=2,INDIRECT("ｄａｔａ!$"&amp;AY$112&amp;"$"&amp;$B206)&gt;0),0,TRUE,1)</f>
        <v>0</v>
      </c>
      <c r="AZ206" s="80" cm="1">
        <f t="array" aca="1" ref="AZ206" ca="1">_xlfn.IFS(AZ208=1,0,AZ207=1,0,AND(INDIRECT("ｄａｔａ!$"&amp;AZ$112&amp;"$"&amp;$B206)&lt;=2,INDIRECT("ｄａｔａ!$"&amp;AZ$112&amp;"$"&amp;$B206)&gt;0),0,TRUE,1)</f>
        <v>0</v>
      </c>
      <c r="BA206" s="80">
        <f ca="1">IF(SUM($BB205:$BP205)&gt;1,1,0)</f>
        <v>0</v>
      </c>
      <c r="BB206" s="80" cm="1">
        <f t="array" aca="1" ref="BB206" ca="1">_xlfn.IFS(BB208=1,0,BB207=1,0,AND(INDIRECT("ｄａｔａ!$"&amp;BB$112&amp;"$"&amp;$B206)&lt;=2,INDIRECT("ｄａｔａ!$"&amp;BB$112&amp;"$"&amp;$B206)&gt;0),0,TRUE,1)</f>
        <v>0</v>
      </c>
      <c r="BC206" s="80" cm="1">
        <f t="array" aca="1" ref="BC206" ca="1">_xlfn.IFS(BC208=1,0,BC207=1,0,AND(INDIRECT("ｄａｔａ!$"&amp;BC$112&amp;"$"&amp;$B206)&lt;=2,INDIRECT("ｄａｔａ!$"&amp;BC$112&amp;"$"&amp;$B206)&gt;0),0,TRUE,1)</f>
        <v>0</v>
      </c>
      <c r="BD206" s="80" cm="1">
        <f t="array" aca="1" ref="BD206" ca="1">_xlfn.IFS(BD208=1,0,BD207=1,0,AND(INDIRECT("ｄａｔａ!$"&amp;BD$112&amp;"$"&amp;$B206)&lt;=2,INDIRECT("ｄａｔａ!$"&amp;BD$112&amp;"$"&amp;$B206)&gt;0),0,TRUE,1)</f>
        <v>0</v>
      </c>
      <c r="BE206" s="80" cm="1">
        <f t="array" aca="1" ref="BE206" ca="1">_xlfn.IFS(BE208=1,0,BE207=1,0,AND(INDIRECT("ｄａｔａ!$"&amp;BE$112&amp;"$"&amp;$B206)&lt;=2,INDIRECT("ｄａｔａ!$"&amp;BE$112&amp;"$"&amp;$B206)&gt;0),0,TRUE,1)</f>
        <v>0</v>
      </c>
      <c r="BF206" s="80" cm="1">
        <f t="array" aca="1" ref="BF206" ca="1">_xlfn.IFS(BF208=1,0,BF207=1,0,AND(INDIRECT("ｄａｔａ!$"&amp;BF$112&amp;"$"&amp;$B206)&lt;=2,INDIRECT("ｄａｔａ!$"&amp;BF$112&amp;"$"&amp;$B206)&gt;0),0,TRUE,1)</f>
        <v>0</v>
      </c>
      <c r="BG206" s="80" cm="1">
        <f t="array" aca="1" ref="BG206" ca="1">_xlfn.IFS(BG208=1,0,BG207=1,0,AND(INDIRECT("ｄａｔａ!$"&amp;BG$112&amp;"$"&amp;$B206)&lt;=2,INDIRECT("ｄａｔａ!$"&amp;BG$112&amp;"$"&amp;$B206)&gt;0),0,TRUE,1)</f>
        <v>0</v>
      </c>
      <c r="BH206" s="80" cm="1">
        <f t="array" aca="1" ref="BH206" ca="1">_xlfn.IFS(BH208=1,0,BH207=1,0,AND(INDIRECT("ｄａｔａ!$"&amp;BH$112&amp;"$"&amp;$B206)&lt;=2,INDIRECT("ｄａｔａ!$"&amp;BH$112&amp;"$"&amp;$B206)&gt;0),0,TRUE,1)</f>
        <v>0</v>
      </c>
      <c r="BI206" s="80" cm="1">
        <f t="array" aca="1" ref="BI206" ca="1">_xlfn.IFS(BI208=1,0,BI207=1,0,AND(INDIRECT("ｄａｔａ!$"&amp;BI$112&amp;"$"&amp;$B206)&lt;=2,INDIRECT("ｄａｔａ!$"&amp;BI$112&amp;"$"&amp;$B206)&gt;0),0,TRUE,1)</f>
        <v>0</v>
      </c>
      <c r="BJ206" s="80" cm="1">
        <f t="array" aca="1" ref="BJ206" ca="1">_xlfn.IFS(BJ208=1,0,BJ207=1,0,AND(INDIRECT("ｄａｔａ!$"&amp;BJ$112&amp;"$"&amp;$B206)&lt;=2,INDIRECT("ｄａｔａ!$"&amp;BJ$112&amp;"$"&amp;$B206)&gt;0),0,TRUE,1)</f>
        <v>0</v>
      </c>
      <c r="BK206" s="80" cm="1">
        <f t="array" aca="1" ref="BK206" ca="1">_xlfn.IFS(BK208=1,0,BK207=1,0,AND(INDIRECT("ｄａｔａ!$"&amp;BK$112&amp;"$"&amp;$B206)&lt;=2,INDIRECT("ｄａｔａ!$"&amp;BK$112&amp;"$"&amp;$B206)&gt;0),0,TRUE,1)</f>
        <v>0</v>
      </c>
      <c r="BL206" s="80" cm="1">
        <f t="array" aca="1" ref="BL206" ca="1">_xlfn.IFS(BL208=1,0,BL207=1,0,AND(INDIRECT("ｄａｔａ!$"&amp;BL$112&amp;"$"&amp;$B206)&lt;=2,INDIRECT("ｄａｔａ!$"&amp;BL$112&amp;"$"&amp;$B206)&gt;0),0,TRUE,1)</f>
        <v>0</v>
      </c>
      <c r="BM206" s="80" cm="1">
        <f t="array" aca="1" ref="BM206" ca="1">_xlfn.IFS(BM208=1,0,BM207=1,0,AND(INDIRECT("ｄａｔａ!$"&amp;BM$112&amp;"$"&amp;$B206)&lt;=2,INDIRECT("ｄａｔａ!$"&amp;BM$112&amp;"$"&amp;$B206)&gt;0),0,TRUE,1)</f>
        <v>0</v>
      </c>
      <c r="BN206" s="80" cm="1">
        <f t="array" aca="1" ref="BN206" ca="1">_xlfn.IFS(BN208=1,0,BN207=1,0,AND(INDIRECT("ｄａｔａ!$"&amp;BN$112&amp;"$"&amp;$B206)&lt;=2,INDIRECT("ｄａｔａ!$"&amp;BN$112&amp;"$"&amp;$B206)&gt;0),0,TRUE,1)</f>
        <v>0</v>
      </c>
      <c r="BO206" s="80" cm="1">
        <f t="array" aca="1" ref="BO206" ca="1">_xlfn.IFS(BO208=1,0,BO207=1,0,AND(INDIRECT("ｄａｔａ!$"&amp;BO$112&amp;"$"&amp;$B206)&lt;=2,INDIRECT("ｄａｔａ!$"&amp;BO$112&amp;"$"&amp;$B206)&gt;0),0,TRUE,1)</f>
        <v>0</v>
      </c>
      <c r="BP206" s="80" cm="1">
        <f t="array" aca="1" ref="BP206" ca="1">_xlfn.IFS(BP208=1,0,BP207=1,0,AND(INDIRECT("ｄａｔａ!$"&amp;BP$112&amp;"$"&amp;$B206)&lt;=2,INDIRECT("ｄａｔａ!$"&amp;BP$112&amp;"$"&amp;$B206)&gt;0),0,TRUE,1)</f>
        <v>0</v>
      </c>
    </row>
    <row r="207" spans="1:68" x14ac:dyDescent="0.2">
      <c r="B207" s="80">
        <f>VLOOKUP($A205,$A$11:$B$110,2,FALSE)</f>
        <v>30</v>
      </c>
      <c r="C207" s="80" t="s">
        <v>2425</v>
      </c>
      <c r="D207" s="80" cm="1">
        <f t="array" aca="1" ref="D207" ca="1">_xlfn.IFS(D208=1,0,TRIM(INDIRECT("ｄａｔａ!$"&amp;D$112&amp;"$"&amp;$B207))="",1,TRIM(INDIRECT("ｄａｔａ!$"&amp;D$112&amp;"$"&amp;$B207))&lt;&gt;"",0)</f>
        <v>0</v>
      </c>
      <c r="F207" s="80" cm="1">
        <f t="array" aca="1" ref="F207" ca="1">_xlfn.IFS(F208=1,0,TRIM(INDIRECT("ｄａｔａ!$"&amp;F$112&amp;"$"&amp;$B207))="",1,TRIM(INDIRECT("ｄａｔａ!$"&amp;F$112&amp;"$"&amp;$B207))&lt;&gt;"",0)</f>
        <v>1</v>
      </c>
      <c r="G207" s="80" cm="1">
        <f t="array" aca="1" ref="G207" ca="1">_xlfn.IFS(G208=1,0,TRIM(INDIRECT("ｄａｔａ!$"&amp;G$112&amp;"$"&amp;$B207))="",1,TRIM(INDIRECT("ｄａｔａ!$"&amp;G$112&amp;"$"&amp;$B207))&lt;&gt;"",0)</f>
        <v>1</v>
      </c>
      <c r="H207" s="80" cm="1">
        <f t="array" aca="1" ref="H207" ca="1">_xlfn.IFS(H208=1,0,TRIM(INDIRECT("ｄａｔａ!$"&amp;H$112&amp;"$"&amp;$B207))="",1,TRIM(INDIRECT("ｄａｔａ!$"&amp;H$112&amp;"$"&amp;$B207))&lt;&gt;"",0)</f>
        <v>1</v>
      </c>
      <c r="I207" s="80" cm="1">
        <f t="array" aca="1" ref="I207" ca="1">_xlfn.IFS(I208=1,0,TRIM(INDIRECT("ｄａｔａ!$"&amp;I$112&amp;"$"&amp;$B207))="",1,TRIM(INDIRECT("ｄａｔａ!$"&amp;I$112&amp;"$"&amp;$B207))&lt;&gt;"",0)</f>
        <v>1</v>
      </c>
      <c r="J207" s="80" cm="1">
        <f t="array" aca="1" ref="J207" ca="1">_xlfn.IFS(J208=1,0,TRIM(INDIRECT("ｄａｔａ!$"&amp;J$112&amp;"$"&amp;$B207))="",1,TRIM(INDIRECT("ｄａｔａ!$"&amp;J$112&amp;"$"&amp;$B207))&lt;&gt;"",0)</f>
        <v>1</v>
      </c>
      <c r="K207" s="80" cm="1">
        <f t="array" aca="1" ref="K207" ca="1">_xlfn.IFS(K208=1,0,TRIM(INDIRECT("ｄａｔａ!$"&amp;K$112&amp;"$"&amp;$B207))="",1,TRIM(INDIRECT("ｄａｔａ!$"&amp;K$112&amp;"$"&amp;$B207))&lt;&gt;"",0)</f>
        <v>1</v>
      </c>
      <c r="L207" s="80" cm="1">
        <f t="array" aca="1" ref="L207" ca="1">_xlfn.IFS(L208=1,0,TRIM(INDIRECT("ｄａｔａ!$"&amp;L$112&amp;"$"&amp;$B207))="",1,TRIM(INDIRECT("ｄａｔａ!$"&amp;L$112&amp;"$"&amp;$B207))&lt;&gt;"",0)</f>
        <v>1</v>
      </c>
      <c r="M207" s="80" cm="1">
        <f t="array" aca="1" ref="M207" ca="1">_xlfn.IFS(M208=1,0,TRIM(INDIRECT("ｄａｔａ!$"&amp;M$112&amp;"$"&amp;$B207))="",1,TRIM(INDIRECT("ｄａｔａ!$"&amp;M$112&amp;"$"&amp;$B207))&lt;&gt;"",0)</f>
        <v>1</v>
      </c>
      <c r="N207" s="80" cm="1">
        <f t="array" aca="1" ref="N207" ca="1">_xlfn.IFS(N208=1,0,TRIM(INDIRECT("ｄａｔａ!$"&amp;N$112&amp;"$"&amp;$B207))="",1,TRIM(INDIRECT("ｄａｔａ!$"&amp;N$112&amp;"$"&amp;$B207))&lt;&gt;"",0)</f>
        <v>1</v>
      </c>
      <c r="O207" s="80" cm="1">
        <f t="array" aca="1" ref="O207" ca="1">_xlfn.IFS(O208=1,0,TRIM(INDIRECT("ｄａｔａ!$"&amp;O$112&amp;"$"&amp;$B207))="",1,TRIM(INDIRECT("ｄａｔａ!$"&amp;O$112&amp;"$"&amp;$B207))&lt;&gt;"",0)</f>
        <v>1</v>
      </c>
      <c r="P207" s="80" cm="1">
        <f t="array" aca="1" ref="P207" ca="1">_xlfn.IFS(P208=1,0,TRIM(INDIRECT("ｄａｔａ!$"&amp;P$112&amp;"$"&amp;$B207))="",1,TRIM(INDIRECT("ｄａｔａ!$"&amp;P$112&amp;"$"&amp;$B207))&lt;&gt;"",0)</f>
        <v>1</v>
      </c>
      <c r="Q207" s="80" cm="1">
        <f t="array" aca="1" ref="Q207" ca="1">_xlfn.IFS(Q208=1,0,TRIM(INDIRECT("ｄａｔａ!$"&amp;Q$112&amp;"$"&amp;$B207))="",1,TRIM(INDIRECT("ｄａｔａ!$"&amp;Q$112&amp;"$"&amp;$B207))&lt;&gt;"",0)</f>
        <v>1</v>
      </c>
      <c r="R207" s="80" cm="1">
        <f t="array" aca="1" ref="R207" ca="1">_xlfn.IFS(R208=1,0,TRIM(INDIRECT("ｄａｔａ!$"&amp;R$112&amp;"$"&amp;$B207))="",1,TRIM(INDIRECT("ｄａｔａ!$"&amp;R$112&amp;"$"&amp;$B207))&lt;&gt;"",0)</f>
        <v>1</v>
      </c>
      <c r="S207" s="80" cm="1">
        <f t="array" aca="1" ref="S207" ca="1">_xlfn.IFS(S208=1,0,TRIM(INDIRECT("ｄａｔａ!$"&amp;S$112&amp;"$"&amp;$B207))="",1,TRIM(INDIRECT("ｄａｔａ!$"&amp;S$112&amp;"$"&amp;$B207))&lt;&gt;"",0)</f>
        <v>1</v>
      </c>
      <c r="T207" s="80" cm="1">
        <f t="array" aca="1" ref="T207" ca="1">_xlfn.IFS(T208=1,0,TRIM(INDIRECT("ｄａｔａ!$"&amp;T$112&amp;"$"&amp;$B207))="",1,TRIM(INDIRECT("ｄａｔａ!$"&amp;T$112&amp;"$"&amp;$B207))&lt;&gt;"",0)</f>
        <v>1</v>
      </c>
      <c r="U207" s="80" cm="1">
        <f t="array" aca="1" ref="U207" ca="1">_xlfn.IFS(U208=1,0,TRIM(INDIRECT("ｄａｔａ!$"&amp;U$112&amp;"$"&amp;$B207))="",1,TRIM(INDIRECT("ｄａｔａ!$"&amp;U$112&amp;"$"&amp;$B207))&lt;&gt;"",0)</f>
        <v>1</v>
      </c>
      <c r="V207" s="80" cm="1">
        <f t="array" aca="1" ref="V207" ca="1">_xlfn.IFS(V208=1,0,TRIM(INDIRECT("ｄａｔａ!$"&amp;V$112&amp;"$"&amp;$B207))="",1,TRIM(INDIRECT("ｄａｔａ!$"&amp;V$112&amp;"$"&amp;$B207))&lt;&gt;"",0)</f>
        <v>1</v>
      </c>
      <c r="W207" s="80" cm="1">
        <f t="array" aca="1" ref="W207" ca="1">_xlfn.IFS(W208=1,0,TRIM(INDIRECT("ｄａｔａ!$"&amp;W$112&amp;"$"&amp;$B207))="",1,TRIM(INDIRECT("ｄａｔａ!$"&amp;W$112&amp;"$"&amp;$B207))&lt;&gt;"",0)</f>
        <v>1</v>
      </c>
      <c r="X207" s="80">
        <f ca="1">IF(SUM($Y207:$AO207)=17,1,0)</f>
        <v>1</v>
      </c>
      <c r="Y207" s="80" cm="1">
        <f t="array" aca="1" ref="Y207" ca="1">_xlfn.IFS(Y208=1,0,TRIM(INDIRECT("ｄａｔａ!$"&amp;Y$112&amp;"$"&amp;$B207))="",1,TRIM(INDIRECT("ｄａｔａ!$"&amp;Y$112&amp;"$"&amp;$B207))&lt;&gt;"",0)</f>
        <v>1</v>
      </c>
      <c r="Z207" s="80" cm="1">
        <f t="array" aca="1" ref="Z207" ca="1">_xlfn.IFS(Z208=1,0,TRIM(INDIRECT("ｄａｔａ!$"&amp;Z$112&amp;"$"&amp;$B207))="",1,TRIM(INDIRECT("ｄａｔａ!$"&amp;Z$112&amp;"$"&amp;$B207))&lt;&gt;"",0)</f>
        <v>1</v>
      </c>
      <c r="AA207" s="80" cm="1">
        <f t="array" aca="1" ref="AA207" ca="1">_xlfn.IFS(AA208=1,0,TRIM(INDIRECT("ｄａｔａ!$"&amp;AA$112&amp;"$"&amp;$B207))="",1,TRIM(INDIRECT("ｄａｔａ!$"&amp;AA$112&amp;"$"&amp;$B207))&lt;&gt;"",0)</f>
        <v>1</v>
      </c>
      <c r="AB207" s="80" cm="1">
        <f t="array" aca="1" ref="AB207" ca="1">_xlfn.IFS(AB208=1,0,TRIM(INDIRECT("ｄａｔａ!$"&amp;AB$112&amp;"$"&amp;$B207))="",1,TRIM(INDIRECT("ｄａｔａ!$"&amp;AB$112&amp;"$"&amp;$B207))&lt;&gt;"",0)</f>
        <v>1</v>
      </c>
      <c r="AC207" s="80" cm="1">
        <f t="array" aca="1" ref="AC207" ca="1">_xlfn.IFS(AC208=1,0,TRIM(INDIRECT("ｄａｔａ!$"&amp;AC$112&amp;"$"&amp;$B207))="",1,TRIM(INDIRECT("ｄａｔａ!$"&amp;AC$112&amp;"$"&amp;$B207))&lt;&gt;"",0)</f>
        <v>1</v>
      </c>
      <c r="AD207" s="80" cm="1">
        <f t="array" aca="1" ref="AD207" ca="1">_xlfn.IFS(AD208=1,0,TRIM(INDIRECT("ｄａｔａ!$"&amp;AD$112&amp;"$"&amp;$B207))="",1,TRIM(INDIRECT("ｄａｔａ!$"&amp;AD$112&amp;"$"&amp;$B207))&lt;&gt;"",0)</f>
        <v>1</v>
      </c>
      <c r="AE207" s="80" cm="1">
        <f t="array" aca="1" ref="AE207" ca="1">_xlfn.IFS(AE208=1,0,TRIM(INDIRECT("ｄａｔａ!$"&amp;AE$112&amp;"$"&amp;$B207))="",1,TRIM(INDIRECT("ｄａｔａ!$"&amp;AE$112&amp;"$"&amp;$B207))&lt;&gt;"",0)</f>
        <v>1</v>
      </c>
      <c r="AF207" s="80" cm="1">
        <f t="array" aca="1" ref="AF207" ca="1">_xlfn.IFS(AF208=1,0,TRIM(INDIRECT("ｄａｔａ!$"&amp;AF$112&amp;"$"&amp;$B207))="",1,TRIM(INDIRECT("ｄａｔａ!$"&amp;AF$112&amp;"$"&amp;$B207))&lt;&gt;"",0)</f>
        <v>1</v>
      </c>
      <c r="AG207" s="80" cm="1">
        <f t="array" aca="1" ref="AG207" ca="1">_xlfn.IFS(AG208=1,0,TRIM(INDIRECT("ｄａｔａ!$"&amp;AG$112&amp;"$"&amp;$B207))="",1,TRIM(INDIRECT("ｄａｔａ!$"&amp;AG$112&amp;"$"&amp;$B207))&lt;&gt;"",0)</f>
        <v>1</v>
      </c>
      <c r="AH207" s="80" cm="1">
        <f t="array" aca="1" ref="AH207" ca="1">_xlfn.IFS(AH208=1,0,TRIM(INDIRECT("ｄａｔａ!$"&amp;AH$112&amp;"$"&amp;$B207))="",1,TRIM(INDIRECT("ｄａｔａ!$"&amp;AH$112&amp;"$"&amp;$B207))&lt;&gt;"",0)</f>
        <v>1</v>
      </c>
      <c r="AI207" s="80" cm="1">
        <f t="array" aca="1" ref="AI207" ca="1">_xlfn.IFS(AI208=1,0,TRIM(INDIRECT("ｄａｔａ!$"&amp;AI$112&amp;"$"&amp;$B207))="",1,TRIM(INDIRECT("ｄａｔａ!$"&amp;AI$112&amp;"$"&amp;$B207))&lt;&gt;"",0)</f>
        <v>1</v>
      </c>
      <c r="AJ207" s="80" cm="1">
        <f t="array" aca="1" ref="AJ207" ca="1">_xlfn.IFS(AJ208=1,0,TRIM(INDIRECT("ｄａｔａ!$"&amp;AJ$112&amp;"$"&amp;$B207))="",1,TRIM(INDIRECT("ｄａｔａ!$"&amp;AJ$112&amp;"$"&amp;$B207))&lt;&gt;"",0)</f>
        <v>1</v>
      </c>
      <c r="AK207" s="80" cm="1">
        <f t="array" aca="1" ref="AK207" ca="1">_xlfn.IFS(AK208=1,0,TRIM(INDIRECT("ｄａｔａ!$"&amp;AK$112&amp;"$"&amp;$B207))="",1,TRIM(INDIRECT("ｄａｔａ!$"&amp;AK$112&amp;"$"&amp;$B207))&lt;&gt;"",0)</f>
        <v>1</v>
      </c>
      <c r="AL207" s="80" cm="1">
        <f t="array" aca="1" ref="AL207" ca="1">_xlfn.IFS(AL208=1,0,TRIM(INDIRECT("ｄａｔａ!$"&amp;AL$112&amp;"$"&amp;$B207))="",1,TRIM(INDIRECT("ｄａｔａ!$"&amp;AL$112&amp;"$"&amp;$B207))&lt;&gt;"",0)</f>
        <v>1</v>
      </c>
      <c r="AM207" s="80" cm="1">
        <f t="array" aca="1" ref="AM207" ca="1">_xlfn.IFS(AM208=1,0,TRIM(INDIRECT("ｄａｔａ!$"&amp;AM$112&amp;"$"&amp;$B207))="",1,TRIM(INDIRECT("ｄａｔａ!$"&amp;AM$112&amp;"$"&amp;$B207))&lt;&gt;"",0)</f>
        <v>1</v>
      </c>
      <c r="AN207" s="80" cm="1">
        <f t="array" aca="1" ref="AN207" ca="1">_xlfn.IFS(AN208=1,0,TRIM(INDIRECT("ｄａｔａ!$"&amp;AN$112&amp;"$"&amp;$B207))="",1,TRIM(INDIRECT("ｄａｔａ!$"&amp;AN$112&amp;"$"&amp;$B207))&lt;&gt;"",0)</f>
        <v>1</v>
      </c>
      <c r="AO207" s="80" cm="1">
        <f t="array" aca="1" ref="AO207" ca="1">_xlfn.IFS(AO208=1,0,TRIM(INDIRECT("ｄａｔａ!$"&amp;AO$112&amp;"$"&amp;$B207))="",1,TRIM(INDIRECT("ｄａｔａ!$"&amp;AO$112&amp;"$"&amp;$B207))&lt;&gt;"",0)</f>
        <v>1</v>
      </c>
      <c r="AP207" s="80">
        <f ca="1">IF(SUM($AQ207:$AZ207)=10,1,0)</f>
        <v>1</v>
      </c>
      <c r="AQ207" s="80" cm="1">
        <f t="array" aca="1" ref="AQ207" ca="1">_xlfn.IFS(AQ208=1,0,TRIM(INDIRECT("ｄａｔａ!$"&amp;AQ$112&amp;"$"&amp;$B207))="",1,TRIM(INDIRECT("ｄａｔａ!$"&amp;AQ$112&amp;"$"&amp;$B207))&lt;&gt;"",0)</f>
        <v>1</v>
      </c>
      <c r="AR207" s="80" cm="1">
        <f t="array" aca="1" ref="AR207" ca="1">_xlfn.IFS(AR208=1,0,TRIM(INDIRECT("ｄａｔａ!$"&amp;AR$112&amp;"$"&amp;$B207))="",1,TRIM(INDIRECT("ｄａｔａ!$"&amp;AR$112&amp;"$"&amp;$B207))&lt;&gt;"",0)</f>
        <v>1</v>
      </c>
      <c r="AS207" s="80" cm="1">
        <f t="array" aca="1" ref="AS207" ca="1">_xlfn.IFS(AS208=1,0,TRIM(INDIRECT("ｄａｔａ!$"&amp;AS$112&amp;"$"&amp;$B207))="",1,TRIM(INDIRECT("ｄａｔａ!$"&amp;AS$112&amp;"$"&amp;$B207))&lt;&gt;"",0)</f>
        <v>1</v>
      </c>
      <c r="AT207" s="80" cm="1">
        <f t="array" aca="1" ref="AT207" ca="1">_xlfn.IFS(AT208=1,0,TRIM(INDIRECT("ｄａｔａ!$"&amp;AT$112&amp;"$"&amp;$B207))="",1,TRIM(INDIRECT("ｄａｔａ!$"&amp;AT$112&amp;"$"&amp;$B207))&lt;&gt;"",0)</f>
        <v>1</v>
      </c>
      <c r="AU207" s="80" cm="1">
        <f t="array" aca="1" ref="AU207" ca="1">_xlfn.IFS(AU208=1,0,TRIM(INDIRECT("ｄａｔａ!$"&amp;AU$112&amp;"$"&amp;$B207))="",1,TRIM(INDIRECT("ｄａｔａ!$"&amp;AU$112&amp;"$"&amp;$B207))&lt;&gt;"",0)</f>
        <v>1</v>
      </c>
      <c r="AV207" s="80" cm="1">
        <f t="array" aca="1" ref="AV207" ca="1">_xlfn.IFS(AV208=1,0,TRIM(INDIRECT("ｄａｔａ!$"&amp;AV$112&amp;"$"&amp;$B207))="",1,TRIM(INDIRECT("ｄａｔａ!$"&amp;AV$112&amp;"$"&amp;$B207))&lt;&gt;"",0)</f>
        <v>1</v>
      </c>
      <c r="AW207" s="80" cm="1">
        <f t="array" aca="1" ref="AW207" ca="1">_xlfn.IFS(AW208=1,0,TRIM(INDIRECT("ｄａｔａ!$"&amp;AW$112&amp;"$"&amp;$B207))="",1,TRIM(INDIRECT("ｄａｔａ!$"&amp;AW$112&amp;"$"&amp;$B207))&lt;&gt;"",0)</f>
        <v>1</v>
      </c>
      <c r="AX207" s="80" cm="1">
        <f t="array" aca="1" ref="AX207" ca="1">_xlfn.IFS(AX208=1,0,TRIM(INDIRECT("ｄａｔａ!$"&amp;AX$112&amp;"$"&amp;$B207))="",1,TRIM(INDIRECT("ｄａｔａ!$"&amp;AX$112&amp;"$"&amp;$B207))&lt;&gt;"",0)</f>
        <v>1</v>
      </c>
      <c r="AY207" s="80" cm="1">
        <f t="array" aca="1" ref="AY207" ca="1">_xlfn.IFS(AY208=1,0,TRIM(INDIRECT("ｄａｔａ!$"&amp;AY$112&amp;"$"&amp;$B207))="",1,TRIM(INDIRECT("ｄａｔａ!$"&amp;AY$112&amp;"$"&amp;$B207))&lt;&gt;"",0)</f>
        <v>1</v>
      </c>
      <c r="AZ207" s="80" cm="1">
        <f t="array" aca="1" ref="AZ207" ca="1">_xlfn.IFS(AZ208=1,0,TRIM(INDIRECT("ｄａｔａ!$"&amp;AZ$112&amp;"$"&amp;$B207))="",1,TRIM(INDIRECT("ｄａｔａ!$"&amp;AZ$112&amp;"$"&amp;$B207))&lt;&gt;"",0)</f>
        <v>1</v>
      </c>
      <c r="BA207" s="80">
        <f ca="1">IF(SUM($BB207:$BP207)=15,1,0)</f>
        <v>1</v>
      </c>
      <c r="BB207" s="80" cm="1">
        <f t="array" aca="1" ref="BB207" ca="1">_xlfn.IFS(BB208=1,0,TRIM(INDIRECT("ｄａｔａ!$"&amp;BB$112&amp;"$"&amp;$B207))="",1,TRIM(INDIRECT("ｄａｔａ!$"&amp;BB$112&amp;"$"&amp;$B207))&lt;&gt;"",0)</f>
        <v>1</v>
      </c>
      <c r="BC207" s="80" cm="1">
        <f t="array" aca="1" ref="BC207" ca="1">_xlfn.IFS(BC208=1,0,TRIM(INDIRECT("ｄａｔａ!$"&amp;BC$112&amp;"$"&amp;$B207))="",1,TRIM(INDIRECT("ｄａｔａ!$"&amp;BC$112&amp;"$"&amp;$B207))&lt;&gt;"",0)</f>
        <v>1</v>
      </c>
      <c r="BD207" s="80" cm="1">
        <f t="array" aca="1" ref="BD207" ca="1">_xlfn.IFS(BD208=1,0,TRIM(INDIRECT("ｄａｔａ!$"&amp;BD$112&amp;"$"&amp;$B207))="",1,TRIM(INDIRECT("ｄａｔａ!$"&amp;BD$112&amp;"$"&amp;$B207))&lt;&gt;"",0)</f>
        <v>1</v>
      </c>
      <c r="BE207" s="80" cm="1">
        <f t="array" aca="1" ref="BE207" ca="1">_xlfn.IFS(BE208=1,0,TRIM(INDIRECT("ｄａｔａ!$"&amp;BE$112&amp;"$"&amp;$B207))="",1,TRIM(INDIRECT("ｄａｔａ!$"&amp;BE$112&amp;"$"&amp;$B207))&lt;&gt;"",0)</f>
        <v>1</v>
      </c>
      <c r="BF207" s="80" cm="1">
        <f t="array" aca="1" ref="BF207" ca="1">_xlfn.IFS(BF208=1,0,TRIM(INDIRECT("ｄａｔａ!$"&amp;BF$112&amp;"$"&amp;$B207))="",1,TRIM(INDIRECT("ｄａｔａ!$"&amp;BF$112&amp;"$"&amp;$B207))&lt;&gt;"",0)</f>
        <v>1</v>
      </c>
      <c r="BG207" s="80" cm="1">
        <f t="array" aca="1" ref="BG207" ca="1">_xlfn.IFS(BG208=1,0,TRIM(INDIRECT("ｄａｔａ!$"&amp;BG$112&amp;"$"&amp;$B207))="",1,TRIM(INDIRECT("ｄａｔａ!$"&amp;BG$112&amp;"$"&amp;$B207))&lt;&gt;"",0)</f>
        <v>1</v>
      </c>
      <c r="BH207" s="80" cm="1">
        <f t="array" aca="1" ref="BH207" ca="1">_xlfn.IFS(BH208=1,0,TRIM(INDIRECT("ｄａｔａ!$"&amp;BH$112&amp;"$"&amp;$B207))="",1,TRIM(INDIRECT("ｄａｔａ!$"&amp;BH$112&amp;"$"&amp;$B207))&lt;&gt;"",0)</f>
        <v>1</v>
      </c>
      <c r="BI207" s="80" cm="1">
        <f t="array" aca="1" ref="BI207" ca="1">_xlfn.IFS(BI208=1,0,TRIM(INDIRECT("ｄａｔａ!$"&amp;BI$112&amp;"$"&amp;$B207))="",1,TRIM(INDIRECT("ｄａｔａ!$"&amp;BI$112&amp;"$"&amp;$B207))&lt;&gt;"",0)</f>
        <v>1</v>
      </c>
      <c r="BJ207" s="80" cm="1">
        <f t="array" aca="1" ref="BJ207" ca="1">_xlfn.IFS(BJ208=1,0,TRIM(INDIRECT("ｄａｔａ!$"&amp;BJ$112&amp;"$"&amp;$B207))="",1,TRIM(INDIRECT("ｄａｔａ!$"&amp;BJ$112&amp;"$"&amp;$B207))&lt;&gt;"",0)</f>
        <v>1</v>
      </c>
      <c r="BK207" s="80" cm="1">
        <f t="array" aca="1" ref="BK207" ca="1">_xlfn.IFS(BK208=1,0,TRIM(INDIRECT("ｄａｔａ!$"&amp;BK$112&amp;"$"&amp;$B207))="",1,TRIM(INDIRECT("ｄａｔａ!$"&amp;BK$112&amp;"$"&amp;$B207))&lt;&gt;"",0)</f>
        <v>1</v>
      </c>
      <c r="BL207" s="80" cm="1">
        <f t="array" aca="1" ref="BL207" ca="1">_xlfn.IFS(BL208=1,0,TRIM(INDIRECT("ｄａｔａ!$"&amp;BL$112&amp;"$"&amp;$B207))="",1,TRIM(INDIRECT("ｄａｔａ!$"&amp;BL$112&amp;"$"&amp;$B207))&lt;&gt;"",0)</f>
        <v>1</v>
      </c>
      <c r="BM207" s="80" cm="1">
        <f t="array" aca="1" ref="BM207" ca="1">_xlfn.IFS(BM208=1,0,TRIM(INDIRECT("ｄａｔａ!$"&amp;BM$112&amp;"$"&amp;$B207))="",1,TRIM(INDIRECT("ｄａｔａ!$"&amp;BM$112&amp;"$"&amp;$B207))&lt;&gt;"",0)</f>
        <v>1</v>
      </c>
      <c r="BN207" s="80" cm="1">
        <f t="array" aca="1" ref="BN207" ca="1">_xlfn.IFS(BN208=1,0,TRIM(INDIRECT("ｄａｔａ!$"&amp;BN$112&amp;"$"&amp;$B207))="",1,TRIM(INDIRECT("ｄａｔａ!$"&amp;BN$112&amp;"$"&amp;$B207))&lt;&gt;"",0)</f>
        <v>1</v>
      </c>
      <c r="BO207" s="80" cm="1">
        <f t="array" aca="1" ref="BO207" ca="1">_xlfn.IFS(BO208=1,0,TRIM(INDIRECT("ｄａｔａ!$"&amp;BO$112&amp;"$"&amp;$B207))="",1,TRIM(INDIRECT("ｄａｔａ!$"&amp;BO$112&amp;"$"&amp;$B207))&lt;&gt;"",0)</f>
        <v>1</v>
      </c>
      <c r="BP207" s="80" cm="1">
        <f t="array" aca="1" ref="BP207" ca="1">_xlfn.IFS(BP208=1,0,TRIM(INDIRECT("ｄａｔａ!$"&amp;BP$112&amp;"$"&amp;$B207))="",1,TRIM(INDIRECT("ｄａｔａ!$"&amp;BP$112&amp;"$"&amp;$B207))&lt;&gt;"",0)</f>
        <v>1</v>
      </c>
    </row>
    <row r="208" spans="1:68" x14ac:dyDescent="0.2">
      <c r="B208" s="80">
        <f>VLOOKUP($A205,$A$11:$B$110,2,FALSE)</f>
        <v>30</v>
      </c>
      <c r="C208" s="80" t="s">
        <v>2430</v>
      </c>
      <c r="D208" s="80" cm="1">
        <f t="array" aca="1" ref="D208" ca="1">IF(ISERROR(INDIRECT("ｄａｔａ!$"&amp;D$112&amp;"$"&amp;$B208)),1,0)</f>
        <v>0</v>
      </c>
      <c r="F208" s="80" cm="1">
        <f t="array" aca="1" ref="F208" ca="1">IF(ISERROR(INDIRECT("ｄａｔａ!$"&amp;F$112&amp;"$"&amp;$B208)),1,0)</f>
        <v>0</v>
      </c>
      <c r="G208" s="80" cm="1">
        <f t="array" aca="1" ref="G208" ca="1">IF(ISERROR(INDIRECT("ｄａｔａ!$"&amp;G$112&amp;"$"&amp;$B208)),1,0)</f>
        <v>0</v>
      </c>
      <c r="H208" s="80" cm="1">
        <f t="array" aca="1" ref="H208" ca="1">IF(ISERROR(INDIRECT("ｄａｔａ!$"&amp;H$112&amp;"$"&amp;$B208)),1,0)</f>
        <v>0</v>
      </c>
      <c r="I208" s="80" cm="1">
        <f t="array" aca="1" ref="I208" ca="1">IF(ISERROR(INDIRECT("ｄａｔａ!$"&amp;I$112&amp;"$"&amp;$B208)),1,0)</f>
        <v>0</v>
      </c>
      <c r="J208" s="80" cm="1">
        <f t="array" aca="1" ref="J208" ca="1">IF(ISERROR(INDIRECT("ｄａｔａ!$"&amp;J$112&amp;"$"&amp;$B208)),1,0)</f>
        <v>0</v>
      </c>
      <c r="K208" s="80" cm="1">
        <f t="array" aca="1" ref="K208" ca="1">IF(ISERROR(INDIRECT("ｄａｔａ!$"&amp;K$112&amp;"$"&amp;$B208)),1,0)</f>
        <v>0</v>
      </c>
      <c r="L208" s="80" cm="1">
        <f t="array" aca="1" ref="L208" ca="1">IF(ISERROR(INDIRECT("ｄａｔａ!$"&amp;L$112&amp;"$"&amp;$B208)),1,0)</f>
        <v>0</v>
      </c>
      <c r="M208" s="80" cm="1">
        <f t="array" aca="1" ref="M208" ca="1">IF(ISERROR(INDIRECT("ｄａｔａ!$"&amp;M$112&amp;"$"&amp;$B208)),1,0)</f>
        <v>0</v>
      </c>
      <c r="N208" s="80" cm="1">
        <f t="array" aca="1" ref="N208" ca="1">IF(ISERROR(INDIRECT("ｄａｔａ!$"&amp;N$112&amp;"$"&amp;$B208)),1,0)</f>
        <v>0</v>
      </c>
      <c r="O208" s="80" cm="1">
        <f t="array" aca="1" ref="O208" ca="1">IF(ISERROR(INDIRECT("ｄａｔａ!$"&amp;O$112&amp;"$"&amp;$B208)),1,0)</f>
        <v>0</v>
      </c>
      <c r="P208" s="80" cm="1">
        <f t="array" aca="1" ref="P208" ca="1">IF(ISERROR(INDIRECT("ｄａｔａ!$"&amp;P$112&amp;"$"&amp;$B208)),1,0)</f>
        <v>0</v>
      </c>
      <c r="Q208" s="80" cm="1">
        <f t="array" aca="1" ref="Q208" ca="1">IF(ISERROR(INDIRECT("ｄａｔａ!$"&amp;Q$112&amp;"$"&amp;$B208)),1,0)</f>
        <v>0</v>
      </c>
      <c r="R208" s="80" cm="1">
        <f t="array" aca="1" ref="R208" ca="1">IF(ISERROR(INDIRECT("ｄａｔａ!$"&amp;R$112&amp;"$"&amp;$B208)),1,0)</f>
        <v>0</v>
      </c>
      <c r="S208" s="80" cm="1">
        <f t="array" aca="1" ref="S208" ca="1">IF(ISERROR(INDIRECT("ｄａｔａ!$"&amp;S$112&amp;"$"&amp;$B208)),1,0)</f>
        <v>0</v>
      </c>
      <c r="T208" s="80" cm="1">
        <f t="array" aca="1" ref="T208" ca="1">IF(ISERROR(INDIRECT("ｄａｔａ!$"&amp;T$112&amp;"$"&amp;$B208)),1,0)</f>
        <v>0</v>
      </c>
      <c r="U208" s="80" cm="1">
        <f t="array" aca="1" ref="U208" ca="1">IF(ISERROR(INDIRECT("ｄａｔａ!$"&amp;U$112&amp;"$"&amp;$B208)),1,0)</f>
        <v>0</v>
      </c>
      <c r="V208" s="80" cm="1">
        <f t="array" aca="1" ref="V208" ca="1">IF(ISERROR(INDIRECT("ｄａｔａ!$"&amp;V$112&amp;"$"&amp;$B208)),1,0)</f>
        <v>0</v>
      </c>
      <c r="W208" s="80" cm="1">
        <f t="array" aca="1" ref="W208" ca="1">IF(ISERROR(INDIRECT("ｄａｔａ!$"&amp;W$112&amp;"$"&amp;$B208)),1,0)</f>
        <v>0</v>
      </c>
      <c r="X208" s="80">
        <f ca="1">IF(SUM($Y206:$AO206,$Y208:$AO208)&gt;0,1,0)</f>
        <v>0</v>
      </c>
      <c r="Y208" s="80" cm="1">
        <f t="array" aca="1" ref="Y208" ca="1">IF(ISERROR(INDIRECT("ｄａｔａ!$"&amp;Y$112&amp;"$"&amp;$B208)),1,0)</f>
        <v>0</v>
      </c>
      <c r="Z208" s="80" cm="1">
        <f t="array" aca="1" ref="Z208" ca="1">IF(ISERROR(INDIRECT("ｄａｔａ!$"&amp;Z$112&amp;"$"&amp;$B208)),1,0)</f>
        <v>0</v>
      </c>
      <c r="AA208" s="80" cm="1">
        <f t="array" aca="1" ref="AA208" ca="1">IF(ISERROR(INDIRECT("ｄａｔａ!$"&amp;AA$112&amp;"$"&amp;$B208)),1,0)</f>
        <v>0</v>
      </c>
      <c r="AB208" s="80" cm="1">
        <f t="array" aca="1" ref="AB208" ca="1">IF(ISERROR(INDIRECT("ｄａｔａ!$"&amp;AB$112&amp;"$"&amp;$B208)),1,0)</f>
        <v>0</v>
      </c>
      <c r="AC208" s="80" cm="1">
        <f t="array" aca="1" ref="AC208" ca="1">IF(ISERROR(INDIRECT("ｄａｔａ!$"&amp;AC$112&amp;"$"&amp;$B208)),1,0)</f>
        <v>0</v>
      </c>
      <c r="AD208" s="80" cm="1">
        <f t="array" aca="1" ref="AD208" ca="1">IF(ISERROR(INDIRECT("ｄａｔａ!$"&amp;AD$112&amp;"$"&amp;$B208)),1,0)</f>
        <v>0</v>
      </c>
      <c r="AE208" s="80" cm="1">
        <f t="array" aca="1" ref="AE208" ca="1">IF(ISERROR(INDIRECT("ｄａｔａ!$"&amp;AE$112&amp;"$"&amp;$B208)),1,0)</f>
        <v>0</v>
      </c>
      <c r="AF208" s="80" cm="1">
        <f t="array" aca="1" ref="AF208" ca="1">IF(ISERROR(INDIRECT("ｄａｔａ!$"&amp;AF$112&amp;"$"&amp;$B208)),1,0)</f>
        <v>0</v>
      </c>
      <c r="AG208" s="80" cm="1">
        <f t="array" aca="1" ref="AG208" ca="1">IF(ISERROR(INDIRECT("ｄａｔａ!$"&amp;AG$112&amp;"$"&amp;$B208)),1,0)</f>
        <v>0</v>
      </c>
      <c r="AH208" s="80" cm="1">
        <f t="array" aca="1" ref="AH208" ca="1">IF(ISERROR(INDIRECT("ｄａｔａ!$"&amp;AH$112&amp;"$"&amp;$B208)),1,0)</f>
        <v>0</v>
      </c>
      <c r="AI208" s="80" cm="1">
        <f t="array" aca="1" ref="AI208" ca="1">IF(ISERROR(INDIRECT("ｄａｔａ!$"&amp;AI$112&amp;"$"&amp;$B208)),1,0)</f>
        <v>0</v>
      </c>
      <c r="AJ208" s="80" cm="1">
        <f t="array" aca="1" ref="AJ208" ca="1">IF(ISERROR(INDIRECT("ｄａｔａ!$"&amp;AJ$112&amp;"$"&amp;$B208)),1,0)</f>
        <v>0</v>
      </c>
      <c r="AK208" s="80" cm="1">
        <f t="array" aca="1" ref="AK208" ca="1">IF(ISERROR(INDIRECT("ｄａｔａ!$"&amp;AK$112&amp;"$"&amp;$B208)),1,0)</f>
        <v>0</v>
      </c>
      <c r="AL208" s="80" cm="1">
        <f t="array" aca="1" ref="AL208" ca="1">IF(ISERROR(INDIRECT("ｄａｔａ!$"&amp;AL$112&amp;"$"&amp;$B208)),1,0)</f>
        <v>0</v>
      </c>
      <c r="AM208" s="80" cm="1">
        <f t="array" aca="1" ref="AM208" ca="1">IF(ISERROR(INDIRECT("ｄａｔａ!$"&amp;AM$112&amp;"$"&amp;$B208)),1,0)</f>
        <v>0</v>
      </c>
      <c r="AN208" s="80" cm="1">
        <f t="array" aca="1" ref="AN208" ca="1">IF(ISERROR(INDIRECT("ｄａｔａ!$"&amp;AN$112&amp;"$"&amp;$B208)),1,0)</f>
        <v>0</v>
      </c>
      <c r="AO208" s="80" cm="1">
        <f t="array" aca="1" ref="AO208" ca="1">IF(ISERROR(INDIRECT("ｄａｔａ!$"&amp;AO$112&amp;"$"&amp;$B208)),1,0)</f>
        <v>0</v>
      </c>
      <c r="AP208" s="80">
        <f ca="1">IF(SUM($AQ206:$AZ206,$AQ208:$AZ208)&gt;0,1,0)</f>
        <v>0</v>
      </c>
      <c r="AQ208" s="80" cm="1">
        <f t="array" aca="1" ref="AQ208" ca="1">IF(ISERROR(INDIRECT("ｄａｔａ!$"&amp;AQ$112&amp;"$"&amp;$B208)),1,0)</f>
        <v>0</v>
      </c>
      <c r="AR208" s="80" cm="1">
        <f t="array" aca="1" ref="AR208" ca="1">IF(ISERROR(INDIRECT("ｄａｔａ!$"&amp;AR$112&amp;"$"&amp;$B208)),1,0)</f>
        <v>0</v>
      </c>
      <c r="AS208" s="80" cm="1">
        <f t="array" aca="1" ref="AS208" ca="1">IF(ISERROR(INDIRECT("ｄａｔａ!$"&amp;AS$112&amp;"$"&amp;$B208)),1,0)</f>
        <v>0</v>
      </c>
      <c r="AT208" s="80" cm="1">
        <f t="array" aca="1" ref="AT208" ca="1">IF(ISERROR(INDIRECT("ｄａｔａ!$"&amp;AT$112&amp;"$"&amp;$B208)),1,0)</f>
        <v>0</v>
      </c>
      <c r="AU208" s="80" cm="1">
        <f t="array" aca="1" ref="AU208" ca="1">IF(ISERROR(INDIRECT("ｄａｔａ!$"&amp;AU$112&amp;"$"&amp;$B208)),1,0)</f>
        <v>0</v>
      </c>
      <c r="AV208" s="80" cm="1">
        <f t="array" aca="1" ref="AV208" ca="1">IF(ISERROR(INDIRECT("ｄａｔａ!$"&amp;AV$112&amp;"$"&amp;$B208)),1,0)</f>
        <v>0</v>
      </c>
      <c r="AW208" s="80" cm="1">
        <f t="array" aca="1" ref="AW208" ca="1">IF(ISERROR(INDIRECT("ｄａｔａ!$"&amp;AW$112&amp;"$"&amp;$B208)),1,0)</f>
        <v>0</v>
      </c>
      <c r="AX208" s="80" cm="1">
        <f t="array" aca="1" ref="AX208" ca="1">IF(ISERROR(INDIRECT("ｄａｔａ!$"&amp;AX$112&amp;"$"&amp;$B208)),1,0)</f>
        <v>0</v>
      </c>
      <c r="AY208" s="80" cm="1">
        <f t="array" aca="1" ref="AY208" ca="1">IF(ISERROR(INDIRECT("ｄａｔａ!$"&amp;AY$112&amp;"$"&amp;$B208)),1,0)</f>
        <v>0</v>
      </c>
      <c r="AZ208" s="80" cm="1">
        <f t="array" aca="1" ref="AZ208" ca="1">IF(ISERROR(INDIRECT("ｄａｔａ!$"&amp;AZ$112&amp;"$"&amp;$B208)),1,0)</f>
        <v>0</v>
      </c>
      <c r="BA208" s="80">
        <f ca="1">IF(SUM($BB206:$BP206,$BB208:$BP208)&gt;0,1,0)</f>
        <v>0</v>
      </c>
      <c r="BB208" s="80" cm="1">
        <f t="array" aca="1" ref="BB208" ca="1">IF(ISERROR(INDIRECT("ｄａｔａ!$"&amp;BB$112&amp;"$"&amp;$B208)),1,0)</f>
        <v>0</v>
      </c>
      <c r="BC208" s="80" cm="1">
        <f t="array" aca="1" ref="BC208" ca="1">IF(ISERROR(INDIRECT("ｄａｔａ!$"&amp;BC$112&amp;"$"&amp;$B208)),1,0)</f>
        <v>0</v>
      </c>
      <c r="BD208" s="80" cm="1">
        <f t="array" aca="1" ref="BD208" ca="1">IF(ISERROR(INDIRECT("ｄａｔａ!$"&amp;BD$112&amp;"$"&amp;$B208)),1,0)</f>
        <v>0</v>
      </c>
      <c r="BE208" s="80" cm="1">
        <f t="array" aca="1" ref="BE208" ca="1">IF(ISERROR(INDIRECT("ｄａｔａ!$"&amp;BE$112&amp;"$"&amp;$B208)),1,0)</f>
        <v>0</v>
      </c>
      <c r="BF208" s="80" cm="1">
        <f t="array" aca="1" ref="BF208" ca="1">IF(ISERROR(INDIRECT("ｄａｔａ!$"&amp;BF$112&amp;"$"&amp;$B208)),1,0)</f>
        <v>0</v>
      </c>
      <c r="BG208" s="80" cm="1">
        <f t="array" aca="1" ref="BG208" ca="1">IF(ISERROR(INDIRECT("ｄａｔａ!$"&amp;BG$112&amp;"$"&amp;$B208)),1,0)</f>
        <v>0</v>
      </c>
      <c r="BH208" s="80" cm="1">
        <f t="array" aca="1" ref="BH208" ca="1">IF(ISERROR(INDIRECT("ｄａｔａ!$"&amp;BH$112&amp;"$"&amp;$B208)),1,0)</f>
        <v>0</v>
      </c>
      <c r="BI208" s="80" cm="1">
        <f t="array" aca="1" ref="BI208" ca="1">IF(ISERROR(INDIRECT("ｄａｔａ!$"&amp;BI$112&amp;"$"&amp;$B208)),1,0)</f>
        <v>0</v>
      </c>
      <c r="BJ208" s="80" cm="1">
        <f t="array" aca="1" ref="BJ208" ca="1">IF(ISERROR(INDIRECT("ｄａｔａ!$"&amp;BJ$112&amp;"$"&amp;$B208)),1,0)</f>
        <v>0</v>
      </c>
      <c r="BK208" s="80" cm="1">
        <f t="array" aca="1" ref="BK208" ca="1">IF(ISERROR(INDIRECT("ｄａｔａ!$"&amp;BK$112&amp;"$"&amp;$B208)),1,0)</f>
        <v>0</v>
      </c>
      <c r="BL208" s="80" cm="1">
        <f t="array" aca="1" ref="BL208" ca="1">IF(ISERROR(INDIRECT("ｄａｔａ!$"&amp;BL$112&amp;"$"&amp;$B208)),1,0)</f>
        <v>0</v>
      </c>
      <c r="BM208" s="80" cm="1">
        <f t="array" aca="1" ref="BM208" ca="1">IF(ISERROR(INDIRECT("ｄａｔａ!$"&amp;BM$112&amp;"$"&amp;$B208)),1,0)</f>
        <v>0</v>
      </c>
      <c r="BN208" s="80" cm="1">
        <f t="array" aca="1" ref="BN208" ca="1">IF(ISERROR(INDIRECT("ｄａｔａ!$"&amp;BN$112&amp;"$"&amp;$B208)),1,0)</f>
        <v>0</v>
      </c>
      <c r="BO208" s="80" cm="1">
        <f t="array" aca="1" ref="BO208" ca="1">IF(ISERROR(INDIRECT("ｄａｔａ!$"&amp;BO$112&amp;"$"&amp;$B208)),1,0)</f>
        <v>0</v>
      </c>
      <c r="BP208" s="80" cm="1">
        <f t="array" aca="1" ref="BP208" ca="1">IF(ISERROR(INDIRECT("ｄａｔａ!$"&amp;BP$112&amp;"$"&amp;$B208)),1,0)</f>
        <v>0</v>
      </c>
    </row>
    <row r="209" spans="1:68" x14ac:dyDescent="0.2">
      <c r="A209" s="80" t="s">
        <v>2342</v>
      </c>
      <c r="B209" s="80">
        <f>VLOOKUP($A209,$A$11:$B$110,2,FALSE)</f>
        <v>31</v>
      </c>
      <c r="C209" s="80" t="s">
        <v>2435</v>
      </c>
      <c r="D209" s="80" cm="1">
        <f t="array" aca="1" ref="D209" ca="1">_xlfn.IFS(D210=1,0,D211=1,0,AND(INDIRECT("ｄａｔａ!$"&amp;D$112&amp;"$"&amp;$B209)&lt;=INDIRECT("kikan!$Q$11"),INDIRECT("ｄａｔａ!$"&amp;D$112&amp;"$"&amp;$B209)&gt;=INDIRECT("kikan!$K$11")),0,TRUE,1)</f>
        <v>0</v>
      </c>
      <c r="F209" s="80">
        <v>0</v>
      </c>
      <c r="G209" s="80">
        <v>0</v>
      </c>
      <c r="H209" s="80">
        <v>0</v>
      </c>
      <c r="I209" s="80" cm="1">
        <f t="array" aca="1" ref="I209" ca="1">_xlfn.IFS(I210=1,0,I211=1,0,INDIRECT("ｄａｔａ!$"&amp;I$112&amp;"$"&amp;$B209)&gt;=INDIRECT("kikan!$I$11"),0,TRUE,1)</f>
        <v>0</v>
      </c>
      <c r="J209" s="80" cm="1">
        <f t="array" aca="1" ref="J209" ca="1">_xlfn.IFS(D212=1,0,I209=1,0,J210=1,0,I211=1,0,J211=1,0,INDIRECT("ｄａｔａ!$"&amp;I$112&amp;"$"&amp;$B209)&gt;INDIRECT("kikan!$I$11"),0,INDIRECT("ｄａｔａ!$"&amp;J$112&amp;"$"&amp;$B209)&gt;=INDIRECT("ｄａｔａ!$"&amp;D$112&amp;"$"&amp;$B209),0,TRUE,1)</f>
        <v>0</v>
      </c>
      <c r="K209" s="80" cm="1">
        <f t="array" aca="1" ref="K209" ca="1">_xlfn.IFS(K210=1,0,K211=1,0,AND(INDIRECT("ｄａｔａ!$"&amp;K$112&amp;"$"&amp;$B210)&gt;0,INDIRECT("ｄａｔａ!$"&amp;K$112&amp;"$"&amp;$B210)&lt;10000),0,TRUE,1)</f>
        <v>0</v>
      </c>
      <c r="L209" s="80" cm="1">
        <f t="array" aca="1" ref="L209" ca="1">_xlfn.IFS(L210=1,0,L211=1,0,INDIRECT("ｄａｔａ!$"&amp;L$112&amp;"$"&amp;$B209)&lt;20000,1,TRUE,0)</f>
        <v>0</v>
      </c>
      <c r="M209" s="80">
        <v>0</v>
      </c>
      <c r="N209" s="80">
        <v>0</v>
      </c>
      <c r="O209" s="80" cm="1">
        <f t="array" aca="1" ref="O209" ca="1">_xlfn.IFS(O212=1,0,INDIRECT("ｄａｔａ!$"&amp;O$112&amp;"$"&amp;$B210)=4,1,TRUE,0)</f>
        <v>0</v>
      </c>
      <c r="P209" s="80" cm="1">
        <f t="array" aca="1" ref="P209" ca="1">_xlfn.IFS(P212=1,0,AND(INDIRECT("ｄａｔａ!$"&amp;P$112&amp;"$"&amp;$B210)&lt;=3,INDIRECT("ｄａｔａ!$"&amp;P$112&amp;"$"&amp;$B210)&gt;0),1,TRUE,0)</f>
        <v>0</v>
      </c>
      <c r="Q209" s="80" cm="1">
        <f t="array" aca="1" ref="Q209" ca="1">_xlfn.IFS(Q212=1,0,INDIRECT("ｄａｔａ!$"&amp;Q$112&amp;"$"&amp;$B209)=1,1,TRUE,0)</f>
        <v>0</v>
      </c>
      <c r="R209" s="80">
        <v>0</v>
      </c>
      <c r="S209" s="80">
        <v>0</v>
      </c>
      <c r="T209" s="80">
        <v>0</v>
      </c>
      <c r="U209" s="80">
        <v>0</v>
      </c>
      <c r="V209" s="80">
        <v>0</v>
      </c>
      <c r="W209" s="80">
        <v>0</v>
      </c>
      <c r="X209" s="80">
        <f ca="1">IF(AND(SUM($Y209:$AO209)=0,17-SUM($Y211:$AO211)&gt;1),1,0)</f>
        <v>0</v>
      </c>
      <c r="Y209" s="80" cm="1">
        <f t="array" aca="1" ref="Y209" ca="1">_xlfn.IFS(Y212=1,0,INDIRECT("ｄａｔａ!$"&amp;Y$112&amp;"$"&amp;$B209)=2,1,TRUE,0)</f>
        <v>0</v>
      </c>
      <c r="Z209" s="80" cm="1">
        <f t="array" aca="1" ref="Z209" ca="1">_xlfn.IFS(Z212=1,0,INDIRECT("ｄａｔａ!$"&amp;Z$112&amp;"$"&amp;$B209)=2,1,TRUE,0)</f>
        <v>0</v>
      </c>
      <c r="AA209" s="80" cm="1">
        <f t="array" aca="1" ref="AA209" ca="1">_xlfn.IFS(AA212=1,0,INDIRECT("ｄａｔａ!$"&amp;AA$112&amp;"$"&amp;$B209)=2,1,TRUE,0)</f>
        <v>0</v>
      </c>
      <c r="AB209" s="80" cm="1">
        <f t="array" aca="1" ref="AB209" ca="1">_xlfn.IFS(AB212=1,0,INDIRECT("ｄａｔａ!$"&amp;AB$112&amp;"$"&amp;$B209)=2,1,TRUE,0)</f>
        <v>0</v>
      </c>
      <c r="AC209" s="80" cm="1">
        <f t="array" aca="1" ref="AC209" ca="1">_xlfn.IFS(AC212=1,0,INDIRECT("ｄａｔａ!$"&amp;AC$112&amp;"$"&amp;$B209)=2,1,TRUE,0)</f>
        <v>0</v>
      </c>
      <c r="AD209" s="80" cm="1">
        <f t="array" aca="1" ref="AD209" ca="1">_xlfn.IFS(AD212=1,0,INDIRECT("ｄａｔａ!$"&amp;AD$112&amp;"$"&amp;$B209)=2,1,TRUE,0)</f>
        <v>0</v>
      </c>
      <c r="AE209" s="80" cm="1">
        <f t="array" aca="1" ref="AE209" ca="1">_xlfn.IFS(AE212=1,0,INDIRECT("ｄａｔａ!$"&amp;AE$112&amp;"$"&amp;$B209)=2,1,TRUE,0)</f>
        <v>0</v>
      </c>
      <c r="AF209" s="80" cm="1">
        <f t="array" aca="1" ref="AF209" ca="1">_xlfn.IFS(AF212=1,0,INDIRECT("ｄａｔａ!$"&amp;AF$112&amp;"$"&amp;$B209)=2,1,TRUE,0)</f>
        <v>0</v>
      </c>
      <c r="AG209" s="80" cm="1">
        <f t="array" aca="1" ref="AG209" ca="1">_xlfn.IFS(AG212=1,0,INDIRECT("ｄａｔａ!$"&amp;AG$112&amp;"$"&amp;$B209)=2,1,TRUE,0)</f>
        <v>0</v>
      </c>
      <c r="AH209" s="80" cm="1">
        <f t="array" aca="1" ref="AH209" ca="1">_xlfn.IFS(AH212=1,0,INDIRECT("ｄａｔａ!$"&amp;AH$112&amp;"$"&amp;$B209)=2,1,TRUE,0)</f>
        <v>0</v>
      </c>
      <c r="AI209" s="80" cm="1">
        <f t="array" aca="1" ref="AI209" ca="1">_xlfn.IFS(AI212=1,0,INDIRECT("ｄａｔａ!$"&amp;AI$112&amp;"$"&amp;$B209)=2,1,TRUE,0)</f>
        <v>0</v>
      </c>
      <c r="AJ209" s="80" cm="1">
        <f t="array" aca="1" ref="AJ209" ca="1">_xlfn.IFS(AJ212=1,0,INDIRECT("ｄａｔａ!$"&amp;AJ$112&amp;"$"&amp;$B209)=2,1,TRUE,0)</f>
        <v>0</v>
      </c>
      <c r="AK209" s="80" cm="1">
        <f t="array" aca="1" ref="AK209" ca="1">_xlfn.IFS(AK212=1,0,INDIRECT("ｄａｔａ!$"&amp;AK$112&amp;"$"&amp;$B209)=2,1,TRUE,0)</f>
        <v>0</v>
      </c>
      <c r="AL209" s="80" cm="1">
        <f t="array" aca="1" ref="AL209" ca="1">_xlfn.IFS(AL212=1,0,INDIRECT("ｄａｔａ!$"&amp;AL$112&amp;"$"&amp;$B209)=2,1,TRUE,0)</f>
        <v>0</v>
      </c>
      <c r="AM209" s="80" cm="1">
        <f t="array" aca="1" ref="AM209" ca="1">_xlfn.IFS(AM212=1,0,INDIRECT("ｄａｔａ!$"&amp;AM$112&amp;"$"&amp;$B209)=2,1,TRUE,0)</f>
        <v>0</v>
      </c>
      <c r="AN209" s="80" cm="1">
        <f t="array" aca="1" ref="AN209" ca="1">_xlfn.IFS(AN212=1,0,INDIRECT("ｄａｔａ!$"&amp;AN$112&amp;"$"&amp;$B209)=2,1,TRUE,0)</f>
        <v>0</v>
      </c>
      <c r="AO209" s="80" cm="1">
        <f t="array" aca="1" ref="AO209" ca="1">_xlfn.IFS(AO212=1,0,INDIRECT("ｄａｔａ!$"&amp;AO$112&amp;"$"&amp;$B209)=2,1,TRUE,0)</f>
        <v>0</v>
      </c>
      <c r="AP209" s="80">
        <f ca="1">IF(AND(SUM($AQ209:$AZ209)=0,10-SUM($AQ211:$AZ211)&gt;1),1,0)</f>
        <v>0</v>
      </c>
      <c r="AQ209" s="80" cm="1">
        <f t="array" aca="1" ref="AQ209" ca="1">_xlfn.IFS(AQ212=1,0,INDIRECT("ｄａｔａ!$"&amp;AQ$112&amp;"$"&amp;$B209)=2,1,TRUE,0)</f>
        <v>0</v>
      </c>
      <c r="AR209" s="80" cm="1">
        <f t="array" aca="1" ref="AR209" ca="1">_xlfn.IFS(AR212=1,0,INDIRECT("ｄａｔａ!$"&amp;AR$112&amp;"$"&amp;$B209)=2,1,TRUE,0)</f>
        <v>0</v>
      </c>
      <c r="AS209" s="80" cm="1">
        <f t="array" aca="1" ref="AS209" ca="1">_xlfn.IFS(AS212=1,0,INDIRECT("ｄａｔａ!$"&amp;AS$112&amp;"$"&amp;$B209)=2,1,TRUE,0)</f>
        <v>0</v>
      </c>
      <c r="AT209" s="80" cm="1">
        <f t="array" aca="1" ref="AT209" ca="1">_xlfn.IFS(AT212=1,0,INDIRECT("ｄａｔａ!$"&amp;AT$112&amp;"$"&amp;$B209)=2,1,TRUE,0)</f>
        <v>0</v>
      </c>
      <c r="AU209" s="80" cm="1">
        <f t="array" aca="1" ref="AU209" ca="1">_xlfn.IFS(AU212=1,0,INDIRECT("ｄａｔａ!$"&amp;AU$112&amp;"$"&amp;$B209)=2,1,TRUE,0)</f>
        <v>0</v>
      </c>
      <c r="AV209" s="80" cm="1">
        <f t="array" aca="1" ref="AV209" ca="1">_xlfn.IFS(AV212=1,0,INDIRECT("ｄａｔａ!$"&amp;AV$112&amp;"$"&amp;$B209)=2,1,TRUE,0)</f>
        <v>0</v>
      </c>
      <c r="AW209" s="80" cm="1">
        <f t="array" aca="1" ref="AW209" ca="1">_xlfn.IFS(AW212=1,0,INDIRECT("ｄａｔａ!$"&amp;AW$112&amp;"$"&amp;$B209)=2,1,TRUE,0)</f>
        <v>0</v>
      </c>
      <c r="AX209" s="80" cm="1">
        <f t="array" aca="1" ref="AX209" ca="1">_xlfn.IFS(AX212=1,0,INDIRECT("ｄａｔａ!$"&amp;AX$112&amp;"$"&amp;$B209)=2,1,TRUE,0)</f>
        <v>0</v>
      </c>
      <c r="AY209" s="80" cm="1">
        <f t="array" aca="1" ref="AY209" ca="1">_xlfn.IFS(AY212=1,0,INDIRECT("ｄａｔａ!$"&amp;AY$112&amp;"$"&amp;$B209)=2,1,TRUE,0)</f>
        <v>0</v>
      </c>
      <c r="AZ209" s="80" cm="1">
        <f t="array" aca="1" ref="AZ209" ca="1">_xlfn.IFS(AZ212=1,0,INDIRECT("ｄａｔａ!$"&amp;AZ$112&amp;"$"&amp;$B209)=2,1,TRUE,0)</f>
        <v>0</v>
      </c>
      <c r="BA209" s="80">
        <f ca="1">IF(AND(SUM($BB209:$BP209)=0,15-SUM($BB211:$BP211)&gt;1),1,0)</f>
        <v>0</v>
      </c>
      <c r="BB209" s="80" cm="1">
        <f t="array" aca="1" ref="BB209" ca="1">_xlfn.IFS(BB212=1,0,INDIRECT("ｄａｔａ!$"&amp;BB$112&amp;"$"&amp;$B209)=2,1,TRUE,0)</f>
        <v>0</v>
      </c>
      <c r="BC209" s="80" cm="1">
        <f t="array" aca="1" ref="BC209" ca="1">_xlfn.IFS(BC212=1,0,INDIRECT("ｄａｔａ!$"&amp;BC$112&amp;"$"&amp;$B209)=2,1,TRUE,0)</f>
        <v>0</v>
      </c>
      <c r="BD209" s="80" cm="1">
        <f t="array" aca="1" ref="BD209" ca="1">_xlfn.IFS(BD212=1,0,INDIRECT("ｄａｔａ!$"&amp;BD$112&amp;"$"&amp;$B209)=2,1,TRUE,0)</f>
        <v>0</v>
      </c>
      <c r="BE209" s="80" cm="1">
        <f t="array" aca="1" ref="BE209" ca="1">_xlfn.IFS(BE212=1,0,INDIRECT("ｄａｔａ!$"&amp;BE$112&amp;"$"&amp;$B209)=2,1,TRUE,0)</f>
        <v>0</v>
      </c>
      <c r="BF209" s="80" cm="1">
        <f t="array" aca="1" ref="BF209" ca="1">_xlfn.IFS(BF212=1,0,INDIRECT("ｄａｔａ!$"&amp;BF$112&amp;"$"&amp;$B209)=2,1,TRUE,0)</f>
        <v>0</v>
      </c>
      <c r="BG209" s="80" cm="1">
        <f t="array" aca="1" ref="BG209" ca="1">_xlfn.IFS(BG212=1,0,INDIRECT("ｄａｔａ!$"&amp;BG$112&amp;"$"&amp;$B209)=2,1,TRUE,0)</f>
        <v>0</v>
      </c>
      <c r="BH209" s="80" cm="1">
        <f t="array" aca="1" ref="BH209" ca="1">_xlfn.IFS(BH212=1,0,INDIRECT("ｄａｔａ!$"&amp;BH$112&amp;"$"&amp;$B209)=2,1,TRUE,0)</f>
        <v>0</v>
      </c>
      <c r="BI209" s="80" cm="1">
        <f t="array" aca="1" ref="BI209" ca="1">_xlfn.IFS(BI212=1,0,INDIRECT("ｄａｔａ!$"&amp;BI$112&amp;"$"&amp;$B209)=2,1,TRUE,0)</f>
        <v>0</v>
      </c>
      <c r="BJ209" s="80" cm="1">
        <f t="array" aca="1" ref="BJ209" ca="1">_xlfn.IFS(BJ212=1,0,INDIRECT("ｄａｔａ!$"&amp;BJ$112&amp;"$"&amp;$B209)=2,1,TRUE,0)</f>
        <v>0</v>
      </c>
      <c r="BK209" s="80" cm="1">
        <f t="array" aca="1" ref="BK209" ca="1">_xlfn.IFS(BK212=1,0,INDIRECT("ｄａｔａ!$"&amp;BK$112&amp;"$"&amp;$B209)=2,1,TRUE,0)</f>
        <v>0</v>
      </c>
      <c r="BL209" s="80" cm="1">
        <f t="array" aca="1" ref="BL209" ca="1">_xlfn.IFS(BL212=1,0,INDIRECT("ｄａｔａ!$"&amp;BL$112&amp;"$"&amp;$B209)=2,1,TRUE,0)</f>
        <v>0</v>
      </c>
      <c r="BM209" s="80" cm="1">
        <f t="array" aca="1" ref="BM209" ca="1">_xlfn.IFS(BM212=1,0,INDIRECT("ｄａｔａ!$"&amp;BM$112&amp;"$"&amp;$B209)=2,1,TRUE,0)</f>
        <v>0</v>
      </c>
      <c r="BN209" s="80" cm="1">
        <f t="array" aca="1" ref="BN209" ca="1">_xlfn.IFS(BN212=1,0,INDIRECT("ｄａｔａ!$"&amp;BN$112&amp;"$"&amp;$B209)=2,1,TRUE,0)</f>
        <v>0</v>
      </c>
      <c r="BO209" s="80" cm="1">
        <f t="array" aca="1" ref="BO209" ca="1">_xlfn.IFS(BO212=1,0,INDIRECT("ｄａｔａ!$"&amp;BO$112&amp;"$"&amp;$B209)=2,1,TRUE,0)</f>
        <v>0</v>
      </c>
      <c r="BP209" s="80" cm="1">
        <f t="array" aca="1" ref="BP209" ca="1">_xlfn.IFS(BP212=1,0,INDIRECT("ｄａｔａ!$"&amp;BP$112&amp;"$"&amp;$B209)=2,1,TRUE,0)</f>
        <v>0</v>
      </c>
    </row>
    <row r="210" spans="1:68" x14ac:dyDescent="0.2">
      <c r="B210" s="80">
        <f>VLOOKUP($A209,$A$11:$B$110,2,FALSE)</f>
        <v>31</v>
      </c>
      <c r="C210" s="80" t="s">
        <v>2437</v>
      </c>
      <c r="D210" s="80" cm="1">
        <f t="array" aca="1" ref="D210" ca="1">_xlfn.IFS(D211=1,0,AND(ISNUMBER(INDIRECT("ｄａｔａ!$"&amp;D$112&amp;"$"&amp;$B210)),INDIRECT("ｄａｔａ!$"&amp;D$112&amp;"$"&amp;$B210)&lt;=12,INDIRECT("ｄａｔａ!$"&amp;D$112&amp;"$"&amp;$B210)&gt;=1),0,TRUE,1)</f>
        <v>1</v>
      </c>
      <c r="F210" s="80">
        <v>0</v>
      </c>
      <c r="G210" s="80">
        <v>0</v>
      </c>
      <c r="H210" s="80">
        <v>0</v>
      </c>
      <c r="I210" s="80" cm="1">
        <f t="array" aca="1" ref="I210" ca="1">_xlfn.IFS(I211=1,0,AND(ISNUMBER(INDIRECT("ｄａｔａ!$"&amp;I$112&amp;"$"&amp;$B210)),LEN(INDIRECT("ｄａｔａ!$"&amp;I$112&amp;"$"&amp;$B210))=4),0,TRUE,1)</f>
        <v>0</v>
      </c>
      <c r="J210" s="80" cm="1">
        <f t="array" aca="1" ref="J210" ca="1">_xlfn.IFS(J211=1,0,AND(ISNUMBER(INDIRECT("ｄａｔａ!$"&amp;J$112&amp;"$"&amp;$B210)),INDIRECT("ｄａｔａ!$"&amp;J$112&amp;"$"&amp;$B210)&lt;=12,INDIRECT("ｄａｔａ!$"&amp;J$112&amp;"$"&amp;$B210)&gt;=1),0,TRUE,1)</f>
        <v>0</v>
      </c>
      <c r="K210" s="80" cm="1">
        <f t="array" aca="1" ref="K210" ca="1">_xlfn.IFS(K211=1,0,ISNUMBER(INDIRECT("ｄａｔａ!$"&amp;K$112&amp;"$"&amp;$B210)),0,TRUE,1)</f>
        <v>0</v>
      </c>
      <c r="L210" s="80" cm="1">
        <f t="array" aca="1" ref="L210" ca="1">_xlfn.IFS(L211=1,0,AND(ISNUMBER(INDIRECT("ｄａｔａ!$"&amp;L$112&amp;"$"&amp;$B210)),INDIRECT("ｄａｔａ!$"&amp;L$112&amp;"$"&amp;$B210)&gt;0),0,TRUE,1)</f>
        <v>0</v>
      </c>
      <c r="M210" s="80" cm="1">
        <f t="array" aca="1" ref="M210" ca="1">_xlfn.IFS(M211=1,0,AND(INDIRECT("ｄａｔａ!$"&amp;M$112&amp;"$"&amp;$B210)&lt;=5,INDIRECT("ｄａｔａ!$"&amp;M$112&amp;"$"&amp;$B210)&gt;0),0,TRUE,1)</f>
        <v>0</v>
      </c>
      <c r="N210" s="80" cm="1">
        <f t="array" aca="1" ref="N210" ca="1">_xlfn.IFS(N211=1,0,AND(INDIRECT("ｄａｔａ!$"&amp;N$112&amp;"$"&amp;$B210)&lt;=2,INDIRECT("ｄａｔａ!$"&amp;N$112&amp;"$"&amp;$B210)&gt;0),0,TRUE,1)</f>
        <v>0</v>
      </c>
      <c r="O210" s="80" cm="1">
        <f t="array" aca="1" ref="O210" ca="1">_xlfn.IFS(O211=1,0,AND(INDIRECT("ｄａｔａ!$"&amp;O$112&amp;"$"&amp;$B210)&lt;=4,INDIRECT("ｄａｔａ!$"&amp;O$112&amp;"$"&amp;$B210)&gt;0),0,TRUE,1)</f>
        <v>0</v>
      </c>
      <c r="P210" s="80" cm="1">
        <f t="array" aca="1" ref="P210" ca="1">_xlfn.IFS(P211=1,0,AND(INDIRECT("ｄａｔａ!$"&amp;P$112&amp;"$"&amp;$B210)&lt;=3,INDIRECT("ｄａｔａ!$"&amp;P$112&amp;"$"&amp;$B210)&gt;0),0,TRUE,1)</f>
        <v>0</v>
      </c>
      <c r="Q210" s="80" cm="1">
        <f t="array" aca="1" ref="Q210" ca="1">_xlfn.IFS(Q211=1,0,AND(INDIRECT("ｄａｔａ!$"&amp;Q$112&amp;"$"&amp;$B210)&lt;=2,INDIRECT("ｄａｔａ!$"&amp;Q$112&amp;"$"&amp;$B210)&gt;0),0,TRUE,1)</f>
        <v>0</v>
      </c>
      <c r="R210" s="80" cm="1">
        <f t="array" aca="1" ref="R210" ca="1">_xlfn.IFS(R211=1,0,AND(INDIRECT("ｄａｔａ!$"&amp;R$112&amp;"$"&amp;$B210)&lt;=10,INDIRECT("ｄａｔａ!$"&amp;R$112&amp;"$"&amp;$B210)&gt;0),0,TRUE,1)</f>
        <v>0</v>
      </c>
      <c r="S210" s="80" cm="1">
        <f t="array" aca="1" ref="S210" ca="1">_xlfn.IFS(S211=1,0,AND(INDIRECT("ｄａｔａ!$"&amp;S$112&amp;"$"&amp;$B210)&lt;=5,INDIRECT("ｄａｔａ!$"&amp;S$112&amp;"$"&amp;$B210)&gt;0),0,TRUE,1)</f>
        <v>0</v>
      </c>
      <c r="T210" s="80" cm="1">
        <f t="array" aca="1" ref="T210" ca="1">_xlfn.IFS(T211=1,0,AND(INDIRECT("ｄａｔａ!$"&amp;T$112&amp;"$"&amp;$B210)&lt;=9,INDIRECT("ｄａｔａ!$"&amp;T$112&amp;"$"&amp;$B210)&gt;0),0,TRUE,1)</f>
        <v>0</v>
      </c>
      <c r="U210" s="80" cm="1">
        <f t="array" aca="1" ref="U210" ca="1">_xlfn.IFS(U211=1,0,ISNUMBER(INDIRECT("ｄａｔａ!$"&amp;U$112&amp;"$"&amp;$B210)),0,TRUE,1)</f>
        <v>0</v>
      </c>
      <c r="V210" s="80" cm="1">
        <f t="array" aca="1" ref="V210" ca="1">_xlfn.IFS(V211=1,0,AND(INDIRECT("ｄａｔａ!$"&amp;V$112&amp;"$"&amp;$B210)&lt;=4,INDIRECT("ｄａｔａ!$"&amp;V$112&amp;"$"&amp;$B210)&gt;0),0,TRUE,1)</f>
        <v>0</v>
      </c>
      <c r="W210" s="80" cm="1">
        <f t="array" aca="1" ref="W210" ca="1">_xlfn.IFS(W211=1,0,AND(INDIRECT("ｄａｔａ!$"&amp;W$112&amp;"$"&amp;$B210)&lt;=2,INDIRECT("ｄａｔａ!$"&amp;W$112&amp;"$"&amp;$B210)&gt;0),0,TRUE,1)</f>
        <v>0</v>
      </c>
      <c r="X210" s="80">
        <f ca="1">IF(SUM($Y209:$AO209)&gt;1,1,0)</f>
        <v>0</v>
      </c>
      <c r="Y210" s="80" cm="1">
        <f t="array" aca="1" ref="Y210" ca="1">_xlfn.IFS(Y212=1,0,Y211=1,0,AND(INDIRECT("ｄａｔａ!$"&amp;Y$112&amp;"$"&amp;$B210)&lt;=2,INDIRECT("ｄａｔａ!$"&amp;Y$112&amp;"$"&amp;$B210)&gt;0),0,TRUE,1)</f>
        <v>0</v>
      </c>
      <c r="Z210" s="80" cm="1">
        <f t="array" aca="1" ref="Z210" ca="1">_xlfn.IFS(Z212=1,0,Z211=1,0,AND(INDIRECT("ｄａｔａ!$"&amp;Z$112&amp;"$"&amp;$B210)&lt;=2,INDIRECT("ｄａｔａ!$"&amp;Z$112&amp;"$"&amp;$B210)&gt;0),0,TRUE,1)</f>
        <v>0</v>
      </c>
      <c r="AA210" s="80" cm="1">
        <f t="array" aca="1" ref="AA210" ca="1">_xlfn.IFS(AA212=1,0,AA211=1,0,AND(INDIRECT("ｄａｔａ!$"&amp;AA$112&amp;"$"&amp;$B210)&lt;=2,INDIRECT("ｄａｔａ!$"&amp;AA$112&amp;"$"&amp;$B210)&gt;0),0,TRUE,1)</f>
        <v>0</v>
      </c>
      <c r="AB210" s="80" cm="1">
        <f t="array" aca="1" ref="AB210" ca="1">_xlfn.IFS(AB212=1,0,AB211=1,0,AND(INDIRECT("ｄａｔａ!$"&amp;AB$112&amp;"$"&amp;$B210)&lt;=2,INDIRECT("ｄａｔａ!$"&amp;AB$112&amp;"$"&amp;$B210)&gt;0),0,TRUE,1)</f>
        <v>0</v>
      </c>
      <c r="AC210" s="80" cm="1">
        <f t="array" aca="1" ref="AC210" ca="1">_xlfn.IFS(AC212=1,0,AC211=1,0,AND(INDIRECT("ｄａｔａ!$"&amp;AC$112&amp;"$"&amp;$B210)&lt;=2,INDIRECT("ｄａｔａ!$"&amp;AC$112&amp;"$"&amp;$B210)&gt;0),0,TRUE,1)</f>
        <v>0</v>
      </c>
      <c r="AD210" s="80" cm="1">
        <f t="array" aca="1" ref="AD210" ca="1">_xlfn.IFS(AD212=1,0,AD211=1,0,AND(INDIRECT("ｄａｔａ!$"&amp;AD$112&amp;"$"&amp;$B210)&lt;=2,INDIRECT("ｄａｔａ!$"&amp;AD$112&amp;"$"&amp;$B210)&gt;0),0,TRUE,1)</f>
        <v>0</v>
      </c>
      <c r="AE210" s="80" cm="1">
        <f t="array" aca="1" ref="AE210" ca="1">_xlfn.IFS(AE212=1,0,AE211=1,0,AND(INDIRECT("ｄａｔａ!$"&amp;AE$112&amp;"$"&amp;$B210)&lt;=2,INDIRECT("ｄａｔａ!$"&amp;AE$112&amp;"$"&amp;$B210)&gt;0),0,TRUE,1)</f>
        <v>0</v>
      </c>
      <c r="AF210" s="80" cm="1">
        <f t="array" aca="1" ref="AF210" ca="1">_xlfn.IFS(AF212=1,0,AF211=1,0,AND(INDIRECT("ｄａｔａ!$"&amp;AF$112&amp;"$"&amp;$B210)&lt;=2,INDIRECT("ｄａｔａ!$"&amp;AF$112&amp;"$"&amp;$B210)&gt;0),0,TRUE,1)</f>
        <v>0</v>
      </c>
      <c r="AG210" s="80" cm="1">
        <f t="array" aca="1" ref="AG210" ca="1">_xlfn.IFS(AG212=1,0,AG211=1,0,AND(INDIRECT("ｄａｔａ!$"&amp;AG$112&amp;"$"&amp;$B210)&lt;=2,INDIRECT("ｄａｔａ!$"&amp;AG$112&amp;"$"&amp;$B210)&gt;0),0,TRUE,1)</f>
        <v>0</v>
      </c>
      <c r="AH210" s="80" cm="1">
        <f t="array" aca="1" ref="AH210" ca="1">_xlfn.IFS(AH212=1,0,AH211=1,0,AND(INDIRECT("ｄａｔａ!$"&amp;AH$112&amp;"$"&amp;$B210)&lt;=2,INDIRECT("ｄａｔａ!$"&amp;AH$112&amp;"$"&amp;$B210)&gt;0),0,TRUE,1)</f>
        <v>0</v>
      </c>
      <c r="AI210" s="80" cm="1">
        <f t="array" aca="1" ref="AI210" ca="1">_xlfn.IFS(AI212=1,0,AI211=1,0,AND(INDIRECT("ｄａｔａ!$"&amp;AI$112&amp;"$"&amp;$B210)&lt;=2,INDIRECT("ｄａｔａ!$"&amp;AI$112&amp;"$"&amp;$B210)&gt;0),0,TRUE,1)</f>
        <v>0</v>
      </c>
      <c r="AJ210" s="80" cm="1">
        <f t="array" aca="1" ref="AJ210" ca="1">_xlfn.IFS(AJ212=1,0,AJ211=1,0,AND(INDIRECT("ｄａｔａ!$"&amp;AJ$112&amp;"$"&amp;$B210)&lt;=2,INDIRECT("ｄａｔａ!$"&amp;AJ$112&amp;"$"&amp;$B210)&gt;0),0,TRUE,1)</f>
        <v>0</v>
      </c>
      <c r="AK210" s="80" cm="1">
        <f t="array" aca="1" ref="AK210" ca="1">_xlfn.IFS(AK212=1,0,AK211=1,0,AND(INDIRECT("ｄａｔａ!$"&amp;AK$112&amp;"$"&amp;$B210)&lt;=2,INDIRECT("ｄａｔａ!$"&amp;AK$112&amp;"$"&amp;$B210)&gt;0),0,TRUE,1)</f>
        <v>0</v>
      </c>
      <c r="AL210" s="80" cm="1">
        <f t="array" aca="1" ref="AL210" ca="1">_xlfn.IFS(AL212=1,0,AL211=1,0,AND(INDIRECT("ｄａｔａ!$"&amp;AL$112&amp;"$"&amp;$B210)&lt;=2,INDIRECT("ｄａｔａ!$"&amp;AL$112&amp;"$"&amp;$B210)&gt;0),0,TRUE,1)</f>
        <v>0</v>
      </c>
      <c r="AM210" s="80" cm="1">
        <f t="array" aca="1" ref="AM210" ca="1">_xlfn.IFS(AM212=1,0,AM211=1,0,AND(INDIRECT("ｄａｔａ!$"&amp;AM$112&amp;"$"&amp;$B210)&lt;=2,INDIRECT("ｄａｔａ!$"&amp;AM$112&amp;"$"&amp;$B210)&gt;0),0,TRUE,1)</f>
        <v>0</v>
      </c>
      <c r="AN210" s="80" cm="1">
        <f t="array" aca="1" ref="AN210" ca="1">_xlfn.IFS(AN212=1,0,AN211=1,0,AND(INDIRECT("ｄａｔａ!$"&amp;AN$112&amp;"$"&amp;$B210)&lt;=2,INDIRECT("ｄａｔａ!$"&amp;AN$112&amp;"$"&amp;$B210)&gt;0),0,TRUE,1)</f>
        <v>0</v>
      </c>
      <c r="AO210" s="80" cm="1">
        <f t="array" aca="1" ref="AO210" ca="1">_xlfn.IFS(AO212=1,0,AO211=1,0,AND(INDIRECT("ｄａｔａ!$"&amp;AO$112&amp;"$"&amp;$B210)&lt;=2,INDIRECT("ｄａｔａ!$"&amp;AO$112&amp;"$"&amp;$B210)&gt;0),0,TRUE,1)</f>
        <v>0</v>
      </c>
      <c r="AP210" s="80">
        <f ca="1">IF(SUM($AQ209:$AZ209)&gt;1,1,0)</f>
        <v>0</v>
      </c>
      <c r="AQ210" s="80" cm="1">
        <f t="array" aca="1" ref="AQ210" ca="1">_xlfn.IFS(AQ212=1,0,AQ211=1,0,AND(INDIRECT("ｄａｔａ!$"&amp;AQ$112&amp;"$"&amp;$B210)&lt;=2,INDIRECT("ｄａｔａ!$"&amp;AQ$112&amp;"$"&amp;$B210)&gt;0),0,TRUE,1)</f>
        <v>0</v>
      </c>
      <c r="AR210" s="80" cm="1">
        <f t="array" aca="1" ref="AR210" ca="1">_xlfn.IFS(AR212=1,0,AR211=1,0,AND(INDIRECT("ｄａｔａ!$"&amp;AR$112&amp;"$"&amp;$B210)&lt;=2,INDIRECT("ｄａｔａ!$"&amp;AR$112&amp;"$"&amp;$B210)&gt;0),0,TRUE,1)</f>
        <v>0</v>
      </c>
      <c r="AS210" s="80" cm="1">
        <f t="array" aca="1" ref="AS210" ca="1">_xlfn.IFS(AS212=1,0,AS211=1,0,AND(INDIRECT("ｄａｔａ!$"&amp;AS$112&amp;"$"&amp;$B210)&lt;=2,INDIRECT("ｄａｔａ!$"&amp;AS$112&amp;"$"&amp;$B210)&gt;0),0,TRUE,1)</f>
        <v>0</v>
      </c>
      <c r="AT210" s="80" cm="1">
        <f t="array" aca="1" ref="AT210" ca="1">_xlfn.IFS(AT212=1,0,AT211=1,0,AND(INDIRECT("ｄａｔａ!$"&amp;AT$112&amp;"$"&amp;$B210)&lt;=2,INDIRECT("ｄａｔａ!$"&amp;AT$112&amp;"$"&amp;$B210)&gt;0),0,TRUE,1)</f>
        <v>0</v>
      </c>
      <c r="AU210" s="80" cm="1">
        <f t="array" aca="1" ref="AU210" ca="1">_xlfn.IFS(AU212=1,0,AU211=1,0,AND(INDIRECT("ｄａｔａ!$"&amp;AU$112&amp;"$"&amp;$B210)&lt;=2,INDIRECT("ｄａｔａ!$"&amp;AU$112&amp;"$"&amp;$B210)&gt;0),0,TRUE,1)</f>
        <v>0</v>
      </c>
      <c r="AV210" s="80" cm="1">
        <f t="array" aca="1" ref="AV210" ca="1">_xlfn.IFS(AV212=1,0,AV211=1,0,AND(INDIRECT("ｄａｔａ!$"&amp;AV$112&amp;"$"&amp;$B210)&lt;=2,INDIRECT("ｄａｔａ!$"&amp;AV$112&amp;"$"&amp;$B210)&gt;0),0,TRUE,1)</f>
        <v>0</v>
      </c>
      <c r="AW210" s="80" cm="1">
        <f t="array" aca="1" ref="AW210" ca="1">_xlfn.IFS(AW212=1,0,AW211=1,0,AND(INDIRECT("ｄａｔａ!$"&amp;AW$112&amp;"$"&amp;$B210)&lt;=2,INDIRECT("ｄａｔａ!$"&amp;AW$112&amp;"$"&amp;$B210)&gt;0),0,TRUE,1)</f>
        <v>0</v>
      </c>
      <c r="AX210" s="80" cm="1">
        <f t="array" aca="1" ref="AX210" ca="1">_xlfn.IFS(AX212=1,0,AX211=1,0,AND(INDIRECT("ｄａｔａ!$"&amp;AX$112&amp;"$"&amp;$B210)&lt;=2,INDIRECT("ｄａｔａ!$"&amp;AX$112&amp;"$"&amp;$B210)&gt;0),0,TRUE,1)</f>
        <v>0</v>
      </c>
      <c r="AY210" s="80" cm="1">
        <f t="array" aca="1" ref="AY210" ca="1">_xlfn.IFS(AY212=1,0,AY211=1,0,AND(INDIRECT("ｄａｔａ!$"&amp;AY$112&amp;"$"&amp;$B210)&lt;=2,INDIRECT("ｄａｔａ!$"&amp;AY$112&amp;"$"&amp;$B210)&gt;0),0,TRUE,1)</f>
        <v>0</v>
      </c>
      <c r="AZ210" s="80" cm="1">
        <f t="array" aca="1" ref="AZ210" ca="1">_xlfn.IFS(AZ212=1,0,AZ211=1,0,AND(INDIRECT("ｄａｔａ!$"&amp;AZ$112&amp;"$"&amp;$B210)&lt;=2,INDIRECT("ｄａｔａ!$"&amp;AZ$112&amp;"$"&amp;$B210)&gt;0),0,TRUE,1)</f>
        <v>0</v>
      </c>
      <c r="BA210" s="80">
        <f ca="1">IF(SUM($BB209:$BP209)&gt;1,1,0)</f>
        <v>0</v>
      </c>
      <c r="BB210" s="80" cm="1">
        <f t="array" aca="1" ref="BB210" ca="1">_xlfn.IFS(BB212=1,0,BB211=1,0,AND(INDIRECT("ｄａｔａ!$"&amp;BB$112&amp;"$"&amp;$B210)&lt;=2,INDIRECT("ｄａｔａ!$"&amp;BB$112&amp;"$"&amp;$B210)&gt;0),0,TRUE,1)</f>
        <v>0</v>
      </c>
      <c r="BC210" s="80" cm="1">
        <f t="array" aca="1" ref="BC210" ca="1">_xlfn.IFS(BC212=1,0,BC211=1,0,AND(INDIRECT("ｄａｔａ!$"&amp;BC$112&amp;"$"&amp;$B210)&lt;=2,INDIRECT("ｄａｔａ!$"&amp;BC$112&amp;"$"&amp;$B210)&gt;0),0,TRUE,1)</f>
        <v>0</v>
      </c>
      <c r="BD210" s="80" cm="1">
        <f t="array" aca="1" ref="BD210" ca="1">_xlfn.IFS(BD212=1,0,BD211=1,0,AND(INDIRECT("ｄａｔａ!$"&amp;BD$112&amp;"$"&amp;$B210)&lt;=2,INDIRECT("ｄａｔａ!$"&amp;BD$112&amp;"$"&amp;$B210)&gt;0),0,TRUE,1)</f>
        <v>0</v>
      </c>
      <c r="BE210" s="80" cm="1">
        <f t="array" aca="1" ref="BE210" ca="1">_xlfn.IFS(BE212=1,0,BE211=1,0,AND(INDIRECT("ｄａｔａ!$"&amp;BE$112&amp;"$"&amp;$B210)&lt;=2,INDIRECT("ｄａｔａ!$"&amp;BE$112&amp;"$"&amp;$B210)&gt;0),0,TRUE,1)</f>
        <v>0</v>
      </c>
      <c r="BF210" s="80" cm="1">
        <f t="array" aca="1" ref="BF210" ca="1">_xlfn.IFS(BF212=1,0,BF211=1,0,AND(INDIRECT("ｄａｔａ!$"&amp;BF$112&amp;"$"&amp;$B210)&lt;=2,INDIRECT("ｄａｔａ!$"&amp;BF$112&amp;"$"&amp;$B210)&gt;0),0,TRUE,1)</f>
        <v>0</v>
      </c>
      <c r="BG210" s="80" cm="1">
        <f t="array" aca="1" ref="BG210" ca="1">_xlfn.IFS(BG212=1,0,BG211=1,0,AND(INDIRECT("ｄａｔａ!$"&amp;BG$112&amp;"$"&amp;$B210)&lt;=2,INDIRECT("ｄａｔａ!$"&amp;BG$112&amp;"$"&amp;$B210)&gt;0),0,TRUE,1)</f>
        <v>0</v>
      </c>
      <c r="BH210" s="80" cm="1">
        <f t="array" aca="1" ref="BH210" ca="1">_xlfn.IFS(BH212=1,0,BH211=1,0,AND(INDIRECT("ｄａｔａ!$"&amp;BH$112&amp;"$"&amp;$B210)&lt;=2,INDIRECT("ｄａｔａ!$"&amp;BH$112&amp;"$"&amp;$B210)&gt;0),0,TRUE,1)</f>
        <v>0</v>
      </c>
      <c r="BI210" s="80" cm="1">
        <f t="array" aca="1" ref="BI210" ca="1">_xlfn.IFS(BI212=1,0,BI211=1,0,AND(INDIRECT("ｄａｔａ!$"&amp;BI$112&amp;"$"&amp;$B210)&lt;=2,INDIRECT("ｄａｔａ!$"&amp;BI$112&amp;"$"&amp;$B210)&gt;0),0,TRUE,1)</f>
        <v>0</v>
      </c>
      <c r="BJ210" s="80" cm="1">
        <f t="array" aca="1" ref="BJ210" ca="1">_xlfn.IFS(BJ212=1,0,BJ211=1,0,AND(INDIRECT("ｄａｔａ!$"&amp;BJ$112&amp;"$"&amp;$B210)&lt;=2,INDIRECT("ｄａｔａ!$"&amp;BJ$112&amp;"$"&amp;$B210)&gt;0),0,TRUE,1)</f>
        <v>0</v>
      </c>
      <c r="BK210" s="80" cm="1">
        <f t="array" aca="1" ref="BK210" ca="1">_xlfn.IFS(BK212=1,0,BK211=1,0,AND(INDIRECT("ｄａｔａ!$"&amp;BK$112&amp;"$"&amp;$B210)&lt;=2,INDIRECT("ｄａｔａ!$"&amp;BK$112&amp;"$"&amp;$B210)&gt;0),0,TRUE,1)</f>
        <v>0</v>
      </c>
      <c r="BL210" s="80" cm="1">
        <f t="array" aca="1" ref="BL210" ca="1">_xlfn.IFS(BL212=1,0,BL211=1,0,AND(INDIRECT("ｄａｔａ!$"&amp;BL$112&amp;"$"&amp;$B210)&lt;=2,INDIRECT("ｄａｔａ!$"&amp;BL$112&amp;"$"&amp;$B210)&gt;0),0,TRUE,1)</f>
        <v>0</v>
      </c>
      <c r="BM210" s="80" cm="1">
        <f t="array" aca="1" ref="BM210" ca="1">_xlfn.IFS(BM212=1,0,BM211=1,0,AND(INDIRECT("ｄａｔａ!$"&amp;BM$112&amp;"$"&amp;$B210)&lt;=2,INDIRECT("ｄａｔａ!$"&amp;BM$112&amp;"$"&amp;$B210)&gt;0),0,TRUE,1)</f>
        <v>0</v>
      </c>
      <c r="BN210" s="80" cm="1">
        <f t="array" aca="1" ref="BN210" ca="1">_xlfn.IFS(BN212=1,0,BN211=1,0,AND(INDIRECT("ｄａｔａ!$"&amp;BN$112&amp;"$"&amp;$B210)&lt;=2,INDIRECT("ｄａｔａ!$"&amp;BN$112&amp;"$"&amp;$B210)&gt;0),0,TRUE,1)</f>
        <v>0</v>
      </c>
      <c r="BO210" s="80" cm="1">
        <f t="array" aca="1" ref="BO210" ca="1">_xlfn.IFS(BO212=1,0,BO211=1,0,AND(INDIRECT("ｄａｔａ!$"&amp;BO$112&amp;"$"&amp;$B210)&lt;=2,INDIRECT("ｄａｔａ!$"&amp;BO$112&amp;"$"&amp;$B210)&gt;0),0,TRUE,1)</f>
        <v>0</v>
      </c>
      <c r="BP210" s="80" cm="1">
        <f t="array" aca="1" ref="BP210" ca="1">_xlfn.IFS(BP212=1,0,BP211=1,0,AND(INDIRECT("ｄａｔａ!$"&amp;BP$112&amp;"$"&amp;$B210)&lt;=2,INDIRECT("ｄａｔａ!$"&amp;BP$112&amp;"$"&amp;$B210)&gt;0),0,TRUE,1)</f>
        <v>0</v>
      </c>
    </row>
    <row r="211" spans="1:68" x14ac:dyDescent="0.2">
      <c r="B211" s="80">
        <f>VLOOKUP($A209,$A$11:$B$110,2,FALSE)</f>
        <v>31</v>
      </c>
      <c r="C211" s="80" t="s">
        <v>2425</v>
      </c>
      <c r="D211" s="80" cm="1">
        <f t="array" aca="1" ref="D211" ca="1">_xlfn.IFS(D212=1,0,TRIM(INDIRECT("ｄａｔａ!$"&amp;D$112&amp;"$"&amp;$B211))="",1,TRIM(INDIRECT("ｄａｔａ!$"&amp;D$112&amp;"$"&amp;$B211))&lt;&gt;"",0)</f>
        <v>0</v>
      </c>
      <c r="F211" s="80" cm="1">
        <f t="array" aca="1" ref="F211" ca="1">_xlfn.IFS(F212=1,0,TRIM(INDIRECT("ｄａｔａ!$"&amp;F$112&amp;"$"&amp;$B211))="",1,TRIM(INDIRECT("ｄａｔａ!$"&amp;F$112&amp;"$"&amp;$B211))&lt;&gt;"",0)</f>
        <v>1</v>
      </c>
      <c r="G211" s="80" cm="1">
        <f t="array" aca="1" ref="G211" ca="1">_xlfn.IFS(G212=1,0,TRIM(INDIRECT("ｄａｔａ!$"&amp;G$112&amp;"$"&amp;$B211))="",1,TRIM(INDIRECT("ｄａｔａ!$"&amp;G$112&amp;"$"&amp;$B211))&lt;&gt;"",0)</f>
        <v>1</v>
      </c>
      <c r="H211" s="80" cm="1">
        <f t="array" aca="1" ref="H211" ca="1">_xlfn.IFS(H212=1,0,TRIM(INDIRECT("ｄａｔａ!$"&amp;H$112&amp;"$"&amp;$B211))="",1,TRIM(INDIRECT("ｄａｔａ!$"&amp;H$112&amp;"$"&amp;$B211))&lt;&gt;"",0)</f>
        <v>1</v>
      </c>
      <c r="I211" s="80" cm="1">
        <f t="array" aca="1" ref="I211" ca="1">_xlfn.IFS(I212=1,0,TRIM(INDIRECT("ｄａｔａ!$"&amp;I$112&amp;"$"&amp;$B211))="",1,TRIM(INDIRECT("ｄａｔａ!$"&amp;I$112&amp;"$"&amp;$B211))&lt;&gt;"",0)</f>
        <v>1</v>
      </c>
      <c r="J211" s="80" cm="1">
        <f t="array" aca="1" ref="J211" ca="1">_xlfn.IFS(J212=1,0,TRIM(INDIRECT("ｄａｔａ!$"&amp;J$112&amp;"$"&amp;$B211))="",1,TRIM(INDIRECT("ｄａｔａ!$"&amp;J$112&amp;"$"&amp;$B211))&lt;&gt;"",0)</f>
        <v>1</v>
      </c>
      <c r="K211" s="80" cm="1">
        <f t="array" aca="1" ref="K211" ca="1">_xlfn.IFS(K212=1,0,TRIM(INDIRECT("ｄａｔａ!$"&amp;K$112&amp;"$"&amp;$B211))="",1,TRIM(INDIRECT("ｄａｔａ!$"&amp;K$112&amp;"$"&amp;$B211))&lt;&gt;"",0)</f>
        <v>1</v>
      </c>
      <c r="L211" s="80" cm="1">
        <f t="array" aca="1" ref="L211" ca="1">_xlfn.IFS(L212=1,0,TRIM(INDIRECT("ｄａｔａ!$"&amp;L$112&amp;"$"&amp;$B211))="",1,TRIM(INDIRECT("ｄａｔａ!$"&amp;L$112&amp;"$"&amp;$B211))&lt;&gt;"",0)</f>
        <v>1</v>
      </c>
      <c r="M211" s="80" cm="1">
        <f t="array" aca="1" ref="M211" ca="1">_xlfn.IFS(M212=1,0,TRIM(INDIRECT("ｄａｔａ!$"&amp;M$112&amp;"$"&amp;$B211))="",1,TRIM(INDIRECT("ｄａｔａ!$"&amp;M$112&amp;"$"&amp;$B211))&lt;&gt;"",0)</f>
        <v>1</v>
      </c>
      <c r="N211" s="80" cm="1">
        <f t="array" aca="1" ref="N211" ca="1">_xlfn.IFS(N212=1,0,TRIM(INDIRECT("ｄａｔａ!$"&amp;N$112&amp;"$"&amp;$B211))="",1,TRIM(INDIRECT("ｄａｔａ!$"&amp;N$112&amp;"$"&amp;$B211))&lt;&gt;"",0)</f>
        <v>1</v>
      </c>
      <c r="O211" s="80" cm="1">
        <f t="array" aca="1" ref="O211" ca="1">_xlfn.IFS(O212=1,0,TRIM(INDIRECT("ｄａｔａ!$"&amp;O$112&amp;"$"&amp;$B211))="",1,TRIM(INDIRECT("ｄａｔａ!$"&amp;O$112&amp;"$"&amp;$B211))&lt;&gt;"",0)</f>
        <v>1</v>
      </c>
      <c r="P211" s="80" cm="1">
        <f t="array" aca="1" ref="P211" ca="1">_xlfn.IFS(P212=1,0,TRIM(INDIRECT("ｄａｔａ!$"&amp;P$112&amp;"$"&amp;$B211))="",1,TRIM(INDIRECT("ｄａｔａ!$"&amp;P$112&amp;"$"&amp;$B211))&lt;&gt;"",0)</f>
        <v>1</v>
      </c>
      <c r="Q211" s="80" cm="1">
        <f t="array" aca="1" ref="Q211" ca="1">_xlfn.IFS(Q212=1,0,TRIM(INDIRECT("ｄａｔａ!$"&amp;Q$112&amp;"$"&amp;$B211))="",1,TRIM(INDIRECT("ｄａｔａ!$"&amp;Q$112&amp;"$"&amp;$B211))&lt;&gt;"",0)</f>
        <v>1</v>
      </c>
      <c r="R211" s="80" cm="1">
        <f t="array" aca="1" ref="R211" ca="1">_xlfn.IFS(R212=1,0,TRIM(INDIRECT("ｄａｔａ!$"&amp;R$112&amp;"$"&amp;$B211))="",1,TRIM(INDIRECT("ｄａｔａ!$"&amp;R$112&amp;"$"&amp;$B211))&lt;&gt;"",0)</f>
        <v>1</v>
      </c>
      <c r="S211" s="80" cm="1">
        <f t="array" aca="1" ref="S211" ca="1">_xlfn.IFS(S212=1,0,TRIM(INDIRECT("ｄａｔａ!$"&amp;S$112&amp;"$"&amp;$B211))="",1,TRIM(INDIRECT("ｄａｔａ!$"&amp;S$112&amp;"$"&amp;$B211))&lt;&gt;"",0)</f>
        <v>1</v>
      </c>
      <c r="T211" s="80" cm="1">
        <f t="array" aca="1" ref="T211" ca="1">_xlfn.IFS(T212=1,0,TRIM(INDIRECT("ｄａｔａ!$"&amp;T$112&amp;"$"&amp;$B211))="",1,TRIM(INDIRECT("ｄａｔａ!$"&amp;T$112&amp;"$"&amp;$B211))&lt;&gt;"",0)</f>
        <v>1</v>
      </c>
      <c r="U211" s="80" cm="1">
        <f t="array" aca="1" ref="U211" ca="1">_xlfn.IFS(U212=1,0,TRIM(INDIRECT("ｄａｔａ!$"&amp;U$112&amp;"$"&amp;$B211))="",1,TRIM(INDIRECT("ｄａｔａ!$"&amp;U$112&amp;"$"&amp;$B211))&lt;&gt;"",0)</f>
        <v>1</v>
      </c>
      <c r="V211" s="80" cm="1">
        <f t="array" aca="1" ref="V211" ca="1">_xlfn.IFS(V212=1,0,TRIM(INDIRECT("ｄａｔａ!$"&amp;V$112&amp;"$"&amp;$B211))="",1,TRIM(INDIRECT("ｄａｔａ!$"&amp;V$112&amp;"$"&amp;$B211))&lt;&gt;"",0)</f>
        <v>1</v>
      </c>
      <c r="W211" s="80" cm="1">
        <f t="array" aca="1" ref="W211" ca="1">_xlfn.IFS(W212=1,0,TRIM(INDIRECT("ｄａｔａ!$"&amp;W$112&amp;"$"&amp;$B211))="",1,TRIM(INDIRECT("ｄａｔａ!$"&amp;W$112&amp;"$"&amp;$B211))&lt;&gt;"",0)</f>
        <v>1</v>
      </c>
      <c r="X211" s="80">
        <f ca="1">IF(SUM($Y211:$AO211)=17,1,0)</f>
        <v>1</v>
      </c>
      <c r="Y211" s="80" cm="1">
        <f t="array" aca="1" ref="Y211" ca="1">_xlfn.IFS(Y212=1,0,TRIM(INDIRECT("ｄａｔａ!$"&amp;Y$112&amp;"$"&amp;$B211))="",1,TRIM(INDIRECT("ｄａｔａ!$"&amp;Y$112&amp;"$"&amp;$B211))&lt;&gt;"",0)</f>
        <v>1</v>
      </c>
      <c r="Z211" s="80" cm="1">
        <f t="array" aca="1" ref="Z211" ca="1">_xlfn.IFS(Z212=1,0,TRIM(INDIRECT("ｄａｔａ!$"&amp;Z$112&amp;"$"&amp;$B211))="",1,TRIM(INDIRECT("ｄａｔａ!$"&amp;Z$112&amp;"$"&amp;$B211))&lt;&gt;"",0)</f>
        <v>1</v>
      </c>
      <c r="AA211" s="80" cm="1">
        <f t="array" aca="1" ref="AA211" ca="1">_xlfn.IFS(AA212=1,0,TRIM(INDIRECT("ｄａｔａ!$"&amp;AA$112&amp;"$"&amp;$B211))="",1,TRIM(INDIRECT("ｄａｔａ!$"&amp;AA$112&amp;"$"&amp;$B211))&lt;&gt;"",0)</f>
        <v>1</v>
      </c>
      <c r="AB211" s="80" cm="1">
        <f t="array" aca="1" ref="AB211" ca="1">_xlfn.IFS(AB212=1,0,TRIM(INDIRECT("ｄａｔａ!$"&amp;AB$112&amp;"$"&amp;$B211))="",1,TRIM(INDIRECT("ｄａｔａ!$"&amp;AB$112&amp;"$"&amp;$B211))&lt;&gt;"",0)</f>
        <v>1</v>
      </c>
      <c r="AC211" s="80" cm="1">
        <f t="array" aca="1" ref="AC211" ca="1">_xlfn.IFS(AC212=1,0,TRIM(INDIRECT("ｄａｔａ!$"&amp;AC$112&amp;"$"&amp;$B211))="",1,TRIM(INDIRECT("ｄａｔａ!$"&amp;AC$112&amp;"$"&amp;$B211))&lt;&gt;"",0)</f>
        <v>1</v>
      </c>
      <c r="AD211" s="80" cm="1">
        <f t="array" aca="1" ref="AD211" ca="1">_xlfn.IFS(AD212=1,0,TRIM(INDIRECT("ｄａｔａ!$"&amp;AD$112&amp;"$"&amp;$B211))="",1,TRIM(INDIRECT("ｄａｔａ!$"&amp;AD$112&amp;"$"&amp;$B211))&lt;&gt;"",0)</f>
        <v>1</v>
      </c>
      <c r="AE211" s="80" cm="1">
        <f t="array" aca="1" ref="AE211" ca="1">_xlfn.IFS(AE212=1,0,TRIM(INDIRECT("ｄａｔａ!$"&amp;AE$112&amp;"$"&amp;$B211))="",1,TRIM(INDIRECT("ｄａｔａ!$"&amp;AE$112&amp;"$"&amp;$B211))&lt;&gt;"",0)</f>
        <v>1</v>
      </c>
      <c r="AF211" s="80" cm="1">
        <f t="array" aca="1" ref="AF211" ca="1">_xlfn.IFS(AF212=1,0,TRIM(INDIRECT("ｄａｔａ!$"&amp;AF$112&amp;"$"&amp;$B211))="",1,TRIM(INDIRECT("ｄａｔａ!$"&amp;AF$112&amp;"$"&amp;$B211))&lt;&gt;"",0)</f>
        <v>1</v>
      </c>
      <c r="AG211" s="80" cm="1">
        <f t="array" aca="1" ref="AG211" ca="1">_xlfn.IFS(AG212=1,0,TRIM(INDIRECT("ｄａｔａ!$"&amp;AG$112&amp;"$"&amp;$B211))="",1,TRIM(INDIRECT("ｄａｔａ!$"&amp;AG$112&amp;"$"&amp;$B211))&lt;&gt;"",0)</f>
        <v>1</v>
      </c>
      <c r="AH211" s="80" cm="1">
        <f t="array" aca="1" ref="AH211" ca="1">_xlfn.IFS(AH212=1,0,TRIM(INDIRECT("ｄａｔａ!$"&amp;AH$112&amp;"$"&amp;$B211))="",1,TRIM(INDIRECT("ｄａｔａ!$"&amp;AH$112&amp;"$"&amp;$B211))&lt;&gt;"",0)</f>
        <v>1</v>
      </c>
      <c r="AI211" s="80" cm="1">
        <f t="array" aca="1" ref="AI211" ca="1">_xlfn.IFS(AI212=1,0,TRIM(INDIRECT("ｄａｔａ!$"&amp;AI$112&amp;"$"&amp;$B211))="",1,TRIM(INDIRECT("ｄａｔａ!$"&amp;AI$112&amp;"$"&amp;$B211))&lt;&gt;"",0)</f>
        <v>1</v>
      </c>
      <c r="AJ211" s="80" cm="1">
        <f t="array" aca="1" ref="AJ211" ca="1">_xlfn.IFS(AJ212=1,0,TRIM(INDIRECT("ｄａｔａ!$"&amp;AJ$112&amp;"$"&amp;$B211))="",1,TRIM(INDIRECT("ｄａｔａ!$"&amp;AJ$112&amp;"$"&amp;$B211))&lt;&gt;"",0)</f>
        <v>1</v>
      </c>
      <c r="AK211" s="80" cm="1">
        <f t="array" aca="1" ref="AK211" ca="1">_xlfn.IFS(AK212=1,0,TRIM(INDIRECT("ｄａｔａ!$"&amp;AK$112&amp;"$"&amp;$B211))="",1,TRIM(INDIRECT("ｄａｔａ!$"&amp;AK$112&amp;"$"&amp;$B211))&lt;&gt;"",0)</f>
        <v>1</v>
      </c>
      <c r="AL211" s="80" cm="1">
        <f t="array" aca="1" ref="AL211" ca="1">_xlfn.IFS(AL212=1,0,TRIM(INDIRECT("ｄａｔａ!$"&amp;AL$112&amp;"$"&amp;$B211))="",1,TRIM(INDIRECT("ｄａｔａ!$"&amp;AL$112&amp;"$"&amp;$B211))&lt;&gt;"",0)</f>
        <v>1</v>
      </c>
      <c r="AM211" s="80" cm="1">
        <f t="array" aca="1" ref="AM211" ca="1">_xlfn.IFS(AM212=1,0,TRIM(INDIRECT("ｄａｔａ!$"&amp;AM$112&amp;"$"&amp;$B211))="",1,TRIM(INDIRECT("ｄａｔａ!$"&amp;AM$112&amp;"$"&amp;$B211))&lt;&gt;"",0)</f>
        <v>1</v>
      </c>
      <c r="AN211" s="80" cm="1">
        <f t="array" aca="1" ref="AN211" ca="1">_xlfn.IFS(AN212=1,0,TRIM(INDIRECT("ｄａｔａ!$"&amp;AN$112&amp;"$"&amp;$B211))="",1,TRIM(INDIRECT("ｄａｔａ!$"&amp;AN$112&amp;"$"&amp;$B211))&lt;&gt;"",0)</f>
        <v>1</v>
      </c>
      <c r="AO211" s="80" cm="1">
        <f t="array" aca="1" ref="AO211" ca="1">_xlfn.IFS(AO212=1,0,TRIM(INDIRECT("ｄａｔａ!$"&amp;AO$112&amp;"$"&amp;$B211))="",1,TRIM(INDIRECT("ｄａｔａ!$"&amp;AO$112&amp;"$"&amp;$B211))&lt;&gt;"",0)</f>
        <v>1</v>
      </c>
      <c r="AP211" s="80">
        <f ca="1">IF(SUM($AQ211:$AZ211)=10,1,0)</f>
        <v>1</v>
      </c>
      <c r="AQ211" s="80" cm="1">
        <f t="array" aca="1" ref="AQ211" ca="1">_xlfn.IFS(AQ212=1,0,TRIM(INDIRECT("ｄａｔａ!$"&amp;AQ$112&amp;"$"&amp;$B211))="",1,TRIM(INDIRECT("ｄａｔａ!$"&amp;AQ$112&amp;"$"&amp;$B211))&lt;&gt;"",0)</f>
        <v>1</v>
      </c>
      <c r="AR211" s="80" cm="1">
        <f t="array" aca="1" ref="AR211" ca="1">_xlfn.IFS(AR212=1,0,TRIM(INDIRECT("ｄａｔａ!$"&amp;AR$112&amp;"$"&amp;$B211))="",1,TRIM(INDIRECT("ｄａｔａ!$"&amp;AR$112&amp;"$"&amp;$B211))&lt;&gt;"",0)</f>
        <v>1</v>
      </c>
      <c r="AS211" s="80" cm="1">
        <f t="array" aca="1" ref="AS211" ca="1">_xlfn.IFS(AS212=1,0,TRIM(INDIRECT("ｄａｔａ!$"&amp;AS$112&amp;"$"&amp;$B211))="",1,TRIM(INDIRECT("ｄａｔａ!$"&amp;AS$112&amp;"$"&amp;$B211))&lt;&gt;"",0)</f>
        <v>1</v>
      </c>
      <c r="AT211" s="80" cm="1">
        <f t="array" aca="1" ref="AT211" ca="1">_xlfn.IFS(AT212=1,0,TRIM(INDIRECT("ｄａｔａ!$"&amp;AT$112&amp;"$"&amp;$B211))="",1,TRIM(INDIRECT("ｄａｔａ!$"&amp;AT$112&amp;"$"&amp;$B211))&lt;&gt;"",0)</f>
        <v>1</v>
      </c>
      <c r="AU211" s="80" cm="1">
        <f t="array" aca="1" ref="AU211" ca="1">_xlfn.IFS(AU212=1,0,TRIM(INDIRECT("ｄａｔａ!$"&amp;AU$112&amp;"$"&amp;$B211))="",1,TRIM(INDIRECT("ｄａｔａ!$"&amp;AU$112&amp;"$"&amp;$B211))&lt;&gt;"",0)</f>
        <v>1</v>
      </c>
      <c r="AV211" s="80" cm="1">
        <f t="array" aca="1" ref="AV211" ca="1">_xlfn.IFS(AV212=1,0,TRIM(INDIRECT("ｄａｔａ!$"&amp;AV$112&amp;"$"&amp;$B211))="",1,TRIM(INDIRECT("ｄａｔａ!$"&amp;AV$112&amp;"$"&amp;$B211))&lt;&gt;"",0)</f>
        <v>1</v>
      </c>
      <c r="AW211" s="80" cm="1">
        <f t="array" aca="1" ref="AW211" ca="1">_xlfn.IFS(AW212=1,0,TRIM(INDIRECT("ｄａｔａ!$"&amp;AW$112&amp;"$"&amp;$B211))="",1,TRIM(INDIRECT("ｄａｔａ!$"&amp;AW$112&amp;"$"&amp;$B211))&lt;&gt;"",0)</f>
        <v>1</v>
      </c>
      <c r="AX211" s="80" cm="1">
        <f t="array" aca="1" ref="AX211" ca="1">_xlfn.IFS(AX212=1,0,TRIM(INDIRECT("ｄａｔａ!$"&amp;AX$112&amp;"$"&amp;$B211))="",1,TRIM(INDIRECT("ｄａｔａ!$"&amp;AX$112&amp;"$"&amp;$B211))&lt;&gt;"",0)</f>
        <v>1</v>
      </c>
      <c r="AY211" s="80" cm="1">
        <f t="array" aca="1" ref="AY211" ca="1">_xlfn.IFS(AY212=1,0,TRIM(INDIRECT("ｄａｔａ!$"&amp;AY$112&amp;"$"&amp;$B211))="",1,TRIM(INDIRECT("ｄａｔａ!$"&amp;AY$112&amp;"$"&amp;$B211))&lt;&gt;"",0)</f>
        <v>1</v>
      </c>
      <c r="AZ211" s="80" cm="1">
        <f t="array" aca="1" ref="AZ211" ca="1">_xlfn.IFS(AZ212=1,0,TRIM(INDIRECT("ｄａｔａ!$"&amp;AZ$112&amp;"$"&amp;$B211))="",1,TRIM(INDIRECT("ｄａｔａ!$"&amp;AZ$112&amp;"$"&amp;$B211))&lt;&gt;"",0)</f>
        <v>1</v>
      </c>
      <c r="BA211" s="80">
        <f ca="1">IF(SUM($BB211:$BP211)=15,1,0)</f>
        <v>1</v>
      </c>
      <c r="BB211" s="80" cm="1">
        <f t="array" aca="1" ref="BB211" ca="1">_xlfn.IFS(BB212=1,0,TRIM(INDIRECT("ｄａｔａ!$"&amp;BB$112&amp;"$"&amp;$B211))="",1,TRIM(INDIRECT("ｄａｔａ!$"&amp;BB$112&amp;"$"&amp;$B211))&lt;&gt;"",0)</f>
        <v>1</v>
      </c>
      <c r="BC211" s="80" cm="1">
        <f t="array" aca="1" ref="BC211" ca="1">_xlfn.IFS(BC212=1,0,TRIM(INDIRECT("ｄａｔａ!$"&amp;BC$112&amp;"$"&amp;$B211))="",1,TRIM(INDIRECT("ｄａｔａ!$"&amp;BC$112&amp;"$"&amp;$B211))&lt;&gt;"",0)</f>
        <v>1</v>
      </c>
      <c r="BD211" s="80" cm="1">
        <f t="array" aca="1" ref="BD211" ca="1">_xlfn.IFS(BD212=1,0,TRIM(INDIRECT("ｄａｔａ!$"&amp;BD$112&amp;"$"&amp;$B211))="",1,TRIM(INDIRECT("ｄａｔａ!$"&amp;BD$112&amp;"$"&amp;$B211))&lt;&gt;"",0)</f>
        <v>1</v>
      </c>
      <c r="BE211" s="80" cm="1">
        <f t="array" aca="1" ref="BE211" ca="1">_xlfn.IFS(BE212=1,0,TRIM(INDIRECT("ｄａｔａ!$"&amp;BE$112&amp;"$"&amp;$B211))="",1,TRIM(INDIRECT("ｄａｔａ!$"&amp;BE$112&amp;"$"&amp;$B211))&lt;&gt;"",0)</f>
        <v>1</v>
      </c>
      <c r="BF211" s="80" cm="1">
        <f t="array" aca="1" ref="BF211" ca="1">_xlfn.IFS(BF212=1,0,TRIM(INDIRECT("ｄａｔａ!$"&amp;BF$112&amp;"$"&amp;$B211))="",1,TRIM(INDIRECT("ｄａｔａ!$"&amp;BF$112&amp;"$"&amp;$B211))&lt;&gt;"",0)</f>
        <v>1</v>
      </c>
      <c r="BG211" s="80" cm="1">
        <f t="array" aca="1" ref="BG211" ca="1">_xlfn.IFS(BG212=1,0,TRIM(INDIRECT("ｄａｔａ!$"&amp;BG$112&amp;"$"&amp;$B211))="",1,TRIM(INDIRECT("ｄａｔａ!$"&amp;BG$112&amp;"$"&amp;$B211))&lt;&gt;"",0)</f>
        <v>1</v>
      </c>
      <c r="BH211" s="80" cm="1">
        <f t="array" aca="1" ref="BH211" ca="1">_xlfn.IFS(BH212=1,0,TRIM(INDIRECT("ｄａｔａ!$"&amp;BH$112&amp;"$"&amp;$B211))="",1,TRIM(INDIRECT("ｄａｔａ!$"&amp;BH$112&amp;"$"&amp;$B211))&lt;&gt;"",0)</f>
        <v>1</v>
      </c>
      <c r="BI211" s="80" cm="1">
        <f t="array" aca="1" ref="BI211" ca="1">_xlfn.IFS(BI212=1,0,TRIM(INDIRECT("ｄａｔａ!$"&amp;BI$112&amp;"$"&amp;$B211))="",1,TRIM(INDIRECT("ｄａｔａ!$"&amp;BI$112&amp;"$"&amp;$B211))&lt;&gt;"",0)</f>
        <v>1</v>
      </c>
      <c r="BJ211" s="80" cm="1">
        <f t="array" aca="1" ref="BJ211" ca="1">_xlfn.IFS(BJ212=1,0,TRIM(INDIRECT("ｄａｔａ!$"&amp;BJ$112&amp;"$"&amp;$B211))="",1,TRIM(INDIRECT("ｄａｔａ!$"&amp;BJ$112&amp;"$"&amp;$B211))&lt;&gt;"",0)</f>
        <v>1</v>
      </c>
      <c r="BK211" s="80" cm="1">
        <f t="array" aca="1" ref="BK211" ca="1">_xlfn.IFS(BK212=1,0,TRIM(INDIRECT("ｄａｔａ!$"&amp;BK$112&amp;"$"&amp;$B211))="",1,TRIM(INDIRECT("ｄａｔａ!$"&amp;BK$112&amp;"$"&amp;$B211))&lt;&gt;"",0)</f>
        <v>1</v>
      </c>
      <c r="BL211" s="80" cm="1">
        <f t="array" aca="1" ref="BL211" ca="1">_xlfn.IFS(BL212=1,0,TRIM(INDIRECT("ｄａｔａ!$"&amp;BL$112&amp;"$"&amp;$B211))="",1,TRIM(INDIRECT("ｄａｔａ!$"&amp;BL$112&amp;"$"&amp;$B211))&lt;&gt;"",0)</f>
        <v>1</v>
      </c>
      <c r="BM211" s="80" cm="1">
        <f t="array" aca="1" ref="BM211" ca="1">_xlfn.IFS(BM212=1,0,TRIM(INDIRECT("ｄａｔａ!$"&amp;BM$112&amp;"$"&amp;$B211))="",1,TRIM(INDIRECT("ｄａｔａ!$"&amp;BM$112&amp;"$"&amp;$B211))&lt;&gt;"",0)</f>
        <v>1</v>
      </c>
      <c r="BN211" s="80" cm="1">
        <f t="array" aca="1" ref="BN211" ca="1">_xlfn.IFS(BN212=1,0,TRIM(INDIRECT("ｄａｔａ!$"&amp;BN$112&amp;"$"&amp;$B211))="",1,TRIM(INDIRECT("ｄａｔａ!$"&amp;BN$112&amp;"$"&amp;$B211))&lt;&gt;"",0)</f>
        <v>1</v>
      </c>
      <c r="BO211" s="80" cm="1">
        <f t="array" aca="1" ref="BO211" ca="1">_xlfn.IFS(BO212=1,0,TRIM(INDIRECT("ｄａｔａ!$"&amp;BO$112&amp;"$"&amp;$B211))="",1,TRIM(INDIRECT("ｄａｔａ!$"&amp;BO$112&amp;"$"&amp;$B211))&lt;&gt;"",0)</f>
        <v>1</v>
      </c>
      <c r="BP211" s="80" cm="1">
        <f t="array" aca="1" ref="BP211" ca="1">_xlfn.IFS(BP212=1,0,TRIM(INDIRECT("ｄａｔａ!$"&amp;BP$112&amp;"$"&amp;$B211))="",1,TRIM(INDIRECT("ｄａｔａ!$"&amp;BP$112&amp;"$"&amp;$B211))&lt;&gt;"",0)</f>
        <v>1</v>
      </c>
    </row>
    <row r="212" spans="1:68" x14ac:dyDescent="0.2">
      <c r="B212" s="80">
        <f>VLOOKUP($A209,$A$11:$B$110,2,FALSE)</f>
        <v>31</v>
      </c>
      <c r="C212" s="80" t="s">
        <v>2430</v>
      </c>
      <c r="D212" s="80" cm="1">
        <f t="array" aca="1" ref="D212" ca="1">IF(ISERROR(INDIRECT("ｄａｔａ!$"&amp;D$112&amp;"$"&amp;$B212)),1,0)</f>
        <v>0</v>
      </c>
      <c r="F212" s="80" cm="1">
        <f t="array" aca="1" ref="F212" ca="1">IF(ISERROR(INDIRECT("ｄａｔａ!$"&amp;F$112&amp;"$"&amp;$B212)),1,0)</f>
        <v>0</v>
      </c>
      <c r="G212" s="80" cm="1">
        <f t="array" aca="1" ref="G212" ca="1">IF(ISERROR(INDIRECT("ｄａｔａ!$"&amp;G$112&amp;"$"&amp;$B212)),1,0)</f>
        <v>0</v>
      </c>
      <c r="H212" s="80" cm="1">
        <f t="array" aca="1" ref="H212" ca="1">IF(ISERROR(INDIRECT("ｄａｔａ!$"&amp;H$112&amp;"$"&amp;$B212)),1,0)</f>
        <v>0</v>
      </c>
      <c r="I212" s="80" cm="1">
        <f t="array" aca="1" ref="I212" ca="1">IF(ISERROR(INDIRECT("ｄａｔａ!$"&amp;I$112&amp;"$"&amp;$B212)),1,0)</f>
        <v>0</v>
      </c>
      <c r="J212" s="80" cm="1">
        <f t="array" aca="1" ref="J212" ca="1">IF(ISERROR(INDIRECT("ｄａｔａ!$"&amp;J$112&amp;"$"&amp;$B212)),1,0)</f>
        <v>0</v>
      </c>
      <c r="K212" s="80" cm="1">
        <f t="array" aca="1" ref="K212" ca="1">IF(ISERROR(INDIRECT("ｄａｔａ!$"&amp;K$112&amp;"$"&amp;$B212)),1,0)</f>
        <v>0</v>
      </c>
      <c r="L212" s="80" cm="1">
        <f t="array" aca="1" ref="L212" ca="1">IF(ISERROR(INDIRECT("ｄａｔａ!$"&amp;L$112&amp;"$"&amp;$B212)),1,0)</f>
        <v>0</v>
      </c>
      <c r="M212" s="80" cm="1">
        <f t="array" aca="1" ref="M212" ca="1">IF(ISERROR(INDIRECT("ｄａｔａ!$"&amp;M$112&amp;"$"&amp;$B212)),1,0)</f>
        <v>0</v>
      </c>
      <c r="N212" s="80" cm="1">
        <f t="array" aca="1" ref="N212" ca="1">IF(ISERROR(INDIRECT("ｄａｔａ!$"&amp;N$112&amp;"$"&amp;$B212)),1,0)</f>
        <v>0</v>
      </c>
      <c r="O212" s="80" cm="1">
        <f t="array" aca="1" ref="O212" ca="1">IF(ISERROR(INDIRECT("ｄａｔａ!$"&amp;O$112&amp;"$"&amp;$B212)),1,0)</f>
        <v>0</v>
      </c>
      <c r="P212" s="80" cm="1">
        <f t="array" aca="1" ref="P212" ca="1">IF(ISERROR(INDIRECT("ｄａｔａ!$"&amp;P$112&amp;"$"&amp;$B212)),1,0)</f>
        <v>0</v>
      </c>
      <c r="Q212" s="80" cm="1">
        <f t="array" aca="1" ref="Q212" ca="1">IF(ISERROR(INDIRECT("ｄａｔａ!$"&amp;Q$112&amp;"$"&amp;$B212)),1,0)</f>
        <v>0</v>
      </c>
      <c r="R212" s="80" cm="1">
        <f t="array" aca="1" ref="R212" ca="1">IF(ISERROR(INDIRECT("ｄａｔａ!$"&amp;R$112&amp;"$"&amp;$B212)),1,0)</f>
        <v>0</v>
      </c>
      <c r="S212" s="80" cm="1">
        <f t="array" aca="1" ref="S212" ca="1">IF(ISERROR(INDIRECT("ｄａｔａ!$"&amp;S$112&amp;"$"&amp;$B212)),1,0)</f>
        <v>0</v>
      </c>
      <c r="T212" s="80" cm="1">
        <f t="array" aca="1" ref="T212" ca="1">IF(ISERROR(INDIRECT("ｄａｔａ!$"&amp;T$112&amp;"$"&amp;$B212)),1,0)</f>
        <v>0</v>
      </c>
      <c r="U212" s="80" cm="1">
        <f t="array" aca="1" ref="U212" ca="1">IF(ISERROR(INDIRECT("ｄａｔａ!$"&amp;U$112&amp;"$"&amp;$B212)),1,0)</f>
        <v>0</v>
      </c>
      <c r="V212" s="80" cm="1">
        <f t="array" aca="1" ref="V212" ca="1">IF(ISERROR(INDIRECT("ｄａｔａ!$"&amp;V$112&amp;"$"&amp;$B212)),1,0)</f>
        <v>0</v>
      </c>
      <c r="W212" s="80" cm="1">
        <f t="array" aca="1" ref="W212" ca="1">IF(ISERROR(INDIRECT("ｄａｔａ!$"&amp;W$112&amp;"$"&amp;$B212)),1,0)</f>
        <v>0</v>
      </c>
      <c r="X212" s="80">
        <f ca="1">IF(SUM($Y210:$AO210,$Y212:$AO212)&gt;0,1,0)</f>
        <v>0</v>
      </c>
      <c r="Y212" s="80" cm="1">
        <f t="array" aca="1" ref="Y212" ca="1">IF(ISERROR(INDIRECT("ｄａｔａ!$"&amp;Y$112&amp;"$"&amp;$B212)),1,0)</f>
        <v>0</v>
      </c>
      <c r="Z212" s="80" cm="1">
        <f t="array" aca="1" ref="Z212" ca="1">IF(ISERROR(INDIRECT("ｄａｔａ!$"&amp;Z$112&amp;"$"&amp;$B212)),1,0)</f>
        <v>0</v>
      </c>
      <c r="AA212" s="80" cm="1">
        <f t="array" aca="1" ref="AA212" ca="1">IF(ISERROR(INDIRECT("ｄａｔａ!$"&amp;AA$112&amp;"$"&amp;$B212)),1,0)</f>
        <v>0</v>
      </c>
      <c r="AB212" s="80" cm="1">
        <f t="array" aca="1" ref="AB212" ca="1">IF(ISERROR(INDIRECT("ｄａｔａ!$"&amp;AB$112&amp;"$"&amp;$B212)),1,0)</f>
        <v>0</v>
      </c>
      <c r="AC212" s="80" cm="1">
        <f t="array" aca="1" ref="AC212" ca="1">IF(ISERROR(INDIRECT("ｄａｔａ!$"&amp;AC$112&amp;"$"&amp;$B212)),1,0)</f>
        <v>0</v>
      </c>
      <c r="AD212" s="80" cm="1">
        <f t="array" aca="1" ref="AD212" ca="1">IF(ISERROR(INDIRECT("ｄａｔａ!$"&amp;AD$112&amp;"$"&amp;$B212)),1,0)</f>
        <v>0</v>
      </c>
      <c r="AE212" s="80" cm="1">
        <f t="array" aca="1" ref="AE212" ca="1">IF(ISERROR(INDIRECT("ｄａｔａ!$"&amp;AE$112&amp;"$"&amp;$B212)),1,0)</f>
        <v>0</v>
      </c>
      <c r="AF212" s="80" cm="1">
        <f t="array" aca="1" ref="AF212" ca="1">IF(ISERROR(INDIRECT("ｄａｔａ!$"&amp;AF$112&amp;"$"&amp;$B212)),1,0)</f>
        <v>0</v>
      </c>
      <c r="AG212" s="80" cm="1">
        <f t="array" aca="1" ref="AG212" ca="1">IF(ISERROR(INDIRECT("ｄａｔａ!$"&amp;AG$112&amp;"$"&amp;$B212)),1,0)</f>
        <v>0</v>
      </c>
      <c r="AH212" s="80" cm="1">
        <f t="array" aca="1" ref="AH212" ca="1">IF(ISERROR(INDIRECT("ｄａｔａ!$"&amp;AH$112&amp;"$"&amp;$B212)),1,0)</f>
        <v>0</v>
      </c>
      <c r="AI212" s="80" cm="1">
        <f t="array" aca="1" ref="AI212" ca="1">IF(ISERROR(INDIRECT("ｄａｔａ!$"&amp;AI$112&amp;"$"&amp;$B212)),1,0)</f>
        <v>0</v>
      </c>
      <c r="AJ212" s="80" cm="1">
        <f t="array" aca="1" ref="AJ212" ca="1">IF(ISERROR(INDIRECT("ｄａｔａ!$"&amp;AJ$112&amp;"$"&amp;$B212)),1,0)</f>
        <v>0</v>
      </c>
      <c r="AK212" s="80" cm="1">
        <f t="array" aca="1" ref="AK212" ca="1">IF(ISERROR(INDIRECT("ｄａｔａ!$"&amp;AK$112&amp;"$"&amp;$B212)),1,0)</f>
        <v>0</v>
      </c>
      <c r="AL212" s="80" cm="1">
        <f t="array" aca="1" ref="AL212" ca="1">IF(ISERROR(INDIRECT("ｄａｔａ!$"&amp;AL$112&amp;"$"&amp;$B212)),1,0)</f>
        <v>0</v>
      </c>
      <c r="AM212" s="80" cm="1">
        <f t="array" aca="1" ref="AM212" ca="1">IF(ISERROR(INDIRECT("ｄａｔａ!$"&amp;AM$112&amp;"$"&amp;$B212)),1,0)</f>
        <v>0</v>
      </c>
      <c r="AN212" s="80" cm="1">
        <f t="array" aca="1" ref="AN212" ca="1">IF(ISERROR(INDIRECT("ｄａｔａ!$"&amp;AN$112&amp;"$"&amp;$B212)),1,0)</f>
        <v>0</v>
      </c>
      <c r="AO212" s="80" cm="1">
        <f t="array" aca="1" ref="AO212" ca="1">IF(ISERROR(INDIRECT("ｄａｔａ!$"&amp;AO$112&amp;"$"&amp;$B212)),1,0)</f>
        <v>0</v>
      </c>
      <c r="AP212" s="80">
        <f ca="1">IF(SUM($AQ210:$AZ210,$AQ212:$AZ212)&gt;0,1,0)</f>
        <v>0</v>
      </c>
      <c r="AQ212" s="80" cm="1">
        <f t="array" aca="1" ref="AQ212" ca="1">IF(ISERROR(INDIRECT("ｄａｔａ!$"&amp;AQ$112&amp;"$"&amp;$B212)),1,0)</f>
        <v>0</v>
      </c>
      <c r="AR212" s="80" cm="1">
        <f t="array" aca="1" ref="AR212" ca="1">IF(ISERROR(INDIRECT("ｄａｔａ!$"&amp;AR$112&amp;"$"&amp;$B212)),1,0)</f>
        <v>0</v>
      </c>
      <c r="AS212" s="80" cm="1">
        <f t="array" aca="1" ref="AS212" ca="1">IF(ISERROR(INDIRECT("ｄａｔａ!$"&amp;AS$112&amp;"$"&amp;$B212)),1,0)</f>
        <v>0</v>
      </c>
      <c r="AT212" s="80" cm="1">
        <f t="array" aca="1" ref="AT212" ca="1">IF(ISERROR(INDIRECT("ｄａｔａ!$"&amp;AT$112&amp;"$"&amp;$B212)),1,0)</f>
        <v>0</v>
      </c>
      <c r="AU212" s="80" cm="1">
        <f t="array" aca="1" ref="AU212" ca="1">IF(ISERROR(INDIRECT("ｄａｔａ!$"&amp;AU$112&amp;"$"&amp;$B212)),1,0)</f>
        <v>0</v>
      </c>
      <c r="AV212" s="80" cm="1">
        <f t="array" aca="1" ref="AV212" ca="1">IF(ISERROR(INDIRECT("ｄａｔａ!$"&amp;AV$112&amp;"$"&amp;$B212)),1,0)</f>
        <v>0</v>
      </c>
      <c r="AW212" s="80" cm="1">
        <f t="array" aca="1" ref="AW212" ca="1">IF(ISERROR(INDIRECT("ｄａｔａ!$"&amp;AW$112&amp;"$"&amp;$B212)),1,0)</f>
        <v>0</v>
      </c>
      <c r="AX212" s="80" cm="1">
        <f t="array" aca="1" ref="AX212" ca="1">IF(ISERROR(INDIRECT("ｄａｔａ!$"&amp;AX$112&amp;"$"&amp;$B212)),1,0)</f>
        <v>0</v>
      </c>
      <c r="AY212" s="80" cm="1">
        <f t="array" aca="1" ref="AY212" ca="1">IF(ISERROR(INDIRECT("ｄａｔａ!$"&amp;AY$112&amp;"$"&amp;$B212)),1,0)</f>
        <v>0</v>
      </c>
      <c r="AZ212" s="80" cm="1">
        <f t="array" aca="1" ref="AZ212" ca="1">IF(ISERROR(INDIRECT("ｄａｔａ!$"&amp;AZ$112&amp;"$"&amp;$B212)),1,0)</f>
        <v>0</v>
      </c>
      <c r="BA212" s="80">
        <f ca="1">IF(SUM($BB210:$BP210,$BB212:$BP212)&gt;0,1,0)</f>
        <v>0</v>
      </c>
      <c r="BB212" s="80" cm="1">
        <f t="array" aca="1" ref="BB212" ca="1">IF(ISERROR(INDIRECT("ｄａｔａ!$"&amp;BB$112&amp;"$"&amp;$B212)),1,0)</f>
        <v>0</v>
      </c>
      <c r="BC212" s="80" cm="1">
        <f t="array" aca="1" ref="BC212" ca="1">IF(ISERROR(INDIRECT("ｄａｔａ!$"&amp;BC$112&amp;"$"&amp;$B212)),1,0)</f>
        <v>0</v>
      </c>
      <c r="BD212" s="80" cm="1">
        <f t="array" aca="1" ref="BD212" ca="1">IF(ISERROR(INDIRECT("ｄａｔａ!$"&amp;BD$112&amp;"$"&amp;$B212)),1,0)</f>
        <v>0</v>
      </c>
      <c r="BE212" s="80" cm="1">
        <f t="array" aca="1" ref="BE212" ca="1">IF(ISERROR(INDIRECT("ｄａｔａ!$"&amp;BE$112&amp;"$"&amp;$B212)),1,0)</f>
        <v>0</v>
      </c>
      <c r="BF212" s="80" cm="1">
        <f t="array" aca="1" ref="BF212" ca="1">IF(ISERROR(INDIRECT("ｄａｔａ!$"&amp;BF$112&amp;"$"&amp;$B212)),1,0)</f>
        <v>0</v>
      </c>
      <c r="BG212" s="80" cm="1">
        <f t="array" aca="1" ref="BG212" ca="1">IF(ISERROR(INDIRECT("ｄａｔａ!$"&amp;BG$112&amp;"$"&amp;$B212)),1,0)</f>
        <v>0</v>
      </c>
      <c r="BH212" s="80" cm="1">
        <f t="array" aca="1" ref="BH212" ca="1">IF(ISERROR(INDIRECT("ｄａｔａ!$"&amp;BH$112&amp;"$"&amp;$B212)),1,0)</f>
        <v>0</v>
      </c>
      <c r="BI212" s="80" cm="1">
        <f t="array" aca="1" ref="BI212" ca="1">IF(ISERROR(INDIRECT("ｄａｔａ!$"&amp;BI$112&amp;"$"&amp;$B212)),1,0)</f>
        <v>0</v>
      </c>
      <c r="BJ212" s="80" cm="1">
        <f t="array" aca="1" ref="BJ212" ca="1">IF(ISERROR(INDIRECT("ｄａｔａ!$"&amp;BJ$112&amp;"$"&amp;$B212)),1,0)</f>
        <v>0</v>
      </c>
      <c r="BK212" s="80" cm="1">
        <f t="array" aca="1" ref="BK212" ca="1">IF(ISERROR(INDIRECT("ｄａｔａ!$"&amp;BK$112&amp;"$"&amp;$B212)),1,0)</f>
        <v>0</v>
      </c>
      <c r="BL212" s="80" cm="1">
        <f t="array" aca="1" ref="BL212" ca="1">IF(ISERROR(INDIRECT("ｄａｔａ!$"&amp;BL$112&amp;"$"&amp;$B212)),1,0)</f>
        <v>0</v>
      </c>
      <c r="BM212" s="80" cm="1">
        <f t="array" aca="1" ref="BM212" ca="1">IF(ISERROR(INDIRECT("ｄａｔａ!$"&amp;BM$112&amp;"$"&amp;$B212)),1,0)</f>
        <v>0</v>
      </c>
      <c r="BN212" s="80" cm="1">
        <f t="array" aca="1" ref="BN212" ca="1">IF(ISERROR(INDIRECT("ｄａｔａ!$"&amp;BN$112&amp;"$"&amp;$B212)),1,0)</f>
        <v>0</v>
      </c>
      <c r="BO212" s="80" cm="1">
        <f t="array" aca="1" ref="BO212" ca="1">IF(ISERROR(INDIRECT("ｄａｔａ!$"&amp;BO$112&amp;"$"&amp;$B212)),1,0)</f>
        <v>0</v>
      </c>
      <c r="BP212" s="80" cm="1">
        <f t="array" aca="1" ref="BP212" ca="1">IF(ISERROR(INDIRECT("ｄａｔａ!$"&amp;BP$112&amp;"$"&amp;$B212)),1,0)</f>
        <v>0</v>
      </c>
    </row>
    <row r="213" spans="1:68" x14ac:dyDescent="0.2">
      <c r="A213" s="80" t="s">
        <v>2343</v>
      </c>
      <c r="B213" s="80">
        <f>VLOOKUP($A213,$A$11:$B$110,2,FALSE)</f>
        <v>32</v>
      </c>
      <c r="C213" s="80" t="s">
        <v>2435</v>
      </c>
      <c r="D213" s="80" cm="1">
        <f t="array" aca="1" ref="D213" ca="1">_xlfn.IFS(D214=1,0,D215=1,0,AND(INDIRECT("ｄａｔａ!$"&amp;D$112&amp;"$"&amp;$B213)&lt;=INDIRECT("kikan!$Q$11"),INDIRECT("ｄａｔａ!$"&amp;D$112&amp;"$"&amp;$B213)&gt;=INDIRECT("kikan!$K$11")),0,TRUE,1)</f>
        <v>0</v>
      </c>
      <c r="F213" s="80">
        <v>0</v>
      </c>
      <c r="G213" s="80">
        <v>0</v>
      </c>
      <c r="H213" s="80">
        <v>0</v>
      </c>
      <c r="I213" s="80" cm="1">
        <f t="array" aca="1" ref="I213" ca="1">_xlfn.IFS(I214=1,0,I215=1,0,INDIRECT("ｄａｔａ!$"&amp;I$112&amp;"$"&amp;$B213)&gt;=INDIRECT("kikan!$I$11"),0,TRUE,1)</f>
        <v>0</v>
      </c>
      <c r="J213" s="80" cm="1">
        <f t="array" aca="1" ref="J213" ca="1">_xlfn.IFS(D216=1,0,I213=1,0,J214=1,0,I215=1,0,J215=1,0,INDIRECT("ｄａｔａ!$"&amp;I$112&amp;"$"&amp;$B213)&gt;INDIRECT("kikan!$I$11"),0,INDIRECT("ｄａｔａ!$"&amp;J$112&amp;"$"&amp;$B213)&gt;=INDIRECT("ｄａｔａ!$"&amp;D$112&amp;"$"&amp;$B213),0,TRUE,1)</f>
        <v>0</v>
      </c>
      <c r="K213" s="80" cm="1">
        <f t="array" aca="1" ref="K213" ca="1">_xlfn.IFS(K214=1,0,K215=1,0,AND(INDIRECT("ｄａｔａ!$"&amp;K$112&amp;"$"&amp;$B214)&gt;0,INDIRECT("ｄａｔａ!$"&amp;K$112&amp;"$"&amp;$B214)&lt;10000),0,TRUE,1)</f>
        <v>0</v>
      </c>
      <c r="L213" s="80" cm="1">
        <f t="array" aca="1" ref="L213" ca="1">_xlfn.IFS(L214=1,0,L215=1,0,INDIRECT("ｄａｔａ!$"&amp;L$112&amp;"$"&amp;$B213)&lt;20000,1,TRUE,0)</f>
        <v>0</v>
      </c>
      <c r="M213" s="80">
        <v>0</v>
      </c>
      <c r="N213" s="80">
        <v>0</v>
      </c>
      <c r="O213" s="80" cm="1">
        <f t="array" aca="1" ref="O213" ca="1">_xlfn.IFS(O216=1,0,INDIRECT("ｄａｔａ!$"&amp;O$112&amp;"$"&amp;$B214)=4,1,TRUE,0)</f>
        <v>0</v>
      </c>
      <c r="P213" s="80" cm="1">
        <f t="array" aca="1" ref="P213" ca="1">_xlfn.IFS(P216=1,0,AND(INDIRECT("ｄａｔａ!$"&amp;P$112&amp;"$"&amp;$B214)&lt;=3,INDIRECT("ｄａｔａ!$"&amp;P$112&amp;"$"&amp;$B214)&gt;0),1,TRUE,0)</f>
        <v>0</v>
      </c>
      <c r="Q213" s="80" cm="1">
        <f t="array" aca="1" ref="Q213" ca="1">_xlfn.IFS(Q216=1,0,INDIRECT("ｄａｔａ!$"&amp;Q$112&amp;"$"&amp;$B213)=1,1,TRUE,0)</f>
        <v>0</v>
      </c>
      <c r="R213" s="80">
        <v>0</v>
      </c>
      <c r="S213" s="80">
        <v>0</v>
      </c>
      <c r="T213" s="80">
        <v>0</v>
      </c>
      <c r="U213" s="80">
        <v>0</v>
      </c>
      <c r="V213" s="80">
        <v>0</v>
      </c>
      <c r="W213" s="80">
        <v>0</v>
      </c>
      <c r="X213" s="80">
        <f ca="1">IF(AND(SUM($Y213:$AO213)=0,17-SUM($Y215:$AO215)&gt;1),1,0)</f>
        <v>0</v>
      </c>
      <c r="Y213" s="80" cm="1">
        <f t="array" aca="1" ref="Y213" ca="1">_xlfn.IFS(Y216=1,0,INDIRECT("ｄａｔａ!$"&amp;Y$112&amp;"$"&amp;$B213)=2,1,TRUE,0)</f>
        <v>0</v>
      </c>
      <c r="Z213" s="80" cm="1">
        <f t="array" aca="1" ref="Z213" ca="1">_xlfn.IFS(Z216=1,0,INDIRECT("ｄａｔａ!$"&amp;Z$112&amp;"$"&amp;$B213)=2,1,TRUE,0)</f>
        <v>0</v>
      </c>
      <c r="AA213" s="80" cm="1">
        <f t="array" aca="1" ref="AA213" ca="1">_xlfn.IFS(AA216=1,0,INDIRECT("ｄａｔａ!$"&amp;AA$112&amp;"$"&amp;$B213)=2,1,TRUE,0)</f>
        <v>0</v>
      </c>
      <c r="AB213" s="80" cm="1">
        <f t="array" aca="1" ref="AB213" ca="1">_xlfn.IFS(AB216=1,0,INDIRECT("ｄａｔａ!$"&amp;AB$112&amp;"$"&amp;$B213)=2,1,TRUE,0)</f>
        <v>0</v>
      </c>
      <c r="AC213" s="80" cm="1">
        <f t="array" aca="1" ref="AC213" ca="1">_xlfn.IFS(AC216=1,0,INDIRECT("ｄａｔａ!$"&amp;AC$112&amp;"$"&amp;$B213)=2,1,TRUE,0)</f>
        <v>0</v>
      </c>
      <c r="AD213" s="80" cm="1">
        <f t="array" aca="1" ref="AD213" ca="1">_xlfn.IFS(AD216=1,0,INDIRECT("ｄａｔａ!$"&amp;AD$112&amp;"$"&amp;$B213)=2,1,TRUE,0)</f>
        <v>0</v>
      </c>
      <c r="AE213" s="80" cm="1">
        <f t="array" aca="1" ref="AE213" ca="1">_xlfn.IFS(AE216=1,0,INDIRECT("ｄａｔａ!$"&amp;AE$112&amp;"$"&amp;$B213)=2,1,TRUE,0)</f>
        <v>0</v>
      </c>
      <c r="AF213" s="80" cm="1">
        <f t="array" aca="1" ref="AF213" ca="1">_xlfn.IFS(AF216=1,0,INDIRECT("ｄａｔａ!$"&amp;AF$112&amp;"$"&amp;$B213)=2,1,TRUE,0)</f>
        <v>0</v>
      </c>
      <c r="AG213" s="80" cm="1">
        <f t="array" aca="1" ref="AG213" ca="1">_xlfn.IFS(AG216=1,0,INDIRECT("ｄａｔａ!$"&amp;AG$112&amp;"$"&amp;$B213)=2,1,TRUE,0)</f>
        <v>0</v>
      </c>
      <c r="AH213" s="80" cm="1">
        <f t="array" aca="1" ref="AH213" ca="1">_xlfn.IFS(AH216=1,0,INDIRECT("ｄａｔａ!$"&amp;AH$112&amp;"$"&amp;$B213)=2,1,TRUE,0)</f>
        <v>0</v>
      </c>
      <c r="AI213" s="80" cm="1">
        <f t="array" aca="1" ref="AI213" ca="1">_xlfn.IFS(AI216=1,0,INDIRECT("ｄａｔａ!$"&amp;AI$112&amp;"$"&amp;$B213)=2,1,TRUE,0)</f>
        <v>0</v>
      </c>
      <c r="AJ213" s="80" cm="1">
        <f t="array" aca="1" ref="AJ213" ca="1">_xlfn.IFS(AJ216=1,0,INDIRECT("ｄａｔａ!$"&amp;AJ$112&amp;"$"&amp;$B213)=2,1,TRUE,0)</f>
        <v>0</v>
      </c>
      <c r="AK213" s="80" cm="1">
        <f t="array" aca="1" ref="AK213" ca="1">_xlfn.IFS(AK216=1,0,INDIRECT("ｄａｔａ!$"&amp;AK$112&amp;"$"&amp;$B213)=2,1,TRUE,0)</f>
        <v>0</v>
      </c>
      <c r="AL213" s="80" cm="1">
        <f t="array" aca="1" ref="AL213" ca="1">_xlfn.IFS(AL216=1,0,INDIRECT("ｄａｔａ!$"&amp;AL$112&amp;"$"&amp;$B213)=2,1,TRUE,0)</f>
        <v>0</v>
      </c>
      <c r="AM213" s="80" cm="1">
        <f t="array" aca="1" ref="AM213" ca="1">_xlfn.IFS(AM216=1,0,INDIRECT("ｄａｔａ!$"&amp;AM$112&amp;"$"&amp;$B213)=2,1,TRUE,0)</f>
        <v>0</v>
      </c>
      <c r="AN213" s="80" cm="1">
        <f t="array" aca="1" ref="AN213" ca="1">_xlfn.IFS(AN216=1,0,INDIRECT("ｄａｔａ!$"&amp;AN$112&amp;"$"&amp;$B213)=2,1,TRUE,0)</f>
        <v>0</v>
      </c>
      <c r="AO213" s="80" cm="1">
        <f t="array" aca="1" ref="AO213" ca="1">_xlfn.IFS(AO216=1,0,INDIRECT("ｄａｔａ!$"&amp;AO$112&amp;"$"&amp;$B213)=2,1,TRUE,0)</f>
        <v>0</v>
      </c>
      <c r="AP213" s="80">
        <f ca="1">IF(AND(SUM($AQ213:$AZ213)=0,10-SUM($AQ215:$AZ215)&gt;1),1,0)</f>
        <v>0</v>
      </c>
      <c r="AQ213" s="80" cm="1">
        <f t="array" aca="1" ref="AQ213" ca="1">_xlfn.IFS(AQ216=1,0,INDIRECT("ｄａｔａ!$"&amp;AQ$112&amp;"$"&amp;$B213)=2,1,TRUE,0)</f>
        <v>0</v>
      </c>
      <c r="AR213" s="80" cm="1">
        <f t="array" aca="1" ref="AR213" ca="1">_xlfn.IFS(AR216=1,0,INDIRECT("ｄａｔａ!$"&amp;AR$112&amp;"$"&amp;$B213)=2,1,TRUE,0)</f>
        <v>0</v>
      </c>
      <c r="AS213" s="80" cm="1">
        <f t="array" aca="1" ref="AS213" ca="1">_xlfn.IFS(AS216=1,0,INDIRECT("ｄａｔａ!$"&amp;AS$112&amp;"$"&amp;$B213)=2,1,TRUE,0)</f>
        <v>0</v>
      </c>
      <c r="AT213" s="80" cm="1">
        <f t="array" aca="1" ref="AT213" ca="1">_xlfn.IFS(AT216=1,0,INDIRECT("ｄａｔａ!$"&amp;AT$112&amp;"$"&amp;$B213)=2,1,TRUE,0)</f>
        <v>0</v>
      </c>
      <c r="AU213" s="80" cm="1">
        <f t="array" aca="1" ref="AU213" ca="1">_xlfn.IFS(AU216=1,0,INDIRECT("ｄａｔａ!$"&amp;AU$112&amp;"$"&amp;$B213)=2,1,TRUE,0)</f>
        <v>0</v>
      </c>
      <c r="AV213" s="80" cm="1">
        <f t="array" aca="1" ref="AV213" ca="1">_xlfn.IFS(AV216=1,0,INDIRECT("ｄａｔａ!$"&amp;AV$112&amp;"$"&amp;$B213)=2,1,TRUE,0)</f>
        <v>0</v>
      </c>
      <c r="AW213" s="80" cm="1">
        <f t="array" aca="1" ref="AW213" ca="1">_xlfn.IFS(AW216=1,0,INDIRECT("ｄａｔａ!$"&amp;AW$112&amp;"$"&amp;$B213)=2,1,TRUE,0)</f>
        <v>0</v>
      </c>
      <c r="AX213" s="80" cm="1">
        <f t="array" aca="1" ref="AX213" ca="1">_xlfn.IFS(AX216=1,0,INDIRECT("ｄａｔａ!$"&amp;AX$112&amp;"$"&amp;$B213)=2,1,TRUE,0)</f>
        <v>0</v>
      </c>
      <c r="AY213" s="80" cm="1">
        <f t="array" aca="1" ref="AY213" ca="1">_xlfn.IFS(AY216=1,0,INDIRECT("ｄａｔａ!$"&amp;AY$112&amp;"$"&amp;$B213)=2,1,TRUE,0)</f>
        <v>0</v>
      </c>
      <c r="AZ213" s="80" cm="1">
        <f t="array" aca="1" ref="AZ213" ca="1">_xlfn.IFS(AZ216=1,0,INDIRECT("ｄａｔａ!$"&amp;AZ$112&amp;"$"&amp;$B213)=2,1,TRUE,0)</f>
        <v>0</v>
      </c>
      <c r="BA213" s="80">
        <f ca="1">IF(AND(SUM($BB213:$BP213)=0,15-SUM($BB215:$BP215)&gt;1),1,0)</f>
        <v>0</v>
      </c>
      <c r="BB213" s="80" cm="1">
        <f t="array" aca="1" ref="BB213" ca="1">_xlfn.IFS(BB216=1,0,INDIRECT("ｄａｔａ!$"&amp;BB$112&amp;"$"&amp;$B213)=2,1,TRUE,0)</f>
        <v>0</v>
      </c>
      <c r="BC213" s="80" cm="1">
        <f t="array" aca="1" ref="BC213" ca="1">_xlfn.IFS(BC216=1,0,INDIRECT("ｄａｔａ!$"&amp;BC$112&amp;"$"&amp;$B213)=2,1,TRUE,0)</f>
        <v>0</v>
      </c>
      <c r="BD213" s="80" cm="1">
        <f t="array" aca="1" ref="BD213" ca="1">_xlfn.IFS(BD216=1,0,INDIRECT("ｄａｔａ!$"&amp;BD$112&amp;"$"&amp;$B213)=2,1,TRUE,0)</f>
        <v>0</v>
      </c>
      <c r="BE213" s="80" cm="1">
        <f t="array" aca="1" ref="BE213" ca="1">_xlfn.IFS(BE216=1,0,INDIRECT("ｄａｔａ!$"&amp;BE$112&amp;"$"&amp;$B213)=2,1,TRUE,0)</f>
        <v>0</v>
      </c>
      <c r="BF213" s="80" cm="1">
        <f t="array" aca="1" ref="BF213" ca="1">_xlfn.IFS(BF216=1,0,INDIRECT("ｄａｔａ!$"&amp;BF$112&amp;"$"&amp;$B213)=2,1,TRUE,0)</f>
        <v>0</v>
      </c>
      <c r="BG213" s="80" cm="1">
        <f t="array" aca="1" ref="BG213" ca="1">_xlfn.IFS(BG216=1,0,INDIRECT("ｄａｔａ!$"&amp;BG$112&amp;"$"&amp;$B213)=2,1,TRUE,0)</f>
        <v>0</v>
      </c>
      <c r="BH213" s="80" cm="1">
        <f t="array" aca="1" ref="BH213" ca="1">_xlfn.IFS(BH216=1,0,INDIRECT("ｄａｔａ!$"&amp;BH$112&amp;"$"&amp;$B213)=2,1,TRUE,0)</f>
        <v>0</v>
      </c>
      <c r="BI213" s="80" cm="1">
        <f t="array" aca="1" ref="BI213" ca="1">_xlfn.IFS(BI216=1,0,INDIRECT("ｄａｔａ!$"&amp;BI$112&amp;"$"&amp;$B213)=2,1,TRUE,0)</f>
        <v>0</v>
      </c>
      <c r="BJ213" s="80" cm="1">
        <f t="array" aca="1" ref="BJ213" ca="1">_xlfn.IFS(BJ216=1,0,INDIRECT("ｄａｔａ!$"&amp;BJ$112&amp;"$"&amp;$B213)=2,1,TRUE,0)</f>
        <v>0</v>
      </c>
      <c r="BK213" s="80" cm="1">
        <f t="array" aca="1" ref="BK213" ca="1">_xlfn.IFS(BK216=1,0,INDIRECT("ｄａｔａ!$"&amp;BK$112&amp;"$"&amp;$B213)=2,1,TRUE,0)</f>
        <v>0</v>
      </c>
      <c r="BL213" s="80" cm="1">
        <f t="array" aca="1" ref="BL213" ca="1">_xlfn.IFS(BL216=1,0,INDIRECT("ｄａｔａ!$"&amp;BL$112&amp;"$"&amp;$B213)=2,1,TRUE,0)</f>
        <v>0</v>
      </c>
      <c r="BM213" s="80" cm="1">
        <f t="array" aca="1" ref="BM213" ca="1">_xlfn.IFS(BM216=1,0,INDIRECT("ｄａｔａ!$"&amp;BM$112&amp;"$"&amp;$B213)=2,1,TRUE,0)</f>
        <v>0</v>
      </c>
      <c r="BN213" s="80" cm="1">
        <f t="array" aca="1" ref="BN213" ca="1">_xlfn.IFS(BN216=1,0,INDIRECT("ｄａｔａ!$"&amp;BN$112&amp;"$"&amp;$B213)=2,1,TRUE,0)</f>
        <v>0</v>
      </c>
      <c r="BO213" s="80" cm="1">
        <f t="array" aca="1" ref="BO213" ca="1">_xlfn.IFS(BO216=1,0,INDIRECT("ｄａｔａ!$"&amp;BO$112&amp;"$"&amp;$B213)=2,1,TRUE,0)</f>
        <v>0</v>
      </c>
      <c r="BP213" s="80" cm="1">
        <f t="array" aca="1" ref="BP213" ca="1">_xlfn.IFS(BP216=1,0,INDIRECT("ｄａｔａ!$"&amp;BP$112&amp;"$"&amp;$B213)=2,1,TRUE,0)</f>
        <v>0</v>
      </c>
    </row>
    <row r="214" spans="1:68" x14ac:dyDescent="0.2">
      <c r="B214" s="80">
        <f>VLOOKUP($A213,$A$11:$B$110,2,FALSE)</f>
        <v>32</v>
      </c>
      <c r="C214" s="80" t="s">
        <v>2437</v>
      </c>
      <c r="D214" s="80" cm="1">
        <f t="array" aca="1" ref="D214" ca="1">_xlfn.IFS(D215=1,0,AND(ISNUMBER(INDIRECT("ｄａｔａ!$"&amp;D$112&amp;"$"&amp;$B214)),INDIRECT("ｄａｔａ!$"&amp;D$112&amp;"$"&amp;$B214)&lt;=12,INDIRECT("ｄａｔａ!$"&amp;D$112&amp;"$"&amp;$B214)&gt;=1),0,TRUE,1)</f>
        <v>1</v>
      </c>
      <c r="F214" s="80">
        <v>0</v>
      </c>
      <c r="G214" s="80">
        <v>0</v>
      </c>
      <c r="H214" s="80">
        <v>0</v>
      </c>
      <c r="I214" s="80" cm="1">
        <f t="array" aca="1" ref="I214" ca="1">_xlfn.IFS(I215=1,0,AND(ISNUMBER(INDIRECT("ｄａｔａ!$"&amp;I$112&amp;"$"&amp;$B214)),LEN(INDIRECT("ｄａｔａ!$"&amp;I$112&amp;"$"&amp;$B214))=4),0,TRUE,1)</f>
        <v>0</v>
      </c>
      <c r="J214" s="80" cm="1">
        <f t="array" aca="1" ref="J214" ca="1">_xlfn.IFS(J215=1,0,AND(ISNUMBER(INDIRECT("ｄａｔａ!$"&amp;J$112&amp;"$"&amp;$B214)),INDIRECT("ｄａｔａ!$"&amp;J$112&amp;"$"&amp;$B214)&lt;=12,INDIRECT("ｄａｔａ!$"&amp;J$112&amp;"$"&amp;$B214)&gt;=1),0,TRUE,1)</f>
        <v>0</v>
      </c>
      <c r="K214" s="80" cm="1">
        <f t="array" aca="1" ref="K214" ca="1">_xlfn.IFS(K215=1,0,ISNUMBER(INDIRECT("ｄａｔａ!$"&amp;K$112&amp;"$"&amp;$B214)),0,TRUE,1)</f>
        <v>0</v>
      </c>
      <c r="L214" s="80" cm="1">
        <f t="array" aca="1" ref="L214" ca="1">_xlfn.IFS(L215=1,0,AND(ISNUMBER(INDIRECT("ｄａｔａ!$"&amp;L$112&amp;"$"&amp;$B214)),INDIRECT("ｄａｔａ!$"&amp;L$112&amp;"$"&amp;$B214)&gt;0),0,TRUE,1)</f>
        <v>0</v>
      </c>
      <c r="M214" s="80" cm="1">
        <f t="array" aca="1" ref="M214" ca="1">_xlfn.IFS(M215=1,0,AND(INDIRECT("ｄａｔａ!$"&amp;M$112&amp;"$"&amp;$B214)&lt;=5,INDIRECT("ｄａｔａ!$"&amp;M$112&amp;"$"&amp;$B214)&gt;0),0,TRUE,1)</f>
        <v>0</v>
      </c>
      <c r="N214" s="80" cm="1">
        <f t="array" aca="1" ref="N214" ca="1">_xlfn.IFS(N215=1,0,AND(INDIRECT("ｄａｔａ!$"&amp;N$112&amp;"$"&amp;$B214)&lt;=2,INDIRECT("ｄａｔａ!$"&amp;N$112&amp;"$"&amp;$B214)&gt;0),0,TRUE,1)</f>
        <v>0</v>
      </c>
      <c r="O214" s="80" cm="1">
        <f t="array" aca="1" ref="O214" ca="1">_xlfn.IFS(O215=1,0,AND(INDIRECT("ｄａｔａ!$"&amp;O$112&amp;"$"&amp;$B214)&lt;=4,INDIRECT("ｄａｔａ!$"&amp;O$112&amp;"$"&amp;$B214)&gt;0),0,TRUE,1)</f>
        <v>0</v>
      </c>
      <c r="P214" s="80" cm="1">
        <f t="array" aca="1" ref="P214" ca="1">_xlfn.IFS(P215=1,0,AND(INDIRECT("ｄａｔａ!$"&amp;P$112&amp;"$"&amp;$B214)&lt;=3,INDIRECT("ｄａｔａ!$"&amp;P$112&amp;"$"&amp;$B214)&gt;0),0,TRUE,1)</f>
        <v>0</v>
      </c>
      <c r="Q214" s="80" cm="1">
        <f t="array" aca="1" ref="Q214" ca="1">_xlfn.IFS(Q215=1,0,AND(INDIRECT("ｄａｔａ!$"&amp;Q$112&amp;"$"&amp;$B214)&lt;=2,INDIRECT("ｄａｔａ!$"&amp;Q$112&amp;"$"&amp;$B214)&gt;0),0,TRUE,1)</f>
        <v>0</v>
      </c>
      <c r="R214" s="80" cm="1">
        <f t="array" aca="1" ref="R214" ca="1">_xlfn.IFS(R215=1,0,AND(INDIRECT("ｄａｔａ!$"&amp;R$112&amp;"$"&amp;$B214)&lt;=10,INDIRECT("ｄａｔａ!$"&amp;R$112&amp;"$"&amp;$B214)&gt;0),0,TRUE,1)</f>
        <v>0</v>
      </c>
      <c r="S214" s="80" cm="1">
        <f t="array" aca="1" ref="S214" ca="1">_xlfn.IFS(S215=1,0,AND(INDIRECT("ｄａｔａ!$"&amp;S$112&amp;"$"&amp;$B214)&lt;=5,INDIRECT("ｄａｔａ!$"&amp;S$112&amp;"$"&amp;$B214)&gt;0),0,TRUE,1)</f>
        <v>0</v>
      </c>
      <c r="T214" s="80" cm="1">
        <f t="array" aca="1" ref="T214" ca="1">_xlfn.IFS(T215=1,0,AND(INDIRECT("ｄａｔａ!$"&amp;T$112&amp;"$"&amp;$B214)&lt;=9,INDIRECT("ｄａｔａ!$"&amp;T$112&amp;"$"&amp;$B214)&gt;0),0,TRUE,1)</f>
        <v>0</v>
      </c>
      <c r="U214" s="80" cm="1">
        <f t="array" aca="1" ref="U214" ca="1">_xlfn.IFS(U215=1,0,ISNUMBER(INDIRECT("ｄａｔａ!$"&amp;U$112&amp;"$"&amp;$B214)),0,TRUE,1)</f>
        <v>0</v>
      </c>
      <c r="V214" s="80" cm="1">
        <f t="array" aca="1" ref="V214" ca="1">_xlfn.IFS(V215=1,0,AND(INDIRECT("ｄａｔａ!$"&amp;V$112&amp;"$"&amp;$B214)&lt;=4,INDIRECT("ｄａｔａ!$"&amp;V$112&amp;"$"&amp;$B214)&gt;0),0,TRUE,1)</f>
        <v>0</v>
      </c>
      <c r="W214" s="80" cm="1">
        <f t="array" aca="1" ref="W214" ca="1">_xlfn.IFS(W215=1,0,AND(INDIRECT("ｄａｔａ!$"&amp;W$112&amp;"$"&amp;$B214)&lt;=2,INDIRECT("ｄａｔａ!$"&amp;W$112&amp;"$"&amp;$B214)&gt;0),0,TRUE,1)</f>
        <v>0</v>
      </c>
      <c r="X214" s="80">
        <f ca="1">IF(SUM($Y213:$AO213)&gt;1,1,0)</f>
        <v>0</v>
      </c>
      <c r="Y214" s="80" cm="1">
        <f t="array" aca="1" ref="Y214" ca="1">_xlfn.IFS(Y216=1,0,Y215=1,0,AND(INDIRECT("ｄａｔａ!$"&amp;Y$112&amp;"$"&amp;$B214)&lt;=2,INDIRECT("ｄａｔａ!$"&amp;Y$112&amp;"$"&amp;$B214)&gt;0),0,TRUE,1)</f>
        <v>0</v>
      </c>
      <c r="Z214" s="80" cm="1">
        <f t="array" aca="1" ref="Z214" ca="1">_xlfn.IFS(Z216=1,0,Z215=1,0,AND(INDIRECT("ｄａｔａ!$"&amp;Z$112&amp;"$"&amp;$B214)&lt;=2,INDIRECT("ｄａｔａ!$"&amp;Z$112&amp;"$"&amp;$B214)&gt;0),0,TRUE,1)</f>
        <v>0</v>
      </c>
      <c r="AA214" s="80" cm="1">
        <f t="array" aca="1" ref="AA214" ca="1">_xlfn.IFS(AA216=1,0,AA215=1,0,AND(INDIRECT("ｄａｔａ!$"&amp;AA$112&amp;"$"&amp;$B214)&lt;=2,INDIRECT("ｄａｔａ!$"&amp;AA$112&amp;"$"&amp;$B214)&gt;0),0,TRUE,1)</f>
        <v>0</v>
      </c>
      <c r="AB214" s="80" cm="1">
        <f t="array" aca="1" ref="AB214" ca="1">_xlfn.IFS(AB216=1,0,AB215=1,0,AND(INDIRECT("ｄａｔａ!$"&amp;AB$112&amp;"$"&amp;$B214)&lt;=2,INDIRECT("ｄａｔａ!$"&amp;AB$112&amp;"$"&amp;$B214)&gt;0),0,TRUE,1)</f>
        <v>0</v>
      </c>
      <c r="AC214" s="80" cm="1">
        <f t="array" aca="1" ref="AC214" ca="1">_xlfn.IFS(AC216=1,0,AC215=1,0,AND(INDIRECT("ｄａｔａ!$"&amp;AC$112&amp;"$"&amp;$B214)&lt;=2,INDIRECT("ｄａｔａ!$"&amp;AC$112&amp;"$"&amp;$B214)&gt;0),0,TRUE,1)</f>
        <v>0</v>
      </c>
      <c r="AD214" s="80" cm="1">
        <f t="array" aca="1" ref="AD214" ca="1">_xlfn.IFS(AD216=1,0,AD215=1,0,AND(INDIRECT("ｄａｔａ!$"&amp;AD$112&amp;"$"&amp;$B214)&lt;=2,INDIRECT("ｄａｔａ!$"&amp;AD$112&amp;"$"&amp;$B214)&gt;0),0,TRUE,1)</f>
        <v>0</v>
      </c>
      <c r="AE214" s="80" cm="1">
        <f t="array" aca="1" ref="AE214" ca="1">_xlfn.IFS(AE216=1,0,AE215=1,0,AND(INDIRECT("ｄａｔａ!$"&amp;AE$112&amp;"$"&amp;$B214)&lt;=2,INDIRECT("ｄａｔａ!$"&amp;AE$112&amp;"$"&amp;$B214)&gt;0),0,TRUE,1)</f>
        <v>0</v>
      </c>
      <c r="AF214" s="80" cm="1">
        <f t="array" aca="1" ref="AF214" ca="1">_xlfn.IFS(AF216=1,0,AF215=1,0,AND(INDIRECT("ｄａｔａ!$"&amp;AF$112&amp;"$"&amp;$B214)&lt;=2,INDIRECT("ｄａｔａ!$"&amp;AF$112&amp;"$"&amp;$B214)&gt;0),0,TRUE,1)</f>
        <v>0</v>
      </c>
      <c r="AG214" s="80" cm="1">
        <f t="array" aca="1" ref="AG214" ca="1">_xlfn.IFS(AG216=1,0,AG215=1,0,AND(INDIRECT("ｄａｔａ!$"&amp;AG$112&amp;"$"&amp;$B214)&lt;=2,INDIRECT("ｄａｔａ!$"&amp;AG$112&amp;"$"&amp;$B214)&gt;0),0,TRUE,1)</f>
        <v>0</v>
      </c>
      <c r="AH214" s="80" cm="1">
        <f t="array" aca="1" ref="AH214" ca="1">_xlfn.IFS(AH216=1,0,AH215=1,0,AND(INDIRECT("ｄａｔａ!$"&amp;AH$112&amp;"$"&amp;$B214)&lt;=2,INDIRECT("ｄａｔａ!$"&amp;AH$112&amp;"$"&amp;$B214)&gt;0),0,TRUE,1)</f>
        <v>0</v>
      </c>
      <c r="AI214" s="80" cm="1">
        <f t="array" aca="1" ref="AI214" ca="1">_xlfn.IFS(AI216=1,0,AI215=1,0,AND(INDIRECT("ｄａｔａ!$"&amp;AI$112&amp;"$"&amp;$B214)&lt;=2,INDIRECT("ｄａｔａ!$"&amp;AI$112&amp;"$"&amp;$B214)&gt;0),0,TRUE,1)</f>
        <v>0</v>
      </c>
      <c r="AJ214" s="80" cm="1">
        <f t="array" aca="1" ref="AJ214" ca="1">_xlfn.IFS(AJ216=1,0,AJ215=1,0,AND(INDIRECT("ｄａｔａ!$"&amp;AJ$112&amp;"$"&amp;$B214)&lt;=2,INDIRECT("ｄａｔａ!$"&amp;AJ$112&amp;"$"&amp;$B214)&gt;0),0,TRUE,1)</f>
        <v>0</v>
      </c>
      <c r="AK214" s="80" cm="1">
        <f t="array" aca="1" ref="AK214" ca="1">_xlfn.IFS(AK216=1,0,AK215=1,0,AND(INDIRECT("ｄａｔａ!$"&amp;AK$112&amp;"$"&amp;$B214)&lt;=2,INDIRECT("ｄａｔａ!$"&amp;AK$112&amp;"$"&amp;$B214)&gt;0),0,TRUE,1)</f>
        <v>0</v>
      </c>
      <c r="AL214" s="80" cm="1">
        <f t="array" aca="1" ref="AL214" ca="1">_xlfn.IFS(AL216=1,0,AL215=1,0,AND(INDIRECT("ｄａｔａ!$"&amp;AL$112&amp;"$"&amp;$B214)&lt;=2,INDIRECT("ｄａｔａ!$"&amp;AL$112&amp;"$"&amp;$B214)&gt;0),0,TRUE,1)</f>
        <v>0</v>
      </c>
      <c r="AM214" s="80" cm="1">
        <f t="array" aca="1" ref="AM214" ca="1">_xlfn.IFS(AM216=1,0,AM215=1,0,AND(INDIRECT("ｄａｔａ!$"&amp;AM$112&amp;"$"&amp;$B214)&lt;=2,INDIRECT("ｄａｔａ!$"&amp;AM$112&amp;"$"&amp;$B214)&gt;0),0,TRUE,1)</f>
        <v>0</v>
      </c>
      <c r="AN214" s="80" cm="1">
        <f t="array" aca="1" ref="AN214" ca="1">_xlfn.IFS(AN216=1,0,AN215=1,0,AND(INDIRECT("ｄａｔａ!$"&amp;AN$112&amp;"$"&amp;$B214)&lt;=2,INDIRECT("ｄａｔａ!$"&amp;AN$112&amp;"$"&amp;$B214)&gt;0),0,TRUE,1)</f>
        <v>0</v>
      </c>
      <c r="AO214" s="80" cm="1">
        <f t="array" aca="1" ref="AO214" ca="1">_xlfn.IFS(AO216=1,0,AO215=1,0,AND(INDIRECT("ｄａｔａ!$"&amp;AO$112&amp;"$"&amp;$B214)&lt;=2,INDIRECT("ｄａｔａ!$"&amp;AO$112&amp;"$"&amp;$B214)&gt;0),0,TRUE,1)</f>
        <v>0</v>
      </c>
      <c r="AP214" s="80">
        <f ca="1">IF(SUM($AQ213:$AZ213)&gt;1,1,0)</f>
        <v>0</v>
      </c>
      <c r="AQ214" s="80" cm="1">
        <f t="array" aca="1" ref="AQ214" ca="1">_xlfn.IFS(AQ216=1,0,AQ215=1,0,AND(INDIRECT("ｄａｔａ!$"&amp;AQ$112&amp;"$"&amp;$B214)&lt;=2,INDIRECT("ｄａｔａ!$"&amp;AQ$112&amp;"$"&amp;$B214)&gt;0),0,TRUE,1)</f>
        <v>0</v>
      </c>
      <c r="AR214" s="80" cm="1">
        <f t="array" aca="1" ref="AR214" ca="1">_xlfn.IFS(AR216=1,0,AR215=1,0,AND(INDIRECT("ｄａｔａ!$"&amp;AR$112&amp;"$"&amp;$B214)&lt;=2,INDIRECT("ｄａｔａ!$"&amp;AR$112&amp;"$"&amp;$B214)&gt;0),0,TRUE,1)</f>
        <v>0</v>
      </c>
      <c r="AS214" s="80" cm="1">
        <f t="array" aca="1" ref="AS214" ca="1">_xlfn.IFS(AS216=1,0,AS215=1,0,AND(INDIRECT("ｄａｔａ!$"&amp;AS$112&amp;"$"&amp;$B214)&lt;=2,INDIRECT("ｄａｔａ!$"&amp;AS$112&amp;"$"&amp;$B214)&gt;0),0,TRUE,1)</f>
        <v>0</v>
      </c>
      <c r="AT214" s="80" cm="1">
        <f t="array" aca="1" ref="AT214" ca="1">_xlfn.IFS(AT216=1,0,AT215=1,0,AND(INDIRECT("ｄａｔａ!$"&amp;AT$112&amp;"$"&amp;$B214)&lt;=2,INDIRECT("ｄａｔａ!$"&amp;AT$112&amp;"$"&amp;$B214)&gt;0),0,TRUE,1)</f>
        <v>0</v>
      </c>
      <c r="AU214" s="80" cm="1">
        <f t="array" aca="1" ref="AU214" ca="1">_xlfn.IFS(AU216=1,0,AU215=1,0,AND(INDIRECT("ｄａｔａ!$"&amp;AU$112&amp;"$"&amp;$B214)&lt;=2,INDIRECT("ｄａｔａ!$"&amp;AU$112&amp;"$"&amp;$B214)&gt;0),0,TRUE,1)</f>
        <v>0</v>
      </c>
      <c r="AV214" s="80" cm="1">
        <f t="array" aca="1" ref="AV214" ca="1">_xlfn.IFS(AV216=1,0,AV215=1,0,AND(INDIRECT("ｄａｔａ!$"&amp;AV$112&amp;"$"&amp;$B214)&lt;=2,INDIRECT("ｄａｔａ!$"&amp;AV$112&amp;"$"&amp;$B214)&gt;0),0,TRUE,1)</f>
        <v>0</v>
      </c>
      <c r="AW214" s="80" cm="1">
        <f t="array" aca="1" ref="AW214" ca="1">_xlfn.IFS(AW216=1,0,AW215=1,0,AND(INDIRECT("ｄａｔａ!$"&amp;AW$112&amp;"$"&amp;$B214)&lt;=2,INDIRECT("ｄａｔａ!$"&amp;AW$112&amp;"$"&amp;$B214)&gt;0),0,TRUE,1)</f>
        <v>0</v>
      </c>
      <c r="AX214" s="80" cm="1">
        <f t="array" aca="1" ref="AX214" ca="1">_xlfn.IFS(AX216=1,0,AX215=1,0,AND(INDIRECT("ｄａｔａ!$"&amp;AX$112&amp;"$"&amp;$B214)&lt;=2,INDIRECT("ｄａｔａ!$"&amp;AX$112&amp;"$"&amp;$B214)&gt;0),0,TRUE,1)</f>
        <v>0</v>
      </c>
      <c r="AY214" s="80" cm="1">
        <f t="array" aca="1" ref="AY214" ca="1">_xlfn.IFS(AY216=1,0,AY215=1,0,AND(INDIRECT("ｄａｔａ!$"&amp;AY$112&amp;"$"&amp;$B214)&lt;=2,INDIRECT("ｄａｔａ!$"&amp;AY$112&amp;"$"&amp;$B214)&gt;0),0,TRUE,1)</f>
        <v>0</v>
      </c>
      <c r="AZ214" s="80" cm="1">
        <f t="array" aca="1" ref="AZ214" ca="1">_xlfn.IFS(AZ216=1,0,AZ215=1,0,AND(INDIRECT("ｄａｔａ!$"&amp;AZ$112&amp;"$"&amp;$B214)&lt;=2,INDIRECT("ｄａｔａ!$"&amp;AZ$112&amp;"$"&amp;$B214)&gt;0),0,TRUE,1)</f>
        <v>0</v>
      </c>
      <c r="BA214" s="80">
        <f ca="1">IF(SUM($BB213:$BP213)&gt;1,1,0)</f>
        <v>0</v>
      </c>
      <c r="BB214" s="80" cm="1">
        <f t="array" aca="1" ref="BB214" ca="1">_xlfn.IFS(BB216=1,0,BB215=1,0,AND(INDIRECT("ｄａｔａ!$"&amp;BB$112&amp;"$"&amp;$B214)&lt;=2,INDIRECT("ｄａｔａ!$"&amp;BB$112&amp;"$"&amp;$B214)&gt;0),0,TRUE,1)</f>
        <v>0</v>
      </c>
      <c r="BC214" s="80" cm="1">
        <f t="array" aca="1" ref="BC214" ca="1">_xlfn.IFS(BC216=1,0,BC215=1,0,AND(INDIRECT("ｄａｔａ!$"&amp;BC$112&amp;"$"&amp;$B214)&lt;=2,INDIRECT("ｄａｔａ!$"&amp;BC$112&amp;"$"&amp;$B214)&gt;0),0,TRUE,1)</f>
        <v>0</v>
      </c>
      <c r="BD214" s="80" cm="1">
        <f t="array" aca="1" ref="BD214" ca="1">_xlfn.IFS(BD216=1,0,BD215=1,0,AND(INDIRECT("ｄａｔａ!$"&amp;BD$112&amp;"$"&amp;$B214)&lt;=2,INDIRECT("ｄａｔａ!$"&amp;BD$112&amp;"$"&amp;$B214)&gt;0),0,TRUE,1)</f>
        <v>0</v>
      </c>
      <c r="BE214" s="80" cm="1">
        <f t="array" aca="1" ref="BE214" ca="1">_xlfn.IFS(BE216=1,0,BE215=1,0,AND(INDIRECT("ｄａｔａ!$"&amp;BE$112&amp;"$"&amp;$B214)&lt;=2,INDIRECT("ｄａｔａ!$"&amp;BE$112&amp;"$"&amp;$B214)&gt;0),0,TRUE,1)</f>
        <v>0</v>
      </c>
      <c r="BF214" s="80" cm="1">
        <f t="array" aca="1" ref="BF214" ca="1">_xlfn.IFS(BF216=1,0,BF215=1,0,AND(INDIRECT("ｄａｔａ!$"&amp;BF$112&amp;"$"&amp;$B214)&lt;=2,INDIRECT("ｄａｔａ!$"&amp;BF$112&amp;"$"&amp;$B214)&gt;0),0,TRUE,1)</f>
        <v>0</v>
      </c>
      <c r="BG214" s="80" cm="1">
        <f t="array" aca="1" ref="BG214" ca="1">_xlfn.IFS(BG216=1,0,BG215=1,0,AND(INDIRECT("ｄａｔａ!$"&amp;BG$112&amp;"$"&amp;$B214)&lt;=2,INDIRECT("ｄａｔａ!$"&amp;BG$112&amp;"$"&amp;$B214)&gt;0),0,TRUE,1)</f>
        <v>0</v>
      </c>
      <c r="BH214" s="80" cm="1">
        <f t="array" aca="1" ref="BH214" ca="1">_xlfn.IFS(BH216=1,0,BH215=1,0,AND(INDIRECT("ｄａｔａ!$"&amp;BH$112&amp;"$"&amp;$B214)&lt;=2,INDIRECT("ｄａｔａ!$"&amp;BH$112&amp;"$"&amp;$B214)&gt;0),0,TRUE,1)</f>
        <v>0</v>
      </c>
      <c r="BI214" s="80" cm="1">
        <f t="array" aca="1" ref="BI214" ca="1">_xlfn.IFS(BI216=1,0,BI215=1,0,AND(INDIRECT("ｄａｔａ!$"&amp;BI$112&amp;"$"&amp;$B214)&lt;=2,INDIRECT("ｄａｔａ!$"&amp;BI$112&amp;"$"&amp;$B214)&gt;0),0,TRUE,1)</f>
        <v>0</v>
      </c>
      <c r="BJ214" s="80" cm="1">
        <f t="array" aca="1" ref="BJ214" ca="1">_xlfn.IFS(BJ216=1,0,BJ215=1,0,AND(INDIRECT("ｄａｔａ!$"&amp;BJ$112&amp;"$"&amp;$B214)&lt;=2,INDIRECT("ｄａｔａ!$"&amp;BJ$112&amp;"$"&amp;$B214)&gt;0),0,TRUE,1)</f>
        <v>0</v>
      </c>
      <c r="BK214" s="80" cm="1">
        <f t="array" aca="1" ref="BK214" ca="1">_xlfn.IFS(BK216=1,0,BK215=1,0,AND(INDIRECT("ｄａｔａ!$"&amp;BK$112&amp;"$"&amp;$B214)&lt;=2,INDIRECT("ｄａｔａ!$"&amp;BK$112&amp;"$"&amp;$B214)&gt;0),0,TRUE,1)</f>
        <v>0</v>
      </c>
      <c r="BL214" s="80" cm="1">
        <f t="array" aca="1" ref="BL214" ca="1">_xlfn.IFS(BL216=1,0,BL215=1,0,AND(INDIRECT("ｄａｔａ!$"&amp;BL$112&amp;"$"&amp;$B214)&lt;=2,INDIRECT("ｄａｔａ!$"&amp;BL$112&amp;"$"&amp;$B214)&gt;0),0,TRUE,1)</f>
        <v>0</v>
      </c>
      <c r="BM214" s="80" cm="1">
        <f t="array" aca="1" ref="BM214" ca="1">_xlfn.IFS(BM216=1,0,BM215=1,0,AND(INDIRECT("ｄａｔａ!$"&amp;BM$112&amp;"$"&amp;$B214)&lt;=2,INDIRECT("ｄａｔａ!$"&amp;BM$112&amp;"$"&amp;$B214)&gt;0),0,TRUE,1)</f>
        <v>0</v>
      </c>
      <c r="BN214" s="80" cm="1">
        <f t="array" aca="1" ref="BN214" ca="1">_xlfn.IFS(BN216=1,0,BN215=1,0,AND(INDIRECT("ｄａｔａ!$"&amp;BN$112&amp;"$"&amp;$B214)&lt;=2,INDIRECT("ｄａｔａ!$"&amp;BN$112&amp;"$"&amp;$B214)&gt;0),0,TRUE,1)</f>
        <v>0</v>
      </c>
      <c r="BO214" s="80" cm="1">
        <f t="array" aca="1" ref="BO214" ca="1">_xlfn.IFS(BO216=1,0,BO215=1,0,AND(INDIRECT("ｄａｔａ!$"&amp;BO$112&amp;"$"&amp;$B214)&lt;=2,INDIRECT("ｄａｔａ!$"&amp;BO$112&amp;"$"&amp;$B214)&gt;0),0,TRUE,1)</f>
        <v>0</v>
      </c>
      <c r="BP214" s="80" cm="1">
        <f t="array" aca="1" ref="BP214" ca="1">_xlfn.IFS(BP216=1,0,BP215=1,0,AND(INDIRECT("ｄａｔａ!$"&amp;BP$112&amp;"$"&amp;$B214)&lt;=2,INDIRECT("ｄａｔａ!$"&amp;BP$112&amp;"$"&amp;$B214)&gt;0),0,TRUE,1)</f>
        <v>0</v>
      </c>
    </row>
    <row r="215" spans="1:68" x14ac:dyDescent="0.2">
      <c r="B215" s="80">
        <f>VLOOKUP($A213,$A$11:$B$110,2,FALSE)</f>
        <v>32</v>
      </c>
      <c r="C215" s="80" t="s">
        <v>2425</v>
      </c>
      <c r="D215" s="80" cm="1">
        <f t="array" aca="1" ref="D215" ca="1">_xlfn.IFS(D216=1,0,TRIM(INDIRECT("ｄａｔａ!$"&amp;D$112&amp;"$"&amp;$B215))="",1,TRIM(INDIRECT("ｄａｔａ!$"&amp;D$112&amp;"$"&amp;$B215))&lt;&gt;"",0)</f>
        <v>0</v>
      </c>
      <c r="F215" s="80" cm="1">
        <f t="array" aca="1" ref="F215" ca="1">_xlfn.IFS(F216=1,0,TRIM(INDIRECT("ｄａｔａ!$"&amp;F$112&amp;"$"&amp;$B215))="",1,TRIM(INDIRECT("ｄａｔａ!$"&amp;F$112&amp;"$"&amp;$B215))&lt;&gt;"",0)</f>
        <v>1</v>
      </c>
      <c r="G215" s="80" cm="1">
        <f t="array" aca="1" ref="G215" ca="1">_xlfn.IFS(G216=1,0,TRIM(INDIRECT("ｄａｔａ!$"&amp;G$112&amp;"$"&amp;$B215))="",1,TRIM(INDIRECT("ｄａｔａ!$"&amp;G$112&amp;"$"&amp;$B215))&lt;&gt;"",0)</f>
        <v>1</v>
      </c>
      <c r="H215" s="80" cm="1">
        <f t="array" aca="1" ref="H215" ca="1">_xlfn.IFS(H216=1,0,TRIM(INDIRECT("ｄａｔａ!$"&amp;H$112&amp;"$"&amp;$B215))="",1,TRIM(INDIRECT("ｄａｔａ!$"&amp;H$112&amp;"$"&amp;$B215))&lt;&gt;"",0)</f>
        <v>1</v>
      </c>
      <c r="I215" s="80" cm="1">
        <f t="array" aca="1" ref="I215" ca="1">_xlfn.IFS(I216=1,0,TRIM(INDIRECT("ｄａｔａ!$"&amp;I$112&amp;"$"&amp;$B215))="",1,TRIM(INDIRECT("ｄａｔａ!$"&amp;I$112&amp;"$"&amp;$B215))&lt;&gt;"",0)</f>
        <v>1</v>
      </c>
      <c r="J215" s="80" cm="1">
        <f t="array" aca="1" ref="J215" ca="1">_xlfn.IFS(J216=1,0,TRIM(INDIRECT("ｄａｔａ!$"&amp;J$112&amp;"$"&amp;$B215))="",1,TRIM(INDIRECT("ｄａｔａ!$"&amp;J$112&amp;"$"&amp;$B215))&lt;&gt;"",0)</f>
        <v>1</v>
      </c>
      <c r="K215" s="80" cm="1">
        <f t="array" aca="1" ref="K215" ca="1">_xlfn.IFS(K216=1,0,TRIM(INDIRECT("ｄａｔａ!$"&amp;K$112&amp;"$"&amp;$B215))="",1,TRIM(INDIRECT("ｄａｔａ!$"&amp;K$112&amp;"$"&amp;$B215))&lt;&gt;"",0)</f>
        <v>1</v>
      </c>
      <c r="L215" s="80" cm="1">
        <f t="array" aca="1" ref="L215" ca="1">_xlfn.IFS(L216=1,0,TRIM(INDIRECT("ｄａｔａ!$"&amp;L$112&amp;"$"&amp;$B215))="",1,TRIM(INDIRECT("ｄａｔａ!$"&amp;L$112&amp;"$"&amp;$B215))&lt;&gt;"",0)</f>
        <v>1</v>
      </c>
      <c r="M215" s="80" cm="1">
        <f t="array" aca="1" ref="M215" ca="1">_xlfn.IFS(M216=1,0,TRIM(INDIRECT("ｄａｔａ!$"&amp;M$112&amp;"$"&amp;$B215))="",1,TRIM(INDIRECT("ｄａｔａ!$"&amp;M$112&amp;"$"&amp;$B215))&lt;&gt;"",0)</f>
        <v>1</v>
      </c>
      <c r="N215" s="80" cm="1">
        <f t="array" aca="1" ref="N215" ca="1">_xlfn.IFS(N216=1,0,TRIM(INDIRECT("ｄａｔａ!$"&amp;N$112&amp;"$"&amp;$B215))="",1,TRIM(INDIRECT("ｄａｔａ!$"&amp;N$112&amp;"$"&amp;$B215))&lt;&gt;"",0)</f>
        <v>1</v>
      </c>
      <c r="O215" s="80" cm="1">
        <f t="array" aca="1" ref="O215" ca="1">_xlfn.IFS(O216=1,0,TRIM(INDIRECT("ｄａｔａ!$"&amp;O$112&amp;"$"&amp;$B215))="",1,TRIM(INDIRECT("ｄａｔａ!$"&amp;O$112&amp;"$"&amp;$B215))&lt;&gt;"",0)</f>
        <v>1</v>
      </c>
      <c r="P215" s="80" cm="1">
        <f t="array" aca="1" ref="P215" ca="1">_xlfn.IFS(P216=1,0,TRIM(INDIRECT("ｄａｔａ!$"&amp;P$112&amp;"$"&amp;$B215))="",1,TRIM(INDIRECT("ｄａｔａ!$"&amp;P$112&amp;"$"&amp;$B215))&lt;&gt;"",0)</f>
        <v>1</v>
      </c>
      <c r="Q215" s="80" cm="1">
        <f t="array" aca="1" ref="Q215" ca="1">_xlfn.IFS(Q216=1,0,TRIM(INDIRECT("ｄａｔａ!$"&amp;Q$112&amp;"$"&amp;$B215))="",1,TRIM(INDIRECT("ｄａｔａ!$"&amp;Q$112&amp;"$"&amp;$B215))&lt;&gt;"",0)</f>
        <v>1</v>
      </c>
      <c r="R215" s="80" cm="1">
        <f t="array" aca="1" ref="R215" ca="1">_xlfn.IFS(R216=1,0,TRIM(INDIRECT("ｄａｔａ!$"&amp;R$112&amp;"$"&amp;$B215))="",1,TRIM(INDIRECT("ｄａｔａ!$"&amp;R$112&amp;"$"&amp;$B215))&lt;&gt;"",0)</f>
        <v>1</v>
      </c>
      <c r="S215" s="80" cm="1">
        <f t="array" aca="1" ref="S215" ca="1">_xlfn.IFS(S216=1,0,TRIM(INDIRECT("ｄａｔａ!$"&amp;S$112&amp;"$"&amp;$B215))="",1,TRIM(INDIRECT("ｄａｔａ!$"&amp;S$112&amp;"$"&amp;$B215))&lt;&gt;"",0)</f>
        <v>1</v>
      </c>
      <c r="T215" s="80" cm="1">
        <f t="array" aca="1" ref="T215" ca="1">_xlfn.IFS(T216=1,0,TRIM(INDIRECT("ｄａｔａ!$"&amp;T$112&amp;"$"&amp;$B215))="",1,TRIM(INDIRECT("ｄａｔａ!$"&amp;T$112&amp;"$"&amp;$B215))&lt;&gt;"",0)</f>
        <v>1</v>
      </c>
      <c r="U215" s="80" cm="1">
        <f t="array" aca="1" ref="U215" ca="1">_xlfn.IFS(U216=1,0,TRIM(INDIRECT("ｄａｔａ!$"&amp;U$112&amp;"$"&amp;$B215))="",1,TRIM(INDIRECT("ｄａｔａ!$"&amp;U$112&amp;"$"&amp;$B215))&lt;&gt;"",0)</f>
        <v>1</v>
      </c>
      <c r="V215" s="80" cm="1">
        <f t="array" aca="1" ref="V215" ca="1">_xlfn.IFS(V216=1,0,TRIM(INDIRECT("ｄａｔａ!$"&amp;V$112&amp;"$"&amp;$B215))="",1,TRIM(INDIRECT("ｄａｔａ!$"&amp;V$112&amp;"$"&amp;$B215))&lt;&gt;"",0)</f>
        <v>1</v>
      </c>
      <c r="W215" s="80" cm="1">
        <f t="array" aca="1" ref="W215" ca="1">_xlfn.IFS(W216=1,0,TRIM(INDIRECT("ｄａｔａ!$"&amp;W$112&amp;"$"&amp;$B215))="",1,TRIM(INDIRECT("ｄａｔａ!$"&amp;W$112&amp;"$"&amp;$B215))&lt;&gt;"",0)</f>
        <v>1</v>
      </c>
      <c r="X215" s="80">
        <f ca="1">IF(SUM($Y215:$AO215)=17,1,0)</f>
        <v>1</v>
      </c>
      <c r="Y215" s="80" cm="1">
        <f t="array" aca="1" ref="Y215" ca="1">_xlfn.IFS(Y216=1,0,TRIM(INDIRECT("ｄａｔａ!$"&amp;Y$112&amp;"$"&amp;$B215))="",1,TRIM(INDIRECT("ｄａｔａ!$"&amp;Y$112&amp;"$"&amp;$B215))&lt;&gt;"",0)</f>
        <v>1</v>
      </c>
      <c r="Z215" s="80" cm="1">
        <f t="array" aca="1" ref="Z215" ca="1">_xlfn.IFS(Z216=1,0,TRIM(INDIRECT("ｄａｔａ!$"&amp;Z$112&amp;"$"&amp;$B215))="",1,TRIM(INDIRECT("ｄａｔａ!$"&amp;Z$112&amp;"$"&amp;$B215))&lt;&gt;"",0)</f>
        <v>1</v>
      </c>
      <c r="AA215" s="80" cm="1">
        <f t="array" aca="1" ref="AA215" ca="1">_xlfn.IFS(AA216=1,0,TRIM(INDIRECT("ｄａｔａ!$"&amp;AA$112&amp;"$"&amp;$B215))="",1,TRIM(INDIRECT("ｄａｔａ!$"&amp;AA$112&amp;"$"&amp;$B215))&lt;&gt;"",0)</f>
        <v>1</v>
      </c>
      <c r="AB215" s="80" cm="1">
        <f t="array" aca="1" ref="AB215" ca="1">_xlfn.IFS(AB216=1,0,TRIM(INDIRECT("ｄａｔａ!$"&amp;AB$112&amp;"$"&amp;$B215))="",1,TRIM(INDIRECT("ｄａｔａ!$"&amp;AB$112&amp;"$"&amp;$B215))&lt;&gt;"",0)</f>
        <v>1</v>
      </c>
      <c r="AC215" s="80" cm="1">
        <f t="array" aca="1" ref="AC215" ca="1">_xlfn.IFS(AC216=1,0,TRIM(INDIRECT("ｄａｔａ!$"&amp;AC$112&amp;"$"&amp;$B215))="",1,TRIM(INDIRECT("ｄａｔａ!$"&amp;AC$112&amp;"$"&amp;$B215))&lt;&gt;"",0)</f>
        <v>1</v>
      </c>
      <c r="AD215" s="80" cm="1">
        <f t="array" aca="1" ref="AD215" ca="1">_xlfn.IFS(AD216=1,0,TRIM(INDIRECT("ｄａｔａ!$"&amp;AD$112&amp;"$"&amp;$B215))="",1,TRIM(INDIRECT("ｄａｔａ!$"&amp;AD$112&amp;"$"&amp;$B215))&lt;&gt;"",0)</f>
        <v>1</v>
      </c>
      <c r="AE215" s="80" cm="1">
        <f t="array" aca="1" ref="AE215" ca="1">_xlfn.IFS(AE216=1,0,TRIM(INDIRECT("ｄａｔａ!$"&amp;AE$112&amp;"$"&amp;$B215))="",1,TRIM(INDIRECT("ｄａｔａ!$"&amp;AE$112&amp;"$"&amp;$B215))&lt;&gt;"",0)</f>
        <v>1</v>
      </c>
      <c r="AF215" s="80" cm="1">
        <f t="array" aca="1" ref="AF215" ca="1">_xlfn.IFS(AF216=1,0,TRIM(INDIRECT("ｄａｔａ!$"&amp;AF$112&amp;"$"&amp;$B215))="",1,TRIM(INDIRECT("ｄａｔａ!$"&amp;AF$112&amp;"$"&amp;$B215))&lt;&gt;"",0)</f>
        <v>1</v>
      </c>
      <c r="AG215" s="80" cm="1">
        <f t="array" aca="1" ref="AG215" ca="1">_xlfn.IFS(AG216=1,0,TRIM(INDIRECT("ｄａｔａ!$"&amp;AG$112&amp;"$"&amp;$B215))="",1,TRIM(INDIRECT("ｄａｔａ!$"&amp;AG$112&amp;"$"&amp;$B215))&lt;&gt;"",0)</f>
        <v>1</v>
      </c>
      <c r="AH215" s="80" cm="1">
        <f t="array" aca="1" ref="AH215" ca="1">_xlfn.IFS(AH216=1,0,TRIM(INDIRECT("ｄａｔａ!$"&amp;AH$112&amp;"$"&amp;$B215))="",1,TRIM(INDIRECT("ｄａｔａ!$"&amp;AH$112&amp;"$"&amp;$B215))&lt;&gt;"",0)</f>
        <v>1</v>
      </c>
      <c r="AI215" s="80" cm="1">
        <f t="array" aca="1" ref="AI215" ca="1">_xlfn.IFS(AI216=1,0,TRIM(INDIRECT("ｄａｔａ!$"&amp;AI$112&amp;"$"&amp;$B215))="",1,TRIM(INDIRECT("ｄａｔａ!$"&amp;AI$112&amp;"$"&amp;$B215))&lt;&gt;"",0)</f>
        <v>1</v>
      </c>
      <c r="AJ215" s="80" cm="1">
        <f t="array" aca="1" ref="AJ215" ca="1">_xlfn.IFS(AJ216=1,0,TRIM(INDIRECT("ｄａｔａ!$"&amp;AJ$112&amp;"$"&amp;$B215))="",1,TRIM(INDIRECT("ｄａｔａ!$"&amp;AJ$112&amp;"$"&amp;$B215))&lt;&gt;"",0)</f>
        <v>1</v>
      </c>
      <c r="AK215" s="80" cm="1">
        <f t="array" aca="1" ref="AK215" ca="1">_xlfn.IFS(AK216=1,0,TRIM(INDIRECT("ｄａｔａ!$"&amp;AK$112&amp;"$"&amp;$B215))="",1,TRIM(INDIRECT("ｄａｔａ!$"&amp;AK$112&amp;"$"&amp;$B215))&lt;&gt;"",0)</f>
        <v>1</v>
      </c>
      <c r="AL215" s="80" cm="1">
        <f t="array" aca="1" ref="AL215" ca="1">_xlfn.IFS(AL216=1,0,TRIM(INDIRECT("ｄａｔａ!$"&amp;AL$112&amp;"$"&amp;$B215))="",1,TRIM(INDIRECT("ｄａｔａ!$"&amp;AL$112&amp;"$"&amp;$B215))&lt;&gt;"",0)</f>
        <v>1</v>
      </c>
      <c r="AM215" s="80" cm="1">
        <f t="array" aca="1" ref="AM215" ca="1">_xlfn.IFS(AM216=1,0,TRIM(INDIRECT("ｄａｔａ!$"&amp;AM$112&amp;"$"&amp;$B215))="",1,TRIM(INDIRECT("ｄａｔａ!$"&amp;AM$112&amp;"$"&amp;$B215))&lt;&gt;"",0)</f>
        <v>1</v>
      </c>
      <c r="AN215" s="80" cm="1">
        <f t="array" aca="1" ref="AN215" ca="1">_xlfn.IFS(AN216=1,0,TRIM(INDIRECT("ｄａｔａ!$"&amp;AN$112&amp;"$"&amp;$B215))="",1,TRIM(INDIRECT("ｄａｔａ!$"&amp;AN$112&amp;"$"&amp;$B215))&lt;&gt;"",0)</f>
        <v>1</v>
      </c>
      <c r="AO215" s="80" cm="1">
        <f t="array" aca="1" ref="AO215" ca="1">_xlfn.IFS(AO216=1,0,TRIM(INDIRECT("ｄａｔａ!$"&amp;AO$112&amp;"$"&amp;$B215))="",1,TRIM(INDIRECT("ｄａｔａ!$"&amp;AO$112&amp;"$"&amp;$B215))&lt;&gt;"",0)</f>
        <v>1</v>
      </c>
      <c r="AP215" s="80">
        <f ca="1">IF(SUM($AQ215:$AZ215)=10,1,0)</f>
        <v>1</v>
      </c>
      <c r="AQ215" s="80" cm="1">
        <f t="array" aca="1" ref="AQ215" ca="1">_xlfn.IFS(AQ216=1,0,TRIM(INDIRECT("ｄａｔａ!$"&amp;AQ$112&amp;"$"&amp;$B215))="",1,TRIM(INDIRECT("ｄａｔａ!$"&amp;AQ$112&amp;"$"&amp;$B215))&lt;&gt;"",0)</f>
        <v>1</v>
      </c>
      <c r="AR215" s="80" cm="1">
        <f t="array" aca="1" ref="AR215" ca="1">_xlfn.IFS(AR216=1,0,TRIM(INDIRECT("ｄａｔａ!$"&amp;AR$112&amp;"$"&amp;$B215))="",1,TRIM(INDIRECT("ｄａｔａ!$"&amp;AR$112&amp;"$"&amp;$B215))&lt;&gt;"",0)</f>
        <v>1</v>
      </c>
      <c r="AS215" s="80" cm="1">
        <f t="array" aca="1" ref="AS215" ca="1">_xlfn.IFS(AS216=1,0,TRIM(INDIRECT("ｄａｔａ!$"&amp;AS$112&amp;"$"&amp;$B215))="",1,TRIM(INDIRECT("ｄａｔａ!$"&amp;AS$112&amp;"$"&amp;$B215))&lt;&gt;"",0)</f>
        <v>1</v>
      </c>
      <c r="AT215" s="80" cm="1">
        <f t="array" aca="1" ref="AT215" ca="1">_xlfn.IFS(AT216=1,0,TRIM(INDIRECT("ｄａｔａ!$"&amp;AT$112&amp;"$"&amp;$B215))="",1,TRIM(INDIRECT("ｄａｔａ!$"&amp;AT$112&amp;"$"&amp;$B215))&lt;&gt;"",0)</f>
        <v>1</v>
      </c>
      <c r="AU215" s="80" cm="1">
        <f t="array" aca="1" ref="AU215" ca="1">_xlfn.IFS(AU216=1,0,TRIM(INDIRECT("ｄａｔａ!$"&amp;AU$112&amp;"$"&amp;$B215))="",1,TRIM(INDIRECT("ｄａｔａ!$"&amp;AU$112&amp;"$"&amp;$B215))&lt;&gt;"",0)</f>
        <v>1</v>
      </c>
      <c r="AV215" s="80" cm="1">
        <f t="array" aca="1" ref="AV215" ca="1">_xlfn.IFS(AV216=1,0,TRIM(INDIRECT("ｄａｔａ!$"&amp;AV$112&amp;"$"&amp;$B215))="",1,TRIM(INDIRECT("ｄａｔａ!$"&amp;AV$112&amp;"$"&amp;$B215))&lt;&gt;"",0)</f>
        <v>1</v>
      </c>
      <c r="AW215" s="80" cm="1">
        <f t="array" aca="1" ref="AW215" ca="1">_xlfn.IFS(AW216=1,0,TRIM(INDIRECT("ｄａｔａ!$"&amp;AW$112&amp;"$"&amp;$B215))="",1,TRIM(INDIRECT("ｄａｔａ!$"&amp;AW$112&amp;"$"&amp;$B215))&lt;&gt;"",0)</f>
        <v>1</v>
      </c>
      <c r="AX215" s="80" cm="1">
        <f t="array" aca="1" ref="AX215" ca="1">_xlfn.IFS(AX216=1,0,TRIM(INDIRECT("ｄａｔａ!$"&amp;AX$112&amp;"$"&amp;$B215))="",1,TRIM(INDIRECT("ｄａｔａ!$"&amp;AX$112&amp;"$"&amp;$B215))&lt;&gt;"",0)</f>
        <v>1</v>
      </c>
      <c r="AY215" s="80" cm="1">
        <f t="array" aca="1" ref="AY215" ca="1">_xlfn.IFS(AY216=1,0,TRIM(INDIRECT("ｄａｔａ!$"&amp;AY$112&amp;"$"&amp;$B215))="",1,TRIM(INDIRECT("ｄａｔａ!$"&amp;AY$112&amp;"$"&amp;$B215))&lt;&gt;"",0)</f>
        <v>1</v>
      </c>
      <c r="AZ215" s="80" cm="1">
        <f t="array" aca="1" ref="AZ215" ca="1">_xlfn.IFS(AZ216=1,0,TRIM(INDIRECT("ｄａｔａ!$"&amp;AZ$112&amp;"$"&amp;$B215))="",1,TRIM(INDIRECT("ｄａｔａ!$"&amp;AZ$112&amp;"$"&amp;$B215))&lt;&gt;"",0)</f>
        <v>1</v>
      </c>
      <c r="BA215" s="80">
        <f ca="1">IF(SUM($BB215:$BP215)=15,1,0)</f>
        <v>1</v>
      </c>
      <c r="BB215" s="80" cm="1">
        <f t="array" aca="1" ref="BB215" ca="1">_xlfn.IFS(BB216=1,0,TRIM(INDIRECT("ｄａｔａ!$"&amp;BB$112&amp;"$"&amp;$B215))="",1,TRIM(INDIRECT("ｄａｔａ!$"&amp;BB$112&amp;"$"&amp;$B215))&lt;&gt;"",0)</f>
        <v>1</v>
      </c>
      <c r="BC215" s="80" cm="1">
        <f t="array" aca="1" ref="BC215" ca="1">_xlfn.IFS(BC216=1,0,TRIM(INDIRECT("ｄａｔａ!$"&amp;BC$112&amp;"$"&amp;$B215))="",1,TRIM(INDIRECT("ｄａｔａ!$"&amp;BC$112&amp;"$"&amp;$B215))&lt;&gt;"",0)</f>
        <v>1</v>
      </c>
      <c r="BD215" s="80" cm="1">
        <f t="array" aca="1" ref="BD215" ca="1">_xlfn.IFS(BD216=1,0,TRIM(INDIRECT("ｄａｔａ!$"&amp;BD$112&amp;"$"&amp;$B215))="",1,TRIM(INDIRECT("ｄａｔａ!$"&amp;BD$112&amp;"$"&amp;$B215))&lt;&gt;"",0)</f>
        <v>1</v>
      </c>
      <c r="BE215" s="80" cm="1">
        <f t="array" aca="1" ref="BE215" ca="1">_xlfn.IFS(BE216=1,0,TRIM(INDIRECT("ｄａｔａ!$"&amp;BE$112&amp;"$"&amp;$B215))="",1,TRIM(INDIRECT("ｄａｔａ!$"&amp;BE$112&amp;"$"&amp;$B215))&lt;&gt;"",0)</f>
        <v>1</v>
      </c>
      <c r="BF215" s="80" cm="1">
        <f t="array" aca="1" ref="BF215" ca="1">_xlfn.IFS(BF216=1,0,TRIM(INDIRECT("ｄａｔａ!$"&amp;BF$112&amp;"$"&amp;$B215))="",1,TRIM(INDIRECT("ｄａｔａ!$"&amp;BF$112&amp;"$"&amp;$B215))&lt;&gt;"",0)</f>
        <v>1</v>
      </c>
      <c r="BG215" s="80" cm="1">
        <f t="array" aca="1" ref="BG215" ca="1">_xlfn.IFS(BG216=1,0,TRIM(INDIRECT("ｄａｔａ!$"&amp;BG$112&amp;"$"&amp;$B215))="",1,TRIM(INDIRECT("ｄａｔａ!$"&amp;BG$112&amp;"$"&amp;$B215))&lt;&gt;"",0)</f>
        <v>1</v>
      </c>
      <c r="BH215" s="80" cm="1">
        <f t="array" aca="1" ref="BH215" ca="1">_xlfn.IFS(BH216=1,0,TRIM(INDIRECT("ｄａｔａ!$"&amp;BH$112&amp;"$"&amp;$B215))="",1,TRIM(INDIRECT("ｄａｔａ!$"&amp;BH$112&amp;"$"&amp;$B215))&lt;&gt;"",0)</f>
        <v>1</v>
      </c>
      <c r="BI215" s="80" cm="1">
        <f t="array" aca="1" ref="BI215" ca="1">_xlfn.IFS(BI216=1,0,TRIM(INDIRECT("ｄａｔａ!$"&amp;BI$112&amp;"$"&amp;$B215))="",1,TRIM(INDIRECT("ｄａｔａ!$"&amp;BI$112&amp;"$"&amp;$B215))&lt;&gt;"",0)</f>
        <v>1</v>
      </c>
      <c r="BJ215" s="80" cm="1">
        <f t="array" aca="1" ref="BJ215" ca="1">_xlfn.IFS(BJ216=1,0,TRIM(INDIRECT("ｄａｔａ!$"&amp;BJ$112&amp;"$"&amp;$B215))="",1,TRIM(INDIRECT("ｄａｔａ!$"&amp;BJ$112&amp;"$"&amp;$B215))&lt;&gt;"",0)</f>
        <v>1</v>
      </c>
      <c r="BK215" s="80" cm="1">
        <f t="array" aca="1" ref="BK215" ca="1">_xlfn.IFS(BK216=1,0,TRIM(INDIRECT("ｄａｔａ!$"&amp;BK$112&amp;"$"&amp;$B215))="",1,TRIM(INDIRECT("ｄａｔａ!$"&amp;BK$112&amp;"$"&amp;$B215))&lt;&gt;"",0)</f>
        <v>1</v>
      </c>
      <c r="BL215" s="80" cm="1">
        <f t="array" aca="1" ref="BL215" ca="1">_xlfn.IFS(BL216=1,0,TRIM(INDIRECT("ｄａｔａ!$"&amp;BL$112&amp;"$"&amp;$B215))="",1,TRIM(INDIRECT("ｄａｔａ!$"&amp;BL$112&amp;"$"&amp;$B215))&lt;&gt;"",0)</f>
        <v>1</v>
      </c>
      <c r="BM215" s="80" cm="1">
        <f t="array" aca="1" ref="BM215" ca="1">_xlfn.IFS(BM216=1,0,TRIM(INDIRECT("ｄａｔａ!$"&amp;BM$112&amp;"$"&amp;$B215))="",1,TRIM(INDIRECT("ｄａｔａ!$"&amp;BM$112&amp;"$"&amp;$B215))&lt;&gt;"",0)</f>
        <v>1</v>
      </c>
      <c r="BN215" s="80" cm="1">
        <f t="array" aca="1" ref="BN215" ca="1">_xlfn.IFS(BN216=1,0,TRIM(INDIRECT("ｄａｔａ!$"&amp;BN$112&amp;"$"&amp;$B215))="",1,TRIM(INDIRECT("ｄａｔａ!$"&amp;BN$112&amp;"$"&amp;$B215))&lt;&gt;"",0)</f>
        <v>1</v>
      </c>
      <c r="BO215" s="80" cm="1">
        <f t="array" aca="1" ref="BO215" ca="1">_xlfn.IFS(BO216=1,0,TRIM(INDIRECT("ｄａｔａ!$"&amp;BO$112&amp;"$"&amp;$B215))="",1,TRIM(INDIRECT("ｄａｔａ!$"&amp;BO$112&amp;"$"&amp;$B215))&lt;&gt;"",0)</f>
        <v>1</v>
      </c>
      <c r="BP215" s="80" cm="1">
        <f t="array" aca="1" ref="BP215" ca="1">_xlfn.IFS(BP216=1,0,TRIM(INDIRECT("ｄａｔａ!$"&amp;BP$112&amp;"$"&amp;$B215))="",1,TRIM(INDIRECT("ｄａｔａ!$"&amp;BP$112&amp;"$"&amp;$B215))&lt;&gt;"",0)</f>
        <v>1</v>
      </c>
    </row>
    <row r="216" spans="1:68" x14ac:dyDescent="0.2">
      <c r="B216" s="80">
        <f>VLOOKUP($A213,$A$11:$B$110,2,FALSE)</f>
        <v>32</v>
      </c>
      <c r="C216" s="80" t="s">
        <v>2430</v>
      </c>
      <c r="D216" s="80" cm="1">
        <f t="array" aca="1" ref="D216" ca="1">IF(ISERROR(INDIRECT("ｄａｔａ!$"&amp;D$112&amp;"$"&amp;$B216)),1,0)</f>
        <v>0</v>
      </c>
      <c r="F216" s="80" cm="1">
        <f t="array" aca="1" ref="F216" ca="1">IF(ISERROR(INDIRECT("ｄａｔａ!$"&amp;F$112&amp;"$"&amp;$B216)),1,0)</f>
        <v>0</v>
      </c>
      <c r="G216" s="80" cm="1">
        <f t="array" aca="1" ref="G216" ca="1">IF(ISERROR(INDIRECT("ｄａｔａ!$"&amp;G$112&amp;"$"&amp;$B216)),1,0)</f>
        <v>0</v>
      </c>
      <c r="H216" s="80" cm="1">
        <f t="array" aca="1" ref="H216" ca="1">IF(ISERROR(INDIRECT("ｄａｔａ!$"&amp;H$112&amp;"$"&amp;$B216)),1,0)</f>
        <v>0</v>
      </c>
      <c r="I216" s="80" cm="1">
        <f t="array" aca="1" ref="I216" ca="1">IF(ISERROR(INDIRECT("ｄａｔａ!$"&amp;I$112&amp;"$"&amp;$B216)),1,0)</f>
        <v>0</v>
      </c>
      <c r="J216" s="80" cm="1">
        <f t="array" aca="1" ref="J216" ca="1">IF(ISERROR(INDIRECT("ｄａｔａ!$"&amp;J$112&amp;"$"&amp;$B216)),1,0)</f>
        <v>0</v>
      </c>
      <c r="K216" s="80" cm="1">
        <f t="array" aca="1" ref="K216" ca="1">IF(ISERROR(INDIRECT("ｄａｔａ!$"&amp;K$112&amp;"$"&amp;$B216)),1,0)</f>
        <v>0</v>
      </c>
      <c r="L216" s="80" cm="1">
        <f t="array" aca="1" ref="L216" ca="1">IF(ISERROR(INDIRECT("ｄａｔａ!$"&amp;L$112&amp;"$"&amp;$B216)),1,0)</f>
        <v>0</v>
      </c>
      <c r="M216" s="80" cm="1">
        <f t="array" aca="1" ref="M216" ca="1">IF(ISERROR(INDIRECT("ｄａｔａ!$"&amp;M$112&amp;"$"&amp;$B216)),1,0)</f>
        <v>0</v>
      </c>
      <c r="N216" s="80" cm="1">
        <f t="array" aca="1" ref="N216" ca="1">IF(ISERROR(INDIRECT("ｄａｔａ!$"&amp;N$112&amp;"$"&amp;$B216)),1,0)</f>
        <v>0</v>
      </c>
      <c r="O216" s="80" cm="1">
        <f t="array" aca="1" ref="O216" ca="1">IF(ISERROR(INDIRECT("ｄａｔａ!$"&amp;O$112&amp;"$"&amp;$B216)),1,0)</f>
        <v>0</v>
      </c>
      <c r="P216" s="80" cm="1">
        <f t="array" aca="1" ref="P216" ca="1">IF(ISERROR(INDIRECT("ｄａｔａ!$"&amp;P$112&amp;"$"&amp;$B216)),1,0)</f>
        <v>0</v>
      </c>
      <c r="Q216" s="80" cm="1">
        <f t="array" aca="1" ref="Q216" ca="1">IF(ISERROR(INDIRECT("ｄａｔａ!$"&amp;Q$112&amp;"$"&amp;$B216)),1,0)</f>
        <v>0</v>
      </c>
      <c r="R216" s="80" cm="1">
        <f t="array" aca="1" ref="R216" ca="1">IF(ISERROR(INDIRECT("ｄａｔａ!$"&amp;R$112&amp;"$"&amp;$B216)),1,0)</f>
        <v>0</v>
      </c>
      <c r="S216" s="80" cm="1">
        <f t="array" aca="1" ref="S216" ca="1">IF(ISERROR(INDIRECT("ｄａｔａ!$"&amp;S$112&amp;"$"&amp;$B216)),1,0)</f>
        <v>0</v>
      </c>
      <c r="T216" s="80" cm="1">
        <f t="array" aca="1" ref="T216" ca="1">IF(ISERROR(INDIRECT("ｄａｔａ!$"&amp;T$112&amp;"$"&amp;$B216)),1,0)</f>
        <v>0</v>
      </c>
      <c r="U216" s="80" cm="1">
        <f t="array" aca="1" ref="U216" ca="1">IF(ISERROR(INDIRECT("ｄａｔａ!$"&amp;U$112&amp;"$"&amp;$B216)),1,0)</f>
        <v>0</v>
      </c>
      <c r="V216" s="80" cm="1">
        <f t="array" aca="1" ref="V216" ca="1">IF(ISERROR(INDIRECT("ｄａｔａ!$"&amp;V$112&amp;"$"&amp;$B216)),1,0)</f>
        <v>0</v>
      </c>
      <c r="W216" s="80" cm="1">
        <f t="array" aca="1" ref="W216" ca="1">IF(ISERROR(INDIRECT("ｄａｔａ!$"&amp;W$112&amp;"$"&amp;$B216)),1,0)</f>
        <v>0</v>
      </c>
      <c r="X216" s="80">
        <f ca="1">IF(SUM($Y214:$AO214,$Y216:$AO216)&gt;0,1,0)</f>
        <v>0</v>
      </c>
      <c r="Y216" s="80" cm="1">
        <f t="array" aca="1" ref="Y216" ca="1">IF(ISERROR(INDIRECT("ｄａｔａ!$"&amp;Y$112&amp;"$"&amp;$B216)),1,0)</f>
        <v>0</v>
      </c>
      <c r="Z216" s="80" cm="1">
        <f t="array" aca="1" ref="Z216" ca="1">IF(ISERROR(INDIRECT("ｄａｔａ!$"&amp;Z$112&amp;"$"&amp;$B216)),1,0)</f>
        <v>0</v>
      </c>
      <c r="AA216" s="80" cm="1">
        <f t="array" aca="1" ref="AA216" ca="1">IF(ISERROR(INDIRECT("ｄａｔａ!$"&amp;AA$112&amp;"$"&amp;$B216)),1,0)</f>
        <v>0</v>
      </c>
      <c r="AB216" s="80" cm="1">
        <f t="array" aca="1" ref="AB216" ca="1">IF(ISERROR(INDIRECT("ｄａｔａ!$"&amp;AB$112&amp;"$"&amp;$B216)),1,0)</f>
        <v>0</v>
      </c>
      <c r="AC216" s="80" cm="1">
        <f t="array" aca="1" ref="AC216" ca="1">IF(ISERROR(INDIRECT("ｄａｔａ!$"&amp;AC$112&amp;"$"&amp;$B216)),1,0)</f>
        <v>0</v>
      </c>
      <c r="AD216" s="80" cm="1">
        <f t="array" aca="1" ref="AD216" ca="1">IF(ISERROR(INDIRECT("ｄａｔａ!$"&amp;AD$112&amp;"$"&amp;$B216)),1,0)</f>
        <v>0</v>
      </c>
      <c r="AE216" s="80" cm="1">
        <f t="array" aca="1" ref="AE216" ca="1">IF(ISERROR(INDIRECT("ｄａｔａ!$"&amp;AE$112&amp;"$"&amp;$B216)),1,0)</f>
        <v>0</v>
      </c>
      <c r="AF216" s="80" cm="1">
        <f t="array" aca="1" ref="AF216" ca="1">IF(ISERROR(INDIRECT("ｄａｔａ!$"&amp;AF$112&amp;"$"&amp;$B216)),1,0)</f>
        <v>0</v>
      </c>
      <c r="AG216" s="80" cm="1">
        <f t="array" aca="1" ref="AG216" ca="1">IF(ISERROR(INDIRECT("ｄａｔａ!$"&amp;AG$112&amp;"$"&amp;$B216)),1,0)</f>
        <v>0</v>
      </c>
      <c r="AH216" s="80" cm="1">
        <f t="array" aca="1" ref="AH216" ca="1">IF(ISERROR(INDIRECT("ｄａｔａ!$"&amp;AH$112&amp;"$"&amp;$B216)),1,0)</f>
        <v>0</v>
      </c>
      <c r="AI216" s="80" cm="1">
        <f t="array" aca="1" ref="AI216" ca="1">IF(ISERROR(INDIRECT("ｄａｔａ!$"&amp;AI$112&amp;"$"&amp;$B216)),1,0)</f>
        <v>0</v>
      </c>
      <c r="AJ216" s="80" cm="1">
        <f t="array" aca="1" ref="AJ216" ca="1">IF(ISERROR(INDIRECT("ｄａｔａ!$"&amp;AJ$112&amp;"$"&amp;$B216)),1,0)</f>
        <v>0</v>
      </c>
      <c r="AK216" s="80" cm="1">
        <f t="array" aca="1" ref="AK216" ca="1">IF(ISERROR(INDIRECT("ｄａｔａ!$"&amp;AK$112&amp;"$"&amp;$B216)),1,0)</f>
        <v>0</v>
      </c>
      <c r="AL216" s="80" cm="1">
        <f t="array" aca="1" ref="AL216" ca="1">IF(ISERROR(INDIRECT("ｄａｔａ!$"&amp;AL$112&amp;"$"&amp;$B216)),1,0)</f>
        <v>0</v>
      </c>
      <c r="AM216" s="80" cm="1">
        <f t="array" aca="1" ref="AM216" ca="1">IF(ISERROR(INDIRECT("ｄａｔａ!$"&amp;AM$112&amp;"$"&amp;$B216)),1,0)</f>
        <v>0</v>
      </c>
      <c r="AN216" s="80" cm="1">
        <f t="array" aca="1" ref="AN216" ca="1">IF(ISERROR(INDIRECT("ｄａｔａ!$"&amp;AN$112&amp;"$"&amp;$B216)),1,0)</f>
        <v>0</v>
      </c>
      <c r="AO216" s="80" cm="1">
        <f t="array" aca="1" ref="AO216" ca="1">IF(ISERROR(INDIRECT("ｄａｔａ!$"&amp;AO$112&amp;"$"&amp;$B216)),1,0)</f>
        <v>0</v>
      </c>
      <c r="AP216" s="80">
        <f ca="1">IF(SUM($AQ214:$AZ214,$AQ216:$AZ216)&gt;0,1,0)</f>
        <v>0</v>
      </c>
      <c r="AQ216" s="80" cm="1">
        <f t="array" aca="1" ref="AQ216" ca="1">IF(ISERROR(INDIRECT("ｄａｔａ!$"&amp;AQ$112&amp;"$"&amp;$B216)),1,0)</f>
        <v>0</v>
      </c>
      <c r="AR216" s="80" cm="1">
        <f t="array" aca="1" ref="AR216" ca="1">IF(ISERROR(INDIRECT("ｄａｔａ!$"&amp;AR$112&amp;"$"&amp;$B216)),1,0)</f>
        <v>0</v>
      </c>
      <c r="AS216" s="80" cm="1">
        <f t="array" aca="1" ref="AS216" ca="1">IF(ISERROR(INDIRECT("ｄａｔａ!$"&amp;AS$112&amp;"$"&amp;$B216)),1,0)</f>
        <v>0</v>
      </c>
      <c r="AT216" s="80" cm="1">
        <f t="array" aca="1" ref="AT216" ca="1">IF(ISERROR(INDIRECT("ｄａｔａ!$"&amp;AT$112&amp;"$"&amp;$B216)),1,0)</f>
        <v>0</v>
      </c>
      <c r="AU216" s="80" cm="1">
        <f t="array" aca="1" ref="AU216" ca="1">IF(ISERROR(INDIRECT("ｄａｔａ!$"&amp;AU$112&amp;"$"&amp;$B216)),1,0)</f>
        <v>0</v>
      </c>
      <c r="AV216" s="80" cm="1">
        <f t="array" aca="1" ref="AV216" ca="1">IF(ISERROR(INDIRECT("ｄａｔａ!$"&amp;AV$112&amp;"$"&amp;$B216)),1,0)</f>
        <v>0</v>
      </c>
      <c r="AW216" s="80" cm="1">
        <f t="array" aca="1" ref="AW216" ca="1">IF(ISERROR(INDIRECT("ｄａｔａ!$"&amp;AW$112&amp;"$"&amp;$B216)),1,0)</f>
        <v>0</v>
      </c>
      <c r="AX216" s="80" cm="1">
        <f t="array" aca="1" ref="AX216" ca="1">IF(ISERROR(INDIRECT("ｄａｔａ!$"&amp;AX$112&amp;"$"&amp;$B216)),1,0)</f>
        <v>0</v>
      </c>
      <c r="AY216" s="80" cm="1">
        <f t="array" aca="1" ref="AY216" ca="1">IF(ISERROR(INDIRECT("ｄａｔａ!$"&amp;AY$112&amp;"$"&amp;$B216)),1,0)</f>
        <v>0</v>
      </c>
      <c r="AZ216" s="80" cm="1">
        <f t="array" aca="1" ref="AZ216" ca="1">IF(ISERROR(INDIRECT("ｄａｔａ!$"&amp;AZ$112&amp;"$"&amp;$B216)),1,0)</f>
        <v>0</v>
      </c>
      <c r="BA216" s="80">
        <f ca="1">IF(SUM($BB214:$BP214,$BB216:$BP216)&gt;0,1,0)</f>
        <v>0</v>
      </c>
      <c r="BB216" s="80" cm="1">
        <f t="array" aca="1" ref="BB216" ca="1">IF(ISERROR(INDIRECT("ｄａｔａ!$"&amp;BB$112&amp;"$"&amp;$B216)),1,0)</f>
        <v>0</v>
      </c>
      <c r="BC216" s="80" cm="1">
        <f t="array" aca="1" ref="BC216" ca="1">IF(ISERROR(INDIRECT("ｄａｔａ!$"&amp;BC$112&amp;"$"&amp;$B216)),1,0)</f>
        <v>0</v>
      </c>
      <c r="BD216" s="80" cm="1">
        <f t="array" aca="1" ref="BD216" ca="1">IF(ISERROR(INDIRECT("ｄａｔａ!$"&amp;BD$112&amp;"$"&amp;$B216)),1,0)</f>
        <v>0</v>
      </c>
      <c r="BE216" s="80" cm="1">
        <f t="array" aca="1" ref="BE216" ca="1">IF(ISERROR(INDIRECT("ｄａｔａ!$"&amp;BE$112&amp;"$"&amp;$B216)),1,0)</f>
        <v>0</v>
      </c>
      <c r="BF216" s="80" cm="1">
        <f t="array" aca="1" ref="BF216" ca="1">IF(ISERROR(INDIRECT("ｄａｔａ!$"&amp;BF$112&amp;"$"&amp;$B216)),1,0)</f>
        <v>0</v>
      </c>
      <c r="BG216" s="80" cm="1">
        <f t="array" aca="1" ref="BG216" ca="1">IF(ISERROR(INDIRECT("ｄａｔａ!$"&amp;BG$112&amp;"$"&amp;$B216)),1,0)</f>
        <v>0</v>
      </c>
      <c r="BH216" s="80" cm="1">
        <f t="array" aca="1" ref="BH216" ca="1">IF(ISERROR(INDIRECT("ｄａｔａ!$"&amp;BH$112&amp;"$"&amp;$B216)),1,0)</f>
        <v>0</v>
      </c>
      <c r="BI216" s="80" cm="1">
        <f t="array" aca="1" ref="BI216" ca="1">IF(ISERROR(INDIRECT("ｄａｔａ!$"&amp;BI$112&amp;"$"&amp;$B216)),1,0)</f>
        <v>0</v>
      </c>
      <c r="BJ216" s="80" cm="1">
        <f t="array" aca="1" ref="BJ216" ca="1">IF(ISERROR(INDIRECT("ｄａｔａ!$"&amp;BJ$112&amp;"$"&amp;$B216)),1,0)</f>
        <v>0</v>
      </c>
      <c r="BK216" s="80" cm="1">
        <f t="array" aca="1" ref="BK216" ca="1">IF(ISERROR(INDIRECT("ｄａｔａ!$"&amp;BK$112&amp;"$"&amp;$B216)),1,0)</f>
        <v>0</v>
      </c>
      <c r="BL216" s="80" cm="1">
        <f t="array" aca="1" ref="BL216" ca="1">IF(ISERROR(INDIRECT("ｄａｔａ!$"&amp;BL$112&amp;"$"&amp;$B216)),1,0)</f>
        <v>0</v>
      </c>
      <c r="BM216" s="80" cm="1">
        <f t="array" aca="1" ref="BM216" ca="1">IF(ISERROR(INDIRECT("ｄａｔａ!$"&amp;BM$112&amp;"$"&amp;$B216)),1,0)</f>
        <v>0</v>
      </c>
      <c r="BN216" s="80" cm="1">
        <f t="array" aca="1" ref="BN216" ca="1">IF(ISERROR(INDIRECT("ｄａｔａ!$"&amp;BN$112&amp;"$"&amp;$B216)),1,0)</f>
        <v>0</v>
      </c>
      <c r="BO216" s="80" cm="1">
        <f t="array" aca="1" ref="BO216" ca="1">IF(ISERROR(INDIRECT("ｄａｔａ!$"&amp;BO$112&amp;"$"&amp;$B216)),1,0)</f>
        <v>0</v>
      </c>
      <c r="BP216" s="80" cm="1">
        <f t="array" aca="1" ref="BP216" ca="1">IF(ISERROR(INDIRECT("ｄａｔａ!$"&amp;BP$112&amp;"$"&amp;$B216)),1,0)</f>
        <v>0</v>
      </c>
    </row>
    <row r="217" spans="1:68" x14ac:dyDescent="0.2">
      <c r="A217" s="80" t="s">
        <v>2344</v>
      </c>
      <c r="B217" s="80">
        <f>VLOOKUP($A217,$A$11:$B$110,2,FALSE)</f>
        <v>33</v>
      </c>
      <c r="C217" s="80" t="s">
        <v>2435</v>
      </c>
      <c r="D217" s="80" cm="1">
        <f t="array" aca="1" ref="D217" ca="1">_xlfn.IFS(D218=1,0,D219=1,0,AND(INDIRECT("ｄａｔａ!$"&amp;D$112&amp;"$"&amp;$B217)&lt;=INDIRECT("kikan!$Q$11"),INDIRECT("ｄａｔａ!$"&amp;D$112&amp;"$"&amp;$B217)&gt;=INDIRECT("kikan!$K$11")),0,TRUE,1)</f>
        <v>0</v>
      </c>
      <c r="F217" s="80">
        <v>0</v>
      </c>
      <c r="G217" s="80">
        <v>0</v>
      </c>
      <c r="H217" s="80">
        <v>0</v>
      </c>
      <c r="I217" s="80" cm="1">
        <f t="array" aca="1" ref="I217" ca="1">_xlfn.IFS(I218=1,0,I219=1,0,INDIRECT("ｄａｔａ!$"&amp;I$112&amp;"$"&amp;$B217)&gt;=INDIRECT("kikan!$I$11"),0,TRUE,1)</f>
        <v>0</v>
      </c>
      <c r="J217" s="80" cm="1">
        <f t="array" aca="1" ref="J217" ca="1">_xlfn.IFS(D220=1,0,I217=1,0,J218=1,0,I219=1,0,J219=1,0,INDIRECT("ｄａｔａ!$"&amp;I$112&amp;"$"&amp;$B217)&gt;INDIRECT("kikan!$I$11"),0,INDIRECT("ｄａｔａ!$"&amp;J$112&amp;"$"&amp;$B217)&gt;=INDIRECT("ｄａｔａ!$"&amp;D$112&amp;"$"&amp;$B217),0,TRUE,1)</f>
        <v>0</v>
      </c>
      <c r="K217" s="80" cm="1">
        <f t="array" aca="1" ref="K217" ca="1">_xlfn.IFS(K218=1,0,K219=1,0,AND(INDIRECT("ｄａｔａ!$"&amp;K$112&amp;"$"&amp;$B218)&gt;0,INDIRECT("ｄａｔａ!$"&amp;K$112&amp;"$"&amp;$B218)&lt;10000),0,TRUE,1)</f>
        <v>0</v>
      </c>
      <c r="L217" s="80" cm="1">
        <f t="array" aca="1" ref="L217" ca="1">_xlfn.IFS(L218=1,0,L219=1,0,INDIRECT("ｄａｔａ!$"&amp;L$112&amp;"$"&amp;$B217)&lt;20000,1,TRUE,0)</f>
        <v>0</v>
      </c>
      <c r="M217" s="80">
        <v>0</v>
      </c>
      <c r="N217" s="80">
        <v>0</v>
      </c>
      <c r="O217" s="80" cm="1">
        <f t="array" aca="1" ref="O217" ca="1">_xlfn.IFS(O220=1,0,INDIRECT("ｄａｔａ!$"&amp;O$112&amp;"$"&amp;$B218)=4,1,TRUE,0)</f>
        <v>0</v>
      </c>
      <c r="P217" s="80" cm="1">
        <f t="array" aca="1" ref="P217" ca="1">_xlfn.IFS(P220=1,0,AND(INDIRECT("ｄａｔａ!$"&amp;P$112&amp;"$"&amp;$B218)&lt;=3,INDIRECT("ｄａｔａ!$"&amp;P$112&amp;"$"&amp;$B218)&gt;0),1,TRUE,0)</f>
        <v>0</v>
      </c>
      <c r="Q217" s="80" cm="1">
        <f t="array" aca="1" ref="Q217" ca="1">_xlfn.IFS(Q220=1,0,INDIRECT("ｄａｔａ!$"&amp;Q$112&amp;"$"&amp;$B217)=1,1,TRUE,0)</f>
        <v>0</v>
      </c>
      <c r="R217" s="80">
        <v>0</v>
      </c>
      <c r="S217" s="80">
        <v>0</v>
      </c>
      <c r="T217" s="80">
        <v>0</v>
      </c>
      <c r="U217" s="80">
        <v>0</v>
      </c>
      <c r="V217" s="80">
        <v>0</v>
      </c>
      <c r="W217" s="80">
        <v>0</v>
      </c>
      <c r="X217" s="80">
        <f ca="1">IF(AND(SUM($Y217:$AO217)=0,17-SUM($Y219:$AO219)&gt;1),1,0)</f>
        <v>0</v>
      </c>
      <c r="Y217" s="80" cm="1">
        <f t="array" aca="1" ref="Y217" ca="1">_xlfn.IFS(Y220=1,0,INDIRECT("ｄａｔａ!$"&amp;Y$112&amp;"$"&amp;$B217)=2,1,TRUE,0)</f>
        <v>0</v>
      </c>
      <c r="Z217" s="80" cm="1">
        <f t="array" aca="1" ref="Z217" ca="1">_xlfn.IFS(Z220=1,0,INDIRECT("ｄａｔａ!$"&amp;Z$112&amp;"$"&amp;$B217)=2,1,TRUE,0)</f>
        <v>0</v>
      </c>
      <c r="AA217" s="80" cm="1">
        <f t="array" aca="1" ref="AA217" ca="1">_xlfn.IFS(AA220=1,0,INDIRECT("ｄａｔａ!$"&amp;AA$112&amp;"$"&amp;$B217)=2,1,TRUE,0)</f>
        <v>0</v>
      </c>
      <c r="AB217" s="80" cm="1">
        <f t="array" aca="1" ref="AB217" ca="1">_xlfn.IFS(AB220=1,0,INDIRECT("ｄａｔａ!$"&amp;AB$112&amp;"$"&amp;$B217)=2,1,TRUE,0)</f>
        <v>0</v>
      </c>
      <c r="AC217" s="80" cm="1">
        <f t="array" aca="1" ref="AC217" ca="1">_xlfn.IFS(AC220=1,0,INDIRECT("ｄａｔａ!$"&amp;AC$112&amp;"$"&amp;$B217)=2,1,TRUE,0)</f>
        <v>0</v>
      </c>
      <c r="AD217" s="80" cm="1">
        <f t="array" aca="1" ref="AD217" ca="1">_xlfn.IFS(AD220=1,0,INDIRECT("ｄａｔａ!$"&amp;AD$112&amp;"$"&amp;$B217)=2,1,TRUE,0)</f>
        <v>0</v>
      </c>
      <c r="AE217" s="80" cm="1">
        <f t="array" aca="1" ref="AE217" ca="1">_xlfn.IFS(AE220=1,0,INDIRECT("ｄａｔａ!$"&amp;AE$112&amp;"$"&amp;$B217)=2,1,TRUE,0)</f>
        <v>0</v>
      </c>
      <c r="AF217" s="80" cm="1">
        <f t="array" aca="1" ref="AF217" ca="1">_xlfn.IFS(AF220=1,0,INDIRECT("ｄａｔａ!$"&amp;AF$112&amp;"$"&amp;$B217)=2,1,TRUE,0)</f>
        <v>0</v>
      </c>
      <c r="AG217" s="80" cm="1">
        <f t="array" aca="1" ref="AG217" ca="1">_xlfn.IFS(AG220=1,0,INDIRECT("ｄａｔａ!$"&amp;AG$112&amp;"$"&amp;$B217)=2,1,TRUE,0)</f>
        <v>0</v>
      </c>
      <c r="AH217" s="80" cm="1">
        <f t="array" aca="1" ref="AH217" ca="1">_xlfn.IFS(AH220=1,0,INDIRECT("ｄａｔａ!$"&amp;AH$112&amp;"$"&amp;$B217)=2,1,TRUE,0)</f>
        <v>0</v>
      </c>
      <c r="AI217" s="80" cm="1">
        <f t="array" aca="1" ref="AI217" ca="1">_xlfn.IFS(AI220=1,0,INDIRECT("ｄａｔａ!$"&amp;AI$112&amp;"$"&amp;$B217)=2,1,TRUE,0)</f>
        <v>0</v>
      </c>
      <c r="AJ217" s="80" cm="1">
        <f t="array" aca="1" ref="AJ217" ca="1">_xlfn.IFS(AJ220=1,0,INDIRECT("ｄａｔａ!$"&amp;AJ$112&amp;"$"&amp;$B217)=2,1,TRUE,0)</f>
        <v>0</v>
      </c>
      <c r="AK217" s="80" cm="1">
        <f t="array" aca="1" ref="AK217" ca="1">_xlfn.IFS(AK220=1,0,INDIRECT("ｄａｔａ!$"&amp;AK$112&amp;"$"&amp;$B217)=2,1,TRUE,0)</f>
        <v>0</v>
      </c>
      <c r="AL217" s="80" cm="1">
        <f t="array" aca="1" ref="AL217" ca="1">_xlfn.IFS(AL220=1,0,INDIRECT("ｄａｔａ!$"&amp;AL$112&amp;"$"&amp;$B217)=2,1,TRUE,0)</f>
        <v>0</v>
      </c>
      <c r="AM217" s="80" cm="1">
        <f t="array" aca="1" ref="AM217" ca="1">_xlfn.IFS(AM220=1,0,INDIRECT("ｄａｔａ!$"&amp;AM$112&amp;"$"&amp;$B217)=2,1,TRUE,0)</f>
        <v>0</v>
      </c>
      <c r="AN217" s="80" cm="1">
        <f t="array" aca="1" ref="AN217" ca="1">_xlfn.IFS(AN220=1,0,INDIRECT("ｄａｔａ!$"&amp;AN$112&amp;"$"&amp;$B217)=2,1,TRUE,0)</f>
        <v>0</v>
      </c>
      <c r="AO217" s="80" cm="1">
        <f t="array" aca="1" ref="AO217" ca="1">_xlfn.IFS(AO220=1,0,INDIRECT("ｄａｔａ!$"&amp;AO$112&amp;"$"&amp;$B217)=2,1,TRUE,0)</f>
        <v>0</v>
      </c>
      <c r="AP217" s="80">
        <f ca="1">IF(AND(SUM($AQ217:$AZ217)=0,10-SUM($AQ219:$AZ219)&gt;1),1,0)</f>
        <v>0</v>
      </c>
      <c r="AQ217" s="80" cm="1">
        <f t="array" aca="1" ref="AQ217" ca="1">_xlfn.IFS(AQ220=1,0,INDIRECT("ｄａｔａ!$"&amp;AQ$112&amp;"$"&amp;$B217)=2,1,TRUE,0)</f>
        <v>0</v>
      </c>
      <c r="AR217" s="80" cm="1">
        <f t="array" aca="1" ref="AR217" ca="1">_xlfn.IFS(AR220=1,0,INDIRECT("ｄａｔａ!$"&amp;AR$112&amp;"$"&amp;$B217)=2,1,TRUE,0)</f>
        <v>0</v>
      </c>
      <c r="AS217" s="80" cm="1">
        <f t="array" aca="1" ref="AS217" ca="1">_xlfn.IFS(AS220=1,0,INDIRECT("ｄａｔａ!$"&amp;AS$112&amp;"$"&amp;$B217)=2,1,TRUE,0)</f>
        <v>0</v>
      </c>
      <c r="AT217" s="80" cm="1">
        <f t="array" aca="1" ref="AT217" ca="1">_xlfn.IFS(AT220=1,0,INDIRECT("ｄａｔａ!$"&amp;AT$112&amp;"$"&amp;$B217)=2,1,TRUE,0)</f>
        <v>0</v>
      </c>
      <c r="AU217" s="80" cm="1">
        <f t="array" aca="1" ref="AU217" ca="1">_xlfn.IFS(AU220=1,0,INDIRECT("ｄａｔａ!$"&amp;AU$112&amp;"$"&amp;$B217)=2,1,TRUE,0)</f>
        <v>0</v>
      </c>
      <c r="AV217" s="80" cm="1">
        <f t="array" aca="1" ref="AV217" ca="1">_xlfn.IFS(AV220=1,0,INDIRECT("ｄａｔａ!$"&amp;AV$112&amp;"$"&amp;$B217)=2,1,TRUE,0)</f>
        <v>0</v>
      </c>
      <c r="AW217" s="80" cm="1">
        <f t="array" aca="1" ref="AW217" ca="1">_xlfn.IFS(AW220=1,0,INDIRECT("ｄａｔａ!$"&amp;AW$112&amp;"$"&amp;$B217)=2,1,TRUE,0)</f>
        <v>0</v>
      </c>
      <c r="AX217" s="80" cm="1">
        <f t="array" aca="1" ref="AX217" ca="1">_xlfn.IFS(AX220=1,0,INDIRECT("ｄａｔａ!$"&amp;AX$112&amp;"$"&amp;$B217)=2,1,TRUE,0)</f>
        <v>0</v>
      </c>
      <c r="AY217" s="80" cm="1">
        <f t="array" aca="1" ref="AY217" ca="1">_xlfn.IFS(AY220=1,0,INDIRECT("ｄａｔａ!$"&amp;AY$112&amp;"$"&amp;$B217)=2,1,TRUE,0)</f>
        <v>0</v>
      </c>
      <c r="AZ217" s="80" cm="1">
        <f t="array" aca="1" ref="AZ217" ca="1">_xlfn.IFS(AZ220=1,0,INDIRECT("ｄａｔａ!$"&amp;AZ$112&amp;"$"&amp;$B217)=2,1,TRUE,0)</f>
        <v>0</v>
      </c>
      <c r="BA217" s="80">
        <f ca="1">IF(AND(SUM($BB217:$BP217)=0,15-SUM($BB219:$BP219)&gt;1),1,0)</f>
        <v>0</v>
      </c>
      <c r="BB217" s="80" cm="1">
        <f t="array" aca="1" ref="BB217" ca="1">_xlfn.IFS(BB220=1,0,INDIRECT("ｄａｔａ!$"&amp;BB$112&amp;"$"&amp;$B217)=2,1,TRUE,0)</f>
        <v>0</v>
      </c>
      <c r="BC217" s="80" cm="1">
        <f t="array" aca="1" ref="BC217" ca="1">_xlfn.IFS(BC220=1,0,INDIRECT("ｄａｔａ!$"&amp;BC$112&amp;"$"&amp;$B217)=2,1,TRUE,0)</f>
        <v>0</v>
      </c>
      <c r="BD217" s="80" cm="1">
        <f t="array" aca="1" ref="BD217" ca="1">_xlfn.IFS(BD220=1,0,INDIRECT("ｄａｔａ!$"&amp;BD$112&amp;"$"&amp;$B217)=2,1,TRUE,0)</f>
        <v>0</v>
      </c>
      <c r="BE217" s="80" cm="1">
        <f t="array" aca="1" ref="BE217" ca="1">_xlfn.IFS(BE220=1,0,INDIRECT("ｄａｔａ!$"&amp;BE$112&amp;"$"&amp;$B217)=2,1,TRUE,0)</f>
        <v>0</v>
      </c>
      <c r="BF217" s="80" cm="1">
        <f t="array" aca="1" ref="BF217" ca="1">_xlfn.IFS(BF220=1,0,INDIRECT("ｄａｔａ!$"&amp;BF$112&amp;"$"&amp;$B217)=2,1,TRUE,0)</f>
        <v>0</v>
      </c>
      <c r="BG217" s="80" cm="1">
        <f t="array" aca="1" ref="BG217" ca="1">_xlfn.IFS(BG220=1,0,INDIRECT("ｄａｔａ!$"&amp;BG$112&amp;"$"&amp;$B217)=2,1,TRUE,0)</f>
        <v>0</v>
      </c>
      <c r="BH217" s="80" cm="1">
        <f t="array" aca="1" ref="BH217" ca="1">_xlfn.IFS(BH220=1,0,INDIRECT("ｄａｔａ!$"&amp;BH$112&amp;"$"&amp;$B217)=2,1,TRUE,0)</f>
        <v>0</v>
      </c>
      <c r="BI217" s="80" cm="1">
        <f t="array" aca="1" ref="BI217" ca="1">_xlfn.IFS(BI220=1,0,INDIRECT("ｄａｔａ!$"&amp;BI$112&amp;"$"&amp;$B217)=2,1,TRUE,0)</f>
        <v>0</v>
      </c>
      <c r="BJ217" s="80" cm="1">
        <f t="array" aca="1" ref="BJ217" ca="1">_xlfn.IFS(BJ220=1,0,INDIRECT("ｄａｔａ!$"&amp;BJ$112&amp;"$"&amp;$B217)=2,1,TRUE,0)</f>
        <v>0</v>
      </c>
      <c r="BK217" s="80" cm="1">
        <f t="array" aca="1" ref="BK217" ca="1">_xlfn.IFS(BK220=1,0,INDIRECT("ｄａｔａ!$"&amp;BK$112&amp;"$"&amp;$B217)=2,1,TRUE,0)</f>
        <v>0</v>
      </c>
      <c r="BL217" s="80" cm="1">
        <f t="array" aca="1" ref="BL217" ca="1">_xlfn.IFS(BL220=1,0,INDIRECT("ｄａｔａ!$"&amp;BL$112&amp;"$"&amp;$B217)=2,1,TRUE,0)</f>
        <v>0</v>
      </c>
      <c r="BM217" s="80" cm="1">
        <f t="array" aca="1" ref="BM217" ca="1">_xlfn.IFS(BM220=1,0,INDIRECT("ｄａｔａ!$"&amp;BM$112&amp;"$"&amp;$B217)=2,1,TRUE,0)</f>
        <v>0</v>
      </c>
      <c r="BN217" s="80" cm="1">
        <f t="array" aca="1" ref="BN217" ca="1">_xlfn.IFS(BN220=1,0,INDIRECT("ｄａｔａ!$"&amp;BN$112&amp;"$"&amp;$B217)=2,1,TRUE,0)</f>
        <v>0</v>
      </c>
      <c r="BO217" s="80" cm="1">
        <f t="array" aca="1" ref="BO217" ca="1">_xlfn.IFS(BO220=1,0,INDIRECT("ｄａｔａ!$"&amp;BO$112&amp;"$"&amp;$B217)=2,1,TRUE,0)</f>
        <v>0</v>
      </c>
      <c r="BP217" s="80" cm="1">
        <f t="array" aca="1" ref="BP217" ca="1">_xlfn.IFS(BP220=1,0,INDIRECT("ｄａｔａ!$"&amp;BP$112&amp;"$"&amp;$B217)=2,1,TRUE,0)</f>
        <v>0</v>
      </c>
    </row>
    <row r="218" spans="1:68" x14ac:dyDescent="0.2">
      <c r="B218" s="80">
        <f>VLOOKUP($A217,$A$11:$B$110,2,FALSE)</f>
        <v>33</v>
      </c>
      <c r="C218" s="80" t="s">
        <v>2437</v>
      </c>
      <c r="D218" s="80" cm="1">
        <f t="array" aca="1" ref="D218" ca="1">_xlfn.IFS(D219=1,0,AND(ISNUMBER(INDIRECT("ｄａｔａ!$"&amp;D$112&amp;"$"&amp;$B218)),INDIRECT("ｄａｔａ!$"&amp;D$112&amp;"$"&amp;$B218)&lt;=12,INDIRECT("ｄａｔａ!$"&amp;D$112&amp;"$"&amp;$B218)&gt;=1),0,TRUE,1)</f>
        <v>1</v>
      </c>
      <c r="F218" s="80">
        <v>0</v>
      </c>
      <c r="G218" s="80">
        <v>0</v>
      </c>
      <c r="H218" s="80">
        <v>0</v>
      </c>
      <c r="I218" s="80" cm="1">
        <f t="array" aca="1" ref="I218" ca="1">_xlfn.IFS(I219=1,0,AND(ISNUMBER(INDIRECT("ｄａｔａ!$"&amp;I$112&amp;"$"&amp;$B218)),LEN(INDIRECT("ｄａｔａ!$"&amp;I$112&amp;"$"&amp;$B218))=4),0,TRUE,1)</f>
        <v>0</v>
      </c>
      <c r="J218" s="80" cm="1">
        <f t="array" aca="1" ref="J218" ca="1">_xlfn.IFS(J219=1,0,AND(ISNUMBER(INDIRECT("ｄａｔａ!$"&amp;J$112&amp;"$"&amp;$B218)),INDIRECT("ｄａｔａ!$"&amp;J$112&amp;"$"&amp;$B218)&lt;=12,INDIRECT("ｄａｔａ!$"&amp;J$112&amp;"$"&amp;$B218)&gt;=1),0,TRUE,1)</f>
        <v>0</v>
      </c>
      <c r="K218" s="80" cm="1">
        <f t="array" aca="1" ref="K218" ca="1">_xlfn.IFS(K219=1,0,ISNUMBER(INDIRECT("ｄａｔａ!$"&amp;K$112&amp;"$"&amp;$B218)),0,TRUE,1)</f>
        <v>0</v>
      </c>
      <c r="L218" s="80" cm="1">
        <f t="array" aca="1" ref="L218" ca="1">_xlfn.IFS(L219=1,0,AND(ISNUMBER(INDIRECT("ｄａｔａ!$"&amp;L$112&amp;"$"&amp;$B218)),INDIRECT("ｄａｔａ!$"&amp;L$112&amp;"$"&amp;$B218)&gt;0),0,TRUE,1)</f>
        <v>0</v>
      </c>
      <c r="M218" s="80" cm="1">
        <f t="array" aca="1" ref="M218" ca="1">_xlfn.IFS(M219=1,0,AND(INDIRECT("ｄａｔａ!$"&amp;M$112&amp;"$"&amp;$B218)&lt;=5,INDIRECT("ｄａｔａ!$"&amp;M$112&amp;"$"&amp;$B218)&gt;0),0,TRUE,1)</f>
        <v>0</v>
      </c>
      <c r="N218" s="80" cm="1">
        <f t="array" aca="1" ref="N218" ca="1">_xlfn.IFS(N219=1,0,AND(INDIRECT("ｄａｔａ!$"&amp;N$112&amp;"$"&amp;$B218)&lt;=2,INDIRECT("ｄａｔａ!$"&amp;N$112&amp;"$"&amp;$B218)&gt;0),0,TRUE,1)</f>
        <v>0</v>
      </c>
      <c r="O218" s="80" cm="1">
        <f t="array" aca="1" ref="O218" ca="1">_xlfn.IFS(O219=1,0,AND(INDIRECT("ｄａｔａ!$"&amp;O$112&amp;"$"&amp;$B218)&lt;=4,INDIRECT("ｄａｔａ!$"&amp;O$112&amp;"$"&amp;$B218)&gt;0),0,TRUE,1)</f>
        <v>0</v>
      </c>
      <c r="P218" s="80" cm="1">
        <f t="array" aca="1" ref="P218" ca="1">_xlfn.IFS(P219=1,0,AND(INDIRECT("ｄａｔａ!$"&amp;P$112&amp;"$"&amp;$B218)&lt;=3,INDIRECT("ｄａｔａ!$"&amp;P$112&amp;"$"&amp;$B218)&gt;0),0,TRUE,1)</f>
        <v>0</v>
      </c>
      <c r="Q218" s="80" cm="1">
        <f t="array" aca="1" ref="Q218" ca="1">_xlfn.IFS(Q219=1,0,AND(INDIRECT("ｄａｔａ!$"&amp;Q$112&amp;"$"&amp;$B218)&lt;=2,INDIRECT("ｄａｔａ!$"&amp;Q$112&amp;"$"&amp;$B218)&gt;0),0,TRUE,1)</f>
        <v>0</v>
      </c>
      <c r="R218" s="80" cm="1">
        <f t="array" aca="1" ref="R218" ca="1">_xlfn.IFS(R219=1,0,AND(INDIRECT("ｄａｔａ!$"&amp;R$112&amp;"$"&amp;$B218)&lt;=10,INDIRECT("ｄａｔａ!$"&amp;R$112&amp;"$"&amp;$B218)&gt;0),0,TRUE,1)</f>
        <v>0</v>
      </c>
      <c r="S218" s="80" cm="1">
        <f t="array" aca="1" ref="S218" ca="1">_xlfn.IFS(S219=1,0,AND(INDIRECT("ｄａｔａ!$"&amp;S$112&amp;"$"&amp;$B218)&lt;=5,INDIRECT("ｄａｔａ!$"&amp;S$112&amp;"$"&amp;$B218)&gt;0),0,TRUE,1)</f>
        <v>0</v>
      </c>
      <c r="T218" s="80" cm="1">
        <f t="array" aca="1" ref="T218" ca="1">_xlfn.IFS(T219=1,0,AND(INDIRECT("ｄａｔａ!$"&amp;T$112&amp;"$"&amp;$B218)&lt;=9,INDIRECT("ｄａｔａ!$"&amp;T$112&amp;"$"&amp;$B218)&gt;0),0,TRUE,1)</f>
        <v>0</v>
      </c>
      <c r="U218" s="80" cm="1">
        <f t="array" aca="1" ref="U218" ca="1">_xlfn.IFS(U219=1,0,ISNUMBER(INDIRECT("ｄａｔａ!$"&amp;U$112&amp;"$"&amp;$B218)),0,TRUE,1)</f>
        <v>0</v>
      </c>
      <c r="V218" s="80" cm="1">
        <f t="array" aca="1" ref="V218" ca="1">_xlfn.IFS(V219=1,0,AND(INDIRECT("ｄａｔａ!$"&amp;V$112&amp;"$"&amp;$B218)&lt;=4,INDIRECT("ｄａｔａ!$"&amp;V$112&amp;"$"&amp;$B218)&gt;0),0,TRUE,1)</f>
        <v>0</v>
      </c>
      <c r="W218" s="80" cm="1">
        <f t="array" aca="1" ref="W218" ca="1">_xlfn.IFS(W219=1,0,AND(INDIRECT("ｄａｔａ!$"&amp;W$112&amp;"$"&amp;$B218)&lt;=2,INDIRECT("ｄａｔａ!$"&amp;W$112&amp;"$"&amp;$B218)&gt;0),0,TRUE,1)</f>
        <v>0</v>
      </c>
      <c r="X218" s="80">
        <f ca="1">IF(SUM($Y217:$AO217)&gt;1,1,0)</f>
        <v>0</v>
      </c>
      <c r="Y218" s="80" cm="1">
        <f t="array" aca="1" ref="Y218" ca="1">_xlfn.IFS(Y220=1,0,Y219=1,0,AND(INDIRECT("ｄａｔａ!$"&amp;Y$112&amp;"$"&amp;$B218)&lt;=2,INDIRECT("ｄａｔａ!$"&amp;Y$112&amp;"$"&amp;$B218)&gt;0),0,TRUE,1)</f>
        <v>0</v>
      </c>
      <c r="Z218" s="80" cm="1">
        <f t="array" aca="1" ref="Z218" ca="1">_xlfn.IFS(Z220=1,0,Z219=1,0,AND(INDIRECT("ｄａｔａ!$"&amp;Z$112&amp;"$"&amp;$B218)&lt;=2,INDIRECT("ｄａｔａ!$"&amp;Z$112&amp;"$"&amp;$B218)&gt;0),0,TRUE,1)</f>
        <v>0</v>
      </c>
      <c r="AA218" s="80" cm="1">
        <f t="array" aca="1" ref="AA218" ca="1">_xlfn.IFS(AA220=1,0,AA219=1,0,AND(INDIRECT("ｄａｔａ!$"&amp;AA$112&amp;"$"&amp;$B218)&lt;=2,INDIRECT("ｄａｔａ!$"&amp;AA$112&amp;"$"&amp;$B218)&gt;0),0,TRUE,1)</f>
        <v>0</v>
      </c>
      <c r="AB218" s="80" cm="1">
        <f t="array" aca="1" ref="AB218" ca="1">_xlfn.IFS(AB220=1,0,AB219=1,0,AND(INDIRECT("ｄａｔａ!$"&amp;AB$112&amp;"$"&amp;$B218)&lt;=2,INDIRECT("ｄａｔａ!$"&amp;AB$112&amp;"$"&amp;$B218)&gt;0),0,TRUE,1)</f>
        <v>0</v>
      </c>
      <c r="AC218" s="80" cm="1">
        <f t="array" aca="1" ref="AC218" ca="1">_xlfn.IFS(AC220=1,0,AC219=1,0,AND(INDIRECT("ｄａｔａ!$"&amp;AC$112&amp;"$"&amp;$B218)&lt;=2,INDIRECT("ｄａｔａ!$"&amp;AC$112&amp;"$"&amp;$B218)&gt;0),0,TRUE,1)</f>
        <v>0</v>
      </c>
      <c r="AD218" s="80" cm="1">
        <f t="array" aca="1" ref="AD218" ca="1">_xlfn.IFS(AD220=1,0,AD219=1,0,AND(INDIRECT("ｄａｔａ!$"&amp;AD$112&amp;"$"&amp;$B218)&lt;=2,INDIRECT("ｄａｔａ!$"&amp;AD$112&amp;"$"&amp;$B218)&gt;0),0,TRUE,1)</f>
        <v>0</v>
      </c>
      <c r="AE218" s="80" cm="1">
        <f t="array" aca="1" ref="AE218" ca="1">_xlfn.IFS(AE220=1,0,AE219=1,0,AND(INDIRECT("ｄａｔａ!$"&amp;AE$112&amp;"$"&amp;$B218)&lt;=2,INDIRECT("ｄａｔａ!$"&amp;AE$112&amp;"$"&amp;$B218)&gt;0),0,TRUE,1)</f>
        <v>0</v>
      </c>
      <c r="AF218" s="80" cm="1">
        <f t="array" aca="1" ref="AF218" ca="1">_xlfn.IFS(AF220=1,0,AF219=1,0,AND(INDIRECT("ｄａｔａ!$"&amp;AF$112&amp;"$"&amp;$B218)&lt;=2,INDIRECT("ｄａｔａ!$"&amp;AF$112&amp;"$"&amp;$B218)&gt;0),0,TRUE,1)</f>
        <v>0</v>
      </c>
      <c r="AG218" s="80" cm="1">
        <f t="array" aca="1" ref="AG218" ca="1">_xlfn.IFS(AG220=1,0,AG219=1,0,AND(INDIRECT("ｄａｔａ!$"&amp;AG$112&amp;"$"&amp;$B218)&lt;=2,INDIRECT("ｄａｔａ!$"&amp;AG$112&amp;"$"&amp;$B218)&gt;0),0,TRUE,1)</f>
        <v>0</v>
      </c>
      <c r="AH218" s="80" cm="1">
        <f t="array" aca="1" ref="AH218" ca="1">_xlfn.IFS(AH220=1,0,AH219=1,0,AND(INDIRECT("ｄａｔａ!$"&amp;AH$112&amp;"$"&amp;$B218)&lt;=2,INDIRECT("ｄａｔａ!$"&amp;AH$112&amp;"$"&amp;$B218)&gt;0),0,TRUE,1)</f>
        <v>0</v>
      </c>
      <c r="AI218" s="80" cm="1">
        <f t="array" aca="1" ref="AI218" ca="1">_xlfn.IFS(AI220=1,0,AI219=1,0,AND(INDIRECT("ｄａｔａ!$"&amp;AI$112&amp;"$"&amp;$B218)&lt;=2,INDIRECT("ｄａｔａ!$"&amp;AI$112&amp;"$"&amp;$B218)&gt;0),0,TRUE,1)</f>
        <v>0</v>
      </c>
      <c r="AJ218" s="80" cm="1">
        <f t="array" aca="1" ref="AJ218" ca="1">_xlfn.IFS(AJ220=1,0,AJ219=1,0,AND(INDIRECT("ｄａｔａ!$"&amp;AJ$112&amp;"$"&amp;$B218)&lt;=2,INDIRECT("ｄａｔａ!$"&amp;AJ$112&amp;"$"&amp;$B218)&gt;0),0,TRUE,1)</f>
        <v>0</v>
      </c>
      <c r="AK218" s="80" cm="1">
        <f t="array" aca="1" ref="AK218" ca="1">_xlfn.IFS(AK220=1,0,AK219=1,0,AND(INDIRECT("ｄａｔａ!$"&amp;AK$112&amp;"$"&amp;$B218)&lt;=2,INDIRECT("ｄａｔａ!$"&amp;AK$112&amp;"$"&amp;$B218)&gt;0),0,TRUE,1)</f>
        <v>0</v>
      </c>
      <c r="AL218" s="80" cm="1">
        <f t="array" aca="1" ref="AL218" ca="1">_xlfn.IFS(AL220=1,0,AL219=1,0,AND(INDIRECT("ｄａｔａ!$"&amp;AL$112&amp;"$"&amp;$B218)&lt;=2,INDIRECT("ｄａｔａ!$"&amp;AL$112&amp;"$"&amp;$B218)&gt;0),0,TRUE,1)</f>
        <v>0</v>
      </c>
      <c r="AM218" s="80" cm="1">
        <f t="array" aca="1" ref="AM218" ca="1">_xlfn.IFS(AM220=1,0,AM219=1,0,AND(INDIRECT("ｄａｔａ!$"&amp;AM$112&amp;"$"&amp;$B218)&lt;=2,INDIRECT("ｄａｔａ!$"&amp;AM$112&amp;"$"&amp;$B218)&gt;0),0,TRUE,1)</f>
        <v>0</v>
      </c>
      <c r="AN218" s="80" cm="1">
        <f t="array" aca="1" ref="AN218" ca="1">_xlfn.IFS(AN220=1,0,AN219=1,0,AND(INDIRECT("ｄａｔａ!$"&amp;AN$112&amp;"$"&amp;$B218)&lt;=2,INDIRECT("ｄａｔａ!$"&amp;AN$112&amp;"$"&amp;$B218)&gt;0),0,TRUE,1)</f>
        <v>0</v>
      </c>
      <c r="AO218" s="80" cm="1">
        <f t="array" aca="1" ref="AO218" ca="1">_xlfn.IFS(AO220=1,0,AO219=1,0,AND(INDIRECT("ｄａｔａ!$"&amp;AO$112&amp;"$"&amp;$B218)&lt;=2,INDIRECT("ｄａｔａ!$"&amp;AO$112&amp;"$"&amp;$B218)&gt;0),0,TRUE,1)</f>
        <v>0</v>
      </c>
      <c r="AP218" s="80">
        <f ca="1">IF(SUM($AQ217:$AZ217)&gt;1,1,0)</f>
        <v>0</v>
      </c>
      <c r="AQ218" s="80" cm="1">
        <f t="array" aca="1" ref="AQ218" ca="1">_xlfn.IFS(AQ220=1,0,AQ219=1,0,AND(INDIRECT("ｄａｔａ!$"&amp;AQ$112&amp;"$"&amp;$B218)&lt;=2,INDIRECT("ｄａｔａ!$"&amp;AQ$112&amp;"$"&amp;$B218)&gt;0),0,TRUE,1)</f>
        <v>0</v>
      </c>
      <c r="AR218" s="80" cm="1">
        <f t="array" aca="1" ref="AR218" ca="1">_xlfn.IFS(AR220=1,0,AR219=1,0,AND(INDIRECT("ｄａｔａ!$"&amp;AR$112&amp;"$"&amp;$B218)&lt;=2,INDIRECT("ｄａｔａ!$"&amp;AR$112&amp;"$"&amp;$B218)&gt;0),0,TRUE,1)</f>
        <v>0</v>
      </c>
      <c r="AS218" s="80" cm="1">
        <f t="array" aca="1" ref="AS218" ca="1">_xlfn.IFS(AS220=1,0,AS219=1,0,AND(INDIRECT("ｄａｔａ!$"&amp;AS$112&amp;"$"&amp;$B218)&lt;=2,INDIRECT("ｄａｔａ!$"&amp;AS$112&amp;"$"&amp;$B218)&gt;0),0,TRUE,1)</f>
        <v>0</v>
      </c>
      <c r="AT218" s="80" cm="1">
        <f t="array" aca="1" ref="AT218" ca="1">_xlfn.IFS(AT220=1,0,AT219=1,0,AND(INDIRECT("ｄａｔａ!$"&amp;AT$112&amp;"$"&amp;$B218)&lt;=2,INDIRECT("ｄａｔａ!$"&amp;AT$112&amp;"$"&amp;$B218)&gt;0),0,TRUE,1)</f>
        <v>0</v>
      </c>
      <c r="AU218" s="80" cm="1">
        <f t="array" aca="1" ref="AU218" ca="1">_xlfn.IFS(AU220=1,0,AU219=1,0,AND(INDIRECT("ｄａｔａ!$"&amp;AU$112&amp;"$"&amp;$B218)&lt;=2,INDIRECT("ｄａｔａ!$"&amp;AU$112&amp;"$"&amp;$B218)&gt;0),0,TRUE,1)</f>
        <v>0</v>
      </c>
      <c r="AV218" s="80" cm="1">
        <f t="array" aca="1" ref="AV218" ca="1">_xlfn.IFS(AV220=1,0,AV219=1,0,AND(INDIRECT("ｄａｔａ!$"&amp;AV$112&amp;"$"&amp;$B218)&lt;=2,INDIRECT("ｄａｔａ!$"&amp;AV$112&amp;"$"&amp;$B218)&gt;0),0,TRUE,1)</f>
        <v>0</v>
      </c>
      <c r="AW218" s="80" cm="1">
        <f t="array" aca="1" ref="AW218" ca="1">_xlfn.IFS(AW220=1,0,AW219=1,0,AND(INDIRECT("ｄａｔａ!$"&amp;AW$112&amp;"$"&amp;$B218)&lt;=2,INDIRECT("ｄａｔａ!$"&amp;AW$112&amp;"$"&amp;$B218)&gt;0),0,TRUE,1)</f>
        <v>0</v>
      </c>
      <c r="AX218" s="80" cm="1">
        <f t="array" aca="1" ref="AX218" ca="1">_xlfn.IFS(AX220=1,0,AX219=1,0,AND(INDIRECT("ｄａｔａ!$"&amp;AX$112&amp;"$"&amp;$B218)&lt;=2,INDIRECT("ｄａｔａ!$"&amp;AX$112&amp;"$"&amp;$B218)&gt;0),0,TRUE,1)</f>
        <v>0</v>
      </c>
      <c r="AY218" s="80" cm="1">
        <f t="array" aca="1" ref="AY218" ca="1">_xlfn.IFS(AY220=1,0,AY219=1,0,AND(INDIRECT("ｄａｔａ!$"&amp;AY$112&amp;"$"&amp;$B218)&lt;=2,INDIRECT("ｄａｔａ!$"&amp;AY$112&amp;"$"&amp;$B218)&gt;0),0,TRUE,1)</f>
        <v>0</v>
      </c>
      <c r="AZ218" s="80" cm="1">
        <f t="array" aca="1" ref="AZ218" ca="1">_xlfn.IFS(AZ220=1,0,AZ219=1,0,AND(INDIRECT("ｄａｔａ!$"&amp;AZ$112&amp;"$"&amp;$B218)&lt;=2,INDIRECT("ｄａｔａ!$"&amp;AZ$112&amp;"$"&amp;$B218)&gt;0),0,TRUE,1)</f>
        <v>0</v>
      </c>
      <c r="BA218" s="80">
        <f ca="1">IF(SUM($BB217:$BP217)&gt;1,1,0)</f>
        <v>0</v>
      </c>
      <c r="BB218" s="80" cm="1">
        <f t="array" aca="1" ref="BB218" ca="1">_xlfn.IFS(BB220=1,0,BB219=1,0,AND(INDIRECT("ｄａｔａ!$"&amp;BB$112&amp;"$"&amp;$B218)&lt;=2,INDIRECT("ｄａｔａ!$"&amp;BB$112&amp;"$"&amp;$B218)&gt;0),0,TRUE,1)</f>
        <v>0</v>
      </c>
      <c r="BC218" s="80" cm="1">
        <f t="array" aca="1" ref="BC218" ca="1">_xlfn.IFS(BC220=1,0,BC219=1,0,AND(INDIRECT("ｄａｔａ!$"&amp;BC$112&amp;"$"&amp;$B218)&lt;=2,INDIRECT("ｄａｔａ!$"&amp;BC$112&amp;"$"&amp;$B218)&gt;0),0,TRUE,1)</f>
        <v>0</v>
      </c>
      <c r="BD218" s="80" cm="1">
        <f t="array" aca="1" ref="BD218" ca="1">_xlfn.IFS(BD220=1,0,BD219=1,0,AND(INDIRECT("ｄａｔａ!$"&amp;BD$112&amp;"$"&amp;$B218)&lt;=2,INDIRECT("ｄａｔａ!$"&amp;BD$112&amp;"$"&amp;$B218)&gt;0),0,TRUE,1)</f>
        <v>0</v>
      </c>
      <c r="BE218" s="80" cm="1">
        <f t="array" aca="1" ref="BE218" ca="1">_xlfn.IFS(BE220=1,0,BE219=1,0,AND(INDIRECT("ｄａｔａ!$"&amp;BE$112&amp;"$"&amp;$B218)&lt;=2,INDIRECT("ｄａｔａ!$"&amp;BE$112&amp;"$"&amp;$B218)&gt;0),0,TRUE,1)</f>
        <v>0</v>
      </c>
      <c r="BF218" s="80" cm="1">
        <f t="array" aca="1" ref="BF218" ca="1">_xlfn.IFS(BF220=1,0,BF219=1,0,AND(INDIRECT("ｄａｔａ!$"&amp;BF$112&amp;"$"&amp;$B218)&lt;=2,INDIRECT("ｄａｔａ!$"&amp;BF$112&amp;"$"&amp;$B218)&gt;0),0,TRUE,1)</f>
        <v>0</v>
      </c>
      <c r="BG218" s="80" cm="1">
        <f t="array" aca="1" ref="BG218" ca="1">_xlfn.IFS(BG220=1,0,BG219=1,0,AND(INDIRECT("ｄａｔａ!$"&amp;BG$112&amp;"$"&amp;$B218)&lt;=2,INDIRECT("ｄａｔａ!$"&amp;BG$112&amp;"$"&amp;$B218)&gt;0),0,TRUE,1)</f>
        <v>0</v>
      </c>
      <c r="BH218" s="80" cm="1">
        <f t="array" aca="1" ref="BH218" ca="1">_xlfn.IFS(BH220=1,0,BH219=1,0,AND(INDIRECT("ｄａｔａ!$"&amp;BH$112&amp;"$"&amp;$B218)&lt;=2,INDIRECT("ｄａｔａ!$"&amp;BH$112&amp;"$"&amp;$B218)&gt;0),0,TRUE,1)</f>
        <v>0</v>
      </c>
      <c r="BI218" s="80" cm="1">
        <f t="array" aca="1" ref="BI218" ca="1">_xlfn.IFS(BI220=1,0,BI219=1,0,AND(INDIRECT("ｄａｔａ!$"&amp;BI$112&amp;"$"&amp;$B218)&lt;=2,INDIRECT("ｄａｔａ!$"&amp;BI$112&amp;"$"&amp;$B218)&gt;0),0,TRUE,1)</f>
        <v>0</v>
      </c>
      <c r="BJ218" s="80" cm="1">
        <f t="array" aca="1" ref="BJ218" ca="1">_xlfn.IFS(BJ220=1,0,BJ219=1,0,AND(INDIRECT("ｄａｔａ!$"&amp;BJ$112&amp;"$"&amp;$B218)&lt;=2,INDIRECT("ｄａｔａ!$"&amp;BJ$112&amp;"$"&amp;$B218)&gt;0),0,TRUE,1)</f>
        <v>0</v>
      </c>
      <c r="BK218" s="80" cm="1">
        <f t="array" aca="1" ref="BK218" ca="1">_xlfn.IFS(BK220=1,0,BK219=1,0,AND(INDIRECT("ｄａｔａ!$"&amp;BK$112&amp;"$"&amp;$B218)&lt;=2,INDIRECT("ｄａｔａ!$"&amp;BK$112&amp;"$"&amp;$B218)&gt;0),0,TRUE,1)</f>
        <v>0</v>
      </c>
      <c r="BL218" s="80" cm="1">
        <f t="array" aca="1" ref="BL218" ca="1">_xlfn.IFS(BL220=1,0,BL219=1,0,AND(INDIRECT("ｄａｔａ!$"&amp;BL$112&amp;"$"&amp;$B218)&lt;=2,INDIRECT("ｄａｔａ!$"&amp;BL$112&amp;"$"&amp;$B218)&gt;0),0,TRUE,1)</f>
        <v>0</v>
      </c>
      <c r="BM218" s="80" cm="1">
        <f t="array" aca="1" ref="BM218" ca="1">_xlfn.IFS(BM220=1,0,BM219=1,0,AND(INDIRECT("ｄａｔａ!$"&amp;BM$112&amp;"$"&amp;$B218)&lt;=2,INDIRECT("ｄａｔａ!$"&amp;BM$112&amp;"$"&amp;$B218)&gt;0),0,TRUE,1)</f>
        <v>0</v>
      </c>
      <c r="BN218" s="80" cm="1">
        <f t="array" aca="1" ref="BN218" ca="1">_xlfn.IFS(BN220=1,0,BN219=1,0,AND(INDIRECT("ｄａｔａ!$"&amp;BN$112&amp;"$"&amp;$B218)&lt;=2,INDIRECT("ｄａｔａ!$"&amp;BN$112&amp;"$"&amp;$B218)&gt;0),0,TRUE,1)</f>
        <v>0</v>
      </c>
      <c r="BO218" s="80" cm="1">
        <f t="array" aca="1" ref="BO218" ca="1">_xlfn.IFS(BO220=1,0,BO219=1,0,AND(INDIRECT("ｄａｔａ!$"&amp;BO$112&amp;"$"&amp;$B218)&lt;=2,INDIRECT("ｄａｔａ!$"&amp;BO$112&amp;"$"&amp;$B218)&gt;0),0,TRUE,1)</f>
        <v>0</v>
      </c>
      <c r="BP218" s="80" cm="1">
        <f t="array" aca="1" ref="BP218" ca="1">_xlfn.IFS(BP220=1,0,BP219=1,0,AND(INDIRECT("ｄａｔａ!$"&amp;BP$112&amp;"$"&amp;$B218)&lt;=2,INDIRECT("ｄａｔａ!$"&amp;BP$112&amp;"$"&amp;$B218)&gt;0),0,TRUE,1)</f>
        <v>0</v>
      </c>
    </row>
    <row r="219" spans="1:68" x14ac:dyDescent="0.2">
      <c r="B219" s="80">
        <f>VLOOKUP($A217,$A$11:$B$110,2,FALSE)</f>
        <v>33</v>
      </c>
      <c r="C219" s="80" t="s">
        <v>2425</v>
      </c>
      <c r="D219" s="80" cm="1">
        <f t="array" aca="1" ref="D219" ca="1">_xlfn.IFS(D220=1,0,TRIM(INDIRECT("ｄａｔａ!$"&amp;D$112&amp;"$"&amp;$B219))="",1,TRIM(INDIRECT("ｄａｔａ!$"&amp;D$112&amp;"$"&amp;$B219))&lt;&gt;"",0)</f>
        <v>0</v>
      </c>
      <c r="F219" s="80" cm="1">
        <f t="array" aca="1" ref="F219" ca="1">_xlfn.IFS(F220=1,0,TRIM(INDIRECT("ｄａｔａ!$"&amp;F$112&amp;"$"&amp;$B219))="",1,TRIM(INDIRECT("ｄａｔａ!$"&amp;F$112&amp;"$"&amp;$B219))&lt;&gt;"",0)</f>
        <v>1</v>
      </c>
      <c r="G219" s="80" cm="1">
        <f t="array" aca="1" ref="G219" ca="1">_xlfn.IFS(G220=1,0,TRIM(INDIRECT("ｄａｔａ!$"&amp;G$112&amp;"$"&amp;$B219))="",1,TRIM(INDIRECT("ｄａｔａ!$"&amp;G$112&amp;"$"&amp;$B219))&lt;&gt;"",0)</f>
        <v>1</v>
      </c>
      <c r="H219" s="80" cm="1">
        <f t="array" aca="1" ref="H219" ca="1">_xlfn.IFS(H220=1,0,TRIM(INDIRECT("ｄａｔａ!$"&amp;H$112&amp;"$"&amp;$B219))="",1,TRIM(INDIRECT("ｄａｔａ!$"&amp;H$112&amp;"$"&amp;$B219))&lt;&gt;"",0)</f>
        <v>1</v>
      </c>
      <c r="I219" s="80" cm="1">
        <f t="array" aca="1" ref="I219" ca="1">_xlfn.IFS(I220=1,0,TRIM(INDIRECT("ｄａｔａ!$"&amp;I$112&amp;"$"&amp;$B219))="",1,TRIM(INDIRECT("ｄａｔａ!$"&amp;I$112&amp;"$"&amp;$B219))&lt;&gt;"",0)</f>
        <v>1</v>
      </c>
      <c r="J219" s="80" cm="1">
        <f t="array" aca="1" ref="J219" ca="1">_xlfn.IFS(J220=1,0,TRIM(INDIRECT("ｄａｔａ!$"&amp;J$112&amp;"$"&amp;$B219))="",1,TRIM(INDIRECT("ｄａｔａ!$"&amp;J$112&amp;"$"&amp;$B219))&lt;&gt;"",0)</f>
        <v>1</v>
      </c>
      <c r="K219" s="80" cm="1">
        <f t="array" aca="1" ref="K219" ca="1">_xlfn.IFS(K220=1,0,TRIM(INDIRECT("ｄａｔａ!$"&amp;K$112&amp;"$"&amp;$B219))="",1,TRIM(INDIRECT("ｄａｔａ!$"&amp;K$112&amp;"$"&amp;$B219))&lt;&gt;"",0)</f>
        <v>1</v>
      </c>
      <c r="L219" s="80" cm="1">
        <f t="array" aca="1" ref="L219" ca="1">_xlfn.IFS(L220=1,0,TRIM(INDIRECT("ｄａｔａ!$"&amp;L$112&amp;"$"&amp;$B219))="",1,TRIM(INDIRECT("ｄａｔａ!$"&amp;L$112&amp;"$"&amp;$B219))&lt;&gt;"",0)</f>
        <v>1</v>
      </c>
      <c r="M219" s="80" cm="1">
        <f t="array" aca="1" ref="M219" ca="1">_xlfn.IFS(M220=1,0,TRIM(INDIRECT("ｄａｔａ!$"&amp;M$112&amp;"$"&amp;$B219))="",1,TRIM(INDIRECT("ｄａｔａ!$"&amp;M$112&amp;"$"&amp;$B219))&lt;&gt;"",0)</f>
        <v>1</v>
      </c>
      <c r="N219" s="80" cm="1">
        <f t="array" aca="1" ref="N219" ca="1">_xlfn.IFS(N220=1,0,TRIM(INDIRECT("ｄａｔａ!$"&amp;N$112&amp;"$"&amp;$B219))="",1,TRIM(INDIRECT("ｄａｔａ!$"&amp;N$112&amp;"$"&amp;$B219))&lt;&gt;"",0)</f>
        <v>1</v>
      </c>
      <c r="O219" s="80" cm="1">
        <f t="array" aca="1" ref="O219" ca="1">_xlfn.IFS(O220=1,0,TRIM(INDIRECT("ｄａｔａ!$"&amp;O$112&amp;"$"&amp;$B219))="",1,TRIM(INDIRECT("ｄａｔａ!$"&amp;O$112&amp;"$"&amp;$B219))&lt;&gt;"",0)</f>
        <v>1</v>
      </c>
      <c r="P219" s="80" cm="1">
        <f t="array" aca="1" ref="P219" ca="1">_xlfn.IFS(P220=1,0,TRIM(INDIRECT("ｄａｔａ!$"&amp;P$112&amp;"$"&amp;$B219))="",1,TRIM(INDIRECT("ｄａｔａ!$"&amp;P$112&amp;"$"&amp;$B219))&lt;&gt;"",0)</f>
        <v>1</v>
      </c>
      <c r="Q219" s="80" cm="1">
        <f t="array" aca="1" ref="Q219" ca="1">_xlfn.IFS(Q220=1,0,TRIM(INDIRECT("ｄａｔａ!$"&amp;Q$112&amp;"$"&amp;$B219))="",1,TRIM(INDIRECT("ｄａｔａ!$"&amp;Q$112&amp;"$"&amp;$B219))&lt;&gt;"",0)</f>
        <v>1</v>
      </c>
      <c r="R219" s="80" cm="1">
        <f t="array" aca="1" ref="R219" ca="1">_xlfn.IFS(R220=1,0,TRIM(INDIRECT("ｄａｔａ!$"&amp;R$112&amp;"$"&amp;$B219))="",1,TRIM(INDIRECT("ｄａｔａ!$"&amp;R$112&amp;"$"&amp;$B219))&lt;&gt;"",0)</f>
        <v>1</v>
      </c>
      <c r="S219" s="80" cm="1">
        <f t="array" aca="1" ref="S219" ca="1">_xlfn.IFS(S220=1,0,TRIM(INDIRECT("ｄａｔａ!$"&amp;S$112&amp;"$"&amp;$B219))="",1,TRIM(INDIRECT("ｄａｔａ!$"&amp;S$112&amp;"$"&amp;$B219))&lt;&gt;"",0)</f>
        <v>1</v>
      </c>
      <c r="T219" s="80" cm="1">
        <f t="array" aca="1" ref="T219" ca="1">_xlfn.IFS(T220=1,0,TRIM(INDIRECT("ｄａｔａ!$"&amp;T$112&amp;"$"&amp;$B219))="",1,TRIM(INDIRECT("ｄａｔａ!$"&amp;T$112&amp;"$"&amp;$B219))&lt;&gt;"",0)</f>
        <v>1</v>
      </c>
      <c r="U219" s="80" cm="1">
        <f t="array" aca="1" ref="U219" ca="1">_xlfn.IFS(U220=1,0,TRIM(INDIRECT("ｄａｔａ!$"&amp;U$112&amp;"$"&amp;$B219))="",1,TRIM(INDIRECT("ｄａｔａ!$"&amp;U$112&amp;"$"&amp;$B219))&lt;&gt;"",0)</f>
        <v>1</v>
      </c>
      <c r="V219" s="80" cm="1">
        <f t="array" aca="1" ref="V219" ca="1">_xlfn.IFS(V220=1,0,TRIM(INDIRECT("ｄａｔａ!$"&amp;V$112&amp;"$"&amp;$B219))="",1,TRIM(INDIRECT("ｄａｔａ!$"&amp;V$112&amp;"$"&amp;$B219))&lt;&gt;"",0)</f>
        <v>1</v>
      </c>
      <c r="W219" s="80" cm="1">
        <f t="array" aca="1" ref="W219" ca="1">_xlfn.IFS(W220=1,0,TRIM(INDIRECT("ｄａｔａ!$"&amp;W$112&amp;"$"&amp;$B219))="",1,TRIM(INDIRECT("ｄａｔａ!$"&amp;W$112&amp;"$"&amp;$B219))&lt;&gt;"",0)</f>
        <v>1</v>
      </c>
      <c r="X219" s="80">
        <f ca="1">IF(SUM($Y219:$AO219)=17,1,0)</f>
        <v>1</v>
      </c>
      <c r="Y219" s="80" cm="1">
        <f t="array" aca="1" ref="Y219" ca="1">_xlfn.IFS(Y220=1,0,TRIM(INDIRECT("ｄａｔａ!$"&amp;Y$112&amp;"$"&amp;$B219))="",1,TRIM(INDIRECT("ｄａｔａ!$"&amp;Y$112&amp;"$"&amp;$B219))&lt;&gt;"",0)</f>
        <v>1</v>
      </c>
      <c r="Z219" s="80" cm="1">
        <f t="array" aca="1" ref="Z219" ca="1">_xlfn.IFS(Z220=1,0,TRIM(INDIRECT("ｄａｔａ!$"&amp;Z$112&amp;"$"&amp;$B219))="",1,TRIM(INDIRECT("ｄａｔａ!$"&amp;Z$112&amp;"$"&amp;$B219))&lt;&gt;"",0)</f>
        <v>1</v>
      </c>
      <c r="AA219" s="80" cm="1">
        <f t="array" aca="1" ref="AA219" ca="1">_xlfn.IFS(AA220=1,0,TRIM(INDIRECT("ｄａｔａ!$"&amp;AA$112&amp;"$"&amp;$B219))="",1,TRIM(INDIRECT("ｄａｔａ!$"&amp;AA$112&amp;"$"&amp;$B219))&lt;&gt;"",0)</f>
        <v>1</v>
      </c>
      <c r="AB219" s="80" cm="1">
        <f t="array" aca="1" ref="AB219" ca="1">_xlfn.IFS(AB220=1,0,TRIM(INDIRECT("ｄａｔａ!$"&amp;AB$112&amp;"$"&amp;$B219))="",1,TRIM(INDIRECT("ｄａｔａ!$"&amp;AB$112&amp;"$"&amp;$B219))&lt;&gt;"",0)</f>
        <v>1</v>
      </c>
      <c r="AC219" s="80" cm="1">
        <f t="array" aca="1" ref="AC219" ca="1">_xlfn.IFS(AC220=1,0,TRIM(INDIRECT("ｄａｔａ!$"&amp;AC$112&amp;"$"&amp;$B219))="",1,TRIM(INDIRECT("ｄａｔａ!$"&amp;AC$112&amp;"$"&amp;$B219))&lt;&gt;"",0)</f>
        <v>1</v>
      </c>
      <c r="AD219" s="80" cm="1">
        <f t="array" aca="1" ref="AD219" ca="1">_xlfn.IFS(AD220=1,0,TRIM(INDIRECT("ｄａｔａ!$"&amp;AD$112&amp;"$"&amp;$B219))="",1,TRIM(INDIRECT("ｄａｔａ!$"&amp;AD$112&amp;"$"&amp;$B219))&lt;&gt;"",0)</f>
        <v>1</v>
      </c>
      <c r="AE219" s="80" cm="1">
        <f t="array" aca="1" ref="AE219" ca="1">_xlfn.IFS(AE220=1,0,TRIM(INDIRECT("ｄａｔａ!$"&amp;AE$112&amp;"$"&amp;$B219))="",1,TRIM(INDIRECT("ｄａｔａ!$"&amp;AE$112&amp;"$"&amp;$B219))&lt;&gt;"",0)</f>
        <v>1</v>
      </c>
      <c r="AF219" s="80" cm="1">
        <f t="array" aca="1" ref="AF219" ca="1">_xlfn.IFS(AF220=1,0,TRIM(INDIRECT("ｄａｔａ!$"&amp;AF$112&amp;"$"&amp;$B219))="",1,TRIM(INDIRECT("ｄａｔａ!$"&amp;AF$112&amp;"$"&amp;$B219))&lt;&gt;"",0)</f>
        <v>1</v>
      </c>
      <c r="AG219" s="80" cm="1">
        <f t="array" aca="1" ref="AG219" ca="1">_xlfn.IFS(AG220=1,0,TRIM(INDIRECT("ｄａｔａ!$"&amp;AG$112&amp;"$"&amp;$B219))="",1,TRIM(INDIRECT("ｄａｔａ!$"&amp;AG$112&amp;"$"&amp;$B219))&lt;&gt;"",0)</f>
        <v>1</v>
      </c>
      <c r="AH219" s="80" cm="1">
        <f t="array" aca="1" ref="AH219" ca="1">_xlfn.IFS(AH220=1,0,TRIM(INDIRECT("ｄａｔａ!$"&amp;AH$112&amp;"$"&amp;$B219))="",1,TRIM(INDIRECT("ｄａｔａ!$"&amp;AH$112&amp;"$"&amp;$B219))&lt;&gt;"",0)</f>
        <v>1</v>
      </c>
      <c r="AI219" s="80" cm="1">
        <f t="array" aca="1" ref="AI219" ca="1">_xlfn.IFS(AI220=1,0,TRIM(INDIRECT("ｄａｔａ!$"&amp;AI$112&amp;"$"&amp;$B219))="",1,TRIM(INDIRECT("ｄａｔａ!$"&amp;AI$112&amp;"$"&amp;$B219))&lt;&gt;"",0)</f>
        <v>1</v>
      </c>
      <c r="AJ219" s="80" cm="1">
        <f t="array" aca="1" ref="AJ219" ca="1">_xlfn.IFS(AJ220=1,0,TRIM(INDIRECT("ｄａｔａ!$"&amp;AJ$112&amp;"$"&amp;$B219))="",1,TRIM(INDIRECT("ｄａｔａ!$"&amp;AJ$112&amp;"$"&amp;$B219))&lt;&gt;"",0)</f>
        <v>1</v>
      </c>
      <c r="AK219" s="80" cm="1">
        <f t="array" aca="1" ref="AK219" ca="1">_xlfn.IFS(AK220=1,0,TRIM(INDIRECT("ｄａｔａ!$"&amp;AK$112&amp;"$"&amp;$B219))="",1,TRIM(INDIRECT("ｄａｔａ!$"&amp;AK$112&amp;"$"&amp;$B219))&lt;&gt;"",0)</f>
        <v>1</v>
      </c>
      <c r="AL219" s="80" cm="1">
        <f t="array" aca="1" ref="AL219" ca="1">_xlfn.IFS(AL220=1,0,TRIM(INDIRECT("ｄａｔａ!$"&amp;AL$112&amp;"$"&amp;$B219))="",1,TRIM(INDIRECT("ｄａｔａ!$"&amp;AL$112&amp;"$"&amp;$B219))&lt;&gt;"",0)</f>
        <v>1</v>
      </c>
      <c r="AM219" s="80" cm="1">
        <f t="array" aca="1" ref="AM219" ca="1">_xlfn.IFS(AM220=1,0,TRIM(INDIRECT("ｄａｔａ!$"&amp;AM$112&amp;"$"&amp;$B219))="",1,TRIM(INDIRECT("ｄａｔａ!$"&amp;AM$112&amp;"$"&amp;$B219))&lt;&gt;"",0)</f>
        <v>1</v>
      </c>
      <c r="AN219" s="80" cm="1">
        <f t="array" aca="1" ref="AN219" ca="1">_xlfn.IFS(AN220=1,0,TRIM(INDIRECT("ｄａｔａ!$"&amp;AN$112&amp;"$"&amp;$B219))="",1,TRIM(INDIRECT("ｄａｔａ!$"&amp;AN$112&amp;"$"&amp;$B219))&lt;&gt;"",0)</f>
        <v>1</v>
      </c>
      <c r="AO219" s="80" cm="1">
        <f t="array" aca="1" ref="AO219" ca="1">_xlfn.IFS(AO220=1,0,TRIM(INDIRECT("ｄａｔａ!$"&amp;AO$112&amp;"$"&amp;$B219))="",1,TRIM(INDIRECT("ｄａｔａ!$"&amp;AO$112&amp;"$"&amp;$B219))&lt;&gt;"",0)</f>
        <v>1</v>
      </c>
      <c r="AP219" s="80">
        <f ca="1">IF(SUM($AQ219:$AZ219)=10,1,0)</f>
        <v>1</v>
      </c>
      <c r="AQ219" s="80" cm="1">
        <f t="array" aca="1" ref="AQ219" ca="1">_xlfn.IFS(AQ220=1,0,TRIM(INDIRECT("ｄａｔａ!$"&amp;AQ$112&amp;"$"&amp;$B219))="",1,TRIM(INDIRECT("ｄａｔａ!$"&amp;AQ$112&amp;"$"&amp;$B219))&lt;&gt;"",0)</f>
        <v>1</v>
      </c>
      <c r="AR219" s="80" cm="1">
        <f t="array" aca="1" ref="AR219" ca="1">_xlfn.IFS(AR220=1,0,TRIM(INDIRECT("ｄａｔａ!$"&amp;AR$112&amp;"$"&amp;$B219))="",1,TRIM(INDIRECT("ｄａｔａ!$"&amp;AR$112&amp;"$"&amp;$B219))&lt;&gt;"",0)</f>
        <v>1</v>
      </c>
      <c r="AS219" s="80" cm="1">
        <f t="array" aca="1" ref="AS219" ca="1">_xlfn.IFS(AS220=1,0,TRIM(INDIRECT("ｄａｔａ!$"&amp;AS$112&amp;"$"&amp;$B219))="",1,TRIM(INDIRECT("ｄａｔａ!$"&amp;AS$112&amp;"$"&amp;$B219))&lt;&gt;"",0)</f>
        <v>1</v>
      </c>
      <c r="AT219" s="80" cm="1">
        <f t="array" aca="1" ref="AT219" ca="1">_xlfn.IFS(AT220=1,0,TRIM(INDIRECT("ｄａｔａ!$"&amp;AT$112&amp;"$"&amp;$B219))="",1,TRIM(INDIRECT("ｄａｔａ!$"&amp;AT$112&amp;"$"&amp;$B219))&lt;&gt;"",0)</f>
        <v>1</v>
      </c>
      <c r="AU219" s="80" cm="1">
        <f t="array" aca="1" ref="AU219" ca="1">_xlfn.IFS(AU220=1,0,TRIM(INDIRECT("ｄａｔａ!$"&amp;AU$112&amp;"$"&amp;$B219))="",1,TRIM(INDIRECT("ｄａｔａ!$"&amp;AU$112&amp;"$"&amp;$B219))&lt;&gt;"",0)</f>
        <v>1</v>
      </c>
      <c r="AV219" s="80" cm="1">
        <f t="array" aca="1" ref="AV219" ca="1">_xlfn.IFS(AV220=1,0,TRIM(INDIRECT("ｄａｔａ!$"&amp;AV$112&amp;"$"&amp;$B219))="",1,TRIM(INDIRECT("ｄａｔａ!$"&amp;AV$112&amp;"$"&amp;$B219))&lt;&gt;"",0)</f>
        <v>1</v>
      </c>
      <c r="AW219" s="80" cm="1">
        <f t="array" aca="1" ref="AW219" ca="1">_xlfn.IFS(AW220=1,0,TRIM(INDIRECT("ｄａｔａ!$"&amp;AW$112&amp;"$"&amp;$B219))="",1,TRIM(INDIRECT("ｄａｔａ!$"&amp;AW$112&amp;"$"&amp;$B219))&lt;&gt;"",0)</f>
        <v>1</v>
      </c>
      <c r="AX219" s="80" cm="1">
        <f t="array" aca="1" ref="AX219" ca="1">_xlfn.IFS(AX220=1,0,TRIM(INDIRECT("ｄａｔａ!$"&amp;AX$112&amp;"$"&amp;$B219))="",1,TRIM(INDIRECT("ｄａｔａ!$"&amp;AX$112&amp;"$"&amp;$B219))&lt;&gt;"",0)</f>
        <v>1</v>
      </c>
      <c r="AY219" s="80" cm="1">
        <f t="array" aca="1" ref="AY219" ca="1">_xlfn.IFS(AY220=1,0,TRIM(INDIRECT("ｄａｔａ!$"&amp;AY$112&amp;"$"&amp;$B219))="",1,TRIM(INDIRECT("ｄａｔａ!$"&amp;AY$112&amp;"$"&amp;$B219))&lt;&gt;"",0)</f>
        <v>1</v>
      </c>
      <c r="AZ219" s="80" cm="1">
        <f t="array" aca="1" ref="AZ219" ca="1">_xlfn.IFS(AZ220=1,0,TRIM(INDIRECT("ｄａｔａ!$"&amp;AZ$112&amp;"$"&amp;$B219))="",1,TRIM(INDIRECT("ｄａｔａ!$"&amp;AZ$112&amp;"$"&amp;$B219))&lt;&gt;"",0)</f>
        <v>1</v>
      </c>
      <c r="BA219" s="80">
        <f ca="1">IF(SUM($BB219:$BP219)=15,1,0)</f>
        <v>1</v>
      </c>
      <c r="BB219" s="80" cm="1">
        <f t="array" aca="1" ref="BB219" ca="1">_xlfn.IFS(BB220=1,0,TRIM(INDIRECT("ｄａｔａ!$"&amp;BB$112&amp;"$"&amp;$B219))="",1,TRIM(INDIRECT("ｄａｔａ!$"&amp;BB$112&amp;"$"&amp;$B219))&lt;&gt;"",0)</f>
        <v>1</v>
      </c>
      <c r="BC219" s="80" cm="1">
        <f t="array" aca="1" ref="BC219" ca="1">_xlfn.IFS(BC220=1,0,TRIM(INDIRECT("ｄａｔａ!$"&amp;BC$112&amp;"$"&amp;$B219))="",1,TRIM(INDIRECT("ｄａｔａ!$"&amp;BC$112&amp;"$"&amp;$B219))&lt;&gt;"",0)</f>
        <v>1</v>
      </c>
      <c r="BD219" s="80" cm="1">
        <f t="array" aca="1" ref="BD219" ca="1">_xlfn.IFS(BD220=1,0,TRIM(INDIRECT("ｄａｔａ!$"&amp;BD$112&amp;"$"&amp;$B219))="",1,TRIM(INDIRECT("ｄａｔａ!$"&amp;BD$112&amp;"$"&amp;$B219))&lt;&gt;"",0)</f>
        <v>1</v>
      </c>
      <c r="BE219" s="80" cm="1">
        <f t="array" aca="1" ref="BE219" ca="1">_xlfn.IFS(BE220=1,0,TRIM(INDIRECT("ｄａｔａ!$"&amp;BE$112&amp;"$"&amp;$B219))="",1,TRIM(INDIRECT("ｄａｔａ!$"&amp;BE$112&amp;"$"&amp;$B219))&lt;&gt;"",0)</f>
        <v>1</v>
      </c>
      <c r="BF219" s="80" cm="1">
        <f t="array" aca="1" ref="BF219" ca="1">_xlfn.IFS(BF220=1,0,TRIM(INDIRECT("ｄａｔａ!$"&amp;BF$112&amp;"$"&amp;$B219))="",1,TRIM(INDIRECT("ｄａｔａ!$"&amp;BF$112&amp;"$"&amp;$B219))&lt;&gt;"",0)</f>
        <v>1</v>
      </c>
      <c r="BG219" s="80" cm="1">
        <f t="array" aca="1" ref="BG219" ca="1">_xlfn.IFS(BG220=1,0,TRIM(INDIRECT("ｄａｔａ!$"&amp;BG$112&amp;"$"&amp;$B219))="",1,TRIM(INDIRECT("ｄａｔａ!$"&amp;BG$112&amp;"$"&amp;$B219))&lt;&gt;"",0)</f>
        <v>1</v>
      </c>
      <c r="BH219" s="80" cm="1">
        <f t="array" aca="1" ref="BH219" ca="1">_xlfn.IFS(BH220=1,0,TRIM(INDIRECT("ｄａｔａ!$"&amp;BH$112&amp;"$"&amp;$B219))="",1,TRIM(INDIRECT("ｄａｔａ!$"&amp;BH$112&amp;"$"&amp;$B219))&lt;&gt;"",0)</f>
        <v>1</v>
      </c>
      <c r="BI219" s="80" cm="1">
        <f t="array" aca="1" ref="BI219" ca="1">_xlfn.IFS(BI220=1,0,TRIM(INDIRECT("ｄａｔａ!$"&amp;BI$112&amp;"$"&amp;$B219))="",1,TRIM(INDIRECT("ｄａｔａ!$"&amp;BI$112&amp;"$"&amp;$B219))&lt;&gt;"",0)</f>
        <v>1</v>
      </c>
      <c r="BJ219" s="80" cm="1">
        <f t="array" aca="1" ref="BJ219" ca="1">_xlfn.IFS(BJ220=1,0,TRIM(INDIRECT("ｄａｔａ!$"&amp;BJ$112&amp;"$"&amp;$B219))="",1,TRIM(INDIRECT("ｄａｔａ!$"&amp;BJ$112&amp;"$"&amp;$B219))&lt;&gt;"",0)</f>
        <v>1</v>
      </c>
      <c r="BK219" s="80" cm="1">
        <f t="array" aca="1" ref="BK219" ca="1">_xlfn.IFS(BK220=1,0,TRIM(INDIRECT("ｄａｔａ!$"&amp;BK$112&amp;"$"&amp;$B219))="",1,TRIM(INDIRECT("ｄａｔａ!$"&amp;BK$112&amp;"$"&amp;$B219))&lt;&gt;"",0)</f>
        <v>1</v>
      </c>
      <c r="BL219" s="80" cm="1">
        <f t="array" aca="1" ref="BL219" ca="1">_xlfn.IFS(BL220=1,0,TRIM(INDIRECT("ｄａｔａ!$"&amp;BL$112&amp;"$"&amp;$B219))="",1,TRIM(INDIRECT("ｄａｔａ!$"&amp;BL$112&amp;"$"&amp;$B219))&lt;&gt;"",0)</f>
        <v>1</v>
      </c>
      <c r="BM219" s="80" cm="1">
        <f t="array" aca="1" ref="BM219" ca="1">_xlfn.IFS(BM220=1,0,TRIM(INDIRECT("ｄａｔａ!$"&amp;BM$112&amp;"$"&amp;$B219))="",1,TRIM(INDIRECT("ｄａｔａ!$"&amp;BM$112&amp;"$"&amp;$B219))&lt;&gt;"",0)</f>
        <v>1</v>
      </c>
      <c r="BN219" s="80" cm="1">
        <f t="array" aca="1" ref="BN219" ca="1">_xlfn.IFS(BN220=1,0,TRIM(INDIRECT("ｄａｔａ!$"&amp;BN$112&amp;"$"&amp;$B219))="",1,TRIM(INDIRECT("ｄａｔａ!$"&amp;BN$112&amp;"$"&amp;$B219))&lt;&gt;"",0)</f>
        <v>1</v>
      </c>
      <c r="BO219" s="80" cm="1">
        <f t="array" aca="1" ref="BO219" ca="1">_xlfn.IFS(BO220=1,0,TRIM(INDIRECT("ｄａｔａ!$"&amp;BO$112&amp;"$"&amp;$B219))="",1,TRIM(INDIRECT("ｄａｔａ!$"&amp;BO$112&amp;"$"&amp;$B219))&lt;&gt;"",0)</f>
        <v>1</v>
      </c>
      <c r="BP219" s="80" cm="1">
        <f t="array" aca="1" ref="BP219" ca="1">_xlfn.IFS(BP220=1,0,TRIM(INDIRECT("ｄａｔａ!$"&amp;BP$112&amp;"$"&amp;$B219))="",1,TRIM(INDIRECT("ｄａｔａ!$"&amp;BP$112&amp;"$"&amp;$B219))&lt;&gt;"",0)</f>
        <v>1</v>
      </c>
    </row>
    <row r="220" spans="1:68" x14ac:dyDescent="0.2">
      <c r="B220" s="80">
        <f>VLOOKUP($A217,$A$11:$B$110,2,FALSE)</f>
        <v>33</v>
      </c>
      <c r="C220" s="80" t="s">
        <v>2430</v>
      </c>
      <c r="D220" s="80" cm="1">
        <f t="array" aca="1" ref="D220" ca="1">IF(ISERROR(INDIRECT("ｄａｔａ!$"&amp;D$112&amp;"$"&amp;$B220)),1,0)</f>
        <v>0</v>
      </c>
      <c r="F220" s="80" cm="1">
        <f t="array" aca="1" ref="F220" ca="1">IF(ISERROR(INDIRECT("ｄａｔａ!$"&amp;F$112&amp;"$"&amp;$B220)),1,0)</f>
        <v>0</v>
      </c>
      <c r="G220" s="80" cm="1">
        <f t="array" aca="1" ref="G220" ca="1">IF(ISERROR(INDIRECT("ｄａｔａ!$"&amp;G$112&amp;"$"&amp;$B220)),1,0)</f>
        <v>0</v>
      </c>
      <c r="H220" s="80" cm="1">
        <f t="array" aca="1" ref="H220" ca="1">IF(ISERROR(INDIRECT("ｄａｔａ!$"&amp;H$112&amp;"$"&amp;$B220)),1,0)</f>
        <v>0</v>
      </c>
      <c r="I220" s="80" cm="1">
        <f t="array" aca="1" ref="I220" ca="1">IF(ISERROR(INDIRECT("ｄａｔａ!$"&amp;I$112&amp;"$"&amp;$B220)),1,0)</f>
        <v>0</v>
      </c>
      <c r="J220" s="80" cm="1">
        <f t="array" aca="1" ref="J220" ca="1">IF(ISERROR(INDIRECT("ｄａｔａ!$"&amp;J$112&amp;"$"&amp;$B220)),1,0)</f>
        <v>0</v>
      </c>
      <c r="K220" s="80" cm="1">
        <f t="array" aca="1" ref="K220" ca="1">IF(ISERROR(INDIRECT("ｄａｔａ!$"&amp;K$112&amp;"$"&amp;$B220)),1,0)</f>
        <v>0</v>
      </c>
      <c r="L220" s="80" cm="1">
        <f t="array" aca="1" ref="L220" ca="1">IF(ISERROR(INDIRECT("ｄａｔａ!$"&amp;L$112&amp;"$"&amp;$B220)),1,0)</f>
        <v>0</v>
      </c>
      <c r="M220" s="80" cm="1">
        <f t="array" aca="1" ref="M220" ca="1">IF(ISERROR(INDIRECT("ｄａｔａ!$"&amp;M$112&amp;"$"&amp;$B220)),1,0)</f>
        <v>0</v>
      </c>
      <c r="N220" s="80" cm="1">
        <f t="array" aca="1" ref="N220" ca="1">IF(ISERROR(INDIRECT("ｄａｔａ!$"&amp;N$112&amp;"$"&amp;$B220)),1,0)</f>
        <v>0</v>
      </c>
      <c r="O220" s="80" cm="1">
        <f t="array" aca="1" ref="O220" ca="1">IF(ISERROR(INDIRECT("ｄａｔａ!$"&amp;O$112&amp;"$"&amp;$B220)),1,0)</f>
        <v>0</v>
      </c>
      <c r="P220" s="80" cm="1">
        <f t="array" aca="1" ref="P220" ca="1">IF(ISERROR(INDIRECT("ｄａｔａ!$"&amp;P$112&amp;"$"&amp;$B220)),1,0)</f>
        <v>0</v>
      </c>
      <c r="Q220" s="80" cm="1">
        <f t="array" aca="1" ref="Q220" ca="1">IF(ISERROR(INDIRECT("ｄａｔａ!$"&amp;Q$112&amp;"$"&amp;$B220)),1,0)</f>
        <v>0</v>
      </c>
      <c r="R220" s="80" cm="1">
        <f t="array" aca="1" ref="R220" ca="1">IF(ISERROR(INDIRECT("ｄａｔａ!$"&amp;R$112&amp;"$"&amp;$B220)),1,0)</f>
        <v>0</v>
      </c>
      <c r="S220" s="80" cm="1">
        <f t="array" aca="1" ref="S220" ca="1">IF(ISERROR(INDIRECT("ｄａｔａ!$"&amp;S$112&amp;"$"&amp;$B220)),1,0)</f>
        <v>0</v>
      </c>
      <c r="T220" s="80" cm="1">
        <f t="array" aca="1" ref="T220" ca="1">IF(ISERROR(INDIRECT("ｄａｔａ!$"&amp;T$112&amp;"$"&amp;$B220)),1,0)</f>
        <v>0</v>
      </c>
      <c r="U220" s="80" cm="1">
        <f t="array" aca="1" ref="U220" ca="1">IF(ISERROR(INDIRECT("ｄａｔａ!$"&amp;U$112&amp;"$"&amp;$B220)),1,0)</f>
        <v>0</v>
      </c>
      <c r="V220" s="80" cm="1">
        <f t="array" aca="1" ref="V220" ca="1">IF(ISERROR(INDIRECT("ｄａｔａ!$"&amp;V$112&amp;"$"&amp;$B220)),1,0)</f>
        <v>0</v>
      </c>
      <c r="W220" s="80" cm="1">
        <f t="array" aca="1" ref="W220" ca="1">IF(ISERROR(INDIRECT("ｄａｔａ!$"&amp;W$112&amp;"$"&amp;$B220)),1,0)</f>
        <v>0</v>
      </c>
      <c r="X220" s="80">
        <f ca="1">IF(SUM($Y218:$AO218,$Y220:$AO220)&gt;0,1,0)</f>
        <v>0</v>
      </c>
      <c r="Y220" s="80" cm="1">
        <f t="array" aca="1" ref="Y220" ca="1">IF(ISERROR(INDIRECT("ｄａｔａ!$"&amp;Y$112&amp;"$"&amp;$B220)),1,0)</f>
        <v>0</v>
      </c>
      <c r="Z220" s="80" cm="1">
        <f t="array" aca="1" ref="Z220" ca="1">IF(ISERROR(INDIRECT("ｄａｔａ!$"&amp;Z$112&amp;"$"&amp;$B220)),1,0)</f>
        <v>0</v>
      </c>
      <c r="AA220" s="80" cm="1">
        <f t="array" aca="1" ref="AA220" ca="1">IF(ISERROR(INDIRECT("ｄａｔａ!$"&amp;AA$112&amp;"$"&amp;$B220)),1,0)</f>
        <v>0</v>
      </c>
      <c r="AB220" s="80" cm="1">
        <f t="array" aca="1" ref="AB220" ca="1">IF(ISERROR(INDIRECT("ｄａｔａ!$"&amp;AB$112&amp;"$"&amp;$B220)),1,0)</f>
        <v>0</v>
      </c>
      <c r="AC220" s="80" cm="1">
        <f t="array" aca="1" ref="AC220" ca="1">IF(ISERROR(INDIRECT("ｄａｔａ!$"&amp;AC$112&amp;"$"&amp;$B220)),1,0)</f>
        <v>0</v>
      </c>
      <c r="AD220" s="80" cm="1">
        <f t="array" aca="1" ref="AD220" ca="1">IF(ISERROR(INDIRECT("ｄａｔａ!$"&amp;AD$112&amp;"$"&amp;$B220)),1,0)</f>
        <v>0</v>
      </c>
      <c r="AE220" s="80" cm="1">
        <f t="array" aca="1" ref="AE220" ca="1">IF(ISERROR(INDIRECT("ｄａｔａ!$"&amp;AE$112&amp;"$"&amp;$B220)),1,0)</f>
        <v>0</v>
      </c>
      <c r="AF220" s="80" cm="1">
        <f t="array" aca="1" ref="AF220" ca="1">IF(ISERROR(INDIRECT("ｄａｔａ!$"&amp;AF$112&amp;"$"&amp;$B220)),1,0)</f>
        <v>0</v>
      </c>
      <c r="AG220" s="80" cm="1">
        <f t="array" aca="1" ref="AG220" ca="1">IF(ISERROR(INDIRECT("ｄａｔａ!$"&amp;AG$112&amp;"$"&amp;$B220)),1,0)</f>
        <v>0</v>
      </c>
      <c r="AH220" s="80" cm="1">
        <f t="array" aca="1" ref="AH220" ca="1">IF(ISERROR(INDIRECT("ｄａｔａ!$"&amp;AH$112&amp;"$"&amp;$B220)),1,0)</f>
        <v>0</v>
      </c>
      <c r="AI220" s="80" cm="1">
        <f t="array" aca="1" ref="AI220" ca="1">IF(ISERROR(INDIRECT("ｄａｔａ!$"&amp;AI$112&amp;"$"&amp;$B220)),1,0)</f>
        <v>0</v>
      </c>
      <c r="AJ220" s="80" cm="1">
        <f t="array" aca="1" ref="AJ220" ca="1">IF(ISERROR(INDIRECT("ｄａｔａ!$"&amp;AJ$112&amp;"$"&amp;$B220)),1,0)</f>
        <v>0</v>
      </c>
      <c r="AK220" s="80" cm="1">
        <f t="array" aca="1" ref="AK220" ca="1">IF(ISERROR(INDIRECT("ｄａｔａ!$"&amp;AK$112&amp;"$"&amp;$B220)),1,0)</f>
        <v>0</v>
      </c>
      <c r="AL220" s="80" cm="1">
        <f t="array" aca="1" ref="AL220" ca="1">IF(ISERROR(INDIRECT("ｄａｔａ!$"&amp;AL$112&amp;"$"&amp;$B220)),1,0)</f>
        <v>0</v>
      </c>
      <c r="AM220" s="80" cm="1">
        <f t="array" aca="1" ref="AM220" ca="1">IF(ISERROR(INDIRECT("ｄａｔａ!$"&amp;AM$112&amp;"$"&amp;$B220)),1,0)</f>
        <v>0</v>
      </c>
      <c r="AN220" s="80" cm="1">
        <f t="array" aca="1" ref="AN220" ca="1">IF(ISERROR(INDIRECT("ｄａｔａ!$"&amp;AN$112&amp;"$"&amp;$B220)),1,0)</f>
        <v>0</v>
      </c>
      <c r="AO220" s="80" cm="1">
        <f t="array" aca="1" ref="AO220" ca="1">IF(ISERROR(INDIRECT("ｄａｔａ!$"&amp;AO$112&amp;"$"&amp;$B220)),1,0)</f>
        <v>0</v>
      </c>
      <c r="AP220" s="80">
        <f ca="1">IF(SUM($AQ218:$AZ218,$AQ220:$AZ220)&gt;0,1,0)</f>
        <v>0</v>
      </c>
      <c r="AQ220" s="80" cm="1">
        <f t="array" aca="1" ref="AQ220" ca="1">IF(ISERROR(INDIRECT("ｄａｔａ!$"&amp;AQ$112&amp;"$"&amp;$B220)),1,0)</f>
        <v>0</v>
      </c>
      <c r="AR220" s="80" cm="1">
        <f t="array" aca="1" ref="AR220" ca="1">IF(ISERROR(INDIRECT("ｄａｔａ!$"&amp;AR$112&amp;"$"&amp;$B220)),1,0)</f>
        <v>0</v>
      </c>
      <c r="AS220" s="80" cm="1">
        <f t="array" aca="1" ref="AS220" ca="1">IF(ISERROR(INDIRECT("ｄａｔａ!$"&amp;AS$112&amp;"$"&amp;$B220)),1,0)</f>
        <v>0</v>
      </c>
      <c r="AT220" s="80" cm="1">
        <f t="array" aca="1" ref="AT220" ca="1">IF(ISERROR(INDIRECT("ｄａｔａ!$"&amp;AT$112&amp;"$"&amp;$B220)),1,0)</f>
        <v>0</v>
      </c>
      <c r="AU220" s="80" cm="1">
        <f t="array" aca="1" ref="AU220" ca="1">IF(ISERROR(INDIRECT("ｄａｔａ!$"&amp;AU$112&amp;"$"&amp;$B220)),1,0)</f>
        <v>0</v>
      </c>
      <c r="AV220" s="80" cm="1">
        <f t="array" aca="1" ref="AV220" ca="1">IF(ISERROR(INDIRECT("ｄａｔａ!$"&amp;AV$112&amp;"$"&amp;$B220)),1,0)</f>
        <v>0</v>
      </c>
      <c r="AW220" s="80" cm="1">
        <f t="array" aca="1" ref="AW220" ca="1">IF(ISERROR(INDIRECT("ｄａｔａ!$"&amp;AW$112&amp;"$"&amp;$B220)),1,0)</f>
        <v>0</v>
      </c>
      <c r="AX220" s="80" cm="1">
        <f t="array" aca="1" ref="AX220" ca="1">IF(ISERROR(INDIRECT("ｄａｔａ!$"&amp;AX$112&amp;"$"&amp;$B220)),1,0)</f>
        <v>0</v>
      </c>
      <c r="AY220" s="80" cm="1">
        <f t="array" aca="1" ref="AY220" ca="1">IF(ISERROR(INDIRECT("ｄａｔａ!$"&amp;AY$112&amp;"$"&amp;$B220)),1,0)</f>
        <v>0</v>
      </c>
      <c r="AZ220" s="80" cm="1">
        <f t="array" aca="1" ref="AZ220" ca="1">IF(ISERROR(INDIRECT("ｄａｔａ!$"&amp;AZ$112&amp;"$"&amp;$B220)),1,0)</f>
        <v>0</v>
      </c>
      <c r="BA220" s="80">
        <f ca="1">IF(SUM($BB218:$BP218,$BB220:$BP220)&gt;0,1,0)</f>
        <v>0</v>
      </c>
      <c r="BB220" s="80" cm="1">
        <f t="array" aca="1" ref="BB220" ca="1">IF(ISERROR(INDIRECT("ｄａｔａ!$"&amp;BB$112&amp;"$"&amp;$B220)),1,0)</f>
        <v>0</v>
      </c>
      <c r="BC220" s="80" cm="1">
        <f t="array" aca="1" ref="BC220" ca="1">IF(ISERROR(INDIRECT("ｄａｔａ!$"&amp;BC$112&amp;"$"&amp;$B220)),1,0)</f>
        <v>0</v>
      </c>
      <c r="BD220" s="80" cm="1">
        <f t="array" aca="1" ref="BD220" ca="1">IF(ISERROR(INDIRECT("ｄａｔａ!$"&amp;BD$112&amp;"$"&amp;$B220)),1,0)</f>
        <v>0</v>
      </c>
      <c r="BE220" s="80" cm="1">
        <f t="array" aca="1" ref="BE220" ca="1">IF(ISERROR(INDIRECT("ｄａｔａ!$"&amp;BE$112&amp;"$"&amp;$B220)),1,0)</f>
        <v>0</v>
      </c>
      <c r="BF220" s="80" cm="1">
        <f t="array" aca="1" ref="BF220" ca="1">IF(ISERROR(INDIRECT("ｄａｔａ!$"&amp;BF$112&amp;"$"&amp;$B220)),1,0)</f>
        <v>0</v>
      </c>
      <c r="BG220" s="80" cm="1">
        <f t="array" aca="1" ref="BG220" ca="1">IF(ISERROR(INDIRECT("ｄａｔａ!$"&amp;BG$112&amp;"$"&amp;$B220)),1,0)</f>
        <v>0</v>
      </c>
      <c r="BH220" s="80" cm="1">
        <f t="array" aca="1" ref="BH220" ca="1">IF(ISERROR(INDIRECT("ｄａｔａ!$"&amp;BH$112&amp;"$"&amp;$B220)),1,0)</f>
        <v>0</v>
      </c>
      <c r="BI220" s="80" cm="1">
        <f t="array" aca="1" ref="BI220" ca="1">IF(ISERROR(INDIRECT("ｄａｔａ!$"&amp;BI$112&amp;"$"&amp;$B220)),1,0)</f>
        <v>0</v>
      </c>
      <c r="BJ220" s="80" cm="1">
        <f t="array" aca="1" ref="BJ220" ca="1">IF(ISERROR(INDIRECT("ｄａｔａ!$"&amp;BJ$112&amp;"$"&amp;$B220)),1,0)</f>
        <v>0</v>
      </c>
      <c r="BK220" s="80" cm="1">
        <f t="array" aca="1" ref="BK220" ca="1">IF(ISERROR(INDIRECT("ｄａｔａ!$"&amp;BK$112&amp;"$"&amp;$B220)),1,0)</f>
        <v>0</v>
      </c>
      <c r="BL220" s="80" cm="1">
        <f t="array" aca="1" ref="BL220" ca="1">IF(ISERROR(INDIRECT("ｄａｔａ!$"&amp;BL$112&amp;"$"&amp;$B220)),1,0)</f>
        <v>0</v>
      </c>
      <c r="BM220" s="80" cm="1">
        <f t="array" aca="1" ref="BM220" ca="1">IF(ISERROR(INDIRECT("ｄａｔａ!$"&amp;BM$112&amp;"$"&amp;$B220)),1,0)</f>
        <v>0</v>
      </c>
      <c r="BN220" s="80" cm="1">
        <f t="array" aca="1" ref="BN220" ca="1">IF(ISERROR(INDIRECT("ｄａｔａ!$"&amp;BN$112&amp;"$"&amp;$B220)),1,0)</f>
        <v>0</v>
      </c>
      <c r="BO220" s="80" cm="1">
        <f t="array" aca="1" ref="BO220" ca="1">IF(ISERROR(INDIRECT("ｄａｔａ!$"&amp;BO$112&amp;"$"&amp;$B220)),1,0)</f>
        <v>0</v>
      </c>
      <c r="BP220" s="80" cm="1">
        <f t="array" aca="1" ref="BP220" ca="1">IF(ISERROR(INDIRECT("ｄａｔａ!$"&amp;BP$112&amp;"$"&amp;$B220)),1,0)</f>
        <v>0</v>
      </c>
    </row>
    <row r="221" spans="1:68" x14ac:dyDescent="0.2">
      <c r="A221" s="80" t="s">
        <v>2345</v>
      </c>
      <c r="B221" s="80">
        <f>VLOOKUP($A221,$A$11:$B$110,2,FALSE)</f>
        <v>34</v>
      </c>
      <c r="C221" s="80" t="s">
        <v>2435</v>
      </c>
      <c r="D221" s="80" cm="1">
        <f t="array" aca="1" ref="D221" ca="1">_xlfn.IFS(D222=1,0,D223=1,0,AND(INDIRECT("ｄａｔａ!$"&amp;D$112&amp;"$"&amp;$B221)&lt;=INDIRECT("kikan!$Q$11"),INDIRECT("ｄａｔａ!$"&amp;D$112&amp;"$"&amp;$B221)&gt;=INDIRECT("kikan!$K$11")),0,TRUE,1)</f>
        <v>0</v>
      </c>
      <c r="F221" s="80">
        <v>0</v>
      </c>
      <c r="G221" s="80">
        <v>0</v>
      </c>
      <c r="H221" s="80">
        <v>0</v>
      </c>
      <c r="I221" s="80" cm="1">
        <f t="array" aca="1" ref="I221" ca="1">_xlfn.IFS(I222=1,0,I223=1,0,INDIRECT("ｄａｔａ!$"&amp;I$112&amp;"$"&amp;$B221)&gt;=INDIRECT("kikan!$I$11"),0,TRUE,1)</f>
        <v>0</v>
      </c>
      <c r="J221" s="80" cm="1">
        <f t="array" aca="1" ref="J221" ca="1">_xlfn.IFS(D224=1,0,I221=1,0,J222=1,0,I223=1,0,J223=1,0,INDIRECT("ｄａｔａ!$"&amp;I$112&amp;"$"&amp;$B221)&gt;INDIRECT("kikan!$I$11"),0,INDIRECT("ｄａｔａ!$"&amp;J$112&amp;"$"&amp;$B221)&gt;=INDIRECT("ｄａｔａ!$"&amp;D$112&amp;"$"&amp;$B221),0,TRUE,1)</f>
        <v>0</v>
      </c>
      <c r="K221" s="80" cm="1">
        <f t="array" aca="1" ref="K221" ca="1">_xlfn.IFS(K222=1,0,K223=1,0,AND(INDIRECT("ｄａｔａ!$"&amp;K$112&amp;"$"&amp;$B222)&gt;0,INDIRECT("ｄａｔａ!$"&amp;K$112&amp;"$"&amp;$B222)&lt;10000),0,TRUE,1)</f>
        <v>0</v>
      </c>
      <c r="L221" s="80" cm="1">
        <f t="array" aca="1" ref="L221" ca="1">_xlfn.IFS(L222=1,0,L223=1,0,INDIRECT("ｄａｔａ!$"&amp;L$112&amp;"$"&amp;$B221)&lt;20000,1,TRUE,0)</f>
        <v>0</v>
      </c>
      <c r="M221" s="80">
        <v>0</v>
      </c>
      <c r="N221" s="80">
        <v>0</v>
      </c>
      <c r="O221" s="80" cm="1">
        <f t="array" aca="1" ref="O221" ca="1">_xlfn.IFS(O224=1,0,INDIRECT("ｄａｔａ!$"&amp;O$112&amp;"$"&amp;$B222)=4,1,TRUE,0)</f>
        <v>0</v>
      </c>
      <c r="P221" s="80" cm="1">
        <f t="array" aca="1" ref="P221" ca="1">_xlfn.IFS(P224=1,0,AND(INDIRECT("ｄａｔａ!$"&amp;P$112&amp;"$"&amp;$B222)&lt;=3,INDIRECT("ｄａｔａ!$"&amp;P$112&amp;"$"&amp;$B222)&gt;0),1,TRUE,0)</f>
        <v>0</v>
      </c>
      <c r="Q221" s="80" cm="1">
        <f t="array" aca="1" ref="Q221" ca="1">_xlfn.IFS(Q224=1,0,INDIRECT("ｄａｔａ!$"&amp;Q$112&amp;"$"&amp;$B221)=1,1,TRUE,0)</f>
        <v>0</v>
      </c>
      <c r="R221" s="80">
        <v>0</v>
      </c>
      <c r="S221" s="80">
        <v>0</v>
      </c>
      <c r="T221" s="80">
        <v>0</v>
      </c>
      <c r="U221" s="80">
        <v>0</v>
      </c>
      <c r="V221" s="80">
        <v>0</v>
      </c>
      <c r="W221" s="80">
        <v>0</v>
      </c>
      <c r="X221" s="80">
        <f ca="1">IF(AND(SUM($Y221:$AO221)=0,17-SUM($Y223:$AO223)&gt;1),1,0)</f>
        <v>0</v>
      </c>
      <c r="Y221" s="80" cm="1">
        <f t="array" aca="1" ref="Y221" ca="1">_xlfn.IFS(Y224=1,0,INDIRECT("ｄａｔａ!$"&amp;Y$112&amp;"$"&amp;$B221)=2,1,TRUE,0)</f>
        <v>0</v>
      </c>
      <c r="Z221" s="80" cm="1">
        <f t="array" aca="1" ref="Z221" ca="1">_xlfn.IFS(Z224=1,0,INDIRECT("ｄａｔａ!$"&amp;Z$112&amp;"$"&amp;$B221)=2,1,TRUE,0)</f>
        <v>0</v>
      </c>
      <c r="AA221" s="80" cm="1">
        <f t="array" aca="1" ref="AA221" ca="1">_xlfn.IFS(AA224=1,0,INDIRECT("ｄａｔａ!$"&amp;AA$112&amp;"$"&amp;$B221)=2,1,TRUE,0)</f>
        <v>0</v>
      </c>
      <c r="AB221" s="80" cm="1">
        <f t="array" aca="1" ref="AB221" ca="1">_xlfn.IFS(AB224=1,0,INDIRECT("ｄａｔａ!$"&amp;AB$112&amp;"$"&amp;$B221)=2,1,TRUE,0)</f>
        <v>0</v>
      </c>
      <c r="AC221" s="80" cm="1">
        <f t="array" aca="1" ref="AC221" ca="1">_xlfn.IFS(AC224=1,0,INDIRECT("ｄａｔａ!$"&amp;AC$112&amp;"$"&amp;$B221)=2,1,TRUE,0)</f>
        <v>0</v>
      </c>
      <c r="AD221" s="80" cm="1">
        <f t="array" aca="1" ref="AD221" ca="1">_xlfn.IFS(AD224=1,0,INDIRECT("ｄａｔａ!$"&amp;AD$112&amp;"$"&amp;$B221)=2,1,TRUE,0)</f>
        <v>0</v>
      </c>
      <c r="AE221" s="80" cm="1">
        <f t="array" aca="1" ref="AE221" ca="1">_xlfn.IFS(AE224=1,0,INDIRECT("ｄａｔａ!$"&amp;AE$112&amp;"$"&amp;$B221)=2,1,TRUE,0)</f>
        <v>0</v>
      </c>
      <c r="AF221" s="80" cm="1">
        <f t="array" aca="1" ref="AF221" ca="1">_xlfn.IFS(AF224=1,0,INDIRECT("ｄａｔａ!$"&amp;AF$112&amp;"$"&amp;$B221)=2,1,TRUE,0)</f>
        <v>0</v>
      </c>
      <c r="AG221" s="80" cm="1">
        <f t="array" aca="1" ref="AG221" ca="1">_xlfn.IFS(AG224=1,0,INDIRECT("ｄａｔａ!$"&amp;AG$112&amp;"$"&amp;$B221)=2,1,TRUE,0)</f>
        <v>0</v>
      </c>
      <c r="AH221" s="80" cm="1">
        <f t="array" aca="1" ref="AH221" ca="1">_xlfn.IFS(AH224=1,0,INDIRECT("ｄａｔａ!$"&amp;AH$112&amp;"$"&amp;$B221)=2,1,TRUE,0)</f>
        <v>0</v>
      </c>
      <c r="AI221" s="80" cm="1">
        <f t="array" aca="1" ref="AI221" ca="1">_xlfn.IFS(AI224=1,0,INDIRECT("ｄａｔａ!$"&amp;AI$112&amp;"$"&amp;$B221)=2,1,TRUE,0)</f>
        <v>0</v>
      </c>
      <c r="AJ221" s="80" cm="1">
        <f t="array" aca="1" ref="AJ221" ca="1">_xlfn.IFS(AJ224=1,0,INDIRECT("ｄａｔａ!$"&amp;AJ$112&amp;"$"&amp;$B221)=2,1,TRUE,0)</f>
        <v>0</v>
      </c>
      <c r="AK221" s="80" cm="1">
        <f t="array" aca="1" ref="AK221" ca="1">_xlfn.IFS(AK224=1,0,INDIRECT("ｄａｔａ!$"&amp;AK$112&amp;"$"&amp;$B221)=2,1,TRUE,0)</f>
        <v>0</v>
      </c>
      <c r="AL221" s="80" cm="1">
        <f t="array" aca="1" ref="AL221" ca="1">_xlfn.IFS(AL224=1,0,INDIRECT("ｄａｔａ!$"&amp;AL$112&amp;"$"&amp;$B221)=2,1,TRUE,0)</f>
        <v>0</v>
      </c>
      <c r="AM221" s="80" cm="1">
        <f t="array" aca="1" ref="AM221" ca="1">_xlfn.IFS(AM224=1,0,INDIRECT("ｄａｔａ!$"&amp;AM$112&amp;"$"&amp;$B221)=2,1,TRUE,0)</f>
        <v>0</v>
      </c>
      <c r="AN221" s="80" cm="1">
        <f t="array" aca="1" ref="AN221" ca="1">_xlfn.IFS(AN224=1,0,INDIRECT("ｄａｔａ!$"&amp;AN$112&amp;"$"&amp;$B221)=2,1,TRUE,0)</f>
        <v>0</v>
      </c>
      <c r="AO221" s="80" cm="1">
        <f t="array" aca="1" ref="AO221" ca="1">_xlfn.IFS(AO224=1,0,INDIRECT("ｄａｔａ!$"&amp;AO$112&amp;"$"&amp;$B221)=2,1,TRUE,0)</f>
        <v>0</v>
      </c>
      <c r="AP221" s="80">
        <f ca="1">IF(AND(SUM($AQ221:$AZ221)=0,10-SUM($AQ223:$AZ223)&gt;1),1,0)</f>
        <v>0</v>
      </c>
      <c r="AQ221" s="80" cm="1">
        <f t="array" aca="1" ref="AQ221" ca="1">_xlfn.IFS(AQ224=1,0,INDIRECT("ｄａｔａ!$"&amp;AQ$112&amp;"$"&amp;$B221)=2,1,TRUE,0)</f>
        <v>0</v>
      </c>
      <c r="AR221" s="80" cm="1">
        <f t="array" aca="1" ref="AR221" ca="1">_xlfn.IFS(AR224=1,0,INDIRECT("ｄａｔａ!$"&amp;AR$112&amp;"$"&amp;$B221)=2,1,TRUE,0)</f>
        <v>0</v>
      </c>
      <c r="AS221" s="80" cm="1">
        <f t="array" aca="1" ref="AS221" ca="1">_xlfn.IFS(AS224=1,0,INDIRECT("ｄａｔａ!$"&amp;AS$112&amp;"$"&amp;$B221)=2,1,TRUE,0)</f>
        <v>0</v>
      </c>
      <c r="AT221" s="80" cm="1">
        <f t="array" aca="1" ref="AT221" ca="1">_xlfn.IFS(AT224=1,0,INDIRECT("ｄａｔａ!$"&amp;AT$112&amp;"$"&amp;$B221)=2,1,TRUE,0)</f>
        <v>0</v>
      </c>
      <c r="AU221" s="80" cm="1">
        <f t="array" aca="1" ref="AU221" ca="1">_xlfn.IFS(AU224=1,0,INDIRECT("ｄａｔａ!$"&amp;AU$112&amp;"$"&amp;$B221)=2,1,TRUE,0)</f>
        <v>0</v>
      </c>
      <c r="AV221" s="80" cm="1">
        <f t="array" aca="1" ref="AV221" ca="1">_xlfn.IFS(AV224=1,0,INDIRECT("ｄａｔａ!$"&amp;AV$112&amp;"$"&amp;$B221)=2,1,TRUE,0)</f>
        <v>0</v>
      </c>
      <c r="AW221" s="80" cm="1">
        <f t="array" aca="1" ref="AW221" ca="1">_xlfn.IFS(AW224=1,0,INDIRECT("ｄａｔａ!$"&amp;AW$112&amp;"$"&amp;$B221)=2,1,TRUE,0)</f>
        <v>0</v>
      </c>
      <c r="AX221" s="80" cm="1">
        <f t="array" aca="1" ref="AX221" ca="1">_xlfn.IFS(AX224=1,0,INDIRECT("ｄａｔａ!$"&amp;AX$112&amp;"$"&amp;$B221)=2,1,TRUE,0)</f>
        <v>0</v>
      </c>
      <c r="AY221" s="80" cm="1">
        <f t="array" aca="1" ref="AY221" ca="1">_xlfn.IFS(AY224=1,0,INDIRECT("ｄａｔａ!$"&amp;AY$112&amp;"$"&amp;$B221)=2,1,TRUE,0)</f>
        <v>0</v>
      </c>
      <c r="AZ221" s="80" cm="1">
        <f t="array" aca="1" ref="AZ221" ca="1">_xlfn.IFS(AZ224=1,0,INDIRECT("ｄａｔａ!$"&amp;AZ$112&amp;"$"&amp;$B221)=2,1,TRUE,0)</f>
        <v>0</v>
      </c>
      <c r="BA221" s="80">
        <f ca="1">IF(AND(SUM($BB221:$BP221)=0,15-SUM($BB223:$BP223)&gt;1),1,0)</f>
        <v>0</v>
      </c>
      <c r="BB221" s="80" cm="1">
        <f t="array" aca="1" ref="BB221" ca="1">_xlfn.IFS(BB224=1,0,INDIRECT("ｄａｔａ!$"&amp;BB$112&amp;"$"&amp;$B221)=2,1,TRUE,0)</f>
        <v>0</v>
      </c>
      <c r="BC221" s="80" cm="1">
        <f t="array" aca="1" ref="BC221" ca="1">_xlfn.IFS(BC224=1,0,INDIRECT("ｄａｔａ!$"&amp;BC$112&amp;"$"&amp;$B221)=2,1,TRUE,0)</f>
        <v>0</v>
      </c>
      <c r="BD221" s="80" cm="1">
        <f t="array" aca="1" ref="BD221" ca="1">_xlfn.IFS(BD224=1,0,INDIRECT("ｄａｔａ!$"&amp;BD$112&amp;"$"&amp;$B221)=2,1,TRUE,0)</f>
        <v>0</v>
      </c>
      <c r="BE221" s="80" cm="1">
        <f t="array" aca="1" ref="BE221" ca="1">_xlfn.IFS(BE224=1,0,INDIRECT("ｄａｔａ!$"&amp;BE$112&amp;"$"&amp;$B221)=2,1,TRUE,0)</f>
        <v>0</v>
      </c>
      <c r="BF221" s="80" cm="1">
        <f t="array" aca="1" ref="BF221" ca="1">_xlfn.IFS(BF224=1,0,INDIRECT("ｄａｔａ!$"&amp;BF$112&amp;"$"&amp;$B221)=2,1,TRUE,0)</f>
        <v>0</v>
      </c>
      <c r="BG221" s="80" cm="1">
        <f t="array" aca="1" ref="BG221" ca="1">_xlfn.IFS(BG224=1,0,INDIRECT("ｄａｔａ!$"&amp;BG$112&amp;"$"&amp;$B221)=2,1,TRUE,0)</f>
        <v>0</v>
      </c>
      <c r="BH221" s="80" cm="1">
        <f t="array" aca="1" ref="BH221" ca="1">_xlfn.IFS(BH224=1,0,INDIRECT("ｄａｔａ!$"&amp;BH$112&amp;"$"&amp;$B221)=2,1,TRUE,0)</f>
        <v>0</v>
      </c>
      <c r="BI221" s="80" cm="1">
        <f t="array" aca="1" ref="BI221" ca="1">_xlfn.IFS(BI224=1,0,INDIRECT("ｄａｔａ!$"&amp;BI$112&amp;"$"&amp;$B221)=2,1,TRUE,0)</f>
        <v>0</v>
      </c>
      <c r="BJ221" s="80" cm="1">
        <f t="array" aca="1" ref="BJ221" ca="1">_xlfn.IFS(BJ224=1,0,INDIRECT("ｄａｔａ!$"&amp;BJ$112&amp;"$"&amp;$B221)=2,1,TRUE,0)</f>
        <v>0</v>
      </c>
      <c r="BK221" s="80" cm="1">
        <f t="array" aca="1" ref="BK221" ca="1">_xlfn.IFS(BK224=1,0,INDIRECT("ｄａｔａ!$"&amp;BK$112&amp;"$"&amp;$B221)=2,1,TRUE,0)</f>
        <v>0</v>
      </c>
      <c r="BL221" s="80" cm="1">
        <f t="array" aca="1" ref="BL221" ca="1">_xlfn.IFS(BL224=1,0,INDIRECT("ｄａｔａ!$"&amp;BL$112&amp;"$"&amp;$B221)=2,1,TRUE,0)</f>
        <v>0</v>
      </c>
      <c r="BM221" s="80" cm="1">
        <f t="array" aca="1" ref="BM221" ca="1">_xlfn.IFS(BM224=1,0,INDIRECT("ｄａｔａ!$"&amp;BM$112&amp;"$"&amp;$B221)=2,1,TRUE,0)</f>
        <v>0</v>
      </c>
      <c r="BN221" s="80" cm="1">
        <f t="array" aca="1" ref="BN221" ca="1">_xlfn.IFS(BN224=1,0,INDIRECT("ｄａｔａ!$"&amp;BN$112&amp;"$"&amp;$B221)=2,1,TRUE,0)</f>
        <v>0</v>
      </c>
      <c r="BO221" s="80" cm="1">
        <f t="array" aca="1" ref="BO221" ca="1">_xlfn.IFS(BO224=1,0,INDIRECT("ｄａｔａ!$"&amp;BO$112&amp;"$"&amp;$B221)=2,1,TRUE,0)</f>
        <v>0</v>
      </c>
      <c r="BP221" s="80" cm="1">
        <f t="array" aca="1" ref="BP221" ca="1">_xlfn.IFS(BP224=1,0,INDIRECT("ｄａｔａ!$"&amp;BP$112&amp;"$"&amp;$B221)=2,1,TRUE,0)</f>
        <v>0</v>
      </c>
    </row>
    <row r="222" spans="1:68" x14ac:dyDescent="0.2">
      <c r="B222" s="80">
        <f>VLOOKUP($A221,$A$11:$B$110,2,FALSE)</f>
        <v>34</v>
      </c>
      <c r="C222" s="80" t="s">
        <v>2437</v>
      </c>
      <c r="D222" s="80" cm="1">
        <f t="array" aca="1" ref="D222" ca="1">_xlfn.IFS(D223=1,0,AND(ISNUMBER(INDIRECT("ｄａｔａ!$"&amp;D$112&amp;"$"&amp;$B222)),INDIRECT("ｄａｔａ!$"&amp;D$112&amp;"$"&amp;$B222)&lt;=12,INDIRECT("ｄａｔａ!$"&amp;D$112&amp;"$"&amp;$B222)&gt;=1),0,TRUE,1)</f>
        <v>1</v>
      </c>
      <c r="F222" s="80">
        <v>0</v>
      </c>
      <c r="G222" s="80">
        <v>0</v>
      </c>
      <c r="H222" s="80">
        <v>0</v>
      </c>
      <c r="I222" s="80" cm="1">
        <f t="array" aca="1" ref="I222" ca="1">_xlfn.IFS(I223=1,0,AND(ISNUMBER(INDIRECT("ｄａｔａ!$"&amp;I$112&amp;"$"&amp;$B222)),LEN(INDIRECT("ｄａｔａ!$"&amp;I$112&amp;"$"&amp;$B222))=4),0,TRUE,1)</f>
        <v>0</v>
      </c>
      <c r="J222" s="80" cm="1">
        <f t="array" aca="1" ref="J222" ca="1">_xlfn.IFS(J223=1,0,AND(ISNUMBER(INDIRECT("ｄａｔａ!$"&amp;J$112&amp;"$"&amp;$B222)),INDIRECT("ｄａｔａ!$"&amp;J$112&amp;"$"&amp;$B222)&lt;=12,INDIRECT("ｄａｔａ!$"&amp;J$112&amp;"$"&amp;$B222)&gt;=1),0,TRUE,1)</f>
        <v>0</v>
      </c>
      <c r="K222" s="80" cm="1">
        <f t="array" aca="1" ref="K222" ca="1">_xlfn.IFS(K223=1,0,ISNUMBER(INDIRECT("ｄａｔａ!$"&amp;K$112&amp;"$"&amp;$B222)),0,TRUE,1)</f>
        <v>0</v>
      </c>
      <c r="L222" s="80" cm="1">
        <f t="array" aca="1" ref="L222" ca="1">_xlfn.IFS(L223=1,0,AND(ISNUMBER(INDIRECT("ｄａｔａ!$"&amp;L$112&amp;"$"&amp;$B222)),INDIRECT("ｄａｔａ!$"&amp;L$112&amp;"$"&amp;$B222)&gt;0),0,TRUE,1)</f>
        <v>0</v>
      </c>
      <c r="M222" s="80" cm="1">
        <f t="array" aca="1" ref="M222" ca="1">_xlfn.IFS(M223=1,0,AND(INDIRECT("ｄａｔａ!$"&amp;M$112&amp;"$"&amp;$B222)&lt;=5,INDIRECT("ｄａｔａ!$"&amp;M$112&amp;"$"&amp;$B222)&gt;0),0,TRUE,1)</f>
        <v>0</v>
      </c>
      <c r="N222" s="80" cm="1">
        <f t="array" aca="1" ref="N222" ca="1">_xlfn.IFS(N223=1,0,AND(INDIRECT("ｄａｔａ!$"&amp;N$112&amp;"$"&amp;$B222)&lt;=2,INDIRECT("ｄａｔａ!$"&amp;N$112&amp;"$"&amp;$B222)&gt;0),0,TRUE,1)</f>
        <v>0</v>
      </c>
      <c r="O222" s="80" cm="1">
        <f t="array" aca="1" ref="O222" ca="1">_xlfn.IFS(O223=1,0,AND(INDIRECT("ｄａｔａ!$"&amp;O$112&amp;"$"&amp;$B222)&lt;=4,INDIRECT("ｄａｔａ!$"&amp;O$112&amp;"$"&amp;$B222)&gt;0),0,TRUE,1)</f>
        <v>0</v>
      </c>
      <c r="P222" s="80" cm="1">
        <f t="array" aca="1" ref="P222" ca="1">_xlfn.IFS(P223=1,0,AND(INDIRECT("ｄａｔａ!$"&amp;P$112&amp;"$"&amp;$B222)&lt;=3,INDIRECT("ｄａｔａ!$"&amp;P$112&amp;"$"&amp;$B222)&gt;0),0,TRUE,1)</f>
        <v>0</v>
      </c>
      <c r="Q222" s="80" cm="1">
        <f t="array" aca="1" ref="Q222" ca="1">_xlfn.IFS(Q223=1,0,AND(INDIRECT("ｄａｔａ!$"&amp;Q$112&amp;"$"&amp;$B222)&lt;=2,INDIRECT("ｄａｔａ!$"&amp;Q$112&amp;"$"&amp;$B222)&gt;0),0,TRUE,1)</f>
        <v>0</v>
      </c>
      <c r="R222" s="80" cm="1">
        <f t="array" aca="1" ref="R222" ca="1">_xlfn.IFS(R223=1,0,AND(INDIRECT("ｄａｔａ!$"&amp;R$112&amp;"$"&amp;$B222)&lt;=10,INDIRECT("ｄａｔａ!$"&amp;R$112&amp;"$"&amp;$B222)&gt;0),0,TRUE,1)</f>
        <v>0</v>
      </c>
      <c r="S222" s="80" cm="1">
        <f t="array" aca="1" ref="S222" ca="1">_xlfn.IFS(S223=1,0,AND(INDIRECT("ｄａｔａ!$"&amp;S$112&amp;"$"&amp;$B222)&lt;=5,INDIRECT("ｄａｔａ!$"&amp;S$112&amp;"$"&amp;$B222)&gt;0),0,TRUE,1)</f>
        <v>0</v>
      </c>
      <c r="T222" s="80" cm="1">
        <f t="array" aca="1" ref="T222" ca="1">_xlfn.IFS(T223=1,0,AND(INDIRECT("ｄａｔａ!$"&amp;T$112&amp;"$"&amp;$B222)&lt;=9,INDIRECT("ｄａｔａ!$"&amp;T$112&amp;"$"&amp;$B222)&gt;0),0,TRUE,1)</f>
        <v>0</v>
      </c>
      <c r="U222" s="80" cm="1">
        <f t="array" aca="1" ref="U222" ca="1">_xlfn.IFS(U223=1,0,ISNUMBER(INDIRECT("ｄａｔａ!$"&amp;U$112&amp;"$"&amp;$B222)),0,TRUE,1)</f>
        <v>0</v>
      </c>
      <c r="V222" s="80" cm="1">
        <f t="array" aca="1" ref="V222" ca="1">_xlfn.IFS(V223=1,0,AND(INDIRECT("ｄａｔａ!$"&amp;V$112&amp;"$"&amp;$B222)&lt;=4,INDIRECT("ｄａｔａ!$"&amp;V$112&amp;"$"&amp;$B222)&gt;0),0,TRUE,1)</f>
        <v>0</v>
      </c>
      <c r="W222" s="80" cm="1">
        <f t="array" aca="1" ref="W222" ca="1">_xlfn.IFS(W223=1,0,AND(INDIRECT("ｄａｔａ!$"&amp;W$112&amp;"$"&amp;$B222)&lt;=2,INDIRECT("ｄａｔａ!$"&amp;W$112&amp;"$"&amp;$B222)&gt;0),0,TRUE,1)</f>
        <v>0</v>
      </c>
      <c r="X222" s="80">
        <f ca="1">IF(SUM($Y221:$AO221)&gt;1,1,0)</f>
        <v>0</v>
      </c>
      <c r="Y222" s="80" cm="1">
        <f t="array" aca="1" ref="Y222" ca="1">_xlfn.IFS(Y224=1,0,Y223=1,0,AND(INDIRECT("ｄａｔａ!$"&amp;Y$112&amp;"$"&amp;$B222)&lt;=2,INDIRECT("ｄａｔａ!$"&amp;Y$112&amp;"$"&amp;$B222)&gt;0),0,TRUE,1)</f>
        <v>0</v>
      </c>
      <c r="Z222" s="80" cm="1">
        <f t="array" aca="1" ref="Z222" ca="1">_xlfn.IFS(Z224=1,0,Z223=1,0,AND(INDIRECT("ｄａｔａ!$"&amp;Z$112&amp;"$"&amp;$B222)&lt;=2,INDIRECT("ｄａｔａ!$"&amp;Z$112&amp;"$"&amp;$B222)&gt;0),0,TRUE,1)</f>
        <v>0</v>
      </c>
      <c r="AA222" s="80" cm="1">
        <f t="array" aca="1" ref="AA222" ca="1">_xlfn.IFS(AA224=1,0,AA223=1,0,AND(INDIRECT("ｄａｔａ!$"&amp;AA$112&amp;"$"&amp;$B222)&lt;=2,INDIRECT("ｄａｔａ!$"&amp;AA$112&amp;"$"&amp;$B222)&gt;0),0,TRUE,1)</f>
        <v>0</v>
      </c>
      <c r="AB222" s="80" cm="1">
        <f t="array" aca="1" ref="AB222" ca="1">_xlfn.IFS(AB224=1,0,AB223=1,0,AND(INDIRECT("ｄａｔａ!$"&amp;AB$112&amp;"$"&amp;$B222)&lt;=2,INDIRECT("ｄａｔａ!$"&amp;AB$112&amp;"$"&amp;$B222)&gt;0),0,TRUE,1)</f>
        <v>0</v>
      </c>
      <c r="AC222" s="80" cm="1">
        <f t="array" aca="1" ref="AC222" ca="1">_xlfn.IFS(AC224=1,0,AC223=1,0,AND(INDIRECT("ｄａｔａ!$"&amp;AC$112&amp;"$"&amp;$B222)&lt;=2,INDIRECT("ｄａｔａ!$"&amp;AC$112&amp;"$"&amp;$B222)&gt;0),0,TRUE,1)</f>
        <v>0</v>
      </c>
      <c r="AD222" s="80" cm="1">
        <f t="array" aca="1" ref="AD222" ca="1">_xlfn.IFS(AD224=1,0,AD223=1,0,AND(INDIRECT("ｄａｔａ!$"&amp;AD$112&amp;"$"&amp;$B222)&lt;=2,INDIRECT("ｄａｔａ!$"&amp;AD$112&amp;"$"&amp;$B222)&gt;0),0,TRUE,1)</f>
        <v>0</v>
      </c>
      <c r="AE222" s="80" cm="1">
        <f t="array" aca="1" ref="AE222" ca="1">_xlfn.IFS(AE224=1,0,AE223=1,0,AND(INDIRECT("ｄａｔａ!$"&amp;AE$112&amp;"$"&amp;$B222)&lt;=2,INDIRECT("ｄａｔａ!$"&amp;AE$112&amp;"$"&amp;$B222)&gt;0),0,TRUE,1)</f>
        <v>0</v>
      </c>
      <c r="AF222" s="80" cm="1">
        <f t="array" aca="1" ref="AF222" ca="1">_xlfn.IFS(AF224=1,0,AF223=1,0,AND(INDIRECT("ｄａｔａ!$"&amp;AF$112&amp;"$"&amp;$B222)&lt;=2,INDIRECT("ｄａｔａ!$"&amp;AF$112&amp;"$"&amp;$B222)&gt;0),0,TRUE,1)</f>
        <v>0</v>
      </c>
      <c r="AG222" s="80" cm="1">
        <f t="array" aca="1" ref="AG222" ca="1">_xlfn.IFS(AG224=1,0,AG223=1,0,AND(INDIRECT("ｄａｔａ!$"&amp;AG$112&amp;"$"&amp;$B222)&lt;=2,INDIRECT("ｄａｔａ!$"&amp;AG$112&amp;"$"&amp;$B222)&gt;0),0,TRUE,1)</f>
        <v>0</v>
      </c>
      <c r="AH222" s="80" cm="1">
        <f t="array" aca="1" ref="AH222" ca="1">_xlfn.IFS(AH224=1,0,AH223=1,0,AND(INDIRECT("ｄａｔａ!$"&amp;AH$112&amp;"$"&amp;$B222)&lt;=2,INDIRECT("ｄａｔａ!$"&amp;AH$112&amp;"$"&amp;$B222)&gt;0),0,TRUE,1)</f>
        <v>0</v>
      </c>
      <c r="AI222" s="80" cm="1">
        <f t="array" aca="1" ref="AI222" ca="1">_xlfn.IFS(AI224=1,0,AI223=1,0,AND(INDIRECT("ｄａｔａ!$"&amp;AI$112&amp;"$"&amp;$B222)&lt;=2,INDIRECT("ｄａｔａ!$"&amp;AI$112&amp;"$"&amp;$B222)&gt;0),0,TRUE,1)</f>
        <v>0</v>
      </c>
      <c r="AJ222" s="80" cm="1">
        <f t="array" aca="1" ref="AJ222" ca="1">_xlfn.IFS(AJ224=1,0,AJ223=1,0,AND(INDIRECT("ｄａｔａ!$"&amp;AJ$112&amp;"$"&amp;$B222)&lt;=2,INDIRECT("ｄａｔａ!$"&amp;AJ$112&amp;"$"&amp;$B222)&gt;0),0,TRUE,1)</f>
        <v>0</v>
      </c>
      <c r="AK222" s="80" cm="1">
        <f t="array" aca="1" ref="AK222" ca="1">_xlfn.IFS(AK224=1,0,AK223=1,0,AND(INDIRECT("ｄａｔａ!$"&amp;AK$112&amp;"$"&amp;$B222)&lt;=2,INDIRECT("ｄａｔａ!$"&amp;AK$112&amp;"$"&amp;$B222)&gt;0),0,TRUE,1)</f>
        <v>0</v>
      </c>
      <c r="AL222" s="80" cm="1">
        <f t="array" aca="1" ref="AL222" ca="1">_xlfn.IFS(AL224=1,0,AL223=1,0,AND(INDIRECT("ｄａｔａ!$"&amp;AL$112&amp;"$"&amp;$B222)&lt;=2,INDIRECT("ｄａｔａ!$"&amp;AL$112&amp;"$"&amp;$B222)&gt;0),0,TRUE,1)</f>
        <v>0</v>
      </c>
      <c r="AM222" s="80" cm="1">
        <f t="array" aca="1" ref="AM222" ca="1">_xlfn.IFS(AM224=1,0,AM223=1,0,AND(INDIRECT("ｄａｔａ!$"&amp;AM$112&amp;"$"&amp;$B222)&lt;=2,INDIRECT("ｄａｔａ!$"&amp;AM$112&amp;"$"&amp;$B222)&gt;0),0,TRUE,1)</f>
        <v>0</v>
      </c>
      <c r="AN222" s="80" cm="1">
        <f t="array" aca="1" ref="AN222" ca="1">_xlfn.IFS(AN224=1,0,AN223=1,0,AND(INDIRECT("ｄａｔａ!$"&amp;AN$112&amp;"$"&amp;$B222)&lt;=2,INDIRECT("ｄａｔａ!$"&amp;AN$112&amp;"$"&amp;$B222)&gt;0),0,TRUE,1)</f>
        <v>0</v>
      </c>
      <c r="AO222" s="80" cm="1">
        <f t="array" aca="1" ref="AO222" ca="1">_xlfn.IFS(AO224=1,0,AO223=1,0,AND(INDIRECT("ｄａｔａ!$"&amp;AO$112&amp;"$"&amp;$B222)&lt;=2,INDIRECT("ｄａｔａ!$"&amp;AO$112&amp;"$"&amp;$B222)&gt;0),0,TRUE,1)</f>
        <v>0</v>
      </c>
      <c r="AP222" s="80">
        <f ca="1">IF(SUM($AQ221:$AZ221)&gt;1,1,0)</f>
        <v>0</v>
      </c>
      <c r="AQ222" s="80" cm="1">
        <f t="array" aca="1" ref="AQ222" ca="1">_xlfn.IFS(AQ224=1,0,AQ223=1,0,AND(INDIRECT("ｄａｔａ!$"&amp;AQ$112&amp;"$"&amp;$B222)&lt;=2,INDIRECT("ｄａｔａ!$"&amp;AQ$112&amp;"$"&amp;$B222)&gt;0),0,TRUE,1)</f>
        <v>0</v>
      </c>
      <c r="AR222" s="80" cm="1">
        <f t="array" aca="1" ref="AR222" ca="1">_xlfn.IFS(AR224=1,0,AR223=1,0,AND(INDIRECT("ｄａｔａ!$"&amp;AR$112&amp;"$"&amp;$B222)&lt;=2,INDIRECT("ｄａｔａ!$"&amp;AR$112&amp;"$"&amp;$B222)&gt;0),0,TRUE,1)</f>
        <v>0</v>
      </c>
      <c r="AS222" s="80" cm="1">
        <f t="array" aca="1" ref="AS222" ca="1">_xlfn.IFS(AS224=1,0,AS223=1,0,AND(INDIRECT("ｄａｔａ!$"&amp;AS$112&amp;"$"&amp;$B222)&lt;=2,INDIRECT("ｄａｔａ!$"&amp;AS$112&amp;"$"&amp;$B222)&gt;0),0,TRUE,1)</f>
        <v>0</v>
      </c>
      <c r="AT222" s="80" cm="1">
        <f t="array" aca="1" ref="AT222" ca="1">_xlfn.IFS(AT224=1,0,AT223=1,0,AND(INDIRECT("ｄａｔａ!$"&amp;AT$112&amp;"$"&amp;$B222)&lt;=2,INDIRECT("ｄａｔａ!$"&amp;AT$112&amp;"$"&amp;$B222)&gt;0),0,TRUE,1)</f>
        <v>0</v>
      </c>
      <c r="AU222" s="80" cm="1">
        <f t="array" aca="1" ref="AU222" ca="1">_xlfn.IFS(AU224=1,0,AU223=1,0,AND(INDIRECT("ｄａｔａ!$"&amp;AU$112&amp;"$"&amp;$B222)&lt;=2,INDIRECT("ｄａｔａ!$"&amp;AU$112&amp;"$"&amp;$B222)&gt;0),0,TRUE,1)</f>
        <v>0</v>
      </c>
      <c r="AV222" s="80" cm="1">
        <f t="array" aca="1" ref="AV222" ca="1">_xlfn.IFS(AV224=1,0,AV223=1,0,AND(INDIRECT("ｄａｔａ!$"&amp;AV$112&amp;"$"&amp;$B222)&lt;=2,INDIRECT("ｄａｔａ!$"&amp;AV$112&amp;"$"&amp;$B222)&gt;0),0,TRUE,1)</f>
        <v>0</v>
      </c>
      <c r="AW222" s="80" cm="1">
        <f t="array" aca="1" ref="AW222" ca="1">_xlfn.IFS(AW224=1,0,AW223=1,0,AND(INDIRECT("ｄａｔａ!$"&amp;AW$112&amp;"$"&amp;$B222)&lt;=2,INDIRECT("ｄａｔａ!$"&amp;AW$112&amp;"$"&amp;$B222)&gt;0),0,TRUE,1)</f>
        <v>0</v>
      </c>
      <c r="AX222" s="80" cm="1">
        <f t="array" aca="1" ref="AX222" ca="1">_xlfn.IFS(AX224=1,0,AX223=1,0,AND(INDIRECT("ｄａｔａ!$"&amp;AX$112&amp;"$"&amp;$B222)&lt;=2,INDIRECT("ｄａｔａ!$"&amp;AX$112&amp;"$"&amp;$B222)&gt;0),0,TRUE,1)</f>
        <v>0</v>
      </c>
      <c r="AY222" s="80" cm="1">
        <f t="array" aca="1" ref="AY222" ca="1">_xlfn.IFS(AY224=1,0,AY223=1,0,AND(INDIRECT("ｄａｔａ!$"&amp;AY$112&amp;"$"&amp;$B222)&lt;=2,INDIRECT("ｄａｔａ!$"&amp;AY$112&amp;"$"&amp;$B222)&gt;0),0,TRUE,1)</f>
        <v>0</v>
      </c>
      <c r="AZ222" s="80" cm="1">
        <f t="array" aca="1" ref="AZ222" ca="1">_xlfn.IFS(AZ224=1,0,AZ223=1,0,AND(INDIRECT("ｄａｔａ!$"&amp;AZ$112&amp;"$"&amp;$B222)&lt;=2,INDIRECT("ｄａｔａ!$"&amp;AZ$112&amp;"$"&amp;$B222)&gt;0),0,TRUE,1)</f>
        <v>0</v>
      </c>
      <c r="BA222" s="80">
        <f ca="1">IF(SUM($BB221:$BP221)&gt;1,1,0)</f>
        <v>0</v>
      </c>
      <c r="BB222" s="80" cm="1">
        <f t="array" aca="1" ref="BB222" ca="1">_xlfn.IFS(BB224=1,0,BB223=1,0,AND(INDIRECT("ｄａｔａ!$"&amp;BB$112&amp;"$"&amp;$B222)&lt;=2,INDIRECT("ｄａｔａ!$"&amp;BB$112&amp;"$"&amp;$B222)&gt;0),0,TRUE,1)</f>
        <v>0</v>
      </c>
      <c r="BC222" s="80" cm="1">
        <f t="array" aca="1" ref="BC222" ca="1">_xlfn.IFS(BC224=1,0,BC223=1,0,AND(INDIRECT("ｄａｔａ!$"&amp;BC$112&amp;"$"&amp;$B222)&lt;=2,INDIRECT("ｄａｔａ!$"&amp;BC$112&amp;"$"&amp;$B222)&gt;0),0,TRUE,1)</f>
        <v>0</v>
      </c>
      <c r="BD222" s="80" cm="1">
        <f t="array" aca="1" ref="BD222" ca="1">_xlfn.IFS(BD224=1,0,BD223=1,0,AND(INDIRECT("ｄａｔａ!$"&amp;BD$112&amp;"$"&amp;$B222)&lt;=2,INDIRECT("ｄａｔａ!$"&amp;BD$112&amp;"$"&amp;$B222)&gt;0),0,TRUE,1)</f>
        <v>0</v>
      </c>
      <c r="BE222" s="80" cm="1">
        <f t="array" aca="1" ref="BE222" ca="1">_xlfn.IFS(BE224=1,0,BE223=1,0,AND(INDIRECT("ｄａｔａ!$"&amp;BE$112&amp;"$"&amp;$B222)&lt;=2,INDIRECT("ｄａｔａ!$"&amp;BE$112&amp;"$"&amp;$B222)&gt;0),0,TRUE,1)</f>
        <v>0</v>
      </c>
      <c r="BF222" s="80" cm="1">
        <f t="array" aca="1" ref="BF222" ca="1">_xlfn.IFS(BF224=1,0,BF223=1,0,AND(INDIRECT("ｄａｔａ!$"&amp;BF$112&amp;"$"&amp;$B222)&lt;=2,INDIRECT("ｄａｔａ!$"&amp;BF$112&amp;"$"&amp;$B222)&gt;0),0,TRUE,1)</f>
        <v>0</v>
      </c>
      <c r="BG222" s="80" cm="1">
        <f t="array" aca="1" ref="BG222" ca="1">_xlfn.IFS(BG224=1,0,BG223=1,0,AND(INDIRECT("ｄａｔａ!$"&amp;BG$112&amp;"$"&amp;$B222)&lt;=2,INDIRECT("ｄａｔａ!$"&amp;BG$112&amp;"$"&amp;$B222)&gt;0),0,TRUE,1)</f>
        <v>0</v>
      </c>
      <c r="BH222" s="80" cm="1">
        <f t="array" aca="1" ref="BH222" ca="1">_xlfn.IFS(BH224=1,0,BH223=1,0,AND(INDIRECT("ｄａｔａ!$"&amp;BH$112&amp;"$"&amp;$B222)&lt;=2,INDIRECT("ｄａｔａ!$"&amp;BH$112&amp;"$"&amp;$B222)&gt;0),0,TRUE,1)</f>
        <v>0</v>
      </c>
      <c r="BI222" s="80" cm="1">
        <f t="array" aca="1" ref="BI222" ca="1">_xlfn.IFS(BI224=1,0,BI223=1,0,AND(INDIRECT("ｄａｔａ!$"&amp;BI$112&amp;"$"&amp;$B222)&lt;=2,INDIRECT("ｄａｔａ!$"&amp;BI$112&amp;"$"&amp;$B222)&gt;0),0,TRUE,1)</f>
        <v>0</v>
      </c>
      <c r="BJ222" s="80" cm="1">
        <f t="array" aca="1" ref="BJ222" ca="1">_xlfn.IFS(BJ224=1,0,BJ223=1,0,AND(INDIRECT("ｄａｔａ!$"&amp;BJ$112&amp;"$"&amp;$B222)&lt;=2,INDIRECT("ｄａｔａ!$"&amp;BJ$112&amp;"$"&amp;$B222)&gt;0),0,TRUE,1)</f>
        <v>0</v>
      </c>
      <c r="BK222" s="80" cm="1">
        <f t="array" aca="1" ref="BK222" ca="1">_xlfn.IFS(BK224=1,0,BK223=1,0,AND(INDIRECT("ｄａｔａ!$"&amp;BK$112&amp;"$"&amp;$B222)&lt;=2,INDIRECT("ｄａｔａ!$"&amp;BK$112&amp;"$"&amp;$B222)&gt;0),0,TRUE,1)</f>
        <v>0</v>
      </c>
      <c r="BL222" s="80" cm="1">
        <f t="array" aca="1" ref="BL222" ca="1">_xlfn.IFS(BL224=1,0,BL223=1,0,AND(INDIRECT("ｄａｔａ!$"&amp;BL$112&amp;"$"&amp;$B222)&lt;=2,INDIRECT("ｄａｔａ!$"&amp;BL$112&amp;"$"&amp;$B222)&gt;0),0,TRUE,1)</f>
        <v>0</v>
      </c>
      <c r="BM222" s="80" cm="1">
        <f t="array" aca="1" ref="BM222" ca="1">_xlfn.IFS(BM224=1,0,BM223=1,0,AND(INDIRECT("ｄａｔａ!$"&amp;BM$112&amp;"$"&amp;$B222)&lt;=2,INDIRECT("ｄａｔａ!$"&amp;BM$112&amp;"$"&amp;$B222)&gt;0),0,TRUE,1)</f>
        <v>0</v>
      </c>
      <c r="BN222" s="80" cm="1">
        <f t="array" aca="1" ref="BN222" ca="1">_xlfn.IFS(BN224=1,0,BN223=1,0,AND(INDIRECT("ｄａｔａ!$"&amp;BN$112&amp;"$"&amp;$B222)&lt;=2,INDIRECT("ｄａｔａ!$"&amp;BN$112&amp;"$"&amp;$B222)&gt;0),0,TRUE,1)</f>
        <v>0</v>
      </c>
      <c r="BO222" s="80" cm="1">
        <f t="array" aca="1" ref="BO222" ca="1">_xlfn.IFS(BO224=1,0,BO223=1,0,AND(INDIRECT("ｄａｔａ!$"&amp;BO$112&amp;"$"&amp;$B222)&lt;=2,INDIRECT("ｄａｔａ!$"&amp;BO$112&amp;"$"&amp;$B222)&gt;0),0,TRUE,1)</f>
        <v>0</v>
      </c>
      <c r="BP222" s="80" cm="1">
        <f t="array" aca="1" ref="BP222" ca="1">_xlfn.IFS(BP224=1,0,BP223=1,0,AND(INDIRECT("ｄａｔａ!$"&amp;BP$112&amp;"$"&amp;$B222)&lt;=2,INDIRECT("ｄａｔａ!$"&amp;BP$112&amp;"$"&amp;$B222)&gt;0),0,TRUE,1)</f>
        <v>0</v>
      </c>
    </row>
    <row r="223" spans="1:68" x14ac:dyDescent="0.2">
      <c r="B223" s="80">
        <f>VLOOKUP($A221,$A$11:$B$110,2,FALSE)</f>
        <v>34</v>
      </c>
      <c r="C223" s="80" t="s">
        <v>2425</v>
      </c>
      <c r="D223" s="80" cm="1">
        <f t="array" aca="1" ref="D223" ca="1">_xlfn.IFS(D224=1,0,TRIM(INDIRECT("ｄａｔａ!$"&amp;D$112&amp;"$"&amp;$B223))="",1,TRIM(INDIRECT("ｄａｔａ!$"&amp;D$112&amp;"$"&amp;$B223))&lt;&gt;"",0)</f>
        <v>0</v>
      </c>
      <c r="F223" s="80" cm="1">
        <f t="array" aca="1" ref="F223" ca="1">_xlfn.IFS(F224=1,0,TRIM(INDIRECT("ｄａｔａ!$"&amp;F$112&amp;"$"&amp;$B223))="",1,TRIM(INDIRECT("ｄａｔａ!$"&amp;F$112&amp;"$"&amp;$B223))&lt;&gt;"",0)</f>
        <v>1</v>
      </c>
      <c r="G223" s="80" cm="1">
        <f t="array" aca="1" ref="G223" ca="1">_xlfn.IFS(G224=1,0,TRIM(INDIRECT("ｄａｔａ!$"&amp;G$112&amp;"$"&amp;$B223))="",1,TRIM(INDIRECT("ｄａｔａ!$"&amp;G$112&amp;"$"&amp;$B223))&lt;&gt;"",0)</f>
        <v>1</v>
      </c>
      <c r="H223" s="80" cm="1">
        <f t="array" aca="1" ref="H223" ca="1">_xlfn.IFS(H224=1,0,TRIM(INDIRECT("ｄａｔａ!$"&amp;H$112&amp;"$"&amp;$B223))="",1,TRIM(INDIRECT("ｄａｔａ!$"&amp;H$112&amp;"$"&amp;$B223))&lt;&gt;"",0)</f>
        <v>1</v>
      </c>
      <c r="I223" s="80" cm="1">
        <f t="array" aca="1" ref="I223" ca="1">_xlfn.IFS(I224=1,0,TRIM(INDIRECT("ｄａｔａ!$"&amp;I$112&amp;"$"&amp;$B223))="",1,TRIM(INDIRECT("ｄａｔａ!$"&amp;I$112&amp;"$"&amp;$B223))&lt;&gt;"",0)</f>
        <v>1</v>
      </c>
      <c r="J223" s="80" cm="1">
        <f t="array" aca="1" ref="J223" ca="1">_xlfn.IFS(J224=1,0,TRIM(INDIRECT("ｄａｔａ!$"&amp;J$112&amp;"$"&amp;$B223))="",1,TRIM(INDIRECT("ｄａｔａ!$"&amp;J$112&amp;"$"&amp;$B223))&lt;&gt;"",0)</f>
        <v>1</v>
      </c>
      <c r="K223" s="80" cm="1">
        <f t="array" aca="1" ref="K223" ca="1">_xlfn.IFS(K224=1,0,TRIM(INDIRECT("ｄａｔａ!$"&amp;K$112&amp;"$"&amp;$B223))="",1,TRIM(INDIRECT("ｄａｔａ!$"&amp;K$112&amp;"$"&amp;$B223))&lt;&gt;"",0)</f>
        <v>1</v>
      </c>
      <c r="L223" s="80" cm="1">
        <f t="array" aca="1" ref="L223" ca="1">_xlfn.IFS(L224=1,0,TRIM(INDIRECT("ｄａｔａ!$"&amp;L$112&amp;"$"&amp;$B223))="",1,TRIM(INDIRECT("ｄａｔａ!$"&amp;L$112&amp;"$"&amp;$B223))&lt;&gt;"",0)</f>
        <v>1</v>
      </c>
      <c r="M223" s="80" cm="1">
        <f t="array" aca="1" ref="M223" ca="1">_xlfn.IFS(M224=1,0,TRIM(INDIRECT("ｄａｔａ!$"&amp;M$112&amp;"$"&amp;$B223))="",1,TRIM(INDIRECT("ｄａｔａ!$"&amp;M$112&amp;"$"&amp;$B223))&lt;&gt;"",0)</f>
        <v>1</v>
      </c>
      <c r="N223" s="80" cm="1">
        <f t="array" aca="1" ref="N223" ca="1">_xlfn.IFS(N224=1,0,TRIM(INDIRECT("ｄａｔａ!$"&amp;N$112&amp;"$"&amp;$B223))="",1,TRIM(INDIRECT("ｄａｔａ!$"&amp;N$112&amp;"$"&amp;$B223))&lt;&gt;"",0)</f>
        <v>1</v>
      </c>
      <c r="O223" s="80" cm="1">
        <f t="array" aca="1" ref="O223" ca="1">_xlfn.IFS(O224=1,0,TRIM(INDIRECT("ｄａｔａ!$"&amp;O$112&amp;"$"&amp;$B223))="",1,TRIM(INDIRECT("ｄａｔａ!$"&amp;O$112&amp;"$"&amp;$B223))&lt;&gt;"",0)</f>
        <v>1</v>
      </c>
      <c r="P223" s="80" cm="1">
        <f t="array" aca="1" ref="P223" ca="1">_xlfn.IFS(P224=1,0,TRIM(INDIRECT("ｄａｔａ!$"&amp;P$112&amp;"$"&amp;$B223))="",1,TRIM(INDIRECT("ｄａｔａ!$"&amp;P$112&amp;"$"&amp;$B223))&lt;&gt;"",0)</f>
        <v>1</v>
      </c>
      <c r="Q223" s="80" cm="1">
        <f t="array" aca="1" ref="Q223" ca="1">_xlfn.IFS(Q224=1,0,TRIM(INDIRECT("ｄａｔａ!$"&amp;Q$112&amp;"$"&amp;$B223))="",1,TRIM(INDIRECT("ｄａｔａ!$"&amp;Q$112&amp;"$"&amp;$B223))&lt;&gt;"",0)</f>
        <v>1</v>
      </c>
      <c r="R223" s="80" cm="1">
        <f t="array" aca="1" ref="R223" ca="1">_xlfn.IFS(R224=1,0,TRIM(INDIRECT("ｄａｔａ!$"&amp;R$112&amp;"$"&amp;$B223))="",1,TRIM(INDIRECT("ｄａｔａ!$"&amp;R$112&amp;"$"&amp;$B223))&lt;&gt;"",0)</f>
        <v>1</v>
      </c>
      <c r="S223" s="80" cm="1">
        <f t="array" aca="1" ref="S223" ca="1">_xlfn.IFS(S224=1,0,TRIM(INDIRECT("ｄａｔａ!$"&amp;S$112&amp;"$"&amp;$B223))="",1,TRIM(INDIRECT("ｄａｔａ!$"&amp;S$112&amp;"$"&amp;$B223))&lt;&gt;"",0)</f>
        <v>1</v>
      </c>
      <c r="T223" s="80" cm="1">
        <f t="array" aca="1" ref="T223" ca="1">_xlfn.IFS(T224=1,0,TRIM(INDIRECT("ｄａｔａ!$"&amp;T$112&amp;"$"&amp;$B223))="",1,TRIM(INDIRECT("ｄａｔａ!$"&amp;T$112&amp;"$"&amp;$B223))&lt;&gt;"",0)</f>
        <v>1</v>
      </c>
      <c r="U223" s="80" cm="1">
        <f t="array" aca="1" ref="U223" ca="1">_xlfn.IFS(U224=1,0,TRIM(INDIRECT("ｄａｔａ!$"&amp;U$112&amp;"$"&amp;$B223))="",1,TRIM(INDIRECT("ｄａｔａ!$"&amp;U$112&amp;"$"&amp;$B223))&lt;&gt;"",0)</f>
        <v>1</v>
      </c>
      <c r="V223" s="80" cm="1">
        <f t="array" aca="1" ref="V223" ca="1">_xlfn.IFS(V224=1,0,TRIM(INDIRECT("ｄａｔａ!$"&amp;V$112&amp;"$"&amp;$B223))="",1,TRIM(INDIRECT("ｄａｔａ!$"&amp;V$112&amp;"$"&amp;$B223))&lt;&gt;"",0)</f>
        <v>1</v>
      </c>
      <c r="W223" s="80" cm="1">
        <f t="array" aca="1" ref="W223" ca="1">_xlfn.IFS(W224=1,0,TRIM(INDIRECT("ｄａｔａ!$"&amp;W$112&amp;"$"&amp;$B223))="",1,TRIM(INDIRECT("ｄａｔａ!$"&amp;W$112&amp;"$"&amp;$B223))&lt;&gt;"",0)</f>
        <v>1</v>
      </c>
      <c r="X223" s="80">
        <f ca="1">IF(SUM($Y223:$AO223)=17,1,0)</f>
        <v>1</v>
      </c>
      <c r="Y223" s="80" cm="1">
        <f t="array" aca="1" ref="Y223" ca="1">_xlfn.IFS(Y224=1,0,TRIM(INDIRECT("ｄａｔａ!$"&amp;Y$112&amp;"$"&amp;$B223))="",1,TRIM(INDIRECT("ｄａｔａ!$"&amp;Y$112&amp;"$"&amp;$B223))&lt;&gt;"",0)</f>
        <v>1</v>
      </c>
      <c r="Z223" s="80" cm="1">
        <f t="array" aca="1" ref="Z223" ca="1">_xlfn.IFS(Z224=1,0,TRIM(INDIRECT("ｄａｔａ!$"&amp;Z$112&amp;"$"&amp;$B223))="",1,TRIM(INDIRECT("ｄａｔａ!$"&amp;Z$112&amp;"$"&amp;$B223))&lt;&gt;"",0)</f>
        <v>1</v>
      </c>
      <c r="AA223" s="80" cm="1">
        <f t="array" aca="1" ref="AA223" ca="1">_xlfn.IFS(AA224=1,0,TRIM(INDIRECT("ｄａｔａ!$"&amp;AA$112&amp;"$"&amp;$B223))="",1,TRIM(INDIRECT("ｄａｔａ!$"&amp;AA$112&amp;"$"&amp;$B223))&lt;&gt;"",0)</f>
        <v>1</v>
      </c>
      <c r="AB223" s="80" cm="1">
        <f t="array" aca="1" ref="AB223" ca="1">_xlfn.IFS(AB224=1,0,TRIM(INDIRECT("ｄａｔａ!$"&amp;AB$112&amp;"$"&amp;$B223))="",1,TRIM(INDIRECT("ｄａｔａ!$"&amp;AB$112&amp;"$"&amp;$B223))&lt;&gt;"",0)</f>
        <v>1</v>
      </c>
      <c r="AC223" s="80" cm="1">
        <f t="array" aca="1" ref="AC223" ca="1">_xlfn.IFS(AC224=1,0,TRIM(INDIRECT("ｄａｔａ!$"&amp;AC$112&amp;"$"&amp;$B223))="",1,TRIM(INDIRECT("ｄａｔａ!$"&amp;AC$112&amp;"$"&amp;$B223))&lt;&gt;"",0)</f>
        <v>1</v>
      </c>
      <c r="AD223" s="80" cm="1">
        <f t="array" aca="1" ref="AD223" ca="1">_xlfn.IFS(AD224=1,0,TRIM(INDIRECT("ｄａｔａ!$"&amp;AD$112&amp;"$"&amp;$B223))="",1,TRIM(INDIRECT("ｄａｔａ!$"&amp;AD$112&amp;"$"&amp;$B223))&lt;&gt;"",0)</f>
        <v>1</v>
      </c>
      <c r="AE223" s="80" cm="1">
        <f t="array" aca="1" ref="AE223" ca="1">_xlfn.IFS(AE224=1,0,TRIM(INDIRECT("ｄａｔａ!$"&amp;AE$112&amp;"$"&amp;$B223))="",1,TRIM(INDIRECT("ｄａｔａ!$"&amp;AE$112&amp;"$"&amp;$B223))&lt;&gt;"",0)</f>
        <v>1</v>
      </c>
      <c r="AF223" s="80" cm="1">
        <f t="array" aca="1" ref="AF223" ca="1">_xlfn.IFS(AF224=1,0,TRIM(INDIRECT("ｄａｔａ!$"&amp;AF$112&amp;"$"&amp;$B223))="",1,TRIM(INDIRECT("ｄａｔａ!$"&amp;AF$112&amp;"$"&amp;$B223))&lt;&gt;"",0)</f>
        <v>1</v>
      </c>
      <c r="AG223" s="80" cm="1">
        <f t="array" aca="1" ref="AG223" ca="1">_xlfn.IFS(AG224=1,0,TRIM(INDIRECT("ｄａｔａ!$"&amp;AG$112&amp;"$"&amp;$B223))="",1,TRIM(INDIRECT("ｄａｔａ!$"&amp;AG$112&amp;"$"&amp;$B223))&lt;&gt;"",0)</f>
        <v>1</v>
      </c>
      <c r="AH223" s="80" cm="1">
        <f t="array" aca="1" ref="AH223" ca="1">_xlfn.IFS(AH224=1,0,TRIM(INDIRECT("ｄａｔａ!$"&amp;AH$112&amp;"$"&amp;$B223))="",1,TRIM(INDIRECT("ｄａｔａ!$"&amp;AH$112&amp;"$"&amp;$B223))&lt;&gt;"",0)</f>
        <v>1</v>
      </c>
      <c r="AI223" s="80" cm="1">
        <f t="array" aca="1" ref="AI223" ca="1">_xlfn.IFS(AI224=1,0,TRIM(INDIRECT("ｄａｔａ!$"&amp;AI$112&amp;"$"&amp;$B223))="",1,TRIM(INDIRECT("ｄａｔａ!$"&amp;AI$112&amp;"$"&amp;$B223))&lt;&gt;"",0)</f>
        <v>1</v>
      </c>
      <c r="AJ223" s="80" cm="1">
        <f t="array" aca="1" ref="AJ223" ca="1">_xlfn.IFS(AJ224=1,0,TRIM(INDIRECT("ｄａｔａ!$"&amp;AJ$112&amp;"$"&amp;$B223))="",1,TRIM(INDIRECT("ｄａｔａ!$"&amp;AJ$112&amp;"$"&amp;$B223))&lt;&gt;"",0)</f>
        <v>1</v>
      </c>
      <c r="AK223" s="80" cm="1">
        <f t="array" aca="1" ref="AK223" ca="1">_xlfn.IFS(AK224=1,0,TRIM(INDIRECT("ｄａｔａ!$"&amp;AK$112&amp;"$"&amp;$B223))="",1,TRIM(INDIRECT("ｄａｔａ!$"&amp;AK$112&amp;"$"&amp;$B223))&lt;&gt;"",0)</f>
        <v>1</v>
      </c>
      <c r="AL223" s="80" cm="1">
        <f t="array" aca="1" ref="AL223" ca="1">_xlfn.IFS(AL224=1,0,TRIM(INDIRECT("ｄａｔａ!$"&amp;AL$112&amp;"$"&amp;$B223))="",1,TRIM(INDIRECT("ｄａｔａ!$"&amp;AL$112&amp;"$"&amp;$B223))&lt;&gt;"",0)</f>
        <v>1</v>
      </c>
      <c r="AM223" s="80" cm="1">
        <f t="array" aca="1" ref="AM223" ca="1">_xlfn.IFS(AM224=1,0,TRIM(INDIRECT("ｄａｔａ!$"&amp;AM$112&amp;"$"&amp;$B223))="",1,TRIM(INDIRECT("ｄａｔａ!$"&amp;AM$112&amp;"$"&amp;$B223))&lt;&gt;"",0)</f>
        <v>1</v>
      </c>
      <c r="AN223" s="80" cm="1">
        <f t="array" aca="1" ref="AN223" ca="1">_xlfn.IFS(AN224=1,0,TRIM(INDIRECT("ｄａｔａ!$"&amp;AN$112&amp;"$"&amp;$B223))="",1,TRIM(INDIRECT("ｄａｔａ!$"&amp;AN$112&amp;"$"&amp;$B223))&lt;&gt;"",0)</f>
        <v>1</v>
      </c>
      <c r="AO223" s="80" cm="1">
        <f t="array" aca="1" ref="AO223" ca="1">_xlfn.IFS(AO224=1,0,TRIM(INDIRECT("ｄａｔａ!$"&amp;AO$112&amp;"$"&amp;$B223))="",1,TRIM(INDIRECT("ｄａｔａ!$"&amp;AO$112&amp;"$"&amp;$B223))&lt;&gt;"",0)</f>
        <v>1</v>
      </c>
      <c r="AP223" s="80">
        <f ca="1">IF(SUM($AQ223:$AZ223)=10,1,0)</f>
        <v>1</v>
      </c>
      <c r="AQ223" s="80" cm="1">
        <f t="array" aca="1" ref="AQ223" ca="1">_xlfn.IFS(AQ224=1,0,TRIM(INDIRECT("ｄａｔａ!$"&amp;AQ$112&amp;"$"&amp;$B223))="",1,TRIM(INDIRECT("ｄａｔａ!$"&amp;AQ$112&amp;"$"&amp;$B223))&lt;&gt;"",0)</f>
        <v>1</v>
      </c>
      <c r="AR223" s="80" cm="1">
        <f t="array" aca="1" ref="AR223" ca="1">_xlfn.IFS(AR224=1,0,TRIM(INDIRECT("ｄａｔａ!$"&amp;AR$112&amp;"$"&amp;$B223))="",1,TRIM(INDIRECT("ｄａｔａ!$"&amp;AR$112&amp;"$"&amp;$B223))&lt;&gt;"",0)</f>
        <v>1</v>
      </c>
      <c r="AS223" s="80" cm="1">
        <f t="array" aca="1" ref="AS223" ca="1">_xlfn.IFS(AS224=1,0,TRIM(INDIRECT("ｄａｔａ!$"&amp;AS$112&amp;"$"&amp;$B223))="",1,TRIM(INDIRECT("ｄａｔａ!$"&amp;AS$112&amp;"$"&amp;$B223))&lt;&gt;"",0)</f>
        <v>1</v>
      </c>
      <c r="AT223" s="80" cm="1">
        <f t="array" aca="1" ref="AT223" ca="1">_xlfn.IFS(AT224=1,0,TRIM(INDIRECT("ｄａｔａ!$"&amp;AT$112&amp;"$"&amp;$B223))="",1,TRIM(INDIRECT("ｄａｔａ!$"&amp;AT$112&amp;"$"&amp;$B223))&lt;&gt;"",0)</f>
        <v>1</v>
      </c>
      <c r="AU223" s="80" cm="1">
        <f t="array" aca="1" ref="AU223" ca="1">_xlfn.IFS(AU224=1,0,TRIM(INDIRECT("ｄａｔａ!$"&amp;AU$112&amp;"$"&amp;$B223))="",1,TRIM(INDIRECT("ｄａｔａ!$"&amp;AU$112&amp;"$"&amp;$B223))&lt;&gt;"",0)</f>
        <v>1</v>
      </c>
      <c r="AV223" s="80" cm="1">
        <f t="array" aca="1" ref="AV223" ca="1">_xlfn.IFS(AV224=1,0,TRIM(INDIRECT("ｄａｔａ!$"&amp;AV$112&amp;"$"&amp;$B223))="",1,TRIM(INDIRECT("ｄａｔａ!$"&amp;AV$112&amp;"$"&amp;$B223))&lt;&gt;"",0)</f>
        <v>1</v>
      </c>
      <c r="AW223" s="80" cm="1">
        <f t="array" aca="1" ref="AW223" ca="1">_xlfn.IFS(AW224=1,0,TRIM(INDIRECT("ｄａｔａ!$"&amp;AW$112&amp;"$"&amp;$B223))="",1,TRIM(INDIRECT("ｄａｔａ!$"&amp;AW$112&amp;"$"&amp;$B223))&lt;&gt;"",0)</f>
        <v>1</v>
      </c>
      <c r="AX223" s="80" cm="1">
        <f t="array" aca="1" ref="AX223" ca="1">_xlfn.IFS(AX224=1,0,TRIM(INDIRECT("ｄａｔａ!$"&amp;AX$112&amp;"$"&amp;$B223))="",1,TRIM(INDIRECT("ｄａｔａ!$"&amp;AX$112&amp;"$"&amp;$B223))&lt;&gt;"",0)</f>
        <v>1</v>
      </c>
      <c r="AY223" s="80" cm="1">
        <f t="array" aca="1" ref="AY223" ca="1">_xlfn.IFS(AY224=1,0,TRIM(INDIRECT("ｄａｔａ!$"&amp;AY$112&amp;"$"&amp;$B223))="",1,TRIM(INDIRECT("ｄａｔａ!$"&amp;AY$112&amp;"$"&amp;$B223))&lt;&gt;"",0)</f>
        <v>1</v>
      </c>
      <c r="AZ223" s="80" cm="1">
        <f t="array" aca="1" ref="AZ223" ca="1">_xlfn.IFS(AZ224=1,0,TRIM(INDIRECT("ｄａｔａ!$"&amp;AZ$112&amp;"$"&amp;$B223))="",1,TRIM(INDIRECT("ｄａｔａ!$"&amp;AZ$112&amp;"$"&amp;$B223))&lt;&gt;"",0)</f>
        <v>1</v>
      </c>
      <c r="BA223" s="80">
        <f ca="1">IF(SUM($BB223:$BP223)=15,1,0)</f>
        <v>1</v>
      </c>
      <c r="BB223" s="80" cm="1">
        <f t="array" aca="1" ref="BB223" ca="1">_xlfn.IFS(BB224=1,0,TRIM(INDIRECT("ｄａｔａ!$"&amp;BB$112&amp;"$"&amp;$B223))="",1,TRIM(INDIRECT("ｄａｔａ!$"&amp;BB$112&amp;"$"&amp;$B223))&lt;&gt;"",0)</f>
        <v>1</v>
      </c>
      <c r="BC223" s="80" cm="1">
        <f t="array" aca="1" ref="BC223" ca="1">_xlfn.IFS(BC224=1,0,TRIM(INDIRECT("ｄａｔａ!$"&amp;BC$112&amp;"$"&amp;$B223))="",1,TRIM(INDIRECT("ｄａｔａ!$"&amp;BC$112&amp;"$"&amp;$B223))&lt;&gt;"",0)</f>
        <v>1</v>
      </c>
      <c r="BD223" s="80" cm="1">
        <f t="array" aca="1" ref="BD223" ca="1">_xlfn.IFS(BD224=1,0,TRIM(INDIRECT("ｄａｔａ!$"&amp;BD$112&amp;"$"&amp;$B223))="",1,TRIM(INDIRECT("ｄａｔａ!$"&amp;BD$112&amp;"$"&amp;$B223))&lt;&gt;"",0)</f>
        <v>1</v>
      </c>
      <c r="BE223" s="80" cm="1">
        <f t="array" aca="1" ref="BE223" ca="1">_xlfn.IFS(BE224=1,0,TRIM(INDIRECT("ｄａｔａ!$"&amp;BE$112&amp;"$"&amp;$B223))="",1,TRIM(INDIRECT("ｄａｔａ!$"&amp;BE$112&amp;"$"&amp;$B223))&lt;&gt;"",0)</f>
        <v>1</v>
      </c>
      <c r="BF223" s="80" cm="1">
        <f t="array" aca="1" ref="BF223" ca="1">_xlfn.IFS(BF224=1,0,TRIM(INDIRECT("ｄａｔａ!$"&amp;BF$112&amp;"$"&amp;$B223))="",1,TRIM(INDIRECT("ｄａｔａ!$"&amp;BF$112&amp;"$"&amp;$B223))&lt;&gt;"",0)</f>
        <v>1</v>
      </c>
      <c r="BG223" s="80" cm="1">
        <f t="array" aca="1" ref="BG223" ca="1">_xlfn.IFS(BG224=1,0,TRIM(INDIRECT("ｄａｔａ!$"&amp;BG$112&amp;"$"&amp;$B223))="",1,TRIM(INDIRECT("ｄａｔａ!$"&amp;BG$112&amp;"$"&amp;$B223))&lt;&gt;"",0)</f>
        <v>1</v>
      </c>
      <c r="BH223" s="80" cm="1">
        <f t="array" aca="1" ref="BH223" ca="1">_xlfn.IFS(BH224=1,0,TRIM(INDIRECT("ｄａｔａ!$"&amp;BH$112&amp;"$"&amp;$B223))="",1,TRIM(INDIRECT("ｄａｔａ!$"&amp;BH$112&amp;"$"&amp;$B223))&lt;&gt;"",0)</f>
        <v>1</v>
      </c>
      <c r="BI223" s="80" cm="1">
        <f t="array" aca="1" ref="BI223" ca="1">_xlfn.IFS(BI224=1,0,TRIM(INDIRECT("ｄａｔａ!$"&amp;BI$112&amp;"$"&amp;$B223))="",1,TRIM(INDIRECT("ｄａｔａ!$"&amp;BI$112&amp;"$"&amp;$B223))&lt;&gt;"",0)</f>
        <v>1</v>
      </c>
      <c r="BJ223" s="80" cm="1">
        <f t="array" aca="1" ref="BJ223" ca="1">_xlfn.IFS(BJ224=1,0,TRIM(INDIRECT("ｄａｔａ!$"&amp;BJ$112&amp;"$"&amp;$B223))="",1,TRIM(INDIRECT("ｄａｔａ!$"&amp;BJ$112&amp;"$"&amp;$B223))&lt;&gt;"",0)</f>
        <v>1</v>
      </c>
      <c r="BK223" s="80" cm="1">
        <f t="array" aca="1" ref="BK223" ca="1">_xlfn.IFS(BK224=1,0,TRIM(INDIRECT("ｄａｔａ!$"&amp;BK$112&amp;"$"&amp;$B223))="",1,TRIM(INDIRECT("ｄａｔａ!$"&amp;BK$112&amp;"$"&amp;$B223))&lt;&gt;"",0)</f>
        <v>1</v>
      </c>
      <c r="BL223" s="80" cm="1">
        <f t="array" aca="1" ref="BL223" ca="1">_xlfn.IFS(BL224=1,0,TRIM(INDIRECT("ｄａｔａ!$"&amp;BL$112&amp;"$"&amp;$B223))="",1,TRIM(INDIRECT("ｄａｔａ!$"&amp;BL$112&amp;"$"&amp;$B223))&lt;&gt;"",0)</f>
        <v>1</v>
      </c>
      <c r="BM223" s="80" cm="1">
        <f t="array" aca="1" ref="BM223" ca="1">_xlfn.IFS(BM224=1,0,TRIM(INDIRECT("ｄａｔａ!$"&amp;BM$112&amp;"$"&amp;$B223))="",1,TRIM(INDIRECT("ｄａｔａ!$"&amp;BM$112&amp;"$"&amp;$B223))&lt;&gt;"",0)</f>
        <v>1</v>
      </c>
      <c r="BN223" s="80" cm="1">
        <f t="array" aca="1" ref="BN223" ca="1">_xlfn.IFS(BN224=1,0,TRIM(INDIRECT("ｄａｔａ!$"&amp;BN$112&amp;"$"&amp;$B223))="",1,TRIM(INDIRECT("ｄａｔａ!$"&amp;BN$112&amp;"$"&amp;$B223))&lt;&gt;"",0)</f>
        <v>1</v>
      </c>
      <c r="BO223" s="80" cm="1">
        <f t="array" aca="1" ref="BO223" ca="1">_xlfn.IFS(BO224=1,0,TRIM(INDIRECT("ｄａｔａ!$"&amp;BO$112&amp;"$"&amp;$B223))="",1,TRIM(INDIRECT("ｄａｔａ!$"&amp;BO$112&amp;"$"&amp;$B223))&lt;&gt;"",0)</f>
        <v>1</v>
      </c>
      <c r="BP223" s="80" cm="1">
        <f t="array" aca="1" ref="BP223" ca="1">_xlfn.IFS(BP224=1,0,TRIM(INDIRECT("ｄａｔａ!$"&amp;BP$112&amp;"$"&amp;$B223))="",1,TRIM(INDIRECT("ｄａｔａ!$"&amp;BP$112&amp;"$"&amp;$B223))&lt;&gt;"",0)</f>
        <v>1</v>
      </c>
    </row>
    <row r="224" spans="1:68" x14ac:dyDescent="0.2">
      <c r="B224" s="80">
        <f>VLOOKUP($A221,$A$11:$B$110,2,FALSE)</f>
        <v>34</v>
      </c>
      <c r="C224" s="80" t="s">
        <v>2430</v>
      </c>
      <c r="D224" s="80" cm="1">
        <f t="array" aca="1" ref="D224" ca="1">IF(ISERROR(INDIRECT("ｄａｔａ!$"&amp;D$112&amp;"$"&amp;$B224)),1,0)</f>
        <v>0</v>
      </c>
      <c r="F224" s="80" cm="1">
        <f t="array" aca="1" ref="F224" ca="1">IF(ISERROR(INDIRECT("ｄａｔａ!$"&amp;F$112&amp;"$"&amp;$B224)),1,0)</f>
        <v>0</v>
      </c>
      <c r="G224" s="80" cm="1">
        <f t="array" aca="1" ref="G224" ca="1">IF(ISERROR(INDIRECT("ｄａｔａ!$"&amp;G$112&amp;"$"&amp;$B224)),1,0)</f>
        <v>0</v>
      </c>
      <c r="H224" s="80" cm="1">
        <f t="array" aca="1" ref="H224" ca="1">IF(ISERROR(INDIRECT("ｄａｔａ!$"&amp;H$112&amp;"$"&amp;$B224)),1,0)</f>
        <v>0</v>
      </c>
      <c r="I224" s="80" cm="1">
        <f t="array" aca="1" ref="I224" ca="1">IF(ISERROR(INDIRECT("ｄａｔａ!$"&amp;I$112&amp;"$"&amp;$B224)),1,0)</f>
        <v>0</v>
      </c>
      <c r="J224" s="80" cm="1">
        <f t="array" aca="1" ref="J224" ca="1">IF(ISERROR(INDIRECT("ｄａｔａ!$"&amp;J$112&amp;"$"&amp;$B224)),1,0)</f>
        <v>0</v>
      </c>
      <c r="K224" s="80" cm="1">
        <f t="array" aca="1" ref="K224" ca="1">IF(ISERROR(INDIRECT("ｄａｔａ!$"&amp;K$112&amp;"$"&amp;$B224)),1,0)</f>
        <v>0</v>
      </c>
      <c r="L224" s="80" cm="1">
        <f t="array" aca="1" ref="L224" ca="1">IF(ISERROR(INDIRECT("ｄａｔａ!$"&amp;L$112&amp;"$"&amp;$B224)),1,0)</f>
        <v>0</v>
      </c>
      <c r="M224" s="80" cm="1">
        <f t="array" aca="1" ref="M224" ca="1">IF(ISERROR(INDIRECT("ｄａｔａ!$"&amp;M$112&amp;"$"&amp;$B224)),1,0)</f>
        <v>0</v>
      </c>
      <c r="N224" s="80" cm="1">
        <f t="array" aca="1" ref="N224" ca="1">IF(ISERROR(INDIRECT("ｄａｔａ!$"&amp;N$112&amp;"$"&amp;$B224)),1,0)</f>
        <v>0</v>
      </c>
      <c r="O224" s="80" cm="1">
        <f t="array" aca="1" ref="O224" ca="1">IF(ISERROR(INDIRECT("ｄａｔａ!$"&amp;O$112&amp;"$"&amp;$B224)),1,0)</f>
        <v>0</v>
      </c>
      <c r="P224" s="80" cm="1">
        <f t="array" aca="1" ref="P224" ca="1">IF(ISERROR(INDIRECT("ｄａｔａ!$"&amp;P$112&amp;"$"&amp;$B224)),1,0)</f>
        <v>0</v>
      </c>
      <c r="Q224" s="80" cm="1">
        <f t="array" aca="1" ref="Q224" ca="1">IF(ISERROR(INDIRECT("ｄａｔａ!$"&amp;Q$112&amp;"$"&amp;$B224)),1,0)</f>
        <v>0</v>
      </c>
      <c r="R224" s="80" cm="1">
        <f t="array" aca="1" ref="R224" ca="1">IF(ISERROR(INDIRECT("ｄａｔａ!$"&amp;R$112&amp;"$"&amp;$B224)),1,0)</f>
        <v>0</v>
      </c>
      <c r="S224" s="80" cm="1">
        <f t="array" aca="1" ref="S224" ca="1">IF(ISERROR(INDIRECT("ｄａｔａ!$"&amp;S$112&amp;"$"&amp;$B224)),1,0)</f>
        <v>0</v>
      </c>
      <c r="T224" s="80" cm="1">
        <f t="array" aca="1" ref="T224" ca="1">IF(ISERROR(INDIRECT("ｄａｔａ!$"&amp;T$112&amp;"$"&amp;$B224)),1,0)</f>
        <v>0</v>
      </c>
      <c r="U224" s="80" cm="1">
        <f t="array" aca="1" ref="U224" ca="1">IF(ISERROR(INDIRECT("ｄａｔａ!$"&amp;U$112&amp;"$"&amp;$B224)),1,0)</f>
        <v>0</v>
      </c>
      <c r="V224" s="80" cm="1">
        <f t="array" aca="1" ref="V224" ca="1">IF(ISERROR(INDIRECT("ｄａｔａ!$"&amp;V$112&amp;"$"&amp;$B224)),1,0)</f>
        <v>0</v>
      </c>
      <c r="W224" s="80" cm="1">
        <f t="array" aca="1" ref="W224" ca="1">IF(ISERROR(INDIRECT("ｄａｔａ!$"&amp;W$112&amp;"$"&amp;$B224)),1,0)</f>
        <v>0</v>
      </c>
      <c r="X224" s="80">
        <f ca="1">IF(SUM($Y222:$AO222,$Y224:$AO224)&gt;0,1,0)</f>
        <v>0</v>
      </c>
      <c r="Y224" s="80" cm="1">
        <f t="array" aca="1" ref="Y224" ca="1">IF(ISERROR(INDIRECT("ｄａｔａ!$"&amp;Y$112&amp;"$"&amp;$B224)),1,0)</f>
        <v>0</v>
      </c>
      <c r="Z224" s="80" cm="1">
        <f t="array" aca="1" ref="Z224" ca="1">IF(ISERROR(INDIRECT("ｄａｔａ!$"&amp;Z$112&amp;"$"&amp;$B224)),1,0)</f>
        <v>0</v>
      </c>
      <c r="AA224" s="80" cm="1">
        <f t="array" aca="1" ref="AA224" ca="1">IF(ISERROR(INDIRECT("ｄａｔａ!$"&amp;AA$112&amp;"$"&amp;$B224)),1,0)</f>
        <v>0</v>
      </c>
      <c r="AB224" s="80" cm="1">
        <f t="array" aca="1" ref="AB224" ca="1">IF(ISERROR(INDIRECT("ｄａｔａ!$"&amp;AB$112&amp;"$"&amp;$B224)),1,0)</f>
        <v>0</v>
      </c>
      <c r="AC224" s="80" cm="1">
        <f t="array" aca="1" ref="AC224" ca="1">IF(ISERROR(INDIRECT("ｄａｔａ!$"&amp;AC$112&amp;"$"&amp;$B224)),1,0)</f>
        <v>0</v>
      </c>
      <c r="AD224" s="80" cm="1">
        <f t="array" aca="1" ref="AD224" ca="1">IF(ISERROR(INDIRECT("ｄａｔａ!$"&amp;AD$112&amp;"$"&amp;$B224)),1,0)</f>
        <v>0</v>
      </c>
      <c r="AE224" s="80" cm="1">
        <f t="array" aca="1" ref="AE224" ca="1">IF(ISERROR(INDIRECT("ｄａｔａ!$"&amp;AE$112&amp;"$"&amp;$B224)),1,0)</f>
        <v>0</v>
      </c>
      <c r="AF224" s="80" cm="1">
        <f t="array" aca="1" ref="AF224" ca="1">IF(ISERROR(INDIRECT("ｄａｔａ!$"&amp;AF$112&amp;"$"&amp;$B224)),1,0)</f>
        <v>0</v>
      </c>
      <c r="AG224" s="80" cm="1">
        <f t="array" aca="1" ref="AG224" ca="1">IF(ISERROR(INDIRECT("ｄａｔａ!$"&amp;AG$112&amp;"$"&amp;$B224)),1,0)</f>
        <v>0</v>
      </c>
      <c r="AH224" s="80" cm="1">
        <f t="array" aca="1" ref="AH224" ca="1">IF(ISERROR(INDIRECT("ｄａｔａ!$"&amp;AH$112&amp;"$"&amp;$B224)),1,0)</f>
        <v>0</v>
      </c>
      <c r="AI224" s="80" cm="1">
        <f t="array" aca="1" ref="AI224" ca="1">IF(ISERROR(INDIRECT("ｄａｔａ!$"&amp;AI$112&amp;"$"&amp;$B224)),1,0)</f>
        <v>0</v>
      </c>
      <c r="AJ224" s="80" cm="1">
        <f t="array" aca="1" ref="AJ224" ca="1">IF(ISERROR(INDIRECT("ｄａｔａ!$"&amp;AJ$112&amp;"$"&amp;$B224)),1,0)</f>
        <v>0</v>
      </c>
      <c r="AK224" s="80" cm="1">
        <f t="array" aca="1" ref="AK224" ca="1">IF(ISERROR(INDIRECT("ｄａｔａ!$"&amp;AK$112&amp;"$"&amp;$B224)),1,0)</f>
        <v>0</v>
      </c>
      <c r="AL224" s="80" cm="1">
        <f t="array" aca="1" ref="AL224" ca="1">IF(ISERROR(INDIRECT("ｄａｔａ!$"&amp;AL$112&amp;"$"&amp;$B224)),1,0)</f>
        <v>0</v>
      </c>
      <c r="AM224" s="80" cm="1">
        <f t="array" aca="1" ref="AM224" ca="1">IF(ISERROR(INDIRECT("ｄａｔａ!$"&amp;AM$112&amp;"$"&amp;$B224)),1,0)</f>
        <v>0</v>
      </c>
      <c r="AN224" s="80" cm="1">
        <f t="array" aca="1" ref="AN224" ca="1">IF(ISERROR(INDIRECT("ｄａｔａ!$"&amp;AN$112&amp;"$"&amp;$B224)),1,0)</f>
        <v>0</v>
      </c>
      <c r="AO224" s="80" cm="1">
        <f t="array" aca="1" ref="AO224" ca="1">IF(ISERROR(INDIRECT("ｄａｔａ!$"&amp;AO$112&amp;"$"&amp;$B224)),1,0)</f>
        <v>0</v>
      </c>
      <c r="AP224" s="80">
        <f ca="1">IF(SUM($AQ222:$AZ222,$AQ224:$AZ224)&gt;0,1,0)</f>
        <v>0</v>
      </c>
      <c r="AQ224" s="80" cm="1">
        <f t="array" aca="1" ref="AQ224" ca="1">IF(ISERROR(INDIRECT("ｄａｔａ!$"&amp;AQ$112&amp;"$"&amp;$B224)),1,0)</f>
        <v>0</v>
      </c>
      <c r="AR224" s="80" cm="1">
        <f t="array" aca="1" ref="AR224" ca="1">IF(ISERROR(INDIRECT("ｄａｔａ!$"&amp;AR$112&amp;"$"&amp;$B224)),1,0)</f>
        <v>0</v>
      </c>
      <c r="AS224" s="80" cm="1">
        <f t="array" aca="1" ref="AS224" ca="1">IF(ISERROR(INDIRECT("ｄａｔａ!$"&amp;AS$112&amp;"$"&amp;$B224)),1,0)</f>
        <v>0</v>
      </c>
      <c r="AT224" s="80" cm="1">
        <f t="array" aca="1" ref="AT224" ca="1">IF(ISERROR(INDIRECT("ｄａｔａ!$"&amp;AT$112&amp;"$"&amp;$B224)),1,0)</f>
        <v>0</v>
      </c>
      <c r="AU224" s="80" cm="1">
        <f t="array" aca="1" ref="AU224" ca="1">IF(ISERROR(INDIRECT("ｄａｔａ!$"&amp;AU$112&amp;"$"&amp;$B224)),1,0)</f>
        <v>0</v>
      </c>
      <c r="AV224" s="80" cm="1">
        <f t="array" aca="1" ref="AV224" ca="1">IF(ISERROR(INDIRECT("ｄａｔａ!$"&amp;AV$112&amp;"$"&amp;$B224)),1,0)</f>
        <v>0</v>
      </c>
      <c r="AW224" s="80" cm="1">
        <f t="array" aca="1" ref="AW224" ca="1">IF(ISERROR(INDIRECT("ｄａｔａ!$"&amp;AW$112&amp;"$"&amp;$B224)),1,0)</f>
        <v>0</v>
      </c>
      <c r="AX224" s="80" cm="1">
        <f t="array" aca="1" ref="AX224" ca="1">IF(ISERROR(INDIRECT("ｄａｔａ!$"&amp;AX$112&amp;"$"&amp;$B224)),1,0)</f>
        <v>0</v>
      </c>
      <c r="AY224" s="80" cm="1">
        <f t="array" aca="1" ref="AY224" ca="1">IF(ISERROR(INDIRECT("ｄａｔａ!$"&amp;AY$112&amp;"$"&amp;$B224)),1,0)</f>
        <v>0</v>
      </c>
      <c r="AZ224" s="80" cm="1">
        <f t="array" aca="1" ref="AZ224" ca="1">IF(ISERROR(INDIRECT("ｄａｔａ!$"&amp;AZ$112&amp;"$"&amp;$B224)),1,0)</f>
        <v>0</v>
      </c>
      <c r="BA224" s="80">
        <f ca="1">IF(SUM($BB222:$BP222,$BB224:$BP224)&gt;0,1,0)</f>
        <v>0</v>
      </c>
      <c r="BB224" s="80" cm="1">
        <f t="array" aca="1" ref="BB224" ca="1">IF(ISERROR(INDIRECT("ｄａｔａ!$"&amp;BB$112&amp;"$"&amp;$B224)),1,0)</f>
        <v>0</v>
      </c>
      <c r="BC224" s="80" cm="1">
        <f t="array" aca="1" ref="BC224" ca="1">IF(ISERROR(INDIRECT("ｄａｔａ!$"&amp;BC$112&amp;"$"&amp;$B224)),1,0)</f>
        <v>0</v>
      </c>
      <c r="BD224" s="80" cm="1">
        <f t="array" aca="1" ref="BD224" ca="1">IF(ISERROR(INDIRECT("ｄａｔａ!$"&amp;BD$112&amp;"$"&amp;$B224)),1,0)</f>
        <v>0</v>
      </c>
      <c r="BE224" s="80" cm="1">
        <f t="array" aca="1" ref="BE224" ca="1">IF(ISERROR(INDIRECT("ｄａｔａ!$"&amp;BE$112&amp;"$"&amp;$B224)),1,0)</f>
        <v>0</v>
      </c>
      <c r="BF224" s="80" cm="1">
        <f t="array" aca="1" ref="BF224" ca="1">IF(ISERROR(INDIRECT("ｄａｔａ!$"&amp;BF$112&amp;"$"&amp;$B224)),1,0)</f>
        <v>0</v>
      </c>
      <c r="BG224" s="80" cm="1">
        <f t="array" aca="1" ref="BG224" ca="1">IF(ISERROR(INDIRECT("ｄａｔａ!$"&amp;BG$112&amp;"$"&amp;$B224)),1,0)</f>
        <v>0</v>
      </c>
      <c r="BH224" s="80" cm="1">
        <f t="array" aca="1" ref="BH224" ca="1">IF(ISERROR(INDIRECT("ｄａｔａ!$"&amp;BH$112&amp;"$"&amp;$B224)),1,0)</f>
        <v>0</v>
      </c>
      <c r="BI224" s="80" cm="1">
        <f t="array" aca="1" ref="BI224" ca="1">IF(ISERROR(INDIRECT("ｄａｔａ!$"&amp;BI$112&amp;"$"&amp;$B224)),1,0)</f>
        <v>0</v>
      </c>
      <c r="BJ224" s="80" cm="1">
        <f t="array" aca="1" ref="BJ224" ca="1">IF(ISERROR(INDIRECT("ｄａｔａ!$"&amp;BJ$112&amp;"$"&amp;$B224)),1,0)</f>
        <v>0</v>
      </c>
      <c r="BK224" s="80" cm="1">
        <f t="array" aca="1" ref="BK224" ca="1">IF(ISERROR(INDIRECT("ｄａｔａ!$"&amp;BK$112&amp;"$"&amp;$B224)),1,0)</f>
        <v>0</v>
      </c>
      <c r="BL224" s="80" cm="1">
        <f t="array" aca="1" ref="BL224" ca="1">IF(ISERROR(INDIRECT("ｄａｔａ!$"&amp;BL$112&amp;"$"&amp;$B224)),1,0)</f>
        <v>0</v>
      </c>
      <c r="BM224" s="80" cm="1">
        <f t="array" aca="1" ref="BM224" ca="1">IF(ISERROR(INDIRECT("ｄａｔａ!$"&amp;BM$112&amp;"$"&amp;$B224)),1,0)</f>
        <v>0</v>
      </c>
      <c r="BN224" s="80" cm="1">
        <f t="array" aca="1" ref="BN224" ca="1">IF(ISERROR(INDIRECT("ｄａｔａ!$"&amp;BN$112&amp;"$"&amp;$B224)),1,0)</f>
        <v>0</v>
      </c>
      <c r="BO224" s="80" cm="1">
        <f t="array" aca="1" ref="BO224" ca="1">IF(ISERROR(INDIRECT("ｄａｔａ!$"&amp;BO$112&amp;"$"&amp;$B224)),1,0)</f>
        <v>0</v>
      </c>
      <c r="BP224" s="80" cm="1">
        <f t="array" aca="1" ref="BP224" ca="1">IF(ISERROR(INDIRECT("ｄａｔａ!$"&amp;BP$112&amp;"$"&amp;$B224)),1,0)</f>
        <v>0</v>
      </c>
    </row>
    <row r="225" spans="1:68" x14ac:dyDescent="0.2">
      <c r="A225" s="80" t="s">
        <v>2346</v>
      </c>
      <c r="B225" s="80">
        <f>VLOOKUP($A225,$A$11:$B$110,2,FALSE)</f>
        <v>35</v>
      </c>
      <c r="C225" s="80" t="s">
        <v>2435</v>
      </c>
      <c r="D225" s="80" cm="1">
        <f t="array" aca="1" ref="D225" ca="1">_xlfn.IFS(D226=1,0,D227=1,0,AND(INDIRECT("ｄａｔａ!$"&amp;D$112&amp;"$"&amp;$B225)&lt;=INDIRECT("kikan!$Q$11"),INDIRECT("ｄａｔａ!$"&amp;D$112&amp;"$"&amp;$B225)&gt;=INDIRECT("kikan!$K$11")),0,TRUE,1)</f>
        <v>0</v>
      </c>
      <c r="F225" s="80">
        <v>0</v>
      </c>
      <c r="G225" s="80">
        <v>0</v>
      </c>
      <c r="H225" s="80">
        <v>0</v>
      </c>
      <c r="I225" s="80" cm="1">
        <f t="array" aca="1" ref="I225" ca="1">_xlfn.IFS(I226=1,0,I227=1,0,INDIRECT("ｄａｔａ!$"&amp;I$112&amp;"$"&amp;$B225)&gt;=INDIRECT("kikan!$I$11"),0,TRUE,1)</f>
        <v>0</v>
      </c>
      <c r="J225" s="80" cm="1">
        <f t="array" aca="1" ref="J225" ca="1">_xlfn.IFS(D228=1,0,I225=1,0,J226=1,0,I227=1,0,J227=1,0,INDIRECT("ｄａｔａ!$"&amp;I$112&amp;"$"&amp;$B225)&gt;INDIRECT("kikan!$I$11"),0,INDIRECT("ｄａｔａ!$"&amp;J$112&amp;"$"&amp;$B225)&gt;=INDIRECT("ｄａｔａ!$"&amp;D$112&amp;"$"&amp;$B225),0,TRUE,1)</f>
        <v>0</v>
      </c>
      <c r="K225" s="80" cm="1">
        <f t="array" aca="1" ref="K225" ca="1">_xlfn.IFS(K226=1,0,K227=1,0,AND(INDIRECT("ｄａｔａ!$"&amp;K$112&amp;"$"&amp;$B226)&gt;0,INDIRECT("ｄａｔａ!$"&amp;K$112&amp;"$"&amp;$B226)&lt;10000),0,TRUE,1)</f>
        <v>0</v>
      </c>
      <c r="L225" s="80" cm="1">
        <f t="array" aca="1" ref="L225" ca="1">_xlfn.IFS(L226=1,0,L227=1,0,INDIRECT("ｄａｔａ!$"&amp;L$112&amp;"$"&amp;$B225)&lt;20000,1,TRUE,0)</f>
        <v>0</v>
      </c>
      <c r="M225" s="80">
        <v>0</v>
      </c>
      <c r="N225" s="80">
        <v>0</v>
      </c>
      <c r="O225" s="80" cm="1">
        <f t="array" aca="1" ref="O225" ca="1">_xlfn.IFS(O228=1,0,INDIRECT("ｄａｔａ!$"&amp;O$112&amp;"$"&amp;$B226)=4,1,TRUE,0)</f>
        <v>0</v>
      </c>
      <c r="P225" s="80" cm="1">
        <f t="array" aca="1" ref="P225" ca="1">_xlfn.IFS(P228=1,0,AND(INDIRECT("ｄａｔａ!$"&amp;P$112&amp;"$"&amp;$B226)&lt;=3,INDIRECT("ｄａｔａ!$"&amp;P$112&amp;"$"&amp;$B226)&gt;0),1,TRUE,0)</f>
        <v>0</v>
      </c>
      <c r="Q225" s="80" cm="1">
        <f t="array" aca="1" ref="Q225" ca="1">_xlfn.IFS(Q228=1,0,INDIRECT("ｄａｔａ!$"&amp;Q$112&amp;"$"&amp;$B225)=1,1,TRUE,0)</f>
        <v>0</v>
      </c>
      <c r="R225" s="80">
        <v>0</v>
      </c>
      <c r="S225" s="80">
        <v>0</v>
      </c>
      <c r="T225" s="80">
        <v>0</v>
      </c>
      <c r="U225" s="80">
        <v>0</v>
      </c>
      <c r="V225" s="80">
        <v>0</v>
      </c>
      <c r="W225" s="80">
        <v>0</v>
      </c>
      <c r="X225" s="80">
        <f ca="1">IF(AND(SUM($Y225:$AO225)=0,17-SUM($Y227:$AO227)&gt;1),1,0)</f>
        <v>0</v>
      </c>
      <c r="Y225" s="80" cm="1">
        <f t="array" aca="1" ref="Y225" ca="1">_xlfn.IFS(Y228=1,0,INDIRECT("ｄａｔａ!$"&amp;Y$112&amp;"$"&amp;$B225)=2,1,TRUE,0)</f>
        <v>0</v>
      </c>
      <c r="Z225" s="80" cm="1">
        <f t="array" aca="1" ref="Z225" ca="1">_xlfn.IFS(Z228=1,0,INDIRECT("ｄａｔａ!$"&amp;Z$112&amp;"$"&amp;$B225)=2,1,TRUE,0)</f>
        <v>0</v>
      </c>
      <c r="AA225" s="80" cm="1">
        <f t="array" aca="1" ref="AA225" ca="1">_xlfn.IFS(AA228=1,0,INDIRECT("ｄａｔａ!$"&amp;AA$112&amp;"$"&amp;$B225)=2,1,TRUE,0)</f>
        <v>0</v>
      </c>
      <c r="AB225" s="80" cm="1">
        <f t="array" aca="1" ref="AB225" ca="1">_xlfn.IFS(AB228=1,0,INDIRECT("ｄａｔａ!$"&amp;AB$112&amp;"$"&amp;$B225)=2,1,TRUE,0)</f>
        <v>0</v>
      </c>
      <c r="AC225" s="80" cm="1">
        <f t="array" aca="1" ref="AC225" ca="1">_xlfn.IFS(AC228=1,0,INDIRECT("ｄａｔａ!$"&amp;AC$112&amp;"$"&amp;$B225)=2,1,TRUE,0)</f>
        <v>0</v>
      </c>
      <c r="AD225" s="80" cm="1">
        <f t="array" aca="1" ref="AD225" ca="1">_xlfn.IFS(AD228=1,0,INDIRECT("ｄａｔａ!$"&amp;AD$112&amp;"$"&amp;$B225)=2,1,TRUE,0)</f>
        <v>0</v>
      </c>
      <c r="AE225" s="80" cm="1">
        <f t="array" aca="1" ref="AE225" ca="1">_xlfn.IFS(AE228=1,0,INDIRECT("ｄａｔａ!$"&amp;AE$112&amp;"$"&amp;$B225)=2,1,TRUE,0)</f>
        <v>0</v>
      </c>
      <c r="AF225" s="80" cm="1">
        <f t="array" aca="1" ref="AF225" ca="1">_xlfn.IFS(AF228=1,0,INDIRECT("ｄａｔａ!$"&amp;AF$112&amp;"$"&amp;$B225)=2,1,TRUE,0)</f>
        <v>0</v>
      </c>
      <c r="AG225" s="80" cm="1">
        <f t="array" aca="1" ref="AG225" ca="1">_xlfn.IFS(AG228=1,0,INDIRECT("ｄａｔａ!$"&amp;AG$112&amp;"$"&amp;$B225)=2,1,TRUE,0)</f>
        <v>0</v>
      </c>
      <c r="AH225" s="80" cm="1">
        <f t="array" aca="1" ref="AH225" ca="1">_xlfn.IFS(AH228=1,0,INDIRECT("ｄａｔａ!$"&amp;AH$112&amp;"$"&amp;$B225)=2,1,TRUE,0)</f>
        <v>0</v>
      </c>
      <c r="AI225" s="80" cm="1">
        <f t="array" aca="1" ref="AI225" ca="1">_xlfn.IFS(AI228=1,0,INDIRECT("ｄａｔａ!$"&amp;AI$112&amp;"$"&amp;$B225)=2,1,TRUE,0)</f>
        <v>0</v>
      </c>
      <c r="AJ225" s="80" cm="1">
        <f t="array" aca="1" ref="AJ225" ca="1">_xlfn.IFS(AJ228=1,0,INDIRECT("ｄａｔａ!$"&amp;AJ$112&amp;"$"&amp;$B225)=2,1,TRUE,0)</f>
        <v>0</v>
      </c>
      <c r="AK225" s="80" cm="1">
        <f t="array" aca="1" ref="AK225" ca="1">_xlfn.IFS(AK228=1,0,INDIRECT("ｄａｔａ!$"&amp;AK$112&amp;"$"&amp;$B225)=2,1,TRUE,0)</f>
        <v>0</v>
      </c>
      <c r="AL225" s="80" cm="1">
        <f t="array" aca="1" ref="AL225" ca="1">_xlfn.IFS(AL228=1,0,INDIRECT("ｄａｔａ!$"&amp;AL$112&amp;"$"&amp;$B225)=2,1,TRUE,0)</f>
        <v>0</v>
      </c>
      <c r="AM225" s="80" cm="1">
        <f t="array" aca="1" ref="AM225" ca="1">_xlfn.IFS(AM228=1,0,INDIRECT("ｄａｔａ!$"&amp;AM$112&amp;"$"&amp;$B225)=2,1,TRUE,0)</f>
        <v>0</v>
      </c>
      <c r="AN225" s="80" cm="1">
        <f t="array" aca="1" ref="AN225" ca="1">_xlfn.IFS(AN228=1,0,INDIRECT("ｄａｔａ!$"&amp;AN$112&amp;"$"&amp;$B225)=2,1,TRUE,0)</f>
        <v>0</v>
      </c>
      <c r="AO225" s="80" cm="1">
        <f t="array" aca="1" ref="AO225" ca="1">_xlfn.IFS(AO228=1,0,INDIRECT("ｄａｔａ!$"&amp;AO$112&amp;"$"&amp;$B225)=2,1,TRUE,0)</f>
        <v>0</v>
      </c>
      <c r="AP225" s="80">
        <f ca="1">IF(AND(SUM($AQ225:$AZ225)=0,10-SUM($AQ227:$AZ227)&gt;1),1,0)</f>
        <v>0</v>
      </c>
      <c r="AQ225" s="80" cm="1">
        <f t="array" aca="1" ref="AQ225" ca="1">_xlfn.IFS(AQ228=1,0,INDIRECT("ｄａｔａ!$"&amp;AQ$112&amp;"$"&amp;$B225)=2,1,TRUE,0)</f>
        <v>0</v>
      </c>
      <c r="AR225" s="80" cm="1">
        <f t="array" aca="1" ref="AR225" ca="1">_xlfn.IFS(AR228=1,0,INDIRECT("ｄａｔａ!$"&amp;AR$112&amp;"$"&amp;$B225)=2,1,TRUE,0)</f>
        <v>0</v>
      </c>
      <c r="AS225" s="80" cm="1">
        <f t="array" aca="1" ref="AS225" ca="1">_xlfn.IFS(AS228=1,0,INDIRECT("ｄａｔａ!$"&amp;AS$112&amp;"$"&amp;$B225)=2,1,TRUE,0)</f>
        <v>0</v>
      </c>
      <c r="AT225" s="80" cm="1">
        <f t="array" aca="1" ref="AT225" ca="1">_xlfn.IFS(AT228=1,0,INDIRECT("ｄａｔａ!$"&amp;AT$112&amp;"$"&amp;$B225)=2,1,TRUE,0)</f>
        <v>0</v>
      </c>
      <c r="AU225" s="80" cm="1">
        <f t="array" aca="1" ref="AU225" ca="1">_xlfn.IFS(AU228=1,0,INDIRECT("ｄａｔａ!$"&amp;AU$112&amp;"$"&amp;$B225)=2,1,TRUE,0)</f>
        <v>0</v>
      </c>
      <c r="AV225" s="80" cm="1">
        <f t="array" aca="1" ref="AV225" ca="1">_xlfn.IFS(AV228=1,0,INDIRECT("ｄａｔａ!$"&amp;AV$112&amp;"$"&amp;$B225)=2,1,TRUE,0)</f>
        <v>0</v>
      </c>
      <c r="AW225" s="80" cm="1">
        <f t="array" aca="1" ref="AW225" ca="1">_xlfn.IFS(AW228=1,0,INDIRECT("ｄａｔａ!$"&amp;AW$112&amp;"$"&amp;$B225)=2,1,TRUE,0)</f>
        <v>0</v>
      </c>
      <c r="AX225" s="80" cm="1">
        <f t="array" aca="1" ref="AX225" ca="1">_xlfn.IFS(AX228=1,0,INDIRECT("ｄａｔａ!$"&amp;AX$112&amp;"$"&amp;$B225)=2,1,TRUE,0)</f>
        <v>0</v>
      </c>
      <c r="AY225" s="80" cm="1">
        <f t="array" aca="1" ref="AY225" ca="1">_xlfn.IFS(AY228=1,0,INDIRECT("ｄａｔａ!$"&amp;AY$112&amp;"$"&amp;$B225)=2,1,TRUE,0)</f>
        <v>0</v>
      </c>
      <c r="AZ225" s="80" cm="1">
        <f t="array" aca="1" ref="AZ225" ca="1">_xlfn.IFS(AZ228=1,0,INDIRECT("ｄａｔａ!$"&amp;AZ$112&amp;"$"&amp;$B225)=2,1,TRUE,0)</f>
        <v>0</v>
      </c>
      <c r="BA225" s="80">
        <f ca="1">IF(AND(SUM($BB225:$BP225)=0,15-SUM($BB227:$BP227)&gt;1),1,0)</f>
        <v>0</v>
      </c>
      <c r="BB225" s="80" cm="1">
        <f t="array" aca="1" ref="BB225" ca="1">_xlfn.IFS(BB228=1,0,INDIRECT("ｄａｔａ!$"&amp;BB$112&amp;"$"&amp;$B225)=2,1,TRUE,0)</f>
        <v>0</v>
      </c>
      <c r="BC225" s="80" cm="1">
        <f t="array" aca="1" ref="BC225" ca="1">_xlfn.IFS(BC228=1,0,INDIRECT("ｄａｔａ!$"&amp;BC$112&amp;"$"&amp;$B225)=2,1,TRUE,0)</f>
        <v>0</v>
      </c>
      <c r="BD225" s="80" cm="1">
        <f t="array" aca="1" ref="BD225" ca="1">_xlfn.IFS(BD228=1,0,INDIRECT("ｄａｔａ!$"&amp;BD$112&amp;"$"&amp;$B225)=2,1,TRUE,0)</f>
        <v>0</v>
      </c>
      <c r="BE225" s="80" cm="1">
        <f t="array" aca="1" ref="BE225" ca="1">_xlfn.IFS(BE228=1,0,INDIRECT("ｄａｔａ!$"&amp;BE$112&amp;"$"&amp;$B225)=2,1,TRUE,0)</f>
        <v>0</v>
      </c>
      <c r="BF225" s="80" cm="1">
        <f t="array" aca="1" ref="BF225" ca="1">_xlfn.IFS(BF228=1,0,INDIRECT("ｄａｔａ!$"&amp;BF$112&amp;"$"&amp;$B225)=2,1,TRUE,0)</f>
        <v>0</v>
      </c>
      <c r="BG225" s="80" cm="1">
        <f t="array" aca="1" ref="BG225" ca="1">_xlfn.IFS(BG228=1,0,INDIRECT("ｄａｔａ!$"&amp;BG$112&amp;"$"&amp;$B225)=2,1,TRUE,0)</f>
        <v>0</v>
      </c>
      <c r="BH225" s="80" cm="1">
        <f t="array" aca="1" ref="BH225" ca="1">_xlfn.IFS(BH228=1,0,INDIRECT("ｄａｔａ!$"&amp;BH$112&amp;"$"&amp;$B225)=2,1,TRUE,0)</f>
        <v>0</v>
      </c>
      <c r="BI225" s="80" cm="1">
        <f t="array" aca="1" ref="BI225" ca="1">_xlfn.IFS(BI228=1,0,INDIRECT("ｄａｔａ!$"&amp;BI$112&amp;"$"&amp;$B225)=2,1,TRUE,0)</f>
        <v>0</v>
      </c>
      <c r="BJ225" s="80" cm="1">
        <f t="array" aca="1" ref="BJ225" ca="1">_xlfn.IFS(BJ228=1,0,INDIRECT("ｄａｔａ!$"&amp;BJ$112&amp;"$"&amp;$B225)=2,1,TRUE,0)</f>
        <v>0</v>
      </c>
      <c r="BK225" s="80" cm="1">
        <f t="array" aca="1" ref="BK225" ca="1">_xlfn.IFS(BK228=1,0,INDIRECT("ｄａｔａ!$"&amp;BK$112&amp;"$"&amp;$B225)=2,1,TRUE,0)</f>
        <v>0</v>
      </c>
      <c r="BL225" s="80" cm="1">
        <f t="array" aca="1" ref="BL225" ca="1">_xlfn.IFS(BL228=1,0,INDIRECT("ｄａｔａ!$"&amp;BL$112&amp;"$"&amp;$B225)=2,1,TRUE,0)</f>
        <v>0</v>
      </c>
      <c r="BM225" s="80" cm="1">
        <f t="array" aca="1" ref="BM225" ca="1">_xlfn.IFS(BM228=1,0,INDIRECT("ｄａｔａ!$"&amp;BM$112&amp;"$"&amp;$B225)=2,1,TRUE,0)</f>
        <v>0</v>
      </c>
      <c r="BN225" s="80" cm="1">
        <f t="array" aca="1" ref="BN225" ca="1">_xlfn.IFS(BN228=1,0,INDIRECT("ｄａｔａ!$"&amp;BN$112&amp;"$"&amp;$B225)=2,1,TRUE,0)</f>
        <v>0</v>
      </c>
      <c r="BO225" s="80" cm="1">
        <f t="array" aca="1" ref="BO225" ca="1">_xlfn.IFS(BO228=1,0,INDIRECT("ｄａｔａ!$"&amp;BO$112&amp;"$"&amp;$B225)=2,1,TRUE,0)</f>
        <v>0</v>
      </c>
      <c r="BP225" s="80" cm="1">
        <f t="array" aca="1" ref="BP225" ca="1">_xlfn.IFS(BP228=1,0,INDIRECT("ｄａｔａ!$"&amp;BP$112&amp;"$"&amp;$B225)=2,1,TRUE,0)</f>
        <v>0</v>
      </c>
    </row>
    <row r="226" spans="1:68" x14ac:dyDescent="0.2">
      <c r="B226" s="80">
        <f>VLOOKUP($A225,$A$11:$B$110,2,FALSE)</f>
        <v>35</v>
      </c>
      <c r="C226" s="80" t="s">
        <v>2437</v>
      </c>
      <c r="D226" s="80" cm="1">
        <f t="array" aca="1" ref="D226" ca="1">_xlfn.IFS(D227=1,0,AND(ISNUMBER(INDIRECT("ｄａｔａ!$"&amp;D$112&amp;"$"&amp;$B226)),INDIRECT("ｄａｔａ!$"&amp;D$112&amp;"$"&amp;$B226)&lt;=12,INDIRECT("ｄａｔａ!$"&amp;D$112&amp;"$"&amp;$B226)&gt;=1),0,TRUE,1)</f>
        <v>1</v>
      </c>
      <c r="F226" s="80">
        <v>0</v>
      </c>
      <c r="G226" s="80">
        <v>0</v>
      </c>
      <c r="H226" s="80">
        <v>0</v>
      </c>
      <c r="I226" s="80" cm="1">
        <f t="array" aca="1" ref="I226" ca="1">_xlfn.IFS(I227=1,0,AND(ISNUMBER(INDIRECT("ｄａｔａ!$"&amp;I$112&amp;"$"&amp;$B226)),LEN(INDIRECT("ｄａｔａ!$"&amp;I$112&amp;"$"&amp;$B226))=4),0,TRUE,1)</f>
        <v>0</v>
      </c>
      <c r="J226" s="80" cm="1">
        <f t="array" aca="1" ref="J226" ca="1">_xlfn.IFS(J227=1,0,AND(ISNUMBER(INDIRECT("ｄａｔａ!$"&amp;J$112&amp;"$"&amp;$B226)),INDIRECT("ｄａｔａ!$"&amp;J$112&amp;"$"&amp;$B226)&lt;=12,INDIRECT("ｄａｔａ!$"&amp;J$112&amp;"$"&amp;$B226)&gt;=1),0,TRUE,1)</f>
        <v>0</v>
      </c>
      <c r="K226" s="80" cm="1">
        <f t="array" aca="1" ref="K226" ca="1">_xlfn.IFS(K227=1,0,ISNUMBER(INDIRECT("ｄａｔａ!$"&amp;K$112&amp;"$"&amp;$B226)),0,TRUE,1)</f>
        <v>0</v>
      </c>
      <c r="L226" s="80" cm="1">
        <f t="array" aca="1" ref="L226" ca="1">_xlfn.IFS(L227=1,0,AND(ISNUMBER(INDIRECT("ｄａｔａ!$"&amp;L$112&amp;"$"&amp;$B226)),INDIRECT("ｄａｔａ!$"&amp;L$112&amp;"$"&amp;$B226)&gt;0),0,TRUE,1)</f>
        <v>0</v>
      </c>
      <c r="M226" s="80" cm="1">
        <f t="array" aca="1" ref="M226" ca="1">_xlfn.IFS(M227=1,0,AND(INDIRECT("ｄａｔａ!$"&amp;M$112&amp;"$"&amp;$B226)&lt;=5,INDIRECT("ｄａｔａ!$"&amp;M$112&amp;"$"&amp;$B226)&gt;0),0,TRUE,1)</f>
        <v>0</v>
      </c>
      <c r="N226" s="80" cm="1">
        <f t="array" aca="1" ref="N226" ca="1">_xlfn.IFS(N227=1,0,AND(INDIRECT("ｄａｔａ!$"&amp;N$112&amp;"$"&amp;$B226)&lt;=2,INDIRECT("ｄａｔａ!$"&amp;N$112&amp;"$"&amp;$B226)&gt;0),0,TRUE,1)</f>
        <v>0</v>
      </c>
      <c r="O226" s="80" cm="1">
        <f t="array" aca="1" ref="O226" ca="1">_xlfn.IFS(O227=1,0,AND(INDIRECT("ｄａｔａ!$"&amp;O$112&amp;"$"&amp;$B226)&lt;=4,INDIRECT("ｄａｔａ!$"&amp;O$112&amp;"$"&amp;$B226)&gt;0),0,TRUE,1)</f>
        <v>0</v>
      </c>
      <c r="P226" s="80" cm="1">
        <f t="array" aca="1" ref="P226" ca="1">_xlfn.IFS(P227=1,0,AND(INDIRECT("ｄａｔａ!$"&amp;P$112&amp;"$"&amp;$B226)&lt;=3,INDIRECT("ｄａｔａ!$"&amp;P$112&amp;"$"&amp;$B226)&gt;0),0,TRUE,1)</f>
        <v>0</v>
      </c>
      <c r="Q226" s="80" cm="1">
        <f t="array" aca="1" ref="Q226" ca="1">_xlfn.IFS(Q227=1,0,AND(INDIRECT("ｄａｔａ!$"&amp;Q$112&amp;"$"&amp;$B226)&lt;=2,INDIRECT("ｄａｔａ!$"&amp;Q$112&amp;"$"&amp;$B226)&gt;0),0,TRUE,1)</f>
        <v>0</v>
      </c>
      <c r="R226" s="80" cm="1">
        <f t="array" aca="1" ref="R226" ca="1">_xlfn.IFS(R227=1,0,AND(INDIRECT("ｄａｔａ!$"&amp;R$112&amp;"$"&amp;$B226)&lt;=10,INDIRECT("ｄａｔａ!$"&amp;R$112&amp;"$"&amp;$B226)&gt;0),0,TRUE,1)</f>
        <v>0</v>
      </c>
      <c r="S226" s="80" cm="1">
        <f t="array" aca="1" ref="S226" ca="1">_xlfn.IFS(S227=1,0,AND(INDIRECT("ｄａｔａ!$"&amp;S$112&amp;"$"&amp;$B226)&lt;=5,INDIRECT("ｄａｔａ!$"&amp;S$112&amp;"$"&amp;$B226)&gt;0),0,TRUE,1)</f>
        <v>0</v>
      </c>
      <c r="T226" s="80" cm="1">
        <f t="array" aca="1" ref="T226" ca="1">_xlfn.IFS(T227=1,0,AND(INDIRECT("ｄａｔａ!$"&amp;T$112&amp;"$"&amp;$B226)&lt;=9,INDIRECT("ｄａｔａ!$"&amp;T$112&amp;"$"&amp;$B226)&gt;0),0,TRUE,1)</f>
        <v>0</v>
      </c>
      <c r="U226" s="80" cm="1">
        <f t="array" aca="1" ref="U226" ca="1">_xlfn.IFS(U227=1,0,ISNUMBER(INDIRECT("ｄａｔａ!$"&amp;U$112&amp;"$"&amp;$B226)),0,TRUE,1)</f>
        <v>0</v>
      </c>
      <c r="V226" s="80" cm="1">
        <f t="array" aca="1" ref="V226" ca="1">_xlfn.IFS(V227=1,0,AND(INDIRECT("ｄａｔａ!$"&amp;V$112&amp;"$"&amp;$B226)&lt;=4,INDIRECT("ｄａｔａ!$"&amp;V$112&amp;"$"&amp;$B226)&gt;0),0,TRUE,1)</f>
        <v>0</v>
      </c>
      <c r="W226" s="80" cm="1">
        <f t="array" aca="1" ref="W226" ca="1">_xlfn.IFS(W227=1,0,AND(INDIRECT("ｄａｔａ!$"&amp;W$112&amp;"$"&amp;$B226)&lt;=2,INDIRECT("ｄａｔａ!$"&amp;W$112&amp;"$"&amp;$B226)&gt;0),0,TRUE,1)</f>
        <v>0</v>
      </c>
      <c r="X226" s="80">
        <f ca="1">IF(SUM($Y225:$AO225)&gt;1,1,0)</f>
        <v>0</v>
      </c>
      <c r="Y226" s="80" cm="1">
        <f t="array" aca="1" ref="Y226" ca="1">_xlfn.IFS(Y228=1,0,Y227=1,0,AND(INDIRECT("ｄａｔａ!$"&amp;Y$112&amp;"$"&amp;$B226)&lt;=2,INDIRECT("ｄａｔａ!$"&amp;Y$112&amp;"$"&amp;$B226)&gt;0),0,TRUE,1)</f>
        <v>0</v>
      </c>
      <c r="Z226" s="80" cm="1">
        <f t="array" aca="1" ref="Z226" ca="1">_xlfn.IFS(Z228=1,0,Z227=1,0,AND(INDIRECT("ｄａｔａ!$"&amp;Z$112&amp;"$"&amp;$B226)&lt;=2,INDIRECT("ｄａｔａ!$"&amp;Z$112&amp;"$"&amp;$B226)&gt;0),0,TRUE,1)</f>
        <v>0</v>
      </c>
      <c r="AA226" s="80" cm="1">
        <f t="array" aca="1" ref="AA226" ca="1">_xlfn.IFS(AA228=1,0,AA227=1,0,AND(INDIRECT("ｄａｔａ!$"&amp;AA$112&amp;"$"&amp;$B226)&lt;=2,INDIRECT("ｄａｔａ!$"&amp;AA$112&amp;"$"&amp;$B226)&gt;0),0,TRUE,1)</f>
        <v>0</v>
      </c>
      <c r="AB226" s="80" cm="1">
        <f t="array" aca="1" ref="AB226" ca="1">_xlfn.IFS(AB228=1,0,AB227=1,0,AND(INDIRECT("ｄａｔａ!$"&amp;AB$112&amp;"$"&amp;$B226)&lt;=2,INDIRECT("ｄａｔａ!$"&amp;AB$112&amp;"$"&amp;$B226)&gt;0),0,TRUE,1)</f>
        <v>0</v>
      </c>
      <c r="AC226" s="80" cm="1">
        <f t="array" aca="1" ref="AC226" ca="1">_xlfn.IFS(AC228=1,0,AC227=1,0,AND(INDIRECT("ｄａｔａ!$"&amp;AC$112&amp;"$"&amp;$B226)&lt;=2,INDIRECT("ｄａｔａ!$"&amp;AC$112&amp;"$"&amp;$B226)&gt;0),0,TRUE,1)</f>
        <v>0</v>
      </c>
      <c r="AD226" s="80" cm="1">
        <f t="array" aca="1" ref="AD226" ca="1">_xlfn.IFS(AD228=1,0,AD227=1,0,AND(INDIRECT("ｄａｔａ!$"&amp;AD$112&amp;"$"&amp;$B226)&lt;=2,INDIRECT("ｄａｔａ!$"&amp;AD$112&amp;"$"&amp;$B226)&gt;0),0,TRUE,1)</f>
        <v>0</v>
      </c>
      <c r="AE226" s="80" cm="1">
        <f t="array" aca="1" ref="AE226" ca="1">_xlfn.IFS(AE228=1,0,AE227=1,0,AND(INDIRECT("ｄａｔａ!$"&amp;AE$112&amp;"$"&amp;$B226)&lt;=2,INDIRECT("ｄａｔａ!$"&amp;AE$112&amp;"$"&amp;$B226)&gt;0),0,TRUE,1)</f>
        <v>0</v>
      </c>
      <c r="AF226" s="80" cm="1">
        <f t="array" aca="1" ref="AF226" ca="1">_xlfn.IFS(AF228=1,0,AF227=1,0,AND(INDIRECT("ｄａｔａ!$"&amp;AF$112&amp;"$"&amp;$B226)&lt;=2,INDIRECT("ｄａｔａ!$"&amp;AF$112&amp;"$"&amp;$B226)&gt;0),0,TRUE,1)</f>
        <v>0</v>
      </c>
      <c r="AG226" s="80" cm="1">
        <f t="array" aca="1" ref="AG226" ca="1">_xlfn.IFS(AG228=1,0,AG227=1,0,AND(INDIRECT("ｄａｔａ!$"&amp;AG$112&amp;"$"&amp;$B226)&lt;=2,INDIRECT("ｄａｔａ!$"&amp;AG$112&amp;"$"&amp;$B226)&gt;0),0,TRUE,1)</f>
        <v>0</v>
      </c>
      <c r="AH226" s="80" cm="1">
        <f t="array" aca="1" ref="AH226" ca="1">_xlfn.IFS(AH228=1,0,AH227=1,0,AND(INDIRECT("ｄａｔａ!$"&amp;AH$112&amp;"$"&amp;$B226)&lt;=2,INDIRECT("ｄａｔａ!$"&amp;AH$112&amp;"$"&amp;$B226)&gt;0),0,TRUE,1)</f>
        <v>0</v>
      </c>
      <c r="AI226" s="80" cm="1">
        <f t="array" aca="1" ref="AI226" ca="1">_xlfn.IFS(AI228=1,0,AI227=1,0,AND(INDIRECT("ｄａｔａ!$"&amp;AI$112&amp;"$"&amp;$B226)&lt;=2,INDIRECT("ｄａｔａ!$"&amp;AI$112&amp;"$"&amp;$B226)&gt;0),0,TRUE,1)</f>
        <v>0</v>
      </c>
      <c r="AJ226" s="80" cm="1">
        <f t="array" aca="1" ref="AJ226" ca="1">_xlfn.IFS(AJ228=1,0,AJ227=1,0,AND(INDIRECT("ｄａｔａ!$"&amp;AJ$112&amp;"$"&amp;$B226)&lt;=2,INDIRECT("ｄａｔａ!$"&amp;AJ$112&amp;"$"&amp;$B226)&gt;0),0,TRUE,1)</f>
        <v>0</v>
      </c>
      <c r="AK226" s="80" cm="1">
        <f t="array" aca="1" ref="AK226" ca="1">_xlfn.IFS(AK228=1,0,AK227=1,0,AND(INDIRECT("ｄａｔａ!$"&amp;AK$112&amp;"$"&amp;$B226)&lt;=2,INDIRECT("ｄａｔａ!$"&amp;AK$112&amp;"$"&amp;$B226)&gt;0),0,TRUE,1)</f>
        <v>0</v>
      </c>
      <c r="AL226" s="80" cm="1">
        <f t="array" aca="1" ref="AL226" ca="1">_xlfn.IFS(AL228=1,0,AL227=1,0,AND(INDIRECT("ｄａｔａ!$"&amp;AL$112&amp;"$"&amp;$B226)&lt;=2,INDIRECT("ｄａｔａ!$"&amp;AL$112&amp;"$"&amp;$B226)&gt;0),0,TRUE,1)</f>
        <v>0</v>
      </c>
      <c r="AM226" s="80" cm="1">
        <f t="array" aca="1" ref="AM226" ca="1">_xlfn.IFS(AM228=1,0,AM227=1,0,AND(INDIRECT("ｄａｔａ!$"&amp;AM$112&amp;"$"&amp;$B226)&lt;=2,INDIRECT("ｄａｔａ!$"&amp;AM$112&amp;"$"&amp;$B226)&gt;0),0,TRUE,1)</f>
        <v>0</v>
      </c>
      <c r="AN226" s="80" cm="1">
        <f t="array" aca="1" ref="AN226" ca="1">_xlfn.IFS(AN228=1,0,AN227=1,0,AND(INDIRECT("ｄａｔａ!$"&amp;AN$112&amp;"$"&amp;$B226)&lt;=2,INDIRECT("ｄａｔａ!$"&amp;AN$112&amp;"$"&amp;$B226)&gt;0),0,TRUE,1)</f>
        <v>0</v>
      </c>
      <c r="AO226" s="80" cm="1">
        <f t="array" aca="1" ref="AO226" ca="1">_xlfn.IFS(AO228=1,0,AO227=1,0,AND(INDIRECT("ｄａｔａ!$"&amp;AO$112&amp;"$"&amp;$B226)&lt;=2,INDIRECT("ｄａｔａ!$"&amp;AO$112&amp;"$"&amp;$B226)&gt;0),0,TRUE,1)</f>
        <v>0</v>
      </c>
      <c r="AP226" s="80">
        <f ca="1">IF(SUM($AQ225:$AZ225)&gt;1,1,0)</f>
        <v>0</v>
      </c>
      <c r="AQ226" s="80" cm="1">
        <f t="array" aca="1" ref="AQ226" ca="1">_xlfn.IFS(AQ228=1,0,AQ227=1,0,AND(INDIRECT("ｄａｔａ!$"&amp;AQ$112&amp;"$"&amp;$B226)&lt;=2,INDIRECT("ｄａｔａ!$"&amp;AQ$112&amp;"$"&amp;$B226)&gt;0),0,TRUE,1)</f>
        <v>0</v>
      </c>
      <c r="AR226" s="80" cm="1">
        <f t="array" aca="1" ref="AR226" ca="1">_xlfn.IFS(AR228=1,0,AR227=1,0,AND(INDIRECT("ｄａｔａ!$"&amp;AR$112&amp;"$"&amp;$B226)&lt;=2,INDIRECT("ｄａｔａ!$"&amp;AR$112&amp;"$"&amp;$B226)&gt;0),0,TRUE,1)</f>
        <v>0</v>
      </c>
      <c r="AS226" s="80" cm="1">
        <f t="array" aca="1" ref="AS226" ca="1">_xlfn.IFS(AS228=1,0,AS227=1,0,AND(INDIRECT("ｄａｔａ!$"&amp;AS$112&amp;"$"&amp;$B226)&lt;=2,INDIRECT("ｄａｔａ!$"&amp;AS$112&amp;"$"&amp;$B226)&gt;0),0,TRUE,1)</f>
        <v>0</v>
      </c>
      <c r="AT226" s="80" cm="1">
        <f t="array" aca="1" ref="AT226" ca="1">_xlfn.IFS(AT228=1,0,AT227=1,0,AND(INDIRECT("ｄａｔａ!$"&amp;AT$112&amp;"$"&amp;$B226)&lt;=2,INDIRECT("ｄａｔａ!$"&amp;AT$112&amp;"$"&amp;$B226)&gt;0),0,TRUE,1)</f>
        <v>0</v>
      </c>
      <c r="AU226" s="80" cm="1">
        <f t="array" aca="1" ref="AU226" ca="1">_xlfn.IFS(AU228=1,0,AU227=1,0,AND(INDIRECT("ｄａｔａ!$"&amp;AU$112&amp;"$"&amp;$B226)&lt;=2,INDIRECT("ｄａｔａ!$"&amp;AU$112&amp;"$"&amp;$B226)&gt;0),0,TRUE,1)</f>
        <v>0</v>
      </c>
      <c r="AV226" s="80" cm="1">
        <f t="array" aca="1" ref="AV226" ca="1">_xlfn.IFS(AV228=1,0,AV227=1,0,AND(INDIRECT("ｄａｔａ!$"&amp;AV$112&amp;"$"&amp;$B226)&lt;=2,INDIRECT("ｄａｔａ!$"&amp;AV$112&amp;"$"&amp;$B226)&gt;0),0,TRUE,1)</f>
        <v>0</v>
      </c>
      <c r="AW226" s="80" cm="1">
        <f t="array" aca="1" ref="AW226" ca="1">_xlfn.IFS(AW228=1,0,AW227=1,0,AND(INDIRECT("ｄａｔａ!$"&amp;AW$112&amp;"$"&amp;$B226)&lt;=2,INDIRECT("ｄａｔａ!$"&amp;AW$112&amp;"$"&amp;$B226)&gt;0),0,TRUE,1)</f>
        <v>0</v>
      </c>
      <c r="AX226" s="80" cm="1">
        <f t="array" aca="1" ref="AX226" ca="1">_xlfn.IFS(AX228=1,0,AX227=1,0,AND(INDIRECT("ｄａｔａ!$"&amp;AX$112&amp;"$"&amp;$B226)&lt;=2,INDIRECT("ｄａｔａ!$"&amp;AX$112&amp;"$"&amp;$B226)&gt;0),0,TRUE,1)</f>
        <v>0</v>
      </c>
      <c r="AY226" s="80" cm="1">
        <f t="array" aca="1" ref="AY226" ca="1">_xlfn.IFS(AY228=1,0,AY227=1,0,AND(INDIRECT("ｄａｔａ!$"&amp;AY$112&amp;"$"&amp;$B226)&lt;=2,INDIRECT("ｄａｔａ!$"&amp;AY$112&amp;"$"&amp;$B226)&gt;0),0,TRUE,1)</f>
        <v>0</v>
      </c>
      <c r="AZ226" s="80" cm="1">
        <f t="array" aca="1" ref="AZ226" ca="1">_xlfn.IFS(AZ228=1,0,AZ227=1,0,AND(INDIRECT("ｄａｔａ!$"&amp;AZ$112&amp;"$"&amp;$B226)&lt;=2,INDIRECT("ｄａｔａ!$"&amp;AZ$112&amp;"$"&amp;$B226)&gt;0),0,TRUE,1)</f>
        <v>0</v>
      </c>
      <c r="BA226" s="80">
        <f ca="1">IF(SUM($BB225:$BP225)&gt;1,1,0)</f>
        <v>0</v>
      </c>
      <c r="BB226" s="80" cm="1">
        <f t="array" aca="1" ref="BB226" ca="1">_xlfn.IFS(BB228=1,0,BB227=1,0,AND(INDIRECT("ｄａｔａ!$"&amp;BB$112&amp;"$"&amp;$B226)&lt;=2,INDIRECT("ｄａｔａ!$"&amp;BB$112&amp;"$"&amp;$B226)&gt;0),0,TRUE,1)</f>
        <v>0</v>
      </c>
      <c r="BC226" s="80" cm="1">
        <f t="array" aca="1" ref="BC226" ca="1">_xlfn.IFS(BC228=1,0,BC227=1,0,AND(INDIRECT("ｄａｔａ!$"&amp;BC$112&amp;"$"&amp;$B226)&lt;=2,INDIRECT("ｄａｔａ!$"&amp;BC$112&amp;"$"&amp;$B226)&gt;0),0,TRUE,1)</f>
        <v>0</v>
      </c>
      <c r="BD226" s="80" cm="1">
        <f t="array" aca="1" ref="BD226" ca="1">_xlfn.IFS(BD228=1,0,BD227=1,0,AND(INDIRECT("ｄａｔａ!$"&amp;BD$112&amp;"$"&amp;$B226)&lt;=2,INDIRECT("ｄａｔａ!$"&amp;BD$112&amp;"$"&amp;$B226)&gt;0),0,TRUE,1)</f>
        <v>0</v>
      </c>
      <c r="BE226" s="80" cm="1">
        <f t="array" aca="1" ref="BE226" ca="1">_xlfn.IFS(BE228=1,0,BE227=1,0,AND(INDIRECT("ｄａｔａ!$"&amp;BE$112&amp;"$"&amp;$B226)&lt;=2,INDIRECT("ｄａｔａ!$"&amp;BE$112&amp;"$"&amp;$B226)&gt;0),0,TRUE,1)</f>
        <v>0</v>
      </c>
      <c r="BF226" s="80" cm="1">
        <f t="array" aca="1" ref="BF226" ca="1">_xlfn.IFS(BF228=1,0,BF227=1,0,AND(INDIRECT("ｄａｔａ!$"&amp;BF$112&amp;"$"&amp;$B226)&lt;=2,INDIRECT("ｄａｔａ!$"&amp;BF$112&amp;"$"&amp;$B226)&gt;0),0,TRUE,1)</f>
        <v>0</v>
      </c>
      <c r="BG226" s="80" cm="1">
        <f t="array" aca="1" ref="BG226" ca="1">_xlfn.IFS(BG228=1,0,BG227=1,0,AND(INDIRECT("ｄａｔａ!$"&amp;BG$112&amp;"$"&amp;$B226)&lt;=2,INDIRECT("ｄａｔａ!$"&amp;BG$112&amp;"$"&amp;$B226)&gt;0),0,TRUE,1)</f>
        <v>0</v>
      </c>
      <c r="BH226" s="80" cm="1">
        <f t="array" aca="1" ref="BH226" ca="1">_xlfn.IFS(BH228=1,0,BH227=1,0,AND(INDIRECT("ｄａｔａ!$"&amp;BH$112&amp;"$"&amp;$B226)&lt;=2,INDIRECT("ｄａｔａ!$"&amp;BH$112&amp;"$"&amp;$B226)&gt;0),0,TRUE,1)</f>
        <v>0</v>
      </c>
      <c r="BI226" s="80" cm="1">
        <f t="array" aca="1" ref="BI226" ca="1">_xlfn.IFS(BI228=1,0,BI227=1,0,AND(INDIRECT("ｄａｔａ!$"&amp;BI$112&amp;"$"&amp;$B226)&lt;=2,INDIRECT("ｄａｔａ!$"&amp;BI$112&amp;"$"&amp;$B226)&gt;0),0,TRUE,1)</f>
        <v>0</v>
      </c>
      <c r="BJ226" s="80" cm="1">
        <f t="array" aca="1" ref="BJ226" ca="1">_xlfn.IFS(BJ228=1,0,BJ227=1,0,AND(INDIRECT("ｄａｔａ!$"&amp;BJ$112&amp;"$"&amp;$B226)&lt;=2,INDIRECT("ｄａｔａ!$"&amp;BJ$112&amp;"$"&amp;$B226)&gt;0),0,TRUE,1)</f>
        <v>0</v>
      </c>
      <c r="BK226" s="80" cm="1">
        <f t="array" aca="1" ref="BK226" ca="1">_xlfn.IFS(BK228=1,0,BK227=1,0,AND(INDIRECT("ｄａｔａ!$"&amp;BK$112&amp;"$"&amp;$B226)&lt;=2,INDIRECT("ｄａｔａ!$"&amp;BK$112&amp;"$"&amp;$B226)&gt;0),0,TRUE,1)</f>
        <v>0</v>
      </c>
      <c r="BL226" s="80" cm="1">
        <f t="array" aca="1" ref="BL226" ca="1">_xlfn.IFS(BL228=1,0,BL227=1,0,AND(INDIRECT("ｄａｔａ!$"&amp;BL$112&amp;"$"&amp;$B226)&lt;=2,INDIRECT("ｄａｔａ!$"&amp;BL$112&amp;"$"&amp;$B226)&gt;0),0,TRUE,1)</f>
        <v>0</v>
      </c>
      <c r="BM226" s="80" cm="1">
        <f t="array" aca="1" ref="BM226" ca="1">_xlfn.IFS(BM228=1,0,BM227=1,0,AND(INDIRECT("ｄａｔａ!$"&amp;BM$112&amp;"$"&amp;$B226)&lt;=2,INDIRECT("ｄａｔａ!$"&amp;BM$112&amp;"$"&amp;$B226)&gt;0),0,TRUE,1)</f>
        <v>0</v>
      </c>
      <c r="BN226" s="80" cm="1">
        <f t="array" aca="1" ref="BN226" ca="1">_xlfn.IFS(BN228=1,0,BN227=1,0,AND(INDIRECT("ｄａｔａ!$"&amp;BN$112&amp;"$"&amp;$B226)&lt;=2,INDIRECT("ｄａｔａ!$"&amp;BN$112&amp;"$"&amp;$B226)&gt;0),0,TRUE,1)</f>
        <v>0</v>
      </c>
      <c r="BO226" s="80" cm="1">
        <f t="array" aca="1" ref="BO226" ca="1">_xlfn.IFS(BO228=1,0,BO227=1,0,AND(INDIRECT("ｄａｔａ!$"&amp;BO$112&amp;"$"&amp;$B226)&lt;=2,INDIRECT("ｄａｔａ!$"&amp;BO$112&amp;"$"&amp;$B226)&gt;0),0,TRUE,1)</f>
        <v>0</v>
      </c>
      <c r="BP226" s="80" cm="1">
        <f t="array" aca="1" ref="BP226" ca="1">_xlfn.IFS(BP228=1,0,BP227=1,0,AND(INDIRECT("ｄａｔａ!$"&amp;BP$112&amp;"$"&amp;$B226)&lt;=2,INDIRECT("ｄａｔａ!$"&amp;BP$112&amp;"$"&amp;$B226)&gt;0),0,TRUE,1)</f>
        <v>0</v>
      </c>
    </row>
    <row r="227" spans="1:68" x14ac:dyDescent="0.2">
      <c r="B227" s="80">
        <f>VLOOKUP($A225,$A$11:$B$110,2,FALSE)</f>
        <v>35</v>
      </c>
      <c r="C227" s="80" t="s">
        <v>2425</v>
      </c>
      <c r="D227" s="80" cm="1">
        <f t="array" aca="1" ref="D227" ca="1">_xlfn.IFS(D228=1,0,TRIM(INDIRECT("ｄａｔａ!$"&amp;D$112&amp;"$"&amp;$B227))="",1,TRIM(INDIRECT("ｄａｔａ!$"&amp;D$112&amp;"$"&amp;$B227))&lt;&gt;"",0)</f>
        <v>0</v>
      </c>
      <c r="F227" s="80" cm="1">
        <f t="array" aca="1" ref="F227" ca="1">_xlfn.IFS(F228=1,0,TRIM(INDIRECT("ｄａｔａ!$"&amp;F$112&amp;"$"&amp;$B227))="",1,TRIM(INDIRECT("ｄａｔａ!$"&amp;F$112&amp;"$"&amp;$B227))&lt;&gt;"",0)</f>
        <v>1</v>
      </c>
      <c r="G227" s="80" cm="1">
        <f t="array" aca="1" ref="G227" ca="1">_xlfn.IFS(G228=1,0,TRIM(INDIRECT("ｄａｔａ!$"&amp;G$112&amp;"$"&amp;$B227))="",1,TRIM(INDIRECT("ｄａｔａ!$"&amp;G$112&amp;"$"&amp;$B227))&lt;&gt;"",0)</f>
        <v>1</v>
      </c>
      <c r="H227" s="80" cm="1">
        <f t="array" aca="1" ref="H227" ca="1">_xlfn.IFS(H228=1,0,TRIM(INDIRECT("ｄａｔａ!$"&amp;H$112&amp;"$"&amp;$B227))="",1,TRIM(INDIRECT("ｄａｔａ!$"&amp;H$112&amp;"$"&amp;$B227))&lt;&gt;"",0)</f>
        <v>1</v>
      </c>
      <c r="I227" s="80" cm="1">
        <f t="array" aca="1" ref="I227" ca="1">_xlfn.IFS(I228=1,0,TRIM(INDIRECT("ｄａｔａ!$"&amp;I$112&amp;"$"&amp;$B227))="",1,TRIM(INDIRECT("ｄａｔａ!$"&amp;I$112&amp;"$"&amp;$B227))&lt;&gt;"",0)</f>
        <v>1</v>
      </c>
      <c r="J227" s="80" cm="1">
        <f t="array" aca="1" ref="J227" ca="1">_xlfn.IFS(J228=1,0,TRIM(INDIRECT("ｄａｔａ!$"&amp;J$112&amp;"$"&amp;$B227))="",1,TRIM(INDIRECT("ｄａｔａ!$"&amp;J$112&amp;"$"&amp;$B227))&lt;&gt;"",0)</f>
        <v>1</v>
      </c>
      <c r="K227" s="80" cm="1">
        <f t="array" aca="1" ref="K227" ca="1">_xlfn.IFS(K228=1,0,TRIM(INDIRECT("ｄａｔａ!$"&amp;K$112&amp;"$"&amp;$B227))="",1,TRIM(INDIRECT("ｄａｔａ!$"&amp;K$112&amp;"$"&amp;$B227))&lt;&gt;"",0)</f>
        <v>1</v>
      </c>
      <c r="L227" s="80" cm="1">
        <f t="array" aca="1" ref="L227" ca="1">_xlfn.IFS(L228=1,0,TRIM(INDIRECT("ｄａｔａ!$"&amp;L$112&amp;"$"&amp;$B227))="",1,TRIM(INDIRECT("ｄａｔａ!$"&amp;L$112&amp;"$"&amp;$B227))&lt;&gt;"",0)</f>
        <v>1</v>
      </c>
      <c r="M227" s="80" cm="1">
        <f t="array" aca="1" ref="M227" ca="1">_xlfn.IFS(M228=1,0,TRIM(INDIRECT("ｄａｔａ!$"&amp;M$112&amp;"$"&amp;$B227))="",1,TRIM(INDIRECT("ｄａｔａ!$"&amp;M$112&amp;"$"&amp;$B227))&lt;&gt;"",0)</f>
        <v>1</v>
      </c>
      <c r="N227" s="80" cm="1">
        <f t="array" aca="1" ref="N227" ca="1">_xlfn.IFS(N228=1,0,TRIM(INDIRECT("ｄａｔａ!$"&amp;N$112&amp;"$"&amp;$B227))="",1,TRIM(INDIRECT("ｄａｔａ!$"&amp;N$112&amp;"$"&amp;$B227))&lt;&gt;"",0)</f>
        <v>1</v>
      </c>
      <c r="O227" s="80" cm="1">
        <f t="array" aca="1" ref="O227" ca="1">_xlfn.IFS(O228=1,0,TRIM(INDIRECT("ｄａｔａ!$"&amp;O$112&amp;"$"&amp;$B227))="",1,TRIM(INDIRECT("ｄａｔａ!$"&amp;O$112&amp;"$"&amp;$B227))&lt;&gt;"",0)</f>
        <v>1</v>
      </c>
      <c r="P227" s="80" cm="1">
        <f t="array" aca="1" ref="P227" ca="1">_xlfn.IFS(P228=1,0,TRIM(INDIRECT("ｄａｔａ!$"&amp;P$112&amp;"$"&amp;$B227))="",1,TRIM(INDIRECT("ｄａｔａ!$"&amp;P$112&amp;"$"&amp;$B227))&lt;&gt;"",0)</f>
        <v>1</v>
      </c>
      <c r="Q227" s="80" cm="1">
        <f t="array" aca="1" ref="Q227" ca="1">_xlfn.IFS(Q228=1,0,TRIM(INDIRECT("ｄａｔａ!$"&amp;Q$112&amp;"$"&amp;$B227))="",1,TRIM(INDIRECT("ｄａｔａ!$"&amp;Q$112&amp;"$"&amp;$B227))&lt;&gt;"",0)</f>
        <v>1</v>
      </c>
      <c r="R227" s="80" cm="1">
        <f t="array" aca="1" ref="R227" ca="1">_xlfn.IFS(R228=1,0,TRIM(INDIRECT("ｄａｔａ!$"&amp;R$112&amp;"$"&amp;$B227))="",1,TRIM(INDIRECT("ｄａｔａ!$"&amp;R$112&amp;"$"&amp;$B227))&lt;&gt;"",0)</f>
        <v>1</v>
      </c>
      <c r="S227" s="80" cm="1">
        <f t="array" aca="1" ref="S227" ca="1">_xlfn.IFS(S228=1,0,TRIM(INDIRECT("ｄａｔａ!$"&amp;S$112&amp;"$"&amp;$B227))="",1,TRIM(INDIRECT("ｄａｔａ!$"&amp;S$112&amp;"$"&amp;$B227))&lt;&gt;"",0)</f>
        <v>1</v>
      </c>
      <c r="T227" s="80" cm="1">
        <f t="array" aca="1" ref="T227" ca="1">_xlfn.IFS(T228=1,0,TRIM(INDIRECT("ｄａｔａ!$"&amp;T$112&amp;"$"&amp;$B227))="",1,TRIM(INDIRECT("ｄａｔａ!$"&amp;T$112&amp;"$"&amp;$B227))&lt;&gt;"",0)</f>
        <v>1</v>
      </c>
      <c r="U227" s="80" cm="1">
        <f t="array" aca="1" ref="U227" ca="1">_xlfn.IFS(U228=1,0,TRIM(INDIRECT("ｄａｔａ!$"&amp;U$112&amp;"$"&amp;$B227))="",1,TRIM(INDIRECT("ｄａｔａ!$"&amp;U$112&amp;"$"&amp;$B227))&lt;&gt;"",0)</f>
        <v>1</v>
      </c>
      <c r="V227" s="80" cm="1">
        <f t="array" aca="1" ref="V227" ca="1">_xlfn.IFS(V228=1,0,TRIM(INDIRECT("ｄａｔａ!$"&amp;V$112&amp;"$"&amp;$B227))="",1,TRIM(INDIRECT("ｄａｔａ!$"&amp;V$112&amp;"$"&amp;$B227))&lt;&gt;"",0)</f>
        <v>1</v>
      </c>
      <c r="W227" s="80" cm="1">
        <f t="array" aca="1" ref="W227" ca="1">_xlfn.IFS(W228=1,0,TRIM(INDIRECT("ｄａｔａ!$"&amp;W$112&amp;"$"&amp;$B227))="",1,TRIM(INDIRECT("ｄａｔａ!$"&amp;W$112&amp;"$"&amp;$B227))&lt;&gt;"",0)</f>
        <v>1</v>
      </c>
      <c r="X227" s="80">
        <f ca="1">IF(SUM($Y227:$AO227)=17,1,0)</f>
        <v>1</v>
      </c>
      <c r="Y227" s="80" cm="1">
        <f t="array" aca="1" ref="Y227" ca="1">_xlfn.IFS(Y228=1,0,TRIM(INDIRECT("ｄａｔａ!$"&amp;Y$112&amp;"$"&amp;$B227))="",1,TRIM(INDIRECT("ｄａｔａ!$"&amp;Y$112&amp;"$"&amp;$B227))&lt;&gt;"",0)</f>
        <v>1</v>
      </c>
      <c r="Z227" s="80" cm="1">
        <f t="array" aca="1" ref="Z227" ca="1">_xlfn.IFS(Z228=1,0,TRIM(INDIRECT("ｄａｔａ!$"&amp;Z$112&amp;"$"&amp;$B227))="",1,TRIM(INDIRECT("ｄａｔａ!$"&amp;Z$112&amp;"$"&amp;$B227))&lt;&gt;"",0)</f>
        <v>1</v>
      </c>
      <c r="AA227" s="80" cm="1">
        <f t="array" aca="1" ref="AA227" ca="1">_xlfn.IFS(AA228=1,0,TRIM(INDIRECT("ｄａｔａ!$"&amp;AA$112&amp;"$"&amp;$B227))="",1,TRIM(INDIRECT("ｄａｔａ!$"&amp;AA$112&amp;"$"&amp;$B227))&lt;&gt;"",0)</f>
        <v>1</v>
      </c>
      <c r="AB227" s="80" cm="1">
        <f t="array" aca="1" ref="AB227" ca="1">_xlfn.IFS(AB228=1,0,TRIM(INDIRECT("ｄａｔａ!$"&amp;AB$112&amp;"$"&amp;$B227))="",1,TRIM(INDIRECT("ｄａｔａ!$"&amp;AB$112&amp;"$"&amp;$B227))&lt;&gt;"",0)</f>
        <v>1</v>
      </c>
      <c r="AC227" s="80" cm="1">
        <f t="array" aca="1" ref="AC227" ca="1">_xlfn.IFS(AC228=1,0,TRIM(INDIRECT("ｄａｔａ!$"&amp;AC$112&amp;"$"&amp;$B227))="",1,TRIM(INDIRECT("ｄａｔａ!$"&amp;AC$112&amp;"$"&amp;$B227))&lt;&gt;"",0)</f>
        <v>1</v>
      </c>
      <c r="AD227" s="80" cm="1">
        <f t="array" aca="1" ref="AD227" ca="1">_xlfn.IFS(AD228=1,0,TRIM(INDIRECT("ｄａｔａ!$"&amp;AD$112&amp;"$"&amp;$B227))="",1,TRIM(INDIRECT("ｄａｔａ!$"&amp;AD$112&amp;"$"&amp;$B227))&lt;&gt;"",0)</f>
        <v>1</v>
      </c>
      <c r="AE227" s="80" cm="1">
        <f t="array" aca="1" ref="AE227" ca="1">_xlfn.IFS(AE228=1,0,TRIM(INDIRECT("ｄａｔａ!$"&amp;AE$112&amp;"$"&amp;$B227))="",1,TRIM(INDIRECT("ｄａｔａ!$"&amp;AE$112&amp;"$"&amp;$B227))&lt;&gt;"",0)</f>
        <v>1</v>
      </c>
      <c r="AF227" s="80" cm="1">
        <f t="array" aca="1" ref="AF227" ca="1">_xlfn.IFS(AF228=1,0,TRIM(INDIRECT("ｄａｔａ!$"&amp;AF$112&amp;"$"&amp;$B227))="",1,TRIM(INDIRECT("ｄａｔａ!$"&amp;AF$112&amp;"$"&amp;$B227))&lt;&gt;"",0)</f>
        <v>1</v>
      </c>
      <c r="AG227" s="80" cm="1">
        <f t="array" aca="1" ref="AG227" ca="1">_xlfn.IFS(AG228=1,0,TRIM(INDIRECT("ｄａｔａ!$"&amp;AG$112&amp;"$"&amp;$B227))="",1,TRIM(INDIRECT("ｄａｔａ!$"&amp;AG$112&amp;"$"&amp;$B227))&lt;&gt;"",0)</f>
        <v>1</v>
      </c>
      <c r="AH227" s="80" cm="1">
        <f t="array" aca="1" ref="AH227" ca="1">_xlfn.IFS(AH228=1,0,TRIM(INDIRECT("ｄａｔａ!$"&amp;AH$112&amp;"$"&amp;$B227))="",1,TRIM(INDIRECT("ｄａｔａ!$"&amp;AH$112&amp;"$"&amp;$B227))&lt;&gt;"",0)</f>
        <v>1</v>
      </c>
      <c r="AI227" s="80" cm="1">
        <f t="array" aca="1" ref="AI227" ca="1">_xlfn.IFS(AI228=1,0,TRIM(INDIRECT("ｄａｔａ!$"&amp;AI$112&amp;"$"&amp;$B227))="",1,TRIM(INDIRECT("ｄａｔａ!$"&amp;AI$112&amp;"$"&amp;$B227))&lt;&gt;"",0)</f>
        <v>1</v>
      </c>
      <c r="AJ227" s="80" cm="1">
        <f t="array" aca="1" ref="AJ227" ca="1">_xlfn.IFS(AJ228=1,0,TRIM(INDIRECT("ｄａｔａ!$"&amp;AJ$112&amp;"$"&amp;$B227))="",1,TRIM(INDIRECT("ｄａｔａ!$"&amp;AJ$112&amp;"$"&amp;$B227))&lt;&gt;"",0)</f>
        <v>1</v>
      </c>
      <c r="AK227" s="80" cm="1">
        <f t="array" aca="1" ref="AK227" ca="1">_xlfn.IFS(AK228=1,0,TRIM(INDIRECT("ｄａｔａ!$"&amp;AK$112&amp;"$"&amp;$B227))="",1,TRIM(INDIRECT("ｄａｔａ!$"&amp;AK$112&amp;"$"&amp;$B227))&lt;&gt;"",0)</f>
        <v>1</v>
      </c>
      <c r="AL227" s="80" cm="1">
        <f t="array" aca="1" ref="AL227" ca="1">_xlfn.IFS(AL228=1,0,TRIM(INDIRECT("ｄａｔａ!$"&amp;AL$112&amp;"$"&amp;$B227))="",1,TRIM(INDIRECT("ｄａｔａ!$"&amp;AL$112&amp;"$"&amp;$B227))&lt;&gt;"",0)</f>
        <v>1</v>
      </c>
      <c r="AM227" s="80" cm="1">
        <f t="array" aca="1" ref="AM227" ca="1">_xlfn.IFS(AM228=1,0,TRIM(INDIRECT("ｄａｔａ!$"&amp;AM$112&amp;"$"&amp;$B227))="",1,TRIM(INDIRECT("ｄａｔａ!$"&amp;AM$112&amp;"$"&amp;$B227))&lt;&gt;"",0)</f>
        <v>1</v>
      </c>
      <c r="AN227" s="80" cm="1">
        <f t="array" aca="1" ref="AN227" ca="1">_xlfn.IFS(AN228=1,0,TRIM(INDIRECT("ｄａｔａ!$"&amp;AN$112&amp;"$"&amp;$B227))="",1,TRIM(INDIRECT("ｄａｔａ!$"&amp;AN$112&amp;"$"&amp;$B227))&lt;&gt;"",0)</f>
        <v>1</v>
      </c>
      <c r="AO227" s="80" cm="1">
        <f t="array" aca="1" ref="AO227" ca="1">_xlfn.IFS(AO228=1,0,TRIM(INDIRECT("ｄａｔａ!$"&amp;AO$112&amp;"$"&amp;$B227))="",1,TRIM(INDIRECT("ｄａｔａ!$"&amp;AO$112&amp;"$"&amp;$B227))&lt;&gt;"",0)</f>
        <v>1</v>
      </c>
      <c r="AP227" s="80">
        <f ca="1">IF(SUM($AQ227:$AZ227)=10,1,0)</f>
        <v>1</v>
      </c>
      <c r="AQ227" s="80" cm="1">
        <f t="array" aca="1" ref="AQ227" ca="1">_xlfn.IFS(AQ228=1,0,TRIM(INDIRECT("ｄａｔａ!$"&amp;AQ$112&amp;"$"&amp;$B227))="",1,TRIM(INDIRECT("ｄａｔａ!$"&amp;AQ$112&amp;"$"&amp;$B227))&lt;&gt;"",0)</f>
        <v>1</v>
      </c>
      <c r="AR227" s="80" cm="1">
        <f t="array" aca="1" ref="AR227" ca="1">_xlfn.IFS(AR228=1,0,TRIM(INDIRECT("ｄａｔａ!$"&amp;AR$112&amp;"$"&amp;$B227))="",1,TRIM(INDIRECT("ｄａｔａ!$"&amp;AR$112&amp;"$"&amp;$B227))&lt;&gt;"",0)</f>
        <v>1</v>
      </c>
      <c r="AS227" s="80" cm="1">
        <f t="array" aca="1" ref="AS227" ca="1">_xlfn.IFS(AS228=1,0,TRIM(INDIRECT("ｄａｔａ!$"&amp;AS$112&amp;"$"&amp;$B227))="",1,TRIM(INDIRECT("ｄａｔａ!$"&amp;AS$112&amp;"$"&amp;$B227))&lt;&gt;"",0)</f>
        <v>1</v>
      </c>
      <c r="AT227" s="80" cm="1">
        <f t="array" aca="1" ref="AT227" ca="1">_xlfn.IFS(AT228=1,0,TRIM(INDIRECT("ｄａｔａ!$"&amp;AT$112&amp;"$"&amp;$B227))="",1,TRIM(INDIRECT("ｄａｔａ!$"&amp;AT$112&amp;"$"&amp;$B227))&lt;&gt;"",0)</f>
        <v>1</v>
      </c>
      <c r="AU227" s="80" cm="1">
        <f t="array" aca="1" ref="AU227" ca="1">_xlfn.IFS(AU228=1,0,TRIM(INDIRECT("ｄａｔａ!$"&amp;AU$112&amp;"$"&amp;$B227))="",1,TRIM(INDIRECT("ｄａｔａ!$"&amp;AU$112&amp;"$"&amp;$B227))&lt;&gt;"",0)</f>
        <v>1</v>
      </c>
      <c r="AV227" s="80" cm="1">
        <f t="array" aca="1" ref="AV227" ca="1">_xlfn.IFS(AV228=1,0,TRIM(INDIRECT("ｄａｔａ!$"&amp;AV$112&amp;"$"&amp;$B227))="",1,TRIM(INDIRECT("ｄａｔａ!$"&amp;AV$112&amp;"$"&amp;$B227))&lt;&gt;"",0)</f>
        <v>1</v>
      </c>
      <c r="AW227" s="80" cm="1">
        <f t="array" aca="1" ref="AW227" ca="1">_xlfn.IFS(AW228=1,0,TRIM(INDIRECT("ｄａｔａ!$"&amp;AW$112&amp;"$"&amp;$B227))="",1,TRIM(INDIRECT("ｄａｔａ!$"&amp;AW$112&amp;"$"&amp;$B227))&lt;&gt;"",0)</f>
        <v>1</v>
      </c>
      <c r="AX227" s="80" cm="1">
        <f t="array" aca="1" ref="AX227" ca="1">_xlfn.IFS(AX228=1,0,TRIM(INDIRECT("ｄａｔａ!$"&amp;AX$112&amp;"$"&amp;$B227))="",1,TRIM(INDIRECT("ｄａｔａ!$"&amp;AX$112&amp;"$"&amp;$B227))&lt;&gt;"",0)</f>
        <v>1</v>
      </c>
      <c r="AY227" s="80" cm="1">
        <f t="array" aca="1" ref="AY227" ca="1">_xlfn.IFS(AY228=1,0,TRIM(INDIRECT("ｄａｔａ!$"&amp;AY$112&amp;"$"&amp;$B227))="",1,TRIM(INDIRECT("ｄａｔａ!$"&amp;AY$112&amp;"$"&amp;$B227))&lt;&gt;"",0)</f>
        <v>1</v>
      </c>
      <c r="AZ227" s="80" cm="1">
        <f t="array" aca="1" ref="AZ227" ca="1">_xlfn.IFS(AZ228=1,0,TRIM(INDIRECT("ｄａｔａ!$"&amp;AZ$112&amp;"$"&amp;$B227))="",1,TRIM(INDIRECT("ｄａｔａ!$"&amp;AZ$112&amp;"$"&amp;$B227))&lt;&gt;"",0)</f>
        <v>1</v>
      </c>
      <c r="BA227" s="80">
        <f ca="1">IF(SUM($BB227:$BP227)=15,1,0)</f>
        <v>1</v>
      </c>
      <c r="BB227" s="80" cm="1">
        <f t="array" aca="1" ref="BB227" ca="1">_xlfn.IFS(BB228=1,0,TRIM(INDIRECT("ｄａｔａ!$"&amp;BB$112&amp;"$"&amp;$B227))="",1,TRIM(INDIRECT("ｄａｔａ!$"&amp;BB$112&amp;"$"&amp;$B227))&lt;&gt;"",0)</f>
        <v>1</v>
      </c>
      <c r="BC227" s="80" cm="1">
        <f t="array" aca="1" ref="BC227" ca="1">_xlfn.IFS(BC228=1,0,TRIM(INDIRECT("ｄａｔａ!$"&amp;BC$112&amp;"$"&amp;$B227))="",1,TRIM(INDIRECT("ｄａｔａ!$"&amp;BC$112&amp;"$"&amp;$B227))&lt;&gt;"",0)</f>
        <v>1</v>
      </c>
      <c r="BD227" s="80" cm="1">
        <f t="array" aca="1" ref="BD227" ca="1">_xlfn.IFS(BD228=1,0,TRIM(INDIRECT("ｄａｔａ!$"&amp;BD$112&amp;"$"&amp;$B227))="",1,TRIM(INDIRECT("ｄａｔａ!$"&amp;BD$112&amp;"$"&amp;$B227))&lt;&gt;"",0)</f>
        <v>1</v>
      </c>
      <c r="BE227" s="80" cm="1">
        <f t="array" aca="1" ref="BE227" ca="1">_xlfn.IFS(BE228=1,0,TRIM(INDIRECT("ｄａｔａ!$"&amp;BE$112&amp;"$"&amp;$B227))="",1,TRIM(INDIRECT("ｄａｔａ!$"&amp;BE$112&amp;"$"&amp;$B227))&lt;&gt;"",0)</f>
        <v>1</v>
      </c>
      <c r="BF227" s="80" cm="1">
        <f t="array" aca="1" ref="BF227" ca="1">_xlfn.IFS(BF228=1,0,TRIM(INDIRECT("ｄａｔａ!$"&amp;BF$112&amp;"$"&amp;$B227))="",1,TRIM(INDIRECT("ｄａｔａ!$"&amp;BF$112&amp;"$"&amp;$B227))&lt;&gt;"",0)</f>
        <v>1</v>
      </c>
      <c r="BG227" s="80" cm="1">
        <f t="array" aca="1" ref="BG227" ca="1">_xlfn.IFS(BG228=1,0,TRIM(INDIRECT("ｄａｔａ!$"&amp;BG$112&amp;"$"&amp;$B227))="",1,TRIM(INDIRECT("ｄａｔａ!$"&amp;BG$112&amp;"$"&amp;$B227))&lt;&gt;"",0)</f>
        <v>1</v>
      </c>
      <c r="BH227" s="80" cm="1">
        <f t="array" aca="1" ref="BH227" ca="1">_xlfn.IFS(BH228=1,0,TRIM(INDIRECT("ｄａｔａ!$"&amp;BH$112&amp;"$"&amp;$B227))="",1,TRIM(INDIRECT("ｄａｔａ!$"&amp;BH$112&amp;"$"&amp;$B227))&lt;&gt;"",0)</f>
        <v>1</v>
      </c>
      <c r="BI227" s="80" cm="1">
        <f t="array" aca="1" ref="BI227" ca="1">_xlfn.IFS(BI228=1,0,TRIM(INDIRECT("ｄａｔａ!$"&amp;BI$112&amp;"$"&amp;$B227))="",1,TRIM(INDIRECT("ｄａｔａ!$"&amp;BI$112&amp;"$"&amp;$B227))&lt;&gt;"",0)</f>
        <v>1</v>
      </c>
      <c r="BJ227" s="80" cm="1">
        <f t="array" aca="1" ref="BJ227" ca="1">_xlfn.IFS(BJ228=1,0,TRIM(INDIRECT("ｄａｔａ!$"&amp;BJ$112&amp;"$"&amp;$B227))="",1,TRIM(INDIRECT("ｄａｔａ!$"&amp;BJ$112&amp;"$"&amp;$B227))&lt;&gt;"",0)</f>
        <v>1</v>
      </c>
      <c r="BK227" s="80" cm="1">
        <f t="array" aca="1" ref="BK227" ca="1">_xlfn.IFS(BK228=1,0,TRIM(INDIRECT("ｄａｔａ!$"&amp;BK$112&amp;"$"&amp;$B227))="",1,TRIM(INDIRECT("ｄａｔａ!$"&amp;BK$112&amp;"$"&amp;$B227))&lt;&gt;"",0)</f>
        <v>1</v>
      </c>
      <c r="BL227" s="80" cm="1">
        <f t="array" aca="1" ref="BL227" ca="1">_xlfn.IFS(BL228=1,0,TRIM(INDIRECT("ｄａｔａ!$"&amp;BL$112&amp;"$"&amp;$B227))="",1,TRIM(INDIRECT("ｄａｔａ!$"&amp;BL$112&amp;"$"&amp;$B227))&lt;&gt;"",0)</f>
        <v>1</v>
      </c>
      <c r="BM227" s="80" cm="1">
        <f t="array" aca="1" ref="BM227" ca="1">_xlfn.IFS(BM228=1,0,TRIM(INDIRECT("ｄａｔａ!$"&amp;BM$112&amp;"$"&amp;$B227))="",1,TRIM(INDIRECT("ｄａｔａ!$"&amp;BM$112&amp;"$"&amp;$B227))&lt;&gt;"",0)</f>
        <v>1</v>
      </c>
      <c r="BN227" s="80" cm="1">
        <f t="array" aca="1" ref="BN227" ca="1">_xlfn.IFS(BN228=1,0,TRIM(INDIRECT("ｄａｔａ!$"&amp;BN$112&amp;"$"&amp;$B227))="",1,TRIM(INDIRECT("ｄａｔａ!$"&amp;BN$112&amp;"$"&amp;$B227))&lt;&gt;"",0)</f>
        <v>1</v>
      </c>
      <c r="BO227" s="80" cm="1">
        <f t="array" aca="1" ref="BO227" ca="1">_xlfn.IFS(BO228=1,0,TRIM(INDIRECT("ｄａｔａ!$"&amp;BO$112&amp;"$"&amp;$B227))="",1,TRIM(INDIRECT("ｄａｔａ!$"&amp;BO$112&amp;"$"&amp;$B227))&lt;&gt;"",0)</f>
        <v>1</v>
      </c>
      <c r="BP227" s="80" cm="1">
        <f t="array" aca="1" ref="BP227" ca="1">_xlfn.IFS(BP228=1,0,TRIM(INDIRECT("ｄａｔａ!$"&amp;BP$112&amp;"$"&amp;$B227))="",1,TRIM(INDIRECT("ｄａｔａ!$"&amp;BP$112&amp;"$"&amp;$B227))&lt;&gt;"",0)</f>
        <v>1</v>
      </c>
    </row>
    <row r="228" spans="1:68" x14ac:dyDescent="0.2">
      <c r="B228" s="80">
        <f>VLOOKUP($A225,$A$11:$B$110,2,FALSE)</f>
        <v>35</v>
      </c>
      <c r="C228" s="80" t="s">
        <v>2430</v>
      </c>
      <c r="D228" s="80" cm="1">
        <f t="array" aca="1" ref="D228" ca="1">IF(ISERROR(INDIRECT("ｄａｔａ!$"&amp;D$112&amp;"$"&amp;$B228)),1,0)</f>
        <v>0</v>
      </c>
      <c r="F228" s="80" cm="1">
        <f t="array" aca="1" ref="F228" ca="1">IF(ISERROR(INDIRECT("ｄａｔａ!$"&amp;F$112&amp;"$"&amp;$B228)),1,0)</f>
        <v>0</v>
      </c>
      <c r="G228" s="80" cm="1">
        <f t="array" aca="1" ref="G228" ca="1">IF(ISERROR(INDIRECT("ｄａｔａ!$"&amp;G$112&amp;"$"&amp;$B228)),1,0)</f>
        <v>0</v>
      </c>
      <c r="H228" s="80" cm="1">
        <f t="array" aca="1" ref="H228" ca="1">IF(ISERROR(INDIRECT("ｄａｔａ!$"&amp;H$112&amp;"$"&amp;$B228)),1,0)</f>
        <v>0</v>
      </c>
      <c r="I228" s="80" cm="1">
        <f t="array" aca="1" ref="I228" ca="1">IF(ISERROR(INDIRECT("ｄａｔａ!$"&amp;I$112&amp;"$"&amp;$B228)),1,0)</f>
        <v>0</v>
      </c>
      <c r="J228" s="80" cm="1">
        <f t="array" aca="1" ref="J228" ca="1">IF(ISERROR(INDIRECT("ｄａｔａ!$"&amp;J$112&amp;"$"&amp;$B228)),1,0)</f>
        <v>0</v>
      </c>
      <c r="K228" s="80" cm="1">
        <f t="array" aca="1" ref="K228" ca="1">IF(ISERROR(INDIRECT("ｄａｔａ!$"&amp;K$112&amp;"$"&amp;$B228)),1,0)</f>
        <v>0</v>
      </c>
      <c r="L228" s="80" cm="1">
        <f t="array" aca="1" ref="L228" ca="1">IF(ISERROR(INDIRECT("ｄａｔａ!$"&amp;L$112&amp;"$"&amp;$B228)),1,0)</f>
        <v>0</v>
      </c>
      <c r="M228" s="80" cm="1">
        <f t="array" aca="1" ref="M228" ca="1">IF(ISERROR(INDIRECT("ｄａｔａ!$"&amp;M$112&amp;"$"&amp;$B228)),1,0)</f>
        <v>0</v>
      </c>
      <c r="N228" s="80" cm="1">
        <f t="array" aca="1" ref="N228" ca="1">IF(ISERROR(INDIRECT("ｄａｔａ!$"&amp;N$112&amp;"$"&amp;$B228)),1,0)</f>
        <v>0</v>
      </c>
      <c r="O228" s="80" cm="1">
        <f t="array" aca="1" ref="O228" ca="1">IF(ISERROR(INDIRECT("ｄａｔａ!$"&amp;O$112&amp;"$"&amp;$B228)),1,0)</f>
        <v>0</v>
      </c>
      <c r="P228" s="80" cm="1">
        <f t="array" aca="1" ref="P228" ca="1">IF(ISERROR(INDIRECT("ｄａｔａ!$"&amp;P$112&amp;"$"&amp;$B228)),1,0)</f>
        <v>0</v>
      </c>
      <c r="Q228" s="80" cm="1">
        <f t="array" aca="1" ref="Q228" ca="1">IF(ISERROR(INDIRECT("ｄａｔａ!$"&amp;Q$112&amp;"$"&amp;$B228)),1,0)</f>
        <v>0</v>
      </c>
      <c r="R228" s="80" cm="1">
        <f t="array" aca="1" ref="R228" ca="1">IF(ISERROR(INDIRECT("ｄａｔａ!$"&amp;R$112&amp;"$"&amp;$B228)),1,0)</f>
        <v>0</v>
      </c>
      <c r="S228" s="80" cm="1">
        <f t="array" aca="1" ref="S228" ca="1">IF(ISERROR(INDIRECT("ｄａｔａ!$"&amp;S$112&amp;"$"&amp;$B228)),1,0)</f>
        <v>0</v>
      </c>
      <c r="T228" s="80" cm="1">
        <f t="array" aca="1" ref="T228" ca="1">IF(ISERROR(INDIRECT("ｄａｔａ!$"&amp;T$112&amp;"$"&amp;$B228)),1,0)</f>
        <v>0</v>
      </c>
      <c r="U228" s="80" cm="1">
        <f t="array" aca="1" ref="U228" ca="1">IF(ISERROR(INDIRECT("ｄａｔａ!$"&amp;U$112&amp;"$"&amp;$B228)),1,0)</f>
        <v>0</v>
      </c>
      <c r="V228" s="80" cm="1">
        <f t="array" aca="1" ref="V228" ca="1">IF(ISERROR(INDIRECT("ｄａｔａ!$"&amp;V$112&amp;"$"&amp;$B228)),1,0)</f>
        <v>0</v>
      </c>
      <c r="W228" s="80" cm="1">
        <f t="array" aca="1" ref="W228" ca="1">IF(ISERROR(INDIRECT("ｄａｔａ!$"&amp;W$112&amp;"$"&amp;$B228)),1,0)</f>
        <v>0</v>
      </c>
      <c r="X228" s="80">
        <f ca="1">IF(SUM($Y226:$AO226,$Y228:$AO228)&gt;0,1,0)</f>
        <v>0</v>
      </c>
      <c r="Y228" s="80" cm="1">
        <f t="array" aca="1" ref="Y228" ca="1">IF(ISERROR(INDIRECT("ｄａｔａ!$"&amp;Y$112&amp;"$"&amp;$B228)),1,0)</f>
        <v>0</v>
      </c>
      <c r="Z228" s="80" cm="1">
        <f t="array" aca="1" ref="Z228" ca="1">IF(ISERROR(INDIRECT("ｄａｔａ!$"&amp;Z$112&amp;"$"&amp;$B228)),1,0)</f>
        <v>0</v>
      </c>
      <c r="AA228" s="80" cm="1">
        <f t="array" aca="1" ref="AA228" ca="1">IF(ISERROR(INDIRECT("ｄａｔａ!$"&amp;AA$112&amp;"$"&amp;$B228)),1,0)</f>
        <v>0</v>
      </c>
      <c r="AB228" s="80" cm="1">
        <f t="array" aca="1" ref="AB228" ca="1">IF(ISERROR(INDIRECT("ｄａｔａ!$"&amp;AB$112&amp;"$"&amp;$B228)),1,0)</f>
        <v>0</v>
      </c>
      <c r="AC228" s="80" cm="1">
        <f t="array" aca="1" ref="AC228" ca="1">IF(ISERROR(INDIRECT("ｄａｔａ!$"&amp;AC$112&amp;"$"&amp;$B228)),1,0)</f>
        <v>0</v>
      </c>
      <c r="AD228" s="80" cm="1">
        <f t="array" aca="1" ref="AD228" ca="1">IF(ISERROR(INDIRECT("ｄａｔａ!$"&amp;AD$112&amp;"$"&amp;$B228)),1,0)</f>
        <v>0</v>
      </c>
      <c r="AE228" s="80" cm="1">
        <f t="array" aca="1" ref="AE228" ca="1">IF(ISERROR(INDIRECT("ｄａｔａ!$"&amp;AE$112&amp;"$"&amp;$B228)),1,0)</f>
        <v>0</v>
      </c>
      <c r="AF228" s="80" cm="1">
        <f t="array" aca="1" ref="AF228" ca="1">IF(ISERROR(INDIRECT("ｄａｔａ!$"&amp;AF$112&amp;"$"&amp;$B228)),1,0)</f>
        <v>0</v>
      </c>
      <c r="AG228" s="80" cm="1">
        <f t="array" aca="1" ref="AG228" ca="1">IF(ISERROR(INDIRECT("ｄａｔａ!$"&amp;AG$112&amp;"$"&amp;$B228)),1,0)</f>
        <v>0</v>
      </c>
      <c r="AH228" s="80" cm="1">
        <f t="array" aca="1" ref="AH228" ca="1">IF(ISERROR(INDIRECT("ｄａｔａ!$"&amp;AH$112&amp;"$"&amp;$B228)),1,0)</f>
        <v>0</v>
      </c>
      <c r="AI228" s="80" cm="1">
        <f t="array" aca="1" ref="AI228" ca="1">IF(ISERROR(INDIRECT("ｄａｔａ!$"&amp;AI$112&amp;"$"&amp;$B228)),1,0)</f>
        <v>0</v>
      </c>
      <c r="AJ228" s="80" cm="1">
        <f t="array" aca="1" ref="AJ228" ca="1">IF(ISERROR(INDIRECT("ｄａｔａ!$"&amp;AJ$112&amp;"$"&amp;$B228)),1,0)</f>
        <v>0</v>
      </c>
      <c r="AK228" s="80" cm="1">
        <f t="array" aca="1" ref="AK228" ca="1">IF(ISERROR(INDIRECT("ｄａｔａ!$"&amp;AK$112&amp;"$"&amp;$B228)),1,0)</f>
        <v>0</v>
      </c>
      <c r="AL228" s="80" cm="1">
        <f t="array" aca="1" ref="AL228" ca="1">IF(ISERROR(INDIRECT("ｄａｔａ!$"&amp;AL$112&amp;"$"&amp;$B228)),1,0)</f>
        <v>0</v>
      </c>
      <c r="AM228" s="80" cm="1">
        <f t="array" aca="1" ref="AM228" ca="1">IF(ISERROR(INDIRECT("ｄａｔａ!$"&amp;AM$112&amp;"$"&amp;$B228)),1,0)</f>
        <v>0</v>
      </c>
      <c r="AN228" s="80" cm="1">
        <f t="array" aca="1" ref="AN228" ca="1">IF(ISERROR(INDIRECT("ｄａｔａ!$"&amp;AN$112&amp;"$"&amp;$B228)),1,0)</f>
        <v>0</v>
      </c>
      <c r="AO228" s="80" cm="1">
        <f t="array" aca="1" ref="AO228" ca="1">IF(ISERROR(INDIRECT("ｄａｔａ!$"&amp;AO$112&amp;"$"&amp;$B228)),1,0)</f>
        <v>0</v>
      </c>
      <c r="AP228" s="80">
        <f ca="1">IF(SUM($AQ226:$AZ226,$AQ228:$AZ228)&gt;0,1,0)</f>
        <v>0</v>
      </c>
      <c r="AQ228" s="80" cm="1">
        <f t="array" aca="1" ref="AQ228" ca="1">IF(ISERROR(INDIRECT("ｄａｔａ!$"&amp;AQ$112&amp;"$"&amp;$B228)),1,0)</f>
        <v>0</v>
      </c>
      <c r="AR228" s="80" cm="1">
        <f t="array" aca="1" ref="AR228" ca="1">IF(ISERROR(INDIRECT("ｄａｔａ!$"&amp;AR$112&amp;"$"&amp;$B228)),1,0)</f>
        <v>0</v>
      </c>
      <c r="AS228" s="80" cm="1">
        <f t="array" aca="1" ref="AS228" ca="1">IF(ISERROR(INDIRECT("ｄａｔａ!$"&amp;AS$112&amp;"$"&amp;$B228)),1,0)</f>
        <v>0</v>
      </c>
      <c r="AT228" s="80" cm="1">
        <f t="array" aca="1" ref="AT228" ca="1">IF(ISERROR(INDIRECT("ｄａｔａ!$"&amp;AT$112&amp;"$"&amp;$B228)),1,0)</f>
        <v>0</v>
      </c>
      <c r="AU228" s="80" cm="1">
        <f t="array" aca="1" ref="AU228" ca="1">IF(ISERROR(INDIRECT("ｄａｔａ!$"&amp;AU$112&amp;"$"&amp;$B228)),1,0)</f>
        <v>0</v>
      </c>
      <c r="AV228" s="80" cm="1">
        <f t="array" aca="1" ref="AV228" ca="1">IF(ISERROR(INDIRECT("ｄａｔａ!$"&amp;AV$112&amp;"$"&amp;$B228)),1,0)</f>
        <v>0</v>
      </c>
      <c r="AW228" s="80" cm="1">
        <f t="array" aca="1" ref="AW228" ca="1">IF(ISERROR(INDIRECT("ｄａｔａ!$"&amp;AW$112&amp;"$"&amp;$B228)),1,0)</f>
        <v>0</v>
      </c>
      <c r="AX228" s="80" cm="1">
        <f t="array" aca="1" ref="AX228" ca="1">IF(ISERROR(INDIRECT("ｄａｔａ!$"&amp;AX$112&amp;"$"&amp;$B228)),1,0)</f>
        <v>0</v>
      </c>
      <c r="AY228" s="80" cm="1">
        <f t="array" aca="1" ref="AY228" ca="1">IF(ISERROR(INDIRECT("ｄａｔａ!$"&amp;AY$112&amp;"$"&amp;$B228)),1,0)</f>
        <v>0</v>
      </c>
      <c r="AZ228" s="80" cm="1">
        <f t="array" aca="1" ref="AZ228" ca="1">IF(ISERROR(INDIRECT("ｄａｔａ!$"&amp;AZ$112&amp;"$"&amp;$B228)),1,0)</f>
        <v>0</v>
      </c>
      <c r="BA228" s="80">
        <f ca="1">IF(SUM($BB226:$BP226,$BB228:$BP228)&gt;0,1,0)</f>
        <v>0</v>
      </c>
      <c r="BB228" s="80" cm="1">
        <f t="array" aca="1" ref="BB228" ca="1">IF(ISERROR(INDIRECT("ｄａｔａ!$"&amp;BB$112&amp;"$"&amp;$B228)),1,0)</f>
        <v>0</v>
      </c>
      <c r="BC228" s="80" cm="1">
        <f t="array" aca="1" ref="BC228" ca="1">IF(ISERROR(INDIRECT("ｄａｔａ!$"&amp;BC$112&amp;"$"&amp;$B228)),1,0)</f>
        <v>0</v>
      </c>
      <c r="BD228" s="80" cm="1">
        <f t="array" aca="1" ref="BD228" ca="1">IF(ISERROR(INDIRECT("ｄａｔａ!$"&amp;BD$112&amp;"$"&amp;$B228)),1,0)</f>
        <v>0</v>
      </c>
      <c r="BE228" s="80" cm="1">
        <f t="array" aca="1" ref="BE228" ca="1">IF(ISERROR(INDIRECT("ｄａｔａ!$"&amp;BE$112&amp;"$"&amp;$B228)),1,0)</f>
        <v>0</v>
      </c>
      <c r="BF228" s="80" cm="1">
        <f t="array" aca="1" ref="BF228" ca="1">IF(ISERROR(INDIRECT("ｄａｔａ!$"&amp;BF$112&amp;"$"&amp;$B228)),1,0)</f>
        <v>0</v>
      </c>
      <c r="BG228" s="80" cm="1">
        <f t="array" aca="1" ref="BG228" ca="1">IF(ISERROR(INDIRECT("ｄａｔａ!$"&amp;BG$112&amp;"$"&amp;$B228)),1,0)</f>
        <v>0</v>
      </c>
      <c r="BH228" s="80" cm="1">
        <f t="array" aca="1" ref="BH228" ca="1">IF(ISERROR(INDIRECT("ｄａｔａ!$"&amp;BH$112&amp;"$"&amp;$B228)),1,0)</f>
        <v>0</v>
      </c>
      <c r="BI228" s="80" cm="1">
        <f t="array" aca="1" ref="BI228" ca="1">IF(ISERROR(INDIRECT("ｄａｔａ!$"&amp;BI$112&amp;"$"&amp;$B228)),1,0)</f>
        <v>0</v>
      </c>
      <c r="BJ228" s="80" cm="1">
        <f t="array" aca="1" ref="BJ228" ca="1">IF(ISERROR(INDIRECT("ｄａｔａ!$"&amp;BJ$112&amp;"$"&amp;$B228)),1,0)</f>
        <v>0</v>
      </c>
      <c r="BK228" s="80" cm="1">
        <f t="array" aca="1" ref="BK228" ca="1">IF(ISERROR(INDIRECT("ｄａｔａ!$"&amp;BK$112&amp;"$"&amp;$B228)),1,0)</f>
        <v>0</v>
      </c>
      <c r="BL228" s="80" cm="1">
        <f t="array" aca="1" ref="BL228" ca="1">IF(ISERROR(INDIRECT("ｄａｔａ!$"&amp;BL$112&amp;"$"&amp;$B228)),1,0)</f>
        <v>0</v>
      </c>
      <c r="BM228" s="80" cm="1">
        <f t="array" aca="1" ref="BM228" ca="1">IF(ISERROR(INDIRECT("ｄａｔａ!$"&amp;BM$112&amp;"$"&amp;$B228)),1,0)</f>
        <v>0</v>
      </c>
      <c r="BN228" s="80" cm="1">
        <f t="array" aca="1" ref="BN228" ca="1">IF(ISERROR(INDIRECT("ｄａｔａ!$"&amp;BN$112&amp;"$"&amp;$B228)),1,0)</f>
        <v>0</v>
      </c>
      <c r="BO228" s="80" cm="1">
        <f t="array" aca="1" ref="BO228" ca="1">IF(ISERROR(INDIRECT("ｄａｔａ!$"&amp;BO$112&amp;"$"&amp;$B228)),1,0)</f>
        <v>0</v>
      </c>
      <c r="BP228" s="80" cm="1">
        <f t="array" aca="1" ref="BP228" ca="1">IF(ISERROR(INDIRECT("ｄａｔａ!$"&amp;BP$112&amp;"$"&amp;$B228)),1,0)</f>
        <v>0</v>
      </c>
    </row>
    <row r="229" spans="1:68" x14ac:dyDescent="0.2">
      <c r="A229" s="80" t="s">
        <v>2347</v>
      </c>
      <c r="B229" s="80">
        <f>VLOOKUP($A229,$A$11:$B$110,2,FALSE)</f>
        <v>36</v>
      </c>
      <c r="C229" s="80" t="s">
        <v>2435</v>
      </c>
      <c r="D229" s="80" cm="1">
        <f t="array" aca="1" ref="D229" ca="1">_xlfn.IFS(D230=1,0,D231=1,0,AND(INDIRECT("ｄａｔａ!$"&amp;D$112&amp;"$"&amp;$B229)&lt;=INDIRECT("kikan!$Q$11"),INDIRECT("ｄａｔａ!$"&amp;D$112&amp;"$"&amp;$B229)&gt;=INDIRECT("kikan!$K$11")),0,TRUE,1)</f>
        <v>0</v>
      </c>
      <c r="F229" s="80">
        <v>0</v>
      </c>
      <c r="G229" s="80">
        <v>0</v>
      </c>
      <c r="H229" s="80">
        <v>0</v>
      </c>
      <c r="I229" s="80" cm="1">
        <f t="array" aca="1" ref="I229" ca="1">_xlfn.IFS(I230=1,0,I231=1,0,INDIRECT("ｄａｔａ!$"&amp;I$112&amp;"$"&amp;$B229)&gt;=INDIRECT("kikan!$I$11"),0,TRUE,1)</f>
        <v>0</v>
      </c>
      <c r="J229" s="80" cm="1">
        <f t="array" aca="1" ref="J229" ca="1">_xlfn.IFS(D232=1,0,I229=1,0,J230=1,0,I231=1,0,J231=1,0,INDIRECT("ｄａｔａ!$"&amp;I$112&amp;"$"&amp;$B229)&gt;INDIRECT("kikan!$I$11"),0,INDIRECT("ｄａｔａ!$"&amp;J$112&amp;"$"&amp;$B229)&gt;=INDIRECT("ｄａｔａ!$"&amp;D$112&amp;"$"&amp;$B229),0,TRUE,1)</f>
        <v>0</v>
      </c>
      <c r="K229" s="80" cm="1">
        <f t="array" aca="1" ref="K229" ca="1">_xlfn.IFS(K230=1,0,K231=1,0,AND(INDIRECT("ｄａｔａ!$"&amp;K$112&amp;"$"&amp;$B230)&gt;0,INDIRECT("ｄａｔａ!$"&amp;K$112&amp;"$"&amp;$B230)&lt;10000),0,TRUE,1)</f>
        <v>0</v>
      </c>
      <c r="L229" s="80" cm="1">
        <f t="array" aca="1" ref="L229" ca="1">_xlfn.IFS(L230=1,0,L231=1,0,INDIRECT("ｄａｔａ!$"&amp;L$112&amp;"$"&amp;$B229)&lt;20000,1,TRUE,0)</f>
        <v>0</v>
      </c>
      <c r="M229" s="80">
        <v>0</v>
      </c>
      <c r="N229" s="80">
        <v>0</v>
      </c>
      <c r="O229" s="80" cm="1">
        <f t="array" aca="1" ref="O229" ca="1">_xlfn.IFS(O232=1,0,INDIRECT("ｄａｔａ!$"&amp;O$112&amp;"$"&amp;$B230)=4,1,TRUE,0)</f>
        <v>0</v>
      </c>
      <c r="P229" s="80" cm="1">
        <f t="array" aca="1" ref="P229" ca="1">_xlfn.IFS(P232=1,0,AND(INDIRECT("ｄａｔａ!$"&amp;P$112&amp;"$"&amp;$B230)&lt;=3,INDIRECT("ｄａｔａ!$"&amp;P$112&amp;"$"&amp;$B230)&gt;0),1,TRUE,0)</f>
        <v>0</v>
      </c>
      <c r="Q229" s="80" cm="1">
        <f t="array" aca="1" ref="Q229" ca="1">_xlfn.IFS(Q232=1,0,INDIRECT("ｄａｔａ!$"&amp;Q$112&amp;"$"&amp;$B229)=1,1,TRUE,0)</f>
        <v>0</v>
      </c>
      <c r="R229" s="80">
        <v>0</v>
      </c>
      <c r="S229" s="80">
        <v>0</v>
      </c>
      <c r="T229" s="80">
        <v>0</v>
      </c>
      <c r="U229" s="80">
        <v>0</v>
      </c>
      <c r="V229" s="80">
        <v>0</v>
      </c>
      <c r="W229" s="80">
        <v>0</v>
      </c>
      <c r="X229" s="80">
        <f ca="1">IF(AND(SUM($Y229:$AO229)=0,17-SUM($Y231:$AO231)&gt;1),1,0)</f>
        <v>0</v>
      </c>
      <c r="Y229" s="80" cm="1">
        <f t="array" aca="1" ref="Y229" ca="1">_xlfn.IFS(Y232=1,0,INDIRECT("ｄａｔａ!$"&amp;Y$112&amp;"$"&amp;$B229)=2,1,TRUE,0)</f>
        <v>0</v>
      </c>
      <c r="Z229" s="80" cm="1">
        <f t="array" aca="1" ref="Z229" ca="1">_xlfn.IFS(Z232=1,0,INDIRECT("ｄａｔａ!$"&amp;Z$112&amp;"$"&amp;$B229)=2,1,TRUE,0)</f>
        <v>0</v>
      </c>
      <c r="AA229" s="80" cm="1">
        <f t="array" aca="1" ref="AA229" ca="1">_xlfn.IFS(AA232=1,0,INDIRECT("ｄａｔａ!$"&amp;AA$112&amp;"$"&amp;$B229)=2,1,TRUE,0)</f>
        <v>0</v>
      </c>
      <c r="AB229" s="80" cm="1">
        <f t="array" aca="1" ref="AB229" ca="1">_xlfn.IFS(AB232=1,0,INDIRECT("ｄａｔａ!$"&amp;AB$112&amp;"$"&amp;$B229)=2,1,TRUE,0)</f>
        <v>0</v>
      </c>
      <c r="AC229" s="80" cm="1">
        <f t="array" aca="1" ref="AC229" ca="1">_xlfn.IFS(AC232=1,0,INDIRECT("ｄａｔａ!$"&amp;AC$112&amp;"$"&amp;$B229)=2,1,TRUE,0)</f>
        <v>0</v>
      </c>
      <c r="AD229" s="80" cm="1">
        <f t="array" aca="1" ref="AD229" ca="1">_xlfn.IFS(AD232=1,0,INDIRECT("ｄａｔａ!$"&amp;AD$112&amp;"$"&amp;$B229)=2,1,TRUE,0)</f>
        <v>0</v>
      </c>
      <c r="AE229" s="80" cm="1">
        <f t="array" aca="1" ref="AE229" ca="1">_xlfn.IFS(AE232=1,0,INDIRECT("ｄａｔａ!$"&amp;AE$112&amp;"$"&amp;$B229)=2,1,TRUE,0)</f>
        <v>0</v>
      </c>
      <c r="AF229" s="80" cm="1">
        <f t="array" aca="1" ref="AF229" ca="1">_xlfn.IFS(AF232=1,0,INDIRECT("ｄａｔａ!$"&amp;AF$112&amp;"$"&amp;$B229)=2,1,TRUE,0)</f>
        <v>0</v>
      </c>
      <c r="AG229" s="80" cm="1">
        <f t="array" aca="1" ref="AG229" ca="1">_xlfn.IFS(AG232=1,0,INDIRECT("ｄａｔａ!$"&amp;AG$112&amp;"$"&amp;$B229)=2,1,TRUE,0)</f>
        <v>0</v>
      </c>
      <c r="AH229" s="80" cm="1">
        <f t="array" aca="1" ref="AH229" ca="1">_xlfn.IFS(AH232=1,0,INDIRECT("ｄａｔａ!$"&amp;AH$112&amp;"$"&amp;$B229)=2,1,TRUE,0)</f>
        <v>0</v>
      </c>
      <c r="AI229" s="80" cm="1">
        <f t="array" aca="1" ref="AI229" ca="1">_xlfn.IFS(AI232=1,0,INDIRECT("ｄａｔａ!$"&amp;AI$112&amp;"$"&amp;$B229)=2,1,TRUE,0)</f>
        <v>0</v>
      </c>
      <c r="AJ229" s="80" cm="1">
        <f t="array" aca="1" ref="AJ229" ca="1">_xlfn.IFS(AJ232=1,0,INDIRECT("ｄａｔａ!$"&amp;AJ$112&amp;"$"&amp;$B229)=2,1,TRUE,0)</f>
        <v>0</v>
      </c>
      <c r="AK229" s="80" cm="1">
        <f t="array" aca="1" ref="AK229" ca="1">_xlfn.IFS(AK232=1,0,INDIRECT("ｄａｔａ!$"&amp;AK$112&amp;"$"&amp;$B229)=2,1,TRUE,0)</f>
        <v>0</v>
      </c>
      <c r="AL229" s="80" cm="1">
        <f t="array" aca="1" ref="AL229" ca="1">_xlfn.IFS(AL232=1,0,INDIRECT("ｄａｔａ!$"&amp;AL$112&amp;"$"&amp;$B229)=2,1,TRUE,0)</f>
        <v>0</v>
      </c>
      <c r="AM229" s="80" cm="1">
        <f t="array" aca="1" ref="AM229" ca="1">_xlfn.IFS(AM232=1,0,INDIRECT("ｄａｔａ!$"&amp;AM$112&amp;"$"&amp;$B229)=2,1,TRUE,0)</f>
        <v>0</v>
      </c>
      <c r="AN229" s="80" cm="1">
        <f t="array" aca="1" ref="AN229" ca="1">_xlfn.IFS(AN232=1,0,INDIRECT("ｄａｔａ!$"&amp;AN$112&amp;"$"&amp;$B229)=2,1,TRUE,0)</f>
        <v>0</v>
      </c>
      <c r="AO229" s="80" cm="1">
        <f t="array" aca="1" ref="AO229" ca="1">_xlfn.IFS(AO232=1,0,INDIRECT("ｄａｔａ!$"&amp;AO$112&amp;"$"&amp;$B229)=2,1,TRUE,0)</f>
        <v>0</v>
      </c>
      <c r="AP229" s="80">
        <f ca="1">IF(AND(SUM($AQ229:$AZ229)=0,10-SUM($AQ231:$AZ231)&gt;1),1,0)</f>
        <v>0</v>
      </c>
      <c r="AQ229" s="80" cm="1">
        <f t="array" aca="1" ref="AQ229" ca="1">_xlfn.IFS(AQ232=1,0,INDIRECT("ｄａｔａ!$"&amp;AQ$112&amp;"$"&amp;$B229)=2,1,TRUE,0)</f>
        <v>0</v>
      </c>
      <c r="AR229" s="80" cm="1">
        <f t="array" aca="1" ref="AR229" ca="1">_xlfn.IFS(AR232=1,0,INDIRECT("ｄａｔａ!$"&amp;AR$112&amp;"$"&amp;$B229)=2,1,TRUE,0)</f>
        <v>0</v>
      </c>
      <c r="AS229" s="80" cm="1">
        <f t="array" aca="1" ref="AS229" ca="1">_xlfn.IFS(AS232=1,0,INDIRECT("ｄａｔａ!$"&amp;AS$112&amp;"$"&amp;$B229)=2,1,TRUE,0)</f>
        <v>0</v>
      </c>
      <c r="AT229" s="80" cm="1">
        <f t="array" aca="1" ref="AT229" ca="1">_xlfn.IFS(AT232=1,0,INDIRECT("ｄａｔａ!$"&amp;AT$112&amp;"$"&amp;$B229)=2,1,TRUE,0)</f>
        <v>0</v>
      </c>
      <c r="AU229" s="80" cm="1">
        <f t="array" aca="1" ref="AU229" ca="1">_xlfn.IFS(AU232=1,0,INDIRECT("ｄａｔａ!$"&amp;AU$112&amp;"$"&amp;$B229)=2,1,TRUE,0)</f>
        <v>0</v>
      </c>
      <c r="AV229" s="80" cm="1">
        <f t="array" aca="1" ref="AV229" ca="1">_xlfn.IFS(AV232=1,0,INDIRECT("ｄａｔａ!$"&amp;AV$112&amp;"$"&amp;$B229)=2,1,TRUE,0)</f>
        <v>0</v>
      </c>
      <c r="AW229" s="80" cm="1">
        <f t="array" aca="1" ref="AW229" ca="1">_xlfn.IFS(AW232=1,0,INDIRECT("ｄａｔａ!$"&amp;AW$112&amp;"$"&amp;$B229)=2,1,TRUE,0)</f>
        <v>0</v>
      </c>
      <c r="AX229" s="80" cm="1">
        <f t="array" aca="1" ref="AX229" ca="1">_xlfn.IFS(AX232=1,0,INDIRECT("ｄａｔａ!$"&amp;AX$112&amp;"$"&amp;$B229)=2,1,TRUE,0)</f>
        <v>0</v>
      </c>
      <c r="AY229" s="80" cm="1">
        <f t="array" aca="1" ref="AY229" ca="1">_xlfn.IFS(AY232=1,0,INDIRECT("ｄａｔａ!$"&amp;AY$112&amp;"$"&amp;$B229)=2,1,TRUE,0)</f>
        <v>0</v>
      </c>
      <c r="AZ229" s="80" cm="1">
        <f t="array" aca="1" ref="AZ229" ca="1">_xlfn.IFS(AZ232=1,0,INDIRECT("ｄａｔａ!$"&amp;AZ$112&amp;"$"&amp;$B229)=2,1,TRUE,0)</f>
        <v>0</v>
      </c>
      <c r="BA229" s="80">
        <f ca="1">IF(AND(SUM($BB229:$BP229)=0,15-SUM($BB231:$BP231)&gt;1),1,0)</f>
        <v>0</v>
      </c>
      <c r="BB229" s="80" cm="1">
        <f t="array" aca="1" ref="BB229" ca="1">_xlfn.IFS(BB232=1,0,INDIRECT("ｄａｔａ!$"&amp;BB$112&amp;"$"&amp;$B229)=2,1,TRUE,0)</f>
        <v>0</v>
      </c>
      <c r="BC229" s="80" cm="1">
        <f t="array" aca="1" ref="BC229" ca="1">_xlfn.IFS(BC232=1,0,INDIRECT("ｄａｔａ!$"&amp;BC$112&amp;"$"&amp;$B229)=2,1,TRUE,0)</f>
        <v>0</v>
      </c>
      <c r="BD229" s="80" cm="1">
        <f t="array" aca="1" ref="BD229" ca="1">_xlfn.IFS(BD232=1,0,INDIRECT("ｄａｔａ!$"&amp;BD$112&amp;"$"&amp;$B229)=2,1,TRUE,0)</f>
        <v>0</v>
      </c>
      <c r="BE229" s="80" cm="1">
        <f t="array" aca="1" ref="BE229" ca="1">_xlfn.IFS(BE232=1,0,INDIRECT("ｄａｔａ!$"&amp;BE$112&amp;"$"&amp;$B229)=2,1,TRUE,0)</f>
        <v>0</v>
      </c>
      <c r="BF229" s="80" cm="1">
        <f t="array" aca="1" ref="BF229" ca="1">_xlfn.IFS(BF232=1,0,INDIRECT("ｄａｔａ!$"&amp;BF$112&amp;"$"&amp;$B229)=2,1,TRUE,0)</f>
        <v>0</v>
      </c>
      <c r="BG229" s="80" cm="1">
        <f t="array" aca="1" ref="BG229" ca="1">_xlfn.IFS(BG232=1,0,INDIRECT("ｄａｔａ!$"&amp;BG$112&amp;"$"&amp;$B229)=2,1,TRUE,0)</f>
        <v>0</v>
      </c>
      <c r="BH229" s="80" cm="1">
        <f t="array" aca="1" ref="BH229" ca="1">_xlfn.IFS(BH232=1,0,INDIRECT("ｄａｔａ!$"&amp;BH$112&amp;"$"&amp;$B229)=2,1,TRUE,0)</f>
        <v>0</v>
      </c>
      <c r="BI229" s="80" cm="1">
        <f t="array" aca="1" ref="BI229" ca="1">_xlfn.IFS(BI232=1,0,INDIRECT("ｄａｔａ!$"&amp;BI$112&amp;"$"&amp;$B229)=2,1,TRUE,0)</f>
        <v>0</v>
      </c>
      <c r="BJ229" s="80" cm="1">
        <f t="array" aca="1" ref="BJ229" ca="1">_xlfn.IFS(BJ232=1,0,INDIRECT("ｄａｔａ!$"&amp;BJ$112&amp;"$"&amp;$B229)=2,1,TRUE,0)</f>
        <v>0</v>
      </c>
      <c r="BK229" s="80" cm="1">
        <f t="array" aca="1" ref="BK229" ca="1">_xlfn.IFS(BK232=1,0,INDIRECT("ｄａｔａ!$"&amp;BK$112&amp;"$"&amp;$B229)=2,1,TRUE,0)</f>
        <v>0</v>
      </c>
      <c r="BL229" s="80" cm="1">
        <f t="array" aca="1" ref="BL229" ca="1">_xlfn.IFS(BL232=1,0,INDIRECT("ｄａｔａ!$"&amp;BL$112&amp;"$"&amp;$B229)=2,1,TRUE,0)</f>
        <v>0</v>
      </c>
      <c r="BM229" s="80" cm="1">
        <f t="array" aca="1" ref="BM229" ca="1">_xlfn.IFS(BM232=1,0,INDIRECT("ｄａｔａ!$"&amp;BM$112&amp;"$"&amp;$B229)=2,1,TRUE,0)</f>
        <v>0</v>
      </c>
      <c r="BN229" s="80" cm="1">
        <f t="array" aca="1" ref="BN229" ca="1">_xlfn.IFS(BN232=1,0,INDIRECT("ｄａｔａ!$"&amp;BN$112&amp;"$"&amp;$B229)=2,1,TRUE,0)</f>
        <v>0</v>
      </c>
      <c r="BO229" s="80" cm="1">
        <f t="array" aca="1" ref="BO229" ca="1">_xlfn.IFS(BO232=1,0,INDIRECT("ｄａｔａ!$"&amp;BO$112&amp;"$"&amp;$B229)=2,1,TRUE,0)</f>
        <v>0</v>
      </c>
      <c r="BP229" s="80" cm="1">
        <f t="array" aca="1" ref="BP229" ca="1">_xlfn.IFS(BP232=1,0,INDIRECT("ｄａｔａ!$"&amp;BP$112&amp;"$"&amp;$B229)=2,1,TRUE,0)</f>
        <v>0</v>
      </c>
    </row>
    <row r="230" spans="1:68" x14ac:dyDescent="0.2">
      <c r="B230" s="80">
        <f>VLOOKUP($A229,$A$11:$B$110,2,FALSE)</f>
        <v>36</v>
      </c>
      <c r="C230" s="80" t="s">
        <v>2437</v>
      </c>
      <c r="D230" s="80" cm="1">
        <f t="array" aca="1" ref="D230" ca="1">_xlfn.IFS(D231=1,0,AND(ISNUMBER(INDIRECT("ｄａｔａ!$"&amp;D$112&amp;"$"&amp;$B230)),INDIRECT("ｄａｔａ!$"&amp;D$112&amp;"$"&amp;$B230)&lt;=12,INDIRECT("ｄａｔａ!$"&amp;D$112&amp;"$"&amp;$B230)&gt;=1),0,TRUE,1)</f>
        <v>1</v>
      </c>
      <c r="F230" s="80">
        <v>0</v>
      </c>
      <c r="G230" s="80">
        <v>0</v>
      </c>
      <c r="H230" s="80">
        <v>0</v>
      </c>
      <c r="I230" s="80" cm="1">
        <f t="array" aca="1" ref="I230" ca="1">_xlfn.IFS(I231=1,0,AND(ISNUMBER(INDIRECT("ｄａｔａ!$"&amp;I$112&amp;"$"&amp;$B230)),LEN(INDIRECT("ｄａｔａ!$"&amp;I$112&amp;"$"&amp;$B230))=4),0,TRUE,1)</f>
        <v>0</v>
      </c>
      <c r="J230" s="80" cm="1">
        <f t="array" aca="1" ref="J230" ca="1">_xlfn.IFS(J231=1,0,AND(ISNUMBER(INDIRECT("ｄａｔａ!$"&amp;J$112&amp;"$"&amp;$B230)),INDIRECT("ｄａｔａ!$"&amp;J$112&amp;"$"&amp;$B230)&lt;=12,INDIRECT("ｄａｔａ!$"&amp;J$112&amp;"$"&amp;$B230)&gt;=1),0,TRUE,1)</f>
        <v>0</v>
      </c>
      <c r="K230" s="80" cm="1">
        <f t="array" aca="1" ref="K230" ca="1">_xlfn.IFS(K231=1,0,ISNUMBER(INDIRECT("ｄａｔａ!$"&amp;K$112&amp;"$"&amp;$B230)),0,TRUE,1)</f>
        <v>0</v>
      </c>
      <c r="L230" s="80" cm="1">
        <f t="array" aca="1" ref="L230" ca="1">_xlfn.IFS(L231=1,0,AND(ISNUMBER(INDIRECT("ｄａｔａ!$"&amp;L$112&amp;"$"&amp;$B230)),INDIRECT("ｄａｔａ!$"&amp;L$112&amp;"$"&amp;$B230)&gt;0),0,TRUE,1)</f>
        <v>0</v>
      </c>
      <c r="M230" s="80" cm="1">
        <f t="array" aca="1" ref="M230" ca="1">_xlfn.IFS(M231=1,0,AND(INDIRECT("ｄａｔａ!$"&amp;M$112&amp;"$"&amp;$B230)&lt;=5,INDIRECT("ｄａｔａ!$"&amp;M$112&amp;"$"&amp;$B230)&gt;0),0,TRUE,1)</f>
        <v>0</v>
      </c>
      <c r="N230" s="80" cm="1">
        <f t="array" aca="1" ref="N230" ca="1">_xlfn.IFS(N231=1,0,AND(INDIRECT("ｄａｔａ!$"&amp;N$112&amp;"$"&amp;$B230)&lt;=2,INDIRECT("ｄａｔａ!$"&amp;N$112&amp;"$"&amp;$B230)&gt;0),0,TRUE,1)</f>
        <v>0</v>
      </c>
      <c r="O230" s="80" cm="1">
        <f t="array" aca="1" ref="O230" ca="1">_xlfn.IFS(O231=1,0,AND(INDIRECT("ｄａｔａ!$"&amp;O$112&amp;"$"&amp;$B230)&lt;=4,INDIRECT("ｄａｔａ!$"&amp;O$112&amp;"$"&amp;$B230)&gt;0),0,TRUE,1)</f>
        <v>0</v>
      </c>
      <c r="P230" s="80" cm="1">
        <f t="array" aca="1" ref="P230" ca="1">_xlfn.IFS(P231=1,0,AND(INDIRECT("ｄａｔａ!$"&amp;P$112&amp;"$"&amp;$B230)&lt;=3,INDIRECT("ｄａｔａ!$"&amp;P$112&amp;"$"&amp;$B230)&gt;0),0,TRUE,1)</f>
        <v>0</v>
      </c>
      <c r="Q230" s="80" cm="1">
        <f t="array" aca="1" ref="Q230" ca="1">_xlfn.IFS(Q231=1,0,AND(INDIRECT("ｄａｔａ!$"&amp;Q$112&amp;"$"&amp;$B230)&lt;=2,INDIRECT("ｄａｔａ!$"&amp;Q$112&amp;"$"&amp;$B230)&gt;0),0,TRUE,1)</f>
        <v>0</v>
      </c>
      <c r="R230" s="80" cm="1">
        <f t="array" aca="1" ref="R230" ca="1">_xlfn.IFS(R231=1,0,AND(INDIRECT("ｄａｔａ!$"&amp;R$112&amp;"$"&amp;$B230)&lt;=10,INDIRECT("ｄａｔａ!$"&amp;R$112&amp;"$"&amp;$B230)&gt;0),0,TRUE,1)</f>
        <v>0</v>
      </c>
      <c r="S230" s="80" cm="1">
        <f t="array" aca="1" ref="S230" ca="1">_xlfn.IFS(S231=1,0,AND(INDIRECT("ｄａｔａ!$"&amp;S$112&amp;"$"&amp;$B230)&lt;=5,INDIRECT("ｄａｔａ!$"&amp;S$112&amp;"$"&amp;$B230)&gt;0),0,TRUE,1)</f>
        <v>0</v>
      </c>
      <c r="T230" s="80" cm="1">
        <f t="array" aca="1" ref="T230" ca="1">_xlfn.IFS(T231=1,0,AND(INDIRECT("ｄａｔａ!$"&amp;T$112&amp;"$"&amp;$B230)&lt;=9,INDIRECT("ｄａｔａ!$"&amp;T$112&amp;"$"&amp;$B230)&gt;0),0,TRUE,1)</f>
        <v>0</v>
      </c>
      <c r="U230" s="80" cm="1">
        <f t="array" aca="1" ref="U230" ca="1">_xlfn.IFS(U231=1,0,ISNUMBER(INDIRECT("ｄａｔａ!$"&amp;U$112&amp;"$"&amp;$B230)),0,TRUE,1)</f>
        <v>0</v>
      </c>
      <c r="V230" s="80" cm="1">
        <f t="array" aca="1" ref="V230" ca="1">_xlfn.IFS(V231=1,0,AND(INDIRECT("ｄａｔａ!$"&amp;V$112&amp;"$"&amp;$B230)&lt;=4,INDIRECT("ｄａｔａ!$"&amp;V$112&amp;"$"&amp;$B230)&gt;0),0,TRUE,1)</f>
        <v>0</v>
      </c>
      <c r="W230" s="80" cm="1">
        <f t="array" aca="1" ref="W230" ca="1">_xlfn.IFS(W231=1,0,AND(INDIRECT("ｄａｔａ!$"&amp;W$112&amp;"$"&amp;$B230)&lt;=2,INDIRECT("ｄａｔａ!$"&amp;W$112&amp;"$"&amp;$B230)&gt;0),0,TRUE,1)</f>
        <v>0</v>
      </c>
      <c r="X230" s="80">
        <f ca="1">IF(SUM($Y229:$AO229)&gt;1,1,0)</f>
        <v>0</v>
      </c>
      <c r="Y230" s="80" cm="1">
        <f t="array" aca="1" ref="Y230" ca="1">_xlfn.IFS(Y232=1,0,Y231=1,0,AND(INDIRECT("ｄａｔａ!$"&amp;Y$112&amp;"$"&amp;$B230)&lt;=2,INDIRECT("ｄａｔａ!$"&amp;Y$112&amp;"$"&amp;$B230)&gt;0),0,TRUE,1)</f>
        <v>0</v>
      </c>
      <c r="Z230" s="80" cm="1">
        <f t="array" aca="1" ref="Z230" ca="1">_xlfn.IFS(Z232=1,0,Z231=1,0,AND(INDIRECT("ｄａｔａ!$"&amp;Z$112&amp;"$"&amp;$B230)&lt;=2,INDIRECT("ｄａｔａ!$"&amp;Z$112&amp;"$"&amp;$B230)&gt;0),0,TRUE,1)</f>
        <v>0</v>
      </c>
      <c r="AA230" s="80" cm="1">
        <f t="array" aca="1" ref="AA230" ca="1">_xlfn.IFS(AA232=1,0,AA231=1,0,AND(INDIRECT("ｄａｔａ!$"&amp;AA$112&amp;"$"&amp;$B230)&lt;=2,INDIRECT("ｄａｔａ!$"&amp;AA$112&amp;"$"&amp;$B230)&gt;0),0,TRUE,1)</f>
        <v>0</v>
      </c>
      <c r="AB230" s="80" cm="1">
        <f t="array" aca="1" ref="AB230" ca="1">_xlfn.IFS(AB232=1,0,AB231=1,0,AND(INDIRECT("ｄａｔａ!$"&amp;AB$112&amp;"$"&amp;$B230)&lt;=2,INDIRECT("ｄａｔａ!$"&amp;AB$112&amp;"$"&amp;$B230)&gt;0),0,TRUE,1)</f>
        <v>0</v>
      </c>
      <c r="AC230" s="80" cm="1">
        <f t="array" aca="1" ref="AC230" ca="1">_xlfn.IFS(AC232=1,0,AC231=1,0,AND(INDIRECT("ｄａｔａ!$"&amp;AC$112&amp;"$"&amp;$B230)&lt;=2,INDIRECT("ｄａｔａ!$"&amp;AC$112&amp;"$"&amp;$B230)&gt;0),0,TRUE,1)</f>
        <v>0</v>
      </c>
      <c r="AD230" s="80" cm="1">
        <f t="array" aca="1" ref="AD230" ca="1">_xlfn.IFS(AD232=1,0,AD231=1,0,AND(INDIRECT("ｄａｔａ!$"&amp;AD$112&amp;"$"&amp;$B230)&lt;=2,INDIRECT("ｄａｔａ!$"&amp;AD$112&amp;"$"&amp;$B230)&gt;0),0,TRUE,1)</f>
        <v>0</v>
      </c>
      <c r="AE230" s="80" cm="1">
        <f t="array" aca="1" ref="AE230" ca="1">_xlfn.IFS(AE232=1,0,AE231=1,0,AND(INDIRECT("ｄａｔａ!$"&amp;AE$112&amp;"$"&amp;$B230)&lt;=2,INDIRECT("ｄａｔａ!$"&amp;AE$112&amp;"$"&amp;$B230)&gt;0),0,TRUE,1)</f>
        <v>0</v>
      </c>
      <c r="AF230" s="80" cm="1">
        <f t="array" aca="1" ref="AF230" ca="1">_xlfn.IFS(AF232=1,0,AF231=1,0,AND(INDIRECT("ｄａｔａ!$"&amp;AF$112&amp;"$"&amp;$B230)&lt;=2,INDIRECT("ｄａｔａ!$"&amp;AF$112&amp;"$"&amp;$B230)&gt;0),0,TRUE,1)</f>
        <v>0</v>
      </c>
      <c r="AG230" s="80" cm="1">
        <f t="array" aca="1" ref="AG230" ca="1">_xlfn.IFS(AG232=1,0,AG231=1,0,AND(INDIRECT("ｄａｔａ!$"&amp;AG$112&amp;"$"&amp;$B230)&lt;=2,INDIRECT("ｄａｔａ!$"&amp;AG$112&amp;"$"&amp;$B230)&gt;0),0,TRUE,1)</f>
        <v>0</v>
      </c>
      <c r="AH230" s="80" cm="1">
        <f t="array" aca="1" ref="AH230" ca="1">_xlfn.IFS(AH232=1,0,AH231=1,0,AND(INDIRECT("ｄａｔａ!$"&amp;AH$112&amp;"$"&amp;$B230)&lt;=2,INDIRECT("ｄａｔａ!$"&amp;AH$112&amp;"$"&amp;$B230)&gt;0),0,TRUE,1)</f>
        <v>0</v>
      </c>
      <c r="AI230" s="80" cm="1">
        <f t="array" aca="1" ref="AI230" ca="1">_xlfn.IFS(AI232=1,0,AI231=1,0,AND(INDIRECT("ｄａｔａ!$"&amp;AI$112&amp;"$"&amp;$B230)&lt;=2,INDIRECT("ｄａｔａ!$"&amp;AI$112&amp;"$"&amp;$B230)&gt;0),0,TRUE,1)</f>
        <v>0</v>
      </c>
      <c r="AJ230" s="80" cm="1">
        <f t="array" aca="1" ref="AJ230" ca="1">_xlfn.IFS(AJ232=1,0,AJ231=1,0,AND(INDIRECT("ｄａｔａ!$"&amp;AJ$112&amp;"$"&amp;$B230)&lt;=2,INDIRECT("ｄａｔａ!$"&amp;AJ$112&amp;"$"&amp;$B230)&gt;0),0,TRUE,1)</f>
        <v>0</v>
      </c>
      <c r="AK230" s="80" cm="1">
        <f t="array" aca="1" ref="AK230" ca="1">_xlfn.IFS(AK232=1,0,AK231=1,0,AND(INDIRECT("ｄａｔａ!$"&amp;AK$112&amp;"$"&amp;$B230)&lt;=2,INDIRECT("ｄａｔａ!$"&amp;AK$112&amp;"$"&amp;$B230)&gt;0),0,TRUE,1)</f>
        <v>0</v>
      </c>
      <c r="AL230" s="80" cm="1">
        <f t="array" aca="1" ref="AL230" ca="1">_xlfn.IFS(AL232=1,0,AL231=1,0,AND(INDIRECT("ｄａｔａ!$"&amp;AL$112&amp;"$"&amp;$B230)&lt;=2,INDIRECT("ｄａｔａ!$"&amp;AL$112&amp;"$"&amp;$B230)&gt;0),0,TRUE,1)</f>
        <v>0</v>
      </c>
      <c r="AM230" s="80" cm="1">
        <f t="array" aca="1" ref="AM230" ca="1">_xlfn.IFS(AM232=1,0,AM231=1,0,AND(INDIRECT("ｄａｔａ!$"&amp;AM$112&amp;"$"&amp;$B230)&lt;=2,INDIRECT("ｄａｔａ!$"&amp;AM$112&amp;"$"&amp;$B230)&gt;0),0,TRUE,1)</f>
        <v>0</v>
      </c>
      <c r="AN230" s="80" cm="1">
        <f t="array" aca="1" ref="AN230" ca="1">_xlfn.IFS(AN232=1,0,AN231=1,0,AND(INDIRECT("ｄａｔａ!$"&amp;AN$112&amp;"$"&amp;$B230)&lt;=2,INDIRECT("ｄａｔａ!$"&amp;AN$112&amp;"$"&amp;$B230)&gt;0),0,TRUE,1)</f>
        <v>0</v>
      </c>
      <c r="AO230" s="80" cm="1">
        <f t="array" aca="1" ref="AO230" ca="1">_xlfn.IFS(AO232=1,0,AO231=1,0,AND(INDIRECT("ｄａｔａ!$"&amp;AO$112&amp;"$"&amp;$B230)&lt;=2,INDIRECT("ｄａｔａ!$"&amp;AO$112&amp;"$"&amp;$B230)&gt;0),0,TRUE,1)</f>
        <v>0</v>
      </c>
      <c r="AP230" s="80">
        <f ca="1">IF(SUM($AQ229:$AZ229)&gt;1,1,0)</f>
        <v>0</v>
      </c>
      <c r="AQ230" s="80" cm="1">
        <f t="array" aca="1" ref="AQ230" ca="1">_xlfn.IFS(AQ232=1,0,AQ231=1,0,AND(INDIRECT("ｄａｔａ!$"&amp;AQ$112&amp;"$"&amp;$B230)&lt;=2,INDIRECT("ｄａｔａ!$"&amp;AQ$112&amp;"$"&amp;$B230)&gt;0),0,TRUE,1)</f>
        <v>0</v>
      </c>
      <c r="AR230" s="80" cm="1">
        <f t="array" aca="1" ref="AR230" ca="1">_xlfn.IFS(AR232=1,0,AR231=1,0,AND(INDIRECT("ｄａｔａ!$"&amp;AR$112&amp;"$"&amp;$B230)&lt;=2,INDIRECT("ｄａｔａ!$"&amp;AR$112&amp;"$"&amp;$B230)&gt;0),0,TRUE,1)</f>
        <v>0</v>
      </c>
      <c r="AS230" s="80" cm="1">
        <f t="array" aca="1" ref="AS230" ca="1">_xlfn.IFS(AS232=1,0,AS231=1,0,AND(INDIRECT("ｄａｔａ!$"&amp;AS$112&amp;"$"&amp;$B230)&lt;=2,INDIRECT("ｄａｔａ!$"&amp;AS$112&amp;"$"&amp;$B230)&gt;0),0,TRUE,1)</f>
        <v>0</v>
      </c>
      <c r="AT230" s="80" cm="1">
        <f t="array" aca="1" ref="AT230" ca="1">_xlfn.IFS(AT232=1,0,AT231=1,0,AND(INDIRECT("ｄａｔａ!$"&amp;AT$112&amp;"$"&amp;$B230)&lt;=2,INDIRECT("ｄａｔａ!$"&amp;AT$112&amp;"$"&amp;$B230)&gt;0),0,TRUE,1)</f>
        <v>0</v>
      </c>
      <c r="AU230" s="80" cm="1">
        <f t="array" aca="1" ref="AU230" ca="1">_xlfn.IFS(AU232=1,0,AU231=1,0,AND(INDIRECT("ｄａｔａ!$"&amp;AU$112&amp;"$"&amp;$B230)&lt;=2,INDIRECT("ｄａｔａ!$"&amp;AU$112&amp;"$"&amp;$B230)&gt;0),0,TRUE,1)</f>
        <v>0</v>
      </c>
      <c r="AV230" s="80" cm="1">
        <f t="array" aca="1" ref="AV230" ca="1">_xlfn.IFS(AV232=1,0,AV231=1,0,AND(INDIRECT("ｄａｔａ!$"&amp;AV$112&amp;"$"&amp;$B230)&lt;=2,INDIRECT("ｄａｔａ!$"&amp;AV$112&amp;"$"&amp;$B230)&gt;0),0,TRUE,1)</f>
        <v>0</v>
      </c>
      <c r="AW230" s="80" cm="1">
        <f t="array" aca="1" ref="AW230" ca="1">_xlfn.IFS(AW232=1,0,AW231=1,0,AND(INDIRECT("ｄａｔａ!$"&amp;AW$112&amp;"$"&amp;$B230)&lt;=2,INDIRECT("ｄａｔａ!$"&amp;AW$112&amp;"$"&amp;$B230)&gt;0),0,TRUE,1)</f>
        <v>0</v>
      </c>
      <c r="AX230" s="80" cm="1">
        <f t="array" aca="1" ref="AX230" ca="1">_xlfn.IFS(AX232=1,0,AX231=1,0,AND(INDIRECT("ｄａｔａ!$"&amp;AX$112&amp;"$"&amp;$B230)&lt;=2,INDIRECT("ｄａｔａ!$"&amp;AX$112&amp;"$"&amp;$B230)&gt;0),0,TRUE,1)</f>
        <v>0</v>
      </c>
      <c r="AY230" s="80" cm="1">
        <f t="array" aca="1" ref="AY230" ca="1">_xlfn.IFS(AY232=1,0,AY231=1,0,AND(INDIRECT("ｄａｔａ!$"&amp;AY$112&amp;"$"&amp;$B230)&lt;=2,INDIRECT("ｄａｔａ!$"&amp;AY$112&amp;"$"&amp;$B230)&gt;0),0,TRUE,1)</f>
        <v>0</v>
      </c>
      <c r="AZ230" s="80" cm="1">
        <f t="array" aca="1" ref="AZ230" ca="1">_xlfn.IFS(AZ232=1,0,AZ231=1,0,AND(INDIRECT("ｄａｔａ!$"&amp;AZ$112&amp;"$"&amp;$B230)&lt;=2,INDIRECT("ｄａｔａ!$"&amp;AZ$112&amp;"$"&amp;$B230)&gt;0),0,TRUE,1)</f>
        <v>0</v>
      </c>
      <c r="BA230" s="80">
        <f ca="1">IF(SUM($BB229:$BP229)&gt;1,1,0)</f>
        <v>0</v>
      </c>
      <c r="BB230" s="80" cm="1">
        <f t="array" aca="1" ref="BB230" ca="1">_xlfn.IFS(BB232=1,0,BB231=1,0,AND(INDIRECT("ｄａｔａ!$"&amp;BB$112&amp;"$"&amp;$B230)&lt;=2,INDIRECT("ｄａｔａ!$"&amp;BB$112&amp;"$"&amp;$B230)&gt;0),0,TRUE,1)</f>
        <v>0</v>
      </c>
      <c r="BC230" s="80" cm="1">
        <f t="array" aca="1" ref="BC230" ca="1">_xlfn.IFS(BC232=1,0,BC231=1,0,AND(INDIRECT("ｄａｔａ!$"&amp;BC$112&amp;"$"&amp;$B230)&lt;=2,INDIRECT("ｄａｔａ!$"&amp;BC$112&amp;"$"&amp;$B230)&gt;0),0,TRUE,1)</f>
        <v>0</v>
      </c>
      <c r="BD230" s="80" cm="1">
        <f t="array" aca="1" ref="BD230" ca="1">_xlfn.IFS(BD232=1,0,BD231=1,0,AND(INDIRECT("ｄａｔａ!$"&amp;BD$112&amp;"$"&amp;$B230)&lt;=2,INDIRECT("ｄａｔａ!$"&amp;BD$112&amp;"$"&amp;$B230)&gt;0),0,TRUE,1)</f>
        <v>0</v>
      </c>
      <c r="BE230" s="80" cm="1">
        <f t="array" aca="1" ref="BE230" ca="1">_xlfn.IFS(BE232=1,0,BE231=1,0,AND(INDIRECT("ｄａｔａ!$"&amp;BE$112&amp;"$"&amp;$B230)&lt;=2,INDIRECT("ｄａｔａ!$"&amp;BE$112&amp;"$"&amp;$B230)&gt;0),0,TRUE,1)</f>
        <v>0</v>
      </c>
      <c r="BF230" s="80" cm="1">
        <f t="array" aca="1" ref="BF230" ca="1">_xlfn.IFS(BF232=1,0,BF231=1,0,AND(INDIRECT("ｄａｔａ!$"&amp;BF$112&amp;"$"&amp;$B230)&lt;=2,INDIRECT("ｄａｔａ!$"&amp;BF$112&amp;"$"&amp;$B230)&gt;0),0,TRUE,1)</f>
        <v>0</v>
      </c>
      <c r="BG230" s="80" cm="1">
        <f t="array" aca="1" ref="BG230" ca="1">_xlfn.IFS(BG232=1,0,BG231=1,0,AND(INDIRECT("ｄａｔａ!$"&amp;BG$112&amp;"$"&amp;$B230)&lt;=2,INDIRECT("ｄａｔａ!$"&amp;BG$112&amp;"$"&amp;$B230)&gt;0),0,TRUE,1)</f>
        <v>0</v>
      </c>
      <c r="BH230" s="80" cm="1">
        <f t="array" aca="1" ref="BH230" ca="1">_xlfn.IFS(BH232=1,0,BH231=1,0,AND(INDIRECT("ｄａｔａ!$"&amp;BH$112&amp;"$"&amp;$B230)&lt;=2,INDIRECT("ｄａｔａ!$"&amp;BH$112&amp;"$"&amp;$B230)&gt;0),0,TRUE,1)</f>
        <v>0</v>
      </c>
      <c r="BI230" s="80" cm="1">
        <f t="array" aca="1" ref="BI230" ca="1">_xlfn.IFS(BI232=1,0,BI231=1,0,AND(INDIRECT("ｄａｔａ!$"&amp;BI$112&amp;"$"&amp;$B230)&lt;=2,INDIRECT("ｄａｔａ!$"&amp;BI$112&amp;"$"&amp;$B230)&gt;0),0,TRUE,1)</f>
        <v>0</v>
      </c>
      <c r="BJ230" s="80" cm="1">
        <f t="array" aca="1" ref="BJ230" ca="1">_xlfn.IFS(BJ232=1,0,BJ231=1,0,AND(INDIRECT("ｄａｔａ!$"&amp;BJ$112&amp;"$"&amp;$B230)&lt;=2,INDIRECT("ｄａｔａ!$"&amp;BJ$112&amp;"$"&amp;$B230)&gt;0),0,TRUE,1)</f>
        <v>0</v>
      </c>
      <c r="BK230" s="80" cm="1">
        <f t="array" aca="1" ref="BK230" ca="1">_xlfn.IFS(BK232=1,0,BK231=1,0,AND(INDIRECT("ｄａｔａ!$"&amp;BK$112&amp;"$"&amp;$B230)&lt;=2,INDIRECT("ｄａｔａ!$"&amp;BK$112&amp;"$"&amp;$B230)&gt;0),0,TRUE,1)</f>
        <v>0</v>
      </c>
      <c r="BL230" s="80" cm="1">
        <f t="array" aca="1" ref="BL230" ca="1">_xlfn.IFS(BL232=1,0,BL231=1,0,AND(INDIRECT("ｄａｔａ!$"&amp;BL$112&amp;"$"&amp;$B230)&lt;=2,INDIRECT("ｄａｔａ!$"&amp;BL$112&amp;"$"&amp;$B230)&gt;0),0,TRUE,1)</f>
        <v>0</v>
      </c>
      <c r="BM230" s="80" cm="1">
        <f t="array" aca="1" ref="BM230" ca="1">_xlfn.IFS(BM232=1,0,BM231=1,0,AND(INDIRECT("ｄａｔａ!$"&amp;BM$112&amp;"$"&amp;$B230)&lt;=2,INDIRECT("ｄａｔａ!$"&amp;BM$112&amp;"$"&amp;$B230)&gt;0),0,TRUE,1)</f>
        <v>0</v>
      </c>
      <c r="BN230" s="80" cm="1">
        <f t="array" aca="1" ref="BN230" ca="1">_xlfn.IFS(BN232=1,0,BN231=1,0,AND(INDIRECT("ｄａｔａ!$"&amp;BN$112&amp;"$"&amp;$B230)&lt;=2,INDIRECT("ｄａｔａ!$"&amp;BN$112&amp;"$"&amp;$B230)&gt;0),0,TRUE,1)</f>
        <v>0</v>
      </c>
      <c r="BO230" s="80" cm="1">
        <f t="array" aca="1" ref="BO230" ca="1">_xlfn.IFS(BO232=1,0,BO231=1,0,AND(INDIRECT("ｄａｔａ!$"&amp;BO$112&amp;"$"&amp;$B230)&lt;=2,INDIRECT("ｄａｔａ!$"&amp;BO$112&amp;"$"&amp;$B230)&gt;0),0,TRUE,1)</f>
        <v>0</v>
      </c>
      <c r="BP230" s="80" cm="1">
        <f t="array" aca="1" ref="BP230" ca="1">_xlfn.IFS(BP232=1,0,BP231=1,0,AND(INDIRECT("ｄａｔａ!$"&amp;BP$112&amp;"$"&amp;$B230)&lt;=2,INDIRECT("ｄａｔａ!$"&amp;BP$112&amp;"$"&amp;$B230)&gt;0),0,TRUE,1)</f>
        <v>0</v>
      </c>
    </row>
    <row r="231" spans="1:68" x14ac:dyDescent="0.2">
      <c r="B231" s="80">
        <f>VLOOKUP($A229,$A$11:$B$110,2,FALSE)</f>
        <v>36</v>
      </c>
      <c r="C231" s="80" t="s">
        <v>2425</v>
      </c>
      <c r="D231" s="80" cm="1">
        <f t="array" aca="1" ref="D231" ca="1">_xlfn.IFS(D232=1,0,TRIM(INDIRECT("ｄａｔａ!$"&amp;D$112&amp;"$"&amp;$B231))="",1,TRIM(INDIRECT("ｄａｔａ!$"&amp;D$112&amp;"$"&amp;$B231))&lt;&gt;"",0)</f>
        <v>0</v>
      </c>
      <c r="F231" s="80" cm="1">
        <f t="array" aca="1" ref="F231" ca="1">_xlfn.IFS(F232=1,0,TRIM(INDIRECT("ｄａｔａ!$"&amp;F$112&amp;"$"&amp;$B231))="",1,TRIM(INDIRECT("ｄａｔａ!$"&amp;F$112&amp;"$"&amp;$B231))&lt;&gt;"",0)</f>
        <v>1</v>
      </c>
      <c r="G231" s="80" cm="1">
        <f t="array" aca="1" ref="G231" ca="1">_xlfn.IFS(G232=1,0,TRIM(INDIRECT("ｄａｔａ!$"&amp;G$112&amp;"$"&amp;$B231))="",1,TRIM(INDIRECT("ｄａｔａ!$"&amp;G$112&amp;"$"&amp;$B231))&lt;&gt;"",0)</f>
        <v>1</v>
      </c>
      <c r="H231" s="80" cm="1">
        <f t="array" aca="1" ref="H231" ca="1">_xlfn.IFS(H232=1,0,TRIM(INDIRECT("ｄａｔａ!$"&amp;H$112&amp;"$"&amp;$B231))="",1,TRIM(INDIRECT("ｄａｔａ!$"&amp;H$112&amp;"$"&amp;$B231))&lt;&gt;"",0)</f>
        <v>1</v>
      </c>
      <c r="I231" s="80" cm="1">
        <f t="array" aca="1" ref="I231" ca="1">_xlfn.IFS(I232=1,0,TRIM(INDIRECT("ｄａｔａ!$"&amp;I$112&amp;"$"&amp;$B231))="",1,TRIM(INDIRECT("ｄａｔａ!$"&amp;I$112&amp;"$"&amp;$B231))&lt;&gt;"",0)</f>
        <v>1</v>
      </c>
      <c r="J231" s="80" cm="1">
        <f t="array" aca="1" ref="J231" ca="1">_xlfn.IFS(J232=1,0,TRIM(INDIRECT("ｄａｔａ!$"&amp;J$112&amp;"$"&amp;$B231))="",1,TRIM(INDIRECT("ｄａｔａ!$"&amp;J$112&amp;"$"&amp;$B231))&lt;&gt;"",0)</f>
        <v>1</v>
      </c>
      <c r="K231" s="80" cm="1">
        <f t="array" aca="1" ref="K231" ca="1">_xlfn.IFS(K232=1,0,TRIM(INDIRECT("ｄａｔａ!$"&amp;K$112&amp;"$"&amp;$B231))="",1,TRIM(INDIRECT("ｄａｔａ!$"&amp;K$112&amp;"$"&amp;$B231))&lt;&gt;"",0)</f>
        <v>1</v>
      </c>
      <c r="L231" s="80" cm="1">
        <f t="array" aca="1" ref="L231" ca="1">_xlfn.IFS(L232=1,0,TRIM(INDIRECT("ｄａｔａ!$"&amp;L$112&amp;"$"&amp;$B231))="",1,TRIM(INDIRECT("ｄａｔａ!$"&amp;L$112&amp;"$"&amp;$B231))&lt;&gt;"",0)</f>
        <v>1</v>
      </c>
      <c r="M231" s="80" cm="1">
        <f t="array" aca="1" ref="M231" ca="1">_xlfn.IFS(M232=1,0,TRIM(INDIRECT("ｄａｔａ!$"&amp;M$112&amp;"$"&amp;$B231))="",1,TRIM(INDIRECT("ｄａｔａ!$"&amp;M$112&amp;"$"&amp;$B231))&lt;&gt;"",0)</f>
        <v>1</v>
      </c>
      <c r="N231" s="80" cm="1">
        <f t="array" aca="1" ref="N231" ca="1">_xlfn.IFS(N232=1,0,TRIM(INDIRECT("ｄａｔａ!$"&amp;N$112&amp;"$"&amp;$B231))="",1,TRIM(INDIRECT("ｄａｔａ!$"&amp;N$112&amp;"$"&amp;$B231))&lt;&gt;"",0)</f>
        <v>1</v>
      </c>
      <c r="O231" s="80" cm="1">
        <f t="array" aca="1" ref="O231" ca="1">_xlfn.IFS(O232=1,0,TRIM(INDIRECT("ｄａｔａ!$"&amp;O$112&amp;"$"&amp;$B231))="",1,TRIM(INDIRECT("ｄａｔａ!$"&amp;O$112&amp;"$"&amp;$B231))&lt;&gt;"",0)</f>
        <v>1</v>
      </c>
      <c r="P231" s="80" cm="1">
        <f t="array" aca="1" ref="P231" ca="1">_xlfn.IFS(P232=1,0,TRIM(INDIRECT("ｄａｔａ!$"&amp;P$112&amp;"$"&amp;$B231))="",1,TRIM(INDIRECT("ｄａｔａ!$"&amp;P$112&amp;"$"&amp;$B231))&lt;&gt;"",0)</f>
        <v>1</v>
      </c>
      <c r="Q231" s="80" cm="1">
        <f t="array" aca="1" ref="Q231" ca="1">_xlfn.IFS(Q232=1,0,TRIM(INDIRECT("ｄａｔａ!$"&amp;Q$112&amp;"$"&amp;$B231))="",1,TRIM(INDIRECT("ｄａｔａ!$"&amp;Q$112&amp;"$"&amp;$B231))&lt;&gt;"",0)</f>
        <v>1</v>
      </c>
      <c r="R231" s="80" cm="1">
        <f t="array" aca="1" ref="R231" ca="1">_xlfn.IFS(R232=1,0,TRIM(INDIRECT("ｄａｔａ!$"&amp;R$112&amp;"$"&amp;$B231))="",1,TRIM(INDIRECT("ｄａｔａ!$"&amp;R$112&amp;"$"&amp;$B231))&lt;&gt;"",0)</f>
        <v>1</v>
      </c>
      <c r="S231" s="80" cm="1">
        <f t="array" aca="1" ref="S231" ca="1">_xlfn.IFS(S232=1,0,TRIM(INDIRECT("ｄａｔａ!$"&amp;S$112&amp;"$"&amp;$B231))="",1,TRIM(INDIRECT("ｄａｔａ!$"&amp;S$112&amp;"$"&amp;$B231))&lt;&gt;"",0)</f>
        <v>1</v>
      </c>
      <c r="T231" s="80" cm="1">
        <f t="array" aca="1" ref="T231" ca="1">_xlfn.IFS(T232=1,0,TRIM(INDIRECT("ｄａｔａ!$"&amp;T$112&amp;"$"&amp;$B231))="",1,TRIM(INDIRECT("ｄａｔａ!$"&amp;T$112&amp;"$"&amp;$B231))&lt;&gt;"",0)</f>
        <v>1</v>
      </c>
      <c r="U231" s="80" cm="1">
        <f t="array" aca="1" ref="U231" ca="1">_xlfn.IFS(U232=1,0,TRIM(INDIRECT("ｄａｔａ!$"&amp;U$112&amp;"$"&amp;$B231))="",1,TRIM(INDIRECT("ｄａｔａ!$"&amp;U$112&amp;"$"&amp;$B231))&lt;&gt;"",0)</f>
        <v>1</v>
      </c>
      <c r="V231" s="80" cm="1">
        <f t="array" aca="1" ref="V231" ca="1">_xlfn.IFS(V232=1,0,TRIM(INDIRECT("ｄａｔａ!$"&amp;V$112&amp;"$"&amp;$B231))="",1,TRIM(INDIRECT("ｄａｔａ!$"&amp;V$112&amp;"$"&amp;$B231))&lt;&gt;"",0)</f>
        <v>1</v>
      </c>
      <c r="W231" s="80" cm="1">
        <f t="array" aca="1" ref="W231" ca="1">_xlfn.IFS(W232=1,0,TRIM(INDIRECT("ｄａｔａ!$"&amp;W$112&amp;"$"&amp;$B231))="",1,TRIM(INDIRECT("ｄａｔａ!$"&amp;W$112&amp;"$"&amp;$B231))&lt;&gt;"",0)</f>
        <v>1</v>
      </c>
      <c r="X231" s="80">
        <f ca="1">IF(SUM($Y231:$AO231)=17,1,0)</f>
        <v>1</v>
      </c>
      <c r="Y231" s="80" cm="1">
        <f t="array" aca="1" ref="Y231" ca="1">_xlfn.IFS(Y232=1,0,TRIM(INDIRECT("ｄａｔａ!$"&amp;Y$112&amp;"$"&amp;$B231))="",1,TRIM(INDIRECT("ｄａｔａ!$"&amp;Y$112&amp;"$"&amp;$B231))&lt;&gt;"",0)</f>
        <v>1</v>
      </c>
      <c r="Z231" s="80" cm="1">
        <f t="array" aca="1" ref="Z231" ca="1">_xlfn.IFS(Z232=1,0,TRIM(INDIRECT("ｄａｔａ!$"&amp;Z$112&amp;"$"&amp;$B231))="",1,TRIM(INDIRECT("ｄａｔａ!$"&amp;Z$112&amp;"$"&amp;$B231))&lt;&gt;"",0)</f>
        <v>1</v>
      </c>
      <c r="AA231" s="80" cm="1">
        <f t="array" aca="1" ref="AA231" ca="1">_xlfn.IFS(AA232=1,0,TRIM(INDIRECT("ｄａｔａ!$"&amp;AA$112&amp;"$"&amp;$B231))="",1,TRIM(INDIRECT("ｄａｔａ!$"&amp;AA$112&amp;"$"&amp;$B231))&lt;&gt;"",0)</f>
        <v>1</v>
      </c>
      <c r="AB231" s="80" cm="1">
        <f t="array" aca="1" ref="AB231" ca="1">_xlfn.IFS(AB232=1,0,TRIM(INDIRECT("ｄａｔａ!$"&amp;AB$112&amp;"$"&amp;$B231))="",1,TRIM(INDIRECT("ｄａｔａ!$"&amp;AB$112&amp;"$"&amp;$B231))&lt;&gt;"",0)</f>
        <v>1</v>
      </c>
      <c r="AC231" s="80" cm="1">
        <f t="array" aca="1" ref="AC231" ca="1">_xlfn.IFS(AC232=1,0,TRIM(INDIRECT("ｄａｔａ!$"&amp;AC$112&amp;"$"&amp;$B231))="",1,TRIM(INDIRECT("ｄａｔａ!$"&amp;AC$112&amp;"$"&amp;$B231))&lt;&gt;"",0)</f>
        <v>1</v>
      </c>
      <c r="AD231" s="80" cm="1">
        <f t="array" aca="1" ref="AD231" ca="1">_xlfn.IFS(AD232=1,0,TRIM(INDIRECT("ｄａｔａ!$"&amp;AD$112&amp;"$"&amp;$B231))="",1,TRIM(INDIRECT("ｄａｔａ!$"&amp;AD$112&amp;"$"&amp;$B231))&lt;&gt;"",0)</f>
        <v>1</v>
      </c>
      <c r="AE231" s="80" cm="1">
        <f t="array" aca="1" ref="AE231" ca="1">_xlfn.IFS(AE232=1,0,TRIM(INDIRECT("ｄａｔａ!$"&amp;AE$112&amp;"$"&amp;$B231))="",1,TRIM(INDIRECT("ｄａｔａ!$"&amp;AE$112&amp;"$"&amp;$B231))&lt;&gt;"",0)</f>
        <v>1</v>
      </c>
      <c r="AF231" s="80" cm="1">
        <f t="array" aca="1" ref="AF231" ca="1">_xlfn.IFS(AF232=1,0,TRIM(INDIRECT("ｄａｔａ!$"&amp;AF$112&amp;"$"&amp;$B231))="",1,TRIM(INDIRECT("ｄａｔａ!$"&amp;AF$112&amp;"$"&amp;$B231))&lt;&gt;"",0)</f>
        <v>1</v>
      </c>
      <c r="AG231" s="80" cm="1">
        <f t="array" aca="1" ref="AG231" ca="1">_xlfn.IFS(AG232=1,0,TRIM(INDIRECT("ｄａｔａ!$"&amp;AG$112&amp;"$"&amp;$B231))="",1,TRIM(INDIRECT("ｄａｔａ!$"&amp;AG$112&amp;"$"&amp;$B231))&lt;&gt;"",0)</f>
        <v>1</v>
      </c>
      <c r="AH231" s="80" cm="1">
        <f t="array" aca="1" ref="AH231" ca="1">_xlfn.IFS(AH232=1,0,TRIM(INDIRECT("ｄａｔａ!$"&amp;AH$112&amp;"$"&amp;$B231))="",1,TRIM(INDIRECT("ｄａｔａ!$"&amp;AH$112&amp;"$"&amp;$B231))&lt;&gt;"",0)</f>
        <v>1</v>
      </c>
      <c r="AI231" s="80" cm="1">
        <f t="array" aca="1" ref="AI231" ca="1">_xlfn.IFS(AI232=1,0,TRIM(INDIRECT("ｄａｔａ!$"&amp;AI$112&amp;"$"&amp;$B231))="",1,TRIM(INDIRECT("ｄａｔａ!$"&amp;AI$112&amp;"$"&amp;$B231))&lt;&gt;"",0)</f>
        <v>1</v>
      </c>
      <c r="AJ231" s="80" cm="1">
        <f t="array" aca="1" ref="AJ231" ca="1">_xlfn.IFS(AJ232=1,0,TRIM(INDIRECT("ｄａｔａ!$"&amp;AJ$112&amp;"$"&amp;$B231))="",1,TRIM(INDIRECT("ｄａｔａ!$"&amp;AJ$112&amp;"$"&amp;$B231))&lt;&gt;"",0)</f>
        <v>1</v>
      </c>
      <c r="AK231" s="80" cm="1">
        <f t="array" aca="1" ref="AK231" ca="1">_xlfn.IFS(AK232=1,0,TRIM(INDIRECT("ｄａｔａ!$"&amp;AK$112&amp;"$"&amp;$B231))="",1,TRIM(INDIRECT("ｄａｔａ!$"&amp;AK$112&amp;"$"&amp;$B231))&lt;&gt;"",0)</f>
        <v>1</v>
      </c>
      <c r="AL231" s="80" cm="1">
        <f t="array" aca="1" ref="AL231" ca="1">_xlfn.IFS(AL232=1,0,TRIM(INDIRECT("ｄａｔａ!$"&amp;AL$112&amp;"$"&amp;$B231))="",1,TRIM(INDIRECT("ｄａｔａ!$"&amp;AL$112&amp;"$"&amp;$B231))&lt;&gt;"",0)</f>
        <v>1</v>
      </c>
      <c r="AM231" s="80" cm="1">
        <f t="array" aca="1" ref="AM231" ca="1">_xlfn.IFS(AM232=1,0,TRIM(INDIRECT("ｄａｔａ!$"&amp;AM$112&amp;"$"&amp;$B231))="",1,TRIM(INDIRECT("ｄａｔａ!$"&amp;AM$112&amp;"$"&amp;$B231))&lt;&gt;"",0)</f>
        <v>1</v>
      </c>
      <c r="AN231" s="80" cm="1">
        <f t="array" aca="1" ref="AN231" ca="1">_xlfn.IFS(AN232=1,0,TRIM(INDIRECT("ｄａｔａ!$"&amp;AN$112&amp;"$"&amp;$B231))="",1,TRIM(INDIRECT("ｄａｔａ!$"&amp;AN$112&amp;"$"&amp;$B231))&lt;&gt;"",0)</f>
        <v>1</v>
      </c>
      <c r="AO231" s="80" cm="1">
        <f t="array" aca="1" ref="AO231" ca="1">_xlfn.IFS(AO232=1,0,TRIM(INDIRECT("ｄａｔａ!$"&amp;AO$112&amp;"$"&amp;$B231))="",1,TRIM(INDIRECT("ｄａｔａ!$"&amp;AO$112&amp;"$"&amp;$B231))&lt;&gt;"",0)</f>
        <v>1</v>
      </c>
      <c r="AP231" s="80">
        <f ca="1">IF(SUM($AQ231:$AZ231)=10,1,0)</f>
        <v>1</v>
      </c>
      <c r="AQ231" s="80" cm="1">
        <f t="array" aca="1" ref="AQ231" ca="1">_xlfn.IFS(AQ232=1,0,TRIM(INDIRECT("ｄａｔａ!$"&amp;AQ$112&amp;"$"&amp;$B231))="",1,TRIM(INDIRECT("ｄａｔａ!$"&amp;AQ$112&amp;"$"&amp;$B231))&lt;&gt;"",0)</f>
        <v>1</v>
      </c>
      <c r="AR231" s="80" cm="1">
        <f t="array" aca="1" ref="AR231" ca="1">_xlfn.IFS(AR232=1,0,TRIM(INDIRECT("ｄａｔａ!$"&amp;AR$112&amp;"$"&amp;$B231))="",1,TRIM(INDIRECT("ｄａｔａ!$"&amp;AR$112&amp;"$"&amp;$B231))&lt;&gt;"",0)</f>
        <v>1</v>
      </c>
      <c r="AS231" s="80" cm="1">
        <f t="array" aca="1" ref="AS231" ca="1">_xlfn.IFS(AS232=1,0,TRIM(INDIRECT("ｄａｔａ!$"&amp;AS$112&amp;"$"&amp;$B231))="",1,TRIM(INDIRECT("ｄａｔａ!$"&amp;AS$112&amp;"$"&amp;$B231))&lt;&gt;"",0)</f>
        <v>1</v>
      </c>
      <c r="AT231" s="80" cm="1">
        <f t="array" aca="1" ref="AT231" ca="1">_xlfn.IFS(AT232=1,0,TRIM(INDIRECT("ｄａｔａ!$"&amp;AT$112&amp;"$"&amp;$B231))="",1,TRIM(INDIRECT("ｄａｔａ!$"&amp;AT$112&amp;"$"&amp;$B231))&lt;&gt;"",0)</f>
        <v>1</v>
      </c>
      <c r="AU231" s="80" cm="1">
        <f t="array" aca="1" ref="AU231" ca="1">_xlfn.IFS(AU232=1,0,TRIM(INDIRECT("ｄａｔａ!$"&amp;AU$112&amp;"$"&amp;$B231))="",1,TRIM(INDIRECT("ｄａｔａ!$"&amp;AU$112&amp;"$"&amp;$B231))&lt;&gt;"",0)</f>
        <v>1</v>
      </c>
      <c r="AV231" s="80" cm="1">
        <f t="array" aca="1" ref="AV231" ca="1">_xlfn.IFS(AV232=1,0,TRIM(INDIRECT("ｄａｔａ!$"&amp;AV$112&amp;"$"&amp;$B231))="",1,TRIM(INDIRECT("ｄａｔａ!$"&amp;AV$112&amp;"$"&amp;$B231))&lt;&gt;"",0)</f>
        <v>1</v>
      </c>
      <c r="AW231" s="80" cm="1">
        <f t="array" aca="1" ref="AW231" ca="1">_xlfn.IFS(AW232=1,0,TRIM(INDIRECT("ｄａｔａ!$"&amp;AW$112&amp;"$"&amp;$B231))="",1,TRIM(INDIRECT("ｄａｔａ!$"&amp;AW$112&amp;"$"&amp;$B231))&lt;&gt;"",0)</f>
        <v>1</v>
      </c>
      <c r="AX231" s="80" cm="1">
        <f t="array" aca="1" ref="AX231" ca="1">_xlfn.IFS(AX232=1,0,TRIM(INDIRECT("ｄａｔａ!$"&amp;AX$112&amp;"$"&amp;$B231))="",1,TRIM(INDIRECT("ｄａｔａ!$"&amp;AX$112&amp;"$"&amp;$B231))&lt;&gt;"",0)</f>
        <v>1</v>
      </c>
      <c r="AY231" s="80" cm="1">
        <f t="array" aca="1" ref="AY231" ca="1">_xlfn.IFS(AY232=1,0,TRIM(INDIRECT("ｄａｔａ!$"&amp;AY$112&amp;"$"&amp;$B231))="",1,TRIM(INDIRECT("ｄａｔａ!$"&amp;AY$112&amp;"$"&amp;$B231))&lt;&gt;"",0)</f>
        <v>1</v>
      </c>
      <c r="AZ231" s="80" cm="1">
        <f t="array" aca="1" ref="AZ231" ca="1">_xlfn.IFS(AZ232=1,0,TRIM(INDIRECT("ｄａｔａ!$"&amp;AZ$112&amp;"$"&amp;$B231))="",1,TRIM(INDIRECT("ｄａｔａ!$"&amp;AZ$112&amp;"$"&amp;$B231))&lt;&gt;"",0)</f>
        <v>1</v>
      </c>
      <c r="BA231" s="80">
        <f ca="1">IF(SUM($BB231:$BP231)=15,1,0)</f>
        <v>1</v>
      </c>
      <c r="BB231" s="80" cm="1">
        <f t="array" aca="1" ref="BB231" ca="1">_xlfn.IFS(BB232=1,0,TRIM(INDIRECT("ｄａｔａ!$"&amp;BB$112&amp;"$"&amp;$B231))="",1,TRIM(INDIRECT("ｄａｔａ!$"&amp;BB$112&amp;"$"&amp;$B231))&lt;&gt;"",0)</f>
        <v>1</v>
      </c>
      <c r="BC231" s="80" cm="1">
        <f t="array" aca="1" ref="BC231" ca="1">_xlfn.IFS(BC232=1,0,TRIM(INDIRECT("ｄａｔａ!$"&amp;BC$112&amp;"$"&amp;$B231))="",1,TRIM(INDIRECT("ｄａｔａ!$"&amp;BC$112&amp;"$"&amp;$B231))&lt;&gt;"",0)</f>
        <v>1</v>
      </c>
      <c r="BD231" s="80" cm="1">
        <f t="array" aca="1" ref="BD231" ca="1">_xlfn.IFS(BD232=1,0,TRIM(INDIRECT("ｄａｔａ!$"&amp;BD$112&amp;"$"&amp;$B231))="",1,TRIM(INDIRECT("ｄａｔａ!$"&amp;BD$112&amp;"$"&amp;$B231))&lt;&gt;"",0)</f>
        <v>1</v>
      </c>
      <c r="BE231" s="80" cm="1">
        <f t="array" aca="1" ref="BE231" ca="1">_xlfn.IFS(BE232=1,0,TRIM(INDIRECT("ｄａｔａ!$"&amp;BE$112&amp;"$"&amp;$B231))="",1,TRIM(INDIRECT("ｄａｔａ!$"&amp;BE$112&amp;"$"&amp;$B231))&lt;&gt;"",0)</f>
        <v>1</v>
      </c>
      <c r="BF231" s="80" cm="1">
        <f t="array" aca="1" ref="BF231" ca="1">_xlfn.IFS(BF232=1,0,TRIM(INDIRECT("ｄａｔａ!$"&amp;BF$112&amp;"$"&amp;$B231))="",1,TRIM(INDIRECT("ｄａｔａ!$"&amp;BF$112&amp;"$"&amp;$B231))&lt;&gt;"",0)</f>
        <v>1</v>
      </c>
      <c r="BG231" s="80" cm="1">
        <f t="array" aca="1" ref="BG231" ca="1">_xlfn.IFS(BG232=1,0,TRIM(INDIRECT("ｄａｔａ!$"&amp;BG$112&amp;"$"&amp;$B231))="",1,TRIM(INDIRECT("ｄａｔａ!$"&amp;BG$112&amp;"$"&amp;$B231))&lt;&gt;"",0)</f>
        <v>1</v>
      </c>
      <c r="BH231" s="80" cm="1">
        <f t="array" aca="1" ref="BH231" ca="1">_xlfn.IFS(BH232=1,0,TRIM(INDIRECT("ｄａｔａ!$"&amp;BH$112&amp;"$"&amp;$B231))="",1,TRIM(INDIRECT("ｄａｔａ!$"&amp;BH$112&amp;"$"&amp;$B231))&lt;&gt;"",0)</f>
        <v>1</v>
      </c>
      <c r="BI231" s="80" cm="1">
        <f t="array" aca="1" ref="BI231" ca="1">_xlfn.IFS(BI232=1,0,TRIM(INDIRECT("ｄａｔａ!$"&amp;BI$112&amp;"$"&amp;$B231))="",1,TRIM(INDIRECT("ｄａｔａ!$"&amp;BI$112&amp;"$"&amp;$B231))&lt;&gt;"",0)</f>
        <v>1</v>
      </c>
      <c r="BJ231" s="80" cm="1">
        <f t="array" aca="1" ref="BJ231" ca="1">_xlfn.IFS(BJ232=1,0,TRIM(INDIRECT("ｄａｔａ!$"&amp;BJ$112&amp;"$"&amp;$B231))="",1,TRIM(INDIRECT("ｄａｔａ!$"&amp;BJ$112&amp;"$"&amp;$B231))&lt;&gt;"",0)</f>
        <v>1</v>
      </c>
      <c r="BK231" s="80" cm="1">
        <f t="array" aca="1" ref="BK231" ca="1">_xlfn.IFS(BK232=1,0,TRIM(INDIRECT("ｄａｔａ!$"&amp;BK$112&amp;"$"&amp;$B231))="",1,TRIM(INDIRECT("ｄａｔａ!$"&amp;BK$112&amp;"$"&amp;$B231))&lt;&gt;"",0)</f>
        <v>1</v>
      </c>
      <c r="BL231" s="80" cm="1">
        <f t="array" aca="1" ref="BL231" ca="1">_xlfn.IFS(BL232=1,0,TRIM(INDIRECT("ｄａｔａ!$"&amp;BL$112&amp;"$"&amp;$B231))="",1,TRIM(INDIRECT("ｄａｔａ!$"&amp;BL$112&amp;"$"&amp;$B231))&lt;&gt;"",0)</f>
        <v>1</v>
      </c>
      <c r="BM231" s="80" cm="1">
        <f t="array" aca="1" ref="BM231" ca="1">_xlfn.IFS(BM232=1,0,TRIM(INDIRECT("ｄａｔａ!$"&amp;BM$112&amp;"$"&amp;$B231))="",1,TRIM(INDIRECT("ｄａｔａ!$"&amp;BM$112&amp;"$"&amp;$B231))&lt;&gt;"",0)</f>
        <v>1</v>
      </c>
      <c r="BN231" s="80" cm="1">
        <f t="array" aca="1" ref="BN231" ca="1">_xlfn.IFS(BN232=1,0,TRIM(INDIRECT("ｄａｔａ!$"&amp;BN$112&amp;"$"&amp;$B231))="",1,TRIM(INDIRECT("ｄａｔａ!$"&amp;BN$112&amp;"$"&amp;$B231))&lt;&gt;"",0)</f>
        <v>1</v>
      </c>
      <c r="BO231" s="80" cm="1">
        <f t="array" aca="1" ref="BO231" ca="1">_xlfn.IFS(BO232=1,0,TRIM(INDIRECT("ｄａｔａ!$"&amp;BO$112&amp;"$"&amp;$B231))="",1,TRIM(INDIRECT("ｄａｔａ!$"&amp;BO$112&amp;"$"&amp;$B231))&lt;&gt;"",0)</f>
        <v>1</v>
      </c>
      <c r="BP231" s="80" cm="1">
        <f t="array" aca="1" ref="BP231" ca="1">_xlfn.IFS(BP232=1,0,TRIM(INDIRECT("ｄａｔａ!$"&amp;BP$112&amp;"$"&amp;$B231))="",1,TRIM(INDIRECT("ｄａｔａ!$"&amp;BP$112&amp;"$"&amp;$B231))&lt;&gt;"",0)</f>
        <v>1</v>
      </c>
    </row>
    <row r="232" spans="1:68" x14ac:dyDescent="0.2">
      <c r="B232" s="80">
        <f>VLOOKUP($A229,$A$11:$B$110,2,FALSE)</f>
        <v>36</v>
      </c>
      <c r="C232" s="80" t="s">
        <v>2430</v>
      </c>
      <c r="D232" s="80" cm="1">
        <f t="array" aca="1" ref="D232" ca="1">IF(ISERROR(INDIRECT("ｄａｔａ!$"&amp;D$112&amp;"$"&amp;$B232)),1,0)</f>
        <v>0</v>
      </c>
      <c r="F232" s="80" cm="1">
        <f t="array" aca="1" ref="F232" ca="1">IF(ISERROR(INDIRECT("ｄａｔａ!$"&amp;F$112&amp;"$"&amp;$B232)),1,0)</f>
        <v>0</v>
      </c>
      <c r="G232" s="80" cm="1">
        <f t="array" aca="1" ref="G232" ca="1">IF(ISERROR(INDIRECT("ｄａｔａ!$"&amp;G$112&amp;"$"&amp;$B232)),1,0)</f>
        <v>0</v>
      </c>
      <c r="H232" s="80" cm="1">
        <f t="array" aca="1" ref="H232" ca="1">IF(ISERROR(INDIRECT("ｄａｔａ!$"&amp;H$112&amp;"$"&amp;$B232)),1,0)</f>
        <v>0</v>
      </c>
      <c r="I232" s="80" cm="1">
        <f t="array" aca="1" ref="I232" ca="1">IF(ISERROR(INDIRECT("ｄａｔａ!$"&amp;I$112&amp;"$"&amp;$B232)),1,0)</f>
        <v>0</v>
      </c>
      <c r="J232" s="80" cm="1">
        <f t="array" aca="1" ref="J232" ca="1">IF(ISERROR(INDIRECT("ｄａｔａ!$"&amp;J$112&amp;"$"&amp;$B232)),1,0)</f>
        <v>0</v>
      </c>
      <c r="K232" s="80" cm="1">
        <f t="array" aca="1" ref="K232" ca="1">IF(ISERROR(INDIRECT("ｄａｔａ!$"&amp;K$112&amp;"$"&amp;$B232)),1,0)</f>
        <v>0</v>
      </c>
      <c r="L232" s="80" cm="1">
        <f t="array" aca="1" ref="L232" ca="1">IF(ISERROR(INDIRECT("ｄａｔａ!$"&amp;L$112&amp;"$"&amp;$B232)),1,0)</f>
        <v>0</v>
      </c>
      <c r="M232" s="80" cm="1">
        <f t="array" aca="1" ref="M232" ca="1">IF(ISERROR(INDIRECT("ｄａｔａ!$"&amp;M$112&amp;"$"&amp;$B232)),1,0)</f>
        <v>0</v>
      </c>
      <c r="N232" s="80" cm="1">
        <f t="array" aca="1" ref="N232" ca="1">IF(ISERROR(INDIRECT("ｄａｔａ!$"&amp;N$112&amp;"$"&amp;$B232)),1,0)</f>
        <v>0</v>
      </c>
      <c r="O232" s="80" cm="1">
        <f t="array" aca="1" ref="O232" ca="1">IF(ISERROR(INDIRECT("ｄａｔａ!$"&amp;O$112&amp;"$"&amp;$B232)),1,0)</f>
        <v>0</v>
      </c>
      <c r="P232" s="80" cm="1">
        <f t="array" aca="1" ref="P232" ca="1">IF(ISERROR(INDIRECT("ｄａｔａ!$"&amp;P$112&amp;"$"&amp;$B232)),1,0)</f>
        <v>0</v>
      </c>
      <c r="Q232" s="80" cm="1">
        <f t="array" aca="1" ref="Q232" ca="1">IF(ISERROR(INDIRECT("ｄａｔａ!$"&amp;Q$112&amp;"$"&amp;$B232)),1,0)</f>
        <v>0</v>
      </c>
      <c r="R232" s="80" cm="1">
        <f t="array" aca="1" ref="R232" ca="1">IF(ISERROR(INDIRECT("ｄａｔａ!$"&amp;R$112&amp;"$"&amp;$B232)),1,0)</f>
        <v>0</v>
      </c>
      <c r="S232" s="80" cm="1">
        <f t="array" aca="1" ref="S232" ca="1">IF(ISERROR(INDIRECT("ｄａｔａ!$"&amp;S$112&amp;"$"&amp;$B232)),1,0)</f>
        <v>0</v>
      </c>
      <c r="T232" s="80" cm="1">
        <f t="array" aca="1" ref="T232" ca="1">IF(ISERROR(INDIRECT("ｄａｔａ!$"&amp;T$112&amp;"$"&amp;$B232)),1,0)</f>
        <v>0</v>
      </c>
      <c r="U232" s="80" cm="1">
        <f t="array" aca="1" ref="U232" ca="1">IF(ISERROR(INDIRECT("ｄａｔａ!$"&amp;U$112&amp;"$"&amp;$B232)),1,0)</f>
        <v>0</v>
      </c>
      <c r="V232" s="80" cm="1">
        <f t="array" aca="1" ref="V232" ca="1">IF(ISERROR(INDIRECT("ｄａｔａ!$"&amp;V$112&amp;"$"&amp;$B232)),1,0)</f>
        <v>0</v>
      </c>
      <c r="W232" s="80" cm="1">
        <f t="array" aca="1" ref="W232" ca="1">IF(ISERROR(INDIRECT("ｄａｔａ!$"&amp;W$112&amp;"$"&amp;$B232)),1,0)</f>
        <v>0</v>
      </c>
      <c r="X232" s="80">
        <f ca="1">IF(SUM($Y230:$AO230,$Y232:$AO232)&gt;0,1,0)</f>
        <v>0</v>
      </c>
      <c r="Y232" s="80" cm="1">
        <f t="array" aca="1" ref="Y232" ca="1">IF(ISERROR(INDIRECT("ｄａｔａ!$"&amp;Y$112&amp;"$"&amp;$B232)),1,0)</f>
        <v>0</v>
      </c>
      <c r="Z232" s="80" cm="1">
        <f t="array" aca="1" ref="Z232" ca="1">IF(ISERROR(INDIRECT("ｄａｔａ!$"&amp;Z$112&amp;"$"&amp;$B232)),1,0)</f>
        <v>0</v>
      </c>
      <c r="AA232" s="80" cm="1">
        <f t="array" aca="1" ref="AA232" ca="1">IF(ISERROR(INDIRECT("ｄａｔａ!$"&amp;AA$112&amp;"$"&amp;$B232)),1,0)</f>
        <v>0</v>
      </c>
      <c r="AB232" s="80" cm="1">
        <f t="array" aca="1" ref="AB232" ca="1">IF(ISERROR(INDIRECT("ｄａｔａ!$"&amp;AB$112&amp;"$"&amp;$B232)),1,0)</f>
        <v>0</v>
      </c>
      <c r="AC232" s="80" cm="1">
        <f t="array" aca="1" ref="AC232" ca="1">IF(ISERROR(INDIRECT("ｄａｔａ!$"&amp;AC$112&amp;"$"&amp;$B232)),1,0)</f>
        <v>0</v>
      </c>
      <c r="AD232" s="80" cm="1">
        <f t="array" aca="1" ref="AD232" ca="1">IF(ISERROR(INDIRECT("ｄａｔａ!$"&amp;AD$112&amp;"$"&amp;$B232)),1,0)</f>
        <v>0</v>
      </c>
      <c r="AE232" s="80" cm="1">
        <f t="array" aca="1" ref="AE232" ca="1">IF(ISERROR(INDIRECT("ｄａｔａ!$"&amp;AE$112&amp;"$"&amp;$B232)),1,0)</f>
        <v>0</v>
      </c>
      <c r="AF232" s="80" cm="1">
        <f t="array" aca="1" ref="AF232" ca="1">IF(ISERROR(INDIRECT("ｄａｔａ!$"&amp;AF$112&amp;"$"&amp;$B232)),1,0)</f>
        <v>0</v>
      </c>
      <c r="AG232" s="80" cm="1">
        <f t="array" aca="1" ref="AG232" ca="1">IF(ISERROR(INDIRECT("ｄａｔａ!$"&amp;AG$112&amp;"$"&amp;$B232)),1,0)</f>
        <v>0</v>
      </c>
      <c r="AH232" s="80" cm="1">
        <f t="array" aca="1" ref="AH232" ca="1">IF(ISERROR(INDIRECT("ｄａｔａ!$"&amp;AH$112&amp;"$"&amp;$B232)),1,0)</f>
        <v>0</v>
      </c>
      <c r="AI232" s="80" cm="1">
        <f t="array" aca="1" ref="AI232" ca="1">IF(ISERROR(INDIRECT("ｄａｔａ!$"&amp;AI$112&amp;"$"&amp;$B232)),1,0)</f>
        <v>0</v>
      </c>
      <c r="AJ232" s="80" cm="1">
        <f t="array" aca="1" ref="AJ232" ca="1">IF(ISERROR(INDIRECT("ｄａｔａ!$"&amp;AJ$112&amp;"$"&amp;$B232)),1,0)</f>
        <v>0</v>
      </c>
      <c r="AK232" s="80" cm="1">
        <f t="array" aca="1" ref="AK232" ca="1">IF(ISERROR(INDIRECT("ｄａｔａ!$"&amp;AK$112&amp;"$"&amp;$B232)),1,0)</f>
        <v>0</v>
      </c>
      <c r="AL232" s="80" cm="1">
        <f t="array" aca="1" ref="AL232" ca="1">IF(ISERROR(INDIRECT("ｄａｔａ!$"&amp;AL$112&amp;"$"&amp;$B232)),1,0)</f>
        <v>0</v>
      </c>
      <c r="AM232" s="80" cm="1">
        <f t="array" aca="1" ref="AM232" ca="1">IF(ISERROR(INDIRECT("ｄａｔａ!$"&amp;AM$112&amp;"$"&amp;$B232)),1,0)</f>
        <v>0</v>
      </c>
      <c r="AN232" s="80" cm="1">
        <f t="array" aca="1" ref="AN232" ca="1">IF(ISERROR(INDIRECT("ｄａｔａ!$"&amp;AN$112&amp;"$"&amp;$B232)),1,0)</f>
        <v>0</v>
      </c>
      <c r="AO232" s="80" cm="1">
        <f t="array" aca="1" ref="AO232" ca="1">IF(ISERROR(INDIRECT("ｄａｔａ!$"&amp;AO$112&amp;"$"&amp;$B232)),1,0)</f>
        <v>0</v>
      </c>
      <c r="AP232" s="80">
        <f ca="1">IF(SUM($AQ230:$AZ230,$AQ232:$AZ232)&gt;0,1,0)</f>
        <v>0</v>
      </c>
      <c r="AQ232" s="80" cm="1">
        <f t="array" aca="1" ref="AQ232" ca="1">IF(ISERROR(INDIRECT("ｄａｔａ!$"&amp;AQ$112&amp;"$"&amp;$B232)),1,0)</f>
        <v>0</v>
      </c>
      <c r="AR232" s="80" cm="1">
        <f t="array" aca="1" ref="AR232" ca="1">IF(ISERROR(INDIRECT("ｄａｔａ!$"&amp;AR$112&amp;"$"&amp;$B232)),1,0)</f>
        <v>0</v>
      </c>
      <c r="AS232" s="80" cm="1">
        <f t="array" aca="1" ref="AS232" ca="1">IF(ISERROR(INDIRECT("ｄａｔａ!$"&amp;AS$112&amp;"$"&amp;$B232)),1,0)</f>
        <v>0</v>
      </c>
      <c r="AT232" s="80" cm="1">
        <f t="array" aca="1" ref="AT232" ca="1">IF(ISERROR(INDIRECT("ｄａｔａ!$"&amp;AT$112&amp;"$"&amp;$B232)),1,0)</f>
        <v>0</v>
      </c>
      <c r="AU232" s="80" cm="1">
        <f t="array" aca="1" ref="AU232" ca="1">IF(ISERROR(INDIRECT("ｄａｔａ!$"&amp;AU$112&amp;"$"&amp;$B232)),1,0)</f>
        <v>0</v>
      </c>
      <c r="AV232" s="80" cm="1">
        <f t="array" aca="1" ref="AV232" ca="1">IF(ISERROR(INDIRECT("ｄａｔａ!$"&amp;AV$112&amp;"$"&amp;$B232)),1,0)</f>
        <v>0</v>
      </c>
      <c r="AW232" s="80" cm="1">
        <f t="array" aca="1" ref="AW232" ca="1">IF(ISERROR(INDIRECT("ｄａｔａ!$"&amp;AW$112&amp;"$"&amp;$B232)),1,0)</f>
        <v>0</v>
      </c>
      <c r="AX232" s="80" cm="1">
        <f t="array" aca="1" ref="AX232" ca="1">IF(ISERROR(INDIRECT("ｄａｔａ!$"&amp;AX$112&amp;"$"&amp;$B232)),1,0)</f>
        <v>0</v>
      </c>
      <c r="AY232" s="80" cm="1">
        <f t="array" aca="1" ref="AY232" ca="1">IF(ISERROR(INDIRECT("ｄａｔａ!$"&amp;AY$112&amp;"$"&amp;$B232)),1,0)</f>
        <v>0</v>
      </c>
      <c r="AZ232" s="80" cm="1">
        <f t="array" aca="1" ref="AZ232" ca="1">IF(ISERROR(INDIRECT("ｄａｔａ!$"&amp;AZ$112&amp;"$"&amp;$B232)),1,0)</f>
        <v>0</v>
      </c>
      <c r="BA232" s="80">
        <f ca="1">IF(SUM($BB230:$BP230,$BB232:$BP232)&gt;0,1,0)</f>
        <v>0</v>
      </c>
      <c r="BB232" s="80" cm="1">
        <f t="array" aca="1" ref="BB232" ca="1">IF(ISERROR(INDIRECT("ｄａｔａ!$"&amp;BB$112&amp;"$"&amp;$B232)),1,0)</f>
        <v>0</v>
      </c>
      <c r="BC232" s="80" cm="1">
        <f t="array" aca="1" ref="BC232" ca="1">IF(ISERROR(INDIRECT("ｄａｔａ!$"&amp;BC$112&amp;"$"&amp;$B232)),1,0)</f>
        <v>0</v>
      </c>
      <c r="BD232" s="80" cm="1">
        <f t="array" aca="1" ref="BD232" ca="1">IF(ISERROR(INDIRECT("ｄａｔａ!$"&amp;BD$112&amp;"$"&amp;$B232)),1,0)</f>
        <v>0</v>
      </c>
      <c r="BE232" s="80" cm="1">
        <f t="array" aca="1" ref="BE232" ca="1">IF(ISERROR(INDIRECT("ｄａｔａ!$"&amp;BE$112&amp;"$"&amp;$B232)),1,0)</f>
        <v>0</v>
      </c>
      <c r="BF232" s="80" cm="1">
        <f t="array" aca="1" ref="BF232" ca="1">IF(ISERROR(INDIRECT("ｄａｔａ!$"&amp;BF$112&amp;"$"&amp;$B232)),1,0)</f>
        <v>0</v>
      </c>
      <c r="BG232" s="80" cm="1">
        <f t="array" aca="1" ref="BG232" ca="1">IF(ISERROR(INDIRECT("ｄａｔａ!$"&amp;BG$112&amp;"$"&amp;$B232)),1,0)</f>
        <v>0</v>
      </c>
      <c r="BH232" s="80" cm="1">
        <f t="array" aca="1" ref="BH232" ca="1">IF(ISERROR(INDIRECT("ｄａｔａ!$"&amp;BH$112&amp;"$"&amp;$B232)),1,0)</f>
        <v>0</v>
      </c>
      <c r="BI232" s="80" cm="1">
        <f t="array" aca="1" ref="BI232" ca="1">IF(ISERROR(INDIRECT("ｄａｔａ!$"&amp;BI$112&amp;"$"&amp;$B232)),1,0)</f>
        <v>0</v>
      </c>
      <c r="BJ232" s="80" cm="1">
        <f t="array" aca="1" ref="BJ232" ca="1">IF(ISERROR(INDIRECT("ｄａｔａ!$"&amp;BJ$112&amp;"$"&amp;$B232)),1,0)</f>
        <v>0</v>
      </c>
      <c r="BK232" s="80" cm="1">
        <f t="array" aca="1" ref="BK232" ca="1">IF(ISERROR(INDIRECT("ｄａｔａ!$"&amp;BK$112&amp;"$"&amp;$B232)),1,0)</f>
        <v>0</v>
      </c>
      <c r="BL232" s="80" cm="1">
        <f t="array" aca="1" ref="BL232" ca="1">IF(ISERROR(INDIRECT("ｄａｔａ!$"&amp;BL$112&amp;"$"&amp;$B232)),1,0)</f>
        <v>0</v>
      </c>
      <c r="BM232" s="80" cm="1">
        <f t="array" aca="1" ref="BM232" ca="1">IF(ISERROR(INDIRECT("ｄａｔａ!$"&amp;BM$112&amp;"$"&amp;$B232)),1,0)</f>
        <v>0</v>
      </c>
      <c r="BN232" s="80" cm="1">
        <f t="array" aca="1" ref="BN232" ca="1">IF(ISERROR(INDIRECT("ｄａｔａ!$"&amp;BN$112&amp;"$"&amp;$B232)),1,0)</f>
        <v>0</v>
      </c>
      <c r="BO232" s="80" cm="1">
        <f t="array" aca="1" ref="BO232" ca="1">IF(ISERROR(INDIRECT("ｄａｔａ!$"&amp;BO$112&amp;"$"&amp;$B232)),1,0)</f>
        <v>0</v>
      </c>
      <c r="BP232" s="80" cm="1">
        <f t="array" aca="1" ref="BP232" ca="1">IF(ISERROR(INDIRECT("ｄａｔａ!$"&amp;BP$112&amp;"$"&amp;$B232)),1,0)</f>
        <v>0</v>
      </c>
    </row>
    <row r="233" spans="1:68" x14ac:dyDescent="0.2">
      <c r="A233" s="80" t="s">
        <v>2348</v>
      </c>
      <c r="B233" s="80">
        <f>VLOOKUP($A233,$A$11:$B$110,2,FALSE)</f>
        <v>37</v>
      </c>
      <c r="C233" s="80" t="s">
        <v>2435</v>
      </c>
      <c r="D233" s="80" cm="1">
        <f t="array" aca="1" ref="D233" ca="1">_xlfn.IFS(D234=1,0,D235=1,0,AND(INDIRECT("ｄａｔａ!$"&amp;D$112&amp;"$"&amp;$B233)&lt;=INDIRECT("kikan!$Q$11"),INDIRECT("ｄａｔａ!$"&amp;D$112&amp;"$"&amp;$B233)&gt;=INDIRECT("kikan!$K$11")),0,TRUE,1)</f>
        <v>0</v>
      </c>
      <c r="F233" s="80">
        <v>0</v>
      </c>
      <c r="G233" s="80">
        <v>0</v>
      </c>
      <c r="H233" s="80">
        <v>0</v>
      </c>
      <c r="I233" s="80" cm="1">
        <f t="array" aca="1" ref="I233" ca="1">_xlfn.IFS(I234=1,0,I235=1,0,INDIRECT("ｄａｔａ!$"&amp;I$112&amp;"$"&amp;$B233)&gt;=INDIRECT("kikan!$I$11"),0,TRUE,1)</f>
        <v>0</v>
      </c>
      <c r="J233" s="80" cm="1">
        <f t="array" aca="1" ref="J233" ca="1">_xlfn.IFS(D236=1,0,I233=1,0,J234=1,0,I235=1,0,J235=1,0,INDIRECT("ｄａｔａ!$"&amp;I$112&amp;"$"&amp;$B233)&gt;INDIRECT("kikan!$I$11"),0,INDIRECT("ｄａｔａ!$"&amp;J$112&amp;"$"&amp;$B233)&gt;=INDIRECT("ｄａｔａ!$"&amp;D$112&amp;"$"&amp;$B233),0,TRUE,1)</f>
        <v>0</v>
      </c>
      <c r="K233" s="80" cm="1">
        <f t="array" aca="1" ref="K233" ca="1">_xlfn.IFS(K234=1,0,K235=1,0,AND(INDIRECT("ｄａｔａ!$"&amp;K$112&amp;"$"&amp;$B234)&gt;0,INDIRECT("ｄａｔａ!$"&amp;K$112&amp;"$"&amp;$B234)&lt;10000),0,TRUE,1)</f>
        <v>0</v>
      </c>
      <c r="L233" s="80" cm="1">
        <f t="array" aca="1" ref="L233" ca="1">_xlfn.IFS(L234=1,0,L235=1,0,INDIRECT("ｄａｔａ!$"&amp;L$112&amp;"$"&amp;$B233)&lt;20000,1,TRUE,0)</f>
        <v>0</v>
      </c>
      <c r="M233" s="80">
        <v>0</v>
      </c>
      <c r="N233" s="80">
        <v>0</v>
      </c>
      <c r="O233" s="80" cm="1">
        <f t="array" aca="1" ref="O233" ca="1">_xlfn.IFS(O236=1,0,INDIRECT("ｄａｔａ!$"&amp;O$112&amp;"$"&amp;$B234)=4,1,TRUE,0)</f>
        <v>0</v>
      </c>
      <c r="P233" s="80" cm="1">
        <f t="array" aca="1" ref="P233" ca="1">_xlfn.IFS(P236=1,0,AND(INDIRECT("ｄａｔａ!$"&amp;P$112&amp;"$"&amp;$B234)&lt;=3,INDIRECT("ｄａｔａ!$"&amp;P$112&amp;"$"&amp;$B234)&gt;0),1,TRUE,0)</f>
        <v>0</v>
      </c>
      <c r="Q233" s="80" cm="1">
        <f t="array" aca="1" ref="Q233" ca="1">_xlfn.IFS(Q236=1,0,INDIRECT("ｄａｔａ!$"&amp;Q$112&amp;"$"&amp;$B233)=1,1,TRUE,0)</f>
        <v>0</v>
      </c>
      <c r="R233" s="80">
        <v>0</v>
      </c>
      <c r="S233" s="80">
        <v>0</v>
      </c>
      <c r="T233" s="80">
        <v>0</v>
      </c>
      <c r="U233" s="80">
        <v>0</v>
      </c>
      <c r="V233" s="80">
        <v>0</v>
      </c>
      <c r="W233" s="80">
        <v>0</v>
      </c>
      <c r="X233" s="80">
        <f ca="1">IF(AND(SUM($Y233:$AO233)=0,17-SUM($Y235:$AO235)&gt;1),1,0)</f>
        <v>0</v>
      </c>
      <c r="Y233" s="80" cm="1">
        <f t="array" aca="1" ref="Y233" ca="1">_xlfn.IFS(Y236=1,0,INDIRECT("ｄａｔａ!$"&amp;Y$112&amp;"$"&amp;$B233)=2,1,TRUE,0)</f>
        <v>0</v>
      </c>
      <c r="Z233" s="80" cm="1">
        <f t="array" aca="1" ref="Z233" ca="1">_xlfn.IFS(Z236=1,0,INDIRECT("ｄａｔａ!$"&amp;Z$112&amp;"$"&amp;$B233)=2,1,TRUE,0)</f>
        <v>0</v>
      </c>
      <c r="AA233" s="80" cm="1">
        <f t="array" aca="1" ref="AA233" ca="1">_xlfn.IFS(AA236=1,0,INDIRECT("ｄａｔａ!$"&amp;AA$112&amp;"$"&amp;$B233)=2,1,TRUE,0)</f>
        <v>0</v>
      </c>
      <c r="AB233" s="80" cm="1">
        <f t="array" aca="1" ref="AB233" ca="1">_xlfn.IFS(AB236=1,0,INDIRECT("ｄａｔａ!$"&amp;AB$112&amp;"$"&amp;$B233)=2,1,TRUE,0)</f>
        <v>0</v>
      </c>
      <c r="AC233" s="80" cm="1">
        <f t="array" aca="1" ref="AC233" ca="1">_xlfn.IFS(AC236=1,0,INDIRECT("ｄａｔａ!$"&amp;AC$112&amp;"$"&amp;$B233)=2,1,TRUE,0)</f>
        <v>0</v>
      </c>
      <c r="AD233" s="80" cm="1">
        <f t="array" aca="1" ref="AD233" ca="1">_xlfn.IFS(AD236=1,0,INDIRECT("ｄａｔａ!$"&amp;AD$112&amp;"$"&amp;$B233)=2,1,TRUE,0)</f>
        <v>0</v>
      </c>
      <c r="AE233" s="80" cm="1">
        <f t="array" aca="1" ref="AE233" ca="1">_xlfn.IFS(AE236=1,0,INDIRECT("ｄａｔａ!$"&amp;AE$112&amp;"$"&amp;$B233)=2,1,TRUE,0)</f>
        <v>0</v>
      </c>
      <c r="AF233" s="80" cm="1">
        <f t="array" aca="1" ref="AF233" ca="1">_xlfn.IFS(AF236=1,0,INDIRECT("ｄａｔａ!$"&amp;AF$112&amp;"$"&amp;$B233)=2,1,TRUE,0)</f>
        <v>0</v>
      </c>
      <c r="AG233" s="80" cm="1">
        <f t="array" aca="1" ref="AG233" ca="1">_xlfn.IFS(AG236=1,0,INDIRECT("ｄａｔａ!$"&amp;AG$112&amp;"$"&amp;$B233)=2,1,TRUE,0)</f>
        <v>0</v>
      </c>
      <c r="AH233" s="80" cm="1">
        <f t="array" aca="1" ref="AH233" ca="1">_xlfn.IFS(AH236=1,0,INDIRECT("ｄａｔａ!$"&amp;AH$112&amp;"$"&amp;$B233)=2,1,TRUE,0)</f>
        <v>0</v>
      </c>
      <c r="AI233" s="80" cm="1">
        <f t="array" aca="1" ref="AI233" ca="1">_xlfn.IFS(AI236=1,0,INDIRECT("ｄａｔａ!$"&amp;AI$112&amp;"$"&amp;$B233)=2,1,TRUE,0)</f>
        <v>0</v>
      </c>
      <c r="AJ233" s="80" cm="1">
        <f t="array" aca="1" ref="AJ233" ca="1">_xlfn.IFS(AJ236=1,0,INDIRECT("ｄａｔａ!$"&amp;AJ$112&amp;"$"&amp;$B233)=2,1,TRUE,0)</f>
        <v>0</v>
      </c>
      <c r="AK233" s="80" cm="1">
        <f t="array" aca="1" ref="AK233" ca="1">_xlfn.IFS(AK236=1,0,INDIRECT("ｄａｔａ!$"&amp;AK$112&amp;"$"&amp;$B233)=2,1,TRUE,0)</f>
        <v>0</v>
      </c>
      <c r="AL233" s="80" cm="1">
        <f t="array" aca="1" ref="AL233" ca="1">_xlfn.IFS(AL236=1,0,INDIRECT("ｄａｔａ!$"&amp;AL$112&amp;"$"&amp;$B233)=2,1,TRUE,0)</f>
        <v>0</v>
      </c>
      <c r="AM233" s="80" cm="1">
        <f t="array" aca="1" ref="AM233" ca="1">_xlfn.IFS(AM236=1,0,INDIRECT("ｄａｔａ!$"&amp;AM$112&amp;"$"&amp;$B233)=2,1,TRUE,0)</f>
        <v>0</v>
      </c>
      <c r="AN233" s="80" cm="1">
        <f t="array" aca="1" ref="AN233" ca="1">_xlfn.IFS(AN236=1,0,INDIRECT("ｄａｔａ!$"&amp;AN$112&amp;"$"&amp;$B233)=2,1,TRUE,0)</f>
        <v>0</v>
      </c>
      <c r="AO233" s="80" cm="1">
        <f t="array" aca="1" ref="AO233" ca="1">_xlfn.IFS(AO236=1,0,INDIRECT("ｄａｔａ!$"&amp;AO$112&amp;"$"&amp;$B233)=2,1,TRUE,0)</f>
        <v>0</v>
      </c>
      <c r="AP233" s="80">
        <f ca="1">IF(AND(SUM($AQ233:$AZ233)=0,10-SUM($AQ235:$AZ235)&gt;1),1,0)</f>
        <v>0</v>
      </c>
      <c r="AQ233" s="80" cm="1">
        <f t="array" aca="1" ref="AQ233" ca="1">_xlfn.IFS(AQ236=1,0,INDIRECT("ｄａｔａ!$"&amp;AQ$112&amp;"$"&amp;$B233)=2,1,TRUE,0)</f>
        <v>0</v>
      </c>
      <c r="AR233" s="80" cm="1">
        <f t="array" aca="1" ref="AR233" ca="1">_xlfn.IFS(AR236=1,0,INDIRECT("ｄａｔａ!$"&amp;AR$112&amp;"$"&amp;$B233)=2,1,TRUE,0)</f>
        <v>0</v>
      </c>
      <c r="AS233" s="80" cm="1">
        <f t="array" aca="1" ref="AS233" ca="1">_xlfn.IFS(AS236=1,0,INDIRECT("ｄａｔａ!$"&amp;AS$112&amp;"$"&amp;$B233)=2,1,TRUE,0)</f>
        <v>0</v>
      </c>
      <c r="AT233" s="80" cm="1">
        <f t="array" aca="1" ref="AT233" ca="1">_xlfn.IFS(AT236=1,0,INDIRECT("ｄａｔａ!$"&amp;AT$112&amp;"$"&amp;$B233)=2,1,TRUE,0)</f>
        <v>0</v>
      </c>
      <c r="AU233" s="80" cm="1">
        <f t="array" aca="1" ref="AU233" ca="1">_xlfn.IFS(AU236=1,0,INDIRECT("ｄａｔａ!$"&amp;AU$112&amp;"$"&amp;$B233)=2,1,TRUE,0)</f>
        <v>0</v>
      </c>
      <c r="AV233" s="80" cm="1">
        <f t="array" aca="1" ref="AV233" ca="1">_xlfn.IFS(AV236=1,0,INDIRECT("ｄａｔａ!$"&amp;AV$112&amp;"$"&amp;$B233)=2,1,TRUE,0)</f>
        <v>0</v>
      </c>
      <c r="AW233" s="80" cm="1">
        <f t="array" aca="1" ref="AW233" ca="1">_xlfn.IFS(AW236=1,0,INDIRECT("ｄａｔａ!$"&amp;AW$112&amp;"$"&amp;$B233)=2,1,TRUE,0)</f>
        <v>0</v>
      </c>
      <c r="AX233" s="80" cm="1">
        <f t="array" aca="1" ref="AX233" ca="1">_xlfn.IFS(AX236=1,0,INDIRECT("ｄａｔａ!$"&amp;AX$112&amp;"$"&amp;$B233)=2,1,TRUE,0)</f>
        <v>0</v>
      </c>
      <c r="AY233" s="80" cm="1">
        <f t="array" aca="1" ref="AY233" ca="1">_xlfn.IFS(AY236=1,0,INDIRECT("ｄａｔａ!$"&amp;AY$112&amp;"$"&amp;$B233)=2,1,TRUE,0)</f>
        <v>0</v>
      </c>
      <c r="AZ233" s="80" cm="1">
        <f t="array" aca="1" ref="AZ233" ca="1">_xlfn.IFS(AZ236=1,0,INDIRECT("ｄａｔａ!$"&amp;AZ$112&amp;"$"&amp;$B233)=2,1,TRUE,0)</f>
        <v>0</v>
      </c>
      <c r="BA233" s="80">
        <f ca="1">IF(AND(SUM($BB233:$BP233)=0,15-SUM($BB235:$BP235)&gt;1),1,0)</f>
        <v>0</v>
      </c>
      <c r="BB233" s="80" cm="1">
        <f t="array" aca="1" ref="BB233" ca="1">_xlfn.IFS(BB236=1,0,INDIRECT("ｄａｔａ!$"&amp;BB$112&amp;"$"&amp;$B233)=2,1,TRUE,0)</f>
        <v>0</v>
      </c>
      <c r="BC233" s="80" cm="1">
        <f t="array" aca="1" ref="BC233" ca="1">_xlfn.IFS(BC236=1,0,INDIRECT("ｄａｔａ!$"&amp;BC$112&amp;"$"&amp;$B233)=2,1,TRUE,0)</f>
        <v>0</v>
      </c>
      <c r="BD233" s="80" cm="1">
        <f t="array" aca="1" ref="BD233" ca="1">_xlfn.IFS(BD236=1,0,INDIRECT("ｄａｔａ!$"&amp;BD$112&amp;"$"&amp;$B233)=2,1,TRUE,0)</f>
        <v>0</v>
      </c>
      <c r="BE233" s="80" cm="1">
        <f t="array" aca="1" ref="BE233" ca="1">_xlfn.IFS(BE236=1,0,INDIRECT("ｄａｔａ!$"&amp;BE$112&amp;"$"&amp;$B233)=2,1,TRUE,0)</f>
        <v>0</v>
      </c>
      <c r="BF233" s="80" cm="1">
        <f t="array" aca="1" ref="BF233" ca="1">_xlfn.IFS(BF236=1,0,INDIRECT("ｄａｔａ!$"&amp;BF$112&amp;"$"&amp;$B233)=2,1,TRUE,0)</f>
        <v>0</v>
      </c>
      <c r="BG233" s="80" cm="1">
        <f t="array" aca="1" ref="BG233" ca="1">_xlfn.IFS(BG236=1,0,INDIRECT("ｄａｔａ!$"&amp;BG$112&amp;"$"&amp;$B233)=2,1,TRUE,0)</f>
        <v>0</v>
      </c>
      <c r="BH233" s="80" cm="1">
        <f t="array" aca="1" ref="BH233" ca="1">_xlfn.IFS(BH236=1,0,INDIRECT("ｄａｔａ!$"&amp;BH$112&amp;"$"&amp;$B233)=2,1,TRUE,0)</f>
        <v>0</v>
      </c>
      <c r="BI233" s="80" cm="1">
        <f t="array" aca="1" ref="BI233" ca="1">_xlfn.IFS(BI236=1,0,INDIRECT("ｄａｔａ!$"&amp;BI$112&amp;"$"&amp;$B233)=2,1,TRUE,0)</f>
        <v>0</v>
      </c>
      <c r="BJ233" s="80" cm="1">
        <f t="array" aca="1" ref="BJ233" ca="1">_xlfn.IFS(BJ236=1,0,INDIRECT("ｄａｔａ!$"&amp;BJ$112&amp;"$"&amp;$B233)=2,1,TRUE,0)</f>
        <v>0</v>
      </c>
      <c r="BK233" s="80" cm="1">
        <f t="array" aca="1" ref="BK233" ca="1">_xlfn.IFS(BK236=1,0,INDIRECT("ｄａｔａ!$"&amp;BK$112&amp;"$"&amp;$B233)=2,1,TRUE,0)</f>
        <v>0</v>
      </c>
      <c r="BL233" s="80" cm="1">
        <f t="array" aca="1" ref="BL233" ca="1">_xlfn.IFS(BL236=1,0,INDIRECT("ｄａｔａ!$"&amp;BL$112&amp;"$"&amp;$B233)=2,1,TRUE,0)</f>
        <v>0</v>
      </c>
      <c r="BM233" s="80" cm="1">
        <f t="array" aca="1" ref="BM233" ca="1">_xlfn.IFS(BM236=1,0,INDIRECT("ｄａｔａ!$"&amp;BM$112&amp;"$"&amp;$B233)=2,1,TRUE,0)</f>
        <v>0</v>
      </c>
      <c r="BN233" s="80" cm="1">
        <f t="array" aca="1" ref="BN233" ca="1">_xlfn.IFS(BN236=1,0,INDIRECT("ｄａｔａ!$"&amp;BN$112&amp;"$"&amp;$B233)=2,1,TRUE,0)</f>
        <v>0</v>
      </c>
      <c r="BO233" s="80" cm="1">
        <f t="array" aca="1" ref="BO233" ca="1">_xlfn.IFS(BO236=1,0,INDIRECT("ｄａｔａ!$"&amp;BO$112&amp;"$"&amp;$B233)=2,1,TRUE,0)</f>
        <v>0</v>
      </c>
      <c r="BP233" s="80" cm="1">
        <f t="array" aca="1" ref="BP233" ca="1">_xlfn.IFS(BP236=1,0,INDIRECT("ｄａｔａ!$"&amp;BP$112&amp;"$"&amp;$B233)=2,1,TRUE,0)</f>
        <v>0</v>
      </c>
    </row>
    <row r="234" spans="1:68" x14ac:dyDescent="0.2">
      <c r="B234" s="80">
        <f>VLOOKUP($A233,$A$11:$B$110,2,FALSE)</f>
        <v>37</v>
      </c>
      <c r="C234" s="80" t="s">
        <v>2437</v>
      </c>
      <c r="D234" s="80" cm="1">
        <f t="array" aca="1" ref="D234" ca="1">_xlfn.IFS(D235=1,0,AND(ISNUMBER(INDIRECT("ｄａｔａ!$"&amp;D$112&amp;"$"&amp;$B234)),INDIRECT("ｄａｔａ!$"&amp;D$112&amp;"$"&amp;$B234)&lt;=12,INDIRECT("ｄａｔａ!$"&amp;D$112&amp;"$"&amp;$B234)&gt;=1),0,TRUE,1)</f>
        <v>1</v>
      </c>
      <c r="F234" s="80">
        <v>0</v>
      </c>
      <c r="G234" s="80">
        <v>0</v>
      </c>
      <c r="H234" s="80">
        <v>0</v>
      </c>
      <c r="I234" s="80" cm="1">
        <f t="array" aca="1" ref="I234" ca="1">_xlfn.IFS(I235=1,0,AND(ISNUMBER(INDIRECT("ｄａｔａ!$"&amp;I$112&amp;"$"&amp;$B234)),LEN(INDIRECT("ｄａｔａ!$"&amp;I$112&amp;"$"&amp;$B234))=4),0,TRUE,1)</f>
        <v>0</v>
      </c>
      <c r="J234" s="80" cm="1">
        <f t="array" aca="1" ref="J234" ca="1">_xlfn.IFS(J235=1,0,AND(ISNUMBER(INDIRECT("ｄａｔａ!$"&amp;J$112&amp;"$"&amp;$B234)),INDIRECT("ｄａｔａ!$"&amp;J$112&amp;"$"&amp;$B234)&lt;=12,INDIRECT("ｄａｔａ!$"&amp;J$112&amp;"$"&amp;$B234)&gt;=1),0,TRUE,1)</f>
        <v>0</v>
      </c>
      <c r="K234" s="80" cm="1">
        <f t="array" aca="1" ref="K234" ca="1">_xlfn.IFS(K235=1,0,ISNUMBER(INDIRECT("ｄａｔａ!$"&amp;K$112&amp;"$"&amp;$B234)),0,TRUE,1)</f>
        <v>0</v>
      </c>
      <c r="L234" s="80" cm="1">
        <f t="array" aca="1" ref="L234" ca="1">_xlfn.IFS(L235=1,0,AND(ISNUMBER(INDIRECT("ｄａｔａ!$"&amp;L$112&amp;"$"&amp;$B234)),INDIRECT("ｄａｔａ!$"&amp;L$112&amp;"$"&amp;$B234)&gt;0),0,TRUE,1)</f>
        <v>0</v>
      </c>
      <c r="M234" s="80" cm="1">
        <f t="array" aca="1" ref="M234" ca="1">_xlfn.IFS(M235=1,0,AND(INDIRECT("ｄａｔａ!$"&amp;M$112&amp;"$"&amp;$B234)&lt;=5,INDIRECT("ｄａｔａ!$"&amp;M$112&amp;"$"&amp;$B234)&gt;0),0,TRUE,1)</f>
        <v>0</v>
      </c>
      <c r="N234" s="80" cm="1">
        <f t="array" aca="1" ref="N234" ca="1">_xlfn.IFS(N235=1,0,AND(INDIRECT("ｄａｔａ!$"&amp;N$112&amp;"$"&amp;$B234)&lt;=2,INDIRECT("ｄａｔａ!$"&amp;N$112&amp;"$"&amp;$B234)&gt;0),0,TRUE,1)</f>
        <v>0</v>
      </c>
      <c r="O234" s="80" cm="1">
        <f t="array" aca="1" ref="O234" ca="1">_xlfn.IFS(O235=1,0,AND(INDIRECT("ｄａｔａ!$"&amp;O$112&amp;"$"&amp;$B234)&lt;=4,INDIRECT("ｄａｔａ!$"&amp;O$112&amp;"$"&amp;$B234)&gt;0),0,TRUE,1)</f>
        <v>0</v>
      </c>
      <c r="P234" s="80" cm="1">
        <f t="array" aca="1" ref="P234" ca="1">_xlfn.IFS(P235=1,0,AND(INDIRECT("ｄａｔａ!$"&amp;P$112&amp;"$"&amp;$B234)&lt;=3,INDIRECT("ｄａｔａ!$"&amp;P$112&amp;"$"&amp;$B234)&gt;0),0,TRUE,1)</f>
        <v>0</v>
      </c>
      <c r="Q234" s="80" cm="1">
        <f t="array" aca="1" ref="Q234" ca="1">_xlfn.IFS(Q235=1,0,AND(INDIRECT("ｄａｔａ!$"&amp;Q$112&amp;"$"&amp;$B234)&lt;=2,INDIRECT("ｄａｔａ!$"&amp;Q$112&amp;"$"&amp;$B234)&gt;0),0,TRUE,1)</f>
        <v>0</v>
      </c>
      <c r="R234" s="80" cm="1">
        <f t="array" aca="1" ref="R234" ca="1">_xlfn.IFS(R235=1,0,AND(INDIRECT("ｄａｔａ!$"&amp;R$112&amp;"$"&amp;$B234)&lt;=10,INDIRECT("ｄａｔａ!$"&amp;R$112&amp;"$"&amp;$B234)&gt;0),0,TRUE,1)</f>
        <v>0</v>
      </c>
      <c r="S234" s="80" cm="1">
        <f t="array" aca="1" ref="S234" ca="1">_xlfn.IFS(S235=1,0,AND(INDIRECT("ｄａｔａ!$"&amp;S$112&amp;"$"&amp;$B234)&lt;=5,INDIRECT("ｄａｔａ!$"&amp;S$112&amp;"$"&amp;$B234)&gt;0),0,TRUE,1)</f>
        <v>0</v>
      </c>
      <c r="T234" s="80" cm="1">
        <f t="array" aca="1" ref="T234" ca="1">_xlfn.IFS(T235=1,0,AND(INDIRECT("ｄａｔａ!$"&amp;T$112&amp;"$"&amp;$B234)&lt;=9,INDIRECT("ｄａｔａ!$"&amp;T$112&amp;"$"&amp;$B234)&gt;0),0,TRUE,1)</f>
        <v>0</v>
      </c>
      <c r="U234" s="80" cm="1">
        <f t="array" aca="1" ref="U234" ca="1">_xlfn.IFS(U235=1,0,ISNUMBER(INDIRECT("ｄａｔａ!$"&amp;U$112&amp;"$"&amp;$B234)),0,TRUE,1)</f>
        <v>0</v>
      </c>
      <c r="V234" s="80" cm="1">
        <f t="array" aca="1" ref="V234" ca="1">_xlfn.IFS(V235=1,0,AND(INDIRECT("ｄａｔａ!$"&amp;V$112&amp;"$"&amp;$B234)&lt;=4,INDIRECT("ｄａｔａ!$"&amp;V$112&amp;"$"&amp;$B234)&gt;0),0,TRUE,1)</f>
        <v>0</v>
      </c>
      <c r="W234" s="80" cm="1">
        <f t="array" aca="1" ref="W234" ca="1">_xlfn.IFS(W235=1,0,AND(INDIRECT("ｄａｔａ!$"&amp;W$112&amp;"$"&amp;$B234)&lt;=2,INDIRECT("ｄａｔａ!$"&amp;W$112&amp;"$"&amp;$B234)&gt;0),0,TRUE,1)</f>
        <v>0</v>
      </c>
      <c r="X234" s="80">
        <f ca="1">IF(SUM($Y233:$AO233)&gt;1,1,0)</f>
        <v>0</v>
      </c>
      <c r="Y234" s="80" cm="1">
        <f t="array" aca="1" ref="Y234" ca="1">_xlfn.IFS(Y236=1,0,Y235=1,0,AND(INDIRECT("ｄａｔａ!$"&amp;Y$112&amp;"$"&amp;$B234)&lt;=2,INDIRECT("ｄａｔａ!$"&amp;Y$112&amp;"$"&amp;$B234)&gt;0),0,TRUE,1)</f>
        <v>0</v>
      </c>
      <c r="Z234" s="80" cm="1">
        <f t="array" aca="1" ref="Z234" ca="1">_xlfn.IFS(Z236=1,0,Z235=1,0,AND(INDIRECT("ｄａｔａ!$"&amp;Z$112&amp;"$"&amp;$B234)&lt;=2,INDIRECT("ｄａｔａ!$"&amp;Z$112&amp;"$"&amp;$B234)&gt;0),0,TRUE,1)</f>
        <v>0</v>
      </c>
      <c r="AA234" s="80" cm="1">
        <f t="array" aca="1" ref="AA234" ca="1">_xlfn.IFS(AA236=1,0,AA235=1,0,AND(INDIRECT("ｄａｔａ!$"&amp;AA$112&amp;"$"&amp;$B234)&lt;=2,INDIRECT("ｄａｔａ!$"&amp;AA$112&amp;"$"&amp;$B234)&gt;0),0,TRUE,1)</f>
        <v>0</v>
      </c>
      <c r="AB234" s="80" cm="1">
        <f t="array" aca="1" ref="AB234" ca="1">_xlfn.IFS(AB236=1,0,AB235=1,0,AND(INDIRECT("ｄａｔａ!$"&amp;AB$112&amp;"$"&amp;$B234)&lt;=2,INDIRECT("ｄａｔａ!$"&amp;AB$112&amp;"$"&amp;$B234)&gt;0),0,TRUE,1)</f>
        <v>0</v>
      </c>
      <c r="AC234" s="80" cm="1">
        <f t="array" aca="1" ref="AC234" ca="1">_xlfn.IFS(AC236=1,0,AC235=1,0,AND(INDIRECT("ｄａｔａ!$"&amp;AC$112&amp;"$"&amp;$B234)&lt;=2,INDIRECT("ｄａｔａ!$"&amp;AC$112&amp;"$"&amp;$B234)&gt;0),0,TRUE,1)</f>
        <v>0</v>
      </c>
      <c r="AD234" s="80" cm="1">
        <f t="array" aca="1" ref="AD234" ca="1">_xlfn.IFS(AD236=1,0,AD235=1,0,AND(INDIRECT("ｄａｔａ!$"&amp;AD$112&amp;"$"&amp;$B234)&lt;=2,INDIRECT("ｄａｔａ!$"&amp;AD$112&amp;"$"&amp;$B234)&gt;0),0,TRUE,1)</f>
        <v>0</v>
      </c>
      <c r="AE234" s="80" cm="1">
        <f t="array" aca="1" ref="AE234" ca="1">_xlfn.IFS(AE236=1,0,AE235=1,0,AND(INDIRECT("ｄａｔａ!$"&amp;AE$112&amp;"$"&amp;$B234)&lt;=2,INDIRECT("ｄａｔａ!$"&amp;AE$112&amp;"$"&amp;$B234)&gt;0),0,TRUE,1)</f>
        <v>0</v>
      </c>
      <c r="AF234" s="80" cm="1">
        <f t="array" aca="1" ref="AF234" ca="1">_xlfn.IFS(AF236=1,0,AF235=1,0,AND(INDIRECT("ｄａｔａ!$"&amp;AF$112&amp;"$"&amp;$B234)&lt;=2,INDIRECT("ｄａｔａ!$"&amp;AF$112&amp;"$"&amp;$B234)&gt;0),0,TRUE,1)</f>
        <v>0</v>
      </c>
      <c r="AG234" s="80" cm="1">
        <f t="array" aca="1" ref="AG234" ca="1">_xlfn.IFS(AG236=1,0,AG235=1,0,AND(INDIRECT("ｄａｔａ!$"&amp;AG$112&amp;"$"&amp;$B234)&lt;=2,INDIRECT("ｄａｔａ!$"&amp;AG$112&amp;"$"&amp;$B234)&gt;0),0,TRUE,1)</f>
        <v>0</v>
      </c>
      <c r="AH234" s="80" cm="1">
        <f t="array" aca="1" ref="AH234" ca="1">_xlfn.IFS(AH236=1,0,AH235=1,0,AND(INDIRECT("ｄａｔａ!$"&amp;AH$112&amp;"$"&amp;$B234)&lt;=2,INDIRECT("ｄａｔａ!$"&amp;AH$112&amp;"$"&amp;$B234)&gt;0),0,TRUE,1)</f>
        <v>0</v>
      </c>
      <c r="AI234" s="80" cm="1">
        <f t="array" aca="1" ref="AI234" ca="1">_xlfn.IFS(AI236=1,0,AI235=1,0,AND(INDIRECT("ｄａｔａ!$"&amp;AI$112&amp;"$"&amp;$B234)&lt;=2,INDIRECT("ｄａｔａ!$"&amp;AI$112&amp;"$"&amp;$B234)&gt;0),0,TRUE,1)</f>
        <v>0</v>
      </c>
      <c r="AJ234" s="80" cm="1">
        <f t="array" aca="1" ref="AJ234" ca="1">_xlfn.IFS(AJ236=1,0,AJ235=1,0,AND(INDIRECT("ｄａｔａ!$"&amp;AJ$112&amp;"$"&amp;$B234)&lt;=2,INDIRECT("ｄａｔａ!$"&amp;AJ$112&amp;"$"&amp;$B234)&gt;0),0,TRUE,1)</f>
        <v>0</v>
      </c>
      <c r="AK234" s="80" cm="1">
        <f t="array" aca="1" ref="AK234" ca="1">_xlfn.IFS(AK236=1,0,AK235=1,0,AND(INDIRECT("ｄａｔａ!$"&amp;AK$112&amp;"$"&amp;$B234)&lt;=2,INDIRECT("ｄａｔａ!$"&amp;AK$112&amp;"$"&amp;$B234)&gt;0),0,TRUE,1)</f>
        <v>0</v>
      </c>
      <c r="AL234" s="80" cm="1">
        <f t="array" aca="1" ref="AL234" ca="1">_xlfn.IFS(AL236=1,0,AL235=1,0,AND(INDIRECT("ｄａｔａ!$"&amp;AL$112&amp;"$"&amp;$B234)&lt;=2,INDIRECT("ｄａｔａ!$"&amp;AL$112&amp;"$"&amp;$B234)&gt;0),0,TRUE,1)</f>
        <v>0</v>
      </c>
      <c r="AM234" s="80" cm="1">
        <f t="array" aca="1" ref="AM234" ca="1">_xlfn.IFS(AM236=1,0,AM235=1,0,AND(INDIRECT("ｄａｔａ!$"&amp;AM$112&amp;"$"&amp;$B234)&lt;=2,INDIRECT("ｄａｔａ!$"&amp;AM$112&amp;"$"&amp;$B234)&gt;0),0,TRUE,1)</f>
        <v>0</v>
      </c>
      <c r="AN234" s="80" cm="1">
        <f t="array" aca="1" ref="AN234" ca="1">_xlfn.IFS(AN236=1,0,AN235=1,0,AND(INDIRECT("ｄａｔａ!$"&amp;AN$112&amp;"$"&amp;$B234)&lt;=2,INDIRECT("ｄａｔａ!$"&amp;AN$112&amp;"$"&amp;$B234)&gt;0),0,TRUE,1)</f>
        <v>0</v>
      </c>
      <c r="AO234" s="80" cm="1">
        <f t="array" aca="1" ref="AO234" ca="1">_xlfn.IFS(AO236=1,0,AO235=1,0,AND(INDIRECT("ｄａｔａ!$"&amp;AO$112&amp;"$"&amp;$B234)&lt;=2,INDIRECT("ｄａｔａ!$"&amp;AO$112&amp;"$"&amp;$B234)&gt;0),0,TRUE,1)</f>
        <v>0</v>
      </c>
      <c r="AP234" s="80">
        <f ca="1">IF(SUM($AQ233:$AZ233)&gt;1,1,0)</f>
        <v>0</v>
      </c>
      <c r="AQ234" s="80" cm="1">
        <f t="array" aca="1" ref="AQ234" ca="1">_xlfn.IFS(AQ236=1,0,AQ235=1,0,AND(INDIRECT("ｄａｔａ!$"&amp;AQ$112&amp;"$"&amp;$B234)&lt;=2,INDIRECT("ｄａｔａ!$"&amp;AQ$112&amp;"$"&amp;$B234)&gt;0),0,TRUE,1)</f>
        <v>0</v>
      </c>
      <c r="AR234" s="80" cm="1">
        <f t="array" aca="1" ref="AR234" ca="1">_xlfn.IFS(AR236=1,0,AR235=1,0,AND(INDIRECT("ｄａｔａ!$"&amp;AR$112&amp;"$"&amp;$B234)&lt;=2,INDIRECT("ｄａｔａ!$"&amp;AR$112&amp;"$"&amp;$B234)&gt;0),0,TRUE,1)</f>
        <v>0</v>
      </c>
      <c r="AS234" s="80" cm="1">
        <f t="array" aca="1" ref="AS234" ca="1">_xlfn.IFS(AS236=1,0,AS235=1,0,AND(INDIRECT("ｄａｔａ!$"&amp;AS$112&amp;"$"&amp;$B234)&lt;=2,INDIRECT("ｄａｔａ!$"&amp;AS$112&amp;"$"&amp;$B234)&gt;0),0,TRUE,1)</f>
        <v>0</v>
      </c>
      <c r="AT234" s="80" cm="1">
        <f t="array" aca="1" ref="AT234" ca="1">_xlfn.IFS(AT236=1,0,AT235=1,0,AND(INDIRECT("ｄａｔａ!$"&amp;AT$112&amp;"$"&amp;$B234)&lt;=2,INDIRECT("ｄａｔａ!$"&amp;AT$112&amp;"$"&amp;$B234)&gt;0),0,TRUE,1)</f>
        <v>0</v>
      </c>
      <c r="AU234" s="80" cm="1">
        <f t="array" aca="1" ref="AU234" ca="1">_xlfn.IFS(AU236=1,0,AU235=1,0,AND(INDIRECT("ｄａｔａ!$"&amp;AU$112&amp;"$"&amp;$B234)&lt;=2,INDIRECT("ｄａｔａ!$"&amp;AU$112&amp;"$"&amp;$B234)&gt;0),0,TRUE,1)</f>
        <v>0</v>
      </c>
      <c r="AV234" s="80" cm="1">
        <f t="array" aca="1" ref="AV234" ca="1">_xlfn.IFS(AV236=1,0,AV235=1,0,AND(INDIRECT("ｄａｔａ!$"&amp;AV$112&amp;"$"&amp;$B234)&lt;=2,INDIRECT("ｄａｔａ!$"&amp;AV$112&amp;"$"&amp;$B234)&gt;0),0,TRUE,1)</f>
        <v>0</v>
      </c>
      <c r="AW234" s="80" cm="1">
        <f t="array" aca="1" ref="AW234" ca="1">_xlfn.IFS(AW236=1,0,AW235=1,0,AND(INDIRECT("ｄａｔａ!$"&amp;AW$112&amp;"$"&amp;$B234)&lt;=2,INDIRECT("ｄａｔａ!$"&amp;AW$112&amp;"$"&amp;$B234)&gt;0),0,TRUE,1)</f>
        <v>0</v>
      </c>
      <c r="AX234" s="80" cm="1">
        <f t="array" aca="1" ref="AX234" ca="1">_xlfn.IFS(AX236=1,0,AX235=1,0,AND(INDIRECT("ｄａｔａ!$"&amp;AX$112&amp;"$"&amp;$B234)&lt;=2,INDIRECT("ｄａｔａ!$"&amp;AX$112&amp;"$"&amp;$B234)&gt;0),0,TRUE,1)</f>
        <v>0</v>
      </c>
      <c r="AY234" s="80" cm="1">
        <f t="array" aca="1" ref="AY234" ca="1">_xlfn.IFS(AY236=1,0,AY235=1,0,AND(INDIRECT("ｄａｔａ!$"&amp;AY$112&amp;"$"&amp;$B234)&lt;=2,INDIRECT("ｄａｔａ!$"&amp;AY$112&amp;"$"&amp;$B234)&gt;0),0,TRUE,1)</f>
        <v>0</v>
      </c>
      <c r="AZ234" s="80" cm="1">
        <f t="array" aca="1" ref="AZ234" ca="1">_xlfn.IFS(AZ236=1,0,AZ235=1,0,AND(INDIRECT("ｄａｔａ!$"&amp;AZ$112&amp;"$"&amp;$B234)&lt;=2,INDIRECT("ｄａｔａ!$"&amp;AZ$112&amp;"$"&amp;$B234)&gt;0),0,TRUE,1)</f>
        <v>0</v>
      </c>
      <c r="BA234" s="80">
        <f ca="1">IF(SUM($BB233:$BP233)&gt;1,1,0)</f>
        <v>0</v>
      </c>
      <c r="BB234" s="80" cm="1">
        <f t="array" aca="1" ref="BB234" ca="1">_xlfn.IFS(BB236=1,0,BB235=1,0,AND(INDIRECT("ｄａｔａ!$"&amp;BB$112&amp;"$"&amp;$B234)&lt;=2,INDIRECT("ｄａｔａ!$"&amp;BB$112&amp;"$"&amp;$B234)&gt;0),0,TRUE,1)</f>
        <v>0</v>
      </c>
      <c r="BC234" s="80" cm="1">
        <f t="array" aca="1" ref="BC234" ca="1">_xlfn.IFS(BC236=1,0,BC235=1,0,AND(INDIRECT("ｄａｔａ!$"&amp;BC$112&amp;"$"&amp;$B234)&lt;=2,INDIRECT("ｄａｔａ!$"&amp;BC$112&amp;"$"&amp;$B234)&gt;0),0,TRUE,1)</f>
        <v>0</v>
      </c>
      <c r="BD234" s="80" cm="1">
        <f t="array" aca="1" ref="BD234" ca="1">_xlfn.IFS(BD236=1,0,BD235=1,0,AND(INDIRECT("ｄａｔａ!$"&amp;BD$112&amp;"$"&amp;$B234)&lt;=2,INDIRECT("ｄａｔａ!$"&amp;BD$112&amp;"$"&amp;$B234)&gt;0),0,TRUE,1)</f>
        <v>0</v>
      </c>
      <c r="BE234" s="80" cm="1">
        <f t="array" aca="1" ref="BE234" ca="1">_xlfn.IFS(BE236=1,0,BE235=1,0,AND(INDIRECT("ｄａｔａ!$"&amp;BE$112&amp;"$"&amp;$B234)&lt;=2,INDIRECT("ｄａｔａ!$"&amp;BE$112&amp;"$"&amp;$B234)&gt;0),0,TRUE,1)</f>
        <v>0</v>
      </c>
      <c r="BF234" s="80" cm="1">
        <f t="array" aca="1" ref="BF234" ca="1">_xlfn.IFS(BF236=1,0,BF235=1,0,AND(INDIRECT("ｄａｔａ!$"&amp;BF$112&amp;"$"&amp;$B234)&lt;=2,INDIRECT("ｄａｔａ!$"&amp;BF$112&amp;"$"&amp;$B234)&gt;0),0,TRUE,1)</f>
        <v>0</v>
      </c>
      <c r="BG234" s="80" cm="1">
        <f t="array" aca="1" ref="BG234" ca="1">_xlfn.IFS(BG236=1,0,BG235=1,0,AND(INDIRECT("ｄａｔａ!$"&amp;BG$112&amp;"$"&amp;$B234)&lt;=2,INDIRECT("ｄａｔａ!$"&amp;BG$112&amp;"$"&amp;$B234)&gt;0),0,TRUE,1)</f>
        <v>0</v>
      </c>
      <c r="BH234" s="80" cm="1">
        <f t="array" aca="1" ref="BH234" ca="1">_xlfn.IFS(BH236=1,0,BH235=1,0,AND(INDIRECT("ｄａｔａ!$"&amp;BH$112&amp;"$"&amp;$B234)&lt;=2,INDIRECT("ｄａｔａ!$"&amp;BH$112&amp;"$"&amp;$B234)&gt;0),0,TRUE,1)</f>
        <v>0</v>
      </c>
      <c r="BI234" s="80" cm="1">
        <f t="array" aca="1" ref="BI234" ca="1">_xlfn.IFS(BI236=1,0,BI235=1,0,AND(INDIRECT("ｄａｔａ!$"&amp;BI$112&amp;"$"&amp;$B234)&lt;=2,INDIRECT("ｄａｔａ!$"&amp;BI$112&amp;"$"&amp;$B234)&gt;0),0,TRUE,1)</f>
        <v>0</v>
      </c>
      <c r="BJ234" s="80" cm="1">
        <f t="array" aca="1" ref="BJ234" ca="1">_xlfn.IFS(BJ236=1,0,BJ235=1,0,AND(INDIRECT("ｄａｔａ!$"&amp;BJ$112&amp;"$"&amp;$B234)&lt;=2,INDIRECT("ｄａｔａ!$"&amp;BJ$112&amp;"$"&amp;$B234)&gt;0),0,TRUE,1)</f>
        <v>0</v>
      </c>
      <c r="BK234" s="80" cm="1">
        <f t="array" aca="1" ref="BK234" ca="1">_xlfn.IFS(BK236=1,0,BK235=1,0,AND(INDIRECT("ｄａｔａ!$"&amp;BK$112&amp;"$"&amp;$B234)&lt;=2,INDIRECT("ｄａｔａ!$"&amp;BK$112&amp;"$"&amp;$B234)&gt;0),0,TRUE,1)</f>
        <v>0</v>
      </c>
      <c r="BL234" s="80" cm="1">
        <f t="array" aca="1" ref="BL234" ca="1">_xlfn.IFS(BL236=1,0,BL235=1,0,AND(INDIRECT("ｄａｔａ!$"&amp;BL$112&amp;"$"&amp;$B234)&lt;=2,INDIRECT("ｄａｔａ!$"&amp;BL$112&amp;"$"&amp;$B234)&gt;0),0,TRUE,1)</f>
        <v>0</v>
      </c>
      <c r="BM234" s="80" cm="1">
        <f t="array" aca="1" ref="BM234" ca="1">_xlfn.IFS(BM236=1,0,BM235=1,0,AND(INDIRECT("ｄａｔａ!$"&amp;BM$112&amp;"$"&amp;$B234)&lt;=2,INDIRECT("ｄａｔａ!$"&amp;BM$112&amp;"$"&amp;$B234)&gt;0),0,TRUE,1)</f>
        <v>0</v>
      </c>
      <c r="BN234" s="80" cm="1">
        <f t="array" aca="1" ref="BN234" ca="1">_xlfn.IFS(BN236=1,0,BN235=1,0,AND(INDIRECT("ｄａｔａ!$"&amp;BN$112&amp;"$"&amp;$B234)&lt;=2,INDIRECT("ｄａｔａ!$"&amp;BN$112&amp;"$"&amp;$B234)&gt;0),0,TRUE,1)</f>
        <v>0</v>
      </c>
      <c r="BO234" s="80" cm="1">
        <f t="array" aca="1" ref="BO234" ca="1">_xlfn.IFS(BO236=1,0,BO235=1,0,AND(INDIRECT("ｄａｔａ!$"&amp;BO$112&amp;"$"&amp;$B234)&lt;=2,INDIRECT("ｄａｔａ!$"&amp;BO$112&amp;"$"&amp;$B234)&gt;0),0,TRUE,1)</f>
        <v>0</v>
      </c>
      <c r="BP234" s="80" cm="1">
        <f t="array" aca="1" ref="BP234" ca="1">_xlfn.IFS(BP236=1,0,BP235=1,0,AND(INDIRECT("ｄａｔａ!$"&amp;BP$112&amp;"$"&amp;$B234)&lt;=2,INDIRECT("ｄａｔａ!$"&amp;BP$112&amp;"$"&amp;$B234)&gt;0),0,TRUE,1)</f>
        <v>0</v>
      </c>
    </row>
    <row r="235" spans="1:68" x14ac:dyDescent="0.2">
      <c r="B235" s="80">
        <f>VLOOKUP($A233,$A$11:$B$110,2,FALSE)</f>
        <v>37</v>
      </c>
      <c r="C235" s="80" t="s">
        <v>2425</v>
      </c>
      <c r="D235" s="80" cm="1">
        <f t="array" aca="1" ref="D235" ca="1">_xlfn.IFS(D236=1,0,TRIM(INDIRECT("ｄａｔａ!$"&amp;D$112&amp;"$"&amp;$B235))="",1,TRIM(INDIRECT("ｄａｔａ!$"&amp;D$112&amp;"$"&amp;$B235))&lt;&gt;"",0)</f>
        <v>0</v>
      </c>
      <c r="F235" s="80" cm="1">
        <f t="array" aca="1" ref="F235" ca="1">_xlfn.IFS(F236=1,0,TRIM(INDIRECT("ｄａｔａ!$"&amp;F$112&amp;"$"&amp;$B235))="",1,TRIM(INDIRECT("ｄａｔａ!$"&amp;F$112&amp;"$"&amp;$B235))&lt;&gt;"",0)</f>
        <v>1</v>
      </c>
      <c r="G235" s="80" cm="1">
        <f t="array" aca="1" ref="G235" ca="1">_xlfn.IFS(G236=1,0,TRIM(INDIRECT("ｄａｔａ!$"&amp;G$112&amp;"$"&amp;$B235))="",1,TRIM(INDIRECT("ｄａｔａ!$"&amp;G$112&amp;"$"&amp;$B235))&lt;&gt;"",0)</f>
        <v>1</v>
      </c>
      <c r="H235" s="80" cm="1">
        <f t="array" aca="1" ref="H235" ca="1">_xlfn.IFS(H236=1,0,TRIM(INDIRECT("ｄａｔａ!$"&amp;H$112&amp;"$"&amp;$B235))="",1,TRIM(INDIRECT("ｄａｔａ!$"&amp;H$112&amp;"$"&amp;$B235))&lt;&gt;"",0)</f>
        <v>1</v>
      </c>
      <c r="I235" s="80" cm="1">
        <f t="array" aca="1" ref="I235" ca="1">_xlfn.IFS(I236=1,0,TRIM(INDIRECT("ｄａｔａ!$"&amp;I$112&amp;"$"&amp;$B235))="",1,TRIM(INDIRECT("ｄａｔａ!$"&amp;I$112&amp;"$"&amp;$B235))&lt;&gt;"",0)</f>
        <v>1</v>
      </c>
      <c r="J235" s="80" cm="1">
        <f t="array" aca="1" ref="J235" ca="1">_xlfn.IFS(J236=1,0,TRIM(INDIRECT("ｄａｔａ!$"&amp;J$112&amp;"$"&amp;$B235))="",1,TRIM(INDIRECT("ｄａｔａ!$"&amp;J$112&amp;"$"&amp;$B235))&lt;&gt;"",0)</f>
        <v>1</v>
      </c>
      <c r="K235" s="80" cm="1">
        <f t="array" aca="1" ref="K235" ca="1">_xlfn.IFS(K236=1,0,TRIM(INDIRECT("ｄａｔａ!$"&amp;K$112&amp;"$"&amp;$B235))="",1,TRIM(INDIRECT("ｄａｔａ!$"&amp;K$112&amp;"$"&amp;$B235))&lt;&gt;"",0)</f>
        <v>1</v>
      </c>
      <c r="L235" s="80" cm="1">
        <f t="array" aca="1" ref="L235" ca="1">_xlfn.IFS(L236=1,0,TRIM(INDIRECT("ｄａｔａ!$"&amp;L$112&amp;"$"&amp;$B235))="",1,TRIM(INDIRECT("ｄａｔａ!$"&amp;L$112&amp;"$"&amp;$B235))&lt;&gt;"",0)</f>
        <v>1</v>
      </c>
      <c r="M235" s="80" cm="1">
        <f t="array" aca="1" ref="M235" ca="1">_xlfn.IFS(M236=1,0,TRIM(INDIRECT("ｄａｔａ!$"&amp;M$112&amp;"$"&amp;$B235))="",1,TRIM(INDIRECT("ｄａｔａ!$"&amp;M$112&amp;"$"&amp;$B235))&lt;&gt;"",0)</f>
        <v>1</v>
      </c>
      <c r="N235" s="80" cm="1">
        <f t="array" aca="1" ref="N235" ca="1">_xlfn.IFS(N236=1,0,TRIM(INDIRECT("ｄａｔａ!$"&amp;N$112&amp;"$"&amp;$B235))="",1,TRIM(INDIRECT("ｄａｔａ!$"&amp;N$112&amp;"$"&amp;$B235))&lt;&gt;"",0)</f>
        <v>1</v>
      </c>
      <c r="O235" s="80" cm="1">
        <f t="array" aca="1" ref="O235" ca="1">_xlfn.IFS(O236=1,0,TRIM(INDIRECT("ｄａｔａ!$"&amp;O$112&amp;"$"&amp;$B235))="",1,TRIM(INDIRECT("ｄａｔａ!$"&amp;O$112&amp;"$"&amp;$B235))&lt;&gt;"",0)</f>
        <v>1</v>
      </c>
      <c r="P235" s="80" cm="1">
        <f t="array" aca="1" ref="P235" ca="1">_xlfn.IFS(P236=1,0,TRIM(INDIRECT("ｄａｔａ!$"&amp;P$112&amp;"$"&amp;$B235))="",1,TRIM(INDIRECT("ｄａｔａ!$"&amp;P$112&amp;"$"&amp;$B235))&lt;&gt;"",0)</f>
        <v>1</v>
      </c>
      <c r="Q235" s="80" cm="1">
        <f t="array" aca="1" ref="Q235" ca="1">_xlfn.IFS(Q236=1,0,TRIM(INDIRECT("ｄａｔａ!$"&amp;Q$112&amp;"$"&amp;$B235))="",1,TRIM(INDIRECT("ｄａｔａ!$"&amp;Q$112&amp;"$"&amp;$B235))&lt;&gt;"",0)</f>
        <v>1</v>
      </c>
      <c r="R235" s="80" cm="1">
        <f t="array" aca="1" ref="R235" ca="1">_xlfn.IFS(R236=1,0,TRIM(INDIRECT("ｄａｔａ!$"&amp;R$112&amp;"$"&amp;$B235))="",1,TRIM(INDIRECT("ｄａｔａ!$"&amp;R$112&amp;"$"&amp;$B235))&lt;&gt;"",0)</f>
        <v>1</v>
      </c>
      <c r="S235" s="80" cm="1">
        <f t="array" aca="1" ref="S235" ca="1">_xlfn.IFS(S236=1,0,TRIM(INDIRECT("ｄａｔａ!$"&amp;S$112&amp;"$"&amp;$B235))="",1,TRIM(INDIRECT("ｄａｔａ!$"&amp;S$112&amp;"$"&amp;$B235))&lt;&gt;"",0)</f>
        <v>1</v>
      </c>
      <c r="T235" s="80" cm="1">
        <f t="array" aca="1" ref="T235" ca="1">_xlfn.IFS(T236=1,0,TRIM(INDIRECT("ｄａｔａ!$"&amp;T$112&amp;"$"&amp;$B235))="",1,TRIM(INDIRECT("ｄａｔａ!$"&amp;T$112&amp;"$"&amp;$B235))&lt;&gt;"",0)</f>
        <v>1</v>
      </c>
      <c r="U235" s="80" cm="1">
        <f t="array" aca="1" ref="U235" ca="1">_xlfn.IFS(U236=1,0,TRIM(INDIRECT("ｄａｔａ!$"&amp;U$112&amp;"$"&amp;$B235))="",1,TRIM(INDIRECT("ｄａｔａ!$"&amp;U$112&amp;"$"&amp;$B235))&lt;&gt;"",0)</f>
        <v>1</v>
      </c>
      <c r="V235" s="80" cm="1">
        <f t="array" aca="1" ref="V235" ca="1">_xlfn.IFS(V236=1,0,TRIM(INDIRECT("ｄａｔａ!$"&amp;V$112&amp;"$"&amp;$B235))="",1,TRIM(INDIRECT("ｄａｔａ!$"&amp;V$112&amp;"$"&amp;$B235))&lt;&gt;"",0)</f>
        <v>1</v>
      </c>
      <c r="W235" s="80" cm="1">
        <f t="array" aca="1" ref="W235" ca="1">_xlfn.IFS(W236=1,0,TRIM(INDIRECT("ｄａｔａ!$"&amp;W$112&amp;"$"&amp;$B235))="",1,TRIM(INDIRECT("ｄａｔａ!$"&amp;W$112&amp;"$"&amp;$B235))&lt;&gt;"",0)</f>
        <v>1</v>
      </c>
      <c r="X235" s="80">
        <f ca="1">IF(SUM($Y235:$AO235)=17,1,0)</f>
        <v>1</v>
      </c>
      <c r="Y235" s="80" cm="1">
        <f t="array" aca="1" ref="Y235" ca="1">_xlfn.IFS(Y236=1,0,TRIM(INDIRECT("ｄａｔａ!$"&amp;Y$112&amp;"$"&amp;$B235))="",1,TRIM(INDIRECT("ｄａｔａ!$"&amp;Y$112&amp;"$"&amp;$B235))&lt;&gt;"",0)</f>
        <v>1</v>
      </c>
      <c r="Z235" s="80" cm="1">
        <f t="array" aca="1" ref="Z235" ca="1">_xlfn.IFS(Z236=1,0,TRIM(INDIRECT("ｄａｔａ!$"&amp;Z$112&amp;"$"&amp;$B235))="",1,TRIM(INDIRECT("ｄａｔａ!$"&amp;Z$112&amp;"$"&amp;$B235))&lt;&gt;"",0)</f>
        <v>1</v>
      </c>
      <c r="AA235" s="80" cm="1">
        <f t="array" aca="1" ref="AA235" ca="1">_xlfn.IFS(AA236=1,0,TRIM(INDIRECT("ｄａｔａ!$"&amp;AA$112&amp;"$"&amp;$B235))="",1,TRIM(INDIRECT("ｄａｔａ!$"&amp;AA$112&amp;"$"&amp;$B235))&lt;&gt;"",0)</f>
        <v>1</v>
      </c>
      <c r="AB235" s="80" cm="1">
        <f t="array" aca="1" ref="AB235" ca="1">_xlfn.IFS(AB236=1,0,TRIM(INDIRECT("ｄａｔａ!$"&amp;AB$112&amp;"$"&amp;$B235))="",1,TRIM(INDIRECT("ｄａｔａ!$"&amp;AB$112&amp;"$"&amp;$B235))&lt;&gt;"",0)</f>
        <v>1</v>
      </c>
      <c r="AC235" s="80" cm="1">
        <f t="array" aca="1" ref="AC235" ca="1">_xlfn.IFS(AC236=1,0,TRIM(INDIRECT("ｄａｔａ!$"&amp;AC$112&amp;"$"&amp;$B235))="",1,TRIM(INDIRECT("ｄａｔａ!$"&amp;AC$112&amp;"$"&amp;$B235))&lt;&gt;"",0)</f>
        <v>1</v>
      </c>
      <c r="AD235" s="80" cm="1">
        <f t="array" aca="1" ref="AD235" ca="1">_xlfn.IFS(AD236=1,0,TRIM(INDIRECT("ｄａｔａ!$"&amp;AD$112&amp;"$"&amp;$B235))="",1,TRIM(INDIRECT("ｄａｔａ!$"&amp;AD$112&amp;"$"&amp;$B235))&lt;&gt;"",0)</f>
        <v>1</v>
      </c>
      <c r="AE235" s="80" cm="1">
        <f t="array" aca="1" ref="AE235" ca="1">_xlfn.IFS(AE236=1,0,TRIM(INDIRECT("ｄａｔａ!$"&amp;AE$112&amp;"$"&amp;$B235))="",1,TRIM(INDIRECT("ｄａｔａ!$"&amp;AE$112&amp;"$"&amp;$B235))&lt;&gt;"",0)</f>
        <v>1</v>
      </c>
      <c r="AF235" s="80" cm="1">
        <f t="array" aca="1" ref="AF235" ca="1">_xlfn.IFS(AF236=1,0,TRIM(INDIRECT("ｄａｔａ!$"&amp;AF$112&amp;"$"&amp;$B235))="",1,TRIM(INDIRECT("ｄａｔａ!$"&amp;AF$112&amp;"$"&amp;$B235))&lt;&gt;"",0)</f>
        <v>1</v>
      </c>
      <c r="AG235" s="80" cm="1">
        <f t="array" aca="1" ref="AG235" ca="1">_xlfn.IFS(AG236=1,0,TRIM(INDIRECT("ｄａｔａ!$"&amp;AG$112&amp;"$"&amp;$B235))="",1,TRIM(INDIRECT("ｄａｔａ!$"&amp;AG$112&amp;"$"&amp;$B235))&lt;&gt;"",0)</f>
        <v>1</v>
      </c>
      <c r="AH235" s="80" cm="1">
        <f t="array" aca="1" ref="AH235" ca="1">_xlfn.IFS(AH236=1,0,TRIM(INDIRECT("ｄａｔａ!$"&amp;AH$112&amp;"$"&amp;$B235))="",1,TRIM(INDIRECT("ｄａｔａ!$"&amp;AH$112&amp;"$"&amp;$B235))&lt;&gt;"",0)</f>
        <v>1</v>
      </c>
      <c r="AI235" s="80" cm="1">
        <f t="array" aca="1" ref="AI235" ca="1">_xlfn.IFS(AI236=1,0,TRIM(INDIRECT("ｄａｔａ!$"&amp;AI$112&amp;"$"&amp;$B235))="",1,TRIM(INDIRECT("ｄａｔａ!$"&amp;AI$112&amp;"$"&amp;$B235))&lt;&gt;"",0)</f>
        <v>1</v>
      </c>
      <c r="AJ235" s="80" cm="1">
        <f t="array" aca="1" ref="AJ235" ca="1">_xlfn.IFS(AJ236=1,0,TRIM(INDIRECT("ｄａｔａ!$"&amp;AJ$112&amp;"$"&amp;$B235))="",1,TRIM(INDIRECT("ｄａｔａ!$"&amp;AJ$112&amp;"$"&amp;$B235))&lt;&gt;"",0)</f>
        <v>1</v>
      </c>
      <c r="AK235" s="80" cm="1">
        <f t="array" aca="1" ref="AK235" ca="1">_xlfn.IFS(AK236=1,0,TRIM(INDIRECT("ｄａｔａ!$"&amp;AK$112&amp;"$"&amp;$B235))="",1,TRIM(INDIRECT("ｄａｔａ!$"&amp;AK$112&amp;"$"&amp;$B235))&lt;&gt;"",0)</f>
        <v>1</v>
      </c>
      <c r="AL235" s="80" cm="1">
        <f t="array" aca="1" ref="AL235" ca="1">_xlfn.IFS(AL236=1,0,TRIM(INDIRECT("ｄａｔａ!$"&amp;AL$112&amp;"$"&amp;$B235))="",1,TRIM(INDIRECT("ｄａｔａ!$"&amp;AL$112&amp;"$"&amp;$B235))&lt;&gt;"",0)</f>
        <v>1</v>
      </c>
      <c r="AM235" s="80" cm="1">
        <f t="array" aca="1" ref="AM235" ca="1">_xlfn.IFS(AM236=1,0,TRIM(INDIRECT("ｄａｔａ!$"&amp;AM$112&amp;"$"&amp;$B235))="",1,TRIM(INDIRECT("ｄａｔａ!$"&amp;AM$112&amp;"$"&amp;$B235))&lt;&gt;"",0)</f>
        <v>1</v>
      </c>
      <c r="AN235" s="80" cm="1">
        <f t="array" aca="1" ref="AN235" ca="1">_xlfn.IFS(AN236=1,0,TRIM(INDIRECT("ｄａｔａ!$"&amp;AN$112&amp;"$"&amp;$B235))="",1,TRIM(INDIRECT("ｄａｔａ!$"&amp;AN$112&amp;"$"&amp;$B235))&lt;&gt;"",0)</f>
        <v>1</v>
      </c>
      <c r="AO235" s="80" cm="1">
        <f t="array" aca="1" ref="AO235" ca="1">_xlfn.IFS(AO236=1,0,TRIM(INDIRECT("ｄａｔａ!$"&amp;AO$112&amp;"$"&amp;$B235))="",1,TRIM(INDIRECT("ｄａｔａ!$"&amp;AO$112&amp;"$"&amp;$B235))&lt;&gt;"",0)</f>
        <v>1</v>
      </c>
      <c r="AP235" s="80">
        <f ca="1">IF(SUM($AQ235:$AZ235)=10,1,0)</f>
        <v>1</v>
      </c>
      <c r="AQ235" s="80" cm="1">
        <f t="array" aca="1" ref="AQ235" ca="1">_xlfn.IFS(AQ236=1,0,TRIM(INDIRECT("ｄａｔａ!$"&amp;AQ$112&amp;"$"&amp;$B235))="",1,TRIM(INDIRECT("ｄａｔａ!$"&amp;AQ$112&amp;"$"&amp;$B235))&lt;&gt;"",0)</f>
        <v>1</v>
      </c>
      <c r="AR235" s="80" cm="1">
        <f t="array" aca="1" ref="AR235" ca="1">_xlfn.IFS(AR236=1,0,TRIM(INDIRECT("ｄａｔａ!$"&amp;AR$112&amp;"$"&amp;$B235))="",1,TRIM(INDIRECT("ｄａｔａ!$"&amp;AR$112&amp;"$"&amp;$B235))&lt;&gt;"",0)</f>
        <v>1</v>
      </c>
      <c r="AS235" s="80" cm="1">
        <f t="array" aca="1" ref="AS235" ca="1">_xlfn.IFS(AS236=1,0,TRIM(INDIRECT("ｄａｔａ!$"&amp;AS$112&amp;"$"&amp;$B235))="",1,TRIM(INDIRECT("ｄａｔａ!$"&amp;AS$112&amp;"$"&amp;$B235))&lt;&gt;"",0)</f>
        <v>1</v>
      </c>
      <c r="AT235" s="80" cm="1">
        <f t="array" aca="1" ref="AT235" ca="1">_xlfn.IFS(AT236=1,0,TRIM(INDIRECT("ｄａｔａ!$"&amp;AT$112&amp;"$"&amp;$B235))="",1,TRIM(INDIRECT("ｄａｔａ!$"&amp;AT$112&amp;"$"&amp;$B235))&lt;&gt;"",0)</f>
        <v>1</v>
      </c>
      <c r="AU235" s="80" cm="1">
        <f t="array" aca="1" ref="AU235" ca="1">_xlfn.IFS(AU236=1,0,TRIM(INDIRECT("ｄａｔａ!$"&amp;AU$112&amp;"$"&amp;$B235))="",1,TRIM(INDIRECT("ｄａｔａ!$"&amp;AU$112&amp;"$"&amp;$B235))&lt;&gt;"",0)</f>
        <v>1</v>
      </c>
      <c r="AV235" s="80" cm="1">
        <f t="array" aca="1" ref="AV235" ca="1">_xlfn.IFS(AV236=1,0,TRIM(INDIRECT("ｄａｔａ!$"&amp;AV$112&amp;"$"&amp;$B235))="",1,TRIM(INDIRECT("ｄａｔａ!$"&amp;AV$112&amp;"$"&amp;$B235))&lt;&gt;"",0)</f>
        <v>1</v>
      </c>
      <c r="AW235" s="80" cm="1">
        <f t="array" aca="1" ref="AW235" ca="1">_xlfn.IFS(AW236=1,0,TRIM(INDIRECT("ｄａｔａ!$"&amp;AW$112&amp;"$"&amp;$B235))="",1,TRIM(INDIRECT("ｄａｔａ!$"&amp;AW$112&amp;"$"&amp;$B235))&lt;&gt;"",0)</f>
        <v>1</v>
      </c>
      <c r="AX235" s="80" cm="1">
        <f t="array" aca="1" ref="AX235" ca="1">_xlfn.IFS(AX236=1,0,TRIM(INDIRECT("ｄａｔａ!$"&amp;AX$112&amp;"$"&amp;$B235))="",1,TRIM(INDIRECT("ｄａｔａ!$"&amp;AX$112&amp;"$"&amp;$B235))&lt;&gt;"",0)</f>
        <v>1</v>
      </c>
      <c r="AY235" s="80" cm="1">
        <f t="array" aca="1" ref="AY235" ca="1">_xlfn.IFS(AY236=1,0,TRIM(INDIRECT("ｄａｔａ!$"&amp;AY$112&amp;"$"&amp;$B235))="",1,TRIM(INDIRECT("ｄａｔａ!$"&amp;AY$112&amp;"$"&amp;$B235))&lt;&gt;"",0)</f>
        <v>1</v>
      </c>
      <c r="AZ235" s="80" cm="1">
        <f t="array" aca="1" ref="AZ235" ca="1">_xlfn.IFS(AZ236=1,0,TRIM(INDIRECT("ｄａｔａ!$"&amp;AZ$112&amp;"$"&amp;$B235))="",1,TRIM(INDIRECT("ｄａｔａ!$"&amp;AZ$112&amp;"$"&amp;$B235))&lt;&gt;"",0)</f>
        <v>1</v>
      </c>
      <c r="BA235" s="80">
        <f ca="1">IF(SUM($BB235:$BP235)=15,1,0)</f>
        <v>1</v>
      </c>
      <c r="BB235" s="80" cm="1">
        <f t="array" aca="1" ref="BB235" ca="1">_xlfn.IFS(BB236=1,0,TRIM(INDIRECT("ｄａｔａ!$"&amp;BB$112&amp;"$"&amp;$B235))="",1,TRIM(INDIRECT("ｄａｔａ!$"&amp;BB$112&amp;"$"&amp;$B235))&lt;&gt;"",0)</f>
        <v>1</v>
      </c>
      <c r="BC235" s="80" cm="1">
        <f t="array" aca="1" ref="BC235" ca="1">_xlfn.IFS(BC236=1,0,TRIM(INDIRECT("ｄａｔａ!$"&amp;BC$112&amp;"$"&amp;$B235))="",1,TRIM(INDIRECT("ｄａｔａ!$"&amp;BC$112&amp;"$"&amp;$B235))&lt;&gt;"",0)</f>
        <v>1</v>
      </c>
      <c r="BD235" s="80" cm="1">
        <f t="array" aca="1" ref="BD235" ca="1">_xlfn.IFS(BD236=1,0,TRIM(INDIRECT("ｄａｔａ!$"&amp;BD$112&amp;"$"&amp;$B235))="",1,TRIM(INDIRECT("ｄａｔａ!$"&amp;BD$112&amp;"$"&amp;$B235))&lt;&gt;"",0)</f>
        <v>1</v>
      </c>
      <c r="BE235" s="80" cm="1">
        <f t="array" aca="1" ref="BE235" ca="1">_xlfn.IFS(BE236=1,0,TRIM(INDIRECT("ｄａｔａ!$"&amp;BE$112&amp;"$"&amp;$B235))="",1,TRIM(INDIRECT("ｄａｔａ!$"&amp;BE$112&amp;"$"&amp;$B235))&lt;&gt;"",0)</f>
        <v>1</v>
      </c>
      <c r="BF235" s="80" cm="1">
        <f t="array" aca="1" ref="BF235" ca="1">_xlfn.IFS(BF236=1,0,TRIM(INDIRECT("ｄａｔａ!$"&amp;BF$112&amp;"$"&amp;$B235))="",1,TRIM(INDIRECT("ｄａｔａ!$"&amp;BF$112&amp;"$"&amp;$B235))&lt;&gt;"",0)</f>
        <v>1</v>
      </c>
      <c r="BG235" s="80" cm="1">
        <f t="array" aca="1" ref="BG235" ca="1">_xlfn.IFS(BG236=1,0,TRIM(INDIRECT("ｄａｔａ!$"&amp;BG$112&amp;"$"&amp;$B235))="",1,TRIM(INDIRECT("ｄａｔａ!$"&amp;BG$112&amp;"$"&amp;$B235))&lt;&gt;"",0)</f>
        <v>1</v>
      </c>
      <c r="BH235" s="80" cm="1">
        <f t="array" aca="1" ref="BH235" ca="1">_xlfn.IFS(BH236=1,0,TRIM(INDIRECT("ｄａｔａ!$"&amp;BH$112&amp;"$"&amp;$B235))="",1,TRIM(INDIRECT("ｄａｔａ!$"&amp;BH$112&amp;"$"&amp;$B235))&lt;&gt;"",0)</f>
        <v>1</v>
      </c>
      <c r="BI235" s="80" cm="1">
        <f t="array" aca="1" ref="BI235" ca="1">_xlfn.IFS(BI236=1,0,TRIM(INDIRECT("ｄａｔａ!$"&amp;BI$112&amp;"$"&amp;$B235))="",1,TRIM(INDIRECT("ｄａｔａ!$"&amp;BI$112&amp;"$"&amp;$B235))&lt;&gt;"",0)</f>
        <v>1</v>
      </c>
      <c r="BJ235" s="80" cm="1">
        <f t="array" aca="1" ref="BJ235" ca="1">_xlfn.IFS(BJ236=1,0,TRIM(INDIRECT("ｄａｔａ!$"&amp;BJ$112&amp;"$"&amp;$B235))="",1,TRIM(INDIRECT("ｄａｔａ!$"&amp;BJ$112&amp;"$"&amp;$B235))&lt;&gt;"",0)</f>
        <v>1</v>
      </c>
      <c r="BK235" s="80" cm="1">
        <f t="array" aca="1" ref="BK235" ca="1">_xlfn.IFS(BK236=1,0,TRIM(INDIRECT("ｄａｔａ!$"&amp;BK$112&amp;"$"&amp;$B235))="",1,TRIM(INDIRECT("ｄａｔａ!$"&amp;BK$112&amp;"$"&amp;$B235))&lt;&gt;"",0)</f>
        <v>1</v>
      </c>
      <c r="BL235" s="80" cm="1">
        <f t="array" aca="1" ref="BL235" ca="1">_xlfn.IFS(BL236=1,0,TRIM(INDIRECT("ｄａｔａ!$"&amp;BL$112&amp;"$"&amp;$B235))="",1,TRIM(INDIRECT("ｄａｔａ!$"&amp;BL$112&amp;"$"&amp;$B235))&lt;&gt;"",0)</f>
        <v>1</v>
      </c>
      <c r="BM235" s="80" cm="1">
        <f t="array" aca="1" ref="BM235" ca="1">_xlfn.IFS(BM236=1,0,TRIM(INDIRECT("ｄａｔａ!$"&amp;BM$112&amp;"$"&amp;$B235))="",1,TRIM(INDIRECT("ｄａｔａ!$"&amp;BM$112&amp;"$"&amp;$B235))&lt;&gt;"",0)</f>
        <v>1</v>
      </c>
      <c r="BN235" s="80" cm="1">
        <f t="array" aca="1" ref="BN235" ca="1">_xlfn.IFS(BN236=1,0,TRIM(INDIRECT("ｄａｔａ!$"&amp;BN$112&amp;"$"&amp;$B235))="",1,TRIM(INDIRECT("ｄａｔａ!$"&amp;BN$112&amp;"$"&amp;$B235))&lt;&gt;"",0)</f>
        <v>1</v>
      </c>
      <c r="BO235" s="80" cm="1">
        <f t="array" aca="1" ref="BO235" ca="1">_xlfn.IFS(BO236=1,0,TRIM(INDIRECT("ｄａｔａ!$"&amp;BO$112&amp;"$"&amp;$B235))="",1,TRIM(INDIRECT("ｄａｔａ!$"&amp;BO$112&amp;"$"&amp;$B235))&lt;&gt;"",0)</f>
        <v>1</v>
      </c>
      <c r="BP235" s="80" cm="1">
        <f t="array" aca="1" ref="BP235" ca="1">_xlfn.IFS(BP236=1,0,TRIM(INDIRECT("ｄａｔａ!$"&amp;BP$112&amp;"$"&amp;$B235))="",1,TRIM(INDIRECT("ｄａｔａ!$"&amp;BP$112&amp;"$"&amp;$B235))&lt;&gt;"",0)</f>
        <v>1</v>
      </c>
    </row>
    <row r="236" spans="1:68" x14ac:dyDescent="0.2">
      <c r="B236" s="80">
        <f>VLOOKUP($A233,$A$11:$B$110,2,FALSE)</f>
        <v>37</v>
      </c>
      <c r="C236" s="80" t="s">
        <v>2430</v>
      </c>
      <c r="D236" s="80" cm="1">
        <f t="array" aca="1" ref="D236" ca="1">IF(ISERROR(INDIRECT("ｄａｔａ!$"&amp;D$112&amp;"$"&amp;$B236)),1,0)</f>
        <v>0</v>
      </c>
      <c r="F236" s="80" cm="1">
        <f t="array" aca="1" ref="F236" ca="1">IF(ISERROR(INDIRECT("ｄａｔａ!$"&amp;F$112&amp;"$"&amp;$B236)),1,0)</f>
        <v>0</v>
      </c>
      <c r="G236" s="80" cm="1">
        <f t="array" aca="1" ref="G236" ca="1">IF(ISERROR(INDIRECT("ｄａｔａ!$"&amp;G$112&amp;"$"&amp;$B236)),1,0)</f>
        <v>0</v>
      </c>
      <c r="H236" s="80" cm="1">
        <f t="array" aca="1" ref="H236" ca="1">IF(ISERROR(INDIRECT("ｄａｔａ!$"&amp;H$112&amp;"$"&amp;$B236)),1,0)</f>
        <v>0</v>
      </c>
      <c r="I236" s="80" cm="1">
        <f t="array" aca="1" ref="I236" ca="1">IF(ISERROR(INDIRECT("ｄａｔａ!$"&amp;I$112&amp;"$"&amp;$B236)),1,0)</f>
        <v>0</v>
      </c>
      <c r="J236" s="80" cm="1">
        <f t="array" aca="1" ref="J236" ca="1">IF(ISERROR(INDIRECT("ｄａｔａ!$"&amp;J$112&amp;"$"&amp;$B236)),1,0)</f>
        <v>0</v>
      </c>
      <c r="K236" s="80" cm="1">
        <f t="array" aca="1" ref="K236" ca="1">IF(ISERROR(INDIRECT("ｄａｔａ!$"&amp;K$112&amp;"$"&amp;$B236)),1,0)</f>
        <v>0</v>
      </c>
      <c r="L236" s="80" cm="1">
        <f t="array" aca="1" ref="L236" ca="1">IF(ISERROR(INDIRECT("ｄａｔａ!$"&amp;L$112&amp;"$"&amp;$B236)),1,0)</f>
        <v>0</v>
      </c>
      <c r="M236" s="80" cm="1">
        <f t="array" aca="1" ref="M236" ca="1">IF(ISERROR(INDIRECT("ｄａｔａ!$"&amp;M$112&amp;"$"&amp;$B236)),1,0)</f>
        <v>0</v>
      </c>
      <c r="N236" s="80" cm="1">
        <f t="array" aca="1" ref="N236" ca="1">IF(ISERROR(INDIRECT("ｄａｔａ!$"&amp;N$112&amp;"$"&amp;$B236)),1,0)</f>
        <v>0</v>
      </c>
      <c r="O236" s="80" cm="1">
        <f t="array" aca="1" ref="O236" ca="1">IF(ISERROR(INDIRECT("ｄａｔａ!$"&amp;O$112&amp;"$"&amp;$B236)),1,0)</f>
        <v>0</v>
      </c>
      <c r="P236" s="80" cm="1">
        <f t="array" aca="1" ref="P236" ca="1">IF(ISERROR(INDIRECT("ｄａｔａ!$"&amp;P$112&amp;"$"&amp;$B236)),1,0)</f>
        <v>0</v>
      </c>
      <c r="Q236" s="80" cm="1">
        <f t="array" aca="1" ref="Q236" ca="1">IF(ISERROR(INDIRECT("ｄａｔａ!$"&amp;Q$112&amp;"$"&amp;$B236)),1,0)</f>
        <v>0</v>
      </c>
      <c r="R236" s="80" cm="1">
        <f t="array" aca="1" ref="R236" ca="1">IF(ISERROR(INDIRECT("ｄａｔａ!$"&amp;R$112&amp;"$"&amp;$B236)),1,0)</f>
        <v>0</v>
      </c>
      <c r="S236" s="80" cm="1">
        <f t="array" aca="1" ref="S236" ca="1">IF(ISERROR(INDIRECT("ｄａｔａ!$"&amp;S$112&amp;"$"&amp;$B236)),1,0)</f>
        <v>0</v>
      </c>
      <c r="T236" s="80" cm="1">
        <f t="array" aca="1" ref="T236" ca="1">IF(ISERROR(INDIRECT("ｄａｔａ!$"&amp;T$112&amp;"$"&amp;$B236)),1,0)</f>
        <v>0</v>
      </c>
      <c r="U236" s="80" cm="1">
        <f t="array" aca="1" ref="U236" ca="1">IF(ISERROR(INDIRECT("ｄａｔａ!$"&amp;U$112&amp;"$"&amp;$B236)),1,0)</f>
        <v>0</v>
      </c>
      <c r="V236" s="80" cm="1">
        <f t="array" aca="1" ref="V236" ca="1">IF(ISERROR(INDIRECT("ｄａｔａ!$"&amp;V$112&amp;"$"&amp;$B236)),1,0)</f>
        <v>0</v>
      </c>
      <c r="W236" s="80" cm="1">
        <f t="array" aca="1" ref="W236" ca="1">IF(ISERROR(INDIRECT("ｄａｔａ!$"&amp;W$112&amp;"$"&amp;$B236)),1,0)</f>
        <v>0</v>
      </c>
      <c r="X236" s="80">
        <f ca="1">IF(SUM($Y234:$AO234,$Y236:$AO236)&gt;0,1,0)</f>
        <v>0</v>
      </c>
      <c r="Y236" s="80" cm="1">
        <f t="array" aca="1" ref="Y236" ca="1">IF(ISERROR(INDIRECT("ｄａｔａ!$"&amp;Y$112&amp;"$"&amp;$B236)),1,0)</f>
        <v>0</v>
      </c>
      <c r="Z236" s="80" cm="1">
        <f t="array" aca="1" ref="Z236" ca="1">IF(ISERROR(INDIRECT("ｄａｔａ!$"&amp;Z$112&amp;"$"&amp;$B236)),1,0)</f>
        <v>0</v>
      </c>
      <c r="AA236" s="80" cm="1">
        <f t="array" aca="1" ref="AA236" ca="1">IF(ISERROR(INDIRECT("ｄａｔａ!$"&amp;AA$112&amp;"$"&amp;$B236)),1,0)</f>
        <v>0</v>
      </c>
      <c r="AB236" s="80" cm="1">
        <f t="array" aca="1" ref="AB236" ca="1">IF(ISERROR(INDIRECT("ｄａｔａ!$"&amp;AB$112&amp;"$"&amp;$B236)),1,0)</f>
        <v>0</v>
      </c>
      <c r="AC236" s="80" cm="1">
        <f t="array" aca="1" ref="AC236" ca="1">IF(ISERROR(INDIRECT("ｄａｔａ!$"&amp;AC$112&amp;"$"&amp;$B236)),1,0)</f>
        <v>0</v>
      </c>
      <c r="AD236" s="80" cm="1">
        <f t="array" aca="1" ref="AD236" ca="1">IF(ISERROR(INDIRECT("ｄａｔａ!$"&amp;AD$112&amp;"$"&amp;$B236)),1,0)</f>
        <v>0</v>
      </c>
      <c r="AE236" s="80" cm="1">
        <f t="array" aca="1" ref="AE236" ca="1">IF(ISERROR(INDIRECT("ｄａｔａ!$"&amp;AE$112&amp;"$"&amp;$B236)),1,0)</f>
        <v>0</v>
      </c>
      <c r="AF236" s="80" cm="1">
        <f t="array" aca="1" ref="AF236" ca="1">IF(ISERROR(INDIRECT("ｄａｔａ!$"&amp;AF$112&amp;"$"&amp;$B236)),1,0)</f>
        <v>0</v>
      </c>
      <c r="AG236" s="80" cm="1">
        <f t="array" aca="1" ref="AG236" ca="1">IF(ISERROR(INDIRECT("ｄａｔａ!$"&amp;AG$112&amp;"$"&amp;$B236)),1,0)</f>
        <v>0</v>
      </c>
      <c r="AH236" s="80" cm="1">
        <f t="array" aca="1" ref="AH236" ca="1">IF(ISERROR(INDIRECT("ｄａｔａ!$"&amp;AH$112&amp;"$"&amp;$B236)),1,0)</f>
        <v>0</v>
      </c>
      <c r="AI236" s="80" cm="1">
        <f t="array" aca="1" ref="AI236" ca="1">IF(ISERROR(INDIRECT("ｄａｔａ!$"&amp;AI$112&amp;"$"&amp;$B236)),1,0)</f>
        <v>0</v>
      </c>
      <c r="AJ236" s="80" cm="1">
        <f t="array" aca="1" ref="AJ236" ca="1">IF(ISERROR(INDIRECT("ｄａｔａ!$"&amp;AJ$112&amp;"$"&amp;$B236)),1,0)</f>
        <v>0</v>
      </c>
      <c r="AK236" s="80" cm="1">
        <f t="array" aca="1" ref="AK236" ca="1">IF(ISERROR(INDIRECT("ｄａｔａ!$"&amp;AK$112&amp;"$"&amp;$B236)),1,0)</f>
        <v>0</v>
      </c>
      <c r="AL236" s="80" cm="1">
        <f t="array" aca="1" ref="AL236" ca="1">IF(ISERROR(INDIRECT("ｄａｔａ!$"&amp;AL$112&amp;"$"&amp;$B236)),1,0)</f>
        <v>0</v>
      </c>
      <c r="AM236" s="80" cm="1">
        <f t="array" aca="1" ref="AM236" ca="1">IF(ISERROR(INDIRECT("ｄａｔａ!$"&amp;AM$112&amp;"$"&amp;$B236)),1,0)</f>
        <v>0</v>
      </c>
      <c r="AN236" s="80" cm="1">
        <f t="array" aca="1" ref="AN236" ca="1">IF(ISERROR(INDIRECT("ｄａｔａ!$"&amp;AN$112&amp;"$"&amp;$B236)),1,0)</f>
        <v>0</v>
      </c>
      <c r="AO236" s="80" cm="1">
        <f t="array" aca="1" ref="AO236" ca="1">IF(ISERROR(INDIRECT("ｄａｔａ!$"&amp;AO$112&amp;"$"&amp;$B236)),1,0)</f>
        <v>0</v>
      </c>
      <c r="AP236" s="80">
        <f ca="1">IF(SUM($AQ234:$AZ234,$AQ236:$AZ236)&gt;0,1,0)</f>
        <v>0</v>
      </c>
      <c r="AQ236" s="80" cm="1">
        <f t="array" aca="1" ref="AQ236" ca="1">IF(ISERROR(INDIRECT("ｄａｔａ!$"&amp;AQ$112&amp;"$"&amp;$B236)),1,0)</f>
        <v>0</v>
      </c>
      <c r="AR236" s="80" cm="1">
        <f t="array" aca="1" ref="AR236" ca="1">IF(ISERROR(INDIRECT("ｄａｔａ!$"&amp;AR$112&amp;"$"&amp;$B236)),1,0)</f>
        <v>0</v>
      </c>
      <c r="AS236" s="80" cm="1">
        <f t="array" aca="1" ref="AS236" ca="1">IF(ISERROR(INDIRECT("ｄａｔａ!$"&amp;AS$112&amp;"$"&amp;$B236)),1,0)</f>
        <v>0</v>
      </c>
      <c r="AT236" s="80" cm="1">
        <f t="array" aca="1" ref="AT236" ca="1">IF(ISERROR(INDIRECT("ｄａｔａ!$"&amp;AT$112&amp;"$"&amp;$B236)),1,0)</f>
        <v>0</v>
      </c>
      <c r="AU236" s="80" cm="1">
        <f t="array" aca="1" ref="AU236" ca="1">IF(ISERROR(INDIRECT("ｄａｔａ!$"&amp;AU$112&amp;"$"&amp;$B236)),1,0)</f>
        <v>0</v>
      </c>
      <c r="AV236" s="80" cm="1">
        <f t="array" aca="1" ref="AV236" ca="1">IF(ISERROR(INDIRECT("ｄａｔａ!$"&amp;AV$112&amp;"$"&amp;$B236)),1,0)</f>
        <v>0</v>
      </c>
      <c r="AW236" s="80" cm="1">
        <f t="array" aca="1" ref="AW236" ca="1">IF(ISERROR(INDIRECT("ｄａｔａ!$"&amp;AW$112&amp;"$"&amp;$B236)),1,0)</f>
        <v>0</v>
      </c>
      <c r="AX236" s="80" cm="1">
        <f t="array" aca="1" ref="AX236" ca="1">IF(ISERROR(INDIRECT("ｄａｔａ!$"&amp;AX$112&amp;"$"&amp;$B236)),1,0)</f>
        <v>0</v>
      </c>
      <c r="AY236" s="80" cm="1">
        <f t="array" aca="1" ref="AY236" ca="1">IF(ISERROR(INDIRECT("ｄａｔａ!$"&amp;AY$112&amp;"$"&amp;$B236)),1,0)</f>
        <v>0</v>
      </c>
      <c r="AZ236" s="80" cm="1">
        <f t="array" aca="1" ref="AZ236" ca="1">IF(ISERROR(INDIRECT("ｄａｔａ!$"&amp;AZ$112&amp;"$"&amp;$B236)),1,0)</f>
        <v>0</v>
      </c>
      <c r="BA236" s="80">
        <f ca="1">IF(SUM($BB234:$BP234,$BB236:$BP236)&gt;0,1,0)</f>
        <v>0</v>
      </c>
      <c r="BB236" s="80" cm="1">
        <f t="array" aca="1" ref="BB236" ca="1">IF(ISERROR(INDIRECT("ｄａｔａ!$"&amp;BB$112&amp;"$"&amp;$B236)),1,0)</f>
        <v>0</v>
      </c>
      <c r="BC236" s="80" cm="1">
        <f t="array" aca="1" ref="BC236" ca="1">IF(ISERROR(INDIRECT("ｄａｔａ!$"&amp;BC$112&amp;"$"&amp;$B236)),1,0)</f>
        <v>0</v>
      </c>
      <c r="BD236" s="80" cm="1">
        <f t="array" aca="1" ref="BD236" ca="1">IF(ISERROR(INDIRECT("ｄａｔａ!$"&amp;BD$112&amp;"$"&amp;$B236)),1,0)</f>
        <v>0</v>
      </c>
      <c r="BE236" s="80" cm="1">
        <f t="array" aca="1" ref="BE236" ca="1">IF(ISERROR(INDIRECT("ｄａｔａ!$"&amp;BE$112&amp;"$"&amp;$B236)),1,0)</f>
        <v>0</v>
      </c>
      <c r="BF236" s="80" cm="1">
        <f t="array" aca="1" ref="BF236" ca="1">IF(ISERROR(INDIRECT("ｄａｔａ!$"&amp;BF$112&amp;"$"&amp;$B236)),1,0)</f>
        <v>0</v>
      </c>
      <c r="BG236" s="80" cm="1">
        <f t="array" aca="1" ref="BG236" ca="1">IF(ISERROR(INDIRECT("ｄａｔａ!$"&amp;BG$112&amp;"$"&amp;$B236)),1,0)</f>
        <v>0</v>
      </c>
      <c r="BH236" s="80" cm="1">
        <f t="array" aca="1" ref="BH236" ca="1">IF(ISERROR(INDIRECT("ｄａｔａ!$"&amp;BH$112&amp;"$"&amp;$B236)),1,0)</f>
        <v>0</v>
      </c>
      <c r="BI236" s="80" cm="1">
        <f t="array" aca="1" ref="BI236" ca="1">IF(ISERROR(INDIRECT("ｄａｔａ!$"&amp;BI$112&amp;"$"&amp;$B236)),1,0)</f>
        <v>0</v>
      </c>
      <c r="BJ236" s="80" cm="1">
        <f t="array" aca="1" ref="BJ236" ca="1">IF(ISERROR(INDIRECT("ｄａｔａ!$"&amp;BJ$112&amp;"$"&amp;$B236)),1,0)</f>
        <v>0</v>
      </c>
      <c r="BK236" s="80" cm="1">
        <f t="array" aca="1" ref="BK236" ca="1">IF(ISERROR(INDIRECT("ｄａｔａ!$"&amp;BK$112&amp;"$"&amp;$B236)),1,0)</f>
        <v>0</v>
      </c>
      <c r="BL236" s="80" cm="1">
        <f t="array" aca="1" ref="BL236" ca="1">IF(ISERROR(INDIRECT("ｄａｔａ!$"&amp;BL$112&amp;"$"&amp;$B236)),1,0)</f>
        <v>0</v>
      </c>
      <c r="BM236" s="80" cm="1">
        <f t="array" aca="1" ref="BM236" ca="1">IF(ISERROR(INDIRECT("ｄａｔａ!$"&amp;BM$112&amp;"$"&amp;$B236)),1,0)</f>
        <v>0</v>
      </c>
      <c r="BN236" s="80" cm="1">
        <f t="array" aca="1" ref="BN236" ca="1">IF(ISERROR(INDIRECT("ｄａｔａ!$"&amp;BN$112&amp;"$"&amp;$B236)),1,0)</f>
        <v>0</v>
      </c>
      <c r="BO236" s="80" cm="1">
        <f t="array" aca="1" ref="BO236" ca="1">IF(ISERROR(INDIRECT("ｄａｔａ!$"&amp;BO$112&amp;"$"&amp;$B236)),1,0)</f>
        <v>0</v>
      </c>
      <c r="BP236" s="80" cm="1">
        <f t="array" aca="1" ref="BP236" ca="1">IF(ISERROR(INDIRECT("ｄａｔａ!$"&amp;BP$112&amp;"$"&amp;$B236)),1,0)</f>
        <v>0</v>
      </c>
    </row>
    <row r="237" spans="1:68" x14ac:dyDescent="0.2">
      <c r="A237" s="80" t="s">
        <v>2349</v>
      </c>
      <c r="B237" s="80">
        <f>VLOOKUP($A237,$A$11:$B$110,2,FALSE)</f>
        <v>38</v>
      </c>
      <c r="C237" s="80" t="s">
        <v>2435</v>
      </c>
      <c r="D237" s="80" cm="1">
        <f t="array" aca="1" ref="D237" ca="1">_xlfn.IFS(D238=1,0,D239=1,0,AND(INDIRECT("ｄａｔａ!$"&amp;D$112&amp;"$"&amp;$B237)&lt;=INDIRECT("kikan!$Q$11"),INDIRECT("ｄａｔａ!$"&amp;D$112&amp;"$"&amp;$B237)&gt;=INDIRECT("kikan!$K$11")),0,TRUE,1)</f>
        <v>0</v>
      </c>
      <c r="F237" s="80">
        <v>0</v>
      </c>
      <c r="G237" s="80">
        <v>0</v>
      </c>
      <c r="H237" s="80">
        <v>0</v>
      </c>
      <c r="I237" s="80" cm="1">
        <f t="array" aca="1" ref="I237" ca="1">_xlfn.IFS(I238=1,0,I239=1,0,INDIRECT("ｄａｔａ!$"&amp;I$112&amp;"$"&amp;$B237)&gt;=INDIRECT("kikan!$I$11"),0,TRUE,1)</f>
        <v>0</v>
      </c>
      <c r="J237" s="80" cm="1">
        <f t="array" aca="1" ref="J237" ca="1">_xlfn.IFS(D240=1,0,I237=1,0,J238=1,0,I239=1,0,J239=1,0,INDIRECT("ｄａｔａ!$"&amp;I$112&amp;"$"&amp;$B237)&gt;INDIRECT("kikan!$I$11"),0,INDIRECT("ｄａｔａ!$"&amp;J$112&amp;"$"&amp;$B237)&gt;=INDIRECT("ｄａｔａ!$"&amp;D$112&amp;"$"&amp;$B237),0,TRUE,1)</f>
        <v>0</v>
      </c>
      <c r="K237" s="80" cm="1">
        <f t="array" aca="1" ref="K237" ca="1">_xlfn.IFS(K238=1,0,K239=1,0,AND(INDIRECT("ｄａｔａ!$"&amp;K$112&amp;"$"&amp;$B238)&gt;0,INDIRECT("ｄａｔａ!$"&amp;K$112&amp;"$"&amp;$B238)&lt;10000),0,TRUE,1)</f>
        <v>0</v>
      </c>
      <c r="L237" s="80" cm="1">
        <f t="array" aca="1" ref="L237" ca="1">_xlfn.IFS(L238=1,0,L239=1,0,INDIRECT("ｄａｔａ!$"&amp;L$112&amp;"$"&amp;$B237)&lt;20000,1,TRUE,0)</f>
        <v>0</v>
      </c>
      <c r="M237" s="80">
        <v>0</v>
      </c>
      <c r="N237" s="80">
        <v>0</v>
      </c>
      <c r="O237" s="80" cm="1">
        <f t="array" aca="1" ref="O237" ca="1">_xlfn.IFS(O240=1,0,INDIRECT("ｄａｔａ!$"&amp;O$112&amp;"$"&amp;$B238)=4,1,TRUE,0)</f>
        <v>0</v>
      </c>
      <c r="P237" s="80" cm="1">
        <f t="array" aca="1" ref="P237" ca="1">_xlfn.IFS(P240=1,0,AND(INDIRECT("ｄａｔａ!$"&amp;P$112&amp;"$"&amp;$B238)&lt;=3,INDIRECT("ｄａｔａ!$"&amp;P$112&amp;"$"&amp;$B238)&gt;0),1,TRUE,0)</f>
        <v>0</v>
      </c>
      <c r="Q237" s="80" cm="1">
        <f t="array" aca="1" ref="Q237" ca="1">_xlfn.IFS(Q240=1,0,INDIRECT("ｄａｔａ!$"&amp;Q$112&amp;"$"&amp;$B237)=1,1,TRUE,0)</f>
        <v>0</v>
      </c>
      <c r="R237" s="80">
        <v>0</v>
      </c>
      <c r="S237" s="80">
        <v>0</v>
      </c>
      <c r="T237" s="80">
        <v>0</v>
      </c>
      <c r="U237" s="80">
        <v>0</v>
      </c>
      <c r="V237" s="80">
        <v>0</v>
      </c>
      <c r="W237" s="80">
        <v>0</v>
      </c>
      <c r="X237" s="80">
        <f ca="1">IF(AND(SUM($Y237:$AO237)=0,17-SUM($Y239:$AO239)&gt;1),1,0)</f>
        <v>0</v>
      </c>
      <c r="Y237" s="80" cm="1">
        <f t="array" aca="1" ref="Y237" ca="1">_xlfn.IFS(Y240=1,0,INDIRECT("ｄａｔａ!$"&amp;Y$112&amp;"$"&amp;$B237)=2,1,TRUE,0)</f>
        <v>0</v>
      </c>
      <c r="Z237" s="80" cm="1">
        <f t="array" aca="1" ref="Z237" ca="1">_xlfn.IFS(Z240=1,0,INDIRECT("ｄａｔａ!$"&amp;Z$112&amp;"$"&amp;$B237)=2,1,TRUE,0)</f>
        <v>0</v>
      </c>
      <c r="AA237" s="80" cm="1">
        <f t="array" aca="1" ref="AA237" ca="1">_xlfn.IFS(AA240=1,0,INDIRECT("ｄａｔａ!$"&amp;AA$112&amp;"$"&amp;$B237)=2,1,TRUE,0)</f>
        <v>0</v>
      </c>
      <c r="AB237" s="80" cm="1">
        <f t="array" aca="1" ref="AB237" ca="1">_xlfn.IFS(AB240=1,0,INDIRECT("ｄａｔａ!$"&amp;AB$112&amp;"$"&amp;$B237)=2,1,TRUE,0)</f>
        <v>0</v>
      </c>
      <c r="AC237" s="80" cm="1">
        <f t="array" aca="1" ref="AC237" ca="1">_xlfn.IFS(AC240=1,0,INDIRECT("ｄａｔａ!$"&amp;AC$112&amp;"$"&amp;$B237)=2,1,TRUE,0)</f>
        <v>0</v>
      </c>
      <c r="AD237" s="80" cm="1">
        <f t="array" aca="1" ref="AD237" ca="1">_xlfn.IFS(AD240=1,0,INDIRECT("ｄａｔａ!$"&amp;AD$112&amp;"$"&amp;$B237)=2,1,TRUE,0)</f>
        <v>0</v>
      </c>
      <c r="AE237" s="80" cm="1">
        <f t="array" aca="1" ref="AE237" ca="1">_xlfn.IFS(AE240=1,0,INDIRECT("ｄａｔａ!$"&amp;AE$112&amp;"$"&amp;$B237)=2,1,TRUE,0)</f>
        <v>0</v>
      </c>
      <c r="AF237" s="80" cm="1">
        <f t="array" aca="1" ref="AF237" ca="1">_xlfn.IFS(AF240=1,0,INDIRECT("ｄａｔａ!$"&amp;AF$112&amp;"$"&amp;$B237)=2,1,TRUE,0)</f>
        <v>0</v>
      </c>
      <c r="AG237" s="80" cm="1">
        <f t="array" aca="1" ref="AG237" ca="1">_xlfn.IFS(AG240=1,0,INDIRECT("ｄａｔａ!$"&amp;AG$112&amp;"$"&amp;$B237)=2,1,TRUE,0)</f>
        <v>0</v>
      </c>
      <c r="AH237" s="80" cm="1">
        <f t="array" aca="1" ref="AH237" ca="1">_xlfn.IFS(AH240=1,0,INDIRECT("ｄａｔａ!$"&amp;AH$112&amp;"$"&amp;$B237)=2,1,TRUE,0)</f>
        <v>0</v>
      </c>
      <c r="AI237" s="80" cm="1">
        <f t="array" aca="1" ref="AI237" ca="1">_xlfn.IFS(AI240=1,0,INDIRECT("ｄａｔａ!$"&amp;AI$112&amp;"$"&amp;$B237)=2,1,TRUE,0)</f>
        <v>0</v>
      </c>
      <c r="AJ237" s="80" cm="1">
        <f t="array" aca="1" ref="AJ237" ca="1">_xlfn.IFS(AJ240=1,0,INDIRECT("ｄａｔａ!$"&amp;AJ$112&amp;"$"&amp;$B237)=2,1,TRUE,0)</f>
        <v>0</v>
      </c>
      <c r="AK237" s="80" cm="1">
        <f t="array" aca="1" ref="AK237" ca="1">_xlfn.IFS(AK240=1,0,INDIRECT("ｄａｔａ!$"&amp;AK$112&amp;"$"&amp;$B237)=2,1,TRUE,0)</f>
        <v>0</v>
      </c>
      <c r="AL237" s="80" cm="1">
        <f t="array" aca="1" ref="AL237" ca="1">_xlfn.IFS(AL240=1,0,INDIRECT("ｄａｔａ!$"&amp;AL$112&amp;"$"&amp;$B237)=2,1,TRUE,0)</f>
        <v>0</v>
      </c>
      <c r="AM237" s="80" cm="1">
        <f t="array" aca="1" ref="AM237" ca="1">_xlfn.IFS(AM240=1,0,INDIRECT("ｄａｔａ!$"&amp;AM$112&amp;"$"&amp;$B237)=2,1,TRUE,0)</f>
        <v>0</v>
      </c>
      <c r="AN237" s="80" cm="1">
        <f t="array" aca="1" ref="AN237" ca="1">_xlfn.IFS(AN240=1,0,INDIRECT("ｄａｔａ!$"&amp;AN$112&amp;"$"&amp;$B237)=2,1,TRUE,0)</f>
        <v>0</v>
      </c>
      <c r="AO237" s="80" cm="1">
        <f t="array" aca="1" ref="AO237" ca="1">_xlfn.IFS(AO240=1,0,INDIRECT("ｄａｔａ!$"&amp;AO$112&amp;"$"&amp;$B237)=2,1,TRUE,0)</f>
        <v>0</v>
      </c>
      <c r="AP237" s="80">
        <f ca="1">IF(AND(SUM($AQ237:$AZ237)=0,10-SUM($AQ239:$AZ239)&gt;1),1,0)</f>
        <v>0</v>
      </c>
      <c r="AQ237" s="80" cm="1">
        <f t="array" aca="1" ref="AQ237" ca="1">_xlfn.IFS(AQ240=1,0,INDIRECT("ｄａｔａ!$"&amp;AQ$112&amp;"$"&amp;$B237)=2,1,TRUE,0)</f>
        <v>0</v>
      </c>
      <c r="AR237" s="80" cm="1">
        <f t="array" aca="1" ref="AR237" ca="1">_xlfn.IFS(AR240=1,0,INDIRECT("ｄａｔａ!$"&amp;AR$112&amp;"$"&amp;$B237)=2,1,TRUE,0)</f>
        <v>0</v>
      </c>
      <c r="AS237" s="80" cm="1">
        <f t="array" aca="1" ref="AS237" ca="1">_xlfn.IFS(AS240=1,0,INDIRECT("ｄａｔａ!$"&amp;AS$112&amp;"$"&amp;$B237)=2,1,TRUE,0)</f>
        <v>0</v>
      </c>
      <c r="AT237" s="80" cm="1">
        <f t="array" aca="1" ref="AT237" ca="1">_xlfn.IFS(AT240=1,0,INDIRECT("ｄａｔａ!$"&amp;AT$112&amp;"$"&amp;$B237)=2,1,TRUE,0)</f>
        <v>0</v>
      </c>
      <c r="AU237" s="80" cm="1">
        <f t="array" aca="1" ref="AU237" ca="1">_xlfn.IFS(AU240=1,0,INDIRECT("ｄａｔａ!$"&amp;AU$112&amp;"$"&amp;$B237)=2,1,TRUE,0)</f>
        <v>0</v>
      </c>
      <c r="AV237" s="80" cm="1">
        <f t="array" aca="1" ref="AV237" ca="1">_xlfn.IFS(AV240=1,0,INDIRECT("ｄａｔａ!$"&amp;AV$112&amp;"$"&amp;$B237)=2,1,TRUE,0)</f>
        <v>0</v>
      </c>
      <c r="AW237" s="80" cm="1">
        <f t="array" aca="1" ref="AW237" ca="1">_xlfn.IFS(AW240=1,0,INDIRECT("ｄａｔａ!$"&amp;AW$112&amp;"$"&amp;$B237)=2,1,TRUE,0)</f>
        <v>0</v>
      </c>
      <c r="AX237" s="80" cm="1">
        <f t="array" aca="1" ref="AX237" ca="1">_xlfn.IFS(AX240=1,0,INDIRECT("ｄａｔａ!$"&amp;AX$112&amp;"$"&amp;$B237)=2,1,TRUE,0)</f>
        <v>0</v>
      </c>
      <c r="AY237" s="80" cm="1">
        <f t="array" aca="1" ref="AY237" ca="1">_xlfn.IFS(AY240=1,0,INDIRECT("ｄａｔａ!$"&amp;AY$112&amp;"$"&amp;$B237)=2,1,TRUE,0)</f>
        <v>0</v>
      </c>
      <c r="AZ237" s="80" cm="1">
        <f t="array" aca="1" ref="AZ237" ca="1">_xlfn.IFS(AZ240=1,0,INDIRECT("ｄａｔａ!$"&amp;AZ$112&amp;"$"&amp;$B237)=2,1,TRUE,0)</f>
        <v>0</v>
      </c>
      <c r="BA237" s="80">
        <f ca="1">IF(AND(SUM($BB237:$BP237)=0,15-SUM($BB239:$BP239)&gt;1),1,0)</f>
        <v>0</v>
      </c>
      <c r="BB237" s="80" cm="1">
        <f t="array" aca="1" ref="BB237" ca="1">_xlfn.IFS(BB240=1,0,INDIRECT("ｄａｔａ!$"&amp;BB$112&amp;"$"&amp;$B237)=2,1,TRUE,0)</f>
        <v>0</v>
      </c>
      <c r="BC237" s="80" cm="1">
        <f t="array" aca="1" ref="BC237" ca="1">_xlfn.IFS(BC240=1,0,INDIRECT("ｄａｔａ!$"&amp;BC$112&amp;"$"&amp;$B237)=2,1,TRUE,0)</f>
        <v>0</v>
      </c>
      <c r="BD237" s="80" cm="1">
        <f t="array" aca="1" ref="BD237" ca="1">_xlfn.IFS(BD240=1,0,INDIRECT("ｄａｔａ!$"&amp;BD$112&amp;"$"&amp;$B237)=2,1,TRUE,0)</f>
        <v>0</v>
      </c>
      <c r="BE237" s="80" cm="1">
        <f t="array" aca="1" ref="BE237" ca="1">_xlfn.IFS(BE240=1,0,INDIRECT("ｄａｔａ!$"&amp;BE$112&amp;"$"&amp;$B237)=2,1,TRUE,0)</f>
        <v>0</v>
      </c>
      <c r="BF237" s="80" cm="1">
        <f t="array" aca="1" ref="BF237" ca="1">_xlfn.IFS(BF240=1,0,INDIRECT("ｄａｔａ!$"&amp;BF$112&amp;"$"&amp;$B237)=2,1,TRUE,0)</f>
        <v>0</v>
      </c>
      <c r="BG237" s="80" cm="1">
        <f t="array" aca="1" ref="BG237" ca="1">_xlfn.IFS(BG240=1,0,INDIRECT("ｄａｔａ!$"&amp;BG$112&amp;"$"&amp;$B237)=2,1,TRUE,0)</f>
        <v>0</v>
      </c>
      <c r="BH237" s="80" cm="1">
        <f t="array" aca="1" ref="BH237" ca="1">_xlfn.IFS(BH240=1,0,INDIRECT("ｄａｔａ!$"&amp;BH$112&amp;"$"&amp;$B237)=2,1,TRUE,0)</f>
        <v>0</v>
      </c>
      <c r="BI237" s="80" cm="1">
        <f t="array" aca="1" ref="BI237" ca="1">_xlfn.IFS(BI240=1,0,INDIRECT("ｄａｔａ!$"&amp;BI$112&amp;"$"&amp;$B237)=2,1,TRUE,0)</f>
        <v>0</v>
      </c>
      <c r="BJ237" s="80" cm="1">
        <f t="array" aca="1" ref="BJ237" ca="1">_xlfn.IFS(BJ240=1,0,INDIRECT("ｄａｔａ!$"&amp;BJ$112&amp;"$"&amp;$B237)=2,1,TRUE,0)</f>
        <v>0</v>
      </c>
      <c r="BK237" s="80" cm="1">
        <f t="array" aca="1" ref="BK237" ca="1">_xlfn.IFS(BK240=1,0,INDIRECT("ｄａｔａ!$"&amp;BK$112&amp;"$"&amp;$B237)=2,1,TRUE,0)</f>
        <v>0</v>
      </c>
      <c r="BL237" s="80" cm="1">
        <f t="array" aca="1" ref="BL237" ca="1">_xlfn.IFS(BL240=1,0,INDIRECT("ｄａｔａ!$"&amp;BL$112&amp;"$"&amp;$B237)=2,1,TRUE,0)</f>
        <v>0</v>
      </c>
      <c r="BM237" s="80" cm="1">
        <f t="array" aca="1" ref="BM237" ca="1">_xlfn.IFS(BM240=1,0,INDIRECT("ｄａｔａ!$"&amp;BM$112&amp;"$"&amp;$B237)=2,1,TRUE,0)</f>
        <v>0</v>
      </c>
      <c r="BN237" s="80" cm="1">
        <f t="array" aca="1" ref="BN237" ca="1">_xlfn.IFS(BN240=1,0,INDIRECT("ｄａｔａ!$"&amp;BN$112&amp;"$"&amp;$B237)=2,1,TRUE,0)</f>
        <v>0</v>
      </c>
      <c r="BO237" s="80" cm="1">
        <f t="array" aca="1" ref="BO237" ca="1">_xlfn.IFS(BO240=1,0,INDIRECT("ｄａｔａ!$"&amp;BO$112&amp;"$"&amp;$B237)=2,1,TRUE,0)</f>
        <v>0</v>
      </c>
      <c r="BP237" s="80" cm="1">
        <f t="array" aca="1" ref="BP237" ca="1">_xlfn.IFS(BP240=1,0,INDIRECT("ｄａｔａ!$"&amp;BP$112&amp;"$"&amp;$B237)=2,1,TRUE,0)</f>
        <v>0</v>
      </c>
    </row>
    <row r="238" spans="1:68" x14ac:dyDescent="0.2">
      <c r="B238" s="80">
        <f>VLOOKUP($A237,$A$11:$B$110,2,FALSE)</f>
        <v>38</v>
      </c>
      <c r="C238" s="80" t="s">
        <v>2437</v>
      </c>
      <c r="D238" s="80" cm="1">
        <f t="array" aca="1" ref="D238" ca="1">_xlfn.IFS(D239=1,0,AND(ISNUMBER(INDIRECT("ｄａｔａ!$"&amp;D$112&amp;"$"&amp;$B238)),INDIRECT("ｄａｔａ!$"&amp;D$112&amp;"$"&amp;$B238)&lt;=12,INDIRECT("ｄａｔａ!$"&amp;D$112&amp;"$"&amp;$B238)&gt;=1),0,TRUE,1)</f>
        <v>1</v>
      </c>
      <c r="F238" s="80">
        <v>0</v>
      </c>
      <c r="G238" s="80">
        <v>0</v>
      </c>
      <c r="H238" s="80">
        <v>0</v>
      </c>
      <c r="I238" s="80" cm="1">
        <f t="array" aca="1" ref="I238" ca="1">_xlfn.IFS(I239=1,0,AND(ISNUMBER(INDIRECT("ｄａｔａ!$"&amp;I$112&amp;"$"&amp;$B238)),LEN(INDIRECT("ｄａｔａ!$"&amp;I$112&amp;"$"&amp;$B238))=4),0,TRUE,1)</f>
        <v>0</v>
      </c>
      <c r="J238" s="80" cm="1">
        <f t="array" aca="1" ref="J238" ca="1">_xlfn.IFS(J239=1,0,AND(ISNUMBER(INDIRECT("ｄａｔａ!$"&amp;J$112&amp;"$"&amp;$B238)),INDIRECT("ｄａｔａ!$"&amp;J$112&amp;"$"&amp;$B238)&lt;=12,INDIRECT("ｄａｔａ!$"&amp;J$112&amp;"$"&amp;$B238)&gt;=1),0,TRUE,1)</f>
        <v>0</v>
      </c>
      <c r="K238" s="80" cm="1">
        <f t="array" aca="1" ref="K238" ca="1">_xlfn.IFS(K239=1,0,ISNUMBER(INDIRECT("ｄａｔａ!$"&amp;K$112&amp;"$"&amp;$B238)),0,TRUE,1)</f>
        <v>0</v>
      </c>
      <c r="L238" s="80" cm="1">
        <f t="array" aca="1" ref="L238" ca="1">_xlfn.IFS(L239=1,0,AND(ISNUMBER(INDIRECT("ｄａｔａ!$"&amp;L$112&amp;"$"&amp;$B238)),INDIRECT("ｄａｔａ!$"&amp;L$112&amp;"$"&amp;$B238)&gt;0),0,TRUE,1)</f>
        <v>0</v>
      </c>
      <c r="M238" s="80" cm="1">
        <f t="array" aca="1" ref="M238" ca="1">_xlfn.IFS(M239=1,0,AND(INDIRECT("ｄａｔａ!$"&amp;M$112&amp;"$"&amp;$B238)&lt;=5,INDIRECT("ｄａｔａ!$"&amp;M$112&amp;"$"&amp;$B238)&gt;0),0,TRUE,1)</f>
        <v>0</v>
      </c>
      <c r="N238" s="80" cm="1">
        <f t="array" aca="1" ref="N238" ca="1">_xlfn.IFS(N239=1,0,AND(INDIRECT("ｄａｔａ!$"&amp;N$112&amp;"$"&amp;$B238)&lt;=2,INDIRECT("ｄａｔａ!$"&amp;N$112&amp;"$"&amp;$B238)&gt;0),0,TRUE,1)</f>
        <v>0</v>
      </c>
      <c r="O238" s="80" cm="1">
        <f t="array" aca="1" ref="O238" ca="1">_xlfn.IFS(O239=1,0,AND(INDIRECT("ｄａｔａ!$"&amp;O$112&amp;"$"&amp;$B238)&lt;=4,INDIRECT("ｄａｔａ!$"&amp;O$112&amp;"$"&amp;$B238)&gt;0),0,TRUE,1)</f>
        <v>0</v>
      </c>
      <c r="P238" s="80" cm="1">
        <f t="array" aca="1" ref="P238" ca="1">_xlfn.IFS(P239=1,0,AND(INDIRECT("ｄａｔａ!$"&amp;P$112&amp;"$"&amp;$B238)&lt;=3,INDIRECT("ｄａｔａ!$"&amp;P$112&amp;"$"&amp;$B238)&gt;0),0,TRUE,1)</f>
        <v>0</v>
      </c>
      <c r="Q238" s="80" cm="1">
        <f t="array" aca="1" ref="Q238" ca="1">_xlfn.IFS(Q239=1,0,AND(INDIRECT("ｄａｔａ!$"&amp;Q$112&amp;"$"&amp;$B238)&lt;=2,INDIRECT("ｄａｔａ!$"&amp;Q$112&amp;"$"&amp;$B238)&gt;0),0,TRUE,1)</f>
        <v>0</v>
      </c>
      <c r="R238" s="80" cm="1">
        <f t="array" aca="1" ref="R238" ca="1">_xlfn.IFS(R239=1,0,AND(INDIRECT("ｄａｔａ!$"&amp;R$112&amp;"$"&amp;$B238)&lt;=10,INDIRECT("ｄａｔａ!$"&amp;R$112&amp;"$"&amp;$B238)&gt;0),0,TRUE,1)</f>
        <v>0</v>
      </c>
      <c r="S238" s="80" cm="1">
        <f t="array" aca="1" ref="S238" ca="1">_xlfn.IFS(S239=1,0,AND(INDIRECT("ｄａｔａ!$"&amp;S$112&amp;"$"&amp;$B238)&lt;=5,INDIRECT("ｄａｔａ!$"&amp;S$112&amp;"$"&amp;$B238)&gt;0),0,TRUE,1)</f>
        <v>0</v>
      </c>
      <c r="T238" s="80" cm="1">
        <f t="array" aca="1" ref="T238" ca="1">_xlfn.IFS(T239=1,0,AND(INDIRECT("ｄａｔａ!$"&amp;T$112&amp;"$"&amp;$B238)&lt;=9,INDIRECT("ｄａｔａ!$"&amp;T$112&amp;"$"&amp;$B238)&gt;0),0,TRUE,1)</f>
        <v>0</v>
      </c>
      <c r="U238" s="80" cm="1">
        <f t="array" aca="1" ref="U238" ca="1">_xlfn.IFS(U239=1,0,ISNUMBER(INDIRECT("ｄａｔａ!$"&amp;U$112&amp;"$"&amp;$B238)),0,TRUE,1)</f>
        <v>0</v>
      </c>
      <c r="V238" s="80" cm="1">
        <f t="array" aca="1" ref="V238" ca="1">_xlfn.IFS(V239=1,0,AND(INDIRECT("ｄａｔａ!$"&amp;V$112&amp;"$"&amp;$B238)&lt;=4,INDIRECT("ｄａｔａ!$"&amp;V$112&amp;"$"&amp;$B238)&gt;0),0,TRUE,1)</f>
        <v>0</v>
      </c>
      <c r="W238" s="80" cm="1">
        <f t="array" aca="1" ref="W238" ca="1">_xlfn.IFS(W239=1,0,AND(INDIRECT("ｄａｔａ!$"&amp;W$112&amp;"$"&amp;$B238)&lt;=2,INDIRECT("ｄａｔａ!$"&amp;W$112&amp;"$"&amp;$B238)&gt;0),0,TRUE,1)</f>
        <v>0</v>
      </c>
      <c r="X238" s="80">
        <f ca="1">IF(SUM($Y237:$AO237)&gt;1,1,0)</f>
        <v>0</v>
      </c>
      <c r="Y238" s="80" cm="1">
        <f t="array" aca="1" ref="Y238" ca="1">_xlfn.IFS(Y240=1,0,Y239=1,0,AND(INDIRECT("ｄａｔａ!$"&amp;Y$112&amp;"$"&amp;$B238)&lt;=2,INDIRECT("ｄａｔａ!$"&amp;Y$112&amp;"$"&amp;$B238)&gt;0),0,TRUE,1)</f>
        <v>0</v>
      </c>
      <c r="Z238" s="80" cm="1">
        <f t="array" aca="1" ref="Z238" ca="1">_xlfn.IFS(Z240=1,0,Z239=1,0,AND(INDIRECT("ｄａｔａ!$"&amp;Z$112&amp;"$"&amp;$B238)&lt;=2,INDIRECT("ｄａｔａ!$"&amp;Z$112&amp;"$"&amp;$B238)&gt;0),0,TRUE,1)</f>
        <v>0</v>
      </c>
      <c r="AA238" s="80" cm="1">
        <f t="array" aca="1" ref="AA238" ca="1">_xlfn.IFS(AA240=1,0,AA239=1,0,AND(INDIRECT("ｄａｔａ!$"&amp;AA$112&amp;"$"&amp;$B238)&lt;=2,INDIRECT("ｄａｔａ!$"&amp;AA$112&amp;"$"&amp;$B238)&gt;0),0,TRUE,1)</f>
        <v>0</v>
      </c>
      <c r="AB238" s="80" cm="1">
        <f t="array" aca="1" ref="AB238" ca="1">_xlfn.IFS(AB240=1,0,AB239=1,0,AND(INDIRECT("ｄａｔａ!$"&amp;AB$112&amp;"$"&amp;$B238)&lt;=2,INDIRECT("ｄａｔａ!$"&amp;AB$112&amp;"$"&amp;$B238)&gt;0),0,TRUE,1)</f>
        <v>0</v>
      </c>
      <c r="AC238" s="80" cm="1">
        <f t="array" aca="1" ref="AC238" ca="1">_xlfn.IFS(AC240=1,0,AC239=1,0,AND(INDIRECT("ｄａｔａ!$"&amp;AC$112&amp;"$"&amp;$B238)&lt;=2,INDIRECT("ｄａｔａ!$"&amp;AC$112&amp;"$"&amp;$B238)&gt;0),0,TRUE,1)</f>
        <v>0</v>
      </c>
      <c r="AD238" s="80" cm="1">
        <f t="array" aca="1" ref="AD238" ca="1">_xlfn.IFS(AD240=1,0,AD239=1,0,AND(INDIRECT("ｄａｔａ!$"&amp;AD$112&amp;"$"&amp;$B238)&lt;=2,INDIRECT("ｄａｔａ!$"&amp;AD$112&amp;"$"&amp;$B238)&gt;0),0,TRUE,1)</f>
        <v>0</v>
      </c>
      <c r="AE238" s="80" cm="1">
        <f t="array" aca="1" ref="AE238" ca="1">_xlfn.IFS(AE240=1,0,AE239=1,0,AND(INDIRECT("ｄａｔａ!$"&amp;AE$112&amp;"$"&amp;$B238)&lt;=2,INDIRECT("ｄａｔａ!$"&amp;AE$112&amp;"$"&amp;$B238)&gt;0),0,TRUE,1)</f>
        <v>0</v>
      </c>
      <c r="AF238" s="80" cm="1">
        <f t="array" aca="1" ref="AF238" ca="1">_xlfn.IFS(AF240=1,0,AF239=1,0,AND(INDIRECT("ｄａｔａ!$"&amp;AF$112&amp;"$"&amp;$B238)&lt;=2,INDIRECT("ｄａｔａ!$"&amp;AF$112&amp;"$"&amp;$B238)&gt;0),0,TRUE,1)</f>
        <v>0</v>
      </c>
      <c r="AG238" s="80" cm="1">
        <f t="array" aca="1" ref="AG238" ca="1">_xlfn.IFS(AG240=1,0,AG239=1,0,AND(INDIRECT("ｄａｔａ!$"&amp;AG$112&amp;"$"&amp;$B238)&lt;=2,INDIRECT("ｄａｔａ!$"&amp;AG$112&amp;"$"&amp;$B238)&gt;0),0,TRUE,1)</f>
        <v>0</v>
      </c>
      <c r="AH238" s="80" cm="1">
        <f t="array" aca="1" ref="AH238" ca="1">_xlfn.IFS(AH240=1,0,AH239=1,0,AND(INDIRECT("ｄａｔａ!$"&amp;AH$112&amp;"$"&amp;$B238)&lt;=2,INDIRECT("ｄａｔａ!$"&amp;AH$112&amp;"$"&amp;$B238)&gt;0),0,TRUE,1)</f>
        <v>0</v>
      </c>
      <c r="AI238" s="80" cm="1">
        <f t="array" aca="1" ref="AI238" ca="1">_xlfn.IFS(AI240=1,0,AI239=1,0,AND(INDIRECT("ｄａｔａ!$"&amp;AI$112&amp;"$"&amp;$B238)&lt;=2,INDIRECT("ｄａｔａ!$"&amp;AI$112&amp;"$"&amp;$B238)&gt;0),0,TRUE,1)</f>
        <v>0</v>
      </c>
      <c r="AJ238" s="80" cm="1">
        <f t="array" aca="1" ref="AJ238" ca="1">_xlfn.IFS(AJ240=1,0,AJ239=1,0,AND(INDIRECT("ｄａｔａ!$"&amp;AJ$112&amp;"$"&amp;$B238)&lt;=2,INDIRECT("ｄａｔａ!$"&amp;AJ$112&amp;"$"&amp;$B238)&gt;0),0,TRUE,1)</f>
        <v>0</v>
      </c>
      <c r="AK238" s="80" cm="1">
        <f t="array" aca="1" ref="AK238" ca="1">_xlfn.IFS(AK240=1,0,AK239=1,0,AND(INDIRECT("ｄａｔａ!$"&amp;AK$112&amp;"$"&amp;$B238)&lt;=2,INDIRECT("ｄａｔａ!$"&amp;AK$112&amp;"$"&amp;$B238)&gt;0),0,TRUE,1)</f>
        <v>0</v>
      </c>
      <c r="AL238" s="80" cm="1">
        <f t="array" aca="1" ref="AL238" ca="1">_xlfn.IFS(AL240=1,0,AL239=1,0,AND(INDIRECT("ｄａｔａ!$"&amp;AL$112&amp;"$"&amp;$B238)&lt;=2,INDIRECT("ｄａｔａ!$"&amp;AL$112&amp;"$"&amp;$B238)&gt;0),0,TRUE,1)</f>
        <v>0</v>
      </c>
      <c r="AM238" s="80" cm="1">
        <f t="array" aca="1" ref="AM238" ca="1">_xlfn.IFS(AM240=1,0,AM239=1,0,AND(INDIRECT("ｄａｔａ!$"&amp;AM$112&amp;"$"&amp;$B238)&lt;=2,INDIRECT("ｄａｔａ!$"&amp;AM$112&amp;"$"&amp;$B238)&gt;0),0,TRUE,1)</f>
        <v>0</v>
      </c>
      <c r="AN238" s="80" cm="1">
        <f t="array" aca="1" ref="AN238" ca="1">_xlfn.IFS(AN240=1,0,AN239=1,0,AND(INDIRECT("ｄａｔａ!$"&amp;AN$112&amp;"$"&amp;$B238)&lt;=2,INDIRECT("ｄａｔａ!$"&amp;AN$112&amp;"$"&amp;$B238)&gt;0),0,TRUE,1)</f>
        <v>0</v>
      </c>
      <c r="AO238" s="80" cm="1">
        <f t="array" aca="1" ref="AO238" ca="1">_xlfn.IFS(AO240=1,0,AO239=1,0,AND(INDIRECT("ｄａｔａ!$"&amp;AO$112&amp;"$"&amp;$B238)&lt;=2,INDIRECT("ｄａｔａ!$"&amp;AO$112&amp;"$"&amp;$B238)&gt;0),0,TRUE,1)</f>
        <v>0</v>
      </c>
      <c r="AP238" s="80">
        <f ca="1">IF(SUM($AQ237:$AZ237)&gt;1,1,0)</f>
        <v>0</v>
      </c>
      <c r="AQ238" s="80" cm="1">
        <f t="array" aca="1" ref="AQ238" ca="1">_xlfn.IFS(AQ240=1,0,AQ239=1,0,AND(INDIRECT("ｄａｔａ!$"&amp;AQ$112&amp;"$"&amp;$B238)&lt;=2,INDIRECT("ｄａｔａ!$"&amp;AQ$112&amp;"$"&amp;$B238)&gt;0),0,TRUE,1)</f>
        <v>0</v>
      </c>
      <c r="AR238" s="80" cm="1">
        <f t="array" aca="1" ref="AR238" ca="1">_xlfn.IFS(AR240=1,0,AR239=1,0,AND(INDIRECT("ｄａｔａ!$"&amp;AR$112&amp;"$"&amp;$B238)&lt;=2,INDIRECT("ｄａｔａ!$"&amp;AR$112&amp;"$"&amp;$B238)&gt;0),0,TRUE,1)</f>
        <v>0</v>
      </c>
      <c r="AS238" s="80" cm="1">
        <f t="array" aca="1" ref="AS238" ca="1">_xlfn.IFS(AS240=1,0,AS239=1,0,AND(INDIRECT("ｄａｔａ!$"&amp;AS$112&amp;"$"&amp;$B238)&lt;=2,INDIRECT("ｄａｔａ!$"&amp;AS$112&amp;"$"&amp;$B238)&gt;0),0,TRUE,1)</f>
        <v>0</v>
      </c>
      <c r="AT238" s="80" cm="1">
        <f t="array" aca="1" ref="AT238" ca="1">_xlfn.IFS(AT240=1,0,AT239=1,0,AND(INDIRECT("ｄａｔａ!$"&amp;AT$112&amp;"$"&amp;$B238)&lt;=2,INDIRECT("ｄａｔａ!$"&amp;AT$112&amp;"$"&amp;$B238)&gt;0),0,TRUE,1)</f>
        <v>0</v>
      </c>
      <c r="AU238" s="80" cm="1">
        <f t="array" aca="1" ref="AU238" ca="1">_xlfn.IFS(AU240=1,0,AU239=1,0,AND(INDIRECT("ｄａｔａ!$"&amp;AU$112&amp;"$"&amp;$B238)&lt;=2,INDIRECT("ｄａｔａ!$"&amp;AU$112&amp;"$"&amp;$B238)&gt;0),0,TRUE,1)</f>
        <v>0</v>
      </c>
      <c r="AV238" s="80" cm="1">
        <f t="array" aca="1" ref="AV238" ca="1">_xlfn.IFS(AV240=1,0,AV239=1,0,AND(INDIRECT("ｄａｔａ!$"&amp;AV$112&amp;"$"&amp;$B238)&lt;=2,INDIRECT("ｄａｔａ!$"&amp;AV$112&amp;"$"&amp;$B238)&gt;0),0,TRUE,1)</f>
        <v>0</v>
      </c>
      <c r="AW238" s="80" cm="1">
        <f t="array" aca="1" ref="AW238" ca="1">_xlfn.IFS(AW240=1,0,AW239=1,0,AND(INDIRECT("ｄａｔａ!$"&amp;AW$112&amp;"$"&amp;$B238)&lt;=2,INDIRECT("ｄａｔａ!$"&amp;AW$112&amp;"$"&amp;$B238)&gt;0),0,TRUE,1)</f>
        <v>0</v>
      </c>
      <c r="AX238" s="80" cm="1">
        <f t="array" aca="1" ref="AX238" ca="1">_xlfn.IFS(AX240=1,0,AX239=1,0,AND(INDIRECT("ｄａｔａ!$"&amp;AX$112&amp;"$"&amp;$B238)&lt;=2,INDIRECT("ｄａｔａ!$"&amp;AX$112&amp;"$"&amp;$B238)&gt;0),0,TRUE,1)</f>
        <v>0</v>
      </c>
      <c r="AY238" s="80" cm="1">
        <f t="array" aca="1" ref="AY238" ca="1">_xlfn.IFS(AY240=1,0,AY239=1,0,AND(INDIRECT("ｄａｔａ!$"&amp;AY$112&amp;"$"&amp;$B238)&lt;=2,INDIRECT("ｄａｔａ!$"&amp;AY$112&amp;"$"&amp;$B238)&gt;0),0,TRUE,1)</f>
        <v>0</v>
      </c>
      <c r="AZ238" s="80" cm="1">
        <f t="array" aca="1" ref="AZ238" ca="1">_xlfn.IFS(AZ240=1,0,AZ239=1,0,AND(INDIRECT("ｄａｔａ!$"&amp;AZ$112&amp;"$"&amp;$B238)&lt;=2,INDIRECT("ｄａｔａ!$"&amp;AZ$112&amp;"$"&amp;$B238)&gt;0),0,TRUE,1)</f>
        <v>0</v>
      </c>
      <c r="BA238" s="80">
        <f ca="1">IF(SUM($BB237:$BP237)&gt;1,1,0)</f>
        <v>0</v>
      </c>
      <c r="BB238" s="80" cm="1">
        <f t="array" aca="1" ref="BB238" ca="1">_xlfn.IFS(BB240=1,0,BB239=1,0,AND(INDIRECT("ｄａｔａ!$"&amp;BB$112&amp;"$"&amp;$B238)&lt;=2,INDIRECT("ｄａｔａ!$"&amp;BB$112&amp;"$"&amp;$B238)&gt;0),0,TRUE,1)</f>
        <v>0</v>
      </c>
      <c r="BC238" s="80" cm="1">
        <f t="array" aca="1" ref="BC238" ca="1">_xlfn.IFS(BC240=1,0,BC239=1,0,AND(INDIRECT("ｄａｔａ!$"&amp;BC$112&amp;"$"&amp;$B238)&lt;=2,INDIRECT("ｄａｔａ!$"&amp;BC$112&amp;"$"&amp;$B238)&gt;0),0,TRUE,1)</f>
        <v>0</v>
      </c>
      <c r="BD238" s="80" cm="1">
        <f t="array" aca="1" ref="BD238" ca="1">_xlfn.IFS(BD240=1,0,BD239=1,0,AND(INDIRECT("ｄａｔａ!$"&amp;BD$112&amp;"$"&amp;$B238)&lt;=2,INDIRECT("ｄａｔａ!$"&amp;BD$112&amp;"$"&amp;$B238)&gt;0),0,TRUE,1)</f>
        <v>0</v>
      </c>
      <c r="BE238" s="80" cm="1">
        <f t="array" aca="1" ref="BE238" ca="1">_xlfn.IFS(BE240=1,0,BE239=1,0,AND(INDIRECT("ｄａｔａ!$"&amp;BE$112&amp;"$"&amp;$B238)&lt;=2,INDIRECT("ｄａｔａ!$"&amp;BE$112&amp;"$"&amp;$B238)&gt;0),0,TRUE,1)</f>
        <v>0</v>
      </c>
      <c r="BF238" s="80" cm="1">
        <f t="array" aca="1" ref="BF238" ca="1">_xlfn.IFS(BF240=1,0,BF239=1,0,AND(INDIRECT("ｄａｔａ!$"&amp;BF$112&amp;"$"&amp;$B238)&lt;=2,INDIRECT("ｄａｔａ!$"&amp;BF$112&amp;"$"&amp;$B238)&gt;0),0,TRUE,1)</f>
        <v>0</v>
      </c>
      <c r="BG238" s="80" cm="1">
        <f t="array" aca="1" ref="BG238" ca="1">_xlfn.IFS(BG240=1,0,BG239=1,0,AND(INDIRECT("ｄａｔａ!$"&amp;BG$112&amp;"$"&amp;$B238)&lt;=2,INDIRECT("ｄａｔａ!$"&amp;BG$112&amp;"$"&amp;$B238)&gt;0),0,TRUE,1)</f>
        <v>0</v>
      </c>
      <c r="BH238" s="80" cm="1">
        <f t="array" aca="1" ref="BH238" ca="1">_xlfn.IFS(BH240=1,0,BH239=1,0,AND(INDIRECT("ｄａｔａ!$"&amp;BH$112&amp;"$"&amp;$B238)&lt;=2,INDIRECT("ｄａｔａ!$"&amp;BH$112&amp;"$"&amp;$B238)&gt;0),0,TRUE,1)</f>
        <v>0</v>
      </c>
      <c r="BI238" s="80" cm="1">
        <f t="array" aca="1" ref="BI238" ca="1">_xlfn.IFS(BI240=1,0,BI239=1,0,AND(INDIRECT("ｄａｔａ!$"&amp;BI$112&amp;"$"&amp;$B238)&lt;=2,INDIRECT("ｄａｔａ!$"&amp;BI$112&amp;"$"&amp;$B238)&gt;0),0,TRUE,1)</f>
        <v>0</v>
      </c>
      <c r="BJ238" s="80" cm="1">
        <f t="array" aca="1" ref="BJ238" ca="1">_xlfn.IFS(BJ240=1,0,BJ239=1,0,AND(INDIRECT("ｄａｔａ!$"&amp;BJ$112&amp;"$"&amp;$B238)&lt;=2,INDIRECT("ｄａｔａ!$"&amp;BJ$112&amp;"$"&amp;$B238)&gt;0),0,TRUE,1)</f>
        <v>0</v>
      </c>
      <c r="BK238" s="80" cm="1">
        <f t="array" aca="1" ref="BK238" ca="1">_xlfn.IFS(BK240=1,0,BK239=1,0,AND(INDIRECT("ｄａｔａ!$"&amp;BK$112&amp;"$"&amp;$B238)&lt;=2,INDIRECT("ｄａｔａ!$"&amp;BK$112&amp;"$"&amp;$B238)&gt;0),0,TRUE,1)</f>
        <v>0</v>
      </c>
      <c r="BL238" s="80" cm="1">
        <f t="array" aca="1" ref="BL238" ca="1">_xlfn.IFS(BL240=1,0,BL239=1,0,AND(INDIRECT("ｄａｔａ!$"&amp;BL$112&amp;"$"&amp;$B238)&lt;=2,INDIRECT("ｄａｔａ!$"&amp;BL$112&amp;"$"&amp;$B238)&gt;0),0,TRUE,1)</f>
        <v>0</v>
      </c>
      <c r="BM238" s="80" cm="1">
        <f t="array" aca="1" ref="BM238" ca="1">_xlfn.IFS(BM240=1,0,BM239=1,0,AND(INDIRECT("ｄａｔａ!$"&amp;BM$112&amp;"$"&amp;$B238)&lt;=2,INDIRECT("ｄａｔａ!$"&amp;BM$112&amp;"$"&amp;$B238)&gt;0),0,TRUE,1)</f>
        <v>0</v>
      </c>
      <c r="BN238" s="80" cm="1">
        <f t="array" aca="1" ref="BN238" ca="1">_xlfn.IFS(BN240=1,0,BN239=1,0,AND(INDIRECT("ｄａｔａ!$"&amp;BN$112&amp;"$"&amp;$B238)&lt;=2,INDIRECT("ｄａｔａ!$"&amp;BN$112&amp;"$"&amp;$B238)&gt;0),0,TRUE,1)</f>
        <v>0</v>
      </c>
      <c r="BO238" s="80" cm="1">
        <f t="array" aca="1" ref="BO238" ca="1">_xlfn.IFS(BO240=1,0,BO239=1,0,AND(INDIRECT("ｄａｔａ!$"&amp;BO$112&amp;"$"&amp;$B238)&lt;=2,INDIRECT("ｄａｔａ!$"&amp;BO$112&amp;"$"&amp;$B238)&gt;0),0,TRUE,1)</f>
        <v>0</v>
      </c>
      <c r="BP238" s="80" cm="1">
        <f t="array" aca="1" ref="BP238" ca="1">_xlfn.IFS(BP240=1,0,BP239=1,0,AND(INDIRECT("ｄａｔａ!$"&amp;BP$112&amp;"$"&amp;$B238)&lt;=2,INDIRECT("ｄａｔａ!$"&amp;BP$112&amp;"$"&amp;$B238)&gt;0),0,TRUE,1)</f>
        <v>0</v>
      </c>
    </row>
    <row r="239" spans="1:68" x14ac:dyDescent="0.2">
      <c r="B239" s="80">
        <f>VLOOKUP($A237,$A$11:$B$110,2,FALSE)</f>
        <v>38</v>
      </c>
      <c r="C239" s="80" t="s">
        <v>2425</v>
      </c>
      <c r="D239" s="80" cm="1">
        <f t="array" aca="1" ref="D239" ca="1">_xlfn.IFS(D240=1,0,TRIM(INDIRECT("ｄａｔａ!$"&amp;D$112&amp;"$"&amp;$B239))="",1,TRIM(INDIRECT("ｄａｔａ!$"&amp;D$112&amp;"$"&amp;$B239))&lt;&gt;"",0)</f>
        <v>0</v>
      </c>
      <c r="F239" s="80" cm="1">
        <f t="array" aca="1" ref="F239" ca="1">_xlfn.IFS(F240=1,0,TRIM(INDIRECT("ｄａｔａ!$"&amp;F$112&amp;"$"&amp;$B239))="",1,TRIM(INDIRECT("ｄａｔａ!$"&amp;F$112&amp;"$"&amp;$B239))&lt;&gt;"",0)</f>
        <v>1</v>
      </c>
      <c r="G239" s="80" cm="1">
        <f t="array" aca="1" ref="G239" ca="1">_xlfn.IFS(G240=1,0,TRIM(INDIRECT("ｄａｔａ!$"&amp;G$112&amp;"$"&amp;$B239))="",1,TRIM(INDIRECT("ｄａｔａ!$"&amp;G$112&amp;"$"&amp;$B239))&lt;&gt;"",0)</f>
        <v>1</v>
      </c>
      <c r="H239" s="80" cm="1">
        <f t="array" aca="1" ref="H239" ca="1">_xlfn.IFS(H240=1,0,TRIM(INDIRECT("ｄａｔａ!$"&amp;H$112&amp;"$"&amp;$B239))="",1,TRIM(INDIRECT("ｄａｔａ!$"&amp;H$112&amp;"$"&amp;$B239))&lt;&gt;"",0)</f>
        <v>1</v>
      </c>
      <c r="I239" s="80" cm="1">
        <f t="array" aca="1" ref="I239" ca="1">_xlfn.IFS(I240=1,0,TRIM(INDIRECT("ｄａｔａ!$"&amp;I$112&amp;"$"&amp;$B239))="",1,TRIM(INDIRECT("ｄａｔａ!$"&amp;I$112&amp;"$"&amp;$B239))&lt;&gt;"",0)</f>
        <v>1</v>
      </c>
      <c r="J239" s="80" cm="1">
        <f t="array" aca="1" ref="J239" ca="1">_xlfn.IFS(J240=1,0,TRIM(INDIRECT("ｄａｔａ!$"&amp;J$112&amp;"$"&amp;$B239))="",1,TRIM(INDIRECT("ｄａｔａ!$"&amp;J$112&amp;"$"&amp;$B239))&lt;&gt;"",0)</f>
        <v>1</v>
      </c>
      <c r="K239" s="80" cm="1">
        <f t="array" aca="1" ref="K239" ca="1">_xlfn.IFS(K240=1,0,TRIM(INDIRECT("ｄａｔａ!$"&amp;K$112&amp;"$"&amp;$B239))="",1,TRIM(INDIRECT("ｄａｔａ!$"&amp;K$112&amp;"$"&amp;$B239))&lt;&gt;"",0)</f>
        <v>1</v>
      </c>
      <c r="L239" s="80" cm="1">
        <f t="array" aca="1" ref="L239" ca="1">_xlfn.IFS(L240=1,0,TRIM(INDIRECT("ｄａｔａ!$"&amp;L$112&amp;"$"&amp;$B239))="",1,TRIM(INDIRECT("ｄａｔａ!$"&amp;L$112&amp;"$"&amp;$B239))&lt;&gt;"",0)</f>
        <v>1</v>
      </c>
      <c r="M239" s="80" cm="1">
        <f t="array" aca="1" ref="M239" ca="1">_xlfn.IFS(M240=1,0,TRIM(INDIRECT("ｄａｔａ!$"&amp;M$112&amp;"$"&amp;$B239))="",1,TRIM(INDIRECT("ｄａｔａ!$"&amp;M$112&amp;"$"&amp;$B239))&lt;&gt;"",0)</f>
        <v>1</v>
      </c>
      <c r="N239" s="80" cm="1">
        <f t="array" aca="1" ref="N239" ca="1">_xlfn.IFS(N240=1,0,TRIM(INDIRECT("ｄａｔａ!$"&amp;N$112&amp;"$"&amp;$B239))="",1,TRIM(INDIRECT("ｄａｔａ!$"&amp;N$112&amp;"$"&amp;$B239))&lt;&gt;"",0)</f>
        <v>1</v>
      </c>
      <c r="O239" s="80" cm="1">
        <f t="array" aca="1" ref="O239" ca="1">_xlfn.IFS(O240=1,0,TRIM(INDIRECT("ｄａｔａ!$"&amp;O$112&amp;"$"&amp;$B239))="",1,TRIM(INDIRECT("ｄａｔａ!$"&amp;O$112&amp;"$"&amp;$B239))&lt;&gt;"",0)</f>
        <v>1</v>
      </c>
      <c r="P239" s="80" cm="1">
        <f t="array" aca="1" ref="P239" ca="1">_xlfn.IFS(P240=1,0,TRIM(INDIRECT("ｄａｔａ!$"&amp;P$112&amp;"$"&amp;$B239))="",1,TRIM(INDIRECT("ｄａｔａ!$"&amp;P$112&amp;"$"&amp;$B239))&lt;&gt;"",0)</f>
        <v>1</v>
      </c>
      <c r="Q239" s="80" cm="1">
        <f t="array" aca="1" ref="Q239" ca="1">_xlfn.IFS(Q240=1,0,TRIM(INDIRECT("ｄａｔａ!$"&amp;Q$112&amp;"$"&amp;$B239))="",1,TRIM(INDIRECT("ｄａｔａ!$"&amp;Q$112&amp;"$"&amp;$B239))&lt;&gt;"",0)</f>
        <v>1</v>
      </c>
      <c r="R239" s="80" cm="1">
        <f t="array" aca="1" ref="R239" ca="1">_xlfn.IFS(R240=1,0,TRIM(INDIRECT("ｄａｔａ!$"&amp;R$112&amp;"$"&amp;$B239))="",1,TRIM(INDIRECT("ｄａｔａ!$"&amp;R$112&amp;"$"&amp;$B239))&lt;&gt;"",0)</f>
        <v>1</v>
      </c>
      <c r="S239" s="80" cm="1">
        <f t="array" aca="1" ref="S239" ca="1">_xlfn.IFS(S240=1,0,TRIM(INDIRECT("ｄａｔａ!$"&amp;S$112&amp;"$"&amp;$B239))="",1,TRIM(INDIRECT("ｄａｔａ!$"&amp;S$112&amp;"$"&amp;$B239))&lt;&gt;"",0)</f>
        <v>1</v>
      </c>
      <c r="T239" s="80" cm="1">
        <f t="array" aca="1" ref="T239" ca="1">_xlfn.IFS(T240=1,0,TRIM(INDIRECT("ｄａｔａ!$"&amp;T$112&amp;"$"&amp;$B239))="",1,TRIM(INDIRECT("ｄａｔａ!$"&amp;T$112&amp;"$"&amp;$B239))&lt;&gt;"",0)</f>
        <v>1</v>
      </c>
      <c r="U239" s="80" cm="1">
        <f t="array" aca="1" ref="U239" ca="1">_xlfn.IFS(U240=1,0,TRIM(INDIRECT("ｄａｔａ!$"&amp;U$112&amp;"$"&amp;$B239))="",1,TRIM(INDIRECT("ｄａｔａ!$"&amp;U$112&amp;"$"&amp;$B239))&lt;&gt;"",0)</f>
        <v>1</v>
      </c>
      <c r="V239" s="80" cm="1">
        <f t="array" aca="1" ref="V239" ca="1">_xlfn.IFS(V240=1,0,TRIM(INDIRECT("ｄａｔａ!$"&amp;V$112&amp;"$"&amp;$B239))="",1,TRIM(INDIRECT("ｄａｔａ!$"&amp;V$112&amp;"$"&amp;$B239))&lt;&gt;"",0)</f>
        <v>1</v>
      </c>
      <c r="W239" s="80" cm="1">
        <f t="array" aca="1" ref="W239" ca="1">_xlfn.IFS(W240=1,0,TRIM(INDIRECT("ｄａｔａ!$"&amp;W$112&amp;"$"&amp;$B239))="",1,TRIM(INDIRECT("ｄａｔａ!$"&amp;W$112&amp;"$"&amp;$B239))&lt;&gt;"",0)</f>
        <v>1</v>
      </c>
      <c r="X239" s="80">
        <f ca="1">IF(SUM($Y239:$AO239)=17,1,0)</f>
        <v>1</v>
      </c>
      <c r="Y239" s="80" cm="1">
        <f t="array" aca="1" ref="Y239" ca="1">_xlfn.IFS(Y240=1,0,TRIM(INDIRECT("ｄａｔａ!$"&amp;Y$112&amp;"$"&amp;$B239))="",1,TRIM(INDIRECT("ｄａｔａ!$"&amp;Y$112&amp;"$"&amp;$B239))&lt;&gt;"",0)</f>
        <v>1</v>
      </c>
      <c r="Z239" s="80" cm="1">
        <f t="array" aca="1" ref="Z239" ca="1">_xlfn.IFS(Z240=1,0,TRIM(INDIRECT("ｄａｔａ!$"&amp;Z$112&amp;"$"&amp;$B239))="",1,TRIM(INDIRECT("ｄａｔａ!$"&amp;Z$112&amp;"$"&amp;$B239))&lt;&gt;"",0)</f>
        <v>1</v>
      </c>
      <c r="AA239" s="80" cm="1">
        <f t="array" aca="1" ref="AA239" ca="1">_xlfn.IFS(AA240=1,0,TRIM(INDIRECT("ｄａｔａ!$"&amp;AA$112&amp;"$"&amp;$B239))="",1,TRIM(INDIRECT("ｄａｔａ!$"&amp;AA$112&amp;"$"&amp;$B239))&lt;&gt;"",0)</f>
        <v>1</v>
      </c>
      <c r="AB239" s="80" cm="1">
        <f t="array" aca="1" ref="AB239" ca="1">_xlfn.IFS(AB240=1,0,TRIM(INDIRECT("ｄａｔａ!$"&amp;AB$112&amp;"$"&amp;$B239))="",1,TRIM(INDIRECT("ｄａｔａ!$"&amp;AB$112&amp;"$"&amp;$B239))&lt;&gt;"",0)</f>
        <v>1</v>
      </c>
      <c r="AC239" s="80" cm="1">
        <f t="array" aca="1" ref="AC239" ca="1">_xlfn.IFS(AC240=1,0,TRIM(INDIRECT("ｄａｔａ!$"&amp;AC$112&amp;"$"&amp;$B239))="",1,TRIM(INDIRECT("ｄａｔａ!$"&amp;AC$112&amp;"$"&amp;$B239))&lt;&gt;"",0)</f>
        <v>1</v>
      </c>
      <c r="AD239" s="80" cm="1">
        <f t="array" aca="1" ref="AD239" ca="1">_xlfn.IFS(AD240=1,0,TRIM(INDIRECT("ｄａｔａ!$"&amp;AD$112&amp;"$"&amp;$B239))="",1,TRIM(INDIRECT("ｄａｔａ!$"&amp;AD$112&amp;"$"&amp;$B239))&lt;&gt;"",0)</f>
        <v>1</v>
      </c>
      <c r="AE239" s="80" cm="1">
        <f t="array" aca="1" ref="AE239" ca="1">_xlfn.IFS(AE240=1,0,TRIM(INDIRECT("ｄａｔａ!$"&amp;AE$112&amp;"$"&amp;$B239))="",1,TRIM(INDIRECT("ｄａｔａ!$"&amp;AE$112&amp;"$"&amp;$B239))&lt;&gt;"",0)</f>
        <v>1</v>
      </c>
      <c r="AF239" s="80" cm="1">
        <f t="array" aca="1" ref="AF239" ca="1">_xlfn.IFS(AF240=1,0,TRIM(INDIRECT("ｄａｔａ!$"&amp;AF$112&amp;"$"&amp;$B239))="",1,TRIM(INDIRECT("ｄａｔａ!$"&amp;AF$112&amp;"$"&amp;$B239))&lt;&gt;"",0)</f>
        <v>1</v>
      </c>
      <c r="AG239" s="80" cm="1">
        <f t="array" aca="1" ref="AG239" ca="1">_xlfn.IFS(AG240=1,0,TRIM(INDIRECT("ｄａｔａ!$"&amp;AG$112&amp;"$"&amp;$B239))="",1,TRIM(INDIRECT("ｄａｔａ!$"&amp;AG$112&amp;"$"&amp;$B239))&lt;&gt;"",0)</f>
        <v>1</v>
      </c>
      <c r="AH239" s="80" cm="1">
        <f t="array" aca="1" ref="AH239" ca="1">_xlfn.IFS(AH240=1,0,TRIM(INDIRECT("ｄａｔａ!$"&amp;AH$112&amp;"$"&amp;$B239))="",1,TRIM(INDIRECT("ｄａｔａ!$"&amp;AH$112&amp;"$"&amp;$B239))&lt;&gt;"",0)</f>
        <v>1</v>
      </c>
      <c r="AI239" s="80" cm="1">
        <f t="array" aca="1" ref="AI239" ca="1">_xlfn.IFS(AI240=1,0,TRIM(INDIRECT("ｄａｔａ!$"&amp;AI$112&amp;"$"&amp;$B239))="",1,TRIM(INDIRECT("ｄａｔａ!$"&amp;AI$112&amp;"$"&amp;$B239))&lt;&gt;"",0)</f>
        <v>1</v>
      </c>
      <c r="AJ239" s="80" cm="1">
        <f t="array" aca="1" ref="AJ239" ca="1">_xlfn.IFS(AJ240=1,0,TRIM(INDIRECT("ｄａｔａ!$"&amp;AJ$112&amp;"$"&amp;$B239))="",1,TRIM(INDIRECT("ｄａｔａ!$"&amp;AJ$112&amp;"$"&amp;$B239))&lt;&gt;"",0)</f>
        <v>1</v>
      </c>
      <c r="AK239" s="80" cm="1">
        <f t="array" aca="1" ref="AK239" ca="1">_xlfn.IFS(AK240=1,0,TRIM(INDIRECT("ｄａｔａ!$"&amp;AK$112&amp;"$"&amp;$B239))="",1,TRIM(INDIRECT("ｄａｔａ!$"&amp;AK$112&amp;"$"&amp;$B239))&lt;&gt;"",0)</f>
        <v>1</v>
      </c>
      <c r="AL239" s="80" cm="1">
        <f t="array" aca="1" ref="AL239" ca="1">_xlfn.IFS(AL240=1,0,TRIM(INDIRECT("ｄａｔａ!$"&amp;AL$112&amp;"$"&amp;$B239))="",1,TRIM(INDIRECT("ｄａｔａ!$"&amp;AL$112&amp;"$"&amp;$B239))&lt;&gt;"",0)</f>
        <v>1</v>
      </c>
      <c r="AM239" s="80" cm="1">
        <f t="array" aca="1" ref="AM239" ca="1">_xlfn.IFS(AM240=1,0,TRIM(INDIRECT("ｄａｔａ!$"&amp;AM$112&amp;"$"&amp;$B239))="",1,TRIM(INDIRECT("ｄａｔａ!$"&amp;AM$112&amp;"$"&amp;$B239))&lt;&gt;"",0)</f>
        <v>1</v>
      </c>
      <c r="AN239" s="80" cm="1">
        <f t="array" aca="1" ref="AN239" ca="1">_xlfn.IFS(AN240=1,0,TRIM(INDIRECT("ｄａｔａ!$"&amp;AN$112&amp;"$"&amp;$B239))="",1,TRIM(INDIRECT("ｄａｔａ!$"&amp;AN$112&amp;"$"&amp;$B239))&lt;&gt;"",0)</f>
        <v>1</v>
      </c>
      <c r="AO239" s="80" cm="1">
        <f t="array" aca="1" ref="AO239" ca="1">_xlfn.IFS(AO240=1,0,TRIM(INDIRECT("ｄａｔａ!$"&amp;AO$112&amp;"$"&amp;$B239))="",1,TRIM(INDIRECT("ｄａｔａ!$"&amp;AO$112&amp;"$"&amp;$B239))&lt;&gt;"",0)</f>
        <v>1</v>
      </c>
      <c r="AP239" s="80">
        <f ca="1">IF(SUM($AQ239:$AZ239)=10,1,0)</f>
        <v>1</v>
      </c>
      <c r="AQ239" s="80" cm="1">
        <f t="array" aca="1" ref="AQ239" ca="1">_xlfn.IFS(AQ240=1,0,TRIM(INDIRECT("ｄａｔａ!$"&amp;AQ$112&amp;"$"&amp;$B239))="",1,TRIM(INDIRECT("ｄａｔａ!$"&amp;AQ$112&amp;"$"&amp;$B239))&lt;&gt;"",0)</f>
        <v>1</v>
      </c>
      <c r="AR239" s="80" cm="1">
        <f t="array" aca="1" ref="AR239" ca="1">_xlfn.IFS(AR240=1,0,TRIM(INDIRECT("ｄａｔａ!$"&amp;AR$112&amp;"$"&amp;$B239))="",1,TRIM(INDIRECT("ｄａｔａ!$"&amp;AR$112&amp;"$"&amp;$B239))&lt;&gt;"",0)</f>
        <v>1</v>
      </c>
      <c r="AS239" s="80" cm="1">
        <f t="array" aca="1" ref="AS239" ca="1">_xlfn.IFS(AS240=1,0,TRIM(INDIRECT("ｄａｔａ!$"&amp;AS$112&amp;"$"&amp;$B239))="",1,TRIM(INDIRECT("ｄａｔａ!$"&amp;AS$112&amp;"$"&amp;$B239))&lt;&gt;"",0)</f>
        <v>1</v>
      </c>
      <c r="AT239" s="80" cm="1">
        <f t="array" aca="1" ref="AT239" ca="1">_xlfn.IFS(AT240=1,0,TRIM(INDIRECT("ｄａｔａ!$"&amp;AT$112&amp;"$"&amp;$B239))="",1,TRIM(INDIRECT("ｄａｔａ!$"&amp;AT$112&amp;"$"&amp;$B239))&lt;&gt;"",0)</f>
        <v>1</v>
      </c>
      <c r="AU239" s="80" cm="1">
        <f t="array" aca="1" ref="AU239" ca="1">_xlfn.IFS(AU240=1,0,TRIM(INDIRECT("ｄａｔａ!$"&amp;AU$112&amp;"$"&amp;$B239))="",1,TRIM(INDIRECT("ｄａｔａ!$"&amp;AU$112&amp;"$"&amp;$B239))&lt;&gt;"",0)</f>
        <v>1</v>
      </c>
      <c r="AV239" s="80" cm="1">
        <f t="array" aca="1" ref="AV239" ca="1">_xlfn.IFS(AV240=1,0,TRIM(INDIRECT("ｄａｔａ!$"&amp;AV$112&amp;"$"&amp;$B239))="",1,TRIM(INDIRECT("ｄａｔａ!$"&amp;AV$112&amp;"$"&amp;$B239))&lt;&gt;"",0)</f>
        <v>1</v>
      </c>
      <c r="AW239" s="80" cm="1">
        <f t="array" aca="1" ref="AW239" ca="1">_xlfn.IFS(AW240=1,0,TRIM(INDIRECT("ｄａｔａ!$"&amp;AW$112&amp;"$"&amp;$B239))="",1,TRIM(INDIRECT("ｄａｔａ!$"&amp;AW$112&amp;"$"&amp;$B239))&lt;&gt;"",0)</f>
        <v>1</v>
      </c>
      <c r="AX239" s="80" cm="1">
        <f t="array" aca="1" ref="AX239" ca="1">_xlfn.IFS(AX240=1,0,TRIM(INDIRECT("ｄａｔａ!$"&amp;AX$112&amp;"$"&amp;$B239))="",1,TRIM(INDIRECT("ｄａｔａ!$"&amp;AX$112&amp;"$"&amp;$B239))&lt;&gt;"",0)</f>
        <v>1</v>
      </c>
      <c r="AY239" s="80" cm="1">
        <f t="array" aca="1" ref="AY239" ca="1">_xlfn.IFS(AY240=1,0,TRIM(INDIRECT("ｄａｔａ!$"&amp;AY$112&amp;"$"&amp;$B239))="",1,TRIM(INDIRECT("ｄａｔａ!$"&amp;AY$112&amp;"$"&amp;$B239))&lt;&gt;"",0)</f>
        <v>1</v>
      </c>
      <c r="AZ239" s="80" cm="1">
        <f t="array" aca="1" ref="AZ239" ca="1">_xlfn.IFS(AZ240=1,0,TRIM(INDIRECT("ｄａｔａ!$"&amp;AZ$112&amp;"$"&amp;$B239))="",1,TRIM(INDIRECT("ｄａｔａ!$"&amp;AZ$112&amp;"$"&amp;$B239))&lt;&gt;"",0)</f>
        <v>1</v>
      </c>
      <c r="BA239" s="80">
        <f ca="1">IF(SUM($BB239:$BP239)=15,1,0)</f>
        <v>1</v>
      </c>
      <c r="BB239" s="80" cm="1">
        <f t="array" aca="1" ref="BB239" ca="1">_xlfn.IFS(BB240=1,0,TRIM(INDIRECT("ｄａｔａ!$"&amp;BB$112&amp;"$"&amp;$B239))="",1,TRIM(INDIRECT("ｄａｔａ!$"&amp;BB$112&amp;"$"&amp;$B239))&lt;&gt;"",0)</f>
        <v>1</v>
      </c>
      <c r="BC239" s="80" cm="1">
        <f t="array" aca="1" ref="BC239" ca="1">_xlfn.IFS(BC240=1,0,TRIM(INDIRECT("ｄａｔａ!$"&amp;BC$112&amp;"$"&amp;$B239))="",1,TRIM(INDIRECT("ｄａｔａ!$"&amp;BC$112&amp;"$"&amp;$B239))&lt;&gt;"",0)</f>
        <v>1</v>
      </c>
      <c r="BD239" s="80" cm="1">
        <f t="array" aca="1" ref="BD239" ca="1">_xlfn.IFS(BD240=1,0,TRIM(INDIRECT("ｄａｔａ!$"&amp;BD$112&amp;"$"&amp;$B239))="",1,TRIM(INDIRECT("ｄａｔａ!$"&amp;BD$112&amp;"$"&amp;$B239))&lt;&gt;"",0)</f>
        <v>1</v>
      </c>
      <c r="BE239" s="80" cm="1">
        <f t="array" aca="1" ref="BE239" ca="1">_xlfn.IFS(BE240=1,0,TRIM(INDIRECT("ｄａｔａ!$"&amp;BE$112&amp;"$"&amp;$B239))="",1,TRIM(INDIRECT("ｄａｔａ!$"&amp;BE$112&amp;"$"&amp;$B239))&lt;&gt;"",0)</f>
        <v>1</v>
      </c>
      <c r="BF239" s="80" cm="1">
        <f t="array" aca="1" ref="BF239" ca="1">_xlfn.IFS(BF240=1,0,TRIM(INDIRECT("ｄａｔａ!$"&amp;BF$112&amp;"$"&amp;$B239))="",1,TRIM(INDIRECT("ｄａｔａ!$"&amp;BF$112&amp;"$"&amp;$B239))&lt;&gt;"",0)</f>
        <v>1</v>
      </c>
      <c r="BG239" s="80" cm="1">
        <f t="array" aca="1" ref="BG239" ca="1">_xlfn.IFS(BG240=1,0,TRIM(INDIRECT("ｄａｔａ!$"&amp;BG$112&amp;"$"&amp;$B239))="",1,TRIM(INDIRECT("ｄａｔａ!$"&amp;BG$112&amp;"$"&amp;$B239))&lt;&gt;"",0)</f>
        <v>1</v>
      </c>
      <c r="BH239" s="80" cm="1">
        <f t="array" aca="1" ref="BH239" ca="1">_xlfn.IFS(BH240=1,0,TRIM(INDIRECT("ｄａｔａ!$"&amp;BH$112&amp;"$"&amp;$B239))="",1,TRIM(INDIRECT("ｄａｔａ!$"&amp;BH$112&amp;"$"&amp;$B239))&lt;&gt;"",0)</f>
        <v>1</v>
      </c>
      <c r="BI239" s="80" cm="1">
        <f t="array" aca="1" ref="BI239" ca="1">_xlfn.IFS(BI240=1,0,TRIM(INDIRECT("ｄａｔａ!$"&amp;BI$112&amp;"$"&amp;$B239))="",1,TRIM(INDIRECT("ｄａｔａ!$"&amp;BI$112&amp;"$"&amp;$B239))&lt;&gt;"",0)</f>
        <v>1</v>
      </c>
      <c r="BJ239" s="80" cm="1">
        <f t="array" aca="1" ref="BJ239" ca="1">_xlfn.IFS(BJ240=1,0,TRIM(INDIRECT("ｄａｔａ!$"&amp;BJ$112&amp;"$"&amp;$B239))="",1,TRIM(INDIRECT("ｄａｔａ!$"&amp;BJ$112&amp;"$"&amp;$B239))&lt;&gt;"",0)</f>
        <v>1</v>
      </c>
      <c r="BK239" s="80" cm="1">
        <f t="array" aca="1" ref="BK239" ca="1">_xlfn.IFS(BK240=1,0,TRIM(INDIRECT("ｄａｔａ!$"&amp;BK$112&amp;"$"&amp;$B239))="",1,TRIM(INDIRECT("ｄａｔａ!$"&amp;BK$112&amp;"$"&amp;$B239))&lt;&gt;"",0)</f>
        <v>1</v>
      </c>
      <c r="BL239" s="80" cm="1">
        <f t="array" aca="1" ref="BL239" ca="1">_xlfn.IFS(BL240=1,0,TRIM(INDIRECT("ｄａｔａ!$"&amp;BL$112&amp;"$"&amp;$B239))="",1,TRIM(INDIRECT("ｄａｔａ!$"&amp;BL$112&amp;"$"&amp;$B239))&lt;&gt;"",0)</f>
        <v>1</v>
      </c>
      <c r="BM239" s="80" cm="1">
        <f t="array" aca="1" ref="BM239" ca="1">_xlfn.IFS(BM240=1,0,TRIM(INDIRECT("ｄａｔａ!$"&amp;BM$112&amp;"$"&amp;$B239))="",1,TRIM(INDIRECT("ｄａｔａ!$"&amp;BM$112&amp;"$"&amp;$B239))&lt;&gt;"",0)</f>
        <v>1</v>
      </c>
      <c r="BN239" s="80" cm="1">
        <f t="array" aca="1" ref="BN239" ca="1">_xlfn.IFS(BN240=1,0,TRIM(INDIRECT("ｄａｔａ!$"&amp;BN$112&amp;"$"&amp;$B239))="",1,TRIM(INDIRECT("ｄａｔａ!$"&amp;BN$112&amp;"$"&amp;$B239))&lt;&gt;"",0)</f>
        <v>1</v>
      </c>
      <c r="BO239" s="80" cm="1">
        <f t="array" aca="1" ref="BO239" ca="1">_xlfn.IFS(BO240=1,0,TRIM(INDIRECT("ｄａｔａ!$"&amp;BO$112&amp;"$"&amp;$B239))="",1,TRIM(INDIRECT("ｄａｔａ!$"&amp;BO$112&amp;"$"&amp;$B239))&lt;&gt;"",0)</f>
        <v>1</v>
      </c>
      <c r="BP239" s="80" cm="1">
        <f t="array" aca="1" ref="BP239" ca="1">_xlfn.IFS(BP240=1,0,TRIM(INDIRECT("ｄａｔａ!$"&amp;BP$112&amp;"$"&amp;$B239))="",1,TRIM(INDIRECT("ｄａｔａ!$"&amp;BP$112&amp;"$"&amp;$B239))&lt;&gt;"",0)</f>
        <v>1</v>
      </c>
    </row>
    <row r="240" spans="1:68" x14ac:dyDescent="0.2">
      <c r="B240" s="80">
        <f>VLOOKUP($A237,$A$11:$B$110,2,FALSE)</f>
        <v>38</v>
      </c>
      <c r="C240" s="80" t="s">
        <v>2430</v>
      </c>
      <c r="D240" s="80" cm="1">
        <f t="array" aca="1" ref="D240" ca="1">IF(ISERROR(INDIRECT("ｄａｔａ!$"&amp;D$112&amp;"$"&amp;$B240)),1,0)</f>
        <v>0</v>
      </c>
      <c r="F240" s="80" cm="1">
        <f t="array" aca="1" ref="F240" ca="1">IF(ISERROR(INDIRECT("ｄａｔａ!$"&amp;F$112&amp;"$"&amp;$B240)),1,0)</f>
        <v>0</v>
      </c>
      <c r="G240" s="80" cm="1">
        <f t="array" aca="1" ref="G240" ca="1">IF(ISERROR(INDIRECT("ｄａｔａ!$"&amp;G$112&amp;"$"&amp;$B240)),1,0)</f>
        <v>0</v>
      </c>
      <c r="H240" s="80" cm="1">
        <f t="array" aca="1" ref="H240" ca="1">IF(ISERROR(INDIRECT("ｄａｔａ!$"&amp;H$112&amp;"$"&amp;$B240)),1,0)</f>
        <v>0</v>
      </c>
      <c r="I240" s="80" cm="1">
        <f t="array" aca="1" ref="I240" ca="1">IF(ISERROR(INDIRECT("ｄａｔａ!$"&amp;I$112&amp;"$"&amp;$B240)),1,0)</f>
        <v>0</v>
      </c>
      <c r="J240" s="80" cm="1">
        <f t="array" aca="1" ref="J240" ca="1">IF(ISERROR(INDIRECT("ｄａｔａ!$"&amp;J$112&amp;"$"&amp;$B240)),1,0)</f>
        <v>0</v>
      </c>
      <c r="K240" s="80" cm="1">
        <f t="array" aca="1" ref="K240" ca="1">IF(ISERROR(INDIRECT("ｄａｔａ!$"&amp;K$112&amp;"$"&amp;$B240)),1,0)</f>
        <v>0</v>
      </c>
      <c r="L240" s="80" cm="1">
        <f t="array" aca="1" ref="L240" ca="1">IF(ISERROR(INDIRECT("ｄａｔａ!$"&amp;L$112&amp;"$"&amp;$B240)),1,0)</f>
        <v>0</v>
      </c>
      <c r="M240" s="80" cm="1">
        <f t="array" aca="1" ref="M240" ca="1">IF(ISERROR(INDIRECT("ｄａｔａ!$"&amp;M$112&amp;"$"&amp;$B240)),1,0)</f>
        <v>0</v>
      </c>
      <c r="N240" s="80" cm="1">
        <f t="array" aca="1" ref="N240" ca="1">IF(ISERROR(INDIRECT("ｄａｔａ!$"&amp;N$112&amp;"$"&amp;$B240)),1,0)</f>
        <v>0</v>
      </c>
      <c r="O240" s="80" cm="1">
        <f t="array" aca="1" ref="O240" ca="1">IF(ISERROR(INDIRECT("ｄａｔａ!$"&amp;O$112&amp;"$"&amp;$B240)),1,0)</f>
        <v>0</v>
      </c>
      <c r="P240" s="80" cm="1">
        <f t="array" aca="1" ref="P240" ca="1">IF(ISERROR(INDIRECT("ｄａｔａ!$"&amp;P$112&amp;"$"&amp;$B240)),1,0)</f>
        <v>0</v>
      </c>
      <c r="Q240" s="80" cm="1">
        <f t="array" aca="1" ref="Q240" ca="1">IF(ISERROR(INDIRECT("ｄａｔａ!$"&amp;Q$112&amp;"$"&amp;$B240)),1,0)</f>
        <v>0</v>
      </c>
      <c r="R240" s="80" cm="1">
        <f t="array" aca="1" ref="R240" ca="1">IF(ISERROR(INDIRECT("ｄａｔａ!$"&amp;R$112&amp;"$"&amp;$B240)),1,0)</f>
        <v>0</v>
      </c>
      <c r="S240" s="80" cm="1">
        <f t="array" aca="1" ref="S240" ca="1">IF(ISERROR(INDIRECT("ｄａｔａ!$"&amp;S$112&amp;"$"&amp;$B240)),1,0)</f>
        <v>0</v>
      </c>
      <c r="T240" s="80" cm="1">
        <f t="array" aca="1" ref="T240" ca="1">IF(ISERROR(INDIRECT("ｄａｔａ!$"&amp;T$112&amp;"$"&amp;$B240)),1,0)</f>
        <v>0</v>
      </c>
      <c r="U240" s="80" cm="1">
        <f t="array" aca="1" ref="U240" ca="1">IF(ISERROR(INDIRECT("ｄａｔａ!$"&amp;U$112&amp;"$"&amp;$B240)),1,0)</f>
        <v>0</v>
      </c>
      <c r="V240" s="80" cm="1">
        <f t="array" aca="1" ref="V240" ca="1">IF(ISERROR(INDIRECT("ｄａｔａ!$"&amp;V$112&amp;"$"&amp;$B240)),1,0)</f>
        <v>0</v>
      </c>
      <c r="W240" s="80" cm="1">
        <f t="array" aca="1" ref="W240" ca="1">IF(ISERROR(INDIRECT("ｄａｔａ!$"&amp;W$112&amp;"$"&amp;$B240)),1,0)</f>
        <v>0</v>
      </c>
      <c r="X240" s="80">
        <f ca="1">IF(SUM($Y238:$AO238,$Y240:$AO240)&gt;0,1,0)</f>
        <v>0</v>
      </c>
      <c r="Y240" s="80" cm="1">
        <f t="array" aca="1" ref="Y240" ca="1">IF(ISERROR(INDIRECT("ｄａｔａ!$"&amp;Y$112&amp;"$"&amp;$B240)),1,0)</f>
        <v>0</v>
      </c>
      <c r="Z240" s="80" cm="1">
        <f t="array" aca="1" ref="Z240" ca="1">IF(ISERROR(INDIRECT("ｄａｔａ!$"&amp;Z$112&amp;"$"&amp;$B240)),1,0)</f>
        <v>0</v>
      </c>
      <c r="AA240" s="80" cm="1">
        <f t="array" aca="1" ref="AA240" ca="1">IF(ISERROR(INDIRECT("ｄａｔａ!$"&amp;AA$112&amp;"$"&amp;$B240)),1,0)</f>
        <v>0</v>
      </c>
      <c r="AB240" s="80" cm="1">
        <f t="array" aca="1" ref="AB240" ca="1">IF(ISERROR(INDIRECT("ｄａｔａ!$"&amp;AB$112&amp;"$"&amp;$B240)),1,0)</f>
        <v>0</v>
      </c>
      <c r="AC240" s="80" cm="1">
        <f t="array" aca="1" ref="AC240" ca="1">IF(ISERROR(INDIRECT("ｄａｔａ!$"&amp;AC$112&amp;"$"&amp;$B240)),1,0)</f>
        <v>0</v>
      </c>
      <c r="AD240" s="80" cm="1">
        <f t="array" aca="1" ref="AD240" ca="1">IF(ISERROR(INDIRECT("ｄａｔａ!$"&amp;AD$112&amp;"$"&amp;$B240)),1,0)</f>
        <v>0</v>
      </c>
      <c r="AE240" s="80" cm="1">
        <f t="array" aca="1" ref="AE240" ca="1">IF(ISERROR(INDIRECT("ｄａｔａ!$"&amp;AE$112&amp;"$"&amp;$B240)),1,0)</f>
        <v>0</v>
      </c>
      <c r="AF240" s="80" cm="1">
        <f t="array" aca="1" ref="AF240" ca="1">IF(ISERROR(INDIRECT("ｄａｔａ!$"&amp;AF$112&amp;"$"&amp;$B240)),1,0)</f>
        <v>0</v>
      </c>
      <c r="AG240" s="80" cm="1">
        <f t="array" aca="1" ref="AG240" ca="1">IF(ISERROR(INDIRECT("ｄａｔａ!$"&amp;AG$112&amp;"$"&amp;$B240)),1,0)</f>
        <v>0</v>
      </c>
      <c r="AH240" s="80" cm="1">
        <f t="array" aca="1" ref="AH240" ca="1">IF(ISERROR(INDIRECT("ｄａｔａ!$"&amp;AH$112&amp;"$"&amp;$B240)),1,0)</f>
        <v>0</v>
      </c>
      <c r="AI240" s="80" cm="1">
        <f t="array" aca="1" ref="AI240" ca="1">IF(ISERROR(INDIRECT("ｄａｔａ!$"&amp;AI$112&amp;"$"&amp;$B240)),1,0)</f>
        <v>0</v>
      </c>
      <c r="AJ240" s="80" cm="1">
        <f t="array" aca="1" ref="AJ240" ca="1">IF(ISERROR(INDIRECT("ｄａｔａ!$"&amp;AJ$112&amp;"$"&amp;$B240)),1,0)</f>
        <v>0</v>
      </c>
      <c r="AK240" s="80" cm="1">
        <f t="array" aca="1" ref="AK240" ca="1">IF(ISERROR(INDIRECT("ｄａｔａ!$"&amp;AK$112&amp;"$"&amp;$B240)),1,0)</f>
        <v>0</v>
      </c>
      <c r="AL240" s="80" cm="1">
        <f t="array" aca="1" ref="AL240" ca="1">IF(ISERROR(INDIRECT("ｄａｔａ!$"&amp;AL$112&amp;"$"&amp;$B240)),1,0)</f>
        <v>0</v>
      </c>
      <c r="AM240" s="80" cm="1">
        <f t="array" aca="1" ref="AM240" ca="1">IF(ISERROR(INDIRECT("ｄａｔａ!$"&amp;AM$112&amp;"$"&amp;$B240)),1,0)</f>
        <v>0</v>
      </c>
      <c r="AN240" s="80" cm="1">
        <f t="array" aca="1" ref="AN240" ca="1">IF(ISERROR(INDIRECT("ｄａｔａ!$"&amp;AN$112&amp;"$"&amp;$B240)),1,0)</f>
        <v>0</v>
      </c>
      <c r="AO240" s="80" cm="1">
        <f t="array" aca="1" ref="AO240" ca="1">IF(ISERROR(INDIRECT("ｄａｔａ!$"&amp;AO$112&amp;"$"&amp;$B240)),1,0)</f>
        <v>0</v>
      </c>
      <c r="AP240" s="80">
        <f ca="1">IF(SUM($AQ238:$AZ238,$AQ240:$AZ240)&gt;0,1,0)</f>
        <v>0</v>
      </c>
      <c r="AQ240" s="80" cm="1">
        <f t="array" aca="1" ref="AQ240" ca="1">IF(ISERROR(INDIRECT("ｄａｔａ!$"&amp;AQ$112&amp;"$"&amp;$B240)),1,0)</f>
        <v>0</v>
      </c>
      <c r="AR240" s="80" cm="1">
        <f t="array" aca="1" ref="AR240" ca="1">IF(ISERROR(INDIRECT("ｄａｔａ!$"&amp;AR$112&amp;"$"&amp;$B240)),1,0)</f>
        <v>0</v>
      </c>
      <c r="AS240" s="80" cm="1">
        <f t="array" aca="1" ref="AS240" ca="1">IF(ISERROR(INDIRECT("ｄａｔａ!$"&amp;AS$112&amp;"$"&amp;$B240)),1,0)</f>
        <v>0</v>
      </c>
      <c r="AT240" s="80" cm="1">
        <f t="array" aca="1" ref="AT240" ca="1">IF(ISERROR(INDIRECT("ｄａｔａ!$"&amp;AT$112&amp;"$"&amp;$B240)),1,0)</f>
        <v>0</v>
      </c>
      <c r="AU240" s="80" cm="1">
        <f t="array" aca="1" ref="AU240" ca="1">IF(ISERROR(INDIRECT("ｄａｔａ!$"&amp;AU$112&amp;"$"&amp;$B240)),1,0)</f>
        <v>0</v>
      </c>
      <c r="AV240" s="80" cm="1">
        <f t="array" aca="1" ref="AV240" ca="1">IF(ISERROR(INDIRECT("ｄａｔａ!$"&amp;AV$112&amp;"$"&amp;$B240)),1,0)</f>
        <v>0</v>
      </c>
      <c r="AW240" s="80" cm="1">
        <f t="array" aca="1" ref="AW240" ca="1">IF(ISERROR(INDIRECT("ｄａｔａ!$"&amp;AW$112&amp;"$"&amp;$B240)),1,0)</f>
        <v>0</v>
      </c>
      <c r="AX240" s="80" cm="1">
        <f t="array" aca="1" ref="AX240" ca="1">IF(ISERROR(INDIRECT("ｄａｔａ!$"&amp;AX$112&amp;"$"&amp;$B240)),1,0)</f>
        <v>0</v>
      </c>
      <c r="AY240" s="80" cm="1">
        <f t="array" aca="1" ref="AY240" ca="1">IF(ISERROR(INDIRECT("ｄａｔａ!$"&amp;AY$112&amp;"$"&amp;$B240)),1,0)</f>
        <v>0</v>
      </c>
      <c r="AZ240" s="80" cm="1">
        <f t="array" aca="1" ref="AZ240" ca="1">IF(ISERROR(INDIRECT("ｄａｔａ!$"&amp;AZ$112&amp;"$"&amp;$B240)),1,0)</f>
        <v>0</v>
      </c>
      <c r="BA240" s="80">
        <f ca="1">IF(SUM($BB238:$BP238,$BB240:$BP240)&gt;0,1,0)</f>
        <v>0</v>
      </c>
      <c r="BB240" s="80" cm="1">
        <f t="array" aca="1" ref="BB240" ca="1">IF(ISERROR(INDIRECT("ｄａｔａ!$"&amp;BB$112&amp;"$"&amp;$B240)),1,0)</f>
        <v>0</v>
      </c>
      <c r="BC240" s="80" cm="1">
        <f t="array" aca="1" ref="BC240" ca="1">IF(ISERROR(INDIRECT("ｄａｔａ!$"&amp;BC$112&amp;"$"&amp;$B240)),1,0)</f>
        <v>0</v>
      </c>
      <c r="BD240" s="80" cm="1">
        <f t="array" aca="1" ref="BD240" ca="1">IF(ISERROR(INDIRECT("ｄａｔａ!$"&amp;BD$112&amp;"$"&amp;$B240)),1,0)</f>
        <v>0</v>
      </c>
      <c r="BE240" s="80" cm="1">
        <f t="array" aca="1" ref="BE240" ca="1">IF(ISERROR(INDIRECT("ｄａｔａ!$"&amp;BE$112&amp;"$"&amp;$B240)),1,0)</f>
        <v>0</v>
      </c>
      <c r="BF240" s="80" cm="1">
        <f t="array" aca="1" ref="BF240" ca="1">IF(ISERROR(INDIRECT("ｄａｔａ!$"&amp;BF$112&amp;"$"&amp;$B240)),1,0)</f>
        <v>0</v>
      </c>
      <c r="BG240" s="80" cm="1">
        <f t="array" aca="1" ref="BG240" ca="1">IF(ISERROR(INDIRECT("ｄａｔａ!$"&amp;BG$112&amp;"$"&amp;$B240)),1,0)</f>
        <v>0</v>
      </c>
      <c r="BH240" s="80" cm="1">
        <f t="array" aca="1" ref="BH240" ca="1">IF(ISERROR(INDIRECT("ｄａｔａ!$"&amp;BH$112&amp;"$"&amp;$B240)),1,0)</f>
        <v>0</v>
      </c>
      <c r="BI240" s="80" cm="1">
        <f t="array" aca="1" ref="BI240" ca="1">IF(ISERROR(INDIRECT("ｄａｔａ!$"&amp;BI$112&amp;"$"&amp;$B240)),1,0)</f>
        <v>0</v>
      </c>
      <c r="BJ240" s="80" cm="1">
        <f t="array" aca="1" ref="BJ240" ca="1">IF(ISERROR(INDIRECT("ｄａｔａ!$"&amp;BJ$112&amp;"$"&amp;$B240)),1,0)</f>
        <v>0</v>
      </c>
      <c r="BK240" s="80" cm="1">
        <f t="array" aca="1" ref="BK240" ca="1">IF(ISERROR(INDIRECT("ｄａｔａ!$"&amp;BK$112&amp;"$"&amp;$B240)),1,0)</f>
        <v>0</v>
      </c>
      <c r="BL240" s="80" cm="1">
        <f t="array" aca="1" ref="BL240" ca="1">IF(ISERROR(INDIRECT("ｄａｔａ!$"&amp;BL$112&amp;"$"&amp;$B240)),1,0)</f>
        <v>0</v>
      </c>
      <c r="BM240" s="80" cm="1">
        <f t="array" aca="1" ref="BM240" ca="1">IF(ISERROR(INDIRECT("ｄａｔａ!$"&amp;BM$112&amp;"$"&amp;$B240)),1,0)</f>
        <v>0</v>
      </c>
      <c r="BN240" s="80" cm="1">
        <f t="array" aca="1" ref="BN240" ca="1">IF(ISERROR(INDIRECT("ｄａｔａ!$"&amp;BN$112&amp;"$"&amp;$B240)),1,0)</f>
        <v>0</v>
      </c>
      <c r="BO240" s="80" cm="1">
        <f t="array" aca="1" ref="BO240" ca="1">IF(ISERROR(INDIRECT("ｄａｔａ!$"&amp;BO$112&amp;"$"&amp;$B240)),1,0)</f>
        <v>0</v>
      </c>
      <c r="BP240" s="80" cm="1">
        <f t="array" aca="1" ref="BP240" ca="1">IF(ISERROR(INDIRECT("ｄａｔａ!$"&amp;BP$112&amp;"$"&amp;$B240)),1,0)</f>
        <v>0</v>
      </c>
    </row>
    <row r="241" spans="1:68" x14ac:dyDescent="0.2">
      <c r="A241" s="80" t="s">
        <v>2350</v>
      </c>
      <c r="B241" s="80">
        <f>VLOOKUP($A241,$A$11:$B$110,2,FALSE)</f>
        <v>39</v>
      </c>
      <c r="C241" s="80" t="s">
        <v>2435</v>
      </c>
      <c r="D241" s="80" cm="1">
        <f t="array" aca="1" ref="D241" ca="1">_xlfn.IFS(D242=1,0,D243=1,0,AND(INDIRECT("ｄａｔａ!$"&amp;D$112&amp;"$"&amp;$B241)&lt;=INDIRECT("kikan!$Q$11"),INDIRECT("ｄａｔａ!$"&amp;D$112&amp;"$"&amp;$B241)&gt;=INDIRECT("kikan!$K$11")),0,TRUE,1)</f>
        <v>0</v>
      </c>
      <c r="F241" s="80">
        <v>0</v>
      </c>
      <c r="G241" s="80">
        <v>0</v>
      </c>
      <c r="H241" s="80">
        <v>0</v>
      </c>
      <c r="I241" s="80" cm="1">
        <f t="array" aca="1" ref="I241" ca="1">_xlfn.IFS(I242=1,0,I243=1,0,INDIRECT("ｄａｔａ!$"&amp;I$112&amp;"$"&amp;$B241)&gt;=INDIRECT("kikan!$I$11"),0,TRUE,1)</f>
        <v>0</v>
      </c>
      <c r="J241" s="80" cm="1">
        <f t="array" aca="1" ref="J241" ca="1">_xlfn.IFS(D244=1,0,I241=1,0,J242=1,0,I243=1,0,J243=1,0,INDIRECT("ｄａｔａ!$"&amp;I$112&amp;"$"&amp;$B241)&gt;INDIRECT("kikan!$I$11"),0,INDIRECT("ｄａｔａ!$"&amp;J$112&amp;"$"&amp;$B241)&gt;=INDIRECT("ｄａｔａ!$"&amp;D$112&amp;"$"&amp;$B241),0,TRUE,1)</f>
        <v>0</v>
      </c>
      <c r="K241" s="80" cm="1">
        <f t="array" aca="1" ref="K241" ca="1">_xlfn.IFS(K242=1,0,K243=1,0,AND(INDIRECT("ｄａｔａ!$"&amp;K$112&amp;"$"&amp;$B242)&gt;0,INDIRECT("ｄａｔａ!$"&amp;K$112&amp;"$"&amp;$B242)&lt;10000),0,TRUE,1)</f>
        <v>0</v>
      </c>
      <c r="L241" s="80" cm="1">
        <f t="array" aca="1" ref="L241" ca="1">_xlfn.IFS(L242=1,0,L243=1,0,INDIRECT("ｄａｔａ!$"&amp;L$112&amp;"$"&amp;$B241)&lt;20000,1,TRUE,0)</f>
        <v>0</v>
      </c>
      <c r="M241" s="80">
        <v>0</v>
      </c>
      <c r="N241" s="80">
        <v>0</v>
      </c>
      <c r="O241" s="80" cm="1">
        <f t="array" aca="1" ref="O241" ca="1">_xlfn.IFS(O244=1,0,INDIRECT("ｄａｔａ!$"&amp;O$112&amp;"$"&amp;$B242)=4,1,TRUE,0)</f>
        <v>0</v>
      </c>
      <c r="P241" s="80" cm="1">
        <f t="array" aca="1" ref="P241" ca="1">_xlfn.IFS(P244=1,0,AND(INDIRECT("ｄａｔａ!$"&amp;P$112&amp;"$"&amp;$B242)&lt;=3,INDIRECT("ｄａｔａ!$"&amp;P$112&amp;"$"&amp;$B242)&gt;0),1,TRUE,0)</f>
        <v>0</v>
      </c>
      <c r="Q241" s="80" cm="1">
        <f t="array" aca="1" ref="Q241" ca="1">_xlfn.IFS(Q244=1,0,INDIRECT("ｄａｔａ!$"&amp;Q$112&amp;"$"&amp;$B241)=1,1,TRUE,0)</f>
        <v>0</v>
      </c>
      <c r="R241" s="80">
        <v>0</v>
      </c>
      <c r="S241" s="80">
        <v>0</v>
      </c>
      <c r="T241" s="80">
        <v>0</v>
      </c>
      <c r="U241" s="80">
        <v>0</v>
      </c>
      <c r="V241" s="80">
        <v>0</v>
      </c>
      <c r="W241" s="80">
        <v>0</v>
      </c>
      <c r="X241" s="80">
        <f ca="1">IF(AND(SUM($Y241:$AO241)=0,17-SUM($Y243:$AO243)&gt;1),1,0)</f>
        <v>0</v>
      </c>
      <c r="Y241" s="80" cm="1">
        <f t="array" aca="1" ref="Y241" ca="1">_xlfn.IFS(Y244=1,0,INDIRECT("ｄａｔａ!$"&amp;Y$112&amp;"$"&amp;$B241)=2,1,TRUE,0)</f>
        <v>0</v>
      </c>
      <c r="Z241" s="80" cm="1">
        <f t="array" aca="1" ref="Z241" ca="1">_xlfn.IFS(Z244=1,0,INDIRECT("ｄａｔａ!$"&amp;Z$112&amp;"$"&amp;$B241)=2,1,TRUE,0)</f>
        <v>0</v>
      </c>
      <c r="AA241" s="80" cm="1">
        <f t="array" aca="1" ref="AA241" ca="1">_xlfn.IFS(AA244=1,0,INDIRECT("ｄａｔａ!$"&amp;AA$112&amp;"$"&amp;$B241)=2,1,TRUE,0)</f>
        <v>0</v>
      </c>
      <c r="AB241" s="80" cm="1">
        <f t="array" aca="1" ref="AB241" ca="1">_xlfn.IFS(AB244=1,0,INDIRECT("ｄａｔａ!$"&amp;AB$112&amp;"$"&amp;$B241)=2,1,TRUE,0)</f>
        <v>0</v>
      </c>
      <c r="AC241" s="80" cm="1">
        <f t="array" aca="1" ref="AC241" ca="1">_xlfn.IFS(AC244=1,0,INDIRECT("ｄａｔａ!$"&amp;AC$112&amp;"$"&amp;$B241)=2,1,TRUE,0)</f>
        <v>0</v>
      </c>
      <c r="AD241" s="80" cm="1">
        <f t="array" aca="1" ref="AD241" ca="1">_xlfn.IFS(AD244=1,0,INDIRECT("ｄａｔａ!$"&amp;AD$112&amp;"$"&amp;$B241)=2,1,TRUE,0)</f>
        <v>0</v>
      </c>
      <c r="AE241" s="80" cm="1">
        <f t="array" aca="1" ref="AE241" ca="1">_xlfn.IFS(AE244=1,0,INDIRECT("ｄａｔａ!$"&amp;AE$112&amp;"$"&amp;$B241)=2,1,TRUE,0)</f>
        <v>0</v>
      </c>
      <c r="AF241" s="80" cm="1">
        <f t="array" aca="1" ref="AF241" ca="1">_xlfn.IFS(AF244=1,0,INDIRECT("ｄａｔａ!$"&amp;AF$112&amp;"$"&amp;$B241)=2,1,TRUE,0)</f>
        <v>0</v>
      </c>
      <c r="AG241" s="80" cm="1">
        <f t="array" aca="1" ref="AG241" ca="1">_xlfn.IFS(AG244=1,0,INDIRECT("ｄａｔａ!$"&amp;AG$112&amp;"$"&amp;$B241)=2,1,TRUE,0)</f>
        <v>0</v>
      </c>
      <c r="AH241" s="80" cm="1">
        <f t="array" aca="1" ref="AH241" ca="1">_xlfn.IFS(AH244=1,0,INDIRECT("ｄａｔａ!$"&amp;AH$112&amp;"$"&amp;$B241)=2,1,TRUE,0)</f>
        <v>0</v>
      </c>
      <c r="AI241" s="80" cm="1">
        <f t="array" aca="1" ref="AI241" ca="1">_xlfn.IFS(AI244=1,0,INDIRECT("ｄａｔａ!$"&amp;AI$112&amp;"$"&amp;$B241)=2,1,TRUE,0)</f>
        <v>0</v>
      </c>
      <c r="AJ241" s="80" cm="1">
        <f t="array" aca="1" ref="AJ241" ca="1">_xlfn.IFS(AJ244=1,0,INDIRECT("ｄａｔａ!$"&amp;AJ$112&amp;"$"&amp;$B241)=2,1,TRUE,0)</f>
        <v>0</v>
      </c>
      <c r="AK241" s="80" cm="1">
        <f t="array" aca="1" ref="AK241" ca="1">_xlfn.IFS(AK244=1,0,INDIRECT("ｄａｔａ!$"&amp;AK$112&amp;"$"&amp;$B241)=2,1,TRUE,0)</f>
        <v>0</v>
      </c>
      <c r="AL241" s="80" cm="1">
        <f t="array" aca="1" ref="AL241" ca="1">_xlfn.IFS(AL244=1,0,INDIRECT("ｄａｔａ!$"&amp;AL$112&amp;"$"&amp;$B241)=2,1,TRUE,0)</f>
        <v>0</v>
      </c>
      <c r="AM241" s="80" cm="1">
        <f t="array" aca="1" ref="AM241" ca="1">_xlfn.IFS(AM244=1,0,INDIRECT("ｄａｔａ!$"&amp;AM$112&amp;"$"&amp;$B241)=2,1,TRUE,0)</f>
        <v>0</v>
      </c>
      <c r="AN241" s="80" cm="1">
        <f t="array" aca="1" ref="AN241" ca="1">_xlfn.IFS(AN244=1,0,INDIRECT("ｄａｔａ!$"&amp;AN$112&amp;"$"&amp;$B241)=2,1,TRUE,0)</f>
        <v>0</v>
      </c>
      <c r="AO241" s="80" cm="1">
        <f t="array" aca="1" ref="AO241" ca="1">_xlfn.IFS(AO244=1,0,INDIRECT("ｄａｔａ!$"&amp;AO$112&amp;"$"&amp;$B241)=2,1,TRUE,0)</f>
        <v>0</v>
      </c>
      <c r="AP241" s="80">
        <f ca="1">IF(AND(SUM($AQ241:$AZ241)=0,10-SUM($AQ243:$AZ243)&gt;1),1,0)</f>
        <v>0</v>
      </c>
      <c r="AQ241" s="80" cm="1">
        <f t="array" aca="1" ref="AQ241" ca="1">_xlfn.IFS(AQ244=1,0,INDIRECT("ｄａｔａ!$"&amp;AQ$112&amp;"$"&amp;$B241)=2,1,TRUE,0)</f>
        <v>0</v>
      </c>
      <c r="AR241" s="80" cm="1">
        <f t="array" aca="1" ref="AR241" ca="1">_xlfn.IFS(AR244=1,0,INDIRECT("ｄａｔａ!$"&amp;AR$112&amp;"$"&amp;$B241)=2,1,TRUE,0)</f>
        <v>0</v>
      </c>
      <c r="AS241" s="80" cm="1">
        <f t="array" aca="1" ref="AS241" ca="1">_xlfn.IFS(AS244=1,0,INDIRECT("ｄａｔａ!$"&amp;AS$112&amp;"$"&amp;$B241)=2,1,TRUE,0)</f>
        <v>0</v>
      </c>
      <c r="AT241" s="80" cm="1">
        <f t="array" aca="1" ref="AT241" ca="1">_xlfn.IFS(AT244=1,0,INDIRECT("ｄａｔａ!$"&amp;AT$112&amp;"$"&amp;$B241)=2,1,TRUE,0)</f>
        <v>0</v>
      </c>
      <c r="AU241" s="80" cm="1">
        <f t="array" aca="1" ref="AU241" ca="1">_xlfn.IFS(AU244=1,0,INDIRECT("ｄａｔａ!$"&amp;AU$112&amp;"$"&amp;$B241)=2,1,TRUE,0)</f>
        <v>0</v>
      </c>
      <c r="AV241" s="80" cm="1">
        <f t="array" aca="1" ref="AV241" ca="1">_xlfn.IFS(AV244=1,0,INDIRECT("ｄａｔａ!$"&amp;AV$112&amp;"$"&amp;$B241)=2,1,TRUE,0)</f>
        <v>0</v>
      </c>
      <c r="AW241" s="80" cm="1">
        <f t="array" aca="1" ref="AW241" ca="1">_xlfn.IFS(AW244=1,0,INDIRECT("ｄａｔａ!$"&amp;AW$112&amp;"$"&amp;$B241)=2,1,TRUE,0)</f>
        <v>0</v>
      </c>
      <c r="AX241" s="80" cm="1">
        <f t="array" aca="1" ref="AX241" ca="1">_xlfn.IFS(AX244=1,0,INDIRECT("ｄａｔａ!$"&amp;AX$112&amp;"$"&amp;$B241)=2,1,TRUE,0)</f>
        <v>0</v>
      </c>
      <c r="AY241" s="80" cm="1">
        <f t="array" aca="1" ref="AY241" ca="1">_xlfn.IFS(AY244=1,0,INDIRECT("ｄａｔａ!$"&amp;AY$112&amp;"$"&amp;$B241)=2,1,TRUE,0)</f>
        <v>0</v>
      </c>
      <c r="AZ241" s="80" cm="1">
        <f t="array" aca="1" ref="AZ241" ca="1">_xlfn.IFS(AZ244=1,0,INDIRECT("ｄａｔａ!$"&amp;AZ$112&amp;"$"&amp;$B241)=2,1,TRUE,0)</f>
        <v>0</v>
      </c>
      <c r="BA241" s="80">
        <f ca="1">IF(AND(SUM($BB241:$BP241)=0,15-SUM($BB243:$BP243)&gt;1),1,0)</f>
        <v>0</v>
      </c>
      <c r="BB241" s="80" cm="1">
        <f t="array" aca="1" ref="BB241" ca="1">_xlfn.IFS(BB244=1,0,INDIRECT("ｄａｔａ!$"&amp;BB$112&amp;"$"&amp;$B241)=2,1,TRUE,0)</f>
        <v>0</v>
      </c>
      <c r="BC241" s="80" cm="1">
        <f t="array" aca="1" ref="BC241" ca="1">_xlfn.IFS(BC244=1,0,INDIRECT("ｄａｔａ!$"&amp;BC$112&amp;"$"&amp;$B241)=2,1,TRUE,0)</f>
        <v>0</v>
      </c>
      <c r="BD241" s="80" cm="1">
        <f t="array" aca="1" ref="BD241" ca="1">_xlfn.IFS(BD244=1,0,INDIRECT("ｄａｔａ!$"&amp;BD$112&amp;"$"&amp;$B241)=2,1,TRUE,0)</f>
        <v>0</v>
      </c>
      <c r="BE241" s="80" cm="1">
        <f t="array" aca="1" ref="BE241" ca="1">_xlfn.IFS(BE244=1,0,INDIRECT("ｄａｔａ!$"&amp;BE$112&amp;"$"&amp;$B241)=2,1,TRUE,0)</f>
        <v>0</v>
      </c>
      <c r="BF241" s="80" cm="1">
        <f t="array" aca="1" ref="BF241" ca="1">_xlfn.IFS(BF244=1,0,INDIRECT("ｄａｔａ!$"&amp;BF$112&amp;"$"&amp;$B241)=2,1,TRUE,0)</f>
        <v>0</v>
      </c>
      <c r="BG241" s="80" cm="1">
        <f t="array" aca="1" ref="BG241" ca="1">_xlfn.IFS(BG244=1,0,INDIRECT("ｄａｔａ!$"&amp;BG$112&amp;"$"&amp;$B241)=2,1,TRUE,0)</f>
        <v>0</v>
      </c>
      <c r="BH241" s="80" cm="1">
        <f t="array" aca="1" ref="BH241" ca="1">_xlfn.IFS(BH244=1,0,INDIRECT("ｄａｔａ!$"&amp;BH$112&amp;"$"&amp;$B241)=2,1,TRUE,0)</f>
        <v>0</v>
      </c>
      <c r="BI241" s="80" cm="1">
        <f t="array" aca="1" ref="BI241" ca="1">_xlfn.IFS(BI244=1,0,INDIRECT("ｄａｔａ!$"&amp;BI$112&amp;"$"&amp;$B241)=2,1,TRUE,0)</f>
        <v>0</v>
      </c>
      <c r="BJ241" s="80" cm="1">
        <f t="array" aca="1" ref="BJ241" ca="1">_xlfn.IFS(BJ244=1,0,INDIRECT("ｄａｔａ!$"&amp;BJ$112&amp;"$"&amp;$B241)=2,1,TRUE,0)</f>
        <v>0</v>
      </c>
      <c r="BK241" s="80" cm="1">
        <f t="array" aca="1" ref="BK241" ca="1">_xlfn.IFS(BK244=1,0,INDIRECT("ｄａｔａ!$"&amp;BK$112&amp;"$"&amp;$B241)=2,1,TRUE,0)</f>
        <v>0</v>
      </c>
      <c r="BL241" s="80" cm="1">
        <f t="array" aca="1" ref="BL241" ca="1">_xlfn.IFS(BL244=1,0,INDIRECT("ｄａｔａ!$"&amp;BL$112&amp;"$"&amp;$B241)=2,1,TRUE,0)</f>
        <v>0</v>
      </c>
      <c r="BM241" s="80" cm="1">
        <f t="array" aca="1" ref="BM241" ca="1">_xlfn.IFS(BM244=1,0,INDIRECT("ｄａｔａ!$"&amp;BM$112&amp;"$"&amp;$B241)=2,1,TRUE,0)</f>
        <v>0</v>
      </c>
      <c r="BN241" s="80" cm="1">
        <f t="array" aca="1" ref="BN241" ca="1">_xlfn.IFS(BN244=1,0,INDIRECT("ｄａｔａ!$"&amp;BN$112&amp;"$"&amp;$B241)=2,1,TRUE,0)</f>
        <v>0</v>
      </c>
      <c r="BO241" s="80" cm="1">
        <f t="array" aca="1" ref="BO241" ca="1">_xlfn.IFS(BO244=1,0,INDIRECT("ｄａｔａ!$"&amp;BO$112&amp;"$"&amp;$B241)=2,1,TRUE,0)</f>
        <v>0</v>
      </c>
      <c r="BP241" s="80" cm="1">
        <f t="array" aca="1" ref="BP241" ca="1">_xlfn.IFS(BP244=1,0,INDIRECT("ｄａｔａ!$"&amp;BP$112&amp;"$"&amp;$B241)=2,1,TRUE,0)</f>
        <v>0</v>
      </c>
    </row>
    <row r="242" spans="1:68" x14ac:dyDescent="0.2">
      <c r="B242" s="80">
        <f>VLOOKUP($A241,$A$11:$B$110,2,FALSE)</f>
        <v>39</v>
      </c>
      <c r="C242" s="80" t="s">
        <v>2437</v>
      </c>
      <c r="D242" s="80" cm="1">
        <f t="array" aca="1" ref="D242" ca="1">_xlfn.IFS(D243=1,0,AND(ISNUMBER(INDIRECT("ｄａｔａ!$"&amp;D$112&amp;"$"&amp;$B242)),INDIRECT("ｄａｔａ!$"&amp;D$112&amp;"$"&amp;$B242)&lt;=12,INDIRECT("ｄａｔａ!$"&amp;D$112&amp;"$"&amp;$B242)&gt;=1),0,TRUE,1)</f>
        <v>1</v>
      </c>
      <c r="F242" s="80">
        <v>0</v>
      </c>
      <c r="G242" s="80">
        <v>0</v>
      </c>
      <c r="H242" s="80">
        <v>0</v>
      </c>
      <c r="I242" s="80" cm="1">
        <f t="array" aca="1" ref="I242" ca="1">_xlfn.IFS(I243=1,0,AND(ISNUMBER(INDIRECT("ｄａｔａ!$"&amp;I$112&amp;"$"&amp;$B242)),LEN(INDIRECT("ｄａｔａ!$"&amp;I$112&amp;"$"&amp;$B242))=4),0,TRUE,1)</f>
        <v>0</v>
      </c>
      <c r="J242" s="80" cm="1">
        <f t="array" aca="1" ref="J242" ca="1">_xlfn.IFS(J243=1,0,AND(ISNUMBER(INDIRECT("ｄａｔａ!$"&amp;J$112&amp;"$"&amp;$B242)),INDIRECT("ｄａｔａ!$"&amp;J$112&amp;"$"&amp;$B242)&lt;=12,INDIRECT("ｄａｔａ!$"&amp;J$112&amp;"$"&amp;$B242)&gt;=1),0,TRUE,1)</f>
        <v>0</v>
      </c>
      <c r="K242" s="80" cm="1">
        <f t="array" aca="1" ref="K242" ca="1">_xlfn.IFS(K243=1,0,ISNUMBER(INDIRECT("ｄａｔａ!$"&amp;K$112&amp;"$"&amp;$B242)),0,TRUE,1)</f>
        <v>0</v>
      </c>
      <c r="L242" s="80" cm="1">
        <f t="array" aca="1" ref="L242" ca="1">_xlfn.IFS(L243=1,0,AND(ISNUMBER(INDIRECT("ｄａｔａ!$"&amp;L$112&amp;"$"&amp;$B242)),INDIRECT("ｄａｔａ!$"&amp;L$112&amp;"$"&amp;$B242)&gt;0),0,TRUE,1)</f>
        <v>0</v>
      </c>
      <c r="M242" s="80" cm="1">
        <f t="array" aca="1" ref="M242" ca="1">_xlfn.IFS(M243=1,0,AND(INDIRECT("ｄａｔａ!$"&amp;M$112&amp;"$"&amp;$B242)&lt;=5,INDIRECT("ｄａｔａ!$"&amp;M$112&amp;"$"&amp;$B242)&gt;0),0,TRUE,1)</f>
        <v>0</v>
      </c>
      <c r="N242" s="80" cm="1">
        <f t="array" aca="1" ref="N242" ca="1">_xlfn.IFS(N243=1,0,AND(INDIRECT("ｄａｔａ!$"&amp;N$112&amp;"$"&amp;$B242)&lt;=2,INDIRECT("ｄａｔａ!$"&amp;N$112&amp;"$"&amp;$B242)&gt;0),0,TRUE,1)</f>
        <v>0</v>
      </c>
      <c r="O242" s="80" cm="1">
        <f t="array" aca="1" ref="O242" ca="1">_xlfn.IFS(O243=1,0,AND(INDIRECT("ｄａｔａ!$"&amp;O$112&amp;"$"&amp;$B242)&lt;=4,INDIRECT("ｄａｔａ!$"&amp;O$112&amp;"$"&amp;$B242)&gt;0),0,TRUE,1)</f>
        <v>0</v>
      </c>
      <c r="P242" s="80" cm="1">
        <f t="array" aca="1" ref="P242" ca="1">_xlfn.IFS(P243=1,0,AND(INDIRECT("ｄａｔａ!$"&amp;P$112&amp;"$"&amp;$B242)&lt;=3,INDIRECT("ｄａｔａ!$"&amp;P$112&amp;"$"&amp;$B242)&gt;0),0,TRUE,1)</f>
        <v>0</v>
      </c>
      <c r="Q242" s="80" cm="1">
        <f t="array" aca="1" ref="Q242" ca="1">_xlfn.IFS(Q243=1,0,AND(INDIRECT("ｄａｔａ!$"&amp;Q$112&amp;"$"&amp;$B242)&lt;=2,INDIRECT("ｄａｔａ!$"&amp;Q$112&amp;"$"&amp;$B242)&gt;0),0,TRUE,1)</f>
        <v>0</v>
      </c>
      <c r="R242" s="80" cm="1">
        <f t="array" aca="1" ref="R242" ca="1">_xlfn.IFS(R243=1,0,AND(INDIRECT("ｄａｔａ!$"&amp;R$112&amp;"$"&amp;$B242)&lt;=10,INDIRECT("ｄａｔａ!$"&amp;R$112&amp;"$"&amp;$B242)&gt;0),0,TRUE,1)</f>
        <v>0</v>
      </c>
      <c r="S242" s="80" cm="1">
        <f t="array" aca="1" ref="S242" ca="1">_xlfn.IFS(S243=1,0,AND(INDIRECT("ｄａｔａ!$"&amp;S$112&amp;"$"&amp;$B242)&lt;=5,INDIRECT("ｄａｔａ!$"&amp;S$112&amp;"$"&amp;$B242)&gt;0),0,TRUE,1)</f>
        <v>0</v>
      </c>
      <c r="T242" s="80" cm="1">
        <f t="array" aca="1" ref="T242" ca="1">_xlfn.IFS(T243=1,0,AND(INDIRECT("ｄａｔａ!$"&amp;T$112&amp;"$"&amp;$B242)&lt;=9,INDIRECT("ｄａｔａ!$"&amp;T$112&amp;"$"&amp;$B242)&gt;0),0,TRUE,1)</f>
        <v>0</v>
      </c>
      <c r="U242" s="80" cm="1">
        <f t="array" aca="1" ref="U242" ca="1">_xlfn.IFS(U243=1,0,ISNUMBER(INDIRECT("ｄａｔａ!$"&amp;U$112&amp;"$"&amp;$B242)),0,TRUE,1)</f>
        <v>0</v>
      </c>
      <c r="V242" s="80" cm="1">
        <f t="array" aca="1" ref="V242" ca="1">_xlfn.IFS(V243=1,0,AND(INDIRECT("ｄａｔａ!$"&amp;V$112&amp;"$"&amp;$B242)&lt;=4,INDIRECT("ｄａｔａ!$"&amp;V$112&amp;"$"&amp;$B242)&gt;0),0,TRUE,1)</f>
        <v>0</v>
      </c>
      <c r="W242" s="80" cm="1">
        <f t="array" aca="1" ref="W242" ca="1">_xlfn.IFS(W243=1,0,AND(INDIRECT("ｄａｔａ!$"&amp;W$112&amp;"$"&amp;$B242)&lt;=2,INDIRECT("ｄａｔａ!$"&amp;W$112&amp;"$"&amp;$B242)&gt;0),0,TRUE,1)</f>
        <v>0</v>
      </c>
      <c r="X242" s="80">
        <f ca="1">IF(SUM($Y241:$AO241)&gt;1,1,0)</f>
        <v>0</v>
      </c>
      <c r="Y242" s="80" cm="1">
        <f t="array" aca="1" ref="Y242" ca="1">_xlfn.IFS(Y244=1,0,Y243=1,0,AND(INDIRECT("ｄａｔａ!$"&amp;Y$112&amp;"$"&amp;$B242)&lt;=2,INDIRECT("ｄａｔａ!$"&amp;Y$112&amp;"$"&amp;$B242)&gt;0),0,TRUE,1)</f>
        <v>0</v>
      </c>
      <c r="Z242" s="80" cm="1">
        <f t="array" aca="1" ref="Z242" ca="1">_xlfn.IFS(Z244=1,0,Z243=1,0,AND(INDIRECT("ｄａｔａ!$"&amp;Z$112&amp;"$"&amp;$B242)&lt;=2,INDIRECT("ｄａｔａ!$"&amp;Z$112&amp;"$"&amp;$B242)&gt;0),0,TRUE,1)</f>
        <v>0</v>
      </c>
      <c r="AA242" s="80" cm="1">
        <f t="array" aca="1" ref="AA242" ca="1">_xlfn.IFS(AA244=1,0,AA243=1,0,AND(INDIRECT("ｄａｔａ!$"&amp;AA$112&amp;"$"&amp;$B242)&lt;=2,INDIRECT("ｄａｔａ!$"&amp;AA$112&amp;"$"&amp;$B242)&gt;0),0,TRUE,1)</f>
        <v>0</v>
      </c>
      <c r="AB242" s="80" cm="1">
        <f t="array" aca="1" ref="AB242" ca="1">_xlfn.IFS(AB244=1,0,AB243=1,0,AND(INDIRECT("ｄａｔａ!$"&amp;AB$112&amp;"$"&amp;$B242)&lt;=2,INDIRECT("ｄａｔａ!$"&amp;AB$112&amp;"$"&amp;$B242)&gt;0),0,TRUE,1)</f>
        <v>0</v>
      </c>
      <c r="AC242" s="80" cm="1">
        <f t="array" aca="1" ref="AC242" ca="1">_xlfn.IFS(AC244=1,0,AC243=1,0,AND(INDIRECT("ｄａｔａ!$"&amp;AC$112&amp;"$"&amp;$B242)&lt;=2,INDIRECT("ｄａｔａ!$"&amp;AC$112&amp;"$"&amp;$B242)&gt;0),0,TRUE,1)</f>
        <v>0</v>
      </c>
      <c r="AD242" s="80" cm="1">
        <f t="array" aca="1" ref="AD242" ca="1">_xlfn.IFS(AD244=1,0,AD243=1,0,AND(INDIRECT("ｄａｔａ!$"&amp;AD$112&amp;"$"&amp;$B242)&lt;=2,INDIRECT("ｄａｔａ!$"&amp;AD$112&amp;"$"&amp;$B242)&gt;0),0,TRUE,1)</f>
        <v>0</v>
      </c>
      <c r="AE242" s="80" cm="1">
        <f t="array" aca="1" ref="AE242" ca="1">_xlfn.IFS(AE244=1,0,AE243=1,0,AND(INDIRECT("ｄａｔａ!$"&amp;AE$112&amp;"$"&amp;$B242)&lt;=2,INDIRECT("ｄａｔａ!$"&amp;AE$112&amp;"$"&amp;$B242)&gt;0),0,TRUE,1)</f>
        <v>0</v>
      </c>
      <c r="AF242" s="80" cm="1">
        <f t="array" aca="1" ref="AF242" ca="1">_xlfn.IFS(AF244=1,0,AF243=1,0,AND(INDIRECT("ｄａｔａ!$"&amp;AF$112&amp;"$"&amp;$B242)&lt;=2,INDIRECT("ｄａｔａ!$"&amp;AF$112&amp;"$"&amp;$B242)&gt;0),0,TRUE,1)</f>
        <v>0</v>
      </c>
      <c r="AG242" s="80" cm="1">
        <f t="array" aca="1" ref="AG242" ca="1">_xlfn.IFS(AG244=1,0,AG243=1,0,AND(INDIRECT("ｄａｔａ!$"&amp;AG$112&amp;"$"&amp;$B242)&lt;=2,INDIRECT("ｄａｔａ!$"&amp;AG$112&amp;"$"&amp;$B242)&gt;0),0,TRUE,1)</f>
        <v>0</v>
      </c>
      <c r="AH242" s="80" cm="1">
        <f t="array" aca="1" ref="AH242" ca="1">_xlfn.IFS(AH244=1,0,AH243=1,0,AND(INDIRECT("ｄａｔａ!$"&amp;AH$112&amp;"$"&amp;$B242)&lt;=2,INDIRECT("ｄａｔａ!$"&amp;AH$112&amp;"$"&amp;$B242)&gt;0),0,TRUE,1)</f>
        <v>0</v>
      </c>
      <c r="AI242" s="80" cm="1">
        <f t="array" aca="1" ref="AI242" ca="1">_xlfn.IFS(AI244=1,0,AI243=1,0,AND(INDIRECT("ｄａｔａ!$"&amp;AI$112&amp;"$"&amp;$B242)&lt;=2,INDIRECT("ｄａｔａ!$"&amp;AI$112&amp;"$"&amp;$B242)&gt;0),0,TRUE,1)</f>
        <v>0</v>
      </c>
      <c r="AJ242" s="80" cm="1">
        <f t="array" aca="1" ref="AJ242" ca="1">_xlfn.IFS(AJ244=1,0,AJ243=1,0,AND(INDIRECT("ｄａｔａ!$"&amp;AJ$112&amp;"$"&amp;$B242)&lt;=2,INDIRECT("ｄａｔａ!$"&amp;AJ$112&amp;"$"&amp;$B242)&gt;0),0,TRUE,1)</f>
        <v>0</v>
      </c>
      <c r="AK242" s="80" cm="1">
        <f t="array" aca="1" ref="AK242" ca="1">_xlfn.IFS(AK244=1,0,AK243=1,0,AND(INDIRECT("ｄａｔａ!$"&amp;AK$112&amp;"$"&amp;$B242)&lt;=2,INDIRECT("ｄａｔａ!$"&amp;AK$112&amp;"$"&amp;$B242)&gt;0),0,TRUE,1)</f>
        <v>0</v>
      </c>
      <c r="AL242" s="80" cm="1">
        <f t="array" aca="1" ref="AL242" ca="1">_xlfn.IFS(AL244=1,0,AL243=1,0,AND(INDIRECT("ｄａｔａ!$"&amp;AL$112&amp;"$"&amp;$B242)&lt;=2,INDIRECT("ｄａｔａ!$"&amp;AL$112&amp;"$"&amp;$B242)&gt;0),0,TRUE,1)</f>
        <v>0</v>
      </c>
      <c r="AM242" s="80" cm="1">
        <f t="array" aca="1" ref="AM242" ca="1">_xlfn.IFS(AM244=1,0,AM243=1,0,AND(INDIRECT("ｄａｔａ!$"&amp;AM$112&amp;"$"&amp;$B242)&lt;=2,INDIRECT("ｄａｔａ!$"&amp;AM$112&amp;"$"&amp;$B242)&gt;0),0,TRUE,1)</f>
        <v>0</v>
      </c>
      <c r="AN242" s="80" cm="1">
        <f t="array" aca="1" ref="AN242" ca="1">_xlfn.IFS(AN244=1,0,AN243=1,0,AND(INDIRECT("ｄａｔａ!$"&amp;AN$112&amp;"$"&amp;$B242)&lt;=2,INDIRECT("ｄａｔａ!$"&amp;AN$112&amp;"$"&amp;$B242)&gt;0),0,TRUE,1)</f>
        <v>0</v>
      </c>
      <c r="AO242" s="80" cm="1">
        <f t="array" aca="1" ref="AO242" ca="1">_xlfn.IFS(AO244=1,0,AO243=1,0,AND(INDIRECT("ｄａｔａ!$"&amp;AO$112&amp;"$"&amp;$B242)&lt;=2,INDIRECT("ｄａｔａ!$"&amp;AO$112&amp;"$"&amp;$B242)&gt;0),0,TRUE,1)</f>
        <v>0</v>
      </c>
      <c r="AP242" s="80">
        <f ca="1">IF(SUM($AQ241:$AZ241)&gt;1,1,0)</f>
        <v>0</v>
      </c>
      <c r="AQ242" s="80" cm="1">
        <f t="array" aca="1" ref="AQ242" ca="1">_xlfn.IFS(AQ244=1,0,AQ243=1,0,AND(INDIRECT("ｄａｔａ!$"&amp;AQ$112&amp;"$"&amp;$B242)&lt;=2,INDIRECT("ｄａｔａ!$"&amp;AQ$112&amp;"$"&amp;$B242)&gt;0),0,TRUE,1)</f>
        <v>0</v>
      </c>
      <c r="AR242" s="80" cm="1">
        <f t="array" aca="1" ref="AR242" ca="1">_xlfn.IFS(AR244=1,0,AR243=1,0,AND(INDIRECT("ｄａｔａ!$"&amp;AR$112&amp;"$"&amp;$B242)&lt;=2,INDIRECT("ｄａｔａ!$"&amp;AR$112&amp;"$"&amp;$B242)&gt;0),0,TRUE,1)</f>
        <v>0</v>
      </c>
      <c r="AS242" s="80" cm="1">
        <f t="array" aca="1" ref="AS242" ca="1">_xlfn.IFS(AS244=1,0,AS243=1,0,AND(INDIRECT("ｄａｔａ!$"&amp;AS$112&amp;"$"&amp;$B242)&lt;=2,INDIRECT("ｄａｔａ!$"&amp;AS$112&amp;"$"&amp;$B242)&gt;0),0,TRUE,1)</f>
        <v>0</v>
      </c>
      <c r="AT242" s="80" cm="1">
        <f t="array" aca="1" ref="AT242" ca="1">_xlfn.IFS(AT244=1,0,AT243=1,0,AND(INDIRECT("ｄａｔａ!$"&amp;AT$112&amp;"$"&amp;$B242)&lt;=2,INDIRECT("ｄａｔａ!$"&amp;AT$112&amp;"$"&amp;$B242)&gt;0),0,TRUE,1)</f>
        <v>0</v>
      </c>
      <c r="AU242" s="80" cm="1">
        <f t="array" aca="1" ref="AU242" ca="1">_xlfn.IFS(AU244=1,0,AU243=1,0,AND(INDIRECT("ｄａｔａ!$"&amp;AU$112&amp;"$"&amp;$B242)&lt;=2,INDIRECT("ｄａｔａ!$"&amp;AU$112&amp;"$"&amp;$B242)&gt;0),0,TRUE,1)</f>
        <v>0</v>
      </c>
      <c r="AV242" s="80" cm="1">
        <f t="array" aca="1" ref="AV242" ca="1">_xlfn.IFS(AV244=1,0,AV243=1,0,AND(INDIRECT("ｄａｔａ!$"&amp;AV$112&amp;"$"&amp;$B242)&lt;=2,INDIRECT("ｄａｔａ!$"&amp;AV$112&amp;"$"&amp;$B242)&gt;0),0,TRUE,1)</f>
        <v>0</v>
      </c>
      <c r="AW242" s="80" cm="1">
        <f t="array" aca="1" ref="AW242" ca="1">_xlfn.IFS(AW244=1,0,AW243=1,0,AND(INDIRECT("ｄａｔａ!$"&amp;AW$112&amp;"$"&amp;$B242)&lt;=2,INDIRECT("ｄａｔａ!$"&amp;AW$112&amp;"$"&amp;$B242)&gt;0),0,TRUE,1)</f>
        <v>0</v>
      </c>
      <c r="AX242" s="80" cm="1">
        <f t="array" aca="1" ref="AX242" ca="1">_xlfn.IFS(AX244=1,0,AX243=1,0,AND(INDIRECT("ｄａｔａ!$"&amp;AX$112&amp;"$"&amp;$B242)&lt;=2,INDIRECT("ｄａｔａ!$"&amp;AX$112&amp;"$"&amp;$B242)&gt;0),0,TRUE,1)</f>
        <v>0</v>
      </c>
      <c r="AY242" s="80" cm="1">
        <f t="array" aca="1" ref="AY242" ca="1">_xlfn.IFS(AY244=1,0,AY243=1,0,AND(INDIRECT("ｄａｔａ!$"&amp;AY$112&amp;"$"&amp;$B242)&lt;=2,INDIRECT("ｄａｔａ!$"&amp;AY$112&amp;"$"&amp;$B242)&gt;0),0,TRUE,1)</f>
        <v>0</v>
      </c>
      <c r="AZ242" s="80" cm="1">
        <f t="array" aca="1" ref="AZ242" ca="1">_xlfn.IFS(AZ244=1,0,AZ243=1,0,AND(INDIRECT("ｄａｔａ!$"&amp;AZ$112&amp;"$"&amp;$B242)&lt;=2,INDIRECT("ｄａｔａ!$"&amp;AZ$112&amp;"$"&amp;$B242)&gt;0),0,TRUE,1)</f>
        <v>0</v>
      </c>
      <c r="BA242" s="80">
        <f ca="1">IF(SUM($BB241:$BP241)&gt;1,1,0)</f>
        <v>0</v>
      </c>
      <c r="BB242" s="80" cm="1">
        <f t="array" aca="1" ref="BB242" ca="1">_xlfn.IFS(BB244=1,0,BB243=1,0,AND(INDIRECT("ｄａｔａ!$"&amp;BB$112&amp;"$"&amp;$B242)&lt;=2,INDIRECT("ｄａｔａ!$"&amp;BB$112&amp;"$"&amp;$B242)&gt;0),0,TRUE,1)</f>
        <v>0</v>
      </c>
      <c r="BC242" s="80" cm="1">
        <f t="array" aca="1" ref="BC242" ca="1">_xlfn.IFS(BC244=1,0,BC243=1,0,AND(INDIRECT("ｄａｔａ!$"&amp;BC$112&amp;"$"&amp;$B242)&lt;=2,INDIRECT("ｄａｔａ!$"&amp;BC$112&amp;"$"&amp;$B242)&gt;0),0,TRUE,1)</f>
        <v>0</v>
      </c>
      <c r="BD242" s="80" cm="1">
        <f t="array" aca="1" ref="BD242" ca="1">_xlfn.IFS(BD244=1,0,BD243=1,0,AND(INDIRECT("ｄａｔａ!$"&amp;BD$112&amp;"$"&amp;$B242)&lt;=2,INDIRECT("ｄａｔａ!$"&amp;BD$112&amp;"$"&amp;$B242)&gt;0),0,TRUE,1)</f>
        <v>0</v>
      </c>
      <c r="BE242" s="80" cm="1">
        <f t="array" aca="1" ref="BE242" ca="1">_xlfn.IFS(BE244=1,0,BE243=1,0,AND(INDIRECT("ｄａｔａ!$"&amp;BE$112&amp;"$"&amp;$B242)&lt;=2,INDIRECT("ｄａｔａ!$"&amp;BE$112&amp;"$"&amp;$B242)&gt;0),0,TRUE,1)</f>
        <v>0</v>
      </c>
      <c r="BF242" s="80" cm="1">
        <f t="array" aca="1" ref="BF242" ca="1">_xlfn.IFS(BF244=1,0,BF243=1,0,AND(INDIRECT("ｄａｔａ!$"&amp;BF$112&amp;"$"&amp;$B242)&lt;=2,INDIRECT("ｄａｔａ!$"&amp;BF$112&amp;"$"&amp;$B242)&gt;0),0,TRUE,1)</f>
        <v>0</v>
      </c>
      <c r="BG242" s="80" cm="1">
        <f t="array" aca="1" ref="BG242" ca="1">_xlfn.IFS(BG244=1,0,BG243=1,0,AND(INDIRECT("ｄａｔａ!$"&amp;BG$112&amp;"$"&amp;$B242)&lt;=2,INDIRECT("ｄａｔａ!$"&amp;BG$112&amp;"$"&amp;$B242)&gt;0),0,TRUE,1)</f>
        <v>0</v>
      </c>
      <c r="BH242" s="80" cm="1">
        <f t="array" aca="1" ref="BH242" ca="1">_xlfn.IFS(BH244=1,0,BH243=1,0,AND(INDIRECT("ｄａｔａ!$"&amp;BH$112&amp;"$"&amp;$B242)&lt;=2,INDIRECT("ｄａｔａ!$"&amp;BH$112&amp;"$"&amp;$B242)&gt;0),0,TRUE,1)</f>
        <v>0</v>
      </c>
      <c r="BI242" s="80" cm="1">
        <f t="array" aca="1" ref="BI242" ca="1">_xlfn.IFS(BI244=1,0,BI243=1,0,AND(INDIRECT("ｄａｔａ!$"&amp;BI$112&amp;"$"&amp;$B242)&lt;=2,INDIRECT("ｄａｔａ!$"&amp;BI$112&amp;"$"&amp;$B242)&gt;0),0,TRUE,1)</f>
        <v>0</v>
      </c>
      <c r="BJ242" s="80" cm="1">
        <f t="array" aca="1" ref="BJ242" ca="1">_xlfn.IFS(BJ244=1,0,BJ243=1,0,AND(INDIRECT("ｄａｔａ!$"&amp;BJ$112&amp;"$"&amp;$B242)&lt;=2,INDIRECT("ｄａｔａ!$"&amp;BJ$112&amp;"$"&amp;$B242)&gt;0),0,TRUE,1)</f>
        <v>0</v>
      </c>
      <c r="BK242" s="80" cm="1">
        <f t="array" aca="1" ref="BK242" ca="1">_xlfn.IFS(BK244=1,0,BK243=1,0,AND(INDIRECT("ｄａｔａ!$"&amp;BK$112&amp;"$"&amp;$B242)&lt;=2,INDIRECT("ｄａｔａ!$"&amp;BK$112&amp;"$"&amp;$B242)&gt;0),0,TRUE,1)</f>
        <v>0</v>
      </c>
      <c r="BL242" s="80" cm="1">
        <f t="array" aca="1" ref="BL242" ca="1">_xlfn.IFS(BL244=1,0,BL243=1,0,AND(INDIRECT("ｄａｔａ!$"&amp;BL$112&amp;"$"&amp;$B242)&lt;=2,INDIRECT("ｄａｔａ!$"&amp;BL$112&amp;"$"&amp;$B242)&gt;0),0,TRUE,1)</f>
        <v>0</v>
      </c>
      <c r="BM242" s="80" cm="1">
        <f t="array" aca="1" ref="BM242" ca="1">_xlfn.IFS(BM244=1,0,BM243=1,0,AND(INDIRECT("ｄａｔａ!$"&amp;BM$112&amp;"$"&amp;$B242)&lt;=2,INDIRECT("ｄａｔａ!$"&amp;BM$112&amp;"$"&amp;$B242)&gt;0),0,TRUE,1)</f>
        <v>0</v>
      </c>
      <c r="BN242" s="80" cm="1">
        <f t="array" aca="1" ref="BN242" ca="1">_xlfn.IFS(BN244=1,0,BN243=1,0,AND(INDIRECT("ｄａｔａ!$"&amp;BN$112&amp;"$"&amp;$B242)&lt;=2,INDIRECT("ｄａｔａ!$"&amp;BN$112&amp;"$"&amp;$B242)&gt;0),0,TRUE,1)</f>
        <v>0</v>
      </c>
      <c r="BO242" s="80" cm="1">
        <f t="array" aca="1" ref="BO242" ca="1">_xlfn.IFS(BO244=1,0,BO243=1,0,AND(INDIRECT("ｄａｔａ!$"&amp;BO$112&amp;"$"&amp;$B242)&lt;=2,INDIRECT("ｄａｔａ!$"&amp;BO$112&amp;"$"&amp;$B242)&gt;0),0,TRUE,1)</f>
        <v>0</v>
      </c>
      <c r="BP242" s="80" cm="1">
        <f t="array" aca="1" ref="BP242" ca="1">_xlfn.IFS(BP244=1,0,BP243=1,0,AND(INDIRECT("ｄａｔａ!$"&amp;BP$112&amp;"$"&amp;$B242)&lt;=2,INDIRECT("ｄａｔａ!$"&amp;BP$112&amp;"$"&amp;$B242)&gt;0),0,TRUE,1)</f>
        <v>0</v>
      </c>
    </row>
    <row r="243" spans="1:68" x14ac:dyDescent="0.2">
      <c r="B243" s="80">
        <f>VLOOKUP($A241,$A$11:$B$110,2,FALSE)</f>
        <v>39</v>
      </c>
      <c r="C243" s="80" t="s">
        <v>2425</v>
      </c>
      <c r="D243" s="80" cm="1">
        <f t="array" aca="1" ref="D243" ca="1">_xlfn.IFS(D244=1,0,TRIM(INDIRECT("ｄａｔａ!$"&amp;D$112&amp;"$"&amp;$B243))="",1,TRIM(INDIRECT("ｄａｔａ!$"&amp;D$112&amp;"$"&amp;$B243))&lt;&gt;"",0)</f>
        <v>0</v>
      </c>
      <c r="F243" s="80" cm="1">
        <f t="array" aca="1" ref="F243" ca="1">_xlfn.IFS(F244=1,0,TRIM(INDIRECT("ｄａｔａ!$"&amp;F$112&amp;"$"&amp;$B243))="",1,TRIM(INDIRECT("ｄａｔａ!$"&amp;F$112&amp;"$"&amp;$B243))&lt;&gt;"",0)</f>
        <v>1</v>
      </c>
      <c r="G243" s="80" cm="1">
        <f t="array" aca="1" ref="G243" ca="1">_xlfn.IFS(G244=1,0,TRIM(INDIRECT("ｄａｔａ!$"&amp;G$112&amp;"$"&amp;$B243))="",1,TRIM(INDIRECT("ｄａｔａ!$"&amp;G$112&amp;"$"&amp;$B243))&lt;&gt;"",0)</f>
        <v>1</v>
      </c>
      <c r="H243" s="80" cm="1">
        <f t="array" aca="1" ref="H243" ca="1">_xlfn.IFS(H244=1,0,TRIM(INDIRECT("ｄａｔａ!$"&amp;H$112&amp;"$"&amp;$B243))="",1,TRIM(INDIRECT("ｄａｔａ!$"&amp;H$112&amp;"$"&amp;$B243))&lt;&gt;"",0)</f>
        <v>1</v>
      </c>
      <c r="I243" s="80" cm="1">
        <f t="array" aca="1" ref="I243" ca="1">_xlfn.IFS(I244=1,0,TRIM(INDIRECT("ｄａｔａ!$"&amp;I$112&amp;"$"&amp;$B243))="",1,TRIM(INDIRECT("ｄａｔａ!$"&amp;I$112&amp;"$"&amp;$B243))&lt;&gt;"",0)</f>
        <v>1</v>
      </c>
      <c r="J243" s="80" cm="1">
        <f t="array" aca="1" ref="J243" ca="1">_xlfn.IFS(J244=1,0,TRIM(INDIRECT("ｄａｔａ!$"&amp;J$112&amp;"$"&amp;$B243))="",1,TRIM(INDIRECT("ｄａｔａ!$"&amp;J$112&amp;"$"&amp;$B243))&lt;&gt;"",0)</f>
        <v>1</v>
      </c>
      <c r="K243" s="80" cm="1">
        <f t="array" aca="1" ref="K243" ca="1">_xlfn.IFS(K244=1,0,TRIM(INDIRECT("ｄａｔａ!$"&amp;K$112&amp;"$"&amp;$B243))="",1,TRIM(INDIRECT("ｄａｔａ!$"&amp;K$112&amp;"$"&amp;$B243))&lt;&gt;"",0)</f>
        <v>1</v>
      </c>
      <c r="L243" s="80" cm="1">
        <f t="array" aca="1" ref="L243" ca="1">_xlfn.IFS(L244=1,0,TRIM(INDIRECT("ｄａｔａ!$"&amp;L$112&amp;"$"&amp;$B243))="",1,TRIM(INDIRECT("ｄａｔａ!$"&amp;L$112&amp;"$"&amp;$B243))&lt;&gt;"",0)</f>
        <v>1</v>
      </c>
      <c r="M243" s="80" cm="1">
        <f t="array" aca="1" ref="M243" ca="1">_xlfn.IFS(M244=1,0,TRIM(INDIRECT("ｄａｔａ!$"&amp;M$112&amp;"$"&amp;$B243))="",1,TRIM(INDIRECT("ｄａｔａ!$"&amp;M$112&amp;"$"&amp;$B243))&lt;&gt;"",0)</f>
        <v>1</v>
      </c>
      <c r="N243" s="80" cm="1">
        <f t="array" aca="1" ref="N243" ca="1">_xlfn.IFS(N244=1,0,TRIM(INDIRECT("ｄａｔａ!$"&amp;N$112&amp;"$"&amp;$B243))="",1,TRIM(INDIRECT("ｄａｔａ!$"&amp;N$112&amp;"$"&amp;$B243))&lt;&gt;"",0)</f>
        <v>1</v>
      </c>
      <c r="O243" s="80" cm="1">
        <f t="array" aca="1" ref="O243" ca="1">_xlfn.IFS(O244=1,0,TRIM(INDIRECT("ｄａｔａ!$"&amp;O$112&amp;"$"&amp;$B243))="",1,TRIM(INDIRECT("ｄａｔａ!$"&amp;O$112&amp;"$"&amp;$B243))&lt;&gt;"",0)</f>
        <v>1</v>
      </c>
      <c r="P243" s="80" cm="1">
        <f t="array" aca="1" ref="P243" ca="1">_xlfn.IFS(P244=1,0,TRIM(INDIRECT("ｄａｔａ!$"&amp;P$112&amp;"$"&amp;$B243))="",1,TRIM(INDIRECT("ｄａｔａ!$"&amp;P$112&amp;"$"&amp;$B243))&lt;&gt;"",0)</f>
        <v>1</v>
      </c>
      <c r="Q243" s="80" cm="1">
        <f t="array" aca="1" ref="Q243" ca="1">_xlfn.IFS(Q244=1,0,TRIM(INDIRECT("ｄａｔａ!$"&amp;Q$112&amp;"$"&amp;$B243))="",1,TRIM(INDIRECT("ｄａｔａ!$"&amp;Q$112&amp;"$"&amp;$B243))&lt;&gt;"",0)</f>
        <v>1</v>
      </c>
      <c r="R243" s="80" cm="1">
        <f t="array" aca="1" ref="R243" ca="1">_xlfn.IFS(R244=1,0,TRIM(INDIRECT("ｄａｔａ!$"&amp;R$112&amp;"$"&amp;$B243))="",1,TRIM(INDIRECT("ｄａｔａ!$"&amp;R$112&amp;"$"&amp;$B243))&lt;&gt;"",0)</f>
        <v>1</v>
      </c>
      <c r="S243" s="80" cm="1">
        <f t="array" aca="1" ref="S243" ca="1">_xlfn.IFS(S244=1,0,TRIM(INDIRECT("ｄａｔａ!$"&amp;S$112&amp;"$"&amp;$B243))="",1,TRIM(INDIRECT("ｄａｔａ!$"&amp;S$112&amp;"$"&amp;$B243))&lt;&gt;"",0)</f>
        <v>1</v>
      </c>
      <c r="T243" s="80" cm="1">
        <f t="array" aca="1" ref="T243" ca="1">_xlfn.IFS(T244=1,0,TRIM(INDIRECT("ｄａｔａ!$"&amp;T$112&amp;"$"&amp;$B243))="",1,TRIM(INDIRECT("ｄａｔａ!$"&amp;T$112&amp;"$"&amp;$B243))&lt;&gt;"",0)</f>
        <v>1</v>
      </c>
      <c r="U243" s="80" cm="1">
        <f t="array" aca="1" ref="U243" ca="1">_xlfn.IFS(U244=1,0,TRIM(INDIRECT("ｄａｔａ!$"&amp;U$112&amp;"$"&amp;$B243))="",1,TRIM(INDIRECT("ｄａｔａ!$"&amp;U$112&amp;"$"&amp;$B243))&lt;&gt;"",0)</f>
        <v>1</v>
      </c>
      <c r="V243" s="80" cm="1">
        <f t="array" aca="1" ref="V243" ca="1">_xlfn.IFS(V244=1,0,TRIM(INDIRECT("ｄａｔａ!$"&amp;V$112&amp;"$"&amp;$B243))="",1,TRIM(INDIRECT("ｄａｔａ!$"&amp;V$112&amp;"$"&amp;$B243))&lt;&gt;"",0)</f>
        <v>1</v>
      </c>
      <c r="W243" s="80" cm="1">
        <f t="array" aca="1" ref="W243" ca="1">_xlfn.IFS(W244=1,0,TRIM(INDIRECT("ｄａｔａ!$"&amp;W$112&amp;"$"&amp;$B243))="",1,TRIM(INDIRECT("ｄａｔａ!$"&amp;W$112&amp;"$"&amp;$B243))&lt;&gt;"",0)</f>
        <v>1</v>
      </c>
      <c r="X243" s="80">
        <f ca="1">IF(SUM($Y243:$AO243)=17,1,0)</f>
        <v>1</v>
      </c>
      <c r="Y243" s="80" cm="1">
        <f t="array" aca="1" ref="Y243" ca="1">_xlfn.IFS(Y244=1,0,TRIM(INDIRECT("ｄａｔａ!$"&amp;Y$112&amp;"$"&amp;$B243))="",1,TRIM(INDIRECT("ｄａｔａ!$"&amp;Y$112&amp;"$"&amp;$B243))&lt;&gt;"",0)</f>
        <v>1</v>
      </c>
      <c r="Z243" s="80" cm="1">
        <f t="array" aca="1" ref="Z243" ca="1">_xlfn.IFS(Z244=1,0,TRIM(INDIRECT("ｄａｔａ!$"&amp;Z$112&amp;"$"&amp;$B243))="",1,TRIM(INDIRECT("ｄａｔａ!$"&amp;Z$112&amp;"$"&amp;$B243))&lt;&gt;"",0)</f>
        <v>1</v>
      </c>
      <c r="AA243" s="80" cm="1">
        <f t="array" aca="1" ref="AA243" ca="1">_xlfn.IFS(AA244=1,0,TRIM(INDIRECT("ｄａｔａ!$"&amp;AA$112&amp;"$"&amp;$B243))="",1,TRIM(INDIRECT("ｄａｔａ!$"&amp;AA$112&amp;"$"&amp;$B243))&lt;&gt;"",0)</f>
        <v>1</v>
      </c>
      <c r="AB243" s="80" cm="1">
        <f t="array" aca="1" ref="AB243" ca="1">_xlfn.IFS(AB244=1,0,TRIM(INDIRECT("ｄａｔａ!$"&amp;AB$112&amp;"$"&amp;$B243))="",1,TRIM(INDIRECT("ｄａｔａ!$"&amp;AB$112&amp;"$"&amp;$B243))&lt;&gt;"",0)</f>
        <v>1</v>
      </c>
      <c r="AC243" s="80" cm="1">
        <f t="array" aca="1" ref="AC243" ca="1">_xlfn.IFS(AC244=1,0,TRIM(INDIRECT("ｄａｔａ!$"&amp;AC$112&amp;"$"&amp;$B243))="",1,TRIM(INDIRECT("ｄａｔａ!$"&amp;AC$112&amp;"$"&amp;$B243))&lt;&gt;"",0)</f>
        <v>1</v>
      </c>
      <c r="AD243" s="80" cm="1">
        <f t="array" aca="1" ref="AD243" ca="1">_xlfn.IFS(AD244=1,0,TRIM(INDIRECT("ｄａｔａ!$"&amp;AD$112&amp;"$"&amp;$B243))="",1,TRIM(INDIRECT("ｄａｔａ!$"&amp;AD$112&amp;"$"&amp;$B243))&lt;&gt;"",0)</f>
        <v>1</v>
      </c>
      <c r="AE243" s="80" cm="1">
        <f t="array" aca="1" ref="AE243" ca="1">_xlfn.IFS(AE244=1,0,TRIM(INDIRECT("ｄａｔａ!$"&amp;AE$112&amp;"$"&amp;$B243))="",1,TRIM(INDIRECT("ｄａｔａ!$"&amp;AE$112&amp;"$"&amp;$B243))&lt;&gt;"",0)</f>
        <v>1</v>
      </c>
      <c r="AF243" s="80" cm="1">
        <f t="array" aca="1" ref="AF243" ca="1">_xlfn.IFS(AF244=1,0,TRIM(INDIRECT("ｄａｔａ!$"&amp;AF$112&amp;"$"&amp;$B243))="",1,TRIM(INDIRECT("ｄａｔａ!$"&amp;AF$112&amp;"$"&amp;$B243))&lt;&gt;"",0)</f>
        <v>1</v>
      </c>
      <c r="AG243" s="80" cm="1">
        <f t="array" aca="1" ref="AG243" ca="1">_xlfn.IFS(AG244=1,0,TRIM(INDIRECT("ｄａｔａ!$"&amp;AG$112&amp;"$"&amp;$B243))="",1,TRIM(INDIRECT("ｄａｔａ!$"&amp;AG$112&amp;"$"&amp;$B243))&lt;&gt;"",0)</f>
        <v>1</v>
      </c>
      <c r="AH243" s="80" cm="1">
        <f t="array" aca="1" ref="AH243" ca="1">_xlfn.IFS(AH244=1,0,TRIM(INDIRECT("ｄａｔａ!$"&amp;AH$112&amp;"$"&amp;$B243))="",1,TRIM(INDIRECT("ｄａｔａ!$"&amp;AH$112&amp;"$"&amp;$B243))&lt;&gt;"",0)</f>
        <v>1</v>
      </c>
      <c r="AI243" s="80" cm="1">
        <f t="array" aca="1" ref="AI243" ca="1">_xlfn.IFS(AI244=1,0,TRIM(INDIRECT("ｄａｔａ!$"&amp;AI$112&amp;"$"&amp;$B243))="",1,TRIM(INDIRECT("ｄａｔａ!$"&amp;AI$112&amp;"$"&amp;$B243))&lt;&gt;"",0)</f>
        <v>1</v>
      </c>
      <c r="AJ243" s="80" cm="1">
        <f t="array" aca="1" ref="AJ243" ca="1">_xlfn.IFS(AJ244=1,0,TRIM(INDIRECT("ｄａｔａ!$"&amp;AJ$112&amp;"$"&amp;$B243))="",1,TRIM(INDIRECT("ｄａｔａ!$"&amp;AJ$112&amp;"$"&amp;$B243))&lt;&gt;"",0)</f>
        <v>1</v>
      </c>
      <c r="AK243" s="80" cm="1">
        <f t="array" aca="1" ref="AK243" ca="1">_xlfn.IFS(AK244=1,0,TRIM(INDIRECT("ｄａｔａ!$"&amp;AK$112&amp;"$"&amp;$B243))="",1,TRIM(INDIRECT("ｄａｔａ!$"&amp;AK$112&amp;"$"&amp;$B243))&lt;&gt;"",0)</f>
        <v>1</v>
      </c>
      <c r="AL243" s="80" cm="1">
        <f t="array" aca="1" ref="AL243" ca="1">_xlfn.IFS(AL244=1,0,TRIM(INDIRECT("ｄａｔａ!$"&amp;AL$112&amp;"$"&amp;$B243))="",1,TRIM(INDIRECT("ｄａｔａ!$"&amp;AL$112&amp;"$"&amp;$B243))&lt;&gt;"",0)</f>
        <v>1</v>
      </c>
      <c r="AM243" s="80" cm="1">
        <f t="array" aca="1" ref="AM243" ca="1">_xlfn.IFS(AM244=1,0,TRIM(INDIRECT("ｄａｔａ!$"&amp;AM$112&amp;"$"&amp;$B243))="",1,TRIM(INDIRECT("ｄａｔａ!$"&amp;AM$112&amp;"$"&amp;$B243))&lt;&gt;"",0)</f>
        <v>1</v>
      </c>
      <c r="AN243" s="80" cm="1">
        <f t="array" aca="1" ref="AN243" ca="1">_xlfn.IFS(AN244=1,0,TRIM(INDIRECT("ｄａｔａ!$"&amp;AN$112&amp;"$"&amp;$B243))="",1,TRIM(INDIRECT("ｄａｔａ!$"&amp;AN$112&amp;"$"&amp;$B243))&lt;&gt;"",0)</f>
        <v>1</v>
      </c>
      <c r="AO243" s="80" cm="1">
        <f t="array" aca="1" ref="AO243" ca="1">_xlfn.IFS(AO244=1,0,TRIM(INDIRECT("ｄａｔａ!$"&amp;AO$112&amp;"$"&amp;$B243))="",1,TRIM(INDIRECT("ｄａｔａ!$"&amp;AO$112&amp;"$"&amp;$B243))&lt;&gt;"",0)</f>
        <v>1</v>
      </c>
      <c r="AP243" s="80">
        <f ca="1">IF(SUM($AQ243:$AZ243)=10,1,0)</f>
        <v>1</v>
      </c>
      <c r="AQ243" s="80" cm="1">
        <f t="array" aca="1" ref="AQ243" ca="1">_xlfn.IFS(AQ244=1,0,TRIM(INDIRECT("ｄａｔａ!$"&amp;AQ$112&amp;"$"&amp;$B243))="",1,TRIM(INDIRECT("ｄａｔａ!$"&amp;AQ$112&amp;"$"&amp;$B243))&lt;&gt;"",0)</f>
        <v>1</v>
      </c>
      <c r="AR243" s="80" cm="1">
        <f t="array" aca="1" ref="AR243" ca="1">_xlfn.IFS(AR244=1,0,TRIM(INDIRECT("ｄａｔａ!$"&amp;AR$112&amp;"$"&amp;$B243))="",1,TRIM(INDIRECT("ｄａｔａ!$"&amp;AR$112&amp;"$"&amp;$B243))&lt;&gt;"",0)</f>
        <v>1</v>
      </c>
      <c r="AS243" s="80" cm="1">
        <f t="array" aca="1" ref="AS243" ca="1">_xlfn.IFS(AS244=1,0,TRIM(INDIRECT("ｄａｔａ!$"&amp;AS$112&amp;"$"&amp;$B243))="",1,TRIM(INDIRECT("ｄａｔａ!$"&amp;AS$112&amp;"$"&amp;$B243))&lt;&gt;"",0)</f>
        <v>1</v>
      </c>
      <c r="AT243" s="80" cm="1">
        <f t="array" aca="1" ref="AT243" ca="1">_xlfn.IFS(AT244=1,0,TRIM(INDIRECT("ｄａｔａ!$"&amp;AT$112&amp;"$"&amp;$B243))="",1,TRIM(INDIRECT("ｄａｔａ!$"&amp;AT$112&amp;"$"&amp;$B243))&lt;&gt;"",0)</f>
        <v>1</v>
      </c>
      <c r="AU243" s="80" cm="1">
        <f t="array" aca="1" ref="AU243" ca="1">_xlfn.IFS(AU244=1,0,TRIM(INDIRECT("ｄａｔａ!$"&amp;AU$112&amp;"$"&amp;$B243))="",1,TRIM(INDIRECT("ｄａｔａ!$"&amp;AU$112&amp;"$"&amp;$B243))&lt;&gt;"",0)</f>
        <v>1</v>
      </c>
      <c r="AV243" s="80" cm="1">
        <f t="array" aca="1" ref="AV243" ca="1">_xlfn.IFS(AV244=1,0,TRIM(INDIRECT("ｄａｔａ!$"&amp;AV$112&amp;"$"&amp;$B243))="",1,TRIM(INDIRECT("ｄａｔａ!$"&amp;AV$112&amp;"$"&amp;$B243))&lt;&gt;"",0)</f>
        <v>1</v>
      </c>
      <c r="AW243" s="80" cm="1">
        <f t="array" aca="1" ref="AW243" ca="1">_xlfn.IFS(AW244=1,0,TRIM(INDIRECT("ｄａｔａ!$"&amp;AW$112&amp;"$"&amp;$B243))="",1,TRIM(INDIRECT("ｄａｔａ!$"&amp;AW$112&amp;"$"&amp;$B243))&lt;&gt;"",0)</f>
        <v>1</v>
      </c>
      <c r="AX243" s="80" cm="1">
        <f t="array" aca="1" ref="AX243" ca="1">_xlfn.IFS(AX244=1,0,TRIM(INDIRECT("ｄａｔａ!$"&amp;AX$112&amp;"$"&amp;$B243))="",1,TRIM(INDIRECT("ｄａｔａ!$"&amp;AX$112&amp;"$"&amp;$B243))&lt;&gt;"",0)</f>
        <v>1</v>
      </c>
      <c r="AY243" s="80" cm="1">
        <f t="array" aca="1" ref="AY243" ca="1">_xlfn.IFS(AY244=1,0,TRIM(INDIRECT("ｄａｔａ!$"&amp;AY$112&amp;"$"&amp;$B243))="",1,TRIM(INDIRECT("ｄａｔａ!$"&amp;AY$112&amp;"$"&amp;$B243))&lt;&gt;"",0)</f>
        <v>1</v>
      </c>
      <c r="AZ243" s="80" cm="1">
        <f t="array" aca="1" ref="AZ243" ca="1">_xlfn.IFS(AZ244=1,0,TRIM(INDIRECT("ｄａｔａ!$"&amp;AZ$112&amp;"$"&amp;$B243))="",1,TRIM(INDIRECT("ｄａｔａ!$"&amp;AZ$112&amp;"$"&amp;$B243))&lt;&gt;"",0)</f>
        <v>1</v>
      </c>
      <c r="BA243" s="80">
        <f ca="1">IF(SUM($BB243:$BP243)=15,1,0)</f>
        <v>1</v>
      </c>
      <c r="BB243" s="80" cm="1">
        <f t="array" aca="1" ref="BB243" ca="1">_xlfn.IFS(BB244=1,0,TRIM(INDIRECT("ｄａｔａ!$"&amp;BB$112&amp;"$"&amp;$B243))="",1,TRIM(INDIRECT("ｄａｔａ!$"&amp;BB$112&amp;"$"&amp;$B243))&lt;&gt;"",0)</f>
        <v>1</v>
      </c>
      <c r="BC243" s="80" cm="1">
        <f t="array" aca="1" ref="BC243" ca="1">_xlfn.IFS(BC244=1,0,TRIM(INDIRECT("ｄａｔａ!$"&amp;BC$112&amp;"$"&amp;$B243))="",1,TRIM(INDIRECT("ｄａｔａ!$"&amp;BC$112&amp;"$"&amp;$B243))&lt;&gt;"",0)</f>
        <v>1</v>
      </c>
      <c r="BD243" s="80" cm="1">
        <f t="array" aca="1" ref="BD243" ca="1">_xlfn.IFS(BD244=1,0,TRIM(INDIRECT("ｄａｔａ!$"&amp;BD$112&amp;"$"&amp;$B243))="",1,TRIM(INDIRECT("ｄａｔａ!$"&amp;BD$112&amp;"$"&amp;$B243))&lt;&gt;"",0)</f>
        <v>1</v>
      </c>
      <c r="BE243" s="80" cm="1">
        <f t="array" aca="1" ref="BE243" ca="1">_xlfn.IFS(BE244=1,0,TRIM(INDIRECT("ｄａｔａ!$"&amp;BE$112&amp;"$"&amp;$B243))="",1,TRIM(INDIRECT("ｄａｔａ!$"&amp;BE$112&amp;"$"&amp;$B243))&lt;&gt;"",0)</f>
        <v>1</v>
      </c>
      <c r="BF243" s="80" cm="1">
        <f t="array" aca="1" ref="BF243" ca="1">_xlfn.IFS(BF244=1,0,TRIM(INDIRECT("ｄａｔａ!$"&amp;BF$112&amp;"$"&amp;$B243))="",1,TRIM(INDIRECT("ｄａｔａ!$"&amp;BF$112&amp;"$"&amp;$B243))&lt;&gt;"",0)</f>
        <v>1</v>
      </c>
      <c r="BG243" s="80" cm="1">
        <f t="array" aca="1" ref="BG243" ca="1">_xlfn.IFS(BG244=1,0,TRIM(INDIRECT("ｄａｔａ!$"&amp;BG$112&amp;"$"&amp;$B243))="",1,TRIM(INDIRECT("ｄａｔａ!$"&amp;BG$112&amp;"$"&amp;$B243))&lt;&gt;"",0)</f>
        <v>1</v>
      </c>
      <c r="BH243" s="80" cm="1">
        <f t="array" aca="1" ref="BH243" ca="1">_xlfn.IFS(BH244=1,0,TRIM(INDIRECT("ｄａｔａ!$"&amp;BH$112&amp;"$"&amp;$B243))="",1,TRIM(INDIRECT("ｄａｔａ!$"&amp;BH$112&amp;"$"&amp;$B243))&lt;&gt;"",0)</f>
        <v>1</v>
      </c>
      <c r="BI243" s="80" cm="1">
        <f t="array" aca="1" ref="BI243" ca="1">_xlfn.IFS(BI244=1,0,TRIM(INDIRECT("ｄａｔａ!$"&amp;BI$112&amp;"$"&amp;$B243))="",1,TRIM(INDIRECT("ｄａｔａ!$"&amp;BI$112&amp;"$"&amp;$B243))&lt;&gt;"",0)</f>
        <v>1</v>
      </c>
      <c r="BJ243" s="80" cm="1">
        <f t="array" aca="1" ref="BJ243" ca="1">_xlfn.IFS(BJ244=1,0,TRIM(INDIRECT("ｄａｔａ!$"&amp;BJ$112&amp;"$"&amp;$B243))="",1,TRIM(INDIRECT("ｄａｔａ!$"&amp;BJ$112&amp;"$"&amp;$B243))&lt;&gt;"",0)</f>
        <v>1</v>
      </c>
      <c r="BK243" s="80" cm="1">
        <f t="array" aca="1" ref="BK243" ca="1">_xlfn.IFS(BK244=1,0,TRIM(INDIRECT("ｄａｔａ!$"&amp;BK$112&amp;"$"&amp;$B243))="",1,TRIM(INDIRECT("ｄａｔａ!$"&amp;BK$112&amp;"$"&amp;$B243))&lt;&gt;"",0)</f>
        <v>1</v>
      </c>
      <c r="BL243" s="80" cm="1">
        <f t="array" aca="1" ref="BL243" ca="1">_xlfn.IFS(BL244=1,0,TRIM(INDIRECT("ｄａｔａ!$"&amp;BL$112&amp;"$"&amp;$B243))="",1,TRIM(INDIRECT("ｄａｔａ!$"&amp;BL$112&amp;"$"&amp;$B243))&lt;&gt;"",0)</f>
        <v>1</v>
      </c>
      <c r="BM243" s="80" cm="1">
        <f t="array" aca="1" ref="BM243" ca="1">_xlfn.IFS(BM244=1,0,TRIM(INDIRECT("ｄａｔａ!$"&amp;BM$112&amp;"$"&amp;$B243))="",1,TRIM(INDIRECT("ｄａｔａ!$"&amp;BM$112&amp;"$"&amp;$B243))&lt;&gt;"",0)</f>
        <v>1</v>
      </c>
      <c r="BN243" s="80" cm="1">
        <f t="array" aca="1" ref="BN243" ca="1">_xlfn.IFS(BN244=1,0,TRIM(INDIRECT("ｄａｔａ!$"&amp;BN$112&amp;"$"&amp;$B243))="",1,TRIM(INDIRECT("ｄａｔａ!$"&amp;BN$112&amp;"$"&amp;$B243))&lt;&gt;"",0)</f>
        <v>1</v>
      </c>
      <c r="BO243" s="80" cm="1">
        <f t="array" aca="1" ref="BO243" ca="1">_xlfn.IFS(BO244=1,0,TRIM(INDIRECT("ｄａｔａ!$"&amp;BO$112&amp;"$"&amp;$B243))="",1,TRIM(INDIRECT("ｄａｔａ!$"&amp;BO$112&amp;"$"&amp;$B243))&lt;&gt;"",0)</f>
        <v>1</v>
      </c>
      <c r="BP243" s="80" cm="1">
        <f t="array" aca="1" ref="BP243" ca="1">_xlfn.IFS(BP244=1,0,TRIM(INDIRECT("ｄａｔａ!$"&amp;BP$112&amp;"$"&amp;$B243))="",1,TRIM(INDIRECT("ｄａｔａ!$"&amp;BP$112&amp;"$"&amp;$B243))&lt;&gt;"",0)</f>
        <v>1</v>
      </c>
    </row>
    <row r="244" spans="1:68" x14ac:dyDescent="0.2">
      <c r="B244" s="80">
        <f>VLOOKUP($A241,$A$11:$B$110,2,FALSE)</f>
        <v>39</v>
      </c>
      <c r="C244" s="80" t="s">
        <v>2430</v>
      </c>
      <c r="D244" s="80" cm="1">
        <f t="array" aca="1" ref="D244" ca="1">IF(ISERROR(INDIRECT("ｄａｔａ!$"&amp;D$112&amp;"$"&amp;$B244)),1,0)</f>
        <v>0</v>
      </c>
      <c r="F244" s="80" cm="1">
        <f t="array" aca="1" ref="F244" ca="1">IF(ISERROR(INDIRECT("ｄａｔａ!$"&amp;F$112&amp;"$"&amp;$B244)),1,0)</f>
        <v>0</v>
      </c>
      <c r="G244" s="80" cm="1">
        <f t="array" aca="1" ref="G244" ca="1">IF(ISERROR(INDIRECT("ｄａｔａ!$"&amp;G$112&amp;"$"&amp;$B244)),1,0)</f>
        <v>0</v>
      </c>
      <c r="H244" s="80" cm="1">
        <f t="array" aca="1" ref="H244" ca="1">IF(ISERROR(INDIRECT("ｄａｔａ!$"&amp;H$112&amp;"$"&amp;$B244)),1,0)</f>
        <v>0</v>
      </c>
      <c r="I244" s="80" cm="1">
        <f t="array" aca="1" ref="I244" ca="1">IF(ISERROR(INDIRECT("ｄａｔａ!$"&amp;I$112&amp;"$"&amp;$B244)),1,0)</f>
        <v>0</v>
      </c>
      <c r="J244" s="80" cm="1">
        <f t="array" aca="1" ref="J244" ca="1">IF(ISERROR(INDIRECT("ｄａｔａ!$"&amp;J$112&amp;"$"&amp;$B244)),1,0)</f>
        <v>0</v>
      </c>
      <c r="K244" s="80" cm="1">
        <f t="array" aca="1" ref="K244" ca="1">IF(ISERROR(INDIRECT("ｄａｔａ!$"&amp;K$112&amp;"$"&amp;$B244)),1,0)</f>
        <v>0</v>
      </c>
      <c r="L244" s="80" cm="1">
        <f t="array" aca="1" ref="L244" ca="1">IF(ISERROR(INDIRECT("ｄａｔａ!$"&amp;L$112&amp;"$"&amp;$B244)),1,0)</f>
        <v>0</v>
      </c>
      <c r="M244" s="80" cm="1">
        <f t="array" aca="1" ref="M244" ca="1">IF(ISERROR(INDIRECT("ｄａｔａ!$"&amp;M$112&amp;"$"&amp;$B244)),1,0)</f>
        <v>0</v>
      </c>
      <c r="N244" s="80" cm="1">
        <f t="array" aca="1" ref="N244" ca="1">IF(ISERROR(INDIRECT("ｄａｔａ!$"&amp;N$112&amp;"$"&amp;$B244)),1,0)</f>
        <v>0</v>
      </c>
      <c r="O244" s="80" cm="1">
        <f t="array" aca="1" ref="O244" ca="1">IF(ISERROR(INDIRECT("ｄａｔａ!$"&amp;O$112&amp;"$"&amp;$B244)),1,0)</f>
        <v>0</v>
      </c>
      <c r="P244" s="80" cm="1">
        <f t="array" aca="1" ref="P244" ca="1">IF(ISERROR(INDIRECT("ｄａｔａ!$"&amp;P$112&amp;"$"&amp;$B244)),1,0)</f>
        <v>0</v>
      </c>
      <c r="Q244" s="80" cm="1">
        <f t="array" aca="1" ref="Q244" ca="1">IF(ISERROR(INDIRECT("ｄａｔａ!$"&amp;Q$112&amp;"$"&amp;$B244)),1,0)</f>
        <v>0</v>
      </c>
      <c r="R244" s="80" cm="1">
        <f t="array" aca="1" ref="R244" ca="1">IF(ISERROR(INDIRECT("ｄａｔａ!$"&amp;R$112&amp;"$"&amp;$B244)),1,0)</f>
        <v>0</v>
      </c>
      <c r="S244" s="80" cm="1">
        <f t="array" aca="1" ref="S244" ca="1">IF(ISERROR(INDIRECT("ｄａｔａ!$"&amp;S$112&amp;"$"&amp;$B244)),1,0)</f>
        <v>0</v>
      </c>
      <c r="T244" s="80" cm="1">
        <f t="array" aca="1" ref="T244" ca="1">IF(ISERROR(INDIRECT("ｄａｔａ!$"&amp;T$112&amp;"$"&amp;$B244)),1,0)</f>
        <v>0</v>
      </c>
      <c r="U244" s="80" cm="1">
        <f t="array" aca="1" ref="U244" ca="1">IF(ISERROR(INDIRECT("ｄａｔａ!$"&amp;U$112&amp;"$"&amp;$B244)),1,0)</f>
        <v>0</v>
      </c>
      <c r="V244" s="80" cm="1">
        <f t="array" aca="1" ref="V244" ca="1">IF(ISERROR(INDIRECT("ｄａｔａ!$"&amp;V$112&amp;"$"&amp;$B244)),1,0)</f>
        <v>0</v>
      </c>
      <c r="W244" s="80" cm="1">
        <f t="array" aca="1" ref="W244" ca="1">IF(ISERROR(INDIRECT("ｄａｔａ!$"&amp;W$112&amp;"$"&amp;$B244)),1,0)</f>
        <v>0</v>
      </c>
      <c r="X244" s="80">
        <f ca="1">IF(SUM($Y242:$AO242,$Y244:$AO244)&gt;0,1,0)</f>
        <v>0</v>
      </c>
      <c r="Y244" s="80" cm="1">
        <f t="array" aca="1" ref="Y244" ca="1">IF(ISERROR(INDIRECT("ｄａｔａ!$"&amp;Y$112&amp;"$"&amp;$B244)),1,0)</f>
        <v>0</v>
      </c>
      <c r="Z244" s="80" cm="1">
        <f t="array" aca="1" ref="Z244" ca="1">IF(ISERROR(INDIRECT("ｄａｔａ!$"&amp;Z$112&amp;"$"&amp;$B244)),1,0)</f>
        <v>0</v>
      </c>
      <c r="AA244" s="80" cm="1">
        <f t="array" aca="1" ref="AA244" ca="1">IF(ISERROR(INDIRECT("ｄａｔａ!$"&amp;AA$112&amp;"$"&amp;$B244)),1,0)</f>
        <v>0</v>
      </c>
      <c r="AB244" s="80" cm="1">
        <f t="array" aca="1" ref="AB244" ca="1">IF(ISERROR(INDIRECT("ｄａｔａ!$"&amp;AB$112&amp;"$"&amp;$B244)),1,0)</f>
        <v>0</v>
      </c>
      <c r="AC244" s="80" cm="1">
        <f t="array" aca="1" ref="AC244" ca="1">IF(ISERROR(INDIRECT("ｄａｔａ!$"&amp;AC$112&amp;"$"&amp;$B244)),1,0)</f>
        <v>0</v>
      </c>
      <c r="AD244" s="80" cm="1">
        <f t="array" aca="1" ref="AD244" ca="1">IF(ISERROR(INDIRECT("ｄａｔａ!$"&amp;AD$112&amp;"$"&amp;$B244)),1,0)</f>
        <v>0</v>
      </c>
      <c r="AE244" s="80" cm="1">
        <f t="array" aca="1" ref="AE244" ca="1">IF(ISERROR(INDIRECT("ｄａｔａ!$"&amp;AE$112&amp;"$"&amp;$B244)),1,0)</f>
        <v>0</v>
      </c>
      <c r="AF244" s="80" cm="1">
        <f t="array" aca="1" ref="AF244" ca="1">IF(ISERROR(INDIRECT("ｄａｔａ!$"&amp;AF$112&amp;"$"&amp;$B244)),1,0)</f>
        <v>0</v>
      </c>
      <c r="AG244" s="80" cm="1">
        <f t="array" aca="1" ref="AG244" ca="1">IF(ISERROR(INDIRECT("ｄａｔａ!$"&amp;AG$112&amp;"$"&amp;$B244)),1,0)</f>
        <v>0</v>
      </c>
      <c r="AH244" s="80" cm="1">
        <f t="array" aca="1" ref="AH244" ca="1">IF(ISERROR(INDIRECT("ｄａｔａ!$"&amp;AH$112&amp;"$"&amp;$B244)),1,0)</f>
        <v>0</v>
      </c>
      <c r="AI244" s="80" cm="1">
        <f t="array" aca="1" ref="AI244" ca="1">IF(ISERROR(INDIRECT("ｄａｔａ!$"&amp;AI$112&amp;"$"&amp;$B244)),1,0)</f>
        <v>0</v>
      </c>
      <c r="AJ244" s="80" cm="1">
        <f t="array" aca="1" ref="AJ244" ca="1">IF(ISERROR(INDIRECT("ｄａｔａ!$"&amp;AJ$112&amp;"$"&amp;$B244)),1,0)</f>
        <v>0</v>
      </c>
      <c r="AK244" s="80" cm="1">
        <f t="array" aca="1" ref="AK244" ca="1">IF(ISERROR(INDIRECT("ｄａｔａ!$"&amp;AK$112&amp;"$"&amp;$B244)),1,0)</f>
        <v>0</v>
      </c>
      <c r="AL244" s="80" cm="1">
        <f t="array" aca="1" ref="AL244" ca="1">IF(ISERROR(INDIRECT("ｄａｔａ!$"&amp;AL$112&amp;"$"&amp;$B244)),1,0)</f>
        <v>0</v>
      </c>
      <c r="AM244" s="80" cm="1">
        <f t="array" aca="1" ref="AM244" ca="1">IF(ISERROR(INDIRECT("ｄａｔａ!$"&amp;AM$112&amp;"$"&amp;$B244)),1,0)</f>
        <v>0</v>
      </c>
      <c r="AN244" s="80" cm="1">
        <f t="array" aca="1" ref="AN244" ca="1">IF(ISERROR(INDIRECT("ｄａｔａ!$"&amp;AN$112&amp;"$"&amp;$B244)),1,0)</f>
        <v>0</v>
      </c>
      <c r="AO244" s="80" cm="1">
        <f t="array" aca="1" ref="AO244" ca="1">IF(ISERROR(INDIRECT("ｄａｔａ!$"&amp;AO$112&amp;"$"&amp;$B244)),1,0)</f>
        <v>0</v>
      </c>
      <c r="AP244" s="80">
        <f ca="1">IF(SUM($AQ242:$AZ242,$AQ244:$AZ244)&gt;0,1,0)</f>
        <v>0</v>
      </c>
      <c r="AQ244" s="80" cm="1">
        <f t="array" aca="1" ref="AQ244" ca="1">IF(ISERROR(INDIRECT("ｄａｔａ!$"&amp;AQ$112&amp;"$"&amp;$B244)),1,0)</f>
        <v>0</v>
      </c>
      <c r="AR244" s="80" cm="1">
        <f t="array" aca="1" ref="AR244" ca="1">IF(ISERROR(INDIRECT("ｄａｔａ!$"&amp;AR$112&amp;"$"&amp;$B244)),1,0)</f>
        <v>0</v>
      </c>
      <c r="AS244" s="80" cm="1">
        <f t="array" aca="1" ref="AS244" ca="1">IF(ISERROR(INDIRECT("ｄａｔａ!$"&amp;AS$112&amp;"$"&amp;$B244)),1,0)</f>
        <v>0</v>
      </c>
      <c r="AT244" s="80" cm="1">
        <f t="array" aca="1" ref="AT244" ca="1">IF(ISERROR(INDIRECT("ｄａｔａ!$"&amp;AT$112&amp;"$"&amp;$B244)),1,0)</f>
        <v>0</v>
      </c>
      <c r="AU244" s="80" cm="1">
        <f t="array" aca="1" ref="AU244" ca="1">IF(ISERROR(INDIRECT("ｄａｔａ!$"&amp;AU$112&amp;"$"&amp;$B244)),1,0)</f>
        <v>0</v>
      </c>
      <c r="AV244" s="80" cm="1">
        <f t="array" aca="1" ref="AV244" ca="1">IF(ISERROR(INDIRECT("ｄａｔａ!$"&amp;AV$112&amp;"$"&amp;$B244)),1,0)</f>
        <v>0</v>
      </c>
      <c r="AW244" s="80" cm="1">
        <f t="array" aca="1" ref="AW244" ca="1">IF(ISERROR(INDIRECT("ｄａｔａ!$"&amp;AW$112&amp;"$"&amp;$B244)),1,0)</f>
        <v>0</v>
      </c>
      <c r="AX244" s="80" cm="1">
        <f t="array" aca="1" ref="AX244" ca="1">IF(ISERROR(INDIRECT("ｄａｔａ!$"&amp;AX$112&amp;"$"&amp;$B244)),1,0)</f>
        <v>0</v>
      </c>
      <c r="AY244" s="80" cm="1">
        <f t="array" aca="1" ref="AY244" ca="1">IF(ISERROR(INDIRECT("ｄａｔａ!$"&amp;AY$112&amp;"$"&amp;$B244)),1,0)</f>
        <v>0</v>
      </c>
      <c r="AZ244" s="80" cm="1">
        <f t="array" aca="1" ref="AZ244" ca="1">IF(ISERROR(INDIRECT("ｄａｔａ!$"&amp;AZ$112&amp;"$"&amp;$B244)),1,0)</f>
        <v>0</v>
      </c>
      <c r="BA244" s="80">
        <f ca="1">IF(SUM($BB242:$BP242,$BB244:$BP244)&gt;0,1,0)</f>
        <v>0</v>
      </c>
      <c r="BB244" s="80" cm="1">
        <f t="array" aca="1" ref="BB244" ca="1">IF(ISERROR(INDIRECT("ｄａｔａ!$"&amp;BB$112&amp;"$"&amp;$B244)),1,0)</f>
        <v>0</v>
      </c>
      <c r="BC244" s="80" cm="1">
        <f t="array" aca="1" ref="BC244" ca="1">IF(ISERROR(INDIRECT("ｄａｔａ!$"&amp;BC$112&amp;"$"&amp;$B244)),1,0)</f>
        <v>0</v>
      </c>
      <c r="BD244" s="80" cm="1">
        <f t="array" aca="1" ref="BD244" ca="1">IF(ISERROR(INDIRECT("ｄａｔａ!$"&amp;BD$112&amp;"$"&amp;$B244)),1,0)</f>
        <v>0</v>
      </c>
      <c r="BE244" s="80" cm="1">
        <f t="array" aca="1" ref="BE244" ca="1">IF(ISERROR(INDIRECT("ｄａｔａ!$"&amp;BE$112&amp;"$"&amp;$B244)),1,0)</f>
        <v>0</v>
      </c>
      <c r="BF244" s="80" cm="1">
        <f t="array" aca="1" ref="BF244" ca="1">IF(ISERROR(INDIRECT("ｄａｔａ!$"&amp;BF$112&amp;"$"&amp;$B244)),1,0)</f>
        <v>0</v>
      </c>
      <c r="BG244" s="80" cm="1">
        <f t="array" aca="1" ref="BG244" ca="1">IF(ISERROR(INDIRECT("ｄａｔａ!$"&amp;BG$112&amp;"$"&amp;$B244)),1,0)</f>
        <v>0</v>
      </c>
      <c r="BH244" s="80" cm="1">
        <f t="array" aca="1" ref="BH244" ca="1">IF(ISERROR(INDIRECT("ｄａｔａ!$"&amp;BH$112&amp;"$"&amp;$B244)),1,0)</f>
        <v>0</v>
      </c>
      <c r="BI244" s="80" cm="1">
        <f t="array" aca="1" ref="BI244" ca="1">IF(ISERROR(INDIRECT("ｄａｔａ!$"&amp;BI$112&amp;"$"&amp;$B244)),1,0)</f>
        <v>0</v>
      </c>
      <c r="BJ244" s="80" cm="1">
        <f t="array" aca="1" ref="BJ244" ca="1">IF(ISERROR(INDIRECT("ｄａｔａ!$"&amp;BJ$112&amp;"$"&amp;$B244)),1,0)</f>
        <v>0</v>
      </c>
      <c r="BK244" s="80" cm="1">
        <f t="array" aca="1" ref="BK244" ca="1">IF(ISERROR(INDIRECT("ｄａｔａ!$"&amp;BK$112&amp;"$"&amp;$B244)),1,0)</f>
        <v>0</v>
      </c>
      <c r="BL244" s="80" cm="1">
        <f t="array" aca="1" ref="BL244" ca="1">IF(ISERROR(INDIRECT("ｄａｔａ!$"&amp;BL$112&amp;"$"&amp;$B244)),1,0)</f>
        <v>0</v>
      </c>
      <c r="BM244" s="80" cm="1">
        <f t="array" aca="1" ref="BM244" ca="1">IF(ISERROR(INDIRECT("ｄａｔａ!$"&amp;BM$112&amp;"$"&amp;$B244)),1,0)</f>
        <v>0</v>
      </c>
      <c r="BN244" s="80" cm="1">
        <f t="array" aca="1" ref="BN244" ca="1">IF(ISERROR(INDIRECT("ｄａｔａ!$"&amp;BN$112&amp;"$"&amp;$B244)),1,0)</f>
        <v>0</v>
      </c>
      <c r="BO244" s="80" cm="1">
        <f t="array" aca="1" ref="BO244" ca="1">IF(ISERROR(INDIRECT("ｄａｔａ!$"&amp;BO$112&amp;"$"&amp;$B244)),1,0)</f>
        <v>0</v>
      </c>
      <c r="BP244" s="80" cm="1">
        <f t="array" aca="1" ref="BP244" ca="1">IF(ISERROR(INDIRECT("ｄａｔａ!$"&amp;BP$112&amp;"$"&amp;$B244)),1,0)</f>
        <v>0</v>
      </c>
    </row>
    <row r="245" spans="1:68" x14ac:dyDescent="0.2">
      <c r="A245" s="80" t="s">
        <v>2351</v>
      </c>
      <c r="B245" s="80">
        <f>VLOOKUP($A245,$A$11:$B$110,2,FALSE)</f>
        <v>40</v>
      </c>
      <c r="C245" s="80" t="s">
        <v>2435</v>
      </c>
      <c r="D245" s="80" cm="1">
        <f t="array" aca="1" ref="D245" ca="1">_xlfn.IFS(D246=1,0,D247=1,0,AND(INDIRECT("ｄａｔａ!$"&amp;D$112&amp;"$"&amp;$B245)&lt;=INDIRECT("kikan!$Q$11"),INDIRECT("ｄａｔａ!$"&amp;D$112&amp;"$"&amp;$B245)&gt;=INDIRECT("kikan!$K$11")),0,TRUE,1)</f>
        <v>0</v>
      </c>
      <c r="F245" s="80">
        <v>0</v>
      </c>
      <c r="G245" s="80">
        <v>0</v>
      </c>
      <c r="H245" s="80">
        <v>0</v>
      </c>
      <c r="I245" s="80" cm="1">
        <f t="array" aca="1" ref="I245" ca="1">_xlfn.IFS(I246=1,0,I247=1,0,INDIRECT("ｄａｔａ!$"&amp;I$112&amp;"$"&amp;$B245)&gt;=INDIRECT("kikan!$I$11"),0,TRUE,1)</f>
        <v>0</v>
      </c>
      <c r="J245" s="80" cm="1">
        <f t="array" aca="1" ref="J245" ca="1">_xlfn.IFS(D248=1,0,I245=1,0,J246=1,0,I247=1,0,J247=1,0,INDIRECT("ｄａｔａ!$"&amp;I$112&amp;"$"&amp;$B245)&gt;INDIRECT("kikan!$I$11"),0,INDIRECT("ｄａｔａ!$"&amp;J$112&amp;"$"&amp;$B245)&gt;=INDIRECT("ｄａｔａ!$"&amp;D$112&amp;"$"&amp;$B245),0,TRUE,1)</f>
        <v>0</v>
      </c>
      <c r="K245" s="80" cm="1">
        <f t="array" aca="1" ref="K245" ca="1">_xlfn.IFS(K246=1,0,K247=1,0,AND(INDIRECT("ｄａｔａ!$"&amp;K$112&amp;"$"&amp;$B246)&gt;0,INDIRECT("ｄａｔａ!$"&amp;K$112&amp;"$"&amp;$B246)&lt;10000),0,TRUE,1)</f>
        <v>0</v>
      </c>
      <c r="L245" s="80" cm="1">
        <f t="array" aca="1" ref="L245" ca="1">_xlfn.IFS(L246=1,0,L247=1,0,INDIRECT("ｄａｔａ!$"&amp;L$112&amp;"$"&amp;$B245)&lt;20000,1,TRUE,0)</f>
        <v>0</v>
      </c>
      <c r="M245" s="80">
        <v>0</v>
      </c>
      <c r="N245" s="80">
        <v>0</v>
      </c>
      <c r="O245" s="80" cm="1">
        <f t="array" aca="1" ref="O245" ca="1">_xlfn.IFS(O248=1,0,INDIRECT("ｄａｔａ!$"&amp;O$112&amp;"$"&amp;$B246)=4,1,TRUE,0)</f>
        <v>0</v>
      </c>
      <c r="P245" s="80" cm="1">
        <f t="array" aca="1" ref="P245" ca="1">_xlfn.IFS(P248=1,0,AND(INDIRECT("ｄａｔａ!$"&amp;P$112&amp;"$"&amp;$B246)&lt;=3,INDIRECT("ｄａｔａ!$"&amp;P$112&amp;"$"&amp;$B246)&gt;0),1,TRUE,0)</f>
        <v>0</v>
      </c>
      <c r="Q245" s="80" cm="1">
        <f t="array" aca="1" ref="Q245" ca="1">_xlfn.IFS(Q248=1,0,INDIRECT("ｄａｔａ!$"&amp;Q$112&amp;"$"&amp;$B245)=1,1,TRUE,0)</f>
        <v>0</v>
      </c>
      <c r="R245" s="80">
        <v>0</v>
      </c>
      <c r="S245" s="80">
        <v>0</v>
      </c>
      <c r="T245" s="80">
        <v>0</v>
      </c>
      <c r="U245" s="80">
        <v>0</v>
      </c>
      <c r="V245" s="80">
        <v>0</v>
      </c>
      <c r="W245" s="80">
        <v>0</v>
      </c>
      <c r="X245" s="80">
        <f ca="1">IF(AND(SUM($Y245:$AO245)=0,17-SUM($Y247:$AO247)&gt;1),1,0)</f>
        <v>0</v>
      </c>
      <c r="Y245" s="80" cm="1">
        <f t="array" aca="1" ref="Y245" ca="1">_xlfn.IFS(Y248=1,0,INDIRECT("ｄａｔａ!$"&amp;Y$112&amp;"$"&amp;$B245)=2,1,TRUE,0)</f>
        <v>0</v>
      </c>
      <c r="Z245" s="80" cm="1">
        <f t="array" aca="1" ref="Z245" ca="1">_xlfn.IFS(Z248=1,0,INDIRECT("ｄａｔａ!$"&amp;Z$112&amp;"$"&amp;$B245)=2,1,TRUE,0)</f>
        <v>0</v>
      </c>
      <c r="AA245" s="80" cm="1">
        <f t="array" aca="1" ref="AA245" ca="1">_xlfn.IFS(AA248=1,0,INDIRECT("ｄａｔａ!$"&amp;AA$112&amp;"$"&amp;$B245)=2,1,TRUE,0)</f>
        <v>0</v>
      </c>
      <c r="AB245" s="80" cm="1">
        <f t="array" aca="1" ref="AB245" ca="1">_xlfn.IFS(AB248=1,0,INDIRECT("ｄａｔａ!$"&amp;AB$112&amp;"$"&amp;$B245)=2,1,TRUE,0)</f>
        <v>0</v>
      </c>
      <c r="AC245" s="80" cm="1">
        <f t="array" aca="1" ref="AC245" ca="1">_xlfn.IFS(AC248=1,0,INDIRECT("ｄａｔａ!$"&amp;AC$112&amp;"$"&amp;$B245)=2,1,TRUE,0)</f>
        <v>0</v>
      </c>
      <c r="AD245" s="80" cm="1">
        <f t="array" aca="1" ref="AD245" ca="1">_xlfn.IFS(AD248=1,0,INDIRECT("ｄａｔａ!$"&amp;AD$112&amp;"$"&amp;$B245)=2,1,TRUE,0)</f>
        <v>0</v>
      </c>
      <c r="AE245" s="80" cm="1">
        <f t="array" aca="1" ref="AE245" ca="1">_xlfn.IFS(AE248=1,0,INDIRECT("ｄａｔａ!$"&amp;AE$112&amp;"$"&amp;$B245)=2,1,TRUE,0)</f>
        <v>0</v>
      </c>
      <c r="AF245" s="80" cm="1">
        <f t="array" aca="1" ref="AF245" ca="1">_xlfn.IFS(AF248=1,0,INDIRECT("ｄａｔａ!$"&amp;AF$112&amp;"$"&amp;$B245)=2,1,TRUE,0)</f>
        <v>0</v>
      </c>
      <c r="AG245" s="80" cm="1">
        <f t="array" aca="1" ref="AG245" ca="1">_xlfn.IFS(AG248=1,0,INDIRECT("ｄａｔａ!$"&amp;AG$112&amp;"$"&amp;$B245)=2,1,TRUE,0)</f>
        <v>0</v>
      </c>
      <c r="AH245" s="80" cm="1">
        <f t="array" aca="1" ref="AH245" ca="1">_xlfn.IFS(AH248=1,0,INDIRECT("ｄａｔａ!$"&amp;AH$112&amp;"$"&amp;$B245)=2,1,TRUE,0)</f>
        <v>0</v>
      </c>
      <c r="AI245" s="80" cm="1">
        <f t="array" aca="1" ref="AI245" ca="1">_xlfn.IFS(AI248=1,0,INDIRECT("ｄａｔａ!$"&amp;AI$112&amp;"$"&amp;$B245)=2,1,TRUE,0)</f>
        <v>0</v>
      </c>
      <c r="AJ245" s="80" cm="1">
        <f t="array" aca="1" ref="AJ245" ca="1">_xlfn.IFS(AJ248=1,0,INDIRECT("ｄａｔａ!$"&amp;AJ$112&amp;"$"&amp;$B245)=2,1,TRUE,0)</f>
        <v>0</v>
      </c>
      <c r="AK245" s="80" cm="1">
        <f t="array" aca="1" ref="AK245" ca="1">_xlfn.IFS(AK248=1,0,INDIRECT("ｄａｔａ!$"&amp;AK$112&amp;"$"&amp;$B245)=2,1,TRUE,0)</f>
        <v>0</v>
      </c>
      <c r="AL245" s="80" cm="1">
        <f t="array" aca="1" ref="AL245" ca="1">_xlfn.IFS(AL248=1,0,INDIRECT("ｄａｔａ!$"&amp;AL$112&amp;"$"&amp;$B245)=2,1,TRUE,0)</f>
        <v>0</v>
      </c>
      <c r="AM245" s="80" cm="1">
        <f t="array" aca="1" ref="AM245" ca="1">_xlfn.IFS(AM248=1,0,INDIRECT("ｄａｔａ!$"&amp;AM$112&amp;"$"&amp;$B245)=2,1,TRUE,0)</f>
        <v>0</v>
      </c>
      <c r="AN245" s="80" cm="1">
        <f t="array" aca="1" ref="AN245" ca="1">_xlfn.IFS(AN248=1,0,INDIRECT("ｄａｔａ!$"&amp;AN$112&amp;"$"&amp;$B245)=2,1,TRUE,0)</f>
        <v>0</v>
      </c>
      <c r="AO245" s="80" cm="1">
        <f t="array" aca="1" ref="AO245" ca="1">_xlfn.IFS(AO248=1,0,INDIRECT("ｄａｔａ!$"&amp;AO$112&amp;"$"&amp;$B245)=2,1,TRUE,0)</f>
        <v>0</v>
      </c>
      <c r="AP245" s="80">
        <f ca="1">IF(AND(SUM($AQ245:$AZ245)=0,10-SUM($AQ247:$AZ247)&gt;1),1,0)</f>
        <v>0</v>
      </c>
      <c r="AQ245" s="80" cm="1">
        <f t="array" aca="1" ref="AQ245" ca="1">_xlfn.IFS(AQ248=1,0,INDIRECT("ｄａｔａ!$"&amp;AQ$112&amp;"$"&amp;$B245)=2,1,TRUE,0)</f>
        <v>0</v>
      </c>
      <c r="AR245" s="80" cm="1">
        <f t="array" aca="1" ref="AR245" ca="1">_xlfn.IFS(AR248=1,0,INDIRECT("ｄａｔａ!$"&amp;AR$112&amp;"$"&amp;$B245)=2,1,TRUE,0)</f>
        <v>0</v>
      </c>
      <c r="AS245" s="80" cm="1">
        <f t="array" aca="1" ref="AS245" ca="1">_xlfn.IFS(AS248=1,0,INDIRECT("ｄａｔａ!$"&amp;AS$112&amp;"$"&amp;$B245)=2,1,TRUE,0)</f>
        <v>0</v>
      </c>
      <c r="AT245" s="80" cm="1">
        <f t="array" aca="1" ref="AT245" ca="1">_xlfn.IFS(AT248=1,0,INDIRECT("ｄａｔａ!$"&amp;AT$112&amp;"$"&amp;$B245)=2,1,TRUE,0)</f>
        <v>0</v>
      </c>
      <c r="AU245" s="80" cm="1">
        <f t="array" aca="1" ref="AU245" ca="1">_xlfn.IFS(AU248=1,0,INDIRECT("ｄａｔａ!$"&amp;AU$112&amp;"$"&amp;$B245)=2,1,TRUE,0)</f>
        <v>0</v>
      </c>
      <c r="AV245" s="80" cm="1">
        <f t="array" aca="1" ref="AV245" ca="1">_xlfn.IFS(AV248=1,0,INDIRECT("ｄａｔａ!$"&amp;AV$112&amp;"$"&amp;$B245)=2,1,TRUE,0)</f>
        <v>0</v>
      </c>
      <c r="AW245" s="80" cm="1">
        <f t="array" aca="1" ref="AW245" ca="1">_xlfn.IFS(AW248=1,0,INDIRECT("ｄａｔａ!$"&amp;AW$112&amp;"$"&amp;$B245)=2,1,TRUE,0)</f>
        <v>0</v>
      </c>
      <c r="AX245" s="80" cm="1">
        <f t="array" aca="1" ref="AX245" ca="1">_xlfn.IFS(AX248=1,0,INDIRECT("ｄａｔａ!$"&amp;AX$112&amp;"$"&amp;$B245)=2,1,TRUE,0)</f>
        <v>0</v>
      </c>
      <c r="AY245" s="80" cm="1">
        <f t="array" aca="1" ref="AY245" ca="1">_xlfn.IFS(AY248=1,0,INDIRECT("ｄａｔａ!$"&amp;AY$112&amp;"$"&amp;$B245)=2,1,TRUE,0)</f>
        <v>0</v>
      </c>
      <c r="AZ245" s="80" cm="1">
        <f t="array" aca="1" ref="AZ245" ca="1">_xlfn.IFS(AZ248=1,0,INDIRECT("ｄａｔａ!$"&amp;AZ$112&amp;"$"&amp;$B245)=2,1,TRUE,0)</f>
        <v>0</v>
      </c>
      <c r="BA245" s="80">
        <f ca="1">IF(AND(SUM($BB245:$BP245)=0,15-SUM($BB247:$BP247)&gt;1),1,0)</f>
        <v>0</v>
      </c>
      <c r="BB245" s="80" cm="1">
        <f t="array" aca="1" ref="BB245" ca="1">_xlfn.IFS(BB248=1,0,INDIRECT("ｄａｔａ!$"&amp;BB$112&amp;"$"&amp;$B245)=2,1,TRUE,0)</f>
        <v>0</v>
      </c>
      <c r="BC245" s="80" cm="1">
        <f t="array" aca="1" ref="BC245" ca="1">_xlfn.IFS(BC248=1,0,INDIRECT("ｄａｔａ!$"&amp;BC$112&amp;"$"&amp;$B245)=2,1,TRUE,0)</f>
        <v>0</v>
      </c>
      <c r="BD245" s="80" cm="1">
        <f t="array" aca="1" ref="BD245" ca="1">_xlfn.IFS(BD248=1,0,INDIRECT("ｄａｔａ!$"&amp;BD$112&amp;"$"&amp;$B245)=2,1,TRUE,0)</f>
        <v>0</v>
      </c>
      <c r="BE245" s="80" cm="1">
        <f t="array" aca="1" ref="BE245" ca="1">_xlfn.IFS(BE248=1,0,INDIRECT("ｄａｔａ!$"&amp;BE$112&amp;"$"&amp;$B245)=2,1,TRUE,0)</f>
        <v>0</v>
      </c>
      <c r="BF245" s="80" cm="1">
        <f t="array" aca="1" ref="BF245" ca="1">_xlfn.IFS(BF248=1,0,INDIRECT("ｄａｔａ!$"&amp;BF$112&amp;"$"&amp;$B245)=2,1,TRUE,0)</f>
        <v>0</v>
      </c>
      <c r="BG245" s="80" cm="1">
        <f t="array" aca="1" ref="BG245" ca="1">_xlfn.IFS(BG248=1,0,INDIRECT("ｄａｔａ!$"&amp;BG$112&amp;"$"&amp;$B245)=2,1,TRUE,0)</f>
        <v>0</v>
      </c>
      <c r="BH245" s="80" cm="1">
        <f t="array" aca="1" ref="BH245" ca="1">_xlfn.IFS(BH248=1,0,INDIRECT("ｄａｔａ!$"&amp;BH$112&amp;"$"&amp;$B245)=2,1,TRUE,0)</f>
        <v>0</v>
      </c>
      <c r="BI245" s="80" cm="1">
        <f t="array" aca="1" ref="BI245" ca="1">_xlfn.IFS(BI248=1,0,INDIRECT("ｄａｔａ!$"&amp;BI$112&amp;"$"&amp;$B245)=2,1,TRUE,0)</f>
        <v>0</v>
      </c>
      <c r="BJ245" s="80" cm="1">
        <f t="array" aca="1" ref="BJ245" ca="1">_xlfn.IFS(BJ248=1,0,INDIRECT("ｄａｔａ!$"&amp;BJ$112&amp;"$"&amp;$B245)=2,1,TRUE,0)</f>
        <v>0</v>
      </c>
      <c r="BK245" s="80" cm="1">
        <f t="array" aca="1" ref="BK245" ca="1">_xlfn.IFS(BK248=1,0,INDIRECT("ｄａｔａ!$"&amp;BK$112&amp;"$"&amp;$B245)=2,1,TRUE,0)</f>
        <v>0</v>
      </c>
      <c r="BL245" s="80" cm="1">
        <f t="array" aca="1" ref="BL245" ca="1">_xlfn.IFS(BL248=1,0,INDIRECT("ｄａｔａ!$"&amp;BL$112&amp;"$"&amp;$B245)=2,1,TRUE,0)</f>
        <v>0</v>
      </c>
      <c r="BM245" s="80" cm="1">
        <f t="array" aca="1" ref="BM245" ca="1">_xlfn.IFS(BM248=1,0,INDIRECT("ｄａｔａ!$"&amp;BM$112&amp;"$"&amp;$B245)=2,1,TRUE,0)</f>
        <v>0</v>
      </c>
      <c r="BN245" s="80" cm="1">
        <f t="array" aca="1" ref="BN245" ca="1">_xlfn.IFS(BN248=1,0,INDIRECT("ｄａｔａ!$"&amp;BN$112&amp;"$"&amp;$B245)=2,1,TRUE,0)</f>
        <v>0</v>
      </c>
      <c r="BO245" s="80" cm="1">
        <f t="array" aca="1" ref="BO245" ca="1">_xlfn.IFS(BO248=1,0,INDIRECT("ｄａｔａ!$"&amp;BO$112&amp;"$"&amp;$B245)=2,1,TRUE,0)</f>
        <v>0</v>
      </c>
      <c r="BP245" s="80" cm="1">
        <f t="array" aca="1" ref="BP245" ca="1">_xlfn.IFS(BP248=1,0,INDIRECT("ｄａｔａ!$"&amp;BP$112&amp;"$"&amp;$B245)=2,1,TRUE,0)</f>
        <v>0</v>
      </c>
    </row>
    <row r="246" spans="1:68" x14ac:dyDescent="0.2">
      <c r="B246" s="80">
        <f>VLOOKUP($A245,$A$11:$B$110,2,FALSE)</f>
        <v>40</v>
      </c>
      <c r="C246" s="80" t="s">
        <v>2437</v>
      </c>
      <c r="D246" s="80" cm="1">
        <f t="array" aca="1" ref="D246" ca="1">_xlfn.IFS(D247=1,0,AND(ISNUMBER(INDIRECT("ｄａｔａ!$"&amp;D$112&amp;"$"&amp;$B246)),INDIRECT("ｄａｔａ!$"&amp;D$112&amp;"$"&amp;$B246)&lt;=12,INDIRECT("ｄａｔａ!$"&amp;D$112&amp;"$"&amp;$B246)&gt;=1),0,TRUE,1)</f>
        <v>1</v>
      </c>
      <c r="F246" s="80">
        <v>0</v>
      </c>
      <c r="G246" s="80">
        <v>0</v>
      </c>
      <c r="H246" s="80">
        <v>0</v>
      </c>
      <c r="I246" s="80" cm="1">
        <f t="array" aca="1" ref="I246" ca="1">_xlfn.IFS(I247=1,0,AND(ISNUMBER(INDIRECT("ｄａｔａ!$"&amp;I$112&amp;"$"&amp;$B246)),LEN(INDIRECT("ｄａｔａ!$"&amp;I$112&amp;"$"&amp;$B246))=4),0,TRUE,1)</f>
        <v>0</v>
      </c>
      <c r="J246" s="80" cm="1">
        <f t="array" aca="1" ref="J246" ca="1">_xlfn.IFS(J247=1,0,AND(ISNUMBER(INDIRECT("ｄａｔａ!$"&amp;J$112&amp;"$"&amp;$B246)),INDIRECT("ｄａｔａ!$"&amp;J$112&amp;"$"&amp;$B246)&lt;=12,INDIRECT("ｄａｔａ!$"&amp;J$112&amp;"$"&amp;$B246)&gt;=1),0,TRUE,1)</f>
        <v>0</v>
      </c>
      <c r="K246" s="80" cm="1">
        <f t="array" aca="1" ref="K246" ca="1">_xlfn.IFS(K247=1,0,ISNUMBER(INDIRECT("ｄａｔａ!$"&amp;K$112&amp;"$"&amp;$B246)),0,TRUE,1)</f>
        <v>0</v>
      </c>
      <c r="L246" s="80" cm="1">
        <f t="array" aca="1" ref="L246" ca="1">_xlfn.IFS(L247=1,0,AND(ISNUMBER(INDIRECT("ｄａｔａ!$"&amp;L$112&amp;"$"&amp;$B246)),INDIRECT("ｄａｔａ!$"&amp;L$112&amp;"$"&amp;$B246)&gt;0),0,TRUE,1)</f>
        <v>0</v>
      </c>
      <c r="M246" s="80" cm="1">
        <f t="array" aca="1" ref="M246" ca="1">_xlfn.IFS(M247=1,0,AND(INDIRECT("ｄａｔａ!$"&amp;M$112&amp;"$"&amp;$B246)&lt;=5,INDIRECT("ｄａｔａ!$"&amp;M$112&amp;"$"&amp;$B246)&gt;0),0,TRUE,1)</f>
        <v>0</v>
      </c>
      <c r="N246" s="80" cm="1">
        <f t="array" aca="1" ref="N246" ca="1">_xlfn.IFS(N247=1,0,AND(INDIRECT("ｄａｔａ!$"&amp;N$112&amp;"$"&amp;$B246)&lt;=2,INDIRECT("ｄａｔａ!$"&amp;N$112&amp;"$"&amp;$B246)&gt;0),0,TRUE,1)</f>
        <v>0</v>
      </c>
      <c r="O246" s="80" cm="1">
        <f t="array" aca="1" ref="O246" ca="1">_xlfn.IFS(O247=1,0,AND(INDIRECT("ｄａｔａ!$"&amp;O$112&amp;"$"&amp;$B246)&lt;=4,INDIRECT("ｄａｔａ!$"&amp;O$112&amp;"$"&amp;$B246)&gt;0),0,TRUE,1)</f>
        <v>0</v>
      </c>
      <c r="P246" s="80" cm="1">
        <f t="array" aca="1" ref="P246" ca="1">_xlfn.IFS(P247=1,0,AND(INDIRECT("ｄａｔａ!$"&amp;P$112&amp;"$"&amp;$B246)&lt;=3,INDIRECT("ｄａｔａ!$"&amp;P$112&amp;"$"&amp;$B246)&gt;0),0,TRUE,1)</f>
        <v>0</v>
      </c>
      <c r="Q246" s="80" cm="1">
        <f t="array" aca="1" ref="Q246" ca="1">_xlfn.IFS(Q247=1,0,AND(INDIRECT("ｄａｔａ!$"&amp;Q$112&amp;"$"&amp;$B246)&lt;=2,INDIRECT("ｄａｔａ!$"&amp;Q$112&amp;"$"&amp;$B246)&gt;0),0,TRUE,1)</f>
        <v>0</v>
      </c>
      <c r="R246" s="80" cm="1">
        <f t="array" aca="1" ref="R246" ca="1">_xlfn.IFS(R247=1,0,AND(INDIRECT("ｄａｔａ!$"&amp;R$112&amp;"$"&amp;$B246)&lt;=10,INDIRECT("ｄａｔａ!$"&amp;R$112&amp;"$"&amp;$B246)&gt;0),0,TRUE,1)</f>
        <v>0</v>
      </c>
      <c r="S246" s="80" cm="1">
        <f t="array" aca="1" ref="S246" ca="1">_xlfn.IFS(S247=1,0,AND(INDIRECT("ｄａｔａ!$"&amp;S$112&amp;"$"&amp;$B246)&lt;=5,INDIRECT("ｄａｔａ!$"&amp;S$112&amp;"$"&amp;$B246)&gt;0),0,TRUE,1)</f>
        <v>0</v>
      </c>
      <c r="T246" s="80" cm="1">
        <f t="array" aca="1" ref="T246" ca="1">_xlfn.IFS(T247=1,0,AND(INDIRECT("ｄａｔａ!$"&amp;T$112&amp;"$"&amp;$B246)&lt;=9,INDIRECT("ｄａｔａ!$"&amp;T$112&amp;"$"&amp;$B246)&gt;0),0,TRUE,1)</f>
        <v>0</v>
      </c>
      <c r="U246" s="80" cm="1">
        <f t="array" aca="1" ref="U246" ca="1">_xlfn.IFS(U247=1,0,ISNUMBER(INDIRECT("ｄａｔａ!$"&amp;U$112&amp;"$"&amp;$B246)),0,TRUE,1)</f>
        <v>0</v>
      </c>
      <c r="V246" s="80" cm="1">
        <f t="array" aca="1" ref="V246" ca="1">_xlfn.IFS(V247=1,0,AND(INDIRECT("ｄａｔａ!$"&amp;V$112&amp;"$"&amp;$B246)&lt;=4,INDIRECT("ｄａｔａ!$"&amp;V$112&amp;"$"&amp;$B246)&gt;0),0,TRUE,1)</f>
        <v>0</v>
      </c>
      <c r="W246" s="80" cm="1">
        <f t="array" aca="1" ref="W246" ca="1">_xlfn.IFS(W247=1,0,AND(INDIRECT("ｄａｔａ!$"&amp;W$112&amp;"$"&amp;$B246)&lt;=2,INDIRECT("ｄａｔａ!$"&amp;W$112&amp;"$"&amp;$B246)&gt;0),0,TRUE,1)</f>
        <v>0</v>
      </c>
      <c r="X246" s="80">
        <f ca="1">IF(SUM($Y245:$AO245)&gt;1,1,0)</f>
        <v>0</v>
      </c>
      <c r="Y246" s="80" cm="1">
        <f t="array" aca="1" ref="Y246" ca="1">_xlfn.IFS(Y248=1,0,Y247=1,0,AND(INDIRECT("ｄａｔａ!$"&amp;Y$112&amp;"$"&amp;$B246)&lt;=2,INDIRECT("ｄａｔａ!$"&amp;Y$112&amp;"$"&amp;$B246)&gt;0),0,TRUE,1)</f>
        <v>0</v>
      </c>
      <c r="Z246" s="80" cm="1">
        <f t="array" aca="1" ref="Z246" ca="1">_xlfn.IFS(Z248=1,0,Z247=1,0,AND(INDIRECT("ｄａｔａ!$"&amp;Z$112&amp;"$"&amp;$B246)&lt;=2,INDIRECT("ｄａｔａ!$"&amp;Z$112&amp;"$"&amp;$B246)&gt;0),0,TRUE,1)</f>
        <v>0</v>
      </c>
      <c r="AA246" s="80" cm="1">
        <f t="array" aca="1" ref="AA246" ca="1">_xlfn.IFS(AA248=1,0,AA247=1,0,AND(INDIRECT("ｄａｔａ!$"&amp;AA$112&amp;"$"&amp;$B246)&lt;=2,INDIRECT("ｄａｔａ!$"&amp;AA$112&amp;"$"&amp;$B246)&gt;0),0,TRUE,1)</f>
        <v>0</v>
      </c>
      <c r="AB246" s="80" cm="1">
        <f t="array" aca="1" ref="AB246" ca="1">_xlfn.IFS(AB248=1,0,AB247=1,0,AND(INDIRECT("ｄａｔａ!$"&amp;AB$112&amp;"$"&amp;$B246)&lt;=2,INDIRECT("ｄａｔａ!$"&amp;AB$112&amp;"$"&amp;$B246)&gt;0),0,TRUE,1)</f>
        <v>0</v>
      </c>
      <c r="AC246" s="80" cm="1">
        <f t="array" aca="1" ref="AC246" ca="1">_xlfn.IFS(AC248=1,0,AC247=1,0,AND(INDIRECT("ｄａｔａ!$"&amp;AC$112&amp;"$"&amp;$B246)&lt;=2,INDIRECT("ｄａｔａ!$"&amp;AC$112&amp;"$"&amp;$B246)&gt;0),0,TRUE,1)</f>
        <v>0</v>
      </c>
      <c r="AD246" s="80" cm="1">
        <f t="array" aca="1" ref="AD246" ca="1">_xlfn.IFS(AD248=1,0,AD247=1,0,AND(INDIRECT("ｄａｔａ!$"&amp;AD$112&amp;"$"&amp;$B246)&lt;=2,INDIRECT("ｄａｔａ!$"&amp;AD$112&amp;"$"&amp;$B246)&gt;0),0,TRUE,1)</f>
        <v>0</v>
      </c>
      <c r="AE246" s="80" cm="1">
        <f t="array" aca="1" ref="AE246" ca="1">_xlfn.IFS(AE248=1,0,AE247=1,0,AND(INDIRECT("ｄａｔａ!$"&amp;AE$112&amp;"$"&amp;$B246)&lt;=2,INDIRECT("ｄａｔａ!$"&amp;AE$112&amp;"$"&amp;$B246)&gt;0),0,TRUE,1)</f>
        <v>0</v>
      </c>
      <c r="AF246" s="80" cm="1">
        <f t="array" aca="1" ref="AF246" ca="1">_xlfn.IFS(AF248=1,0,AF247=1,0,AND(INDIRECT("ｄａｔａ!$"&amp;AF$112&amp;"$"&amp;$B246)&lt;=2,INDIRECT("ｄａｔａ!$"&amp;AF$112&amp;"$"&amp;$B246)&gt;0),0,TRUE,1)</f>
        <v>0</v>
      </c>
      <c r="AG246" s="80" cm="1">
        <f t="array" aca="1" ref="AG246" ca="1">_xlfn.IFS(AG248=1,0,AG247=1,0,AND(INDIRECT("ｄａｔａ!$"&amp;AG$112&amp;"$"&amp;$B246)&lt;=2,INDIRECT("ｄａｔａ!$"&amp;AG$112&amp;"$"&amp;$B246)&gt;0),0,TRUE,1)</f>
        <v>0</v>
      </c>
      <c r="AH246" s="80" cm="1">
        <f t="array" aca="1" ref="AH246" ca="1">_xlfn.IFS(AH248=1,0,AH247=1,0,AND(INDIRECT("ｄａｔａ!$"&amp;AH$112&amp;"$"&amp;$B246)&lt;=2,INDIRECT("ｄａｔａ!$"&amp;AH$112&amp;"$"&amp;$B246)&gt;0),0,TRUE,1)</f>
        <v>0</v>
      </c>
      <c r="AI246" s="80" cm="1">
        <f t="array" aca="1" ref="AI246" ca="1">_xlfn.IFS(AI248=1,0,AI247=1,0,AND(INDIRECT("ｄａｔａ!$"&amp;AI$112&amp;"$"&amp;$B246)&lt;=2,INDIRECT("ｄａｔａ!$"&amp;AI$112&amp;"$"&amp;$B246)&gt;0),0,TRUE,1)</f>
        <v>0</v>
      </c>
      <c r="AJ246" s="80" cm="1">
        <f t="array" aca="1" ref="AJ246" ca="1">_xlfn.IFS(AJ248=1,0,AJ247=1,0,AND(INDIRECT("ｄａｔａ!$"&amp;AJ$112&amp;"$"&amp;$B246)&lt;=2,INDIRECT("ｄａｔａ!$"&amp;AJ$112&amp;"$"&amp;$B246)&gt;0),0,TRUE,1)</f>
        <v>0</v>
      </c>
      <c r="AK246" s="80" cm="1">
        <f t="array" aca="1" ref="AK246" ca="1">_xlfn.IFS(AK248=1,0,AK247=1,0,AND(INDIRECT("ｄａｔａ!$"&amp;AK$112&amp;"$"&amp;$B246)&lt;=2,INDIRECT("ｄａｔａ!$"&amp;AK$112&amp;"$"&amp;$B246)&gt;0),0,TRUE,1)</f>
        <v>0</v>
      </c>
      <c r="AL246" s="80" cm="1">
        <f t="array" aca="1" ref="AL246" ca="1">_xlfn.IFS(AL248=1,0,AL247=1,0,AND(INDIRECT("ｄａｔａ!$"&amp;AL$112&amp;"$"&amp;$B246)&lt;=2,INDIRECT("ｄａｔａ!$"&amp;AL$112&amp;"$"&amp;$B246)&gt;0),0,TRUE,1)</f>
        <v>0</v>
      </c>
      <c r="AM246" s="80" cm="1">
        <f t="array" aca="1" ref="AM246" ca="1">_xlfn.IFS(AM248=1,0,AM247=1,0,AND(INDIRECT("ｄａｔａ!$"&amp;AM$112&amp;"$"&amp;$B246)&lt;=2,INDIRECT("ｄａｔａ!$"&amp;AM$112&amp;"$"&amp;$B246)&gt;0),0,TRUE,1)</f>
        <v>0</v>
      </c>
      <c r="AN246" s="80" cm="1">
        <f t="array" aca="1" ref="AN246" ca="1">_xlfn.IFS(AN248=1,0,AN247=1,0,AND(INDIRECT("ｄａｔａ!$"&amp;AN$112&amp;"$"&amp;$B246)&lt;=2,INDIRECT("ｄａｔａ!$"&amp;AN$112&amp;"$"&amp;$B246)&gt;0),0,TRUE,1)</f>
        <v>0</v>
      </c>
      <c r="AO246" s="80" cm="1">
        <f t="array" aca="1" ref="AO246" ca="1">_xlfn.IFS(AO248=1,0,AO247=1,0,AND(INDIRECT("ｄａｔａ!$"&amp;AO$112&amp;"$"&amp;$B246)&lt;=2,INDIRECT("ｄａｔａ!$"&amp;AO$112&amp;"$"&amp;$B246)&gt;0),0,TRUE,1)</f>
        <v>0</v>
      </c>
      <c r="AP246" s="80">
        <f ca="1">IF(SUM($AQ245:$AZ245)&gt;1,1,0)</f>
        <v>0</v>
      </c>
      <c r="AQ246" s="80" cm="1">
        <f t="array" aca="1" ref="AQ246" ca="1">_xlfn.IFS(AQ248=1,0,AQ247=1,0,AND(INDIRECT("ｄａｔａ!$"&amp;AQ$112&amp;"$"&amp;$B246)&lt;=2,INDIRECT("ｄａｔａ!$"&amp;AQ$112&amp;"$"&amp;$B246)&gt;0),0,TRUE,1)</f>
        <v>0</v>
      </c>
      <c r="AR246" s="80" cm="1">
        <f t="array" aca="1" ref="AR246" ca="1">_xlfn.IFS(AR248=1,0,AR247=1,0,AND(INDIRECT("ｄａｔａ!$"&amp;AR$112&amp;"$"&amp;$B246)&lt;=2,INDIRECT("ｄａｔａ!$"&amp;AR$112&amp;"$"&amp;$B246)&gt;0),0,TRUE,1)</f>
        <v>0</v>
      </c>
      <c r="AS246" s="80" cm="1">
        <f t="array" aca="1" ref="AS246" ca="1">_xlfn.IFS(AS248=1,0,AS247=1,0,AND(INDIRECT("ｄａｔａ!$"&amp;AS$112&amp;"$"&amp;$B246)&lt;=2,INDIRECT("ｄａｔａ!$"&amp;AS$112&amp;"$"&amp;$B246)&gt;0),0,TRUE,1)</f>
        <v>0</v>
      </c>
      <c r="AT246" s="80" cm="1">
        <f t="array" aca="1" ref="AT246" ca="1">_xlfn.IFS(AT248=1,0,AT247=1,0,AND(INDIRECT("ｄａｔａ!$"&amp;AT$112&amp;"$"&amp;$B246)&lt;=2,INDIRECT("ｄａｔａ!$"&amp;AT$112&amp;"$"&amp;$B246)&gt;0),0,TRUE,1)</f>
        <v>0</v>
      </c>
      <c r="AU246" s="80" cm="1">
        <f t="array" aca="1" ref="AU246" ca="1">_xlfn.IFS(AU248=1,0,AU247=1,0,AND(INDIRECT("ｄａｔａ!$"&amp;AU$112&amp;"$"&amp;$B246)&lt;=2,INDIRECT("ｄａｔａ!$"&amp;AU$112&amp;"$"&amp;$B246)&gt;0),0,TRUE,1)</f>
        <v>0</v>
      </c>
      <c r="AV246" s="80" cm="1">
        <f t="array" aca="1" ref="AV246" ca="1">_xlfn.IFS(AV248=1,0,AV247=1,0,AND(INDIRECT("ｄａｔａ!$"&amp;AV$112&amp;"$"&amp;$B246)&lt;=2,INDIRECT("ｄａｔａ!$"&amp;AV$112&amp;"$"&amp;$B246)&gt;0),0,TRUE,1)</f>
        <v>0</v>
      </c>
      <c r="AW246" s="80" cm="1">
        <f t="array" aca="1" ref="AW246" ca="1">_xlfn.IFS(AW248=1,0,AW247=1,0,AND(INDIRECT("ｄａｔａ!$"&amp;AW$112&amp;"$"&amp;$B246)&lt;=2,INDIRECT("ｄａｔａ!$"&amp;AW$112&amp;"$"&amp;$B246)&gt;0),0,TRUE,1)</f>
        <v>0</v>
      </c>
      <c r="AX246" s="80" cm="1">
        <f t="array" aca="1" ref="AX246" ca="1">_xlfn.IFS(AX248=1,0,AX247=1,0,AND(INDIRECT("ｄａｔａ!$"&amp;AX$112&amp;"$"&amp;$B246)&lt;=2,INDIRECT("ｄａｔａ!$"&amp;AX$112&amp;"$"&amp;$B246)&gt;0),0,TRUE,1)</f>
        <v>0</v>
      </c>
      <c r="AY246" s="80" cm="1">
        <f t="array" aca="1" ref="AY246" ca="1">_xlfn.IFS(AY248=1,0,AY247=1,0,AND(INDIRECT("ｄａｔａ!$"&amp;AY$112&amp;"$"&amp;$B246)&lt;=2,INDIRECT("ｄａｔａ!$"&amp;AY$112&amp;"$"&amp;$B246)&gt;0),0,TRUE,1)</f>
        <v>0</v>
      </c>
      <c r="AZ246" s="80" cm="1">
        <f t="array" aca="1" ref="AZ246" ca="1">_xlfn.IFS(AZ248=1,0,AZ247=1,0,AND(INDIRECT("ｄａｔａ!$"&amp;AZ$112&amp;"$"&amp;$B246)&lt;=2,INDIRECT("ｄａｔａ!$"&amp;AZ$112&amp;"$"&amp;$B246)&gt;0),0,TRUE,1)</f>
        <v>0</v>
      </c>
      <c r="BA246" s="80">
        <f ca="1">IF(SUM($BB245:$BP245)&gt;1,1,0)</f>
        <v>0</v>
      </c>
      <c r="BB246" s="80" cm="1">
        <f t="array" aca="1" ref="BB246" ca="1">_xlfn.IFS(BB248=1,0,BB247=1,0,AND(INDIRECT("ｄａｔａ!$"&amp;BB$112&amp;"$"&amp;$B246)&lt;=2,INDIRECT("ｄａｔａ!$"&amp;BB$112&amp;"$"&amp;$B246)&gt;0),0,TRUE,1)</f>
        <v>0</v>
      </c>
      <c r="BC246" s="80" cm="1">
        <f t="array" aca="1" ref="BC246" ca="1">_xlfn.IFS(BC248=1,0,BC247=1,0,AND(INDIRECT("ｄａｔａ!$"&amp;BC$112&amp;"$"&amp;$B246)&lt;=2,INDIRECT("ｄａｔａ!$"&amp;BC$112&amp;"$"&amp;$B246)&gt;0),0,TRUE,1)</f>
        <v>0</v>
      </c>
      <c r="BD246" s="80" cm="1">
        <f t="array" aca="1" ref="BD246" ca="1">_xlfn.IFS(BD248=1,0,BD247=1,0,AND(INDIRECT("ｄａｔａ!$"&amp;BD$112&amp;"$"&amp;$B246)&lt;=2,INDIRECT("ｄａｔａ!$"&amp;BD$112&amp;"$"&amp;$B246)&gt;0),0,TRUE,1)</f>
        <v>0</v>
      </c>
      <c r="BE246" s="80" cm="1">
        <f t="array" aca="1" ref="BE246" ca="1">_xlfn.IFS(BE248=1,0,BE247=1,0,AND(INDIRECT("ｄａｔａ!$"&amp;BE$112&amp;"$"&amp;$B246)&lt;=2,INDIRECT("ｄａｔａ!$"&amp;BE$112&amp;"$"&amp;$B246)&gt;0),0,TRUE,1)</f>
        <v>0</v>
      </c>
      <c r="BF246" s="80" cm="1">
        <f t="array" aca="1" ref="BF246" ca="1">_xlfn.IFS(BF248=1,0,BF247=1,0,AND(INDIRECT("ｄａｔａ!$"&amp;BF$112&amp;"$"&amp;$B246)&lt;=2,INDIRECT("ｄａｔａ!$"&amp;BF$112&amp;"$"&amp;$B246)&gt;0),0,TRUE,1)</f>
        <v>0</v>
      </c>
      <c r="BG246" s="80" cm="1">
        <f t="array" aca="1" ref="BG246" ca="1">_xlfn.IFS(BG248=1,0,BG247=1,0,AND(INDIRECT("ｄａｔａ!$"&amp;BG$112&amp;"$"&amp;$B246)&lt;=2,INDIRECT("ｄａｔａ!$"&amp;BG$112&amp;"$"&amp;$B246)&gt;0),0,TRUE,1)</f>
        <v>0</v>
      </c>
      <c r="BH246" s="80" cm="1">
        <f t="array" aca="1" ref="BH246" ca="1">_xlfn.IFS(BH248=1,0,BH247=1,0,AND(INDIRECT("ｄａｔａ!$"&amp;BH$112&amp;"$"&amp;$B246)&lt;=2,INDIRECT("ｄａｔａ!$"&amp;BH$112&amp;"$"&amp;$B246)&gt;0),0,TRUE,1)</f>
        <v>0</v>
      </c>
      <c r="BI246" s="80" cm="1">
        <f t="array" aca="1" ref="BI246" ca="1">_xlfn.IFS(BI248=1,0,BI247=1,0,AND(INDIRECT("ｄａｔａ!$"&amp;BI$112&amp;"$"&amp;$B246)&lt;=2,INDIRECT("ｄａｔａ!$"&amp;BI$112&amp;"$"&amp;$B246)&gt;0),0,TRUE,1)</f>
        <v>0</v>
      </c>
      <c r="BJ246" s="80" cm="1">
        <f t="array" aca="1" ref="BJ246" ca="1">_xlfn.IFS(BJ248=1,0,BJ247=1,0,AND(INDIRECT("ｄａｔａ!$"&amp;BJ$112&amp;"$"&amp;$B246)&lt;=2,INDIRECT("ｄａｔａ!$"&amp;BJ$112&amp;"$"&amp;$B246)&gt;0),0,TRUE,1)</f>
        <v>0</v>
      </c>
      <c r="BK246" s="80" cm="1">
        <f t="array" aca="1" ref="BK246" ca="1">_xlfn.IFS(BK248=1,0,BK247=1,0,AND(INDIRECT("ｄａｔａ!$"&amp;BK$112&amp;"$"&amp;$B246)&lt;=2,INDIRECT("ｄａｔａ!$"&amp;BK$112&amp;"$"&amp;$B246)&gt;0),0,TRUE,1)</f>
        <v>0</v>
      </c>
      <c r="BL246" s="80" cm="1">
        <f t="array" aca="1" ref="BL246" ca="1">_xlfn.IFS(BL248=1,0,BL247=1,0,AND(INDIRECT("ｄａｔａ!$"&amp;BL$112&amp;"$"&amp;$B246)&lt;=2,INDIRECT("ｄａｔａ!$"&amp;BL$112&amp;"$"&amp;$B246)&gt;0),0,TRUE,1)</f>
        <v>0</v>
      </c>
      <c r="BM246" s="80" cm="1">
        <f t="array" aca="1" ref="BM246" ca="1">_xlfn.IFS(BM248=1,0,BM247=1,0,AND(INDIRECT("ｄａｔａ!$"&amp;BM$112&amp;"$"&amp;$B246)&lt;=2,INDIRECT("ｄａｔａ!$"&amp;BM$112&amp;"$"&amp;$B246)&gt;0),0,TRUE,1)</f>
        <v>0</v>
      </c>
      <c r="BN246" s="80" cm="1">
        <f t="array" aca="1" ref="BN246" ca="1">_xlfn.IFS(BN248=1,0,BN247=1,0,AND(INDIRECT("ｄａｔａ!$"&amp;BN$112&amp;"$"&amp;$B246)&lt;=2,INDIRECT("ｄａｔａ!$"&amp;BN$112&amp;"$"&amp;$B246)&gt;0),0,TRUE,1)</f>
        <v>0</v>
      </c>
      <c r="BO246" s="80" cm="1">
        <f t="array" aca="1" ref="BO246" ca="1">_xlfn.IFS(BO248=1,0,BO247=1,0,AND(INDIRECT("ｄａｔａ!$"&amp;BO$112&amp;"$"&amp;$B246)&lt;=2,INDIRECT("ｄａｔａ!$"&amp;BO$112&amp;"$"&amp;$B246)&gt;0),0,TRUE,1)</f>
        <v>0</v>
      </c>
      <c r="BP246" s="80" cm="1">
        <f t="array" aca="1" ref="BP246" ca="1">_xlfn.IFS(BP248=1,0,BP247=1,0,AND(INDIRECT("ｄａｔａ!$"&amp;BP$112&amp;"$"&amp;$B246)&lt;=2,INDIRECT("ｄａｔａ!$"&amp;BP$112&amp;"$"&amp;$B246)&gt;0),0,TRUE,1)</f>
        <v>0</v>
      </c>
    </row>
    <row r="247" spans="1:68" x14ac:dyDescent="0.2">
      <c r="B247" s="80">
        <f>VLOOKUP($A245,$A$11:$B$110,2,FALSE)</f>
        <v>40</v>
      </c>
      <c r="C247" s="80" t="s">
        <v>2425</v>
      </c>
      <c r="D247" s="80" cm="1">
        <f t="array" aca="1" ref="D247" ca="1">_xlfn.IFS(D248=1,0,TRIM(INDIRECT("ｄａｔａ!$"&amp;D$112&amp;"$"&amp;$B247))="",1,TRIM(INDIRECT("ｄａｔａ!$"&amp;D$112&amp;"$"&amp;$B247))&lt;&gt;"",0)</f>
        <v>0</v>
      </c>
      <c r="F247" s="80" cm="1">
        <f t="array" aca="1" ref="F247" ca="1">_xlfn.IFS(F248=1,0,TRIM(INDIRECT("ｄａｔａ!$"&amp;F$112&amp;"$"&amp;$B247))="",1,TRIM(INDIRECT("ｄａｔａ!$"&amp;F$112&amp;"$"&amp;$B247))&lt;&gt;"",0)</f>
        <v>1</v>
      </c>
      <c r="G247" s="80" cm="1">
        <f t="array" aca="1" ref="G247" ca="1">_xlfn.IFS(G248=1,0,TRIM(INDIRECT("ｄａｔａ!$"&amp;G$112&amp;"$"&amp;$B247))="",1,TRIM(INDIRECT("ｄａｔａ!$"&amp;G$112&amp;"$"&amp;$B247))&lt;&gt;"",0)</f>
        <v>1</v>
      </c>
      <c r="H247" s="80" cm="1">
        <f t="array" aca="1" ref="H247" ca="1">_xlfn.IFS(H248=1,0,TRIM(INDIRECT("ｄａｔａ!$"&amp;H$112&amp;"$"&amp;$B247))="",1,TRIM(INDIRECT("ｄａｔａ!$"&amp;H$112&amp;"$"&amp;$B247))&lt;&gt;"",0)</f>
        <v>1</v>
      </c>
      <c r="I247" s="80" cm="1">
        <f t="array" aca="1" ref="I247" ca="1">_xlfn.IFS(I248=1,0,TRIM(INDIRECT("ｄａｔａ!$"&amp;I$112&amp;"$"&amp;$B247))="",1,TRIM(INDIRECT("ｄａｔａ!$"&amp;I$112&amp;"$"&amp;$B247))&lt;&gt;"",0)</f>
        <v>1</v>
      </c>
      <c r="J247" s="80" cm="1">
        <f t="array" aca="1" ref="J247" ca="1">_xlfn.IFS(J248=1,0,TRIM(INDIRECT("ｄａｔａ!$"&amp;J$112&amp;"$"&amp;$B247))="",1,TRIM(INDIRECT("ｄａｔａ!$"&amp;J$112&amp;"$"&amp;$B247))&lt;&gt;"",0)</f>
        <v>1</v>
      </c>
      <c r="K247" s="80" cm="1">
        <f t="array" aca="1" ref="K247" ca="1">_xlfn.IFS(K248=1,0,TRIM(INDIRECT("ｄａｔａ!$"&amp;K$112&amp;"$"&amp;$B247))="",1,TRIM(INDIRECT("ｄａｔａ!$"&amp;K$112&amp;"$"&amp;$B247))&lt;&gt;"",0)</f>
        <v>1</v>
      </c>
      <c r="L247" s="80" cm="1">
        <f t="array" aca="1" ref="L247" ca="1">_xlfn.IFS(L248=1,0,TRIM(INDIRECT("ｄａｔａ!$"&amp;L$112&amp;"$"&amp;$B247))="",1,TRIM(INDIRECT("ｄａｔａ!$"&amp;L$112&amp;"$"&amp;$B247))&lt;&gt;"",0)</f>
        <v>1</v>
      </c>
      <c r="M247" s="80" cm="1">
        <f t="array" aca="1" ref="M247" ca="1">_xlfn.IFS(M248=1,0,TRIM(INDIRECT("ｄａｔａ!$"&amp;M$112&amp;"$"&amp;$B247))="",1,TRIM(INDIRECT("ｄａｔａ!$"&amp;M$112&amp;"$"&amp;$B247))&lt;&gt;"",0)</f>
        <v>1</v>
      </c>
      <c r="N247" s="80" cm="1">
        <f t="array" aca="1" ref="N247" ca="1">_xlfn.IFS(N248=1,0,TRIM(INDIRECT("ｄａｔａ!$"&amp;N$112&amp;"$"&amp;$B247))="",1,TRIM(INDIRECT("ｄａｔａ!$"&amp;N$112&amp;"$"&amp;$B247))&lt;&gt;"",0)</f>
        <v>1</v>
      </c>
      <c r="O247" s="80" cm="1">
        <f t="array" aca="1" ref="O247" ca="1">_xlfn.IFS(O248=1,0,TRIM(INDIRECT("ｄａｔａ!$"&amp;O$112&amp;"$"&amp;$B247))="",1,TRIM(INDIRECT("ｄａｔａ!$"&amp;O$112&amp;"$"&amp;$B247))&lt;&gt;"",0)</f>
        <v>1</v>
      </c>
      <c r="P247" s="80" cm="1">
        <f t="array" aca="1" ref="P247" ca="1">_xlfn.IFS(P248=1,0,TRIM(INDIRECT("ｄａｔａ!$"&amp;P$112&amp;"$"&amp;$B247))="",1,TRIM(INDIRECT("ｄａｔａ!$"&amp;P$112&amp;"$"&amp;$B247))&lt;&gt;"",0)</f>
        <v>1</v>
      </c>
      <c r="Q247" s="80" cm="1">
        <f t="array" aca="1" ref="Q247" ca="1">_xlfn.IFS(Q248=1,0,TRIM(INDIRECT("ｄａｔａ!$"&amp;Q$112&amp;"$"&amp;$B247))="",1,TRIM(INDIRECT("ｄａｔａ!$"&amp;Q$112&amp;"$"&amp;$B247))&lt;&gt;"",0)</f>
        <v>1</v>
      </c>
      <c r="R247" s="80" cm="1">
        <f t="array" aca="1" ref="R247" ca="1">_xlfn.IFS(R248=1,0,TRIM(INDIRECT("ｄａｔａ!$"&amp;R$112&amp;"$"&amp;$B247))="",1,TRIM(INDIRECT("ｄａｔａ!$"&amp;R$112&amp;"$"&amp;$B247))&lt;&gt;"",0)</f>
        <v>1</v>
      </c>
      <c r="S247" s="80" cm="1">
        <f t="array" aca="1" ref="S247" ca="1">_xlfn.IFS(S248=1,0,TRIM(INDIRECT("ｄａｔａ!$"&amp;S$112&amp;"$"&amp;$B247))="",1,TRIM(INDIRECT("ｄａｔａ!$"&amp;S$112&amp;"$"&amp;$B247))&lt;&gt;"",0)</f>
        <v>1</v>
      </c>
      <c r="T247" s="80" cm="1">
        <f t="array" aca="1" ref="T247" ca="1">_xlfn.IFS(T248=1,0,TRIM(INDIRECT("ｄａｔａ!$"&amp;T$112&amp;"$"&amp;$B247))="",1,TRIM(INDIRECT("ｄａｔａ!$"&amp;T$112&amp;"$"&amp;$B247))&lt;&gt;"",0)</f>
        <v>1</v>
      </c>
      <c r="U247" s="80" cm="1">
        <f t="array" aca="1" ref="U247" ca="1">_xlfn.IFS(U248=1,0,TRIM(INDIRECT("ｄａｔａ!$"&amp;U$112&amp;"$"&amp;$B247))="",1,TRIM(INDIRECT("ｄａｔａ!$"&amp;U$112&amp;"$"&amp;$B247))&lt;&gt;"",0)</f>
        <v>1</v>
      </c>
      <c r="V247" s="80" cm="1">
        <f t="array" aca="1" ref="V247" ca="1">_xlfn.IFS(V248=1,0,TRIM(INDIRECT("ｄａｔａ!$"&amp;V$112&amp;"$"&amp;$B247))="",1,TRIM(INDIRECT("ｄａｔａ!$"&amp;V$112&amp;"$"&amp;$B247))&lt;&gt;"",0)</f>
        <v>1</v>
      </c>
      <c r="W247" s="80" cm="1">
        <f t="array" aca="1" ref="W247" ca="1">_xlfn.IFS(W248=1,0,TRIM(INDIRECT("ｄａｔａ!$"&amp;W$112&amp;"$"&amp;$B247))="",1,TRIM(INDIRECT("ｄａｔａ!$"&amp;W$112&amp;"$"&amp;$B247))&lt;&gt;"",0)</f>
        <v>1</v>
      </c>
      <c r="X247" s="80">
        <f ca="1">IF(SUM($Y247:$AO247)=17,1,0)</f>
        <v>1</v>
      </c>
      <c r="Y247" s="80" cm="1">
        <f t="array" aca="1" ref="Y247" ca="1">_xlfn.IFS(Y248=1,0,TRIM(INDIRECT("ｄａｔａ!$"&amp;Y$112&amp;"$"&amp;$B247))="",1,TRIM(INDIRECT("ｄａｔａ!$"&amp;Y$112&amp;"$"&amp;$B247))&lt;&gt;"",0)</f>
        <v>1</v>
      </c>
      <c r="Z247" s="80" cm="1">
        <f t="array" aca="1" ref="Z247" ca="1">_xlfn.IFS(Z248=1,0,TRIM(INDIRECT("ｄａｔａ!$"&amp;Z$112&amp;"$"&amp;$B247))="",1,TRIM(INDIRECT("ｄａｔａ!$"&amp;Z$112&amp;"$"&amp;$B247))&lt;&gt;"",0)</f>
        <v>1</v>
      </c>
      <c r="AA247" s="80" cm="1">
        <f t="array" aca="1" ref="AA247" ca="1">_xlfn.IFS(AA248=1,0,TRIM(INDIRECT("ｄａｔａ!$"&amp;AA$112&amp;"$"&amp;$B247))="",1,TRIM(INDIRECT("ｄａｔａ!$"&amp;AA$112&amp;"$"&amp;$B247))&lt;&gt;"",0)</f>
        <v>1</v>
      </c>
      <c r="AB247" s="80" cm="1">
        <f t="array" aca="1" ref="AB247" ca="1">_xlfn.IFS(AB248=1,0,TRIM(INDIRECT("ｄａｔａ!$"&amp;AB$112&amp;"$"&amp;$B247))="",1,TRIM(INDIRECT("ｄａｔａ!$"&amp;AB$112&amp;"$"&amp;$B247))&lt;&gt;"",0)</f>
        <v>1</v>
      </c>
      <c r="AC247" s="80" cm="1">
        <f t="array" aca="1" ref="AC247" ca="1">_xlfn.IFS(AC248=1,0,TRIM(INDIRECT("ｄａｔａ!$"&amp;AC$112&amp;"$"&amp;$B247))="",1,TRIM(INDIRECT("ｄａｔａ!$"&amp;AC$112&amp;"$"&amp;$B247))&lt;&gt;"",0)</f>
        <v>1</v>
      </c>
      <c r="AD247" s="80" cm="1">
        <f t="array" aca="1" ref="AD247" ca="1">_xlfn.IFS(AD248=1,0,TRIM(INDIRECT("ｄａｔａ!$"&amp;AD$112&amp;"$"&amp;$B247))="",1,TRIM(INDIRECT("ｄａｔａ!$"&amp;AD$112&amp;"$"&amp;$B247))&lt;&gt;"",0)</f>
        <v>1</v>
      </c>
      <c r="AE247" s="80" cm="1">
        <f t="array" aca="1" ref="AE247" ca="1">_xlfn.IFS(AE248=1,0,TRIM(INDIRECT("ｄａｔａ!$"&amp;AE$112&amp;"$"&amp;$B247))="",1,TRIM(INDIRECT("ｄａｔａ!$"&amp;AE$112&amp;"$"&amp;$B247))&lt;&gt;"",0)</f>
        <v>1</v>
      </c>
      <c r="AF247" s="80" cm="1">
        <f t="array" aca="1" ref="AF247" ca="1">_xlfn.IFS(AF248=1,0,TRIM(INDIRECT("ｄａｔａ!$"&amp;AF$112&amp;"$"&amp;$B247))="",1,TRIM(INDIRECT("ｄａｔａ!$"&amp;AF$112&amp;"$"&amp;$B247))&lt;&gt;"",0)</f>
        <v>1</v>
      </c>
      <c r="AG247" s="80" cm="1">
        <f t="array" aca="1" ref="AG247" ca="1">_xlfn.IFS(AG248=1,0,TRIM(INDIRECT("ｄａｔａ!$"&amp;AG$112&amp;"$"&amp;$B247))="",1,TRIM(INDIRECT("ｄａｔａ!$"&amp;AG$112&amp;"$"&amp;$B247))&lt;&gt;"",0)</f>
        <v>1</v>
      </c>
      <c r="AH247" s="80" cm="1">
        <f t="array" aca="1" ref="AH247" ca="1">_xlfn.IFS(AH248=1,0,TRIM(INDIRECT("ｄａｔａ!$"&amp;AH$112&amp;"$"&amp;$B247))="",1,TRIM(INDIRECT("ｄａｔａ!$"&amp;AH$112&amp;"$"&amp;$B247))&lt;&gt;"",0)</f>
        <v>1</v>
      </c>
      <c r="AI247" s="80" cm="1">
        <f t="array" aca="1" ref="AI247" ca="1">_xlfn.IFS(AI248=1,0,TRIM(INDIRECT("ｄａｔａ!$"&amp;AI$112&amp;"$"&amp;$B247))="",1,TRIM(INDIRECT("ｄａｔａ!$"&amp;AI$112&amp;"$"&amp;$B247))&lt;&gt;"",0)</f>
        <v>1</v>
      </c>
      <c r="AJ247" s="80" cm="1">
        <f t="array" aca="1" ref="AJ247" ca="1">_xlfn.IFS(AJ248=1,0,TRIM(INDIRECT("ｄａｔａ!$"&amp;AJ$112&amp;"$"&amp;$B247))="",1,TRIM(INDIRECT("ｄａｔａ!$"&amp;AJ$112&amp;"$"&amp;$B247))&lt;&gt;"",0)</f>
        <v>1</v>
      </c>
      <c r="AK247" s="80" cm="1">
        <f t="array" aca="1" ref="AK247" ca="1">_xlfn.IFS(AK248=1,0,TRIM(INDIRECT("ｄａｔａ!$"&amp;AK$112&amp;"$"&amp;$B247))="",1,TRIM(INDIRECT("ｄａｔａ!$"&amp;AK$112&amp;"$"&amp;$B247))&lt;&gt;"",0)</f>
        <v>1</v>
      </c>
      <c r="AL247" s="80" cm="1">
        <f t="array" aca="1" ref="AL247" ca="1">_xlfn.IFS(AL248=1,0,TRIM(INDIRECT("ｄａｔａ!$"&amp;AL$112&amp;"$"&amp;$B247))="",1,TRIM(INDIRECT("ｄａｔａ!$"&amp;AL$112&amp;"$"&amp;$B247))&lt;&gt;"",0)</f>
        <v>1</v>
      </c>
      <c r="AM247" s="80" cm="1">
        <f t="array" aca="1" ref="AM247" ca="1">_xlfn.IFS(AM248=1,0,TRIM(INDIRECT("ｄａｔａ!$"&amp;AM$112&amp;"$"&amp;$B247))="",1,TRIM(INDIRECT("ｄａｔａ!$"&amp;AM$112&amp;"$"&amp;$B247))&lt;&gt;"",0)</f>
        <v>1</v>
      </c>
      <c r="AN247" s="80" cm="1">
        <f t="array" aca="1" ref="AN247" ca="1">_xlfn.IFS(AN248=1,0,TRIM(INDIRECT("ｄａｔａ!$"&amp;AN$112&amp;"$"&amp;$B247))="",1,TRIM(INDIRECT("ｄａｔａ!$"&amp;AN$112&amp;"$"&amp;$B247))&lt;&gt;"",0)</f>
        <v>1</v>
      </c>
      <c r="AO247" s="80" cm="1">
        <f t="array" aca="1" ref="AO247" ca="1">_xlfn.IFS(AO248=1,0,TRIM(INDIRECT("ｄａｔａ!$"&amp;AO$112&amp;"$"&amp;$B247))="",1,TRIM(INDIRECT("ｄａｔａ!$"&amp;AO$112&amp;"$"&amp;$B247))&lt;&gt;"",0)</f>
        <v>1</v>
      </c>
      <c r="AP247" s="80">
        <f ca="1">IF(SUM($AQ247:$AZ247)=10,1,0)</f>
        <v>1</v>
      </c>
      <c r="AQ247" s="80" cm="1">
        <f t="array" aca="1" ref="AQ247" ca="1">_xlfn.IFS(AQ248=1,0,TRIM(INDIRECT("ｄａｔａ!$"&amp;AQ$112&amp;"$"&amp;$B247))="",1,TRIM(INDIRECT("ｄａｔａ!$"&amp;AQ$112&amp;"$"&amp;$B247))&lt;&gt;"",0)</f>
        <v>1</v>
      </c>
      <c r="AR247" s="80" cm="1">
        <f t="array" aca="1" ref="AR247" ca="1">_xlfn.IFS(AR248=1,0,TRIM(INDIRECT("ｄａｔａ!$"&amp;AR$112&amp;"$"&amp;$B247))="",1,TRIM(INDIRECT("ｄａｔａ!$"&amp;AR$112&amp;"$"&amp;$B247))&lt;&gt;"",0)</f>
        <v>1</v>
      </c>
      <c r="AS247" s="80" cm="1">
        <f t="array" aca="1" ref="AS247" ca="1">_xlfn.IFS(AS248=1,0,TRIM(INDIRECT("ｄａｔａ!$"&amp;AS$112&amp;"$"&amp;$B247))="",1,TRIM(INDIRECT("ｄａｔａ!$"&amp;AS$112&amp;"$"&amp;$B247))&lt;&gt;"",0)</f>
        <v>1</v>
      </c>
      <c r="AT247" s="80" cm="1">
        <f t="array" aca="1" ref="AT247" ca="1">_xlfn.IFS(AT248=1,0,TRIM(INDIRECT("ｄａｔａ!$"&amp;AT$112&amp;"$"&amp;$B247))="",1,TRIM(INDIRECT("ｄａｔａ!$"&amp;AT$112&amp;"$"&amp;$B247))&lt;&gt;"",0)</f>
        <v>1</v>
      </c>
      <c r="AU247" s="80" cm="1">
        <f t="array" aca="1" ref="AU247" ca="1">_xlfn.IFS(AU248=1,0,TRIM(INDIRECT("ｄａｔａ!$"&amp;AU$112&amp;"$"&amp;$B247))="",1,TRIM(INDIRECT("ｄａｔａ!$"&amp;AU$112&amp;"$"&amp;$B247))&lt;&gt;"",0)</f>
        <v>1</v>
      </c>
      <c r="AV247" s="80" cm="1">
        <f t="array" aca="1" ref="AV247" ca="1">_xlfn.IFS(AV248=1,0,TRIM(INDIRECT("ｄａｔａ!$"&amp;AV$112&amp;"$"&amp;$B247))="",1,TRIM(INDIRECT("ｄａｔａ!$"&amp;AV$112&amp;"$"&amp;$B247))&lt;&gt;"",0)</f>
        <v>1</v>
      </c>
      <c r="AW247" s="80" cm="1">
        <f t="array" aca="1" ref="AW247" ca="1">_xlfn.IFS(AW248=1,0,TRIM(INDIRECT("ｄａｔａ!$"&amp;AW$112&amp;"$"&amp;$B247))="",1,TRIM(INDIRECT("ｄａｔａ!$"&amp;AW$112&amp;"$"&amp;$B247))&lt;&gt;"",0)</f>
        <v>1</v>
      </c>
      <c r="AX247" s="80" cm="1">
        <f t="array" aca="1" ref="AX247" ca="1">_xlfn.IFS(AX248=1,0,TRIM(INDIRECT("ｄａｔａ!$"&amp;AX$112&amp;"$"&amp;$B247))="",1,TRIM(INDIRECT("ｄａｔａ!$"&amp;AX$112&amp;"$"&amp;$B247))&lt;&gt;"",0)</f>
        <v>1</v>
      </c>
      <c r="AY247" s="80" cm="1">
        <f t="array" aca="1" ref="AY247" ca="1">_xlfn.IFS(AY248=1,0,TRIM(INDIRECT("ｄａｔａ!$"&amp;AY$112&amp;"$"&amp;$B247))="",1,TRIM(INDIRECT("ｄａｔａ!$"&amp;AY$112&amp;"$"&amp;$B247))&lt;&gt;"",0)</f>
        <v>1</v>
      </c>
      <c r="AZ247" s="80" cm="1">
        <f t="array" aca="1" ref="AZ247" ca="1">_xlfn.IFS(AZ248=1,0,TRIM(INDIRECT("ｄａｔａ!$"&amp;AZ$112&amp;"$"&amp;$B247))="",1,TRIM(INDIRECT("ｄａｔａ!$"&amp;AZ$112&amp;"$"&amp;$B247))&lt;&gt;"",0)</f>
        <v>1</v>
      </c>
      <c r="BA247" s="80">
        <f ca="1">IF(SUM($BB247:$BP247)=15,1,0)</f>
        <v>1</v>
      </c>
      <c r="BB247" s="80" cm="1">
        <f t="array" aca="1" ref="BB247" ca="1">_xlfn.IFS(BB248=1,0,TRIM(INDIRECT("ｄａｔａ!$"&amp;BB$112&amp;"$"&amp;$B247))="",1,TRIM(INDIRECT("ｄａｔａ!$"&amp;BB$112&amp;"$"&amp;$B247))&lt;&gt;"",0)</f>
        <v>1</v>
      </c>
      <c r="BC247" s="80" cm="1">
        <f t="array" aca="1" ref="BC247" ca="1">_xlfn.IFS(BC248=1,0,TRIM(INDIRECT("ｄａｔａ!$"&amp;BC$112&amp;"$"&amp;$B247))="",1,TRIM(INDIRECT("ｄａｔａ!$"&amp;BC$112&amp;"$"&amp;$B247))&lt;&gt;"",0)</f>
        <v>1</v>
      </c>
      <c r="BD247" s="80" cm="1">
        <f t="array" aca="1" ref="BD247" ca="1">_xlfn.IFS(BD248=1,0,TRIM(INDIRECT("ｄａｔａ!$"&amp;BD$112&amp;"$"&amp;$B247))="",1,TRIM(INDIRECT("ｄａｔａ!$"&amp;BD$112&amp;"$"&amp;$B247))&lt;&gt;"",0)</f>
        <v>1</v>
      </c>
      <c r="BE247" s="80" cm="1">
        <f t="array" aca="1" ref="BE247" ca="1">_xlfn.IFS(BE248=1,0,TRIM(INDIRECT("ｄａｔａ!$"&amp;BE$112&amp;"$"&amp;$B247))="",1,TRIM(INDIRECT("ｄａｔａ!$"&amp;BE$112&amp;"$"&amp;$B247))&lt;&gt;"",0)</f>
        <v>1</v>
      </c>
      <c r="BF247" s="80" cm="1">
        <f t="array" aca="1" ref="BF247" ca="1">_xlfn.IFS(BF248=1,0,TRIM(INDIRECT("ｄａｔａ!$"&amp;BF$112&amp;"$"&amp;$B247))="",1,TRIM(INDIRECT("ｄａｔａ!$"&amp;BF$112&amp;"$"&amp;$B247))&lt;&gt;"",0)</f>
        <v>1</v>
      </c>
      <c r="BG247" s="80" cm="1">
        <f t="array" aca="1" ref="BG247" ca="1">_xlfn.IFS(BG248=1,0,TRIM(INDIRECT("ｄａｔａ!$"&amp;BG$112&amp;"$"&amp;$B247))="",1,TRIM(INDIRECT("ｄａｔａ!$"&amp;BG$112&amp;"$"&amp;$B247))&lt;&gt;"",0)</f>
        <v>1</v>
      </c>
      <c r="BH247" s="80" cm="1">
        <f t="array" aca="1" ref="BH247" ca="1">_xlfn.IFS(BH248=1,0,TRIM(INDIRECT("ｄａｔａ!$"&amp;BH$112&amp;"$"&amp;$B247))="",1,TRIM(INDIRECT("ｄａｔａ!$"&amp;BH$112&amp;"$"&amp;$B247))&lt;&gt;"",0)</f>
        <v>1</v>
      </c>
      <c r="BI247" s="80" cm="1">
        <f t="array" aca="1" ref="BI247" ca="1">_xlfn.IFS(BI248=1,0,TRIM(INDIRECT("ｄａｔａ!$"&amp;BI$112&amp;"$"&amp;$B247))="",1,TRIM(INDIRECT("ｄａｔａ!$"&amp;BI$112&amp;"$"&amp;$B247))&lt;&gt;"",0)</f>
        <v>1</v>
      </c>
      <c r="BJ247" s="80" cm="1">
        <f t="array" aca="1" ref="BJ247" ca="1">_xlfn.IFS(BJ248=1,0,TRIM(INDIRECT("ｄａｔａ!$"&amp;BJ$112&amp;"$"&amp;$B247))="",1,TRIM(INDIRECT("ｄａｔａ!$"&amp;BJ$112&amp;"$"&amp;$B247))&lt;&gt;"",0)</f>
        <v>1</v>
      </c>
      <c r="BK247" s="80" cm="1">
        <f t="array" aca="1" ref="BK247" ca="1">_xlfn.IFS(BK248=1,0,TRIM(INDIRECT("ｄａｔａ!$"&amp;BK$112&amp;"$"&amp;$B247))="",1,TRIM(INDIRECT("ｄａｔａ!$"&amp;BK$112&amp;"$"&amp;$B247))&lt;&gt;"",0)</f>
        <v>1</v>
      </c>
      <c r="BL247" s="80" cm="1">
        <f t="array" aca="1" ref="BL247" ca="1">_xlfn.IFS(BL248=1,0,TRIM(INDIRECT("ｄａｔａ!$"&amp;BL$112&amp;"$"&amp;$B247))="",1,TRIM(INDIRECT("ｄａｔａ!$"&amp;BL$112&amp;"$"&amp;$B247))&lt;&gt;"",0)</f>
        <v>1</v>
      </c>
      <c r="BM247" s="80" cm="1">
        <f t="array" aca="1" ref="BM247" ca="1">_xlfn.IFS(BM248=1,0,TRIM(INDIRECT("ｄａｔａ!$"&amp;BM$112&amp;"$"&amp;$B247))="",1,TRIM(INDIRECT("ｄａｔａ!$"&amp;BM$112&amp;"$"&amp;$B247))&lt;&gt;"",0)</f>
        <v>1</v>
      </c>
      <c r="BN247" s="80" cm="1">
        <f t="array" aca="1" ref="BN247" ca="1">_xlfn.IFS(BN248=1,0,TRIM(INDIRECT("ｄａｔａ!$"&amp;BN$112&amp;"$"&amp;$B247))="",1,TRIM(INDIRECT("ｄａｔａ!$"&amp;BN$112&amp;"$"&amp;$B247))&lt;&gt;"",0)</f>
        <v>1</v>
      </c>
      <c r="BO247" s="80" cm="1">
        <f t="array" aca="1" ref="BO247" ca="1">_xlfn.IFS(BO248=1,0,TRIM(INDIRECT("ｄａｔａ!$"&amp;BO$112&amp;"$"&amp;$B247))="",1,TRIM(INDIRECT("ｄａｔａ!$"&amp;BO$112&amp;"$"&amp;$B247))&lt;&gt;"",0)</f>
        <v>1</v>
      </c>
      <c r="BP247" s="80" cm="1">
        <f t="array" aca="1" ref="BP247" ca="1">_xlfn.IFS(BP248=1,0,TRIM(INDIRECT("ｄａｔａ!$"&amp;BP$112&amp;"$"&amp;$B247))="",1,TRIM(INDIRECT("ｄａｔａ!$"&amp;BP$112&amp;"$"&amp;$B247))&lt;&gt;"",0)</f>
        <v>1</v>
      </c>
    </row>
    <row r="248" spans="1:68" x14ac:dyDescent="0.2">
      <c r="B248" s="80">
        <f>VLOOKUP($A245,$A$11:$B$110,2,FALSE)</f>
        <v>40</v>
      </c>
      <c r="C248" s="80" t="s">
        <v>2430</v>
      </c>
      <c r="D248" s="80" cm="1">
        <f t="array" aca="1" ref="D248" ca="1">IF(ISERROR(INDIRECT("ｄａｔａ!$"&amp;D$112&amp;"$"&amp;$B248)),1,0)</f>
        <v>0</v>
      </c>
      <c r="F248" s="80" cm="1">
        <f t="array" aca="1" ref="F248" ca="1">IF(ISERROR(INDIRECT("ｄａｔａ!$"&amp;F$112&amp;"$"&amp;$B248)),1,0)</f>
        <v>0</v>
      </c>
      <c r="G248" s="80" cm="1">
        <f t="array" aca="1" ref="G248" ca="1">IF(ISERROR(INDIRECT("ｄａｔａ!$"&amp;G$112&amp;"$"&amp;$B248)),1,0)</f>
        <v>0</v>
      </c>
      <c r="H248" s="80" cm="1">
        <f t="array" aca="1" ref="H248" ca="1">IF(ISERROR(INDIRECT("ｄａｔａ!$"&amp;H$112&amp;"$"&amp;$B248)),1,0)</f>
        <v>0</v>
      </c>
      <c r="I248" s="80" cm="1">
        <f t="array" aca="1" ref="I248" ca="1">IF(ISERROR(INDIRECT("ｄａｔａ!$"&amp;I$112&amp;"$"&amp;$B248)),1,0)</f>
        <v>0</v>
      </c>
      <c r="J248" s="80" cm="1">
        <f t="array" aca="1" ref="J248" ca="1">IF(ISERROR(INDIRECT("ｄａｔａ!$"&amp;J$112&amp;"$"&amp;$B248)),1,0)</f>
        <v>0</v>
      </c>
      <c r="K248" s="80" cm="1">
        <f t="array" aca="1" ref="K248" ca="1">IF(ISERROR(INDIRECT("ｄａｔａ!$"&amp;K$112&amp;"$"&amp;$B248)),1,0)</f>
        <v>0</v>
      </c>
      <c r="L248" s="80" cm="1">
        <f t="array" aca="1" ref="L248" ca="1">IF(ISERROR(INDIRECT("ｄａｔａ!$"&amp;L$112&amp;"$"&amp;$B248)),1,0)</f>
        <v>0</v>
      </c>
      <c r="M248" s="80" cm="1">
        <f t="array" aca="1" ref="M248" ca="1">IF(ISERROR(INDIRECT("ｄａｔａ!$"&amp;M$112&amp;"$"&amp;$B248)),1,0)</f>
        <v>0</v>
      </c>
      <c r="N248" s="80" cm="1">
        <f t="array" aca="1" ref="N248" ca="1">IF(ISERROR(INDIRECT("ｄａｔａ!$"&amp;N$112&amp;"$"&amp;$B248)),1,0)</f>
        <v>0</v>
      </c>
      <c r="O248" s="80" cm="1">
        <f t="array" aca="1" ref="O248" ca="1">IF(ISERROR(INDIRECT("ｄａｔａ!$"&amp;O$112&amp;"$"&amp;$B248)),1,0)</f>
        <v>0</v>
      </c>
      <c r="P248" s="80" cm="1">
        <f t="array" aca="1" ref="P248" ca="1">IF(ISERROR(INDIRECT("ｄａｔａ!$"&amp;P$112&amp;"$"&amp;$B248)),1,0)</f>
        <v>0</v>
      </c>
      <c r="Q248" s="80" cm="1">
        <f t="array" aca="1" ref="Q248" ca="1">IF(ISERROR(INDIRECT("ｄａｔａ!$"&amp;Q$112&amp;"$"&amp;$B248)),1,0)</f>
        <v>0</v>
      </c>
      <c r="R248" s="80" cm="1">
        <f t="array" aca="1" ref="R248" ca="1">IF(ISERROR(INDIRECT("ｄａｔａ!$"&amp;R$112&amp;"$"&amp;$B248)),1,0)</f>
        <v>0</v>
      </c>
      <c r="S248" s="80" cm="1">
        <f t="array" aca="1" ref="S248" ca="1">IF(ISERROR(INDIRECT("ｄａｔａ!$"&amp;S$112&amp;"$"&amp;$B248)),1,0)</f>
        <v>0</v>
      </c>
      <c r="T248" s="80" cm="1">
        <f t="array" aca="1" ref="T248" ca="1">IF(ISERROR(INDIRECT("ｄａｔａ!$"&amp;T$112&amp;"$"&amp;$B248)),1,0)</f>
        <v>0</v>
      </c>
      <c r="U248" s="80" cm="1">
        <f t="array" aca="1" ref="U248" ca="1">IF(ISERROR(INDIRECT("ｄａｔａ!$"&amp;U$112&amp;"$"&amp;$B248)),1,0)</f>
        <v>0</v>
      </c>
      <c r="V248" s="80" cm="1">
        <f t="array" aca="1" ref="V248" ca="1">IF(ISERROR(INDIRECT("ｄａｔａ!$"&amp;V$112&amp;"$"&amp;$B248)),1,0)</f>
        <v>0</v>
      </c>
      <c r="W248" s="80" cm="1">
        <f t="array" aca="1" ref="W248" ca="1">IF(ISERROR(INDIRECT("ｄａｔａ!$"&amp;W$112&amp;"$"&amp;$B248)),1,0)</f>
        <v>0</v>
      </c>
      <c r="X248" s="80">
        <f ca="1">IF(SUM($Y246:$AO246,$Y248:$AO248)&gt;0,1,0)</f>
        <v>0</v>
      </c>
      <c r="Y248" s="80" cm="1">
        <f t="array" aca="1" ref="Y248" ca="1">IF(ISERROR(INDIRECT("ｄａｔａ!$"&amp;Y$112&amp;"$"&amp;$B248)),1,0)</f>
        <v>0</v>
      </c>
      <c r="Z248" s="80" cm="1">
        <f t="array" aca="1" ref="Z248" ca="1">IF(ISERROR(INDIRECT("ｄａｔａ!$"&amp;Z$112&amp;"$"&amp;$B248)),1,0)</f>
        <v>0</v>
      </c>
      <c r="AA248" s="80" cm="1">
        <f t="array" aca="1" ref="AA248" ca="1">IF(ISERROR(INDIRECT("ｄａｔａ!$"&amp;AA$112&amp;"$"&amp;$B248)),1,0)</f>
        <v>0</v>
      </c>
      <c r="AB248" s="80" cm="1">
        <f t="array" aca="1" ref="AB248" ca="1">IF(ISERROR(INDIRECT("ｄａｔａ!$"&amp;AB$112&amp;"$"&amp;$B248)),1,0)</f>
        <v>0</v>
      </c>
      <c r="AC248" s="80" cm="1">
        <f t="array" aca="1" ref="AC248" ca="1">IF(ISERROR(INDIRECT("ｄａｔａ!$"&amp;AC$112&amp;"$"&amp;$B248)),1,0)</f>
        <v>0</v>
      </c>
      <c r="AD248" s="80" cm="1">
        <f t="array" aca="1" ref="AD248" ca="1">IF(ISERROR(INDIRECT("ｄａｔａ!$"&amp;AD$112&amp;"$"&amp;$B248)),1,0)</f>
        <v>0</v>
      </c>
      <c r="AE248" s="80" cm="1">
        <f t="array" aca="1" ref="AE248" ca="1">IF(ISERROR(INDIRECT("ｄａｔａ!$"&amp;AE$112&amp;"$"&amp;$B248)),1,0)</f>
        <v>0</v>
      </c>
      <c r="AF248" s="80" cm="1">
        <f t="array" aca="1" ref="AF248" ca="1">IF(ISERROR(INDIRECT("ｄａｔａ!$"&amp;AF$112&amp;"$"&amp;$B248)),1,0)</f>
        <v>0</v>
      </c>
      <c r="AG248" s="80" cm="1">
        <f t="array" aca="1" ref="AG248" ca="1">IF(ISERROR(INDIRECT("ｄａｔａ!$"&amp;AG$112&amp;"$"&amp;$B248)),1,0)</f>
        <v>0</v>
      </c>
      <c r="AH248" s="80" cm="1">
        <f t="array" aca="1" ref="AH248" ca="1">IF(ISERROR(INDIRECT("ｄａｔａ!$"&amp;AH$112&amp;"$"&amp;$B248)),1,0)</f>
        <v>0</v>
      </c>
      <c r="AI248" s="80" cm="1">
        <f t="array" aca="1" ref="AI248" ca="1">IF(ISERROR(INDIRECT("ｄａｔａ!$"&amp;AI$112&amp;"$"&amp;$B248)),1,0)</f>
        <v>0</v>
      </c>
      <c r="AJ248" s="80" cm="1">
        <f t="array" aca="1" ref="AJ248" ca="1">IF(ISERROR(INDIRECT("ｄａｔａ!$"&amp;AJ$112&amp;"$"&amp;$B248)),1,0)</f>
        <v>0</v>
      </c>
      <c r="AK248" s="80" cm="1">
        <f t="array" aca="1" ref="AK248" ca="1">IF(ISERROR(INDIRECT("ｄａｔａ!$"&amp;AK$112&amp;"$"&amp;$B248)),1,0)</f>
        <v>0</v>
      </c>
      <c r="AL248" s="80" cm="1">
        <f t="array" aca="1" ref="AL248" ca="1">IF(ISERROR(INDIRECT("ｄａｔａ!$"&amp;AL$112&amp;"$"&amp;$B248)),1,0)</f>
        <v>0</v>
      </c>
      <c r="AM248" s="80" cm="1">
        <f t="array" aca="1" ref="AM248" ca="1">IF(ISERROR(INDIRECT("ｄａｔａ!$"&amp;AM$112&amp;"$"&amp;$B248)),1,0)</f>
        <v>0</v>
      </c>
      <c r="AN248" s="80" cm="1">
        <f t="array" aca="1" ref="AN248" ca="1">IF(ISERROR(INDIRECT("ｄａｔａ!$"&amp;AN$112&amp;"$"&amp;$B248)),1,0)</f>
        <v>0</v>
      </c>
      <c r="AO248" s="80" cm="1">
        <f t="array" aca="1" ref="AO248" ca="1">IF(ISERROR(INDIRECT("ｄａｔａ!$"&amp;AO$112&amp;"$"&amp;$B248)),1,0)</f>
        <v>0</v>
      </c>
      <c r="AP248" s="80">
        <f ca="1">IF(SUM($AQ246:$AZ246,$AQ248:$AZ248)&gt;0,1,0)</f>
        <v>0</v>
      </c>
      <c r="AQ248" s="80" cm="1">
        <f t="array" aca="1" ref="AQ248" ca="1">IF(ISERROR(INDIRECT("ｄａｔａ!$"&amp;AQ$112&amp;"$"&amp;$B248)),1,0)</f>
        <v>0</v>
      </c>
      <c r="AR248" s="80" cm="1">
        <f t="array" aca="1" ref="AR248" ca="1">IF(ISERROR(INDIRECT("ｄａｔａ!$"&amp;AR$112&amp;"$"&amp;$B248)),1,0)</f>
        <v>0</v>
      </c>
      <c r="AS248" s="80" cm="1">
        <f t="array" aca="1" ref="AS248" ca="1">IF(ISERROR(INDIRECT("ｄａｔａ!$"&amp;AS$112&amp;"$"&amp;$B248)),1,0)</f>
        <v>0</v>
      </c>
      <c r="AT248" s="80" cm="1">
        <f t="array" aca="1" ref="AT248" ca="1">IF(ISERROR(INDIRECT("ｄａｔａ!$"&amp;AT$112&amp;"$"&amp;$B248)),1,0)</f>
        <v>0</v>
      </c>
      <c r="AU248" s="80" cm="1">
        <f t="array" aca="1" ref="AU248" ca="1">IF(ISERROR(INDIRECT("ｄａｔａ!$"&amp;AU$112&amp;"$"&amp;$B248)),1,0)</f>
        <v>0</v>
      </c>
      <c r="AV248" s="80" cm="1">
        <f t="array" aca="1" ref="AV248" ca="1">IF(ISERROR(INDIRECT("ｄａｔａ!$"&amp;AV$112&amp;"$"&amp;$B248)),1,0)</f>
        <v>0</v>
      </c>
      <c r="AW248" s="80" cm="1">
        <f t="array" aca="1" ref="AW248" ca="1">IF(ISERROR(INDIRECT("ｄａｔａ!$"&amp;AW$112&amp;"$"&amp;$B248)),1,0)</f>
        <v>0</v>
      </c>
      <c r="AX248" s="80" cm="1">
        <f t="array" aca="1" ref="AX248" ca="1">IF(ISERROR(INDIRECT("ｄａｔａ!$"&amp;AX$112&amp;"$"&amp;$B248)),1,0)</f>
        <v>0</v>
      </c>
      <c r="AY248" s="80" cm="1">
        <f t="array" aca="1" ref="AY248" ca="1">IF(ISERROR(INDIRECT("ｄａｔａ!$"&amp;AY$112&amp;"$"&amp;$B248)),1,0)</f>
        <v>0</v>
      </c>
      <c r="AZ248" s="80" cm="1">
        <f t="array" aca="1" ref="AZ248" ca="1">IF(ISERROR(INDIRECT("ｄａｔａ!$"&amp;AZ$112&amp;"$"&amp;$B248)),1,0)</f>
        <v>0</v>
      </c>
      <c r="BA248" s="80">
        <f ca="1">IF(SUM($BB246:$BP246,$BB248:$BP248)&gt;0,1,0)</f>
        <v>0</v>
      </c>
      <c r="BB248" s="80" cm="1">
        <f t="array" aca="1" ref="BB248" ca="1">IF(ISERROR(INDIRECT("ｄａｔａ!$"&amp;BB$112&amp;"$"&amp;$B248)),1,0)</f>
        <v>0</v>
      </c>
      <c r="BC248" s="80" cm="1">
        <f t="array" aca="1" ref="BC248" ca="1">IF(ISERROR(INDIRECT("ｄａｔａ!$"&amp;BC$112&amp;"$"&amp;$B248)),1,0)</f>
        <v>0</v>
      </c>
      <c r="BD248" s="80" cm="1">
        <f t="array" aca="1" ref="BD248" ca="1">IF(ISERROR(INDIRECT("ｄａｔａ!$"&amp;BD$112&amp;"$"&amp;$B248)),1,0)</f>
        <v>0</v>
      </c>
      <c r="BE248" s="80" cm="1">
        <f t="array" aca="1" ref="BE248" ca="1">IF(ISERROR(INDIRECT("ｄａｔａ!$"&amp;BE$112&amp;"$"&amp;$B248)),1,0)</f>
        <v>0</v>
      </c>
      <c r="BF248" s="80" cm="1">
        <f t="array" aca="1" ref="BF248" ca="1">IF(ISERROR(INDIRECT("ｄａｔａ!$"&amp;BF$112&amp;"$"&amp;$B248)),1,0)</f>
        <v>0</v>
      </c>
      <c r="BG248" s="80" cm="1">
        <f t="array" aca="1" ref="BG248" ca="1">IF(ISERROR(INDIRECT("ｄａｔａ!$"&amp;BG$112&amp;"$"&amp;$B248)),1,0)</f>
        <v>0</v>
      </c>
      <c r="BH248" s="80" cm="1">
        <f t="array" aca="1" ref="BH248" ca="1">IF(ISERROR(INDIRECT("ｄａｔａ!$"&amp;BH$112&amp;"$"&amp;$B248)),1,0)</f>
        <v>0</v>
      </c>
      <c r="BI248" s="80" cm="1">
        <f t="array" aca="1" ref="BI248" ca="1">IF(ISERROR(INDIRECT("ｄａｔａ!$"&amp;BI$112&amp;"$"&amp;$B248)),1,0)</f>
        <v>0</v>
      </c>
      <c r="BJ248" s="80" cm="1">
        <f t="array" aca="1" ref="BJ248" ca="1">IF(ISERROR(INDIRECT("ｄａｔａ!$"&amp;BJ$112&amp;"$"&amp;$B248)),1,0)</f>
        <v>0</v>
      </c>
      <c r="BK248" s="80" cm="1">
        <f t="array" aca="1" ref="BK248" ca="1">IF(ISERROR(INDIRECT("ｄａｔａ!$"&amp;BK$112&amp;"$"&amp;$B248)),1,0)</f>
        <v>0</v>
      </c>
      <c r="BL248" s="80" cm="1">
        <f t="array" aca="1" ref="BL248" ca="1">IF(ISERROR(INDIRECT("ｄａｔａ!$"&amp;BL$112&amp;"$"&amp;$B248)),1,0)</f>
        <v>0</v>
      </c>
      <c r="BM248" s="80" cm="1">
        <f t="array" aca="1" ref="BM248" ca="1">IF(ISERROR(INDIRECT("ｄａｔａ!$"&amp;BM$112&amp;"$"&amp;$B248)),1,0)</f>
        <v>0</v>
      </c>
      <c r="BN248" s="80" cm="1">
        <f t="array" aca="1" ref="BN248" ca="1">IF(ISERROR(INDIRECT("ｄａｔａ!$"&amp;BN$112&amp;"$"&amp;$B248)),1,0)</f>
        <v>0</v>
      </c>
      <c r="BO248" s="80" cm="1">
        <f t="array" aca="1" ref="BO248" ca="1">IF(ISERROR(INDIRECT("ｄａｔａ!$"&amp;BO$112&amp;"$"&amp;$B248)),1,0)</f>
        <v>0</v>
      </c>
      <c r="BP248" s="80" cm="1">
        <f t="array" aca="1" ref="BP248" ca="1">IF(ISERROR(INDIRECT("ｄａｔａ!$"&amp;BP$112&amp;"$"&amp;$B248)),1,0)</f>
        <v>0</v>
      </c>
    </row>
    <row r="249" spans="1:68" x14ac:dyDescent="0.2">
      <c r="A249" s="80" t="s">
        <v>2352</v>
      </c>
      <c r="B249" s="80">
        <f>VLOOKUP($A249,$A$11:$B$110,2,FALSE)</f>
        <v>41</v>
      </c>
      <c r="C249" s="80" t="s">
        <v>2435</v>
      </c>
      <c r="D249" s="80" cm="1">
        <f t="array" aca="1" ref="D249" ca="1">_xlfn.IFS(D250=1,0,D251=1,0,AND(INDIRECT("ｄａｔａ!$"&amp;D$112&amp;"$"&amp;$B249)&lt;=INDIRECT("kikan!$Q$11"),INDIRECT("ｄａｔａ!$"&amp;D$112&amp;"$"&amp;$B249)&gt;=INDIRECT("kikan!$K$11")),0,TRUE,1)</f>
        <v>0</v>
      </c>
      <c r="F249" s="80">
        <v>0</v>
      </c>
      <c r="G249" s="80">
        <v>0</v>
      </c>
      <c r="H249" s="80">
        <v>0</v>
      </c>
      <c r="I249" s="80" cm="1">
        <f t="array" aca="1" ref="I249" ca="1">_xlfn.IFS(I250=1,0,I251=1,0,INDIRECT("ｄａｔａ!$"&amp;I$112&amp;"$"&amp;$B249)&gt;=INDIRECT("kikan!$I$11"),0,TRUE,1)</f>
        <v>0</v>
      </c>
      <c r="J249" s="80" cm="1">
        <f t="array" aca="1" ref="J249" ca="1">_xlfn.IFS(D252=1,0,I249=1,0,J250=1,0,I251=1,0,J251=1,0,INDIRECT("ｄａｔａ!$"&amp;I$112&amp;"$"&amp;$B249)&gt;INDIRECT("kikan!$I$11"),0,INDIRECT("ｄａｔａ!$"&amp;J$112&amp;"$"&amp;$B249)&gt;=INDIRECT("ｄａｔａ!$"&amp;D$112&amp;"$"&amp;$B249),0,TRUE,1)</f>
        <v>0</v>
      </c>
      <c r="K249" s="80" cm="1">
        <f t="array" aca="1" ref="K249" ca="1">_xlfn.IFS(K250=1,0,K251=1,0,AND(INDIRECT("ｄａｔａ!$"&amp;K$112&amp;"$"&amp;$B250)&gt;0,INDIRECT("ｄａｔａ!$"&amp;K$112&amp;"$"&amp;$B250)&lt;10000),0,TRUE,1)</f>
        <v>0</v>
      </c>
      <c r="L249" s="80" cm="1">
        <f t="array" aca="1" ref="L249" ca="1">_xlfn.IFS(L250=1,0,L251=1,0,INDIRECT("ｄａｔａ!$"&amp;L$112&amp;"$"&amp;$B249)&lt;20000,1,TRUE,0)</f>
        <v>0</v>
      </c>
      <c r="M249" s="80">
        <v>0</v>
      </c>
      <c r="N249" s="80">
        <v>0</v>
      </c>
      <c r="O249" s="80" cm="1">
        <f t="array" aca="1" ref="O249" ca="1">_xlfn.IFS(O252=1,0,INDIRECT("ｄａｔａ!$"&amp;O$112&amp;"$"&amp;$B250)=4,1,TRUE,0)</f>
        <v>0</v>
      </c>
      <c r="P249" s="80" cm="1">
        <f t="array" aca="1" ref="P249" ca="1">_xlfn.IFS(P252=1,0,AND(INDIRECT("ｄａｔａ!$"&amp;P$112&amp;"$"&amp;$B250)&lt;=3,INDIRECT("ｄａｔａ!$"&amp;P$112&amp;"$"&amp;$B250)&gt;0),1,TRUE,0)</f>
        <v>0</v>
      </c>
      <c r="Q249" s="80" cm="1">
        <f t="array" aca="1" ref="Q249" ca="1">_xlfn.IFS(Q252=1,0,INDIRECT("ｄａｔａ!$"&amp;Q$112&amp;"$"&amp;$B249)=1,1,TRUE,0)</f>
        <v>0</v>
      </c>
      <c r="R249" s="80">
        <v>0</v>
      </c>
      <c r="S249" s="80">
        <v>0</v>
      </c>
      <c r="T249" s="80">
        <v>0</v>
      </c>
      <c r="U249" s="80">
        <v>0</v>
      </c>
      <c r="V249" s="80">
        <v>0</v>
      </c>
      <c r="W249" s="80">
        <v>0</v>
      </c>
      <c r="X249" s="80">
        <f ca="1">IF(AND(SUM($Y249:$AO249)=0,17-SUM($Y251:$AO251)&gt;1),1,0)</f>
        <v>0</v>
      </c>
      <c r="Y249" s="80" cm="1">
        <f t="array" aca="1" ref="Y249" ca="1">_xlfn.IFS(Y252=1,0,INDIRECT("ｄａｔａ!$"&amp;Y$112&amp;"$"&amp;$B249)=2,1,TRUE,0)</f>
        <v>0</v>
      </c>
      <c r="Z249" s="80" cm="1">
        <f t="array" aca="1" ref="Z249" ca="1">_xlfn.IFS(Z252=1,0,INDIRECT("ｄａｔａ!$"&amp;Z$112&amp;"$"&amp;$B249)=2,1,TRUE,0)</f>
        <v>0</v>
      </c>
      <c r="AA249" s="80" cm="1">
        <f t="array" aca="1" ref="AA249" ca="1">_xlfn.IFS(AA252=1,0,INDIRECT("ｄａｔａ!$"&amp;AA$112&amp;"$"&amp;$B249)=2,1,TRUE,0)</f>
        <v>0</v>
      </c>
      <c r="AB249" s="80" cm="1">
        <f t="array" aca="1" ref="AB249" ca="1">_xlfn.IFS(AB252=1,0,INDIRECT("ｄａｔａ!$"&amp;AB$112&amp;"$"&amp;$B249)=2,1,TRUE,0)</f>
        <v>0</v>
      </c>
      <c r="AC249" s="80" cm="1">
        <f t="array" aca="1" ref="AC249" ca="1">_xlfn.IFS(AC252=1,0,INDIRECT("ｄａｔａ!$"&amp;AC$112&amp;"$"&amp;$B249)=2,1,TRUE,0)</f>
        <v>0</v>
      </c>
      <c r="AD249" s="80" cm="1">
        <f t="array" aca="1" ref="AD249" ca="1">_xlfn.IFS(AD252=1,0,INDIRECT("ｄａｔａ!$"&amp;AD$112&amp;"$"&amp;$B249)=2,1,TRUE,0)</f>
        <v>0</v>
      </c>
      <c r="AE249" s="80" cm="1">
        <f t="array" aca="1" ref="AE249" ca="1">_xlfn.IFS(AE252=1,0,INDIRECT("ｄａｔａ!$"&amp;AE$112&amp;"$"&amp;$B249)=2,1,TRUE,0)</f>
        <v>0</v>
      </c>
      <c r="AF249" s="80" cm="1">
        <f t="array" aca="1" ref="AF249" ca="1">_xlfn.IFS(AF252=1,0,INDIRECT("ｄａｔａ!$"&amp;AF$112&amp;"$"&amp;$B249)=2,1,TRUE,0)</f>
        <v>0</v>
      </c>
      <c r="AG249" s="80" cm="1">
        <f t="array" aca="1" ref="AG249" ca="1">_xlfn.IFS(AG252=1,0,INDIRECT("ｄａｔａ!$"&amp;AG$112&amp;"$"&amp;$B249)=2,1,TRUE,0)</f>
        <v>0</v>
      </c>
      <c r="AH249" s="80" cm="1">
        <f t="array" aca="1" ref="AH249" ca="1">_xlfn.IFS(AH252=1,0,INDIRECT("ｄａｔａ!$"&amp;AH$112&amp;"$"&amp;$B249)=2,1,TRUE,0)</f>
        <v>0</v>
      </c>
      <c r="AI249" s="80" cm="1">
        <f t="array" aca="1" ref="AI249" ca="1">_xlfn.IFS(AI252=1,0,INDIRECT("ｄａｔａ!$"&amp;AI$112&amp;"$"&amp;$B249)=2,1,TRUE,0)</f>
        <v>0</v>
      </c>
      <c r="AJ249" s="80" cm="1">
        <f t="array" aca="1" ref="AJ249" ca="1">_xlfn.IFS(AJ252=1,0,INDIRECT("ｄａｔａ!$"&amp;AJ$112&amp;"$"&amp;$B249)=2,1,TRUE,0)</f>
        <v>0</v>
      </c>
      <c r="AK249" s="80" cm="1">
        <f t="array" aca="1" ref="AK249" ca="1">_xlfn.IFS(AK252=1,0,INDIRECT("ｄａｔａ!$"&amp;AK$112&amp;"$"&amp;$B249)=2,1,TRUE,0)</f>
        <v>0</v>
      </c>
      <c r="AL249" s="80" cm="1">
        <f t="array" aca="1" ref="AL249" ca="1">_xlfn.IFS(AL252=1,0,INDIRECT("ｄａｔａ!$"&amp;AL$112&amp;"$"&amp;$B249)=2,1,TRUE,0)</f>
        <v>0</v>
      </c>
      <c r="AM249" s="80" cm="1">
        <f t="array" aca="1" ref="AM249" ca="1">_xlfn.IFS(AM252=1,0,INDIRECT("ｄａｔａ!$"&amp;AM$112&amp;"$"&amp;$B249)=2,1,TRUE,0)</f>
        <v>0</v>
      </c>
      <c r="AN249" s="80" cm="1">
        <f t="array" aca="1" ref="AN249" ca="1">_xlfn.IFS(AN252=1,0,INDIRECT("ｄａｔａ!$"&amp;AN$112&amp;"$"&amp;$B249)=2,1,TRUE,0)</f>
        <v>0</v>
      </c>
      <c r="AO249" s="80" cm="1">
        <f t="array" aca="1" ref="AO249" ca="1">_xlfn.IFS(AO252=1,0,INDIRECT("ｄａｔａ!$"&amp;AO$112&amp;"$"&amp;$B249)=2,1,TRUE,0)</f>
        <v>0</v>
      </c>
      <c r="AP249" s="80">
        <f ca="1">IF(AND(SUM($AQ249:$AZ249)=0,10-SUM($AQ251:$AZ251)&gt;1),1,0)</f>
        <v>0</v>
      </c>
      <c r="AQ249" s="80" cm="1">
        <f t="array" aca="1" ref="AQ249" ca="1">_xlfn.IFS(AQ252=1,0,INDIRECT("ｄａｔａ!$"&amp;AQ$112&amp;"$"&amp;$B249)=2,1,TRUE,0)</f>
        <v>0</v>
      </c>
      <c r="AR249" s="80" cm="1">
        <f t="array" aca="1" ref="AR249" ca="1">_xlfn.IFS(AR252=1,0,INDIRECT("ｄａｔａ!$"&amp;AR$112&amp;"$"&amp;$B249)=2,1,TRUE,0)</f>
        <v>0</v>
      </c>
      <c r="AS249" s="80" cm="1">
        <f t="array" aca="1" ref="AS249" ca="1">_xlfn.IFS(AS252=1,0,INDIRECT("ｄａｔａ!$"&amp;AS$112&amp;"$"&amp;$B249)=2,1,TRUE,0)</f>
        <v>0</v>
      </c>
      <c r="AT249" s="80" cm="1">
        <f t="array" aca="1" ref="AT249" ca="1">_xlfn.IFS(AT252=1,0,INDIRECT("ｄａｔａ!$"&amp;AT$112&amp;"$"&amp;$B249)=2,1,TRUE,0)</f>
        <v>0</v>
      </c>
      <c r="AU249" s="80" cm="1">
        <f t="array" aca="1" ref="AU249" ca="1">_xlfn.IFS(AU252=1,0,INDIRECT("ｄａｔａ!$"&amp;AU$112&amp;"$"&amp;$B249)=2,1,TRUE,0)</f>
        <v>0</v>
      </c>
      <c r="AV249" s="80" cm="1">
        <f t="array" aca="1" ref="AV249" ca="1">_xlfn.IFS(AV252=1,0,INDIRECT("ｄａｔａ!$"&amp;AV$112&amp;"$"&amp;$B249)=2,1,TRUE,0)</f>
        <v>0</v>
      </c>
      <c r="AW249" s="80" cm="1">
        <f t="array" aca="1" ref="AW249" ca="1">_xlfn.IFS(AW252=1,0,INDIRECT("ｄａｔａ!$"&amp;AW$112&amp;"$"&amp;$B249)=2,1,TRUE,0)</f>
        <v>0</v>
      </c>
      <c r="AX249" s="80" cm="1">
        <f t="array" aca="1" ref="AX249" ca="1">_xlfn.IFS(AX252=1,0,INDIRECT("ｄａｔａ!$"&amp;AX$112&amp;"$"&amp;$B249)=2,1,TRUE,0)</f>
        <v>0</v>
      </c>
      <c r="AY249" s="80" cm="1">
        <f t="array" aca="1" ref="AY249" ca="1">_xlfn.IFS(AY252=1,0,INDIRECT("ｄａｔａ!$"&amp;AY$112&amp;"$"&amp;$B249)=2,1,TRUE,0)</f>
        <v>0</v>
      </c>
      <c r="AZ249" s="80" cm="1">
        <f t="array" aca="1" ref="AZ249" ca="1">_xlfn.IFS(AZ252=1,0,INDIRECT("ｄａｔａ!$"&amp;AZ$112&amp;"$"&amp;$B249)=2,1,TRUE,0)</f>
        <v>0</v>
      </c>
      <c r="BA249" s="80">
        <f ca="1">IF(AND(SUM($BB249:$BP249)=0,15-SUM($BB251:$BP251)&gt;1),1,0)</f>
        <v>0</v>
      </c>
      <c r="BB249" s="80" cm="1">
        <f t="array" aca="1" ref="BB249" ca="1">_xlfn.IFS(BB252=1,0,INDIRECT("ｄａｔａ!$"&amp;BB$112&amp;"$"&amp;$B249)=2,1,TRUE,0)</f>
        <v>0</v>
      </c>
      <c r="BC249" s="80" cm="1">
        <f t="array" aca="1" ref="BC249" ca="1">_xlfn.IFS(BC252=1,0,INDIRECT("ｄａｔａ!$"&amp;BC$112&amp;"$"&amp;$B249)=2,1,TRUE,0)</f>
        <v>0</v>
      </c>
      <c r="BD249" s="80" cm="1">
        <f t="array" aca="1" ref="BD249" ca="1">_xlfn.IFS(BD252=1,0,INDIRECT("ｄａｔａ!$"&amp;BD$112&amp;"$"&amp;$B249)=2,1,TRUE,0)</f>
        <v>0</v>
      </c>
      <c r="BE249" s="80" cm="1">
        <f t="array" aca="1" ref="BE249" ca="1">_xlfn.IFS(BE252=1,0,INDIRECT("ｄａｔａ!$"&amp;BE$112&amp;"$"&amp;$B249)=2,1,TRUE,0)</f>
        <v>0</v>
      </c>
      <c r="BF249" s="80" cm="1">
        <f t="array" aca="1" ref="BF249" ca="1">_xlfn.IFS(BF252=1,0,INDIRECT("ｄａｔａ!$"&amp;BF$112&amp;"$"&amp;$B249)=2,1,TRUE,0)</f>
        <v>0</v>
      </c>
      <c r="BG249" s="80" cm="1">
        <f t="array" aca="1" ref="BG249" ca="1">_xlfn.IFS(BG252=1,0,INDIRECT("ｄａｔａ!$"&amp;BG$112&amp;"$"&amp;$B249)=2,1,TRUE,0)</f>
        <v>0</v>
      </c>
      <c r="BH249" s="80" cm="1">
        <f t="array" aca="1" ref="BH249" ca="1">_xlfn.IFS(BH252=1,0,INDIRECT("ｄａｔａ!$"&amp;BH$112&amp;"$"&amp;$B249)=2,1,TRUE,0)</f>
        <v>0</v>
      </c>
      <c r="BI249" s="80" cm="1">
        <f t="array" aca="1" ref="BI249" ca="1">_xlfn.IFS(BI252=1,0,INDIRECT("ｄａｔａ!$"&amp;BI$112&amp;"$"&amp;$B249)=2,1,TRUE,0)</f>
        <v>0</v>
      </c>
      <c r="BJ249" s="80" cm="1">
        <f t="array" aca="1" ref="BJ249" ca="1">_xlfn.IFS(BJ252=1,0,INDIRECT("ｄａｔａ!$"&amp;BJ$112&amp;"$"&amp;$B249)=2,1,TRUE,0)</f>
        <v>0</v>
      </c>
      <c r="BK249" s="80" cm="1">
        <f t="array" aca="1" ref="BK249" ca="1">_xlfn.IFS(BK252=1,0,INDIRECT("ｄａｔａ!$"&amp;BK$112&amp;"$"&amp;$B249)=2,1,TRUE,0)</f>
        <v>0</v>
      </c>
      <c r="BL249" s="80" cm="1">
        <f t="array" aca="1" ref="BL249" ca="1">_xlfn.IFS(BL252=1,0,INDIRECT("ｄａｔａ!$"&amp;BL$112&amp;"$"&amp;$B249)=2,1,TRUE,0)</f>
        <v>0</v>
      </c>
      <c r="BM249" s="80" cm="1">
        <f t="array" aca="1" ref="BM249" ca="1">_xlfn.IFS(BM252=1,0,INDIRECT("ｄａｔａ!$"&amp;BM$112&amp;"$"&amp;$B249)=2,1,TRUE,0)</f>
        <v>0</v>
      </c>
      <c r="BN249" s="80" cm="1">
        <f t="array" aca="1" ref="BN249" ca="1">_xlfn.IFS(BN252=1,0,INDIRECT("ｄａｔａ!$"&amp;BN$112&amp;"$"&amp;$B249)=2,1,TRUE,0)</f>
        <v>0</v>
      </c>
      <c r="BO249" s="80" cm="1">
        <f t="array" aca="1" ref="BO249" ca="1">_xlfn.IFS(BO252=1,0,INDIRECT("ｄａｔａ!$"&amp;BO$112&amp;"$"&amp;$B249)=2,1,TRUE,0)</f>
        <v>0</v>
      </c>
      <c r="BP249" s="80" cm="1">
        <f t="array" aca="1" ref="BP249" ca="1">_xlfn.IFS(BP252=1,0,INDIRECT("ｄａｔａ!$"&amp;BP$112&amp;"$"&amp;$B249)=2,1,TRUE,0)</f>
        <v>0</v>
      </c>
    </row>
    <row r="250" spans="1:68" x14ac:dyDescent="0.2">
      <c r="B250" s="80">
        <f>VLOOKUP($A249,$A$11:$B$110,2,FALSE)</f>
        <v>41</v>
      </c>
      <c r="C250" s="80" t="s">
        <v>2437</v>
      </c>
      <c r="D250" s="80" cm="1">
        <f t="array" aca="1" ref="D250" ca="1">_xlfn.IFS(D251=1,0,AND(ISNUMBER(INDIRECT("ｄａｔａ!$"&amp;D$112&amp;"$"&amp;$B250)),INDIRECT("ｄａｔａ!$"&amp;D$112&amp;"$"&amp;$B250)&lt;=12,INDIRECT("ｄａｔａ!$"&amp;D$112&amp;"$"&amp;$B250)&gt;=1),0,TRUE,1)</f>
        <v>1</v>
      </c>
      <c r="F250" s="80">
        <v>0</v>
      </c>
      <c r="G250" s="80">
        <v>0</v>
      </c>
      <c r="H250" s="80">
        <v>0</v>
      </c>
      <c r="I250" s="80" cm="1">
        <f t="array" aca="1" ref="I250" ca="1">_xlfn.IFS(I251=1,0,AND(ISNUMBER(INDIRECT("ｄａｔａ!$"&amp;I$112&amp;"$"&amp;$B250)),LEN(INDIRECT("ｄａｔａ!$"&amp;I$112&amp;"$"&amp;$B250))=4),0,TRUE,1)</f>
        <v>0</v>
      </c>
      <c r="J250" s="80" cm="1">
        <f t="array" aca="1" ref="J250" ca="1">_xlfn.IFS(J251=1,0,AND(ISNUMBER(INDIRECT("ｄａｔａ!$"&amp;J$112&amp;"$"&amp;$B250)),INDIRECT("ｄａｔａ!$"&amp;J$112&amp;"$"&amp;$B250)&lt;=12,INDIRECT("ｄａｔａ!$"&amp;J$112&amp;"$"&amp;$B250)&gt;=1),0,TRUE,1)</f>
        <v>0</v>
      </c>
      <c r="K250" s="80" cm="1">
        <f t="array" aca="1" ref="K250" ca="1">_xlfn.IFS(K251=1,0,ISNUMBER(INDIRECT("ｄａｔａ!$"&amp;K$112&amp;"$"&amp;$B250)),0,TRUE,1)</f>
        <v>0</v>
      </c>
      <c r="L250" s="80" cm="1">
        <f t="array" aca="1" ref="L250" ca="1">_xlfn.IFS(L251=1,0,AND(ISNUMBER(INDIRECT("ｄａｔａ!$"&amp;L$112&amp;"$"&amp;$B250)),INDIRECT("ｄａｔａ!$"&amp;L$112&amp;"$"&amp;$B250)&gt;0),0,TRUE,1)</f>
        <v>0</v>
      </c>
      <c r="M250" s="80" cm="1">
        <f t="array" aca="1" ref="M250" ca="1">_xlfn.IFS(M251=1,0,AND(INDIRECT("ｄａｔａ!$"&amp;M$112&amp;"$"&amp;$B250)&lt;=5,INDIRECT("ｄａｔａ!$"&amp;M$112&amp;"$"&amp;$B250)&gt;0),0,TRUE,1)</f>
        <v>0</v>
      </c>
      <c r="N250" s="80" cm="1">
        <f t="array" aca="1" ref="N250" ca="1">_xlfn.IFS(N251=1,0,AND(INDIRECT("ｄａｔａ!$"&amp;N$112&amp;"$"&amp;$B250)&lt;=2,INDIRECT("ｄａｔａ!$"&amp;N$112&amp;"$"&amp;$B250)&gt;0),0,TRUE,1)</f>
        <v>0</v>
      </c>
      <c r="O250" s="80" cm="1">
        <f t="array" aca="1" ref="O250" ca="1">_xlfn.IFS(O251=1,0,AND(INDIRECT("ｄａｔａ!$"&amp;O$112&amp;"$"&amp;$B250)&lt;=4,INDIRECT("ｄａｔａ!$"&amp;O$112&amp;"$"&amp;$B250)&gt;0),0,TRUE,1)</f>
        <v>0</v>
      </c>
      <c r="P250" s="80" cm="1">
        <f t="array" aca="1" ref="P250" ca="1">_xlfn.IFS(P251=1,0,AND(INDIRECT("ｄａｔａ!$"&amp;P$112&amp;"$"&amp;$B250)&lt;=3,INDIRECT("ｄａｔａ!$"&amp;P$112&amp;"$"&amp;$B250)&gt;0),0,TRUE,1)</f>
        <v>0</v>
      </c>
      <c r="Q250" s="80" cm="1">
        <f t="array" aca="1" ref="Q250" ca="1">_xlfn.IFS(Q251=1,0,AND(INDIRECT("ｄａｔａ!$"&amp;Q$112&amp;"$"&amp;$B250)&lt;=2,INDIRECT("ｄａｔａ!$"&amp;Q$112&amp;"$"&amp;$B250)&gt;0),0,TRUE,1)</f>
        <v>0</v>
      </c>
      <c r="R250" s="80" cm="1">
        <f t="array" aca="1" ref="R250" ca="1">_xlfn.IFS(R251=1,0,AND(INDIRECT("ｄａｔａ!$"&amp;R$112&amp;"$"&amp;$B250)&lt;=10,INDIRECT("ｄａｔａ!$"&amp;R$112&amp;"$"&amp;$B250)&gt;0),0,TRUE,1)</f>
        <v>0</v>
      </c>
      <c r="S250" s="80" cm="1">
        <f t="array" aca="1" ref="S250" ca="1">_xlfn.IFS(S251=1,0,AND(INDIRECT("ｄａｔａ!$"&amp;S$112&amp;"$"&amp;$B250)&lt;=5,INDIRECT("ｄａｔａ!$"&amp;S$112&amp;"$"&amp;$B250)&gt;0),0,TRUE,1)</f>
        <v>0</v>
      </c>
      <c r="T250" s="80" cm="1">
        <f t="array" aca="1" ref="T250" ca="1">_xlfn.IFS(T251=1,0,AND(INDIRECT("ｄａｔａ!$"&amp;T$112&amp;"$"&amp;$B250)&lt;=9,INDIRECT("ｄａｔａ!$"&amp;T$112&amp;"$"&amp;$B250)&gt;0),0,TRUE,1)</f>
        <v>0</v>
      </c>
      <c r="U250" s="80" cm="1">
        <f t="array" aca="1" ref="U250" ca="1">_xlfn.IFS(U251=1,0,ISNUMBER(INDIRECT("ｄａｔａ!$"&amp;U$112&amp;"$"&amp;$B250)),0,TRUE,1)</f>
        <v>0</v>
      </c>
      <c r="V250" s="80" cm="1">
        <f t="array" aca="1" ref="V250" ca="1">_xlfn.IFS(V251=1,0,AND(INDIRECT("ｄａｔａ!$"&amp;V$112&amp;"$"&amp;$B250)&lt;=4,INDIRECT("ｄａｔａ!$"&amp;V$112&amp;"$"&amp;$B250)&gt;0),0,TRUE,1)</f>
        <v>0</v>
      </c>
      <c r="W250" s="80" cm="1">
        <f t="array" aca="1" ref="W250" ca="1">_xlfn.IFS(W251=1,0,AND(INDIRECT("ｄａｔａ!$"&amp;W$112&amp;"$"&amp;$B250)&lt;=2,INDIRECT("ｄａｔａ!$"&amp;W$112&amp;"$"&amp;$B250)&gt;0),0,TRUE,1)</f>
        <v>0</v>
      </c>
      <c r="X250" s="80">
        <f ca="1">IF(SUM($Y249:$AO249)&gt;1,1,0)</f>
        <v>0</v>
      </c>
      <c r="Y250" s="80" cm="1">
        <f t="array" aca="1" ref="Y250" ca="1">_xlfn.IFS(Y252=1,0,Y251=1,0,AND(INDIRECT("ｄａｔａ!$"&amp;Y$112&amp;"$"&amp;$B250)&lt;=2,INDIRECT("ｄａｔａ!$"&amp;Y$112&amp;"$"&amp;$B250)&gt;0),0,TRUE,1)</f>
        <v>0</v>
      </c>
      <c r="Z250" s="80" cm="1">
        <f t="array" aca="1" ref="Z250" ca="1">_xlfn.IFS(Z252=1,0,Z251=1,0,AND(INDIRECT("ｄａｔａ!$"&amp;Z$112&amp;"$"&amp;$B250)&lt;=2,INDIRECT("ｄａｔａ!$"&amp;Z$112&amp;"$"&amp;$B250)&gt;0),0,TRUE,1)</f>
        <v>0</v>
      </c>
      <c r="AA250" s="80" cm="1">
        <f t="array" aca="1" ref="AA250" ca="1">_xlfn.IFS(AA252=1,0,AA251=1,0,AND(INDIRECT("ｄａｔａ!$"&amp;AA$112&amp;"$"&amp;$B250)&lt;=2,INDIRECT("ｄａｔａ!$"&amp;AA$112&amp;"$"&amp;$B250)&gt;0),0,TRUE,1)</f>
        <v>0</v>
      </c>
      <c r="AB250" s="80" cm="1">
        <f t="array" aca="1" ref="AB250" ca="1">_xlfn.IFS(AB252=1,0,AB251=1,0,AND(INDIRECT("ｄａｔａ!$"&amp;AB$112&amp;"$"&amp;$B250)&lt;=2,INDIRECT("ｄａｔａ!$"&amp;AB$112&amp;"$"&amp;$B250)&gt;0),0,TRUE,1)</f>
        <v>0</v>
      </c>
      <c r="AC250" s="80" cm="1">
        <f t="array" aca="1" ref="AC250" ca="1">_xlfn.IFS(AC252=1,0,AC251=1,0,AND(INDIRECT("ｄａｔａ!$"&amp;AC$112&amp;"$"&amp;$B250)&lt;=2,INDIRECT("ｄａｔａ!$"&amp;AC$112&amp;"$"&amp;$B250)&gt;0),0,TRUE,1)</f>
        <v>0</v>
      </c>
      <c r="AD250" s="80" cm="1">
        <f t="array" aca="1" ref="AD250" ca="1">_xlfn.IFS(AD252=1,0,AD251=1,0,AND(INDIRECT("ｄａｔａ!$"&amp;AD$112&amp;"$"&amp;$B250)&lt;=2,INDIRECT("ｄａｔａ!$"&amp;AD$112&amp;"$"&amp;$B250)&gt;0),0,TRUE,1)</f>
        <v>0</v>
      </c>
      <c r="AE250" s="80" cm="1">
        <f t="array" aca="1" ref="AE250" ca="1">_xlfn.IFS(AE252=1,0,AE251=1,0,AND(INDIRECT("ｄａｔａ!$"&amp;AE$112&amp;"$"&amp;$B250)&lt;=2,INDIRECT("ｄａｔａ!$"&amp;AE$112&amp;"$"&amp;$B250)&gt;0),0,TRUE,1)</f>
        <v>0</v>
      </c>
      <c r="AF250" s="80" cm="1">
        <f t="array" aca="1" ref="AF250" ca="1">_xlfn.IFS(AF252=1,0,AF251=1,0,AND(INDIRECT("ｄａｔａ!$"&amp;AF$112&amp;"$"&amp;$B250)&lt;=2,INDIRECT("ｄａｔａ!$"&amp;AF$112&amp;"$"&amp;$B250)&gt;0),0,TRUE,1)</f>
        <v>0</v>
      </c>
      <c r="AG250" s="80" cm="1">
        <f t="array" aca="1" ref="AG250" ca="1">_xlfn.IFS(AG252=1,0,AG251=1,0,AND(INDIRECT("ｄａｔａ!$"&amp;AG$112&amp;"$"&amp;$B250)&lt;=2,INDIRECT("ｄａｔａ!$"&amp;AG$112&amp;"$"&amp;$B250)&gt;0),0,TRUE,1)</f>
        <v>0</v>
      </c>
      <c r="AH250" s="80" cm="1">
        <f t="array" aca="1" ref="AH250" ca="1">_xlfn.IFS(AH252=1,0,AH251=1,0,AND(INDIRECT("ｄａｔａ!$"&amp;AH$112&amp;"$"&amp;$B250)&lt;=2,INDIRECT("ｄａｔａ!$"&amp;AH$112&amp;"$"&amp;$B250)&gt;0),0,TRUE,1)</f>
        <v>0</v>
      </c>
      <c r="AI250" s="80" cm="1">
        <f t="array" aca="1" ref="AI250" ca="1">_xlfn.IFS(AI252=1,0,AI251=1,0,AND(INDIRECT("ｄａｔａ!$"&amp;AI$112&amp;"$"&amp;$B250)&lt;=2,INDIRECT("ｄａｔａ!$"&amp;AI$112&amp;"$"&amp;$B250)&gt;0),0,TRUE,1)</f>
        <v>0</v>
      </c>
      <c r="AJ250" s="80" cm="1">
        <f t="array" aca="1" ref="AJ250" ca="1">_xlfn.IFS(AJ252=1,0,AJ251=1,0,AND(INDIRECT("ｄａｔａ!$"&amp;AJ$112&amp;"$"&amp;$B250)&lt;=2,INDIRECT("ｄａｔａ!$"&amp;AJ$112&amp;"$"&amp;$B250)&gt;0),0,TRUE,1)</f>
        <v>0</v>
      </c>
      <c r="AK250" s="80" cm="1">
        <f t="array" aca="1" ref="AK250" ca="1">_xlfn.IFS(AK252=1,0,AK251=1,0,AND(INDIRECT("ｄａｔａ!$"&amp;AK$112&amp;"$"&amp;$B250)&lt;=2,INDIRECT("ｄａｔａ!$"&amp;AK$112&amp;"$"&amp;$B250)&gt;0),0,TRUE,1)</f>
        <v>0</v>
      </c>
      <c r="AL250" s="80" cm="1">
        <f t="array" aca="1" ref="AL250" ca="1">_xlfn.IFS(AL252=1,0,AL251=1,0,AND(INDIRECT("ｄａｔａ!$"&amp;AL$112&amp;"$"&amp;$B250)&lt;=2,INDIRECT("ｄａｔａ!$"&amp;AL$112&amp;"$"&amp;$B250)&gt;0),0,TRUE,1)</f>
        <v>0</v>
      </c>
      <c r="AM250" s="80" cm="1">
        <f t="array" aca="1" ref="AM250" ca="1">_xlfn.IFS(AM252=1,0,AM251=1,0,AND(INDIRECT("ｄａｔａ!$"&amp;AM$112&amp;"$"&amp;$B250)&lt;=2,INDIRECT("ｄａｔａ!$"&amp;AM$112&amp;"$"&amp;$B250)&gt;0),0,TRUE,1)</f>
        <v>0</v>
      </c>
      <c r="AN250" s="80" cm="1">
        <f t="array" aca="1" ref="AN250" ca="1">_xlfn.IFS(AN252=1,0,AN251=1,0,AND(INDIRECT("ｄａｔａ!$"&amp;AN$112&amp;"$"&amp;$B250)&lt;=2,INDIRECT("ｄａｔａ!$"&amp;AN$112&amp;"$"&amp;$B250)&gt;0),0,TRUE,1)</f>
        <v>0</v>
      </c>
      <c r="AO250" s="80" cm="1">
        <f t="array" aca="1" ref="AO250" ca="1">_xlfn.IFS(AO252=1,0,AO251=1,0,AND(INDIRECT("ｄａｔａ!$"&amp;AO$112&amp;"$"&amp;$B250)&lt;=2,INDIRECT("ｄａｔａ!$"&amp;AO$112&amp;"$"&amp;$B250)&gt;0),0,TRUE,1)</f>
        <v>0</v>
      </c>
      <c r="AP250" s="80">
        <f ca="1">IF(SUM($AQ249:$AZ249)&gt;1,1,0)</f>
        <v>0</v>
      </c>
      <c r="AQ250" s="80" cm="1">
        <f t="array" aca="1" ref="AQ250" ca="1">_xlfn.IFS(AQ252=1,0,AQ251=1,0,AND(INDIRECT("ｄａｔａ!$"&amp;AQ$112&amp;"$"&amp;$B250)&lt;=2,INDIRECT("ｄａｔａ!$"&amp;AQ$112&amp;"$"&amp;$B250)&gt;0),0,TRUE,1)</f>
        <v>0</v>
      </c>
      <c r="AR250" s="80" cm="1">
        <f t="array" aca="1" ref="AR250" ca="1">_xlfn.IFS(AR252=1,0,AR251=1,0,AND(INDIRECT("ｄａｔａ!$"&amp;AR$112&amp;"$"&amp;$B250)&lt;=2,INDIRECT("ｄａｔａ!$"&amp;AR$112&amp;"$"&amp;$B250)&gt;0),0,TRUE,1)</f>
        <v>0</v>
      </c>
      <c r="AS250" s="80" cm="1">
        <f t="array" aca="1" ref="AS250" ca="1">_xlfn.IFS(AS252=1,0,AS251=1,0,AND(INDIRECT("ｄａｔａ!$"&amp;AS$112&amp;"$"&amp;$B250)&lt;=2,INDIRECT("ｄａｔａ!$"&amp;AS$112&amp;"$"&amp;$B250)&gt;0),0,TRUE,1)</f>
        <v>0</v>
      </c>
      <c r="AT250" s="80" cm="1">
        <f t="array" aca="1" ref="AT250" ca="1">_xlfn.IFS(AT252=1,0,AT251=1,0,AND(INDIRECT("ｄａｔａ!$"&amp;AT$112&amp;"$"&amp;$B250)&lt;=2,INDIRECT("ｄａｔａ!$"&amp;AT$112&amp;"$"&amp;$B250)&gt;0),0,TRUE,1)</f>
        <v>0</v>
      </c>
      <c r="AU250" s="80" cm="1">
        <f t="array" aca="1" ref="AU250" ca="1">_xlfn.IFS(AU252=1,0,AU251=1,0,AND(INDIRECT("ｄａｔａ!$"&amp;AU$112&amp;"$"&amp;$B250)&lt;=2,INDIRECT("ｄａｔａ!$"&amp;AU$112&amp;"$"&amp;$B250)&gt;0),0,TRUE,1)</f>
        <v>0</v>
      </c>
      <c r="AV250" s="80" cm="1">
        <f t="array" aca="1" ref="AV250" ca="1">_xlfn.IFS(AV252=1,0,AV251=1,0,AND(INDIRECT("ｄａｔａ!$"&amp;AV$112&amp;"$"&amp;$B250)&lt;=2,INDIRECT("ｄａｔａ!$"&amp;AV$112&amp;"$"&amp;$B250)&gt;0),0,TRUE,1)</f>
        <v>0</v>
      </c>
      <c r="AW250" s="80" cm="1">
        <f t="array" aca="1" ref="AW250" ca="1">_xlfn.IFS(AW252=1,0,AW251=1,0,AND(INDIRECT("ｄａｔａ!$"&amp;AW$112&amp;"$"&amp;$B250)&lt;=2,INDIRECT("ｄａｔａ!$"&amp;AW$112&amp;"$"&amp;$B250)&gt;0),0,TRUE,1)</f>
        <v>0</v>
      </c>
      <c r="AX250" s="80" cm="1">
        <f t="array" aca="1" ref="AX250" ca="1">_xlfn.IFS(AX252=1,0,AX251=1,0,AND(INDIRECT("ｄａｔａ!$"&amp;AX$112&amp;"$"&amp;$B250)&lt;=2,INDIRECT("ｄａｔａ!$"&amp;AX$112&amp;"$"&amp;$B250)&gt;0),0,TRUE,1)</f>
        <v>0</v>
      </c>
      <c r="AY250" s="80" cm="1">
        <f t="array" aca="1" ref="AY250" ca="1">_xlfn.IFS(AY252=1,0,AY251=1,0,AND(INDIRECT("ｄａｔａ!$"&amp;AY$112&amp;"$"&amp;$B250)&lt;=2,INDIRECT("ｄａｔａ!$"&amp;AY$112&amp;"$"&amp;$B250)&gt;0),0,TRUE,1)</f>
        <v>0</v>
      </c>
      <c r="AZ250" s="80" cm="1">
        <f t="array" aca="1" ref="AZ250" ca="1">_xlfn.IFS(AZ252=1,0,AZ251=1,0,AND(INDIRECT("ｄａｔａ!$"&amp;AZ$112&amp;"$"&amp;$B250)&lt;=2,INDIRECT("ｄａｔａ!$"&amp;AZ$112&amp;"$"&amp;$B250)&gt;0),0,TRUE,1)</f>
        <v>0</v>
      </c>
      <c r="BA250" s="80">
        <f ca="1">IF(SUM($BB249:$BP249)&gt;1,1,0)</f>
        <v>0</v>
      </c>
      <c r="BB250" s="80" cm="1">
        <f t="array" aca="1" ref="BB250" ca="1">_xlfn.IFS(BB252=1,0,BB251=1,0,AND(INDIRECT("ｄａｔａ!$"&amp;BB$112&amp;"$"&amp;$B250)&lt;=2,INDIRECT("ｄａｔａ!$"&amp;BB$112&amp;"$"&amp;$B250)&gt;0),0,TRUE,1)</f>
        <v>0</v>
      </c>
      <c r="BC250" s="80" cm="1">
        <f t="array" aca="1" ref="BC250" ca="1">_xlfn.IFS(BC252=1,0,BC251=1,0,AND(INDIRECT("ｄａｔａ!$"&amp;BC$112&amp;"$"&amp;$B250)&lt;=2,INDIRECT("ｄａｔａ!$"&amp;BC$112&amp;"$"&amp;$B250)&gt;0),0,TRUE,1)</f>
        <v>0</v>
      </c>
      <c r="BD250" s="80" cm="1">
        <f t="array" aca="1" ref="BD250" ca="1">_xlfn.IFS(BD252=1,0,BD251=1,0,AND(INDIRECT("ｄａｔａ!$"&amp;BD$112&amp;"$"&amp;$B250)&lt;=2,INDIRECT("ｄａｔａ!$"&amp;BD$112&amp;"$"&amp;$B250)&gt;0),0,TRUE,1)</f>
        <v>0</v>
      </c>
      <c r="BE250" s="80" cm="1">
        <f t="array" aca="1" ref="BE250" ca="1">_xlfn.IFS(BE252=1,0,BE251=1,0,AND(INDIRECT("ｄａｔａ!$"&amp;BE$112&amp;"$"&amp;$B250)&lt;=2,INDIRECT("ｄａｔａ!$"&amp;BE$112&amp;"$"&amp;$B250)&gt;0),0,TRUE,1)</f>
        <v>0</v>
      </c>
      <c r="BF250" s="80" cm="1">
        <f t="array" aca="1" ref="BF250" ca="1">_xlfn.IFS(BF252=1,0,BF251=1,0,AND(INDIRECT("ｄａｔａ!$"&amp;BF$112&amp;"$"&amp;$B250)&lt;=2,INDIRECT("ｄａｔａ!$"&amp;BF$112&amp;"$"&amp;$B250)&gt;0),0,TRUE,1)</f>
        <v>0</v>
      </c>
      <c r="BG250" s="80" cm="1">
        <f t="array" aca="1" ref="BG250" ca="1">_xlfn.IFS(BG252=1,0,BG251=1,0,AND(INDIRECT("ｄａｔａ!$"&amp;BG$112&amp;"$"&amp;$B250)&lt;=2,INDIRECT("ｄａｔａ!$"&amp;BG$112&amp;"$"&amp;$B250)&gt;0),0,TRUE,1)</f>
        <v>0</v>
      </c>
      <c r="BH250" s="80" cm="1">
        <f t="array" aca="1" ref="BH250" ca="1">_xlfn.IFS(BH252=1,0,BH251=1,0,AND(INDIRECT("ｄａｔａ!$"&amp;BH$112&amp;"$"&amp;$B250)&lt;=2,INDIRECT("ｄａｔａ!$"&amp;BH$112&amp;"$"&amp;$B250)&gt;0),0,TRUE,1)</f>
        <v>0</v>
      </c>
      <c r="BI250" s="80" cm="1">
        <f t="array" aca="1" ref="BI250" ca="1">_xlfn.IFS(BI252=1,0,BI251=1,0,AND(INDIRECT("ｄａｔａ!$"&amp;BI$112&amp;"$"&amp;$B250)&lt;=2,INDIRECT("ｄａｔａ!$"&amp;BI$112&amp;"$"&amp;$B250)&gt;0),0,TRUE,1)</f>
        <v>0</v>
      </c>
      <c r="BJ250" s="80" cm="1">
        <f t="array" aca="1" ref="BJ250" ca="1">_xlfn.IFS(BJ252=1,0,BJ251=1,0,AND(INDIRECT("ｄａｔａ!$"&amp;BJ$112&amp;"$"&amp;$B250)&lt;=2,INDIRECT("ｄａｔａ!$"&amp;BJ$112&amp;"$"&amp;$B250)&gt;0),0,TRUE,1)</f>
        <v>0</v>
      </c>
      <c r="BK250" s="80" cm="1">
        <f t="array" aca="1" ref="BK250" ca="1">_xlfn.IFS(BK252=1,0,BK251=1,0,AND(INDIRECT("ｄａｔａ!$"&amp;BK$112&amp;"$"&amp;$B250)&lt;=2,INDIRECT("ｄａｔａ!$"&amp;BK$112&amp;"$"&amp;$B250)&gt;0),0,TRUE,1)</f>
        <v>0</v>
      </c>
      <c r="BL250" s="80" cm="1">
        <f t="array" aca="1" ref="BL250" ca="1">_xlfn.IFS(BL252=1,0,BL251=1,0,AND(INDIRECT("ｄａｔａ!$"&amp;BL$112&amp;"$"&amp;$B250)&lt;=2,INDIRECT("ｄａｔａ!$"&amp;BL$112&amp;"$"&amp;$B250)&gt;0),0,TRUE,1)</f>
        <v>0</v>
      </c>
      <c r="BM250" s="80" cm="1">
        <f t="array" aca="1" ref="BM250" ca="1">_xlfn.IFS(BM252=1,0,BM251=1,0,AND(INDIRECT("ｄａｔａ!$"&amp;BM$112&amp;"$"&amp;$B250)&lt;=2,INDIRECT("ｄａｔａ!$"&amp;BM$112&amp;"$"&amp;$B250)&gt;0),0,TRUE,1)</f>
        <v>0</v>
      </c>
      <c r="BN250" s="80" cm="1">
        <f t="array" aca="1" ref="BN250" ca="1">_xlfn.IFS(BN252=1,0,BN251=1,0,AND(INDIRECT("ｄａｔａ!$"&amp;BN$112&amp;"$"&amp;$B250)&lt;=2,INDIRECT("ｄａｔａ!$"&amp;BN$112&amp;"$"&amp;$B250)&gt;0),0,TRUE,1)</f>
        <v>0</v>
      </c>
      <c r="BO250" s="80" cm="1">
        <f t="array" aca="1" ref="BO250" ca="1">_xlfn.IFS(BO252=1,0,BO251=1,0,AND(INDIRECT("ｄａｔａ!$"&amp;BO$112&amp;"$"&amp;$B250)&lt;=2,INDIRECT("ｄａｔａ!$"&amp;BO$112&amp;"$"&amp;$B250)&gt;0),0,TRUE,1)</f>
        <v>0</v>
      </c>
      <c r="BP250" s="80" cm="1">
        <f t="array" aca="1" ref="BP250" ca="1">_xlfn.IFS(BP252=1,0,BP251=1,0,AND(INDIRECT("ｄａｔａ!$"&amp;BP$112&amp;"$"&amp;$B250)&lt;=2,INDIRECT("ｄａｔａ!$"&amp;BP$112&amp;"$"&amp;$B250)&gt;0),0,TRUE,1)</f>
        <v>0</v>
      </c>
    </row>
    <row r="251" spans="1:68" x14ac:dyDescent="0.2">
      <c r="B251" s="80">
        <f>VLOOKUP($A249,$A$11:$B$110,2,FALSE)</f>
        <v>41</v>
      </c>
      <c r="C251" s="80" t="s">
        <v>2425</v>
      </c>
      <c r="D251" s="80" cm="1">
        <f t="array" aca="1" ref="D251" ca="1">_xlfn.IFS(D252=1,0,TRIM(INDIRECT("ｄａｔａ!$"&amp;D$112&amp;"$"&amp;$B251))="",1,TRIM(INDIRECT("ｄａｔａ!$"&amp;D$112&amp;"$"&amp;$B251))&lt;&gt;"",0)</f>
        <v>0</v>
      </c>
      <c r="F251" s="80" cm="1">
        <f t="array" aca="1" ref="F251" ca="1">_xlfn.IFS(F252=1,0,TRIM(INDIRECT("ｄａｔａ!$"&amp;F$112&amp;"$"&amp;$B251))="",1,TRIM(INDIRECT("ｄａｔａ!$"&amp;F$112&amp;"$"&amp;$B251))&lt;&gt;"",0)</f>
        <v>1</v>
      </c>
      <c r="G251" s="80" cm="1">
        <f t="array" aca="1" ref="G251" ca="1">_xlfn.IFS(G252=1,0,TRIM(INDIRECT("ｄａｔａ!$"&amp;G$112&amp;"$"&amp;$B251))="",1,TRIM(INDIRECT("ｄａｔａ!$"&amp;G$112&amp;"$"&amp;$B251))&lt;&gt;"",0)</f>
        <v>1</v>
      </c>
      <c r="H251" s="80" cm="1">
        <f t="array" aca="1" ref="H251" ca="1">_xlfn.IFS(H252=1,0,TRIM(INDIRECT("ｄａｔａ!$"&amp;H$112&amp;"$"&amp;$B251))="",1,TRIM(INDIRECT("ｄａｔａ!$"&amp;H$112&amp;"$"&amp;$B251))&lt;&gt;"",0)</f>
        <v>1</v>
      </c>
      <c r="I251" s="80" cm="1">
        <f t="array" aca="1" ref="I251" ca="1">_xlfn.IFS(I252=1,0,TRIM(INDIRECT("ｄａｔａ!$"&amp;I$112&amp;"$"&amp;$B251))="",1,TRIM(INDIRECT("ｄａｔａ!$"&amp;I$112&amp;"$"&amp;$B251))&lt;&gt;"",0)</f>
        <v>1</v>
      </c>
      <c r="J251" s="80" cm="1">
        <f t="array" aca="1" ref="J251" ca="1">_xlfn.IFS(J252=1,0,TRIM(INDIRECT("ｄａｔａ!$"&amp;J$112&amp;"$"&amp;$B251))="",1,TRIM(INDIRECT("ｄａｔａ!$"&amp;J$112&amp;"$"&amp;$B251))&lt;&gt;"",0)</f>
        <v>1</v>
      </c>
      <c r="K251" s="80" cm="1">
        <f t="array" aca="1" ref="K251" ca="1">_xlfn.IFS(K252=1,0,TRIM(INDIRECT("ｄａｔａ!$"&amp;K$112&amp;"$"&amp;$B251))="",1,TRIM(INDIRECT("ｄａｔａ!$"&amp;K$112&amp;"$"&amp;$B251))&lt;&gt;"",0)</f>
        <v>1</v>
      </c>
      <c r="L251" s="80" cm="1">
        <f t="array" aca="1" ref="L251" ca="1">_xlfn.IFS(L252=1,0,TRIM(INDIRECT("ｄａｔａ!$"&amp;L$112&amp;"$"&amp;$B251))="",1,TRIM(INDIRECT("ｄａｔａ!$"&amp;L$112&amp;"$"&amp;$B251))&lt;&gt;"",0)</f>
        <v>1</v>
      </c>
      <c r="M251" s="80" cm="1">
        <f t="array" aca="1" ref="M251" ca="1">_xlfn.IFS(M252=1,0,TRIM(INDIRECT("ｄａｔａ!$"&amp;M$112&amp;"$"&amp;$B251))="",1,TRIM(INDIRECT("ｄａｔａ!$"&amp;M$112&amp;"$"&amp;$B251))&lt;&gt;"",0)</f>
        <v>1</v>
      </c>
      <c r="N251" s="80" cm="1">
        <f t="array" aca="1" ref="N251" ca="1">_xlfn.IFS(N252=1,0,TRIM(INDIRECT("ｄａｔａ!$"&amp;N$112&amp;"$"&amp;$B251))="",1,TRIM(INDIRECT("ｄａｔａ!$"&amp;N$112&amp;"$"&amp;$B251))&lt;&gt;"",0)</f>
        <v>1</v>
      </c>
      <c r="O251" s="80" cm="1">
        <f t="array" aca="1" ref="O251" ca="1">_xlfn.IFS(O252=1,0,TRIM(INDIRECT("ｄａｔａ!$"&amp;O$112&amp;"$"&amp;$B251))="",1,TRIM(INDIRECT("ｄａｔａ!$"&amp;O$112&amp;"$"&amp;$B251))&lt;&gt;"",0)</f>
        <v>1</v>
      </c>
      <c r="P251" s="80" cm="1">
        <f t="array" aca="1" ref="P251" ca="1">_xlfn.IFS(P252=1,0,TRIM(INDIRECT("ｄａｔａ!$"&amp;P$112&amp;"$"&amp;$B251))="",1,TRIM(INDIRECT("ｄａｔａ!$"&amp;P$112&amp;"$"&amp;$B251))&lt;&gt;"",0)</f>
        <v>1</v>
      </c>
      <c r="Q251" s="80" cm="1">
        <f t="array" aca="1" ref="Q251" ca="1">_xlfn.IFS(Q252=1,0,TRIM(INDIRECT("ｄａｔａ!$"&amp;Q$112&amp;"$"&amp;$B251))="",1,TRIM(INDIRECT("ｄａｔａ!$"&amp;Q$112&amp;"$"&amp;$B251))&lt;&gt;"",0)</f>
        <v>1</v>
      </c>
      <c r="R251" s="80" cm="1">
        <f t="array" aca="1" ref="R251" ca="1">_xlfn.IFS(R252=1,0,TRIM(INDIRECT("ｄａｔａ!$"&amp;R$112&amp;"$"&amp;$B251))="",1,TRIM(INDIRECT("ｄａｔａ!$"&amp;R$112&amp;"$"&amp;$B251))&lt;&gt;"",0)</f>
        <v>1</v>
      </c>
      <c r="S251" s="80" cm="1">
        <f t="array" aca="1" ref="S251" ca="1">_xlfn.IFS(S252=1,0,TRIM(INDIRECT("ｄａｔａ!$"&amp;S$112&amp;"$"&amp;$B251))="",1,TRIM(INDIRECT("ｄａｔａ!$"&amp;S$112&amp;"$"&amp;$B251))&lt;&gt;"",0)</f>
        <v>1</v>
      </c>
      <c r="T251" s="80" cm="1">
        <f t="array" aca="1" ref="T251" ca="1">_xlfn.IFS(T252=1,0,TRIM(INDIRECT("ｄａｔａ!$"&amp;T$112&amp;"$"&amp;$B251))="",1,TRIM(INDIRECT("ｄａｔａ!$"&amp;T$112&amp;"$"&amp;$B251))&lt;&gt;"",0)</f>
        <v>1</v>
      </c>
      <c r="U251" s="80" cm="1">
        <f t="array" aca="1" ref="U251" ca="1">_xlfn.IFS(U252=1,0,TRIM(INDIRECT("ｄａｔａ!$"&amp;U$112&amp;"$"&amp;$B251))="",1,TRIM(INDIRECT("ｄａｔａ!$"&amp;U$112&amp;"$"&amp;$B251))&lt;&gt;"",0)</f>
        <v>1</v>
      </c>
      <c r="V251" s="80" cm="1">
        <f t="array" aca="1" ref="V251" ca="1">_xlfn.IFS(V252=1,0,TRIM(INDIRECT("ｄａｔａ!$"&amp;V$112&amp;"$"&amp;$B251))="",1,TRIM(INDIRECT("ｄａｔａ!$"&amp;V$112&amp;"$"&amp;$B251))&lt;&gt;"",0)</f>
        <v>1</v>
      </c>
      <c r="W251" s="80" cm="1">
        <f t="array" aca="1" ref="W251" ca="1">_xlfn.IFS(W252=1,0,TRIM(INDIRECT("ｄａｔａ!$"&amp;W$112&amp;"$"&amp;$B251))="",1,TRIM(INDIRECT("ｄａｔａ!$"&amp;W$112&amp;"$"&amp;$B251))&lt;&gt;"",0)</f>
        <v>1</v>
      </c>
      <c r="X251" s="80">
        <f ca="1">IF(SUM($Y251:$AO251)=17,1,0)</f>
        <v>1</v>
      </c>
      <c r="Y251" s="80" cm="1">
        <f t="array" aca="1" ref="Y251" ca="1">_xlfn.IFS(Y252=1,0,TRIM(INDIRECT("ｄａｔａ!$"&amp;Y$112&amp;"$"&amp;$B251))="",1,TRIM(INDIRECT("ｄａｔａ!$"&amp;Y$112&amp;"$"&amp;$B251))&lt;&gt;"",0)</f>
        <v>1</v>
      </c>
      <c r="Z251" s="80" cm="1">
        <f t="array" aca="1" ref="Z251" ca="1">_xlfn.IFS(Z252=1,0,TRIM(INDIRECT("ｄａｔａ!$"&amp;Z$112&amp;"$"&amp;$B251))="",1,TRIM(INDIRECT("ｄａｔａ!$"&amp;Z$112&amp;"$"&amp;$B251))&lt;&gt;"",0)</f>
        <v>1</v>
      </c>
      <c r="AA251" s="80" cm="1">
        <f t="array" aca="1" ref="AA251" ca="1">_xlfn.IFS(AA252=1,0,TRIM(INDIRECT("ｄａｔａ!$"&amp;AA$112&amp;"$"&amp;$B251))="",1,TRIM(INDIRECT("ｄａｔａ!$"&amp;AA$112&amp;"$"&amp;$B251))&lt;&gt;"",0)</f>
        <v>1</v>
      </c>
      <c r="AB251" s="80" cm="1">
        <f t="array" aca="1" ref="AB251" ca="1">_xlfn.IFS(AB252=1,0,TRIM(INDIRECT("ｄａｔａ!$"&amp;AB$112&amp;"$"&amp;$B251))="",1,TRIM(INDIRECT("ｄａｔａ!$"&amp;AB$112&amp;"$"&amp;$B251))&lt;&gt;"",0)</f>
        <v>1</v>
      </c>
      <c r="AC251" s="80" cm="1">
        <f t="array" aca="1" ref="AC251" ca="1">_xlfn.IFS(AC252=1,0,TRIM(INDIRECT("ｄａｔａ!$"&amp;AC$112&amp;"$"&amp;$B251))="",1,TRIM(INDIRECT("ｄａｔａ!$"&amp;AC$112&amp;"$"&amp;$B251))&lt;&gt;"",0)</f>
        <v>1</v>
      </c>
      <c r="AD251" s="80" cm="1">
        <f t="array" aca="1" ref="AD251" ca="1">_xlfn.IFS(AD252=1,0,TRIM(INDIRECT("ｄａｔａ!$"&amp;AD$112&amp;"$"&amp;$B251))="",1,TRIM(INDIRECT("ｄａｔａ!$"&amp;AD$112&amp;"$"&amp;$B251))&lt;&gt;"",0)</f>
        <v>1</v>
      </c>
      <c r="AE251" s="80" cm="1">
        <f t="array" aca="1" ref="AE251" ca="1">_xlfn.IFS(AE252=1,0,TRIM(INDIRECT("ｄａｔａ!$"&amp;AE$112&amp;"$"&amp;$B251))="",1,TRIM(INDIRECT("ｄａｔａ!$"&amp;AE$112&amp;"$"&amp;$B251))&lt;&gt;"",0)</f>
        <v>1</v>
      </c>
      <c r="AF251" s="80" cm="1">
        <f t="array" aca="1" ref="AF251" ca="1">_xlfn.IFS(AF252=1,0,TRIM(INDIRECT("ｄａｔａ!$"&amp;AF$112&amp;"$"&amp;$B251))="",1,TRIM(INDIRECT("ｄａｔａ!$"&amp;AF$112&amp;"$"&amp;$B251))&lt;&gt;"",0)</f>
        <v>1</v>
      </c>
      <c r="AG251" s="80" cm="1">
        <f t="array" aca="1" ref="AG251" ca="1">_xlfn.IFS(AG252=1,0,TRIM(INDIRECT("ｄａｔａ!$"&amp;AG$112&amp;"$"&amp;$B251))="",1,TRIM(INDIRECT("ｄａｔａ!$"&amp;AG$112&amp;"$"&amp;$B251))&lt;&gt;"",0)</f>
        <v>1</v>
      </c>
      <c r="AH251" s="80" cm="1">
        <f t="array" aca="1" ref="AH251" ca="1">_xlfn.IFS(AH252=1,0,TRIM(INDIRECT("ｄａｔａ!$"&amp;AH$112&amp;"$"&amp;$B251))="",1,TRIM(INDIRECT("ｄａｔａ!$"&amp;AH$112&amp;"$"&amp;$B251))&lt;&gt;"",0)</f>
        <v>1</v>
      </c>
      <c r="AI251" s="80" cm="1">
        <f t="array" aca="1" ref="AI251" ca="1">_xlfn.IFS(AI252=1,0,TRIM(INDIRECT("ｄａｔａ!$"&amp;AI$112&amp;"$"&amp;$B251))="",1,TRIM(INDIRECT("ｄａｔａ!$"&amp;AI$112&amp;"$"&amp;$B251))&lt;&gt;"",0)</f>
        <v>1</v>
      </c>
      <c r="AJ251" s="80" cm="1">
        <f t="array" aca="1" ref="AJ251" ca="1">_xlfn.IFS(AJ252=1,0,TRIM(INDIRECT("ｄａｔａ!$"&amp;AJ$112&amp;"$"&amp;$B251))="",1,TRIM(INDIRECT("ｄａｔａ!$"&amp;AJ$112&amp;"$"&amp;$B251))&lt;&gt;"",0)</f>
        <v>1</v>
      </c>
      <c r="AK251" s="80" cm="1">
        <f t="array" aca="1" ref="AK251" ca="1">_xlfn.IFS(AK252=1,0,TRIM(INDIRECT("ｄａｔａ!$"&amp;AK$112&amp;"$"&amp;$B251))="",1,TRIM(INDIRECT("ｄａｔａ!$"&amp;AK$112&amp;"$"&amp;$B251))&lt;&gt;"",0)</f>
        <v>1</v>
      </c>
      <c r="AL251" s="80" cm="1">
        <f t="array" aca="1" ref="AL251" ca="1">_xlfn.IFS(AL252=1,0,TRIM(INDIRECT("ｄａｔａ!$"&amp;AL$112&amp;"$"&amp;$B251))="",1,TRIM(INDIRECT("ｄａｔａ!$"&amp;AL$112&amp;"$"&amp;$B251))&lt;&gt;"",0)</f>
        <v>1</v>
      </c>
      <c r="AM251" s="80" cm="1">
        <f t="array" aca="1" ref="AM251" ca="1">_xlfn.IFS(AM252=1,0,TRIM(INDIRECT("ｄａｔａ!$"&amp;AM$112&amp;"$"&amp;$B251))="",1,TRIM(INDIRECT("ｄａｔａ!$"&amp;AM$112&amp;"$"&amp;$B251))&lt;&gt;"",0)</f>
        <v>1</v>
      </c>
      <c r="AN251" s="80" cm="1">
        <f t="array" aca="1" ref="AN251" ca="1">_xlfn.IFS(AN252=1,0,TRIM(INDIRECT("ｄａｔａ!$"&amp;AN$112&amp;"$"&amp;$B251))="",1,TRIM(INDIRECT("ｄａｔａ!$"&amp;AN$112&amp;"$"&amp;$B251))&lt;&gt;"",0)</f>
        <v>1</v>
      </c>
      <c r="AO251" s="80" cm="1">
        <f t="array" aca="1" ref="AO251" ca="1">_xlfn.IFS(AO252=1,0,TRIM(INDIRECT("ｄａｔａ!$"&amp;AO$112&amp;"$"&amp;$B251))="",1,TRIM(INDIRECT("ｄａｔａ!$"&amp;AO$112&amp;"$"&amp;$B251))&lt;&gt;"",0)</f>
        <v>1</v>
      </c>
      <c r="AP251" s="80">
        <f ca="1">IF(SUM($AQ251:$AZ251)=10,1,0)</f>
        <v>1</v>
      </c>
      <c r="AQ251" s="80" cm="1">
        <f t="array" aca="1" ref="AQ251" ca="1">_xlfn.IFS(AQ252=1,0,TRIM(INDIRECT("ｄａｔａ!$"&amp;AQ$112&amp;"$"&amp;$B251))="",1,TRIM(INDIRECT("ｄａｔａ!$"&amp;AQ$112&amp;"$"&amp;$B251))&lt;&gt;"",0)</f>
        <v>1</v>
      </c>
      <c r="AR251" s="80" cm="1">
        <f t="array" aca="1" ref="AR251" ca="1">_xlfn.IFS(AR252=1,0,TRIM(INDIRECT("ｄａｔａ!$"&amp;AR$112&amp;"$"&amp;$B251))="",1,TRIM(INDIRECT("ｄａｔａ!$"&amp;AR$112&amp;"$"&amp;$B251))&lt;&gt;"",0)</f>
        <v>1</v>
      </c>
      <c r="AS251" s="80" cm="1">
        <f t="array" aca="1" ref="AS251" ca="1">_xlfn.IFS(AS252=1,0,TRIM(INDIRECT("ｄａｔａ!$"&amp;AS$112&amp;"$"&amp;$B251))="",1,TRIM(INDIRECT("ｄａｔａ!$"&amp;AS$112&amp;"$"&amp;$B251))&lt;&gt;"",0)</f>
        <v>1</v>
      </c>
      <c r="AT251" s="80" cm="1">
        <f t="array" aca="1" ref="AT251" ca="1">_xlfn.IFS(AT252=1,0,TRIM(INDIRECT("ｄａｔａ!$"&amp;AT$112&amp;"$"&amp;$B251))="",1,TRIM(INDIRECT("ｄａｔａ!$"&amp;AT$112&amp;"$"&amp;$B251))&lt;&gt;"",0)</f>
        <v>1</v>
      </c>
      <c r="AU251" s="80" cm="1">
        <f t="array" aca="1" ref="AU251" ca="1">_xlfn.IFS(AU252=1,0,TRIM(INDIRECT("ｄａｔａ!$"&amp;AU$112&amp;"$"&amp;$B251))="",1,TRIM(INDIRECT("ｄａｔａ!$"&amp;AU$112&amp;"$"&amp;$B251))&lt;&gt;"",0)</f>
        <v>1</v>
      </c>
      <c r="AV251" s="80" cm="1">
        <f t="array" aca="1" ref="AV251" ca="1">_xlfn.IFS(AV252=1,0,TRIM(INDIRECT("ｄａｔａ!$"&amp;AV$112&amp;"$"&amp;$B251))="",1,TRIM(INDIRECT("ｄａｔａ!$"&amp;AV$112&amp;"$"&amp;$B251))&lt;&gt;"",0)</f>
        <v>1</v>
      </c>
      <c r="AW251" s="80" cm="1">
        <f t="array" aca="1" ref="AW251" ca="1">_xlfn.IFS(AW252=1,0,TRIM(INDIRECT("ｄａｔａ!$"&amp;AW$112&amp;"$"&amp;$B251))="",1,TRIM(INDIRECT("ｄａｔａ!$"&amp;AW$112&amp;"$"&amp;$B251))&lt;&gt;"",0)</f>
        <v>1</v>
      </c>
      <c r="AX251" s="80" cm="1">
        <f t="array" aca="1" ref="AX251" ca="1">_xlfn.IFS(AX252=1,0,TRIM(INDIRECT("ｄａｔａ!$"&amp;AX$112&amp;"$"&amp;$B251))="",1,TRIM(INDIRECT("ｄａｔａ!$"&amp;AX$112&amp;"$"&amp;$B251))&lt;&gt;"",0)</f>
        <v>1</v>
      </c>
      <c r="AY251" s="80" cm="1">
        <f t="array" aca="1" ref="AY251" ca="1">_xlfn.IFS(AY252=1,0,TRIM(INDIRECT("ｄａｔａ!$"&amp;AY$112&amp;"$"&amp;$B251))="",1,TRIM(INDIRECT("ｄａｔａ!$"&amp;AY$112&amp;"$"&amp;$B251))&lt;&gt;"",0)</f>
        <v>1</v>
      </c>
      <c r="AZ251" s="80" cm="1">
        <f t="array" aca="1" ref="AZ251" ca="1">_xlfn.IFS(AZ252=1,0,TRIM(INDIRECT("ｄａｔａ!$"&amp;AZ$112&amp;"$"&amp;$B251))="",1,TRIM(INDIRECT("ｄａｔａ!$"&amp;AZ$112&amp;"$"&amp;$B251))&lt;&gt;"",0)</f>
        <v>1</v>
      </c>
      <c r="BA251" s="80">
        <f ca="1">IF(SUM($BB251:$BP251)=15,1,0)</f>
        <v>1</v>
      </c>
      <c r="BB251" s="80" cm="1">
        <f t="array" aca="1" ref="BB251" ca="1">_xlfn.IFS(BB252=1,0,TRIM(INDIRECT("ｄａｔａ!$"&amp;BB$112&amp;"$"&amp;$B251))="",1,TRIM(INDIRECT("ｄａｔａ!$"&amp;BB$112&amp;"$"&amp;$B251))&lt;&gt;"",0)</f>
        <v>1</v>
      </c>
      <c r="BC251" s="80" cm="1">
        <f t="array" aca="1" ref="BC251" ca="1">_xlfn.IFS(BC252=1,0,TRIM(INDIRECT("ｄａｔａ!$"&amp;BC$112&amp;"$"&amp;$B251))="",1,TRIM(INDIRECT("ｄａｔａ!$"&amp;BC$112&amp;"$"&amp;$B251))&lt;&gt;"",0)</f>
        <v>1</v>
      </c>
      <c r="BD251" s="80" cm="1">
        <f t="array" aca="1" ref="BD251" ca="1">_xlfn.IFS(BD252=1,0,TRIM(INDIRECT("ｄａｔａ!$"&amp;BD$112&amp;"$"&amp;$B251))="",1,TRIM(INDIRECT("ｄａｔａ!$"&amp;BD$112&amp;"$"&amp;$B251))&lt;&gt;"",0)</f>
        <v>1</v>
      </c>
      <c r="BE251" s="80" cm="1">
        <f t="array" aca="1" ref="BE251" ca="1">_xlfn.IFS(BE252=1,0,TRIM(INDIRECT("ｄａｔａ!$"&amp;BE$112&amp;"$"&amp;$B251))="",1,TRIM(INDIRECT("ｄａｔａ!$"&amp;BE$112&amp;"$"&amp;$B251))&lt;&gt;"",0)</f>
        <v>1</v>
      </c>
      <c r="BF251" s="80" cm="1">
        <f t="array" aca="1" ref="BF251" ca="1">_xlfn.IFS(BF252=1,0,TRIM(INDIRECT("ｄａｔａ!$"&amp;BF$112&amp;"$"&amp;$B251))="",1,TRIM(INDIRECT("ｄａｔａ!$"&amp;BF$112&amp;"$"&amp;$B251))&lt;&gt;"",0)</f>
        <v>1</v>
      </c>
      <c r="BG251" s="80" cm="1">
        <f t="array" aca="1" ref="BG251" ca="1">_xlfn.IFS(BG252=1,0,TRIM(INDIRECT("ｄａｔａ!$"&amp;BG$112&amp;"$"&amp;$B251))="",1,TRIM(INDIRECT("ｄａｔａ!$"&amp;BG$112&amp;"$"&amp;$B251))&lt;&gt;"",0)</f>
        <v>1</v>
      </c>
      <c r="BH251" s="80" cm="1">
        <f t="array" aca="1" ref="BH251" ca="1">_xlfn.IFS(BH252=1,0,TRIM(INDIRECT("ｄａｔａ!$"&amp;BH$112&amp;"$"&amp;$B251))="",1,TRIM(INDIRECT("ｄａｔａ!$"&amp;BH$112&amp;"$"&amp;$B251))&lt;&gt;"",0)</f>
        <v>1</v>
      </c>
      <c r="BI251" s="80" cm="1">
        <f t="array" aca="1" ref="BI251" ca="1">_xlfn.IFS(BI252=1,0,TRIM(INDIRECT("ｄａｔａ!$"&amp;BI$112&amp;"$"&amp;$B251))="",1,TRIM(INDIRECT("ｄａｔａ!$"&amp;BI$112&amp;"$"&amp;$B251))&lt;&gt;"",0)</f>
        <v>1</v>
      </c>
      <c r="BJ251" s="80" cm="1">
        <f t="array" aca="1" ref="BJ251" ca="1">_xlfn.IFS(BJ252=1,0,TRIM(INDIRECT("ｄａｔａ!$"&amp;BJ$112&amp;"$"&amp;$B251))="",1,TRIM(INDIRECT("ｄａｔａ!$"&amp;BJ$112&amp;"$"&amp;$B251))&lt;&gt;"",0)</f>
        <v>1</v>
      </c>
      <c r="BK251" s="80" cm="1">
        <f t="array" aca="1" ref="BK251" ca="1">_xlfn.IFS(BK252=1,0,TRIM(INDIRECT("ｄａｔａ!$"&amp;BK$112&amp;"$"&amp;$B251))="",1,TRIM(INDIRECT("ｄａｔａ!$"&amp;BK$112&amp;"$"&amp;$B251))&lt;&gt;"",0)</f>
        <v>1</v>
      </c>
      <c r="BL251" s="80" cm="1">
        <f t="array" aca="1" ref="BL251" ca="1">_xlfn.IFS(BL252=1,0,TRIM(INDIRECT("ｄａｔａ!$"&amp;BL$112&amp;"$"&amp;$B251))="",1,TRIM(INDIRECT("ｄａｔａ!$"&amp;BL$112&amp;"$"&amp;$B251))&lt;&gt;"",0)</f>
        <v>1</v>
      </c>
      <c r="BM251" s="80" cm="1">
        <f t="array" aca="1" ref="BM251" ca="1">_xlfn.IFS(BM252=1,0,TRIM(INDIRECT("ｄａｔａ!$"&amp;BM$112&amp;"$"&amp;$B251))="",1,TRIM(INDIRECT("ｄａｔａ!$"&amp;BM$112&amp;"$"&amp;$B251))&lt;&gt;"",0)</f>
        <v>1</v>
      </c>
      <c r="BN251" s="80" cm="1">
        <f t="array" aca="1" ref="BN251" ca="1">_xlfn.IFS(BN252=1,0,TRIM(INDIRECT("ｄａｔａ!$"&amp;BN$112&amp;"$"&amp;$B251))="",1,TRIM(INDIRECT("ｄａｔａ!$"&amp;BN$112&amp;"$"&amp;$B251))&lt;&gt;"",0)</f>
        <v>1</v>
      </c>
      <c r="BO251" s="80" cm="1">
        <f t="array" aca="1" ref="BO251" ca="1">_xlfn.IFS(BO252=1,0,TRIM(INDIRECT("ｄａｔａ!$"&amp;BO$112&amp;"$"&amp;$B251))="",1,TRIM(INDIRECT("ｄａｔａ!$"&amp;BO$112&amp;"$"&amp;$B251))&lt;&gt;"",0)</f>
        <v>1</v>
      </c>
      <c r="BP251" s="80" cm="1">
        <f t="array" aca="1" ref="BP251" ca="1">_xlfn.IFS(BP252=1,0,TRIM(INDIRECT("ｄａｔａ!$"&amp;BP$112&amp;"$"&amp;$B251))="",1,TRIM(INDIRECT("ｄａｔａ!$"&amp;BP$112&amp;"$"&amp;$B251))&lt;&gt;"",0)</f>
        <v>1</v>
      </c>
    </row>
    <row r="252" spans="1:68" x14ac:dyDescent="0.2">
      <c r="B252" s="80">
        <f>VLOOKUP($A249,$A$11:$B$110,2,FALSE)</f>
        <v>41</v>
      </c>
      <c r="C252" s="80" t="s">
        <v>2430</v>
      </c>
      <c r="D252" s="80" cm="1">
        <f t="array" aca="1" ref="D252" ca="1">IF(ISERROR(INDIRECT("ｄａｔａ!$"&amp;D$112&amp;"$"&amp;$B252)),1,0)</f>
        <v>0</v>
      </c>
      <c r="F252" s="80" cm="1">
        <f t="array" aca="1" ref="F252" ca="1">IF(ISERROR(INDIRECT("ｄａｔａ!$"&amp;F$112&amp;"$"&amp;$B252)),1,0)</f>
        <v>0</v>
      </c>
      <c r="G252" s="80" cm="1">
        <f t="array" aca="1" ref="G252" ca="1">IF(ISERROR(INDIRECT("ｄａｔａ!$"&amp;G$112&amp;"$"&amp;$B252)),1,0)</f>
        <v>0</v>
      </c>
      <c r="H252" s="80" cm="1">
        <f t="array" aca="1" ref="H252" ca="1">IF(ISERROR(INDIRECT("ｄａｔａ!$"&amp;H$112&amp;"$"&amp;$B252)),1,0)</f>
        <v>0</v>
      </c>
      <c r="I252" s="80" cm="1">
        <f t="array" aca="1" ref="I252" ca="1">IF(ISERROR(INDIRECT("ｄａｔａ!$"&amp;I$112&amp;"$"&amp;$B252)),1,0)</f>
        <v>0</v>
      </c>
      <c r="J252" s="80" cm="1">
        <f t="array" aca="1" ref="J252" ca="1">IF(ISERROR(INDIRECT("ｄａｔａ!$"&amp;J$112&amp;"$"&amp;$B252)),1,0)</f>
        <v>0</v>
      </c>
      <c r="K252" s="80" cm="1">
        <f t="array" aca="1" ref="K252" ca="1">IF(ISERROR(INDIRECT("ｄａｔａ!$"&amp;K$112&amp;"$"&amp;$B252)),1,0)</f>
        <v>0</v>
      </c>
      <c r="L252" s="80" cm="1">
        <f t="array" aca="1" ref="L252" ca="1">IF(ISERROR(INDIRECT("ｄａｔａ!$"&amp;L$112&amp;"$"&amp;$B252)),1,0)</f>
        <v>0</v>
      </c>
      <c r="M252" s="80" cm="1">
        <f t="array" aca="1" ref="M252" ca="1">IF(ISERROR(INDIRECT("ｄａｔａ!$"&amp;M$112&amp;"$"&amp;$B252)),1,0)</f>
        <v>0</v>
      </c>
      <c r="N252" s="80" cm="1">
        <f t="array" aca="1" ref="N252" ca="1">IF(ISERROR(INDIRECT("ｄａｔａ!$"&amp;N$112&amp;"$"&amp;$B252)),1,0)</f>
        <v>0</v>
      </c>
      <c r="O252" s="80" cm="1">
        <f t="array" aca="1" ref="O252" ca="1">IF(ISERROR(INDIRECT("ｄａｔａ!$"&amp;O$112&amp;"$"&amp;$B252)),1,0)</f>
        <v>0</v>
      </c>
      <c r="P252" s="80" cm="1">
        <f t="array" aca="1" ref="P252" ca="1">IF(ISERROR(INDIRECT("ｄａｔａ!$"&amp;P$112&amp;"$"&amp;$B252)),1,0)</f>
        <v>0</v>
      </c>
      <c r="Q252" s="80" cm="1">
        <f t="array" aca="1" ref="Q252" ca="1">IF(ISERROR(INDIRECT("ｄａｔａ!$"&amp;Q$112&amp;"$"&amp;$B252)),1,0)</f>
        <v>0</v>
      </c>
      <c r="R252" s="80" cm="1">
        <f t="array" aca="1" ref="R252" ca="1">IF(ISERROR(INDIRECT("ｄａｔａ!$"&amp;R$112&amp;"$"&amp;$B252)),1,0)</f>
        <v>0</v>
      </c>
      <c r="S252" s="80" cm="1">
        <f t="array" aca="1" ref="S252" ca="1">IF(ISERROR(INDIRECT("ｄａｔａ!$"&amp;S$112&amp;"$"&amp;$B252)),1,0)</f>
        <v>0</v>
      </c>
      <c r="T252" s="80" cm="1">
        <f t="array" aca="1" ref="T252" ca="1">IF(ISERROR(INDIRECT("ｄａｔａ!$"&amp;T$112&amp;"$"&amp;$B252)),1,0)</f>
        <v>0</v>
      </c>
      <c r="U252" s="80" cm="1">
        <f t="array" aca="1" ref="U252" ca="1">IF(ISERROR(INDIRECT("ｄａｔａ!$"&amp;U$112&amp;"$"&amp;$B252)),1,0)</f>
        <v>0</v>
      </c>
      <c r="V252" s="80" cm="1">
        <f t="array" aca="1" ref="V252" ca="1">IF(ISERROR(INDIRECT("ｄａｔａ!$"&amp;V$112&amp;"$"&amp;$B252)),1,0)</f>
        <v>0</v>
      </c>
      <c r="W252" s="80" cm="1">
        <f t="array" aca="1" ref="W252" ca="1">IF(ISERROR(INDIRECT("ｄａｔａ!$"&amp;W$112&amp;"$"&amp;$B252)),1,0)</f>
        <v>0</v>
      </c>
      <c r="X252" s="80">
        <f ca="1">IF(SUM($Y250:$AO250,$Y252:$AO252)&gt;0,1,0)</f>
        <v>0</v>
      </c>
      <c r="Y252" s="80" cm="1">
        <f t="array" aca="1" ref="Y252" ca="1">IF(ISERROR(INDIRECT("ｄａｔａ!$"&amp;Y$112&amp;"$"&amp;$B252)),1,0)</f>
        <v>0</v>
      </c>
      <c r="Z252" s="80" cm="1">
        <f t="array" aca="1" ref="Z252" ca="1">IF(ISERROR(INDIRECT("ｄａｔａ!$"&amp;Z$112&amp;"$"&amp;$B252)),1,0)</f>
        <v>0</v>
      </c>
      <c r="AA252" s="80" cm="1">
        <f t="array" aca="1" ref="AA252" ca="1">IF(ISERROR(INDIRECT("ｄａｔａ!$"&amp;AA$112&amp;"$"&amp;$B252)),1,0)</f>
        <v>0</v>
      </c>
      <c r="AB252" s="80" cm="1">
        <f t="array" aca="1" ref="AB252" ca="1">IF(ISERROR(INDIRECT("ｄａｔａ!$"&amp;AB$112&amp;"$"&amp;$B252)),1,0)</f>
        <v>0</v>
      </c>
      <c r="AC252" s="80" cm="1">
        <f t="array" aca="1" ref="AC252" ca="1">IF(ISERROR(INDIRECT("ｄａｔａ!$"&amp;AC$112&amp;"$"&amp;$B252)),1,0)</f>
        <v>0</v>
      </c>
      <c r="AD252" s="80" cm="1">
        <f t="array" aca="1" ref="AD252" ca="1">IF(ISERROR(INDIRECT("ｄａｔａ!$"&amp;AD$112&amp;"$"&amp;$B252)),1,0)</f>
        <v>0</v>
      </c>
      <c r="AE252" s="80" cm="1">
        <f t="array" aca="1" ref="AE252" ca="1">IF(ISERROR(INDIRECT("ｄａｔａ!$"&amp;AE$112&amp;"$"&amp;$B252)),1,0)</f>
        <v>0</v>
      </c>
      <c r="AF252" s="80" cm="1">
        <f t="array" aca="1" ref="AF252" ca="1">IF(ISERROR(INDIRECT("ｄａｔａ!$"&amp;AF$112&amp;"$"&amp;$B252)),1,0)</f>
        <v>0</v>
      </c>
      <c r="AG252" s="80" cm="1">
        <f t="array" aca="1" ref="AG252" ca="1">IF(ISERROR(INDIRECT("ｄａｔａ!$"&amp;AG$112&amp;"$"&amp;$B252)),1,0)</f>
        <v>0</v>
      </c>
      <c r="AH252" s="80" cm="1">
        <f t="array" aca="1" ref="AH252" ca="1">IF(ISERROR(INDIRECT("ｄａｔａ!$"&amp;AH$112&amp;"$"&amp;$B252)),1,0)</f>
        <v>0</v>
      </c>
      <c r="AI252" s="80" cm="1">
        <f t="array" aca="1" ref="AI252" ca="1">IF(ISERROR(INDIRECT("ｄａｔａ!$"&amp;AI$112&amp;"$"&amp;$B252)),1,0)</f>
        <v>0</v>
      </c>
      <c r="AJ252" s="80" cm="1">
        <f t="array" aca="1" ref="AJ252" ca="1">IF(ISERROR(INDIRECT("ｄａｔａ!$"&amp;AJ$112&amp;"$"&amp;$B252)),1,0)</f>
        <v>0</v>
      </c>
      <c r="AK252" s="80" cm="1">
        <f t="array" aca="1" ref="AK252" ca="1">IF(ISERROR(INDIRECT("ｄａｔａ!$"&amp;AK$112&amp;"$"&amp;$B252)),1,0)</f>
        <v>0</v>
      </c>
      <c r="AL252" s="80" cm="1">
        <f t="array" aca="1" ref="AL252" ca="1">IF(ISERROR(INDIRECT("ｄａｔａ!$"&amp;AL$112&amp;"$"&amp;$B252)),1,0)</f>
        <v>0</v>
      </c>
      <c r="AM252" s="80" cm="1">
        <f t="array" aca="1" ref="AM252" ca="1">IF(ISERROR(INDIRECT("ｄａｔａ!$"&amp;AM$112&amp;"$"&amp;$B252)),1,0)</f>
        <v>0</v>
      </c>
      <c r="AN252" s="80" cm="1">
        <f t="array" aca="1" ref="AN252" ca="1">IF(ISERROR(INDIRECT("ｄａｔａ!$"&amp;AN$112&amp;"$"&amp;$B252)),1,0)</f>
        <v>0</v>
      </c>
      <c r="AO252" s="80" cm="1">
        <f t="array" aca="1" ref="AO252" ca="1">IF(ISERROR(INDIRECT("ｄａｔａ!$"&amp;AO$112&amp;"$"&amp;$B252)),1,0)</f>
        <v>0</v>
      </c>
      <c r="AP252" s="80">
        <f ca="1">IF(SUM($AQ250:$AZ250,$AQ252:$AZ252)&gt;0,1,0)</f>
        <v>0</v>
      </c>
      <c r="AQ252" s="80" cm="1">
        <f t="array" aca="1" ref="AQ252" ca="1">IF(ISERROR(INDIRECT("ｄａｔａ!$"&amp;AQ$112&amp;"$"&amp;$B252)),1,0)</f>
        <v>0</v>
      </c>
      <c r="AR252" s="80" cm="1">
        <f t="array" aca="1" ref="AR252" ca="1">IF(ISERROR(INDIRECT("ｄａｔａ!$"&amp;AR$112&amp;"$"&amp;$B252)),1,0)</f>
        <v>0</v>
      </c>
      <c r="AS252" s="80" cm="1">
        <f t="array" aca="1" ref="AS252" ca="1">IF(ISERROR(INDIRECT("ｄａｔａ!$"&amp;AS$112&amp;"$"&amp;$B252)),1,0)</f>
        <v>0</v>
      </c>
      <c r="AT252" s="80" cm="1">
        <f t="array" aca="1" ref="AT252" ca="1">IF(ISERROR(INDIRECT("ｄａｔａ!$"&amp;AT$112&amp;"$"&amp;$B252)),1,0)</f>
        <v>0</v>
      </c>
      <c r="AU252" s="80" cm="1">
        <f t="array" aca="1" ref="AU252" ca="1">IF(ISERROR(INDIRECT("ｄａｔａ!$"&amp;AU$112&amp;"$"&amp;$B252)),1,0)</f>
        <v>0</v>
      </c>
      <c r="AV252" s="80" cm="1">
        <f t="array" aca="1" ref="AV252" ca="1">IF(ISERROR(INDIRECT("ｄａｔａ!$"&amp;AV$112&amp;"$"&amp;$B252)),1,0)</f>
        <v>0</v>
      </c>
      <c r="AW252" s="80" cm="1">
        <f t="array" aca="1" ref="AW252" ca="1">IF(ISERROR(INDIRECT("ｄａｔａ!$"&amp;AW$112&amp;"$"&amp;$B252)),1,0)</f>
        <v>0</v>
      </c>
      <c r="AX252" s="80" cm="1">
        <f t="array" aca="1" ref="AX252" ca="1">IF(ISERROR(INDIRECT("ｄａｔａ!$"&amp;AX$112&amp;"$"&amp;$B252)),1,0)</f>
        <v>0</v>
      </c>
      <c r="AY252" s="80" cm="1">
        <f t="array" aca="1" ref="AY252" ca="1">IF(ISERROR(INDIRECT("ｄａｔａ!$"&amp;AY$112&amp;"$"&amp;$B252)),1,0)</f>
        <v>0</v>
      </c>
      <c r="AZ252" s="80" cm="1">
        <f t="array" aca="1" ref="AZ252" ca="1">IF(ISERROR(INDIRECT("ｄａｔａ!$"&amp;AZ$112&amp;"$"&amp;$B252)),1,0)</f>
        <v>0</v>
      </c>
      <c r="BA252" s="80">
        <f ca="1">IF(SUM($BB250:$BP250,$BB252:$BP252)&gt;0,1,0)</f>
        <v>0</v>
      </c>
      <c r="BB252" s="80" cm="1">
        <f t="array" aca="1" ref="BB252" ca="1">IF(ISERROR(INDIRECT("ｄａｔａ!$"&amp;BB$112&amp;"$"&amp;$B252)),1,0)</f>
        <v>0</v>
      </c>
      <c r="BC252" s="80" cm="1">
        <f t="array" aca="1" ref="BC252" ca="1">IF(ISERROR(INDIRECT("ｄａｔａ!$"&amp;BC$112&amp;"$"&amp;$B252)),1,0)</f>
        <v>0</v>
      </c>
      <c r="BD252" s="80" cm="1">
        <f t="array" aca="1" ref="BD252" ca="1">IF(ISERROR(INDIRECT("ｄａｔａ!$"&amp;BD$112&amp;"$"&amp;$B252)),1,0)</f>
        <v>0</v>
      </c>
      <c r="BE252" s="80" cm="1">
        <f t="array" aca="1" ref="BE252" ca="1">IF(ISERROR(INDIRECT("ｄａｔａ!$"&amp;BE$112&amp;"$"&amp;$B252)),1,0)</f>
        <v>0</v>
      </c>
      <c r="BF252" s="80" cm="1">
        <f t="array" aca="1" ref="BF252" ca="1">IF(ISERROR(INDIRECT("ｄａｔａ!$"&amp;BF$112&amp;"$"&amp;$B252)),1,0)</f>
        <v>0</v>
      </c>
      <c r="BG252" s="80" cm="1">
        <f t="array" aca="1" ref="BG252" ca="1">IF(ISERROR(INDIRECT("ｄａｔａ!$"&amp;BG$112&amp;"$"&amp;$B252)),1,0)</f>
        <v>0</v>
      </c>
      <c r="BH252" s="80" cm="1">
        <f t="array" aca="1" ref="BH252" ca="1">IF(ISERROR(INDIRECT("ｄａｔａ!$"&amp;BH$112&amp;"$"&amp;$B252)),1,0)</f>
        <v>0</v>
      </c>
      <c r="BI252" s="80" cm="1">
        <f t="array" aca="1" ref="BI252" ca="1">IF(ISERROR(INDIRECT("ｄａｔａ!$"&amp;BI$112&amp;"$"&amp;$B252)),1,0)</f>
        <v>0</v>
      </c>
      <c r="BJ252" s="80" cm="1">
        <f t="array" aca="1" ref="BJ252" ca="1">IF(ISERROR(INDIRECT("ｄａｔａ!$"&amp;BJ$112&amp;"$"&amp;$B252)),1,0)</f>
        <v>0</v>
      </c>
      <c r="BK252" s="80" cm="1">
        <f t="array" aca="1" ref="BK252" ca="1">IF(ISERROR(INDIRECT("ｄａｔａ!$"&amp;BK$112&amp;"$"&amp;$B252)),1,0)</f>
        <v>0</v>
      </c>
      <c r="BL252" s="80" cm="1">
        <f t="array" aca="1" ref="BL252" ca="1">IF(ISERROR(INDIRECT("ｄａｔａ!$"&amp;BL$112&amp;"$"&amp;$B252)),1,0)</f>
        <v>0</v>
      </c>
      <c r="BM252" s="80" cm="1">
        <f t="array" aca="1" ref="BM252" ca="1">IF(ISERROR(INDIRECT("ｄａｔａ!$"&amp;BM$112&amp;"$"&amp;$B252)),1,0)</f>
        <v>0</v>
      </c>
      <c r="BN252" s="80" cm="1">
        <f t="array" aca="1" ref="BN252" ca="1">IF(ISERROR(INDIRECT("ｄａｔａ!$"&amp;BN$112&amp;"$"&amp;$B252)),1,0)</f>
        <v>0</v>
      </c>
      <c r="BO252" s="80" cm="1">
        <f t="array" aca="1" ref="BO252" ca="1">IF(ISERROR(INDIRECT("ｄａｔａ!$"&amp;BO$112&amp;"$"&amp;$B252)),1,0)</f>
        <v>0</v>
      </c>
      <c r="BP252" s="80" cm="1">
        <f t="array" aca="1" ref="BP252" ca="1">IF(ISERROR(INDIRECT("ｄａｔａ!$"&amp;BP$112&amp;"$"&amp;$B252)),1,0)</f>
        <v>0</v>
      </c>
    </row>
    <row r="253" spans="1:68" x14ac:dyDescent="0.2">
      <c r="A253" s="80" t="s">
        <v>2353</v>
      </c>
      <c r="B253" s="80">
        <f>VLOOKUP($A253,$A$11:$B$110,2,FALSE)</f>
        <v>42</v>
      </c>
      <c r="C253" s="80" t="s">
        <v>2435</v>
      </c>
      <c r="D253" s="80" cm="1">
        <f t="array" aca="1" ref="D253" ca="1">_xlfn.IFS(D254=1,0,D255=1,0,AND(INDIRECT("ｄａｔａ!$"&amp;D$112&amp;"$"&amp;$B253)&lt;=INDIRECT("kikan!$Q$11"),INDIRECT("ｄａｔａ!$"&amp;D$112&amp;"$"&amp;$B253)&gt;=INDIRECT("kikan!$K$11")),0,TRUE,1)</f>
        <v>0</v>
      </c>
      <c r="F253" s="80">
        <v>0</v>
      </c>
      <c r="G253" s="80">
        <v>0</v>
      </c>
      <c r="H253" s="80">
        <v>0</v>
      </c>
      <c r="I253" s="80" cm="1">
        <f t="array" aca="1" ref="I253" ca="1">_xlfn.IFS(I254=1,0,I255=1,0,INDIRECT("ｄａｔａ!$"&amp;I$112&amp;"$"&amp;$B253)&gt;=INDIRECT("kikan!$I$11"),0,TRUE,1)</f>
        <v>0</v>
      </c>
      <c r="J253" s="80" cm="1">
        <f t="array" aca="1" ref="J253" ca="1">_xlfn.IFS(D256=1,0,I253=1,0,J254=1,0,I255=1,0,J255=1,0,INDIRECT("ｄａｔａ!$"&amp;I$112&amp;"$"&amp;$B253)&gt;INDIRECT("kikan!$I$11"),0,INDIRECT("ｄａｔａ!$"&amp;J$112&amp;"$"&amp;$B253)&gt;=INDIRECT("ｄａｔａ!$"&amp;D$112&amp;"$"&amp;$B253),0,TRUE,1)</f>
        <v>0</v>
      </c>
      <c r="K253" s="80" cm="1">
        <f t="array" aca="1" ref="K253" ca="1">_xlfn.IFS(K254=1,0,K255=1,0,AND(INDIRECT("ｄａｔａ!$"&amp;K$112&amp;"$"&amp;$B254)&gt;0,INDIRECT("ｄａｔａ!$"&amp;K$112&amp;"$"&amp;$B254)&lt;10000),0,TRUE,1)</f>
        <v>0</v>
      </c>
      <c r="L253" s="80" cm="1">
        <f t="array" aca="1" ref="L253" ca="1">_xlfn.IFS(L254=1,0,L255=1,0,INDIRECT("ｄａｔａ!$"&amp;L$112&amp;"$"&amp;$B253)&lt;20000,1,TRUE,0)</f>
        <v>0</v>
      </c>
      <c r="M253" s="80">
        <v>0</v>
      </c>
      <c r="N253" s="80">
        <v>0</v>
      </c>
      <c r="O253" s="80" cm="1">
        <f t="array" aca="1" ref="O253" ca="1">_xlfn.IFS(O256=1,0,INDIRECT("ｄａｔａ!$"&amp;O$112&amp;"$"&amp;$B254)=4,1,TRUE,0)</f>
        <v>0</v>
      </c>
      <c r="P253" s="80" cm="1">
        <f t="array" aca="1" ref="P253" ca="1">_xlfn.IFS(P256=1,0,AND(INDIRECT("ｄａｔａ!$"&amp;P$112&amp;"$"&amp;$B254)&lt;=3,INDIRECT("ｄａｔａ!$"&amp;P$112&amp;"$"&amp;$B254)&gt;0),1,TRUE,0)</f>
        <v>0</v>
      </c>
      <c r="Q253" s="80" cm="1">
        <f t="array" aca="1" ref="Q253" ca="1">_xlfn.IFS(Q256=1,0,INDIRECT("ｄａｔａ!$"&amp;Q$112&amp;"$"&amp;$B253)=1,1,TRUE,0)</f>
        <v>0</v>
      </c>
      <c r="R253" s="80">
        <v>0</v>
      </c>
      <c r="S253" s="80">
        <v>0</v>
      </c>
      <c r="T253" s="80">
        <v>0</v>
      </c>
      <c r="U253" s="80">
        <v>0</v>
      </c>
      <c r="V253" s="80">
        <v>0</v>
      </c>
      <c r="W253" s="80">
        <v>0</v>
      </c>
      <c r="X253" s="80">
        <f ca="1">IF(AND(SUM($Y253:$AO253)=0,17-SUM($Y255:$AO255)&gt;1),1,0)</f>
        <v>0</v>
      </c>
      <c r="Y253" s="80" cm="1">
        <f t="array" aca="1" ref="Y253" ca="1">_xlfn.IFS(Y256=1,0,INDIRECT("ｄａｔａ!$"&amp;Y$112&amp;"$"&amp;$B253)=2,1,TRUE,0)</f>
        <v>0</v>
      </c>
      <c r="Z253" s="80" cm="1">
        <f t="array" aca="1" ref="Z253" ca="1">_xlfn.IFS(Z256=1,0,INDIRECT("ｄａｔａ!$"&amp;Z$112&amp;"$"&amp;$B253)=2,1,TRUE,0)</f>
        <v>0</v>
      </c>
      <c r="AA253" s="80" cm="1">
        <f t="array" aca="1" ref="AA253" ca="1">_xlfn.IFS(AA256=1,0,INDIRECT("ｄａｔａ!$"&amp;AA$112&amp;"$"&amp;$B253)=2,1,TRUE,0)</f>
        <v>0</v>
      </c>
      <c r="AB253" s="80" cm="1">
        <f t="array" aca="1" ref="AB253" ca="1">_xlfn.IFS(AB256=1,0,INDIRECT("ｄａｔａ!$"&amp;AB$112&amp;"$"&amp;$B253)=2,1,TRUE,0)</f>
        <v>0</v>
      </c>
      <c r="AC253" s="80" cm="1">
        <f t="array" aca="1" ref="AC253" ca="1">_xlfn.IFS(AC256=1,0,INDIRECT("ｄａｔａ!$"&amp;AC$112&amp;"$"&amp;$B253)=2,1,TRUE,0)</f>
        <v>0</v>
      </c>
      <c r="AD253" s="80" cm="1">
        <f t="array" aca="1" ref="AD253" ca="1">_xlfn.IFS(AD256=1,0,INDIRECT("ｄａｔａ!$"&amp;AD$112&amp;"$"&amp;$B253)=2,1,TRUE,0)</f>
        <v>0</v>
      </c>
      <c r="AE253" s="80" cm="1">
        <f t="array" aca="1" ref="AE253" ca="1">_xlfn.IFS(AE256=1,0,INDIRECT("ｄａｔａ!$"&amp;AE$112&amp;"$"&amp;$B253)=2,1,TRUE,0)</f>
        <v>0</v>
      </c>
      <c r="AF253" s="80" cm="1">
        <f t="array" aca="1" ref="AF253" ca="1">_xlfn.IFS(AF256=1,0,INDIRECT("ｄａｔａ!$"&amp;AF$112&amp;"$"&amp;$B253)=2,1,TRUE,0)</f>
        <v>0</v>
      </c>
      <c r="AG253" s="80" cm="1">
        <f t="array" aca="1" ref="AG253" ca="1">_xlfn.IFS(AG256=1,0,INDIRECT("ｄａｔａ!$"&amp;AG$112&amp;"$"&amp;$B253)=2,1,TRUE,0)</f>
        <v>0</v>
      </c>
      <c r="AH253" s="80" cm="1">
        <f t="array" aca="1" ref="AH253" ca="1">_xlfn.IFS(AH256=1,0,INDIRECT("ｄａｔａ!$"&amp;AH$112&amp;"$"&amp;$B253)=2,1,TRUE,0)</f>
        <v>0</v>
      </c>
      <c r="AI253" s="80" cm="1">
        <f t="array" aca="1" ref="AI253" ca="1">_xlfn.IFS(AI256=1,0,INDIRECT("ｄａｔａ!$"&amp;AI$112&amp;"$"&amp;$B253)=2,1,TRUE,0)</f>
        <v>0</v>
      </c>
      <c r="AJ253" s="80" cm="1">
        <f t="array" aca="1" ref="AJ253" ca="1">_xlfn.IFS(AJ256=1,0,INDIRECT("ｄａｔａ!$"&amp;AJ$112&amp;"$"&amp;$B253)=2,1,TRUE,0)</f>
        <v>0</v>
      </c>
      <c r="AK253" s="80" cm="1">
        <f t="array" aca="1" ref="AK253" ca="1">_xlfn.IFS(AK256=1,0,INDIRECT("ｄａｔａ!$"&amp;AK$112&amp;"$"&amp;$B253)=2,1,TRUE,0)</f>
        <v>0</v>
      </c>
      <c r="AL253" s="80" cm="1">
        <f t="array" aca="1" ref="AL253" ca="1">_xlfn.IFS(AL256=1,0,INDIRECT("ｄａｔａ!$"&amp;AL$112&amp;"$"&amp;$B253)=2,1,TRUE,0)</f>
        <v>0</v>
      </c>
      <c r="AM253" s="80" cm="1">
        <f t="array" aca="1" ref="AM253" ca="1">_xlfn.IFS(AM256=1,0,INDIRECT("ｄａｔａ!$"&amp;AM$112&amp;"$"&amp;$B253)=2,1,TRUE,0)</f>
        <v>0</v>
      </c>
      <c r="AN253" s="80" cm="1">
        <f t="array" aca="1" ref="AN253" ca="1">_xlfn.IFS(AN256=1,0,INDIRECT("ｄａｔａ!$"&amp;AN$112&amp;"$"&amp;$B253)=2,1,TRUE,0)</f>
        <v>0</v>
      </c>
      <c r="AO253" s="80" cm="1">
        <f t="array" aca="1" ref="AO253" ca="1">_xlfn.IFS(AO256=1,0,INDIRECT("ｄａｔａ!$"&amp;AO$112&amp;"$"&amp;$B253)=2,1,TRUE,0)</f>
        <v>0</v>
      </c>
      <c r="AP253" s="80">
        <f ca="1">IF(AND(SUM($AQ253:$AZ253)=0,10-SUM($AQ255:$AZ255)&gt;1),1,0)</f>
        <v>0</v>
      </c>
      <c r="AQ253" s="80" cm="1">
        <f t="array" aca="1" ref="AQ253" ca="1">_xlfn.IFS(AQ256=1,0,INDIRECT("ｄａｔａ!$"&amp;AQ$112&amp;"$"&amp;$B253)=2,1,TRUE,0)</f>
        <v>0</v>
      </c>
      <c r="AR253" s="80" cm="1">
        <f t="array" aca="1" ref="AR253" ca="1">_xlfn.IFS(AR256=1,0,INDIRECT("ｄａｔａ!$"&amp;AR$112&amp;"$"&amp;$B253)=2,1,TRUE,0)</f>
        <v>0</v>
      </c>
      <c r="AS253" s="80" cm="1">
        <f t="array" aca="1" ref="AS253" ca="1">_xlfn.IFS(AS256=1,0,INDIRECT("ｄａｔａ!$"&amp;AS$112&amp;"$"&amp;$B253)=2,1,TRUE,0)</f>
        <v>0</v>
      </c>
      <c r="AT253" s="80" cm="1">
        <f t="array" aca="1" ref="AT253" ca="1">_xlfn.IFS(AT256=1,0,INDIRECT("ｄａｔａ!$"&amp;AT$112&amp;"$"&amp;$B253)=2,1,TRUE,0)</f>
        <v>0</v>
      </c>
      <c r="AU253" s="80" cm="1">
        <f t="array" aca="1" ref="AU253" ca="1">_xlfn.IFS(AU256=1,0,INDIRECT("ｄａｔａ!$"&amp;AU$112&amp;"$"&amp;$B253)=2,1,TRUE,0)</f>
        <v>0</v>
      </c>
      <c r="AV253" s="80" cm="1">
        <f t="array" aca="1" ref="AV253" ca="1">_xlfn.IFS(AV256=1,0,INDIRECT("ｄａｔａ!$"&amp;AV$112&amp;"$"&amp;$B253)=2,1,TRUE,0)</f>
        <v>0</v>
      </c>
      <c r="AW253" s="80" cm="1">
        <f t="array" aca="1" ref="AW253" ca="1">_xlfn.IFS(AW256=1,0,INDIRECT("ｄａｔａ!$"&amp;AW$112&amp;"$"&amp;$B253)=2,1,TRUE,0)</f>
        <v>0</v>
      </c>
      <c r="AX253" s="80" cm="1">
        <f t="array" aca="1" ref="AX253" ca="1">_xlfn.IFS(AX256=1,0,INDIRECT("ｄａｔａ!$"&amp;AX$112&amp;"$"&amp;$B253)=2,1,TRUE,0)</f>
        <v>0</v>
      </c>
      <c r="AY253" s="80" cm="1">
        <f t="array" aca="1" ref="AY253" ca="1">_xlfn.IFS(AY256=1,0,INDIRECT("ｄａｔａ!$"&amp;AY$112&amp;"$"&amp;$B253)=2,1,TRUE,0)</f>
        <v>0</v>
      </c>
      <c r="AZ253" s="80" cm="1">
        <f t="array" aca="1" ref="AZ253" ca="1">_xlfn.IFS(AZ256=1,0,INDIRECT("ｄａｔａ!$"&amp;AZ$112&amp;"$"&amp;$B253)=2,1,TRUE,0)</f>
        <v>0</v>
      </c>
      <c r="BA253" s="80">
        <f ca="1">IF(AND(SUM($BB253:$BP253)=0,15-SUM($BB255:$BP255)&gt;1),1,0)</f>
        <v>0</v>
      </c>
      <c r="BB253" s="80" cm="1">
        <f t="array" aca="1" ref="BB253" ca="1">_xlfn.IFS(BB256=1,0,INDIRECT("ｄａｔａ!$"&amp;BB$112&amp;"$"&amp;$B253)=2,1,TRUE,0)</f>
        <v>0</v>
      </c>
      <c r="BC253" s="80" cm="1">
        <f t="array" aca="1" ref="BC253" ca="1">_xlfn.IFS(BC256=1,0,INDIRECT("ｄａｔａ!$"&amp;BC$112&amp;"$"&amp;$B253)=2,1,TRUE,0)</f>
        <v>0</v>
      </c>
      <c r="BD253" s="80" cm="1">
        <f t="array" aca="1" ref="BD253" ca="1">_xlfn.IFS(BD256=1,0,INDIRECT("ｄａｔａ!$"&amp;BD$112&amp;"$"&amp;$B253)=2,1,TRUE,0)</f>
        <v>0</v>
      </c>
      <c r="BE253" s="80" cm="1">
        <f t="array" aca="1" ref="BE253" ca="1">_xlfn.IFS(BE256=1,0,INDIRECT("ｄａｔａ!$"&amp;BE$112&amp;"$"&amp;$B253)=2,1,TRUE,0)</f>
        <v>0</v>
      </c>
      <c r="BF253" s="80" cm="1">
        <f t="array" aca="1" ref="BF253" ca="1">_xlfn.IFS(BF256=1,0,INDIRECT("ｄａｔａ!$"&amp;BF$112&amp;"$"&amp;$B253)=2,1,TRUE,0)</f>
        <v>0</v>
      </c>
      <c r="BG253" s="80" cm="1">
        <f t="array" aca="1" ref="BG253" ca="1">_xlfn.IFS(BG256=1,0,INDIRECT("ｄａｔａ!$"&amp;BG$112&amp;"$"&amp;$B253)=2,1,TRUE,0)</f>
        <v>0</v>
      </c>
      <c r="BH253" s="80" cm="1">
        <f t="array" aca="1" ref="BH253" ca="1">_xlfn.IFS(BH256=1,0,INDIRECT("ｄａｔａ!$"&amp;BH$112&amp;"$"&amp;$B253)=2,1,TRUE,0)</f>
        <v>0</v>
      </c>
      <c r="BI253" s="80" cm="1">
        <f t="array" aca="1" ref="BI253" ca="1">_xlfn.IFS(BI256=1,0,INDIRECT("ｄａｔａ!$"&amp;BI$112&amp;"$"&amp;$B253)=2,1,TRUE,0)</f>
        <v>0</v>
      </c>
      <c r="BJ253" s="80" cm="1">
        <f t="array" aca="1" ref="BJ253" ca="1">_xlfn.IFS(BJ256=1,0,INDIRECT("ｄａｔａ!$"&amp;BJ$112&amp;"$"&amp;$B253)=2,1,TRUE,0)</f>
        <v>0</v>
      </c>
      <c r="BK253" s="80" cm="1">
        <f t="array" aca="1" ref="BK253" ca="1">_xlfn.IFS(BK256=1,0,INDIRECT("ｄａｔａ!$"&amp;BK$112&amp;"$"&amp;$B253)=2,1,TRUE,0)</f>
        <v>0</v>
      </c>
      <c r="BL253" s="80" cm="1">
        <f t="array" aca="1" ref="BL253" ca="1">_xlfn.IFS(BL256=1,0,INDIRECT("ｄａｔａ!$"&amp;BL$112&amp;"$"&amp;$B253)=2,1,TRUE,0)</f>
        <v>0</v>
      </c>
      <c r="BM253" s="80" cm="1">
        <f t="array" aca="1" ref="BM253" ca="1">_xlfn.IFS(BM256=1,0,INDIRECT("ｄａｔａ!$"&amp;BM$112&amp;"$"&amp;$B253)=2,1,TRUE,0)</f>
        <v>0</v>
      </c>
      <c r="BN253" s="80" cm="1">
        <f t="array" aca="1" ref="BN253" ca="1">_xlfn.IFS(BN256=1,0,INDIRECT("ｄａｔａ!$"&amp;BN$112&amp;"$"&amp;$B253)=2,1,TRUE,0)</f>
        <v>0</v>
      </c>
      <c r="BO253" s="80" cm="1">
        <f t="array" aca="1" ref="BO253" ca="1">_xlfn.IFS(BO256=1,0,INDIRECT("ｄａｔａ!$"&amp;BO$112&amp;"$"&amp;$B253)=2,1,TRUE,0)</f>
        <v>0</v>
      </c>
      <c r="BP253" s="80" cm="1">
        <f t="array" aca="1" ref="BP253" ca="1">_xlfn.IFS(BP256=1,0,INDIRECT("ｄａｔａ!$"&amp;BP$112&amp;"$"&amp;$B253)=2,1,TRUE,0)</f>
        <v>0</v>
      </c>
    </row>
    <row r="254" spans="1:68" x14ac:dyDescent="0.2">
      <c r="B254" s="80">
        <f>VLOOKUP($A253,$A$11:$B$110,2,FALSE)</f>
        <v>42</v>
      </c>
      <c r="C254" s="80" t="s">
        <v>2437</v>
      </c>
      <c r="D254" s="80" cm="1">
        <f t="array" aca="1" ref="D254" ca="1">_xlfn.IFS(D255=1,0,AND(ISNUMBER(INDIRECT("ｄａｔａ!$"&amp;D$112&amp;"$"&amp;$B254)),INDIRECT("ｄａｔａ!$"&amp;D$112&amp;"$"&amp;$B254)&lt;=12,INDIRECT("ｄａｔａ!$"&amp;D$112&amp;"$"&amp;$B254)&gt;=1),0,TRUE,1)</f>
        <v>1</v>
      </c>
      <c r="F254" s="80">
        <v>0</v>
      </c>
      <c r="G254" s="80">
        <v>0</v>
      </c>
      <c r="H254" s="80">
        <v>0</v>
      </c>
      <c r="I254" s="80" cm="1">
        <f t="array" aca="1" ref="I254" ca="1">_xlfn.IFS(I255=1,0,AND(ISNUMBER(INDIRECT("ｄａｔａ!$"&amp;I$112&amp;"$"&amp;$B254)),LEN(INDIRECT("ｄａｔａ!$"&amp;I$112&amp;"$"&amp;$B254))=4),0,TRUE,1)</f>
        <v>0</v>
      </c>
      <c r="J254" s="80" cm="1">
        <f t="array" aca="1" ref="J254" ca="1">_xlfn.IFS(J255=1,0,AND(ISNUMBER(INDIRECT("ｄａｔａ!$"&amp;J$112&amp;"$"&amp;$B254)),INDIRECT("ｄａｔａ!$"&amp;J$112&amp;"$"&amp;$B254)&lt;=12,INDIRECT("ｄａｔａ!$"&amp;J$112&amp;"$"&amp;$B254)&gt;=1),0,TRUE,1)</f>
        <v>0</v>
      </c>
      <c r="K254" s="80" cm="1">
        <f t="array" aca="1" ref="K254" ca="1">_xlfn.IFS(K255=1,0,ISNUMBER(INDIRECT("ｄａｔａ!$"&amp;K$112&amp;"$"&amp;$B254)),0,TRUE,1)</f>
        <v>0</v>
      </c>
      <c r="L254" s="80" cm="1">
        <f t="array" aca="1" ref="L254" ca="1">_xlfn.IFS(L255=1,0,AND(ISNUMBER(INDIRECT("ｄａｔａ!$"&amp;L$112&amp;"$"&amp;$B254)),INDIRECT("ｄａｔａ!$"&amp;L$112&amp;"$"&amp;$B254)&gt;0),0,TRUE,1)</f>
        <v>0</v>
      </c>
      <c r="M254" s="80" cm="1">
        <f t="array" aca="1" ref="M254" ca="1">_xlfn.IFS(M255=1,0,AND(INDIRECT("ｄａｔａ!$"&amp;M$112&amp;"$"&amp;$B254)&lt;=5,INDIRECT("ｄａｔａ!$"&amp;M$112&amp;"$"&amp;$B254)&gt;0),0,TRUE,1)</f>
        <v>0</v>
      </c>
      <c r="N254" s="80" cm="1">
        <f t="array" aca="1" ref="N254" ca="1">_xlfn.IFS(N255=1,0,AND(INDIRECT("ｄａｔａ!$"&amp;N$112&amp;"$"&amp;$B254)&lt;=2,INDIRECT("ｄａｔａ!$"&amp;N$112&amp;"$"&amp;$B254)&gt;0),0,TRUE,1)</f>
        <v>0</v>
      </c>
      <c r="O254" s="80" cm="1">
        <f t="array" aca="1" ref="O254" ca="1">_xlfn.IFS(O255=1,0,AND(INDIRECT("ｄａｔａ!$"&amp;O$112&amp;"$"&amp;$B254)&lt;=4,INDIRECT("ｄａｔａ!$"&amp;O$112&amp;"$"&amp;$B254)&gt;0),0,TRUE,1)</f>
        <v>0</v>
      </c>
      <c r="P254" s="80" cm="1">
        <f t="array" aca="1" ref="P254" ca="1">_xlfn.IFS(P255=1,0,AND(INDIRECT("ｄａｔａ!$"&amp;P$112&amp;"$"&amp;$B254)&lt;=3,INDIRECT("ｄａｔａ!$"&amp;P$112&amp;"$"&amp;$B254)&gt;0),0,TRUE,1)</f>
        <v>0</v>
      </c>
      <c r="Q254" s="80" cm="1">
        <f t="array" aca="1" ref="Q254" ca="1">_xlfn.IFS(Q255=1,0,AND(INDIRECT("ｄａｔａ!$"&amp;Q$112&amp;"$"&amp;$B254)&lt;=2,INDIRECT("ｄａｔａ!$"&amp;Q$112&amp;"$"&amp;$B254)&gt;0),0,TRUE,1)</f>
        <v>0</v>
      </c>
      <c r="R254" s="80" cm="1">
        <f t="array" aca="1" ref="R254" ca="1">_xlfn.IFS(R255=1,0,AND(INDIRECT("ｄａｔａ!$"&amp;R$112&amp;"$"&amp;$B254)&lt;=10,INDIRECT("ｄａｔａ!$"&amp;R$112&amp;"$"&amp;$B254)&gt;0),0,TRUE,1)</f>
        <v>0</v>
      </c>
      <c r="S254" s="80" cm="1">
        <f t="array" aca="1" ref="S254" ca="1">_xlfn.IFS(S255=1,0,AND(INDIRECT("ｄａｔａ!$"&amp;S$112&amp;"$"&amp;$B254)&lt;=5,INDIRECT("ｄａｔａ!$"&amp;S$112&amp;"$"&amp;$B254)&gt;0),0,TRUE,1)</f>
        <v>0</v>
      </c>
      <c r="T254" s="80" cm="1">
        <f t="array" aca="1" ref="T254" ca="1">_xlfn.IFS(T255=1,0,AND(INDIRECT("ｄａｔａ!$"&amp;T$112&amp;"$"&amp;$B254)&lt;=9,INDIRECT("ｄａｔａ!$"&amp;T$112&amp;"$"&amp;$B254)&gt;0),0,TRUE,1)</f>
        <v>0</v>
      </c>
      <c r="U254" s="80" cm="1">
        <f t="array" aca="1" ref="U254" ca="1">_xlfn.IFS(U255=1,0,ISNUMBER(INDIRECT("ｄａｔａ!$"&amp;U$112&amp;"$"&amp;$B254)),0,TRUE,1)</f>
        <v>0</v>
      </c>
      <c r="V254" s="80" cm="1">
        <f t="array" aca="1" ref="V254" ca="1">_xlfn.IFS(V255=1,0,AND(INDIRECT("ｄａｔａ!$"&amp;V$112&amp;"$"&amp;$B254)&lt;=4,INDIRECT("ｄａｔａ!$"&amp;V$112&amp;"$"&amp;$B254)&gt;0),0,TRUE,1)</f>
        <v>0</v>
      </c>
      <c r="W254" s="80" cm="1">
        <f t="array" aca="1" ref="W254" ca="1">_xlfn.IFS(W255=1,0,AND(INDIRECT("ｄａｔａ!$"&amp;W$112&amp;"$"&amp;$B254)&lt;=2,INDIRECT("ｄａｔａ!$"&amp;W$112&amp;"$"&amp;$B254)&gt;0),0,TRUE,1)</f>
        <v>0</v>
      </c>
      <c r="X254" s="80">
        <f ca="1">IF(SUM($Y253:$AO253)&gt;1,1,0)</f>
        <v>0</v>
      </c>
      <c r="Y254" s="80" cm="1">
        <f t="array" aca="1" ref="Y254" ca="1">_xlfn.IFS(Y256=1,0,Y255=1,0,AND(INDIRECT("ｄａｔａ!$"&amp;Y$112&amp;"$"&amp;$B254)&lt;=2,INDIRECT("ｄａｔａ!$"&amp;Y$112&amp;"$"&amp;$B254)&gt;0),0,TRUE,1)</f>
        <v>0</v>
      </c>
      <c r="Z254" s="80" cm="1">
        <f t="array" aca="1" ref="Z254" ca="1">_xlfn.IFS(Z256=1,0,Z255=1,0,AND(INDIRECT("ｄａｔａ!$"&amp;Z$112&amp;"$"&amp;$B254)&lt;=2,INDIRECT("ｄａｔａ!$"&amp;Z$112&amp;"$"&amp;$B254)&gt;0),0,TRUE,1)</f>
        <v>0</v>
      </c>
      <c r="AA254" s="80" cm="1">
        <f t="array" aca="1" ref="AA254" ca="1">_xlfn.IFS(AA256=1,0,AA255=1,0,AND(INDIRECT("ｄａｔａ!$"&amp;AA$112&amp;"$"&amp;$B254)&lt;=2,INDIRECT("ｄａｔａ!$"&amp;AA$112&amp;"$"&amp;$B254)&gt;0),0,TRUE,1)</f>
        <v>0</v>
      </c>
      <c r="AB254" s="80" cm="1">
        <f t="array" aca="1" ref="AB254" ca="1">_xlfn.IFS(AB256=1,0,AB255=1,0,AND(INDIRECT("ｄａｔａ!$"&amp;AB$112&amp;"$"&amp;$B254)&lt;=2,INDIRECT("ｄａｔａ!$"&amp;AB$112&amp;"$"&amp;$B254)&gt;0),0,TRUE,1)</f>
        <v>0</v>
      </c>
      <c r="AC254" s="80" cm="1">
        <f t="array" aca="1" ref="AC254" ca="1">_xlfn.IFS(AC256=1,0,AC255=1,0,AND(INDIRECT("ｄａｔａ!$"&amp;AC$112&amp;"$"&amp;$B254)&lt;=2,INDIRECT("ｄａｔａ!$"&amp;AC$112&amp;"$"&amp;$B254)&gt;0),0,TRUE,1)</f>
        <v>0</v>
      </c>
      <c r="AD254" s="80" cm="1">
        <f t="array" aca="1" ref="AD254" ca="1">_xlfn.IFS(AD256=1,0,AD255=1,0,AND(INDIRECT("ｄａｔａ!$"&amp;AD$112&amp;"$"&amp;$B254)&lt;=2,INDIRECT("ｄａｔａ!$"&amp;AD$112&amp;"$"&amp;$B254)&gt;0),0,TRUE,1)</f>
        <v>0</v>
      </c>
      <c r="AE254" s="80" cm="1">
        <f t="array" aca="1" ref="AE254" ca="1">_xlfn.IFS(AE256=1,0,AE255=1,0,AND(INDIRECT("ｄａｔａ!$"&amp;AE$112&amp;"$"&amp;$B254)&lt;=2,INDIRECT("ｄａｔａ!$"&amp;AE$112&amp;"$"&amp;$B254)&gt;0),0,TRUE,1)</f>
        <v>0</v>
      </c>
      <c r="AF254" s="80" cm="1">
        <f t="array" aca="1" ref="AF254" ca="1">_xlfn.IFS(AF256=1,0,AF255=1,0,AND(INDIRECT("ｄａｔａ!$"&amp;AF$112&amp;"$"&amp;$B254)&lt;=2,INDIRECT("ｄａｔａ!$"&amp;AF$112&amp;"$"&amp;$B254)&gt;0),0,TRUE,1)</f>
        <v>0</v>
      </c>
      <c r="AG254" s="80" cm="1">
        <f t="array" aca="1" ref="AG254" ca="1">_xlfn.IFS(AG256=1,0,AG255=1,0,AND(INDIRECT("ｄａｔａ!$"&amp;AG$112&amp;"$"&amp;$B254)&lt;=2,INDIRECT("ｄａｔａ!$"&amp;AG$112&amp;"$"&amp;$B254)&gt;0),0,TRUE,1)</f>
        <v>0</v>
      </c>
      <c r="AH254" s="80" cm="1">
        <f t="array" aca="1" ref="AH254" ca="1">_xlfn.IFS(AH256=1,0,AH255=1,0,AND(INDIRECT("ｄａｔａ!$"&amp;AH$112&amp;"$"&amp;$B254)&lt;=2,INDIRECT("ｄａｔａ!$"&amp;AH$112&amp;"$"&amp;$B254)&gt;0),0,TRUE,1)</f>
        <v>0</v>
      </c>
      <c r="AI254" s="80" cm="1">
        <f t="array" aca="1" ref="AI254" ca="1">_xlfn.IFS(AI256=1,0,AI255=1,0,AND(INDIRECT("ｄａｔａ!$"&amp;AI$112&amp;"$"&amp;$B254)&lt;=2,INDIRECT("ｄａｔａ!$"&amp;AI$112&amp;"$"&amp;$B254)&gt;0),0,TRUE,1)</f>
        <v>0</v>
      </c>
      <c r="AJ254" s="80" cm="1">
        <f t="array" aca="1" ref="AJ254" ca="1">_xlfn.IFS(AJ256=1,0,AJ255=1,0,AND(INDIRECT("ｄａｔａ!$"&amp;AJ$112&amp;"$"&amp;$B254)&lt;=2,INDIRECT("ｄａｔａ!$"&amp;AJ$112&amp;"$"&amp;$B254)&gt;0),0,TRUE,1)</f>
        <v>0</v>
      </c>
      <c r="AK254" s="80" cm="1">
        <f t="array" aca="1" ref="AK254" ca="1">_xlfn.IFS(AK256=1,0,AK255=1,0,AND(INDIRECT("ｄａｔａ!$"&amp;AK$112&amp;"$"&amp;$B254)&lt;=2,INDIRECT("ｄａｔａ!$"&amp;AK$112&amp;"$"&amp;$B254)&gt;0),0,TRUE,1)</f>
        <v>0</v>
      </c>
      <c r="AL254" s="80" cm="1">
        <f t="array" aca="1" ref="AL254" ca="1">_xlfn.IFS(AL256=1,0,AL255=1,0,AND(INDIRECT("ｄａｔａ!$"&amp;AL$112&amp;"$"&amp;$B254)&lt;=2,INDIRECT("ｄａｔａ!$"&amp;AL$112&amp;"$"&amp;$B254)&gt;0),0,TRUE,1)</f>
        <v>0</v>
      </c>
      <c r="AM254" s="80" cm="1">
        <f t="array" aca="1" ref="AM254" ca="1">_xlfn.IFS(AM256=1,0,AM255=1,0,AND(INDIRECT("ｄａｔａ!$"&amp;AM$112&amp;"$"&amp;$B254)&lt;=2,INDIRECT("ｄａｔａ!$"&amp;AM$112&amp;"$"&amp;$B254)&gt;0),0,TRUE,1)</f>
        <v>0</v>
      </c>
      <c r="AN254" s="80" cm="1">
        <f t="array" aca="1" ref="AN254" ca="1">_xlfn.IFS(AN256=1,0,AN255=1,0,AND(INDIRECT("ｄａｔａ!$"&amp;AN$112&amp;"$"&amp;$B254)&lt;=2,INDIRECT("ｄａｔａ!$"&amp;AN$112&amp;"$"&amp;$B254)&gt;0),0,TRUE,1)</f>
        <v>0</v>
      </c>
      <c r="AO254" s="80" cm="1">
        <f t="array" aca="1" ref="AO254" ca="1">_xlfn.IFS(AO256=1,0,AO255=1,0,AND(INDIRECT("ｄａｔａ!$"&amp;AO$112&amp;"$"&amp;$B254)&lt;=2,INDIRECT("ｄａｔａ!$"&amp;AO$112&amp;"$"&amp;$B254)&gt;0),0,TRUE,1)</f>
        <v>0</v>
      </c>
      <c r="AP254" s="80">
        <f ca="1">IF(SUM($AQ253:$AZ253)&gt;1,1,0)</f>
        <v>0</v>
      </c>
      <c r="AQ254" s="80" cm="1">
        <f t="array" aca="1" ref="AQ254" ca="1">_xlfn.IFS(AQ256=1,0,AQ255=1,0,AND(INDIRECT("ｄａｔａ!$"&amp;AQ$112&amp;"$"&amp;$B254)&lt;=2,INDIRECT("ｄａｔａ!$"&amp;AQ$112&amp;"$"&amp;$B254)&gt;0),0,TRUE,1)</f>
        <v>0</v>
      </c>
      <c r="AR254" s="80" cm="1">
        <f t="array" aca="1" ref="AR254" ca="1">_xlfn.IFS(AR256=1,0,AR255=1,0,AND(INDIRECT("ｄａｔａ!$"&amp;AR$112&amp;"$"&amp;$B254)&lt;=2,INDIRECT("ｄａｔａ!$"&amp;AR$112&amp;"$"&amp;$B254)&gt;0),0,TRUE,1)</f>
        <v>0</v>
      </c>
      <c r="AS254" s="80" cm="1">
        <f t="array" aca="1" ref="AS254" ca="1">_xlfn.IFS(AS256=1,0,AS255=1,0,AND(INDIRECT("ｄａｔａ!$"&amp;AS$112&amp;"$"&amp;$B254)&lt;=2,INDIRECT("ｄａｔａ!$"&amp;AS$112&amp;"$"&amp;$B254)&gt;0),0,TRUE,1)</f>
        <v>0</v>
      </c>
      <c r="AT254" s="80" cm="1">
        <f t="array" aca="1" ref="AT254" ca="1">_xlfn.IFS(AT256=1,0,AT255=1,0,AND(INDIRECT("ｄａｔａ!$"&amp;AT$112&amp;"$"&amp;$B254)&lt;=2,INDIRECT("ｄａｔａ!$"&amp;AT$112&amp;"$"&amp;$B254)&gt;0),0,TRUE,1)</f>
        <v>0</v>
      </c>
      <c r="AU254" s="80" cm="1">
        <f t="array" aca="1" ref="AU254" ca="1">_xlfn.IFS(AU256=1,0,AU255=1,0,AND(INDIRECT("ｄａｔａ!$"&amp;AU$112&amp;"$"&amp;$B254)&lt;=2,INDIRECT("ｄａｔａ!$"&amp;AU$112&amp;"$"&amp;$B254)&gt;0),0,TRUE,1)</f>
        <v>0</v>
      </c>
      <c r="AV254" s="80" cm="1">
        <f t="array" aca="1" ref="AV254" ca="1">_xlfn.IFS(AV256=1,0,AV255=1,0,AND(INDIRECT("ｄａｔａ!$"&amp;AV$112&amp;"$"&amp;$B254)&lt;=2,INDIRECT("ｄａｔａ!$"&amp;AV$112&amp;"$"&amp;$B254)&gt;0),0,TRUE,1)</f>
        <v>0</v>
      </c>
      <c r="AW254" s="80" cm="1">
        <f t="array" aca="1" ref="AW254" ca="1">_xlfn.IFS(AW256=1,0,AW255=1,0,AND(INDIRECT("ｄａｔａ!$"&amp;AW$112&amp;"$"&amp;$B254)&lt;=2,INDIRECT("ｄａｔａ!$"&amp;AW$112&amp;"$"&amp;$B254)&gt;0),0,TRUE,1)</f>
        <v>0</v>
      </c>
      <c r="AX254" s="80" cm="1">
        <f t="array" aca="1" ref="AX254" ca="1">_xlfn.IFS(AX256=1,0,AX255=1,0,AND(INDIRECT("ｄａｔａ!$"&amp;AX$112&amp;"$"&amp;$B254)&lt;=2,INDIRECT("ｄａｔａ!$"&amp;AX$112&amp;"$"&amp;$B254)&gt;0),0,TRUE,1)</f>
        <v>0</v>
      </c>
      <c r="AY254" s="80" cm="1">
        <f t="array" aca="1" ref="AY254" ca="1">_xlfn.IFS(AY256=1,0,AY255=1,0,AND(INDIRECT("ｄａｔａ!$"&amp;AY$112&amp;"$"&amp;$B254)&lt;=2,INDIRECT("ｄａｔａ!$"&amp;AY$112&amp;"$"&amp;$B254)&gt;0),0,TRUE,1)</f>
        <v>0</v>
      </c>
      <c r="AZ254" s="80" cm="1">
        <f t="array" aca="1" ref="AZ254" ca="1">_xlfn.IFS(AZ256=1,0,AZ255=1,0,AND(INDIRECT("ｄａｔａ!$"&amp;AZ$112&amp;"$"&amp;$B254)&lt;=2,INDIRECT("ｄａｔａ!$"&amp;AZ$112&amp;"$"&amp;$B254)&gt;0),0,TRUE,1)</f>
        <v>0</v>
      </c>
      <c r="BA254" s="80">
        <f ca="1">IF(SUM($BB253:$BP253)&gt;1,1,0)</f>
        <v>0</v>
      </c>
      <c r="BB254" s="80" cm="1">
        <f t="array" aca="1" ref="BB254" ca="1">_xlfn.IFS(BB256=1,0,BB255=1,0,AND(INDIRECT("ｄａｔａ!$"&amp;BB$112&amp;"$"&amp;$B254)&lt;=2,INDIRECT("ｄａｔａ!$"&amp;BB$112&amp;"$"&amp;$B254)&gt;0),0,TRUE,1)</f>
        <v>0</v>
      </c>
      <c r="BC254" s="80" cm="1">
        <f t="array" aca="1" ref="BC254" ca="1">_xlfn.IFS(BC256=1,0,BC255=1,0,AND(INDIRECT("ｄａｔａ!$"&amp;BC$112&amp;"$"&amp;$B254)&lt;=2,INDIRECT("ｄａｔａ!$"&amp;BC$112&amp;"$"&amp;$B254)&gt;0),0,TRUE,1)</f>
        <v>0</v>
      </c>
      <c r="BD254" s="80" cm="1">
        <f t="array" aca="1" ref="BD254" ca="1">_xlfn.IFS(BD256=1,0,BD255=1,0,AND(INDIRECT("ｄａｔａ!$"&amp;BD$112&amp;"$"&amp;$B254)&lt;=2,INDIRECT("ｄａｔａ!$"&amp;BD$112&amp;"$"&amp;$B254)&gt;0),0,TRUE,1)</f>
        <v>0</v>
      </c>
      <c r="BE254" s="80" cm="1">
        <f t="array" aca="1" ref="BE254" ca="1">_xlfn.IFS(BE256=1,0,BE255=1,0,AND(INDIRECT("ｄａｔａ!$"&amp;BE$112&amp;"$"&amp;$B254)&lt;=2,INDIRECT("ｄａｔａ!$"&amp;BE$112&amp;"$"&amp;$B254)&gt;0),0,TRUE,1)</f>
        <v>0</v>
      </c>
      <c r="BF254" s="80" cm="1">
        <f t="array" aca="1" ref="BF254" ca="1">_xlfn.IFS(BF256=1,0,BF255=1,0,AND(INDIRECT("ｄａｔａ!$"&amp;BF$112&amp;"$"&amp;$B254)&lt;=2,INDIRECT("ｄａｔａ!$"&amp;BF$112&amp;"$"&amp;$B254)&gt;0),0,TRUE,1)</f>
        <v>0</v>
      </c>
      <c r="BG254" s="80" cm="1">
        <f t="array" aca="1" ref="BG254" ca="1">_xlfn.IFS(BG256=1,0,BG255=1,0,AND(INDIRECT("ｄａｔａ!$"&amp;BG$112&amp;"$"&amp;$B254)&lt;=2,INDIRECT("ｄａｔａ!$"&amp;BG$112&amp;"$"&amp;$B254)&gt;0),0,TRUE,1)</f>
        <v>0</v>
      </c>
      <c r="BH254" s="80" cm="1">
        <f t="array" aca="1" ref="BH254" ca="1">_xlfn.IFS(BH256=1,0,BH255=1,0,AND(INDIRECT("ｄａｔａ!$"&amp;BH$112&amp;"$"&amp;$B254)&lt;=2,INDIRECT("ｄａｔａ!$"&amp;BH$112&amp;"$"&amp;$B254)&gt;0),0,TRUE,1)</f>
        <v>0</v>
      </c>
      <c r="BI254" s="80" cm="1">
        <f t="array" aca="1" ref="BI254" ca="1">_xlfn.IFS(BI256=1,0,BI255=1,0,AND(INDIRECT("ｄａｔａ!$"&amp;BI$112&amp;"$"&amp;$B254)&lt;=2,INDIRECT("ｄａｔａ!$"&amp;BI$112&amp;"$"&amp;$B254)&gt;0),0,TRUE,1)</f>
        <v>0</v>
      </c>
      <c r="BJ254" s="80" cm="1">
        <f t="array" aca="1" ref="BJ254" ca="1">_xlfn.IFS(BJ256=1,0,BJ255=1,0,AND(INDIRECT("ｄａｔａ!$"&amp;BJ$112&amp;"$"&amp;$B254)&lt;=2,INDIRECT("ｄａｔａ!$"&amp;BJ$112&amp;"$"&amp;$B254)&gt;0),0,TRUE,1)</f>
        <v>0</v>
      </c>
      <c r="BK254" s="80" cm="1">
        <f t="array" aca="1" ref="BK254" ca="1">_xlfn.IFS(BK256=1,0,BK255=1,0,AND(INDIRECT("ｄａｔａ!$"&amp;BK$112&amp;"$"&amp;$B254)&lt;=2,INDIRECT("ｄａｔａ!$"&amp;BK$112&amp;"$"&amp;$B254)&gt;0),0,TRUE,1)</f>
        <v>0</v>
      </c>
      <c r="BL254" s="80" cm="1">
        <f t="array" aca="1" ref="BL254" ca="1">_xlfn.IFS(BL256=1,0,BL255=1,0,AND(INDIRECT("ｄａｔａ!$"&amp;BL$112&amp;"$"&amp;$B254)&lt;=2,INDIRECT("ｄａｔａ!$"&amp;BL$112&amp;"$"&amp;$B254)&gt;0),0,TRUE,1)</f>
        <v>0</v>
      </c>
      <c r="BM254" s="80" cm="1">
        <f t="array" aca="1" ref="BM254" ca="1">_xlfn.IFS(BM256=1,0,BM255=1,0,AND(INDIRECT("ｄａｔａ!$"&amp;BM$112&amp;"$"&amp;$B254)&lt;=2,INDIRECT("ｄａｔａ!$"&amp;BM$112&amp;"$"&amp;$B254)&gt;0),0,TRUE,1)</f>
        <v>0</v>
      </c>
      <c r="BN254" s="80" cm="1">
        <f t="array" aca="1" ref="BN254" ca="1">_xlfn.IFS(BN256=1,0,BN255=1,0,AND(INDIRECT("ｄａｔａ!$"&amp;BN$112&amp;"$"&amp;$B254)&lt;=2,INDIRECT("ｄａｔａ!$"&amp;BN$112&amp;"$"&amp;$B254)&gt;0),0,TRUE,1)</f>
        <v>0</v>
      </c>
      <c r="BO254" s="80" cm="1">
        <f t="array" aca="1" ref="BO254" ca="1">_xlfn.IFS(BO256=1,0,BO255=1,0,AND(INDIRECT("ｄａｔａ!$"&amp;BO$112&amp;"$"&amp;$B254)&lt;=2,INDIRECT("ｄａｔａ!$"&amp;BO$112&amp;"$"&amp;$B254)&gt;0),0,TRUE,1)</f>
        <v>0</v>
      </c>
      <c r="BP254" s="80" cm="1">
        <f t="array" aca="1" ref="BP254" ca="1">_xlfn.IFS(BP256=1,0,BP255=1,0,AND(INDIRECT("ｄａｔａ!$"&amp;BP$112&amp;"$"&amp;$B254)&lt;=2,INDIRECT("ｄａｔａ!$"&amp;BP$112&amp;"$"&amp;$B254)&gt;0),0,TRUE,1)</f>
        <v>0</v>
      </c>
    </row>
    <row r="255" spans="1:68" x14ac:dyDescent="0.2">
      <c r="B255" s="80">
        <f>VLOOKUP($A253,$A$11:$B$110,2,FALSE)</f>
        <v>42</v>
      </c>
      <c r="C255" s="80" t="s">
        <v>2425</v>
      </c>
      <c r="D255" s="80" cm="1">
        <f t="array" aca="1" ref="D255" ca="1">_xlfn.IFS(D256=1,0,TRIM(INDIRECT("ｄａｔａ!$"&amp;D$112&amp;"$"&amp;$B255))="",1,TRIM(INDIRECT("ｄａｔａ!$"&amp;D$112&amp;"$"&amp;$B255))&lt;&gt;"",0)</f>
        <v>0</v>
      </c>
      <c r="F255" s="80" cm="1">
        <f t="array" aca="1" ref="F255" ca="1">_xlfn.IFS(F256=1,0,TRIM(INDIRECT("ｄａｔａ!$"&amp;F$112&amp;"$"&amp;$B255))="",1,TRIM(INDIRECT("ｄａｔａ!$"&amp;F$112&amp;"$"&amp;$B255))&lt;&gt;"",0)</f>
        <v>1</v>
      </c>
      <c r="G255" s="80" cm="1">
        <f t="array" aca="1" ref="G255" ca="1">_xlfn.IFS(G256=1,0,TRIM(INDIRECT("ｄａｔａ!$"&amp;G$112&amp;"$"&amp;$B255))="",1,TRIM(INDIRECT("ｄａｔａ!$"&amp;G$112&amp;"$"&amp;$B255))&lt;&gt;"",0)</f>
        <v>1</v>
      </c>
      <c r="H255" s="80" cm="1">
        <f t="array" aca="1" ref="H255" ca="1">_xlfn.IFS(H256=1,0,TRIM(INDIRECT("ｄａｔａ!$"&amp;H$112&amp;"$"&amp;$B255))="",1,TRIM(INDIRECT("ｄａｔａ!$"&amp;H$112&amp;"$"&amp;$B255))&lt;&gt;"",0)</f>
        <v>1</v>
      </c>
      <c r="I255" s="80" cm="1">
        <f t="array" aca="1" ref="I255" ca="1">_xlfn.IFS(I256=1,0,TRIM(INDIRECT("ｄａｔａ!$"&amp;I$112&amp;"$"&amp;$B255))="",1,TRIM(INDIRECT("ｄａｔａ!$"&amp;I$112&amp;"$"&amp;$B255))&lt;&gt;"",0)</f>
        <v>1</v>
      </c>
      <c r="J255" s="80" cm="1">
        <f t="array" aca="1" ref="J255" ca="1">_xlfn.IFS(J256=1,0,TRIM(INDIRECT("ｄａｔａ!$"&amp;J$112&amp;"$"&amp;$B255))="",1,TRIM(INDIRECT("ｄａｔａ!$"&amp;J$112&amp;"$"&amp;$B255))&lt;&gt;"",0)</f>
        <v>1</v>
      </c>
      <c r="K255" s="80" cm="1">
        <f t="array" aca="1" ref="K255" ca="1">_xlfn.IFS(K256=1,0,TRIM(INDIRECT("ｄａｔａ!$"&amp;K$112&amp;"$"&amp;$B255))="",1,TRIM(INDIRECT("ｄａｔａ!$"&amp;K$112&amp;"$"&amp;$B255))&lt;&gt;"",0)</f>
        <v>1</v>
      </c>
      <c r="L255" s="80" cm="1">
        <f t="array" aca="1" ref="L255" ca="1">_xlfn.IFS(L256=1,0,TRIM(INDIRECT("ｄａｔａ!$"&amp;L$112&amp;"$"&amp;$B255))="",1,TRIM(INDIRECT("ｄａｔａ!$"&amp;L$112&amp;"$"&amp;$B255))&lt;&gt;"",0)</f>
        <v>1</v>
      </c>
      <c r="M255" s="80" cm="1">
        <f t="array" aca="1" ref="M255" ca="1">_xlfn.IFS(M256=1,0,TRIM(INDIRECT("ｄａｔａ!$"&amp;M$112&amp;"$"&amp;$B255))="",1,TRIM(INDIRECT("ｄａｔａ!$"&amp;M$112&amp;"$"&amp;$B255))&lt;&gt;"",0)</f>
        <v>1</v>
      </c>
      <c r="N255" s="80" cm="1">
        <f t="array" aca="1" ref="N255" ca="1">_xlfn.IFS(N256=1,0,TRIM(INDIRECT("ｄａｔａ!$"&amp;N$112&amp;"$"&amp;$B255))="",1,TRIM(INDIRECT("ｄａｔａ!$"&amp;N$112&amp;"$"&amp;$B255))&lt;&gt;"",0)</f>
        <v>1</v>
      </c>
      <c r="O255" s="80" cm="1">
        <f t="array" aca="1" ref="O255" ca="1">_xlfn.IFS(O256=1,0,TRIM(INDIRECT("ｄａｔａ!$"&amp;O$112&amp;"$"&amp;$B255))="",1,TRIM(INDIRECT("ｄａｔａ!$"&amp;O$112&amp;"$"&amp;$B255))&lt;&gt;"",0)</f>
        <v>1</v>
      </c>
      <c r="P255" s="80" cm="1">
        <f t="array" aca="1" ref="P255" ca="1">_xlfn.IFS(P256=1,0,TRIM(INDIRECT("ｄａｔａ!$"&amp;P$112&amp;"$"&amp;$B255))="",1,TRIM(INDIRECT("ｄａｔａ!$"&amp;P$112&amp;"$"&amp;$B255))&lt;&gt;"",0)</f>
        <v>1</v>
      </c>
      <c r="Q255" s="80" cm="1">
        <f t="array" aca="1" ref="Q255" ca="1">_xlfn.IFS(Q256=1,0,TRIM(INDIRECT("ｄａｔａ!$"&amp;Q$112&amp;"$"&amp;$B255))="",1,TRIM(INDIRECT("ｄａｔａ!$"&amp;Q$112&amp;"$"&amp;$B255))&lt;&gt;"",0)</f>
        <v>1</v>
      </c>
      <c r="R255" s="80" cm="1">
        <f t="array" aca="1" ref="R255" ca="1">_xlfn.IFS(R256=1,0,TRIM(INDIRECT("ｄａｔａ!$"&amp;R$112&amp;"$"&amp;$B255))="",1,TRIM(INDIRECT("ｄａｔａ!$"&amp;R$112&amp;"$"&amp;$B255))&lt;&gt;"",0)</f>
        <v>1</v>
      </c>
      <c r="S255" s="80" cm="1">
        <f t="array" aca="1" ref="S255" ca="1">_xlfn.IFS(S256=1,0,TRIM(INDIRECT("ｄａｔａ!$"&amp;S$112&amp;"$"&amp;$B255))="",1,TRIM(INDIRECT("ｄａｔａ!$"&amp;S$112&amp;"$"&amp;$B255))&lt;&gt;"",0)</f>
        <v>1</v>
      </c>
      <c r="T255" s="80" cm="1">
        <f t="array" aca="1" ref="T255" ca="1">_xlfn.IFS(T256=1,0,TRIM(INDIRECT("ｄａｔａ!$"&amp;T$112&amp;"$"&amp;$B255))="",1,TRIM(INDIRECT("ｄａｔａ!$"&amp;T$112&amp;"$"&amp;$B255))&lt;&gt;"",0)</f>
        <v>1</v>
      </c>
      <c r="U255" s="80" cm="1">
        <f t="array" aca="1" ref="U255" ca="1">_xlfn.IFS(U256=1,0,TRIM(INDIRECT("ｄａｔａ!$"&amp;U$112&amp;"$"&amp;$B255))="",1,TRIM(INDIRECT("ｄａｔａ!$"&amp;U$112&amp;"$"&amp;$B255))&lt;&gt;"",0)</f>
        <v>1</v>
      </c>
      <c r="V255" s="80" cm="1">
        <f t="array" aca="1" ref="V255" ca="1">_xlfn.IFS(V256=1,0,TRIM(INDIRECT("ｄａｔａ!$"&amp;V$112&amp;"$"&amp;$B255))="",1,TRIM(INDIRECT("ｄａｔａ!$"&amp;V$112&amp;"$"&amp;$B255))&lt;&gt;"",0)</f>
        <v>1</v>
      </c>
      <c r="W255" s="80" cm="1">
        <f t="array" aca="1" ref="W255" ca="1">_xlfn.IFS(W256=1,0,TRIM(INDIRECT("ｄａｔａ!$"&amp;W$112&amp;"$"&amp;$B255))="",1,TRIM(INDIRECT("ｄａｔａ!$"&amp;W$112&amp;"$"&amp;$B255))&lt;&gt;"",0)</f>
        <v>1</v>
      </c>
      <c r="X255" s="80">
        <f ca="1">IF(SUM($Y255:$AO255)=17,1,0)</f>
        <v>1</v>
      </c>
      <c r="Y255" s="80" cm="1">
        <f t="array" aca="1" ref="Y255" ca="1">_xlfn.IFS(Y256=1,0,TRIM(INDIRECT("ｄａｔａ!$"&amp;Y$112&amp;"$"&amp;$B255))="",1,TRIM(INDIRECT("ｄａｔａ!$"&amp;Y$112&amp;"$"&amp;$B255))&lt;&gt;"",0)</f>
        <v>1</v>
      </c>
      <c r="Z255" s="80" cm="1">
        <f t="array" aca="1" ref="Z255" ca="1">_xlfn.IFS(Z256=1,0,TRIM(INDIRECT("ｄａｔａ!$"&amp;Z$112&amp;"$"&amp;$B255))="",1,TRIM(INDIRECT("ｄａｔａ!$"&amp;Z$112&amp;"$"&amp;$B255))&lt;&gt;"",0)</f>
        <v>1</v>
      </c>
      <c r="AA255" s="80" cm="1">
        <f t="array" aca="1" ref="AA255" ca="1">_xlfn.IFS(AA256=1,0,TRIM(INDIRECT("ｄａｔａ!$"&amp;AA$112&amp;"$"&amp;$B255))="",1,TRIM(INDIRECT("ｄａｔａ!$"&amp;AA$112&amp;"$"&amp;$B255))&lt;&gt;"",0)</f>
        <v>1</v>
      </c>
      <c r="AB255" s="80" cm="1">
        <f t="array" aca="1" ref="AB255" ca="1">_xlfn.IFS(AB256=1,0,TRIM(INDIRECT("ｄａｔａ!$"&amp;AB$112&amp;"$"&amp;$B255))="",1,TRIM(INDIRECT("ｄａｔａ!$"&amp;AB$112&amp;"$"&amp;$B255))&lt;&gt;"",0)</f>
        <v>1</v>
      </c>
      <c r="AC255" s="80" cm="1">
        <f t="array" aca="1" ref="AC255" ca="1">_xlfn.IFS(AC256=1,0,TRIM(INDIRECT("ｄａｔａ!$"&amp;AC$112&amp;"$"&amp;$B255))="",1,TRIM(INDIRECT("ｄａｔａ!$"&amp;AC$112&amp;"$"&amp;$B255))&lt;&gt;"",0)</f>
        <v>1</v>
      </c>
      <c r="AD255" s="80" cm="1">
        <f t="array" aca="1" ref="AD255" ca="1">_xlfn.IFS(AD256=1,0,TRIM(INDIRECT("ｄａｔａ!$"&amp;AD$112&amp;"$"&amp;$B255))="",1,TRIM(INDIRECT("ｄａｔａ!$"&amp;AD$112&amp;"$"&amp;$B255))&lt;&gt;"",0)</f>
        <v>1</v>
      </c>
      <c r="AE255" s="80" cm="1">
        <f t="array" aca="1" ref="AE255" ca="1">_xlfn.IFS(AE256=1,0,TRIM(INDIRECT("ｄａｔａ!$"&amp;AE$112&amp;"$"&amp;$B255))="",1,TRIM(INDIRECT("ｄａｔａ!$"&amp;AE$112&amp;"$"&amp;$B255))&lt;&gt;"",0)</f>
        <v>1</v>
      </c>
      <c r="AF255" s="80" cm="1">
        <f t="array" aca="1" ref="AF255" ca="1">_xlfn.IFS(AF256=1,0,TRIM(INDIRECT("ｄａｔａ!$"&amp;AF$112&amp;"$"&amp;$B255))="",1,TRIM(INDIRECT("ｄａｔａ!$"&amp;AF$112&amp;"$"&amp;$B255))&lt;&gt;"",0)</f>
        <v>1</v>
      </c>
      <c r="AG255" s="80" cm="1">
        <f t="array" aca="1" ref="AG255" ca="1">_xlfn.IFS(AG256=1,0,TRIM(INDIRECT("ｄａｔａ!$"&amp;AG$112&amp;"$"&amp;$B255))="",1,TRIM(INDIRECT("ｄａｔａ!$"&amp;AG$112&amp;"$"&amp;$B255))&lt;&gt;"",0)</f>
        <v>1</v>
      </c>
      <c r="AH255" s="80" cm="1">
        <f t="array" aca="1" ref="AH255" ca="1">_xlfn.IFS(AH256=1,0,TRIM(INDIRECT("ｄａｔａ!$"&amp;AH$112&amp;"$"&amp;$B255))="",1,TRIM(INDIRECT("ｄａｔａ!$"&amp;AH$112&amp;"$"&amp;$B255))&lt;&gt;"",0)</f>
        <v>1</v>
      </c>
      <c r="AI255" s="80" cm="1">
        <f t="array" aca="1" ref="AI255" ca="1">_xlfn.IFS(AI256=1,0,TRIM(INDIRECT("ｄａｔａ!$"&amp;AI$112&amp;"$"&amp;$B255))="",1,TRIM(INDIRECT("ｄａｔａ!$"&amp;AI$112&amp;"$"&amp;$B255))&lt;&gt;"",0)</f>
        <v>1</v>
      </c>
      <c r="AJ255" s="80" cm="1">
        <f t="array" aca="1" ref="AJ255" ca="1">_xlfn.IFS(AJ256=1,0,TRIM(INDIRECT("ｄａｔａ!$"&amp;AJ$112&amp;"$"&amp;$B255))="",1,TRIM(INDIRECT("ｄａｔａ!$"&amp;AJ$112&amp;"$"&amp;$B255))&lt;&gt;"",0)</f>
        <v>1</v>
      </c>
      <c r="AK255" s="80" cm="1">
        <f t="array" aca="1" ref="AK255" ca="1">_xlfn.IFS(AK256=1,0,TRIM(INDIRECT("ｄａｔａ!$"&amp;AK$112&amp;"$"&amp;$B255))="",1,TRIM(INDIRECT("ｄａｔａ!$"&amp;AK$112&amp;"$"&amp;$B255))&lt;&gt;"",0)</f>
        <v>1</v>
      </c>
      <c r="AL255" s="80" cm="1">
        <f t="array" aca="1" ref="AL255" ca="1">_xlfn.IFS(AL256=1,0,TRIM(INDIRECT("ｄａｔａ!$"&amp;AL$112&amp;"$"&amp;$B255))="",1,TRIM(INDIRECT("ｄａｔａ!$"&amp;AL$112&amp;"$"&amp;$B255))&lt;&gt;"",0)</f>
        <v>1</v>
      </c>
      <c r="AM255" s="80" cm="1">
        <f t="array" aca="1" ref="AM255" ca="1">_xlfn.IFS(AM256=1,0,TRIM(INDIRECT("ｄａｔａ!$"&amp;AM$112&amp;"$"&amp;$B255))="",1,TRIM(INDIRECT("ｄａｔａ!$"&amp;AM$112&amp;"$"&amp;$B255))&lt;&gt;"",0)</f>
        <v>1</v>
      </c>
      <c r="AN255" s="80" cm="1">
        <f t="array" aca="1" ref="AN255" ca="1">_xlfn.IFS(AN256=1,0,TRIM(INDIRECT("ｄａｔａ!$"&amp;AN$112&amp;"$"&amp;$B255))="",1,TRIM(INDIRECT("ｄａｔａ!$"&amp;AN$112&amp;"$"&amp;$B255))&lt;&gt;"",0)</f>
        <v>1</v>
      </c>
      <c r="AO255" s="80" cm="1">
        <f t="array" aca="1" ref="AO255" ca="1">_xlfn.IFS(AO256=1,0,TRIM(INDIRECT("ｄａｔａ!$"&amp;AO$112&amp;"$"&amp;$B255))="",1,TRIM(INDIRECT("ｄａｔａ!$"&amp;AO$112&amp;"$"&amp;$B255))&lt;&gt;"",0)</f>
        <v>1</v>
      </c>
      <c r="AP255" s="80">
        <f ca="1">IF(SUM($AQ255:$AZ255)=10,1,0)</f>
        <v>1</v>
      </c>
      <c r="AQ255" s="80" cm="1">
        <f t="array" aca="1" ref="AQ255" ca="1">_xlfn.IFS(AQ256=1,0,TRIM(INDIRECT("ｄａｔａ!$"&amp;AQ$112&amp;"$"&amp;$B255))="",1,TRIM(INDIRECT("ｄａｔａ!$"&amp;AQ$112&amp;"$"&amp;$B255))&lt;&gt;"",0)</f>
        <v>1</v>
      </c>
      <c r="AR255" s="80" cm="1">
        <f t="array" aca="1" ref="AR255" ca="1">_xlfn.IFS(AR256=1,0,TRIM(INDIRECT("ｄａｔａ!$"&amp;AR$112&amp;"$"&amp;$B255))="",1,TRIM(INDIRECT("ｄａｔａ!$"&amp;AR$112&amp;"$"&amp;$B255))&lt;&gt;"",0)</f>
        <v>1</v>
      </c>
      <c r="AS255" s="80" cm="1">
        <f t="array" aca="1" ref="AS255" ca="1">_xlfn.IFS(AS256=1,0,TRIM(INDIRECT("ｄａｔａ!$"&amp;AS$112&amp;"$"&amp;$B255))="",1,TRIM(INDIRECT("ｄａｔａ!$"&amp;AS$112&amp;"$"&amp;$B255))&lt;&gt;"",0)</f>
        <v>1</v>
      </c>
      <c r="AT255" s="80" cm="1">
        <f t="array" aca="1" ref="AT255" ca="1">_xlfn.IFS(AT256=1,0,TRIM(INDIRECT("ｄａｔａ!$"&amp;AT$112&amp;"$"&amp;$B255))="",1,TRIM(INDIRECT("ｄａｔａ!$"&amp;AT$112&amp;"$"&amp;$B255))&lt;&gt;"",0)</f>
        <v>1</v>
      </c>
      <c r="AU255" s="80" cm="1">
        <f t="array" aca="1" ref="AU255" ca="1">_xlfn.IFS(AU256=1,0,TRIM(INDIRECT("ｄａｔａ!$"&amp;AU$112&amp;"$"&amp;$B255))="",1,TRIM(INDIRECT("ｄａｔａ!$"&amp;AU$112&amp;"$"&amp;$B255))&lt;&gt;"",0)</f>
        <v>1</v>
      </c>
      <c r="AV255" s="80" cm="1">
        <f t="array" aca="1" ref="AV255" ca="1">_xlfn.IFS(AV256=1,0,TRIM(INDIRECT("ｄａｔａ!$"&amp;AV$112&amp;"$"&amp;$B255))="",1,TRIM(INDIRECT("ｄａｔａ!$"&amp;AV$112&amp;"$"&amp;$B255))&lt;&gt;"",0)</f>
        <v>1</v>
      </c>
      <c r="AW255" s="80" cm="1">
        <f t="array" aca="1" ref="AW255" ca="1">_xlfn.IFS(AW256=1,0,TRIM(INDIRECT("ｄａｔａ!$"&amp;AW$112&amp;"$"&amp;$B255))="",1,TRIM(INDIRECT("ｄａｔａ!$"&amp;AW$112&amp;"$"&amp;$B255))&lt;&gt;"",0)</f>
        <v>1</v>
      </c>
      <c r="AX255" s="80" cm="1">
        <f t="array" aca="1" ref="AX255" ca="1">_xlfn.IFS(AX256=1,0,TRIM(INDIRECT("ｄａｔａ!$"&amp;AX$112&amp;"$"&amp;$B255))="",1,TRIM(INDIRECT("ｄａｔａ!$"&amp;AX$112&amp;"$"&amp;$B255))&lt;&gt;"",0)</f>
        <v>1</v>
      </c>
      <c r="AY255" s="80" cm="1">
        <f t="array" aca="1" ref="AY255" ca="1">_xlfn.IFS(AY256=1,0,TRIM(INDIRECT("ｄａｔａ!$"&amp;AY$112&amp;"$"&amp;$B255))="",1,TRIM(INDIRECT("ｄａｔａ!$"&amp;AY$112&amp;"$"&amp;$B255))&lt;&gt;"",0)</f>
        <v>1</v>
      </c>
      <c r="AZ255" s="80" cm="1">
        <f t="array" aca="1" ref="AZ255" ca="1">_xlfn.IFS(AZ256=1,0,TRIM(INDIRECT("ｄａｔａ!$"&amp;AZ$112&amp;"$"&amp;$B255))="",1,TRIM(INDIRECT("ｄａｔａ!$"&amp;AZ$112&amp;"$"&amp;$B255))&lt;&gt;"",0)</f>
        <v>1</v>
      </c>
      <c r="BA255" s="80">
        <f ca="1">IF(SUM($BB255:$BP255)=15,1,0)</f>
        <v>1</v>
      </c>
      <c r="BB255" s="80" cm="1">
        <f t="array" aca="1" ref="BB255" ca="1">_xlfn.IFS(BB256=1,0,TRIM(INDIRECT("ｄａｔａ!$"&amp;BB$112&amp;"$"&amp;$B255))="",1,TRIM(INDIRECT("ｄａｔａ!$"&amp;BB$112&amp;"$"&amp;$B255))&lt;&gt;"",0)</f>
        <v>1</v>
      </c>
      <c r="BC255" s="80" cm="1">
        <f t="array" aca="1" ref="BC255" ca="1">_xlfn.IFS(BC256=1,0,TRIM(INDIRECT("ｄａｔａ!$"&amp;BC$112&amp;"$"&amp;$B255))="",1,TRIM(INDIRECT("ｄａｔａ!$"&amp;BC$112&amp;"$"&amp;$B255))&lt;&gt;"",0)</f>
        <v>1</v>
      </c>
      <c r="BD255" s="80" cm="1">
        <f t="array" aca="1" ref="BD255" ca="1">_xlfn.IFS(BD256=1,0,TRIM(INDIRECT("ｄａｔａ!$"&amp;BD$112&amp;"$"&amp;$B255))="",1,TRIM(INDIRECT("ｄａｔａ!$"&amp;BD$112&amp;"$"&amp;$B255))&lt;&gt;"",0)</f>
        <v>1</v>
      </c>
      <c r="BE255" s="80" cm="1">
        <f t="array" aca="1" ref="BE255" ca="1">_xlfn.IFS(BE256=1,0,TRIM(INDIRECT("ｄａｔａ!$"&amp;BE$112&amp;"$"&amp;$B255))="",1,TRIM(INDIRECT("ｄａｔａ!$"&amp;BE$112&amp;"$"&amp;$B255))&lt;&gt;"",0)</f>
        <v>1</v>
      </c>
      <c r="BF255" s="80" cm="1">
        <f t="array" aca="1" ref="BF255" ca="1">_xlfn.IFS(BF256=1,0,TRIM(INDIRECT("ｄａｔａ!$"&amp;BF$112&amp;"$"&amp;$B255))="",1,TRIM(INDIRECT("ｄａｔａ!$"&amp;BF$112&amp;"$"&amp;$B255))&lt;&gt;"",0)</f>
        <v>1</v>
      </c>
      <c r="BG255" s="80" cm="1">
        <f t="array" aca="1" ref="BG255" ca="1">_xlfn.IFS(BG256=1,0,TRIM(INDIRECT("ｄａｔａ!$"&amp;BG$112&amp;"$"&amp;$B255))="",1,TRIM(INDIRECT("ｄａｔａ!$"&amp;BG$112&amp;"$"&amp;$B255))&lt;&gt;"",0)</f>
        <v>1</v>
      </c>
      <c r="BH255" s="80" cm="1">
        <f t="array" aca="1" ref="BH255" ca="1">_xlfn.IFS(BH256=1,0,TRIM(INDIRECT("ｄａｔａ!$"&amp;BH$112&amp;"$"&amp;$B255))="",1,TRIM(INDIRECT("ｄａｔａ!$"&amp;BH$112&amp;"$"&amp;$B255))&lt;&gt;"",0)</f>
        <v>1</v>
      </c>
      <c r="BI255" s="80" cm="1">
        <f t="array" aca="1" ref="BI255" ca="1">_xlfn.IFS(BI256=1,0,TRIM(INDIRECT("ｄａｔａ!$"&amp;BI$112&amp;"$"&amp;$B255))="",1,TRIM(INDIRECT("ｄａｔａ!$"&amp;BI$112&amp;"$"&amp;$B255))&lt;&gt;"",0)</f>
        <v>1</v>
      </c>
      <c r="BJ255" s="80" cm="1">
        <f t="array" aca="1" ref="BJ255" ca="1">_xlfn.IFS(BJ256=1,0,TRIM(INDIRECT("ｄａｔａ!$"&amp;BJ$112&amp;"$"&amp;$B255))="",1,TRIM(INDIRECT("ｄａｔａ!$"&amp;BJ$112&amp;"$"&amp;$B255))&lt;&gt;"",0)</f>
        <v>1</v>
      </c>
      <c r="BK255" s="80" cm="1">
        <f t="array" aca="1" ref="BK255" ca="1">_xlfn.IFS(BK256=1,0,TRIM(INDIRECT("ｄａｔａ!$"&amp;BK$112&amp;"$"&amp;$B255))="",1,TRIM(INDIRECT("ｄａｔａ!$"&amp;BK$112&amp;"$"&amp;$B255))&lt;&gt;"",0)</f>
        <v>1</v>
      </c>
      <c r="BL255" s="80" cm="1">
        <f t="array" aca="1" ref="BL255" ca="1">_xlfn.IFS(BL256=1,0,TRIM(INDIRECT("ｄａｔａ!$"&amp;BL$112&amp;"$"&amp;$B255))="",1,TRIM(INDIRECT("ｄａｔａ!$"&amp;BL$112&amp;"$"&amp;$B255))&lt;&gt;"",0)</f>
        <v>1</v>
      </c>
      <c r="BM255" s="80" cm="1">
        <f t="array" aca="1" ref="BM255" ca="1">_xlfn.IFS(BM256=1,0,TRIM(INDIRECT("ｄａｔａ!$"&amp;BM$112&amp;"$"&amp;$B255))="",1,TRIM(INDIRECT("ｄａｔａ!$"&amp;BM$112&amp;"$"&amp;$B255))&lt;&gt;"",0)</f>
        <v>1</v>
      </c>
      <c r="BN255" s="80" cm="1">
        <f t="array" aca="1" ref="BN255" ca="1">_xlfn.IFS(BN256=1,0,TRIM(INDIRECT("ｄａｔａ!$"&amp;BN$112&amp;"$"&amp;$B255))="",1,TRIM(INDIRECT("ｄａｔａ!$"&amp;BN$112&amp;"$"&amp;$B255))&lt;&gt;"",0)</f>
        <v>1</v>
      </c>
      <c r="BO255" s="80" cm="1">
        <f t="array" aca="1" ref="BO255" ca="1">_xlfn.IFS(BO256=1,0,TRIM(INDIRECT("ｄａｔａ!$"&amp;BO$112&amp;"$"&amp;$B255))="",1,TRIM(INDIRECT("ｄａｔａ!$"&amp;BO$112&amp;"$"&amp;$B255))&lt;&gt;"",0)</f>
        <v>1</v>
      </c>
      <c r="BP255" s="80" cm="1">
        <f t="array" aca="1" ref="BP255" ca="1">_xlfn.IFS(BP256=1,0,TRIM(INDIRECT("ｄａｔａ!$"&amp;BP$112&amp;"$"&amp;$B255))="",1,TRIM(INDIRECT("ｄａｔａ!$"&amp;BP$112&amp;"$"&amp;$B255))&lt;&gt;"",0)</f>
        <v>1</v>
      </c>
    </row>
    <row r="256" spans="1:68" x14ac:dyDescent="0.2">
      <c r="B256" s="80">
        <f>VLOOKUP($A253,$A$11:$B$110,2,FALSE)</f>
        <v>42</v>
      </c>
      <c r="C256" s="80" t="s">
        <v>2430</v>
      </c>
      <c r="D256" s="80" cm="1">
        <f t="array" aca="1" ref="D256" ca="1">IF(ISERROR(INDIRECT("ｄａｔａ!$"&amp;D$112&amp;"$"&amp;$B256)),1,0)</f>
        <v>0</v>
      </c>
      <c r="F256" s="80" cm="1">
        <f t="array" aca="1" ref="F256" ca="1">IF(ISERROR(INDIRECT("ｄａｔａ!$"&amp;F$112&amp;"$"&amp;$B256)),1,0)</f>
        <v>0</v>
      </c>
      <c r="G256" s="80" cm="1">
        <f t="array" aca="1" ref="G256" ca="1">IF(ISERROR(INDIRECT("ｄａｔａ!$"&amp;G$112&amp;"$"&amp;$B256)),1,0)</f>
        <v>0</v>
      </c>
      <c r="H256" s="80" cm="1">
        <f t="array" aca="1" ref="H256" ca="1">IF(ISERROR(INDIRECT("ｄａｔａ!$"&amp;H$112&amp;"$"&amp;$B256)),1,0)</f>
        <v>0</v>
      </c>
      <c r="I256" s="80" cm="1">
        <f t="array" aca="1" ref="I256" ca="1">IF(ISERROR(INDIRECT("ｄａｔａ!$"&amp;I$112&amp;"$"&amp;$B256)),1,0)</f>
        <v>0</v>
      </c>
      <c r="J256" s="80" cm="1">
        <f t="array" aca="1" ref="J256" ca="1">IF(ISERROR(INDIRECT("ｄａｔａ!$"&amp;J$112&amp;"$"&amp;$B256)),1,0)</f>
        <v>0</v>
      </c>
      <c r="K256" s="80" cm="1">
        <f t="array" aca="1" ref="K256" ca="1">IF(ISERROR(INDIRECT("ｄａｔａ!$"&amp;K$112&amp;"$"&amp;$B256)),1,0)</f>
        <v>0</v>
      </c>
      <c r="L256" s="80" cm="1">
        <f t="array" aca="1" ref="L256" ca="1">IF(ISERROR(INDIRECT("ｄａｔａ!$"&amp;L$112&amp;"$"&amp;$B256)),1,0)</f>
        <v>0</v>
      </c>
      <c r="M256" s="80" cm="1">
        <f t="array" aca="1" ref="M256" ca="1">IF(ISERROR(INDIRECT("ｄａｔａ!$"&amp;M$112&amp;"$"&amp;$B256)),1,0)</f>
        <v>0</v>
      </c>
      <c r="N256" s="80" cm="1">
        <f t="array" aca="1" ref="N256" ca="1">IF(ISERROR(INDIRECT("ｄａｔａ!$"&amp;N$112&amp;"$"&amp;$B256)),1,0)</f>
        <v>0</v>
      </c>
      <c r="O256" s="80" cm="1">
        <f t="array" aca="1" ref="O256" ca="1">IF(ISERROR(INDIRECT("ｄａｔａ!$"&amp;O$112&amp;"$"&amp;$B256)),1,0)</f>
        <v>0</v>
      </c>
      <c r="P256" s="80" cm="1">
        <f t="array" aca="1" ref="P256" ca="1">IF(ISERROR(INDIRECT("ｄａｔａ!$"&amp;P$112&amp;"$"&amp;$B256)),1,0)</f>
        <v>0</v>
      </c>
      <c r="Q256" s="80" cm="1">
        <f t="array" aca="1" ref="Q256" ca="1">IF(ISERROR(INDIRECT("ｄａｔａ!$"&amp;Q$112&amp;"$"&amp;$B256)),1,0)</f>
        <v>0</v>
      </c>
      <c r="R256" s="80" cm="1">
        <f t="array" aca="1" ref="R256" ca="1">IF(ISERROR(INDIRECT("ｄａｔａ!$"&amp;R$112&amp;"$"&amp;$B256)),1,0)</f>
        <v>0</v>
      </c>
      <c r="S256" s="80" cm="1">
        <f t="array" aca="1" ref="S256" ca="1">IF(ISERROR(INDIRECT("ｄａｔａ!$"&amp;S$112&amp;"$"&amp;$B256)),1,0)</f>
        <v>0</v>
      </c>
      <c r="T256" s="80" cm="1">
        <f t="array" aca="1" ref="T256" ca="1">IF(ISERROR(INDIRECT("ｄａｔａ!$"&amp;T$112&amp;"$"&amp;$B256)),1,0)</f>
        <v>0</v>
      </c>
      <c r="U256" s="80" cm="1">
        <f t="array" aca="1" ref="U256" ca="1">IF(ISERROR(INDIRECT("ｄａｔａ!$"&amp;U$112&amp;"$"&amp;$B256)),1,0)</f>
        <v>0</v>
      </c>
      <c r="V256" s="80" cm="1">
        <f t="array" aca="1" ref="V256" ca="1">IF(ISERROR(INDIRECT("ｄａｔａ!$"&amp;V$112&amp;"$"&amp;$B256)),1,0)</f>
        <v>0</v>
      </c>
      <c r="W256" s="80" cm="1">
        <f t="array" aca="1" ref="W256" ca="1">IF(ISERROR(INDIRECT("ｄａｔａ!$"&amp;W$112&amp;"$"&amp;$B256)),1,0)</f>
        <v>0</v>
      </c>
      <c r="X256" s="80">
        <f ca="1">IF(SUM($Y254:$AO254,$Y256:$AO256)&gt;0,1,0)</f>
        <v>0</v>
      </c>
      <c r="Y256" s="80" cm="1">
        <f t="array" aca="1" ref="Y256" ca="1">IF(ISERROR(INDIRECT("ｄａｔａ!$"&amp;Y$112&amp;"$"&amp;$B256)),1,0)</f>
        <v>0</v>
      </c>
      <c r="Z256" s="80" cm="1">
        <f t="array" aca="1" ref="Z256" ca="1">IF(ISERROR(INDIRECT("ｄａｔａ!$"&amp;Z$112&amp;"$"&amp;$B256)),1,0)</f>
        <v>0</v>
      </c>
      <c r="AA256" s="80" cm="1">
        <f t="array" aca="1" ref="AA256" ca="1">IF(ISERROR(INDIRECT("ｄａｔａ!$"&amp;AA$112&amp;"$"&amp;$B256)),1,0)</f>
        <v>0</v>
      </c>
      <c r="AB256" s="80" cm="1">
        <f t="array" aca="1" ref="AB256" ca="1">IF(ISERROR(INDIRECT("ｄａｔａ!$"&amp;AB$112&amp;"$"&amp;$B256)),1,0)</f>
        <v>0</v>
      </c>
      <c r="AC256" s="80" cm="1">
        <f t="array" aca="1" ref="AC256" ca="1">IF(ISERROR(INDIRECT("ｄａｔａ!$"&amp;AC$112&amp;"$"&amp;$B256)),1,0)</f>
        <v>0</v>
      </c>
      <c r="AD256" s="80" cm="1">
        <f t="array" aca="1" ref="AD256" ca="1">IF(ISERROR(INDIRECT("ｄａｔａ!$"&amp;AD$112&amp;"$"&amp;$B256)),1,0)</f>
        <v>0</v>
      </c>
      <c r="AE256" s="80" cm="1">
        <f t="array" aca="1" ref="AE256" ca="1">IF(ISERROR(INDIRECT("ｄａｔａ!$"&amp;AE$112&amp;"$"&amp;$B256)),1,0)</f>
        <v>0</v>
      </c>
      <c r="AF256" s="80" cm="1">
        <f t="array" aca="1" ref="AF256" ca="1">IF(ISERROR(INDIRECT("ｄａｔａ!$"&amp;AF$112&amp;"$"&amp;$B256)),1,0)</f>
        <v>0</v>
      </c>
      <c r="AG256" s="80" cm="1">
        <f t="array" aca="1" ref="AG256" ca="1">IF(ISERROR(INDIRECT("ｄａｔａ!$"&amp;AG$112&amp;"$"&amp;$B256)),1,0)</f>
        <v>0</v>
      </c>
      <c r="AH256" s="80" cm="1">
        <f t="array" aca="1" ref="AH256" ca="1">IF(ISERROR(INDIRECT("ｄａｔａ!$"&amp;AH$112&amp;"$"&amp;$B256)),1,0)</f>
        <v>0</v>
      </c>
      <c r="AI256" s="80" cm="1">
        <f t="array" aca="1" ref="AI256" ca="1">IF(ISERROR(INDIRECT("ｄａｔａ!$"&amp;AI$112&amp;"$"&amp;$B256)),1,0)</f>
        <v>0</v>
      </c>
      <c r="AJ256" s="80" cm="1">
        <f t="array" aca="1" ref="AJ256" ca="1">IF(ISERROR(INDIRECT("ｄａｔａ!$"&amp;AJ$112&amp;"$"&amp;$B256)),1,0)</f>
        <v>0</v>
      </c>
      <c r="AK256" s="80" cm="1">
        <f t="array" aca="1" ref="AK256" ca="1">IF(ISERROR(INDIRECT("ｄａｔａ!$"&amp;AK$112&amp;"$"&amp;$B256)),1,0)</f>
        <v>0</v>
      </c>
      <c r="AL256" s="80" cm="1">
        <f t="array" aca="1" ref="AL256" ca="1">IF(ISERROR(INDIRECT("ｄａｔａ!$"&amp;AL$112&amp;"$"&amp;$B256)),1,0)</f>
        <v>0</v>
      </c>
      <c r="AM256" s="80" cm="1">
        <f t="array" aca="1" ref="AM256" ca="1">IF(ISERROR(INDIRECT("ｄａｔａ!$"&amp;AM$112&amp;"$"&amp;$B256)),1,0)</f>
        <v>0</v>
      </c>
      <c r="AN256" s="80" cm="1">
        <f t="array" aca="1" ref="AN256" ca="1">IF(ISERROR(INDIRECT("ｄａｔａ!$"&amp;AN$112&amp;"$"&amp;$B256)),1,0)</f>
        <v>0</v>
      </c>
      <c r="AO256" s="80" cm="1">
        <f t="array" aca="1" ref="AO256" ca="1">IF(ISERROR(INDIRECT("ｄａｔａ!$"&amp;AO$112&amp;"$"&amp;$B256)),1,0)</f>
        <v>0</v>
      </c>
      <c r="AP256" s="80">
        <f ca="1">IF(SUM($AQ254:$AZ254,$AQ256:$AZ256)&gt;0,1,0)</f>
        <v>0</v>
      </c>
      <c r="AQ256" s="80" cm="1">
        <f t="array" aca="1" ref="AQ256" ca="1">IF(ISERROR(INDIRECT("ｄａｔａ!$"&amp;AQ$112&amp;"$"&amp;$B256)),1,0)</f>
        <v>0</v>
      </c>
      <c r="AR256" s="80" cm="1">
        <f t="array" aca="1" ref="AR256" ca="1">IF(ISERROR(INDIRECT("ｄａｔａ!$"&amp;AR$112&amp;"$"&amp;$B256)),1,0)</f>
        <v>0</v>
      </c>
      <c r="AS256" s="80" cm="1">
        <f t="array" aca="1" ref="AS256" ca="1">IF(ISERROR(INDIRECT("ｄａｔａ!$"&amp;AS$112&amp;"$"&amp;$B256)),1,0)</f>
        <v>0</v>
      </c>
      <c r="AT256" s="80" cm="1">
        <f t="array" aca="1" ref="AT256" ca="1">IF(ISERROR(INDIRECT("ｄａｔａ!$"&amp;AT$112&amp;"$"&amp;$B256)),1,0)</f>
        <v>0</v>
      </c>
      <c r="AU256" s="80" cm="1">
        <f t="array" aca="1" ref="AU256" ca="1">IF(ISERROR(INDIRECT("ｄａｔａ!$"&amp;AU$112&amp;"$"&amp;$B256)),1,0)</f>
        <v>0</v>
      </c>
      <c r="AV256" s="80" cm="1">
        <f t="array" aca="1" ref="AV256" ca="1">IF(ISERROR(INDIRECT("ｄａｔａ!$"&amp;AV$112&amp;"$"&amp;$B256)),1,0)</f>
        <v>0</v>
      </c>
      <c r="AW256" s="80" cm="1">
        <f t="array" aca="1" ref="AW256" ca="1">IF(ISERROR(INDIRECT("ｄａｔａ!$"&amp;AW$112&amp;"$"&amp;$B256)),1,0)</f>
        <v>0</v>
      </c>
      <c r="AX256" s="80" cm="1">
        <f t="array" aca="1" ref="AX256" ca="1">IF(ISERROR(INDIRECT("ｄａｔａ!$"&amp;AX$112&amp;"$"&amp;$B256)),1,0)</f>
        <v>0</v>
      </c>
      <c r="AY256" s="80" cm="1">
        <f t="array" aca="1" ref="AY256" ca="1">IF(ISERROR(INDIRECT("ｄａｔａ!$"&amp;AY$112&amp;"$"&amp;$B256)),1,0)</f>
        <v>0</v>
      </c>
      <c r="AZ256" s="80" cm="1">
        <f t="array" aca="1" ref="AZ256" ca="1">IF(ISERROR(INDIRECT("ｄａｔａ!$"&amp;AZ$112&amp;"$"&amp;$B256)),1,0)</f>
        <v>0</v>
      </c>
      <c r="BA256" s="80">
        <f ca="1">IF(SUM($BB254:$BP254,$BB256:$BP256)&gt;0,1,0)</f>
        <v>0</v>
      </c>
      <c r="BB256" s="80" cm="1">
        <f t="array" aca="1" ref="BB256" ca="1">IF(ISERROR(INDIRECT("ｄａｔａ!$"&amp;BB$112&amp;"$"&amp;$B256)),1,0)</f>
        <v>0</v>
      </c>
      <c r="BC256" s="80" cm="1">
        <f t="array" aca="1" ref="BC256" ca="1">IF(ISERROR(INDIRECT("ｄａｔａ!$"&amp;BC$112&amp;"$"&amp;$B256)),1,0)</f>
        <v>0</v>
      </c>
      <c r="BD256" s="80" cm="1">
        <f t="array" aca="1" ref="BD256" ca="1">IF(ISERROR(INDIRECT("ｄａｔａ!$"&amp;BD$112&amp;"$"&amp;$B256)),1,0)</f>
        <v>0</v>
      </c>
      <c r="BE256" s="80" cm="1">
        <f t="array" aca="1" ref="BE256" ca="1">IF(ISERROR(INDIRECT("ｄａｔａ!$"&amp;BE$112&amp;"$"&amp;$B256)),1,0)</f>
        <v>0</v>
      </c>
      <c r="BF256" s="80" cm="1">
        <f t="array" aca="1" ref="BF256" ca="1">IF(ISERROR(INDIRECT("ｄａｔａ!$"&amp;BF$112&amp;"$"&amp;$B256)),1,0)</f>
        <v>0</v>
      </c>
      <c r="BG256" s="80" cm="1">
        <f t="array" aca="1" ref="BG256" ca="1">IF(ISERROR(INDIRECT("ｄａｔａ!$"&amp;BG$112&amp;"$"&amp;$B256)),1,0)</f>
        <v>0</v>
      </c>
      <c r="BH256" s="80" cm="1">
        <f t="array" aca="1" ref="BH256" ca="1">IF(ISERROR(INDIRECT("ｄａｔａ!$"&amp;BH$112&amp;"$"&amp;$B256)),1,0)</f>
        <v>0</v>
      </c>
      <c r="BI256" s="80" cm="1">
        <f t="array" aca="1" ref="BI256" ca="1">IF(ISERROR(INDIRECT("ｄａｔａ!$"&amp;BI$112&amp;"$"&amp;$B256)),1,0)</f>
        <v>0</v>
      </c>
      <c r="BJ256" s="80" cm="1">
        <f t="array" aca="1" ref="BJ256" ca="1">IF(ISERROR(INDIRECT("ｄａｔａ!$"&amp;BJ$112&amp;"$"&amp;$B256)),1,0)</f>
        <v>0</v>
      </c>
      <c r="BK256" s="80" cm="1">
        <f t="array" aca="1" ref="BK256" ca="1">IF(ISERROR(INDIRECT("ｄａｔａ!$"&amp;BK$112&amp;"$"&amp;$B256)),1,0)</f>
        <v>0</v>
      </c>
      <c r="BL256" s="80" cm="1">
        <f t="array" aca="1" ref="BL256" ca="1">IF(ISERROR(INDIRECT("ｄａｔａ!$"&amp;BL$112&amp;"$"&amp;$B256)),1,0)</f>
        <v>0</v>
      </c>
      <c r="BM256" s="80" cm="1">
        <f t="array" aca="1" ref="BM256" ca="1">IF(ISERROR(INDIRECT("ｄａｔａ!$"&amp;BM$112&amp;"$"&amp;$B256)),1,0)</f>
        <v>0</v>
      </c>
      <c r="BN256" s="80" cm="1">
        <f t="array" aca="1" ref="BN256" ca="1">IF(ISERROR(INDIRECT("ｄａｔａ!$"&amp;BN$112&amp;"$"&amp;$B256)),1,0)</f>
        <v>0</v>
      </c>
      <c r="BO256" s="80" cm="1">
        <f t="array" aca="1" ref="BO256" ca="1">IF(ISERROR(INDIRECT("ｄａｔａ!$"&amp;BO$112&amp;"$"&amp;$B256)),1,0)</f>
        <v>0</v>
      </c>
      <c r="BP256" s="80" cm="1">
        <f t="array" aca="1" ref="BP256" ca="1">IF(ISERROR(INDIRECT("ｄａｔａ!$"&amp;BP$112&amp;"$"&amp;$B256)),1,0)</f>
        <v>0</v>
      </c>
    </row>
    <row r="257" spans="1:68" x14ac:dyDescent="0.2">
      <c r="A257" s="80" t="s">
        <v>2354</v>
      </c>
      <c r="B257" s="80">
        <f>VLOOKUP($A257,$A$11:$B$110,2,FALSE)</f>
        <v>43</v>
      </c>
      <c r="C257" s="80" t="s">
        <v>2435</v>
      </c>
      <c r="D257" s="80" cm="1">
        <f t="array" aca="1" ref="D257" ca="1">_xlfn.IFS(D258=1,0,D259=1,0,AND(INDIRECT("ｄａｔａ!$"&amp;D$112&amp;"$"&amp;$B257)&lt;=INDIRECT("kikan!$Q$11"),INDIRECT("ｄａｔａ!$"&amp;D$112&amp;"$"&amp;$B257)&gt;=INDIRECT("kikan!$K$11")),0,TRUE,1)</f>
        <v>0</v>
      </c>
      <c r="F257" s="80">
        <v>0</v>
      </c>
      <c r="G257" s="80">
        <v>0</v>
      </c>
      <c r="H257" s="80">
        <v>0</v>
      </c>
      <c r="I257" s="80" cm="1">
        <f t="array" aca="1" ref="I257" ca="1">_xlfn.IFS(I258=1,0,I259=1,0,INDIRECT("ｄａｔａ!$"&amp;I$112&amp;"$"&amp;$B257)&gt;=INDIRECT("kikan!$I$11"),0,TRUE,1)</f>
        <v>0</v>
      </c>
      <c r="J257" s="80" cm="1">
        <f t="array" aca="1" ref="J257" ca="1">_xlfn.IFS(D260=1,0,I257=1,0,J258=1,0,I259=1,0,J259=1,0,INDIRECT("ｄａｔａ!$"&amp;I$112&amp;"$"&amp;$B257)&gt;INDIRECT("kikan!$I$11"),0,INDIRECT("ｄａｔａ!$"&amp;J$112&amp;"$"&amp;$B257)&gt;=INDIRECT("ｄａｔａ!$"&amp;D$112&amp;"$"&amp;$B257),0,TRUE,1)</f>
        <v>0</v>
      </c>
      <c r="K257" s="80" cm="1">
        <f t="array" aca="1" ref="K257" ca="1">_xlfn.IFS(K258=1,0,K259=1,0,AND(INDIRECT("ｄａｔａ!$"&amp;K$112&amp;"$"&amp;$B258)&gt;0,INDIRECT("ｄａｔａ!$"&amp;K$112&amp;"$"&amp;$B258)&lt;10000),0,TRUE,1)</f>
        <v>0</v>
      </c>
      <c r="L257" s="80" cm="1">
        <f t="array" aca="1" ref="L257" ca="1">_xlfn.IFS(L258=1,0,L259=1,0,INDIRECT("ｄａｔａ!$"&amp;L$112&amp;"$"&amp;$B257)&lt;20000,1,TRUE,0)</f>
        <v>0</v>
      </c>
      <c r="M257" s="80">
        <v>0</v>
      </c>
      <c r="N257" s="80">
        <v>0</v>
      </c>
      <c r="O257" s="80" cm="1">
        <f t="array" aca="1" ref="O257" ca="1">_xlfn.IFS(O260=1,0,INDIRECT("ｄａｔａ!$"&amp;O$112&amp;"$"&amp;$B258)=4,1,TRUE,0)</f>
        <v>0</v>
      </c>
      <c r="P257" s="80" cm="1">
        <f t="array" aca="1" ref="P257" ca="1">_xlfn.IFS(P260=1,0,AND(INDIRECT("ｄａｔａ!$"&amp;P$112&amp;"$"&amp;$B258)&lt;=3,INDIRECT("ｄａｔａ!$"&amp;P$112&amp;"$"&amp;$B258)&gt;0),1,TRUE,0)</f>
        <v>0</v>
      </c>
      <c r="Q257" s="80" cm="1">
        <f t="array" aca="1" ref="Q257" ca="1">_xlfn.IFS(Q260=1,0,INDIRECT("ｄａｔａ!$"&amp;Q$112&amp;"$"&amp;$B257)=1,1,TRUE,0)</f>
        <v>0</v>
      </c>
      <c r="R257" s="80">
        <v>0</v>
      </c>
      <c r="S257" s="80">
        <v>0</v>
      </c>
      <c r="T257" s="80">
        <v>0</v>
      </c>
      <c r="U257" s="80">
        <v>0</v>
      </c>
      <c r="V257" s="80">
        <v>0</v>
      </c>
      <c r="W257" s="80">
        <v>0</v>
      </c>
      <c r="X257" s="80">
        <f ca="1">IF(AND(SUM($Y257:$AO257)=0,17-SUM($Y259:$AO259)&gt;1),1,0)</f>
        <v>0</v>
      </c>
      <c r="Y257" s="80" cm="1">
        <f t="array" aca="1" ref="Y257" ca="1">_xlfn.IFS(Y260=1,0,INDIRECT("ｄａｔａ!$"&amp;Y$112&amp;"$"&amp;$B257)=2,1,TRUE,0)</f>
        <v>0</v>
      </c>
      <c r="Z257" s="80" cm="1">
        <f t="array" aca="1" ref="Z257" ca="1">_xlfn.IFS(Z260=1,0,INDIRECT("ｄａｔａ!$"&amp;Z$112&amp;"$"&amp;$B257)=2,1,TRUE,0)</f>
        <v>0</v>
      </c>
      <c r="AA257" s="80" cm="1">
        <f t="array" aca="1" ref="AA257" ca="1">_xlfn.IFS(AA260=1,0,INDIRECT("ｄａｔａ!$"&amp;AA$112&amp;"$"&amp;$B257)=2,1,TRUE,0)</f>
        <v>0</v>
      </c>
      <c r="AB257" s="80" cm="1">
        <f t="array" aca="1" ref="AB257" ca="1">_xlfn.IFS(AB260=1,0,INDIRECT("ｄａｔａ!$"&amp;AB$112&amp;"$"&amp;$B257)=2,1,TRUE,0)</f>
        <v>0</v>
      </c>
      <c r="AC257" s="80" cm="1">
        <f t="array" aca="1" ref="AC257" ca="1">_xlfn.IFS(AC260=1,0,INDIRECT("ｄａｔａ!$"&amp;AC$112&amp;"$"&amp;$B257)=2,1,TRUE,0)</f>
        <v>0</v>
      </c>
      <c r="AD257" s="80" cm="1">
        <f t="array" aca="1" ref="AD257" ca="1">_xlfn.IFS(AD260=1,0,INDIRECT("ｄａｔａ!$"&amp;AD$112&amp;"$"&amp;$B257)=2,1,TRUE,0)</f>
        <v>0</v>
      </c>
      <c r="AE257" s="80" cm="1">
        <f t="array" aca="1" ref="AE257" ca="1">_xlfn.IFS(AE260=1,0,INDIRECT("ｄａｔａ!$"&amp;AE$112&amp;"$"&amp;$B257)=2,1,TRUE,0)</f>
        <v>0</v>
      </c>
      <c r="AF257" s="80" cm="1">
        <f t="array" aca="1" ref="AF257" ca="1">_xlfn.IFS(AF260=1,0,INDIRECT("ｄａｔａ!$"&amp;AF$112&amp;"$"&amp;$B257)=2,1,TRUE,0)</f>
        <v>0</v>
      </c>
      <c r="AG257" s="80" cm="1">
        <f t="array" aca="1" ref="AG257" ca="1">_xlfn.IFS(AG260=1,0,INDIRECT("ｄａｔａ!$"&amp;AG$112&amp;"$"&amp;$B257)=2,1,TRUE,0)</f>
        <v>0</v>
      </c>
      <c r="AH257" s="80" cm="1">
        <f t="array" aca="1" ref="AH257" ca="1">_xlfn.IFS(AH260=1,0,INDIRECT("ｄａｔａ!$"&amp;AH$112&amp;"$"&amp;$B257)=2,1,TRUE,0)</f>
        <v>0</v>
      </c>
      <c r="AI257" s="80" cm="1">
        <f t="array" aca="1" ref="AI257" ca="1">_xlfn.IFS(AI260=1,0,INDIRECT("ｄａｔａ!$"&amp;AI$112&amp;"$"&amp;$B257)=2,1,TRUE,0)</f>
        <v>0</v>
      </c>
      <c r="AJ257" s="80" cm="1">
        <f t="array" aca="1" ref="AJ257" ca="1">_xlfn.IFS(AJ260=1,0,INDIRECT("ｄａｔａ!$"&amp;AJ$112&amp;"$"&amp;$B257)=2,1,TRUE,0)</f>
        <v>0</v>
      </c>
      <c r="AK257" s="80" cm="1">
        <f t="array" aca="1" ref="AK257" ca="1">_xlfn.IFS(AK260=1,0,INDIRECT("ｄａｔａ!$"&amp;AK$112&amp;"$"&amp;$B257)=2,1,TRUE,0)</f>
        <v>0</v>
      </c>
      <c r="AL257" s="80" cm="1">
        <f t="array" aca="1" ref="AL257" ca="1">_xlfn.IFS(AL260=1,0,INDIRECT("ｄａｔａ!$"&amp;AL$112&amp;"$"&amp;$B257)=2,1,TRUE,0)</f>
        <v>0</v>
      </c>
      <c r="AM257" s="80" cm="1">
        <f t="array" aca="1" ref="AM257" ca="1">_xlfn.IFS(AM260=1,0,INDIRECT("ｄａｔａ!$"&amp;AM$112&amp;"$"&amp;$B257)=2,1,TRUE,0)</f>
        <v>0</v>
      </c>
      <c r="AN257" s="80" cm="1">
        <f t="array" aca="1" ref="AN257" ca="1">_xlfn.IFS(AN260=1,0,INDIRECT("ｄａｔａ!$"&amp;AN$112&amp;"$"&amp;$B257)=2,1,TRUE,0)</f>
        <v>0</v>
      </c>
      <c r="AO257" s="80" cm="1">
        <f t="array" aca="1" ref="AO257" ca="1">_xlfn.IFS(AO260=1,0,INDIRECT("ｄａｔａ!$"&amp;AO$112&amp;"$"&amp;$B257)=2,1,TRUE,0)</f>
        <v>0</v>
      </c>
      <c r="AP257" s="80">
        <f ca="1">IF(AND(SUM($AQ257:$AZ257)=0,10-SUM($AQ259:$AZ259)&gt;1),1,0)</f>
        <v>0</v>
      </c>
      <c r="AQ257" s="80" cm="1">
        <f t="array" aca="1" ref="AQ257" ca="1">_xlfn.IFS(AQ260=1,0,INDIRECT("ｄａｔａ!$"&amp;AQ$112&amp;"$"&amp;$B257)=2,1,TRUE,0)</f>
        <v>0</v>
      </c>
      <c r="AR257" s="80" cm="1">
        <f t="array" aca="1" ref="AR257" ca="1">_xlfn.IFS(AR260=1,0,INDIRECT("ｄａｔａ!$"&amp;AR$112&amp;"$"&amp;$B257)=2,1,TRUE,0)</f>
        <v>0</v>
      </c>
      <c r="AS257" s="80" cm="1">
        <f t="array" aca="1" ref="AS257" ca="1">_xlfn.IFS(AS260=1,0,INDIRECT("ｄａｔａ!$"&amp;AS$112&amp;"$"&amp;$B257)=2,1,TRUE,0)</f>
        <v>0</v>
      </c>
      <c r="AT257" s="80" cm="1">
        <f t="array" aca="1" ref="AT257" ca="1">_xlfn.IFS(AT260=1,0,INDIRECT("ｄａｔａ!$"&amp;AT$112&amp;"$"&amp;$B257)=2,1,TRUE,0)</f>
        <v>0</v>
      </c>
      <c r="AU257" s="80" cm="1">
        <f t="array" aca="1" ref="AU257" ca="1">_xlfn.IFS(AU260=1,0,INDIRECT("ｄａｔａ!$"&amp;AU$112&amp;"$"&amp;$B257)=2,1,TRUE,0)</f>
        <v>0</v>
      </c>
      <c r="AV257" s="80" cm="1">
        <f t="array" aca="1" ref="AV257" ca="1">_xlfn.IFS(AV260=1,0,INDIRECT("ｄａｔａ!$"&amp;AV$112&amp;"$"&amp;$B257)=2,1,TRUE,0)</f>
        <v>0</v>
      </c>
      <c r="AW257" s="80" cm="1">
        <f t="array" aca="1" ref="AW257" ca="1">_xlfn.IFS(AW260=1,0,INDIRECT("ｄａｔａ!$"&amp;AW$112&amp;"$"&amp;$B257)=2,1,TRUE,0)</f>
        <v>0</v>
      </c>
      <c r="AX257" s="80" cm="1">
        <f t="array" aca="1" ref="AX257" ca="1">_xlfn.IFS(AX260=1,0,INDIRECT("ｄａｔａ!$"&amp;AX$112&amp;"$"&amp;$B257)=2,1,TRUE,0)</f>
        <v>0</v>
      </c>
      <c r="AY257" s="80" cm="1">
        <f t="array" aca="1" ref="AY257" ca="1">_xlfn.IFS(AY260=1,0,INDIRECT("ｄａｔａ!$"&amp;AY$112&amp;"$"&amp;$B257)=2,1,TRUE,0)</f>
        <v>0</v>
      </c>
      <c r="AZ257" s="80" cm="1">
        <f t="array" aca="1" ref="AZ257" ca="1">_xlfn.IFS(AZ260=1,0,INDIRECT("ｄａｔａ!$"&amp;AZ$112&amp;"$"&amp;$B257)=2,1,TRUE,0)</f>
        <v>0</v>
      </c>
      <c r="BA257" s="80">
        <f ca="1">IF(AND(SUM($BB257:$BP257)=0,15-SUM($BB259:$BP259)&gt;1),1,0)</f>
        <v>0</v>
      </c>
      <c r="BB257" s="80" cm="1">
        <f t="array" aca="1" ref="BB257" ca="1">_xlfn.IFS(BB260=1,0,INDIRECT("ｄａｔａ!$"&amp;BB$112&amp;"$"&amp;$B257)=2,1,TRUE,0)</f>
        <v>0</v>
      </c>
      <c r="BC257" s="80" cm="1">
        <f t="array" aca="1" ref="BC257" ca="1">_xlfn.IFS(BC260=1,0,INDIRECT("ｄａｔａ!$"&amp;BC$112&amp;"$"&amp;$B257)=2,1,TRUE,0)</f>
        <v>0</v>
      </c>
      <c r="BD257" s="80" cm="1">
        <f t="array" aca="1" ref="BD257" ca="1">_xlfn.IFS(BD260=1,0,INDIRECT("ｄａｔａ!$"&amp;BD$112&amp;"$"&amp;$B257)=2,1,TRUE,0)</f>
        <v>0</v>
      </c>
      <c r="BE257" s="80" cm="1">
        <f t="array" aca="1" ref="BE257" ca="1">_xlfn.IFS(BE260=1,0,INDIRECT("ｄａｔａ!$"&amp;BE$112&amp;"$"&amp;$B257)=2,1,TRUE,0)</f>
        <v>0</v>
      </c>
      <c r="BF257" s="80" cm="1">
        <f t="array" aca="1" ref="BF257" ca="1">_xlfn.IFS(BF260=1,0,INDIRECT("ｄａｔａ!$"&amp;BF$112&amp;"$"&amp;$B257)=2,1,TRUE,0)</f>
        <v>0</v>
      </c>
      <c r="BG257" s="80" cm="1">
        <f t="array" aca="1" ref="BG257" ca="1">_xlfn.IFS(BG260=1,0,INDIRECT("ｄａｔａ!$"&amp;BG$112&amp;"$"&amp;$B257)=2,1,TRUE,0)</f>
        <v>0</v>
      </c>
      <c r="BH257" s="80" cm="1">
        <f t="array" aca="1" ref="BH257" ca="1">_xlfn.IFS(BH260=1,0,INDIRECT("ｄａｔａ!$"&amp;BH$112&amp;"$"&amp;$B257)=2,1,TRUE,0)</f>
        <v>0</v>
      </c>
      <c r="BI257" s="80" cm="1">
        <f t="array" aca="1" ref="BI257" ca="1">_xlfn.IFS(BI260=1,0,INDIRECT("ｄａｔａ!$"&amp;BI$112&amp;"$"&amp;$B257)=2,1,TRUE,0)</f>
        <v>0</v>
      </c>
      <c r="BJ257" s="80" cm="1">
        <f t="array" aca="1" ref="BJ257" ca="1">_xlfn.IFS(BJ260=1,0,INDIRECT("ｄａｔａ!$"&amp;BJ$112&amp;"$"&amp;$B257)=2,1,TRUE,0)</f>
        <v>0</v>
      </c>
      <c r="BK257" s="80" cm="1">
        <f t="array" aca="1" ref="BK257" ca="1">_xlfn.IFS(BK260=1,0,INDIRECT("ｄａｔａ!$"&amp;BK$112&amp;"$"&amp;$B257)=2,1,TRUE,0)</f>
        <v>0</v>
      </c>
      <c r="BL257" s="80" cm="1">
        <f t="array" aca="1" ref="BL257" ca="1">_xlfn.IFS(BL260=1,0,INDIRECT("ｄａｔａ!$"&amp;BL$112&amp;"$"&amp;$B257)=2,1,TRUE,0)</f>
        <v>0</v>
      </c>
      <c r="BM257" s="80" cm="1">
        <f t="array" aca="1" ref="BM257" ca="1">_xlfn.IFS(BM260=1,0,INDIRECT("ｄａｔａ!$"&amp;BM$112&amp;"$"&amp;$B257)=2,1,TRUE,0)</f>
        <v>0</v>
      </c>
      <c r="BN257" s="80" cm="1">
        <f t="array" aca="1" ref="BN257" ca="1">_xlfn.IFS(BN260=1,0,INDIRECT("ｄａｔａ!$"&amp;BN$112&amp;"$"&amp;$B257)=2,1,TRUE,0)</f>
        <v>0</v>
      </c>
      <c r="BO257" s="80" cm="1">
        <f t="array" aca="1" ref="BO257" ca="1">_xlfn.IFS(BO260=1,0,INDIRECT("ｄａｔａ!$"&amp;BO$112&amp;"$"&amp;$B257)=2,1,TRUE,0)</f>
        <v>0</v>
      </c>
      <c r="BP257" s="80" cm="1">
        <f t="array" aca="1" ref="BP257" ca="1">_xlfn.IFS(BP260=1,0,INDIRECT("ｄａｔａ!$"&amp;BP$112&amp;"$"&amp;$B257)=2,1,TRUE,0)</f>
        <v>0</v>
      </c>
    </row>
    <row r="258" spans="1:68" x14ac:dyDescent="0.2">
      <c r="B258" s="80">
        <f>VLOOKUP($A257,$A$11:$B$110,2,FALSE)</f>
        <v>43</v>
      </c>
      <c r="C258" s="80" t="s">
        <v>2437</v>
      </c>
      <c r="D258" s="80" cm="1">
        <f t="array" aca="1" ref="D258" ca="1">_xlfn.IFS(D259=1,0,AND(ISNUMBER(INDIRECT("ｄａｔａ!$"&amp;D$112&amp;"$"&amp;$B258)),INDIRECT("ｄａｔａ!$"&amp;D$112&amp;"$"&amp;$B258)&lt;=12,INDIRECT("ｄａｔａ!$"&amp;D$112&amp;"$"&amp;$B258)&gt;=1),0,TRUE,1)</f>
        <v>1</v>
      </c>
      <c r="F258" s="80">
        <v>0</v>
      </c>
      <c r="G258" s="80">
        <v>0</v>
      </c>
      <c r="H258" s="80">
        <v>0</v>
      </c>
      <c r="I258" s="80" cm="1">
        <f t="array" aca="1" ref="I258" ca="1">_xlfn.IFS(I259=1,0,AND(ISNUMBER(INDIRECT("ｄａｔａ!$"&amp;I$112&amp;"$"&amp;$B258)),LEN(INDIRECT("ｄａｔａ!$"&amp;I$112&amp;"$"&amp;$B258))=4),0,TRUE,1)</f>
        <v>0</v>
      </c>
      <c r="J258" s="80" cm="1">
        <f t="array" aca="1" ref="J258" ca="1">_xlfn.IFS(J259=1,0,AND(ISNUMBER(INDIRECT("ｄａｔａ!$"&amp;J$112&amp;"$"&amp;$B258)),INDIRECT("ｄａｔａ!$"&amp;J$112&amp;"$"&amp;$B258)&lt;=12,INDIRECT("ｄａｔａ!$"&amp;J$112&amp;"$"&amp;$B258)&gt;=1),0,TRUE,1)</f>
        <v>0</v>
      </c>
      <c r="K258" s="80" cm="1">
        <f t="array" aca="1" ref="K258" ca="1">_xlfn.IFS(K259=1,0,ISNUMBER(INDIRECT("ｄａｔａ!$"&amp;K$112&amp;"$"&amp;$B258)),0,TRUE,1)</f>
        <v>0</v>
      </c>
      <c r="L258" s="80" cm="1">
        <f t="array" aca="1" ref="L258" ca="1">_xlfn.IFS(L259=1,0,AND(ISNUMBER(INDIRECT("ｄａｔａ!$"&amp;L$112&amp;"$"&amp;$B258)),INDIRECT("ｄａｔａ!$"&amp;L$112&amp;"$"&amp;$B258)&gt;0),0,TRUE,1)</f>
        <v>0</v>
      </c>
      <c r="M258" s="80" cm="1">
        <f t="array" aca="1" ref="M258" ca="1">_xlfn.IFS(M259=1,0,AND(INDIRECT("ｄａｔａ!$"&amp;M$112&amp;"$"&amp;$B258)&lt;=5,INDIRECT("ｄａｔａ!$"&amp;M$112&amp;"$"&amp;$B258)&gt;0),0,TRUE,1)</f>
        <v>0</v>
      </c>
      <c r="N258" s="80" cm="1">
        <f t="array" aca="1" ref="N258" ca="1">_xlfn.IFS(N259=1,0,AND(INDIRECT("ｄａｔａ!$"&amp;N$112&amp;"$"&amp;$B258)&lt;=2,INDIRECT("ｄａｔａ!$"&amp;N$112&amp;"$"&amp;$B258)&gt;0),0,TRUE,1)</f>
        <v>0</v>
      </c>
      <c r="O258" s="80" cm="1">
        <f t="array" aca="1" ref="O258" ca="1">_xlfn.IFS(O259=1,0,AND(INDIRECT("ｄａｔａ!$"&amp;O$112&amp;"$"&amp;$B258)&lt;=4,INDIRECT("ｄａｔａ!$"&amp;O$112&amp;"$"&amp;$B258)&gt;0),0,TRUE,1)</f>
        <v>0</v>
      </c>
      <c r="P258" s="80" cm="1">
        <f t="array" aca="1" ref="P258" ca="1">_xlfn.IFS(P259=1,0,AND(INDIRECT("ｄａｔａ!$"&amp;P$112&amp;"$"&amp;$B258)&lt;=3,INDIRECT("ｄａｔａ!$"&amp;P$112&amp;"$"&amp;$B258)&gt;0),0,TRUE,1)</f>
        <v>0</v>
      </c>
      <c r="Q258" s="80" cm="1">
        <f t="array" aca="1" ref="Q258" ca="1">_xlfn.IFS(Q259=1,0,AND(INDIRECT("ｄａｔａ!$"&amp;Q$112&amp;"$"&amp;$B258)&lt;=2,INDIRECT("ｄａｔａ!$"&amp;Q$112&amp;"$"&amp;$B258)&gt;0),0,TRUE,1)</f>
        <v>0</v>
      </c>
      <c r="R258" s="80" cm="1">
        <f t="array" aca="1" ref="R258" ca="1">_xlfn.IFS(R259=1,0,AND(INDIRECT("ｄａｔａ!$"&amp;R$112&amp;"$"&amp;$B258)&lt;=10,INDIRECT("ｄａｔａ!$"&amp;R$112&amp;"$"&amp;$B258)&gt;0),0,TRUE,1)</f>
        <v>0</v>
      </c>
      <c r="S258" s="80" cm="1">
        <f t="array" aca="1" ref="S258" ca="1">_xlfn.IFS(S259=1,0,AND(INDIRECT("ｄａｔａ!$"&amp;S$112&amp;"$"&amp;$B258)&lt;=5,INDIRECT("ｄａｔａ!$"&amp;S$112&amp;"$"&amp;$B258)&gt;0),0,TRUE,1)</f>
        <v>0</v>
      </c>
      <c r="T258" s="80" cm="1">
        <f t="array" aca="1" ref="T258" ca="1">_xlfn.IFS(T259=1,0,AND(INDIRECT("ｄａｔａ!$"&amp;T$112&amp;"$"&amp;$B258)&lt;=9,INDIRECT("ｄａｔａ!$"&amp;T$112&amp;"$"&amp;$B258)&gt;0),0,TRUE,1)</f>
        <v>0</v>
      </c>
      <c r="U258" s="80" cm="1">
        <f t="array" aca="1" ref="U258" ca="1">_xlfn.IFS(U259=1,0,ISNUMBER(INDIRECT("ｄａｔａ!$"&amp;U$112&amp;"$"&amp;$B258)),0,TRUE,1)</f>
        <v>0</v>
      </c>
      <c r="V258" s="80" cm="1">
        <f t="array" aca="1" ref="V258" ca="1">_xlfn.IFS(V259=1,0,AND(INDIRECT("ｄａｔａ!$"&amp;V$112&amp;"$"&amp;$B258)&lt;=4,INDIRECT("ｄａｔａ!$"&amp;V$112&amp;"$"&amp;$B258)&gt;0),0,TRUE,1)</f>
        <v>0</v>
      </c>
      <c r="W258" s="80" cm="1">
        <f t="array" aca="1" ref="W258" ca="1">_xlfn.IFS(W259=1,0,AND(INDIRECT("ｄａｔａ!$"&amp;W$112&amp;"$"&amp;$B258)&lt;=2,INDIRECT("ｄａｔａ!$"&amp;W$112&amp;"$"&amp;$B258)&gt;0),0,TRUE,1)</f>
        <v>0</v>
      </c>
      <c r="X258" s="80">
        <f ca="1">IF(SUM($Y257:$AO257)&gt;1,1,0)</f>
        <v>0</v>
      </c>
      <c r="Y258" s="80" cm="1">
        <f t="array" aca="1" ref="Y258" ca="1">_xlfn.IFS(Y260=1,0,Y259=1,0,AND(INDIRECT("ｄａｔａ!$"&amp;Y$112&amp;"$"&amp;$B258)&lt;=2,INDIRECT("ｄａｔａ!$"&amp;Y$112&amp;"$"&amp;$B258)&gt;0),0,TRUE,1)</f>
        <v>0</v>
      </c>
      <c r="Z258" s="80" cm="1">
        <f t="array" aca="1" ref="Z258" ca="1">_xlfn.IFS(Z260=1,0,Z259=1,0,AND(INDIRECT("ｄａｔａ!$"&amp;Z$112&amp;"$"&amp;$B258)&lt;=2,INDIRECT("ｄａｔａ!$"&amp;Z$112&amp;"$"&amp;$B258)&gt;0),0,TRUE,1)</f>
        <v>0</v>
      </c>
      <c r="AA258" s="80" cm="1">
        <f t="array" aca="1" ref="AA258" ca="1">_xlfn.IFS(AA260=1,0,AA259=1,0,AND(INDIRECT("ｄａｔａ!$"&amp;AA$112&amp;"$"&amp;$B258)&lt;=2,INDIRECT("ｄａｔａ!$"&amp;AA$112&amp;"$"&amp;$B258)&gt;0),0,TRUE,1)</f>
        <v>0</v>
      </c>
      <c r="AB258" s="80" cm="1">
        <f t="array" aca="1" ref="AB258" ca="1">_xlfn.IFS(AB260=1,0,AB259=1,0,AND(INDIRECT("ｄａｔａ!$"&amp;AB$112&amp;"$"&amp;$B258)&lt;=2,INDIRECT("ｄａｔａ!$"&amp;AB$112&amp;"$"&amp;$B258)&gt;0),0,TRUE,1)</f>
        <v>0</v>
      </c>
      <c r="AC258" s="80" cm="1">
        <f t="array" aca="1" ref="AC258" ca="1">_xlfn.IFS(AC260=1,0,AC259=1,0,AND(INDIRECT("ｄａｔａ!$"&amp;AC$112&amp;"$"&amp;$B258)&lt;=2,INDIRECT("ｄａｔａ!$"&amp;AC$112&amp;"$"&amp;$B258)&gt;0),0,TRUE,1)</f>
        <v>0</v>
      </c>
      <c r="AD258" s="80" cm="1">
        <f t="array" aca="1" ref="AD258" ca="1">_xlfn.IFS(AD260=1,0,AD259=1,0,AND(INDIRECT("ｄａｔａ!$"&amp;AD$112&amp;"$"&amp;$B258)&lt;=2,INDIRECT("ｄａｔａ!$"&amp;AD$112&amp;"$"&amp;$B258)&gt;0),0,TRUE,1)</f>
        <v>0</v>
      </c>
      <c r="AE258" s="80" cm="1">
        <f t="array" aca="1" ref="AE258" ca="1">_xlfn.IFS(AE260=1,0,AE259=1,0,AND(INDIRECT("ｄａｔａ!$"&amp;AE$112&amp;"$"&amp;$B258)&lt;=2,INDIRECT("ｄａｔａ!$"&amp;AE$112&amp;"$"&amp;$B258)&gt;0),0,TRUE,1)</f>
        <v>0</v>
      </c>
      <c r="AF258" s="80" cm="1">
        <f t="array" aca="1" ref="AF258" ca="1">_xlfn.IFS(AF260=1,0,AF259=1,0,AND(INDIRECT("ｄａｔａ!$"&amp;AF$112&amp;"$"&amp;$B258)&lt;=2,INDIRECT("ｄａｔａ!$"&amp;AF$112&amp;"$"&amp;$B258)&gt;0),0,TRUE,1)</f>
        <v>0</v>
      </c>
      <c r="AG258" s="80" cm="1">
        <f t="array" aca="1" ref="AG258" ca="1">_xlfn.IFS(AG260=1,0,AG259=1,0,AND(INDIRECT("ｄａｔａ!$"&amp;AG$112&amp;"$"&amp;$B258)&lt;=2,INDIRECT("ｄａｔａ!$"&amp;AG$112&amp;"$"&amp;$B258)&gt;0),0,TRUE,1)</f>
        <v>0</v>
      </c>
      <c r="AH258" s="80" cm="1">
        <f t="array" aca="1" ref="AH258" ca="1">_xlfn.IFS(AH260=1,0,AH259=1,0,AND(INDIRECT("ｄａｔａ!$"&amp;AH$112&amp;"$"&amp;$B258)&lt;=2,INDIRECT("ｄａｔａ!$"&amp;AH$112&amp;"$"&amp;$B258)&gt;0),0,TRUE,1)</f>
        <v>0</v>
      </c>
      <c r="AI258" s="80" cm="1">
        <f t="array" aca="1" ref="AI258" ca="1">_xlfn.IFS(AI260=1,0,AI259=1,0,AND(INDIRECT("ｄａｔａ!$"&amp;AI$112&amp;"$"&amp;$B258)&lt;=2,INDIRECT("ｄａｔａ!$"&amp;AI$112&amp;"$"&amp;$B258)&gt;0),0,TRUE,1)</f>
        <v>0</v>
      </c>
      <c r="AJ258" s="80" cm="1">
        <f t="array" aca="1" ref="AJ258" ca="1">_xlfn.IFS(AJ260=1,0,AJ259=1,0,AND(INDIRECT("ｄａｔａ!$"&amp;AJ$112&amp;"$"&amp;$B258)&lt;=2,INDIRECT("ｄａｔａ!$"&amp;AJ$112&amp;"$"&amp;$B258)&gt;0),0,TRUE,1)</f>
        <v>0</v>
      </c>
      <c r="AK258" s="80" cm="1">
        <f t="array" aca="1" ref="AK258" ca="1">_xlfn.IFS(AK260=1,0,AK259=1,0,AND(INDIRECT("ｄａｔａ!$"&amp;AK$112&amp;"$"&amp;$B258)&lt;=2,INDIRECT("ｄａｔａ!$"&amp;AK$112&amp;"$"&amp;$B258)&gt;0),0,TRUE,1)</f>
        <v>0</v>
      </c>
      <c r="AL258" s="80" cm="1">
        <f t="array" aca="1" ref="AL258" ca="1">_xlfn.IFS(AL260=1,0,AL259=1,0,AND(INDIRECT("ｄａｔａ!$"&amp;AL$112&amp;"$"&amp;$B258)&lt;=2,INDIRECT("ｄａｔａ!$"&amp;AL$112&amp;"$"&amp;$B258)&gt;0),0,TRUE,1)</f>
        <v>0</v>
      </c>
      <c r="AM258" s="80" cm="1">
        <f t="array" aca="1" ref="AM258" ca="1">_xlfn.IFS(AM260=1,0,AM259=1,0,AND(INDIRECT("ｄａｔａ!$"&amp;AM$112&amp;"$"&amp;$B258)&lt;=2,INDIRECT("ｄａｔａ!$"&amp;AM$112&amp;"$"&amp;$B258)&gt;0),0,TRUE,1)</f>
        <v>0</v>
      </c>
      <c r="AN258" s="80" cm="1">
        <f t="array" aca="1" ref="AN258" ca="1">_xlfn.IFS(AN260=1,0,AN259=1,0,AND(INDIRECT("ｄａｔａ!$"&amp;AN$112&amp;"$"&amp;$B258)&lt;=2,INDIRECT("ｄａｔａ!$"&amp;AN$112&amp;"$"&amp;$B258)&gt;0),0,TRUE,1)</f>
        <v>0</v>
      </c>
      <c r="AO258" s="80" cm="1">
        <f t="array" aca="1" ref="AO258" ca="1">_xlfn.IFS(AO260=1,0,AO259=1,0,AND(INDIRECT("ｄａｔａ!$"&amp;AO$112&amp;"$"&amp;$B258)&lt;=2,INDIRECT("ｄａｔａ!$"&amp;AO$112&amp;"$"&amp;$B258)&gt;0),0,TRUE,1)</f>
        <v>0</v>
      </c>
      <c r="AP258" s="80">
        <f ca="1">IF(SUM($AQ257:$AZ257)&gt;1,1,0)</f>
        <v>0</v>
      </c>
      <c r="AQ258" s="80" cm="1">
        <f t="array" aca="1" ref="AQ258" ca="1">_xlfn.IFS(AQ260=1,0,AQ259=1,0,AND(INDIRECT("ｄａｔａ!$"&amp;AQ$112&amp;"$"&amp;$B258)&lt;=2,INDIRECT("ｄａｔａ!$"&amp;AQ$112&amp;"$"&amp;$B258)&gt;0),0,TRUE,1)</f>
        <v>0</v>
      </c>
      <c r="AR258" s="80" cm="1">
        <f t="array" aca="1" ref="AR258" ca="1">_xlfn.IFS(AR260=1,0,AR259=1,0,AND(INDIRECT("ｄａｔａ!$"&amp;AR$112&amp;"$"&amp;$B258)&lt;=2,INDIRECT("ｄａｔａ!$"&amp;AR$112&amp;"$"&amp;$B258)&gt;0),0,TRUE,1)</f>
        <v>0</v>
      </c>
      <c r="AS258" s="80" cm="1">
        <f t="array" aca="1" ref="AS258" ca="1">_xlfn.IFS(AS260=1,0,AS259=1,0,AND(INDIRECT("ｄａｔａ!$"&amp;AS$112&amp;"$"&amp;$B258)&lt;=2,INDIRECT("ｄａｔａ!$"&amp;AS$112&amp;"$"&amp;$B258)&gt;0),0,TRUE,1)</f>
        <v>0</v>
      </c>
      <c r="AT258" s="80" cm="1">
        <f t="array" aca="1" ref="AT258" ca="1">_xlfn.IFS(AT260=1,0,AT259=1,0,AND(INDIRECT("ｄａｔａ!$"&amp;AT$112&amp;"$"&amp;$B258)&lt;=2,INDIRECT("ｄａｔａ!$"&amp;AT$112&amp;"$"&amp;$B258)&gt;0),0,TRUE,1)</f>
        <v>0</v>
      </c>
      <c r="AU258" s="80" cm="1">
        <f t="array" aca="1" ref="AU258" ca="1">_xlfn.IFS(AU260=1,0,AU259=1,0,AND(INDIRECT("ｄａｔａ!$"&amp;AU$112&amp;"$"&amp;$B258)&lt;=2,INDIRECT("ｄａｔａ!$"&amp;AU$112&amp;"$"&amp;$B258)&gt;0),0,TRUE,1)</f>
        <v>0</v>
      </c>
      <c r="AV258" s="80" cm="1">
        <f t="array" aca="1" ref="AV258" ca="1">_xlfn.IFS(AV260=1,0,AV259=1,0,AND(INDIRECT("ｄａｔａ!$"&amp;AV$112&amp;"$"&amp;$B258)&lt;=2,INDIRECT("ｄａｔａ!$"&amp;AV$112&amp;"$"&amp;$B258)&gt;0),0,TRUE,1)</f>
        <v>0</v>
      </c>
      <c r="AW258" s="80" cm="1">
        <f t="array" aca="1" ref="AW258" ca="1">_xlfn.IFS(AW260=1,0,AW259=1,0,AND(INDIRECT("ｄａｔａ!$"&amp;AW$112&amp;"$"&amp;$B258)&lt;=2,INDIRECT("ｄａｔａ!$"&amp;AW$112&amp;"$"&amp;$B258)&gt;0),0,TRUE,1)</f>
        <v>0</v>
      </c>
      <c r="AX258" s="80" cm="1">
        <f t="array" aca="1" ref="AX258" ca="1">_xlfn.IFS(AX260=1,0,AX259=1,0,AND(INDIRECT("ｄａｔａ!$"&amp;AX$112&amp;"$"&amp;$B258)&lt;=2,INDIRECT("ｄａｔａ!$"&amp;AX$112&amp;"$"&amp;$B258)&gt;0),0,TRUE,1)</f>
        <v>0</v>
      </c>
      <c r="AY258" s="80" cm="1">
        <f t="array" aca="1" ref="AY258" ca="1">_xlfn.IFS(AY260=1,0,AY259=1,0,AND(INDIRECT("ｄａｔａ!$"&amp;AY$112&amp;"$"&amp;$B258)&lt;=2,INDIRECT("ｄａｔａ!$"&amp;AY$112&amp;"$"&amp;$B258)&gt;0),0,TRUE,1)</f>
        <v>0</v>
      </c>
      <c r="AZ258" s="80" cm="1">
        <f t="array" aca="1" ref="AZ258" ca="1">_xlfn.IFS(AZ260=1,0,AZ259=1,0,AND(INDIRECT("ｄａｔａ!$"&amp;AZ$112&amp;"$"&amp;$B258)&lt;=2,INDIRECT("ｄａｔａ!$"&amp;AZ$112&amp;"$"&amp;$B258)&gt;0),0,TRUE,1)</f>
        <v>0</v>
      </c>
      <c r="BA258" s="80">
        <f ca="1">IF(SUM($BB257:$BP257)&gt;1,1,0)</f>
        <v>0</v>
      </c>
      <c r="BB258" s="80" cm="1">
        <f t="array" aca="1" ref="BB258" ca="1">_xlfn.IFS(BB260=1,0,BB259=1,0,AND(INDIRECT("ｄａｔａ!$"&amp;BB$112&amp;"$"&amp;$B258)&lt;=2,INDIRECT("ｄａｔａ!$"&amp;BB$112&amp;"$"&amp;$B258)&gt;0),0,TRUE,1)</f>
        <v>0</v>
      </c>
      <c r="BC258" s="80" cm="1">
        <f t="array" aca="1" ref="BC258" ca="1">_xlfn.IFS(BC260=1,0,BC259=1,0,AND(INDIRECT("ｄａｔａ!$"&amp;BC$112&amp;"$"&amp;$B258)&lt;=2,INDIRECT("ｄａｔａ!$"&amp;BC$112&amp;"$"&amp;$B258)&gt;0),0,TRUE,1)</f>
        <v>0</v>
      </c>
      <c r="BD258" s="80" cm="1">
        <f t="array" aca="1" ref="BD258" ca="1">_xlfn.IFS(BD260=1,0,BD259=1,0,AND(INDIRECT("ｄａｔａ!$"&amp;BD$112&amp;"$"&amp;$B258)&lt;=2,INDIRECT("ｄａｔａ!$"&amp;BD$112&amp;"$"&amp;$B258)&gt;0),0,TRUE,1)</f>
        <v>0</v>
      </c>
      <c r="BE258" s="80" cm="1">
        <f t="array" aca="1" ref="BE258" ca="1">_xlfn.IFS(BE260=1,0,BE259=1,0,AND(INDIRECT("ｄａｔａ!$"&amp;BE$112&amp;"$"&amp;$B258)&lt;=2,INDIRECT("ｄａｔａ!$"&amp;BE$112&amp;"$"&amp;$B258)&gt;0),0,TRUE,1)</f>
        <v>0</v>
      </c>
      <c r="BF258" s="80" cm="1">
        <f t="array" aca="1" ref="BF258" ca="1">_xlfn.IFS(BF260=1,0,BF259=1,0,AND(INDIRECT("ｄａｔａ!$"&amp;BF$112&amp;"$"&amp;$B258)&lt;=2,INDIRECT("ｄａｔａ!$"&amp;BF$112&amp;"$"&amp;$B258)&gt;0),0,TRUE,1)</f>
        <v>0</v>
      </c>
      <c r="BG258" s="80" cm="1">
        <f t="array" aca="1" ref="BG258" ca="1">_xlfn.IFS(BG260=1,0,BG259=1,0,AND(INDIRECT("ｄａｔａ!$"&amp;BG$112&amp;"$"&amp;$B258)&lt;=2,INDIRECT("ｄａｔａ!$"&amp;BG$112&amp;"$"&amp;$B258)&gt;0),0,TRUE,1)</f>
        <v>0</v>
      </c>
      <c r="BH258" s="80" cm="1">
        <f t="array" aca="1" ref="BH258" ca="1">_xlfn.IFS(BH260=1,0,BH259=1,0,AND(INDIRECT("ｄａｔａ!$"&amp;BH$112&amp;"$"&amp;$B258)&lt;=2,INDIRECT("ｄａｔａ!$"&amp;BH$112&amp;"$"&amp;$B258)&gt;0),0,TRUE,1)</f>
        <v>0</v>
      </c>
      <c r="BI258" s="80" cm="1">
        <f t="array" aca="1" ref="BI258" ca="1">_xlfn.IFS(BI260=1,0,BI259=1,0,AND(INDIRECT("ｄａｔａ!$"&amp;BI$112&amp;"$"&amp;$B258)&lt;=2,INDIRECT("ｄａｔａ!$"&amp;BI$112&amp;"$"&amp;$B258)&gt;0),0,TRUE,1)</f>
        <v>0</v>
      </c>
      <c r="BJ258" s="80" cm="1">
        <f t="array" aca="1" ref="BJ258" ca="1">_xlfn.IFS(BJ260=1,0,BJ259=1,0,AND(INDIRECT("ｄａｔａ!$"&amp;BJ$112&amp;"$"&amp;$B258)&lt;=2,INDIRECT("ｄａｔａ!$"&amp;BJ$112&amp;"$"&amp;$B258)&gt;0),0,TRUE,1)</f>
        <v>0</v>
      </c>
      <c r="BK258" s="80" cm="1">
        <f t="array" aca="1" ref="BK258" ca="1">_xlfn.IFS(BK260=1,0,BK259=1,0,AND(INDIRECT("ｄａｔａ!$"&amp;BK$112&amp;"$"&amp;$B258)&lt;=2,INDIRECT("ｄａｔａ!$"&amp;BK$112&amp;"$"&amp;$B258)&gt;0),0,TRUE,1)</f>
        <v>0</v>
      </c>
      <c r="BL258" s="80" cm="1">
        <f t="array" aca="1" ref="BL258" ca="1">_xlfn.IFS(BL260=1,0,BL259=1,0,AND(INDIRECT("ｄａｔａ!$"&amp;BL$112&amp;"$"&amp;$B258)&lt;=2,INDIRECT("ｄａｔａ!$"&amp;BL$112&amp;"$"&amp;$B258)&gt;0),0,TRUE,1)</f>
        <v>0</v>
      </c>
      <c r="BM258" s="80" cm="1">
        <f t="array" aca="1" ref="BM258" ca="1">_xlfn.IFS(BM260=1,0,BM259=1,0,AND(INDIRECT("ｄａｔａ!$"&amp;BM$112&amp;"$"&amp;$B258)&lt;=2,INDIRECT("ｄａｔａ!$"&amp;BM$112&amp;"$"&amp;$B258)&gt;0),0,TRUE,1)</f>
        <v>0</v>
      </c>
      <c r="BN258" s="80" cm="1">
        <f t="array" aca="1" ref="BN258" ca="1">_xlfn.IFS(BN260=1,0,BN259=1,0,AND(INDIRECT("ｄａｔａ!$"&amp;BN$112&amp;"$"&amp;$B258)&lt;=2,INDIRECT("ｄａｔａ!$"&amp;BN$112&amp;"$"&amp;$B258)&gt;0),0,TRUE,1)</f>
        <v>0</v>
      </c>
      <c r="BO258" s="80" cm="1">
        <f t="array" aca="1" ref="BO258" ca="1">_xlfn.IFS(BO260=1,0,BO259=1,0,AND(INDIRECT("ｄａｔａ!$"&amp;BO$112&amp;"$"&amp;$B258)&lt;=2,INDIRECT("ｄａｔａ!$"&amp;BO$112&amp;"$"&amp;$B258)&gt;0),0,TRUE,1)</f>
        <v>0</v>
      </c>
      <c r="BP258" s="80" cm="1">
        <f t="array" aca="1" ref="BP258" ca="1">_xlfn.IFS(BP260=1,0,BP259=1,0,AND(INDIRECT("ｄａｔａ!$"&amp;BP$112&amp;"$"&amp;$B258)&lt;=2,INDIRECT("ｄａｔａ!$"&amp;BP$112&amp;"$"&amp;$B258)&gt;0),0,TRUE,1)</f>
        <v>0</v>
      </c>
    </row>
    <row r="259" spans="1:68" x14ac:dyDescent="0.2">
      <c r="B259" s="80">
        <f>VLOOKUP($A257,$A$11:$B$110,2,FALSE)</f>
        <v>43</v>
      </c>
      <c r="C259" s="80" t="s">
        <v>2425</v>
      </c>
      <c r="D259" s="80" cm="1">
        <f t="array" aca="1" ref="D259" ca="1">_xlfn.IFS(D260=1,0,TRIM(INDIRECT("ｄａｔａ!$"&amp;D$112&amp;"$"&amp;$B259))="",1,TRIM(INDIRECT("ｄａｔａ!$"&amp;D$112&amp;"$"&amp;$B259))&lt;&gt;"",0)</f>
        <v>0</v>
      </c>
      <c r="F259" s="80" cm="1">
        <f t="array" aca="1" ref="F259" ca="1">_xlfn.IFS(F260=1,0,TRIM(INDIRECT("ｄａｔａ!$"&amp;F$112&amp;"$"&amp;$B259))="",1,TRIM(INDIRECT("ｄａｔａ!$"&amp;F$112&amp;"$"&amp;$B259))&lt;&gt;"",0)</f>
        <v>1</v>
      </c>
      <c r="G259" s="80" cm="1">
        <f t="array" aca="1" ref="G259" ca="1">_xlfn.IFS(G260=1,0,TRIM(INDIRECT("ｄａｔａ!$"&amp;G$112&amp;"$"&amp;$B259))="",1,TRIM(INDIRECT("ｄａｔａ!$"&amp;G$112&amp;"$"&amp;$B259))&lt;&gt;"",0)</f>
        <v>1</v>
      </c>
      <c r="H259" s="80" cm="1">
        <f t="array" aca="1" ref="H259" ca="1">_xlfn.IFS(H260=1,0,TRIM(INDIRECT("ｄａｔａ!$"&amp;H$112&amp;"$"&amp;$B259))="",1,TRIM(INDIRECT("ｄａｔａ!$"&amp;H$112&amp;"$"&amp;$B259))&lt;&gt;"",0)</f>
        <v>1</v>
      </c>
      <c r="I259" s="80" cm="1">
        <f t="array" aca="1" ref="I259" ca="1">_xlfn.IFS(I260=1,0,TRIM(INDIRECT("ｄａｔａ!$"&amp;I$112&amp;"$"&amp;$B259))="",1,TRIM(INDIRECT("ｄａｔａ!$"&amp;I$112&amp;"$"&amp;$B259))&lt;&gt;"",0)</f>
        <v>1</v>
      </c>
      <c r="J259" s="80" cm="1">
        <f t="array" aca="1" ref="J259" ca="1">_xlfn.IFS(J260=1,0,TRIM(INDIRECT("ｄａｔａ!$"&amp;J$112&amp;"$"&amp;$B259))="",1,TRIM(INDIRECT("ｄａｔａ!$"&amp;J$112&amp;"$"&amp;$B259))&lt;&gt;"",0)</f>
        <v>1</v>
      </c>
      <c r="K259" s="80" cm="1">
        <f t="array" aca="1" ref="K259" ca="1">_xlfn.IFS(K260=1,0,TRIM(INDIRECT("ｄａｔａ!$"&amp;K$112&amp;"$"&amp;$B259))="",1,TRIM(INDIRECT("ｄａｔａ!$"&amp;K$112&amp;"$"&amp;$B259))&lt;&gt;"",0)</f>
        <v>1</v>
      </c>
      <c r="L259" s="80" cm="1">
        <f t="array" aca="1" ref="L259" ca="1">_xlfn.IFS(L260=1,0,TRIM(INDIRECT("ｄａｔａ!$"&amp;L$112&amp;"$"&amp;$B259))="",1,TRIM(INDIRECT("ｄａｔａ!$"&amp;L$112&amp;"$"&amp;$B259))&lt;&gt;"",0)</f>
        <v>1</v>
      </c>
      <c r="M259" s="80" cm="1">
        <f t="array" aca="1" ref="M259" ca="1">_xlfn.IFS(M260=1,0,TRIM(INDIRECT("ｄａｔａ!$"&amp;M$112&amp;"$"&amp;$B259))="",1,TRIM(INDIRECT("ｄａｔａ!$"&amp;M$112&amp;"$"&amp;$B259))&lt;&gt;"",0)</f>
        <v>1</v>
      </c>
      <c r="N259" s="80" cm="1">
        <f t="array" aca="1" ref="N259" ca="1">_xlfn.IFS(N260=1,0,TRIM(INDIRECT("ｄａｔａ!$"&amp;N$112&amp;"$"&amp;$B259))="",1,TRIM(INDIRECT("ｄａｔａ!$"&amp;N$112&amp;"$"&amp;$B259))&lt;&gt;"",0)</f>
        <v>1</v>
      </c>
      <c r="O259" s="80" cm="1">
        <f t="array" aca="1" ref="O259" ca="1">_xlfn.IFS(O260=1,0,TRIM(INDIRECT("ｄａｔａ!$"&amp;O$112&amp;"$"&amp;$B259))="",1,TRIM(INDIRECT("ｄａｔａ!$"&amp;O$112&amp;"$"&amp;$B259))&lt;&gt;"",0)</f>
        <v>1</v>
      </c>
      <c r="P259" s="80" cm="1">
        <f t="array" aca="1" ref="P259" ca="1">_xlfn.IFS(P260=1,0,TRIM(INDIRECT("ｄａｔａ!$"&amp;P$112&amp;"$"&amp;$B259))="",1,TRIM(INDIRECT("ｄａｔａ!$"&amp;P$112&amp;"$"&amp;$B259))&lt;&gt;"",0)</f>
        <v>1</v>
      </c>
      <c r="Q259" s="80" cm="1">
        <f t="array" aca="1" ref="Q259" ca="1">_xlfn.IFS(Q260=1,0,TRIM(INDIRECT("ｄａｔａ!$"&amp;Q$112&amp;"$"&amp;$B259))="",1,TRIM(INDIRECT("ｄａｔａ!$"&amp;Q$112&amp;"$"&amp;$B259))&lt;&gt;"",0)</f>
        <v>1</v>
      </c>
      <c r="R259" s="80" cm="1">
        <f t="array" aca="1" ref="R259" ca="1">_xlfn.IFS(R260=1,0,TRIM(INDIRECT("ｄａｔａ!$"&amp;R$112&amp;"$"&amp;$B259))="",1,TRIM(INDIRECT("ｄａｔａ!$"&amp;R$112&amp;"$"&amp;$B259))&lt;&gt;"",0)</f>
        <v>1</v>
      </c>
      <c r="S259" s="80" cm="1">
        <f t="array" aca="1" ref="S259" ca="1">_xlfn.IFS(S260=1,0,TRIM(INDIRECT("ｄａｔａ!$"&amp;S$112&amp;"$"&amp;$B259))="",1,TRIM(INDIRECT("ｄａｔａ!$"&amp;S$112&amp;"$"&amp;$B259))&lt;&gt;"",0)</f>
        <v>1</v>
      </c>
      <c r="T259" s="80" cm="1">
        <f t="array" aca="1" ref="T259" ca="1">_xlfn.IFS(T260=1,0,TRIM(INDIRECT("ｄａｔａ!$"&amp;T$112&amp;"$"&amp;$B259))="",1,TRIM(INDIRECT("ｄａｔａ!$"&amp;T$112&amp;"$"&amp;$B259))&lt;&gt;"",0)</f>
        <v>1</v>
      </c>
      <c r="U259" s="80" cm="1">
        <f t="array" aca="1" ref="U259" ca="1">_xlfn.IFS(U260=1,0,TRIM(INDIRECT("ｄａｔａ!$"&amp;U$112&amp;"$"&amp;$B259))="",1,TRIM(INDIRECT("ｄａｔａ!$"&amp;U$112&amp;"$"&amp;$B259))&lt;&gt;"",0)</f>
        <v>1</v>
      </c>
      <c r="V259" s="80" cm="1">
        <f t="array" aca="1" ref="V259" ca="1">_xlfn.IFS(V260=1,0,TRIM(INDIRECT("ｄａｔａ!$"&amp;V$112&amp;"$"&amp;$B259))="",1,TRIM(INDIRECT("ｄａｔａ!$"&amp;V$112&amp;"$"&amp;$B259))&lt;&gt;"",0)</f>
        <v>1</v>
      </c>
      <c r="W259" s="80" cm="1">
        <f t="array" aca="1" ref="W259" ca="1">_xlfn.IFS(W260=1,0,TRIM(INDIRECT("ｄａｔａ!$"&amp;W$112&amp;"$"&amp;$B259))="",1,TRIM(INDIRECT("ｄａｔａ!$"&amp;W$112&amp;"$"&amp;$B259))&lt;&gt;"",0)</f>
        <v>1</v>
      </c>
      <c r="X259" s="80">
        <f ca="1">IF(SUM($Y259:$AO259)=17,1,0)</f>
        <v>1</v>
      </c>
      <c r="Y259" s="80" cm="1">
        <f t="array" aca="1" ref="Y259" ca="1">_xlfn.IFS(Y260=1,0,TRIM(INDIRECT("ｄａｔａ!$"&amp;Y$112&amp;"$"&amp;$B259))="",1,TRIM(INDIRECT("ｄａｔａ!$"&amp;Y$112&amp;"$"&amp;$B259))&lt;&gt;"",0)</f>
        <v>1</v>
      </c>
      <c r="Z259" s="80" cm="1">
        <f t="array" aca="1" ref="Z259" ca="1">_xlfn.IFS(Z260=1,0,TRIM(INDIRECT("ｄａｔａ!$"&amp;Z$112&amp;"$"&amp;$B259))="",1,TRIM(INDIRECT("ｄａｔａ!$"&amp;Z$112&amp;"$"&amp;$B259))&lt;&gt;"",0)</f>
        <v>1</v>
      </c>
      <c r="AA259" s="80" cm="1">
        <f t="array" aca="1" ref="AA259" ca="1">_xlfn.IFS(AA260=1,0,TRIM(INDIRECT("ｄａｔａ!$"&amp;AA$112&amp;"$"&amp;$B259))="",1,TRIM(INDIRECT("ｄａｔａ!$"&amp;AA$112&amp;"$"&amp;$B259))&lt;&gt;"",0)</f>
        <v>1</v>
      </c>
      <c r="AB259" s="80" cm="1">
        <f t="array" aca="1" ref="AB259" ca="1">_xlfn.IFS(AB260=1,0,TRIM(INDIRECT("ｄａｔａ!$"&amp;AB$112&amp;"$"&amp;$B259))="",1,TRIM(INDIRECT("ｄａｔａ!$"&amp;AB$112&amp;"$"&amp;$B259))&lt;&gt;"",0)</f>
        <v>1</v>
      </c>
      <c r="AC259" s="80" cm="1">
        <f t="array" aca="1" ref="AC259" ca="1">_xlfn.IFS(AC260=1,0,TRIM(INDIRECT("ｄａｔａ!$"&amp;AC$112&amp;"$"&amp;$B259))="",1,TRIM(INDIRECT("ｄａｔａ!$"&amp;AC$112&amp;"$"&amp;$B259))&lt;&gt;"",0)</f>
        <v>1</v>
      </c>
      <c r="AD259" s="80" cm="1">
        <f t="array" aca="1" ref="AD259" ca="1">_xlfn.IFS(AD260=1,0,TRIM(INDIRECT("ｄａｔａ!$"&amp;AD$112&amp;"$"&amp;$B259))="",1,TRIM(INDIRECT("ｄａｔａ!$"&amp;AD$112&amp;"$"&amp;$B259))&lt;&gt;"",0)</f>
        <v>1</v>
      </c>
      <c r="AE259" s="80" cm="1">
        <f t="array" aca="1" ref="AE259" ca="1">_xlfn.IFS(AE260=1,0,TRIM(INDIRECT("ｄａｔａ!$"&amp;AE$112&amp;"$"&amp;$B259))="",1,TRIM(INDIRECT("ｄａｔａ!$"&amp;AE$112&amp;"$"&amp;$B259))&lt;&gt;"",0)</f>
        <v>1</v>
      </c>
      <c r="AF259" s="80" cm="1">
        <f t="array" aca="1" ref="AF259" ca="1">_xlfn.IFS(AF260=1,0,TRIM(INDIRECT("ｄａｔａ!$"&amp;AF$112&amp;"$"&amp;$B259))="",1,TRIM(INDIRECT("ｄａｔａ!$"&amp;AF$112&amp;"$"&amp;$B259))&lt;&gt;"",0)</f>
        <v>1</v>
      </c>
      <c r="AG259" s="80" cm="1">
        <f t="array" aca="1" ref="AG259" ca="1">_xlfn.IFS(AG260=1,0,TRIM(INDIRECT("ｄａｔａ!$"&amp;AG$112&amp;"$"&amp;$B259))="",1,TRIM(INDIRECT("ｄａｔａ!$"&amp;AG$112&amp;"$"&amp;$B259))&lt;&gt;"",0)</f>
        <v>1</v>
      </c>
      <c r="AH259" s="80" cm="1">
        <f t="array" aca="1" ref="AH259" ca="1">_xlfn.IFS(AH260=1,0,TRIM(INDIRECT("ｄａｔａ!$"&amp;AH$112&amp;"$"&amp;$B259))="",1,TRIM(INDIRECT("ｄａｔａ!$"&amp;AH$112&amp;"$"&amp;$B259))&lt;&gt;"",0)</f>
        <v>1</v>
      </c>
      <c r="AI259" s="80" cm="1">
        <f t="array" aca="1" ref="AI259" ca="1">_xlfn.IFS(AI260=1,0,TRIM(INDIRECT("ｄａｔａ!$"&amp;AI$112&amp;"$"&amp;$B259))="",1,TRIM(INDIRECT("ｄａｔａ!$"&amp;AI$112&amp;"$"&amp;$B259))&lt;&gt;"",0)</f>
        <v>1</v>
      </c>
      <c r="AJ259" s="80" cm="1">
        <f t="array" aca="1" ref="AJ259" ca="1">_xlfn.IFS(AJ260=1,0,TRIM(INDIRECT("ｄａｔａ!$"&amp;AJ$112&amp;"$"&amp;$B259))="",1,TRIM(INDIRECT("ｄａｔａ!$"&amp;AJ$112&amp;"$"&amp;$B259))&lt;&gt;"",0)</f>
        <v>1</v>
      </c>
      <c r="AK259" s="80" cm="1">
        <f t="array" aca="1" ref="AK259" ca="1">_xlfn.IFS(AK260=1,0,TRIM(INDIRECT("ｄａｔａ!$"&amp;AK$112&amp;"$"&amp;$B259))="",1,TRIM(INDIRECT("ｄａｔａ!$"&amp;AK$112&amp;"$"&amp;$B259))&lt;&gt;"",0)</f>
        <v>1</v>
      </c>
      <c r="AL259" s="80" cm="1">
        <f t="array" aca="1" ref="AL259" ca="1">_xlfn.IFS(AL260=1,0,TRIM(INDIRECT("ｄａｔａ!$"&amp;AL$112&amp;"$"&amp;$B259))="",1,TRIM(INDIRECT("ｄａｔａ!$"&amp;AL$112&amp;"$"&amp;$B259))&lt;&gt;"",0)</f>
        <v>1</v>
      </c>
      <c r="AM259" s="80" cm="1">
        <f t="array" aca="1" ref="AM259" ca="1">_xlfn.IFS(AM260=1,0,TRIM(INDIRECT("ｄａｔａ!$"&amp;AM$112&amp;"$"&amp;$B259))="",1,TRIM(INDIRECT("ｄａｔａ!$"&amp;AM$112&amp;"$"&amp;$B259))&lt;&gt;"",0)</f>
        <v>1</v>
      </c>
      <c r="AN259" s="80" cm="1">
        <f t="array" aca="1" ref="AN259" ca="1">_xlfn.IFS(AN260=1,0,TRIM(INDIRECT("ｄａｔａ!$"&amp;AN$112&amp;"$"&amp;$B259))="",1,TRIM(INDIRECT("ｄａｔａ!$"&amp;AN$112&amp;"$"&amp;$B259))&lt;&gt;"",0)</f>
        <v>1</v>
      </c>
      <c r="AO259" s="80" cm="1">
        <f t="array" aca="1" ref="AO259" ca="1">_xlfn.IFS(AO260=1,0,TRIM(INDIRECT("ｄａｔａ!$"&amp;AO$112&amp;"$"&amp;$B259))="",1,TRIM(INDIRECT("ｄａｔａ!$"&amp;AO$112&amp;"$"&amp;$B259))&lt;&gt;"",0)</f>
        <v>1</v>
      </c>
      <c r="AP259" s="80">
        <f ca="1">IF(SUM($AQ259:$AZ259)=10,1,0)</f>
        <v>1</v>
      </c>
      <c r="AQ259" s="80" cm="1">
        <f t="array" aca="1" ref="AQ259" ca="1">_xlfn.IFS(AQ260=1,0,TRIM(INDIRECT("ｄａｔａ!$"&amp;AQ$112&amp;"$"&amp;$B259))="",1,TRIM(INDIRECT("ｄａｔａ!$"&amp;AQ$112&amp;"$"&amp;$B259))&lt;&gt;"",0)</f>
        <v>1</v>
      </c>
      <c r="AR259" s="80" cm="1">
        <f t="array" aca="1" ref="AR259" ca="1">_xlfn.IFS(AR260=1,0,TRIM(INDIRECT("ｄａｔａ!$"&amp;AR$112&amp;"$"&amp;$B259))="",1,TRIM(INDIRECT("ｄａｔａ!$"&amp;AR$112&amp;"$"&amp;$B259))&lt;&gt;"",0)</f>
        <v>1</v>
      </c>
      <c r="AS259" s="80" cm="1">
        <f t="array" aca="1" ref="AS259" ca="1">_xlfn.IFS(AS260=1,0,TRIM(INDIRECT("ｄａｔａ!$"&amp;AS$112&amp;"$"&amp;$B259))="",1,TRIM(INDIRECT("ｄａｔａ!$"&amp;AS$112&amp;"$"&amp;$B259))&lt;&gt;"",0)</f>
        <v>1</v>
      </c>
      <c r="AT259" s="80" cm="1">
        <f t="array" aca="1" ref="AT259" ca="1">_xlfn.IFS(AT260=1,0,TRIM(INDIRECT("ｄａｔａ!$"&amp;AT$112&amp;"$"&amp;$B259))="",1,TRIM(INDIRECT("ｄａｔａ!$"&amp;AT$112&amp;"$"&amp;$B259))&lt;&gt;"",0)</f>
        <v>1</v>
      </c>
      <c r="AU259" s="80" cm="1">
        <f t="array" aca="1" ref="AU259" ca="1">_xlfn.IFS(AU260=1,0,TRIM(INDIRECT("ｄａｔａ!$"&amp;AU$112&amp;"$"&amp;$B259))="",1,TRIM(INDIRECT("ｄａｔａ!$"&amp;AU$112&amp;"$"&amp;$B259))&lt;&gt;"",0)</f>
        <v>1</v>
      </c>
      <c r="AV259" s="80" cm="1">
        <f t="array" aca="1" ref="AV259" ca="1">_xlfn.IFS(AV260=1,0,TRIM(INDIRECT("ｄａｔａ!$"&amp;AV$112&amp;"$"&amp;$B259))="",1,TRIM(INDIRECT("ｄａｔａ!$"&amp;AV$112&amp;"$"&amp;$B259))&lt;&gt;"",0)</f>
        <v>1</v>
      </c>
      <c r="AW259" s="80" cm="1">
        <f t="array" aca="1" ref="AW259" ca="1">_xlfn.IFS(AW260=1,0,TRIM(INDIRECT("ｄａｔａ!$"&amp;AW$112&amp;"$"&amp;$B259))="",1,TRIM(INDIRECT("ｄａｔａ!$"&amp;AW$112&amp;"$"&amp;$B259))&lt;&gt;"",0)</f>
        <v>1</v>
      </c>
      <c r="AX259" s="80" cm="1">
        <f t="array" aca="1" ref="AX259" ca="1">_xlfn.IFS(AX260=1,0,TRIM(INDIRECT("ｄａｔａ!$"&amp;AX$112&amp;"$"&amp;$B259))="",1,TRIM(INDIRECT("ｄａｔａ!$"&amp;AX$112&amp;"$"&amp;$B259))&lt;&gt;"",0)</f>
        <v>1</v>
      </c>
      <c r="AY259" s="80" cm="1">
        <f t="array" aca="1" ref="AY259" ca="1">_xlfn.IFS(AY260=1,0,TRIM(INDIRECT("ｄａｔａ!$"&amp;AY$112&amp;"$"&amp;$B259))="",1,TRIM(INDIRECT("ｄａｔａ!$"&amp;AY$112&amp;"$"&amp;$B259))&lt;&gt;"",0)</f>
        <v>1</v>
      </c>
      <c r="AZ259" s="80" cm="1">
        <f t="array" aca="1" ref="AZ259" ca="1">_xlfn.IFS(AZ260=1,0,TRIM(INDIRECT("ｄａｔａ!$"&amp;AZ$112&amp;"$"&amp;$B259))="",1,TRIM(INDIRECT("ｄａｔａ!$"&amp;AZ$112&amp;"$"&amp;$B259))&lt;&gt;"",0)</f>
        <v>1</v>
      </c>
      <c r="BA259" s="80">
        <f ca="1">IF(SUM($BB259:$BP259)=15,1,0)</f>
        <v>1</v>
      </c>
      <c r="BB259" s="80" cm="1">
        <f t="array" aca="1" ref="BB259" ca="1">_xlfn.IFS(BB260=1,0,TRIM(INDIRECT("ｄａｔａ!$"&amp;BB$112&amp;"$"&amp;$B259))="",1,TRIM(INDIRECT("ｄａｔａ!$"&amp;BB$112&amp;"$"&amp;$B259))&lt;&gt;"",0)</f>
        <v>1</v>
      </c>
      <c r="BC259" s="80" cm="1">
        <f t="array" aca="1" ref="BC259" ca="1">_xlfn.IFS(BC260=1,0,TRIM(INDIRECT("ｄａｔａ!$"&amp;BC$112&amp;"$"&amp;$B259))="",1,TRIM(INDIRECT("ｄａｔａ!$"&amp;BC$112&amp;"$"&amp;$B259))&lt;&gt;"",0)</f>
        <v>1</v>
      </c>
      <c r="BD259" s="80" cm="1">
        <f t="array" aca="1" ref="BD259" ca="1">_xlfn.IFS(BD260=1,0,TRIM(INDIRECT("ｄａｔａ!$"&amp;BD$112&amp;"$"&amp;$B259))="",1,TRIM(INDIRECT("ｄａｔａ!$"&amp;BD$112&amp;"$"&amp;$B259))&lt;&gt;"",0)</f>
        <v>1</v>
      </c>
      <c r="BE259" s="80" cm="1">
        <f t="array" aca="1" ref="BE259" ca="1">_xlfn.IFS(BE260=1,0,TRIM(INDIRECT("ｄａｔａ!$"&amp;BE$112&amp;"$"&amp;$B259))="",1,TRIM(INDIRECT("ｄａｔａ!$"&amp;BE$112&amp;"$"&amp;$B259))&lt;&gt;"",0)</f>
        <v>1</v>
      </c>
      <c r="BF259" s="80" cm="1">
        <f t="array" aca="1" ref="BF259" ca="1">_xlfn.IFS(BF260=1,0,TRIM(INDIRECT("ｄａｔａ!$"&amp;BF$112&amp;"$"&amp;$B259))="",1,TRIM(INDIRECT("ｄａｔａ!$"&amp;BF$112&amp;"$"&amp;$B259))&lt;&gt;"",0)</f>
        <v>1</v>
      </c>
      <c r="BG259" s="80" cm="1">
        <f t="array" aca="1" ref="BG259" ca="1">_xlfn.IFS(BG260=1,0,TRIM(INDIRECT("ｄａｔａ!$"&amp;BG$112&amp;"$"&amp;$B259))="",1,TRIM(INDIRECT("ｄａｔａ!$"&amp;BG$112&amp;"$"&amp;$B259))&lt;&gt;"",0)</f>
        <v>1</v>
      </c>
      <c r="BH259" s="80" cm="1">
        <f t="array" aca="1" ref="BH259" ca="1">_xlfn.IFS(BH260=1,0,TRIM(INDIRECT("ｄａｔａ!$"&amp;BH$112&amp;"$"&amp;$B259))="",1,TRIM(INDIRECT("ｄａｔａ!$"&amp;BH$112&amp;"$"&amp;$B259))&lt;&gt;"",0)</f>
        <v>1</v>
      </c>
      <c r="BI259" s="80" cm="1">
        <f t="array" aca="1" ref="BI259" ca="1">_xlfn.IFS(BI260=1,0,TRIM(INDIRECT("ｄａｔａ!$"&amp;BI$112&amp;"$"&amp;$B259))="",1,TRIM(INDIRECT("ｄａｔａ!$"&amp;BI$112&amp;"$"&amp;$B259))&lt;&gt;"",0)</f>
        <v>1</v>
      </c>
      <c r="BJ259" s="80" cm="1">
        <f t="array" aca="1" ref="BJ259" ca="1">_xlfn.IFS(BJ260=1,0,TRIM(INDIRECT("ｄａｔａ!$"&amp;BJ$112&amp;"$"&amp;$B259))="",1,TRIM(INDIRECT("ｄａｔａ!$"&amp;BJ$112&amp;"$"&amp;$B259))&lt;&gt;"",0)</f>
        <v>1</v>
      </c>
      <c r="BK259" s="80" cm="1">
        <f t="array" aca="1" ref="BK259" ca="1">_xlfn.IFS(BK260=1,0,TRIM(INDIRECT("ｄａｔａ!$"&amp;BK$112&amp;"$"&amp;$B259))="",1,TRIM(INDIRECT("ｄａｔａ!$"&amp;BK$112&amp;"$"&amp;$B259))&lt;&gt;"",0)</f>
        <v>1</v>
      </c>
      <c r="BL259" s="80" cm="1">
        <f t="array" aca="1" ref="BL259" ca="1">_xlfn.IFS(BL260=1,0,TRIM(INDIRECT("ｄａｔａ!$"&amp;BL$112&amp;"$"&amp;$B259))="",1,TRIM(INDIRECT("ｄａｔａ!$"&amp;BL$112&amp;"$"&amp;$B259))&lt;&gt;"",0)</f>
        <v>1</v>
      </c>
      <c r="BM259" s="80" cm="1">
        <f t="array" aca="1" ref="BM259" ca="1">_xlfn.IFS(BM260=1,0,TRIM(INDIRECT("ｄａｔａ!$"&amp;BM$112&amp;"$"&amp;$B259))="",1,TRIM(INDIRECT("ｄａｔａ!$"&amp;BM$112&amp;"$"&amp;$B259))&lt;&gt;"",0)</f>
        <v>1</v>
      </c>
      <c r="BN259" s="80" cm="1">
        <f t="array" aca="1" ref="BN259" ca="1">_xlfn.IFS(BN260=1,0,TRIM(INDIRECT("ｄａｔａ!$"&amp;BN$112&amp;"$"&amp;$B259))="",1,TRIM(INDIRECT("ｄａｔａ!$"&amp;BN$112&amp;"$"&amp;$B259))&lt;&gt;"",0)</f>
        <v>1</v>
      </c>
      <c r="BO259" s="80" cm="1">
        <f t="array" aca="1" ref="BO259" ca="1">_xlfn.IFS(BO260=1,0,TRIM(INDIRECT("ｄａｔａ!$"&amp;BO$112&amp;"$"&amp;$B259))="",1,TRIM(INDIRECT("ｄａｔａ!$"&amp;BO$112&amp;"$"&amp;$B259))&lt;&gt;"",0)</f>
        <v>1</v>
      </c>
      <c r="BP259" s="80" cm="1">
        <f t="array" aca="1" ref="BP259" ca="1">_xlfn.IFS(BP260=1,0,TRIM(INDIRECT("ｄａｔａ!$"&amp;BP$112&amp;"$"&amp;$B259))="",1,TRIM(INDIRECT("ｄａｔａ!$"&amp;BP$112&amp;"$"&amp;$B259))&lt;&gt;"",0)</f>
        <v>1</v>
      </c>
    </row>
    <row r="260" spans="1:68" x14ac:dyDescent="0.2">
      <c r="B260" s="80">
        <f>VLOOKUP($A257,$A$11:$B$110,2,FALSE)</f>
        <v>43</v>
      </c>
      <c r="C260" s="80" t="s">
        <v>2430</v>
      </c>
      <c r="D260" s="80" cm="1">
        <f t="array" aca="1" ref="D260" ca="1">IF(ISERROR(INDIRECT("ｄａｔａ!$"&amp;D$112&amp;"$"&amp;$B260)),1,0)</f>
        <v>0</v>
      </c>
      <c r="F260" s="80" cm="1">
        <f t="array" aca="1" ref="F260" ca="1">IF(ISERROR(INDIRECT("ｄａｔａ!$"&amp;F$112&amp;"$"&amp;$B260)),1,0)</f>
        <v>0</v>
      </c>
      <c r="G260" s="80" cm="1">
        <f t="array" aca="1" ref="G260" ca="1">IF(ISERROR(INDIRECT("ｄａｔａ!$"&amp;G$112&amp;"$"&amp;$B260)),1,0)</f>
        <v>0</v>
      </c>
      <c r="H260" s="80" cm="1">
        <f t="array" aca="1" ref="H260" ca="1">IF(ISERROR(INDIRECT("ｄａｔａ!$"&amp;H$112&amp;"$"&amp;$B260)),1,0)</f>
        <v>0</v>
      </c>
      <c r="I260" s="80" cm="1">
        <f t="array" aca="1" ref="I260" ca="1">IF(ISERROR(INDIRECT("ｄａｔａ!$"&amp;I$112&amp;"$"&amp;$B260)),1,0)</f>
        <v>0</v>
      </c>
      <c r="J260" s="80" cm="1">
        <f t="array" aca="1" ref="J260" ca="1">IF(ISERROR(INDIRECT("ｄａｔａ!$"&amp;J$112&amp;"$"&amp;$B260)),1,0)</f>
        <v>0</v>
      </c>
      <c r="K260" s="80" cm="1">
        <f t="array" aca="1" ref="K260" ca="1">IF(ISERROR(INDIRECT("ｄａｔａ!$"&amp;K$112&amp;"$"&amp;$B260)),1,0)</f>
        <v>0</v>
      </c>
      <c r="L260" s="80" cm="1">
        <f t="array" aca="1" ref="L260" ca="1">IF(ISERROR(INDIRECT("ｄａｔａ!$"&amp;L$112&amp;"$"&amp;$B260)),1,0)</f>
        <v>0</v>
      </c>
      <c r="M260" s="80" cm="1">
        <f t="array" aca="1" ref="M260" ca="1">IF(ISERROR(INDIRECT("ｄａｔａ!$"&amp;M$112&amp;"$"&amp;$B260)),1,0)</f>
        <v>0</v>
      </c>
      <c r="N260" s="80" cm="1">
        <f t="array" aca="1" ref="N260" ca="1">IF(ISERROR(INDIRECT("ｄａｔａ!$"&amp;N$112&amp;"$"&amp;$B260)),1,0)</f>
        <v>0</v>
      </c>
      <c r="O260" s="80" cm="1">
        <f t="array" aca="1" ref="O260" ca="1">IF(ISERROR(INDIRECT("ｄａｔａ!$"&amp;O$112&amp;"$"&amp;$B260)),1,0)</f>
        <v>0</v>
      </c>
      <c r="P260" s="80" cm="1">
        <f t="array" aca="1" ref="P260" ca="1">IF(ISERROR(INDIRECT("ｄａｔａ!$"&amp;P$112&amp;"$"&amp;$B260)),1,0)</f>
        <v>0</v>
      </c>
      <c r="Q260" s="80" cm="1">
        <f t="array" aca="1" ref="Q260" ca="1">IF(ISERROR(INDIRECT("ｄａｔａ!$"&amp;Q$112&amp;"$"&amp;$B260)),1,0)</f>
        <v>0</v>
      </c>
      <c r="R260" s="80" cm="1">
        <f t="array" aca="1" ref="R260" ca="1">IF(ISERROR(INDIRECT("ｄａｔａ!$"&amp;R$112&amp;"$"&amp;$B260)),1,0)</f>
        <v>0</v>
      </c>
      <c r="S260" s="80" cm="1">
        <f t="array" aca="1" ref="S260" ca="1">IF(ISERROR(INDIRECT("ｄａｔａ!$"&amp;S$112&amp;"$"&amp;$B260)),1,0)</f>
        <v>0</v>
      </c>
      <c r="T260" s="80" cm="1">
        <f t="array" aca="1" ref="T260" ca="1">IF(ISERROR(INDIRECT("ｄａｔａ!$"&amp;T$112&amp;"$"&amp;$B260)),1,0)</f>
        <v>0</v>
      </c>
      <c r="U260" s="80" cm="1">
        <f t="array" aca="1" ref="U260" ca="1">IF(ISERROR(INDIRECT("ｄａｔａ!$"&amp;U$112&amp;"$"&amp;$B260)),1,0)</f>
        <v>0</v>
      </c>
      <c r="V260" s="80" cm="1">
        <f t="array" aca="1" ref="V260" ca="1">IF(ISERROR(INDIRECT("ｄａｔａ!$"&amp;V$112&amp;"$"&amp;$B260)),1,0)</f>
        <v>0</v>
      </c>
      <c r="W260" s="80" cm="1">
        <f t="array" aca="1" ref="W260" ca="1">IF(ISERROR(INDIRECT("ｄａｔａ!$"&amp;W$112&amp;"$"&amp;$B260)),1,0)</f>
        <v>0</v>
      </c>
      <c r="X260" s="80">
        <f ca="1">IF(SUM($Y258:$AO258,$Y260:$AO260)&gt;0,1,0)</f>
        <v>0</v>
      </c>
      <c r="Y260" s="80" cm="1">
        <f t="array" aca="1" ref="Y260" ca="1">IF(ISERROR(INDIRECT("ｄａｔａ!$"&amp;Y$112&amp;"$"&amp;$B260)),1,0)</f>
        <v>0</v>
      </c>
      <c r="Z260" s="80" cm="1">
        <f t="array" aca="1" ref="Z260" ca="1">IF(ISERROR(INDIRECT("ｄａｔａ!$"&amp;Z$112&amp;"$"&amp;$B260)),1,0)</f>
        <v>0</v>
      </c>
      <c r="AA260" s="80" cm="1">
        <f t="array" aca="1" ref="AA260" ca="1">IF(ISERROR(INDIRECT("ｄａｔａ!$"&amp;AA$112&amp;"$"&amp;$B260)),1,0)</f>
        <v>0</v>
      </c>
      <c r="AB260" s="80" cm="1">
        <f t="array" aca="1" ref="AB260" ca="1">IF(ISERROR(INDIRECT("ｄａｔａ!$"&amp;AB$112&amp;"$"&amp;$B260)),1,0)</f>
        <v>0</v>
      </c>
      <c r="AC260" s="80" cm="1">
        <f t="array" aca="1" ref="AC260" ca="1">IF(ISERROR(INDIRECT("ｄａｔａ!$"&amp;AC$112&amp;"$"&amp;$B260)),1,0)</f>
        <v>0</v>
      </c>
      <c r="AD260" s="80" cm="1">
        <f t="array" aca="1" ref="AD260" ca="1">IF(ISERROR(INDIRECT("ｄａｔａ!$"&amp;AD$112&amp;"$"&amp;$B260)),1,0)</f>
        <v>0</v>
      </c>
      <c r="AE260" s="80" cm="1">
        <f t="array" aca="1" ref="AE260" ca="1">IF(ISERROR(INDIRECT("ｄａｔａ!$"&amp;AE$112&amp;"$"&amp;$B260)),1,0)</f>
        <v>0</v>
      </c>
      <c r="AF260" s="80" cm="1">
        <f t="array" aca="1" ref="AF260" ca="1">IF(ISERROR(INDIRECT("ｄａｔａ!$"&amp;AF$112&amp;"$"&amp;$B260)),1,0)</f>
        <v>0</v>
      </c>
      <c r="AG260" s="80" cm="1">
        <f t="array" aca="1" ref="AG260" ca="1">IF(ISERROR(INDIRECT("ｄａｔａ!$"&amp;AG$112&amp;"$"&amp;$B260)),1,0)</f>
        <v>0</v>
      </c>
      <c r="AH260" s="80" cm="1">
        <f t="array" aca="1" ref="AH260" ca="1">IF(ISERROR(INDIRECT("ｄａｔａ!$"&amp;AH$112&amp;"$"&amp;$B260)),1,0)</f>
        <v>0</v>
      </c>
      <c r="AI260" s="80" cm="1">
        <f t="array" aca="1" ref="AI260" ca="1">IF(ISERROR(INDIRECT("ｄａｔａ!$"&amp;AI$112&amp;"$"&amp;$B260)),1,0)</f>
        <v>0</v>
      </c>
      <c r="AJ260" s="80" cm="1">
        <f t="array" aca="1" ref="AJ260" ca="1">IF(ISERROR(INDIRECT("ｄａｔａ!$"&amp;AJ$112&amp;"$"&amp;$B260)),1,0)</f>
        <v>0</v>
      </c>
      <c r="AK260" s="80" cm="1">
        <f t="array" aca="1" ref="AK260" ca="1">IF(ISERROR(INDIRECT("ｄａｔａ!$"&amp;AK$112&amp;"$"&amp;$B260)),1,0)</f>
        <v>0</v>
      </c>
      <c r="AL260" s="80" cm="1">
        <f t="array" aca="1" ref="AL260" ca="1">IF(ISERROR(INDIRECT("ｄａｔａ!$"&amp;AL$112&amp;"$"&amp;$B260)),1,0)</f>
        <v>0</v>
      </c>
      <c r="AM260" s="80" cm="1">
        <f t="array" aca="1" ref="AM260" ca="1">IF(ISERROR(INDIRECT("ｄａｔａ!$"&amp;AM$112&amp;"$"&amp;$B260)),1,0)</f>
        <v>0</v>
      </c>
      <c r="AN260" s="80" cm="1">
        <f t="array" aca="1" ref="AN260" ca="1">IF(ISERROR(INDIRECT("ｄａｔａ!$"&amp;AN$112&amp;"$"&amp;$B260)),1,0)</f>
        <v>0</v>
      </c>
      <c r="AO260" s="80" cm="1">
        <f t="array" aca="1" ref="AO260" ca="1">IF(ISERROR(INDIRECT("ｄａｔａ!$"&amp;AO$112&amp;"$"&amp;$B260)),1,0)</f>
        <v>0</v>
      </c>
      <c r="AP260" s="80">
        <f ca="1">IF(SUM($AQ258:$AZ258,$AQ260:$AZ260)&gt;0,1,0)</f>
        <v>0</v>
      </c>
      <c r="AQ260" s="80" cm="1">
        <f t="array" aca="1" ref="AQ260" ca="1">IF(ISERROR(INDIRECT("ｄａｔａ!$"&amp;AQ$112&amp;"$"&amp;$B260)),1,0)</f>
        <v>0</v>
      </c>
      <c r="AR260" s="80" cm="1">
        <f t="array" aca="1" ref="AR260" ca="1">IF(ISERROR(INDIRECT("ｄａｔａ!$"&amp;AR$112&amp;"$"&amp;$B260)),1,0)</f>
        <v>0</v>
      </c>
      <c r="AS260" s="80" cm="1">
        <f t="array" aca="1" ref="AS260" ca="1">IF(ISERROR(INDIRECT("ｄａｔａ!$"&amp;AS$112&amp;"$"&amp;$B260)),1,0)</f>
        <v>0</v>
      </c>
      <c r="AT260" s="80" cm="1">
        <f t="array" aca="1" ref="AT260" ca="1">IF(ISERROR(INDIRECT("ｄａｔａ!$"&amp;AT$112&amp;"$"&amp;$B260)),1,0)</f>
        <v>0</v>
      </c>
      <c r="AU260" s="80" cm="1">
        <f t="array" aca="1" ref="AU260" ca="1">IF(ISERROR(INDIRECT("ｄａｔａ!$"&amp;AU$112&amp;"$"&amp;$B260)),1,0)</f>
        <v>0</v>
      </c>
      <c r="AV260" s="80" cm="1">
        <f t="array" aca="1" ref="AV260" ca="1">IF(ISERROR(INDIRECT("ｄａｔａ!$"&amp;AV$112&amp;"$"&amp;$B260)),1,0)</f>
        <v>0</v>
      </c>
      <c r="AW260" s="80" cm="1">
        <f t="array" aca="1" ref="AW260" ca="1">IF(ISERROR(INDIRECT("ｄａｔａ!$"&amp;AW$112&amp;"$"&amp;$B260)),1,0)</f>
        <v>0</v>
      </c>
      <c r="AX260" s="80" cm="1">
        <f t="array" aca="1" ref="AX260" ca="1">IF(ISERROR(INDIRECT("ｄａｔａ!$"&amp;AX$112&amp;"$"&amp;$B260)),1,0)</f>
        <v>0</v>
      </c>
      <c r="AY260" s="80" cm="1">
        <f t="array" aca="1" ref="AY260" ca="1">IF(ISERROR(INDIRECT("ｄａｔａ!$"&amp;AY$112&amp;"$"&amp;$B260)),1,0)</f>
        <v>0</v>
      </c>
      <c r="AZ260" s="80" cm="1">
        <f t="array" aca="1" ref="AZ260" ca="1">IF(ISERROR(INDIRECT("ｄａｔａ!$"&amp;AZ$112&amp;"$"&amp;$B260)),1,0)</f>
        <v>0</v>
      </c>
      <c r="BA260" s="80">
        <f ca="1">IF(SUM($BB258:$BP258,$BB260:$BP260)&gt;0,1,0)</f>
        <v>0</v>
      </c>
      <c r="BB260" s="80" cm="1">
        <f t="array" aca="1" ref="BB260" ca="1">IF(ISERROR(INDIRECT("ｄａｔａ!$"&amp;BB$112&amp;"$"&amp;$B260)),1,0)</f>
        <v>0</v>
      </c>
      <c r="BC260" s="80" cm="1">
        <f t="array" aca="1" ref="BC260" ca="1">IF(ISERROR(INDIRECT("ｄａｔａ!$"&amp;BC$112&amp;"$"&amp;$B260)),1,0)</f>
        <v>0</v>
      </c>
      <c r="BD260" s="80" cm="1">
        <f t="array" aca="1" ref="BD260" ca="1">IF(ISERROR(INDIRECT("ｄａｔａ!$"&amp;BD$112&amp;"$"&amp;$B260)),1,0)</f>
        <v>0</v>
      </c>
      <c r="BE260" s="80" cm="1">
        <f t="array" aca="1" ref="BE260" ca="1">IF(ISERROR(INDIRECT("ｄａｔａ!$"&amp;BE$112&amp;"$"&amp;$B260)),1,0)</f>
        <v>0</v>
      </c>
      <c r="BF260" s="80" cm="1">
        <f t="array" aca="1" ref="BF260" ca="1">IF(ISERROR(INDIRECT("ｄａｔａ!$"&amp;BF$112&amp;"$"&amp;$B260)),1,0)</f>
        <v>0</v>
      </c>
      <c r="BG260" s="80" cm="1">
        <f t="array" aca="1" ref="BG260" ca="1">IF(ISERROR(INDIRECT("ｄａｔａ!$"&amp;BG$112&amp;"$"&amp;$B260)),1,0)</f>
        <v>0</v>
      </c>
      <c r="BH260" s="80" cm="1">
        <f t="array" aca="1" ref="BH260" ca="1">IF(ISERROR(INDIRECT("ｄａｔａ!$"&amp;BH$112&amp;"$"&amp;$B260)),1,0)</f>
        <v>0</v>
      </c>
      <c r="BI260" s="80" cm="1">
        <f t="array" aca="1" ref="BI260" ca="1">IF(ISERROR(INDIRECT("ｄａｔａ!$"&amp;BI$112&amp;"$"&amp;$B260)),1,0)</f>
        <v>0</v>
      </c>
      <c r="BJ260" s="80" cm="1">
        <f t="array" aca="1" ref="BJ260" ca="1">IF(ISERROR(INDIRECT("ｄａｔａ!$"&amp;BJ$112&amp;"$"&amp;$B260)),1,0)</f>
        <v>0</v>
      </c>
      <c r="BK260" s="80" cm="1">
        <f t="array" aca="1" ref="BK260" ca="1">IF(ISERROR(INDIRECT("ｄａｔａ!$"&amp;BK$112&amp;"$"&amp;$B260)),1,0)</f>
        <v>0</v>
      </c>
      <c r="BL260" s="80" cm="1">
        <f t="array" aca="1" ref="BL260" ca="1">IF(ISERROR(INDIRECT("ｄａｔａ!$"&amp;BL$112&amp;"$"&amp;$B260)),1,0)</f>
        <v>0</v>
      </c>
      <c r="BM260" s="80" cm="1">
        <f t="array" aca="1" ref="BM260" ca="1">IF(ISERROR(INDIRECT("ｄａｔａ!$"&amp;BM$112&amp;"$"&amp;$B260)),1,0)</f>
        <v>0</v>
      </c>
      <c r="BN260" s="80" cm="1">
        <f t="array" aca="1" ref="BN260" ca="1">IF(ISERROR(INDIRECT("ｄａｔａ!$"&amp;BN$112&amp;"$"&amp;$B260)),1,0)</f>
        <v>0</v>
      </c>
      <c r="BO260" s="80" cm="1">
        <f t="array" aca="1" ref="BO260" ca="1">IF(ISERROR(INDIRECT("ｄａｔａ!$"&amp;BO$112&amp;"$"&amp;$B260)),1,0)</f>
        <v>0</v>
      </c>
      <c r="BP260" s="80" cm="1">
        <f t="array" aca="1" ref="BP260" ca="1">IF(ISERROR(INDIRECT("ｄａｔａ!$"&amp;BP$112&amp;"$"&amp;$B260)),1,0)</f>
        <v>0</v>
      </c>
    </row>
    <row r="261" spans="1:68" x14ac:dyDescent="0.2">
      <c r="A261" s="80" t="s">
        <v>2355</v>
      </c>
      <c r="B261" s="80">
        <f>VLOOKUP($A261,$A$11:$B$110,2,FALSE)</f>
        <v>44</v>
      </c>
      <c r="C261" s="80" t="s">
        <v>2435</v>
      </c>
      <c r="D261" s="80" cm="1">
        <f t="array" aca="1" ref="D261" ca="1">_xlfn.IFS(D262=1,0,D263=1,0,AND(INDIRECT("ｄａｔａ!$"&amp;D$112&amp;"$"&amp;$B261)&lt;=INDIRECT("kikan!$Q$11"),INDIRECT("ｄａｔａ!$"&amp;D$112&amp;"$"&amp;$B261)&gt;=INDIRECT("kikan!$K$11")),0,TRUE,1)</f>
        <v>0</v>
      </c>
      <c r="F261" s="80">
        <v>0</v>
      </c>
      <c r="G261" s="80">
        <v>0</v>
      </c>
      <c r="H261" s="80">
        <v>0</v>
      </c>
      <c r="I261" s="80" cm="1">
        <f t="array" aca="1" ref="I261" ca="1">_xlfn.IFS(I262=1,0,I263=1,0,INDIRECT("ｄａｔａ!$"&amp;I$112&amp;"$"&amp;$B261)&gt;=INDIRECT("kikan!$I$11"),0,TRUE,1)</f>
        <v>0</v>
      </c>
      <c r="J261" s="80" cm="1">
        <f t="array" aca="1" ref="J261" ca="1">_xlfn.IFS(D264=1,0,I261=1,0,J262=1,0,I263=1,0,J263=1,0,INDIRECT("ｄａｔａ!$"&amp;I$112&amp;"$"&amp;$B261)&gt;INDIRECT("kikan!$I$11"),0,INDIRECT("ｄａｔａ!$"&amp;J$112&amp;"$"&amp;$B261)&gt;=INDIRECT("ｄａｔａ!$"&amp;D$112&amp;"$"&amp;$B261),0,TRUE,1)</f>
        <v>0</v>
      </c>
      <c r="K261" s="80" cm="1">
        <f t="array" aca="1" ref="K261" ca="1">_xlfn.IFS(K262=1,0,K263=1,0,AND(INDIRECT("ｄａｔａ!$"&amp;K$112&amp;"$"&amp;$B262)&gt;0,INDIRECT("ｄａｔａ!$"&amp;K$112&amp;"$"&amp;$B262)&lt;10000),0,TRUE,1)</f>
        <v>0</v>
      </c>
      <c r="L261" s="80" cm="1">
        <f t="array" aca="1" ref="L261" ca="1">_xlfn.IFS(L262=1,0,L263=1,0,INDIRECT("ｄａｔａ!$"&amp;L$112&amp;"$"&amp;$B261)&lt;20000,1,TRUE,0)</f>
        <v>0</v>
      </c>
      <c r="M261" s="80">
        <v>0</v>
      </c>
      <c r="N261" s="80">
        <v>0</v>
      </c>
      <c r="O261" s="80" cm="1">
        <f t="array" aca="1" ref="O261" ca="1">_xlfn.IFS(O264=1,0,INDIRECT("ｄａｔａ!$"&amp;O$112&amp;"$"&amp;$B262)=4,1,TRUE,0)</f>
        <v>0</v>
      </c>
      <c r="P261" s="80" cm="1">
        <f t="array" aca="1" ref="P261" ca="1">_xlfn.IFS(P264=1,0,AND(INDIRECT("ｄａｔａ!$"&amp;P$112&amp;"$"&amp;$B262)&lt;=3,INDIRECT("ｄａｔａ!$"&amp;P$112&amp;"$"&amp;$B262)&gt;0),1,TRUE,0)</f>
        <v>0</v>
      </c>
      <c r="Q261" s="80" cm="1">
        <f t="array" aca="1" ref="Q261" ca="1">_xlfn.IFS(Q264=1,0,INDIRECT("ｄａｔａ!$"&amp;Q$112&amp;"$"&amp;$B261)=1,1,TRUE,0)</f>
        <v>0</v>
      </c>
      <c r="R261" s="80">
        <v>0</v>
      </c>
      <c r="S261" s="80">
        <v>0</v>
      </c>
      <c r="T261" s="80">
        <v>0</v>
      </c>
      <c r="U261" s="80">
        <v>0</v>
      </c>
      <c r="V261" s="80">
        <v>0</v>
      </c>
      <c r="W261" s="80">
        <v>0</v>
      </c>
      <c r="X261" s="80">
        <f ca="1">IF(AND(SUM($Y261:$AO261)=0,17-SUM($Y263:$AO263)&gt;1),1,0)</f>
        <v>0</v>
      </c>
      <c r="Y261" s="80" cm="1">
        <f t="array" aca="1" ref="Y261" ca="1">_xlfn.IFS(Y264=1,0,INDIRECT("ｄａｔａ!$"&amp;Y$112&amp;"$"&amp;$B261)=2,1,TRUE,0)</f>
        <v>0</v>
      </c>
      <c r="Z261" s="80" cm="1">
        <f t="array" aca="1" ref="Z261" ca="1">_xlfn.IFS(Z264=1,0,INDIRECT("ｄａｔａ!$"&amp;Z$112&amp;"$"&amp;$B261)=2,1,TRUE,0)</f>
        <v>0</v>
      </c>
      <c r="AA261" s="80" cm="1">
        <f t="array" aca="1" ref="AA261" ca="1">_xlfn.IFS(AA264=1,0,INDIRECT("ｄａｔａ!$"&amp;AA$112&amp;"$"&amp;$B261)=2,1,TRUE,0)</f>
        <v>0</v>
      </c>
      <c r="AB261" s="80" cm="1">
        <f t="array" aca="1" ref="AB261" ca="1">_xlfn.IFS(AB264=1,0,INDIRECT("ｄａｔａ!$"&amp;AB$112&amp;"$"&amp;$B261)=2,1,TRUE,0)</f>
        <v>0</v>
      </c>
      <c r="AC261" s="80" cm="1">
        <f t="array" aca="1" ref="AC261" ca="1">_xlfn.IFS(AC264=1,0,INDIRECT("ｄａｔａ!$"&amp;AC$112&amp;"$"&amp;$B261)=2,1,TRUE,0)</f>
        <v>0</v>
      </c>
      <c r="AD261" s="80" cm="1">
        <f t="array" aca="1" ref="AD261" ca="1">_xlfn.IFS(AD264=1,0,INDIRECT("ｄａｔａ!$"&amp;AD$112&amp;"$"&amp;$B261)=2,1,TRUE,0)</f>
        <v>0</v>
      </c>
      <c r="AE261" s="80" cm="1">
        <f t="array" aca="1" ref="AE261" ca="1">_xlfn.IFS(AE264=1,0,INDIRECT("ｄａｔａ!$"&amp;AE$112&amp;"$"&amp;$B261)=2,1,TRUE,0)</f>
        <v>0</v>
      </c>
      <c r="AF261" s="80" cm="1">
        <f t="array" aca="1" ref="AF261" ca="1">_xlfn.IFS(AF264=1,0,INDIRECT("ｄａｔａ!$"&amp;AF$112&amp;"$"&amp;$B261)=2,1,TRUE,0)</f>
        <v>0</v>
      </c>
      <c r="AG261" s="80" cm="1">
        <f t="array" aca="1" ref="AG261" ca="1">_xlfn.IFS(AG264=1,0,INDIRECT("ｄａｔａ!$"&amp;AG$112&amp;"$"&amp;$B261)=2,1,TRUE,0)</f>
        <v>0</v>
      </c>
      <c r="AH261" s="80" cm="1">
        <f t="array" aca="1" ref="AH261" ca="1">_xlfn.IFS(AH264=1,0,INDIRECT("ｄａｔａ!$"&amp;AH$112&amp;"$"&amp;$B261)=2,1,TRUE,0)</f>
        <v>0</v>
      </c>
      <c r="AI261" s="80" cm="1">
        <f t="array" aca="1" ref="AI261" ca="1">_xlfn.IFS(AI264=1,0,INDIRECT("ｄａｔａ!$"&amp;AI$112&amp;"$"&amp;$B261)=2,1,TRUE,0)</f>
        <v>0</v>
      </c>
      <c r="AJ261" s="80" cm="1">
        <f t="array" aca="1" ref="AJ261" ca="1">_xlfn.IFS(AJ264=1,0,INDIRECT("ｄａｔａ!$"&amp;AJ$112&amp;"$"&amp;$B261)=2,1,TRUE,0)</f>
        <v>0</v>
      </c>
      <c r="AK261" s="80" cm="1">
        <f t="array" aca="1" ref="AK261" ca="1">_xlfn.IFS(AK264=1,0,INDIRECT("ｄａｔａ!$"&amp;AK$112&amp;"$"&amp;$B261)=2,1,TRUE,0)</f>
        <v>0</v>
      </c>
      <c r="AL261" s="80" cm="1">
        <f t="array" aca="1" ref="AL261" ca="1">_xlfn.IFS(AL264=1,0,INDIRECT("ｄａｔａ!$"&amp;AL$112&amp;"$"&amp;$B261)=2,1,TRUE,0)</f>
        <v>0</v>
      </c>
      <c r="AM261" s="80" cm="1">
        <f t="array" aca="1" ref="AM261" ca="1">_xlfn.IFS(AM264=1,0,INDIRECT("ｄａｔａ!$"&amp;AM$112&amp;"$"&amp;$B261)=2,1,TRUE,0)</f>
        <v>0</v>
      </c>
      <c r="AN261" s="80" cm="1">
        <f t="array" aca="1" ref="AN261" ca="1">_xlfn.IFS(AN264=1,0,INDIRECT("ｄａｔａ!$"&amp;AN$112&amp;"$"&amp;$B261)=2,1,TRUE,0)</f>
        <v>0</v>
      </c>
      <c r="AO261" s="80" cm="1">
        <f t="array" aca="1" ref="AO261" ca="1">_xlfn.IFS(AO264=1,0,INDIRECT("ｄａｔａ!$"&amp;AO$112&amp;"$"&amp;$B261)=2,1,TRUE,0)</f>
        <v>0</v>
      </c>
      <c r="AP261" s="80">
        <f ca="1">IF(AND(SUM($AQ261:$AZ261)=0,10-SUM($AQ263:$AZ263)&gt;1),1,0)</f>
        <v>0</v>
      </c>
      <c r="AQ261" s="80" cm="1">
        <f t="array" aca="1" ref="AQ261" ca="1">_xlfn.IFS(AQ264=1,0,INDIRECT("ｄａｔａ!$"&amp;AQ$112&amp;"$"&amp;$B261)=2,1,TRUE,0)</f>
        <v>0</v>
      </c>
      <c r="AR261" s="80" cm="1">
        <f t="array" aca="1" ref="AR261" ca="1">_xlfn.IFS(AR264=1,0,INDIRECT("ｄａｔａ!$"&amp;AR$112&amp;"$"&amp;$B261)=2,1,TRUE,0)</f>
        <v>0</v>
      </c>
      <c r="AS261" s="80" cm="1">
        <f t="array" aca="1" ref="AS261" ca="1">_xlfn.IFS(AS264=1,0,INDIRECT("ｄａｔａ!$"&amp;AS$112&amp;"$"&amp;$B261)=2,1,TRUE,0)</f>
        <v>0</v>
      </c>
      <c r="AT261" s="80" cm="1">
        <f t="array" aca="1" ref="AT261" ca="1">_xlfn.IFS(AT264=1,0,INDIRECT("ｄａｔａ!$"&amp;AT$112&amp;"$"&amp;$B261)=2,1,TRUE,0)</f>
        <v>0</v>
      </c>
      <c r="AU261" s="80" cm="1">
        <f t="array" aca="1" ref="AU261" ca="1">_xlfn.IFS(AU264=1,0,INDIRECT("ｄａｔａ!$"&amp;AU$112&amp;"$"&amp;$B261)=2,1,TRUE,0)</f>
        <v>0</v>
      </c>
      <c r="AV261" s="80" cm="1">
        <f t="array" aca="1" ref="AV261" ca="1">_xlfn.IFS(AV264=1,0,INDIRECT("ｄａｔａ!$"&amp;AV$112&amp;"$"&amp;$B261)=2,1,TRUE,0)</f>
        <v>0</v>
      </c>
      <c r="AW261" s="80" cm="1">
        <f t="array" aca="1" ref="AW261" ca="1">_xlfn.IFS(AW264=1,0,INDIRECT("ｄａｔａ!$"&amp;AW$112&amp;"$"&amp;$B261)=2,1,TRUE,0)</f>
        <v>0</v>
      </c>
      <c r="AX261" s="80" cm="1">
        <f t="array" aca="1" ref="AX261" ca="1">_xlfn.IFS(AX264=1,0,INDIRECT("ｄａｔａ!$"&amp;AX$112&amp;"$"&amp;$B261)=2,1,TRUE,0)</f>
        <v>0</v>
      </c>
      <c r="AY261" s="80" cm="1">
        <f t="array" aca="1" ref="AY261" ca="1">_xlfn.IFS(AY264=1,0,INDIRECT("ｄａｔａ!$"&amp;AY$112&amp;"$"&amp;$B261)=2,1,TRUE,0)</f>
        <v>0</v>
      </c>
      <c r="AZ261" s="80" cm="1">
        <f t="array" aca="1" ref="AZ261" ca="1">_xlfn.IFS(AZ264=1,0,INDIRECT("ｄａｔａ!$"&amp;AZ$112&amp;"$"&amp;$B261)=2,1,TRUE,0)</f>
        <v>0</v>
      </c>
      <c r="BA261" s="80">
        <f ca="1">IF(AND(SUM($BB261:$BP261)=0,15-SUM($BB263:$BP263)&gt;1),1,0)</f>
        <v>0</v>
      </c>
      <c r="BB261" s="80" cm="1">
        <f t="array" aca="1" ref="BB261" ca="1">_xlfn.IFS(BB264=1,0,INDIRECT("ｄａｔａ!$"&amp;BB$112&amp;"$"&amp;$B261)=2,1,TRUE,0)</f>
        <v>0</v>
      </c>
      <c r="BC261" s="80" cm="1">
        <f t="array" aca="1" ref="BC261" ca="1">_xlfn.IFS(BC264=1,0,INDIRECT("ｄａｔａ!$"&amp;BC$112&amp;"$"&amp;$B261)=2,1,TRUE,0)</f>
        <v>0</v>
      </c>
      <c r="BD261" s="80" cm="1">
        <f t="array" aca="1" ref="BD261" ca="1">_xlfn.IFS(BD264=1,0,INDIRECT("ｄａｔａ!$"&amp;BD$112&amp;"$"&amp;$B261)=2,1,TRUE,0)</f>
        <v>0</v>
      </c>
      <c r="BE261" s="80" cm="1">
        <f t="array" aca="1" ref="BE261" ca="1">_xlfn.IFS(BE264=1,0,INDIRECT("ｄａｔａ!$"&amp;BE$112&amp;"$"&amp;$B261)=2,1,TRUE,0)</f>
        <v>0</v>
      </c>
      <c r="BF261" s="80" cm="1">
        <f t="array" aca="1" ref="BF261" ca="1">_xlfn.IFS(BF264=1,0,INDIRECT("ｄａｔａ!$"&amp;BF$112&amp;"$"&amp;$B261)=2,1,TRUE,0)</f>
        <v>0</v>
      </c>
      <c r="BG261" s="80" cm="1">
        <f t="array" aca="1" ref="BG261" ca="1">_xlfn.IFS(BG264=1,0,INDIRECT("ｄａｔａ!$"&amp;BG$112&amp;"$"&amp;$B261)=2,1,TRUE,0)</f>
        <v>0</v>
      </c>
      <c r="BH261" s="80" cm="1">
        <f t="array" aca="1" ref="BH261" ca="1">_xlfn.IFS(BH264=1,0,INDIRECT("ｄａｔａ!$"&amp;BH$112&amp;"$"&amp;$B261)=2,1,TRUE,0)</f>
        <v>0</v>
      </c>
      <c r="BI261" s="80" cm="1">
        <f t="array" aca="1" ref="BI261" ca="1">_xlfn.IFS(BI264=1,0,INDIRECT("ｄａｔａ!$"&amp;BI$112&amp;"$"&amp;$B261)=2,1,TRUE,0)</f>
        <v>0</v>
      </c>
      <c r="BJ261" s="80" cm="1">
        <f t="array" aca="1" ref="BJ261" ca="1">_xlfn.IFS(BJ264=1,0,INDIRECT("ｄａｔａ!$"&amp;BJ$112&amp;"$"&amp;$B261)=2,1,TRUE,0)</f>
        <v>0</v>
      </c>
      <c r="BK261" s="80" cm="1">
        <f t="array" aca="1" ref="BK261" ca="1">_xlfn.IFS(BK264=1,0,INDIRECT("ｄａｔａ!$"&amp;BK$112&amp;"$"&amp;$B261)=2,1,TRUE,0)</f>
        <v>0</v>
      </c>
      <c r="BL261" s="80" cm="1">
        <f t="array" aca="1" ref="BL261" ca="1">_xlfn.IFS(BL264=1,0,INDIRECT("ｄａｔａ!$"&amp;BL$112&amp;"$"&amp;$B261)=2,1,TRUE,0)</f>
        <v>0</v>
      </c>
      <c r="BM261" s="80" cm="1">
        <f t="array" aca="1" ref="BM261" ca="1">_xlfn.IFS(BM264=1,0,INDIRECT("ｄａｔａ!$"&amp;BM$112&amp;"$"&amp;$B261)=2,1,TRUE,0)</f>
        <v>0</v>
      </c>
      <c r="BN261" s="80" cm="1">
        <f t="array" aca="1" ref="BN261" ca="1">_xlfn.IFS(BN264=1,0,INDIRECT("ｄａｔａ!$"&amp;BN$112&amp;"$"&amp;$B261)=2,1,TRUE,0)</f>
        <v>0</v>
      </c>
      <c r="BO261" s="80" cm="1">
        <f t="array" aca="1" ref="BO261" ca="1">_xlfn.IFS(BO264=1,0,INDIRECT("ｄａｔａ!$"&amp;BO$112&amp;"$"&amp;$B261)=2,1,TRUE,0)</f>
        <v>0</v>
      </c>
      <c r="BP261" s="80" cm="1">
        <f t="array" aca="1" ref="BP261" ca="1">_xlfn.IFS(BP264=1,0,INDIRECT("ｄａｔａ!$"&amp;BP$112&amp;"$"&amp;$B261)=2,1,TRUE,0)</f>
        <v>0</v>
      </c>
    </row>
    <row r="262" spans="1:68" x14ac:dyDescent="0.2">
      <c r="B262" s="80">
        <f>VLOOKUP($A261,$A$11:$B$110,2,FALSE)</f>
        <v>44</v>
      </c>
      <c r="C262" s="80" t="s">
        <v>2437</v>
      </c>
      <c r="D262" s="80" cm="1">
        <f t="array" aca="1" ref="D262" ca="1">_xlfn.IFS(D263=1,0,AND(ISNUMBER(INDIRECT("ｄａｔａ!$"&amp;D$112&amp;"$"&amp;$B262)),INDIRECT("ｄａｔａ!$"&amp;D$112&amp;"$"&amp;$B262)&lt;=12,INDIRECT("ｄａｔａ!$"&amp;D$112&amp;"$"&amp;$B262)&gt;=1),0,TRUE,1)</f>
        <v>1</v>
      </c>
      <c r="F262" s="80">
        <v>0</v>
      </c>
      <c r="G262" s="80">
        <v>0</v>
      </c>
      <c r="H262" s="80">
        <v>0</v>
      </c>
      <c r="I262" s="80" cm="1">
        <f t="array" aca="1" ref="I262" ca="1">_xlfn.IFS(I263=1,0,AND(ISNUMBER(INDIRECT("ｄａｔａ!$"&amp;I$112&amp;"$"&amp;$B262)),LEN(INDIRECT("ｄａｔａ!$"&amp;I$112&amp;"$"&amp;$B262))=4),0,TRUE,1)</f>
        <v>0</v>
      </c>
      <c r="J262" s="80" cm="1">
        <f t="array" aca="1" ref="J262" ca="1">_xlfn.IFS(J263=1,0,AND(ISNUMBER(INDIRECT("ｄａｔａ!$"&amp;J$112&amp;"$"&amp;$B262)),INDIRECT("ｄａｔａ!$"&amp;J$112&amp;"$"&amp;$B262)&lt;=12,INDIRECT("ｄａｔａ!$"&amp;J$112&amp;"$"&amp;$B262)&gt;=1),0,TRUE,1)</f>
        <v>0</v>
      </c>
      <c r="K262" s="80" cm="1">
        <f t="array" aca="1" ref="K262" ca="1">_xlfn.IFS(K263=1,0,ISNUMBER(INDIRECT("ｄａｔａ!$"&amp;K$112&amp;"$"&amp;$B262)),0,TRUE,1)</f>
        <v>0</v>
      </c>
      <c r="L262" s="80" cm="1">
        <f t="array" aca="1" ref="L262" ca="1">_xlfn.IFS(L263=1,0,AND(ISNUMBER(INDIRECT("ｄａｔａ!$"&amp;L$112&amp;"$"&amp;$B262)),INDIRECT("ｄａｔａ!$"&amp;L$112&amp;"$"&amp;$B262)&gt;0),0,TRUE,1)</f>
        <v>0</v>
      </c>
      <c r="M262" s="80" cm="1">
        <f t="array" aca="1" ref="M262" ca="1">_xlfn.IFS(M263=1,0,AND(INDIRECT("ｄａｔａ!$"&amp;M$112&amp;"$"&amp;$B262)&lt;=5,INDIRECT("ｄａｔａ!$"&amp;M$112&amp;"$"&amp;$B262)&gt;0),0,TRUE,1)</f>
        <v>0</v>
      </c>
      <c r="N262" s="80" cm="1">
        <f t="array" aca="1" ref="N262" ca="1">_xlfn.IFS(N263=1,0,AND(INDIRECT("ｄａｔａ!$"&amp;N$112&amp;"$"&amp;$B262)&lt;=2,INDIRECT("ｄａｔａ!$"&amp;N$112&amp;"$"&amp;$B262)&gt;0),0,TRUE,1)</f>
        <v>0</v>
      </c>
      <c r="O262" s="80" cm="1">
        <f t="array" aca="1" ref="O262" ca="1">_xlfn.IFS(O263=1,0,AND(INDIRECT("ｄａｔａ!$"&amp;O$112&amp;"$"&amp;$B262)&lt;=4,INDIRECT("ｄａｔａ!$"&amp;O$112&amp;"$"&amp;$B262)&gt;0),0,TRUE,1)</f>
        <v>0</v>
      </c>
      <c r="P262" s="80" cm="1">
        <f t="array" aca="1" ref="P262" ca="1">_xlfn.IFS(P263=1,0,AND(INDIRECT("ｄａｔａ!$"&amp;P$112&amp;"$"&amp;$B262)&lt;=3,INDIRECT("ｄａｔａ!$"&amp;P$112&amp;"$"&amp;$B262)&gt;0),0,TRUE,1)</f>
        <v>0</v>
      </c>
      <c r="Q262" s="80" cm="1">
        <f t="array" aca="1" ref="Q262" ca="1">_xlfn.IFS(Q263=1,0,AND(INDIRECT("ｄａｔａ!$"&amp;Q$112&amp;"$"&amp;$B262)&lt;=2,INDIRECT("ｄａｔａ!$"&amp;Q$112&amp;"$"&amp;$B262)&gt;0),0,TRUE,1)</f>
        <v>0</v>
      </c>
      <c r="R262" s="80" cm="1">
        <f t="array" aca="1" ref="R262" ca="1">_xlfn.IFS(R263=1,0,AND(INDIRECT("ｄａｔａ!$"&amp;R$112&amp;"$"&amp;$B262)&lt;=10,INDIRECT("ｄａｔａ!$"&amp;R$112&amp;"$"&amp;$B262)&gt;0),0,TRUE,1)</f>
        <v>0</v>
      </c>
      <c r="S262" s="80" cm="1">
        <f t="array" aca="1" ref="S262" ca="1">_xlfn.IFS(S263=1,0,AND(INDIRECT("ｄａｔａ!$"&amp;S$112&amp;"$"&amp;$B262)&lt;=5,INDIRECT("ｄａｔａ!$"&amp;S$112&amp;"$"&amp;$B262)&gt;0),0,TRUE,1)</f>
        <v>0</v>
      </c>
      <c r="T262" s="80" cm="1">
        <f t="array" aca="1" ref="T262" ca="1">_xlfn.IFS(T263=1,0,AND(INDIRECT("ｄａｔａ!$"&amp;T$112&amp;"$"&amp;$B262)&lt;=9,INDIRECT("ｄａｔａ!$"&amp;T$112&amp;"$"&amp;$B262)&gt;0),0,TRUE,1)</f>
        <v>0</v>
      </c>
      <c r="U262" s="80" cm="1">
        <f t="array" aca="1" ref="U262" ca="1">_xlfn.IFS(U263=1,0,ISNUMBER(INDIRECT("ｄａｔａ!$"&amp;U$112&amp;"$"&amp;$B262)),0,TRUE,1)</f>
        <v>0</v>
      </c>
      <c r="V262" s="80" cm="1">
        <f t="array" aca="1" ref="V262" ca="1">_xlfn.IFS(V263=1,0,AND(INDIRECT("ｄａｔａ!$"&amp;V$112&amp;"$"&amp;$B262)&lt;=4,INDIRECT("ｄａｔａ!$"&amp;V$112&amp;"$"&amp;$B262)&gt;0),0,TRUE,1)</f>
        <v>0</v>
      </c>
      <c r="W262" s="80" cm="1">
        <f t="array" aca="1" ref="W262" ca="1">_xlfn.IFS(W263=1,0,AND(INDIRECT("ｄａｔａ!$"&amp;W$112&amp;"$"&amp;$B262)&lt;=2,INDIRECT("ｄａｔａ!$"&amp;W$112&amp;"$"&amp;$B262)&gt;0),0,TRUE,1)</f>
        <v>0</v>
      </c>
      <c r="X262" s="80">
        <f ca="1">IF(SUM($Y261:$AO261)&gt;1,1,0)</f>
        <v>0</v>
      </c>
      <c r="Y262" s="80" cm="1">
        <f t="array" aca="1" ref="Y262" ca="1">_xlfn.IFS(Y264=1,0,Y263=1,0,AND(INDIRECT("ｄａｔａ!$"&amp;Y$112&amp;"$"&amp;$B262)&lt;=2,INDIRECT("ｄａｔａ!$"&amp;Y$112&amp;"$"&amp;$B262)&gt;0),0,TRUE,1)</f>
        <v>0</v>
      </c>
      <c r="Z262" s="80" cm="1">
        <f t="array" aca="1" ref="Z262" ca="1">_xlfn.IFS(Z264=1,0,Z263=1,0,AND(INDIRECT("ｄａｔａ!$"&amp;Z$112&amp;"$"&amp;$B262)&lt;=2,INDIRECT("ｄａｔａ!$"&amp;Z$112&amp;"$"&amp;$B262)&gt;0),0,TRUE,1)</f>
        <v>0</v>
      </c>
      <c r="AA262" s="80" cm="1">
        <f t="array" aca="1" ref="AA262" ca="1">_xlfn.IFS(AA264=1,0,AA263=1,0,AND(INDIRECT("ｄａｔａ!$"&amp;AA$112&amp;"$"&amp;$B262)&lt;=2,INDIRECT("ｄａｔａ!$"&amp;AA$112&amp;"$"&amp;$B262)&gt;0),0,TRUE,1)</f>
        <v>0</v>
      </c>
      <c r="AB262" s="80" cm="1">
        <f t="array" aca="1" ref="AB262" ca="1">_xlfn.IFS(AB264=1,0,AB263=1,0,AND(INDIRECT("ｄａｔａ!$"&amp;AB$112&amp;"$"&amp;$B262)&lt;=2,INDIRECT("ｄａｔａ!$"&amp;AB$112&amp;"$"&amp;$B262)&gt;0),0,TRUE,1)</f>
        <v>0</v>
      </c>
      <c r="AC262" s="80" cm="1">
        <f t="array" aca="1" ref="AC262" ca="1">_xlfn.IFS(AC264=1,0,AC263=1,0,AND(INDIRECT("ｄａｔａ!$"&amp;AC$112&amp;"$"&amp;$B262)&lt;=2,INDIRECT("ｄａｔａ!$"&amp;AC$112&amp;"$"&amp;$B262)&gt;0),0,TRUE,1)</f>
        <v>0</v>
      </c>
      <c r="AD262" s="80" cm="1">
        <f t="array" aca="1" ref="AD262" ca="1">_xlfn.IFS(AD264=1,0,AD263=1,0,AND(INDIRECT("ｄａｔａ!$"&amp;AD$112&amp;"$"&amp;$B262)&lt;=2,INDIRECT("ｄａｔａ!$"&amp;AD$112&amp;"$"&amp;$B262)&gt;0),0,TRUE,1)</f>
        <v>0</v>
      </c>
      <c r="AE262" s="80" cm="1">
        <f t="array" aca="1" ref="AE262" ca="1">_xlfn.IFS(AE264=1,0,AE263=1,0,AND(INDIRECT("ｄａｔａ!$"&amp;AE$112&amp;"$"&amp;$B262)&lt;=2,INDIRECT("ｄａｔａ!$"&amp;AE$112&amp;"$"&amp;$B262)&gt;0),0,TRUE,1)</f>
        <v>0</v>
      </c>
      <c r="AF262" s="80" cm="1">
        <f t="array" aca="1" ref="AF262" ca="1">_xlfn.IFS(AF264=1,0,AF263=1,0,AND(INDIRECT("ｄａｔａ!$"&amp;AF$112&amp;"$"&amp;$B262)&lt;=2,INDIRECT("ｄａｔａ!$"&amp;AF$112&amp;"$"&amp;$B262)&gt;0),0,TRUE,1)</f>
        <v>0</v>
      </c>
      <c r="AG262" s="80" cm="1">
        <f t="array" aca="1" ref="AG262" ca="1">_xlfn.IFS(AG264=1,0,AG263=1,0,AND(INDIRECT("ｄａｔａ!$"&amp;AG$112&amp;"$"&amp;$B262)&lt;=2,INDIRECT("ｄａｔａ!$"&amp;AG$112&amp;"$"&amp;$B262)&gt;0),0,TRUE,1)</f>
        <v>0</v>
      </c>
      <c r="AH262" s="80" cm="1">
        <f t="array" aca="1" ref="AH262" ca="1">_xlfn.IFS(AH264=1,0,AH263=1,0,AND(INDIRECT("ｄａｔａ!$"&amp;AH$112&amp;"$"&amp;$B262)&lt;=2,INDIRECT("ｄａｔａ!$"&amp;AH$112&amp;"$"&amp;$B262)&gt;0),0,TRUE,1)</f>
        <v>0</v>
      </c>
      <c r="AI262" s="80" cm="1">
        <f t="array" aca="1" ref="AI262" ca="1">_xlfn.IFS(AI264=1,0,AI263=1,0,AND(INDIRECT("ｄａｔａ!$"&amp;AI$112&amp;"$"&amp;$B262)&lt;=2,INDIRECT("ｄａｔａ!$"&amp;AI$112&amp;"$"&amp;$B262)&gt;0),0,TRUE,1)</f>
        <v>0</v>
      </c>
      <c r="AJ262" s="80" cm="1">
        <f t="array" aca="1" ref="AJ262" ca="1">_xlfn.IFS(AJ264=1,0,AJ263=1,0,AND(INDIRECT("ｄａｔａ!$"&amp;AJ$112&amp;"$"&amp;$B262)&lt;=2,INDIRECT("ｄａｔａ!$"&amp;AJ$112&amp;"$"&amp;$B262)&gt;0),0,TRUE,1)</f>
        <v>0</v>
      </c>
      <c r="AK262" s="80" cm="1">
        <f t="array" aca="1" ref="AK262" ca="1">_xlfn.IFS(AK264=1,0,AK263=1,0,AND(INDIRECT("ｄａｔａ!$"&amp;AK$112&amp;"$"&amp;$B262)&lt;=2,INDIRECT("ｄａｔａ!$"&amp;AK$112&amp;"$"&amp;$B262)&gt;0),0,TRUE,1)</f>
        <v>0</v>
      </c>
      <c r="AL262" s="80" cm="1">
        <f t="array" aca="1" ref="AL262" ca="1">_xlfn.IFS(AL264=1,0,AL263=1,0,AND(INDIRECT("ｄａｔａ!$"&amp;AL$112&amp;"$"&amp;$B262)&lt;=2,INDIRECT("ｄａｔａ!$"&amp;AL$112&amp;"$"&amp;$B262)&gt;0),0,TRUE,1)</f>
        <v>0</v>
      </c>
      <c r="AM262" s="80" cm="1">
        <f t="array" aca="1" ref="AM262" ca="1">_xlfn.IFS(AM264=1,0,AM263=1,0,AND(INDIRECT("ｄａｔａ!$"&amp;AM$112&amp;"$"&amp;$B262)&lt;=2,INDIRECT("ｄａｔａ!$"&amp;AM$112&amp;"$"&amp;$B262)&gt;0),0,TRUE,1)</f>
        <v>0</v>
      </c>
      <c r="AN262" s="80" cm="1">
        <f t="array" aca="1" ref="AN262" ca="1">_xlfn.IFS(AN264=1,0,AN263=1,0,AND(INDIRECT("ｄａｔａ!$"&amp;AN$112&amp;"$"&amp;$B262)&lt;=2,INDIRECT("ｄａｔａ!$"&amp;AN$112&amp;"$"&amp;$B262)&gt;0),0,TRUE,1)</f>
        <v>0</v>
      </c>
      <c r="AO262" s="80" cm="1">
        <f t="array" aca="1" ref="AO262" ca="1">_xlfn.IFS(AO264=1,0,AO263=1,0,AND(INDIRECT("ｄａｔａ!$"&amp;AO$112&amp;"$"&amp;$B262)&lt;=2,INDIRECT("ｄａｔａ!$"&amp;AO$112&amp;"$"&amp;$B262)&gt;0),0,TRUE,1)</f>
        <v>0</v>
      </c>
      <c r="AP262" s="80">
        <f ca="1">IF(SUM($AQ261:$AZ261)&gt;1,1,0)</f>
        <v>0</v>
      </c>
      <c r="AQ262" s="80" cm="1">
        <f t="array" aca="1" ref="AQ262" ca="1">_xlfn.IFS(AQ264=1,0,AQ263=1,0,AND(INDIRECT("ｄａｔａ!$"&amp;AQ$112&amp;"$"&amp;$B262)&lt;=2,INDIRECT("ｄａｔａ!$"&amp;AQ$112&amp;"$"&amp;$B262)&gt;0),0,TRUE,1)</f>
        <v>0</v>
      </c>
      <c r="AR262" s="80" cm="1">
        <f t="array" aca="1" ref="AR262" ca="1">_xlfn.IFS(AR264=1,0,AR263=1,0,AND(INDIRECT("ｄａｔａ!$"&amp;AR$112&amp;"$"&amp;$B262)&lt;=2,INDIRECT("ｄａｔａ!$"&amp;AR$112&amp;"$"&amp;$B262)&gt;0),0,TRUE,1)</f>
        <v>0</v>
      </c>
      <c r="AS262" s="80" cm="1">
        <f t="array" aca="1" ref="AS262" ca="1">_xlfn.IFS(AS264=1,0,AS263=1,0,AND(INDIRECT("ｄａｔａ!$"&amp;AS$112&amp;"$"&amp;$B262)&lt;=2,INDIRECT("ｄａｔａ!$"&amp;AS$112&amp;"$"&amp;$B262)&gt;0),0,TRUE,1)</f>
        <v>0</v>
      </c>
      <c r="AT262" s="80" cm="1">
        <f t="array" aca="1" ref="AT262" ca="1">_xlfn.IFS(AT264=1,0,AT263=1,0,AND(INDIRECT("ｄａｔａ!$"&amp;AT$112&amp;"$"&amp;$B262)&lt;=2,INDIRECT("ｄａｔａ!$"&amp;AT$112&amp;"$"&amp;$B262)&gt;0),0,TRUE,1)</f>
        <v>0</v>
      </c>
      <c r="AU262" s="80" cm="1">
        <f t="array" aca="1" ref="AU262" ca="1">_xlfn.IFS(AU264=1,0,AU263=1,0,AND(INDIRECT("ｄａｔａ!$"&amp;AU$112&amp;"$"&amp;$B262)&lt;=2,INDIRECT("ｄａｔａ!$"&amp;AU$112&amp;"$"&amp;$B262)&gt;0),0,TRUE,1)</f>
        <v>0</v>
      </c>
      <c r="AV262" s="80" cm="1">
        <f t="array" aca="1" ref="AV262" ca="1">_xlfn.IFS(AV264=1,0,AV263=1,0,AND(INDIRECT("ｄａｔａ!$"&amp;AV$112&amp;"$"&amp;$B262)&lt;=2,INDIRECT("ｄａｔａ!$"&amp;AV$112&amp;"$"&amp;$B262)&gt;0),0,TRUE,1)</f>
        <v>0</v>
      </c>
      <c r="AW262" s="80" cm="1">
        <f t="array" aca="1" ref="AW262" ca="1">_xlfn.IFS(AW264=1,0,AW263=1,0,AND(INDIRECT("ｄａｔａ!$"&amp;AW$112&amp;"$"&amp;$B262)&lt;=2,INDIRECT("ｄａｔａ!$"&amp;AW$112&amp;"$"&amp;$B262)&gt;0),0,TRUE,1)</f>
        <v>0</v>
      </c>
      <c r="AX262" s="80" cm="1">
        <f t="array" aca="1" ref="AX262" ca="1">_xlfn.IFS(AX264=1,0,AX263=1,0,AND(INDIRECT("ｄａｔａ!$"&amp;AX$112&amp;"$"&amp;$B262)&lt;=2,INDIRECT("ｄａｔａ!$"&amp;AX$112&amp;"$"&amp;$B262)&gt;0),0,TRUE,1)</f>
        <v>0</v>
      </c>
      <c r="AY262" s="80" cm="1">
        <f t="array" aca="1" ref="AY262" ca="1">_xlfn.IFS(AY264=1,0,AY263=1,0,AND(INDIRECT("ｄａｔａ!$"&amp;AY$112&amp;"$"&amp;$B262)&lt;=2,INDIRECT("ｄａｔａ!$"&amp;AY$112&amp;"$"&amp;$B262)&gt;0),0,TRUE,1)</f>
        <v>0</v>
      </c>
      <c r="AZ262" s="80" cm="1">
        <f t="array" aca="1" ref="AZ262" ca="1">_xlfn.IFS(AZ264=1,0,AZ263=1,0,AND(INDIRECT("ｄａｔａ!$"&amp;AZ$112&amp;"$"&amp;$B262)&lt;=2,INDIRECT("ｄａｔａ!$"&amp;AZ$112&amp;"$"&amp;$B262)&gt;0),0,TRUE,1)</f>
        <v>0</v>
      </c>
      <c r="BA262" s="80">
        <f ca="1">IF(SUM($BB261:$BP261)&gt;1,1,0)</f>
        <v>0</v>
      </c>
      <c r="BB262" s="80" cm="1">
        <f t="array" aca="1" ref="BB262" ca="1">_xlfn.IFS(BB264=1,0,BB263=1,0,AND(INDIRECT("ｄａｔａ!$"&amp;BB$112&amp;"$"&amp;$B262)&lt;=2,INDIRECT("ｄａｔａ!$"&amp;BB$112&amp;"$"&amp;$B262)&gt;0),0,TRUE,1)</f>
        <v>0</v>
      </c>
      <c r="BC262" s="80" cm="1">
        <f t="array" aca="1" ref="BC262" ca="1">_xlfn.IFS(BC264=1,0,BC263=1,0,AND(INDIRECT("ｄａｔａ!$"&amp;BC$112&amp;"$"&amp;$B262)&lt;=2,INDIRECT("ｄａｔａ!$"&amp;BC$112&amp;"$"&amp;$B262)&gt;0),0,TRUE,1)</f>
        <v>0</v>
      </c>
      <c r="BD262" s="80" cm="1">
        <f t="array" aca="1" ref="BD262" ca="1">_xlfn.IFS(BD264=1,0,BD263=1,0,AND(INDIRECT("ｄａｔａ!$"&amp;BD$112&amp;"$"&amp;$B262)&lt;=2,INDIRECT("ｄａｔａ!$"&amp;BD$112&amp;"$"&amp;$B262)&gt;0),0,TRUE,1)</f>
        <v>0</v>
      </c>
      <c r="BE262" s="80" cm="1">
        <f t="array" aca="1" ref="BE262" ca="1">_xlfn.IFS(BE264=1,0,BE263=1,0,AND(INDIRECT("ｄａｔａ!$"&amp;BE$112&amp;"$"&amp;$B262)&lt;=2,INDIRECT("ｄａｔａ!$"&amp;BE$112&amp;"$"&amp;$B262)&gt;0),0,TRUE,1)</f>
        <v>0</v>
      </c>
      <c r="BF262" s="80" cm="1">
        <f t="array" aca="1" ref="BF262" ca="1">_xlfn.IFS(BF264=1,0,BF263=1,0,AND(INDIRECT("ｄａｔａ!$"&amp;BF$112&amp;"$"&amp;$B262)&lt;=2,INDIRECT("ｄａｔａ!$"&amp;BF$112&amp;"$"&amp;$B262)&gt;0),0,TRUE,1)</f>
        <v>0</v>
      </c>
      <c r="BG262" s="80" cm="1">
        <f t="array" aca="1" ref="BG262" ca="1">_xlfn.IFS(BG264=1,0,BG263=1,0,AND(INDIRECT("ｄａｔａ!$"&amp;BG$112&amp;"$"&amp;$B262)&lt;=2,INDIRECT("ｄａｔａ!$"&amp;BG$112&amp;"$"&amp;$B262)&gt;0),0,TRUE,1)</f>
        <v>0</v>
      </c>
      <c r="BH262" s="80" cm="1">
        <f t="array" aca="1" ref="BH262" ca="1">_xlfn.IFS(BH264=1,0,BH263=1,0,AND(INDIRECT("ｄａｔａ!$"&amp;BH$112&amp;"$"&amp;$B262)&lt;=2,INDIRECT("ｄａｔａ!$"&amp;BH$112&amp;"$"&amp;$B262)&gt;0),0,TRUE,1)</f>
        <v>0</v>
      </c>
      <c r="BI262" s="80" cm="1">
        <f t="array" aca="1" ref="BI262" ca="1">_xlfn.IFS(BI264=1,0,BI263=1,0,AND(INDIRECT("ｄａｔａ!$"&amp;BI$112&amp;"$"&amp;$B262)&lt;=2,INDIRECT("ｄａｔａ!$"&amp;BI$112&amp;"$"&amp;$B262)&gt;0),0,TRUE,1)</f>
        <v>0</v>
      </c>
      <c r="BJ262" s="80" cm="1">
        <f t="array" aca="1" ref="BJ262" ca="1">_xlfn.IFS(BJ264=1,0,BJ263=1,0,AND(INDIRECT("ｄａｔａ!$"&amp;BJ$112&amp;"$"&amp;$B262)&lt;=2,INDIRECT("ｄａｔａ!$"&amp;BJ$112&amp;"$"&amp;$B262)&gt;0),0,TRUE,1)</f>
        <v>0</v>
      </c>
      <c r="BK262" s="80" cm="1">
        <f t="array" aca="1" ref="BK262" ca="1">_xlfn.IFS(BK264=1,0,BK263=1,0,AND(INDIRECT("ｄａｔａ!$"&amp;BK$112&amp;"$"&amp;$B262)&lt;=2,INDIRECT("ｄａｔａ!$"&amp;BK$112&amp;"$"&amp;$B262)&gt;0),0,TRUE,1)</f>
        <v>0</v>
      </c>
      <c r="BL262" s="80" cm="1">
        <f t="array" aca="1" ref="BL262" ca="1">_xlfn.IFS(BL264=1,0,BL263=1,0,AND(INDIRECT("ｄａｔａ!$"&amp;BL$112&amp;"$"&amp;$B262)&lt;=2,INDIRECT("ｄａｔａ!$"&amp;BL$112&amp;"$"&amp;$B262)&gt;0),0,TRUE,1)</f>
        <v>0</v>
      </c>
      <c r="BM262" s="80" cm="1">
        <f t="array" aca="1" ref="BM262" ca="1">_xlfn.IFS(BM264=1,0,BM263=1,0,AND(INDIRECT("ｄａｔａ!$"&amp;BM$112&amp;"$"&amp;$B262)&lt;=2,INDIRECT("ｄａｔａ!$"&amp;BM$112&amp;"$"&amp;$B262)&gt;0),0,TRUE,1)</f>
        <v>0</v>
      </c>
      <c r="BN262" s="80" cm="1">
        <f t="array" aca="1" ref="BN262" ca="1">_xlfn.IFS(BN264=1,0,BN263=1,0,AND(INDIRECT("ｄａｔａ!$"&amp;BN$112&amp;"$"&amp;$B262)&lt;=2,INDIRECT("ｄａｔａ!$"&amp;BN$112&amp;"$"&amp;$B262)&gt;0),0,TRUE,1)</f>
        <v>0</v>
      </c>
      <c r="BO262" s="80" cm="1">
        <f t="array" aca="1" ref="BO262" ca="1">_xlfn.IFS(BO264=1,0,BO263=1,0,AND(INDIRECT("ｄａｔａ!$"&amp;BO$112&amp;"$"&amp;$B262)&lt;=2,INDIRECT("ｄａｔａ!$"&amp;BO$112&amp;"$"&amp;$B262)&gt;0),0,TRUE,1)</f>
        <v>0</v>
      </c>
      <c r="BP262" s="80" cm="1">
        <f t="array" aca="1" ref="BP262" ca="1">_xlfn.IFS(BP264=1,0,BP263=1,0,AND(INDIRECT("ｄａｔａ!$"&amp;BP$112&amp;"$"&amp;$B262)&lt;=2,INDIRECT("ｄａｔａ!$"&amp;BP$112&amp;"$"&amp;$B262)&gt;0),0,TRUE,1)</f>
        <v>0</v>
      </c>
    </row>
    <row r="263" spans="1:68" x14ac:dyDescent="0.2">
      <c r="B263" s="80">
        <f>VLOOKUP($A261,$A$11:$B$110,2,FALSE)</f>
        <v>44</v>
      </c>
      <c r="C263" s="80" t="s">
        <v>2425</v>
      </c>
      <c r="D263" s="80" cm="1">
        <f t="array" aca="1" ref="D263" ca="1">_xlfn.IFS(D264=1,0,TRIM(INDIRECT("ｄａｔａ!$"&amp;D$112&amp;"$"&amp;$B263))="",1,TRIM(INDIRECT("ｄａｔａ!$"&amp;D$112&amp;"$"&amp;$B263))&lt;&gt;"",0)</f>
        <v>0</v>
      </c>
      <c r="F263" s="80" cm="1">
        <f t="array" aca="1" ref="F263" ca="1">_xlfn.IFS(F264=1,0,TRIM(INDIRECT("ｄａｔａ!$"&amp;F$112&amp;"$"&amp;$B263))="",1,TRIM(INDIRECT("ｄａｔａ!$"&amp;F$112&amp;"$"&amp;$B263))&lt;&gt;"",0)</f>
        <v>1</v>
      </c>
      <c r="G263" s="80" cm="1">
        <f t="array" aca="1" ref="G263" ca="1">_xlfn.IFS(G264=1,0,TRIM(INDIRECT("ｄａｔａ!$"&amp;G$112&amp;"$"&amp;$B263))="",1,TRIM(INDIRECT("ｄａｔａ!$"&amp;G$112&amp;"$"&amp;$B263))&lt;&gt;"",0)</f>
        <v>1</v>
      </c>
      <c r="H263" s="80" cm="1">
        <f t="array" aca="1" ref="H263" ca="1">_xlfn.IFS(H264=1,0,TRIM(INDIRECT("ｄａｔａ!$"&amp;H$112&amp;"$"&amp;$B263))="",1,TRIM(INDIRECT("ｄａｔａ!$"&amp;H$112&amp;"$"&amp;$B263))&lt;&gt;"",0)</f>
        <v>1</v>
      </c>
      <c r="I263" s="80" cm="1">
        <f t="array" aca="1" ref="I263" ca="1">_xlfn.IFS(I264=1,0,TRIM(INDIRECT("ｄａｔａ!$"&amp;I$112&amp;"$"&amp;$B263))="",1,TRIM(INDIRECT("ｄａｔａ!$"&amp;I$112&amp;"$"&amp;$B263))&lt;&gt;"",0)</f>
        <v>1</v>
      </c>
      <c r="J263" s="80" cm="1">
        <f t="array" aca="1" ref="J263" ca="1">_xlfn.IFS(J264=1,0,TRIM(INDIRECT("ｄａｔａ!$"&amp;J$112&amp;"$"&amp;$B263))="",1,TRIM(INDIRECT("ｄａｔａ!$"&amp;J$112&amp;"$"&amp;$B263))&lt;&gt;"",0)</f>
        <v>1</v>
      </c>
      <c r="K263" s="80" cm="1">
        <f t="array" aca="1" ref="K263" ca="1">_xlfn.IFS(K264=1,0,TRIM(INDIRECT("ｄａｔａ!$"&amp;K$112&amp;"$"&amp;$B263))="",1,TRIM(INDIRECT("ｄａｔａ!$"&amp;K$112&amp;"$"&amp;$B263))&lt;&gt;"",0)</f>
        <v>1</v>
      </c>
      <c r="L263" s="80" cm="1">
        <f t="array" aca="1" ref="L263" ca="1">_xlfn.IFS(L264=1,0,TRIM(INDIRECT("ｄａｔａ!$"&amp;L$112&amp;"$"&amp;$B263))="",1,TRIM(INDIRECT("ｄａｔａ!$"&amp;L$112&amp;"$"&amp;$B263))&lt;&gt;"",0)</f>
        <v>1</v>
      </c>
      <c r="M263" s="80" cm="1">
        <f t="array" aca="1" ref="M263" ca="1">_xlfn.IFS(M264=1,0,TRIM(INDIRECT("ｄａｔａ!$"&amp;M$112&amp;"$"&amp;$B263))="",1,TRIM(INDIRECT("ｄａｔａ!$"&amp;M$112&amp;"$"&amp;$B263))&lt;&gt;"",0)</f>
        <v>1</v>
      </c>
      <c r="N263" s="80" cm="1">
        <f t="array" aca="1" ref="N263" ca="1">_xlfn.IFS(N264=1,0,TRIM(INDIRECT("ｄａｔａ!$"&amp;N$112&amp;"$"&amp;$B263))="",1,TRIM(INDIRECT("ｄａｔａ!$"&amp;N$112&amp;"$"&amp;$B263))&lt;&gt;"",0)</f>
        <v>1</v>
      </c>
      <c r="O263" s="80" cm="1">
        <f t="array" aca="1" ref="O263" ca="1">_xlfn.IFS(O264=1,0,TRIM(INDIRECT("ｄａｔａ!$"&amp;O$112&amp;"$"&amp;$B263))="",1,TRIM(INDIRECT("ｄａｔａ!$"&amp;O$112&amp;"$"&amp;$B263))&lt;&gt;"",0)</f>
        <v>1</v>
      </c>
      <c r="P263" s="80" cm="1">
        <f t="array" aca="1" ref="P263" ca="1">_xlfn.IFS(P264=1,0,TRIM(INDIRECT("ｄａｔａ!$"&amp;P$112&amp;"$"&amp;$B263))="",1,TRIM(INDIRECT("ｄａｔａ!$"&amp;P$112&amp;"$"&amp;$B263))&lt;&gt;"",0)</f>
        <v>1</v>
      </c>
      <c r="Q263" s="80" cm="1">
        <f t="array" aca="1" ref="Q263" ca="1">_xlfn.IFS(Q264=1,0,TRIM(INDIRECT("ｄａｔａ!$"&amp;Q$112&amp;"$"&amp;$B263))="",1,TRIM(INDIRECT("ｄａｔａ!$"&amp;Q$112&amp;"$"&amp;$B263))&lt;&gt;"",0)</f>
        <v>1</v>
      </c>
      <c r="R263" s="80" cm="1">
        <f t="array" aca="1" ref="R263" ca="1">_xlfn.IFS(R264=1,0,TRIM(INDIRECT("ｄａｔａ!$"&amp;R$112&amp;"$"&amp;$B263))="",1,TRIM(INDIRECT("ｄａｔａ!$"&amp;R$112&amp;"$"&amp;$B263))&lt;&gt;"",0)</f>
        <v>1</v>
      </c>
      <c r="S263" s="80" cm="1">
        <f t="array" aca="1" ref="S263" ca="1">_xlfn.IFS(S264=1,0,TRIM(INDIRECT("ｄａｔａ!$"&amp;S$112&amp;"$"&amp;$B263))="",1,TRIM(INDIRECT("ｄａｔａ!$"&amp;S$112&amp;"$"&amp;$B263))&lt;&gt;"",0)</f>
        <v>1</v>
      </c>
      <c r="T263" s="80" cm="1">
        <f t="array" aca="1" ref="T263" ca="1">_xlfn.IFS(T264=1,0,TRIM(INDIRECT("ｄａｔａ!$"&amp;T$112&amp;"$"&amp;$B263))="",1,TRIM(INDIRECT("ｄａｔａ!$"&amp;T$112&amp;"$"&amp;$B263))&lt;&gt;"",0)</f>
        <v>1</v>
      </c>
      <c r="U263" s="80" cm="1">
        <f t="array" aca="1" ref="U263" ca="1">_xlfn.IFS(U264=1,0,TRIM(INDIRECT("ｄａｔａ!$"&amp;U$112&amp;"$"&amp;$B263))="",1,TRIM(INDIRECT("ｄａｔａ!$"&amp;U$112&amp;"$"&amp;$B263))&lt;&gt;"",0)</f>
        <v>1</v>
      </c>
      <c r="V263" s="80" cm="1">
        <f t="array" aca="1" ref="V263" ca="1">_xlfn.IFS(V264=1,0,TRIM(INDIRECT("ｄａｔａ!$"&amp;V$112&amp;"$"&amp;$B263))="",1,TRIM(INDIRECT("ｄａｔａ!$"&amp;V$112&amp;"$"&amp;$B263))&lt;&gt;"",0)</f>
        <v>1</v>
      </c>
      <c r="W263" s="80" cm="1">
        <f t="array" aca="1" ref="W263" ca="1">_xlfn.IFS(W264=1,0,TRIM(INDIRECT("ｄａｔａ!$"&amp;W$112&amp;"$"&amp;$B263))="",1,TRIM(INDIRECT("ｄａｔａ!$"&amp;W$112&amp;"$"&amp;$B263))&lt;&gt;"",0)</f>
        <v>1</v>
      </c>
      <c r="X263" s="80">
        <f ca="1">IF(SUM($Y263:$AO263)=17,1,0)</f>
        <v>1</v>
      </c>
      <c r="Y263" s="80" cm="1">
        <f t="array" aca="1" ref="Y263" ca="1">_xlfn.IFS(Y264=1,0,TRIM(INDIRECT("ｄａｔａ!$"&amp;Y$112&amp;"$"&amp;$B263))="",1,TRIM(INDIRECT("ｄａｔａ!$"&amp;Y$112&amp;"$"&amp;$B263))&lt;&gt;"",0)</f>
        <v>1</v>
      </c>
      <c r="Z263" s="80" cm="1">
        <f t="array" aca="1" ref="Z263" ca="1">_xlfn.IFS(Z264=1,0,TRIM(INDIRECT("ｄａｔａ!$"&amp;Z$112&amp;"$"&amp;$B263))="",1,TRIM(INDIRECT("ｄａｔａ!$"&amp;Z$112&amp;"$"&amp;$B263))&lt;&gt;"",0)</f>
        <v>1</v>
      </c>
      <c r="AA263" s="80" cm="1">
        <f t="array" aca="1" ref="AA263" ca="1">_xlfn.IFS(AA264=1,0,TRIM(INDIRECT("ｄａｔａ!$"&amp;AA$112&amp;"$"&amp;$B263))="",1,TRIM(INDIRECT("ｄａｔａ!$"&amp;AA$112&amp;"$"&amp;$B263))&lt;&gt;"",0)</f>
        <v>1</v>
      </c>
      <c r="AB263" s="80" cm="1">
        <f t="array" aca="1" ref="AB263" ca="1">_xlfn.IFS(AB264=1,0,TRIM(INDIRECT("ｄａｔａ!$"&amp;AB$112&amp;"$"&amp;$B263))="",1,TRIM(INDIRECT("ｄａｔａ!$"&amp;AB$112&amp;"$"&amp;$B263))&lt;&gt;"",0)</f>
        <v>1</v>
      </c>
      <c r="AC263" s="80" cm="1">
        <f t="array" aca="1" ref="AC263" ca="1">_xlfn.IFS(AC264=1,0,TRIM(INDIRECT("ｄａｔａ!$"&amp;AC$112&amp;"$"&amp;$B263))="",1,TRIM(INDIRECT("ｄａｔａ!$"&amp;AC$112&amp;"$"&amp;$B263))&lt;&gt;"",0)</f>
        <v>1</v>
      </c>
      <c r="AD263" s="80" cm="1">
        <f t="array" aca="1" ref="AD263" ca="1">_xlfn.IFS(AD264=1,0,TRIM(INDIRECT("ｄａｔａ!$"&amp;AD$112&amp;"$"&amp;$B263))="",1,TRIM(INDIRECT("ｄａｔａ!$"&amp;AD$112&amp;"$"&amp;$B263))&lt;&gt;"",0)</f>
        <v>1</v>
      </c>
      <c r="AE263" s="80" cm="1">
        <f t="array" aca="1" ref="AE263" ca="1">_xlfn.IFS(AE264=1,0,TRIM(INDIRECT("ｄａｔａ!$"&amp;AE$112&amp;"$"&amp;$B263))="",1,TRIM(INDIRECT("ｄａｔａ!$"&amp;AE$112&amp;"$"&amp;$B263))&lt;&gt;"",0)</f>
        <v>1</v>
      </c>
      <c r="AF263" s="80" cm="1">
        <f t="array" aca="1" ref="AF263" ca="1">_xlfn.IFS(AF264=1,0,TRIM(INDIRECT("ｄａｔａ!$"&amp;AF$112&amp;"$"&amp;$B263))="",1,TRIM(INDIRECT("ｄａｔａ!$"&amp;AF$112&amp;"$"&amp;$B263))&lt;&gt;"",0)</f>
        <v>1</v>
      </c>
      <c r="AG263" s="80" cm="1">
        <f t="array" aca="1" ref="AG263" ca="1">_xlfn.IFS(AG264=1,0,TRIM(INDIRECT("ｄａｔａ!$"&amp;AG$112&amp;"$"&amp;$B263))="",1,TRIM(INDIRECT("ｄａｔａ!$"&amp;AG$112&amp;"$"&amp;$B263))&lt;&gt;"",0)</f>
        <v>1</v>
      </c>
      <c r="AH263" s="80" cm="1">
        <f t="array" aca="1" ref="AH263" ca="1">_xlfn.IFS(AH264=1,0,TRIM(INDIRECT("ｄａｔａ!$"&amp;AH$112&amp;"$"&amp;$B263))="",1,TRIM(INDIRECT("ｄａｔａ!$"&amp;AH$112&amp;"$"&amp;$B263))&lt;&gt;"",0)</f>
        <v>1</v>
      </c>
      <c r="AI263" s="80" cm="1">
        <f t="array" aca="1" ref="AI263" ca="1">_xlfn.IFS(AI264=1,0,TRIM(INDIRECT("ｄａｔａ!$"&amp;AI$112&amp;"$"&amp;$B263))="",1,TRIM(INDIRECT("ｄａｔａ!$"&amp;AI$112&amp;"$"&amp;$B263))&lt;&gt;"",0)</f>
        <v>1</v>
      </c>
      <c r="AJ263" s="80" cm="1">
        <f t="array" aca="1" ref="AJ263" ca="1">_xlfn.IFS(AJ264=1,0,TRIM(INDIRECT("ｄａｔａ!$"&amp;AJ$112&amp;"$"&amp;$B263))="",1,TRIM(INDIRECT("ｄａｔａ!$"&amp;AJ$112&amp;"$"&amp;$B263))&lt;&gt;"",0)</f>
        <v>1</v>
      </c>
      <c r="AK263" s="80" cm="1">
        <f t="array" aca="1" ref="AK263" ca="1">_xlfn.IFS(AK264=1,0,TRIM(INDIRECT("ｄａｔａ!$"&amp;AK$112&amp;"$"&amp;$B263))="",1,TRIM(INDIRECT("ｄａｔａ!$"&amp;AK$112&amp;"$"&amp;$B263))&lt;&gt;"",0)</f>
        <v>1</v>
      </c>
      <c r="AL263" s="80" cm="1">
        <f t="array" aca="1" ref="AL263" ca="1">_xlfn.IFS(AL264=1,0,TRIM(INDIRECT("ｄａｔａ!$"&amp;AL$112&amp;"$"&amp;$B263))="",1,TRIM(INDIRECT("ｄａｔａ!$"&amp;AL$112&amp;"$"&amp;$B263))&lt;&gt;"",0)</f>
        <v>1</v>
      </c>
      <c r="AM263" s="80" cm="1">
        <f t="array" aca="1" ref="AM263" ca="1">_xlfn.IFS(AM264=1,0,TRIM(INDIRECT("ｄａｔａ!$"&amp;AM$112&amp;"$"&amp;$B263))="",1,TRIM(INDIRECT("ｄａｔａ!$"&amp;AM$112&amp;"$"&amp;$B263))&lt;&gt;"",0)</f>
        <v>1</v>
      </c>
      <c r="AN263" s="80" cm="1">
        <f t="array" aca="1" ref="AN263" ca="1">_xlfn.IFS(AN264=1,0,TRIM(INDIRECT("ｄａｔａ!$"&amp;AN$112&amp;"$"&amp;$B263))="",1,TRIM(INDIRECT("ｄａｔａ!$"&amp;AN$112&amp;"$"&amp;$B263))&lt;&gt;"",0)</f>
        <v>1</v>
      </c>
      <c r="AO263" s="80" cm="1">
        <f t="array" aca="1" ref="AO263" ca="1">_xlfn.IFS(AO264=1,0,TRIM(INDIRECT("ｄａｔａ!$"&amp;AO$112&amp;"$"&amp;$B263))="",1,TRIM(INDIRECT("ｄａｔａ!$"&amp;AO$112&amp;"$"&amp;$B263))&lt;&gt;"",0)</f>
        <v>1</v>
      </c>
      <c r="AP263" s="80">
        <f ca="1">IF(SUM($AQ263:$AZ263)=10,1,0)</f>
        <v>1</v>
      </c>
      <c r="AQ263" s="80" cm="1">
        <f t="array" aca="1" ref="AQ263" ca="1">_xlfn.IFS(AQ264=1,0,TRIM(INDIRECT("ｄａｔａ!$"&amp;AQ$112&amp;"$"&amp;$B263))="",1,TRIM(INDIRECT("ｄａｔａ!$"&amp;AQ$112&amp;"$"&amp;$B263))&lt;&gt;"",0)</f>
        <v>1</v>
      </c>
      <c r="AR263" s="80" cm="1">
        <f t="array" aca="1" ref="AR263" ca="1">_xlfn.IFS(AR264=1,0,TRIM(INDIRECT("ｄａｔａ!$"&amp;AR$112&amp;"$"&amp;$B263))="",1,TRIM(INDIRECT("ｄａｔａ!$"&amp;AR$112&amp;"$"&amp;$B263))&lt;&gt;"",0)</f>
        <v>1</v>
      </c>
      <c r="AS263" s="80" cm="1">
        <f t="array" aca="1" ref="AS263" ca="1">_xlfn.IFS(AS264=1,0,TRIM(INDIRECT("ｄａｔａ!$"&amp;AS$112&amp;"$"&amp;$B263))="",1,TRIM(INDIRECT("ｄａｔａ!$"&amp;AS$112&amp;"$"&amp;$B263))&lt;&gt;"",0)</f>
        <v>1</v>
      </c>
      <c r="AT263" s="80" cm="1">
        <f t="array" aca="1" ref="AT263" ca="1">_xlfn.IFS(AT264=1,0,TRIM(INDIRECT("ｄａｔａ!$"&amp;AT$112&amp;"$"&amp;$B263))="",1,TRIM(INDIRECT("ｄａｔａ!$"&amp;AT$112&amp;"$"&amp;$B263))&lt;&gt;"",0)</f>
        <v>1</v>
      </c>
      <c r="AU263" s="80" cm="1">
        <f t="array" aca="1" ref="AU263" ca="1">_xlfn.IFS(AU264=1,0,TRIM(INDIRECT("ｄａｔａ!$"&amp;AU$112&amp;"$"&amp;$B263))="",1,TRIM(INDIRECT("ｄａｔａ!$"&amp;AU$112&amp;"$"&amp;$B263))&lt;&gt;"",0)</f>
        <v>1</v>
      </c>
      <c r="AV263" s="80" cm="1">
        <f t="array" aca="1" ref="AV263" ca="1">_xlfn.IFS(AV264=1,0,TRIM(INDIRECT("ｄａｔａ!$"&amp;AV$112&amp;"$"&amp;$B263))="",1,TRIM(INDIRECT("ｄａｔａ!$"&amp;AV$112&amp;"$"&amp;$B263))&lt;&gt;"",0)</f>
        <v>1</v>
      </c>
      <c r="AW263" s="80" cm="1">
        <f t="array" aca="1" ref="AW263" ca="1">_xlfn.IFS(AW264=1,0,TRIM(INDIRECT("ｄａｔａ!$"&amp;AW$112&amp;"$"&amp;$B263))="",1,TRIM(INDIRECT("ｄａｔａ!$"&amp;AW$112&amp;"$"&amp;$B263))&lt;&gt;"",0)</f>
        <v>1</v>
      </c>
      <c r="AX263" s="80" cm="1">
        <f t="array" aca="1" ref="AX263" ca="1">_xlfn.IFS(AX264=1,0,TRIM(INDIRECT("ｄａｔａ!$"&amp;AX$112&amp;"$"&amp;$B263))="",1,TRIM(INDIRECT("ｄａｔａ!$"&amp;AX$112&amp;"$"&amp;$B263))&lt;&gt;"",0)</f>
        <v>1</v>
      </c>
      <c r="AY263" s="80" cm="1">
        <f t="array" aca="1" ref="AY263" ca="1">_xlfn.IFS(AY264=1,0,TRIM(INDIRECT("ｄａｔａ!$"&amp;AY$112&amp;"$"&amp;$B263))="",1,TRIM(INDIRECT("ｄａｔａ!$"&amp;AY$112&amp;"$"&amp;$B263))&lt;&gt;"",0)</f>
        <v>1</v>
      </c>
      <c r="AZ263" s="80" cm="1">
        <f t="array" aca="1" ref="AZ263" ca="1">_xlfn.IFS(AZ264=1,0,TRIM(INDIRECT("ｄａｔａ!$"&amp;AZ$112&amp;"$"&amp;$B263))="",1,TRIM(INDIRECT("ｄａｔａ!$"&amp;AZ$112&amp;"$"&amp;$B263))&lt;&gt;"",0)</f>
        <v>1</v>
      </c>
      <c r="BA263" s="80">
        <f ca="1">IF(SUM($BB263:$BP263)=15,1,0)</f>
        <v>1</v>
      </c>
      <c r="BB263" s="80" cm="1">
        <f t="array" aca="1" ref="BB263" ca="1">_xlfn.IFS(BB264=1,0,TRIM(INDIRECT("ｄａｔａ!$"&amp;BB$112&amp;"$"&amp;$B263))="",1,TRIM(INDIRECT("ｄａｔａ!$"&amp;BB$112&amp;"$"&amp;$B263))&lt;&gt;"",0)</f>
        <v>1</v>
      </c>
      <c r="BC263" s="80" cm="1">
        <f t="array" aca="1" ref="BC263" ca="1">_xlfn.IFS(BC264=1,0,TRIM(INDIRECT("ｄａｔａ!$"&amp;BC$112&amp;"$"&amp;$B263))="",1,TRIM(INDIRECT("ｄａｔａ!$"&amp;BC$112&amp;"$"&amp;$B263))&lt;&gt;"",0)</f>
        <v>1</v>
      </c>
      <c r="BD263" s="80" cm="1">
        <f t="array" aca="1" ref="BD263" ca="1">_xlfn.IFS(BD264=1,0,TRIM(INDIRECT("ｄａｔａ!$"&amp;BD$112&amp;"$"&amp;$B263))="",1,TRIM(INDIRECT("ｄａｔａ!$"&amp;BD$112&amp;"$"&amp;$B263))&lt;&gt;"",0)</f>
        <v>1</v>
      </c>
      <c r="BE263" s="80" cm="1">
        <f t="array" aca="1" ref="BE263" ca="1">_xlfn.IFS(BE264=1,0,TRIM(INDIRECT("ｄａｔａ!$"&amp;BE$112&amp;"$"&amp;$B263))="",1,TRIM(INDIRECT("ｄａｔａ!$"&amp;BE$112&amp;"$"&amp;$B263))&lt;&gt;"",0)</f>
        <v>1</v>
      </c>
      <c r="BF263" s="80" cm="1">
        <f t="array" aca="1" ref="BF263" ca="1">_xlfn.IFS(BF264=1,0,TRIM(INDIRECT("ｄａｔａ!$"&amp;BF$112&amp;"$"&amp;$B263))="",1,TRIM(INDIRECT("ｄａｔａ!$"&amp;BF$112&amp;"$"&amp;$B263))&lt;&gt;"",0)</f>
        <v>1</v>
      </c>
      <c r="BG263" s="80" cm="1">
        <f t="array" aca="1" ref="BG263" ca="1">_xlfn.IFS(BG264=1,0,TRIM(INDIRECT("ｄａｔａ!$"&amp;BG$112&amp;"$"&amp;$B263))="",1,TRIM(INDIRECT("ｄａｔａ!$"&amp;BG$112&amp;"$"&amp;$B263))&lt;&gt;"",0)</f>
        <v>1</v>
      </c>
      <c r="BH263" s="80" cm="1">
        <f t="array" aca="1" ref="BH263" ca="1">_xlfn.IFS(BH264=1,0,TRIM(INDIRECT("ｄａｔａ!$"&amp;BH$112&amp;"$"&amp;$B263))="",1,TRIM(INDIRECT("ｄａｔａ!$"&amp;BH$112&amp;"$"&amp;$B263))&lt;&gt;"",0)</f>
        <v>1</v>
      </c>
      <c r="BI263" s="80" cm="1">
        <f t="array" aca="1" ref="BI263" ca="1">_xlfn.IFS(BI264=1,0,TRIM(INDIRECT("ｄａｔａ!$"&amp;BI$112&amp;"$"&amp;$B263))="",1,TRIM(INDIRECT("ｄａｔａ!$"&amp;BI$112&amp;"$"&amp;$B263))&lt;&gt;"",0)</f>
        <v>1</v>
      </c>
      <c r="BJ263" s="80" cm="1">
        <f t="array" aca="1" ref="BJ263" ca="1">_xlfn.IFS(BJ264=1,0,TRIM(INDIRECT("ｄａｔａ!$"&amp;BJ$112&amp;"$"&amp;$B263))="",1,TRIM(INDIRECT("ｄａｔａ!$"&amp;BJ$112&amp;"$"&amp;$B263))&lt;&gt;"",0)</f>
        <v>1</v>
      </c>
      <c r="BK263" s="80" cm="1">
        <f t="array" aca="1" ref="BK263" ca="1">_xlfn.IFS(BK264=1,0,TRIM(INDIRECT("ｄａｔａ!$"&amp;BK$112&amp;"$"&amp;$B263))="",1,TRIM(INDIRECT("ｄａｔａ!$"&amp;BK$112&amp;"$"&amp;$B263))&lt;&gt;"",0)</f>
        <v>1</v>
      </c>
      <c r="BL263" s="80" cm="1">
        <f t="array" aca="1" ref="BL263" ca="1">_xlfn.IFS(BL264=1,0,TRIM(INDIRECT("ｄａｔａ!$"&amp;BL$112&amp;"$"&amp;$B263))="",1,TRIM(INDIRECT("ｄａｔａ!$"&amp;BL$112&amp;"$"&amp;$B263))&lt;&gt;"",0)</f>
        <v>1</v>
      </c>
      <c r="BM263" s="80" cm="1">
        <f t="array" aca="1" ref="BM263" ca="1">_xlfn.IFS(BM264=1,0,TRIM(INDIRECT("ｄａｔａ!$"&amp;BM$112&amp;"$"&amp;$B263))="",1,TRIM(INDIRECT("ｄａｔａ!$"&amp;BM$112&amp;"$"&amp;$B263))&lt;&gt;"",0)</f>
        <v>1</v>
      </c>
      <c r="BN263" s="80" cm="1">
        <f t="array" aca="1" ref="BN263" ca="1">_xlfn.IFS(BN264=1,0,TRIM(INDIRECT("ｄａｔａ!$"&amp;BN$112&amp;"$"&amp;$B263))="",1,TRIM(INDIRECT("ｄａｔａ!$"&amp;BN$112&amp;"$"&amp;$B263))&lt;&gt;"",0)</f>
        <v>1</v>
      </c>
      <c r="BO263" s="80" cm="1">
        <f t="array" aca="1" ref="BO263" ca="1">_xlfn.IFS(BO264=1,0,TRIM(INDIRECT("ｄａｔａ!$"&amp;BO$112&amp;"$"&amp;$B263))="",1,TRIM(INDIRECT("ｄａｔａ!$"&amp;BO$112&amp;"$"&amp;$B263))&lt;&gt;"",0)</f>
        <v>1</v>
      </c>
      <c r="BP263" s="80" cm="1">
        <f t="array" aca="1" ref="BP263" ca="1">_xlfn.IFS(BP264=1,0,TRIM(INDIRECT("ｄａｔａ!$"&amp;BP$112&amp;"$"&amp;$B263))="",1,TRIM(INDIRECT("ｄａｔａ!$"&amp;BP$112&amp;"$"&amp;$B263))&lt;&gt;"",0)</f>
        <v>1</v>
      </c>
    </row>
    <row r="264" spans="1:68" x14ac:dyDescent="0.2">
      <c r="B264" s="80">
        <f>VLOOKUP($A261,$A$11:$B$110,2,FALSE)</f>
        <v>44</v>
      </c>
      <c r="C264" s="80" t="s">
        <v>2430</v>
      </c>
      <c r="D264" s="80" cm="1">
        <f t="array" aca="1" ref="D264" ca="1">IF(ISERROR(INDIRECT("ｄａｔａ!$"&amp;D$112&amp;"$"&amp;$B264)),1,0)</f>
        <v>0</v>
      </c>
      <c r="F264" s="80" cm="1">
        <f t="array" aca="1" ref="F264" ca="1">IF(ISERROR(INDIRECT("ｄａｔａ!$"&amp;F$112&amp;"$"&amp;$B264)),1,0)</f>
        <v>0</v>
      </c>
      <c r="G264" s="80" cm="1">
        <f t="array" aca="1" ref="G264" ca="1">IF(ISERROR(INDIRECT("ｄａｔａ!$"&amp;G$112&amp;"$"&amp;$B264)),1,0)</f>
        <v>0</v>
      </c>
      <c r="H264" s="80" cm="1">
        <f t="array" aca="1" ref="H264" ca="1">IF(ISERROR(INDIRECT("ｄａｔａ!$"&amp;H$112&amp;"$"&amp;$B264)),1,0)</f>
        <v>0</v>
      </c>
      <c r="I264" s="80" cm="1">
        <f t="array" aca="1" ref="I264" ca="1">IF(ISERROR(INDIRECT("ｄａｔａ!$"&amp;I$112&amp;"$"&amp;$B264)),1,0)</f>
        <v>0</v>
      </c>
      <c r="J264" s="80" cm="1">
        <f t="array" aca="1" ref="J264" ca="1">IF(ISERROR(INDIRECT("ｄａｔａ!$"&amp;J$112&amp;"$"&amp;$B264)),1,0)</f>
        <v>0</v>
      </c>
      <c r="K264" s="80" cm="1">
        <f t="array" aca="1" ref="K264" ca="1">IF(ISERROR(INDIRECT("ｄａｔａ!$"&amp;K$112&amp;"$"&amp;$B264)),1,0)</f>
        <v>0</v>
      </c>
      <c r="L264" s="80" cm="1">
        <f t="array" aca="1" ref="L264" ca="1">IF(ISERROR(INDIRECT("ｄａｔａ!$"&amp;L$112&amp;"$"&amp;$B264)),1,0)</f>
        <v>0</v>
      </c>
      <c r="M264" s="80" cm="1">
        <f t="array" aca="1" ref="M264" ca="1">IF(ISERROR(INDIRECT("ｄａｔａ!$"&amp;M$112&amp;"$"&amp;$B264)),1,0)</f>
        <v>0</v>
      </c>
      <c r="N264" s="80" cm="1">
        <f t="array" aca="1" ref="N264" ca="1">IF(ISERROR(INDIRECT("ｄａｔａ!$"&amp;N$112&amp;"$"&amp;$B264)),1,0)</f>
        <v>0</v>
      </c>
      <c r="O264" s="80" cm="1">
        <f t="array" aca="1" ref="O264" ca="1">IF(ISERROR(INDIRECT("ｄａｔａ!$"&amp;O$112&amp;"$"&amp;$B264)),1,0)</f>
        <v>0</v>
      </c>
      <c r="P264" s="80" cm="1">
        <f t="array" aca="1" ref="P264" ca="1">IF(ISERROR(INDIRECT("ｄａｔａ!$"&amp;P$112&amp;"$"&amp;$B264)),1,0)</f>
        <v>0</v>
      </c>
      <c r="Q264" s="80" cm="1">
        <f t="array" aca="1" ref="Q264" ca="1">IF(ISERROR(INDIRECT("ｄａｔａ!$"&amp;Q$112&amp;"$"&amp;$B264)),1,0)</f>
        <v>0</v>
      </c>
      <c r="R264" s="80" cm="1">
        <f t="array" aca="1" ref="R264" ca="1">IF(ISERROR(INDIRECT("ｄａｔａ!$"&amp;R$112&amp;"$"&amp;$B264)),1,0)</f>
        <v>0</v>
      </c>
      <c r="S264" s="80" cm="1">
        <f t="array" aca="1" ref="S264" ca="1">IF(ISERROR(INDIRECT("ｄａｔａ!$"&amp;S$112&amp;"$"&amp;$B264)),1,0)</f>
        <v>0</v>
      </c>
      <c r="T264" s="80" cm="1">
        <f t="array" aca="1" ref="T264" ca="1">IF(ISERROR(INDIRECT("ｄａｔａ!$"&amp;T$112&amp;"$"&amp;$B264)),1,0)</f>
        <v>0</v>
      </c>
      <c r="U264" s="80" cm="1">
        <f t="array" aca="1" ref="U264" ca="1">IF(ISERROR(INDIRECT("ｄａｔａ!$"&amp;U$112&amp;"$"&amp;$B264)),1,0)</f>
        <v>0</v>
      </c>
      <c r="V264" s="80" cm="1">
        <f t="array" aca="1" ref="V264" ca="1">IF(ISERROR(INDIRECT("ｄａｔａ!$"&amp;V$112&amp;"$"&amp;$B264)),1,0)</f>
        <v>0</v>
      </c>
      <c r="W264" s="80" cm="1">
        <f t="array" aca="1" ref="W264" ca="1">IF(ISERROR(INDIRECT("ｄａｔａ!$"&amp;W$112&amp;"$"&amp;$B264)),1,0)</f>
        <v>0</v>
      </c>
      <c r="X264" s="80">
        <f ca="1">IF(SUM($Y262:$AO262,$Y264:$AO264)&gt;0,1,0)</f>
        <v>0</v>
      </c>
      <c r="Y264" s="80" cm="1">
        <f t="array" aca="1" ref="Y264" ca="1">IF(ISERROR(INDIRECT("ｄａｔａ!$"&amp;Y$112&amp;"$"&amp;$B264)),1,0)</f>
        <v>0</v>
      </c>
      <c r="Z264" s="80" cm="1">
        <f t="array" aca="1" ref="Z264" ca="1">IF(ISERROR(INDIRECT("ｄａｔａ!$"&amp;Z$112&amp;"$"&amp;$B264)),1,0)</f>
        <v>0</v>
      </c>
      <c r="AA264" s="80" cm="1">
        <f t="array" aca="1" ref="AA264" ca="1">IF(ISERROR(INDIRECT("ｄａｔａ!$"&amp;AA$112&amp;"$"&amp;$B264)),1,0)</f>
        <v>0</v>
      </c>
      <c r="AB264" s="80" cm="1">
        <f t="array" aca="1" ref="AB264" ca="1">IF(ISERROR(INDIRECT("ｄａｔａ!$"&amp;AB$112&amp;"$"&amp;$B264)),1,0)</f>
        <v>0</v>
      </c>
      <c r="AC264" s="80" cm="1">
        <f t="array" aca="1" ref="AC264" ca="1">IF(ISERROR(INDIRECT("ｄａｔａ!$"&amp;AC$112&amp;"$"&amp;$B264)),1,0)</f>
        <v>0</v>
      </c>
      <c r="AD264" s="80" cm="1">
        <f t="array" aca="1" ref="AD264" ca="1">IF(ISERROR(INDIRECT("ｄａｔａ!$"&amp;AD$112&amp;"$"&amp;$B264)),1,0)</f>
        <v>0</v>
      </c>
      <c r="AE264" s="80" cm="1">
        <f t="array" aca="1" ref="AE264" ca="1">IF(ISERROR(INDIRECT("ｄａｔａ!$"&amp;AE$112&amp;"$"&amp;$B264)),1,0)</f>
        <v>0</v>
      </c>
      <c r="AF264" s="80" cm="1">
        <f t="array" aca="1" ref="AF264" ca="1">IF(ISERROR(INDIRECT("ｄａｔａ!$"&amp;AF$112&amp;"$"&amp;$B264)),1,0)</f>
        <v>0</v>
      </c>
      <c r="AG264" s="80" cm="1">
        <f t="array" aca="1" ref="AG264" ca="1">IF(ISERROR(INDIRECT("ｄａｔａ!$"&amp;AG$112&amp;"$"&amp;$B264)),1,0)</f>
        <v>0</v>
      </c>
      <c r="AH264" s="80" cm="1">
        <f t="array" aca="1" ref="AH264" ca="1">IF(ISERROR(INDIRECT("ｄａｔａ!$"&amp;AH$112&amp;"$"&amp;$B264)),1,0)</f>
        <v>0</v>
      </c>
      <c r="AI264" s="80" cm="1">
        <f t="array" aca="1" ref="AI264" ca="1">IF(ISERROR(INDIRECT("ｄａｔａ!$"&amp;AI$112&amp;"$"&amp;$B264)),1,0)</f>
        <v>0</v>
      </c>
      <c r="AJ264" s="80" cm="1">
        <f t="array" aca="1" ref="AJ264" ca="1">IF(ISERROR(INDIRECT("ｄａｔａ!$"&amp;AJ$112&amp;"$"&amp;$B264)),1,0)</f>
        <v>0</v>
      </c>
      <c r="AK264" s="80" cm="1">
        <f t="array" aca="1" ref="AK264" ca="1">IF(ISERROR(INDIRECT("ｄａｔａ!$"&amp;AK$112&amp;"$"&amp;$B264)),1,0)</f>
        <v>0</v>
      </c>
      <c r="AL264" s="80" cm="1">
        <f t="array" aca="1" ref="AL264" ca="1">IF(ISERROR(INDIRECT("ｄａｔａ!$"&amp;AL$112&amp;"$"&amp;$B264)),1,0)</f>
        <v>0</v>
      </c>
      <c r="AM264" s="80" cm="1">
        <f t="array" aca="1" ref="AM264" ca="1">IF(ISERROR(INDIRECT("ｄａｔａ!$"&amp;AM$112&amp;"$"&amp;$B264)),1,0)</f>
        <v>0</v>
      </c>
      <c r="AN264" s="80" cm="1">
        <f t="array" aca="1" ref="AN264" ca="1">IF(ISERROR(INDIRECT("ｄａｔａ!$"&amp;AN$112&amp;"$"&amp;$B264)),1,0)</f>
        <v>0</v>
      </c>
      <c r="AO264" s="80" cm="1">
        <f t="array" aca="1" ref="AO264" ca="1">IF(ISERROR(INDIRECT("ｄａｔａ!$"&amp;AO$112&amp;"$"&amp;$B264)),1,0)</f>
        <v>0</v>
      </c>
      <c r="AP264" s="80">
        <f ca="1">IF(SUM($AQ262:$AZ262,$AQ264:$AZ264)&gt;0,1,0)</f>
        <v>0</v>
      </c>
      <c r="AQ264" s="80" cm="1">
        <f t="array" aca="1" ref="AQ264" ca="1">IF(ISERROR(INDIRECT("ｄａｔａ!$"&amp;AQ$112&amp;"$"&amp;$B264)),1,0)</f>
        <v>0</v>
      </c>
      <c r="AR264" s="80" cm="1">
        <f t="array" aca="1" ref="AR264" ca="1">IF(ISERROR(INDIRECT("ｄａｔａ!$"&amp;AR$112&amp;"$"&amp;$B264)),1,0)</f>
        <v>0</v>
      </c>
      <c r="AS264" s="80" cm="1">
        <f t="array" aca="1" ref="AS264" ca="1">IF(ISERROR(INDIRECT("ｄａｔａ!$"&amp;AS$112&amp;"$"&amp;$B264)),1,0)</f>
        <v>0</v>
      </c>
      <c r="AT264" s="80" cm="1">
        <f t="array" aca="1" ref="AT264" ca="1">IF(ISERROR(INDIRECT("ｄａｔａ!$"&amp;AT$112&amp;"$"&amp;$B264)),1,0)</f>
        <v>0</v>
      </c>
      <c r="AU264" s="80" cm="1">
        <f t="array" aca="1" ref="AU264" ca="1">IF(ISERROR(INDIRECT("ｄａｔａ!$"&amp;AU$112&amp;"$"&amp;$B264)),1,0)</f>
        <v>0</v>
      </c>
      <c r="AV264" s="80" cm="1">
        <f t="array" aca="1" ref="AV264" ca="1">IF(ISERROR(INDIRECT("ｄａｔａ!$"&amp;AV$112&amp;"$"&amp;$B264)),1,0)</f>
        <v>0</v>
      </c>
      <c r="AW264" s="80" cm="1">
        <f t="array" aca="1" ref="AW264" ca="1">IF(ISERROR(INDIRECT("ｄａｔａ!$"&amp;AW$112&amp;"$"&amp;$B264)),1,0)</f>
        <v>0</v>
      </c>
      <c r="AX264" s="80" cm="1">
        <f t="array" aca="1" ref="AX264" ca="1">IF(ISERROR(INDIRECT("ｄａｔａ!$"&amp;AX$112&amp;"$"&amp;$B264)),1,0)</f>
        <v>0</v>
      </c>
      <c r="AY264" s="80" cm="1">
        <f t="array" aca="1" ref="AY264" ca="1">IF(ISERROR(INDIRECT("ｄａｔａ!$"&amp;AY$112&amp;"$"&amp;$B264)),1,0)</f>
        <v>0</v>
      </c>
      <c r="AZ264" s="80" cm="1">
        <f t="array" aca="1" ref="AZ264" ca="1">IF(ISERROR(INDIRECT("ｄａｔａ!$"&amp;AZ$112&amp;"$"&amp;$B264)),1,0)</f>
        <v>0</v>
      </c>
      <c r="BA264" s="80">
        <f ca="1">IF(SUM($BB262:$BP262,$BB264:$BP264)&gt;0,1,0)</f>
        <v>0</v>
      </c>
      <c r="BB264" s="80" cm="1">
        <f t="array" aca="1" ref="BB264" ca="1">IF(ISERROR(INDIRECT("ｄａｔａ!$"&amp;BB$112&amp;"$"&amp;$B264)),1,0)</f>
        <v>0</v>
      </c>
      <c r="BC264" s="80" cm="1">
        <f t="array" aca="1" ref="BC264" ca="1">IF(ISERROR(INDIRECT("ｄａｔａ!$"&amp;BC$112&amp;"$"&amp;$B264)),1,0)</f>
        <v>0</v>
      </c>
      <c r="BD264" s="80" cm="1">
        <f t="array" aca="1" ref="BD264" ca="1">IF(ISERROR(INDIRECT("ｄａｔａ!$"&amp;BD$112&amp;"$"&amp;$B264)),1,0)</f>
        <v>0</v>
      </c>
      <c r="BE264" s="80" cm="1">
        <f t="array" aca="1" ref="BE264" ca="1">IF(ISERROR(INDIRECT("ｄａｔａ!$"&amp;BE$112&amp;"$"&amp;$B264)),1,0)</f>
        <v>0</v>
      </c>
      <c r="BF264" s="80" cm="1">
        <f t="array" aca="1" ref="BF264" ca="1">IF(ISERROR(INDIRECT("ｄａｔａ!$"&amp;BF$112&amp;"$"&amp;$B264)),1,0)</f>
        <v>0</v>
      </c>
      <c r="BG264" s="80" cm="1">
        <f t="array" aca="1" ref="BG264" ca="1">IF(ISERROR(INDIRECT("ｄａｔａ!$"&amp;BG$112&amp;"$"&amp;$B264)),1,0)</f>
        <v>0</v>
      </c>
      <c r="BH264" s="80" cm="1">
        <f t="array" aca="1" ref="BH264" ca="1">IF(ISERROR(INDIRECT("ｄａｔａ!$"&amp;BH$112&amp;"$"&amp;$B264)),1,0)</f>
        <v>0</v>
      </c>
      <c r="BI264" s="80" cm="1">
        <f t="array" aca="1" ref="BI264" ca="1">IF(ISERROR(INDIRECT("ｄａｔａ!$"&amp;BI$112&amp;"$"&amp;$B264)),1,0)</f>
        <v>0</v>
      </c>
      <c r="BJ264" s="80" cm="1">
        <f t="array" aca="1" ref="BJ264" ca="1">IF(ISERROR(INDIRECT("ｄａｔａ!$"&amp;BJ$112&amp;"$"&amp;$B264)),1,0)</f>
        <v>0</v>
      </c>
      <c r="BK264" s="80" cm="1">
        <f t="array" aca="1" ref="BK264" ca="1">IF(ISERROR(INDIRECT("ｄａｔａ!$"&amp;BK$112&amp;"$"&amp;$B264)),1,0)</f>
        <v>0</v>
      </c>
      <c r="BL264" s="80" cm="1">
        <f t="array" aca="1" ref="BL264" ca="1">IF(ISERROR(INDIRECT("ｄａｔａ!$"&amp;BL$112&amp;"$"&amp;$B264)),1,0)</f>
        <v>0</v>
      </c>
      <c r="BM264" s="80" cm="1">
        <f t="array" aca="1" ref="BM264" ca="1">IF(ISERROR(INDIRECT("ｄａｔａ!$"&amp;BM$112&amp;"$"&amp;$B264)),1,0)</f>
        <v>0</v>
      </c>
      <c r="BN264" s="80" cm="1">
        <f t="array" aca="1" ref="BN264" ca="1">IF(ISERROR(INDIRECT("ｄａｔａ!$"&amp;BN$112&amp;"$"&amp;$B264)),1,0)</f>
        <v>0</v>
      </c>
      <c r="BO264" s="80" cm="1">
        <f t="array" aca="1" ref="BO264" ca="1">IF(ISERROR(INDIRECT("ｄａｔａ!$"&amp;BO$112&amp;"$"&amp;$B264)),1,0)</f>
        <v>0</v>
      </c>
      <c r="BP264" s="80" cm="1">
        <f t="array" aca="1" ref="BP264" ca="1">IF(ISERROR(INDIRECT("ｄａｔａ!$"&amp;BP$112&amp;"$"&amp;$B264)),1,0)</f>
        <v>0</v>
      </c>
    </row>
    <row r="265" spans="1:68" x14ac:dyDescent="0.2">
      <c r="A265" s="80" t="s">
        <v>2356</v>
      </c>
      <c r="B265" s="80">
        <f>VLOOKUP($A265,$A$11:$B$110,2,FALSE)</f>
        <v>45</v>
      </c>
      <c r="C265" s="80" t="s">
        <v>2435</v>
      </c>
      <c r="D265" s="80" cm="1">
        <f t="array" aca="1" ref="D265" ca="1">_xlfn.IFS(D266=1,0,D267=1,0,AND(INDIRECT("ｄａｔａ!$"&amp;D$112&amp;"$"&amp;$B265)&lt;=INDIRECT("kikan!$Q$11"),INDIRECT("ｄａｔａ!$"&amp;D$112&amp;"$"&amp;$B265)&gt;=INDIRECT("kikan!$K$11")),0,TRUE,1)</f>
        <v>0</v>
      </c>
      <c r="F265" s="80">
        <v>0</v>
      </c>
      <c r="G265" s="80">
        <v>0</v>
      </c>
      <c r="H265" s="80">
        <v>0</v>
      </c>
      <c r="I265" s="80" cm="1">
        <f t="array" aca="1" ref="I265" ca="1">_xlfn.IFS(I266=1,0,I267=1,0,INDIRECT("ｄａｔａ!$"&amp;I$112&amp;"$"&amp;$B265)&gt;=INDIRECT("kikan!$I$11"),0,TRUE,1)</f>
        <v>0</v>
      </c>
      <c r="J265" s="80" cm="1">
        <f t="array" aca="1" ref="J265" ca="1">_xlfn.IFS(D268=1,0,I265=1,0,J266=1,0,I267=1,0,J267=1,0,INDIRECT("ｄａｔａ!$"&amp;I$112&amp;"$"&amp;$B265)&gt;INDIRECT("kikan!$I$11"),0,INDIRECT("ｄａｔａ!$"&amp;J$112&amp;"$"&amp;$B265)&gt;=INDIRECT("ｄａｔａ!$"&amp;D$112&amp;"$"&amp;$B265),0,TRUE,1)</f>
        <v>0</v>
      </c>
      <c r="K265" s="80" cm="1">
        <f t="array" aca="1" ref="K265" ca="1">_xlfn.IFS(K266=1,0,K267=1,0,AND(INDIRECT("ｄａｔａ!$"&amp;K$112&amp;"$"&amp;$B266)&gt;0,INDIRECT("ｄａｔａ!$"&amp;K$112&amp;"$"&amp;$B266)&lt;10000),0,TRUE,1)</f>
        <v>0</v>
      </c>
      <c r="L265" s="80" cm="1">
        <f t="array" aca="1" ref="L265" ca="1">_xlfn.IFS(L266=1,0,L267=1,0,INDIRECT("ｄａｔａ!$"&amp;L$112&amp;"$"&amp;$B265)&lt;20000,1,TRUE,0)</f>
        <v>0</v>
      </c>
      <c r="M265" s="80">
        <v>0</v>
      </c>
      <c r="N265" s="80">
        <v>0</v>
      </c>
      <c r="O265" s="80" cm="1">
        <f t="array" aca="1" ref="O265" ca="1">_xlfn.IFS(O268=1,0,INDIRECT("ｄａｔａ!$"&amp;O$112&amp;"$"&amp;$B266)=4,1,TRUE,0)</f>
        <v>0</v>
      </c>
      <c r="P265" s="80" cm="1">
        <f t="array" aca="1" ref="P265" ca="1">_xlfn.IFS(P268=1,0,AND(INDIRECT("ｄａｔａ!$"&amp;P$112&amp;"$"&amp;$B266)&lt;=3,INDIRECT("ｄａｔａ!$"&amp;P$112&amp;"$"&amp;$B266)&gt;0),1,TRUE,0)</f>
        <v>0</v>
      </c>
      <c r="Q265" s="80" cm="1">
        <f t="array" aca="1" ref="Q265" ca="1">_xlfn.IFS(Q268=1,0,INDIRECT("ｄａｔａ!$"&amp;Q$112&amp;"$"&amp;$B265)=1,1,TRUE,0)</f>
        <v>0</v>
      </c>
      <c r="R265" s="80">
        <v>0</v>
      </c>
      <c r="S265" s="80">
        <v>0</v>
      </c>
      <c r="T265" s="80">
        <v>0</v>
      </c>
      <c r="U265" s="80">
        <v>0</v>
      </c>
      <c r="V265" s="80">
        <v>0</v>
      </c>
      <c r="W265" s="80">
        <v>0</v>
      </c>
      <c r="X265" s="80">
        <f ca="1">IF(AND(SUM($Y265:$AO265)=0,17-SUM($Y267:$AO267)&gt;1),1,0)</f>
        <v>0</v>
      </c>
      <c r="Y265" s="80" cm="1">
        <f t="array" aca="1" ref="Y265" ca="1">_xlfn.IFS(Y268=1,0,INDIRECT("ｄａｔａ!$"&amp;Y$112&amp;"$"&amp;$B265)=2,1,TRUE,0)</f>
        <v>0</v>
      </c>
      <c r="Z265" s="80" cm="1">
        <f t="array" aca="1" ref="Z265" ca="1">_xlfn.IFS(Z268=1,0,INDIRECT("ｄａｔａ!$"&amp;Z$112&amp;"$"&amp;$B265)=2,1,TRUE,0)</f>
        <v>0</v>
      </c>
      <c r="AA265" s="80" cm="1">
        <f t="array" aca="1" ref="AA265" ca="1">_xlfn.IFS(AA268=1,0,INDIRECT("ｄａｔａ!$"&amp;AA$112&amp;"$"&amp;$B265)=2,1,TRUE,0)</f>
        <v>0</v>
      </c>
      <c r="AB265" s="80" cm="1">
        <f t="array" aca="1" ref="AB265" ca="1">_xlfn.IFS(AB268=1,0,INDIRECT("ｄａｔａ!$"&amp;AB$112&amp;"$"&amp;$B265)=2,1,TRUE,0)</f>
        <v>0</v>
      </c>
      <c r="AC265" s="80" cm="1">
        <f t="array" aca="1" ref="AC265" ca="1">_xlfn.IFS(AC268=1,0,INDIRECT("ｄａｔａ!$"&amp;AC$112&amp;"$"&amp;$B265)=2,1,TRUE,0)</f>
        <v>0</v>
      </c>
      <c r="AD265" s="80" cm="1">
        <f t="array" aca="1" ref="AD265" ca="1">_xlfn.IFS(AD268=1,0,INDIRECT("ｄａｔａ!$"&amp;AD$112&amp;"$"&amp;$B265)=2,1,TRUE,0)</f>
        <v>0</v>
      </c>
      <c r="AE265" s="80" cm="1">
        <f t="array" aca="1" ref="AE265" ca="1">_xlfn.IFS(AE268=1,0,INDIRECT("ｄａｔａ!$"&amp;AE$112&amp;"$"&amp;$B265)=2,1,TRUE,0)</f>
        <v>0</v>
      </c>
      <c r="AF265" s="80" cm="1">
        <f t="array" aca="1" ref="AF265" ca="1">_xlfn.IFS(AF268=1,0,INDIRECT("ｄａｔａ!$"&amp;AF$112&amp;"$"&amp;$B265)=2,1,TRUE,0)</f>
        <v>0</v>
      </c>
      <c r="AG265" s="80" cm="1">
        <f t="array" aca="1" ref="AG265" ca="1">_xlfn.IFS(AG268=1,0,INDIRECT("ｄａｔａ!$"&amp;AG$112&amp;"$"&amp;$B265)=2,1,TRUE,0)</f>
        <v>0</v>
      </c>
      <c r="AH265" s="80" cm="1">
        <f t="array" aca="1" ref="AH265" ca="1">_xlfn.IFS(AH268=1,0,INDIRECT("ｄａｔａ!$"&amp;AH$112&amp;"$"&amp;$B265)=2,1,TRUE,0)</f>
        <v>0</v>
      </c>
      <c r="AI265" s="80" cm="1">
        <f t="array" aca="1" ref="AI265" ca="1">_xlfn.IFS(AI268=1,0,INDIRECT("ｄａｔａ!$"&amp;AI$112&amp;"$"&amp;$B265)=2,1,TRUE,0)</f>
        <v>0</v>
      </c>
      <c r="AJ265" s="80" cm="1">
        <f t="array" aca="1" ref="AJ265" ca="1">_xlfn.IFS(AJ268=1,0,INDIRECT("ｄａｔａ!$"&amp;AJ$112&amp;"$"&amp;$B265)=2,1,TRUE,0)</f>
        <v>0</v>
      </c>
      <c r="AK265" s="80" cm="1">
        <f t="array" aca="1" ref="AK265" ca="1">_xlfn.IFS(AK268=1,0,INDIRECT("ｄａｔａ!$"&amp;AK$112&amp;"$"&amp;$B265)=2,1,TRUE,0)</f>
        <v>0</v>
      </c>
      <c r="AL265" s="80" cm="1">
        <f t="array" aca="1" ref="AL265" ca="1">_xlfn.IFS(AL268=1,0,INDIRECT("ｄａｔａ!$"&amp;AL$112&amp;"$"&amp;$B265)=2,1,TRUE,0)</f>
        <v>0</v>
      </c>
      <c r="AM265" s="80" cm="1">
        <f t="array" aca="1" ref="AM265" ca="1">_xlfn.IFS(AM268=1,0,INDIRECT("ｄａｔａ!$"&amp;AM$112&amp;"$"&amp;$B265)=2,1,TRUE,0)</f>
        <v>0</v>
      </c>
      <c r="AN265" s="80" cm="1">
        <f t="array" aca="1" ref="AN265" ca="1">_xlfn.IFS(AN268=1,0,INDIRECT("ｄａｔａ!$"&amp;AN$112&amp;"$"&amp;$B265)=2,1,TRUE,0)</f>
        <v>0</v>
      </c>
      <c r="AO265" s="80" cm="1">
        <f t="array" aca="1" ref="AO265" ca="1">_xlfn.IFS(AO268=1,0,INDIRECT("ｄａｔａ!$"&amp;AO$112&amp;"$"&amp;$B265)=2,1,TRUE,0)</f>
        <v>0</v>
      </c>
      <c r="AP265" s="80">
        <f ca="1">IF(AND(SUM($AQ265:$AZ265)=0,10-SUM($AQ267:$AZ267)&gt;1),1,0)</f>
        <v>0</v>
      </c>
      <c r="AQ265" s="80" cm="1">
        <f t="array" aca="1" ref="AQ265" ca="1">_xlfn.IFS(AQ268=1,0,INDIRECT("ｄａｔａ!$"&amp;AQ$112&amp;"$"&amp;$B265)=2,1,TRUE,0)</f>
        <v>0</v>
      </c>
      <c r="AR265" s="80" cm="1">
        <f t="array" aca="1" ref="AR265" ca="1">_xlfn.IFS(AR268=1,0,INDIRECT("ｄａｔａ!$"&amp;AR$112&amp;"$"&amp;$B265)=2,1,TRUE,0)</f>
        <v>0</v>
      </c>
      <c r="AS265" s="80" cm="1">
        <f t="array" aca="1" ref="AS265" ca="1">_xlfn.IFS(AS268=1,0,INDIRECT("ｄａｔａ!$"&amp;AS$112&amp;"$"&amp;$B265)=2,1,TRUE,0)</f>
        <v>0</v>
      </c>
      <c r="AT265" s="80" cm="1">
        <f t="array" aca="1" ref="AT265" ca="1">_xlfn.IFS(AT268=1,0,INDIRECT("ｄａｔａ!$"&amp;AT$112&amp;"$"&amp;$B265)=2,1,TRUE,0)</f>
        <v>0</v>
      </c>
      <c r="AU265" s="80" cm="1">
        <f t="array" aca="1" ref="AU265" ca="1">_xlfn.IFS(AU268=1,0,INDIRECT("ｄａｔａ!$"&amp;AU$112&amp;"$"&amp;$B265)=2,1,TRUE,0)</f>
        <v>0</v>
      </c>
      <c r="AV265" s="80" cm="1">
        <f t="array" aca="1" ref="AV265" ca="1">_xlfn.IFS(AV268=1,0,INDIRECT("ｄａｔａ!$"&amp;AV$112&amp;"$"&amp;$B265)=2,1,TRUE,0)</f>
        <v>0</v>
      </c>
      <c r="AW265" s="80" cm="1">
        <f t="array" aca="1" ref="AW265" ca="1">_xlfn.IFS(AW268=1,0,INDIRECT("ｄａｔａ!$"&amp;AW$112&amp;"$"&amp;$B265)=2,1,TRUE,0)</f>
        <v>0</v>
      </c>
      <c r="AX265" s="80" cm="1">
        <f t="array" aca="1" ref="AX265" ca="1">_xlfn.IFS(AX268=1,0,INDIRECT("ｄａｔａ!$"&amp;AX$112&amp;"$"&amp;$B265)=2,1,TRUE,0)</f>
        <v>0</v>
      </c>
      <c r="AY265" s="80" cm="1">
        <f t="array" aca="1" ref="AY265" ca="1">_xlfn.IFS(AY268=1,0,INDIRECT("ｄａｔａ!$"&amp;AY$112&amp;"$"&amp;$B265)=2,1,TRUE,0)</f>
        <v>0</v>
      </c>
      <c r="AZ265" s="80" cm="1">
        <f t="array" aca="1" ref="AZ265" ca="1">_xlfn.IFS(AZ268=1,0,INDIRECT("ｄａｔａ!$"&amp;AZ$112&amp;"$"&amp;$B265)=2,1,TRUE,0)</f>
        <v>0</v>
      </c>
      <c r="BA265" s="80">
        <f ca="1">IF(AND(SUM($BB265:$BP265)=0,15-SUM($BB267:$BP267)&gt;1),1,0)</f>
        <v>0</v>
      </c>
      <c r="BB265" s="80" cm="1">
        <f t="array" aca="1" ref="BB265" ca="1">_xlfn.IFS(BB268=1,0,INDIRECT("ｄａｔａ!$"&amp;BB$112&amp;"$"&amp;$B265)=2,1,TRUE,0)</f>
        <v>0</v>
      </c>
      <c r="BC265" s="80" cm="1">
        <f t="array" aca="1" ref="BC265" ca="1">_xlfn.IFS(BC268=1,0,INDIRECT("ｄａｔａ!$"&amp;BC$112&amp;"$"&amp;$B265)=2,1,TRUE,0)</f>
        <v>0</v>
      </c>
      <c r="BD265" s="80" cm="1">
        <f t="array" aca="1" ref="BD265" ca="1">_xlfn.IFS(BD268=1,0,INDIRECT("ｄａｔａ!$"&amp;BD$112&amp;"$"&amp;$B265)=2,1,TRUE,0)</f>
        <v>0</v>
      </c>
      <c r="BE265" s="80" cm="1">
        <f t="array" aca="1" ref="BE265" ca="1">_xlfn.IFS(BE268=1,0,INDIRECT("ｄａｔａ!$"&amp;BE$112&amp;"$"&amp;$B265)=2,1,TRUE,0)</f>
        <v>0</v>
      </c>
      <c r="BF265" s="80" cm="1">
        <f t="array" aca="1" ref="BF265" ca="1">_xlfn.IFS(BF268=1,0,INDIRECT("ｄａｔａ!$"&amp;BF$112&amp;"$"&amp;$B265)=2,1,TRUE,0)</f>
        <v>0</v>
      </c>
      <c r="BG265" s="80" cm="1">
        <f t="array" aca="1" ref="BG265" ca="1">_xlfn.IFS(BG268=1,0,INDIRECT("ｄａｔａ!$"&amp;BG$112&amp;"$"&amp;$B265)=2,1,TRUE,0)</f>
        <v>0</v>
      </c>
      <c r="BH265" s="80" cm="1">
        <f t="array" aca="1" ref="BH265" ca="1">_xlfn.IFS(BH268=1,0,INDIRECT("ｄａｔａ!$"&amp;BH$112&amp;"$"&amp;$B265)=2,1,TRUE,0)</f>
        <v>0</v>
      </c>
      <c r="BI265" s="80" cm="1">
        <f t="array" aca="1" ref="BI265" ca="1">_xlfn.IFS(BI268=1,0,INDIRECT("ｄａｔａ!$"&amp;BI$112&amp;"$"&amp;$B265)=2,1,TRUE,0)</f>
        <v>0</v>
      </c>
      <c r="BJ265" s="80" cm="1">
        <f t="array" aca="1" ref="BJ265" ca="1">_xlfn.IFS(BJ268=1,0,INDIRECT("ｄａｔａ!$"&amp;BJ$112&amp;"$"&amp;$B265)=2,1,TRUE,0)</f>
        <v>0</v>
      </c>
      <c r="BK265" s="80" cm="1">
        <f t="array" aca="1" ref="BK265" ca="1">_xlfn.IFS(BK268=1,0,INDIRECT("ｄａｔａ!$"&amp;BK$112&amp;"$"&amp;$B265)=2,1,TRUE,0)</f>
        <v>0</v>
      </c>
      <c r="BL265" s="80" cm="1">
        <f t="array" aca="1" ref="BL265" ca="1">_xlfn.IFS(BL268=1,0,INDIRECT("ｄａｔａ!$"&amp;BL$112&amp;"$"&amp;$B265)=2,1,TRUE,0)</f>
        <v>0</v>
      </c>
      <c r="BM265" s="80" cm="1">
        <f t="array" aca="1" ref="BM265" ca="1">_xlfn.IFS(BM268=1,0,INDIRECT("ｄａｔａ!$"&amp;BM$112&amp;"$"&amp;$B265)=2,1,TRUE,0)</f>
        <v>0</v>
      </c>
      <c r="BN265" s="80" cm="1">
        <f t="array" aca="1" ref="BN265" ca="1">_xlfn.IFS(BN268=1,0,INDIRECT("ｄａｔａ!$"&amp;BN$112&amp;"$"&amp;$B265)=2,1,TRUE,0)</f>
        <v>0</v>
      </c>
      <c r="BO265" s="80" cm="1">
        <f t="array" aca="1" ref="BO265" ca="1">_xlfn.IFS(BO268=1,0,INDIRECT("ｄａｔａ!$"&amp;BO$112&amp;"$"&amp;$B265)=2,1,TRUE,0)</f>
        <v>0</v>
      </c>
      <c r="BP265" s="80" cm="1">
        <f t="array" aca="1" ref="BP265" ca="1">_xlfn.IFS(BP268=1,0,INDIRECT("ｄａｔａ!$"&amp;BP$112&amp;"$"&amp;$B265)=2,1,TRUE,0)</f>
        <v>0</v>
      </c>
    </row>
    <row r="266" spans="1:68" x14ac:dyDescent="0.2">
      <c r="B266" s="80">
        <f>VLOOKUP($A265,$A$11:$B$110,2,FALSE)</f>
        <v>45</v>
      </c>
      <c r="C266" s="80" t="s">
        <v>2437</v>
      </c>
      <c r="D266" s="80" cm="1">
        <f t="array" aca="1" ref="D266" ca="1">_xlfn.IFS(D267=1,0,AND(ISNUMBER(INDIRECT("ｄａｔａ!$"&amp;D$112&amp;"$"&amp;$B266)),INDIRECT("ｄａｔａ!$"&amp;D$112&amp;"$"&amp;$B266)&lt;=12,INDIRECT("ｄａｔａ!$"&amp;D$112&amp;"$"&amp;$B266)&gt;=1),0,TRUE,1)</f>
        <v>1</v>
      </c>
      <c r="F266" s="80">
        <v>0</v>
      </c>
      <c r="G266" s="80">
        <v>0</v>
      </c>
      <c r="H266" s="80">
        <v>0</v>
      </c>
      <c r="I266" s="80" cm="1">
        <f t="array" aca="1" ref="I266" ca="1">_xlfn.IFS(I267=1,0,AND(ISNUMBER(INDIRECT("ｄａｔａ!$"&amp;I$112&amp;"$"&amp;$B266)),LEN(INDIRECT("ｄａｔａ!$"&amp;I$112&amp;"$"&amp;$B266))=4),0,TRUE,1)</f>
        <v>0</v>
      </c>
      <c r="J266" s="80" cm="1">
        <f t="array" aca="1" ref="J266" ca="1">_xlfn.IFS(J267=1,0,AND(ISNUMBER(INDIRECT("ｄａｔａ!$"&amp;J$112&amp;"$"&amp;$B266)),INDIRECT("ｄａｔａ!$"&amp;J$112&amp;"$"&amp;$B266)&lt;=12,INDIRECT("ｄａｔａ!$"&amp;J$112&amp;"$"&amp;$B266)&gt;=1),0,TRUE,1)</f>
        <v>0</v>
      </c>
      <c r="K266" s="80" cm="1">
        <f t="array" aca="1" ref="K266" ca="1">_xlfn.IFS(K267=1,0,ISNUMBER(INDIRECT("ｄａｔａ!$"&amp;K$112&amp;"$"&amp;$B266)),0,TRUE,1)</f>
        <v>0</v>
      </c>
      <c r="L266" s="80" cm="1">
        <f t="array" aca="1" ref="L266" ca="1">_xlfn.IFS(L267=1,0,AND(ISNUMBER(INDIRECT("ｄａｔａ!$"&amp;L$112&amp;"$"&amp;$B266)),INDIRECT("ｄａｔａ!$"&amp;L$112&amp;"$"&amp;$B266)&gt;0),0,TRUE,1)</f>
        <v>0</v>
      </c>
      <c r="M266" s="80" cm="1">
        <f t="array" aca="1" ref="M266" ca="1">_xlfn.IFS(M267=1,0,AND(INDIRECT("ｄａｔａ!$"&amp;M$112&amp;"$"&amp;$B266)&lt;=5,INDIRECT("ｄａｔａ!$"&amp;M$112&amp;"$"&amp;$B266)&gt;0),0,TRUE,1)</f>
        <v>0</v>
      </c>
      <c r="N266" s="80" cm="1">
        <f t="array" aca="1" ref="N266" ca="1">_xlfn.IFS(N267=1,0,AND(INDIRECT("ｄａｔａ!$"&amp;N$112&amp;"$"&amp;$B266)&lt;=2,INDIRECT("ｄａｔａ!$"&amp;N$112&amp;"$"&amp;$B266)&gt;0),0,TRUE,1)</f>
        <v>0</v>
      </c>
      <c r="O266" s="80" cm="1">
        <f t="array" aca="1" ref="O266" ca="1">_xlfn.IFS(O267=1,0,AND(INDIRECT("ｄａｔａ!$"&amp;O$112&amp;"$"&amp;$B266)&lt;=4,INDIRECT("ｄａｔａ!$"&amp;O$112&amp;"$"&amp;$B266)&gt;0),0,TRUE,1)</f>
        <v>0</v>
      </c>
      <c r="P266" s="80" cm="1">
        <f t="array" aca="1" ref="P266" ca="1">_xlfn.IFS(P267=1,0,AND(INDIRECT("ｄａｔａ!$"&amp;P$112&amp;"$"&amp;$B266)&lt;=3,INDIRECT("ｄａｔａ!$"&amp;P$112&amp;"$"&amp;$B266)&gt;0),0,TRUE,1)</f>
        <v>0</v>
      </c>
      <c r="Q266" s="80" cm="1">
        <f t="array" aca="1" ref="Q266" ca="1">_xlfn.IFS(Q267=1,0,AND(INDIRECT("ｄａｔａ!$"&amp;Q$112&amp;"$"&amp;$B266)&lt;=2,INDIRECT("ｄａｔａ!$"&amp;Q$112&amp;"$"&amp;$B266)&gt;0),0,TRUE,1)</f>
        <v>0</v>
      </c>
      <c r="R266" s="80" cm="1">
        <f t="array" aca="1" ref="R266" ca="1">_xlfn.IFS(R267=1,0,AND(INDIRECT("ｄａｔａ!$"&amp;R$112&amp;"$"&amp;$B266)&lt;=10,INDIRECT("ｄａｔａ!$"&amp;R$112&amp;"$"&amp;$B266)&gt;0),0,TRUE,1)</f>
        <v>0</v>
      </c>
      <c r="S266" s="80" cm="1">
        <f t="array" aca="1" ref="S266" ca="1">_xlfn.IFS(S267=1,0,AND(INDIRECT("ｄａｔａ!$"&amp;S$112&amp;"$"&amp;$B266)&lt;=5,INDIRECT("ｄａｔａ!$"&amp;S$112&amp;"$"&amp;$B266)&gt;0),0,TRUE,1)</f>
        <v>0</v>
      </c>
      <c r="T266" s="80" cm="1">
        <f t="array" aca="1" ref="T266" ca="1">_xlfn.IFS(T267=1,0,AND(INDIRECT("ｄａｔａ!$"&amp;T$112&amp;"$"&amp;$B266)&lt;=9,INDIRECT("ｄａｔａ!$"&amp;T$112&amp;"$"&amp;$B266)&gt;0),0,TRUE,1)</f>
        <v>0</v>
      </c>
      <c r="U266" s="80" cm="1">
        <f t="array" aca="1" ref="U266" ca="1">_xlfn.IFS(U267=1,0,ISNUMBER(INDIRECT("ｄａｔａ!$"&amp;U$112&amp;"$"&amp;$B266)),0,TRUE,1)</f>
        <v>0</v>
      </c>
      <c r="V266" s="80" cm="1">
        <f t="array" aca="1" ref="V266" ca="1">_xlfn.IFS(V267=1,0,AND(INDIRECT("ｄａｔａ!$"&amp;V$112&amp;"$"&amp;$B266)&lt;=4,INDIRECT("ｄａｔａ!$"&amp;V$112&amp;"$"&amp;$B266)&gt;0),0,TRUE,1)</f>
        <v>0</v>
      </c>
      <c r="W266" s="80" cm="1">
        <f t="array" aca="1" ref="W266" ca="1">_xlfn.IFS(W267=1,0,AND(INDIRECT("ｄａｔａ!$"&amp;W$112&amp;"$"&amp;$B266)&lt;=2,INDIRECT("ｄａｔａ!$"&amp;W$112&amp;"$"&amp;$B266)&gt;0),0,TRUE,1)</f>
        <v>0</v>
      </c>
      <c r="X266" s="80">
        <f ca="1">IF(SUM($Y265:$AO265)&gt;1,1,0)</f>
        <v>0</v>
      </c>
      <c r="Y266" s="80" cm="1">
        <f t="array" aca="1" ref="Y266" ca="1">_xlfn.IFS(Y268=1,0,Y267=1,0,AND(INDIRECT("ｄａｔａ!$"&amp;Y$112&amp;"$"&amp;$B266)&lt;=2,INDIRECT("ｄａｔａ!$"&amp;Y$112&amp;"$"&amp;$B266)&gt;0),0,TRUE,1)</f>
        <v>0</v>
      </c>
      <c r="Z266" s="80" cm="1">
        <f t="array" aca="1" ref="Z266" ca="1">_xlfn.IFS(Z268=1,0,Z267=1,0,AND(INDIRECT("ｄａｔａ!$"&amp;Z$112&amp;"$"&amp;$B266)&lt;=2,INDIRECT("ｄａｔａ!$"&amp;Z$112&amp;"$"&amp;$B266)&gt;0),0,TRUE,1)</f>
        <v>0</v>
      </c>
      <c r="AA266" s="80" cm="1">
        <f t="array" aca="1" ref="AA266" ca="1">_xlfn.IFS(AA268=1,0,AA267=1,0,AND(INDIRECT("ｄａｔａ!$"&amp;AA$112&amp;"$"&amp;$B266)&lt;=2,INDIRECT("ｄａｔａ!$"&amp;AA$112&amp;"$"&amp;$B266)&gt;0),0,TRUE,1)</f>
        <v>0</v>
      </c>
      <c r="AB266" s="80" cm="1">
        <f t="array" aca="1" ref="AB266" ca="1">_xlfn.IFS(AB268=1,0,AB267=1,0,AND(INDIRECT("ｄａｔａ!$"&amp;AB$112&amp;"$"&amp;$B266)&lt;=2,INDIRECT("ｄａｔａ!$"&amp;AB$112&amp;"$"&amp;$B266)&gt;0),0,TRUE,1)</f>
        <v>0</v>
      </c>
      <c r="AC266" s="80" cm="1">
        <f t="array" aca="1" ref="AC266" ca="1">_xlfn.IFS(AC268=1,0,AC267=1,0,AND(INDIRECT("ｄａｔａ!$"&amp;AC$112&amp;"$"&amp;$B266)&lt;=2,INDIRECT("ｄａｔａ!$"&amp;AC$112&amp;"$"&amp;$B266)&gt;0),0,TRUE,1)</f>
        <v>0</v>
      </c>
      <c r="AD266" s="80" cm="1">
        <f t="array" aca="1" ref="AD266" ca="1">_xlfn.IFS(AD268=1,0,AD267=1,0,AND(INDIRECT("ｄａｔａ!$"&amp;AD$112&amp;"$"&amp;$B266)&lt;=2,INDIRECT("ｄａｔａ!$"&amp;AD$112&amp;"$"&amp;$B266)&gt;0),0,TRUE,1)</f>
        <v>0</v>
      </c>
      <c r="AE266" s="80" cm="1">
        <f t="array" aca="1" ref="AE266" ca="1">_xlfn.IFS(AE268=1,0,AE267=1,0,AND(INDIRECT("ｄａｔａ!$"&amp;AE$112&amp;"$"&amp;$B266)&lt;=2,INDIRECT("ｄａｔａ!$"&amp;AE$112&amp;"$"&amp;$B266)&gt;0),0,TRUE,1)</f>
        <v>0</v>
      </c>
      <c r="AF266" s="80" cm="1">
        <f t="array" aca="1" ref="AF266" ca="1">_xlfn.IFS(AF268=1,0,AF267=1,0,AND(INDIRECT("ｄａｔａ!$"&amp;AF$112&amp;"$"&amp;$B266)&lt;=2,INDIRECT("ｄａｔａ!$"&amp;AF$112&amp;"$"&amp;$B266)&gt;0),0,TRUE,1)</f>
        <v>0</v>
      </c>
      <c r="AG266" s="80" cm="1">
        <f t="array" aca="1" ref="AG266" ca="1">_xlfn.IFS(AG268=1,0,AG267=1,0,AND(INDIRECT("ｄａｔａ!$"&amp;AG$112&amp;"$"&amp;$B266)&lt;=2,INDIRECT("ｄａｔａ!$"&amp;AG$112&amp;"$"&amp;$B266)&gt;0),0,TRUE,1)</f>
        <v>0</v>
      </c>
      <c r="AH266" s="80" cm="1">
        <f t="array" aca="1" ref="AH266" ca="1">_xlfn.IFS(AH268=1,0,AH267=1,0,AND(INDIRECT("ｄａｔａ!$"&amp;AH$112&amp;"$"&amp;$B266)&lt;=2,INDIRECT("ｄａｔａ!$"&amp;AH$112&amp;"$"&amp;$B266)&gt;0),0,TRUE,1)</f>
        <v>0</v>
      </c>
      <c r="AI266" s="80" cm="1">
        <f t="array" aca="1" ref="AI266" ca="1">_xlfn.IFS(AI268=1,0,AI267=1,0,AND(INDIRECT("ｄａｔａ!$"&amp;AI$112&amp;"$"&amp;$B266)&lt;=2,INDIRECT("ｄａｔａ!$"&amp;AI$112&amp;"$"&amp;$B266)&gt;0),0,TRUE,1)</f>
        <v>0</v>
      </c>
      <c r="AJ266" s="80" cm="1">
        <f t="array" aca="1" ref="AJ266" ca="1">_xlfn.IFS(AJ268=1,0,AJ267=1,0,AND(INDIRECT("ｄａｔａ!$"&amp;AJ$112&amp;"$"&amp;$B266)&lt;=2,INDIRECT("ｄａｔａ!$"&amp;AJ$112&amp;"$"&amp;$B266)&gt;0),0,TRUE,1)</f>
        <v>0</v>
      </c>
      <c r="AK266" s="80" cm="1">
        <f t="array" aca="1" ref="AK266" ca="1">_xlfn.IFS(AK268=1,0,AK267=1,0,AND(INDIRECT("ｄａｔａ!$"&amp;AK$112&amp;"$"&amp;$B266)&lt;=2,INDIRECT("ｄａｔａ!$"&amp;AK$112&amp;"$"&amp;$B266)&gt;0),0,TRUE,1)</f>
        <v>0</v>
      </c>
      <c r="AL266" s="80" cm="1">
        <f t="array" aca="1" ref="AL266" ca="1">_xlfn.IFS(AL268=1,0,AL267=1,0,AND(INDIRECT("ｄａｔａ!$"&amp;AL$112&amp;"$"&amp;$B266)&lt;=2,INDIRECT("ｄａｔａ!$"&amp;AL$112&amp;"$"&amp;$B266)&gt;0),0,TRUE,1)</f>
        <v>0</v>
      </c>
      <c r="AM266" s="80" cm="1">
        <f t="array" aca="1" ref="AM266" ca="1">_xlfn.IFS(AM268=1,0,AM267=1,0,AND(INDIRECT("ｄａｔａ!$"&amp;AM$112&amp;"$"&amp;$B266)&lt;=2,INDIRECT("ｄａｔａ!$"&amp;AM$112&amp;"$"&amp;$B266)&gt;0),0,TRUE,1)</f>
        <v>0</v>
      </c>
      <c r="AN266" s="80" cm="1">
        <f t="array" aca="1" ref="AN266" ca="1">_xlfn.IFS(AN268=1,0,AN267=1,0,AND(INDIRECT("ｄａｔａ!$"&amp;AN$112&amp;"$"&amp;$B266)&lt;=2,INDIRECT("ｄａｔａ!$"&amp;AN$112&amp;"$"&amp;$B266)&gt;0),0,TRUE,1)</f>
        <v>0</v>
      </c>
      <c r="AO266" s="80" cm="1">
        <f t="array" aca="1" ref="AO266" ca="1">_xlfn.IFS(AO268=1,0,AO267=1,0,AND(INDIRECT("ｄａｔａ!$"&amp;AO$112&amp;"$"&amp;$B266)&lt;=2,INDIRECT("ｄａｔａ!$"&amp;AO$112&amp;"$"&amp;$B266)&gt;0),0,TRUE,1)</f>
        <v>0</v>
      </c>
      <c r="AP266" s="80">
        <f ca="1">IF(SUM($AQ265:$AZ265)&gt;1,1,0)</f>
        <v>0</v>
      </c>
      <c r="AQ266" s="80" cm="1">
        <f t="array" aca="1" ref="AQ266" ca="1">_xlfn.IFS(AQ268=1,0,AQ267=1,0,AND(INDIRECT("ｄａｔａ!$"&amp;AQ$112&amp;"$"&amp;$B266)&lt;=2,INDIRECT("ｄａｔａ!$"&amp;AQ$112&amp;"$"&amp;$B266)&gt;0),0,TRUE,1)</f>
        <v>0</v>
      </c>
      <c r="AR266" s="80" cm="1">
        <f t="array" aca="1" ref="AR266" ca="1">_xlfn.IFS(AR268=1,0,AR267=1,0,AND(INDIRECT("ｄａｔａ!$"&amp;AR$112&amp;"$"&amp;$B266)&lt;=2,INDIRECT("ｄａｔａ!$"&amp;AR$112&amp;"$"&amp;$B266)&gt;0),0,TRUE,1)</f>
        <v>0</v>
      </c>
      <c r="AS266" s="80" cm="1">
        <f t="array" aca="1" ref="AS266" ca="1">_xlfn.IFS(AS268=1,0,AS267=1,0,AND(INDIRECT("ｄａｔａ!$"&amp;AS$112&amp;"$"&amp;$B266)&lt;=2,INDIRECT("ｄａｔａ!$"&amp;AS$112&amp;"$"&amp;$B266)&gt;0),0,TRUE,1)</f>
        <v>0</v>
      </c>
      <c r="AT266" s="80" cm="1">
        <f t="array" aca="1" ref="AT266" ca="1">_xlfn.IFS(AT268=1,0,AT267=1,0,AND(INDIRECT("ｄａｔａ!$"&amp;AT$112&amp;"$"&amp;$B266)&lt;=2,INDIRECT("ｄａｔａ!$"&amp;AT$112&amp;"$"&amp;$B266)&gt;0),0,TRUE,1)</f>
        <v>0</v>
      </c>
      <c r="AU266" s="80" cm="1">
        <f t="array" aca="1" ref="AU266" ca="1">_xlfn.IFS(AU268=1,0,AU267=1,0,AND(INDIRECT("ｄａｔａ!$"&amp;AU$112&amp;"$"&amp;$B266)&lt;=2,INDIRECT("ｄａｔａ!$"&amp;AU$112&amp;"$"&amp;$B266)&gt;0),0,TRUE,1)</f>
        <v>0</v>
      </c>
      <c r="AV266" s="80" cm="1">
        <f t="array" aca="1" ref="AV266" ca="1">_xlfn.IFS(AV268=1,0,AV267=1,0,AND(INDIRECT("ｄａｔａ!$"&amp;AV$112&amp;"$"&amp;$B266)&lt;=2,INDIRECT("ｄａｔａ!$"&amp;AV$112&amp;"$"&amp;$B266)&gt;0),0,TRUE,1)</f>
        <v>0</v>
      </c>
      <c r="AW266" s="80" cm="1">
        <f t="array" aca="1" ref="AW266" ca="1">_xlfn.IFS(AW268=1,0,AW267=1,0,AND(INDIRECT("ｄａｔａ!$"&amp;AW$112&amp;"$"&amp;$B266)&lt;=2,INDIRECT("ｄａｔａ!$"&amp;AW$112&amp;"$"&amp;$B266)&gt;0),0,TRUE,1)</f>
        <v>0</v>
      </c>
      <c r="AX266" s="80" cm="1">
        <f t="array" aca="1" ref="AX266" ca="1">_xlfn.IFS(AX268=1,0,AX267=1,0,AND(INDIRECT("ｄａｔａ!$"&amp;AX$112&amp;"$"&amp;$B266)&lt;=2,INDIRECT("ｄａｔａ!$"&amp;AX$112&amp;"$"&amp;$B266)&gt;0),0,TRUE,1)</f>
        <v>0</v>
      </c>
      <c r="AY266" s="80" cm="1">
        <f t="array" aca="1" ref="AY266" ca="1">_xlfn.IFS(AY268=1,0,AY267=1,0,AND(INDIRECT("ｄａｔａ!$"&amp;AY$112&amp;"$"&amp;$B266)&lt;=2,INDIRECT("ｄａｔａ!$"&amp;AY$112&amp;"$"&amp;$B266)&gt;0),0,TRUE,1)</f>
        <v>0</v>
      </c>
      <c r="AZ266" s="80" cm="1">
        <f t="array" aca="1" ref="AZ266" ca="1">_xlfn.IFS(AZ268=1,0,AZ267=1,0,AND(INDIRECT("ｄａｔａ!$"&amp;AZ$112&amp;"$"&amp;$B266)&lt;=2,INDIRECT("ｄａｔａ!$"&amp;AZ$112&amp;"$"&amp;$B266)&gt;0),0,TRUE,1)</f>
        <v>0</v>
      </c>
      <c r="BA266" s="80">
        <f ca="1">IF(SUM($BB265:$BP265)&gt;1,1,0)</f>
        <v>0</v>
      </c>
      <c r="BB266" s="80" cm="1">
        <f t="array" aca="1" ref="BB266" ca="1">_xlfn.IFS(BB268=1,0,BB267=1,0,AND(INDIRECT("ｄａｔａ!$"&amp;BB$112&amp;"$"&amp;$B266)&lt;=2,INDIRECT("ｄａｔａ!$"&amp;BB$112&amp;"$"&amp;$B266)&gt;0),0,TRUE,1)</f>
        <v>0</v>
      </c>
      <c r="BC266" s="80" cm="1">
        <f t="array" aca="1" ref="BC266" ca="1">_xlfn.IFS(BC268=1,0,BC267=1,0,AND(INDIRECT("ｄａｔａ!$"&amp;BC$112&amp;"$"&amp;$B266)&lt;=2,INDIRECT("ｄａｔａ!$"&amp;BC$112&amp;"$"&amp;$B266)&gt;0),0,TRUE,1)</f>
        <v>0</v>
      </c>
      <c r="BD266" s="80" cm="1">
        <f t="array" aca="1" ref="BD266" ca="1">_xlfn.IFS(BD268=1,0,BD267=1,0,AND(INDIRECT("ｄａｔａ!$"&amp;BD$112&amp;"$"&amp;$B266)&lt;=2,INDIRECT("ｄａｔａ!$"&amp;BD$112&amp;"$"&amp;$B266)&gt;0),0,TRUE,1)</f>
        <v>0</v>
      </c>
      <c r="BE266" s="80" cm="1">
        <f t="array" aca="1" ref="BE266" ca="1">_xlfn.IFS(BE268=1,0,BE267=1,0,AND(INDIRECT("ｄａｔａ!$"&amp;BE$112&amp;"$"&amp;$B266)&lt;=2,INDIRECT("ｄａｔａ!$"&amp;BE$112&amp;"$"&amp;$B266)&gt;0),0,TRUE,1)</f>
        <v>0</v>
      </c>
      <c r="BF266" s="80" cm="1">
        <f t="array" aca="1" ref="BF266" ca="1">_xlfn.IFS(BF268=1,0,BF267=1,0,AND(INDIRECT("ｄａｔａ!$"&amp;BF$112&amp;"$"&amp;$B266)&lt;=2,INDIRECT("ｄａｔａ!$"&amp;BF$112&amp;"$"&amp;$B266)&gt;0),0,TRUE,1)</f>
        <v>0</v>
      </c>
      <c r="BG266" s="80" cm="1">
        <f t="array" aca="1" ref="BG266" ca="1">_xlfn.IFS(BG268=1,0,BG267=1,0,AND(INDIRECT("ｄａｔａ!$"&amp;BG$112&amp;"$"&amp;$B266)&lt;=2,INDIRECT("ｄａｔａ!$"&amp;BG$112&amp;"$"&amp;$B266)&gt;0),0,TRUE,1)</f>
        <v>0</v>
      </c>
      <c r="BH266" s="80" cm="1">
        <f t="array" aca="1" ref="BH266" ca="1">_xlfn.IFS(BH268=1,0,BH267=1,0,AND(INDIRECT("ｄａｔａ!$"&amp;BH$112&amp;"$"&amp;$B266)&lt;=2,INDIRECT("ｄａｔａ!$"&amp;BH$112&amp;"$"&amp;$B266)&gt;0),0,TRUE,1)</f>
        <v>0</v>
      </c>
      <c r="BI266" s="80" cm="1">
        <f t="array" aca="1" ref="BI266" ca="1">_xlfn.IFS(BI268=1,0,BI267=1,0,AND(INDIRECT("ｄａｔａ!$"&amp;BI$112&amp;"$"&amp;$B266)&lt;=2,INDIRECT("ｄａｔａ!$"&amp;BI$112&amp;"$"&amp;$B266)&gt;0),0,TRUE,1)</f>
        <v>0</v>
      </c>
      <c r="BJ266" s="80" cm="1">
        <f t="array" aca="1" ref="BJ266" ca="1">_xlfn.IFS(BJ268=1,0,BJ267=1,0,AND(INDIRECT("ｄａｔａ!$"&amp;BJ$112&amp;"$"&amp;$B266)&lt;=2,INDIRECT("ｄａｔａ!$"&amp;BJ$112&amp;"$"&amp;$B266)&gt;0),0,TRUE,1)</f>
        <v>0</v>
      </c>
      <c r="BK266" s="80" cm="1">
        <f t="array" aca="1" ref="BK266" ca="1">_xlfn.IFS(BK268=1,0,BK267=1,0,AND(INDIRECT("ｄａｔａ!$"&amp;BK$112&amp;"$"&amp;$B266)&lt;=2,INDIRECT("ｄａｔａ!$"&amp;BK$112&amp;"$"&amp;$B266)&gt;0),0,TRUE,1)</f>
        <v>0</v>
      </c>
      <c r="BL266" s="80" cm="1">
        <f t="array" aca="1" ref="BL266" ca="1">_xlfn.IFS(BL268=1,0,BL267=1,0,AND(INDIRECT("ｄａｔａ!$"&amp;BL$112&amp;"$"&amp;$B266)&lt;=2,INDIRECT("ｄａｔａ!$"&amp;BL$112&amp;"$"&amp;$B266)&gt;0),0,TRUE,1)</f>
        <v>0</v>
      </c>
      <c r="BM266" s="80" cm="1">
        <f t="array" aca="1" ref="BM266" ca="1">_xlfn.IFS(BM268=1,0,BM267=1,0,AND(INDIRECT("ｄａｔａ!$"&amp;BM$112&amp;"$"&amp;$B266)&lt;=2,INDIRECT("ｄａｔａ!$"&amp;BM$112&amp;"$"&amp;$B266)&gt;0),0,TRUE,1)</f>
        <v>0</v>
      </c>
      <c r="BN266" s="80" cm="1">
        <f t="array" aca="1" ref="BN266" ca="1">_xlfn.IFS(BN268=1,0,BN267=1,0,AND(INDIRECT("ｄａｔａ!$"&amp;BN$112&amp;"$"&amp;$B266)&lt;=2,INDIRECT("ｄａｔａ!$"&amp;BN$112&amp;"$"&amp;$B266)&gt;0),0,TRUE,1)</f>
        <v>0</v>
      </c>
      <c r="BO266" s="80" cm="1">
        <f t="array" aca="1" ref="BO266" ca="1">_xlfn.IFS(BO268=1,0,BO267=1,0,AND(INDIRECT("ｄａｔａ!$"&amp;BO$112&amp;"$"&amp;$B266)&lt;=2,INDIRECT("ｄａｔａ!$"&amp;BO$112&amp;"$"&amp;$B266)&gt;0),0,TRUE,1)</f>
        <v>0</v>
      </c>
      <c r="BP266" s="80" cm="1">
        <f t="array" aca="1" ref="BP266" ca="1">_xlfn.IFS(BP268=1,0,BP267=1,0,AND(INDIRECT("ｄａｔａ!$"&amp;BP$112&amp;"$"&amp;$B266)&lt;=2,INDIRECT("ｄａｔａ!$"&amp;BP$112&amp;"$"&amp;$B266)&gt;0),0,TRUE,1)</f>
        <v>0</v>
      </c>
    </row>
    <row r="267" spans="1:68" x14ac:dyDescent="0.2">
      <c r="B267" s="80">
        <f>VLOOKUP($A265,$A$11:$B$110,2,FALSE)</f>
        <v>45</v>
      </c>
      <c r="C267" s="80" t="s">
        <v>2425</v>
      </c>
      <c r="D267" s="80" cm="1">
        <f t="array" aca="1" ref="D267" ca="1">_xlfn.IFS(D268=1,0,TRIM(INDIRECT("ｄａｔａ!$"&amp;D$112&amp;"$"&amp;$B267))="",1,TRIM(INDIRECT("ｄａｔａ!$"&amp;D$112&amp;"$"&amp;$B267))&lt;&gt;"",0)</f>
        <v>0</v>
      </c>
      <c r="F267" s="80" cm="1">
        <f t="array" aca="1" ref="F267" ca="1">_xlfn.IFS(F268=1,0,TRIM(INDIRECT("ｄａｔａ!$"&amp;F$112&amp;"$"&amp;$B267))="",1,TRIM(INDIRECT("ｄａｔａ!$"&amp;F$112&amp;"$"&amp;$B267))&lt;&gt;"",0)</f>
        <v>1</v>
      </c>
      <c r="G267" s="80" cm="1">
        <f t="array" aca="1" ref="G267" ca="1">_xlfn.IFS(G268=1,0,TRIM(INDIRECT("ｄａｔａ!$"&amp;G$112&amp;"$"&amp;$B267))="",1,TRIM(INDIRECT("ｄａｔａ!$"&amp;G$112&amp;"$"&amp;$B267))&lt;&gt;"",0)</f>
        <v>1</v>
      </c>
      <c r="H267" s="80" cm="1">
        <f t="array" aca="1" ref="H267" ca="1">_xlfn.IFS(H268=1,0,TRIM(INDIRECT("ｄａｔａ!$"&amp;H$112&amp;"$"&amp;$B267))="",1,TRIM(INDIRECT("ｄａｔａ!$"&amp;H$112&amp;"$"&amp;$B267))&lt;&gt;"",0)</f>
        <v>1</v>
      </c>
      <c r="I267" s="80" cm="1">
        <f t="array" aca="1" ref="I267" ca="1">_xlfn.IFS(I268=1,0,TRIM(INDIRECT("ｄａｔａ!$"&amp;I$112&amp;"$"&amp;$B267))="",1,TRIM(INDIRECT("ｄａｔａ!$"&amp;I$112&amp;"$"&amp;$B267))&lt;&gt;"",0)</f>
        <v>1</v>
      </c>
      <c r="J267" s="80" cm="1">
        <f t="array" aca="1" ref="J267" ca="1">_xlfn.IFS(J268=1,0,TRIM(INDIRECT("ｄａｔａ!$"&amp;J$112&amp;"$"&amp;$B267))="",1,TRIM(INDIRECT("ｄａｔａ!$"&amp;J$112&amp;"$"&amp;$B267))&lt;&gt;"",0)</f>
        <v>1</v>
      </c>
      <c r="K267" s="80" cm="1">
        <f t="array" aca="1" ref="K267" ca="1">_xlfn.IFS(K268=1,0,TRIM(INDIRECT("ｄａｔａ!$"&amp;K$112&amp;"$"&amp;$B267))="",1,TRIM(INDIRECT("ｄａｔａ!$"&amp;K$112&amp;"$"&amp;$B267))&lt;&gt;"",0)</f>
        <v>1</v>
      </c>
      <c r="L267" s="80" cm="1">
        <f t="array" aca="1" ref="L267" ca="1">_xlfn.IFS(L268=1,0,TRIM(INDIRECT("ｄａｔａ!$"&amp;L$112&amp;"$"&amp;$B267))="",1,TRIM(INDIRECT("ｄａｔａ!$"&amp;L$112&amp;"$"&amp;$B267))&lt;&gt;"",0)</f>
        <v>1</v>
      </c>
      <c r="M267" s="80" cm="1">
        <f t="array" aca="1" ref="M267" ca="1">_xlfn.IFS(M268=1,0,TRIM(INDIRECT("ｄａｔａ!$"&amp;M$112&amp;"$"&amp;$B267))="",1,TRIM(INDIRECT("ｄａｔａ!$"&amp;M$112&amp;"$"&amp;$B267))&lt;&gt;"",0)</f>
        <v>1</v>
      </c>
      <c r="N267" s="80" cm="1">
        <f t="array" aca="1" ref="N267" ca="1">_xlfn.IFS(N268=1,0,TRIM(INDIRECT("ｄａｔａ!$"&amp;N$112&amp;"$"&amp;$B267))="",1,TRIM(INDIRECT("ｄａｔａ!$"&amp;N$112&amp;"$"&amp;$B267))&lt;&gt;"",0)</f>
        <v>1</v>
      </c>
      <c r="O267" s="80" cm="1">
        <f t="array" aca="1" ref="O267" ca="1">_xlfn.IFS(O268=1,0,TRIM(INDIRECT("ｄａｔａ!$"&amp;O$112&amp;"$"&amp;$B267))="",1,TRIM(INDIRECT("ｄａｔａ!$"&amp;O$112&amp;"$"&amp;$B267))&lt;&gt;"",0)</f>
        <v>1</v>
      </c>
      <c r="P267" s="80" cm="1">
        <f t="array" aca="1" ref="P267" ca="1">_xlfn.IFS(P268=1,0,TRIM(INDIRECT("ｄａｔａ!$"&amp;P$112&amp;"$"&amp;$B267))="",1,TRIM(INDIRECT("ｄａｔａ!$"&amp;P$112&amp;"$"&amp;$B267))&lt;&gt;"",0)</f>
        <v>1</v>
      </c>
      <c r="Q267" s="80" cm="1">
        <f t="array" aca="1" ref="Q267" ca="1">_xlfn.IFS(Q268=1,0,TRIM(INDIRECT("ｄａｔａ!$"&amp;Q$112&amp;"$"&amp;$B267))="",1,TRIM(INDIRECT("ｄａｔａ!$"&amp;Q$112&amp;"$"&amp;$B267))&lt;&gt;"",0)</f>
        <v>1</v>
      </c>
      <c r="R267" s="80" cm="1">
        <f t="array" aca="1" ref="R267" ca="1">_xlfn.IFS(R268=1,0,TRIM(INDIRECT("ｄａｔａ!$"&amp;R$112&amp;"$"&amp;$B267))="",1,TRIM(INDIRECT("ｄａｔａ!$"&amp;R$112&amp;"$"&amp;$B267))&lt;&gt;"",0)</f>
        <v>1</v>
      </c>
      <c r="S267" s="80" cm="1">
        <f t="array" aca="1" ref="S267" ca="1">_xlfn.IFS(S268=1,0,TRIM(INDIRECT("ｄａｔａ!$"&amp;S$112&amp;"$"&amp;$B267))="",1,TRIM(INDIRECT("ｄａｔａ!$"&amp;S$112&amp;"$"&amp;$B267))&lt;&gt;"",0)</f>
        <v>1</v>
      </c>
      <c r="T267" s="80" cm="1">
        <f t="array" aca="1" ref="T267" ca="1">_xlfn.IFS(T268=1,0,TRIM(INDIRECT("ｄａｔａ!$"&amp;T$112&amp;"$"&amp;$B267))="",1,TRIM(INDIRECT("ｄａｔａ!$"&amp;T$112&amp;"$"&amp;$B267))&lt;&gt;"",0)</f>
        <v>1</v>
      </c>
      <c r="U267" s="80" cm="1">
        <f t="array" aca="1" ref="U267" ca="1">_xlfn.IFS(U268=1,0,TRIM(INDIRECT("ｄａｔａ!$"&amp;U$112&amp;"$"&amp;$B267))="",1,TRIM(INDIRECT("ｄａｔａ!$"&amp;U$112&amp;"$"&amp;$B267))&lt;&gt;"",0)</f>
        <v>1</v>
      </c>
      <c r="V267" s="80" cm="1">
        <f t="array" aca="1" ref="V267" ca="1">_xlfn.IFS(V268=1,0,TRIM(INDIRECT("ｄａｔａ!$"&amp;V$112&amp;"$"&amp;$B267))="",1,TRIM(INDIRECT("ｄａｔａ!$"&amp;V$112&amp;"$"&amp;$B267))&lt;&gt;"",0)</f>
        <v>1</v>
      </c>
      <c r="W267" s="80" cm="1">
        <f t="array" aca="1" ref="W267" ca="1">_xlfn.IFS(W268=1,0,TRIM(INDIRECT("ｄａｔａ!$"&amp;W$112&amp;"$"&amp;$B267))="",1,TRIM(INDIRECT("ｄａｔａ!$"&amp;W$112&amp;"$"&amp;$B267))&lt;&gt;"",0)</f>
        <v>1</v>
      </c>
      <c r="X267" s="80">
        <f ca="1">IF(SUM($Y267:$AO267)=17,1,0)</f>
        <v>1</v>
      </c>
      <c r="Y267" s="80" cm="1">
        <f t="array" aca="1" ref="Y267" ca="1">_xlfn.IFS(Y268=1,0,TRIM(INDIRECT("ｄａｔａ!$"&amp;Y$112&amp;"$"&amp;$B267))="",1,TRIM(INDIRECT("ｄａｔａ!$"&amp;Y$112&amp;"$"&amp;$B267))&lt;&gt;"",0)</f>
        <v>1</v>
      </c>
      <c r="Z267" s="80" cm="1">
        <f t="array" aca="1" ref="Z267" ca="1">_xlfn.IFS(Z268=1,0,TRIM(INDIRECT("ｄａｔａ!$"&amp;Z$112&amp;"$"&amp;$B267))="",1,TRIM(INDIRECT("ｄａｔａ!$"&amp;Z$112&amp;"$"&amp;$B267))&lt;&gt;"",0)</f>
        <v>1</v>
      </c>
      <c r="AA267" s="80" cm="1">
        <f t="array" aca="1" ref="AA267" ca="1">_xlfn.IFS(AA268=1,0,TRIM(INDIRECT("ｄａｔａ!$"&amp;AA$112&amp;"$"&amp;$B267))="",1,TRIM(INDIRECT("ｄａｔａ!$"&amp;AA$112&amp;"$"&amp;$B267))&lt;&gt;"",0)</f>
        <v>1</v>
      </c>
      <c r="AB267" s="80" cm="1">
        <f t="array" aca="1" ref="AB267" ca="1">_xlfn.IFS(AB268=1,0,TRIM(INDIRECT("ｄａｔａ!$"&amp;AB$112&amp;"$"&amp;$B267))="",1,TRIM(INDIRECT("ｄａｔａ!$"&amp;AB$112&amp;"$"&amp;$B267))&lt;&gt;"",0)</f>
        <v>1</v>
      </c>
      <c r="AC267" s="80" cm="1">
        <f t="array" aca="1" ref="AC267" ca="1">_xlfn.IFS(AC268=1,0,TRIM(INDIRECT("ｄａｔａ!$"&amp;AC$112&amp;"$"&amp;$B267))="",1,TRIM(INDIRECT("ｄａｔａ!$"&amp;AC$112&amp;"$"&amp;$B267))&lt;&gt;"",0)</f>
        <v>1</v>
      </c>
      <c r="AD267" s="80" cm="1">
        <f t="array" aca="1" ref="AD267" ca="1">_xlfn.IFS(AD268=1,0,TRIM(INDIRECT("ｄａｔａ!$"&amp;AD$112&amp;"$"&amp;$B267))="",1,TRIM(INDIRECT("ｄａｔａ!$"&amp;AD$112&amp;"$"&amp;$B267))&lt;&gt;"",0)</f>
        <v>1</v>
      </c>
      <c r="AE267" s="80" cm="1">
        <f t="array" aca="1" ref="AE267" ca="1">_xlfn.IFS(AE268=1,0,TRIM(INDIRECT("ｄａｔａ!$"&amp;AE$112&amp;"$"&amp;$B267))="",1,TRIM(INDIRECT("ｄａｔａ!$"&amp;AE$112&amp;"$"&amp;$B267))&lt;&gt;"",0)</f>
        <v>1</v>
      </c>
      <c r="AF267" s="80" cm="1">
        <f t="array" aca="1" ref="AF267" ca="1">_xlfn.IFS(AF268=1,0,TRIM(INDIRECT("ｄａｔａ!$"&amp;AF$112&amp;"$"&amp;$B267))="",1,TRIM(INDIRECT("ｄａｔａ!$"&amp;AF$112&amp;"$"&amp;$B267))&lt;&gt;"",0)</f>
        <v>1</v>
      </c>
      <c r="AG267" s="80" cm="1">
        <f t="array" aca="1" ref="AG267" ca="1">_xlfn.IFS(AG268=1,0,TRIM(INDIRECT("ｄａｔａ!$"&amp;AG$112&amp;"$"&amp;$B267))="",1,TRIM(INDIRECT("ｄａｔａ!$"&amp;AG$112&amp;"$"&amp;$B267))&lt;&gt;"",0)</f>
        <v>1</v>
      </c>
      <c r="AH267" s="80" cm="1">
        <f t="array" aca="1" ref="AH267" ca="1">_xlfn.IFS(AH268=1,0,TRIM(INDIRECT("ｄａｔａ!$"&amp;AH$112&amp;"$"&amp;$B267))="",1,TRIM(INDIRECT("ｄａｔａ!$"&amp;AH$112&amp;"$"&amp;$B267))&lt;&gt;"",0)</f>
        <v>1</v>
      </c>
      <c r="AI267" s="80" cm="1">
        <f t="array" aca="1" ref="AI267" ca="1">_xlfn.IFS(AI268=1,0,TRIM(INDIRECT("ｄａｔａ!$"&amp;AI$112&amp;"$"&amp;$B267))="",1,TRIM(INDIRECT("ｄａｔａ!$"&amp;AI$112&amp;"$"&amp;$B267))&lt;&gt;"",0)</f>
        <v>1</v>
      </c>
      <c r="AJ267" s="80" cm="1">
        <f t="array" aca="1" ref="AJ267" ca="1">_xlfn.IFS(AJ268=1,0,TRIM(INDIRECT("ｄａｔａ!$"&amp;AJ$112&amp;"$"&amp;$B267))="",1,TRIM(INDIRECT("ｄａｔａ!$"&amp;AJ$112&amp;"$"&amp;$B267))&lt;&gt;"",0)</f>
        <v>1</v>
      </c>
      <c r="AK267" s="80" cm="1">
        <f t="array" aca="1" ref="AK267" ca="1">_xlfn.IFS(AK268=1,0,TRIM(INDIRECT("ｄａｔａ!$"&amp;AK$112&amp;"$"&amp;$B267))="",1,TRIM(INDIRECT("ｄａｔａ!$"&amp;AK$112&amp;"$"&amp;$B267))&lt;&gt;"",0)</f>
        <v>1</v>
      </c>
      <c r="AL267" s="80" cm="1">
        <f t="array" aca="1" ref="AL267" ca="1">_xlfn.IFS(AL268=1,0,TRIM(INDIRECT("ｄａｔａ!$"&amp;AL$112&amp;"$"&amp;$B267))="",1,TRIM(INDIRECT("ｄａｔａ!$"&amp;AL$112&amp;"$"&amp;$B267))&lt;&gt;"",0)</f>
        <v>1</v>
      </c>
      <c r="AM267" s="80" cm="1">
        <f t="array" aca="1" ref="AM267" ca="1">_xlfn.IFS(AM268=1,0,TRIM(INDIRECT("ｄａｔａ!$"&amp;AM$112&amp;"$"&amp;$B267))="",1,TRIM(INDIRECT("ｄａｔａ!$"&amp;AM$112&amp;"$"&amp;$B267))&lt;&gt;"",0)</f>
        <v>1</v>
      </c>
      <c r="AN267" s="80" cm="1">
        <f t="array" aca="1" ref="AN267" ca="1">_xlfn.IFS(AN268=1,0,TRIM(INDIRECT("ｄａｔａ!$"&amp;AN$112&amp;"$"&amp;$B267))="",1,TRIM(INDIRECT("ｄａｔａ!$"&amp;AN$112&amp;"$"&amp;$B267))&lt;&gt;"",0)</f>
        <v>1</v>
      </c>
      <c r="AO267" s="80" cm="1">
        <f t="array" aca="1" ref="AO267" ca="1">_xlfn.IFS(AO268=1,0,TRIM(INDIRECT("ｄａｔａ!$"&amp;AO$112&amp;"$"&amp;$B267))="",1,TRIM(INDIRECT("ｄａｔａ!$"&amp;AO$112&amp;"$"&amp;$B267))&lt;&gt;"",0)</f>
        <v>1</v>
      </c>
      <c r="AP267" s="80">
        <f ca="1">IF(SUM($AQ267:$AZ267)=10,1,0)</f>
        <v>1</v>
      </c>
      <c r="AQ267" s="80" cm="1">
        <f t="array" aca="1" ref="AQ267" ca="1">_xlfn.IFS(AQ268=1,0,TRIM(INDIRECT("ｄａｔａ!$"&amp;AQ$112&amp;"$"&amp;$B267))="",1,TRIM(INDIRECT("ｄａｔａ!$"&amp;AQ$112&amp;"$"&amp;$B267))&lt;&gt;"",0)</f>
        <v>1</v>
      </c>
      <c r="AR267" s="80" cm="1">
        <f t="array" aca="1" ref="AR267" ca="1">_xlfn.IFS(AR268=1,0,TRIM(INDIRECT("ｄａｔａ!$"&amp;AR$112&amp;"$"&amp;$B267))="",1,TRIM(INDIRECT("ｄａｔａ!$"&amp;AR$112&amp;"$"&amp;$B267))&lt;&gt;"",0)</f>
        <v>1</v>
      </c>
      <c r="AS267" s="80" cm="1">
        <f t="array" aca="1" ref="AS267" ca="1">_xlfn.IFS(AS268=1,0,TRIM(INDIRECT("ｄａｔａ!$"&amp;AS$112&amp;"$"&amp;$B267))="",1,TRIM(INDIRECT("ｄａｔａ!$"&amp;AS$112&amp;"$"&amp;$B267))&lt;&gt;"",0)</f>
        <v>1</v>
      </c>
      <c r="AT267" s="80" cm="1">
        <f t="array" aca="1" ref="AT267" ca="1">_xlfn.IFS(AT268=1,0,TRIM(INDIRECT("ｄａｔａ!$"&amp;AT$112&amp;"$"&amp;$B267))="",1,TRIM(INDIRECT("ｄａｔａ!$"&amp;AT$112&amp;"$"&amp;$B267))&lt;&gt;"",0)</f>
        <v>1</v>
      </c>
      <c r="AU267" s="80" cm="1">
        <f t="array" aca="1" ref="AU267" ca="1">_xlfn.IFS(AU268=1,0,TRIM(INDIRECT("ｄａｔａ!$"&amp;AU$112&amp;"$"&amp;$B267))="",1,TRIM(INDIRECT("ｄａｔａ!$"&amp;AU$112&amp;"$"&amp;$B267))&lt;&gt;"",0)</f>
        <v>1</v>
      </c>
      <c r="AV267" s="80" cm="1">
        <f t="array" aca="1" ref="AV267" ca="1">_xlfn.IFS(AV268=1,0,TRIM(INDIRECT("ｄａｔａ!$"&amp;AV$112&amp;"$"&amp;$B267))="",1,TRIM(INDIRECT("ｄａｔａ!$"&amp;AV$112&amp;"$"&amp;$B267))&lt;&gt;"",0)</f>
        <v>1</v>
      </c>
      <c r="AW267" s="80" cm="1">
        <f t="array" aca="1" ref="AW267" ca="1">_xlfn.IFS(AW268=1,0,TRIM(INDIRECT("ｄａｔａ!$"&amp;AW$112&amp;"$"&amp;$B267))="",1,TRIM(INDIRECT("ｄａｔａ!$"&amp;AW$112&amp;"$"&amp;$B267))&lt;&gt;"",0)</f>
        <v>1</v>
      </c>
      <c r="AX267" s="80" cm="1">
        <f t="array" aca="1" ref="AX267" ca="1">_xlfn.IFS(AX268=1,0,TRIM(INDIRECT("ｄａｔａ!$"&amp;AX$112&amp;"$"&amp;$B267))="",1,TRIM(INDIRECT("ｄａｔａ!$"&amp;AX$112&amp;"$"&amp;$B267))&lt;&gt;"",0)</f>
        <v>1</v>
      </c>
      <c r="AY267" s="80" cm="1">
        <f t="array" aca="1" ref="AY267" ca="1">_xlfn.IFS(AY268=1,0,TRIM(INDIRECT("ｄａｔａ!$"&amp;AY$112&amp;"$"&amp;$B267))="",1,TRIM(INDIRECT("ｄａｔａ!$"&amp;AY$112&amp;"$"&amp;$B267))&lt;&gt;"",0)</f>
        <v>1</v>
      </c>
      <c r="AZ267" s="80" cm="1">
        <f t="array" aca="1" ref="AZ267" ca="1">_xlfn.IFS(AZ268=1,0,TRIM(INDIRECT("ｄａｔａ!$"&amp;AZ$112&amp;"$"&amp;$B267))="",1,TRIM(INDIRECT("ｄａｔａ!$"&amp;AZ$112&amp;"$"&amp;$B267))&lt;&gt;"",0)</f>
        <v>1</v>
      </c>
      <c r="BA267" s="80">
        <f ca="1">IF(SUM($BB267:$BP267)=15,1,0)</f>
        <v>1</v>
      </c>
      <c r="BB267" s="80" cm="1">
        <f t="array" aca="1" ref="BB267" ca="1">_xlfn.IFS(BB268=1,0,TRIM(INDIRECT("ｄａｔａ!$"&amp;BB$112&amp;"$"&amp;$B267))="",1,TRIM(INDIRECT("ｄａｔａ!$"&amp;BB$112&amp;"$"&amp;$B267))&lt;&gt;"",0)</f>
        <v>1</v>
      </c>
      <c r="BC267" s="80" cm="1">
        <f t="array" aca="1" ref="BC267" ca="1">_xlfn.IFS(BC268=1,0,TRIM(INDIRECT("ｄａｔａ!$"&amp;BC$112&amp;"$"&amp;$B267))="",1,TRIM(INDIRECT("ｄａｔａ!$"&amp;BC$112&amp;"$"&amp;$B267))&lt;&gt;"",0)</f>
        <v>1</v>
      </c>
      <c r="BD267" s="80" cm="1">
        <f t="array" aca="1" ref="BD267" ca="1">_xlfn.IFS(BD268=1,0,TRIM(INDIRECT("ｄａｔａ!$"&amp;BD$112&amp;"$"&amp;$B267))="",1,TRIM(INDIRECT("ｄａｔａ!$"&amp;BD$112&amp;"$"&amp;$B267))&lt;&gt;"",0)</f>
        <v>1</v>
      </c>
      <c r="BE267" s="80" cm="1">
        <f t="array" aca="1" ref="BE267" ca="1">_xlfn.IFS(BE268=1,0,TRIM(INDIRECT("ｄａｔａ!$"&amp;BE$112&amp;"$"&amp;$B267))="",1,TRIM(INDIRECT("ｄａｔａ!$"&amp;BE$112&amp;"$"&amp;$B267))&lt;&gt;"",0)</f>
        <v>1</v>
      </c>
      <c r="BF267" s="80" cm="1">
        <f t="array" aca="1" ref="BF267" ca="1">_xlfn.IFS(BF268=1,0,TRIM(INDIRECT("ｄａｔａ!$"&amp;BF$112&amp;"$"&amp;$B267))="",1,TRIM(INDIRECT("ｄａｔａ!$"&amp;BF$112&amp;"$"&amp;$B267))&lt;&gt;"",0)</f>
        <v>1</v>
      </c>
      <c r="BG267" s="80" cm="1">
        <f t="array" aca="1" ref="BG267" ca="1">_xlfn.IFS(BG268=1,0,TRIM(INDIRECT("ｄａｔａ!$"&amp;BG$112&amp;"$"&amp;$B267))="",1,TRIM(INDIRECT("ｄａｔａ!$"&amp;BG$112&amp;"$"&amp;$B267))&lt;&gt;"",0)</f>
        <v>1</v>
      </c>
      <c r="BH267" s="80" cm="1">
        <f t="array" aca="1" ref="BH267" ca="1">_xlfn.IFS(BH268=1,0,TRIM(INDIRECT("ｄａｔａ!$"&amp;BH$112&amp;"$"&amp;$B267))="",1,TRIM(INDIRECT("ｄａｔａ!$"&amp;BH$112&amp;"$"&amp;$B267))&lt;&gt;"",0)</f>
        <v>1</v>
      </c>
      <c r="BI267" s="80" cm="1">
        <f t="array" aca="1" ref="BI267" ca="1">_xlfn.IFS(BI268=1,0,TRIM(INDIRECT("ｄａｔａ!$"&amp;BI$112&amp;"$"&amp;$B267))="",1,TRIM(INDIRECT("ｄａｔａ!$"&amp;BI$112&amp;"$"&amp;$B267))&lt;&gt;"",0)</f>
        <v>1</v>
      </c>
      <c r="BJ267" s="80" cm="1">
        <f t="array" aca="1" ref="BJ267" ca="1">_xlfn.IFS(BJ268=1,0,TRIM(INDIRECT("ｄａｔａ!$"&amp;BJ$112&amp;"$"&amp;$B267))="",1,TRIM(INDIRECT("ｄａｔａ!$"&amp;BJ$112&amp;"$"&amp;$B267))&lt;&gt;"",0)</f>
        <v>1</v>
      </c>
      <c r="BK267" s="80" cm="1">
        <f t="array" aca="1" ref="BK267" ca="1">_xlfn.IFS(BK268=1,0,TRIM(INDIRECT("ｄａｔａ!$"&amp;BK$112&amp;"$"&amp;$B267))="",1,TRIM(INDIRECT("ｄａｔａ!$"&amp;BK$112&amp;"$"&amp;$B267))&lt;&gt;"",0)</f>
        <v>1</v>
      </c>
      <c r="BL267" s="80" cm="1">
        <f t="array" aca="1" ref="BL267" ca="1">_xlfn.IFS(BL268=1,0,TRIM(INDIRECT("ｄａｔａ!$"&amp;BL$112&amp;"$"&amp;$B267))="",1,TRIM(INDIRECT("ｄａｔａ!$"&amp;BL$112&amp;"$"&amp;$B267))&lt;&gt;"",0)</f>
        <v>1</v>
      </c>
      <c r="BM267" s="80" cm="1">
        <f t="array" aca="1" ref="BM267" ca="1">_xlfn.IFS(BM268=1,0,TRIM(INDIRECT("ｄａｔａ!$"&amp;BM$112&amp;"$"&amp;$B267))="",1,TRIM(INDIRECT("ｄａｔａ!$"&amp;BM$112&amp;"$"&amp;$B267))&lt;&gt;"",0)</f>
        <v>1</v>
      </c>
      <c r="BN267" s="80" cm="1">
        <f t="array" aca="1" ref="BN267" ca="1">_xlfn.IFS(BN268=1,0,TRIM(INDIRECT("ｄａｔａ!$"&amp;BN$112&amp;"$"&amp;$B267))="",1,TRIM(INDIRECT("ｄａｔａ!$"&amp;BN$112&amp;"$"&amp;$B267))&lt;&gt;"",0)</f>
        <v>1</v>
      </c>
      <c r="BO267" s="80" cm="1">
        <f t="array" aca="1" ref="BO267" ca="1">_xlfn.IFS(BO268=1,0,TRIM(INDIRECT("ｄａｔａ!$"&amp;BO$112&amp;"$"&amp;$B267))="",1,TRIM(INDIRECT("ｄａｔａ!$"&amp;BO$112&amp;"$"&amp;$B267))&lt;&gt;"",0)</f>
        <v>1</v>
      </c>
      <c r="BP267" s="80" cm="1">
        <f t="array" aca="1" ref="BP267" ca="1">_xlfn.IFS(BP268=1,0,TRIM(INDIRECT("ｄａｔａ!$"&amp;BP$112&amp;"$"&amp;$B267))="",1,TRIM(INDIRECT("ｄａｔａ!$"&amp;BP$112&amp;"$"&amp;$B267))&lt;&gt;"",0)</f>
        <v>1</v>
      </c>
    </row>
    <row r="268" spans="1:68" x14ac:dyDescent="0.2">
      <c r="B268" s="80">
        <f>VLOOKUP($A265,$A$11:$B$110,2,FALSE)</f>
        <v>45</v>
      </c>
      <c r="C268" s="80" t="s">
        <v>2430</v>
      </c>
      <c r="D268" s="80" cm="1">
        <f t="array" aca="1" ref="D268" ca="1">IF(ISERROR(INDIRECT("ｄａｔａ!$"&amp;D$112&amp;"$"&amp;$B268)),1,0)</f>
        <v>0</v>
      </c>
      <c r="F268" s="80" cm="1">
        <f t="array" aca="1" ref="F268" ca="1">IF(ISERROR(INDIRECT("ｄａｔａ!$"&amp;F$112&amp;"$"&amp;$B268)),1,0)</f>
        <v>0</v>
      </c>
      <c r="G268" s="80" cm="1">
        <f t="array" aca="1" ref="G268" ca="1">IF(ISERROR(INDIRECT("ｄａｔａ!$"&amp;G$112&amp;"$"&amp;$B268)),1,0)</f>
        <v>0</v>
      </c>
      <c r="H268" s="80" cm="1">
        <f t="array" aca="1" ref="H268" ca="1">IF(ISERROR(INDIRECT("ｄａｔａ!$"&amp;H$112&amp;"$"&amp;$B268)),1,0)</f>
        <v>0</v>
      </c>
      <c r="I268" s="80" cm="1">
        <f t="array" aca="1" ref="I268" ca="1">IF(ISERROR(INDIRECT("ｄａｔａ!$"&amp;I$112&amp;"$"&amp;$B268)),1,0)</f>
        <v>0</v>
      </c>
      <c r="J268" s="80" cm="1">
        <f t="array" aca="1" ref="J268" ca="1">IF(ISERROR(INDIRECT("ｄａｔａ!$"&amp;J$112&amp;"$"&amp;$B268)),1,0)</f>
        <v>0</v>
      </c>
      <c r="K268" s="80" cm="1">
        <f t="array" aca="1" ref="K268" ca="1">IF(ISERROR(INDIRECT("ｄａｔａ!$"&amp;K$112&amp;"$"&amp;$B268)),1,0)</f>
        <v>0</v>
      </c>
      <c r="L268" s="80" cm="1">
        <f t="array" aca="1" ref="L268" ca="1">IF(ISERROR(INDIRECT("ｄａｔａ!$"&amp;L$112&amp;"$"&amp;$B268)),1,0)</f>
        <v>0</v>
      </c>
      <c r="M268" s="80" cm="1">
        <f t="array" aca="1" ref="M268" ca="1">IF(ISERROR(INDIRECT("ｄａｔａ!$"&amp;M$112&amp;"$"&amp;$B268)),1,0)</f>
        <v>0</v>
      </c>
      <c r="N268" s="80" cm="1">
        <f t="array" aca="1" ref="N268" ca="1">IF(ISERROR(INDIRECT("ｄａｔａ!$"&amp;N$112&amp;"$"&amp;$B268)),1,0)</f>
        <v>0</v>
      </c>
      <c r="O268" s="80" cm="1">
        <f t="array" aca="1" ref="O268" ca="1">IF(ISERROR(INDIRECT("ｄａｔａ!$"&amp;O$112&amp;"$"&amp;$B268)),1,0)</f>
        <v>0</v>
      </c>
      <c r="P268" s="80" cm="1">
        <f t="array" aca="1" ref="P268" ca="1">IF(ISERROR(INDIRECT("ｄａｔａ!$"&amp;P$112&amp;"$"&amp;$B268)),1,0)</f>
        <v>0</v>
      </c>
      <c r="Q268" s="80" cm="1">
        <f t="array" aca="1" ref="Q268" ca="1">IF(ISERROR(INDIRECT("ｄａｔａ!$"&amp;Q$112&amp;"$"&amp;$B268)),1,0)</f>
        <v>0</v>
      </c>
      <c r="R268" s="80" cm="1">
        <f t="array" aca="1" ref="R268" ca="1">IF(ISERROR(INDIRECT("ｄａｔａ!$"&amp;R$112&amp;"$"&amp;$B268)),1,0)</f>
        <v>0</v>
      </c>
      <c r="S268" s="80" cm="1">
        <f t="array" aca="1" ref="S268" ca="1">IF(ISERROR(INDIRECT("ｄａｔａ!$"&amp;S$112&amp;"$"&amp;$B268)),1,0)</f>
        <v>0</v>
      </c>
      <c r="T268" s="80" cm="1">
        <f t="array" aca="1" ref="T268" ca="1">IF(ISERROR(INDIRECT("ｄａｔａ!$"&amp;T$112&amp;"$"&amp;$B268)),1,0)</f>
        <v>0</v>
      </c>
      <c r="U268" s="80" cm="1">
        <f t="array" aca="1" ref="U268" ca="1">IF(ISERROR(INDIRECT("ｄａｔａ!$"&amp;U$112&amp;"$"&amp;$B268)),1,0)</f>
        <v>0</v>
      </c>
      <c r="V268" s="80" cm="1">
        <f t="array" aca="1" ref="V268" ca="1">IF(ISERROR(INDIRECT("ｄａｔａ!$"&amp;V$112&amp;"$"&amp;$B268)),1,0)</f>
        <v>0</v>
      </c>
      <c r="W268" s="80" cm="1">
        <f t="array" aca="1" ref="W268" ca="1">IF(ISERROR(INDIRECT("ｄａｔａ!$"&amp;W$112&amp;"$"&amp;$B268)),1,0)</f>
        <v>0</v>
      </c>
      <c r="X268" s="80">
        <f ca="1">IF(SUM($Y266:$AO266,$Y268:$AO268)&gt;0,1,0)</f>
        <v>0</v>
      </c>
      <c r="Y268" s="80" cm="1">
        <f t="array" aca="1" ref="Y268" ca="1">IF(ISERROR(INDIRECT("ｄａｔａ!$"&amp;Y$112&amp;"$"&amp;$B268)),1,0)</f>
        <v>0</v>
      </c>
      <c r="Z268" s="80" cm="1">
        <f t="array" aca="1" ref="Z268" ca="1">IF(ISERROR(INDIRECT("ｄａｔａ!$"&amp;Z$112&amp;"$"&amp;$B268)),1,0)</f>
        <v>0</v>
      </c>
      <c r="AA268" s="80" cm="1">
        <f t="array" aca="1" ref="AA268" ca="1">IF(ISERROR(INDIRECT("ｄａｔａ!$"&amp;AA$112&amp;"$"&amp;$B268)),1,0)</f>
        <v>0</v>
      </c>
      <c r="AB268" s="80" cm="1">
        <f t="array" aca="1" ref="AB268" ca="1">IF(ISERROR(INDIRECT("ｄａｔａ!$"&amp;AB$112&amp;"$"&amp;$B268)),1,0)</f>
        <v>0</v>
      </c>
      <c r="AC268" s="80" cm="1">
        <f t="array" aca="1" ref="AC268" ca="1">IF(ISERROR(INDIRECT("ｄａｔａ!$"&amp;AC$112&amp;"$"&amp;$B268)),1,0)</f>
        <v>0</v>
      </c>
      <c r="AD268" s="80" cm="1">
        <f t="array" aca="1" ref="AD268" ca="1">IF(ISERROR(INDIRECT("ｄａｔａ!$"&amp;AD$112&amp;"$"&amp;$B268)),1,0)</f>
        <v>0</v>
      </c>
      <c r="AE268" s="80" cm="1">
        <f t="array" aca="1" ref="AE268" ca="1">IF(ISERROR(INDIRECT("ｄａｔａ!$"&amp;AE$112&amp;"$"&amp;$B268)),1,0)</f>
        <v>0</v>
      </c>
      <c r="AF268" s="80" cm="1">
        <f t="array" aca="1" ref="AF268" ca="1">IF(ISERROR(INDIRECT("ｄａｔａ!$"&amp;AF$112&amp;"$"&amp;$B268)),1,0)</f>
        <v>0</v>
      </c>
      <c r="AG268" s="80" cm="1">
        <f t="array" aca="1" ref="AG268" ca="1">IF(ISERROR(INDIRECT("ｄａｔａ!$"&amp;AG$112&amp;"$"&amp;$B268)),1,0)</f>
        <v>0</v>
      </c>
      <c r="AH268" s="80" cm="1">
        <f t="array" aca="1" ref="AH268" ca="1">IF(ISERROR(INDIRECT("ｄａｔａ!$"&amp;AH$112&amp;"$"&amp;$B268)),1,0)</f>
        <v>0</v>
      </c>
      <c r="AI268" s="80" cm="1">
        <f t="array" aca="1" ref="AI268" ca="1">IF(ISERROR(INDIRECT("ｄａｔａ!$"&amp;AI$112&amp;"$"&amp;$B268)),1,0)</f>
        <v>0</v>
      </c>
      <c r="AJ268" s="80" cm="1">
        <f t="array" aca="1" ref="AJ268" ca="1">IF(ISERROR(INDIRECT("ｄａｔａ!$"&amp;AJ$112&amp;"$"&amp;$B268)),1,0)</f>
        <v>0</v>
      </c>
      <c r="AK268" s="80" cm="1">
        <f t="array" aca="1" ref="AK268" ca="1">IF(ISERROR(INDIRECT("ｄａｔａ!$"&amp;AK$112&amp;"$"&amp;$B268)),1,0)</f>
        <v>0</v>
      </c>
      <c r="AL268" s="80" cm="1">
        <f t="array" aca="1" ref="AL268" ca="1">IF(ISERROR(INDIRECT("ｄａｔａ!$"&amp;AL$112&amp;"$"&amp;$B268)),1,0)</f>
        <v>0</v>
      </c>
      <c r="AM268" s="80" cm="1">
        <f t="array" aca="1" ref="AM268" ca="1">IF(ISERROR(INDIRECT("ｄａｔａ!$"&amp;AM$112&amp;"$"&amp;$B268)),1,0)</f>
        <v>0</v>
      </c>
      <c r="AN268" s="80" cm="1">
        <f t="array" aca="1" ref="AN268" ca="1">IF(ISERROR(INDIRECT("ｄａｔａ!$"&amp;AN$112&amp;"$"&amp;$B268)),1,0)</f>
        <v>0</v>
      </c>
      <c r="AO268" s="80" cm="1">
        <f t="array" aca="1" ref="AO268" ca="1">IF(ISERROR(INDIRECT("ｄａｔａ!$"&amp;AO$112&amp;"$"&amp;$B268)),1,0)</f>
        <v>0</v>
      </c>
      <c r="AP268" s="80">
        <f ca="1">IF(SUM($AQ266:$AZ266,$AQ268:$AZ268)&gt;0,1,0)</f>
        <v>0</v>
      </c>
      <c r="AQ268" s="80" cm="1">
        <f t="array" aca="1" ref="AQ268" ca="1">IF(ISERROR(INDIRECT("ｄａｔａ!$"&amp;AQ$112&amp;"$"&amp;$B268)),1,0)</f>
        <v>0</v>
      </c>
      <c r="AR268" s="80" cm="1">
        <f t="array" aca="1" ref="AR268" ca="1">IF(ISERROR(INDIRECT("ｄａｔａ!$"&amp;AR$112&amp;"$"&amp;$B268)),1,0)</f>
        <v>0</v>
      </c>
      <c r="AS268" s="80" cm="1">
        <f t="array" aca="1" ref="AS268" ca="1">IF(ISERROR(INDIRECT("ｄａｔａ!$"&amp;AS$112&amp;"$"&amp;$B268)),1,0)</f>
        <v>0</v>
      </c>
      <c r="AT268" s="80" cm="1">
        <f t="array" aca="1" ref="AT268" ca="1">IF(ISERROR(INDIRECT("ｄａｔａ!$"&amp;AT$112&amp;"$"&amp;$B268)),1,0)</f>
        <v>0</v>
      </c>
      <c r="AU268" s="80" cm="1">
        <f t="array" aca="1" ref="AU268" ca="1">IF(ISERROR(INDIRECT("ｄａｔａ!$"&amp;AU$112&amp;"$"&amp;$B268)),1,0)</f>
        <v>0</v>
      </c>
      <c r="AV268" s="80" cm="1">
        <f t="array" aca="1" ref="AV268" ca="1">IF(ISERROR(INDIRECT("ｄａｔａ!$"&amp;AV$112&amp;"$"&amp;$B268)),1,0)</f>
        <v>0</v>
      </c>
      <c r="AW268" s="80" cm="1">
        <f t="array" aca="1" ref="AW268" ca="1">IF(ISERROR(INDIRECT("ｄａｔａ!$"&amp;AW$112&amp;"$"&amp;$B268)),1,0)</f>
        <v>0</v>
      </c>
      <c r="AX268" s="80" cm="1">
        <f t="array" aca="1" ref="AX268" ca="1">IF(ISERROR(INDIRECT("ｄａｔａ!$"&amp;AX$112&amp;"$"&amp;$B268)),1,0)</f>
        <v>0</v>
      </c>
      <c r="AY268" s="80" cm="1">
        <f t="array" aca="1" ref="AY268" ca="1">IF(ISERROR(INDIRECT("ｄａｔａ!$"&amp;AY$112&amp;"$"&amp;$B268)),1,0)</f>
        <v>0</v>
      </c>
      <c r="AZ268" s="80" cm="1">
        <f t="array" aca="1" ref="AZ268" ca="1">IF(ISERROR(INDIRECT("ｄａｔａ!$"&amp;AZ$112&amp;"$"&amp;$B268)),1,0)</f>
        <v>0</v>
      </c>
      <c r="BA268" s="80">
        <f ca="1">IF(SUM($BB266:$BP266,$BB268:$BP268)&gt;0,1,0)</f>
        <v>0</v>
      </c>
      <c r="BB268" s="80" cm="1">
        <f t="array" aca="1" ref="BB268" ca="1">IF(ISERROR(INDIRECT("ｄａｔａ!$"&amp;BB$112&amp;"$"&amp;$B268)),1,0)</f>
        <v>0</v>
      </c>
      <c r="BC268" s="80" cm="1">
        <f t="array" aca="1" ref="BC268" ca="1">IF(ISERROR(INDIRECT("ｄａｔａ!$"&amp;BC$112&amp;"$"&amp;$B268)),1,0)</f>
        <v>0</v>
      </c>
      <c r="BD268" s="80" cm="1">
        <f t="array" aca="1" ref="BD268" ca="1">IF(ISERROR(INDIRECT("ｄａｔａ!$"&amp;BD$112&amp;"$"&amp;$B268)),1,0)</f>
        <v>0</v>
      </c>
      <c r="BE268" s="80" cm="1">
        <f t="array" aca="1" ref="BE268" ca="1">IF(ISERROR(INDIRECT("ｄａｔａ!$"&amp;BE$112&amp;"$"&amp;$B268)),1,0)</f>
        <v>0</v>
      </c>
      <c r="BF268" s="80" cm="1">
        <f t="array" aca="1" ref="BF268" ca="1">IF(ISERROR(INDIRECT("ｄａｔａ!$"&amp;BF$112&amp;"$"&amp;$B268)),1,0)</f>
        <v>0</v>
      </c>
      <c r="BG268" s="80" cm="1">
        <f t="array" aca="1" ref="BG268" ca="1">IF(ISERROR(INDIRECT("ｄａｔａ!$"&amp;BG$112&amp;"$"&amp;$B268)),1,0)</f>
        <v>0</v>
      </c>
      <c r="BH268" s="80" cm="1">
        <f t="array" aca="1" ref="BH268" ca="1">IF(ISERROR(INDIRECT("ｄａｔａ!$"&amp;BH$112&amp;"$"&amp;$B268)),1,0)</f>
        <v>0</v>
      </c>
      <c r="BI268" s="80" cm="1">
        <f t="array" aca="1" ref="BI268" ca="1">IF(ISERROR(INDIRECT("ｄａｔａ!$"&amp;BI$112&amp;"$"&amp;$B268)),1,0)</f>
        <v>0</v>
      </c>
      <c r="BJ268" s="80" cm="1">
        <f t="array" aca="1" ref="BJ268" ca="1">IF(ISERROR(INDIRECT("ｄａｔａ!$"&amp;BJ$112&amp;"$"&amp;$B268)),1,0)</f>
        <v>0</v>
      </c>
      <c r="BK268" s="80" cm="1">
        <f t="array" aca="1" ref="BK268" ca="1">IF(ISERROR(INDIRECT("ｄａｔａ!$"&amp;BK$112&amp;"$"&amp;$B268)),1,0)</f>
        <v>0</v>
      </c>
      <c r="BL268" s="80" cm="1">
        <f t="array" aca="1" ref="BL268" ca="1">IF(ISERROR(INDIRECT("ｄａｔａ!$"&amp;BL$112&amp;"$"&amp;$B268)),1,0)</f>
        <v>0</v>
      </c>
      <c r="BM268" s="80" cm="1">
        <f t="array" aca="1" ref="BM268" ca="1">IF(ISERROR(INDIRECT("ｄａｔａ!$"&amp;BM$112&amp;"$"&amp;$B268)),1,0)</f>
        <v>0</v>
      </c>
      <c r="BN268" s="80" cm="1">
        <f t="array" aca="1" ref="BN268" ca="1">IF(ISERROR(INDIRECT("ｄａｔａ!$"&amp;BN$112&amp;"$"&amp;$B268)),1,0)</f>
        <v>0</v>
      </c>
      <c r="BO268" s="80" cm="1">
        <f t="array" aca="1" ref="BO268" ca="1">IF(ISERROR(INDIRECT("ｄａｔａ!$"&amp;BO$112&amp;"$"&amp;$B268)),1,0)</f>
        <v>0</v>
      </c>
      <c r="BP268" s="80" cm="1">
        <f t="array" aca="1" ref="BP268" ca="1">IF(ISERROR(INDIRECT("ｄａｔａ!$"&amp;BP$112&amp;"$"&amp;$B268)),1,0)</f>
        <v>0</v>
      </c>
    </row>
    <row r="269" spans="1:68" x14ac:dyDescent="0.2">
      <c r="A269" s="80" t="s">
        <v>2357</v>
      </c>
      <c r="B269" s="80">
        <f>VLOOKUP($A269,$A$11:$B$110,2,FALSE)</f>
        <v>46</v>
      </c>
      <c r="C269" s="80" t="s">
        <v>2435</v>
      </c>
      <c r="D269" s="80" cm="1">
        <f t="array" aca="1" ref="D269" ca="1">_xlfn.IFS(D270=1,0,D271=1,0,AND(INDIRECT("ｄａｔａ!$"&amp;D$112&amp;"$"&amp;$B269)&lt;=INDIRECT("kikan!$Q$11"),INDIRECT("ｄａｔａ!$"&amp;D$112&amp;"$"&amp;$B269)&gt;=INDIRECT("kikan!$K$11")),0,TRUE,1)</f>
        <v>0</v>
      </c>
      <c r="F269" s="80">
        <v>0</v>
      </c>
      <c r="G269" s="80">
        <v>0</v>
      </c>
      <c r="H269" s="80">
        <v>0</v>
      </c>
      <c r="I269" s="80" cm="1">
        <f t="array" aca="1" ref="I269" ca="1">_xlfn.IFS(I270=1,0,I271=1,0,INDIRECT("ｄａｔａ!$"&amp;I$112&amp;"$"&amp;$B269)&gt;=INDIRECT("kikan!$I$11"),0,TRUE,1)</f>
        <v>0</v>
      </c>
      <c r="J269" s="80" cm="1">
        <f t="array" aca="1" ref="J269" ca="1">_xlfn.IFS(D272=1,0,I269=1,0,J270=1,0,I271=1,0,J271=1,0,INDIRECT("ｄａｔａ!$"&amp;I$112&amp;"$"&amp;$B269)&gt;INDIRECT("kikan!$I$11"),0,INDIRECT("ｄａｔａ!$"&amp;J$112&amp;"$"&amp;$B269)&gt;=INDIRECT("ｄａｔａ!$"&amp;D$112&amp;"$"&amp;$B269),0,TRUE,1)</f>
        <v>0</v>
      </c>
      <c r="K269" s="80" cm="1">
        <f t="array" aca="1" ref="K269" ca="1">_xlfn.IFS(K270=1,0,K271=1,0,AND(INDIRECT("ｄａｔａ!$"&amp;K$112&amp;"$"&amp;$B270)&gt;0,INDIRECT("ｄａｔａ!$"&amp;K$112&amp;"$"&amp;$B270)&lt;10000),0,TRUE,1)</f>
        <v>0</v>
      </c>
      <c r="L269" s="80" cm="1">
        <f t="array" aca="1" ref="L269" ca="1">_xlfn.IFS(L270=1,0,L271=1,0,INDIRECT("ｄａｔａ!$"&amp;L$112&amp;"$"&amp;$B269)&lt;20000,1,TRUE,0)</f>
        <v>0</v>
      </c>
      <c r="M269" s="80">
        <v>0</v>
      </c>
      <c r="N269" s="80">
        <v>0</v>
      </c>
      <c r="O269" s="80" cm="1">
        <f t="array" aca="1" ref="O269" ca="1">_xlfn.IFS(O272=1,0,INDIRECT("ｄａｔａ!$"&amp;O$112&amp;"$"&amp;$B270)=4,1,TRUE,0)</f>
        <v>0</v>
      </c>
      <c r="P269" s="80" cm="1">
        <f t="array" aca="1" ref="P269" ca="1">_xlfn.IFS(P272=1,0,AND(INDIRECT("ｄａｔａ!$"&amp;P$112&amp;"$"&amp;$B270)&lt;=3,INDIRECT("ｄａｔａ!$"&amp;P$112&amp;"$"&amp;$B270)&gt;0),1,TRUE,0)</f>
        <v>0</v>
      </c>
      <c r="Q269" s="80" cm="1">
        <f t="array" aca="1" ref="Q269" ca="1">_xlfn.IFS(Q272=1,0,INDIRECT("ｄａｔａ!$"&amp;Q$112&amp;"$"&amp;$B269)=1,1,TRUE,0)</f>
        <v>0</v>
      </c>
      <c r="R269" s="80">
        <v>0</v>
      </c>
      <c r="S269" s="80">
        <v>0</v>
      </c>
      <c r="T269" s="80">
        <v>0</v>
      </c>
      <c r="U269" s="80">
        <v>0</v>
      </c>
      <c r="V269" s="80">
        <v>0</v>
      </c>
      <c r="W269" s="80">
        <v>0</v>
      </c>
      <c r="X269" s="80">
        <f ca="1">IF(AND(SUM($Y269:$AO269)=0,17-SUM($Y271:$AO271)&gt;1),1,0)</f>
        <v>0</v>
      </c>
      <c r="Y269" s="80" cm="1">
        <f t="array" aca="1" ref="Y269" ca="1">_xlfn.IFS(Y272=1,0,INDIRECT("ｄａｔａ!$"&amp;Y$112&amp;"$"&amp;$B269)=2,1,TRUE,0)</f>
        <v>0</v>
      </c>
      <c r="Z269" s="80" cm="1">
        <f t="array" aca="1" ref="Z269" ca="1">_xlfn.IFS(Z272=1,0,INDIRECT("ｄａｔａ!$"&amp;Z$112&amp;"$"&amp;$B269)=2,1,TRUE,0)</f>
        <v>0</v>
      </c>
      <c r="AA269" s="80" cm="1">
        <f t="array" aca="1" ref="AA269" ca="1">_xlfn.IFS(AA272=1,0,INDIRECT("ｄａｔａ!$"&amp;AA$112&amp;"$"&amp;$B269)=2,1,TRUE,0)</f>
        <v>0</v>
      </c>
      <c r="AB269" s="80" cm="1">
        <f t="array" aca="1" ref="AB269" ca="1">_xlfn.IFS(AB272=1,0,INDIRECT("ｄａｔａ!$"&amp;AB$112&amp;"$"&amp;$B269)=2,1,TRUE,0)</f>
        <v>0</v>
      </c>
      <c r="AC269" s="80" cm="1">
        <f t="array" aca="1" ref="AC269" ca="1">_xlfn.IFS(AC272=1,0,INDIRECT("ｄａｔａ!$"&amp;AC$112&amp;"$"&amp;$B269)=2,1,TRUE,0)</f>
        <v>0</v>
      </c>
      <c r="AD269" s="80" cm="1">
        <f t="array" aca="1" ref="AD269" ca="1">_xlfn.IFS(AD272=1,0,INDIRECT("ｄａｔａ!$"&amp;AD$112&amp;"$"&amp;$B269)=2,1,TRUE,0)</f>
        <v>0</v>
      </c>
      <c r="AE269" s="80" cm="1">
        <f t="array" aca="1" ref="AE269" ca="1">_xlfn.IFS(AE272=1,0,INDIRECT("ｄａｔａ!$"&amp;AE$112&amp;"$"&amp;$B269)=2,1,TRUE,0)</f>
        <v>0</v>
      </c>
      <c r="AF269" s="80" cm="1">
        <f t="array" aca="1" ref="AF269" ca="1">_xlfn.IFS(AF272=1,0,INDIRECT("ｄａｔａ!$"&amp;AF$112&amp;"$"&amp;$B269)=2,1,TRUE,0)</f>
        <v>0</v>
      </c>
      <c r="AG269" s="80" cm="1">
        <f t="array" aca="1" ref="AG269" ca="1">_xlfn.IFS(AG272=1,0,INDIRECT("ｄａｔａ!$"&amp;AG$112&amp;"$"&amp;$B269)=2,1,TRUE,0)</f>
        <v>0</v>
      </c>
      <c r="AH269" s="80" cm="1">
        <f t="array" aca="1" ref="AH269" ca="1">_xlfn.IFS(AH272=1,0,INDIRECT("ｄａｔａ!$"&amp;AH$112&amp;"$"&amp;$B269)=2,1,TRUE,0)</f>
        <v>0</v>
      </c>
      <c r="AI269" s="80" cm="1">
        <f t="array" aca="1" ref="AI269" ca="1">_xlfn.IFS(AI272=1,0,INDIRECT("ｄａｔａ!$"&amp;AI$112&amp;"$"&amp;$B269)=2,1,TRUE,0)</f>
        <v>0</v>
      </c>
      <c r="AJ269" s="80" cm="1">
        <f t="array" aca="1" ref="AJ269" ca="1">_xlfn.IFS(AJ272=1,0,INDIRECT("ｄａｔａ!$"&amp;AJ$112&amp;"$"&amp;$B269)=2,1,TRUE,0)</f>
        <v>0</v>
      </c>
      <c r="AK269" s="80" cm="1">
        <f t="array" aca="1" ref="AK269" ca="1">_xlfn.IFS(AK272=1,0,INDIRECT("ｄａｔａ!$"&amp;AK$112&amp;"$"&amp;$B269)=2,1,TRUE,0)</f>
        <v>0</v>
      </c>
      <c r="AL269" s="80" cm="1">
        <f t="array" aca="1" ref="AL269" ca="1">_xlfn.IFS(AL272=1,0,INDIRECT("ｄａｔａ!$"&amp;AL$112&amp;"$"&amp;$B269)=2,1,TRUE,0)</f>
        <v>0</v>
      </c>
      <c r="AM269" s="80" cm="1">
        <f t="array" aca="1" ref="AM269" ca="1">_xlfn.IFS(AM272=1,0,INDIRECT("ｄａｔａ!$"&amp;AM$112&amp;"$"&amp;$B269)=2,1,TRUE,0)</f>
        <v>0</v>
      </c>
      <c r="AN269" s="80" cm="1">
        <f t="array" aca="1" ref="AN269" ca="1">_xlfn.IFS(AN272=1,0,INDIRECT("ｄａｔａ!$"&amp;AN$112&amp;"$"&amp;$B269)=2,1,TRUE,0)</f>
        <v>0</v>
      </c>
      <c r="AO269" s="80" cm="1">
        <f t="array" aca="1" ref="AO269" ca="1">_xlfn.IFS(AO272=1,0,INDIRECT("ｄａｔａ!$"&amp;AO$112&amp;"$"&amp;$B269)=2,1,TRUE,0)</f>
        <v>0</v>
      </c>
      <c r="AP269" s="80">
        <f ca="1">IF(AND(SUM($AQ269:$AZ269)=0,10-SUM($AQ271:$AZ271)&gt;1),1,0)</f>
        <v>0</v>
      </c>
      <c r="AQ269" s="80" cm="1">
        <f t="array" aca="1" ref="AQ269" ca="1">_xlfn.IFS(AQ272=1,0,INDIRECT("ｄａｔａ!$"&amp;AQ$112&amp;"$"&amp;$B269)=2,1,TRUE,0)</f>
        <v>0</v>
      </c>
      <c r="AR269" s="80" cm="1">
        <f t="array" aca="1" ref="AR269" ca="1">_xlfn.IFS(AR272=1,0,INDIRECT("ｄａｔａ!$"&amp;AR$112&amp;"$"&amp;$B269)=2,1,TRUE,0)</f>
        <v>0</v>
      </c>
      <c r="AS269" s="80" cm="1">
        <f t="array" aca="1" ref="AS269" ca="1">_xlfn.IFS(AS272=1,0,INDIRECT("ｄａｔａ!$"&amp;AS$112&amp;"$"&amp;$B269)=2,1,TRUE,0)</f>
        <v>0</v>
      </c>
      <c r="AT269" s="80" cm="1">
        <f t="array" aca="1" ref="AT269" ca="1">_xlfn.IFS(AT272=1,0,INDIRECT("ｄａｔａ!$"&amp;AT$112&amp;"$"&amp;$B269)=2,1,TRUE,0)</f>
        <v>0</v>
      </c>
      <c r="AU269" s="80" cm="1">
        <f t="array" aca="1" ref="AU269" ca="1">_xlfn.IFS(AU272=1,0,INDIRECT("ｄａｔａ!$"&amp;AU$112&amp;"$"&amp;$B269)=2,1,TRUE,0)</f>
        <v>0</v>
      </c>
      <c r="AV269" s="80" cm="1">
        <f t="array" aca="1" ref="AV269" ca="1">_xlfn.IFS(AV272=1,0,INDIRECT("ｄａｔａ!$"&amp;AV$112&amp;"$"&amp;$B269)=2,1,TRUE,0)</f>
        <v>0</v>
      </c>
      <c r="AW269" s="80" cm="1">
        <f t="array" aca="1" ref="AW269" ca="1">_xlfn.IFS(AW272=1,0,INDIRECT("ｄａｔａ!$"&amp;AW$112&amp;"$"&amp;$B269)=2,1,TRUE,0)</f>
        <v>0</v>
      </c>
      <c r="AX269" s="80" cm="1">
        <f t="array" aca="1" ref="AX269" ca="1">_xlfn.IFS(AX272=1,0,INDIRECT("ｄａｔａ!$"&amp;AX$112&amp;"$"&amp;$B269)=2,1,TRUE,0)</f>
        <v>0</v>
      </c>
      <c r="AY269" s="80" cm="1">
        <f t="array" aca="1" ref="AY269" ca="1">_xlfn.IFS(AY272=1,0,INDIRECT("ｄａｔａ!$"&amp;AY$112&amp;"$"&amp;$B269)=2,1,TRUE,0)</f>
        <v>0</v>
      </c>
      <c r="AZ269" s="80" cm="1">
        <f t="array" aca="1" ref="AZ269" ca="1">_xlfn.IFS(AZ272=1,0,INDIRECT("ｄａｔａ!$"&amp;AZ$112&amp;"$"&amp;$B269)=2,1,TRUE,0)</f>
        <v>0</v>
      </c>
      <c r="BA269" s="80">
        <f ca="1">IF(AND(SUM($BB269:$BP269)=0,15-SUM($BB271:$BP271)&gt;1),1,0)</f>
        <v>0</v>
      </c>
      <c r="BB269" s="80" cm="1">
        <f t="array" aca="1" ref="BB269" ca="1">_xlfn.IFS(BB272=1,0,INDIRECT("ｄａｔａ!$"&amp;BB$112&amp;"$"&amp;$B269)=2,1,TRUE,0)</f>
        <v>0</v>
      </c>
      <c r="BC269" s="80" cm="1">
        <f t="array" aca="1" ref="BC269" ca="1">_xlfn.IFS(BC272=1,0,INDIRECT("ｄａｔａ!$"&amp;BC$112&amp;"$"&amp;$B269)=2,1,TRUE,0)</f>
        <v>0</v>
      </c>
      <c r="BD269" s="80" cm="1">
        <f t="array" aca="1" ref="BD269" ca="1">_xlfn.IFS(BD272=1,0,INDIRECT("ｄａｔａ!$"&amp;BD$112&amp;"$"&amp;$B269)=2,1,TRUE,0)</f>
        <v>0</v>
      </c>
      <c r="BE269" s="80" cm="1">
        <f t="array" aca="1" ref="BE269" ca="1">_xlfn.IFS(BE272=1,0,INDIRECT("ｄａｔａ!$"&amp;BE$112&amp;"$"&amp;$B269)=2,1,TRUE,0)</f>
        <v>0</v>
      </c>
      <c r="BF269" s="80" cm="1">
        <f t="array" aca="1" ref="BF269" ca="1">_xlfn.IFS(BF272=1,0,INDIRECT("ｄａｔａ!$"&amp;BF$112&amp;"$"&amp;$B269)=2,1,TRUE,0)</f>
        <v>0</v>
      </c>
      <c r="BG269" s="80" cm="1">
        <f t="array" aca="1" ref="BG269" ca="1">_xlfn.IFS(BG272=1,0,INDIRECT("ｄａｔａ!$"&amp;BG$112&amp;"$"&amp;$B269)=2,1,TRUE,0)</f>
        <v>0</v>
      </c>
      <c r="BH269" s="80" cm="1">
        <f t="array" aca="1" ref="BH269" ca="1">_xlfn.IFS(BH272=1,0,INDIRECT("ｄａｔａ!$"&amp;BH$112&amp;"$"&amp;$B269)=2,1,TRUE,0)</f>
        <v>0</v>
      </c>
      <c r="BI269" s="80" cm="1">
        <f t="array" aca="1" ref="BI269" ca="1">_xlfn.IFS(BI272=1,0,INDIRECT("ｄａｔａ!$"&amp;BI$112&amp;"$"&amp;$B269)=2,1,TRUE,0)</f>
        <v>0</v>
      </c>
      <c r="BJ269" s="80" cm="1">
        <f t="array" aca="1" ref="BJ269" ca="1">_xlfn.IFS(BJ272=1,0,INDIRECT("ｄａｔａ!$"&amp;BJ$112&amp;"$"&amp;$B269)=2,1,TRUE,0)</f>
        <v>0</v>
      </c>
      <c r="BK269" s="80" cm="1">
        <f t="array" aca="1" ref="BK269" ca="1">_xlfn.IFS(BK272=1,0,INDIRECT("ｄａｔａ!$"&amp;BK$112&amp;"$"&amp;$B269)=2,1,TRUE,0)</f>
        <v>0</v>
      </c>
      <c r="BL269" s="80" cm="1">
        <f t="array" aca="1" ref="BL269" ca="1">_xlfn.IFS(BL272=1,0,INDIRECT("ｄａｔａ!$"&amp;BL$112&amp;"$"&amp;$B269)=2,1,TRUE,0)</f>
        <v>0</v>
      </c>
      <c r="BM269" s="80" cm="1">
        <f t="array" aca="1" ref="BM269" ca="1">_xlfn.IFS(BM272=1,0,INDIRECT("ｄａｔａ!$"&amp;BM$112&amp;"$"&amp;$B269)=2,1,TRUE,0)</f>
        <v>0</v>
      </c>
      <c r="BN269" s="80" cm="1">
        <f t="array" aca="1" ref="BN269" ca="1">_xlfn.IFS(BN272=1,0,INDIRECT("ｄａｔａ!$"&amp;BN$112&amp;"$"&amp;$B269)=2,1,TRUE,0)</f>
        <v>0</v>
      </c>
      <c r="BO269" s="80" cm="1">
        <f t="array" aca="1" ref="BO269" ca="1">_xlfn.IFS(BO272=1,0,INDIRECT("ｄａｔａ!$"&amp;BO$112&amp;"$"&amp;$B269)=2,1,TRUE,0)</f>
        <v>0</v>
      </c>
      <c r="BP269" s="80" cm="1">
        <f t="array" aca="1" ref="BP269" ca="1">_xlfn.IFS(BP272=1,0,INDIRECT("ｄａｔａ!$"&amp;BP$112&amp;"$"&amp;$B269)=2,1,TRUE,0)</f>
        <v>0</v>
      </c>
    </row>
    <row r="270" spans="1:68" x14ac:dyDescent="0.2">
      <c r="B270" s="80">
        <f>VLOOKUP($A269,$A$11:$B$110,2,FALSE)</f>
        <v>46</v>
      </c>
      <c r="C270" s="80" t="s">
        <v>2437</v>
      </c>
      <c r="D270" s="80" cm="1">
        <f t="array" aca="1" ref="D270" ca="1">_xlfn.IFS(D271=1,0,AND(ISNUMBER(INDIRECT("ｄａｔａ!$"&amp;D$112&amp;"$"&amp;$B270)),INDIRECT("ｄａｔａ!$"&amp;D$112&amp;"$"&amp;$B270)&lt;=12,INDIRECT("ｄａｔａ!$"&amp;D$112&amp;"$"&amp;$B270)&gt;=1),0,TRUE,1)</f>
        <v>1</v>
      </c>
      <c r="F270" s="80">
        <v>0</v>
      </c>
      <c r="G270" s="80">
        <v>0</v>
      </c>
      <c r="H270" s="80">
        <v>0</v>
      </c>
      <c r="I270" s="80" cm="1">
        <f t="array" aca="1" ref="I270" ca="1">_xlfn.IFS(I271=1,0,AND(ISNUMBER(INDIRECT("ｄａｔａ!$"&amp;I$112&amp;"$"&amp;$B270)),LEN(INDIRECT("ｄａｔａ!$"&amp;I$112&amp;"$"&amp;$B270))=4),0,TRUE,1)</f>
        <v>0</v>
      </c>
      <c r="J270" s="80" cm="1">
        <f t="array" aca="1" ref="J270" ca="1">_xlfn.IFS(J271=1,0,AND(ISNUMBER(INDIRECT("ｄａｔａ!$"&amp;J$112&amp;"$"&amp;$B270)),INDIRECT("ｄａｔａ!$"&amp;J$112&amp;"$"&amp;$B270)&lt;=12,INDIRECT("ｄａｔａ!$"&amp;J$112&amp;"$"&amp;$B270)&gt;=1),0,TRUE,1)</f>
        <v>0</v>
      </c>
      <c r="K270" s="80" cm="1">
        <f t="array" aca="1" ref="K270" ca="1">_xlfn.IFS(K271=1,0,ISNUMBER(INDIRECT("ｄａｔａ!$"&amp;K$112&amp;"$"&amp;$B270)),0,TRUE,1)</f>
        <v>0</v>
      </c>
      <c r="L270" s="80" cm="1">
        <f t="array" aca="1" ref="L270" ca="1">_xlfn.IFS(L271=1,0,AND(ISNUMBER(INDIRECT("ｄａｔａ!$"&amp;L$112&amp;"$"&amp;$B270)),INDIRECT("ｄａｔａ!$"&amp;L$112&amp;"$"&amp;$B270)&gt;0),0,TRUE,1)</f>
        <v>0</v>
      </c>
      <c r="M270" s="80" cm="1">
        <f t="array" aca="1" ref="M270" ca="1">_xlfn.IFS(M271=1,0,AND(INDIRECT("ｄａｔａ!$"&amp;M$112&amp;"$"&amp;$B270)&lt;=5,INDIRECT("ｄａｔａ!$"&amp;M$112&amp;"$"&amp;$B270)&gt;0),0,TRUE,1)</f>
        <v>0</v>
      </c>
      <c r="N270" s="80" cm="1">
        <f t="array" aca="1" ref="N270" ca="1">_xlfn.IFS(N271=1,0,AND(INDIRECT("ｄａｔａ!$"&amp;N$112&amp;"$"&amp;$B270)&lt;=2,INDIRECT("ｄａｔａ!$"&amp;N$112&amp;"$"&amp;$B270)&gt;0),0,TRUE,1)</f>
        <v>0</v>
      </c>
      <c r="O270" s="80" cm="1">
        <f t="array" aca="1" ref="O270" ca="1">_xlfn.IFS(O271=1,0,AND(INDIRECT("ｄａｔａ!$"&amp;O$112&amp;"$"&amp;$B270)&lt;=4,INDIRECT("ｄａｔａ!$"&amp;O$112&amp;"$"&amp;$B270)&gt;0),0,TRUE,1)</f>
        <v>0</v>
      </c>
      <c r="P270" s="80" cm="1">
        <f t="array" aca="1" ref="P270" ca="1">_xlfn.IFS(P271=1,0,AND(INDIRECT("ｄａｔａ!$"&amp;P$112&amp;"$"&amp;$B270)&lt;=3,INDIRECT("ｄａｔａ!$"&amp;P$112&amp;"$"&amp;$B270)&gt;0),0,TRUE,1)</f>
        <v>0</v>
      </c>
      <c r="Q270" s="80" cm="1">
        <f t="array" aca="1" ref="Q270" ca="1">_xlfn.IFS(Q271=1,0,AND(INDIRECT("ｄａｔａ!$"&amp;Q$112&amp;"$"&amp;$B270)&lt;=2,INDIRECT("ｄａｔａ!$"&amp;Q$112&amp;"$"&amp;$B270)&gt;0),0,TRUE,1)</f>
        <v>0</v>
      </c>
      <c r="R270" s="80" cm="1">
        <f t="array" aca="1" ref="R270" ca="1">_xlfn.IFS(R271=1,0,AND(INDIRECT("ｄａｔａ!$"&amp;R$112&amp;"$"&amp;$B270)&lt;=10,INDIRECT("ｄａｔａ!$"&amp;R$112&amp;"$"&amp;$B270)&gt;0),0,TRUE,1)</f>
        <v>0</v>
      </c>
      <c r="S270" s="80" cm="1">
        <f t="array" aca="1" ref="S270" ca="1">_xlfn.IFS(S271=1,0,AND(INDIRECT("ｄａｔａ!$"&amp;S$112&amp;"$"&amp;$B270)&lt;=5,INDIRECT("ｄａｔａ!$"&amp;S$112&amp;"$"&amp;$B270)&gt;0),0,TRUE,1)</f>
        <v>0</v>
      </c>
      <c r="T270" s="80" cm="1">
        <f t="array" aca="1" ref="T270" ca="1">_xlfn.IFS(T271=1,0,AND(INDIRECT("ｄａｔａ!$"&amp;T$112&amp;"$"&amp;$B270)&lt;=9,INDIRECT("ｄａｔａ!$"&amp;T$112&amp;"$"&amp;$B270)&gt;0),0,TRUE,1)</f>
        <v>0</v>
      </c>
      <c r="U270" s="80" cm="1">
        <f t="array" aca="1" ref="U270" ca="1">_xlfn.IFS(U271=1,0,ISNUMBER(INDIRECT("ｄａｔａ!$"&amp;U$112&amp;"$"&amp;$B270)),0,TRUE,1)</f>
        <v>0</v>
      </c>
      <c r="V270" s="80" cm="1">
        <f t="array" aca="1" ref="V270" ca="1">_xlfn.IFS(V271=1,0,AND(INDIRECT("ｄａｔａ!$"&amp;V$112&amp;"$"&amp;$B270)&lt;=4,INDIRECT("ｄａｔａ!$"&amp;V$112&amp;"$"&amp;$B270)&gt;0),0,TRUE,1)</f>
        <v>0</v>
      </c>
      <c r="W270" s="80" cm="1">
        <f t="array" aca="1" ref="W270" ca="1">_xlfn.IFS(W271=1,0,AND(INDIRECT("ｄａｔａ!$"&amp;W$112&amp;"$"&amp;$B270)&lt;=2,INDIRECT("ｄａｔａ!$"&amp;W$112&amp;"$"&amp;$B270)&gt;0),0,TRUE,1)</f>
        <v>0</v>
      </c>
      <c r="X270" s="80">
        <f ca="1">IF(SUM($Y269:$AO269)&gt;1,1,0)</f>
        <v>0</v>
      </c>
      <c r="Y270" s="80" cm="1">
        <f t="array" aca="1" ref="Y270" ca="1">_xlfn.IFS(Y272=1,0,Y271=1,0,AND(INDIRECT("ｄａｔａ!$"&amp;Y$112&amp;"$"&amp;$B270)&lt;=2,INDIRECT("ｄａｔａ!$"&amp;Y$112&amp;"$"&amp;$B270)&gt;0),0,TRUE,1)</f>
        <v>0</v>
      </c>
      <c r="Z270" s="80" cm="1">
        <f t="array" aca="1" ref="Z270" ca="1">_xlfn.IFS(Z272=1,0,Z271=1,0,AND(INDIRECT("ｄａｔａ!$"&amp;Z$112&amp;"$"&amp;$B270)&lt;=2,INDIRECT("ｄａｔａ!$"&amp;Z$112&amp;"$"&amp;$B270)&gt;0),0,TRUE,1)</f>
        <v>0</v>
      </c>
      <c r="AA270" s="80" cm="1">
        <f t="array" aca="1" ref="AA270" ca="1">_xlfn.IFS(AA272=1,0,AA271=1,0,AND(INDIRECT("ｄａｔａ!$"&amp;AA$112&amp;"$"&amp;$B270)&lt;=2,INDIRECT("ｄａｔａ!$"&amp;AA$112&amp;"$"&amp;$B270)&gt;0),0,TRUE,1)</f>
        <v>0</v>
      </c>
      <c r="AB270" s="80" cm="1">
        <f t="array" aca="1" ref="AB270" ca="1">_xlfn.IFS(AB272=1,0,AB271=1,0,AND(INDIRECT("ｄａｔａ!$"&amp;AB$112&amp;"$"&amp;$B270)&lt;=2,INDIRECT("ｄａｔａ!$"&amp;AB$112&amp;"$"&amp;$B270)&gt;0),0,TRUE,1)</f>
        <v>0</v>
      </c>
      <c r="AC270" s="80" cm="1">
        <f t="array" aca="1" ref="AC270" ca="1">_xlfn.IFS(AC272=1,0,AC271=1,0,AND(INDIRECT("ｄａｔａ!$"&amp;AC$112&amp;"$"&amp;$B270)&lt;=2,INDIRECT("ｄａｔａ!$"&amp;AC$112&amp;"$"&amp;$B270)&gt;0),0,TRUE,1)</f>
        <v>0</v>
      </c>
      <c r="AD270" s="80" cm="1">
        <f t="array" aca="1" ref="AD270" ca="1">_xlfn.IFS(AD272=1,0,AD271=1,0,AND(INDIRECT("ｄａｔａ!$"&amp;AD$112&amp;"$"&amp;$B270)&lt;=2,INDIRECT("ｄａｔａ!$"&amp;AD$112&amp;"$"&amp;$B270)&gt;0),0,TRUE,1)</f>
        <v>0</v>
      </c>
      <c r="AE270" s="80" cm="1">
        <f t="array" aca="1" ref="AE270" ca="1">_xlfn.IFS(AE272=1,0,AE271=1,0,AND(INDIRECT("ｄａｔａ!$"&amp;AE$112&amp;"$"&amp;$B270)&lt;=2,INDIRECT("ｄａｔａ!$"&amp;AE$112&amp;"$"&amp;$B270)&gt;0),0,TRUE,1)</f>
        <v>0</v>
      </c>
      <c r="AF270" s="80" cm="1">
        <f t="array" aca="1" ref="AF270" ca="1">_xlfn.IFS(AF272=1,0,AF271=1,0,AND(INDIRECT("ｄａｔａ!$"&amp;AF$112&amp;"$"&amp;$B270)&lt;=2,INDIRECT("ｄａｔａ!$"&amp;AF$112&amp;"$"&amp;$B270)&gt;0),0,TRUE,1)</f>
        <v>0</v>
      </c>
      <c r="AG270" s="80" cm="1">
        <f t="array" aca="1" ref="AG270" ca="1">_xlfn.IFS(AG272=1,0,AG271=1,0,AND(INDIRECT("ｄａｔａ!$"&amp;AG$112&amp;"$"&amp;$B270)&lt;=2,INDIRECT("ｄａｔａ!$"&amp;AG$112&amp;"$"&amp;$B270)&gt;0),0,TRUE,1)</f>
        <v>0</v>
      </c>
      <c r="AH270" s="80" cm="1">
        <f t="array" aca="1" ref="AH270" ca="1">_xlfn.IFS(AH272=1,0,AH271=1,0,AND(INDIRECT("ｄａｔａ!$"&amp;AH$112&amp;"$"&amp;$B270)&lt;=2,INDIRECT("ｄａｔａ!$"&amp;AH$112&amp;"$"&amp;$B270)&gt;0),0,TRUE,1)</f>
        <v>0</v>
      </c>
      <c r="AI270" s="80" cm="1">
        <f t="array" aca="1" ref="AI270" ca="1">_xlfn.IFS(AI272=1,0,AI271=1,0,AND(INDIRECT("ｄａｔａ!$"&amp;AI$112&amp;"$"&amp;$B270)&lt;=2,INDIRECT("ｄａｔａ!$"&amp;AI$112&amp;"$"&amp;$B270)&gt;0),0,TRUE,1)</f>
        <v>0</v>
      </c>
      <c r="AJ270" s="80" cm="1">
        <f t="array" aca="1" ref="AJ270" ca="1">_xlfn.IFS(AJ272=1,0,AJ271=1,0,AND(INDIRECT("ｄａｔａ!$"&amp;AJ$112&amp;"$"&amp;$B270)&lt;=2,INDIRECT("ｄａｔａ!$"&amp;AJ$112&amp;"$"&amp;$B270)&gt;0),0,TRUE,1)</f>
        <v>0</v>
      </c>
      <c r="AK270" s="80" cm="1">
        <f t="array" aca="1" ref="AK270" ca="1">_xlfn.IFS(AK272=1,0,AK271=1,0,AND(INDIRECT("ｄａｔａ!$"&amp;AK$112&amp;"$"&amp;$B270)&lt;=2,INDIRECT("ｄａｔａ!$"&amp;AK$112&amp;"$"&amp;$B270)&gt;0),0,TRUE,1)</f>
        <v>0</v>
      </c>
      <c r="AL270" s="80" cm="1">
        <f t="array" aca="1" ref="AL270" ca="1">_xlfn.IFS(AL272=1,0,AL271=1,0,AND(INDIRECT("ｄａｔａ!$"&amp;AL$112&amp;"$"&amp;$B270)&lt;=2,INDIRECT("ｄａｔａ!$"&amp;AL$112&amp;"$"&amp;$B270)&gt;0),0,TRUE,1)</f>
        <v>0</v>
      </c>
      <c r="AM270" s="80" cm="1">
        <f t="array" aca="1" ref="AM270" ca="1">_xlfn.IFS(AM272=1,0,AM271=1,0,AND(INDIRECT("ｄａｔａ!$"&amp;AM$112&amp;"$"&amp;$B270)&lt;=2,INDIRECT("ｄａｔａ!$"&amp;AM$112&amp;"$"&amp;$B270)&gt;0),0,TRUE,1)</f>
        <v>0</v>
      </c>
      <c r="AN270" s="80" cm="1">
        <f t="array" aca="1" ref="AN270" ca="1">_xlfn.IFS(AN272=1,0,AN271=1,0,AND(INDIRECT("ｄａｔａ!$"&amp;AN$112&amp;"$"&amp;$B270)&lt;=2,INDIRECT("ｄａｔａ!$"&amp;AN$112&amp;"$"&amp;$B270)&gt;0),0,TRUE,1)</f>
        <v>0</v>
      </c>
      <c r="AO270" s="80" cm="1">
        <f t="array" aca="1" ref="AO270" ca="1">_xlfn.IFS(AO272=1,0,AO271=1,0,AND(INDIRECT("ｄａｔａ!$"&amp;AO$112&amp;"$"&amp;$B270)&lt;=2,INDIRECT("ｄａｔａ!$"&amp;AO$112&amp;"$"&amp;$B270)&gt;0),0,TRUE,1)</f>
        <v>0</v>
      </c>
      <c r="AP270" s="80">
        <f ca="1">IF(SUM($AQ269:$AZ269)&gt;1,1,0)</f>
        <v>0</v>
      </c>
      <c r="AQ270" s="80" cm="1">
        <f t="array" aca="1" ref="AQ270" ca="1">_xlfn.IFS(AQ272=1,0,AQ271=1,0,AND(INDIRECT("ｄａｔａ!$"&amp;AQ$112&amp;"$"&amp;$B270)&lt;=2,INDIRECT("ｄａｔａ!$"&amp;AQ$112&amp;"$"&amp;$B270)&gt;0),0,TRUE,1)</f>
        <v>0</v>
      </c>
      <c r="AR270" s="80" cm="1">
        <f t="array" aca="1" ref="AR270" ca="1">_xlfn.IFS(AR272=1,0,AR271=1,0,AND(INDIRECT("ｄａｔａ!$"&amp;AR$112&amp;"$"&amp;$B270)&lt;=2,INDIRECT("ｄａｔａ!$"&amp;AR$112&amp;"$"&amp;$B270)&gt;0),0,TRUE,1)</f>
        <v>0</v>
      </c>
      <c r="AS270" s="80" cm="1">
        <f t="array" aca="1" ref="AS270" ca="1">_xlfn.IFS(AS272=1,0,AS271=1,0,AND(INDIRECT("ｄａｔａ!$"&amp;AS$112&amp;"$"&amp;$B270)&lt;=2,INDIRECT("ｄａｔａ!$"&amp;AS$112&amp;"$"&amp;$B270)&gt;0),0,TRUE,1)</f>
        <v>0</v>
      </c>
      <c r="AT270" s="80" cm="1">
        <f t="array" aca="1" ref="AT270" ca="1">_xlfn.IFS(AT272=1,0,AT271=1,0,AND(INDIRECT("ｄａｔａ!$"&amp;AT$112&amp;"$"&amp;$B270)&lt;=2,INDIRECT("ｄａｔａ!$"&amp;AT$112&amp;"$"&amp;$B270)&gt;0),0,TRUE,1)</f>
        <v>0</v>
      </c>
      <c r="AU270" s="80" cm="1">
        <f t="array" aca="1" ref="AU270" ca="1">_xlfn.IFS(AU272=1,0,AU271=1,0,AND(INDIRECT("ｄａｔａ!$"&amp;AU$112&amp;"$"&amp;$B270)&lt;=2,INDIRECT("ｄａｔａ!$"&amp;AU$112&amp;"$"&amp;$B270)&gt;0),0,TRUE,1)</f>
        <v>0</v>
      </c>
      <c r="AV270" s="80" cm="1">
        <f t="array" aca="1" ref="AV270" ca="1">_xlfn.IFS(AV272=1,0,AV271=1,0,AND(INDIRECT("ｄａｔａ!$"&amp;AV$112&amp;"$"&amp;$B270)&lt;=2,INDIRECT("ｄａｔａ!$"&amp;AV$112&amp;"$"&amp;$B270)&gt;0),0,TRUE,1)</f>
        <v>0</v>
      </c>
      <c r="AW270" s="80" cm="1">
        <f t="array" aca="1" ref="AW270" ca="1">_xlfn.IFS(AW272=1,0,AW271=1,0,AND(INDIRECT("ｄａｔａ!$"&amp;AW$112&amp;"$"&amp;$B270)&lt;=2,INDIRECT("ｄａｔａ!$"&amp;AW$112&amp;"$"&amp;$B270)&gt;0),0,TRUE,1)</f>
        <v>0</v>
      </c>
      <c r="AX270" s="80" cm="1">
        <f t="array" aca="1" ref="AX270" ca="1">_xlfn.IFS(AX272=1,0,AX271=1,0,AND(INDIRECT("ｄａｔａ!$"&amp;AX$112&amp;"$"&amp;$B270)&lt;=2,INDIRECT("ｄａｔａ!$"&amp;AX$112&amp;"$"&amp;$B270)&gt;0),0,TRUE,1)</f>
        <v>0</v>
      </c>
      <c r="AY270" s="80" cm="1">
        <f t="array" aca="1" ref="AY270" ca="1">_xlfn.IFS(AY272=1,0,AY271=1,0,AND(INDIRECT("ｄａｔａ!$"&amp;AY$112&amp;"$"&amp;$B270)&lt;=2,INDIRECT("ｄａｔａ!$"&amp;AY$112&amp;"$"&amp;$B270)&gt;0),0,TRUE,1)</f>
        <v>0</v>
      </c>
      <c r="AZ270" s="80" cm="1">
        <f t="array" aca="1" ref="AZ270" ca="1">_xlfn.IFS(AZ272=1,0,AZ271=1,0,AND(INDIRECT("ｄａｔａ!$"&amp;AZ$112&amp;"$"&amp;$B270)&lt;=2,INDIRECT("ｄａｔａ!$"&amp;AZ$112&amp;"$"&amp;$B270)&gt;0),0,TRUE,1)</f>
        <v>0</v>
      </c>
      <c r="BA270" s="80">
        <f ca="1">IF(SUM($BB269:$BP269)&gt;1,1,0)</f>
        <v>0</v>
      </c>
      <c r="BB270" s="80" cm="1">
        <f t="array" aca="1" ref="BB270" ca="1">_xlfn.IFS(BB272=1,0,BB271=1,0,AND(INDIRECT("ｄａｔａ!$"&amp;BB$112&amp;"$"&amp;$B270)&lt;=2,INDIRECT("ｄａｔａ!$"&amp;BB$112&amp;"$"&amp;$B270)&gt;0),0,TRUE,1)</f>
        <v>0</v>
      </c>
      <c r="BC270" s="80" cm="1">
        <f t="array" aca="1" ref="BC270" ca="1">_xlfn.IFS(BC272=1,0,BC271=1,0,AND(INDIRECT("ｄａｔａ!$"&amp;BC$112&amp;"$"&amp;$B270)&lt;=2,INDIRECT("ｄａｔａ!$"&amp;BC$112&amp;"$"&amp;$B270)&gt;0),0,TRUE,1)</f>
        <v>0</v>
      </c>
      <c r="BD270" s="80" cm="1">
        <f t="array" aca="1" ref="BD270" ca="1">_xlfn.IFS(BD272=1,0,BD271=1,0,AND(INDIRECT("ｄａｔａ!$"&amp;BD$112&amp;"$"&amp;$B270)&lt;=2,INDIRECT("ｄａｔａ!$"&amp;BD$112&amp;"$"&amp;$B270)&gt;0),0,TRUE,1)</f>
        <v>0</v>
      </c>
      <c r="BE270" s="80" cm="1">
        <f t="array" aca="1" ref="BE270" ca="1">_xlfn.IFS(BE272=1,0,BE271=1,0,AND(INDIRECT("ｄａｔａ!$"&amp;BE$112&amp;"$"&amp;$B270)&lt;=2,INDIRECT("ｄａｔａ!$"&amp;BE$112&amp;"$"&amp;$B270)&gt;0),0,TRUE,1)</f>
        <v>0</v>
      </c>
      <c r="BF270" s="80" cm="1">
        <f t="array" aca="1" ref="BF270" ca="1">_xlfn.IFS(BF272=1,0,BF271=1,0,AND(INDIRECT("ｄａｔａ!$"&amp;BF$112&amp;"$"&amp;$B270)&lt;=2,INDIRECT("ｄａｔａ!$"&amp;BF$112&amp;"$"&amp;$B270)&gt;0),0,TRUE,1)</f>
        <v>0</v>
      </c>
      <c r="BG270" s="80" cm="1">
        <f t="array" aca="1" ref="BG270" ca="1">_xlfn.IFS(BG272=1,0,BG271=1,0,AND(INDIRECT("ｄａｔａ!$"&amp;BG$112&amp;"$"&amp;$B270)&lt;=2,INDIRECT("ｄａｔａ!$"&amp;BG$112&amp;"$"&amp;$B270)&gt;0),0,TRUE,1)</f>
        <v>0</v>
      </c>
      <c r="BH270" s="80" cm="1">
        <f t="array" aca="1" ref="BH270" ca="1">_xlfn.IFS(BH272=1,0,BH271=1,0,AND(INDIRECT("ｄａｔａ!$"&amp;BH$112&amp;"$"&amp;$B270)&lt;=2,INDIRECT("ｄａｔａ!$"&amp;BH$112&amp;"$"&amp;$B270)&gt;0),0,TRUE,1)</f>
        <v>0</v>
      </c>
      <c r="BI270" s="80" cm="1">
        <f t="array" aca="1" ref="BI270" ca="1">_xlfn.IFS(BI272=1,0,BI271=1,0,AND(INDIRECT("ｄａｔａ!$"&amp;BI$112&amp;"$"&amp;$B270)&lt;=2,INDIRECT("ｄａｔａ!$"&amp;BI$112&amp;"$"&amp;$B270)&gt;0),0,TRUE,1)</f>
        <v>0</v>
      </c>
      <c r="BJ270" s="80" cm="1">
        <f t="array" aca="1" ref="BJ270" ca="1">_xlfn.IFS(BJ272=1,0,BJ271=1,0,AND(INDIRECT("ｄａｔａ!$"&amp;BJ$112&amp;"$"&amp;$B270)&lt;=2,INDIRECT("ｄａｔａ!$"&amp;BJ$112&amp;"$"&amp;$B270)&gt;0),0,TRUE,1)</f>
        <v>0</v>
      </c>
      <c r="BK270" s="80" cm="1">
        <f t="array" aca="1" ref="BK270" ca="1">_xlfn.IFS(BK272=1,0,BK271=1,0,AND(INDIRECT("ｄａｔａ!$"&amp;BK$112&amp;"$"&amp;$B270)&lt;=2,INDIRECT("ｄａｔａ!$"&amp;BK$112&amp;"$"&amp;$B270)&gt;0),0,TRUE,1)</f>
        <v>0</v>
      </c>
      <c r="BL270" s="80" cm="1">
        <f t="array" aca="1" ref="BL270" ca="1">_xlfn.IFS(BL272=1,0,BL271=1,0,AND(INDIRECT("ｄａｔａ!$"&amp;BL$112&amp;"$"&amp;$B270)&lt;=2,INDIRECT("ｄａｔａ!$"&amp;BL$112&amp;"$"&amp;$B270)&gt;0),0,TRUE,1)</f>
        <v>0</v>
      </c>
      <c r="BM270" s="80" cm="1">
        <f t="array" aca="1" ref="BM270" ca="1">_xlfn.IFS(BM272=1,0,BM271=1,0,AND(INDIRECT("ｄａｔａ!$"&amp;BM$112&amp;"$"&amp;$B270)&lt;=2,INDIRECT("ｄａｔａ!$"&amp;BM$112&amp;"$"&amp;$B270)&gt;0),0,TRUE,1)</f>
        <v>0</v>
      </c>
      <c r="BN270" s="80" cm="1">
        <f t="array" aca="1" ref="BN270" ca="1">_xlfn.IFS(BN272=1,0,BN271=1,0,AND(INDIRECT("ｄａｔａ!$"&amp;BN$112&amp;"$"&amp;$B270)&lt;=2,INDIRECT("ｄａｔａ!$"&amp;BN$112&amp;"$"&amp;$B270)&gt;0),0,TRUE,1)</f>
        <v>0</v>
      </c>
      <c r="BO270" s="80" cm="1">
        <f t="array" aca="1" ref="BO270" ca="1">_xlfn.IFS(BO272=1,0,BO271=1,0,AND(INDIRECT("ｄａｔａ!$"&amp;BO$112&amp;"$"&amp;$B270)&lt;=2,INDIRECT("ｄａｔａ!$"&amp;BO$112&amp;"$"&amp;$B270)&gt;0),0,TRUE,1)</f>
        <v>0</v>
      </c>
      <c r="BP270" s="80" cm="1">
        <f t="array" aca="1" ref="BP270" ca="1">_xlfn.IFS(BP272=1,0,BP271=1,0,AND(INDIRECT("ｄａｔａ!$"&amp;BP$112&amp;"$"&amp;$B270)&lt;=2,INDIRECT("ｄａｔａ!$"&amp;BP$112&amp;"$"&amp;$B270)&gt;0),0,TRUE,1)</f>
        <v>0</v>
      </c>
    </row>
    <row r="271" spans="1:68" x14ac:dyDescent="0.2">
      <c r="B271" s="80">
        <f>VLOOKUP($A269,$A$11:$B$110,2,FALSE)</f>
        <v>46</v>
      </c>
      <c r="C271" s="80" t="s">
        <v>2425</v>
      </c>
      <c r="D271" s="80" cm="1">
        <f t="array" aca="1" ref="D271" ca="1">_xlfn.IFS(D272=1,0,TRIM(INDIRECT("ｄａｔａ!$"&amp;D$112&amp;"$"&amp;$B271))="",1,TRIM(INDIRECT("ｄａｔａ!$"&amp;D$112&amp;"$"&amp;$B271))&lt;&gt;"",0)</f>
        <v>0</v>
      </c>
      <c r="F271" s="80" cm="1">
        <f t="array" aca="1" ref="F271" ca="1">_xlfn.IFS(F272=1,0,TRIM(INDIRECT("ｄａｔａ!$"&amp;F$112&amp;"$"&amp;$B271))="",1,TRIM(INDIRECT("ｄａｔａ!$"&amp;F$112&amp;"$"&amp;$B271))&lt;&gt;"",0)</f>
        <v>1</v>
      </c>
      <c r="G271" s="80" cm="1">
        <f t="array" aca="1" ref="G271" ca="1">_xlfn.IFS(G272=1,0,TRIM(INDIRECT("ｄａｔａ!$"&amp;G$112&amp;"$"&amp;$B271))="",1,TRIM(INDIRECT("ｄａｔａ!$"&amp;G$112&amp;"$"&amp;$B271))&lt;&gt;"",0)</f>
        <v>1</v>
      </c>
      <c r="H271" s="80" cm="1">
        <f t="array" aca="1" ref="H271" ca="1">_xlfn.IFS(H272=1,0,TRIM(INDIRECT("ｄａｔａ!$"&amp;H$112&amp;"$"&amp;$B271))="",1,TRIM(INDIRECT("ｄａｔａ!$"&amp;H$112&amp;"$"&amp;$B271))&lt;&gt;"",0)</f>
        <v>1</v>
      </c>
      <c r="I271" s="80" cm="1">
        <f t="array" aca="1" ref="I271" ca="1">_xlfn.IFS(I272=1,0,TRIM(INDIRECT("ｄａｔａ!$"&amp;I$112&amp;"$"&amp;$B271))="",1,TRIM(INDIRECT("ｄａｔａ!$"&amp;I$112&amp;"$"&amp;$B271))&lt;&gt;"",0)</f>
        <v>1</v>
      </c>
      <c r="J271" s="80" cm="1">
        <f t="array" aca="1" ref="J271" ca="1">_xlfn.IFS(J272=1,0,TRIM(INDIRECT("ｄａｔａ!$"&amp;J$112&amp;"$"&amp;$B271))="",1,TRIM(INDIRECT("ｄａｔａ!$"&amp;J$112&amp;"$"&amp;$B271))&lt;&gt;"",0)</f>
        <v>1</v>
      </c>
      <c r="K271" s="80" cm="1">
        <f t="array" aca="1" ref="K271" ca="1">_xlfn.IFS(K272=1,0,TRIM(INDIRECT("ｄａｔａ!$"&amp;K$112&amp;"$"&amp;$B271))="",1,TRIM(INDIRECT("ｄａｔａ!$"&amp;K$112&amp;"$"&amp;$B271))&lt;&gt;"",0)</f>
        <v>1</v>
      </c>
      <c r="L271" s="80" cm="1">
        <f t="array" aca="1" ref="L271" ca="1">_xlfn.IFS(L272=1,0,TRIM(INDIRECT("ｄａｔａ!$"&amp;L$112&amp;"$"&amp;$B271))="",1,TRIM(INDIRECT("ｄａｔａ!$"&amp;L$112&amp;"$"&amp;$B271))&lt;&gt;"",0)</f>
        <v>1</v>
      </c>
      <c r="M271" s="80" cm="1">
        <f t="array" aca="1" ref="M271" ca="1">_xlfn.IFS(M272=1,0,TRIM(INDIRECT("ｄａｔａ!$"&amp;M$112&amp;"$"&amp;$B271))="",1,TRIM(INDIRECT("ｄａｔａ!$"&amp;M$112&amp;"$"&amp;$B271))&lt;&gt;"",0)</f>
        <v>1</v>
      </c>
      <c r="N271" s="80" cm="1">
        <f t="array" aca="1" ref="N271" ca="1">_xlfn.IFS(N272=1,0,TRIM(INDIRECT("ｄａｔａ!$"&amp;N$112&amp;"$"&amp;$B271))="",1,TRIM(INDIRECT("ｄａｔａ!$"&amp;N$112&amp;"$"&amp;$B271))&lt;&gt;"",0)</f>
        <v>1</v>
      </c>
      <c r="O271" s="80" cm="1">
        <f t="array" aca="1" ref="O271" ca="1">_xlfn.IFS(O272=1,0,TRIM(INDIRECT("ｄａｔａ!$"&amp;O$112&amp;"$"&amp;$B271))="",1,TRIM(INDIRECT("ｄａｔａ!$"&amp;O$112&amp;"$"&amp;$B271))&lt;&gt;"",0)</f>
        <v>1</v>
      </c>
      <c r="P271" s="80" cm="1">
        <f t="array" aca="1" ref="P271" ca="1">_xlfn.IFS(P272=1,0,TRIM(INDIRECT("ｄａｔａ!$"&amp;P$112&amp;"$"&amp;$B271))="",1,TRIM(INDIRECT("ｄａｔａ!$"&amp;P$112&amp;"$"&amp;$B271))&lt;&gt;"",0)</f>
        <v>1</v>
      </c>
      <c r="Q271" s="80" cm="1">
        <f t="array" aca="1" ref="Q271" ca="1">_xlfn.IFS(Q272=1,0,TRIM(INDIRECT("ｄａｔａ!$"&amp;Q$112&amp;"$"&amp;$B271))="",1,TRIM(INDIRECT("ｄａｔａ!$"&amp;Q$112&amp;"$"&amp;$B271))&lt;&gt;"",0)</f>
        <v>1</v>
      </c>
      <c r="R271" s="80" cm="1">
        <f t="array" aca="1" ref="R271" ca="1">_xlfn.IFS(R272=1,0,TRIM(INDIRECT("ｄａｔａ!$"&amp;R$112&amp;"$"&amp;$B271))="",1,TRIM(INDIRECT("ｄａｔａ!$"&amp;R$112&amp;"$"&amp;$B271))&lt;&gt;"",0)</f>
        <v>1</v>
      </c>
      <c r="S271" s="80" cm="1">
        <f t="array" aca="1" ref="S271" ca="1">_xlfn.IFS(S272=1,0,TRIM(INDIRECT("ｄａｔａ!$"&amp;S$112&amp;"$"&amp;$B271))="",1,TRIM(INDIRECT("ｄａｔａ!$"&amp;S$112&amp;"$"&amp;$B271))&lt;&gt;"",0)</f>
        <v>1</v>
      </c>
      <c r="T271" s="80" cm="1">
        <f t="array" aca="1" ref="T271" ca="1">_xlfn.IFS(T272=1,0,TRIM(INDIRECT("ｄａｔａ!$"&amp;T$112&amp;"$"&amp;$B271))="",1,TRIM(INDIRECT("ｄａｔａ!$"&amp;T$112&amp;"$"&amp;$B271))&lt;&gt;"",0)</f>
        <v>1</v>
      </c>
      <c r="U271" s="80" cm="1">
        <f t="array" aca="1" ref="U271" ca="1">_xlfn.IFS(U272=1,0,TRIM(INDIRECT("ｄａｔａ!$"&amp;U$112&amp;"$"&amp;$B271))="",1,TRIM(INDIRECT("ｄａｔａ!$"&amp;U$112&amp;"$"&amp;$B271))&lt;&gt;"",0)</f>
        <v>1</v>
      </c>
      <c r="V271" s="80" cm="1">
        <f t="array" aca="1" ref="V271" ca="1">_xlfn.IFS(V272=1,0,TRIM(INDIRECT("ｄａｔａ!$"&amp;V$112&amp;"$"&amp;$B271))="",1,TRIM(INDIRECT("ｄａｔａ!$"&amp;V$112&amp;"$"&amp;$B271))&lt;&gt;"",0)</f>
        <v>1</v>
      </c>
      <c r="W271" s="80" cm="1">
        <f t="array" aca="1" ref="W271" ca="1">_xlfn.IFS(W272=1,0,TRIM(INDIRECT("ｄａｔａ!$"&amp;W$112&amp;"$"&amp;$B271))="",1,TRIM(INDIRECT("ｄａｔａ!$"&amp;W$112&amp;"$"&amp;$B271))&lt;&gt;"",0)</f>
        <v>1</v>
      </c>
      <c r="X271" s="80">
        <f ca="1">IF(SUM($Y271:$AO271)=17,1,0)</f>
        <v>1</v>
      </c>
      <c r="Y271" s="80" cm="1">
        <f t="array" aca="1" ref="Y271" ca="1">_xlfn.IFS(Y272=1,0,TRIM(INDIRECT("ｄａｔａ!$"&amp;Y$112&amp;"$"&amp;$B271))="",1,TRIM(INDIRECT("ｄａｔａ!$"&amp;Y$112&amp;"$"&amp;$B271))&lt;&gt;"",0)</f>
        <v>1</v>
      </c>
      <c r="Z271" s="80" cm="1">
        <f t="array" aca="1" ref="Z271" ca="1">_xlfn.IFS(Z272=1,0,TRIM(INDIRECT("ｄａｔａ!$"&amp;Z$112&amp;"$"&amp;$B271))="",1,TRIM(INDIRECT("ｄａｔａ!$"&amp;Z$112&amp;"$"&amp;$B271))&lt;&gt;"",0)</f>
        <v>1</v>
      </c>
      <c r="AA271" s="80" cm="1">
        <f t="array" aca="1" ref="AA271" ca="1">_xlfn.IFS(AA272=1,0,TRIM(INDIRECT("ｄａｔａ!$"&amp;AA$112&amp;"$"&amp;$B271))="",1,TRIM(INDIRECT("ｄａｔａ!$"&amp;AA$112&amp;"$"&amp;$B271))&lt;&gt;"",0)</f>
        <v>1</v>
      </c>
      <c r="AB271" s="80" cm="1">
        <f t="array" aca="1" ref="AB271" ca="1">_xlfn.IFS(AB272=1,0,TRIM(INDIRECT("ｄａｔａ!$"&amp;AB$112&amp;"$"&amp;$B271))="",1,TRIM(INDIRECT("ｄａｔａ!$"&amp;AB$112&amp;"$"&amp;$B271))&lt;&gt;"",0)</f>
        <v>1</v>
      </c>
      <c r="AC271" s="80" cm="1">
        <f t="array" aca="1" ref="AC271" ca="1">_xlfn.IFS(AC272=1,0,TRIM(INDIRECT("ｄａｔａ!$"&amp;AC$112&amp;"$"&amp;$B271))="",1,TRIM(INDIRECT("ｄａｔａ!$"&amp;AC$112&amp;"$"&amp;$B271))&lt;&gt;"",0)</f>
        <v>1</v>
      </c>
      <c r="AD271" s="80" cm="1">
        <f t="array" aca="1" ref="AD271" ca="1">_xlfn.IFS(AD272=1,0,TRIM(INDIRECT("ｄａｔａ!$"&amp;AD$112&amp;"$"&amp;$B271))="",1,TRIM(INDIRECT("ｄａｔａ!$"&amp;AD$112&amp;"$"&amp;$B271))&lt;&gt;"",0)</f>
        <v>1</v>
      </c>
      <c r="AE271" s="80" cm="1">
        <f t="array" aca="1" ref="AE271" ca="1">_xlfn.IFS(AE272=1,0,TRIM(INDIRECT("ｄａｔａ!$"&amp;AE$112&amp;"$"&amp;$B271))="",1,TRIM(INDIRECT("ｄａｔａ!$"&amp;AE$112&amp;"$"&amp;$B271))&lt;&gt;"",0)</f>
        <v>1</v>
      </c>
      <c r="AF271" s="80" cm="1">
        <f t="array" aca="1" ref="AF271" ca="1">_xlfn.IFS(AF272=1,0,TRIM(INDIRECT("ｄａｔａ!$"&amp;AF$112&amp;"$"&amp;$B271))="",1,TRIM(INDIRECT("ｄａｔａ!$"&amp;AF$112&amp;"$"&amp;$B271))&lt;&gt;"",0)</f>
        <v>1</v>
      </c>
      <c r="AG271" s="80" cm="1">
        <f t="array" aca="1" ref="AG271" ca="1">_xlfn.IFS(AG272=1,0,TRIM(INDIRECT("ｄａｔａ!$"&amp;AG$112&amp;"$"&amp;$B271))="",1,TRIM(INDIRECT("ｄａｔａ!$"&amp;AG$112&amp;"$"&amp;$B271))&lt;&gt;"",0)</f>
        <v>1</v>
      </c>
      <c r="AH271" s="80" cm="1">
        <f t="array" aca="1" ref="AH271" ca="1">_xlfn.IFS(AH272=1,0,TRIM(INDIRECT("ｄａｔａ!$"&amp;AH$112&amp;"$"&amp;$B271))="",1,TRIM(INDIRECT("ｄａｔａ!$"&amp;AH$112&amp;"$"&amp;$B271))&lt;&gt;"",0)</f>
        <v>1</v>
      </c>
      <c r="AI271" s="80" cm="1">
        <f t="array" aca="1" ref="AI271" ca="1">_xlfn.IFS(AI272=1,0,TRIM(INDIRECT("ｄａｔａ!$"&amp;AI$112&amp;"$"&amp;$B271))="",1,TRIM(INDIRECT("ｄａｔａ!$"&amp;AI$112&amp;"$"&amp;$B271))&lt;&gt;"",0)</f>
        <v>1</v>
      </c>
      <c r="AJ271" s="80" cm="1">
        <f t="array" aca="1" ref="AJ271" ca="1">_xlfn.IFS(AJ272=1,0,TRIM(INDIRECT("ｄａｔａ!$"&amp;AJ$112&amp;"$"&amp;$B271))="",1,TRIM(INDIRECT("ｄａｔａ!$"&amp;AJ$112&amp;"$"&amp;$B271))&lt;&gt;"",0)</f>
        <v>1</v>
      </c>
      <c r="AK271" s="80" cm="1">
        <f t="array" aca="1" ref="AK271" ca="1">_xlfn.IFS(AK272=1,0,TRIM(INDIRECT("ｄａｔａ!$"&amp;AK$112&amp;"$"&amp;$B271))="",1,TRIM(INDIRECT("ｄａｔａ!$"&amp;AK$112&amp;"$"&amp;$B271))&lt;&gt;"",0)</f>
        <v>1</v>
      </c>
      <c r="AL271" s="80" cm="1">
        <f t="array" aca="1" ref="AL271" ca="1">_xlfn.IFS(AL272=1,0,TRIM(INDIRECT("ｄａｔａ!$"&amp;AL$112&amp;"$"&amp;$B271))="",1,TRIM(INDIRECT("ｄａｔａ!$"&amp;AL$112&amp;"$"&amp;$B271))&lt;&gt;"",0)</f>
        <v>1</v>
      </c>
      <c r="AM271" s="80" cm="1">
        <f t="array" aca="1" ref="AM271" ca="1">_xlfn.IFS(AM272=1,0,TRIM(INDIRECT("ｄａｔａ!$"&amp;AM$112&amp;"$"&amp;$B271))="",1,TRIM(INDIRECT("ｄａｔａ!$"&amp;AM$112&amp;"$"&amp;$B271))&lt;&gt;"",0)</f>
        <v>1</v>
      </c>
      <c r="AN271" s="80" cm="1">
        <f t="array" aca="1" ref="AN271" ca="1">_xlfn.IFS(AN272=1,0,TRIM(INDIRECT("ｄａｔａ!$"&amp;AN$112&amp;"$"&amp;$B271))="",1,TRIM(INDIRECT("ｄａｔａ!$"&amp;AN$112&amp;"$"&amp;$B271))&lt;&gt;"",0)</f>
        <v>1</v>
      </c>
      <c r="AO271" s="80" cm="1">
        <f t="array" aca="1" ref="AO271" ca="1">_xlfn.IFS(AO272=1,0,TRIM(INDIRECT("ｄａｔａ!$"&amp;AO$112&amp;"$"&amp;$B271))="",1,TRIM(INDIRECT("ｄａｔａ!$"&amp;AO$112&amp;"$"&amp;$B271))&lt;&gt;"",0)</f>
        <v>1</v>
      </c>
      <c r="AP271" s="80">
        <f ca="1">IF(SUM($AQ271:$AZ271)=10,1,0)</f>
        <v>1</v>
      </c>
      <c r="AQ271" s="80" cm="1">
        <f t="array" aca="1" ref="AQ271" ca="1">_xlfn.IFS(AQ272=1,0,TRIM(INDIRECT("ｄａｔａ!$"&amp;AQ$112&amp;"$"&amp;$B271))="",1,TRIM(INDIRECT("ｄａｔａ!$"&amp;AQ$112&amp;"$"&amp;$B271))&lt;&gt;"",0)</f>
        <v>1</v>
      </c>
      <c r="AR271" s="80" cm="1">
        <f t="array" aca="1" ref="AR271" ca="1">_xlfn.IFS(AR272=1,0,TRIM(INDIRECT("ｄａｔａ!$"&amp;AR$112&amp;"$"&amp;$B271))="",1,TRIM(INDIRECT("ｄａｔａ!$"&amp;AR$112&amp;"$"&amp;$B271))&lt;&gt;"",0)</f>
        <v>1</v>
      </c>
      <c r="AS271" s="80" cm="1">
        <f t="array" aca="1" ref="AS271" ca="1">_xlfn.IFS(AS272=1,0,TRIM(INDIRECT("ｄａｔａ!$"&amp;AS$112&amp;"$"&amp;$B271))="",1,TRIM(INDIRECT("ｄａｔａ!$"&amp;AS$112&amp;"$"&amp;$B271))&lt;&gt;"",0)</f>
        <v>1</v>
      </c>
      <c r="AT271" s="80" cm="1">
        <f t="array" aca="1" ref="AT271" ca="1">_xlfn.IFS(AT272=1,0,TRIM(INDIRECT("ｄａｔａ!$"&amp;AT$112&amp;"$"&amp;$B271))="",1,TRIM(INDIRECT("ｄａｔａ!$"&amp;AT$112&amp;"$"&amp;$B271))&lt;&gt;"",0)</f>
        <v>1</v>
      </c>
      <c r="AU271" s="80" cm="1">
        <f t="array" aca="1" ref="AU271" ca="1">_xlfn.IFS(AU272=1,0,TRIM(INDIRECT("ｄａｔａ!$"&amp;AU$112&amp;"$"&amp;$B271))="",1,TRIM(INDIRECT("ｄａｔａ!$"&amp;AU$112&amp;"$"&amp;$B271))&lt;&gt;"",0)</f>
        <v>1</v>
      </c>
      <c r="AV271" s="80" cm="1">
        <f t="array" aca="1" ref="AV271" ca="1">_xlfn.IFS(AV272=1,0,TRIM(INDIRECT("ｄａｔａ!$"&amp;AV$112&amp;"$"&amp;$B271))="",1,TRIM(INDIRECT("ｄａｔａ!$"&amp;AV$112&amp;"$"&amp;$B271))&lt;&gt;"",0)</f>
        <v>1</v>
      </c>
      <c r="AW271" s="80" cm="1">
        <f t="array" aca="1" ref="AW271" ca="1">_xlfn.IFS(AW272=1,0,TRIM(INDIRECT("ｄａｔａ!$"&amp;AW$112&amp;"$"&amp;$B271))="",1,TRIM(INDIRECT("ｄａｔａ!$"&amp;AW$112&amp;"$"&amp;$B271))&lt;&gt;"",0)</f>
        <v>1</v>
      </c>
      <c r="AX271" s="80" cm="1">
        <f t="array" aca="1" ref="AX271" ca="1">_xlfn.IFS(AX272=1,0,TRIM(INDIRECT("ｄａｔａ!$"&amp;AX$112&amp;"$"&amp;$B271))="",1,TRIM(INDIRECT("ｄａｔａ!$"&amp;AX$112&amp;"$"&amp;$B271))&lt;&gt;"",0)</f>
        <v>1</v>
      </c>
      <c r="AY271" s="80" cm="1">
        <f t="array" aca="1" ref="AY271" ca="1">_xlfn.IFS(AY272=1,0,TRIM(INDIRECT("ｄａｔａ!$"&amp;AY$112&amp;"$"&amp;$B271))="",1,TRIM(INDIRECT("ｄａｔａ!$"&amp;AY$112&amp;"$"&amp;$B271))&lt;&gt;"",0)</f>
        <v>1</v>
      </c>
      <c r="AZ271" s="80" cm="1">
        <f t="array" aca="1" ref="AZ271" ca="1">_xlfn.IFS(AZ272=1,0,TRIM(INDIRECT("ｄａｔａ!$"&amp;AZ$112&amp;"$"&amp;$B271))="",1,TRIM(INDIRECT("ｄａｔａ!$"&amp;AZ$112&amp;"$"&amp;$B271))&lt;&gt;"",0)</f>
        <v>1</v>
      </c>
      <c r="BA271" s="80">
        <f ca="1">IF(SUM($BB271:$BP271)=15,1,0)</f>
        <v>1</v>
      </c>
      <c r="BB271" s="80" cm="1">
        <f t="array" aca="1" ref="BB271" ca="1">_xlfn.IFS(BB272=1,0,TRIM(INDIRECT("ｄａｔａ!$"&amp;BB$112&amp;"$"&amp;$B271))="",1,TRIM(INDIRECT("ｄａｔａ!$"&amp;BB$112&amp;"$"&amp;$B271))&lt;&gt;"",0)</f>
        <v>1</v>
      </c>
      <c r="BC271" s="80" cm="1">
        <f t="array" aca="1" ref="BC271" ca="1">_xlfn.IFS(BC272=1,0,TRIM(INDIRECT("ｄａｔａ!$"&amp;BC$112&amp;"$"&amp;$B271))="",1,TRIM(INDIRECT("ｄａｔａ!$"&amp;BC$112&amp;"$"&amp;$B271))&lt;&gt;"",0)</f>
        <v>1</v>
      </c>
      <c r="BD271" s="80" cm="1">
        <f t="array" aca="1" ref="BD271" ca="1">_xlfn.IFS(BD272=1,0,TRIM(INDIRECT("ｄａｔａ!$"&amp;BD$112&amp;"$"&amp;$B271))="",1,TRIM(INDIRECT("ｄａｔａ!$"&amp;BD$112&amp;"$"&amp;$B271))&lt;&gt;"",0)</f>
        <v>1</v>
      </c>
      <c r="BE271" s="80" cm="1">
        <f t="array" aca="1" ref="BE271" ca="1">_xlfn.IFS(BE272=1,0,TRIM(INDIRECT("ｄａｔａ!$"&amp;BE$112&amp;"$"&amp;$B271))="",1,TRIM(INDIRECT("ｄａｔａ!$"&amp;BE$112&amp;"$"&amp;$B271))&lt;&gt;"",0)</f>
        <v>1</v>
      </c>
      <c r="BF271" s="80" cm="1">
        <f t="array" aca="1" ref="BF271" ca="1">_xlfn.IFS(BF272=1,0,TRIM(INDIRECT("ｄａｔａ!$"&amp;BF$112&amp;"$"&amp;$B271))="",1,TRIM(INDIRECT("ｄａｔａ!$"&amp;BF$112&amp;"$"&amp;$B271))&lt;&gt;"",0)</f>
        <v>1</v>
      </c>
      <c r="BG271" s="80" cm="1">
        <f t="array" aca="1" ref="BG271" ca="1">_xlfn.IFS(BG272=1,0,TRIM(INDIRECT("ｄａｔａ!$"&amp;BG$112&amp;"$"&amp;$B271))="",1,TRIM(INDIRECT("ｄａｔａ!$"&amp;BG$112&amp;"$"&amp;$B271))&lt;&gt;"",0)</f>
        <v>1</v>
      </c>
      <c r="BH271" s="80" cm="1">
        <f t="array" aca="1" ref="BH271" ca="1">_xlfn.IFS(BH272=1,0,TRIM(INDIRECT("ｄａｔａ!$"&amp;BH$112&amp;"$"&amp;$B271))="",1,TRIM(INDIRECT("ｄａｔａ!$"&amp;BH$112&amp;"$"&amp;$B271))&lt;&gt;"",0)</f>
        <v>1</v>
      </c>
      <c r="BI271" s="80" cm="1">
        <f t="array" aca="1" ref="BI271" ca="1">_xlfn.IFS(BI272=1,0,TRIM(INDIRECT("ｄａｔａ!$"&amp;BI$112&amp;"$"&amp;$B271))="",1,TRIM(INDIRECT("ｄａｔａ!$"&amp;BI$112&amp;"$"&amp;$B271))&lt;&gt;"",0)</f>
        <v>1</v>
      </c>
      <c r="BJ271" s="80" cm="1">
        <f t="array" aca="1" ref="BJ271" ca="1">_xlfn.IFS(BJ272=1,0,TRIM(INDIRECT("ｄａｔａ!$"&amp;BJ$112&amp;"$"&amp;$B271))="",1,TRIM(INDIRECT("ｄａｔａ!$"&amp;BJ$112&amp;"$"&amp;$B271))&lt;&gt;"",0)</f>
        <v>1</v>
      </c>
      <c r="BK271" s="80" cm="1">
        <f t="array" aca="1" ref="BK271" ca="1">_xlfn.IFS(BK272=1,0,TRIM(INDIRECT("ｄａｔａ!$"&amp;BK$112&amp;"$"&amp;$B271))="",1,TRIM(INDIRECT("ｄａｔａ!$"&amp;BK$112&amp;"$"&amp;$B271))&lt;&gt;"",0)</f>
        <v>1</v>
      </c>
      <c r="BL271" s="80" cm="1">
        <f t="array" aca="1" ref="BL271" ca="1">_xlfn.IFS(BL272=1,0,TRIM(INDIRECT("ｄａｔａ!$"&amp;BL$112&amp;"$"&amp;$B271))="",1,TRIM(INDIRECT("ｄａｔａ!$"&amp;BL$112&amp;"$"&amp;$B271))&lt;&gt;"",0)</f>
        <v>1</v>
      </c>
      <c r="BM271" s="80" cm="1">
        <f t="array" aca="1" ref="BM271" ca="1">_xlfn.IFS(BM272=1,0,TRIM(INDIRECT("ｄａｔａ!$"&amp;BM$112&amp;"$"&amp;$B271))="",1,TRIM(INDIRECT("ｄａｔａ!$"&amp;BM$112&amp;"$"&amp;$B271))&lt;&gt;"",0)</f>
        <v>1</v>
      </c>
      <c r="BN271" s="80" cm="1">
        <f t="array" aca="1" ref="BN271" ca="1">_xlfn.IFS(BN272=1,0,TRIM(INDIRECT("ｄａｔａ!$"&amp;BN$112&amp;"$"&amp;$B271))="",1,TRIM(INDIRECT("ｄａｔａ!$"&amp;BN$112&amp;"$"&amp;$B271))&lt;&gt;"",0)</f>
        <v>1</v>
      </c>
      <c r="BO271" s="80" cm="1">
        <f t="array" aca="1" ref="BO271" ca="1">_xlfn.IFS(BO272=1,0,TRIM(INDIRECT("ｄａｔａ!$"&amp;BO$112&amp;"$"&amp;$B271))="",1,TRIM(INDIRECT("ｄａｔａ!$"&amp;BO$112&amp;"$"&amp;$B271))&lt;&gt;"",0)</f>
        <v>1</v>
      </c>
      <c r="BP271" s="80" cm="1">
        <f t="array" aca="1" ref="BP271" ca="1">_xlfn.IFS(BP272=1,0,TRIM(INDIRECT("ｄａｔａ!$"&amp;BP$112&amp;"$"&amp;$B271))="",1,TRIM(INDIRECT("ｄａｔａ!$"&amp;BP$112&amp;"$"&amp;$B271))&lt;&gt;"",0)</f>
        <v>1</v>
      </c>
    </row>
    <row r="272" spans="1:68" x14ac:dyDescent="0.2">
      <c r="B272" s="80">
        <f>VLOOKUP($A269,$A$11:$B$110,2,FALSE)</f>
        <v>46</v>
      </c>
      <c r="C272" s="80" t="s">
        <v>2430</v>
      </c>
      <c r="D272" s="80" cm="1">
        <f t="array" aca="1" ref="D272" ca="1">IF(ISERROR(INDIRECT("ｄａｔａ!$"&amp;D$112&amp;"$"&amp;$B272)),1,0)</f>
        <v>0</v>
      </c>
      <c r="F272" s="80" cm="1">
        <f t="array" aca="1" ref="F272" ca="1">IF(ISERROR(INDIRECT("ｄａｔａ!$"&amp;F$112&amp;"$"&amp;$B272)),1,0)</f>
        <v>0</v>
      </c>
      <c r="G272" s="80" cm="1">
        <f t="array" aca="1" ref="G272" ca="1">IF(ISERROR(INDIRECT("ｄａｔａ!$"&amp;G$112&amp;"$"&amp;$B272)),1,0)</f>
        <v>0</v>
      </c>
      <c r="H272" s="80" cm="1">
        <f t="array" aca="1" ref="H272" ca="1">IF(ISERROR(INDIRECT("ｄａｔａ!$"&amp;H$112&amp;"$"&amp;$B272)),1,0)</f>
        <v>0</v>
      </c>
      <c r="I272" s="80" cm="1">
        <f t="array" aca="1" ref="I272" ca="1">IF(ISERROR(INDIRECT("ｄａｔａ!$"&amp;I$112&amp;"$"&amp;$B272)),1,0)</f>
        <v>0</v>
      </c>
      <c r="J272" s="80" cm="1">
        <f t="array" aca="1" ref="J272" ca="1">IF(ISERROR(INDIRECT("ｄａｔａ!$"&amp;J$112&amp;"$"&amp;$B272)),1,0)</f>
        <v>0</v>
      </c>
      <c r="K272" s="80" cm="1">
        <f t="array" aca="1" ref="K272" ca="1">IF(ISERROR(INDIRECT("ｄａｔａ!$"&amp;K$112&amp;"$"&amp;$B272)),1,0)</f>
        <v>0</v>
      </c>
      <c r="L272" s="80" cm="1">
        <f t="array" aca="1" ref="L272" ca="1">IF(ISERROR(INDIRECT("ｄａｔａ!$"&amp;L$112&amp;"$"&amp;$B272)),1,0)</f>
        <v>0</v>
      </c>
      <c r="M272" s="80" cm="1">
        <f t="array" aca="1" ref="M272" ca="1">IF(ISERROR(INDIRECT("ｄａｔａ!$"&amp;M$112&amp;"$"&amp;$B272)),1,0)</f>
        <v>0</v>
      </c>
      <c r="N272" s="80" cm="1">
        <f t="array" aca="1" ref="N272" ca="1">IF(ISERROR(INDIRECT("ｄａｔａ!$"&amp;N$112&amp;"$"&amp;$B272)),1,0)</f>
        <v>0</v>
      </c>
      <c r="O272" s="80" cm="1">
        <f t="array" aca="1" ref="O272" ca="1">IF(ISERROR(INDIRECT("ｄａｔａ!$"&amp;O$112&amp;"$"&amp;$B272)),1,0)</f>
        <v>0</v>
      </c>
      <c r="P272" s="80" cm="1">
        <f t="array" aca="1" ref="P272" ca="1">IF(ISERROR(INDIRECT("ｄａｔａ!$"&amp;P$112&amp;"$"&amp;$B272)),1,0)</f>
        <v>0</v>
      </c>
      <c r="Q272" s="80" cm="1">
        <f t="array" aca="1" ref="Q272" ca="1">IF(ISERROR(INDIRECT("ｄａｔａ!$"&amp;Q$112&amp;"$"&amp;$B272)),1,0)</f>
        <v>0</v>
      </c>
      <c r="R272" s="80" cm="1">
        <f t="array" aca="1" ref="R272" ca="1">IF(ISERROR(INDIRECT("ｄａｔａ!$"&amp;R$112&amp;"$"&amp;$B272)),1,0)</f>
        <v>0</v>
      </c>
      <c r="S272" s="80" cm="1">
        <f t="array" aca="1" ref="S272" ca="1">IF(ISERROR(INDIRECT("ｄａｔａ!$"&amp;S$112&amp;"$"&amp;$B272)),1,0)</f>
        <v>0</v>
      </c>
      <c r="T272" s="80" cm="1">
        <f t="array" aca="1" ref="T272" ca="1">IF(ISERROR(INDIRECT("ｄａｔａ!$"&amp;T$112&amp;"$"&amp;$B272)),1,0)</f>
        <v>0</v>
      </c>
      <c r="U272" s="80" cm="1">
        <f t="array" aca="1" ref="U272" ca="1">IF(ISERROR(INDIRECT("ｄａｔａ!$"&amp;U$112&amp;"$"&amp;$B272)),1,0)</f>
        <v>0</v>
      </c>
      <c r="V272" s="80" cm="1">
        <f t="array" aca="1" ref="V272" ca="1">IF(ISERROR(INDIRECT("ｄａｔａ!$"&amp;V$112&amp;"$"&amp;$B272)),1,0)</f>
        <v>0</v>
      </c>
      <c r="W272" s="80" cm="1">
        <f t="array" aca="1" ref="W272" ca="1">IF(ISERROR(INDIRECT("ｄａｔａ!$"&amp;W$112&amp;"$"&amp;$B272)),1,0)</f>
        <v>0</v>
      </c>
      <c r="X272" s="80">
        <f ca="1">IF(SUM($Y270:$AO270,$Y272:$AO272)&gt;0,1,0)</f>
        <v>0</v>
      </c>
      <c r="Y272" s="80" cm="1">
        <f t="array" aca="1" ref="Y272" ca="1">IF(ISERROR(INDIRECT("ｄａｔａ!$"&amp;Y$112&amp;"$"&amp;$B272)),1,0)</f>
        <v>0</v>
      </c>
      <c r="Z272" s="80" cm="1">
        <f t="array" aca="1" ref="Z272" ca="1">IF(ISERROR(INDIRECT("ｄａｔａ!$"&amp;Z$112&amp;"$"&amp;$B272)),1,0)</f>
        <v>0</v>
      </c>
      <c r="AA272" s="80" cm="1">
        <f t="array" aca="1" ref="AA272" ca="1">IF(ISERROR(INDIRECT("ｄａｔａ!$"&amp;AA$112&amp;"$"&amp;$B272)),1,0)</f>
        <v>0</v>
      </c>
      <c r="AB272" s="80" cm="1">
        <f t="array" aca="1" ref="AB272" ca="1">IF(ISERROR(INDIRECT("ｄａｔａ!$"&amp;AB$112&amp;"$"&amp;$B272)),1,0)</f>
        <v>0</v>
      </c>
      <c r="AC272" s="80" cm="1">
        <f t="array" aca="1" ref="AC272" ca="1">IF(ISERROR(INDIRECT("ｄａｔａ!$"&amp;AC$112&amp;"$"&amp;$B272)),1,0)</f>
        <v>0</v>
      </c>
      <c r="AD272" s="80" cm="1">
        <f t="array" aca="1" ref="AD272" ca="1">IF(ISERROR(INDIRECT("ｄａｔａ!$"&amp;AD$112&amp;"$"&amp;$B272)),1,0)</f>
        <v>0</v>
      </c>
      <c r="AE272" s="80" cm="1">
        <f t="array" aca="1" ref="AE272" ca="1">IF(ISERROR(INDIRECT("ｄａｔａ!$"&amp;AE$112&amp;"$"&amp;$B272)),1,0)</f>
        <v>0</v>
      </c>
      <c r="AF272" s="80" cm="1">
        <f t="array" aca="1" ref="AF272" ca="1">IF(ISERROR(INDIRECT("ｄａｔａ!$"&amp;AF$112&amp;"$"&amp;$B272)),1,0)</f>
        <v>0</v>
      </c>
      <c r="AG272" s="80" cm="1">
        <f t="array" aca="1" ref="AG272" ca="1">IF(ISERROR(INDIRECT("ｄａｔａ!$"&amp;AG$112&amp;"$"&amp;$B272)),1,0)</f>
        <v>0</v>
      </c>
      <c r="AH272" s="80" cm="1">
        <f t="array" aca="1" ref="AH272" ca="1">IF(ISERROR(INDIRECT("ｄａｔａ!$"&amp;AH$112&amp;"$"&amp;$B272)),1,0)</f>
        <v>0</v>
      </c>
      <c r="AI272" s="80" cm="1">
        <f t="array" aca="1" ref="AI272" ca="1">IF(ISERROR(INDIRECT("ｄａｔａ!$"&amp;AI$112&amp;"$"&amp;$B272)),1,0)</f>
        <v>0</v>
      </c>
      <c r="AJ272" s="80" cm="1">
        <f t="array" aca="1" ref="AJ272" ca="1">IF(ISERROR(INDIRECT("ｄａｔａ!$"&amp;AJ$112&amp;"$"&amp;$B272)),1,0)</f>
        <v>0</v>
      </c>
      <c r="AK272" s="80" cm="1">
        <f t="array" aca="1" ref="AK272" ca="1">IF(ISERROR(INDIRECT("ｄａｔａ!$"&amp;AK$112&amp;"$"&amp;$B272)),1,0)</f>
        <v>0</v>
      </c>
      <c r="AL272" s="80" cm="1">
        <f t="array" aca="1" ref="AL272" ca="1">IF(ISERROR(INDIRECT("ｄａｔａ!$"&amp;AL$112&amp;"$"&amp;$B272)),1,0)</f>
        <v>0</v>
      </c>
      <c r="AM272" s="80" cm="1">
        <f t="array" aca="1" ref="AM272" ca="1">IF(ISERROR(INDIRECT("ｄａｔａ!$"&amp;AM$112&amp;"$"&amp;$B272)),1,0)</f>
        <v>0</v>
      </c>
      <c r="AN272" s="80" cm="1">
        <f t="array" aca="1" ref="AN272" ca="1">IF(ISERROR(INDIRECT("ｄａｔａ!$"&amp;AN$112&amp;"$"&amp;$B272)),1,0)</f>
        <v>0</v>
      </c>
      <c r="AO272" s="80" cm="1">
        <f t="array" aca="1" ref="AO272" ca="1">IF(ISERROR(INDIRECT("ｄａｔａ!$"&amp;AO$112&amp;"$"&amp;$B272)),1,0)</f>
        <v>0</v>
      </c>
      <c r="AP272" s="80">
        <f ca="1">IF(SUM($AQ270:$AZ270,$AQ272:$AZ272)&gt;0,1,0)</f>
        <v>0</v>
      </c>
      <c r="AQ272" s="80" cm="1">
        <f t="array" aca="1" ref="AQ272" ca="1">IF(ISERROR(INDIRECT("ｄａｔａ!$"&amp;AQ$112&amp;"$"&amp;$B272)),1,0)</f>
        <v>0</v>
      </c>
      <c r="AR272" s="80" cm="1">
        <f t="array" aca="1" ref="AR272" ca="1">IF(ISERROR(INDIRECT("ｄａｔａ!$"&amp;AR$112&amp;"$"&amp;$B272)),1,0)</f>
        <v>0</v>
      </c>
      <c r="AS272" s="80" cm="1">
        <f t="array" aca="1" ref="AS272" ca="1">IF(ISERROR(INDIRECT("ｄａｔａ!$"&amp;AS$112&amp;"$"&amp;$B272)),1,0)</f>
        <v>0</v>
      </c>
      <c r="AT272" s="80" cm="1">
        <f t="array" aca="1" ref="AT272" ca="1">IF(ISERROR(INDIRECT("ｄａｔａ!$"&amp;AT$112&amp;"$"&amp;$B272)),1,0)</f>
        <v>0</v>
      </c>
      <c r="AU272" s="80" cm="1">
        <f t="array" aca="1" ref="AU272" ca="1">IF(ISERROR(INDIRECT("ｄａｔａ!$"&amp;AU$112&amp;"$"&amp;$B272)),1,0)</f>
        <v>0</v>
      </c>
      <c r="AV272" s="80" cm="1">
        <f t="array" aca="1" ref="AV272" ca="1">IF(ISERROR(INDIRECT("ｄａｔａ!$"&amp;AV$112&amp;"$"&amp;$B272)),1,0)</f>
        <v>0</v>
      </c>
      <c r="AW272" s="80" cm="1">
        <f t="array" aca="1" ref="AW272" ca="1">IF(ISERROR(INDIRECT("ｄａｔａ!$"&amp;AW$112&amp;"$"&amp;$B272)),1,0)</f>
        <v>0</v>
      </c>
      <c r="AX272" s="80" cm="1">
        <f t="array" aca="1" ref="AX272" ca="1">IF(ISERROR(INDIRECT("ｄａｔａ!$"&amp;AX$112&amp;"$"&amp;$B272)),1,0)</f>
        <v>0</v>
      </c>
      <c r="AY272" s="80" cm="1">
        <f t="array" aca="1" ref="AY272" ca="1">IF(ISERROR(INDIRECT("ｄａｔａ!$"&amp;AY$112&amp;"$"&amp;$B272)),1,0)</f>
        <v>0</v>
      </c>
      <c r="AZ272" s="80" cm="1">
        <f t="array" aca="1" ref="AZ272" ca="1">IF(ISERROR(INDIRECT("ｄａｔａ!$"&amp;AZ$112&amp;"$"&amp;$B272)),1,0)</f>
        <v>0</v>
      </c>
      <c r="BA272" s="80">
        <f ca="1">IF(SUM($BB270:$BP270,$BB272:$BP272)&gt;0,1,0)</f>
        <v>0</v>
      </c>
      <c r="BB272" s="80" cm="1">
        <f t="array" aca="1" ref="BB272" ca="1">IF(ISERROR(INDIRECT("ｄａｔａ!$"&amp;BB$112&amp;"$"&amp;$B272)),1,0)</f>
        <v>0</v>
      </c>
      <c r="BC272" s="80" cm="1">
        <f t="array" aca="1" ref="BC272" ca="1">IF(ISERROR(INDIRECT("ｄａｔａ!$"&amp;BC$112&amp;"$"&amp;$B272)),1,0)</f>
        <v>0</v>
      </c>
      <c r="BD272" s="80" cm="1">
        <f t="array" aca="1" ref="BD272" ca="1">IF(ISERROR(INDIRECT("ｄａｔａ!$"&amp;BD$112&amp;"$"&amp;$B272)),1,0)</f>
        <v>0</v>
      </c>
      <c r="BE272" s="80" cm="1">
        <f t="array" aca="1" ref="BE272" ca="1">IF(ISERROR(INDIRECT("ｄａｔａ!$"&amp;BE$112&amp;"$"&amp;$B272)),1,0)</f>
        <v>0</v>
      </c>
      <c r="BF272" s="80" cm="1">
        <f t="array" aca="1" ref="BF272" ca="1">IF(ISERROR(INDIRECT("ｄａｔａ!$"&amp;BF$112&amp;"$"&amp;$B272)),1,0)</f>
        <v>0</v>
      </c>
      <c r="BG272" s="80" cm="1">
        <f t="array" aca="1" ref="BG272" ca="1">IF(ISERROR(INDIRECT("ｄａｔａ!$"&amp;BG$112&amp;"$"&amp;$B272)),1,0)</f>
        <v>0</v>
      </c>
      <c r="BH272" s="80" cm="1">
        <f t="array" aca="1" ref="BH272" ca="1">IF(ISERROR(INDIRECT("ｄａｔａ!$"&amp;BH$112&amp;"$"&amp;$B272)),1,0)</f>
        <v>0</v>
      </c>
      <c r="BI272" s="80" cm="1">
        <f t="array" aca="1" ref="BI272" ca="1">IF(ISERROR(INDIRECT("ｄａｔａ!$"&amp;BI$112&amp;"$"&amp;$B272)),1,0)</f>
        <v>0</v>
      </c>
      <c r="BJ272" s="80" cm="1">
        <f t="array" aca="1" ref="BJ272" ca="1">IF(ISERROR(INDIRECT("ｄａｔａ!$"&amp;BJ$112&amp;"$"&amp;$B272)),1,0)</f>
        <v>0</v>
      </c>
      <c r="BK272" s="80" cm="1">
        <f t="array" aca="1" ref="BK272" ca="1">IF(ISERROR(INDIRECT("ｄａｔａ!$"&amp;BK$112&amp;"$"&amp;$B272)),1,0)</f>
        <v>0</v>
      </c>
      <c r="BL272" s="80" cm="1">
        <f t="array" aca="1" ref="BL272" ca="1">IF(ISERROR(INDIRECT("ｄａｔａ!$"&amp;BL$112&amp;"$"&amp;$B272)),1,0)</f>
        <v>0</v>
      </c>
      <c r="BM272" s="80" cm="1">
        <f t="array" aca="1" ref="BM272" ca="1">IF(ISERROR(INDIRECT("ｄａｔａ!$"&amp;BM$112&amp;"$"&amp;$B272)),1,0)</f>
        <v>0</v>
      </c>
      <c r="BN272" s="80" cm="1">
        <f t="array" aca="1" ref="BN272" ca="1">IF(ISERROR(INDIRECT("ｄａｔａ!$"&amp;BN$112&amp;"$"&amp;$B272)),1,0)</f>
        <v>0</v>
      </c>
      <c r="BO272" s="80" cm="1">
        <f t="array" aca="1" ref="BO272" ca="1">IF(ISERROR(INDIRECT("ｄａｔａ!$"&amp;BO$112&amp;"$"&amp;$B272)),1,0)</f>
        <v>0</v>
      </c>
      <c r="BP272" s="80" cm="1">
        <f t="array" aca="1" ref="BP272" ca="1">IF(ISERROR(INDIRECT("ｄａｔａ!$"&amp;BP$112&amp;"$"&amp;$B272)),1,0)</f>
        <v>0</v>
      </c>
    </row>
    <row r="273" spans="1:68" x14ac:dyDescent="0.2">
      <c r="A273" s="80" t="s">
        <v>2358</v>
      </c>
      <c r="B273" s="80">
        <f>VLOOKUP($A273,$A$11:$B$110,2,FALSE)</f>
        <v>47</v>
      </c>
      <c r="C273" s="80" t="s">
        <v>2435</v>
      </c>
      <c r="D273" s="80" cm="1">
        <f t="array" aca="1" ref="D273" ca="1">_xlfn.IFS(D274=1,0,D275=1,0,AND(INDIRECT("ｄａｔａ!$"&amp;D$112&amp;"$"&amp;$B273)&lt;=INDIRECT("kikan!$Q$11"),INDIRECT("ｄａｔａ!$"&amp;D$112&amp;"$"&amp;$B273)&gt;=INDIRECT("kikan!$K$11")),0,TRUE,1)</f>
        <v>0</v>
      </c>
      <c r="F273" s="80">
        <v>0</v>
      </c>
      <c r="G273" s="80">
        <v>0</v>
      </c>
      <c r="H273" s="80">
        <v>0</v>
      </c>
      <c r="I273" s="80" cm="1">
        <f t="array" aca="1" ref="I273" ca="1">_xlfn.IFS(I274=1,0,I275=1,0,INDIRECT("ｄａｔａ!$"&amp;I$112&amp;"$"&amp;$B273)&gt;=INDIRECT("kikan!$I$11"),0,TRUE,1)</f>
        <v>0</v>
      </c>
      <c r="J273" s="80" cm="1">
        <f t="array" aca="1" ref="J273" ca="1">_xlfn.IFS(D276=1,0,I273=1,0,J274=1,0,I275=1,0,J275=1,0,INDIRECT("ｄａｔａ!$"&amp;I$112&amp;"$"&amp;$B273)&gt;INDIRECT("kikan!$I$11"),0,INDIRECT("ｄａｔａ!$"&amp;J$112&amp;"$"&amp;$B273)&gt;=INDIRECT("ｄａｔａ!$"&amp;D$112&amp;"$"&amp;$B273),0,TRUE,1)</f>
        <v>0</v>
      </c>
      <c r="K273" s="80" cm="1">
        <f t="array" aca="1" ref="K273" ca="1">_xlfn.IFS(K274=1,0,K275=1,0,AND(INDIRECT("ｄａｔａ!$"&amp;K$112&amp;"$"&amp;$B274)&gt;0,INDIRECT("ｄａｔａ!$"&amp;K$112&amp;"$"&amp;$B274)&lt;10000),0,TRUE,1)</f>
        <v>0</v>
      </c>
      <c r="L273" s="80" cm="1">
        <f t="array" aca="1" ref="L273" ca="1">_xlfn.IFS(L274=1,0,L275=1,0,INDIRECT("ｄａｔａ!$"&amp;L$112&amp;"$"&amp;$B273)&lt;20000,1,TRUE,0)</f>
        <v>0</v>
      </c>
      <c r="M273" s="80">
        <v>0</v>
      </c>
      <c r="N273" s="80">
        <v>0</v>
      </c>
      <c r="O273" s="80" cm="1">
        <f t="array" aca="1" ref="O273" ca="1">_xlfn.IFS(O276=1,0,INDIRECT("ｄａｔａ!$"&amp;O$112&amp;"$"&amp;$B274)=4,1,TRUE,0)</f>
        <v>0</v>
      </c>
      <c r="P273" s="80" cm="1">
        <f t="array" aca="1" ref="P273" ca="1">_xlfn.IFS(P276=1,0,AND(INDIRECT("ｄａｔａ!$"&amp;P$112&amp;"$"&amp;$B274)&lt;=3,INDIRECT("ｄａｔａ!$"&amp;P$112&amp;"$"&amp;$B274)&gt;0),1,TRUE,0)</f>
        <v>0</v>
      </c>
      <c r="Q273" s="80" cm="1">
        <f t="array" aca="1" ref="Q273" ca="1">_xlfn.IFS(Q276=1,0,INDIRECT("ｄａｔａ!$"&amp;Q$112&amp;"$"&amp;$B273)=1,1,TRUE,0)</f>
        <v>0</v>
      </c>
      <c r="R273" s="80">
        <v>0</v>
      </c>
      <c r="S273" s="80">
        <v>0</v>
      </c>
      <c r="T273" s="80">
        <v>0</v>
      </c>
      <c r="U273" s="80">
        <v>0</v>
      </c>
      <c r="V273" s="80">
        <v>0</v>
      </c>
      <c r="W273" s="80">
        <v>0</v>
      </c>
      <c r="X273" s="80">
        <f ca="1">IF(AND(SUM($Y273:$AO273)=0,17-SUM($Y275:$AO275)&gt;1),1,0)</f>
        <v>0</v>
      </c>
      <c r="Y273" s="80" cm="1">
        <f t="array" aca="1" ref="Y273" ca="1">_xlfn.IFS(Y276=1,0,INDIRECT("ｄａｔａ!$"&amp;Y$112&amp;"$"&amp;$B273)=2,1,TRUE,0)</f>
        <v>0</v>
      </c>
      <c r="Z273" s="80" cm="1">
        <f t="array" aca="1" ref="Z273" ca="1">_xlfn.IFS(Z276=1,0,INDIRECT("ｄａｔａ!$"&amp;Z$112&amp;"$"&amp;$B273)=2,1,TRUE,0)</f>
        <v>0</v>
      </c>
      <c r="AA273" s="80" cm="1">
        <f t="array" aca="1" ref="AA273" ca="1">_xlfn.IFS(AA276=1,0,INDIRECT("ｄａｔａ!$"&amp;AA$112&amp;"$"&amp;$B273)=2,1,TRUE,0)</f>
        <v>0</v>
      </c>
      <c r="AB273" s="80" cm="1">
        <f t="array" aca="1" ref="AB273" ca="1">_xlfn.IFS(AB276=1,0,INDIRECT("ｄａｔａ!$"&amp;AB$112&amp;"$"&amp;$B273)=2,1,TRUE,0)</f>
        <v>0</v>
      </c>
      <c r="AC273" s="80" cm="1">
        <f t="array" aca="1" ref="AC273" ca="1">_xlfn.IFS(AC276=1,0,INDIRECT("ｄａｔａ!$"&amp;AC$112&amp;"$"&amp;$B273)=2,1,TRUE,0)</f>
        <v>0</v>
      </c>
      <c r="AD273" s="80" cm="1">
        <f t="array" aca="1" ref="AD273" ca="1">_xlfn.IFS(AD276=1,0,INDIRECT("ｄａｔａ!$"&amp;AD$112&amp;"$"&amp;$B273)=2,1,TRUE,0)</f>
        <v>0</v>
      </c>
      <c r="AE273" s="80" cm="1">
        <f t="array" aca="1" ref="AE273" ca="1">_xlfn.IFS(AE276=1,0,INDIRECT("ｄａｔａ!$"&amp;AE$112&amp;"$"&amp;$B273)=2,1,TRUE,0)</f>
        <v>0</v>
      </c>
      <c r="AF273" s="80" cm="1">
        <f t="array" aca="1" ref="AF273" ca="1">_xlfn.IFS(AF276=1,0,INDIRECT("ｄａｔａ!$"&amp;AF$112&amp;"$"&amp;$B273)=2,1,TRUE,0)</f>
        <v>0</v>
      </c>
      <c r="AG273" s="80" cm="1">
        <f t="array" aca="1" ref="AG273" ca="1">_xlfn.IFS(AG276=1,0,INDIRECT("ｄａｔａ!$"&amp;AG$112&amp;"$"&amp;$B273)=2,1,TRUE,0)</f>
        <v>0</v>
      </c>
      <c r="AH273" s="80" cm="1">
        <f t="array" aca="1" ref="AH273" ca="1">_xlfn.IFS(AH276=1,0,INDIRECT("ｄａｔａ!$"&amp;AH$112&amp;"$"&amp;$B273)=2,1,TRUE,0)</f>
        <v>0</v>
      </c>
      <c r="AI273" s="80" cm="1">
        <f t="array" aca="1" ref="AI273" ca="1">_xlfn.IFS(AI276=1,0,INDIRECT("ｄａｔａ!$"&amp;AI$112&amp;"$"&amp;$B273)=2,1,TRUE,0)</f>
        <v>0</v>
      </c>
      <c r="AJ273" s="80" cm="1">
        <f t="array" aca="1" ref="AJ273" ca="1">_xlfn.IFS(AJ276=1,0,INDIRECT("ｄａｔａ!$"&amp;AJ$112&amp;"$"&amp;$B273)=2,1,TRUE,0)</f>
        <v>0</v>
      </c>
      <c r="AK273" s="80" cm="1">
        <f t="array" aca="1" ref="AK273" ca="1">_xlfn.IFS(AK276=1,0,INDIRECT("ｄａｔａ!$"&amp;AK$112&amp;"$"&amp;$B273)=2,1,TRUE,0)</f>
        <v>0</v>
      </c>
      <c r="AL273" s="80" cm="1">
        <f t="array" aca="1" ref="AL273" ca="1">_xlfn.IFS(AL276=1,0,INDIRECT("ｄａｔａ!$"&amp;AL$112&amp;"$"&amp;$B273)=2,1,TRUE,0)</f>
        <v>0</v>
      </c>
      <c r="AM273" s="80" cm="1">
        <f t="array" aca="1" ref="AM273" ca="1">_xlfn.IFS(AM276=1,0,INDIRECT("ｄａｔａ!$"&amp;AM$112&amp;"$"&amp;$B273)=2,1,TRUE,0)</f>
        <v>0</v>
      </c>
      <c r="AN273" s="80" cm="1">
        <f t="array" aca="1" ref="AN273" ca="1">_xlfn.IFS(AN276=1,0,INDIRECT("ｄａｔａ!$"&amp;AN$112&amp;"$"&amp;$B273)=2,1,TRUE,0)</f>
        <v>0</v>
      </c>
      <c r="AO273" s="80" cm="1">
        <f t="array" aca="1" ref="AO273" ca="1">_xlfn.IFS(AO276=1,0,INDIRECT("ｄａｔａ!$"&amp;AO$112&amp;"$"&amp;$B273)=2,1,TRUE,0)</f>
        <v>0</v>
      </c>
      <c r="AP273" s="80">
        <f ca="1">IF(AND(SUM($AQ273:$AZ273)=0,10-SUM($AQ275:$AZ275)&gt;1),1,0)</f>
        <v>0</v>
      </c>
      <c r="AQ273" s="80" cm="1">
        <f t="array" aca="1" ref="AQ273" ca="1">_xlfn.IFS(AQ276=1,0,INDIRECT("ｄａｔａ!$"&amp;AQ$112&amp;"$"&amp;$B273)=2,1,TRUE,0)</f>
        <v>0</v>
      </c>
      <c r="AR273" s="80" cm="1">
        <f t="array" aca="1" ref="AR273" ca="1">_xlfn.IFS(AR276=1,0,INDIRECT("ｄａｔａ!$"&amp;AR$112&amp;"$"&amp;$B273)=2,1,TRUE,0)</f>
        <v>0</v>
      </c>
      <c r="AS273" s="80" cm="1">
        <f t="array" aca="1" ref="AS273" ca="1">_xlfn.IFS(AS276=1,0,INDIRECT("ｄａｔａ!$"&amp;AS$112&amp;"$"&amp;$B273)=2,1,TRUE,0)</f>
        <v>0</v>
      </c>
      <c r="AT273" s="80" cm="1">
        <f t="array" aca="1" ref="AT273" ca="1">_xlfn.IFS(AT276=1,0,INDIRECT("ｄａｔａ!$"&amp;AT$112&amp;"$"&amp;$B273)=2,1,TRUE,0)</f>
        <v>0</v>
      </c>
      <c r="AU273" s="80" cm="1">
        <f t="array" aca="1" ref="AU273" ca="1">_xlfn.IFS(AU276=1,0,INDIRECT("ｄａｔａ!$"&amp;AU$112&amp;"$"&amp;$B273)=2,1,TRUE,0)</f>
        <v>0</v>
      </c>
      <c r="AV273" s="80" cm="1">
        <f t="array" aca="1" ref="AV273" ca="1">_xlfn.IFS(AV276=1,0,INDIRECT("ｄａｔａ!$"&amp;AV$112&amp;"$"&amp;$B273)=2,1,TRUE,0)</f>
        <v>0</v>
      </c>
      <c r="AW273" s="80" cm="1">
        <f t="array" aca="1" ref="AW273" ca="1">_xlfn.IFS(AW276=1,0,INDIRECT("ｄａｔａ!$"&amp;AW$112&amp;"$"&amp;$B273)=2,1,TRUE,0)</f>
        <v>0</v>
      </c>
      <c r="AX273" s="80" cm="1">
        <f t="array" aca="1" ref="AX273" ca="1">_xlfn.IFS(AX276=1,0,INDIRECT("ｄａｔａ!$"&amp;AX$112&amp;"$"&amp;$B273)=2,1,TRUE,0)</f>
        <v>0</v>
      </c>
      <c r="AY273" s="80" cm="1">
        <f t="array" aca="1" ref="AY273" ca="1">_xlfn.IFS(AY276=1,0,INDIRECT("ｄａｔａ!$"&amp;AY$112&amp;"$"&amp;$B273)=2,1,TRUE,0)</f>
        <v>0</v>
      </c>
      <c r="AZ273" s="80" cm="1">
        <f t="array" aca="1" ref="AZ273" ca="1">_xlfn.IFS(AZ276=1,0,INDIRECT("ｄａｔａ!$"&amp;AZ$112&amp;"$"&amp;$B273)=2,1,TRUE,0)</f>
        <v>0</v>
      </c>
      <c r="BA273" s="80">
        <f ca="1">IF(AND(SUM($BB273:$BP273)=0,15-SUM($BB275:$BP275)&gt;1),1,0)</f>
        <v>0</v>
      </c>
      <c r="BB273" s="80" cm="1">
        <f t="array" aca="1" ref="BB273" ca="1">_xlfn.IFS(BB276=1,0,INDIRECT("ｄａｔａ!$"&amp;BB$112&amp;"$"&amp;$B273)=2,1,TRUE,0)</f>
        <v>0</v>
      </c>
      <c r="BC273" s="80" cm="1">
        <f t="array" aca="1" ref="BC273" ca="1">_xlfn.IFS(BC276=1,0,INDIRECT("ｄａｔａ!$"&amp;BC$112&amp;"$"&amp;$B273)=2,1,TRUE,0)</f>
        <v>0</v>
      </c>
      <c r="BD273" s="80" cm="1">
        <f t="array" aca="1" ref="BD273" ca="1">_xlfn.IFS(BD276=1,0,INDIRECT("ｄａｔａ!$"&amp;BD$112&amp;"$"&amp;$B273)=2,1,TRUE,0)</f>
        <v>0</v>
      </c>
      <c r="BE273" s="80" cm="1">
        <f t="array" aca="1" ref="BE273" ca="1">_xlfn.IFS(BE276=1,0,INDIRECT("ｄａｔａ!$"&amp;BE$112&amp;"$"&amp;$B273)=2,1,TRUE,0)</f>
        <v>0</v>
      </c>
      <c r="BF273" s="80" cm="1">
        <f t="array" aca="1" ref="BF273" ca="1">_xlfn.IFS(BF276=1,0,INDIRECT("ｄａｔａ!$"&amp;BF$112&amp;"$"&amp;$B273)=2,1,TRUE,0)</f>
        <v>0</v>
      </c>
      <c r="BG273" s="80" cm="1">
        <f t="array" aca="1" ref="BG273" ca="1">_xlfn.IFS(BG276=1,0,INDIRECT("ｄａｔａ!$"&amp;BG$112&amp;"$"&amp;$B273)=2,1,TRUE,0)</f>
        <v>0</v>
      </c>
      <c r="BH273" s="80" cm="1">
        <f t="array" aca="1" ref="BH273" ca="1">_xlfn.IFS(BH276=1,0,INDIRECT("ｄａｔａ!$"&amp;BH$112&amp;"$"&amp;$B273)=2,1,TRUE,0)</f>
        <v>0</v>
      </c>
      <c r="BI273" s="80" cm="1">
        <f t="array" aca="1" ref="BI273" ca="1">_xlfn.IFS(BI276=1,0,INDIRECT("ｄａｔａ!$"&amp;BI$112&amp;"$"&amp;$B273)=2,1,TRUE,0)</f>
        <v>0</v>
      </c>
      <c r="BJ273" s="80" cm="1">
        <f t="array" aca="1" ref="BJ273" ca="1">_xlfn.IFS(BJ276=1,0,INDIRECT("ｄａｔａ!$"&amp;BJ$112&amp;"$"&amp;$B273)=2,1,TRUE,0)</f>
        <v>0</v>
      </c>
      <c r="BK273" s="80" cm="1">
        <f t="array" aca="1" ref="BK273" ca="1">_xlfn.IFS(BK276=1,0,INDIRECT("ｄａｔａ!$"&amp;BK$112&amp;"$"&amp;$B273)=2,1,TRUE,0)</f>
        <v>0</v>
      </c>
      <c r="BL273" s="80" cm="1">
        <f t="array" aca="1" ref="BL273" ca="1">_xlfn.IFS(BL276=1,0,INDIRECT("ｄａｔａ!$"&amp;BL$112&amp;"$"&amp;$B273)=2,1,TRUE,0)</f>
        <v>0</v>
      </c>
      <c r="BM273" s="80" cm="1">
        <f t="array" aca="1" ref="BM273" ca="1">_xlfn.IFS(BM276=1,0,INDIRECT("ｄａｔａ!$"&amp;BM$112&amp;"$"&amp;$B273)=2,1,TRUE,0)</f>
        <v>0</v>
      </c>
      <c r="BN273" s="80" cm="1">
        <f t="array" aca="1" ref="BN273" ca="1">_xlfn.IFS(BN276=1,0,INDIRECT("ｄａｔａ!$"&amp;BN$112&amp;"$"&amp;$B273)=2,1,TRUE,0)</f>
        <v>0</v>
      </c>
      <c r="BO273" s="80" cm="1">
        <f t="array" aca="1" ref="BO273" ca="1">_xlfn.IFS(BO276=1,0,INDIRECT("ｄａｔａ!$"&amp;BO$112&amp;"$"&amp;$B273)=2,1,TRUE,0)</f>
        <v>0</v>
      </c>
      <c r="BP273" s="80" cm="1">
        <f t="array" aca="1" ref="BP273" ca="1">_xlfn.IFS(BP276=1,0,INDIRECT("ｄａｔａ!$"&amp;BP$112&amp;"$"&amp;$B273)=2,1,TRUE,0)</f>
        <v>0</v>
      </c>
    </row>
    <row r="274" spans="1:68" x14ac:dyDescent="0.2">
      <c r="B274" s="80">
        <f>VLOOKUP($A273,$A$11:$B$110,2,FALSE)</f>
        <v>47</v>
      </c>
      <c r="C274" s="80" t="s">
        <v>2437</v>
      </c>
      <c r="D274" s="80" cm="1">
        <f t="array" aca="1" ref="D274" ca="1">_xlfn.IFS(D275=1,0,AND(ISNUMBER(INDIRECT("ｄａｔａ!$"&amp;D$112&amp;"$"&amp;$B274)),INDIRECT("ｄａｔａ!$"&amp;D$112&amp;"$"&amp;$B274)&lt;=12,INDIRECT("ｄａｔａ!$"&amp;D$112&amp;"$"&amp;$B274)&gt;=1),0,TRUE,1)</f>
        <v>1</v>
      </c>
      <c r="F274" s="80">
        <v>0</v>
      </c>
      <c r="G274" s="80">
        <v>0</v>
      </c>
      <c r="H274" s="80">
        <v>0</v>
      </c>
      <c r="I274" s="80" cm="1">
        <f t="array" aca="1" ref="I274" ca="1">_xlfn.IFS(I275=1,0,AND(ISNUMBER(INDIRECT("ｄａｔａ!$"&amp;I$112&amp;"$"&amp;$B274)),LEN(INDIRECT("ｄａｔａ!$"&amp;I$112&amp;"$"&amp;$B274))=4),0,TRUE,1)</f>
        <v>0</v>
      </c>
      <c r="J274" s="80" cm="1">
        <f t="array" aca="1" ref="J274" ca="1">_xlfn.IFS(J275=1,0,AND(ISNUMBER(INDIRECT("ｄａｔａ!$"&amp;J$112&amp;"$"&amp;$B274)),INDIRECT("ｄａｔａ!$"&amp;J$112&amp;"$"&amp;$B274)&lt;=12,INDIRECT("ｄａｔａ!$"&amp;J$112&amp;"$"&amp;$B274)&gt;=1),0,TRUE,1)</f>
        <v>0</v>
      </c>
      <c r="K274" s="80" cm="1">
        <f t="array" aca="1" ref="K274" ca="1">_xlfn.IFS(K275=1,0,ISNUMBER(INDIRECT("ｄａｔａ!$"&amp;K$112&amp;"$"&amp;$B274)),0,TRUE,1)</f>
        <v>0</v>
      </c>
      <c r="L274" s="80" cm="1">
        <f t="array" aca="1" ref="L274" ca="1">_xlfn.IFS(L275=1,0,AND(ISNUMBER(INDIRECT("ｄａｔａ!$"&amp;L$112&amp;"$"&amp;$B274)),INDIRECT("ｄａｔａ!$"&amp;L$112&amp;"$"&amp;$B274)&gt;0),0,TRUE,1)</f>
        <v>0</v>
      </c>
      <c r="M274" s="80" cm="1">
        <f t="array" aca="1" ref="M274" ca="1">_xlfn.IFS(M275=1,0,AND(INDIRECT("ｄａｔａ!$"&amp;M$112&amp;"$"&amp;$B274)&lt;=5,INDIRECT("ｄａｔａ!$"&amp;M$112&amp;"$"&amp;$B274)&gt;0),0,TRUE,1)</f>
        <v>0</v>
      </c>
      <c r="N274" s="80" cm="1">
        <f t="array" aca="1" ref="N274" ca="1">_xlfn.IFS(N275=1,0,AND(INDIRECT("ｄａｔａ!$"&amp;N$112&amp;"$"&amp;$B274)&lt;=2,INDIRECT("ｄａｔａ!$"&amp;N$112&amp;"$"&amp;$B274)&gt;0),0,TRUE,1)</f>
        <v>0</v>
      </c>
      <c r="O274" s="80" cm="1">
        <f t="array" aca="1" ref="O274" ca="1">_xlfn.IFS(O275=1,0,AND(INDIRECT("ｄａｔａ!$"&amp;O$112&amp;"$"&amp;$B274)&lt;=4,INDIRECT("ｄａｔａ!$"&amp;O$112&amp;"$"&amp;$B274)&gt;0),0,TRUE,1)</f>
        <v>0</v>
      </c>
      <c r="P274" s="80" cm="1">
        <f t="array" aca="1" ref="P274" ca="1">_xlfn.IFS(P275=1,0,AND(INDIRECT("ｄａｔａ!$"&amp;P$112&amp;"$"&amp;$B274)&lt;=3,INDIRECT("ｄａｔａ!$"&amp;P$112&amp;"$"&amp;$B274)&gt;0),0,TRUE,1)</f>
        <v>0</v>
      </c>
      <c r="Q274" s="80" cm="1">
        <f t="array" aca="1" ref="Q274" ca="1">_xlfn.IFS(Q275=1,0,AND(INDIRECT("ｄａｔａ!$"&amp;Q$112&amp;"$"&amp;$B274)&lt;=2,INDIRECT("ｄａｔａ!$"&amp;Q$112&amp;"$"&amp;$B274)&gt;0),0,TRUE,1)</f>
        <v>0</v>
      </c>
      <c r="R274" s="80" cm="1">
        <f t="array" aca="1" ref="R274" ca="1">_xlfn.IFS(R275=1,0,AND(INDIRECT("ｄａｔａ!$"&amp;R$112&amp;"$"&amp;$B274)&lt;=10,INDIRECT("ｄａｔａ!$"&amp;R$112&amp;"$"&amp;$B274)&gt;0),0,TRUE,1)</f>
        <v>0</v>
      </c>
      <c r="S274" s="80" cm="1">
        <f t="array" aca="1" ref="S274" ca="1">_xlfn.IFS(S275=1,0,AND(INDIRECT("ｄａｔａ!$"&amp;S$112&amp;"$"&amp;$B274)&lt;=5,INDIRECT("ｄａｔａ!$"&amp;S$112&amp;"$"&amp;$B274)&gt;0),0,TRUE,1)</f>
        <v>0</v>
      </c>
      <c r="T274" s="80" cm="1">
        <f t="array" aca="1" ref="T274" ca="1">_xlfn.IFS(T275=1,0,AND(INDIRECT("ｄａｔａ!$"&amp;T$112&amp;"$"&amp;$B274)&lt;=9,INDIRECT("ｄａｔａ!$"&amp;T$112&amp;"$"&amp;$B274)&gt;0),0,TRUE,1)</f>
        <v>0</v>
      </c>
      <c r="U274" s="80" cm="1">
        <f t="array" aca="1" ref="U274" ca="1">_xlfn.IFS(U275=1,0,ISNUMBER(INDIRECT("ｄａｔａ!$"&amp;U$112&amp;"$"&amp;$B274)),0,TRUE,1)</f>
        <v>0</v>
      </c>
      <c r="V274" s="80" cm="1">
        <f t="array" aca="1" ref="V274" ca="1">_xlfn.IFS(V275=1,0,AND(INDIRECT("ｄａｔａ!$"&amp;V$112&amp;"$"&amp;$B274)&lt;=4,INDIRECT("ｄａｔａ!$"&amp;V$112&amp;"$"&amp;$B274)&gt;0),0,TRUE,1)</f>
        <v>0</v>
      </c>
      <c r="W274" s="80" cm="1">
        <f t="array" aca="1" ref="W274" ca="1">_xlfn.IFS(W275=1,0,AND(INDIRECT("ｄａｔａ!$"&amp;W$112&amp;"$"&amp;$B274)&lt;=2,INDIRECT("ｄａｔａ!$"&amp;W$112&amp;"$"&amp;$B274)&gt;0),0,TRUE,1)</f>
        <v>0</v>
      </c>
      <c r="X274" s="80">
        <f ca="1">IF(SUM($Y273:$AO273)&gt;1,1,0)</f>
        <v>0</v>
      </c>
      <c r="Y274" s="80" cm="1">
        <f t="array" aca="1" ref="Y274" ca="1">_xlfn.IFS(Y276=1,0,Y275=1,0,AND(INDIRECT("ｄａｔａ!$"&amp;Y$112&amp;"$"&amp;$B274)&lt;=2,INDIRECT("ｄａｔａ!$"&amp;Y$112&amp;"$"&amp;$B274)&gt;0),0,TRUE,1)</f>
        <v>0</v>
      </c>
      <c r="Z274" s="80" cm="1">
        <f t="array" aca="1" ref="Z274" ca="1">_xlfn.IFS(Z276=1,0,Z275=1,0,AND(INDIRECT("ｄａｔａ!$"&amp;Z$112&amp;"$"&amp;$B274)&lt;=2,INDIRECT("ｄａｔａ!$"&amp;Z$112&amp;"$"&amp;$B274)&gt;0),0,TRUE,1)</f>
        <v>0</v>
      </c>
      <c r="AA274" s="80" cm="1">
        <f t="array" aca="1" ref="AA274" ca="1">_xlfn.IFS(AA276=1,0,AA275=1,0,AND(INDIRECT("ｄａｔａ!$"&amp;AA$112&amp;"$"&amp;$B274)&lt;=2,INDIRECT("ｄａｔａ!$"&amp;AA$112&amp;"$"&amp;$B274)&gt;0),0,TRUE,1)</f>
        <v>0</v>
      </c>
      <c r="AB274" s="80" cm="1">
        <f t="array" aca="1" ref="AB274" ca="1">_xlfn.IFS(AB276=1,0,AB275=1,0,AND(INDIRECT("ｄａｔａ!$"&amp;AB$112&amp;"$"&amp;$B274)&lt;=2,INDIRECT("ｄａｔａ!$"&amp;AB$112&amp;"$"&amp;$B274)&gt;0),0,TRUE,1)</f>
        <v>0</v>
      </c>
      <c r="AC274" s="80" cm="1">
        <f t="array" aca="1" ref="AC274" ca="1">_xlfn.IFS(AC276=1,0,AC275=1,0,AND(INDIRECT("ｄａｔａ!$"&amp;AC$112&amp;"$"&amp;$B274)&lt;=2,INDIRECT("ｄａｔａ!$"&amp;AC$112&amp;"$"&amp;$B274)&gt;0),0,TRUE,1)</f>
        <v>0</v>
      </c>
      <c r="AD274" s="80" cm="1">
        <f t="array" aca="1" ref="AD274" ca="1">_xlfn.IFS(AD276=1,0,AD275=1,0,AND(INDIRECT("ｄａｔａ!$"&amp;AD$112&amp;"$"&amp;$B274)&lt;=2,INDIRECT("ｄａｔａ!$"&amp;AD$112&amp;"$"&amp;$B274)&gt;0),0,TRUE,1)</f>
        <v>0</v>
      </c>
      <c r="AE274" s="80" cm="1">
        <f t="array" aca="1" ref="AE274" ca="1">_xlfn.IFS(AE276=1,0,AE275=1,0,AND(INDIRECT("ｄａｔａ!$"&amp;AE$112&amp;"$"&amp;$B274)&lt;=2,INDIRECT("ｄａｔａ!$"&amp;AE$112&amp;"$"&amp;$B274)&gt;0),0,TRUE,1)</f>
        <v>0</v>
      </c>
      <c r="AF274" s="80" cm="1">
        <f t="array" aca="1" ref="AF274" ca="1">_xlfn.IFS(AF276=1,0,AF275=1,0,AND(INDIRECT("ｄａｔａ!$"&amp;AF$112&amp;"$"&amp;$B274)&lt;=2,INDIRECT("ｄａｔａ!$"&amp;AF$112&amp;"$"&amp;$B274)&gt;0),0,TRUE,1)</f>
        <v>0</v>
      </c>
      <c r="AG274" s="80" cm="1">
        <f t="array" aca="1" ref="AG274" ca="1">_xlfn.IFS(AG276=1,0,AG275=1,0,AND(INDIRECT("ｄａｔａ!$"&amp;AG$112&amp;"$"&amp;$B274)&lt;=2,INDIRECT("ｄａｔａ!$"&amp;AG$112&amp;"$"&amp;$B274)&gt;0),0,TRUE,1)</f>
        <v>0</v>
      </c>
      <c r="AH274" s="80" cm="1">
        <f t="array" aca="1" ref="AH274" ca="1">_xlfn.IFS(AH276=1,0,AH275=1,0,AND(INDIRECT("ｄａｔａ!$"&amp;AH$112&amp;"$"&amp;$B274)&lt;=2,INDIRECT("ｄａｔａ!$"&amp;AH$112&amp;"$"&amp;$B274)&gt;0),0,TRUE,1)</f>
        <v>0</v>
      </c>
      <c r="AI274" s="80" cm="1">
        <f t="array" aca="1" ref="AI274" ca="1">_xlfn.IFS(AI276=1,0,AI275=1,0,AND(INDIRECT("ｄａｔａ!$"&amp;AI$112&amp;"$"&amp;$B274)&lt;=2,INDIRECT("ｄａｔａ!$"&amp;AI$112&amp;"$"&amp;$B274)&gt;0),0,TRUE,1)</f>
        <v>0</v>
      </c>
      <c r="AJ274" s="80" cm="1">
        <f t="array" aca="1" ref="AJ274" ca="1">_xlfn.IFS(AJ276=1,0,AJ275=1,0,AND(INDIRECT("ｄａｔａ!$"&amp;AJ$112&amp;"$"&amp;$B274)&lt;=2,INDIRECT("ｄａｔａ!$"&amp;AJ$112&amp;"$"&amp;$B274)&gt;0),0,TRUE,1)</f>
        <v>0</v>
      </c>
      <c r="AK274" s="80" cm="1">
        <f t="array" aca="1" ref="AK274" ca="1">_xlfn.IFS(AK276=1,0,AK275=1,0,AND(INDIRECT("ｄａｔａ!$"&amp;AK$112&amp;"$"&amp;$B274)&lt;=2,INDIRECT("ｄａｔａ!$"&amp;AK$112&amp;"$"&amp;$B274)&gt;0),0,TRUE,1)</f>
        <v>0</v>
      </c>
      <c r="AL274" s="80" cm="1">
        <f t="array" aca="1" ref="AL274" ca="1">_xlfn.IFS(AL276=1,0,AL275=1,0,AND(INDIRECT("ｄａｔａ!$"&amp;AL$112&amp;"$"&amp;$B274)&lt;=2,INDIRECT("ｄａｔａ!$"&amp;AL$112&amp;"$"&amp;$B274)&gt;0),0,TRUE,1)</f>
        <v>0</v>
      </c>
      <c r="AM274" s="80" cm="1">
        <f t="array" aca="1" ref="AM274" ca="1">_xlfn.IFS(AM276=1,0,AM275=1,0,AND(INDIRECT("ｄａｔａ!$"&amp;AM$112&amp;"$"&amp;$B274)&lt;=2,INDIRECT("ｄａｔａ!$"&amp;AM$112&amp;"$"&amp;$B274)&gt;0),0,TRUE,1)</f>
        <v>0</v>
      </c>
      <c r="AN274" s="80" cm="1">
        <f t="array" aca="1" ref="AN274" ca="1">_xlfn.IFS(AN276=1,0,AN275=1,0,AND(INDIRECT("ｄａｔａ!$"&amp;AN$112&amp;"$"&amp;$B274)&lt;=2,INDIRECT("ｄａｔａ!$"&amp;AN$112&amp;"$"&amp;$B274)&gt;0),0,TRUE,1)</f>
        <v>0</v>
      </c>
      <c r="AO274" s="80" cm="1">
        <f t="array" aca="1" ref="AO274" ca="1">_xlfn.IFS(AO276=1,0,AO275=1,0,AND(INDIRECT("ｄａｔａ!$"&amp;AO$112&amp;"$"&amp;$B274)&lt;=2,INDIRECT("ｄａｔａ!$"&amp;AO$112&amp;"$"&amp;$B274)&gt;0),0,TRUE,1)</f>
        <v>0</v>
      </c>
      <c r="AP274" s="80">
        <f ca="1">IF(SUM($AQ273:$AZ273)&gt;1,1,0)</f>
        <v>0</v>
      </c>
      <c r="AQ274" s="80" cm="1">
        <f t="array" aca="1" ref="AQ274" ca="1">_xlfn.IFS(AQ276=1,0,AQ275=1,0,AND(INDIRECT("ｄａｔａ!$"&amp;AQ$112&amp;"$"&amp;$B274)&lt;=2,INDIRECT("ｄａｔａ!$"&amp;AQ$112&amp;"$"&amp;$B274)&gt;0),0,TRUE,1)</f>
        <v>0</v>
      </c>
      <c r="AR274" s="80" cm="1">
        <f t="array" aca="1" ref="AR274" ca="1">_xlfn.IFS(AR276=1,0,AR275=1,0,AND(INDIRECT("ｄａｔａ!$"&amp;AR$112&amp;"$"&amp;$B274)&lt;=2,INDIRECT("ｄａｔａ!$"&amp;AR$112&amp;"$"&amp;$B274)&gt;0),0,TRUE,1)</f>
        <v>0</v>
      </c>
      <c r="AS274" s="80" cm="1">
        <f t="array" aca="1" ref="AS274" ca="1">_xlfn.IFS(AS276=1,0,AS275=1,0,AND(INDIRECT("ｄａｔａ!$"&amp;AS$112&amp;"$"&amp;$B274)&lt;=2,INDIRECT("ｄａｔａ!$"&amp;AS$112&amp;"$"&amp;$B274)&gt;0),0,TRUE,1)</f>
        <v>0</v>
      </c>
      <c r="AT274" s="80" cm="1">
        <f t="array" aca="1" ref="AT274" ca="1">_xlfn.IFS(AT276=1,0,AT275=1,0,AND(INDIRECT("ｄａｔａ!$"&amp;AT$112&amp;"$"&amp;$B274)&lt;=2,INDIRECT("ｄａｔａ!$"&amp;AT$112&amp;"$"&amp;$B274)&gt;0),0,TRUE,1)</f>
        <v>0</v>
      </c>
      <c r="AU274" s="80" cm="1">
        <f t="array" aca="1" ref="AU274" ca="1">_xlfn.IFS(AU276=1,0,AU275=1,0,AND(INDIRECT("ｄａｔａ!$"&amp;AU$112&amp;"$"&amp;$B274)&lt;=2,INDIRECT("ｄａｔａ!$"&amp;AU$112&amp;"$"&amp;$B274)&gt;0),0,TRUE,1)</f>
        <v>0</v>
      </c>
      <c r="AV274" s="80" cm="1">
        <f t="array" aca="1" ref="AV274" ca="1">_xlfn.IFS(AV276=1,0,AV275=1,0,AND(INDIRECT("ｄａｔａ!$"&amp;AV$112&amp;"$"&amp;$B274)&lt;=2,INDIRECT("ｄａｔａ!$"&amp;AV$112&amp;"$"&amp;$B274)&gt;0),0,TRUE,1)</f>
        <v>0</v>
      </c>
      <c r="AW274" s="80" cm="1">
        <f t="array" aca="1" ref="AW274" ca="1">_xlfn.IFS(AW276=1,0,AW275=1,0,AND(INDIRECT("ｄａｔａ!$"&amp;AW$112&amp;"$"&amp;$B274)&lt;=2,INDIRECT("ｄａｔａ!$"&amp;AW$112&amp;"$"&amp;$B274)&gt;0),0,TRUE,1)</f>
        <v>0</v>
      </c>
      <c r="AX274" s="80" cm="1">
        <f t="array" aca="1" ref="AX274" ca="1">_xlfn.IFS(AX276=1,0,AX275=1,0,AND(INDIRECT("ｄａｔａ!$"&amp;AX$112&amp;"$"&amp;$B274)&lt;=2,INDIRECT("ｄａｔａ!$"&amp;AX$112&amp;"$"&amp;$B274)&gt;0),0,TRUE,1)</f>
        <v>0</v>
      </c>
      <c r="AY274" s="80" cm="1">
        <f t="array" aca="1" ref="AY274" ca="1">_xlfn.IFS(AY276=1,0,AY275=1,0,AND(INDIRECT("ｄａｔａ!$"&amp;AY$112&amp;"$"&amp;$B274)&lt;=2,INDIRECT("ｄａｔａ!$"&amp;AY$112&amp;"$"&amp;$B274)&gt;0),0,TRUE,1)</f>
        <v>0</v>
      </c>
      <c r="AZ274" s="80" cm="1">
        <f t="array" aca="1" ref="AZ274" ca="1">_xlfn.IFS(AZ276=1,0,AZ275=1,0,AND(INDIRECT("ｄａｔａ!$"&amp;AZ$112&amp;"$"&amp;$B274)&lt;=2,INDIRECT("ｄａｔａ!$"&amp;AZ$112&amp;"$"&amp;$B274)&gt;0),0,TRUE,1)</f>
        <v>0</v>
      </c>
      <c r="BA274" s="80">
        <f ca="1">IF(SUM($BB273:$BP273)&gt;1,1,0)</f>
        <v>0</v>
      </c>
      <c r="BB274" s="80" cm="1">
        <f t="array" aca="1" ref="BB274" ca="1">_xlfn.IFS(BB276=1,0,BB275=1,0,AND(INDIRECT("ｄａｔａ!$"&amp;BB$112&amp;"$"&amp;$B274)&lt;=2,INDIRECT("ｄａｔａ!$"&amp;BB$112&amp;"$"&amp;$B274)&gt;0),0,TRUE,1)</f>
        <v>0</v>
      </c>
      <c r="BC274" s="80" cm="1">
        <f t="array" aca="1" ref="BC274" ca="1">_xlfn.IFS(BC276=1,0,BC275=1,0,AND(INDIRECT("ｄａｔａ!$"&amp;BC$112&amp;"$"&amp;$B274)&lt;=2,INDIRECT("ｄａｔａ!$"&amp;BC$112&amp;"$"&amp;$B274)&gt;0),0,TRUE,1)</f>
        <v>0</v>
      </c>
      <c r="BD274" s="80" cm="1">
        <f t="array" aca="1" ref="BD274" ca="1">_xlfn.IFS(BD276=1,0,BD275=1,0,AND(INDIRECT("ｄａｔａ!$"&amp;BD$112&amp;"$"&amp;$B274)&lt;=2,INDIRECT("ｄａｔａ!$"&amp;BD$112&amp;"$"&amp;$B274)&gt;0),0,TRUE,1)</f>
        <v>0</v>
      </c>
      <c r="BE274" s="80" cm="1">
        <f t="array" aca="1" ref="BE274" ca="1">_xlfn.IFS(BE276=1,0,BE275=1,0,AND(INDIRECT("ｄａｔａ!$"&amp;BE$112&amp;"$"&amp;$B274)&lt;=2,INDIRECT("ｄａｔａ!$"&amp;BE$112&amp;"$"&amp;$B274)&gt;0),0,TRUE,1)</f>
        <v>0</v>
      </c>
      <c r="BF274" s="80" cm="1">
        <f t="array" aca="1" ref="BF274" ca="1">_xlfn.IFS(BF276=1,0,BF275=1,0,AND(INDIRECT("ｄａｔａ!$"&amp;BF$112&amp;"$"&amp;$B274)&lt;=2,INDIRECT("ｄａｔａ!$"&amp;BF$112&amp;"$"&amp;$B274)&gt;0),0,TRUE,1)</f>
        <v>0</v>
      </c>
      <c r="BG274" s="80" cm="1">
        <f t="array" aca="1" ref="BG274" ca="1">_xlfn.IFS(BG276=1,0,BG275=1,0,AND(INDIRECT("ｄａｔａ!$"&amp;BG$112&amp;"$"&amp;$B274)&lt;=2,INDIRECT("ｄａｔａ!$"&amp;BG$112&amp;"$"&amp;$B274)&gt;0),0,TRUE,1)</f>
        <v>0</v>
      </c>
      <c r="BH274" s="80" cm="1">
        <f t="array" aca="1" ref="BH274" ca="1">_xlfn.IFS(BH276=1,0,BH275=1,0,AND(INDIRECT("ｄａｔａ!$"&amp;BH$112&amp;"$"&amp;$B274)&lt;=2,INDIRECT("ｄａｔａ!$"&amp;BH$112&amp;"$"&amp;$B274)&gt;0),0,TRUE,1)</f>
        <v>0</v>
      </c>
      <c r="BI274" s="80" cm="1">
        <f t="array" aca="1" ref="BI274" ca="1">_xlfn.IFS(BI276=1,0,BI275=1,0,AND(INDIRECT("ｄａｔａ!$"&amp;BI$112&amp;"$"&amp;$B274)&lt;=2,INDIRECT("ｄａｔａ!$"&amp;BI$112&amp;"$"&amp;$B274)&gt;0),0,TRUE,1)</f>
        <v>0</v>
      </c>
      <c r="BJ274" s="80" cm="1">
        <f t="array" aca="1" ref="BJ274" ca="1">_xlfn.IFS(BJ276=1,0,BJ275=1,0,AND(INDIRECT("ｄａｔａ!$"&amp;BJ$112&amp;"$"&amp;$B274)&lt;=2,INDIRECT("ｄａｔａ!$"&amp;BJ$112&amp;"$"&amp;$B274)&gt;0),0,TRUE,1)</f>
        <v>0</v>
      </c>
      <c r="BK274" s="80" cm="1">
        <f t="array" aca="1" ref="BK274" ca="1">_xlfn.IFS(BK276=1,0,BK275=1,0,AND(INDIRECT("ｄａｔａ!$"&amp;BK$112&amp;"$"&amp;$B274)&lt;=2,INDIRECT("ｄａｔａ!$"&amp;BK$112&amp;"$"&amp;$B274)&gt;0),0,TRUE,1)</f>
        <v>0</v>
      </c>
      <c r="BL274" s="80" cm="1">
        <f t="array" aca="1" ref="BL274" ca="1">_xlfn.IFS(BL276=1,0,BL275=1,0,AND(INDIRECT("ｄａｔａ!$"&amp;BL$112&amp;"$"&amp;$B274)&lt;=2,INDIRECT("ｄａｔａ!$"&amp;BL$112&amp;"$"&amp;$B274)&gt;0),0,TRUE,1)</f>
        <v>0</v>
      </c>
      <c r="BM274" s="80" cm="1">
        <f t="array" aca="1" ref="BM274" ca="1">_xlfn.IFS(BM276=1,0,BM275=1,0,AND(INDIRECT("ｄａｔａ!$"&amp;BM$112&amp;"$"&amp;$B274)&lt;=2,INDIRECT("ｄａｔａ!$"&amp;BM$112&amp;"$"&amp;$B274)&gt;0),0,TRUE,1)</f>
        <v>0</v>
      </c>
      <c r="BN274" s="80" cm="1">
        <f t="array" aca="1" ref="BN274" ca="1">_xlfn.IFS(BN276=1,0,BN275=1,0,AND(INDIRECT("ｄａｔａ!$"&amp;BN$112&amp;"$"&amp;$B274)&lt;=2,INDIRECT("ｄａｔａ!$"&amp;BN$112&amp;"$"&amp;$B274)&gt;0),0,TRUE,1)</f>
        <v>0</v>
      </c>
      <c r="BO274" s="80" cm="1">
        <f t="array" aca="1" ref="BO274" ca="1">_xlfn.IFS(BO276=1,0,BO275=1,0,AND(INDIRECT("ｄａｔａ!$"&amp;BO$112&amp;"$"&amp;$B274)&lt;=2,INDIRECT("ｄａｔａ!$"&amp;BO$112&amp;"$"&amp;$B274)&gt;0),0,TRUE,1)</f>
        <v>0</v>
      </c>
      <c r="BP274" s="80" cm="1">
        <f t="array" aca="1" ref="BP274" ca="1">_xlfn.IFS(BP276=1,0,BP275=1,0,AND(INDIRECT("ｄａｔａ!$"&amp;BP$112&amp;"$"&amp;$B274)&lt;=2,INDIRECT("ｄａｔａ!$"&amp;BP$112&amp;"$"&amp;$B274)&gt;0),0,TRUE,1)</f>
        <v>0</v>
      </c>
    </row>
    <row r="275" spans="1:68" x14ac:dyDescent="0.2">
      <c r="B275" s="80">
        <f>VLOOKUP($A273,$A$11:$B$110,2,FALSE)</f>
        <v>47</v>
      </c>
      <c r="C275" s="80" t="s">
        <v>2425</v>
      </c>
      <c r="D275" s="80" cm="1">
        <f t="array" aca="1" ref="D275" ca="1">_xlfn.IFS(D276=1,0,TRIM(INDIRECT("ｄａｔａ!$"&amp;D$112&amp;"$"&amp;$B275))="",1,TRIM(INDIRECT("ｄａｔａ!$"&amp;D$112&amp;"$"&amp;$B275))&lt;&gt;"",0)</f>
        <v>0</v>
      </c>
      <c r="F275" s="80" cm="1">
        <f t="array" aca="1" ref="F275" ca="1">_xlfn.IFS(F276=1,0,TRIM(INDIRECT("ｄａｔａ!$"&amp;F$112&amp;"$"&amp;$B275))="",1,TRIM(INDIRECT("ｄａｔａ!$"&amp;F$112&amp;"$"&amp;$B275))&lt;&gt;"",0)</f>
        <v>1</v>
      </c>
      <c r="G275" s="80" cm="1">
        <f t="array" aca="1" ref="G275" ca="1">_xlfn.IFS(G276=1,0,TRIM(INDIRECT("ｄａｔａ!$"&amp;G$112&amp;"$"&amp;$B275))="",1,TRIM(INDIRECT("ｄａｔａ!$"&amp;G$112&amp;"$"&amp;$B275))&lt;&gt;"",0)</f>
        <v>1</v>
      </c>
      <c r="H275" s="80" cm="1">
        <f t="array" aca="1" ref="H275" ca="1">_xlfn.IFS(H276=1,0,TRIM(INDIRECT("ｄａｔａ!$"&amp;H$112&amp;"$"&amp;$B275))="",1,TRIM(INDIRECT("ｄａｔａ!$"&amp;H$112&amp;"$"&amp;$B275))&lt;&gt;"",0)</f>
        <v>1</v>
      </c>
      <c r="I275" s="80" cm="1">
        <f t="array" aca="1" ref="I275" ca="1">_xlfn.IFS(I276=1,0,TRIM(INDIRECT("ｄａｔａ!$"&amp;I$112&amp;"$"&amp;$B275))="",1,TRIM(INDIRECT("ｄａｔａ!$"&amp;I$112&amp;"$"&amp;$B275))&lt;&gt;"",0)</f>
        <v>1</v>
      </c>
      <c r="J275" s="80" cm="1">
        <f t="array" aca="1" ref="J275" ca="1">_xlfn.IFS(J276=1,0,TRIM(INDIRECT("ｄａｔａ!$"&amp;J$112&amp;"$"&amp;$B275))="",1,TRIM(INDIRECT("ｄａｔａ!$"&amp;J$112&amp;"$"&amp;$B275))&lt;&gt;"",0)</f>
        <v>1</v>
      </c>
      <c r="K275" s="80" cm="1">
        <f t="array" aca="1" ref="K275" ca="1">_xlfn.IFS(K276=1,0,TRIM(INDIRECT("ｄａｔａ!$"&amp;K$112&amp;"$"&amp;$B275))="",1,TRIM(INDIRECT("ｄａｔａ!$"&amp;K$112&amp;"$"&amp;$B275))&lt;&gt;"",0)</f>
        <v>1</v>
      </c>
      <c r="L275" s="80" cm="1">
        <f t="array" aca="1" ref="L275" ca="1">_xlfn.IFS(L276=1,0,TRIM(INDIRECT("ｄａｔａ!$"&amp;L$112&amp;"$"&amp;$B275))="",1,TRIM(INDIRECT("ｄａｔａ!$"&amp;L$112&amp;"$"&amp;$B275))&lt;&gt;"",0)</f>
        <v>1</v>
      </c>
      <c r="M275" s="80" cm="1">
        <f t="array" aca="1" ref="M275" ca="1">_xlfn.IFS(M276=1,0,TRIM(INDIRECT("ｄａｔａ!$"&amp;M$112&amp;"$"&amp;$B275))="",1,TRIM(INDIRECT("ｄａｔａ!$"&amp;M$112&amp;"$"&amp;$B275))&lt;&gt;"",0)</f>
        <v>1</v>
      </c>
      <c r="N275" s="80" cm="1">
        <f t="array" aca="1" ref="N275" ca="1">_xlfn.IFS(N276=1,0,TRIM(INDIRECT("ｄａｔａ!$"&amp;N$112&amp;"$"&amp;$B275))="",1,TRIM(INDIRECT("ｄａｔａ!$"&amp;N$112&amp;"$"&amp;$B275))&lt;&gt;"",0)</f>
        <v>1</v>
      </c>
      <c r="O275" s="80" cm="1">
        <f t="array" aca="1" ref="O275" ca="1">_xlfn.IFS(O276=1,0,TRIM(INDIRECT("ｄａｔａ!$"&amp;O$112&amp;"$"&amp;$B275))="",1,TRIM(INDIRECT("ｄａｔａ!$"&amp;O$112&amp;"$"&amp;$B275))&lt;&gt;"",0)</f>
        <v>1</v>
      </c>
      <c r="P275" s="80" cm="1">
        <f t="array" aca="1" ref="P275" ca="1">_xlfn.IFS(P276=1,0,TRIM(INDIRECT("ｄａｔａ!$"&amp;P$112&amp;"$"&amp;$B275))="",1,TRIM(INDIRECT("ｄａｔａ!$"&amp;P$112&amp;"$"&amp;$B275))&lt;&gt;"",0)</f>
        <v>1</v>
      </c>
      <c r="Q275" s="80" cm="1">
        <f t="array" aca="1" ref="Q275" ca="1">_xlfn.IFS(Q276=1,0,TRIM(INDIRECT("ｄａｔａ!$"&amp;Q$112&amp;"$"&amp;$B275))="",1,TRIM(INDIRECT("ｄａｔａ!$"&amp;Q$112&amp;"$"&amp;$B275))&lt;&gt;"",0)</f>
        <v>1</v>
      </c>
      <c r="R275" s="80" cm="1">
        <f t="array" aca="1" ref="R275" ca="1">_xlfn.IFS(R276=1,0,TRIM(INDIRECT("ｄａｔａ!$"&amp;R$112&amp;"$"&amp;$B275))="",1,TRIM(INDIRECT("ｄａｔａ!$"&amp;R$112&amp;"$"&amp;$B275))&lt;&gt;"",0)</f>
        <v>1</v>
      </c>
      <c r="S275" s="80" cm="1">
        <f t="array" aca="1" ref="S275" ca="1">_xlfn.IFS(S276=1,0,TRIM(INDIRECT("ｄａｔａ!$"&amp;S$112&amp;"$"&amp;$B275))="",1,TRIM(INDIRECT("ｄａｔａ!$"&amp;S$112&amp;"$"&amp;$B275))&lt;&gt;"",0)</f>
        <v>1</v>
      </c>
      <c r="T275" s="80" cm="1">
        <f t="array" aca="1" ref="T275" ca="1">_xlfn.IFS(T276=1,0,TRIM(INDIRECT("ｄａｔａ!$"&amp;T$112&amp;"$"&amp;$B275))="",1,TRIM(INDIRECT("ｄａｔａ!$"&amp;T$112&amp;"$"&amp;$B275))&lt;&gt;"",0)</f>
        <v>1</v>
      </c>
      <c r="U275" s="80" cm="1">
        <f t="array" aca="1" ref="U275" ca="1">_xlfn.IFS(U276=1,0,TRIM(INDIRECT("ｄａｔａ!$"&amp;U$112&amp;"$"&amp;$B275))="",1,TRIM(INDIRECT("ｄａｔａ!$"&amp;U$112&amp;"$"&amp;$B275))&lt;&gt;"",0)</f>
        <v>1</v>
      </c>
      <c r="V275" s="80" cm="1">
        <f t="array" aca="1" ref="V275" ca="1">_xlfn.IFS(V276=1,0,TRIM(INDIRECT("ｄａｔａ!$"&amp;V$112&amp;"$"&amp;$B275))="",1,TRIM(INDIRECT("ｄａｔａ!$"&amp;V$112&amp;"$"&amp;$B275))&lt;&gt;"",0)</f>
        <v>1</v>
      </c>
      <c r="W275" s="80" cm="1">
        <f t="array" aca="1" ref="W275" ca="1">_xlfn.IFS(W276=1,0,TRIM(INDIRECT("ｄａｔａ!$"&amp;W$112&amp;"$"&amp;$B275))="",1,TRIM(INDIRECT("ｄａｔａ!$"&amp;W$112&amp;"$"&amp;$B275))&lt;&gt;"",0)</f>
        <v>1</v>
      </c>
      <c r="X275" s="80">
        <f ca="1">IF(SUM($Y275:$AO275)=17,1,0)</f>
        <v>1</v>
      </c>
      <c r="Y275" s="80" cm="1">
        <f t="array" aca="1" ref="Y275" ca="1">_xlfn.IFS(Y276=1,0,TRIM(INDIRECT("ｄａｔａ!$"&amp;Y$112&amp;"$"&amp;$B275))="",1,TRIM(INDIRECT("ｄａｔａ!$"&amp;Y$112&amp;"$"&amp;$B275))&lt;&gt;"",0)</f>
        <v>1</v>
      </c>
      <c r="Z275" s="80" cm="1">
        <f t="array" aca="1" ref="Z275" ca="1">_xlfn.IFS(Z276=1,0,TRIM(INDIRECT("ｄａｔａ!$"&amp;Z$112&amp;"$"&amp;$B275))="",1,TRIM(INDIRECT("ｄａｔａ!$"&amp;Z$112&amp;"$"&amp;$B275))&lt;&gt;"",0)</f>
        <v>1</v>
      </c>
      <c r="AA275" s="80" cm="1">
        <f t="array" aca="1" ref="AA275" ca="1">_xlfn.IFS(AA276=1,0,TRIM(INDIRECT("ｄａｔａ!$"&amp;AA$112&amp;"$"&amp;$B275))="",1,TRIM(INDIRECT("ｄａｔａ!$"&amp;AA$112&amp;"$"&amp;$B275))&lt;&gt;"",0)</f>
        <v>1</v>
      </c>
      <c r="AB275" s="80" cm="1">
        <f t="array" aca="1" ref="AB275" ca="1">_xlfn.IFS(AB276=1,0,TRIM(INDIRECT("ｄａｔａ!$"&amp;AB$112&amp;"$"&amp;$B275))="",1,TRIM(INDIRECT("ｄａｔａ!$"&amp;AB$112&amp;"$"&amp;$B275))&lt;&gt;"",0)</f>
        <v>1</v>
      </c>
      <c r="AC275" s="80" cm="1">
        <f t="array" aca="1" ref="AC275" ca="1">_xlfn.IFS(AC276=1,0,TRIM(INDIRECT("ｄａｔａ!$"&amp;AC$112&amp;"$"&amp;$B275))="",1,TRIM(INDIRECT("ｄａｔａ!$"&amp;AC$112&amp;"$"&amp;$B275))&lt;&gt;"",0)</f>
        <v>1</v>
      </c>
      <c r="AD275" s="80" cm="1">
        <f t="array" aca="1" ref="AD275" ca="1">_xlfn.IFS(AD276=1,0,TRIM(INDIRECT("ｄａｔａ!$"&amp;AD$112&amp;"$"&amp;$B275))="",1,TRIM(INDIRECT("ｄａｔａ!$"&amp;AD$112&amp;"$"&amp;$B275))&lt;&gt;"",0)</f>
        <v>1</v>
      </c>
      <c r="AE275" s="80" cm="1">
        <f t="array" aca="1" ref="AE275" ca="1">_xlfn.IFS(AE276=1,0,TRIM(INDIRECT("ｄａｔａ!$"&amp;AE$112&amp;"$"&amp;$B275))="",1,TRIM(INDIRECT("ｄａｔａ!$"&amp;AE$112&amp;"$"&amp;$B275))&lt;&gt;"",0)</f>
        <v>1</v>
      </c>
      <c r="AF275" s="80" cm="1">
        <f t="array" aca="1" ref="AF275" ca="1">_xlfn.IFS(AF276=1,0,TRIM(INDIRECT("ｄａｔａ!$"&amp;AF$112&amp;"$"&amp;$B275))="",1,TRIM(INDIRECT("ｄａｔａ!$"&amp;AF$112&amp;"$"&amp;$B275))&lt;&gt;"",0)</f>
        <v>1</v>
      </c>
      <c r="AG275" s="80" cm="1">
        <f t="array" aca="1" ref="AG275" ca="1">_xlfn.IFS(AG276=1,0,TRIM(INDIRECT("ｄａｔａ!$"&amp;AG$112&amp;"$"&amp;$B275))="",1,TRIM(INDIRECT("ｄａｔａ!$"&amp;AG$112&amp;"$"&amp;$B275))&lt;&gt;"",0)</f>
        <v>1</v>
      </c>
      <c r="AH275" s="80" cm="1">
        <f t="array" aca="1" ref="AH275" ca="1">_xlfn.IFS(AH276=1,0,TRIM(INDIRECT("ｄａｔａ!$"&amp;AH$112&amp;"$"&amp;$B275))="",1,TRIM(INDIRECT("ｄａｔａ!$"&amp;AH$112&amp;"$"&amp;$B275))&lt;&gt;"",0)</f>
        <v>1</v>
      </c>
      <c r="AI275" s="80" cm="1">
        <f t="array" aca="1" ref="AI275" ca="1">_xlfn.IFS(AI276=1,0,TRIM(INDIRECT("ｄａｔａ!$"&amp;AI$112&amp;"$"&amp;$B275))="",1,TRIM(INDIRECT("ｄａｔａ!$"&amp;AI$112&amp;"$"&amp;$B275))&lt;&gt;"",0)</f>
        <v>1</v>
      </c>
      <c r="AJ275" s="80" cm="1">
        <f t="array" aca="1" ref="AJ275" ca="1">_xlfn.IFS(AJ276=1,0,TRIM(INDIRECT("ｄａｔａ!$"&amp;AJ$112&amp;"$"&amp;$B275))="",1,TRIM(INDIRECT("ｄａｔａ!$"&amp;AJ$112&amp;"$"&amp;$B275))&lt;&gt;"",0)</f>
        <v>1</v>
      </c>
      <c r="AK275" s="80" cm="1">
        <f t="array" aca="1" ref="AK275" ca="1">_xlfn.IFS(AK276=1,0,TRIM(INDIRECT("ｄａｔａ!$"&amp;AK$112&amp;"$"&amp;$B275))="",1,TRIM(INDIRECT("ｄａｔａ!$"&amp;AK$112&amp;"$"&amp;$B275))&lt;&gt;"",0)</f>
        <v>1</v>
      </c>
      <c r="AL275" s="80" cm="1">
        <f t="array" aca="1" ref="AL275" ca="1">_xlfn.IFS(AL276=1,0,TRIM(INDIRECT("ｄａｔａ!$"&amp;AL$112&amp;"$"&amp;$B275))="",1,TRIM(INDIRECT("ｄａｔａ!$"&amp;AL$112&amp;"$"&amp;$B275))&lt;&gt;"",0)</f>
        <v>1</v>
      </c>
      <c r="AM275" s="80" cm="1">
        <f t="array" aca="1" ref="AM275" ca="1">_xlfn.IFS(AM276=1,0,TRIM(INDIRECT("ｄａｔａ!$"&amp;AM$112&amp;"$"&amp;$B275))="",1,TRIM(INDIRECT("ｄａｔａ!$"&amp;AM$112&amp;"$"&amp;$B275))&lt;&gt;"",0)</f>
        <v>1</v>
      </c>
      <c r="AN275" s="80" cm="1">
        <f t="array" aca="1" ref="AN275" ca="1">_xlfn.IFS(AN276=1,0,TRIM(INDIRECT("ｄａｔａ!$"&amp;AN$112&amp;"$"&amp;$B275))="",1,TRIM(INDIRECT("ｄａｔａ!$"&amp;AN$112&amp;"$"&amp;$B275))&lt;&gt;"",0)</f>
        <v>1</v>
      </c>
      <c r="AO275" s="80" cm="1">
        <f t="array" aca="1" ref="AO275" ca="1">_xlfn.IFS(AO276=1,0,TRIM(INDIRECT("ｄａｔａ!$"&amp;AO$112&amp;"$"&amp;$B275))="",1,TRIM(INDIRECT("ｄａｔａ!$"&amp;AO$112&amp;"$"&amp;$B275))&lt;&gt;"",0)</f>
        <v>1</v>
      </c>
      <c r="AP275" s="80">
        <f ca="1">IF(SUM($AQ275:$AZ275)=10,1,0)</f>
        <v>1</v>
      </c>
      <c r="AQ275" s="80" cm="1">
        <f t="array" aca="1" ref="AQ275" ca="1">_xlfn.IFS(AQ276=1,0,TRIM(INDIRECT("ｄａｔａ!$"&amp;AQ$112&amp;"$"&amp;$B275))="",1,TRIM(INDIRECT("ｄａｔａ!$"&amp;AQ$112&amp;"$"&amp;$B275))&lt;&gt;"",0)</f>
        <v>1</v>
      </c>
      <c r="AR275" s="80" cm="1">
        <f t="array" aca="1" ref="AR275" ca="1">_xlfn.IFS(AR276=1,0,TRIM(INDIRECT("ｄａｔａ!$"&amp;AR$112&amp;"$"&amp;$B275))="",1,TRIM(INDIRECT("ｄａｔａ!$"&amp;AR$112&amp;"$"&amp;$B275))&lt;&gt;"",0)</f>
        <v>1</v>
      </c>
      <c r="AS275" s="80" cm="1">
        <f t="array" aca="1" ref="AS275" ca="1">_xlfn.IFS(AS276=1,0,TRIM(INDIRECT("ｄａｔａ!$"&amp;AS$112&amp;"$"&amp;$B275))="",1,TRIM(INDIRECT("ｄａｔａ!$"&amp;AS$112&amp;"$"&amp;$B275))&lt;&gt;"",0)</f>
        <v>1</v>
      </c>
      <c r="AT275" s="80" cm="1">
        <f t="array" aca="1" ref="AT275" ca="1">_xlfn.IFS(AT276=1,0,TRIM(INDIRECT("ｄａｔａ!$"&amp;AT$112&amp;"$"&amp;$B275))="",1,TRIM(INDIRECT("ｄａｔａ!$"&amp;AT$112&amp;"$"&amp;$B275))&lt;&gt;"",0)</f>
        <v>1</v>
      </c>
      <c r="AU275" s="80" cm="1">
        <f t="array" aca="1" ref="AU275" ca="1">_xlfn.IFS(AU276=1,0,TRIM(INDIRECT("ｄａｔａ!$"&amp;AU$112&amp;"$"&amp;$B275))="",1,TRIM(INDIRECT("ｄａｔａ!$"&amp;AU$112&amp;"$"&amp;$B275))&lt;&gt;"",0)</f>
        <v>1</v>
      </c>
      <c r="AV275" s="80" cm="1">
        <f t="array" aca="1" ref="AV275" ca="1">_xlfn.IFS(AV276=1,0,TRIM(INDIRECT("ｄａｔａ!$"&amp;AV$112&amp;"$"&amp;$B275))="",1,TRIM(INDIRECT("ｄａｔａ!$"&amp;AV$112&amp;"$"&amp;$B275))&lt;&gt;"",0)</f>
        <v>1</v>
      </c>
      <c r="AW275" s="80" cm="1">
        <f t="array" aca="1" ref="AW275" ca="1">_xlfn.IFS(AW276=1,0,TRIM(INDIRECT("ｄａｔａ!$"&amp;AW$112&amp;"$"&amp;$B275))="",1,TRIM(INDIRECT("ｄａｔａ!$"&amp;AW$112&amp;"$"&amp;$B275))&lt;&gt;"",0)</f>
        <v>1</v>
      </c>
      <c r="AX275" s="80" cm="1">
        <f t="array" aca="1" ref="AX275" ca="1">_xlfn.IFS(AX276=1,0,TRIM(INDIRECT("ｄａｔａ!$"&amp;AX$112&amp;"$"&amp;$B275))="",1,TRIM(INDIRECT("ｄａｔａ!$"&amp;AX$112&amp;"$"&amp;$B275))&lt;&gt;"",0)</f>
        <v>1</v>
      </c>
      <c r="AY275" s="80" cm="1">
        <f t="array" aca="1" ref="AY275" ca="1">_xlfn.IFS(AY276=1,0,TRIM(INDIRECT("ｄａｔａ!$"&amp;AY$112&amp;"$"&amp;$B275))="",1,TRIM(INDIRECT("ｄａｔａ!$"&amp;AY$112&amp;"$"&amp;$B275))&lt;&gt;"",0)</f>
        <v>1</v>
      </c>
      <c r="AZ275" s="80" cm="1">
        <f t="array" aca="1" ref="AZ275" ca="1">_xlfn.IFS(AZ276=1,0,TRIM(INDIRECT("ｄａｔａ!$"&amp;AZ$112&amp;"$"&amp;$B275))="",1,TRIM(INDIRECT("ｄａｔａ!$"&amp;AZ$112&amp;"$"&amp;$B275))&lt;&gt;"",0)</f>
        <v>1</v>
      </c>
      <c r="BA275" s="80">
        <f ca="1">IF(SUM($BB275:$BP275)=15,1,0)</f>
        <v>1</v>
      </c>
      <c r="BB275" s="80" cm="1">
        <f t="array" aca="1" ref="BB275" ca="1">_xlfn.IFS(BB276=1,0,TRIM(INDIRECT("ｄａｔａ!$"&amp;BB$112&amp;"$"&amp;$B275))="",1,TRIM(INDIRECT("ｄａｔａ!$"&amp;BB$112&amp;"$"&amp;$B275))&lt;&gt;"",0)</f>
        <v>1</v>
      </c>
      <c r="BC275" s="80" cm="1">
        <f t="array" aca="1" ref="BC275" ca="1">_xlfn.IFS(BC276=1,0,TRIM(INDIRECT("ｄａｔａ!$"&amp;BC$112&amp;"$"&amp;$B275))="",1,TRIM(INDIRECT("ｄａｔａ!$"&amp;BC$112&amp;"$"&amp;$B275))&lt;&gt;"",0)</f>
        <v>1</v>
      </c>
      <c r="BD275" s="80" cm="1">
        <f t="array" aca="1" ref="BD275" ca="1">_xlfn.IFS(BD276=1,0,TRIM(INDIRECT("ｄａｔａ!$"&amp;BD$112&amp;"$"&amp;$B275))="",1,TRIM(INDIRECT("ｄａｔａ!$"&amp;BD$112&amp;"$"&amp;$B275))&lt;&gt;"",0)</f>
        <v>1</v>
      </c>
      <c r="BE275" s="80" cm="1">
        <f t="array" aca="1" ref="BE275" ca="1">_xlfn.IFS(BE276=1,0,TRIM(INDIRECT("ｄａｔａ!$"&amp;BE$112&amp;"$"&amp;$B275))="",1,TRIM(INDIRECT("ｄａｔａ!$"&amp;BE$112&amp;"$"&amp;$B275))&lt;&gt;"",0)</f>
        <v>1</v>
      </c>
      <c r="BF275" s="80" cm="1">
        <f t="array" aca="1" ref="BF275" ca="1">_xlfn.IFS(BF276=1,0,TRIM(INDIRECT("ｄａｔａ!$"&amp;BF$112&amp;"$"&amp;$B275))="",1,TRIM(INDIRECT("ｄａｔａ!$"&amp;BF$112&amp;"$"&amp;$B275))&lt;&gt;"",0)</f>
        <v>1</v>
      </c>
      <c r="BG275" s="80" cm="1">
        <f t="array" aca="1" ref="BG275" ca="1">_xlfn.IFS(BG276=1,0,TRIM(INDIRECT("ｄａｔａ!$"&amp;BG$112&amp;"$"&amp;$B275))="",1,TRIM(INDIRECT("ｄａｔａ!$"&amp;BG$112&amp;"$"&amp;$B275))&lt;&gt;"",0)</f>
        <v>1</v>
      </c>
      <c r="BH275" s="80" cm="1">
        <f t="array" aca="1" ref="BH275" ca="1">_xlfn.IFS(BH276=1,0,TRIM(INDIRECT("ｄａｔａ!$"&amp;BH$112&amp;"$"&amp;$B275))="",1,TRIM(INDIRECT("ｄａｔａ!$"&amp;BH$112&amp;"$"&amp;$B275))&lt;&gt;"",0)</f>
        <v>1</v>
      </c>
      <c r="BI275" s="80" cm="1">
        <f t="array" aca="1" ref="BI275" ca="1">_xlfn.IFS(BI276=1,0,TRIM(INDIRECT("ｄａｔａ!$"&amp;BI$112&amp;"$"&amp;$B275))="",1,TRIM(INDIRECT("ｄａｔａ!$"&amp;BI$112&amp;"$"&amp;$B275))&lt;&gt;"",0)</f>
        <v>1</v>
      </c>
      <c r="BJ275" s="80" cm="1">
        <f t="array" aca="1" ref="BJ275" ca="1">_xlfn.IFS(BJ276=1,0,TRIM(INDIRECT("ｄａｔａ!$"&amp;BJ$112&amp;"$"&amp;$B275))="",1,TRIM(INDIRECT("ｄａｔａ!$"&amp;BJ$112&amp;"$"&amp;$B275))&lt;&gt;"",0)</f>
        <v>1</v>
      </c>
      <c r="BK275" s="80" cm="1">
        <f t="array" aca="1" ref="BK275" ca="1">_xlfn.IFS(BK276=1,0,TRIM(INDIRECT("ｄａｔａ!$"&amp;BK$112&amp;"$"&amp;$B275))="",1,TRIM(INDIRECT("ｄａｔａ!$"&amp;BK$112&amp;"$"&amp;$B275))&lt;&gt;"",0)</f>
        <v>1</v>
      </c>
      <c r="BL275" s="80" cm="1">
        <f t="array" aca="1" ref="BL275" ca="1">_xlfn.IFS(BL276=1,0,TRIM(INDIRECT("ｄａｔａ!$"&amp;BL$112&amp;"$"&amp;$B275))="",1,TRIM(INDIRECT("ｄａｔａ!$"&amp;BL$112&amp;"$"&amp;$B275))&lt;&gt;"",0)</f>
        <v>1</v>
      </c>
      <c r="BM275" s="80" cm="1">
        <f t="array" aca="1" ref="BM275" ca="1">_xlfn.IFS(BM276=1,0,TRIM(INDIRECT("ｄａｔａ!$"&amp;BM$112&amp;"$"&amp;$B275))="",1,TRIM(INDIRECT("ｄａｔａ!$"&amp;BM$112&amp;"$"&amp;$B275))&lt;&gt;"",0)</f>
        <v>1</v>
      </c>
      <c r="BN275" s="80" cm="1">
        <f t="array" aca="1" ref="BN275" ca="1">_xlfn.IFS(BN276=1,0,TRIM(INDIRECT("ｄａｔａ!$"&amp;BN$112&amp;"$"&amp;$B275))="",1,TRIM(INDIRECT("ｄａｔａ!$"&amp;BN$112&amp;"$"&amp;$B275))&lt;&gt;"",0)</f>
        <v>1</v>
      </c>
      <c r="BO275" s="80" cm="1">
        <f t="array" aca="1" ref="BO275" ca="1">_xlfn.IFS(BO276=1,0,TRIM(INDIRECT("ｄａｔａ!$"&amp;BO$112&amp;"$"&amp;$B275))="",1,TRIM(INDIRECT("ｄａｔａ!$"&amp;BO$112&amp;"$"&amp;$B275))&lt;&gt;"",0)</f>
        <v>1</v>
      </c>
      <c r="BP275" s="80" cm="1">
        <f t="array" aca="1" ref="BP275" ca="1">_xlfn.IFS(BP276=1,0,TRIM(INDIRECT("ｄａｔａ!$"&amp;BP$112&amp;"$"&amp;$B275))="",1,TRIM(INDIRECT("ｄａｔａ!$"&amp;BP$112&amp;"$"&amp;$B275))&lt;&gt;"",0)</f>
        <v>1</v>
      </c>
    </row>
    <row r="276" spans="1:68" x14ac:dyDescent="0.2">
      <c r="B276" s="80">
        <f>VLOOKUP($A273,$A$11:$B$110,2,FALSE)</f>
        <v>47</v>
      </c>
      <c r="C276" s="80" t="s">
        <v>2430</v>
      </c>
      <c r="D276" s="80" cm="1">
        <f t="array" aca="1" ref="D276" ca="1">IF(ISERROR(INDIRECT("ｄａｔａ!$"&amp;D$112&amp;"$"&amp;$B276)),1,0)</f>
        <v>0</v>
      </c>
      <c r="F276" s="80" cm="1">
        <f t="array" aca="1" ref="F276" ca="1">IF(ISERROR(INDIRECT("ｄａｔａ!$"&amp;F$112&amp;"$"&amp;$B276)),1,0)</f>
        <v>0</v>
      </c>
      <c r="G276" s="80" cm="1">
        <f t="array" aca="1" ref="G276" ca="1">IF(ISERROR(INDIRECT("ｄａｔａ!$"&amp;G$112&amp;"$"&amp;$B276)),1,0)</f>
        <v>0</v>
      </c>
      <c r="H276" s="80" cm="1">
        <f t="array" aca="1" ref="H276" ca="1">IF(ISERROR(INDIRECT("ｄａｔａ!$"&amp;H$112&amp;"$"&amp;$B276)),1,0)</f>
        <v>0</v>
      </c>
      <c r="I276" s="80" cm="1">
        <f t="array" aca="1" ref="I276" ca="1">IF(ISERROR(INDIRECT("ｄａｔａ!$"&amp;I$112&amp;"$"&amp;$B276)),1,0)</f>
        <v>0</v>
      </c>
      <c r="J276" s="80" cm="1">
        <f t="array" aca="1" ref="J276" ca="1">IF(ISERROR(INDIRECT("ｄａｔａ!$"&amp;J$112&amp;"$"&amp;$B276)),1,0)</f>
        <v>0</v>
      </c>
      <c r="K276" s="80" cm="1">
        <f t="array" aca="1" ref="K276" ca="1">IF(ISERROR(INDIRECT("ｄａｔａ!$"&amp;K$112&amp;"$"&amp;$B276)),1,0)</f>
        <v>0</v>
      </c>
      <c r="L276" s="80" cm="1">
        <f t="array" aca="1" ref="L276" ca="1">IF(ISERROR(INDIRECT("ｄａｔａ!$"&amp;L$112&amp;"$"&amp;$B276)),1,0)</f>
        <v>0</v>
      </c>
      <c r="M276" s="80" cm="1">
        <f t="array" aca="1" ref="M276" ca="1">IF(ISERROR(INDIRECT("ｄａｔａ!$"&amp;M$112&amp;"$"&amp;$B276)),1,0)</f>
        <v>0</v>
      </c>
      <c r="N276" s="80" cm="1">
        <f t="array" aca="1" ref="N276" ca="1">IF(ISERROR(INDIRECT("ｄａｔａ!$"&amp;N$112&amp;"$"&amp;$B276)),1,0)</f>
        <v>0</v>
      </c>
      <c r="O276" s="80" cm="1">
        <f t="array" aca="1" ref="O276" ca="1">IF(ISERROR(INDIRECT("ｄａｔａ!$"&amp;O$112&amp;"$"&amp;$B276)),1,0)</f>
        <v>0</v>
      </c>
      <c r="P276" s="80" cm="1">
        <f t="array" aca="1" ref="P276" ca="1">IF(ISERROR(INDIRECT("ｄａｔａ!$"&amp;P$112&amp;"$"&amp;$B276)),1,0)</f>
        <v>0</v>
      </c>
      <c r="Q276" s="80" cm="1">
        <f t="array" aca="1" ref="Q276" ca="1">IF(ISERROR(INDIRECT("ｄａｔａ!$"&amp;Q$112&amp;"$"&amp;$B276)),1,0)</f>
        <v>0</v>
      </c>
      <c r="R276" s="80" cm="1">
        <f t="array" aca="1" ref="R276" ca="1">IF(ISERROR(INDIRECT("ｄａｔａ!$"&amp;R$112&amp;"$"&amp;$B276)),1,0)</f>
        <v>0</v>
      </c>
      <c r="S276" s="80" cm="1">
        <f t="array" aca="1" ref="S276" ca="1">IF(ISERROR(INDIRECT("ｄａｔａ!$"&amp;S$112&amp;"$"&amp;$B276)),1,0)</f>
        <v>0</v>
      </c>
      <c r="T276" s="80" cm="1">
        <f t="array" aca="1" ref="T276" ca="1">IF(ISERROR(INDIRECT("ｄａｔａ!$"&amp;T$112&amp;"$"&amp;$B276)),1,0)</f>
        <v>0</v>
      </c>
      <c r="U276" s="80" cm="1">
        <f t="array" aca="1" ref="U276" ca="1">IF(ISERROR(INDIRECT("ｄａｔａ!$"&amp;U$112&amp;"$"&amp;$B276)),1,0)</f>
        <v>0</v>
      </c>
      <c r="V276" s="80" cm="1">
        <f t="array" aca="1" ref="V276" ca="1">IF(ISERROR(INDIRECT("ｄａｔａ!$"&amp;V$112&amp;"$"&amp;$B276)),1,0)</f>
        <v>0</v>
      </c>
      <c r="W276" s="80" cm="1">
        <f t="array" aca="1" ref="W276" ca="1">IF(ISERROR(INDIRECT("ｄａｔａ!$"&amp;W$112&amp;"$"&amp;$B276)),1,0)</f>
        <v>0</v>
      </c>
      <c r="X276" s="80">
        <f ca="1">IF(SUM($Y274:$AO274,$Y276:$AO276)&gt;0,1,0)</f>
        <v>0</v>
      </c>
      <c r="Y276" s="80" cm="1">
        <f t="array" aca="1" ref="Y276" ca="1">IF(ISERROR(INDIRECT("ｄａｔａ!$"&amp;Y$112&amp;"$"&amp;$B276)),1,0)</f>
        <v>0</v>
      </c>
      <c r="Z276" s="80" cm="1">
        <f t="array" aca="1" ref="Z276" ca="1">IF(ISERROR(INDIRECT("ｄａｔａ!$"&amp;Z$112&amp;"$"&amp;$B276)),1,0)</f>
        <v>0</v>
      </c>
      <c r="AA276" s="80" cm="1">
        <f t="array" aca="1" ref="AA276" ca="1">IF(ISERROR(INDIRECT("ｄａｔａ!$"&amp;AA$112&amp;"$"&amp;$B276)),1,0)</f>
        <v>0</v>
      </c>
      <c r="AB276" s="80" cm="1">
        <f t="array" aca="1" ref="AB276" ca="1">IF(ISERROR(INDIRECT("ｄａｔａ!$"&amp;AB$112&amp;"$"&amp;$B276)),1,0)</f>
        <v>0</v>
      </c>
      <c r="AC276" s="80" cm="1">
        <f t="array" aca="1" ref="AC276" ca="1">IF(ISERROR(INDIRECT("ｄａｔａ!$"&amp;AC$112&amp;"$"&amp;$B276)),1,0)</f>
        <v>0</v>
      </c>
      <c r="AD276" s="80" cm="1">
        <f t="array" aca="1" ref="AD276" ca="1">IF(ISERROR(INDIRECT("ｄａｔａ!$"&amp;AD$112&amp;"$"&amp;$B276)),1,0)</f>
        <v>0</v>
      </c>
      <c r="AE276" s="80" cm="1">
        <f t="array" aca="1" ref="AE276" ca="1">IF(ISERROR(INDIRECT("ｄａｔａ!$"&amp;AE$112&amp;"$"&amp;$B276)),1,0)</f>
        <v>0</v>
      </c>
      <c r="AF276" s="80" cm="1">
        <f t="array" aca="1" ref="AF276" ca="1">IF(ISERROR(INDIRECT("ｄａｔａ!$"&amp;AF$112&amp;"$"&amp;$B276)),1,0)</f>
        <v>0</v>
      </c>
      <c r="AG276" s="80" cm="1">
        <f t="array" aca="1" ref="AG276" ca="1">IF(ISERROR(INDIRECT("ｄａｔａ!$"&amp;AG$112&amp;"$"&amp;$B276)),1,0)</f>
        <v>0</v>
      </c>
      <c r="AH276" s="80" cm="1">
        <f t="array" aca="1" ref="AH276" ca="1">IF(ISERROR(INDIRECT("ｄａｔａ!$"&amp;AH$112&amp;"$"&amp;$B276)),1,0)</f>
        <v>0</v>
      </c>
      <c r="AI276" s="80" cm="1">
        <f t="array" aca="1" ref="AI276" ca="1">IF(ISERROR(INDIRECT("ｄａｔａ!$"&amp;AI$112&amp;"$"&amp;$B276)),1,0)</f>
        <v>0</v>
      </c>
      <c r="AJ276" s="80" cm="1">
        <f t="array" aca="1" ref="AJ276" ca="1">IF(ISERROR(INDIRECT("ｄａｔａ!$"&amp;AJ$112&amp;"$"&amp;$B276)),1,0)</f>
        <v>0</v>
      </c>
      <c r="AK276" s="80" cm="1">
        <f t="array" aca="1" ref="AK276" ca="1">IF(ISERROR(INDIRECT("ｄａｔａ!$"&amp;AK$112&amp;"$"&amp;$B276)),1,0)</f>
        <v>0</v>
      </c>
      <c r="AL276" s="80" cm="1">
        <f t="array" aca="1" ref="AL276" ca="1">IF(ISERROR(INDIRECT("ｄａｔａ!$"&amp;AL$112&amp;"$"&amp;$B276)),1,0)</f>
        <v>0</v>
      </c>
      <c r="AM276" s="80" cm="1">
        <f t="array" aca="1" ref="AM276" ca="1">IF(ISERROR(INDIRECT("ｄａｔａ!$"&amp;AM$112&amp;"$"&amp;$B276)),1,0)</f>
        <v>0</v>
      </c>
      <c r="AN276" s="80" cm="1">
        <f t="array" aca="1" ref="AN276" ca="1">IF(ISERROR(INDIRECT("ｄａｔａ!$"&amp;AN$112&amp;"$"&amp;$B276)),1,0)</f>
        <v>0</v>
      </c>
      <c r="AO276" s="80" cm="1">
        <f t="array" aca="1" ref="AO276" ca="1">IF(ISERROR(INDIRECT("ｄａｔａ!$"&amp;AO$112&amp;"$"&amp;$B276)),1,0)</f>
        <v>0</v>
      </c>
      <c r="AP276" s="80">
        <f ca="1">IF(SUM($AQ274:$AZ274,$AQ276:$AZ276)&gt;0,1,0)</f>
        <v>0</v>
      </c>
      <c r="AQ276" s="80" cm="1">
        <f t="array" aca="1" ref="AQ276" ca="1">IF(ISERROR(INDIRECT("ｄａｔａ!$"&amp;AQ$112&amp;"$"&amp;$B276)),1,0)</f>
        <v>0</v>
      </c>
      <c r="AR276" s="80" cm="1">
        <f t="array" aca="1" ref="AR276" ca="1">IF(ISERROR(INDIRECT("ｄａｔａ!$"&amp;AR$112&amp;"$"&amp;$B276)),1,0)</f>
        <v>0</v>
      </c>
      <c r="AS276" s="80" cm="1">
        <f t="array" aca="1" ref="AS276" ca="1">IF(ISERROR(INDIRECT("ｄａｔａ!$"&amp;AS$112&amp;"$"&amp;$B276)),1,0)</f>
        <v>0</v>
      </c>
      <c r="AT276" s="80" cm="1">
        <f t="array" aca="1" ref="AT276" ca="1">IF(ISERROR(INDIRECT("ｄａｔａ!$"&amp;AT$112&amp;"$"&amp;$B276)),1,0)</f>
        <v>0</v>
      </c>
      <c r="AU276" s="80" cm="1">
        <f t="array" aca="1" ref="AU276" ca="1">IF(ISERROR(INDIRECT("ｄａｔａ!$"&amp;AU$112&amp;"$"&amp;$B276)),1,0)</f>
        <v>0</v>
      </c>
      <c r="AV276" s="80" cm="1">
        <f t="array" aca="1" ref="AV276" ca="1">IF(ISERROR(INDIRECT("ｄａｔａ!$"&amp;AV$112&amp;"$"&amp;$B276)),1,0)</f>
        <v>0</v>
      </c>
      <c r="AW276" s="80" cm="1">
        <f t="array" aca="1" ref="AW276" ca="1">IF(ISERROR(INDIRECT("ｄａｔａ!$"&amp;AW$112&amp;"$"&amp;$B276)),1,0)</f>
        <v>0</v>
      </c>
      <c r="AX276" s="80" cm="1">
        <f t="array" aca="1" ref="AX276" ca="1">IF(ISERROR(INDIRECT("ｄａｔａ!$"&amp;AX$112&amp;"$"&amp;$B276)),1,0)</f>
        <v>0</v>
      </c>
      <c r="AY276" s="80" cm="1">
        <f t="array" aca="1" ref="AY276" ca="1">IF(ISERROR(INDIRECT("ｄａｔａ!$"&amp;AY$112&amp;"$"&amp;$B276)),1,0)</f>
        <v>0</v>
      </c>
      <c r="AZ276" s="80" cm="1">
        <f t="array" aca="1" ref="AZ276" ca="1">IF(ISERROR(INDIRECT("ｄａｔａ!$"&amp;AZ$112&amp;"$"&amp;$B276)),1,0)</f>
        <v>0</v>
      </c>
      <c r="BA276" s="80">
        <f ca="1">IF(SUM($BB274:$BP274,$BB276:$BP276)&gt;0,1,0)</f>
        <v>0</v>
      </c>
      <c r="BB276" s="80" cm="1">
        <f t="array" aca="1" ref="BB276" ca="1">IF(ISERROR(INDIRECT("ｄａｔａ!$"&amp;BB$112&amp;"$"&amp;$B276)),1,0)</f>
        <v>0</v>
      </c>
      <c r="BC276" s="80" cm="1">
        <f t="array" aca="1" ref="BC276" ca="1">IF(ISERROR(INDIRECT("ｄａｔａ!$"&amp;BC$112&amp;"$"&amp;$B276)),1,0)</f>
        <v>0</v>
      </c>
      <c r="BD276" s="80" cm="1">
        <f t="array" aca="1" ref="BD276" ca="1">IF(ISERROR(INDIRECT("ｄａｔａ!$"&amp;BD$112&amp;"$"&amp;$B276)),1,0)</f>
        <v>0</v>
      </c>
      <c r="BE276" s="80" cm="1">
        <f t="array" aca="1" ref="BE276" ca="1">IF(ISERROR(INDIRECT("ｄａｔａ!$"&amp;BE$112&amp;"$"&amp;$B276)),1,0)</f>
        <v>0</v>
      </c>
      <c r="BF276" s="80" cm="1">
        <f t="array" aca="1" ref="BF276" ca="1">IF(ISERROR(INDIRECT("ｄａｔａ!$"&amp;BF$112&amp;"$"&amp;$B276)),1,0)</f>
        <v>0</v>
      </c>
      <c r="BG276" s="80" cm="1">
        <f t="array" aca="1" ref="BG276" ca="1">IF(ISERROR(INDIRECT("ｄａｔａ!$"&amp;BG$112&amp;"$"&amp;$B276)),1,0)</f>
        <v>0</v>
      </c>
      <c r="BH276" s="80" cm="1">
        <f t="array" aca="1" ref="BH276" ca="1">IF(ISERROR(INDIRECT("ｄａｔａ!$"&amp;BH$112&amp;"$"&amp;$B276)),1,0)</f>
        <v>0</v>
      </c>
      <c r="BI276" s="80" cm="1">
        <f t="array" aca="1" ref="BI276" ca="1">IF(ISERROR(INDIRECT("ｄａｔａ!$"&amp;BI$112&amp;"$"&amp;$B276)),1,0)</f>
        <v>0</v>
      </c>
      <c r="BJ276" s="80" cm="1">
        <f t="array" aca="1" ref="BJ276" ca="1">IF(ISERROR(INDIRECT("ｄａｔａ!$"&amp;BJ$112&amp;"$"&amp;$B276)),1,0)</f>
        <v>0</v>
      </c>
      <c r="BK276" s="80" cm="1">
        <f t="array" aca="1" ref="BK276" ca="1">IF(ISERROR(INDIRECT("ｄａｔａ!$"&amp;BK$112&amp;"$"&amp;$B276)),1,0)</f>
        <v>0</v>
      </c>
      <c r="BL276" s="80" cm="1">
        <f t="array" aca="1" ref="BL276" ca="1">IF(ISERROR(INDIRECT("ｄａｔａ!$"&amp;BL$112&amp;"$"&amp;$B276)),1,0)</f>
        <v>0</v>
      </c>
      <c r="BM276" s="80" cm="1">
        <f t="array" aca="1" ref="BM276" ca="1">IF(ISERROR(INDIRECT("ｄａｔａ!$"&amp;BM$112&amp;"$"&amp;$B276)),1,0)</f>
        <v>0</v>
      </c>
      <c r="BN276" s="80" cm="1">
        <f t="array" aca="1" ref="BN276" ca="1">IF(ISERROR(INDIRECT("ｄａｔａ!$"&amp;BN$112&amp;"$"&amp;$B276)),1,0)</f>
        <v>0</v>
      </c>
      <c r="BO276" s="80" cm="1">
        <f t="array" aca="1" ref="BO276" ca="1">IF(ISERROR(INDIRECT("ｄａｔａ!$"&amp;BO$112&amp;"$"&amp;$B276)),1,0)</f>
        <v>0</v>
      </c>
      <c r="BP276" s="80" cm="1">
        <f t="array" aca="1" ref="BP276" ca="1">IF(ISERROR(INDIRECT("ｄａｔａ!$"&amp;BP$112&amp;"$"&amp;$B276)),1,0)</f>
        <v>0</v>
      </c>
    </row>
    <row r="277" spans="1:68" x14ac:dyDescent="0.2">
      <c r="A277" s="80" t="s">
        <v>2359</v>
      </c>
      <c r="B277" s="80">
        <f>VLOOKUP($A277,$A$11:$B$110,2,FALSE)</f>
        <v>48</v>
      </c>
      <c r="C277" s="80" t="s">
        <v>2435</v>
      </c>
      <c r="D277" s="80" cm="1">
        <f t="array" aca="1" ref="D277" ca="1">_xlfn.IFS(D278=1,0,D279=1,0,AND(INDIRECT("ｄａｔａ!$"&amp;D$112&amp;"$"&amp;$B277)&lt;=INDIRECT("kikan!$Q$11"),INDIRECT("ｄａｔａ!$"&amp;D$112&amp;"$"&amp;$B277)&gt;=INDIRECT("kikan!$K$11")),0,TRUE,1)</f>
        <v>0</v>
      </c>
      <c r="F277" s="80">
        <v>0</v>
      </c>
      <c r="G277" s="80">
        <v>0</v>
      </c>
      <c r="H277" s="80">
        <v>0</v>
      </c>
      <c r="I277" s="80" cm="1">
        <f t="array" aca="1" ref="I277" ca="1">_xlfn.IFS(I278=1,0,I279=1,0,INDIRECT("ｄａｔａ!$"&amp;I$112&amp;"$"&amp;$B277)&gt;=INDIRECT("kikan!$I$11"),0,TRUE,1)</f>
        <v>0</v>
      </c>
      <c r="J277" s="80" cm="1">
        <f t="array" aca="1" ref="J277" ca="1">_xlfn.IFS(D280=1,0,I277=1,0,J278=1,0,I279=1,0,J279=1,0,INDIRECT("ｄａｔａ!$"&amp;I$112&amp;"$"&amp;$B277)&gt;INDIRECT("kikan!$I$11"),0,INDIRECT("ｄａｔａ!$"&amp;J$112&amp;"$"&amp;$B277)&gt;=INDIRECT("ｄａｔａ!$"&amp;D$112&amp;"$"&amp;$B277),0,TRUE,1)</f>
        <v>0</v>
      </c>
      <c r="K277" s="80" cm="1">
        <f t="array" aca="1" ref="K277" ca="1">_xlfn.IFS(K278=1,0,K279=1,0,AND(INDIRECT("ｄａｔａ!$"&amp;K$112&amp;"$"&amp;$B278)&gt;0,INDIRECT("ｄａｔａ!$"&amp;K$112&amp;"$"&amp;$B278)&lt;10000),0,TRUE,1)</f>
        <v>0</v>
      </c>
      <c r="L277" s="80" cm="1">
        <f t="array" aca="1" ref="L277" ca="1">_xlfn.IFS(L278=1,0,L279=1,0,INDIRECT("ｄａｔａ!$"&amp;L$112&amp;"$"&amp;$B277)&lt;20000,1,TRUE,0)</f>
        <v>0</v>
      </c>
      <c r="M277" s="80">
        <v>0</v>
      </c>
      <c r="N277" s="80">
        <v>0</v>
      </c>
      <c r="O277" s="80" cm="1">
        <f t="array" aca="1" ref="O277" ca="1">_xlfn.IFS(O280=1,0,INDIRECT("ｄａｔａ!$"&amp;O$112&amp;"$"&amp;$B278)=4,1,TRUE,0)</f>
        <v>0</v>
      </c>
      <c r="P277" s="80" cm="1">
        <f t="array" aca="1" ref="P277" ca="1">_xlfn.IFS(P280=1,0,AND(INDIRECT("ｄａｔａ!$"&amp;P$112&amp;"$"&amp;$B278)&lt;=3,INDIRECT("ｄａｔａ!$"&amp;P$112&amp;"$"&amp;$B278)&gt;0),1,TRUE,0)</f>
        <v>0</v>
      </c>
      <c r="Q277" s="80" cm="1">
        <f t="array" aca="1" ref="Q277" ca="1">_xlfn.IFS(Q280=1,0,INDIRECT("ｄａｔａ!$"&amp;Q$112&amp;"$"&amp;$B277)=1,1,TRUE,0)</f>
        <v>0</v>
      </c>
      <c r="R277" s="80">
        <v>0</v>
      </c>
      <c r="S277" s="80">
        <v>0</v>
      </c>
      <c r="T277" s="80">
        <v>0</v>
      </c>
      <c r="U277" s="80">
        <v>0</v>
      </c>
      <c r="V277" s="80">
        <v>0</v>
      </c>
      <c r="W277" s="80">
        <v>0</v>
      </c>
      <c r="X277" s="80">
        <f ca="1">IF(AND(SUM($Y277:$AO277)=0,17-SUM($Y279:$AO279)&gt;1),1,0)</f>
        <v>0</v>
      </c>
      <c r="Y277" s="80" cm="1">
        <f t="array" aca="1" ref="Y277" ca="1">_xlfn.IFS(Y280=1,0,INDIRECT("ｄａｔａ!$"&amp;Y$112&amp;"$"&amp;$B277)=2,1,TRUE,0)</f>
        <v>0</v>
      </c>
      <c r="Z277" s="80" cm="1">
        <f t="array" aca="1" ref="Z277" ca="1">_xlfn.IFS(Z280=1,0,INDIRECT("ｄａｔａ!$"&amp;Z$112&amp;"$"&amp;$B277)=2,1,TRUE,0)</f>
        <v>0</v>
      </c>
      <c r="AA277" s="80" cm="1">
        <f t="array" aca="1" ref="AA277" ca="1">_xlfn.IFS(AA280=1,0,INDIRECT("ｄａｔａ!$"&amp;AA$112&amp;"$"&amp;$B277)=2,1,TRUE,0)</f>
        <v>0</v>
      </c>
      <c r="AB277" s="80" cm="1">
        <f t="array" aca="1" ref="AB277" ca="1">_xlfn.IFS(AB280=1,0,INDIRECT("ｄａｔａ!$"&amp;AB$112&amp;"$"&amp;$B277)=2,1,TRUE,0)</f>
        <v>0</v>
      </c>
      <c r="AC277" s="80" cm="1">
        <f t="array" aca="1" ref="AC277" ca="1">_xlfn.IFS(AC280=1,0,INDIRECT("ｄａｔａ!$"&amp;AC$112&amp;"$"&amp;$B277)=2,1,TRUE,0)</f>
        <v>0</v>
      </c>
      <c r="AD277" s="80" cm="1">
        <f t="array" aca="1" ref="AD277" ca="1">_xlfn.IFS(AD280=1,0,INDIRECT("ｄａｔａ!$"&amp;AD$112&amp;"$"&amp;$B277)=2,1,TRUE,0)</f>
        <v>0</v>
      </c>
      <c r="AE277" s="80" cm="1">
        <f t="array" aca="1" ref="AE277" ca="1">_xlfn.IFS(AE280=1,0,INDIRECT("ｄａｔａ!$"&amp;AE$112&amp;"$"&amp;$B277)=2,1,TRUE,0)</f>
        <v>0</v>
      </c>
      <c r="AF277" s="80" cm="1">
        <f t="array" aca="1" ref="AF277" ca="1">_xlfn.IFS(AF280=1,0,INDIRECT("ｄａｔａ!$"&amp;AF$112&amp;"$"&amp;$B277)=2,1,TRUE,0)</f>
        <v>0</v>
      </c>
      <c r="AG277" s="80" cm="1">
        <f t="array" aca="1" ref="AG277" ca="1">_xlfn.IFS(AG280=1,0,INDIRECT("ｄａｔａ!$"&amp;AG$112&amp;"$"&amp;$B277)=2,1,TRUE,0)</f>
        <v>0</v>
      </c>
      <c r="AH277" s="80" cm="1">
        <f t="array" aca="1" ref="AH277" ca="1">_xlfn.IFS(AH280=1,0,INDIRECT("ｄａｔａ!$"&amp;AH$112&amp;"$"&amp;$B277)=2,1,TRUE,0)</f>
        <v>0</v>
      </c>
      <c r="AI277" s="80" cm="1">
        <f t="array" aca="1" ref="AI277" ca="1">_xlfn.IFS(AI280=1,0,INDIRECT("ｄａｔａ!$"&amp;AI$112&amp;"$"&amp;$B277)=2,1,TRUE,0)</f>
        <v>0</v>
      </c>
      <c r="AJ277" s="80" cm="1">
        <f t="array" aca="1" ref="AJ277" ca="1">_xlfn.IFS(AJ280=1,0,INDIRECT("ｄａｔａ!$"&amp;AJ$112&amp;"$"&amp;$B277)=2,1,TRUE,0)</f>
        <v>0</v>
      </c>
      <c r="AK277" s="80" cm="1">
        <f t="array" aca="1" ref="AK277" ca="1">_xlfn.IFS(AK280=1,0,INDIRECT("ｄａｔａ!$"&amp;AK$112&amp;"$"&amp;$B277)=2,1,TRUE,0)</f>
        <v>0</v>
      </c>
      <c r="AL277" s="80" cm="1">
        <f t="array" aca="1" ref="AL277" ca="1">_xlfn.IFS(AL280=1,0,INDIRECT("ｄａｔａ!$"&amp;AL$112&amp;"$"&amp;$B277)=2,1,TRUE,0)</f>
        <v>0</v>
      </c>
      <c r="AM277" s="80" cm="1">
        <f t="array" aca="1" ref="AM277" ca="1">_xlfn.IFS(AM280=1,0,INDIRECT("ｄａｔａ!$"&amp;AM$112&amp;"$"&amp;$B277)=2,1,TRUE,0)</f>
        <v>0</v>
      </c>
      <c r="AN277" s="80" cm="1">
        <f t="array" aca="1" ref="AN277" ca="1">_xlfn.IFS(AN280=1,0,INDIRECT("ｄａｔａ!$"&amp;AN$112&amp;"$"&amp;$B277)=2,1,TRUE,0)</f>
        <v>0</v>
      </c>
      <c r="AO277" s="80" cm="1">
        <f t="array" aca="1" ref="AO277" ca="1">_xlfn.IFS(AO280=1,0,INDIRECT("ｄａｔａ!$"&amp;AO$112&amp;"$"&amp;$B277)=2,1,TRUE,0)</f>
        <v>0</v>
      </c>
      <c r="AP277" s="80">
        <f ca="1">IF(AND(SUM($AQ277:$AZ277)=0,10-SUM($AQ279:$AZ279)&gt;1),1,0)</f>
        <v>0</v>
      </c>
      <c r="AQ277" s="80" cm="1">
        <f t="array" aca="1" ref="AQ277" ca="1">_xlfn.IFS(AQ280=1,0,INDIRECT("ｄａｔａ!$"&amp;AQ$112&amp;"$"&amp;$B277)=2,1,TRUE,0)</f>
        <v>0</v>
      </c>
      <c r="AR277" s="80" cm="1">
        <f t="array" aca="1" ref="AR277" ca="1">_xlfn.IFS(AR280=1,0,INDIRECT("ｄａｔａ!$"&amp;AR$112&amp;"$"&amp;$B277)=2,1,TRUE,0)</f>
        <v>0</v>
      </c>
      <c r="AS277" s="80" cm="1">
        <f t="array" aca="1" ref="AS277" ca="1">_xlfn.IFS(AS280=1,0,INDIRECT("ｄａｔａ!$"&amp;AS$112&amp;"$"&amp;$B277)=2,1,TRUE,0)</f>
        <v>0</v>
      </c>
      <c r="AT277" s="80" cm="1">
        <f t="array" aca="1" ref="AT277" ca="1">_xlfn.IFS(AT280=1,0,INDIRECT("ｄａｔａ!$"&amp;AT$112&amp;"$"&amp;$B277)=2,1,TRUE,0)</f>
        <v>0</v>
      </c>
      <c r="AU277" s="80" cm="1">
        <f t="array" aca="1" ref="AU277" ca="1">_xlfn.IFS(AU280=1,0,INDIRECT("ｄａｔａ!$"&amp;AU$112&amp;"$"&amp;$B277)=2,1,TRUE,0)</f>
        <v>0</v>
      </c>
      <c r="AV277" s="80" cm="1">
        <f t="array" aca="1" ref="AV277" ca="1">_xlfn.IFS(AV280=1,0,INDIRECT("ｄａｔａ!$"&amp;AV$112&amp;"$"&amp;$B277)=2,1,TRUE,0)</f>
        <v>0</v>
      </c>
      <c r="AW277" s="80" cm="1">
        <f t="array" aca="1" ref="AW277" ca="1">_xlfn.IFS(AW280=1,0,INDIRECT("ｄａｔａ!$"&amp;AW$112&amp;"$"&amp;$B277)=2,1,TRUE,0)</f>
        <v>0</v>
      </c>
      <c r="AX277" s="80" cm="1">
        <f t="array" aca="1" ref="AX277" ca="1">_xlfn.IFS(AX280=1,0,INDIRECT("ｄａｔａ!$"&amp;AX$112&amp;"$"&amp;$B277)=2,1,TRUE,0)</f>
        <v>0</v>
      </c>
      <c r="AY277" s="80" cm="1">
        <f t="array" aca="1" ref="AY277" ca="1">_xlfn.IFS(AY280=1,0,INDIRECT("ｄａｔａ!$"&amp;AY$112&amp;"$"&amp;$B277)=2,1,TRUE,0)</f>
        <v>0</v>
      </c>
      <c r="AZ277" s="80" cm="1">
        <f t="array" aca="1" ref="AZ277" ca="1">_xlfn.IFS(AZ280=1,0,INDIRECT("ｄａｔａ!$"&amp;AZ$112&amp;"$"&amp;$B277)=2,1,TRUE,0)</f>
        <v>0</v>
      </c>
      <c r="BA277" s="80">
        <f ca="1">IF(AND(SUM($BB277:$BP277)=0,15-SUM($BB279:$BP279)&gt;1),1,0)</f>
        <v>0</v>
      </c>
      <c r="BB277" s="80" cm="1">
        <f t="array" aca="1" ref="BB277" ca="1">_xlfn.IFS(BB280=1,0,INDIRECT("ｄａｔａ!$"&amp;BB$112&amp;"$"&amp;$B277)=2,1,TRUE,0)</f>
        <v>0</v>
      </c>
      <c r="BC277" s="80" cm="1">
        <f t="array" aca="1" ref="BC277" ca="1">_xlfn.IFS(BC280=1,0,INDIRECT("ｄａｔａ!$"&amp;BC$112&amp;"$"&amp;$B277)=2,1,TRUE,0)</f>
        <v>0</v>
      </c>
      <c r="BD277" s="80" cm="1">
        <f t="array" aca="1" ref="BD277" ca="1">_xlfn.IFS(BD280=1,0,INDIRECT("ｄａｔａ!$"&amp;BD$112&amp;"$"&amp;$B277)=2,1,TRUE,0)</f>
        <v>0</v>
      </c>
      <c r="BE277" s="80" cm="1">
        <f t="array" aca="1" ref="BE277" ca="1">_xlfn.IFS(BE280=1,0,INDIRECT("ｄａｔａ!$"&amp;BE$112&amp;"$"&amp;$B277)=2,1,TRUE,0)</f>
        <v>0</v>
      </c>
      <c r="BF277" s="80" cm="1">
        <f t="array" aca="1" ref="BF277" ca="1">_xlfn.IFS(BF280=1,0,INDIRECT("ｄａｔａ!$"&amp;BF$112&amp;"$"&amp;$B277)=2,1,TRUE,0)</f>
        <v>0</v>
      </c>
      <c r="BG277" s="80" cm="1">
        <f t="array" aca="1" ref="BG277" ca="1">_xlfn.IFS(BG280=1,0,INDIRECT("ｄａｔａ!$"&amp;BG$112&amp;"$"&amp;$B277)=2,1,TRUE,0)</f>
        <v>0</v>
      </c>
      <c r="BH277" s="80" cm="1">
        <f t="array" aca="1" ref="BH277" ca="1">_xlfn.IFS(BH280=1,0,INDIRECT("ｄａｔａ!$"&amp;BH$112&amp;"$"&amp;$B277)=2,1,TRUE,0)</f>
        <v>0</v>
      </c>
      <c r="BI277" s="80" cm="1">
        <f t="array" aca="1" ref="BI277" ca="1">_xlfn.IFS(BI280=1,0,INDIRECT("ｄａｔａ!$"&amp;BI$112&amp;"$"&amp;$B277)=2,1,TRUE,0)</f>
        <v>0</v>
      </c>
      <c r="BJ277" s="80" cm="1">
        <f t="array" aca="1" ref="BJ277" ca="1">_xlfn.IFS(BJ280=1,0,INDIRECT("ｄａｔａ!$"&amp;BJ$112&amp;"$"&amp;$B277)=2,1,TRUE,0)</f>
        <v>0</v>
      </c>
      <c r="BK277" s="80" cm="1">
        <f t="array" aca="1" ref="BK277" ca="1">_xlfn.IFS(BK280=1,0,INDIRECT("ｄａｔａ!$"&amp;BK$112&amp;"$"&amp;$B277)=2,1,TRUE,0)</f>
        <v>0</v>
      </c>
      <c r="BL277" s="80" cm="1">
        <f t="array" aca="1" ref="BL277" ca="1">_xlfn.IFS(BL280=1,0,INDIRECT("ｄａｔａ!$"&amp;BL$112&amp;"$"&amp;$B277)=2,1,TRUE,0)</f>
        <v>0</v>
      </c>
      <c r="BM277" s="80" cm="1">
        <f t="array" aca="1" ref="BM277" ca="1">_xlfn.IFS(BM280=1,0,INDIRECT("ｄａｔａ!$"&amp;BM$112&amp;"$"&amp;$B277)=2,1,TRUE,0)</f>
        <v>0</v>
      </c>
      <c r="BN277" s="80" cm="1">
        <f t="array" aca="1" ref="BN277" ca="1">_xlfn.IFS(BN280=1,0,INDIRECT("ｄａｔａ!$"&amp;BN$112&amp;"$"&amp;$B277)=2,1,TRUE,0)</f>
        <v>0</v>
      </c>
      <c r="BO277" s="80" cm="1">
        <f t="array" aca="1" ref="BO277" ca="1">_xlfn.IFS(BO280=1,0,INDIRECT("ｄａｔａ!$"&amp;BO$112&amp;"$"&amp;$B277)=2,1,TRUE,0)</f>
        <v>0</v>
      </c>
      <c r="BP277" s="80" cm="1">
        <f t="array" aca="1" ref="BP277" ca="1">_xlfn.IFS(BP280=1,0,INDIRECT("ｄａｔａ!$"&amp;BP$112&amp;"$"&amp;$B277)=2,1,TRUE,0)</f>
        <v>0</v>
      </c>
    </row>
    <row r="278" spans="1:68" x14ac:dyDescent="0.2">
      <c r="B278" s="80">
        <f>VLOOKUP($A277,$A$11:$B$110,2,FALSE)</f>
        <v>48</v>
      </c>
      <c r="C278" s="80" t="s">
        <v>2437</v>
      </c>
      <c r="D278" s="80" cm="1">
        <f t="array" aca="1" ref="D278" ca="1">_xlfn.IFS(D279=1,0,AND(ISNUMBER(INDIRECT("ｄａｔａ!$"&amp;D$112&amp;"$"&amp;$B278)),INDIRECT("ｄａｔａ!$"&amp;D$112&amp;"$"&amp;$B278)&lt;=12,INDIRECT("ｄａｔａ!$"&amp;D$112&amp;"$"&amp;$B278)&gt;=1),0,TRUE,1)</f>
        <v>1</v>
      </c>
      <c r="F278" s="80">
        <v>0</v>
      </c>
      <c r="G278" s="80">
        <v>0</v>
      </c>
      <c r="H278" s="80">
        <v>0</v>
      </c>
      <c r="I278" s="80" cm="1">
        <f t="array" aca="1" ref="I278" ca="1">_xlfn.IFS(I279=1,0,AND(ISNUMBER(INDIRECT("ｄａｔａ!$"&amp;I$112&amp;"$"&amp;$B278)),LEN(INDIRECT("ｄａｔａ!$"&amp;I$112&amp;"$"&amp;$B278))=4),0,TRUE,1)</f>
        <v>0</v>
      </c>
      <c r="J278" s="80" cm="1">
        <f t="array" aca="1" ref="J278" ca="1">_xlfn.IFS(J279=1,0,AND(ISNUMBER(INDIRECT("ｄａｔａ!$"&amp;J$112&amp;"$"&amp;$B278)),INDIRECT("ｄａｔａ!$"&amp;J$112&amp;"$"&amp;$B278)&lt;=12,INDIRECT("ｄａｔａ!$"&amp;J$112&amp;"$"&amp;$B278)&gt;=1),0,TRUE,1)</f>
        <v>0</v>
      </c>
      <c r="K278" s="80" cm="1">
        <f t="array" aca="1" ref="K278" ca="1">_xlfn.IFS(K279=1,0,ISNUMBER(INDIRECT("ｄａｔａ!$"&amp;K$112&amp;"$"&amp;$B278)),0,TRUE,1)</f>
        <v>0</v>
      </c>
      <c r="L278" s="80" cm="1">
        <f t="array" aca="1" ref="L278" ca="1">_xlfn.IFS(L279=1,0,AND(ISNUMBER(INDIRECT("ｄａｔａ!$"&amp;L$112&amp;"$"&amp;$B278)),INDIRECT("ｄａｔａ!$"&amp;L$112&amp;"$"&amp;$B278)&gt;0),0,TRUE,1)</f>
        <v>0</v>
      </c>
      <c r="M278" s="80" cm="1">
        <f t="array" aca="1" ref="M278" ca="1">_xlfn.IFS(M279=1,0,AND(INDIRECT("ｄａｔａ!$"&amp;M$112&amp;"$"&amp;$B278)&lt;=5,INDIRECT("ｄａｔａ!$"&amp;M$112&amp;"$"&amp;$B278)&gt;0),0,TRUE,1)</f>
        <v>0</v>
      </c>
      <c r="N278" s="80" cm="1">
        <f t="array" aca="1" ref="N278" ca="1">_xlfn.IFS(N279=1,0,AND(INDIRECT("ｄａｔａ!$"&amp;N$112&amp;"$"&amp;$B278)&lt;=2,INDIRECT("ｄａｔａ!$"&amp;N$112&amp;"$"&amp;$B278)&gt;0),0,TRUE,1)</f>
        <v>0</v>
      </c>
      <c r="O278" s="80" cm="1">
        <f t="array" aca="1" ref="O278" ca="1">_xlfn.IFS(O279=1,0,AND(INDIRECT("ｄａｔａ!$"&amp;O$112&amp;"$"&amp;$B278)&lt;=4,INDIRECT("ｄａｔａ!$"&amp;O$112&amp;"$"&amp;$B278)&gt;0),0,TRUE,1)</f>
        <v>0</v>
      </c>
      <c r="P278" s="80" cm="1">
        <f t="array" aca="1" ref="P278" ca="1">_xlfn.IFS(P279=1,0,AND(INDIRECT("ｄａｔａ!$"&amp;P$112&amp;"$"&amp;$B278)&lt;=3,INDIRECT("ｄａｔａ!$"&amp;P$112&amp;"$"&amp;$B278)&gt;0),0,TRUE,1)</f>
        <v>0</v>
      </c>
      <c r="Q278" s="80" cm="1">
        <f t="array" aca="1" ref="Q278" ca="1">_xlfn.IFS(Q279=1,0,AND(INDIRECT("ｄａｔａ!$"&amp;Q$112&amp;"$"&amp;$B278)&lt;=2,INDIRECT("ｄａｔａ!$"&amp;Q$112&amp;"$"&amp;$B278)&gt;0),0,TRUE,1)</f>
        <v>0</v>
      </c>
      <c r="R278" s="80" cm="1">
        <f t="array" aca="1" ref="R278" ca="1">_xlfn.IFS(R279=1,0,AND(INDIRECT("ｄａｔａ!$"&amp;R$112&amp;"$"&amp;$B278)&lt;=10,INDIRECT("ｄａｔａ!$"&amp;R$112&amp;"$"&amp;$B278)&gt;0),0,TRUE,1)</f>
        <v>0</v>
      </c>
      <c r="S278" s="80" cm="1">
        <f t="array" aca="1" ref="S278" ca="1">_xlfn.IFS(S279=1,0,AND(INDIRECT("ｄａｔａ!$"&amp;S$112&amp;"$"&amp;$B278)&lt;=5,INDIRECT("ｄａｔａ!$"&amp;S$112&amp;"$"&amp;$B278)&gt;0),0,TRUE,1)</f>
        <v>0</v>
      </c>
      <c r="T278" s="80" cm="1">
        <f t="array" aca="1" ref="T278" ca="1">_xlfn.IFS(T279=1,0,AND(INDIRECT("ｄａｔａ!$"&amp;T$112&amp;"$"&amp;$B278)&lt;=9,INDIRECT("ｄａｔａ!$"&amp;T$112&amp;"$"&amp;$B278)&gt;0),0,TRUE,1)</f>
        <v>0</v>
      </c>
      <c r="U278" s="80" cm="1">
        <f t="array" aca="1" ref="U278" ca="1">_xlfn.IFS(U279=1,0,ISNUMBER(INDIRECT("ｄａｔａ!$"&amp;U$112&amp;"$"&amp;$B278)),0,TRUE,1)</f>
        <v>0</v>
      </c>
      <c r="V278" s="80" cm="1">
        <f t="array" aca="1" ref="V278" ca="1">_xlfn.IFS(V279=1,0,AND(INDIRECT("ｄａｔａ!$"&amp;V$112&amp;"$"&amp;$B278)&lt;=4,INDIRECT("ｄａｔａ!$"&amp;V$112&amp;"$"&amp;$B278)&gt;0),0,TRUE,1)</f>
        <v>0</v>
      </c>
      <c r="W278" s="80" cm="1">
        <f t="array" aca="1" ref="W278" ca="1">_xlfn.IFS(W279=1,0,AND(INDIRECT("ｄａｔａ!$"&amp;W$112&amp;"$"&amp;$B278)&lt;=2,INDIRECT("ｄａｔａ!$"&amp;W$112&amp;"$"&amp;$B278)&gt;0),0,TRUE,1)</f>
        <v>0</v>
      </c>
      <c r="X278" s="80">
        <f ca="1">IF(SUM($Y277:$AO277)&gt;1,1,0)</f>
        <v>0</v>
      </c>
      <c r="Y278" s="80" cm="1">
        <f t="array" aca="1" ref="Y278" ca="1">_xlfn.IFS(Y280=1,0,Y279=1,0,AND(INDIRECT("ｄａｔａ!$"&amp;Y$112&amp;"$"&amp;$B278)&lt;=2,INDIRECT("ｄａｔａ!$"&amp;Y$112&amp;"$"&amp;$B278)&gt;0),0,TRUE,1)</f>
        <v>0</v>
      </c>
      <c r="Z278" s="80" cm="1">
        <f t="array" aca="1" ref="Z278" ca="1">_xlfn.IFS(Z280=1,0,Z279=1,0,AND(INDIRECT("ｄａｔａ!$"&amp;Z$112&amp;"$"&amp;$B278)&lt;=2,INDIRECT("ｄａｔａ!$"&amp;Z$112&amp;"$"&amp;$B278)&gt;0),0,TRUE,1)</f>
        <v>0</v>
      </c>
      <c r="AA278" s="80" cm="1">
        <f t="array" aca="1" ref="AA278" ca="1">_xlfn.IFS(AA280=1,0,AA279=1,0,AND(INDIRECT("ｄａｔａ!$"&amp;AA$112&amp;"$"&amp;$B278)&lt;=2,INDIRECT("ｄａｔａ!$"&amp;AA$112&amp;"$"&amp;$B278)&gt;0),0,TRUE,1)</f>
        <v>0</v>
      </c>
      <c r="AB278" s="80" cm="1">
        <f t="array" aca="1" ref="AB278" ca="1">_xlfn.IFS(AB280=1,0,AB279=1,0,AND(INDIRECT("ｄａｔａ!$"&amp;AB$112&amp;"$"&amp;$B278)&lt;=2,INDIRECT("ｄａｔａ!$"&amp;AB$112&amp;"$"&amp;$B278)&gt;0),0,TRUE,1)</f>
        <v>0</v>
      </c>
      <c r="AC278" s="80" cm="1">
        <f t="array" aca="1" ref="AC278" ca="1">_xlfn.IFS(AC280=1,0,AC279=1,0,AND(INDIRECT("ｄａｔａ!$"&amp;AC$112&amp;"$"&amp;$B278)&lt;=2,INDIRECT("ｄａｔａ!$"&amp;AC$112&amp;"$"&amp;$B278)&gt;0),0,TRUE,1)</f>
        <v>0</v>
      </c>
      <c r="AD278" s="80" cm="1">
        <f t="array" aca="1" ref="AD278" ca="1">_xlfn.IFS(AD280=1,0,AD279=1,0,AND(INDIRECT("ｄａｔａ!$"&amp;AD$112&amp;"$"&amp;$B278)&lt;=2,INDIRECT("ｄａｔａ!$"&amp;AD$112&amp;"$"&amp;$B278)&gt;0),0,TRUE,1)</f>
        <v>0</v>
      </c>
      <c r="AE278" s="80" cm="1">
        <f t="array" aca="1" ref="AE278" ca="1">_xlfn.IFS(AE280=1,0,AE279=1,0,AND(INDIRECT("ｄａｔａ!$"&amp;AE$112&amp;"$"&amp;$B278)&lt;=2,INDIRECT("ｄａｔａ!$"&amp;AE$112&amp;"$"&amp;$B278)&gt;0),0,TRUE,1)</f>
        <v>0</v>
      </c>
      <c r="AF278" s="80" cm="1">
        <f t="array" aca="1" ref="AF278" ca="1">_xlfn.IFS(AF280=1,0,AF279=1,0,AND(INDIRECT("ｄａｔａ!$"&amp;AF$112&amp;"$"&amp;$B278)&lt;=2,INDIRECT("ｄａｔａ!$"&amp;AF$112&amp;"$"&amp;$B278)&gt;0),0,TRUE,1)</f>
        <v>0</v>
      </c>
      <c r="AG278" s="80" cm="1">
        <f t="array" aca="1" ref="AG278" ca="1">_xlfn.IFS(AG280=1,0,AG279=1,0,AND(INDIRECT("ｄａｔａ!$"&amp;AG$112&amp;"$"&amp;$B278)&lt;=2,INDIRECT("ｄａｔａ!$"&amp;AG$112&amp;"$"&amp;$B278)&gt;0),0,TRUE,1)</f>
        <v>0</v>
      </c>
      <c r="AH278" s="80" cm="1">
        <f t="array" aca="1" ref="AH278" ca="1">_xlfn.IFS(AH280=1,0,AH279=1,0,AND(INDIRECT("ｄａｔａ!$"&amp;AH$112&amp;"$"&amp;$B278)&lt;=2,INDIRECT("ｄａｔａ!$"&amp;AH$112&amp;"$"&amp;$B278)&gt;0),0,TRUE,1)</f>
        <v>0</v>
      </c>
      <c r="AI278" s="80" cm="1">
        <f t="array" aca="1" ref="AI278" ca="1">_xlfn.IFS(AI280=1,0,AI279=1,0,AND(INDIRECT("ｄａｔａ!$"&amp;AI$112&amp;"$"&amp;$B278)&lt;=2,INDIRECT("ｄａｔａ!$"&amp;AI$112&amp;"$"&amp;$B278)&gt;0),0,TRUE,1)</f>
        <v>0</v>
      </c>
      <c r="AJ278" s="80" cm="1">
        <f t="array" aca="1" ref="AJ278" ca="1">_xlfn.IFS(AJ280=1,0,AJ279=1,0,AND(INDIRECT("ｄａｔａ!$"&amp;AJ$112&amp;"$"&amp;$B278)&lt;=2,INDIRECT("ｄａｔａ!$"&amp;AJ$112&amp;"$"&amp;$B278)&gt;0),0,TRUE,1)</f>
        <v>0</v>
      </c>
      <c r="AK278" s="80" cm="1">
        <f t="array" aca="1" ref="AK278" ca="1">_xlfn.IFS(AK280=1,0,AK279=1,0,AND(INDIRECT("ｄａｔａ!$"&amp;AK$112&amp;"$"&amp;$B278)&lt;=2,INDIRECT("ｄａｔａ!$"&amp;AK$112&amp;"$"&amp;$B278)&gt;0),0,TRUE,1)</f>
        <v>0</v>
      </c>
      <c r="AL278" s="80" cm="1">
        <f t="array" aca="1" ref="AL278" ca="1">_xlfn.IFS(AL280=1,0,AL279=1,0,AND(INDIRECT("ｄａｔａ!$"&amp;AL$112&amp;"$"&amp;$B278)&lt;=2,INDIRECT("ｄａｔａ!$"&amp;AL$112&amp;"$"&amp;$B278)&gt;0),0,TRUE,1)</f>
        <v>0</v>
      </c>
      <c r="AM278" s="80" cm="1">
        <f t="array" aca="1" ref="AM278" ca="1">_xlfn.IFS(AM280=1,0,AM279=1,0,AND(INDIRECT("ｄａｔａ!$"&amp;AM$112&amp;"$"&amp;$B278)&lt;=2,INDIRECT("ｄａｔａ!$"&amp;AM$112&amp;"$"&amp;$B278)&gt;0),0,TRUE,1)</f>
        <v>0</v>
      </c>
      <c r="AN278" s="80" cm="1">
        <f t="array" aca="1" ref="AN278" ca="1">_xlfn.IFS(AN280=1,0,AN279=1,0,AND(INDIRECT("ｄａｔａ!$"&amp;AN$112&amp;"$"&amp;$B278)&lt;=2,INDIRECT("ｄａｔａ!$"&amp;AN$112&amp;"$"&amp;$B278)&gt;0),0,TRUE,1)</f>
        <v>0</v>
      </c>
      <c r="AO278" s="80" cm="1">
        <f t="array" aca="1" ref="AO278" ca="1">_xlfn.IFS(AO280=1,0,AO279=1,0,AND(INDIRECT("ｄａｔａ!$"&amp;AO$112&amp;"$"&amp;$B278)&lt;=2,INDIRECT("ｄａｔａ!$"&amp;AO$112&amp;"$"&amp;$B278)&gt;0),0,TRUE,1)</f>
        <v>0</v>
      </c>
      <c r="AP278" s="80">
        <f ca="1">IF(SUM($AQ277:$AZ277)&gt;1,1,0)</f>
        <v>0</v>
      </c>
      <c r="AQ278" s="80" cm="1">
        <f t="array" aca="1" ref="AQ278" ca="1">_xlfn.IFS(AQ280=1,0,AQ279=1,0,AND(INDIRECT("ｄａｔａ!$"&amp;AQ$112&amp;"$"&amp;$B278)&lt;=2,INDIRECT("ｄａｔａ!$"&amp;AQ$112&amp;"$"&amp;$B278)&gt;0),0,TRUE,1)</f>
        <v>0</v>
      </c>
      <c r="AR278" s="80" cm="1">
        <f t="array" aca="1" ref="AR278" ca="1">_xlfn.IFS(AR280=1,0,AR279=1,0,AND(INDIRECT("ｄａｔａ!$"&amp;AR$112&amp;"$"&amp;$B278)&lt;=2,INDIRECT("ｄａｔａ!$"&amp;AR$112&amp;"$"&amp;$B278)&gt;0),0,TRUE,1)</f>
        <v>0</v>
      </c>
      <c r="AS278" s="80" cm="1">
        <f t="array" aca="1" ref="AS278" ca="1">_xlfn.IFS(AS280=1,0,AS279=1,0,AND(INDIRECT("ｄａｔａ!$"&amp;AS$112&amp;"$"&amp;$B278)&lt;=2,INDIRECT("ｄａｔａ!$"&amp;AS$112&amp;"$"&amp;$B278)&gt;0),0,TRUE,1)</f>
        <v>0</v>
      </c>
      <c r="AT278" s="80" cm="1">
        <f t="array" aca="1" ref="AT278" ca="1">_xlfn.IFS(AT280=1,0,AT279=1,0,AND(INDIRECT("ｄａｔａ!$"&amp;AT$112&amp;"$"&amp;$B278)&lt;=2,INDIRECT("ｄａｔａ!$"&amp;AT$112&amp;"$"&amp;$B278)&gt;0),0,TRUE,1)</f>
        <v>0</v>
      </c>
      <c r="AU278" s="80" cm="1">
        <f t="array" aca="1" ref="AU278" ca="1">_xlfn.IFS(AU280=1,0,AU279=1,0,AND(INDIRECT("ｄａｔａ!$"&amp;AU$112&amp;"$"&amp;$B278)&lt;=2,INDIRECT("ｄａｔａ!$"&amp;AU$112&amp;"$"&amp;$B278)&gt;0),0,TRUE,1)</f>
        <v>0</v>
      </c>
      <c r="AV278" s="80" cm="1">
        <f t="array" aca="1" ref="AV278" ca="1">_xlfn.IFS(AV280=1,0,AV279=1,0,AND(INDIRECT("ｄａｔａ!$"&amp;AV$112&amp;"$"&amp;$B278)&lt;=2,INDIRECT("ｄａｔａ!$"&amp;AV$112&amp;"$"&amp;$B278)&gt;0),0,TRUE,1)</f>
        <v>0</v>
      </c>
      <c r="AW278" s="80" cm="1">
        <f t="array" aca="1" ref="AW278" ca="1">_xlfn.IFS(AW280=1,0,AW279=1,0,AND(INDIRECT("ｄａｔａ!$"&amp;AW$112&amp;"$"&amp;$B278)&lt;=2,INDIRECT("ｄａｔａ!$"&amp;AW$112&amp;"$"&amp;$B278)&gt;0),0,TRUE,1)</f>
        <v>0</v>
      </c>
      <c r="AX278" s="80" cm="1">
        <f t="array" aca="1" ref="AX278" ca="1">_xlfn.IFS(AX280=1,0,AX279=1,0,AND(INDIRECT("ｄａｔａ!$"&amp;AX$112&amp;"$"&amp;$B278)&lt;=2,INDIRECT("ｄａｔａ!$"&amp;AX$112&amp;"$"&amp;$B278)&gt;0),0,TRUE,1)</f>
        <v>0</v>
      </c>
      <c r="AY278" s="80" cm="1">
        <f t="array" aca="1" ref="AY278" ca="1">_xlfn.IFS(AY280=1,0,AY279=1,0,AND(INDIRECT("ｄａｔａ!$"&amp;AY$112&amp;"$"&amp;$B278)&lt;=2,INDIRECT("ｄａｔａ!$"&amp;AY$112&amp;"$"&amp;$B278)&gt;0),0,TRUE,1)</f>
        <v>0</v>
      </c>
      <c r="AZ278" s="80" cm="1">
        <f t="array" aca="1" ref="AZ278" ca="1">_xlfn.IFS(AZ280=1,0,AZ279=1,0,AND(INDIRECT("ｄａｔａ!$"&amp;AZ$112&amp;"$"&amp;$B278)&lt;=2,INDIRECT("ｄａｔａ!$"&amp;AZ$112&amp;"$"&amp;$B278)&gt;0),0,TRUE,1)</f>
        <v>0</v>
      </c>
      <c r="BA278" s="80">
        <f ca="1">IF(SUM($BB277:$BP277)&gt;1,1,0)</f>
        <v>0</v>
      </c>
      <c r="BB278" s="80" cm="1">
        <f t="array" aca="1" ref="BB278" ca="1">_xlfn.IFS(BB280=1,0,BB279=1,0,AND(INDIRECT("ｄａｔａ!$"&amp;BB$112&amp;"$"&amp;$B278)&lt;=2,INDIRECT("ｄａｔａ!$"&amp;BB$112&amp;"$"&amp;$B278)&gt;0),0,TRUE,1)</f>
        <v>0</v>
      </c>
      <c r="BC278" s="80" cm="1">
        <f t="array" aca="1" ref="BC278" ca="1">_xlfn.IFS(BC280=1,0,BC279=1,0,AND(INDIRECT("ｄａｔａ!$"&amp;BC$112&amp;"$"&amp;$B278)&lt;=2,INDIRECT("ｄａｔａ!$"&amp;BC$112&amp;"$"&amp;$B278)&gt;0),0,TRUE,1)</f>
        <v>0</v>
      </c>
      <c r="BD278" s="80" cm="1">
        <f t="array" aca="1" ref="BD278" ca="1">_xlfn.IFS(BD280=1,0,BD279=1,0,AND(INDIRECT("ｄａｔａ!$"&amp;BD$112&amp;"$"&amp;$B278)&lt;=2,INDIRECT("ｄａｔａ!$"&amp;BD$112&amp;"$"&amp;$B278)&gt;0),0,TRUE,1)</f>
        <v>0</v>
      </c>
      <c r="BE278" s="80" cm="1">
        <f t="array" aca="1" ref="BE278" ca="1">_xlfn.IFS(BE280=1,0,BE279=1,0,AND(INDIRECT("ｄａｔａ!$"&amp;BE$112&amp;"$"&amp;$B278)&lt;=2,INDIRECT("ｄａｔａ!$"&amp;BE$112&amp;"$"&amp;$B278)&gt;0),0,TRUE,1)</f>
        <v>0</v>
      </c>
      <c r="BF278" s="80" cm="1">
        <f t="array" aca="1" ref="BF278" ca="1">_xlfn.IFS(BF280=1,0,BF279=1,0,AND(INDIRECT("ｄａｔａ!$"&amp;BF$112&amp;"$"&amp;$B278)&lt;=2,INDIRECT("ｄａｔａ!$"&amp;BF$112&amp;"$"&amp;$B278)&gt;0),0,TRUE,1)</f>
        <v>0</v>
      </c>
      <c r="BG278" s="80" cm="1">
        <f t="array" aca="1" ref="BG278" ca="1">_xlfn.IFS(BG280=1,0,BG279=1,0,AND(INDIRECT("ｄａｔａ!$"&amp;BG$112&amp;"$"&amp;$B278)&lt;=2,INDIRECT("ｄａｔａ!$"&amp;BG$112&amp;"$"&amp;$B278)&gt;0),0,TRUE,1)</f>
        <v>0</v>
      </c>
      <c r="BH278" s="80" cm="1">
        <f t="array" aca="1" ref="BH278" ca="1">_xlfn.IFS(BH280=1,0,BH279=1,0,AND(INDIRECT("ｄａｔａ!$"&amp;BH$112&amp;"$"&amp;$B278)&lt;=2,INDIRECT("ｄａｔａ!$"&amp;BH$112&amp;"$"&amp;$B278)&gt;0),0,TRUE,1)</f>
        <v>0</v>
      </c>
      <c r="BI278" s="80" cm="1">
        <f t="array" aca="1" ref="BI278" ca="1">_xlfn.IFS(BI280=1,0,BI279=1,0,AND(INDIRECT("ｄａｔａ!$"&amp;BI$112&amp;"$"&amp;$B278)&lt;=2,INDIRECT("ｄａｔａ!$"&amp;BI$112&amp;"$"&amp;$B278)&gt;0),0,TRUE,1)</f>
        <v>0</v>
      </c>
      <c r="BJ278" s="80" cm="1">
        <f t="array" aca="1" ref="BJ278" ca="1">_xlfn.IFS(BJ280=1,0,BJ279=1,0,AND(INDIRECT("ｄａｔａ!$"&amp;BJ$112&amp;"$"&amp;$B278)&lt;=2,INDIRECT("ｄａｔａ!$"&amp;BJ$112&amp;"$"&amp;$B278)&gt;0),0,TRUE,1)</f>
        <v>0</v>
      </c>
      <c r="BK278" s="80" cm="1">
        <f t="array" aca="1" ref="BK278" ca="1">_xlfn.IFS(BK280=1,0,BK279=1,0,AND(INDIRECT("ｄａｔａ!$"&amp;BK$112&amp;"$"&amp;$B278)&lt;=2,INDIRECT("ｄａｔａ!$"&amp;BK$112&amp;"$"&amp;$B278)&gt;0),0,TRUE,1)</f>
        <v>0</v>
      </c>
      <c r="BL278" s="80" cm="1">
        <f t="array" aca="1" ref="BL278" ca="1">_xlfn.IFS(BL280=1,0,BL279=1,0,AND(INDIRECT("ｄａｔａ!$"&amp;BL$112&amp;"$"&amp;$B278)&lt;=2,INDIRECT("ｄａｔａ!$"&amp;BL$112&amp;"$"&amp;$B278)&gt;0),0,TRUE,1)</f>
        <v>0</v>
      </c>
      <c r="BM278" s="80" cm="1">
        <f t="array" aca="1" ref="BM278" ca="1">_xlfn.IFS(BM280=1,0,BM279=1,0,AND(INDIRECT("ｄａｔａ!$"&amp;BM$112&amp;"$"&amp;$B278)&lt;=2,INDIRECT("ｄａｔａ!$"&amp;BM$112&amp;"$"&amp;$B278)&gt;0),0,TRUE,1)</f>
        <v>0</v>
      </c>
      <c r="BN278" s="80" cm="1">
        <f t="array" aca="1" ref="BN278" ca="1">_xlfn.IFS(BN280=1,0,BN279=1,0,AND(INDIRECT("ｄａｔａ!$"&amp;BN$112&amp;"$"&amp;$B278)&lt;=2,INDIRECT("ｄａｔａ!$"&amp;BN$112&amp;"$"&amp;$B278)&gt;0),0,TRUE,1)</f>
        <v>0</v>
      </c>
      <c r="BO278" s="80" cm="1">
        <f t="array" aca="1" ref="BO278" ca="1">_xlfn.IFS(BO280=1,0,BO279=1,0,AND(INDIRECT("ｄａｔａ!$"&amp;BO$112&amp;"$"&amp;$B278)&lt;=2,INDIRECT("ｄａｔａ!$"&amp;BO$112&amp;"$"&amp;$B278)&gt;0),0,TRUE,1)</f>
        <v>0</v>
      </c>
      <c r="BP278" s="80" cm="1">
        <f t="array" aca="1" ref="BP278" ca="1">_xlfn.IFS(BP280=1,0,BP279=1,0,AND(INDIRECT("ｄａｔａ!$"&amp;BP$112&amp;"$"&amp;$B278)&lt;=2,INDIRECT("ｄａｔａ!$"&amp;BP$112&amp;"$"&amp;$B278)&gt;0),0,TRUE,1)</f>
        <v>0</v>
      </c>
    </row>
    <row r="279" spans="1:68" x14ac:dyDescent="0.2">
      <c r="B279" s="80">
        <f>VLOOKUP($A277,$A$11:$B$110,2,FALSE)</f>
        <v>48</v>
      </c>
      <c r="C279" s="80" t="s">
        <v>2425</v>
      </c>
      <c r="D279" s="80" cm="1">
        <f t="array" aca="1" ref="D279" ca="1">_xlfn.IFS(D280=1,0,TRIM(INDIRECT("ｄａｔａ!$"&amp;D$112&amp;"$"&amp;$B279))="",1,TRIM(INDIRECT("ｄａｔａ!$"&amp;D$112&amp;"$"&amp;$B279))&lt;&gt;"",0)</f>
        <v>0</v>
      </c>
      <c r="F279" s="80" cm="1">
        <f t="array" aca="1" ref="F279" ca="1">_xlfn.IFS(F280=1,0,TRIM(INDIRECT("ｄａｔａ!$"&amp;F$112&amp;"$"&amp;$B279))="",1,TRIM(INDIRECT("ｄａｔａ!$"&amp;F$112&amp;"$"&amp;$B279))&lt;&gt;"",0)</f>
        <v>1</v>
      </c>
      <c r="G279" s="80" cm="1">
        <f t="array" aca="1" ref="G279" ca="1">_xlfn.IFS(G280=1,0,TRIM(INDIRECT("ｄａｔａ!$"&amp;G$112&amp;"$"&amp;$B279))="",1,TRIM(INDIRECT("ｄａｔａ!$"&amp;G$112&amp;"$"&amp;$B279))&lt;&gt;"",0)</f>
        <v>1</v>
      </c>
      <c r="H279" s="80" cm="1">
        <f t="array" aca="1" ref="H279" ca="1">_xlfn.IFS(H280=1,0,TRIM(INDIRECT("ｄａｔａ!$"&amp;H$112&amp;"$"&amp;$B279))="",1,TRIM(INDIRECT("ｄａｔａ!$"&amp;H$112&amp;"$"&amp;$B279))&lt;&gt;"",0)</f>
        <v>1</v>
      </c>
      <c r="I279" s="80" cm="1">
        <f t="array" aca="1" ref="I279" ca="1">_xlfn.IFS(I280=1,0,TRIM(INDIRECT("ｄａｔａ!$"&amp;I$112&amp;"$"&amp;$B279))="",1,TRIM(INDIRECT("ｄａｔａ!$"&amp;I$112&amp;"$"&amp;$B279))&lt;&gt;"",0)</f>
        <v>1</v>
      </c>
      <c r="J279" s="80" cm="1">
        <f t="array" aca="1" ref="J279" ca="1">_xlfn.IFS(J280=1,0,TRIM(INDIRECT("ｄａｔａ!$"&amp;J$112&amp;"$"&amp;$B279))="",1,TRIM(INDIRECT("ｄａｔａ!$"&amp;J$112&amp;"$"&amp;$B279))&lt;&gt;"",0)</f>
        <v>1</v>
      </c>
      <c r="K279" s="80" cm="1">
        <f t="array" aca="1" ref="K279" ca="1">_xlfn.IFS(K280=1,0,TRIM(INDIRECT("ｄａｔａ!$"&amp;K$112&amp;"$"&amp;$B279))="",1,TRIM(INDIRECT("ｄａｔａ!$"&amp;K$112&amp;"$"&amp;$B279))&lt;&gt;"",0)</f>
        <v>1</v>
      </c>
      <c r="L279" s="80" cm="1">
        <f t="array" aca="1" ref="L279" ca="1">_xlfn.IFS(L280=1,0,TRIM(INDIRECT("ｄａｔａ!$"&amp;L$112&amp;"$"&amp;$B279))="",1,TRIM(INDIRECT("ｄａｔａ!$"&amp;L$112&amp;"$"&amp;$B279))&lt;&gt;"",0)</f>
        <v>1</v>
      </c>
      <c r="M279" s="80" cm="1">
        <f t="array" aca="1" ref="M279" ca="1">_xlfn.IFS(M280=1,0,TRIM(INDIRECT("ｄａｔａ!$"&amp;M$112&amp;"$"&amp;$B279))="",1,TRIM(INDIRECT("ｄａｔａ!$"&amp;M$112&amp;"$"&amp;$B279))&lt;&gt;"",0)</f>
        <v>1</v>
      </c>
      <c r="N279" s="80" cm="1">
        <f t="array" aca="1" ref="N279" ca="1">_xlfn.IFS(N280=1,0,TRIM(INDIRECT("ｄａｔａ!$"&amp;N$112&amp;"$"&amp;$B279))="",1,TRIM(INDIRECT("ｄａｔａ!$"&amp;N$112&amp;"$"&amp;$B279))&lt;&gt;"",0)</f>
        <v>1</v>
      </c>
      <c r="O279" s="80" cm="1">
        <f t="array" aca="1" ref="O279" ca="1">_xlfn.IFS(O280=1,0,TRIM(INDIRECT("ｄａｔａ!$"&amp;O$112&amp;"$"&amp;$B279))="",1,TRIM(INDIRECT("ｄａｔａ!$"&amp;O$112&amp;"$"&amp;$B279))&lt;&gt;"",0)</f>
        <v>1</v>
      </c>
      <c r="P279" s="80" cm="1">
        <f t="array" aca="1" ref="P279" ca="1">_xlfn.IFS(P280=1,0,TRIM(INDIRECT("ｄａｔａ!$"&amp;P$112&amp;"$"&amp;$B279))="",1,TRIM(INDIRECT("ｄａｔａ!$"&amp;P$112&amp;"$"&amp;$B279))&lt;&gt;"",0)</f>
        <v>1</v>
      </c>
      <c r="Q279" s="80" cm="1">
        <f t="array" aca="1" ref="Q279" ca="1">_xlfn.IFS(Q280=1,0,TRIM(INDIRECT("ｄａｔａ!$"&amp;Q$112&amp;"$"&amp;$B279))="",1,TRIM(INDIRECT("ｄａｔａ!$"&amp;Q$112&amp;"$"&amp;$B279))&lt;&gt;"",0)</f>
        <v>1</v>
      </c>
      <c r="R279" s="80" cm="1">
        <f t="array" aca="1" ref="R279" ca="1">_xlfn.IFS(R280=1,0,TRIM(INDIRECT("ｄａｔａ!$"&amp;R$112&amp;"$"&amp;$B279))="",1,TRIM(INDIRECT("ｄａｔａ!$"&amp;R$112&amp;"$"&amp;$B279))&lt;&gt;"",0)</f>
        <v>1</v>
      </c>
      <c r="S279" s="80" cm="1">
        <f t="array" aca="1" ref="S279" ca="1">_xlfn.IFS(S280=1,0,TRIM(INDIRECT("ｄａｔａ!$"&amp;S$112&amp;"$"&amp;$B279))="",1,TRIM(INDIRECT("ｄａｔａ!$"&amp;S$112&amp;"$"&amp;$B279))&lt;&gt;"",0)</f>
        <v>1</v>
      </c>
      <c r="T279" s="80" cm="1">
        <f t="array" aca="1" ref="T279" ca="1">_xlfn.IFS(T280=1,0,TRIM(INDIRECT("ｄａｔａ!$"&amp;T$112&amp;"$"&amp;$B279))="",1,TRIM(INDIRECT("ｄａｔａ!$"&amp;T$112&amp;"$"&amp;$B279))&lt;&gt;"",0)</f>
        <v>1</v>
      </c>
      <c r="U279" s="80" cm="1">
        <f t="array" aca="1" ref="U279" ca="1">_xlfn.IFS(U280=1,0,TRIM(INDIRECT("ｄａｔａ!$"&amp;U$112&amp;"$"&amp;$B279))="",1,TRIM(INDIRECT("ｄａｔａ!$"&amp;U$112&amp;"$"&amp;$B279))&lt;&gt;"",0)</f>
        <v>1</v>
      </c>
      <c r="V279" s="80" cm="1">
        <f t="array" aca="1" ref="V279" ca="1">_xlfn.IFS(V280=1,0,TRIM(INDIRECT("ｄａｔａ!$"&amp;V$112&amp;"$"&amp;$B279))="",1,TRIM(INDIRECT("ｄａｔａ!$"&amp;V$112&amp;"$"&amp;$B279))&lt;&gt;"",0)</f>
        <v>1</v>
      </c>
      <c r="W279" s="80" cm="1">
        <f t="array" aca="1" ref="W279" ca="1">_xlfn.IFS(W280=1,0,TRIM(INDIRECT("ｄａｔａ!$"&amp;W$112&amp;"$"&amp;$B279))="",1,TRIM(INDIRECT("ｄａｔａ!$"&amp;W$112&amp;"$"&amp;$B279))&lt;&gt;"",0)</f>
        <v>1</v>
      </c>
      <c r="X279" s="80">
        <f ca="1">IF(SUM($Y279:$AO279)=17,1,0)</f>
        <v>1</v>
      </c>
      <c r="Y279" s="80" cm="1">
        <f t="array" aca="1" ref="Y279" ca="1">_xlfn.IFS(Y280=1,0,TRIM(INDIRECT("ｄａｔａ!$"&amp;Y$112&amp;"$"&amp;$B279))="",1,TRIM(INDIRECT("ｄａｔａ!$"&amp;Y$112&amp;"$"&amp;$B279))&lt;&gt;"",0)</f>
        <v>1</v>
      </c>
      <c r="Z279" s="80" cm="1">
        <f t="array" aca="1" ref="Z279" ca="1">_xlfn.IFS(Z280=1,0,TRIM(INDIRECT("ｄａｔａ!$"&amp;Z$112&amp;"$"&amp;$B279))="",1,TRIM(INDIRECT("ｄａｔａ!$"&amp;Z$112&amp;"$"&amp;$B279))&lt;&gt;"",0)</f>
        <v>1</v>
      </c>
      <c r="AA279" s="80" cm="1">
        <f t="array" aca="1" ref="AA279" ca="1">_xlfn.IFS(AA280=1,0,TRIM(INDIRECT("ｄａｔａ!$"&amp;AA$112&amp;"$"&amp;$B279))="",1,TRIM(INDIRECT("ｄａｔａ!$"&amp;AA$112&amp;"$"&amp;$B279))&lt;&gt;"",0)</f>
        <v>1</v>
      </c>
      <c r="AB279" s="80" cm="1">
        <f t="array" aca="1" ref="AB279" ca="1">_xlfn.IFS(AB280=1,0,TRIM(INDIRECT("ｄａｔａ!$"&amp;AB$112&amp;"$"&amp;$B279))="",1,TRIM(INDIRECT("ｄａｔａ!$"&amp;AB$112&amp;"$"&amp;$B279))&lt;&gt;"",0)</f>
        <v>1</v>
      </c>
      <c r="AC279" s="80" cm="1">
        <f t="array" aca="1" ref="AC279" ca="1">_xlfn.IFS(AC280=1,0,TRIM(INDIRECT("ｄａｔａ!$"&amp;AC$112&amp;"$"&amp;$B279))="",1,TRIM(INDIRECT("ｄａｔａ!$"&amp;AC$112&amp;"$"&amp;$B279))&lt;&gt;"",0)</f>
        <v>1</v>
      </c>
      <c r="AD279" s="80" cm="1">
        <f t="array" aca="1" ref="AD279" ca="1">_xlfn.IFS(AD280=1,0,TRIM(INDIRECT("ｄａｔａ!$"&amp;AD$112&amp;"$"&amp;$B279))="",1,TRIM(INDIRECT("ｄａｔａ!$"&amp;AD$112&amp;"$"&amp;$B279))&lt;&gt;"",0)</f>
        <v>1</v>
      </c>
      <c r="AE279" s="80" cm="1">
        <f t="array" aca="1" ref="AE279" ca="1">_xlfn.IFS(AE280=1,0,TRIM(INDIRECT("ｄａｔａ!$"&amp;AE$112&amp;"$"&amp;$B279))="",1,TRIM(INDIRECT("ｄａｔａ!$"&amp;AE$112&amp;"$"&amp;$B279))&lt;&gt;"",0)</f>
        <v>1</v>
      </c>
      <c r="AF279" s="80" cm="1">
        <f t="array" aca="1" ref="AF279" ca="1">_xlfn.IFS(AF280=1,0,TRIM(INDIRECT("ｄａｔａ!$"&amp;AF$112&amp;"$"&amp;$B279))="",1,TRIM(INDIRECT("ｄａｔａ!$"&amp;AF$112&amp;"$"&amp;$B279))&lt;&gt;"",0)</f>
        <v>1</v>
      </c>
      <c r="AG279" s="80" cm="1">
        <f t="array" aca="1" ref="AG279" ca="1">_xlfn.IFS(AG280=1,0,TRIM(INDIRECT("ｄａｔａ!$"&amp;AG$112&amp;"$"&amp;$B279))="",1,TRIM(INDIRECT("ｄａｔａ!$"&amp;AG$112&amp;"$"&amp;$B279))&lt;&gt;"",0)</f>
        <v>1</v>
      </c>
      <c r="AH279" s="80" cm="1">
        <f t="array" aca="1" ref="AH279" ca="1">_xlfn.IFS(AH280=1,0,TRIM(INDIRECT("ｄａｔａ!$"&amp;AH$112&amp;"$"&amp;$B279))="",1,TRIM(INDIRECT("ｄａｔａ!$"&amp;AH$112&amp;"$"&amp;$B279))&lt;&gt;"",0)</f>
        <v>1</v>
      </c>
      <c r="AI279" s="80" cm="1">
        <f t="array" aca="1" ref="AI279" ca="1">_xlfn.IFS(AI280=1,0,TRIM(INDIRECT("ｄａｔａ!$"&amp;AI$112&amp;"$"&amp;$B279))="",1,TRIM(INDIRECT("ｄａｔａ!$"&amp;AI$112&amp;"$"&amp;$B279))&lt;&gt;"",0)</f>
        <v>1</v>
      </c>
      <c r="AJ279" s="80" cm="1">
        <f t="array" aca="1" ref="AJ279" ca="1">_xlfn.IFS(AJ280=1,0,TRIM(INDIRECT("ｄａｔａ!$"&amp;AJ$112&amp;"$"&amp;$B279))="",1,TRIM(INDIRECT("ｄａｔａ!$"&amp;AJ$112&amp;"$"&amp;$B279))&lt;&gt;"",0)</f>
        <v>1</v>
      </c>
      <c r="AK279" s="80" cm="1">
        <f t="array" aca="1" ref="AK279" ca="1">_xlfn.IFS(AK280=1,0,TRIM(INDIRECT("ｄａｔａ!$"&amp;AK$112&amp;"$"&amp;$B279))="",1,TRIM(INDIRECT("ｄａｔａ!$"&amp;AK$112&amp;"$"&amp;$B279))&lt;&gt;"",0)</f>
        <v>1</v>
      </c>
      <c r="AL279" s="80" cm="1">
        <f t="array" aca="1" ref="AL279" ca="1">_xlfn.IFS(AL280=1,0,TRIM(INDIRECT("ｄａｔａ!$"&amp;AL$112&amp;"$"&amp;$B279))="",1,TRIM(INDIRECT("ｄａｔａ!$"&amp;AL$112&amp;"$"&amp;$B279))&lt;&gt;"",0)</f>
        <v>1</v>
      </c>
      <c r="AM279" s="80" cm="1">
        <f t="array" aca="1" ref="AM279" ca="1">_xlfn.IFS(AM280=1,0,TRIM(INDIRECT("ｄａｔａ!$"&amp;AM$112&amp;"$"&amp;$B279))="",1,TRIM(INDIRECT("ｄａｔａ!$"&amp;AM$112&amp;"$"&amp;$B279))&lt;&gt;"",0)</f>
        <v>1</v>
      </c>
      <c r="AN279" s="80" cm="1">
        <f t="array" aca="1" ref="AN279" ca="1">_xlfn.IFS(AN280=1,0,TRIM(INDIRECT("ｄａｔａ!$"&amp;AN$112&amp;"$"&amp;$B279))="",1,TRIM(INDIRECT("ｄａｔａ!$"&amp;AN$112&amp;"$"&amp;$B279))&lt;&gt;"",0)</f>
        <v>1</v>
      </c>
      <c r="AO279" s="80" cm="1">
        <f t="array" aca="1" ref="AO279" ca="1">_xlfn.IFS(AO280=1,0,TRIM(INDIRECT("ｄａｔａ!$"&amp;AO$112&amp;"$"&amp;$B279))="",1,TRIM(INDIRECT("ｄａｔａ!$"&amp;AO$112&amp;"$"&amp;$B279))&lt;&gt;"",0)</f>
        <v>1</v>
      </c>
      <c r="AP279" s="80">
        <f ca="1">IF(SUM($AQ279:$AZ279)=10,1,0)</f>
        <v>1</v>
      </c>
      <c r="AQ279" s="80" cm="1">
        <f t="array" aca="1" ref="AQ279" ca="1">_xlfn.IFS(AQ280=1,0,TRIM(INDIRECT("ｄａｔａ!$"&amp;AQ$112&amp;"$"&amp;$B279))="",1,TRIM(INDIRECT("ｄａｔａ!$"&amp;AQ$112&amp;"$"&amp;$B279))&lt;&gt;"",0)</f>
        <v>1</v>
      </c>
      <c r="AR279" s="80" cm="1">
        <f t="array" aca="1" ref="AR279" ca="1">_xlfn.IFS(AR280=1,0,TRIM(INDIRECT("ｄａｔａ!$"&amp;AR$112&amp;"$"&amp;$B279))="",1,TRIM(INDIRECT("ｄａｔａ!$"&amp;AR$112&amp;"$"&amp;$B279))&lt;&gt;"",0)</f>
        <v>1</v>
      </c>
      <c r="AS279" s="80" cm="1">
        <f t="array" aca="1" ref="AS279" ca="1">_xlfn.IFS(AS280=1,0,TRIM(INDIRECT("ｄａｔａ!$"&amp;AS$112&amp;"$"&amp;$B279))="",1,TRIM(INDIRECT("ｄａｔａ!$"&amp;AS$112&amp;"$"&amp;$B279))&lt;&gt;"",0)</f>
        <v>1</v>
      </c>
      <c r="AT279" s="80" cm="1">
        <f t="array" aca="1" ref="AT279" ca="1">_xlfn.IFS(AT280=1,0,TRIM(INDIRECT("ｄａｔａ!$"&amp;AT$112&amp;"$"&amp;$B279))="",1,TRIM(INDIRECT("ｄａｔａ!$"&amp;AT$112&amp;"$"&amp;$B279))&lt;&gt;"",0)</f>
        <v>1</v>
      </c>
      <c r="AU279" s="80" cm="1">
        <f t="array" aca="1" ref="AU279" ca="1">_xlfn.IFS(AU280=1,0,TRIM(INDIRECT("ｄａｔａ!$"&amp;AU$112&amp;"$"&amp;$B279))="",1,TRIM(INDIRECT("ｄａｔａ!$"&amp;AU$112&amp;"$"&amp;$B279))&lt;&gt;"",0)</f>
        <v>1</v>
      </c>
      <c r="AV279" s="80" cm="1">
        <f t="array" aca="1" ref="AV279" ca="1">_xlfn.IFS(AV280=1,0,TRIM(INDIRECT("ｄａｔａ!$"&amp;AV$112&amp;"$"&amp;$B279))="",1,TRIM(INDIRECT("ｄａｔａ!$"&amp;AV$112&amp;"$"&amp;$B279))&lt;&gt;"",0)</f>
        <v>1</v>
      </c>
      <c r="AW279" s="80" cm="1">
        <f t="array" aca="1" ref="AW279" ca="1">_xlfn.IFS(AW280=1,0,TRIM(INDIRECT("ｄａｔａ!$"&amp;AW$112&amp;"$"&amp;$B279))="",1,TRIM(INDIRECT("ｄａｔａ!$"&amp;AW$112&amp;"$"&amp;$B279))&lt;&gt;"",0)</f>
        <v>1</v>
      </c>
      <c r="AX279" s="80" cm="1">
        <f t="array" aca="1" ref="AX279" ca="1">_xlfn.IFS(AX280=1,0,TRIM(INDIRECT("ｄａｔａ!$"&amp;AX$112&amp;"$"&amp;$B279))="",1,TRIM(INDIRECT("ｄａｔａ!$"&amp;AX$112&amp;"$"&amp;$B279))&lt;&gt;"",0)</f>
        <v>1</v>
      </c>
      <c r="AY279" s="80" cm="1">
        <f t="array" aca="1" ref="AY279" ca="1">_xlfn.IFS(AY280=1,0,TRIM(INDIRECT("ｄａｔａ!$"&amp;AY$112&amp;"$"&amp;$B279))="",1,TRIM(INDIRECT("ｄａｔａ!$"&amp;AY$112&amp;"$"&amp;$B279))&lt;&gt;"",0)</f>
        <v>1</v>
      </c>
      <c r="AZ279" s="80" cm="1">
        <f t="array" aca="1" ref="AZ279" ca="1">_xlfn.IFS(AZ280=1,0,TRIM(INDIRECT("ｄａｔａ!$"&amp;AZ$112&amp;"$"&amp;$B279))="",1,TRIM(INDIRECT("ｄａｔａ!$"&amp;AZ$112&amp;"$"&amp;$B279))&lt;&gt;"",0)</f>
        <v>1</v>
      </c>
      <c r="BA279" s="80">
        <f ca="1">IF(SUM($BB279:$BP279)=15,1,0)</f>
        <v>1</v>
      </c>
      <c r="BB279" s="80" cm="1">
        <f t="array" aca="1" ref="BB279" ca="1">_xlfn.IFS(BB280=1,0,TRIM(INDIRECT("ｄａｔａ!$"&amp;BB$112&amp;"$"&amp;$B279))="",1,TRIM(INDIRECT("ｄａｔａ!$"&amp;BB$112&amp;"$"&amp;$B279))&lt;&gt;"",0)</f>
        <v>1</v>
      </c>
      <c r="BC279" s="80" cm="1">
        <f t="array" aca="1" ref="BC279" ca="1">_xlfn.IFS(BC280=1,0,TRIM(INDIRECT("ｄａｔａ!$"&amp;BC$112&amp;"$"&amp;$B279))="",1,TRIM(INDIRECT("ｄａｔａ!$"&amp;BC$112&amp;"$"&amp;$B279))&lt;&gt;"",0)</f>
        <v>1</v>
      </c>
      <c r="BD279" s="80" cm="1">
        <f t="array" aca="1" ref="BD279" ca="1">_xlfn.IFS(BD280=1,0,TRIM(INDIRECT("ｄａｔａ!$"&amp;BD$112&amp;"$"&amp;$B279))="",1,TRIM(INDIRECT("ｄａｔａ!$"&amp;BD$112&amp;"$"&amp;$B279))&lt;&gt;"",0)</f>
        <v>1</v>
      </c>
      <c r="BE279" s="80" cm="1">
        <f t="array" aca="1" ref="BE279" ca="1">_xlfn.IFS(BE280=1,0,TRIM(INDIRECT("ｄａｔａ!$"&amp;BE$112&amp;"$"&amp;$B279))="",1,TRIM(INDIRECT("ｄａｔａ!$"&amp;BE$112&amp;"$"&amp;$B279))&lt;&gt;"",0)</f>
        <v>1</v>
      </c>
      <c r="BF279" s="80" cm="1">
        <f t="array" aca="1" ref="BF279" ca="1">_xlfn.IFS(BF280=1,0,TRIM(INDIRECT("ｄａｔａ!$"&amp;BF$112&amp;"$"&amp;$B279))="",1,TRIM(INDIRECT("ｄａｔａ!$"&amp;BF$112&amp;"$"&amp;$B279))&lt;&gt;"",0)</f>
        <v>1</v>
      </c>
      <c r="BG279" s="80" cm="1">
        <f t="array" aca="1" ref="BG279" ca="1">_xlfn.IFS(BG280=1,0,TRIM(INDIRECT("ｄａｔａ!$"&amp;BG$112&amp;"$"&amp;$B279))="",1,TRIM(INDIRECT("ｄａｔａ!$"&amp;BG$112&amp;"$"&amp;$B279))&lt;&gt;"",0)</f>
        <v>1</v>
      </c>
      <c r="BH279" s="80" cm="1">
        <f t="array" aca="1" ref="BH279" ca="1">_xlfn.IFS(BH280=1,0,TRIM(INDIRECT("ｄａｔａ!$"&amp;BH$112&amp;"$"&amp;$B279))="",1,TRIM(INDIRECT("ｄａｔａ!$"&amp;BH$112&amp;"$"&amp;$B279))&lt;&gt;"",0)</f>
        <v>1</v>
      </c>
      <c r="BI279" s="80" cm="1">
        <f t="array" aca="1" ref="BI279" ca="1">_xlfn.IFS(BI280=1,0,TRIM(INDIRECT("ｄａｔａ!$"&amp;BI$112&amp;"$"&amp;$B279))="",1,TRIM(INDIRECT("ｄａｔａ!$"&amp;BI$112&amp;"$"&amp;$B279))&lt;&gt;"",0)</f>
        <v>1</v>
      </c>
      <c r="BJ279" s="80" cm="1">
        <f t="array" aca="1" ref="BJ279" ca="1">_xlfn.IFS(BJ280=1,0,TRIM(INDIRECT("ｄａｔａ!$"&amp;BJ$112&amp;"$"&amp;$B279))="",1,TRIM(INDIRECT("ｄａｔａ!$"&amp;BJ$112&amp;"$"&amp;$B279))&lt;&gt;"",0)</f>
        <v>1</v>
      </c>
      <c r="BK279" s="80" cm="1">
        <f t="array" aca="1" ref="BK279" ca="1">_xlfn.IFS(BK280=1,0,TRIM(INDIRECT("ｄａｔａ!$"&amp;BK$112&amp;"$"&amp;$B279))="",1,TRIM(INDIRECT("ｄａｔａ!$"&amp;BK$112&amp;"$"&amp;$B279))&lt;&gt;"",0)</f>
        <v>1</v>
      </c>
      <c r="BL279" s="80" cm="1">
        <f t="array" aca="1" ref="BL279" ca="1">_xlfn.IFS(BL280=1,0,TRIM(INDIRECT("ｄａｔａ!$"&amp;BL$112&amp;"$"&amp;$B279))="",1,TRIM(INDIRECT("ｄａｔａ!$"&amp;BL$112&amp;"$"&amp;$B279))&lt;&gt;"",0)</f>
        <v>1</v>
      </c>
      <c r="BM279" s="80" cm="1">
        <f t="array" aca="1" ref="BM279" ca="1">_xlfn.IFS(BM280=1,0,TRIM(INDIRECT("ｄａｔａ!$"&amp;BM$112&amp;"$"&amp;$B279))="",1,TRIM(INDIRECT("ｄａｔａ!$"&amp;BM$112&amp;"$"&amp;$B279))&lt;&gt;"",0)</f>
        <v>1</v>
      </c>
      <c r="BN279" s="80" cm="1">
        <f t="array" aca="1" ref="BN279" ca="1">_xlfn.IFS(BN280=1,0,TRIM(INDIRECT("ｄａｔａ!$"&amp;BN$112&amp;"$"&amp;$B279))="",1,TRIM(INDIRECT("ｄａｔａ!$"&amp;BN$112&amp;"$"&amp;$B279))&lt;&gt;"",0)</f>
        <v>1</v>
      </c>
      <c r="BO279" s="80" cm="1">
        <f t="array" aca="1" ref="BO279" ca="1">_xlfn.IFS(BO280=1,0,TRIM(INDIRECT("ｄａｔａ!$"&amp;BO$112&amp;"$"&amp;$B279))="",1,TRIM(INDIRECT("ｄａｔａ!$"&amp;BO$112&amp;"$"&amp;$B279))&lt;&gt;"",0)</f>
        <v>1</v>
      </c>
      <c r="BP279" s="80" cm="1">
        <f t="array" aca="1" ref="BP279" ca="1">_xlfn.IFS(BP280=1,0,TRIM(INDIRECT("ｄａｔａ!$"&amp;BP$112&amp;"$"&amp;$B279))="",1,TRIM(INDIRECT("ｄａｔａ!$"&amp;BP$112&amp;"$"&amp;$B279))&lt;&gt;"",0)</f>
        <v>1</v>
      </c>
    </row>
    <row r="280" spans="1:68" x14ac:dyDescent="0.2">
      <c r="B280" s="80">
        <f>VLOOKUP($A277,$A$11:$B$110,2,FALSE)</f>
        <v>48</v>
      </c>
      <c r="C280" s="80" t="s">
        <v>2430</v>
      </c>
      <c r="D280" s="80" cm="1">
        <f t="array" aca="1" ref="D280" ca="1">IF(ISERROR(INDIRECT("ｄａｔａ!$"&amp;D$112&amp;"$"&amp;$B280)),1,0)</f>
        <v>0</v>
      </c>
      <c r="F280" s="80" cm="1">
        <f t="array" aca="1" ref="F280" ca="1">IF(ISERROR(INDIRECT("ｄａｔａ!$"&amp;F$112&amp;"$"&amp;$B280)),1,0)</f>
        <v>0</v>
      </c>
      <c r="G280" s="80" cm="1">
        <f t="array" aca="1" ref="G280" ca="1">IF(ISERROR(INDIRECT("ｄａｔａ!$"&amp;G$112&amp;"$"&amp;$B280)),1,0)</f>
        <v>0</v>
      </c>
      <c r="H280" s="80" cm="1">
        <f t="array" aca="1" ref="H280" ca="1">IF(ISERROR(INDIRECT("ｄａｔａ!$"&amp;H$112&amp;"$"&amp;$B280)),1,0)</f>
        <v>0</v>
      </c>
      <c r="I280" s="80" cm="1">
        <f t="array" aca="1" ref="I280" ca="1">IF(ISERROR(INDIRECT("ｄａｔａ!$"&amp;I$112&amp;"$"&amp;$B280)),1,0)</f>
        <v>0</v>
      </c>
      <c r="J280" s="80" cm="1">
        <f t="array" aca="1" ref="J280" ca="1">IF(ISERROR(INDIRECT("ｄａｔａ!$"&amp;J$112&amp;"$"&amp;$B280)),1,0)</f>
        <v>0</v>
      </c>
      <c r="K280" s="80" cm="1">
        <f t="array" aca="1" ref="K280" ca="1">IF(ISERROR(INDIRECT("ｄａｔａ!$"&amp;K$112&amp;"$"&amp;$B280)),1,0)</f>
        <v>0</v>
      </c>
      <c r="L280" s="80" cm="1">
        <f t="array" aca="1" ref="L280" ca="1">IF(ISERROR(INDIRECT("ｄａｔａ!$"&amp;L$112&amp;"$"&amp;$B280)),1,0)</f>
        <v>0</v>
      </c>
      <c r="M280" s="80" cm="1">
        <f t="array" aca="1" ref="M280" ca="1">IF(ISERROR(INDIRECT("ｄａｔａ!$"&amp;M$112&amp;"$"&amp;$B280)),1,0)</f>
        <v>0</v>
      </c>
      <c r="N280" s="80" cm="1">
        <f t="array" aca="1" ref="N280" ca="1">IF(ISERROR(INDIRECT("ｄａｔａ!$"&amp;N$112&amp;"$"&amp;$B280)),1,0)</f>
        <v>0</v>
      </c>
      <c r="O280" s="80" cm="1">
        <f t="array" aca="1" ref="O280" ca="1">IF(ISERROR(INDIRECT("ｄａｔａ!$"&amp;O$112&amp;"$"&amp;$B280)),1,0)</f>
        <v>0</v>
      </c>
      <c r="P280" s="80" cm="1">
        <f t="array" aca="1" ref="P280" ca="1">IF(ISERROR(INDIRECT("ｄａｔａ!$"&amp;P$112&amp;"$"&amp;$B280)),1,0)</f>
        <v>0</v>
      </c>
      <c r="Q280" s="80" cm="1">
        <f t="array" aca="1" ref="Q280" ca="1">IF(ISERROR(INDIRECT("ｄａｔａ!$"&amp;Q$112&amp;"$"&amp;$B280)),1,0)</f>
        <v>0</v>
      </c>
      <c r="R280" s="80" cm="1">
        <f t="array" aca="1" ref="R280" ca="1">IF(ISERROR(INDIRECT("ｄａｔａ!$"&amp;R$112&amp;"$"&amp;$B280)),1,0)</f>
        <v>0</v>
      </c>
      <c r="S280" s="80" cm="1">
        <f t="array" aca="1" ref="S280" ca="1">IF(ISERROR(INDIRECT("ｄａｔａ!$"&amp;S$112&amp;"$"&amp;$B280)),1,0)</f>
        <v>0</v>
      </c>
      <c r="T280" s="80" cm="1">
        <f t="array" aca="1" ref="T280" ca="1">IF(ISERROR(INDIRECT("ｄａｔａ!$"&amp;T$112&amp;"$"&amp;$B280)),1,0)</f>
        <v>0</v>
      </c>
      <c r="U280" s="80" cm="1">
        <f t="array" aca="1" ref="U280" ca="1">IF(ISERROR(INDIRECT("ｄａｔａ!$"&amp;U$112&amp;"$"&amp;$B280)),1,0)</f>
        <v>0</v>
      </c>
      <c r="V280" s="80" cm="1">
        <f t="array" aca="1" ref="V280" ca="1">IF(ISERROR(INDIRECT("ｄａｔａ!$"&amp;V$112&amp;"$"&amp;$B280)),1,0)</f>
        <v>0</v>
      </c>
      <c r="W280" s="80" cm="1">
        <f t="array" aca="1" ref="W280" ca="1">IF(ISERROR(INDIRECT("ｄａｔａ!$"&amp;W$112&amp;"$"&amp;$B280)),1,0)</f>
        <v>0</v>
      </c>
      <c r="X280" s="80">
        <f ca="1">IF(SUM($Y278:$AO278,$Y280:$AO280)&gt;0,1,0)</f>
        <v>0</v>
      </c>
      <c r="Y280" s="80" cm="1">
        <f t="array" aca="1" ref="Y280" ca="1">IF(ISERROR(INDIRECT("ｄａｔａ!$"&amp;Y$112&amp;"$"&amp;$B280)),1,0)</f>
        <v>0</v>
      </c>
      <c r="Z280" s="80" cm="1">
        <f t="array" aca="1" ref="Z280" ca="1">IF(ISERROR(INDIRECT("ｄａｔａ!$"&amp;Z$112&amp;"$"&amp;$B280)),1,0)</f>
        <v>0</v>
      </c>
      <c r="AA280" s="80" cm="1">
        <f t="array" aca="1" ref="AA280" ca="1">IF(ISERROR(INDIRECT("ｄａｔａ!$"&amp;AA$112&amp;"$"&amp;$B280)),1,0)</f>
        <v>0</v>
      </c>
      <c r="AB280" s="80" cm="1">
        <f t="array" aca="1" ref="AB280" ca="1">IF(ISERROR(INDIRECT("ｄａｔａ!$"&amp;AB$112&amp;"$"&amp;$B280)),1,0)</f>
        <v>0</v>
      </c>
      <c r="AC280" s="80" cm="1">
        <f t="array" aca="1" ref="AC280" ca="1">IF(ISERROR(INDIRECT("ｄａｔａ!$"&amp;AC$112&amp;"$"&amp;$B280)),1,0)</f>
        <v>0</v>
      </c>
      <c r="AD280" s="80" cm="1">
        <f t="array" aca="1" ref="AD280" ca="1">IF(ISERROR(INDIRECT("ｄａｔａ!$"&amp;AD$112&amp;"$"&amp;$B280)),1,0)</f>
        <v>0</v>
      </c>
      <c r="AE280" s="80" cm="1">
        <f t="array" aca="1" ref="AE280" ca="1">IF(ISERROR(INDIRECT("ｄａｔａ!$"&amp;AE$112&amp;"$"&amp;$B280)),1,0)</f>
        <v>0</v>
      </c>
      <c r="AF280" s="80" cm="1">
        <f t="array" aca="1" ref="AF280" ca="1">IF(ISERROR(INDIRECT("ｄａｔａ!$"&amp;AF$112&amp;"$"&amp;$B280)),1,0)</f>
        <v>0</v>
      </c>
      <c r="AG280" s="80" cm="1">
        <f t="array" aca="1" ref="AG280" ca="1">IF(ISERROR(INDIRECT("ｄａｔａ!$"&amp;AG$112&amp;"$"&amp;$B280)),1,0)</f>
        <v>0</v>
      </c>
      <c r="AH280" s="80" cm="1">
        <f t="array" aca="1" ref="AH280" ca="1">IF(ISERROR(INDIRECT("ｄａｔａ!$"&amp;AH$112&amp;"$"&amp;$B280)),1,0)</f>
        <v>0</v>
      </c>
      <c r="AI280" s="80" cm="1">
        <f t="array" aca="1" ref="AI280" ca="1">IF(ISERROR(INDIRECT("ｄａｔａ!$"&amp;AI$112&amp;"$"&amp;$B280)),1,0)</f>
        <v>0</v>
      </c>
      <c r="AJ280" s="80" cm="1">
        <f t="array" aca="1" ref="AJ280" ca="1">IF(ISERROR(INDIRECT("ｄａｔａ!$"&amp;AJ$112&amp;"$"&amp;$B280)),1,0)</f>
        <v>0</v>
      </c>
      <c r="AK280" s="80" cm="1">
        <f t="array" aca="1" ref="AK280" ca="1">IF(ISERROR(INDIRECT("ｄａｔａ!$"&amp;AK$112&amp;"$"&amp;$B280)),1,0)</f>
        <v>0</v>
      </c>
      <c r="AL280" s="80" cm="1">
        <f t="array" aca="1" ref="AL280" ca="1">IF(ISERROR(INDIRECT("ｄａｔａ!$"&amp;AL$112&amp;"$"&amp;$B280)),1,0)</f>
        <v>0</v>
      </c>
      <c r="AM280" s="80" cm="1">
        <f t="array" aca="1" ref="AM280" ca="1">IF(ISERROR(INDIRECT("ｄａｔａ!$"&amp;AM$112&amp;"$"&amp;$B280)),1,0)</f>
        <v>0</v>
      </c>
      <c r="AN280" s="80" cm="1">
        <f t="array" aca="1" ref="AN280" ca="1">IF(ISERROR(INDIRECT("ｄａｔａ!$"&amp;AN$112&amp;"$"&amp;$B280)),1,0)</f>
        <v>0</v>
      </c>
      <c r="AO280" s="80" cm="1">
        <f t="array" aca="1" ref="AO280" ca="1">IF(ISERROR(INDIRECT("ｄａｔａ!$"&amp;AO$112&amp;"$"&amp;$B280)),1,0)</f>
        <v>0</v>
      </c>
      <c r="AP280" s="80">
        <f ca="1">IF(SUM($AQ278:$AZ278,$AQ280:$AZ280)&gt;0,1,0)</f>
        <v>0</v>
      </c>
      <c r="AQ280" s="80" cm="1">
        <f t="array" aca="1" ref="AQ280" ca="1">IF(ISERROR(INDIRECT("ｄａｔａ!$"&amp;AQ$112&amp;"$"&amp;$B280)),1,0)</f>
        <v>0</v>
      </c>
      <c r="AR280" s="80" cm="1">
        <f t="array" aca="1" ref="AR280" ca="1">IF(ISERROR(INDIRECT("ｄａｔａ!$"&amp;AR$112&amp;"$"&amp;$B280)),1,0)</f>
        <v>0</v>
      </c>
      <c r="AS280" s="80" cm="1">
        <f t="array" aca="1" ref="AS280" ca="1">IF(ISERROR(INDIRECT("ｄａｔａ!$"&amp;AS$112&amp;"$"&amp;$B280)),1,0)</f>
        <v>0</v>
      </c>
      <c r="AT280" s="80" cm="1">
        <f t="array" aca="1" ref="AT280" ca="1">IF(ISERROR(INDIRECT("ｄａｔａ!$"&amp;AT$112&amp;"$"&amp;$B280)),1,0)</f>
        <v>0</v>
      </c>
      <c r="AU280" s="80" cm="1">
        <f t="array" aca="1" ref="AU280" ca="1">IF(ISERROR(INDIRECT("ｄａｔａ!$"&amp;AU$112&amp;"$"&amp;$B280)),1,0)</f>
        <v>0</v>
      </c>
      <c r="AV280" s="80" cm="1">
        <f t="array" aca="1" ref="AV280" ca="1">IF(ISERROR(INDIRECT("ｄａｔａ!$"&amp;AV$112&amp;"$"&amp;$B280)),1,0)</f>
        <v>0</v>
      </c>
      <c r="AW280" s="80" cm="1">
        <f t="array" aca="1" ref="AW280" ca="1">IF(ISERROR(INDIRECT("ｄａｔａ!$"&amp;AW$112&amp;"$"&amp;$B280)),1,0)</f>
        <v>0</v>
      </c>
      <c r="AX280" s="80" cm="1">
        <f t="array" aca="1" ref="AX280" ca="1">IF(ISERROR(INDIRECT("ｄａｔａ!$"&amp;AX$112&amp;"$"&amp;$B280)),1,0)</f>
        <v>0</v>
      </c>
      <c r="AY280" s="80" cm="1">
        <f t="array" aca="1" ref="AY280" ca="1">IF(ISERROR(INDIRECT("ｄａｔａ!$"&amp;AY$112&amp;"$"&amp;$B280)),1,0)</f>
        <v>0</v>
      </c>
      <c r="AZ280" s="80" cm="1">
        <f t="array" aca="1" ref="AZ280" ca="1">IF(ISERROR(INDIRECT("ｄａｔａ!$"&amp;AZ$112&amp;"$"&amp;$B280)),1,0)</f>
        <v>0</v>
      </c>
      <c r="BA280" s="80">
        <f ca="1">IF(SUM($BB278:$BP278,$BB280:$BP280)&gt;0,1,0)</f>
        <v>0</v>
      </c>
      <c r="BB280" s="80" cm="1">
        <f t="array" aca="1" ref="BB280" ca="1">IF(ISERROR(INDIRECT("ｄａｔａ!$"&amp;BB$112&amp;"$"&amp;$B280)),1,0)</f>
        <v>0</v>
      </c>
      <c r="BC280" s="80" cm="1">
        <f t="array" aca="1" ref="BC280" ca="1">IF(ISERROR(INDIRECT("ｄａｔａ!$"&amp;BC$112&amp;"$"&amp;$B280)),1,0)</f>
        <v>0</v>
      </c>
      <c r="BD280" s="80" cm="1">
        <f t="array" aca="1" ref="BD280" ca="1">IF(ISERROR(INDIRECT("ｄａｔａ!$"&amp;BD$112&amp;"$"&amp;$B280)),1,0)</f>
        <v>0</v>
      </c>
      <c r="BE280" s="80" cm="1">
        <f t="array" aca="1" ref="BE280" ca="1">IF(ISERROR(INDIRECT("ｄａｔａ!$"&amp;BE$112&amp;"$"&amp;$B280)),1,0)</f>
        <v>0</v>
      </c>
      <c r="BF280" s="80" cm="1">
        <f t="array" aca="1" ref="BF280" ca="1">IF(ISERROR(INDIRECT("ｄａｔａ!$"&amp;BF$112&amp;"$"&amp;$B280)),1,0)</f>
        <v>0</v>
      </c>
      <c r="BG280" s="80" cm="1">
        <f t="array" aca="1" ref="BG280" ca="1">IF(ISERROR(INDIRECT("ｄａｔａ!$"&amp;BG$112&amp;"$"&amp;$B280)),1,0)</f>
        <v>0</v>
      </c>
      <c r="BH280" s="80" cm="1">
        <f t="array" aca="1" ref="BH280" ca="1">IF(ISERROR(INDIRECT("ｄａｔａ!$"&amp;BH$112&amp;"$"&amp;$B280)),1,0)</f>
        <v>0</v>
      </c>
      <c r="BI280" s="80" cm="1">
        <f t="array" aca="1" ref="BI280" ca="1">IF(ISERROR(INDIRECT("ｄａｔａ!$"&amp;BI$112&amp;"$"&amp;$B280)),1,0)</f>
        <v>0</v>
      </c>
      <c r="BJ280" s="80" cm="1">
        <f t="array" aca="1" ref="BJ280" ca="1">IF(ISERROR(INDIRECT("ｄａｔａ!$"&amp;BJ$112&amp;"$"&amp;$B280)),1,0)</f>
        <v>0</v>
      </c>
      <c r="BK280" s="80" cm="1">
        <f t="array" aca="1" ref="BK280" ca="1">IF(ISERROR(INDIRECT("ｄａｔａ!$"&amp;BK$112&amp;"$"&amp;$B280)),1,0)</f>
        <v>0</v>
      </c>
      <c r="BL280" s="80" cm="1">
        <f t="array" aca="1" ref="BL280" ca="1">IF(ISERROR(INDIRECT("ｄａｔａ!$"&amp;BL$112&amp;"$"&amp;$B280)),1,0)</f>
        <v>0</v>
      </c>
      <c r="BM280" s="80" cm="1">
        <f t="array" aca="1" ref="BM280" ca="1">IF(ISERROR(INDIRECT("ｄａｔａ!$"&amp;BM$112&amp;"$"&amp;$B280)),1,0)</f>
        <v>0</v>
      </c>
      <c r="BN280" s="80" cm="1">
        <f t="array" aca="1" ref="BN280" ca="1">IF(ISERROR(INDIRECT("ｄａｔａ!$"&amp;BN$112&amp;"$"&amp;$B280)),1,0)</f>
        <v>0</v>
      </c>
      <c r="BO280" s="80" cm="1">
        <f t="array" aca="1" ref="BO280" ca="1">IF(ISERROR(INDIRECT("ｄａｔａ!$"&amp;BO$112&amp;"$"&amp;$B280)),1,0)</f>
        <v>0</v>
      </c>
      <c r="BP280" s="80" cm="1">
        <f t="array" aca="1" ref="BP280" ca="1">IF(ISERROR(INDIRECT("ｄａｔａ!$"&amp;BP$112&amp;"$"&amp;$B280)),1,0)</f>
        <v>0</v>
      </c>
    </row>
    <row r="281" spans="1:68" x14ac:dyDescent="0.2">
      <c r="A281" s="80" t="s">
        <v>2360</v>
      </c>
      <c r="B281" s="80">
        <f>VLOOKUP($A281,$A$11:$B$110,2,FALSE)</f>
        <v>49</v>
      </c>
      <c r="C281" s="80" t="s">
        <v>2435</v>
      </c>
      <c r="D281" s="80" cm="1">
        <f t="array" aca="1" ref="D281" ca="1">_xlfn.IFS(D282=1,0,D283=1,0,AND(INDIRECT("ｄａｔａ!$"&amp;D$112&amp;"$"&amp;$B281)&lt;=INDIRECT("kikan!$Q$11"),INDIRECT("ｄａｔａ!$"&amp;D$112&amp;"$"&amp;$B281)&gt;=INDIRECT("kikan!$K$11")),0,TRUE,1)</f>
        <v>0</v>
      </c>
      <c r="F281" s="80">
        <v>0</v>
      </c>
      <c r="G281" s="80">
        <v>0</v>
      </c>
      <c r="H281" s="80">
        <v>0</v>
      </c>
      <c r="I281" s="80" cm="1">
        <f t="array" aca="1" ref="I281" ca="1">_xlfn.IFS(I282=1,0,I283=1,0,INDIRECT("ｄａｔａ!$"&amp;I$112&amp;"$"&amp;$B281)&gt;=INDIRECT("kikan!$I$11"),0,TRUE,1)</f>
        <v>0</v>
      </c>
      <c r="J281" s="80" cm="1">
        <f t="array" aca="1" ref="J281" ca="1">_xlfn.IFS(D284=1,0,I281=1,0,J282=1,0,I283=1,0,J283=1,0,INDIRECT("ｄａｔａ!$"&amp;I$112&amp;"$"&amp;$B281)&gt;INDIRECT("kikan!$I$11"),0,INDIRECT("ｄａｔａ!$"&amp;J$112&amp;"$"&amp;$B281)&gt;=INDIRECT("ｄａｔａ!$"&amp;D$112&amp;"$"&amp;$B281),0,TRUE,1)</f>
        <v>0</v>
      </c>
      <c r="K281" s="80" cm="1">
        <f t="array" aca="1" ref="K281" ca="1">_xlfn.IFS(K282=1,0,K283=1,0,AND(INDIRECT("ｄａｔａ!$"&amp;K$112&amp;"$"&amp;$B282)&gt;0,INDIRECT("ｄａｔａ!$"&amp;K$112&amp;"$"&amp;$B282)&lt;10000),0,TRUE,1)</f>
        <v>0</v>
      </c>
      <c r="L281" s="80" cm="1">
        <f t="array" aca="1" ref="L281" ca="1">_xlfn.IFS(L282=1,0,L283=1,0,INDIRECT("ｄａｔａ!$"&amp;L$112&amp;"$"&amp;$B281)&lt;20000,1,TRUE,0)</f>
        <v>0</v>
      </c>
      <c r="M281" s="80">
        <v>0</v>
      </c>
      <c r="N281" s="80">
        <v>0</v>
      </c>
      <c r="O281" s="80" cm="1">
        <f t="array" aca="1" ref="O281" ca="1">_xlfn.IFS(O284=1,0,INDIRECT("ｄａｔａ!$"&amp;O$112&amp;"$"&amp;$B282)=4,1,TRUE,0)</f>
        <v>0</v>
      </c>
      <c r="P281" s="80" cm="1">
        <f t="array" aca="1" ref="P281" ca="1">_xlfn.IFS(P284=1,0,AND(INDIRECT("ｄａｔａ!$"&amp;P$112&amp;"$"&amp;$B282)&lt;=3,INDIRECT("ｄａｔａ!$"&amp;P$112&amp;"$"&amp;$B282)&gt;0),1,TRUE,0)</f>
        <v>0</v>
      </c>
      <c r="Q281" s="80" cm="1">
        <f t="array" aca="1" ref="Q281" ca="1">_xlfn.IFS(Q284=1,0,INDIRECT("ｄａｔａ!$"&amp;Q$112&amp;"$"&amp;$B281)=1,1,TRUE,0)</f>
        <v>0</v>
      </c>
      <c r="R281" s="80">
        <v>0</v>
      </c>
      <c r="S281" s="80">
        <v>0</v>
      </c>
      <c r="T281" s="80">
        <v>0</v>
      </c>
      <c r="U281" s="80">
        <v>0</v>
      </c>
      <c r="V281" s="80">
        <v>0</v>
      </c>
      <c r="W281" s="80">
        <v>0</v>
      </c>
      <c r="X281" s="80">
        <f ca="1">IF(AND(SUM($Y281:$AO281)=0,17-SUM($Y283:$AO283)&gt;1),1,0)</f>
        <v>0</v>
      </c>
      <c r="Y281" s="80" cm="1">
        <f t="array" aca="1" ref="Y281" ca="1">_xlfn.IFS(Y284=1,0,INDIRECT("ｄａｔａ!$"&amp;Y$112&amp;"$"&amp;$B281)=2,1,TRUE,0)</f>
        <v>0</v>
      </c>
      <c r="Z281" s="80" cm="1">
        <f t="array" aca="1" ref="Z281" ca="1">_xlfn.IFS(Z284=1,0,INDIRECT("ｄａｔａ!$"&amp;Z$112&amp;"$"&amp;$B281)=2,1,TRUE,0)</f>
        <v>0</v>
      </c>
      <c r="AA281" s="80" cm="1">
        <f t="array" aca="1" ref="AA281" ca="1">_xlfn.IFS(AA284=1,0,INDIRECT("ｄａｔａ!$"&amp;AA$112&amp;"$"&amp;$B281)=2,1,TRUE,0)</f>
        <v>0</v>
      </c>
      <c r="AB281" s="80" cm="1">
        <f t="array" aca="1" ref="AB281" ca="1">_xlfn.IFS(AB284=1,0,INDIRECT("ｄａｔａ!$"&amp;AB$112&amp;"$"&amp;$B281)=2,1,TRUE,0)</f>
        <v>0</v>
      </c>
      <c r="AC281" s="80" cm="1">
        <f t="array" aca="1" ref="AC281" ca="1">_xlfn.IFS(AC284=1,0,INDIRECT("ｄａｔａ!$"&amp;AC$112&amp;"$"&amp;$B281)=2,1,TRUE,0)</f>
        <v>0</v>
      </c>
      <c r="AD281" s="80" cm="1">
        <f t="array" aca="1" ref="AD281" ca="1">_xlfn.IFS(AD284=1,0,INDIRECT("ｄａｔａ!$"&amp;AD$112&amp;"$"&amp;$B281)=2,1,TRUE,0)</f>
        <v>0</v>
      </c>
      <c r="AE281" s="80" cm="1">
        <f t="array" aca="1" ref="AE281" ca="1">_xlfn.IFS(AE284=1,0,INDIRECT("ｄａｔａ!$"&amp;AE$112&amp;"$"&amp;$B281)=2,1,TRUE,0)</f>
        <v>0</v>
      </c>
      <c r="AF281" s="80" cm="1">
        <f t="array" aca="1" ref="AF281" ca="1">_xlfn.IFS(AF284=1,0,INDIRECT("ｄａｔａ!$"&amp;AF$112&amp;"$"&amp;$B281)=2,1,TRUE,0)</f>
        <v>0</v>
      </c>
      <c r="AG281" s="80" cm="1">
        <f t="array" aca="1" ref="AG281" ca="1">_xlfn.IFS(AG284=1,0,INDIRECT("ｄａｔａ!$"&amp;AG$112&amp;"$"&amp;$B281)=2,1,TRUE,0)</f>
        <v>0</v>
      </c>
      <c r="AH281" s="80" cm="1">
        <f t="array" aca="1" ref="AH281" ca="1">_xlfn.IFS(AH284=1,0,INDIRECT("ｄａｔａ!$"&amp;AH$112&amp;"$"&amp;$B281)=2,1,TRUE,0)</f>
        <v>0</v>
      </c>
      <c r="AI281" s="80" cm="1">
        <f t="array" aca="1" ref="AI281" ca="1">_xlfn.IFS(AI284=1,0,INDIRECT("ｄａｔａ!$"&amp;AI$112&amp;"$"&amp;$B281)=2,1,TRUE,0)</f>
        <v>0</v>
      </c>
      <c r="AJ281" s="80" cm="1">
        <f t="array" aca="1" ref="AJ281" ca="1">_xlfn.IFS(AJ284=1,0,INDIRECT("ｄａｔａ!$"&amp;AJ$112&amp;"$"&amp;$B281)=2,1,TRUE,0)</f>
        <v>0</v>
      </c>
      <c r="AK281" s="80" cm="1">
        <f t="array" aca="1" ref="AK281" ca="1">_xlfn.IFS(AK284=1,0,INDIRECT("ｄａｔａ!$"&amp;AK$112&amp;"$"&amp;$B281)=2,1,TRUE,0)</f>
        <v>0</v>
      </c>
      <c r="AL281" s="80" cm="1">
        <f t="array" aca="1" ref="AL281" ca="1">_xlfn.IFS(AL284=1,0,INDIRECT("ｄａｔａ!$"&amp;AL$112&amp;"$"&amp;$B281)=2,1,TRUE,0)</f>
        <v>0</v>
      </c>
      <c r="AM281" s="80" cm="1">
        <f t="array" aca="1" ref="AM281" ca="1">_xlfn.IFS(AM284=1,0,INDIRECT("ｄａｔａ!$"&amp;AM$112&amp;"$"&amp;$B281)=2,1,TRUE,0)</f>
        <v>0</v>
      </c>
      <c r="AN281" s="80" cm="1">
        <f t="array" aca="1" ref="AN281" ca="1">_xlfn.IFS(AN284=1,0,INDIRECT("ｄａｔａ!$"&amp;AN$112&amp;"$"&amp;$B281)=2,1,TRUE,0)</f>
        <v>0</v>
      </c>
      <c r="AO281" s="80" cm="1">
        <f t="array" aca="1" ref="AO281" ca="1">_xlfn.IFS(AO284=1,0,INDIRECT("ｄａｔａ!$"&amp;AO$112&amp;"$"&amp;$B281)=2,1,TRUE,0)</f>
        <v>0</v>
      </c>
      <c r="AP281" s="80">
        <f ca="1">IF(AND(SUM($AQ281:$AZ281)=0,10-SUM($AQ283:$AZ283)&gt;1),1,0)</f>
        <v>0</v>
      </c>
      <c r="AQ281" s="80" cm="1">
        <f t="array" aca="1" ref="AQ281" ca="1">_xlfn.IFS(AQ284=1,0,INDIRECT("ｄａｔａ!$"&amp;AQ$112&amp;"$"&amp;$B281)=2,1,TRUE,0)</f>
        <v>0</v>
      </c>
      <c r="AR281" s="80" cm="1">
        <f t="array" aca="1" ref="AR281" ca="1">_xlfn.IFS(AR284=1,0,INDIRECT("ｄａｔａ!$"&amp;AR$112&amp;"$"&amp;$B281)=2,1,TRUE,0)</f>
        <v>0</v>
      </c>
      <c r="AS281" s="80" cm="1">
        <f t="array" aca="1" ref="AS281" ca="1">_xlfn.IFS(AS284=1,0,INDIRECT("ｄａｔａ!$"&amp;AS$112&amp;"$"&amp;$B281)=2,1,TRUE,0)</f>
        <v>0</v>
      </c>
      <c r="AT281" s="80" cm="1">
        <f t="array" aca="1" ref="AT281" ca="1">_xlfn.IFS(AT284=1,0,INDIRECT("ｄａｔａ!$"&amp;AT$112&amp;"$"&amp;$B281)=2,1,TRUE,0)</f>
        <v>0</v>
      </c>
      <c r="AU281" s="80" cm="1">
        <f t="array" aca="1" ref="AU281" ca="1">_xlfn.IFS(AU284=1,0,INDIRECT("ｄａｔａ!$"&amp;AU$112&amp;"$"&amp;$B281)=2,1,TRUE,0)</f>
        <v>0</v>
      </c>
      <c r="AV281" s="80" cm="1">
        <f t="array" aca="1" ref="AV281" ca="1">_xlfn.IFS(AV284=1,0,INDIRECT("ｄａｔａ!$"&amp;AV$112&amp;"$"&amp;$B281)=2,1,TRUE,0)</f>
        <v>0</v>
      </c>
      <c r="AW281" s="80" cm="1">
        <f t="array" aca="1" ref="AW281" ca="1">_xlfn.IFS(AW284=1,0,INDIRECT("ｄａｔａ!$"&amp;AW$112&amp;"$"&amp;$B281)=2,1,TRUE,0)</f>
        <v>0</v>
      </c>
      <c r="AX281" s="80" cm="1">
        <f t="array" aca="1" ref="AX281" ca="1">_xlfn.IFS(AX284=1,0,INDIRECT("ｄａｔａ!$"&amp;AX$112&amp;"$"&amp;$B281)=2,1,TRUE,0)</f>
        <v>0</v>
      </c>
      <c r="AY281" s="80" cm="1">
        <f t="array" aca="1" ref="AY281" ca="1">_xlfn.IFS(AY284=1,0,INDIRECT("ｄａｔａ!$"&amp;AY$112&amp;"$"&amp;$B281)=2,1,TRUE,0)</f>
        <v>0</v>
      </c>
      <c r="AZ281" s="80" cm="1">
        <f t="array" aca="1" ref="AZ281" ca="1">_xlfn.IFS(AZ284=1,0,INDIRECT("ｄａｔａ!$"&amp;AZ$112&amp;"$"&amp;$B281)=2,1,TRUE,0)</f>
        <v>0</v>
      </c>
      <c r="BA281" s="80">
        <f ca="1">IF(AND(SUM($BB281:$BP281)=0,15-SUM($BB283:$BP283)&gt;1),1,0)</f>
        <v>0</v>
      </c>
      <c r="BB281" s="80" cm="1">
        <f t="array" aca="1" ref="BB281" ca="1">_xlfn.IFS(BB284=1,0,INDIRECT("ｄａｔａ!$"&amp;BB$112&amp;"$"&amp;$B281)=2,1,TRUE,0)</f>
        <v>0</v>
      </c>
      <c r="BC281" s="80" cm="1">
        <f t="array" aca="1" ref="BC281" ca="1">_xlfn.IFS(BC284=1,0,INDIRECT("ｄａｔａ!$"&amp;BC$112&amp;"$"&amp;$B281)=2,1,TRUE,0)</f>
        <v>0</v>
      </c>
      <c r="BD281" s="80" cm="1">
        <f t="array" aca="1" ref="BD281" ca="1">_xlfn.IFS(BD284=1,0,INDIRECT("ｄａｔａ!$"&amp;BD$112&amp;"$"&amp;$B281)=2,1,TRUE,0)</f>
        <v>0</v>
      </c>
      <c r="BE281" s="80" cm="1">
        <f t="array" aca="1" ref="BE281" ca="1">_xlfn.IFS(BE284=1,0,INDIRECT("ｄａｔａ!$"&amp;BE$112&amp;"$"&amp;$B281)=2,1,TRUE,0)</f>
        <v>0</v>
      </c>
      <c r="BF281" s="80" cm="1">
        <f t="array" aca="1" ref="BF281" ca="1">_xlfn.IFS(BF284=1,0,INDIRECT("ｄａｔａ!$"&amp;BF$112&amp;"$"&amp;$B281)=2,1,TRUE,0)</f>
        <v>0</v>
      </c>
      <c r="BG281" s="80" cm="1">
        <f t="array" aca="1" ref="BG281" ca="1">_xlfn.IFS(BG284=1,0,INDIRECT("ｄａｔａ!$"&amp;BG$112&amp;"$"&amp;$B281)=2,1,TRUE,0)</f>
        <v>0</v>
      </c>
      <c r="BH281" s="80" cm="1">
        <f t="array" aca="1" ref="BH281" ca="1">_xlfn.IFS(BH284=1,0,INDIRECT("ｄａｔａ!$"&amp;BH$112&amp;"$"&amp;$B281)=2,1,TRUE,0)</f>
        <v>0</v>
      </c>
      <c r="BI281" s="80" cm="1">
        <f t="array" aca="1" ref="BI281" ca="1">_xlfn.IFS(BI284=1,0,INDIRECT("ｄａｔａ!$"&amp;BI$112&amp;"$"&amp;$B281)=2,1,TRUE,0)</f>
        <v>0</v>
      </c>
      <c r="BJ281" s="80" cm="1">
        <f t="array" aca="1" ref="BJ281" ca="1">_xlfn.IFS(BJ284=1,0,INDIRECT("ｄａｔａ!$"&amp;BJ$112&amp;"$"&amp;$B281)=2,1,TRUE,0)</f>
        <v>0</v>
      </c>
      <c r="BK281" s="80" cm="1">
        <f t="array" aca="1" ref="BK281" ca="1">_xlfn.IFS(BK284=1,0,INDIRECT("ｄａｔａ!$"&amp;BK$112&amp;"$"&amp;$B281)=2,1,TRUE,0)</f>
        <v>0</v>
      </c>
      <c r="BL281" s="80" cm="1">
        <f t="array" aca="1" ref="BL281" ca="1">_xlfn.IFS(BL284=1,0,INDIRECT("ｄａｔａ!$"&amp;BL$112&amp;"$"&amp;$B281)=2,1,TRUE,0)</f>
        <v>0</v>
      </c>
      <c r="BM281" s="80" cm="1">
        <f t="array" aca="1" ref="BM281" ca="1">_xlfn.IFS(BM284=1,0,INDIRECT("ｄａｔａ!$"&amp;BM$112&amp;"$"&amp;$B281)=2,1,TRUE,0)</f>
        <v>0</v>
      </c>
      <c r="BN281" s="80" cm="1">
        <f t="array" aca="1" ref="BN281" ca="1">_xlfn.IFS(BN284=1,0,INDIRECT("ｄａｔａ!$"&amp;BN$112&amp;"$"&amp;$B281)=2,1,TRUE,0)</f>
        <v>0</v>
      </c>
      <c r="BO281" s="80" cm="1">
        <f t="array" aca="1" ref="BO281" ca="1">_xlfn.IFS(BO284=1,0,INDIRECT("ｄａｔａ!$"&amp;BO$112&amp;"$"&amp;$B281)=2,1,TRUE,0)</f>
        <v>0</v>
      </c>
      <c r="BP281" s="80" cm="1">
        <f t="array" aca="1" ref="BP281" ca="1">_xlfn.IFS(BP284=1,0,INDIRECT("ｄａｔａ!$"&amp;BP$112&amp;"$"&amp;$B281)=2,1,TRUE,0)</f>
        <v>0</v>
      </c>
    </row>
    <row r="282" spans="1:68" x14ac:dyDescent="0.2">
      <c r="B282" s="80">
        <f>VLOOKUP($A281,$A$11:$B$110,2,FALSE)</f>
        <v>49</v>
      </c>
      <c r="C282" s="80" t="s">
        <v>2437</v>
      </c>
      <c r="D282" s="80" cm="1">
        <f t="array" aca="1" ref="D282" ca="1">_xlfn.IFS(D283=1,0,AND(ISNUMBER(INDIRECT("ｄａｔａ!$"&amp;D$112&amp;"$"&amp;$B282)),INDIRECT("ｄａｔａ!$"&amp;D$112&amp;"$"&amp;$B282)&lt;=12,INDIRECT("ｄａｔａ!$"&amp;D$112&amp;"$"&amp;$B282)&gt;=1),0,TRUE,1)</f>
        <v>1</v>
      </c>
      <c r="F282" s="80">
        <v>0</v>
      </c>
      <c r="G282" s="80">
        <v>0</v>
      </c>
      <c r="H282" s="80">
        <v>0</v>
      </c>
      <c r="I282" s="80" cm="1">
        <f t="array" aca="1" ref="I282" ca="1">_xlfn.IFS(I283=1,0,AND(ISNUMBER(INDIRECT("ｄａｔａ!$"&amp;I$112&amp;"$"&amp;$B282)),LEN(INDIRECT("ｄａｔａ!$"&amp;I$112&amp;"$"&amp;$B282))=4),0,TRUE,1)</f>
        <v>0</v>
      </c>
      <c r="J282" s="80" cm="1">
        <f t="array" aca="1" ref="J282" ca="1">_xlfn.IFS(J283=1,0,AND(ISNUMBER(INDIRECT("ｄａｔａ!$"&amp;J$112&amp;"$"&amp;$B282)),INDIRECT("ｄａｔａ!$"&amp;J$112&amp;"$"&amp;$B282)&lt;=12,INDIRECT("ｄａｔａ!$"&amp;J$112&amp;"$"&amp;$B282)&gt;=1),0,TRUE,1)</f>
        <v>0</v>
      </c>
      <c r="K282" s="80" cm="1">
        <f t="array" aca="1" ref="K282" ca="1">_xlfn.IFS(K283=1,0,ISNUMBER(INDIRECT("ｄａｔａ!$"&amp;K$112&amp;"$"&amp;$B282)),0,TRUE,1)</f>
        <v>0</v>
      </c>
      <c r="L282" s="80" cm="1">
        <f t="array" aca="1" ref="L282" ca="1">_xlfn.IFS(L283=1,0,AND(ISNUMBER(INDIRECT("ｄａｔａ!$"&amp;L$112&amp;"$"&amp;$B282)),INDIRECT("ｄａｔａ!$"&amp;L$112&amp;"$"&amp;$B282)&gt;0),0,TRUE,1)</f>
        <v>0</v>
      </c>
      <c r="M282" s="80" cm="1">
        <f t="array" aca="1" ref="M282" ca="1">_xlfn.IFS(M283=1,0,AND(INDIRECT("ｄａｔａ!$"&amp;M$112&amp;"$"&amp;$B282)&lt;=5,INDIRECT("ｄａｔａ!$"&amp;M$112&amp;"$"&amp;$B282)&gt;0),0,TRUE,1)</f>
        <v>0</v>
      </c>
      <c r="N282" s="80" cm="1">
        <f t="array" aca="1" ref="N282" ca="1">_xlfn.IFS(N283=1,0,AND(INDIRECT("ｄａｔａ!$"&amp;N$112&amp;"$"&amp;$B282)&lt;=2,INDIRECT("ｄａｔａ!$"&amp;N$112&amp;"$"&amp;$B282)&gt;0),0,TRUE,1)</f>
        <v>0</v>
      </c>
      <c r="O282" s="80" cm="1">
        <f t="array" aca="1" ref="O282" ca="1">_xlfn.IFS(O283=1,0,AND(INDIRECT("ｄａｔａ!$"&amp;O$112&amp;"$"&amp;$B282)&lt;=4,INDIRECT("ｄａｔａ!$"&amp;O$112&amp;"$"&amp;$B282)&gt;0),0,TRUE,1)</f>
        <v>0</v>
      </c>
      <c r="P282" s="80" cm="1">
        <f t="array" aca="1" ref="P282" ca="1">_xlfn.IFS(P283=1,0,AND(INDIRECT("ｄａｔａ!$"&amp;P$112&amp;"$"&amp;$B282)&lt;=3,INDIRECT("ｄａｔａ!$"&amp;P$112&amp;"$"&amp;$B282)&gt;0),0,TRUE,1)</f>
        <v>0</v>
      </c>
      <c r="Q282" s="80" cm="1">
        <f t="array" aca="1" ref="Q282" ca="1">_xlfn.IFS(Q283=1,0,AND(INDIRECT("ｄａｔａ!$"&amp;Q$112&amp;"$"&amp;$B282)&lt;=2,INDIRECT("ｄａｔａ!$"&amp;Q$112&amp;"$"&amp;$B282)&gt;0),0,TRUE,1)</f>
        <v>0</v>
      </c>
      <c r="R282" s="80" cm="1">
        <f t="array" aca="1" ref="R282" ca="1">_xlfn.IFS(R283=1,0,AND(INDIRECT("ｄａｔａ!$"&amp;R$112&amp;"$"&amp;$B282)&lt;=10,INDIRECT("ｄａｔａ!$"&amp;R$112&amp;"$"&amp;$B282)&gt;0),0,TRUE,1)</f>
        <v>0</v>
      </c>
      <c r="S282" s="80" cm="1">
        <f t="array" aca="1" ref="S282" ca="1">_xlfn.IFS(S283=1,0,AND(INDIRECT("ｄａｔａ!$"&amp;S$112&amp;"$"&amp;$B282)&lt;=5,INDIRECT("ｄａｔａ!$"&amp;S$112&amp;"$"&amp;$B282)&gt;0),0,TRUE,1)</f>
        <v>0</v>
      </c>
      <c r="T282" s="80" cm="1">
        <f t="array" aca="1" ref="T282" ca="1">_xlfn.IFS(T283=1,0,AND(INDIRECT("ｄａｔａ!$"&amp;T$112&amp;"$"&amp;$B282)&lt;=9,INDIRECT("ｄａｔａ!$"&amp;T$112&amp;"$"&amp;$B282)&gt;0),0,TRUE,1)</f>
        <v>0</v>
      </c>
      <c r="U282" s="80" cm="1">
        <f t="array" aca="1" ref="U282" ca="1">_xlfn.IFS(U283=1,0,ISNUMBER(INDIRECT("ｄａｔａ!$"&amp;U$112&amp;"$"&amp;$B282)),0,TRUE,1)</f>
        <v>0</v>
      </c>
      <c r="V282" s="80" cm="1">
        <f t="array" aca="1" ref="V282" ca="1">_xlfn.IFS(V283=1,0,AND(INDIRECT("ｄａｔａ!$"&amp;V$112&amp;"$"&amp;$B282)&lt;=4,INDIRECT("ｄａｔａ!$"&amp;V$112&amp;"$"&amp;$B282)&gt;0),0,TRUE,1)</f>
        <v>0</v>
      </c>
      <c r="W282" s="80" cm="1">
        <f t="array" aca="1" ref="W282" ca="1">_xlfn.IFS(W283=1,0,AND(INDIRECT("ｄａｔａ!$"&amp;W$112&amp;"$"&amp;$B282)&lt;=2,INDIRECT("ｄａｔａ!$"&amp;W$112&amp;"$"&amp;$B282)&gt;0),0,TRUE,1)</f>
        <v>0</v>
      </c>
      <c r="X282" s="80">
        <f ca="1">IF(SUM($Y281:$AO281)&gt;1,1,0)</f>
        <v>0</v>
      </c>
      <c r="Y282" s="80" cm="1">
        <f t="array" aca="1" ref="Y282" ca="1">_xlfn.IFS(Y284=1,0,Y283=1,0,AND(INDIRECT("ｄａｔａ!$"&amp;Y$112&amp;"$"&amp;$B282)&lt;=2,INDIRECT("ｄａｔａ!$"&amp;Y$112&amp;"$"&amp;$B282)&gt;0),0,TRUE,1)</f>
        <v>0</v>
      </c>
      <c r="Z282" s="80" cm="1">
        <f t="array" aca="1" ref="Z282" ca="1">_xlfn.IFS(Z284=1,0,Z283=1,0,AND(INDIRECT("ｄａｔａ!$"&amp;Z$112&amp;"$"&amp;$B282)&lt;=2,INDIRECT("ｄａｔａ!$"&amp;Z$112&amp;"$"&amp;$B282)&gt;0),0,TRUE,1)</f>
        <v>0</v>
      </c>
      <c r="AA282" s="80" cm="1">
        <f t="array" aca="1" ref="AA282" ca="1">_xlfn.IFS(AA284=1,0,AA283=1,0,AND(INDIRECT("ｄａｔａ!$"&amp;AA$112&amp;"$"&amp;$B282)&lt;=2,INDIRECT("ｄａｔａ!$"&amp;AA$112&amp;"$"&amp;$B282)&gt;0),0,TRUE,1)</f>
        <v>0</v>
      </c>
      <c r="AB282" s="80" cm="1">
        <f t="array" aca="1" ref="AB282" ca="1">_xlfn.IFS(AB284=1,0,AB283=1,0,AND(INDIRECT("ｄａｔａ!$"&amp;AB$112&amp;"$"&amp;$B282)&lt;=2,INDIRECT("ｄａｔａ!$"&amp;AB$112&amp;"$"&amp;$B282)&gt;0),0,TRUE,1)</f>
        <v>0</v>
      </c>
      <c r="AC282" s="80" cm="1">
        <f t="array" aca="1" ref="AC282" ca="1">_xlfn.IFS(AC284=1,0,AC283=1,0,AND(INDIRECT("ｄａｔａ!$"&amp;AC$112&amp;"$"&amp;$B282)&lt;=2,INDIRECT("ｄａｔａ!$"&amp;AC$112&amp;"$"&amp;$B282)&gt;0),0,TRUE,1)</f>
        <v>0</v>
      </c>
      <c r="AD282" s="80" cm="1">
        <f t="array" aca="1" ref="AD282" ca="1">_xlfn.IFS(AD284=1,0,AD283=1,0,AND(INDIRECT("ｄａｔａ!$"&amp;AD$112&amp;"$"&amp;$B282)&lt;=2,INDIRECT("ｄａｔａ!$"&amp;AD$112&amp;"$"&amp;$B282)&gt;0),0,TRUE,1)</f>
        <v>0</v>
      </c>
      <c r="AE282" s="80" cm="1">
        <f t="array" aca="1" ref="AE282" ca="1">_xlfn.IFS(AE284=1,0,AE283=1,0,AND(INDIRECT("ｄａｔａ!$"&amp;AE$112&amp;"$"&amp;$B282)&lt;=2,INDIRECT("ｄａｔａ!$"&amp;AE$112&amp;"$"&amp;$B282)&gt;0),0,TRUE,1)</f>
        <v>0</v>
      </c>
      <c r="AF282" s="80" cm="1">
        <f t="array" aca="1" ref="AF282" ca="1">_xlfn.IFS(AF284=1,0,AF283=1,0,AND(INDIRECT("ｄａｔａ!$"&amp;AF$112&amp;"$"&amp;$B282)&lt;=2,INDIRECT("ｄａｔａ!$"&amp;AF$112&amp;"$"&amp;$B282)&gt;0),0,TRUE,1)</f>
        <v>0</v>
      </c>
      <c r="AG282" s="80" cm="1">
        <f t="array" aca="1" ref="AG282" ca="1">_xlfn.IFS(AG284=1,0,AG283=1,0,AND(INDIRECT("ｄａｔａ!$"&amp;AG$112&amp;"$"&amp;$B282)&lt;=2,INDIRECT("ｄａｔａ!$"&amp;AG$112&amp;"$"&amp;$B282)&gt;0),0,TRUE,1)</f>
        <v>0</v>
      </c>
      <c r="AH282" s="80" cm="1">
        <f t="array" aca="1" ref="AH282" ca="1">_xlfn.IFS(AH284=1,0,AH283=1,0,AND(INDIRECT("ｄａｔａ!$"&amp;AH$112&amp;"$"&amp;$B282)&lt;=2,INDIRECT("ｄａｔａ!$"&amp;AH$112&amp;"$"&amp;$B282)&gt;0),0,TRUE,1)</f>
        <v>0</v>
      </c>
      <c r="AI282" s="80" cm="1">
        <f t="array" aca="1" ref="AI282" ca="1">_xlfn.IFS(AI284=1,0,AI283=1,0,AND(INDIRECT("ｄａｔａ!$"&amp;AI$112&amp;"$"&amp;$B282)&lt;=2,INDIRECT("ｄａｔａ!$"&amp;AI$112&amp;"$"&amp;$B282)&gt;0),0,TRUE,1)</f>
        <v>0</v>
      </c>
      <c r="AJ282" s="80" cm="1">
        <f t="array" aca="1" ref="AJ282" ca="1">_xlfn.IFS(AJ284=1,0,AJ283=1,0,AND(INDIRECT("ｄａｔａ!$"&amp;AJ$112&amp;"$"&amp;$B282)&lt;=2,INDIRECT("ｄａｔａ!$"&amp;AJ$112&amp;"$"&amp;$B282)&gt;0),0,TRUE,1)</f>
        <v>0</v>
      </c>
      <c r="AK282" s="80" cm="1">
        <f t="array" aca="1" ref="AK282" ca="1">_xlfn.IFS(AK284=1,0,AK283=1,0,AND(INDIRECT("ｄａｔａ!$"&amp;AK$112&amp;"$"&amp;$B282)&lt;=2,INDIRECT("ｄａｔａ!$"&amp;AK$112&amp;"$"&amp;$B282)&gt;0),0,TRUE,1)</f>
        <v>0</v>
      </c>
      <c r="AL282" s="80" cm="1">
        <f t="array" aca="1" ref="AL282" ca="1">_xlfn.IFS(AL284=1,0,AL283=1,0,AND(INDIRECT("ｄａｔａ!$"&amp;AL$112&amp;"$"&amp;$B282)&lt;=2,INDIRECT("ｄａｔａ!$"&amp;AL$112&amp;"$"&amp;$B282)&gt;0),0,TRUE,1)</f>
        <v>0</v>
      </c>
      <c r="AM282" s="80" cm="1">
        <f t="array" aca="1" ref="AM282" ca="1">_xlfn.IFS(AM284=1,0,AM283=1,0,AND(INDIRECT("ｄａｔａ!$"&amp;AM$112&amp;"$"&amp;$B282)&lt;=2,INDIRECT("ｄａｔａ!$"&amp;AM$112&amp;"$"&amp;$B282)&gt;0),0,TRUE,1)</f>
        <v>0</v>
      </c>
      <c r="AN282" s="80" cm="1">
        <f t="array" aca="1" ref="AN282" ca="1">_xlfn.IFS(AN284=1,0,AN283=1,0,AND(INDIRECT("ｄａｔａ!$"&amp;AN$112&amp;"$"&amp;$B282)&lt;=2,INDIRECT("ｄａｔａ!$"&amp;AN$112&amp;"$"&amp;$B282)&gt;0),0,TRUE,1)</f>
        <v>0</v>
      </c>
      <c r="AO282" s="80" cm="1">
        <f t="array" aca="1" ref="AO282" ca="1">_xlfn.IFS(AO284=1,0,AO283=1,0,AND(INDIRECT("ｄａｔａ!$"&amp;AO$112&amp;"$"&amp;$B282)&lt;=2,INDIRECT("ｄａｔａ!$"&amp;AO$112&amp;"$"&amp;$B282)&gt;0),0,TRUE,1)</f>
        <v>0</v>
      </c>
      <c r="AP282" s="80">
        <f ca="1">IF(SUM($AQ281:$AZ281)&gt;1,1,0)</f>
        <v>0</v>
      </c>
      <c r="AQ282" s="80" cm="1">
        <f t="array" aca="1" ref="AQ282" ca="1">_xlfn.IFS(AQ284=1,0,AQ283=1,0,AND(INDIRECT("ｄａｔａ!$"&amp;AQ$112&amp;"$"&amp;$B282)&lt;=2,INDIRECT("ｄａｔａ!$"&amp;AQ$112&amp;"$"&amp;$B282)&gt;0),0,TRUE,1)</f>
        <v>0</v>
      </c>
      <c r="AR282" s="80" cm="1">
        <f t="array" aca="1" ref="AR282" ca="1">_xlfn.IFS(AR284=1,0,AR283=1,0,AND(INDIRECT("ｄａｔａ!$"&amp;AR$112&amp;"$"&amp;$B282)&lt;=2,INDIRECT("ｄａｔａ!$"&amp;AR$112&amp;"$"&amp;$B282)&gt;0),0,TRUE,1)</f>
        <v>0</v>
      </c>
      <c r="AS282" s="80" cm="1">
        <f t="array" aca="1" ref="AS282" ca="1">_xlfn.IFS(AS284=1,0,AS283=1,0,AND(INDIRECT("ｄａｔａ!$"&amp;AS$112&amp;"$"&amp;$B282)&lt;=2,INDIRECT("ｄａｔａ!$"&amp;AS$112&amp;"$"&amp;$B282)&gt;0),0,TRUE,1)</f>
        <v>0</v>
      </c>
      <c r="AT282" s="80" cm="1">
        <f t="array" aca="1" ref="AT282" ca="1">_xlfn.IFS(AT284=1,0,AT283=1,0,AND(INDIRECT("ｄａｔａ!$"&amp;AT$112&amp;"$"&amp;$B282)&lt;=2,INDIRECT("ｄａｔａ!$"&amp;AT$112&amp;"$"&amp;$B282)&gt;0),0,TRUE,1)</f>
        <v>0</v>
      </c>
      <c r="AU282" s="80" cm="1">
        <f t="array" aca="1" ref="AU282" ca="1">_xlfn.IFS(AU284=1,0,AU283=1,0,AND(INDIRECT("ｄａｔａ!$"&amp;AU$112&amp;"$"&amp;$B282)&lt;=2,INDIRECT("ｄａｔａ!$"&amp;AU$112&amp;"$"&amp;$B282)&gt;0),0,TRUE,1)</f>
        <v>0</v>
      </c>
      <c r="AV282" s="80" cm="1">
        <f t="array" aca="1" ref="AV282" ca="1">_xlfn.IFS(AV284=1,0,AV283=1,0,AND(INDIRECT("ｄａｔａ!$"&amp;AV$112&amp;"$"&amp;$B282)&lt;=2,INDIRECT("ｄａｔａ!$"&amp;AV$112&amp;"$"&amp;$B282)&gt;0),0,TRUE,1)</f>
        <v>0</v>
      </c>
      <c r="AW282" s="80" cm="1">
        <f t="array" aca="1" ref="AW282" ca="1">_xlfn.IFS(AW284=1,0,AW283=1,0,AND(INDIRECT("ｄａｔａ!$"&amp;AW$112&amp;"$"&amp;$B282)&lt;=2,INDIRECT("ｄａｔａ!$"&amp;AW$112&amp;"$"&amp;$B282)&gt;0),0,TRUE,1)</f>
        <v>0</v>
      </c>
      <c r="AX282" s="80" cm="1">
        <f t="array" aca="1" ref="AX282" ca="1">_xlfn.IFS(AX284=1,0,AX283=1,0,AND(INDIRECT("ｄａｔａ!$"&amp;AX$112&amp;"$"&amp;$B282)&lt;=2,INDIRECT("ｄａｔａ!$"&amp;AX$112&amp;"$"&amp;$B282)&gt;0),0,TRUE,1)</f>
        <v>0</v>
      </c>
      <c r="AY282" s="80" cm="1">
        <f t="array" aca="1" ref="AY282" ca="1">_xlfn.IFS(AY284=1,0,AY283=1,0,AND(INDIRECT("ｄａｔａ!$"&amp;AY$112&amp;"$"&amp;$B282)&lt;=2,INDIRECT("ｄａｔａ!$"&amp;AY$112&amp;"$"&amp;$B282)&gt;0),0,TRUE,1)</f>
        <v>0</v>
      </c>
      <c r="AZ282" s="80" cm="1">
        <f t="array" aca="1" ref="AZ282" ca="1">_xlfn.IFS(AZ284=1,0,AZ283=1,0,AND(INDIRECT("ｄａｔａ!$"&amp;AZ$112&amp;"$"&amp;$B282)&lt;=2,INDIRECT("ｄａｔａ!$"&amp;AZ$112&amp;"$"&amp;$B282)&gt;0),0,TRUE,1)</f>
        <v>0</v>
      </c>
      <c r="BA282" s="80">
        <f ca="1">IF(SUM($BB281:$BP281)&gt;1,1,0)</f>
        <v>0</v>
      </c>
      <c r="BB282" s="80" cm="1">
        <f t="array" aca="1" ref="BB282" ca="1">_xlfn.IFS(BB284=1,0,BB283=1,0,AND(INDIRECT("ｄａｔａ!$"&amp;BB$112&amp;"$"&amp;$B282)&lt;=2,INDIRECT("ｄａｔａ!$"&amp;BB$112&amp;"$"&amp;$B282)&gt;0),0,TRUE,1)</f>
        <v>0</v>
      </c>
      <c r="BC282" s="80" cm="1">
        <f t="array" aca="1" ref="BC282" ca="1">_xlfn.IFS(BC284=1,0,BC283=1,0,AND(INDIRECT("ｄａｔａ!$"&amp;BC$112&amp;"$"&amp;$B282)&lt;=2,INDIRECT("ｄａｔａ!$"&amp;BC$112&amp;"$"&amp;$B282)&gt;0),0,TRUE,1)</f>
        <v>0</v>
      </c>
      <c r="BD282" s="80" cm="1">
        <f t="array" aca="1" ref="BD282" ca="1">_xlfn.IFS(BD284=1,0,BD283=1,0,AND(INDIRECT("ｄａｔａ!$"&amp;BD$112&amp;"$"&amp;$B282)&lt;=2,INDIRECT("ｄａｔａ!$"&amp;BD$112&amp;"$"&amp;$B282)&gt;0),0,TRUE,1)</f>
        <v>0</v>
      </c>
      <c r="BE282" s="80" cm="1">
        <f t="array" aca="1" ref="BE282" ca="1">_xlfn.IFS(BE284=1,0,BE283=1,0,AND(INDIRECT("ｄａｔａ!$"&amp;BE$112&amp;"$"&amp;$B282)&lt;=2,INDIRECT("ｄａｔａ!$"&amp;BE$112&amp;"$"&amp;$B282)&gt;0),0,TRUE,1)</f>
        <v>0</v>
      </c>
      <c r="BF282" s="80" cm="1">
        <f t="array" aca="1" ref="BF282" ca="1">_xlfn.IFS(BF284=1,0,BF283=1,0,AND(INDIRECT("ｄａｔａ!$"&amp;BF$112&amp;"$"&amp;$B282)&lt;=2,INDIRECT("ｄａｔａ!$"&amp;BF$112&amp;"$"&amp;$B282)&gt;0),0,TRUE,1)</f>
        <v>0</v>
      </c>
      <c r="BG282" s="80" cm="1">
        <f t="array" aca="1" ref="BG282" ca="1">_xlfn.IFS(BG284=1,0,BG283=1,0,AND(INDIRECT("ｄａｔａ!$"&amp;BG$112&amp;"$"&amp;$B282)&lt;=2,INDIRECT("ｄａｔａ!$"&amp;BG$112&amp;"$"&amp;$B282)&gt;0),0,TRUE,1)</f>
        <v>0</v>
      </c>
      <c r="BH282" s="80" cm="1">
        <f t="array" aca="1" ref="BH282" ca="1">_xlfn.IFS(BH284=1,0,BH283=1,0,AND(INDIRECT("ｄａｔａ!$"&amp;BH$112&amp;"$"&amp;$B282)&lt;=2,INDIRECT("ｄａｔａ!$"&amp;BH$112&amp;"$"&amp;$B282)&gt;0),0,TRUE,1)</f>
        <v>0</v>
      </c>
      <c r="BI282" s="80" cm="1">
        <f t="array" aca="1" ref="BI282" ca="1">_xlfn.IFS(BI284=1,0,BI283=1,0,AND(INDIRECT("ｄａｔａ!$"&amp;BI$112&amp;"$"&amp;$B282)&lt;=2,INDIRECT("ｄａｔａ!$"&amp;BI$112&amp;"$"&amp;$B282)&gt;0),0,TRUE,1)</f>
        <v>0</v>
      </c>
      <c r="BJ282" s="80" cm="1">
        <f t="array" aca="1" ref="BJ282" ca="1">_xlfn.IFS(BJ284=1,0,BJ283=1,0,AND(INDIRECT("ｄａｔａ!$"&amp;BJ$112&amp;"$"&amp;$B282)&lt;=2,INDIRECT("ｄａｔａ!$"&amp;BJ$112&amp;"$"&amp;$B282)&gt;0),0,TRUE,1)</f>
        <v>0</v>
      </c>
      <c r="BK282" s="80" cm="1">
        <f t="array" aca="1" ref="BK282" ca="1">_xlfn.IFS(BK284=1,0,BK283=1,0,AND(INDIRECT("ｄａｔａ!$"&amp;BK$112&amp;"$"&amp;$B282)&lt;=2,INDIRECT("ｄａｔａ!$"&amp;BK$112&amp;"$"&amp;$B282)&gt;0),0,TRUE,1)</f>
        <v>0</v>
      </c>
      <c r="BL282" s="80" cm="1">
        <f t="array" aca="1" ref="BL282" ca="1">_xlfn.IFS(BL284=1,0,BL283=1,0,AND(INDIRECT("ｄａｔａ!$"&amp;BL$112&amp;"$"&amp;$B282)&lt;=2,INDIRECT("ｄａｔａ!$"&amp;BL$112&amp;"$"&amp;$B282)&gt;0),0,TRUE,1)</f>
        <v>0</v>
      </c>
      <c r="BM282" s="80" cm="1">
        <f t="array" aca="1" ref="BM282" ca="1">_xlfn.IFS(BM284=1,0,BM283=1,0,AND(INDIRECT("ｄａｔａ!$"&amp;BM$112&amp;"$"&amp;$B282)&lt;=2,INDIRECT("ｄａｔａ!$"&amp;BM$112&amp;"$"&amp;$B282)&gt;0),0,TRUE,1)</f>
        <v>0</v>
      </c>
      <c r="BN282" s="80" cm="1">
        <f t="array" aca="1" ref="BN282" ca="1">_xlfn.IFS(BN284=1,0,BN283=1,0,AND(INDIRECT("ｄａｔａ!$"&amp;BN$112&amp;"$"&amp;$B282)&lt;=2,INDIRECT("ｄａｔａ!$"&amp;BN$112&amp;"$"&amp;$B282)&gt;0),0,TRUE,1)</f>
        <v>0</v>
      </c>
      <c r="BO282" s="80" cm="1">
        <f t="array" aca="1" ref="BO282" ca="1">_xlfn.IFS(BO284=1,0,BO283=1,0,AND(INDIRECT("ｄａｔａ!$"&amp;BO$112&amp;"$"&amp;$B282)&lt;=2,INDIRECT("ｄａｔａ!$"&amp;BO$112&amp;"$"&amp;$B282)&gt;0),0,TRUE,1)</f>
        <v>0</v>
      </c>
      <c r="BP282" s="80" cm="1">
        <f t="array" aca="1" ref="BP282" ca="1">_xlfn.IFS(BP284=1,0,BP283=1,0,AND(INDIRECT("ｄａｔａ!$"&amp;BP$112&amp;"$"&amp;$B282)&lt;=2,INDIRECT("ｄａｔａ!$"&amp;BP$112&amp;"$"&amp;$B282)&gt;0),0,TRUE,1)</f>
        <v>0</v>
      </c>
    </row>
    <row r="283" spans="1:68" x14ac:dyDescent="0.2">
      <c r="B283" s="80">
        <f>VLOOKUP($A281,$A$11:$B$110,2,FALSE)</f>
        <v>49</v>
      </c>
      <c r="C283" s="80" t="s">
        <v>2425</v>
      </c>
      <c r="D283" s="80" cm="1">
        <f t="array" aca="1" ref="D283" ca="1">_xlfn.IFS(D284=1,0,TRIM(INDIRECT("ｄａｔａ!$"&amp;D$112&amp;"$"&amp;$B283))="",1,TRIM(INDIRECT("ｄａｔａ!$"&amp;D$112&amp;"$"&amp;$B283))&lt;&gt;"",0)</f>
        <v>0</v>
      </c>
      <c r="F283" s="80" cm="1">
        <f t="array" aca="1" ref="F283" ca="1">_xlfn.IFS(F284=1,0,TRIM(INDIRECT("ｄａｔａ!$"&amp;F$112&amp;"$"&amp;$B283))="",1,TRIM(INDIRECT("ｄａｔａ!$"&amp;F$112&amp;"$"&amp;$B283))&lt;&gt;"",0)</f>
        <v>1</v>
      </c>
      <c r="G283" s="80" cm="1">
        <f t="array" aca="1" ref="G283" ca="1">_xlfn.IFS(G284=1,0,TRIM(INDIRECT("ｄａｔａ!$"&amp;G$112&amp;"$"&amp;$B283))="",1,TRIM(INDIRECT("ｄａｔａ!$"&amp;G$112&amp;"$"&amp;$B283))&lt;&gt;"",0)</f>
        <v>1</v>
      </c>
      <c r="H283" s="80" cm="1">
        <f t="array" aca="1" ref="H283" ca="1">_xlfn.IFS(H284=1,0,TRIM(INDIRECT("ｄａｔａ!$"&amp;H$112&amp;"$"&amp;$B283))="",1,TRIM(INDIRECT("ｄａｔａ!$"&amp;H$112&amp;"$"&amp;$B283))&lt;&gt;"",0)</f>
        <v>1</v>
      </c>
      <c r="I283" s="80" cm="1">
        <f t="array" aca="1" ref="I283" ca="1">_xlfn.IFS(I284=1,0,TRIM(INDIRECT("ｄａｔａ!$"&amp;I$112&amp;"$"&amp;$B283))="",1,TRIM(INDIRECT("ｄａｔａ!$"&amp;I$112&amp;"$"&amp;$B283))&lt;&gt;"",0)</f>
        <v>1</v>
      </c>
      <c r="J283" s="80" cm="1">
        <f t="array" aca="1" ref="J283" ca="1">_xlfn.IFS(J284=1,0,TRIM(INDIRECT("ｄａｔａ!$"&amp;J$112&amp;"$"&amp;$B283))="",1,TRIM(INDIRECT("ｄａｔａ!$"&amp;J$112&amp;"$"&amp;$B283))&lt;&gt;"",0)</f>
        <v>1</v>
      </c>
      <c r="K283" s="80" cm="1">
        <f t="array" aca="1" ref="K283" ca="1">_xlfn.IFS(K284=1,0,TRIM(INDIRECT("ｄａｔａ!$"&amp;K$112&amp;"$"&amp;$B283))="",1,TRIM(INDIRECT("ｄａｔａ!$"&amp;K$112&amp;"$"&amp;$B283))&lt;&gt;"",0)</f>
        <v>1</v>
      </c>
      <c r="L283" s="80" cm="1">
        <f t="array" aca="1" ref="L283" ca="1">_xlfn.IFS(L284=1,0,TRIM(INDIRECT("ｄａｔａ!$"&amp;L$112&amp;"$"&amp;$B283))="",1,TRIM(INDIRECT("ｄａｔａ!$"&amp;L$112&amp;"$"&amp;$B283))&lt;&gt;"",0)</f>
        <v>1</v>
      </c>
      <c r="M283" s="80" cm="1">
        <f t="array" aca="1" ref="M283" ca="1">_xlfn.IFS(M284=1,0,TRIM(INDIRECT("ｄａｔａ!$"&amp;M$112&amp;"$"&amp;$B283))="",1,TRIM(INDIRECT("ｄａｔａ!$"&amp;M$112&amp;"$"&amp;$B283))&lt;&gt;"",0)</f>
        <v>1</v>
      </c>
      <c r="N283" s="80" cm="1">
        <f t="array" aca="1" ref="N283" ca="1">_xlfn.IFS(N284=1,0,TRIM(INDIRECT("ｄａｔａ!$"&amp;N$112&amp;"$"&amp;$B283))="",1,TRIM(INDIRECT("ｄａｔａ!$"&amp;N$112&amp;"$"&amp;$B283))&lt;&gt;"",0)</f>
        <v>1</v>
      </c>
      <c r="O283" s="80" cm="1">
        <f t="array" aca="1" ref="O283" ca="1">_xlfn.IFS(O284=1,0,TRIM(INDIRECT("ｄａｔａ!$"&amp;O$112&amp;"$"&amp;$B283))="",1,TRIM(INDIRECT("ｄａｔａ!$"&amp;O$112&amp;"$"&amp;$B283))&lt;&gt;"",0)</f>
        <v>1</v>
      </c>
      <c r="P283" s="80" cm="1">
        <f t="array" aca="1" ref="P283" ca="1">_xlfn.IFS(P284=1,0,TRIM(INDIRECT("ｄａｔａ!$"&amp;P$112&amp;"$"&amp;$B283))="",1,TRIM(INDIRECT("ｄａｔａ!$"&amp;P$112&amp;"$"&amp;$B283))&lt;&gt;"",0)</f>
        <v>1</v>
      </c>
      <c r="Q283" s="80" cm="1">
        <f t="array" aca="1" ref="Q283" ca="1">_xlfn.IFS(Q284=1,0,TRIM(INDIRECT("ｄａｔａ!$"&amp;Q$112&amp;"$"&amp;$B283))="",1,TRIM(INDIRECT("ｄａｔａ!$"&amp;Q$112&amp;"$"&amp;$B283))&lt;&gt;"",0)</f>
        <v>1</v>
      </c>
      <c r="R283" s="80" cm="1">
        <f t="array" aca="1" ref="R283" ca="1">_xlfn.IFS(R284=1,0,TRIM(INDIRECT("ｄａｔａ!$"&amp;R$112&amp;"$"&amp;$B283))="",1,TRIM(INDIRECT("ｄａｔａ!$"&amp;R$112&amp;"$"&amp;$B283))&lt;&gt;"",0)</f>
        <v>1</v>
      </c>
      <c r="S283" s="80" cm="1">
        <f t="array" aca="1" ref="S283" ca="1">_xlfn.IFS(S284=1,0,TRIM(INDIRECT("ｄａｔａ!$"&amp;S$112&amp;"$"&amp;$B283))="",1,TRIM(INDIRECT("ｄａｔａ!$"&amp;S$112&amp;"$"&amp;$B283))&lt;&gt;"",0)</f>
        <v>1</v>
      </c>
      <c r="T283" s="80" cm="1">
        <f t="array" aca="1" ref="T283" ca="1">_xlfn.IFS(T284=1,0,TRIM(INDIRECT("ｄａｔａ!$"&amp;T$112&amp;"$"&amp;$B283))="",1,TRIM(INDIRECT("ｄａｔａ!$"&amp;T$112&amp;"$"&amp;$B283))&lt;&gt;"",0)</f>
        <v>1</v>
      </c>
      <c r="U283" s="80" cm="1">
        <f t="array" aca="1" ref="U283" ca="1">_xlfn.IFS(U284=1,0,TRIM(INDIRECT("ｄａｔａ!$"&amp;U$112&amp;"$"&amp;$B283))="",1,TRIM(INDIRECT("ｄａｔａ!$"&amp;U$112&amp;"$"&amp;$B283))&lt;&gt;"",0)</f>
        <v>1</v>
      </c>
      <c r="V283" s="80" cm="1">
        <f t="array" aca="1" ref="V283" ca="1">_xlfn.IFS(V284=1,0,TRIM(INDIRECT("ｄａｔａ!$"&amp;V$112&amp;"$"&amp;$B283))="",1,TRIM(INDIRECT("ｄａｔａ!$"&amp;V$112&amp;"$"&amp;$B283))&lt;&gt;"",0)</f>
        <v>1</v>
      </c>
      <c r="W283" s="80" cm="1">
        <f t="array" aca="1" ref="W283" ca="1">_xlfn.IFS(W284=1,0,TRIM(INDIRECT("ｄａｔａ!$"&amp;W$112&amp;"$"&amp;$B283))="",1,TRIM(INDIRECT("ｄａｔａ!$"&amp;W$112&amp;"$"&amp;$B283))&lt;&gt;"",0)</f>
        <v>1</v>
      </c>
      <c r="X283" s="80">
        <f ca="1">IF(SUM($Y283:$AO283)=17,1,0)</f>
        <v>1</v>
      </c>
      <c r="Y283" s="80" cm="1">
        <f t="array" aca="1" ref="Y283" ca="1">_xlfn.IFS(Y284=1,0,TRIM(INDIRECT("ｄａｔａ!$"&amp;Y$112&amp;"$"&amp;$B283))="",1,TRIM(INDIRECT("ｄａｔａ!$"&amp;Y$112&amp;"$"&amp;$B283))&lt;&gt;"",0)</f>
        <v>1</v>
      </c>
      <c r="Z283" s="80" cm="1">
        <f t="array" aca="1" ref="Z283" ca="1">_xlfn.IFS(Z284=1,0,TRIM(INDIRECT("ｄａｔａ!$"&amp;Z$112&amp;"$"&amp;$B283))="",1,TRIM(INDIRECT("ｄａｔａ!$"&amp;Z$112&amp;"$"&amp;$B283))&lt;&gt;"",0)</f>
        <v>1</v>
      </c>
      <c r="AA283" s="80" cm="1">
        <f t="array" aca="1" ref="AA283" ca="1">_xlfn.IFS(AA284=1,0,TRIM(INDIRECT("ｄａｔａ!$"&amp;AA$112&amp;"$"&amp;$B283))="",1,TRIM(INDIRECT("ｄａｔａ!$"&amp;AA$112&amp;"$"&amp;$B283))&lt;&gt;"",0)</f>
        <v>1</v>
      </c>
      <c r="AB283" s="80" cm="1">
        <f t="array" aca="1" ref="AB283" ca="1">_xlfn.IFS(AB284=1,0,TRIM(INDIRECT("ｄａｔａ!$"&amp;AB$112&amp;"$"&amp;$B283))="",1,TRIM(INDIRECT("ｄａｔａ!$"&amp;AB$112&amp;"$"&amp;$B283))&lt;&gt;"",0)</f>
        <v>1</v>
      </c>
      <c r="AC283" s="80" cm="1">
        <f t="array" aca="1" ref="AC283" ca="1">_xlfn.IFS(AC284=1,0,TRIM(INDIRECT("ｄａｔａ!$"&amp;AC$112&amp;"$"&amp;$B283))="",1,TRIM(INDIRECT("ｄａｔａ!$"&amp;AC$112&amp;"$"&amp;$B283))&lt;&gt;"",0)</f>
        <v>1</v>
      </c>
      <c r="AD283" s="80" cm="1">
        <f t="array" aca="1" ref="AD283" ca="1">_xlfn.IFS(AD284=1,0,TRIM(INDIRECT("ｄａｔａ!$"&amp;AD$112&amp;"$"&amp;$B283))="",1,TRIM(INDIRECT("ｄａｔａ!$"&amp;AD$112&amp;"$"&amp;$B283))&lt;&gt;"",0)</f>
        <v>1</v>
      </c>
      <c r="AE283" s="80" cm="1">
        <f t="array" aca="1" ref="AE283" ca="1">_xlfn.IFS(AE284=1,0,TRIM(INDIRECT("ｄａｔａ!$"&amp;AE$112&amp;"$"&amp;$B283))="",1,TRIM(INDIRECT("ｄａｔａ!$"&amp;AE$112&amp;"$"&amp;$B283))&lt;&gt;"",0)</f>
        <v>1</v>
      </c>
      <c r="AF283" s="80" cm="1">
        <f t="array" aca="1" ref="AF283" ca="1">_xlfn.IFS(AF284=1,0,TRIM(INDIRECT("ｄａｔａ!$"&amp;AF$112&amp;"$"&amp;$B283))="",1,TRIM(INDIRECT("ｄａｔａ!$"&amp;AF$112&amp;"$"&amp;$B283))&lt;&gt;"",0)</f>
        <v>1</v>
      </c>
      <c r="AG283" s="80" cm="1">
        <f t="array" aca="1" ref="AG283" ca="1">_xlfn.IFS(AG284=1,0,TRIM(INDIRECT("ｄａｔａ!$"&amp;AG$112&amp;"$"&amp;$B283))="",1,TRIM(INDIRECT("ｄａｔａ!$"&amp;AG$112&amp;"$"&amp;$B283))&lt;&gt;"",0)</f>
        <v>1</v>
      </c>
      <c r="AH283" s="80" cm="1">
        <f t="array" aca="1" ref="AH283" ca="1">_xlfn.IFS(AH284=1,0,TRIM(INDIRECT("ｄａｔａ!$"&amp;AH$112&amp;"$"&amp;$B283))="",1,TRIM(INDIRECT("ｄａｔａ!$"&amp;AH$112&amp;"$"&amp;$B283))&lt;&gt;"",0)</f>
        <v>1</v>
      </c>
      <c r="AI283" s="80" cm="1">
        <f t="array" aca="1" ref="AI283" ca="1">_xlfn.IFS(AI284=1,0,TRIM(INDIRECT("ｄａｔａ!$"&amp;AI$112&amp;"$"&amp;$B283))="",1,TRIM(INDIRECT("ｄａｔａ!$"&amp;AI$112&amp;"$"&amp;$B283))&lt;&gt;"",0)</f>
        <v>1</v>
      </c>
      <c r="AJ283" s="80" cm="1">
        <f t="array" aca="1" ref="AJ283" ca="1">_xlfn.IFS(AJ284=1,0,TRIM(INDIRECT("ｄａｔａ!$"&amp;AJ$112&amp;"$"&amp;$B283))="",1,TRIM(INDIRECT("ｄａｔａ!$"&amp;AJ$112&amp;"$"&amp;$B283))&lt;&gt;"",0)</f>
        <v>1</v>
      </c>
      <c r="AK283" s="80" cm="1">
        <f t="array" aca="1" ref="AK283" ca="1">_xlfn.IFS(AK284=1,0,TRIM(INDIRECT("ｄａｔａ!$"&amp;AK$112&amp;"$"&amp;$B283))="",1,TRIM(INDIRECT("ｄａｔａ!$"&amp;AK$112&amp;"$"&amp;$B283))&lt;&gt;"",0)</f>
        <v>1</v>
      </c>
      <c r="AL283" s="80" cm="1">
        <f t="array" aca="1" ref="AL283" ca="1">_xlfn.IFS(AL284=1,0,TRIM(INDIRECT("ｄａｔａ!$"&amp;AL$112&amp;"$"&amp;$B283))="",1,TRIM(INDIRECT("ｄａｔａ!$"&amp;AL$112&amp;"$"&amp;$B283))&lt;&gt;"",0)</f>
        <v>1</v>
      </c>
      <c r="AM283" s="80" cm="1">
        <f t="array" aca="1" ref="AM283" ca="1">_xlfn.IFS(AM284=1,0,TRIM(INDIRECT("ｄａｔａ!$"&amp;AM$112&amp;"$"&amp;$B283))="",1,TRIM(INDIRECT("ｄａｔａ!$"&amp;AM$112&amp;"$"&amp;$B283))&lt;&gt;"",0)</f>
        <v>1</v>
      </c>
      <c r="AN283" s="80" cm="1">
        <f t="array" aca="1" ref="AN283" ca="1">_xlfn.IFS(AN284=1,0,TRIM(INDIRECT("ｄａｔａ!$"&amp;AN$112&amp;"$"&amp;$B283))="",1,TRIM(INDIRECT("ｄａｔａ!$"&amp;AN$112&amp;"$"&amp;$B283))&lt;&gt;"",0)</f>
        <v>1</v>
      </c>
      <c r="AO283" s="80" cm="1">
        <f t="array" aca="1" ref="AO283" ca="1">_xlfn.IFS(AO284=1,0,TRIM(INDIRECT("ｄａｔａ!$"&amp;AO$112&amp;"$"&amp;$B283))="",1,TRIM(INDIRECT("ｄａｔａ!$"&amp;AO$112&amp;"$"&amp;$B283))&lt;&gt;"",0)</f>
        <v>1</v>
      </c>
      <c r="AP283" s="80">
        <f ca="1">IF(SUM($AQ283:$AZ283)=10,1,0)</f>
        <v>1</v>
      </c>
      <c r="AQ283" s="80" cm="1">
        <f t="array" aca="1" ref="AQ283" ca="1">_xlfn.IFS(AQ284=1,0,TRIM(INDIRECT("ｄａｔａ!$"&amp;AQ$112&amp;"$"&amp;$B283))="",1,TRIM(INDIRECT("ｄａｔａ!$"&amp;AQ$112&amp;"$"&amp;$B283))&lt;&gt;"",0)</f>
        <v>1</v>
      </c>
      <c r="AR283" s="80" cm="1">
        <f t="array" aca="1" ref="AR283" ca="1">_xlfn.IFS(AR284=1,0,TRIM(INDIRECT("ｄａｔａ!$"&amp;AR$112&amp;"$"&amp;$B283))="",1,TRIM(INDIRECT("ｄａｔａ!$"&amp;AR$112&amp;"$"&amp;$B283))&lt;&gt;"",0)</f>
        <v>1</v>
      </c>
      <c r="AS283" s="80" cm="1">
        <f t="array" aca="1" ref="AS283" ca="1">_xlfn.IFS(AS284=1,0,TRIM(INDIRECT("ｄａｔａ!$"&amp;AS$112&amp;"$"&amp;$B283))="",1,TRIM(INDIRECT("ｄａｔａ!$"&amp;AS$112&amp;"$"&amp;$B283))&lt;&gt;"",0)</f>
        <v>1</v>
      </c>
      <c r="AT283" s="80" cm="1">
        <f t="array" aca="1" ref="AT283" ca="1">_xlfn.IFS(AT284=1,0,TRIM(INDIRECT("ｄａｔａ!$"&amp;AT$112&amp;"$"&amp;$B283))="",1,TRIM(INDIRECT("ｄａｔａ!$"&amp;AT$112&amp;"$"&amp;$B283))&lt;&gt;"",0)</f>
        <v>1</v>
      </c>
      <c r="AU283" s="80" cm="1">
        <f t="array" aca="1" ref="AU283" ca="1">_xlfn.IFS(AU284=1,0,TRIM(INDIRECT("ｄａｔａ!$"&amp;AU$112&amp;"$"&amp;$B283))="",1,TRIM(INDIRECT("ｄａｔａ!$"&amp;AU$112&amp;"$"&amp;$B283))&lt;&gt;"",0)</f>
        <v>1</v>
      </c>
      <c r="AV283" s="80" cm="1">
        <f t="array" aca="1" ref="AV283" ca="1">_xlfn.IFS(AV284=1,0,TRIM(INDIRECT("ｄａｔａ!$"&amp;AV$112&amp;"$"&amp;$B283))="",1,TRIM(INDIRECT("ｄａｔａ!$"&amp;AV$112&amp;"$"&amp;$B283))&lt;&gt;"",0)</f>
        <v>1</v>
      </c>
      <c r="AW283" s="80" cm="1">
        <f t="array" aca="1" ref="AW283" ca="1">_xlfn.IFS(AW284=1,0,TRIM(INDIRECT("ｄａｔａ!$"&amp;AW$112&amp;"$"&amp;$B283))="",1,TRIM(INDIRECT("ｄａｔａ!$"&amp;AW$112&amp;"$"&amp;$B283))&lt;&gt;"",0)</f>
        <v>1</v>
      </c>
      <c r="AX283" s="80" cm="1">
        <f t="array" aca="1" ref="AX283" ca="1">_xlfn.IFS(AX284=1,0,TRIM(INDIRECT("ｄａｔａ!$"&amp;AX$112&amp;"$"&amp;$B283))="",1,TRIM(INDIRECT("ｄａｔａ!$"&amp;AX$112&amp;"$"&amp;$B283))&lt;&gt;"",0)</f>
        <v>1</v>
      </c>
      <c r="AY283" s="80" cm="1">
        <f t="array" aca="1" ref="AY283" ca="1">_xlfn.IFS(AY284=1,0,TRIM(INDIRECT("ｄａｔａ!$"&amp;AY$112&amp;"$"&amp;$B283))="",1,TRIM(INDIRECT("ｄａｔａ!$"&amp;AY$112&amp;"$"&amp;$B283))&lt;&gt;"",0)</f>
        <v>1</v>
      </c>
      <c r="AZ283" s="80" cm="1">
        <f t="array" aca="1" ref="AZ283" ca="1">_xlfn.IFS(AZ284=1,0,TRIM(INDIRECT("ｄａｔａ!$"&amp;AZ$112&amp;"$"&amp;$B283))="",1,TRIM(INDIRECT("ｄａｔａ!$"&amp;AZ$112&amp;"$"&amp;$B283))&lt;&gt;"",0)</f>
        <v>1</v>
      </c>
      <c r="BA283" s="80">
        <f ca="1">IF(SUM($BB283:$BP283)=15,1,0)</f>
        <v>1</v>
      </c>
      <c r="BB283" s="80" cm="1">
        <f t="array" aca="1" ref="BB283" ca="1">_xlfn.IFS(BB284=1,0,TRIM(INDIRECT("ｄａｔａ!$"&amp;BB$112&amp;"$"&amp;$B283))="",1,TRIM(INDIRECT("ｄａｔａ!$"&amp;BB$112&amp;"$"&amp;$B283))&lt;&gt;"",0)</f>
        <v>1</v>
      </c>
      <c r="BC283" s="80" cm="1">
        <f t="array" aca="1" ref="BC283" ca="1">_xlfn.IFS(BC284=1,0,TRIM(INDIRECT("ｄａｔａ!$"&amp;BC$112&amp;"$"&amp;$B283))="",1,TRIM(INDIRECT("ｄａｔａ!$"&amp;BC$112&amp;"$"&amp;$B283))&lt;&gt;"",0)</f>
        <v>1</v>
      </c>
      <c r="BD283" s="80" cm="1">
        <f t="array" aca="1" ref="BD283" ca="1">_xlfn.IFS(BD284=1,0,TRIM(INDIRECT("ｄａｔａ!$"&amp;BD$112&amp;"$"&amp;$B283))="",1,TRIM(INDIRECT("ｄａｔａ!$"&amp;BD$112&amp;"$"&amp;$B283))&lt;&gt;"",0)</f>
        <v>1</v>
      </c>
      <c r="BE283" s="80" cm="1">
        <f t="array" aca="1" ref="BE283" ca="1">_xlfn.IFS(BE284=1,0,TRIM(INDIRECT("ｄａｔａ!$"&amp;BE$112&amp;"$"&amp;$B283))="",1,TRIM(INDIRECT("ｄａｔａ!$"&amp;BE$112&amp;"$"&amp;$B283))&lt;&gt;"",0)</f>
        <v>1</v>
      </c>
      <c r="BF283" s="80" cm="1">
        <f t="array" aca="1" ref="BF283" ca="1">_xlfn.IFS(BF284=1,0,TRIM(INDIRECT("ｄａｔａ!$"&amp;BF$112&amp;"$"&amp;$B283))="",1,TRIM(INDIRECT("ｄａｔａ!$"&amp;BF$112&amp;"$"&amp;$B283))&lt;&gt;"",0)</f>
        <v>1</v>
      </c>
      <c r="BG283" s="80" cm="1">
        <f t="array" aca="1" ref="BG283" ca="1">_xlfn.IFS(BG284=1,0,TRIM(INDIRECT("ｄａｔａ!$"&amp;BG$112&amp;"$"&amp;$B283))="",1,TRIM(INDIRECT("ｄａｔａ!$"&amp;BG$112&amp;"$"&amp;$B283))&lt;&gt;"",0)</f>
        <v>1</v>
      </c>
      <c r="BH283" s="80" cm="1">
        <f t="array" aca="1" ref="BH283" ca="1">_xlfn.IFS(BH284=1,0,TRIM(INDIRECT("ｄａｔａ!$"&amp;BH$112&amp;"$"&amp;$B283))="",1,TRIM(INDIRECT("ｄａｔａ!$"&amp;BH$112&amp;"$"&amp;$B283))&lt;&gt;"",0)</f>
        <v>1</v>
      </c>
      <c r="BI283" s="80" cm="1">
        <f t="array" aca="1" ref="BI283" ca="1">_xlfn.IFS(BI284=1,0,TRIM(INDIRECT("ｄａｔａ!$"&amp;BI$112&amp;"$"&amp;$B283))="",1,TRIM(INDIRECT("ｄａｔａ!$"&amp;BI$112&amp;"$"&amp;$B283))&lt;&gt;"",0)</f>
        <v>1</v>
      </c>
      <c r="BJ283" s="80" cm="1">
        <f t="array" aca="1" ref="BJ283" ca="1">_xlfn.IFS(BJ284=1,0,TRIM(INDIRECT("ｄａｔａ!$"&amp;BJ$112&amp;"$"&amp;$B283))="",1,TRIM(INDIRECT("ｄａｔａ!$"&amp;BJ$112&amp;"$"&amp;$B283))&lt;&gt;"",0)</f>
        <v>1</v>
      </c>
      <c r="BK283" s="80" cm="1">
        <f t="array" aca="1" ref="BK283" ca="1">_xlfn.IFS(BK284=1,0,TRIM(INDIRECT("ｄａｔａ!$"&amp;BK$112&amp;"$"&amp;$B283))="",1,TRIM(INDIRECT("ｄａｔａ!$"&amp;BK$112&amp;"$"&amp;$B283))&lt;&gt;"",0)</f>
        <v>1</v>
      </c>
      <c r="BL283" s="80" cm="1">
        <f t="array" aca="1" ref="BL283" ca="1">_xlfn.IFS(BL284=1,0,TRIM(INDIRECT("ｄａｔａ!$"&amp;BL$112&amp;"$"&amp;$B283))="",1,TRIM(INDIRECT("ｄａｔａ!$"&amp;BL$112&amp;"$"&amp;$B283))&lt;&gt;"",0)</f>
        <v>1</v>
      </c>
      <c r="BM283" s="80" cm="1">
        <f t="array" aca="1" ref="BM283" ca="1">_xlfn.IFS(BM284=1,0,TRIM(INDIRECT("ｄａｔａ!$"&amp;BM$112&amp;"$"&amp;$B283))="",1,TRIM(INDIRECT("ｄａｔａ!$"&amp;BM$112&amp;"$"&amp;$B283))&lt;&gt;"",0)</f>
        <v>1</v>
      </c>
      <c r="BN283" s="80" cm="1">
        <f t="array" aca="1" ref="BN283" ca="1">_xlfn.IFS(BN284=1,0,TRIM(INDIRECT("ｄａｔａ!$"&amp;BN$112&amp;"$"&amp;$B283))="",1,TRIM(INDIRECT("ｄａｔａ!$"&amp;BN$112&amp;"$"&amp;$B283))&lt;&gt;"",0)</f>
        <v>1</v>
      </c>
      <c r="BO283" s="80" cm="1">
        <f t="array" aca="1" ref="BO283" ca="1">_xlfn.IFS(BO284=1,0,TRIM(INDIRECT("ｄａｔａ!$"&amp;BO$112&amp;"$"&amp;$B283))="",1,TRIM(INDIRECT("ｄａｔａ!$"&amp;BO$112&amp;"$"&amp;$B283))&lt;&gt;"",0)</f>
        <v>1</v>
      </c>
      <c r="BP283" s="80" cm="1">
        <f t="array" aca="1" ref="BP283" ca="1">_xlfn.IFS(BP284=1,0,TRIM(INDIRECT("ｄａｔａ!$"&amp;BP$112&amp;"$"&amp;$B283))="",1,TRIM(INDIRECT("ｄａｔａ!$"&amp;BP$112&amp;"$"&amp;$B283))&lt;&gt;"",0)</f>
        <v>1</v>
      </c>
    </row>
    <row r="284" spans="1:68" x14ac:dyDescent="0.2">
      <c r="B284" s="80">
        <f>VLOOKUP($A281,$A$11:$B$110,2,FALSE)</f>
        <v>49</v>
      </c>
      <c r="C284" s="80" t="s">
        <v>2430</v>
      </c>
      <c r="D284" s="80" cm="1">
        <f t="array" aca="1" ref="D284" ca="1">IF(ISERROR(INDIRECT("ｄａｔａ!$"&amp;D$112&amp;"$"&amp;$B284)),1,0)</f>
        <v>0</v>
      </c>
      <c r="F284" s="80" cm="1">
        <f t="array" aca="1" ref="F284" ca="1">IF(ISERROR(INDIRECT("ｄａｔａ!$"&amp;F$112&amp;"$"&amp;$B284)),1,0)</f>
        <v>0</v>
      </c>
      <c r="G284" s="80" cm="1">
        <f t="array" aca="1" ref="G284" ca="1">IF(ISERROR(INDIRECT("ｄａｔａ!$"&amp;G$112&amp;"$"&amp;$B284)),1,0)</f>
        <v>0</v>
      </c>
      <c r="H284" s="80" cm="1">
        <f t="array" aca="1" ref="H284" ca="1">IF(ISERROR(INDIRECT("ｄａｔａ!$"&amp;H$112&amp;"$"&amp;$B284)),1,0)</f>
        <v>0</v>
      </c>
      <c r="I284" s="80" cm="1">
        <f t="array" aca="1" ref="I284" ca="1">IF(ISERROR(INDIRECT("ｄａｔａ!$"&amp;I$112&amp;"$"&amp;$B284)),1,0)</f>
        <v>0</v>
      </c>
      <c r="J284" s="80" cm="1">
        <f t="array" aca="1" ref="J284" ca="1">IF(ISERROR(INDIRECT("ｄａｔａ!$"&amp;J$112&amp;"$"&amp;$B284)),1,0)</f>
        <v>0</v>
      </c>
      <c r="K284" s="80" cm="1">
        <f t="array" aca="1" ref="K284" ca="1">IF(ISERROR(INDIRECT("ｄａｔａ!$"&amp;K$112&amp;"$"&amp;$B284)),1,0)</f>
        <v>0</v>
      </c>
      <c r="L284" s="80" cm="1">
        <f t="array" aca="1" ref="L284" ca="1">IF(ISERROR(INDIRECT("ｄａｔａ!$"&amp;L$112&amp;"$"&amp;$B284)),1,0)</f>
        <v>0</v>
      </c>
      <c r="M284" s="80" cm="1">
        <f t="array" aca="1" ref="M284" ca="1">IF(ISERROR(INDIRECT("ｄａｔａ!$"&amp;M$112&amp;"$"&amp;$B284)),1,0)</f>
        <v>0</v>
      </c>
      <c r="N284" s="80" cm="1">
        <f t="array" aca="1" ref="N284" ca="1">IF(ISERROR(INDIRECT("ｄａｔａ!$"&amp;N$112&amp;"$"&amp;$B284)),1,0)</f>
        <v>0</v>
      </c>
      <c r="O284" s="80" cm="1">
        <f t="array" aca="1" ref="O284" ca="1">IF(ISERROR(INDIRECT("ｄａｔａ!$"&amp;O$112&amp;"$"&amp;$B284)),1,0)</f>
        <v>0</v>
      </c>
      <c r="P284" s="80" cm="1">
        <f t="array" aca="1" ref="P284" ca="1">IF(ISERROR(INDIRECT("ｄａｔａ!$"&amp;P$112&amp;"$"&amp;$B284)),1,0)</f>
        <v>0</v>
      </c>
      <c r="Q284" s="80" cm="1">
        <f t="array" aca="1" ref="Q284" ca="1">IF(ISERROR(INDIRECT("ｄａｔａ!$"&amp;Q$112&amp;"$"&amp;$B284)),1,0)</f>
        <v>0</v>
      </c>
      <c r="R284" s="80" cm="1">
        <f t="array" aca="1" ref="R284" ca="1">IF(ISERROR(INDIRECT("ｄａｔａ!$"&amp;R$112&amp;"$"&amp;$B284)),1,0)</f>
        <v>0</v>
      </c>
      <c r="S284" s="80" cm="1">
        <f t="array" aca="1" ref="S284" ca="1">IF(ISERROR(INDIRECT("ｄａｔａ!$"&amp;S$112&amp;"$"&amp;$B284)),1,0)</f>
        <v>0</v>
      </c>
      <c r="T284" s="80" cm="1">
        <f t="array" aca="1" ref="T284" ca="1">IF(ISERROR(INDIRECT("ｄａｔａ!$"&amp;T$112&amp;"$"&amp;$B284)),1,0)</f>
        <v>0</v>
      </c>
      <c r="U284" s="80" cm="1">
        <f t="array" aca="1" ref="U284" ca="1">IF(ISERROR(INDIRECT("ｄａｔａ!$"&amp;U$112&amp;"$"&amp;$B284)),1,0)</f>
        <v>0</v>
      </c>
      <c r="V284" s="80" cm="1">
        <f t="array" aca="1" ref="V284" ca="1">IF(ISERROR(INDIRECT("ｄａｔａ!$"&amp;V$112&amp;"$"&amp;$B284)),1,0)</f>
        <v>0</v>
      </c>
      <c r="W284" s="80" cm="1">
        <f t="array" aca="1" ref="W284" ca="1">IF(ISERROR(INDIRECT("ｄａｔａ!$"&amp;W$112&amp;"$"&amp;$B284)),1,0)</f>
        <v>0</v>
      </c>
      <c r="X284" s="80">
        <f ca="1">IF(SUM($Y282:$AO282,$Y284:$AO284)&gt;0,1,0)</f>
        <v>0</v>
      </c>
      <c r="Y284" s="80" cm="1">
        <f t="array" aca="1" ref="Y284" ca="1">IF(ISERROR(INDIRECT("ｄａｔａ!$"&amp;Y$112&amp;"$"&amp;$B284)),1,0)</f>
        <v>0</v>
      </c>
      <c r="Z284" s="80" cm="1">
        <f t="array" aca="1" ref="Z284" ca="1">IF(ISERROR(INDIRECT("ｄａｔａ!$"&amp;Z$112&amp;"$"&amp;$B284)),1,0)</f>
        <v>0</v>
      </c>
      <c r="AA284" s="80" cm="1">
        <f t="array" aca="1" ref="AA284" ca="1">IF(ISERROR(INDIRECT("ｄａｔａ!$"&amp;AA$112&amp;"$"&amp;$B284)),1,0)</f>
        <v>0</v>
      </c>
      <c r="AB284" s="80" cm="1">
        <f t="array" aca="1" ref="AB284" ca="1">IF(ISERROR(INDIRECT("ｄａｔａ!$"&amp;AB$112&amp;"$"&amp;$B284)),1,0)</f>
        <v>0</v>
      </c>
      <c r="AC284" s="80" cm="1">
        <f t="array" aca="1" ref="AC284" ca="1">IF(ISERROR(INDIRECT("ｄａｔａ!$"&amp;AC$112&amp;"$"&amp;$B284)),1,0)</f>
        <v>0</v>
      </c>
      <c r="AD284" s="80" cm="1">
        <f t="array" aca="1" ref="AD284" ca="1">IF(ISERROR(INDIRECT("ｄａｔａ!$"&amp;AD$112&amp;"$"&amp;$B284)),1,0)</f>
        <v>0</v>
      </c>
      <c r="AE284" s="80" cm="1">
        <f t="array" aca="1" ref="AE284" ca="1">IF(ISERROR(INDIRECT("ｄａｔａ!$"&amp;AE$112&amp;"$"&amp;$B284)),1,0)</f>
        <v>0</v>
      </c>
      <c r="AF284" s="80" cm="1">
        <f t="array" aca="1" ref="AF284" ca="1">IF(ISERROR(INDIRECT("ｄａｔａ!$"&amp;AF$112&amp;"$"&amp;$B284)),1,0)</f>
        <v>0</v>
      </c>
      <c r="AG284" s="80" cm="1">
        <f t="array" aca="1" ref="AG284" ca="1">IF(ISERROR(INDIRECT("ｄａｔａ!$"&amp;AG$112&amp;"$"&amp;$B284)),1,0)</f>
        <v>0</v>
      </c>
      <c r="AH284" s="80" cm="1">
        <f t="array" aca="1" ref="AH284" ca="1">IF(ISERROR(INDIRECT("ｄａｔａ!$"&amp;AH$112&amp;"$"&amp;$B284)),1,0)</f>
        <v>0</v>
      </c>
      <c r="AI284" s="80" cm="1">
        <f t="array" aca="1" ref="AI284" ca="1">IF(ISERROR(INDIRECT("ｄａｔａ!$"&amp;AI$112&amp;"$"&amp;$B284)),1,0)</f>
        <v>0</v>
      </c>
      <c r="AJ284" s="80" cm="1">
        <f t="array" aca="1" ref="AJ284" ca="1">IF(ISERROR(INDIRECT("ｄａｔａ!$"&amp;AJ$112&amp;"$"&amp;$B284)),1,0)</f>
        <v>0</v>
      </c>
      <c r="AK284" s="80" cm="1">
        <f t="array" aca="1" ref="AK284" ca="1">IF(ISERROR(INDIRECT("ｄａｔａ!$"&amp;AK$112&amp;"$"&amp;$B284)),1,0)</f>
        <v>0</v>
      </c>
      <c r="AL284" s="80" cm="1">
        <f t="array" aca="1" ref="AL284" ca="1">IF(ISERROR(INDIRECT("ｄａｔａ!$"&amp;AL$112&amp;"$"&amp;$B284)),1,0)</f>
        <v>0</v>
      </c>
      <c r="AM284" s="80" cm="1">
        <f t="array" aca="1" ref="AM284" ca="1">IF(ISERROR(INDIRECT("ｄａｔａ!$"&amp;AM$112&amp;"$"&amp;$B284)),1,0)</f>
        <v>0</v>
      </c>
      <c r="AN284" s="80" cm="1">
        <f t="array" aca="1" ref="AN284" ca="1">IF(ISERROR(INDIRECT("ｄａｔａ!$"&amp;AN$112&amp;"$"&amp;$B284)),1,0)</f>
        <v>0</v>
      </c>
      <c r="AO284" s="80" cm="1">
        <f t="array" aca="1" ref="AO284" ca="1">IF(ISERROR(INDIRECT("ｄａｔａ!$"&amp;AO$112&amp;"$"&amp;$B284)),1,0)</f>
        <v>0</v>
      </c>
      <c r="AP284" s="80">
        <f ca="1">IF(SUM($AQ282:$AZ282,$AQ284:$AZ284)&gt;0,1,0)</f>
        <v>0</v>
      </c>
      <c r="AQ284" s="80" cm="1">
        <f t="array" aca="1" ref="AQ284" ca="1">IF(ISERROR(INDIRECT("ｄａｔａ!$"&amp;AQ$112&amp;"$"&amp;$B284)),1,0)</f>
        <v>0</v>
      </c>
      <c r="AR284" s="80" cm="1">
        <f t="array" aca="1" ref="AR284" ca="1">IF(ISERROR(INDIRECT("ｄａｔａ!$"&amp;AR$112&amp;"$"&amp;$B284)),1,0)</f>
        <v>0</v>
      </c>
      <c r="AS284" s="80" cm="1">
        <f t="array" aca="1" ref="AS284" ca="1">IF(ISERROR(INDIRECT("ｄａｔａ!$"&amp;AS$112&amp;"$"&amp;$B284)),1,0)</f>
        <v>0</v>
      </c>
      <c r="AT284" s="80" cm="1">
        <f t="array" aca="1" ref="AT284" ca="1">IF(ISERROR(INDIRECT("ｄａｔａ!$"&amp;AT$112&amp;"$"&amp;$B284)),1,0)</f>
        <v>0</v>
      </c>
      <c r="AU284" s="80" cm="1">
        <f t="array" aca="1" ref="AU284" ca="1">IF(ISERROR(INDIRECT("ｄａｔａ!$"&amp;AU$112&amp;"$"&amp;$B284)),1,0)</f>
        <v>0</v>
      </c>
      <c r="AV284" s="80" cm="1">
        <f t="array" aca="1" ref="AV284" ca="1">IF(ISERROR(INDIRECT("ｄａｔａ!$"&amp;AV$112&amp;"$"&amp;$B284)),1,0)</f>
        <v>0</v>
      </c>
      <c r="AW284" s="80" cm="1">
        <f t="array" aca="1" ref="AW284" ca="1">IF(ISERROR(INDIRECT("ｄａｔａ!$"&amp;AW$112&amp;"$"&amp;$B284)),1,0)</f>
        <v>0</v>
      </c>
      <c r="AX284" s="80" cm="1">
        <f t="array" aca="1" ref="AX284" ca="1">IF(ISERROR(INDIRECT("ｄａｔａ!$"&amp;AX$112&amp;"$"&amp;$B284)),1,0)</f>
        <v>0</v>
      </c>
      <c r="AY284" s="80" cm="1">
        <f t="array" aca="1" ref="AY284" ca="1">IF(ISERROR(INDIRECT("ｄａｔａ!$"&amp;AY$112&amp;"$"&amp;$B284)),1,0)</f>
        <v>0</v>
      </c>
      <c r="AZ284" s="80" cm="1">
        <f t="array" aca="1" ref="AZ284" ca="1">IF(ISERROR(INDIRECT("ｄａｔａ!$"&amp;AZ$112&amp;"$"&amp;$B284)),1,0)</f>
        <v>0</v>
      </c>
      <c r="BA284" s="80">
        <f ca="1">IF(SUM($BB282:$BP282,$BB284:$BP284)&gt;0,1,0)</f>
        <v>0</v>
      </c>
      <c r="BB284" s="80" cm="1">
        <f t="array" aca="1" ref="BB284" ca="1">IF(ISERROR(INDIRECT("ｄａｔａ!$"&amp;BB$112&amp;"$"&amp;$B284)),1,0)</f>
        <v>0</v>
      </c>
      <c r="BC284" s="80" cm="1">
        <f t="array" aca="1" ref="BC284" ca="1">IF(ISERROR(INDIRECT("ｄａｔａ!$"&amp;BC$112&amp;"$"&amp;$B284)),1,0)</f>
        <v>0</v>
      </c>
      <c r="BD284" s="80" cm="1">
        <f t="array" aca="1" ref="BD284" ca="1">IF(ISERROR(INDIRECT("ｄａｔａ!$"&amp;BD$112&amp;"$"&amp;$B284)),1,0)</f>
        <v>0</v>
      </c>
      <c r="BE284" s="80" cm="1">
        <f t="array" aca="1" ref="BE284" ca="1">IF(ISERROR(INDIRECT("ｄａｔａ!$"&amp;BE$112&amp;"$"&amp;$B284)),1,0)</f>
        <v>0</v>
      </c>
      <c r="BF284" s="80" cm="1">
        <f t="array" aca="1" ref="BF284" ca="1">IF(ISERROR(INDIRECT("ｄａｔａ!$"&amp;BF$112&amp;"$"&amp;$B284)),1,0)</f>
        <v>0</v>
      </c>
      <c r="BG284" s="80" cm="1">
        <f t="array" aca="1" ref="BG284" ca="1">IF(ISERROR(INDIRECT("ｄａｔａ!$"&amp;BG$112&amp;"$"&amp;$B284)),1,0)</f>
        <v>0</v>
      </c>
      <c r="BH284" s="80" cm="1">
        <f t="array" aca="1" ref="BH284" ca="1">IF(ISERROR(INDIRECT("ｄａｔａ!$"&amp;BH$112&amp;"$"&amp;$B284)),1,0)</f>
        <v>0</v>
      </c>
      <c r="BI284" s="80" cm="1">
        <f t="array" aca="1" ref="BI284" ca="1">IF(ISERROR(INDIRECT("ｄａｔａ!$"&amp;BI$112&amp;"$"&amp;$B284)),1,0)</f>
        <v>0</v>
      </c>
      <c r="BJ284" s="80" cm="1">
        <f t="array" aca="1" ref="BJ284" ca="1">IF(ISERROR(INDIRECT("ｄａｔａ!$"&amp;BJ$112&amp;"$"&amp;$B284)),1,0)</f>
        <v>0</v>
      </c>
      <c r="BK284" s="80" cm="1">
        <f t="array" aca="1" ref="BK284" ca="1">IF(ISERROR(INDIRECT("ｄａｔａ!$"&amp;BK$112&amp;"$"&amp;$B284)),1,0)</f>
        <v>0</v>
      </c>
      <c r="BL284" s="80" cm="1">
        <f t="array" aca="1" ref="BL284" ca="1">IF(ISERROR(INDIRECT("ｄａｔａ!$"&amp;BL$112&amp;"$"&amp;$B284)),1,0)</f>
        <v>0</v>
      </c>
      <c r="BM284" s="80" cm="1">
        <f t="array" aca="1" ref="BM284" ca="1">IF(ISERROR(INDIRECT("ｄａｔａ!$"&amp;BM$112&amp;"$"&amp;$B284)),1,0)</f>
        <v>0</v>
      </c>
      <c r="BN284" s="80" cm="1">
        <f t="array" aca="1" ref="BN284" ca="1">IF(ISERROR(INDIRECT("ｄａｔａ!$"&amp;BN$112&amp;"$"&amp;$B284)),1,0)</f>
        <v>0</v>
      </c>
      <c r="BO284" s="80" cm="1">
        <f t="array" aca="1" ref="BO284" ca="1">IF(ISERROR(INDIRECT("ｄａｔａ!$"&amp;BO$112&amp;"$"&amp;$B284)),1,0)</f>
        <v>0</v>
      </c>
      <c r="BP284" s="80" cm="1">
        <f t="array" aca="1" ref="BP284" ca="1">IF(ISERROR(INDIRECT("ｄａｔａ!$"&amp;BP$112&amp;"$"&amp;$B284)),1,0)</f>
        <v>0</v>
      </c>
    </row>
    <row r="285" spans="1:68" x14ac:dyDescent="0.2">
      <c r="A285" s="80" t="s">
        <v>2361</v>
      </c>
      <c r="B285" s="80">
        <f>VLOOKUP($A285,$A$11:$B$110,2,FALSE)</f>
        <v>50</v>
      </c>
      <c r="C285" s="80" t="s">
        <v>2435</v>
      </c>
      <c r="D285" s="80" cm="1">
        <f t="array" aca="1" ref="D285" ca="1">_xlfn.IFS(D286=1,0,D287=1,0,AND(INDIRECT("ｄａｔａ!$"&amp;D$112&amp;"$"&amp;$B285)&lt;=INDIRECT("kikan!$Q$11"),INDIRECT("ｄａｔａ!$"&amp;D$112&amp;"$"&amp;$B285)&gt;=INDIRECT("kikan!$K$11")),0,TRUE,1)</f>
        <v>0</v>
      </c>
      <c r="F285" s="80">
        <v>0</v>
      </c>
      <c r="G285" s="80">
        <v>0</v>
      </c>
      <c r="H285" s="80">
        <v>0</v>
      </c>
      <c r="I285" s="80" cm="1">
        <f t="array" aca="1" ref="I285" ca="1">_xlfn.IFS(I286=1,0,I287=1,0,INDIRECT("ｄａｔａ!$"&amp;I$112&amp;"$"&amp;$B285)&gt;=INDIRECT("kikan!$I$11"),0,TRUE,1)</f>
        <v>0</v>
      </c>
      <c r="J285" s="80" cm="1">
        <f t="array" aca="1" ref="J285" ca="1">_xlfn.IFS(D288=1,0,I285=1,0,J286=1,0,I287=1,0,J287=1,0,INDIRECT("ｄａｔａ!$"&amp;I$112&amp;"$"&amp;$B285)&gt;INDIRECT("kikan!$I$11"),0,INDIRECT("ｄａｔａ!$"&amp;J$112&amp;"$"&amp;$B285)&gt;=INDIRECT("ｄａｔａ!$"&amp;D$112&amp;"$"&amp;$B285),0,TRUE,1)</f>
        <v>0</v>
      </c>
      <c r="K285" s="80" cm="1">
        <f t="array" aca="1" ref="K285" ca="1">_xlfn.IFS(K286=1,0,K287=1,0,AND(INDIRECT("ｄａｔａ!$"&amp;K$112&amp;"$"&amp;$B286)&gt;0,INDIRECT("ｄａｔａ!$"&amp;K$112&amp;"$"&amp;$B286)&lt;10000),0,TRUE,1)</f>
        <v>0</v>
      </c>
      <c r="L285" s="80" cm="1">
        <f t="array" aca="1" ref="L285" ca="1">_xlfn.IFS(L286=1,0,L287=1,0,INDIRECT("ｄａｔａ!$"&amp;L$112&amp;"$"&amp;$B285)&lt;20000,1,TRUE,0)</f>
        <v>0</v>
      </c>
      <c r="M285" s="80">
        <v>0</v>
      </c>
      <c r="N285" s="80">
        <v>0</v>
      </c>
      <c r="O285" s="80" cm="1">
        <f t="array" aca="1" ref="O285" ca="1">_xlfn.IFS(O288=1,0,INDIRECT("ｄａｔａ!$"&amp;O$112&amp;"$"&amp;$B286)=4,1,TRUE,0)</f>
        <v>0</v>
      </c>
      <c r="P285" s="80" cm="1">
        <f t="array" aca="1" ref="P285" ca="1">_xlfn.IFS(P288=1,0,AND(INDIRECT("ｄａｔａ!$"&amp;P$112&amp;"$"&amp;$B286)&lt;=3,INDIRECT("ｄａｔａ!$"&amp;P$112&amp;"$"&amp;$B286)&gt;0),1,TRUE,0)</f>
        <v>0</v>
      </c>
      <c r="Q285" s="80" cm="1">
        <f t="array" aca="1" ref="Q285" ca="1">_xlfn.IFS(Q288=1,0,INDIRECT("ｄａｔａ!$"&amp;Q$112&amp;"$"&amp;$B285)=1,1,TRUE,0)</f>
        <v>0</v>
      </c>
      <c r="R285" s="80">
        <v>0</v>
      </c>
      <c r="S285" s="80">
        <v>0</v>
      </c>
      <c r="T285" s="80">
        <v>0</v>
      </c>
      <c r="U285" s="80">
        <v>0</v>
      </c>
      <c r="V285" s="80">
        <v>0</v>
      </c>
      <c r="W285" s="80">
        <v>0</v>
      </c>
      <c r="X285" s="80">
        <f ca="1">IF(AND(SUM($Y285:$AO285)=0,17-SUM($Y287:$AO287)&gt;1),1,0)</f>
        <v>0</v>
      </c>
      <c r="Y285" s="80" cm="1">
        <f t="array" aca="1" ref="Y285" ca="1">_xlfn.IFS(Y288=1,0,INDIRECT("ｄａｔａ!$"&amp;Y$112&amp;"$"&amp;$B285)=2,1,TRUE,0)</f>
        <v>0</v>
      </c>
      <c r="Z285" s="80" cm="1">
        <f t="array" aca="1" ref="Z285" ca="1">_xlfn.IFS(Z288=1,0,INDIRECT("ｄａｔａ!$"&amp;Z$112&amp;"$"&amp;$B285)=2,1,TRUE,0)</f>
        <v>0</v>
      </c>
      <c r="AA285" s="80" cm="1">
        <f t="array" aca="1" ref="AA285" ca="1">_xlfn.IFS(AA288=1,0,INDIRECT("ｄａｔａ!$"&amp;AA$112&amp;"$"&amp;$B285)=2,1,TRUE,0)</f>
        <v>0</v>
      </c>
      <c r="AB285" s="80" cm="1">
        <f t="array" aca="1" ref="AB285" ca="1">_xlfn.IFS(AB288=1,0,INDIRECT("ｄａｔａ!$"&amp;AB$112&amp;"$"&amp;$B285)=2,1,TRUE,0)</f>
        <v>0</v>
      </c>
      <c r="AC285" s="80" cm="1">
        <f t="array" aca="1" ref="AC285" ca="1">_xlfn.IFS(AC288=1,0,INDIRECT("ｄａｔａ!$"&amp;AC$112&amp;"$"&amp;$B285)=2,1,TRUE,0)</f>
        <v>0</v>
      </c>
      <c r="AD285" s="80" cm="1">
        <f t="array" aca="1" ref="AD285" ca="1">_xlfn.IFS(AD288=1,0,INDIRECT("ｄａｔａ!$"&amp;AD$112&amp;"$"&amp;$B285)=2,1,TRUE,0)</f>
        <v>0</v>
      </c>
      <c r="AE285" s="80" cm="1">
        <f t="array" aca="1" ref="AE285" ca="1">_xlfn.IFS(AE288=1,0,INDIRECT("ｄａｔａ!$"&amp;AE$112&amp;"$"&amp;$B285)=2,1,TRUE,0)</f>
        <v>0</v>
      </c>
      <c r="AF285" s="80" cm="1">
        <f t="array" aca="1" ref="AF285" ca="1">_xlfn.IFS(AF288=1,0,INDIRECT("ｄａｔａ!$"&amp;AF$112&amp;"$"&amp;$B285)=2,1,TRUE,0)</f>
        <v>0</v>
      </c>
      <c r="AG285" s="80" cm="1">
        <f t="array" aca="1" ref="AG285" ca="1">_xlfn.IFS(AG288=1,0,INDIRECT("ｄａｔａ!$"&amp;AG$112&amp;"$"&amp;$B285)=2,1,TRUE,0)</f>
        <v>0</v>
      </c>
      <c r="AH285" s="80" cm="1">
        <f t="array" aca="1" ref="AH285" ca="1">_xlfn.IFS(AH288=1,0,INDIRECT("ｄａｔａ!$"&amp;AH$112&amp;"$"&amp;$B285)=2,1,TRUE,0)</f>
        <v>0</v>
      </c>
      <c r="AI285" s="80" cm="1">
        <f t="array" aca="1" ref="AI285" ca="1">_xlfn.IFS(AI288=1,0,INDIRECT("ｄａｔａ!$"&amp;AI$112&amp;"$"&amp;$B285)=2,1,TRUE,0)</f>
        <v>0</v>
      </c>
      <c r="AJ285" s="80" cm="1">
        <f t="array" aca="1" ref="AJ285" ca="1">_xlfn.IFS(AJ288=1,0,INDIRECT("ｄａｔａ!$"&amp;AJ$112&amp;"$"&amp;$B285)=2,1,TRUE,0)</f>
        <v>0</v>
      </c>
      <c r="AK285" s="80" cm="1">
        <f t="array" aca="1" ref="AK285" ca="1">_xlfn.IFS(AK288=1,0,INDIRECT("ｄａｔａ!$"&amp;AK$112&amp;"$"&amp;$B285)=2,1,TRUE,0)</f>
        <v>0</v>
      </c>
      <c r="AL285" s="80" cm="1">
        <f t="array" aca="1" ref="AL285" ca="1">_xlfn.IFS(AL288=1,0,INDIRECT("ｄａｔａ!$"&amp;AL$112&amp;"$"&amp;$B285)=2,1,TRUE,0)</f>
        <v>0</v>
      </c>
      <c r="AM285" s="80" cm="1">
        <f t="array" aca="1" ref="AM285" ca="1">_xlfn.IFS(AM288=1,0,INDIRECT("ｄａｔａ!$"&amp;AM$112&amp;"$"&amp;$B285)=2,1,TRUE,0)</f>
        <v>0</v>
      </c>
      <c r="AN285" s="80" cm="1">
        <f t="array" aca="1" ref="AN285" ca="1">_xlfn.IFS(AN288=1,0,INDIRECT("ｄａｔａ!$"&amp;AN$112&amp;"$"&amp;$B285)=2,1,TRUE,0)</f>
        <v>0</v>
      </c>
      <c r="AO285" s="80" cm="1">
        <f t="array" aca="1" ref="AO285" ca="1">_xlfn.IFS(AO288=1,0,INDIRECT("ｄａｔａ!$"&amp;AO$112&amp;"$"&amp;$B285)=2,1,TRUE,0)</f>
        <v>0</v>
      </c>
      <c r="AP285" s="80">
        <f ca="1">IF(AND(SUM($AQ285:$AZ285)=0,10-SUM($AQ287:$AZ287)&gt;1),1,0)</f>
        <v>0</v>
      </c>
      <c r="AQ285" s="80" cm="1">
        <f t="array" aca="1" ref="AQ285" ca="1">_xlfn.IFS(AQ288=1,0,INDIRECT("ｄａｔａ!$"&amp;AQ$112&amp;"$"&amp;$B285)=2,1,TRUE,0)</f>
        <v>0</v>
      </c>
      <c r="AR285" s="80" cm="1">
        <f t="array" aca="1" ref="AR285" ca="1">_xlfn.IFS(AR288=1,0,INDIRECT("ｄａｔａ!$"&amp;AR$112&amp;"$"&amp;$B285)=2,1,TRUE,0)</f>
        <v>0</v>
      </c>
      <c r="AS285" s="80" cm="1">
        <f t="array" aca="1" ref="AS285" ca="1">_xlfn.IFS(AS288=1,0,INDIRECT("ｄａｔａ!$"&amp;AS$112&amp;"$"&amp;$B285)=2,1,TRUE,0)</f>
        <v>0</v>
      </c>
      <c r="AT285" s="80" cm="1">
        <f t="array" aca="1" ref="AT285" ca="1">_xlfn.IFS(AT288=1,0,INDIRECT("ｄａｔａ!$"&amp;AT$112&amp;"$"&amp;$B285)=2,1,TRUE,0)</f>
        <v>0</v>
      </c>
      <c r="AU285" s="80" cm="1">
        <f t="array" aca="1" ref="AU285" ca="1">_xlfn.IFS(AU288=1,0,INDIRECT("ｄａｔａ!$"&amp;AU$112&amp;"$"&amp;$B285)=2,1,TRUE,0)</f>
        <v>0</v>
      </c>
      <c r="AV285" s="80" cm="1">
        <f t="array" aca="1" ref="AV285" ca="1">_xlfn.IFS(AV288=1,0,INDIRECT("ｄａｔａ!$"&amp;AV$112&amp;"$"&amp;$B285)=2,1,TRUE,0)</f>
        <v>0</v>
      </c>
      <c r="AW285" s="80" cm="1">
        <f t="array" aca="1" ref="AW285" ca="1">_xlfn.IFS(AW288=1,0,INDIRECT("ｄａｔａ!$"&amp;AW$112&amp;"$"&amp;$B285)=2,1,TRUE,0)</f>
        <v>0</v>
      </c>
      <c r="AX285" s="80" cm="1">
        <f t="array" aca="1" ref="AX285" ca="1">_xlfn.IFS(AX288=1,0,INDIRECT("ｄａｔａ!$"&amp;AX$112&amp;"$"&amp;$B285)=2,1,TRUE,0)</f>
        <v>0</v>
      </c>
      <c r="AY285" s="80" cm="1">
        <f t="array" aca="1" ref="AY285" ca="1">_xlfn.IFS(AY288=1,0,INDIRECT("ｄａｔａ!$"&amp;AY$112&amp;"$"&amp;$B285)=2,1,TRUE,0)</f>
        <v>0</v>
      </c>
      <c r="AZ285" s="80" cm="1">
        <f t="array" aca="1" ref="AZ285" ca="1">_xlfn.IFS(AZ288=1,0,INDIRECT("ｄａｔａ!$"&amp;AZ$112&amp;"$"&amp;$B285)=2,1,TRUE,0)</f>
        <v>0</v>
      </c>
      <c r="BA285" s="80">
        <f ca="1">IF(AND(SUM($BB285:$BP285)=0,15-SUM($BB287:$BP287)&gt;1),1,0)</f>
        <v>0</v>
      </c>
      <c r="BB285" s="80" cm="1">
        <f t="array" aca="1" ref="BB285" ca="1">_xlfn.IFS(BB288=1,0,INDIRECT("ｄａｔａ!$"&amp;BB$112&amp;"$"&amp;$B285)=2,1,TRUE,0)</f>
        <v>0</v>
      </c>
      <c r="BC285" s="80" cm="1">
        <f t="array" aca="1" ref="BC285" ca="1">_xlfn.IFS(BC288=1,0,INDIRECT("ｄａｔａ!$"&amp;BC$112&amp;"$"&amp;$B285)=2,1,TRUE,0)</f>
        <v>0</v>
      </c>
      <c r="BD285" s="80" cm="1">
        <f t="array" aca="1" ref="BD285" ca="1">_xlfn.IFS(BD288=1,0,INDIRECT("ｄａｔａ!$"&amp;BD$112&amp;"$"&amp;$B285)=2,1,TRUE,0)</f>
        <v>0</v>
      </c>
      <c r="BE285" s="80" cm="1">
        <f t="array" aca="1" ref="BE285" ca="1">_xlfn.IFS(BE288=1,0,INDIRECT("ｄａｔａ!$"&amp;BE$112&amp;"$"&amp;$B285)=2,1,TRUE,0)</f>
        <v>0</v>
      </c>
      <c r="BF285" s="80" cm="1">
        <f t="array" aca="1" ref="BF285" ca="1">_xlfn.IFS(BF288=1,0,INDIRECT("ｄａｔａ!$"&amp;BF$112&amp;"$"&amp;$B285)=2,1,TRUE,0)</f>
        <v>0</v>
      </c>
      <c r="BG285" s="80" cm="1">
        <f t="array" aca="1" ref="BG285" ca="1">_xlfn.IFS(BG288=1,0,INDIRECT("ｄａｔａ!$"&amp;BG$112&amp;"$"&amp;$B285)=2,1,TRUE,0)</f>
        <v>0</v>
      </c>
      <c r="BH285" s="80" cm="1">
        <f t="array" aca="1" ref="BH285" ca="1">_xlfn.IFS(BH288=1,0,INDIRECT("ｄａｔａ!$"&amp;BH$112&amp;"$"&amp;$B285)=2,1,TRUE,0)</f>
        <v>0</v>
      </c>
      <c r="BI285" s="80" cm="1">
        <f t="array" aca="1" ref="BI285" ca="1">_xlfn.IFS(BI288=1,0,INDIRECT("ｄａｔａ!$"&amp;BI$112&amp;"$"&amp;$B285)=2,1,TRUE,0)</f>
        <v>0</v>
      </c>
      <c r="BJ285" s="80" cm="1">
        <f t="array" aca="1" ref="BJ285" ca="1">_xlfn.IFS(BJ288=1,0,INDIRECT("ｄａｔａ!$"&amp;BJ$112&amp;"$"&amp;$B285)=2,1,TRUE,0)</f>
        <v>0</v>
      </c>
      <c r="BK285" s="80" cm="1">
        <f t="array" aca="1" ref="BK285" ca="1">_xlfn.IFS(BK288=1,0,INDIRECT("ｄａｔａ!$"&amp;BK$112&amp;"$"&amp;$B285)=2,1,TRUE,0)</f>
        <v>0</v>
      </c>
      <c r="BL285" s="80" cm="1">
        <f t="array" aca="1" ref="BL285" ca="1">_xlfn.IFS(BL288=1,0,INDIRECT("ｄａｔａ!$"&amp;BL$112&amp;"$"&amp;$B285)=2,1,TRUE,0)</f>
        <v>0</v>
      </c>
      <c r="BM285" s="80" cm="1">
        <f t="array" aca="1" ref="BM285" ca="1">_xlfn.IFS(BM288=1,0,INDIRECT("ｄａｔａ!$"&amp;BM$112&amp;"$"&amp;$B285)=2,1,TRUE,0)</f>
        <v>0</v>
      </c>
      <c r="BN285" s="80" cm="1">
        <f t="array" aca="1" ref="BN285" ca="1">_xlfn.IFS(BN288=1,0,INDIRECT("ｄａｔａ!$"&amp;BN$112&amp;"$"&amp;$B285)=2,1,TRUE,0)</f>
        <v>0</v>
      </c>
      <c r="BO285" s="80" cm="1">
        <f t="array" aca="1" ref="BO285" ca="1">_xlfn.IFS(BO288=1,0,INDIRECT("ｄａｔａ!$"&amp;BO$112&amp;"$"&amp;$B285)=2,1,TRUE,0)</f>
        <v>0</v>
      </c>
      <c r="BP285" s="80" cm="1">
        <f t="array" aca="1" ref="BP285" ca="1">_xlfn.IFS(BP288=1,0,INDIRECT("ｄａｔａ!$"&amp;BP$112&amp;"$"&amp;$B285)=2,1,TRUE,0)</f>
        <v>0</v>
      </c>
    </row>
    <row r="286" spans="1:68" x14ac:dyDescent="0.2">
      <c r="B286" s="80">
        <f>VLOOKUP($A285,$A$11:$B$110,2,FALSE)</f>
        <v>50</v>
      </c>
      <c r="C286" s="80" t="s">
        <v>2437</v>
      </c>
      <c r="D286" s="80" cm="1">
        <f t="array" aca="1" ref="D286" ca="1">_xlfn.IFS(D287=1,0,AND(ISNUMBER(INDIRECT("ｄａｔａ!$"&amp;D$112&amp;"$"&amp;$B286)),INDIRECT("ｄａｔａ!$"&amp;D$112&amp;"$"&amp;$B286)&lt;=12,INDIRECT("ｄａｔａ!$"&amp;D$112&amp;"$"&amp;$B286)&gt;=1),0,TRUE,1)</f>
        <v>1</v>
      </c>
      <c r="F286" s="80">
        <v>0</v>
      </c>
      <c r="G286" s="80">
        <v>0</v>
      </c>
      <c r="H286" s="80">
        <v>0</v>
      </c>
      <c r="I286" s="80" cm="1">
        <f t="array" aca="1" ref="I286" ca="1">_xlfn.IFS(I287=1,0,AND(ISNUMBER(INDIRECT("ｄａｔａ!$"&amp;I$112&amp;"$"&amp;$B286)),LEN(INDIRECT("ｄａｔａ!$"&amp;I$112&amp;"$"&amp;$B286))=4),0,TRUE,1)</f>
        <v>0</v>
      </c>
      <c r="J286" s="80" cm="1">
        <f t="array" aca="1" ref="J286" ca="1">_xlfn.IFS(J287=1,0,AND(ISNUMBER(INDIRECT("ｄａｔａ!$"&amp;J$112&amp;"$"&amp;$B286)),INDIRECT("ｄａｔａ!$"&amp;J$112&amp;"$"&amp;$B286)&lt;=12,INDIRECT("ｄａｔａ!$"&amp;J$112&amp;"$"&amp;$B286)&gt;=1),0,TRUE,1)</f>
        <v>0</v>
      </c>
      <c r="K286" s="80" cm="1">
        <f t="array" aca="1" ref="K286" ca="1">_xlfn.IFS(K287=1,0,ISNUMBER(INDIRECT("ｄａｔａ!$"&amp;K$112&amp;"$"&amp;$B286)),0,TRUE,1)</f>
        <v>0</v>
      </c>
      <c r="L286" s="80" cm="1">
        <f t="array" aca="1" ref="L286" ca="1">_xlfn.IFS(L287=1,0,AND(ISNUMBER(INDIRECT("ｄａｔａ!$"&amp;L$112&amp;"$"&amp;$B286)),INDIRECT("ｄａｔａ!$"&amp;L$112&amp;"$"&amp;$B286)&gt;0),0,TRUE,1)</f>
        <v>0</v>
      </c>
      <c r="M286" s="80" cm="1">
        <f t="array" aca="1" ref="M286" ca="1">_xlfn.IFS(M287=1,0,AND(INDIRECT("ｄａｔａ!$"&amp;M$112&amp;"$"&amp;$B286)&lt;=5,INDIRECT("ｄａｔａ!$"&amp;M$112&amp;"$"&amp;$B286)&gt;0),0,TRUE,1)</f>
        <v>0</v>
      </c>
      <c r="N286" s="80" cm="1">
        <f t="array" aca="1" ref="N286" ca="1">_xlfn.IFS(N287=1,0,AND(INDIRECT("ｄａｔａ!$"&amp;N$112&amp;"$"&amp;$B286)&lt;=2,INDIRECT("ｄａｔａ!$"&amp;N$112&amp;"$"&amp;$B286)&gt;0),0,TRUE,1)</f>
        <v>0</v>
      </c>
      <c r="O286" s="80" cm="1">
        <f t="array" aca="1" ref="O286" ca="1">_xlfn.IFS(O287=1,0,AND(INDIRECT("ｄａｔａ!$"&amp;O$112&amp;"$"&amp;$B286)&lt;=4,INDIRECT("ｄａｔａ!$"&amp;O$112&amp;"$"&amp;$B286)&gt;0),0,TRUE,1)</f>
        <v>0</v>
      </c>
      <c r="P286" s="80" cm="1">
        <f t="array" aca="1" ref="P286" ca="1">_xlfn.IFS(P287=1,0,AND(INDIRECT("ｄａｔａ!$"&amp;P$112&amp;"$"&amp;$B286)&lt;=3,INDIRECT("ｄａｔａ!$"&amp;P$112&amp;"$"&amp;$B286)&gt;0),0,TRUE,1)</f>
        <v>0</v>
      </c>
      <c r="Q286" s="80" cm="1">
        <f t="array" aca="1" ref="Q286" ca="1">_xlfn.IFS(Q287=1,0,AND(INDIRECT("ｄａｔａ!$"&amp;Q$112&amp;"$"&amp;$B286)&lt;=2,INDIRECT("ｄａｔａ!$"&amp;Q$112&amp;"$"&amp;$B286)&gt;0),0,TRUE,1)</f>
        <v>0</v>
      </c>
      <c r="R286" s="80" cm="1">
        <f t="array" aca="1" ref="R286" ca="1">_xlfn.IFS(R287=1,0,AND(INDIRECT("ｄａｔａ!$"&amp;R$112&amp;"$"&amp;$B286)&lt;=10,INDIRECT("ｄａｔａ!$"&amp;R$112&amp;"$"&amp;$B286)&gt;0),0,TRUE,1)</f>
        <v>0</v>
      </c>
      <c r="S286" s="80" cm="1">
        <f t="array" aca="1" ref="S286" ca="1">_xlfn.IFS(S287=1,0,AND(INDIRECT("ｄａｔａ!$"&amp;S$112&amp;"$"&amp;$B286)&lt;=5,INDIRECT("ｄａｔａ!$"&amp;S$112&amp;"$"&amp;$B286)&gt;0),0,TRUE,1)</f>
        <v>0</v>
      </c>
      <c r="T286" s="80" cm="1">
        <f t="array" aca="1" ref="T286" ca="1">_xlfn.IFS(T287=1,0,AND(INDIRECT("ｄａｔａ!$"&amp;T$112&amp;"$"&amp;$B286)&lt;=9,INDIRECT("ｄａｔａ!$"&amp;T$112&amp;"$"&amp;$B286)&gt;0),0,TRUE,1)</f>
        <v>0</v>
      </c>
      <c r="U286" s="80" cm="1">
        <f t="array" aca="1" ref="U286" ca="1">_xlfn.IFS(U287=1,0,ISNUMBER(INDIRECT("ｄａｔａ!$"&amp;U$112&amp;"$"&amp;$B286)),0,TRUE,1)</f>
        <v>0</v>
      </c>
      <c r="V286" s="80" cm="1">
        <f t="array" aca="1" ref="V286" ca="1">_xlfn.IFS(V287=1,0,AND(INDIRECT("ｄａｔａ!$"&amp;V$112&amp;"$"&amp;$B286)&lt;=4,INDIRECT("ｄａｔａ!$"&amp;V$112&amp;"$"&amp;$B286)&gt;0),0,TRUE,1)</f>
        <v>0</v>
      </c>
      <c r="W286" s="80" cm="1">
        <f t="array" aca="1" ref="W286" ca="1">_xlfn.IFS(W287=1,0,AND(INDIRECT("ｄａｔａ!$"&amp;W$112&amp;"$"&amp;$B286)&lt;=2,INDIRECT("ｄａｔａ!$"&amp;W$112&amp;"$"&amp;$B286)&gt;0),0,TRUE,1)</f>
        <v>0</v>
      </c>
      <c r="X286" s="80">
        <f ca="1">IF(SUM($Y285:$AO285)&gt;1,1,0)</f>
        <v>0</v>
      </c>
      <c r="Y286" s="80" cm="1">
        <f t="array" aca="1" ref="Y286" ca="1">_xlfn.IFS(Y288=1,0,Y287=1,0,AND(INDIRECT("ｄａｔａ!$"&amp;Y$112&amp;"$"&amp;$B286)&lt;=2,INDIRECT("ｄａｔａ!$"&amp;Y$112&amp;"$"&amp;$B286)&gt;0),0,TRUE,1)</f>
        <v>0</v>
      </c>
      <c r="Z286" s="80" cm="1">
        <f t="array" aca="1" ref="Z286" ca="1">_xlfn.IFS(Z288=1,0,Z287=1,0,AND(INDIRECT("ｄａｔａ!$"&amp;Z$112&amp;"$"&amp;$B286)&lt;=2,INDIRECT("ｄａｔａ!$"&amp;Z$112&amp;"$"&amp;$B286)&gt;0),0,TRUE,1)</f>
        <v>0</v>
      </c>
      <c r="AA286" s="80" cm="1">
        <f t="array" aca="1" ref="AA286" ca="1">_xlfn.IFS(AA288=1,0,AA287=1,0,AND(INDIRECT("ｄａｔａ!$"&amp;AA$112&amp;"$"&amp;$B286)&lt;=2,INDIRECT("ｄａｔａ!$"&amp;AA$112&amp;"$"&amp;$B286)&gt;0),0,TRUE,1)</f>
        <v>0</v>
      </c>
      <c r="AB286" s="80" cm="1">
        <f t="array" aca="1" ref="AB286" ca="1">_xlfn.IFS(AB288=1,0,AB287=1,0,AND(INDIRECT("ｄａｔａ!$"&amp;AB$112&amp;"$"&amp;$B286)&lt;=2,INDIRECT("ｄａｔａ!$"&amp;AB$112&amp;"$"&amp;$B286)&gt;0),0,TRUE,1)</f>
        <v>0</v>
      </c>
      <c r="AC286" s="80" cm="1">
        <f t="array" aca="1" ref="AC286" ca="1">_xlfn.IFS(AC288=1,0,AC287=1,0,AND(INDIRECT("ｄａｔａ!$"&amp;AC$112&amp;"$"&amp;$B286)&lt;=2,INDIRECT("ｄａｔａ!$"&amp;AC$112&amp;"$"&amp;$B286)&gt;0),0,TRUE,1)</f>
        <v>0</v>
      </c>
      <c r="AD286" s="80" cm="1">
        <f t="array" aca="1" ref="AD286" ca="1">_xlfn.IFS(AD288=1,0,AD287=1,0,AND(INDIRECT("ｄａｔａ!$"&amp;AD$112&amp;"$"&amp;$B286)&lt;=2,INDIRECT("ｄａｔａ!$"&amp;AD$112&amp;"$"&amp;$B286)&gt;0),0,TRUE,1)</f>
        <v>0</v>
      </c>
      <c r="AE286" s="80" cm="1">
        <f t="array" aca="1" ref="AE286" ca="1">_xlfn.IFS(AE288=1,0,AE287=1,0,AND(INDIRECT("ｄａｔａ!$"&amp;AE$112&amp;"$"&amp;$B286)&lt;=2,INDIRECT("ｄａｔａ!$"&amp;AE$112&amp;"$"&amp;$B286)&gt;0),0,TRUE,1)</f>
        <v>0</v>
      </c>
      <c r="AF286" s="80" cm="1">
        <f t="array" aca="1" ref="AF286" ca="1">_xlfn.IFS(AF288=1,0,AF287=1,0,AND(INDIRECT("ｄａｔａ!$"&amp;AF$112&amp;"$"&amp;$B286)&lt;=2,INDIRECT("ｄａｔａ!$"&amp;AF$112&amp;"$"&amp;$B286)&gt;0),0,TRUE,1)</f>
        <v>0</v>
      </c>
      <c r="AG286" s="80" cm="1">
        <f t="array" aca="1" ref="AG286" ca="1">_xlfn.IFS(AG288=1,0,AG287=1,0,AND(INDIRECT("ｄａｔａ!$"&amp;AG$112&amp;"$"&amp;$B286)&lt;=2,INDIRECT("ｄａｔａ!$"&amp;AG$112&amp;"$"&amp;$B286)&gt;0),0,TRUE,1)</f>
        <v>0</v>
      </c>
      <c r="AH286" s="80" cm="1">
        <f t="array" aca="1" ref="AH286" ca="1">_xlfn.IFS(AH288=1,0,AH287=1,0,AND(INDIRECT("ｄａｔａ!$"&amp;AH$112&amp;"$"&amp;$B286)&lt;=2,INDIRECT("ｄａｔａ!$"&amp;AH$112&amp;"$"&amp;$B286)&gt;0),0,TRUE,1)</f>
        <v>0</v>
      </c>
      <c r="AI286" s="80" cm="1">
        <f t="array" aca="1" ref="AI286" ca="1">_xlfn.IFS(AI288=1,0,AI287=1,0,AND(INDIRECT("ｄａｔａ!$"&amp;AI$112&amp;"$"&amp;$B286)&lt;=2,INDIRECT("ｄａｔａ!$"&amp;AI$112&amp;"$"&amp;$B286)&gt;0),0,TRUE,1)</f>
        <v>0</v>
      </c>
      <c r="AJ286" s="80" cm="1">
        <f t="array" aca="1" ref="AJ286" ca="1">_xlfn.IFS(AJ288=1,0,AJ287=1,0,AND(INDIRECT("ｄａｔａ!$"&amp;AJ$112&amp;"$"&amp;$B286)&lt;=2,INDIRECT("ｄａｔａ!$"&amp;AJ$112&amp;"$"&amp;$B286)&gt;0),0,TRUE,1)</f>
        <v>0</v>
      </c>
      <c r="AK286" s="80" cm="1">
        <f t="array" aca="1" ref="AK286" ca="1">_xlfn.IFS(AK288=1,0,AK287=1,0,AND(INDIRECT("ｄａｔａ!$"&amp;AK$112&amp;"$"&amp;$B286)&lt;=2,INDIRECT("ｄａｔａ!$"&amp;AK$112&amp;"$"&amp;$B286)&gt;0),0,TRUE,1)</f>
        <v>0</v>
      </c>
      <c r="AL286" s="80" cm="1">
        <f t="array" aca="1" ref="AL286" ca="1">_xlfn.IFS(AL288=1,0,AL287=1,0,AND(INDIRECT("ｄａｔａ!$"&amp;AL$112&amp;"$"&amp;$B286)&lt;=2,INDIRECT("ｄａｔａ!$"&amp;AL$112&amp;"$"&amp;$B286)&gt;0),0,TRUE,1)</f>
        <v>0</v>
      </c>
      <c r="AM286" s="80" cm="1">
        <f t="array" aca="1" ref="AM286" ca="1">_xlfn.IFS(AM288=1,0,AM287=1,0,AND(INDIRECT("ｄａｔａ!$"&amp;AM$112&amp;"$"&amp;$B286)&lt;=2,INDIRECT("ｄａｔａ!$"&amp;AM$112&amp;"$"&amp;$B286)&gt;0),0,TRUE,1)</f>
        <v>0</v>
      </c>
      <c r="AN286" s="80" cm="1">
        <f t="array" aca="1" ref="AN286" ca="1">_xlfn.IFS(AN288=1,0,AN287=1,0,AND(INDIRECT("ｄａｔａ!$"&amp;AN$112&amp;"$"&amp;$B286)&lt;=2,INDIRECT("ｄａｔａ!$"&amp;AN$112&amp;"$"&amp;$B286)&gt;0),0,TRUE,1)</f>
        <v>0</v>
      </c>
      <c r="AO286" s="80" cm="1">
        <f t="array" aca="1" ref="AO286" ca="1">_xlfn.IFS(AO288=1,0,AO287=1,0,AND(INDIRECT("ｄａｔａ!$"&amp;AO$112&amp;"$"&amp;$B286)&lt;=2,INDIRECT("ｄａｔａ!$"&amp;AO$112&amp;"$"&amp;$B286)&gt;0),0,TRUE,1)</f>
        <v>0</v>
      </c>
      <c r="AP286" s="80">
        <f ca="1">IF(SUM($AQ285:$AZ285)&gt;1,1,0)</f>
        <v>0</v>
      </c>
      <c r="AQ286" s="80" cm="1">
        <f t="array" aca="1" ref="AQ286" ca="1">_xlfn.IFS(AQ288=1,0,AQ287=1,0,AND(INDIRECT("ｄａｔａ!$"&amp;AQ$112&amp;"$"&amp;$B286)&lt;=2,INDIRECT("ｄａｔａ!$"&amp;AQ$112&amp;"$"&amp;$B286)&gt;0),0,TRUE,1)</f>
        <v>0</v>
      </c>
      <c r="AR286" s="80" cm="1">
        <f t="array" aca="1" ref="AR286" ca="1">_xlfn.IFS(AR288=1,0,AR287=1,0,AND(INDIRECT("ｄａｔａ!$"&amp;AR$112&amp;"$"&amp;$B286)&lt;=2,INDIRECT("ｄａｔａ!$"&amp;AR$112&amp;"$"&amp;$B286)&gt;0),0,TRUE,1)</f>
        <v>0</v>
      </c>
      <c r="AS286" s="80" cm="1">
        <f t="array" aca="1" ref="AS286" ca="1">_xlfn.IFS(AS288=1,0,AS287=1,0,AND(INDIRECT("ｄａｔａ!$"&amp;AS$112&amp;"$"&amp;$B286)&lt;=2,INDIRECT("ｄａｔａ!$"&amp;AS$112&amp;"$"&amp;$B286)&gt;0),0,TRUE,1)</f>
        <v>0</v>
      </c>
      <c r="AT286" s="80" cm="1">
        <f t="array" aca="1" ref="AT286" ca="1">_xlfn.IFS(AT288=1,0,AT287=1,0,AND(INDIRECT("ｄａｔａ!$"&amp;AT$112&amp;"$"&amp;$B286)&lt;=2,INDIRECT("ｄａｔａ!$"&amp;AT$112&amp;"$"&amp;$B286)&gt;0),0,TRUE,1)</f>
        <v>0</v>
      </c>
      <c r="AU286" s="80" cm="1">
        <f t="array" aca="1" ref="AU286" ca="1">_xlfn.IFS(AU288=1,0,AU287=1,0,AND(INDIRECT("ｄａｔａ!$"&amp;AU$112&amp;"$"&amp;$B286)&lt;=2,INDIRECT("ｄａｔａ!$"&amp;AU$112&amp;"$"&amp;$B286)&gt;0),0,TRUE,1)</f>
        <v>0</v>
      </c>
      <c r="AV286" s="80" cm="1">
        <f t="array" aca="1" ref="AV286" ca="1">_xlfn.IFS(AV288=1,0,AV287=1,0,AND(INDIRECT("ｄａｔａ!$"&amp;AV$112&amp;"$"&amp;$B286)&lt;=2,INDIRECT("ｄａｔａ!$"&amp;AV$112&amp;"$"&amp;$B286)&gt;0),0,TRUE,1)</f>
        <v>0</v>
      </c>
      <c r="AW286" s="80" cm="1">
        <f t="array" aca="1" ref="AW286" ca="1">_xlfn.IFS(AW288=1,0,AW287=1,0,AND(INDIRECT("ｄａｔａ!$"&amp;AW$112&amp;"$"&amp;$B286)&lt;=2,INDIRECT("ｄａｔａ!$"&amp;AW$112&amp;"$"&amp;$B286)&gt;0),0,TRUE,1)</f>
        <v>0</v>
      </c>
      <c r="AX286" s="80" cm="1">
        <f t="array" aca="1" ref="AX286" ca="1">_xlfn.IFS(AX288=1,0,AX287=1,0,AND(INDIRECT("ｄａｔａ!$"&amp;AX$112&amp;"$"&amp;$B286)&lt;=2,INDIRECT("ｄａｔａ!$"&amp;AX$112&amp;"$"&amp;$B286)&gt;0),0,TRUE,1)</f>
        <v>0</v>
      </c>
      <c r="AY286" s="80" cm="1">
        <f t="array" aca="1" ref="AY286" ca="1">_xlfn.IFS(AY288=1,0,AY287=1,0,AND(INDIRECT("ｄａｔａ!$"&amp;AY$112&amp;"$"&amp;$B286)&lt;=2,INDIRECT("ｄａｔａ!$"&amp;AY$112&amp;"$"&amp;$B286)&gt;0),0,TRUE,1)</f>
        <v>0</v>
      </c>
      <c r="AZ286" s="80" cm="1">
        <f t="array" aca="1" ref="AZ286" ca="1">_xlfn.IFS(AZ288=1,0,AZ287=1,0,AND(INDIRECT("ｄａｔａ!$"&amp;AZ$112&amp;"$"&amp;$B286)&lt;=2,INDIRECT("ｄａｔａ!$"&amp;AZ$112&amp;"$"&amp;$B286)&gt;0),0,TRUE,1)</f>
        <v>0</v>
      </c>
      <c r="BA286" s="80">
        <f ca="1">IF(SUM($BB285:$BP285)&gt;1,1,0)</f>
        <v>0</v>
      </c>
      <c r="BB286" s="80" cm="1">
        <f t="array" aca="1" ref="BB286" ca="1">_xlfn.IFS(BB288=1,0,BB287=1,0,AND(INDIRECT("ｄａｔａ!$"&amp;BB$112&amp;"$"&amp;$B286)&lt;=2,INDIRECT("ｄａｔａ!$"&amp;BB$112&amp;"$"&amp;$B286)&gt;0),0,TRUE,1)</f>
        <v>0</v>
      </c>
      <c r="BC286" s="80" cm="1">
        <f t="array" aca="1" ref="BC286" ca="1">_xlfn.IFS(BC288=1,0,BC287=1,0,AND(INDIRECT("ｄａｔａ!$"&amp;BC$112&amp;"$"&amp;$B286)&lt;=2,INDIRECT("ｄａｔａ!$"&amp;BC$112&amp;"$"&amp;$B286)&gt;0),0,TRUE,1)</f>
        <v>0</v>
      </c>
      <c r="BD286" s="80" cm="1">
        <f t="array" aca="1" ref="BD286" ca="1">_xlfn.IFS(BD288=1,0,BD287=1,0,AND(INDIRECT("ｄａｔａ!$"&amp;BD$112&amp;"$"&amp;$B286)&lt;=2,INDIRECT("ｄａｔａ!$"&amp;BD$112&amp;"$"&amp;$B286)&gt;0),0,TRUE,1)</f>
        <v>0</v>
      </c>
      <c r="BE286" s="80" cm="1">
        <f t="array" aca="1" ref="BE286" ca="1">_xlfn.IFS(BE288=1,0,BE287=1,0,AND(INDIRECT("ｄａｔａ!$"&amp;BE$112&amp;"$"&amp;$B286)&lt;=2,INDIRECT("ｄａｔａ!$"&amp;BE$112&amp;"$"&amp;$B286)&gt;0),0,TRUE,1)</f>
        <v>0</v>
      </c>
      <c r="BF286" s="80" cm="1">
        <f t="array" aca="1" ref="BF286" ca="1">_xlfn.IFS(BF288=1,0,BF287=1,0,AND(INDIRECT("ｄａｔａ!$"&amp;BF$112&amp;"$"&amp;$B286)&lt;=2,INDIRECT("ｄａｔａ!$"&amp;BF$112&amp;"$"&amp;$B286)&gt;0),0,TRUE,1)</f>
        <v>0</v>
      </c>
      <c r="BG286" s="80" cm="1">
        <f t="array" aca="1" ref="BG286" ca="1">_xlfn.IFS(BG288=1,0,BG287=1,0,AND(INDIRECT("ｄａｔａ!$"&amp;BG$112&amp;"$"&amp;$B286)&lt;=2,INDIRECT("ｄａｔａ!$"&amp;BG$112&amp;"$"&amp;$B286)&gt;0),0,TRUE,1)</f>
        <v>0</v>
      </c>
      <c r="BH286" s="80" cm="1">
        <f t="array" aca="1" ref="BH286" ca="1">_xlfn.IFS(BH288=1,0,BH287=1,0,AND(INDIRECT("ｄａｔａ!$"&amp;BH$112&amp;"$"&amp;$B286)&lt;=2,INDIRECT("ｄａｔａ!$"&amp;BH$112&amp;"$"&amp;$B286)&gt;0),0,TRUE,1)</f>
        <v>0</v>
      </c>
      <c r="BI286" s="80" cm="1">
        <f t="array" aca="1" ref="BI286" ca="1">_xlfn.IFS(BI288=1,0,BI287=1,0,AND(INDIRECT("ｄａｔａ!$"&amp;BI$112&amp;"$"&amp;$B286)&lt;=2,INDIRECT("ｄａｔａ!$"&amp;BI$112&amp;"$"&amp;$B286)&gt;0),0,TRUE,1)</f>
        <v>0</v>
      </c>
      <c r="BJ286" s="80" cm="1">
        <f t="array" aca="1" ref="BJ286" ca="1">_xlfn.IFS(BJ288=1,0,BJ287=1,0,AND(INDIRECT("ｄａｔａ!$"&amp;BJ$112&amp;"$"&amp;$B286)&lt;=2,INDIRECT("ｄａｔａ!$"&amp;BJ$112&amp;"$"&amp;$B286)&gt;0),0,TRUE,1)</f>
        <v>0</v>
      </c>
      <c r="BK286" s="80" cm="1">
        <f t="array" aca="1" ref="BK286" ca="1">_xlfn.IFS(BK288=1,0,BK287=1,0,AND(INDIRECT("ｄａｔａ!$"&amp;BK$112&amp;"$"&amp;$B286)&lt;=2,INDIRECT("ｄａｔａ!$"&amp;BK$112&amp;"$"&amp;$B286)&gt;0),0,TRUE,1)</f>
        <v>0</v>
      </c>
      <c r="BL286" s="80" cm="1">
        <f t="array" aca="1" ref="BL286" ca="1">_xlfn.IFS(BL288=1,0,BL287=1,0,AND(INDIRECT("ｄａｔａ!$"&amp;BL$112&amp;"$"&amp;$B286)&lt;=2,INDIRECT("ｄａｔａ!$"&amp;BL$112&amp;"$"&amp;$B286)&gt;0),0,TRUE,1)</f>
        <v>0</v>
      </c>
      <c r="BM286" s="80" cm="1">
        <f t="array" aca="1" ref="BM286" ca="1">_xlfn.IFS(BM288=1,0,BM287=1,0,AND(INDIRECT("ｄａｔａ!$"&amp;BM$112&amp;"$"&amp;$B286)&lt;=2,INDIRECT("ｄａｔａ!$"&amp;BM$112&amp;"$"&amp;$B286)&gt;0),0,TRUE,1)</f>
        <v>0</v>
      </c>
      <c r="BN286" s="80" cm="1">
        <f t="array" aca="1" ref="BN286" ca="1">_xlfn.IFS(BN288=1,0,BN287=1,0,AND(INDIRECT("ｄａｔａ!$"&amp;BN$112&amp;"$"&amp;$B286)&lt;=2,INDIRECT("ｄａｔａ!$"&amp;BN$112&amp;"$"&amp;$B286)&gt;0),0,TRUE,1)</f>
        <v>0</v>
      </c>
      <c r="BO286" s="80" cm="1">
        <f t="array" aca="1" ref="BO286" ca="1">_xlfn.IFS(BO288=1,0,BO287=1,0,AND(INDIRECT("ｄａｔａ!$"&amp;BO$112&amp;"$"&amp;$B286)&lt;=2,INDIRECT("ｄａｔａ!$"&amp;BO$112&amp;"$"&amp;$B286)&gt;0),0,TRUE,1)</f>
        <v>0</v>
      </c>
      <c r="BP286" s="80" cm="1">
        <f t="array" aca="1" ref="BP286" ca="1">_xlfn.IFS(BP288=1,0,BP287=1,0,AND(INDIRECT("ｄａｔａ!$"&amp;BP$112&amp;"$"&amp;$B286)&lt;=2,INDIRECT("ｄａｔａ!$"&amp;BP$112&amp;"$"&amp;$B286)&gt;0),0,TRUE,1)</f>
        <v>0</v>
      </c>
    </row>
    <row r="287" spans="1:68" x14ac:dyDescent="0.2">
      <c r="B287" s="80">
        <f>VLOOKUP($A285,$A$11:$B$110,2,FALSE)</f>
        <v>50</v>
      </c>
      <c r="C287" s="80" t="s">
        <v>2425</v>
      </c>
      <c r="D287" s="80" cm="1">
        <f t="array" aca="1" ref="D287" ca="1">_xlfn.IFS(D288=1,0,TRIM(INDIRECT("ｄａｔａ!$"&amp;D$112&amp;"$"&amp;$B287))="",1,TRIM(INDIRECT("ｄａｔａ!$"&amp;D$112&amp;"$"&amp;$B287))&lt;&gt;"",0)</f>
        <v>0</v>
      </c>
      <c r="F287" s="80" cm="1">
        <f t="array" aca="1" ref="F287" ca="1">_xlfn.IFS(F288=1,0,TRIM(INDIRECT("ｄａｔａ!$"&amp;F$112&amp;"$"&amp;$B287))="",1,TRIM(INDIRECT("ｄａｔａ!$"&amp;F$112&amp;"$"&amp;$B287))&lt;&gt;"",0)</f>
        <v>1</v>
      </c>
      <c r="G287" s="80" cm="1">
        <f t="array" aca="1" ref="G287" ca="1">_xlfn.IFS(G288=1,0,TRIM(INDIRECT("ｄａｔａ!$"&amp;G$112&amp;"$"&amp;$B287))="",1,TRIM(INDIRECT("ｄａｔａ!$"&amp;G$112&amp;"$"&amp;$B287))&lt;&gt;"",0)</f>
        <v>1</v>
      </c>
      <c r="H287" s="80" cm="1">
        <f t="array" aca="1" ref="H287" ca="1">_xlfn.IFS(H288=1,0,TRIM(INDIRECT("ｄａｔａ!$"&amp;H$112&amp;"$"&amp;$B287))="",1,TRIM(INDIRECT("ｄａｔａ!$"&amp;H$112&amp;"$"&amp;$B287))&lt;&gt;"",0)</f>
        <v>1</v>
      </c>
      <c r="I287" s="80" cm="1">
        <f t="array" aca="1" ref="I287" ca="1">_xlfn.IFS(I288=1,0,TRIM(INDIRECT("ｄａｔａ!$"&amp;I$112&amp;"$"&amp;$B287))="",1,TRIM(INDIRECT("ｄａｔａ!$"&amp;I$112&amp;"$"&amp;$B287))&lt;&gt;"",0)</f>
        <v>1</v>
      </c>
      <c r="J287" s="80" cm="1">
        <f t="array" aca="1" ref="J287" ca="1">_xlfn.IFS(J288=1,0,TRIM(INDIRECT("ｄａｔａ!$"&amp;J$112&amp;"$"&amp;$B287))="",1,TRIM(INDIRECT("ｄａｔａ!$"&amp;J$112&amp;"$"&amp;$B287))&lt;&gt;"",0)</f>
        <v>1</v>
      </c>
      <c r="K287" s="80" cm="1">
        <f t="array" aca="1" ref="K287" ca="1">_xlfn.IFS(K288=1,0,TRIM(INDIRECT("ｄａｔａ!$"&amp;K$112&amp;"$"&amp;$B287))="",1,TRIM(INDIRECT("ｄａｔａ!$"&amp;K$112&amp;"$"&amp;$B287))&lt;&gt;"",0)</f>
        <v>1</v>
      </c>
      <c r="L287" s="80" cm="1">
        <f t="array" aca="1" ref="L287" ca="1">_xlfn.IFS(L288=1,0,TRIM(INDIRECT("ｄａｔａ!$"&amp;L$112&amp;"$"&amp;$B287))="",1,TRIM(INDIRECT("ｄａｔａ!$"&amp;L$112&amp;"$"&amp;$B287))&lt;&gt;"",0)</f>
        <v>1</v>
      </c>
      <c r="M287" s="80" cm="1">
        <f t="array" aca="1" ref="M287" ca="1">_xlfn.IFS(M288=1,0,TRIM(INDIRECT("ｄａｔａ!$"&amp;M$112&amp;"$"&amp;$B287))="",1,TRIM(INDIRECT("ｄａｔａ!$"&amp;M$112&amp;"$"&amp;$B287))&lt;&gt;"",0)</f>
        <v>1</v>
      </c>
      <c r="N287" s="80" cm="1">
        <f t="array" aca="1" ref="N287" ca="1">_xlfn.IFS(N288=1,0,TRIM(INDIRECT("ｄａｔａ!$"&amp;N$112&amp;"$"&amp;$B287))="",1,TRIM(INDIRECT("ｄａｔａ!$"&amp;N$112&amp;"$"&amp;$B287))&lt;&gt;"",0)</f>
        <v>1</v>
      </c>
      <c r="O287" s="80" cm="1">
        <f t="array" aca="1" ref="O287" ca="1">_xlfn.IFS(O288=1,0,TRIM(INDIRECT("ｄａｔａ!$"&amp;O$112&amp;"$"&amp;$B287))="",1,TRIM(INDIRECT("ｄａｔａ!$"&amp;O$112&amp;"$"&amp;$B287))&lt;&gt;"",0)</f>
        <v>1</v>
      </c>
      <c r="P287" s="80" cm="1">
        <f t="array" aca="1" ref="P287" ca="1">_xlfn.IFS(P288=1,0,TRIM(INDIRECT("ｄａｔａ!$"&amp;P$112&amp;"$"&amp;$B287))="",1,TRIM(INDIRECT("ｄａｔａ!$"&amp;P$112&amp;"$"&amp;$B287))&lt;&gt;"",0)</f>
        <v>1</v>
      </c>
      <c r="Q287" s="80" cm="1">
        <f t="array" aca="1" ref="Q287" ca="1">_xlfn.IFS(Q288=1,0,TRIM(INDIRECT("ｄａｔａ!$"&amp;Q$112&amp;"$"&amp;$B287))="",1,TRIM(INDIRECT("ｄａｔａ!$"&amp;Q$112&amp;"$"&amp;$B287))&lt;&gt;"",0)</f>
        <v>1</v>
      </c>
      <c r="R287" s="80" cm="1">
        <f t="array" aca="1" ref="R287" ca="1">_xlfn.IFS(R288=1,0,TRIM(INDIRECT("ｄａｔａ!$"&amp;R$112&amp;"$"&amp;$B287))="",1,TRIM(INDIRECT("ｄａｔａ!$"&amp;R$112&amp;"$"&amp;$B287))&lt;&gt;"",0)</f>
        <v>1</v>
      </c>
      <c r="S287" s="80" cm="1">
        <f t="array" aca="1" ref="S287" ca="1">_xlfn.IFS(S288=1,0,TRIM(INDIRECT("ｄａｔａ!$"&amp;S$112&amp;"$"&amp;$B287))="",1,TRIM(INDIRECT("ｄａｔａ!$"&amp;S$112&amp;"$"&amp;$B287))&lt;&gt;"",0)</f>
        <v>1</v>
      </c>
      <c r="T287" s="80" cm="1">
        <f t="array" aca="1" ref="T287" ca="1">_xlfn.IFS(T288=1,0,TRIM(INDIRECT("ｄａｔａ!$"&amp;T$112&amp;"$"&amp;$B287))="",1,TRIM(INDIRECT("ｄａｔａ!$"&amp;T$112&amp;"$"&amp;$B287))&lt;&gt;"",0)</f>
        <v>1</v>
      </c>
      <c r="U287" s="80" cm="1">
        <f t="array" aca="1" ref="U287" ca="1">_xlfn.IFS(U288=1,0,TRIM(INDIRECT("ｄａｔａ!$"&amp;U$112&amp;"$"&amp;$B287))="",1,TRIM(INDIRECT("ｄａｔａ!$"&amp;U$112&amp;"$"&amp;$B287))&lt;&gt;"",0)</f>
        <v>1</v>
      </c>
      <c r="V287" s="80" cm="1">
        <f t="array" aca="1" ref="V287" ca="1">_xlfn.IFS(V288=1,0,TRIM(INDIRECT("ｄａｔａ!$"&amp;V$112&amp;"$"&amp;$B287))="",1,TRIM(INDIRECT("ｄａｔａ!$"&amp;V$112&amp;"$"&amp;$B287))&lt;&gt;"",0)</f>
        <v>1</v>
      </c>
      <c r="W287" s="80" cm="1">
        <f t="array" aca="1" ref="W287" ca="1">_xlfn.IFS(W288=1,0,TRIM(INDIRECT("ｄａｔａ!$"&amp;W$112&amp;"$"&amp;$B287))="",1,TRIM(INDIRECT("ｄａｔａ!$"&amp;W$112&amp;"$"&amp;$B287))&lt;&gt;"",0)</f>
        <v>1</v>
      </c>
      <c r="X287" s="80">
        <f ca="1">IF(SUM($Y287:$AO287)=17,1,0)</f>
        <v>1</v>
      </c>
      <c r="Y287" s="80" cm="1">
        <f t="array" aca="1" ref="Y287" ca="1">_xlfn.IFS(Y288=1,0,TRIM(INDIRECT("ｄａｔａ!$"&amp;Y$112&amp;"$"&amp;$B287))="",1,TRIM(INDIRECT("ｄａｔａ!$"&amp;Y$112&amp;"$"&amp;$B287))&lt;&gt;"",0)</f>
        <v>1</v>
      </c>
      <c r="Z287" s="80" cm="1">
        <f t="array" aca="1" ref="Z287" ca="1">_xlfn.IFS(Z288=1,0,TRIM(INDIRECT("ｄａｔａ!$"&amp;Z$112&amp;"$"&amp;$B287))="",1,TRIM(INDIRECT("ｄａｔａ!$"&amp;Z$112&amp;"$"&amp;$B287))&lt;&gt;"",0)</f>
        <v>1</v>
      </c>
      <c r="AA287" s="80" cm="1">
        <f t="array" aca="1" ref="AA287" ca="1">_xlfn.IFS(AA288=1,0,TRIM(INDIRECT("ｄａｔａ!$"&amp;AA$112&amp;"$"&amp;$B287))="",1,TRIM(INDIRECT("ｄａｔａ!$"&amp;AA$112&amp;"$"&amp;$B287))&lt;&gt;"",0)</f>
        <v>1</v>
      </c>
      <c r="AB287" s="80" cm="1">
        <f t="array" aca="1" ref="AB287" ca="1">_xlfn.IFS(AB288=1,0,TRIM(INDIRECT("ｄａｔａ!$"&amp;AB$112&amp;"$"&amp;$B287))="",1,TRIM(INDIRECT("ｄａｔａ!$"&amp;AB$112&amp;"$"&amp;$B287))&lt;&gt;"",0)</f>
        <v>1</v>
      </c>
      <c r="AC287" s="80" cm="1">
        <f t="array" aca="1" ref="AC287" ca="1">_xlfn.IFS(AC288=1,0,TRIM(INDIRECT("ｄａｔａ!$"&amp;AC$112&amp;"$"&amp;$B287))="",1,TRIM(INDIRECT("ｄａｔａ!$"&amp;AC$112&amp;"$"&amp;$B287))&lt;&gt;"",0)</f>
        <v>1</v>
      </c>
      <c r="AD287" s="80" cm="1">
        <f t="array" aca="1" ref="AD287" ca="1">_xlfn.IFS(AD288=1,0,TRIM(INDIRECT("ｄａｔａ!$"&amp;AD$112&amp;"$"&amp;$B287))="",1,TRIM(INDIRECT("ｄａｔａ!$"&amp;AD$112&amp;"$"&amp;$B287))&lt;&gt;"",0)</f>
        <v>1</v>
      </c>
      <c r="AE287" s="80" cm="1">
        <f t="array" aca="1" ref="AE287" ca="1">_xlfn.IFS(AE288=1,0,TRIM(INDIRECT("ｄａｔａ!$"&amp;AE$112&amp;"$"&amp;$B287))="",1,TRIM(INDIRECT("ｄａｔａ!$"&amp;AE$112&amp;"$"&amp;$B287))&lt;&gt;"",0)</f>
        <v>1</v>
      </c>
      <c r="AF287" s="80" cm="1">
        <f t="array" aca="1" ref="AF287" ca="1">_xlfn.IFS(AF288=1,0,TRIM(INDIRECT("ｄａｔａ!$"&amp;AF$112&amp;"$"&amp;$B287))="",1,TRIM(INDIRECT("ｄａｔａ!$"&amp;AF$112&amp;"$"&amp;$B287))&lt;&gt;"",0)</f>
        <v>1</v>
      </c>
      <c r="AG287" s="80" cm="1">
        <f t="array" aca="1" ref="AG287" ca="1">_xlfn.IFS(AG288=1,0,TRIM(INDIRECT("ｄａｔａ!$"&amp;AG$112&amp;"$"&amp;$B287))="",1,TRIM(INDIRECT("ｄａｔａ!$"&amp;AG$112&amp;"$"&amp;$B287))&lt;&gt;"",0)</f>
        <v>1</v>
      </c>
      <c r="AH287" s="80" cm="1">
        <f t="array" aca="1" ref="AH287" ca="1">_xlfn.IFS(AH288=1,0,TRIM(INDIRECT("ｄａｔａ!$"&amp;AH$112&amp;"$"&amp;$B287))="",1,TRIM(INDIRECT("ｄａｔａ!$"&amp;AH$112&amp;"$"&amp;$B287))&lt;&gt;"",0)</f>
        <v>1</v>
      </c>
      <c r="AI287" s="80" cm="1">
        <f t="array" aca="1" ref="AI287" ca="1">_xlfn.IFS(AI288=1,0,TRIM(INDIRECT("ｄａｔａ!$"&amp;AI$112&amp;"$"&amp;$B287))="",1,TRIM(INDIRECT("ｄａｔａ!$"&amp;AI$112&amp;"$"&amp;$B287))&lt;&gt;"",0)</f>
        <v>1</v>
      </c>
      <c r="AJ287" s="80" cm="1">
        <f t="array" aca="1" ref="AJ287" ca="1">_xlfn.IFS(AJ288=1,0,TRIM(INDIRECT("ｄａｔａ!$"&amp;AJ$112&amp;"$"&amp;$B287))="",1,TRIM(INDIRECT("ｄａｔａ!$"&amp;AJ$112&amp;"$"&amp;$B287))&lt;&gt;"",0)</f>
        <v>1</v>
      </c>
      <c r="AK287" s="80" cm="1">
        <f t="array" aca="1" ref="AK287" ca="1">_xlfn.IFS(AK288=1,0,TRIM(INDIRECT("ｄａｔａ!$"&amp;AK$112&amp;"$"&amp;$B287))="",1,TRIM(INDIRECT("ｄａｔａ!$"&amp;AK$112&amp;"$"&amp;$B287))&lt;&gt;"",0)</f>
        <v>1</v>
      </c>
      <c r="AL287" s="80" cm="1">
        <f t="array" aca="1" ref="AL287" ca="1">_xlfn.IFS(AL288=1,0,TRIM(INDIRECT("ｄａｔａ!$"&amp;AL$112&amp;"$"&amp;$B287))="",1,TRIM(INDIRECT("ｄａｔａ!$"&amp;AL$112&amp;"$"&amp;$B287))&lt;&gt;"",0)</f>
        <v>1</v>
      </c>
      <c r="AM287" s="80" cm="1">
        <f t="array" aca="1" ref="AM287" ca="1">_xlfn.IFS(AM288=1,0,TRIM(INDIRECT("ｄａｔａ!$"&amp;AM$112&amp;"$"&amp;$B287))="",1,TRIM(INDIRECT("ｄａｔａ!$"&amp;AM$112&amp;"$"&amp;$B287))&lt;&gt;"",0)</f>
        <v>1</v>
      </c>
      <c r="AN287" s="80" cm="1">
        <f t="array" aca="1" ref="AN287" ca="1">_xlfn.IFS(AN288=1,0,TRIM(INDIRECT("ｄａｔａ!$"&amp;AN$112&amp;"$"&amp;$B287))="",1,TRIM(INDIRECT("ｄａｔａ!$"&amp;AN$112&amp;"$"&amp;$B287))&lt;&gt;"",0)</f>
        <v>1</v>
      </c>
      <c r="AO287" s="80" cm="1">
        <f t="array" aca="1" ref="AO287" ca="1">_xlfn.IFS(AO288=1,0,TRIM(INDIRECT("ｄａｔａ!$"&amp;AO$112&amp;"$"&amp;$B287))="",1,TRIM(INDIRECT("ｄａｔａ!$"&amp;AO$112&amp;"$"&amp;$B287))&lt;&gt;"",0)</f>
        <v>1</v>
      </c>
      <c r="AP287" s="80">
        <f ca="1">IF(SUM($AQ287:$AZ287)=10,1,0)</f>
        <v>1</v>
      </c>
      <c r="AQ287" s="80" cm="1">
        <f t="array" aca="1" ref="AQ287" ca="1">_xlfn.IFS(AQ288=1,0,TRIM(INDIRECT("ｄａｔａ!$"&amp;AQ$112&amp;"$"&amp;$B287))="",1,TRIM(INDIRECT("ｄａｔａ!$"&amp;AQ$112&amp;"$"&amp;$B287))&lt;&gt;"",0)</f>
        <v>1</v>
      </c>
      <c r="AR287" s="80" cm="1">
        <f t="array" aca="1" ref="AR287" ca="1">_xlfn.IFS(AR288=1,0,TRIM(INDIRECT("ｄａｔａ!$"&amp;AR$112&amp;"$"&amp;$B287))="",1,TRIM(INDIRECT("ｄａｔａ!$"&amp;AR$112&amp;"$"&amp;$B287))&lt;&gt;"",0)</f>
        <v>1</v>
      </c>
      <c r="AS287" s="80" cm="1">
        <f t="array" aca="1" ref="AS287" ca="1">_xlfn.IFS(AS288=1,0,TRIM(INDIRECT("ｄａｔａ!$"&amp;AS$112&amp;"$"&amp;$B287))="",1,TRIM(INDIRECT("ｄａｔａ!$"&amp;AS$112&amp;"$"&amp;$B287))&lt;&gt;"",0)</f>
        <v>1</v>
      </c>
      <c r="AT287" s="80" cm="1">
        <f t="array" aca="1" ref="AT287" ca="1">_xlfn.IFS(AT288=1,0,TRIM(INDIRECT("ｄａｔａ!$"&amp;AT$112&amp;"$"&amp;$B287))="",1,TRIM(INDIRECT("ｄａｔａ!$"&amp;AT$112&amp;"$"&amp;$B287))&lt;&gt;"",0)</f>
        <v>1</v>
      </c>
      <c r="AU287" s="80" cm="1">
        <f t="array" aca="1" ref="AU287" ca="1">_xlfn.IFS(AU288=1,0,TRIM(INDIRECT("ｄａｔａ!$"&amp;AU$112&amp;"$"&amp;$B287))="",1,TRIM(INDIRECT("ｄａｔａ!$"&amp;AU$112&amp;"$"&amp;$B287))&lt;&gt;"",0)</f>
        <v>1</v>
      </c>
      <c r="AV287" s="80" cm="1">
        <f t="array" aca="1" ref="AV287" ca="1">_xlfn.IFS(AV288=1,0,TRIM(INDIRECT("ｄａｔａ!$"&amp;AV$112&amp;"$"&amp;$B287))="",1,TRIM(INDIRECT("ｄａｔａ!$"&amp;AV$112&amp;"$"&amp;$B287))&lt;&gt;"",0)</f>
        <v>1</v>
      </c>
      <c r="AW287" s="80" cm="1">
        <f t="array" aca="1" ref="AW287" ca="1">_xlfn.IFS(AW288=1,0,TRIM(INDIRECT("ｄａｔａ!$"&amp;AW$112&amp;"$"&amp;$B287))="",1,TRIM(INDIRECT("ｄａｔａ!$"&amp;AW$112&amp;"$"&amp;$B287))&lt;&gt;"",0)</f>
        <v>1</v>
      </c>
      <c r="AX287" s="80" cm="1">
        <f t="array" aca="1" ref="AX287" ca="1">_xlfn.IFS(AX288=1,0,TRIM(INDIRECT("ｄａｔａ!$"&amp;AX$112&amp;"$"&amp;$B287))="",1,TRIM(INDIRECT("ｄａｔａ!$"&amp;AX$112&amp;"$"&amp;$B287))&lt;&gt;"",0)</f>
        <v>1</v>
      </c>
      <c r="AY287" s="80" cm="1">
        <f t="array" aca="1" ref="AY287" ca="1">_xlfn.IFS(AY288=1,0,TRIM(INDIRECT("ｄａｔａ!$"&amp;AY$112&amp;"$"&amp;$B287))="",1,TRIM(INDIRECT("ｄａｔａ!$"&amp;AY$112&amp;"$"&amp;$B287))&lt;&gt;"",0)</f>
        <v>1</v>
      </c>
      <c r="AZ287" s="80" cm="1">
        <f t="array" aca="1" ref="AZ287" ca="1">_xlfn.IFS(AZ288=1,0,TRIM(INDIRECT("ｄａｔａ!$"&amp;AZ$112&amp;"$"&amp;$B287))="",1,TRIM(INDIRECT("ｄａｔａ!$"&amp;AZ$112&amp;"$"&amp;$B287))&lt;&gt;"",0)</f>
        <v>1</v>
      </c>
      <c r="BA287" s="80">
        <f ca="1">IF(SUM($BB287:$BP287)=15,1,0)</f>
        <v>1</v>
      </c>
      <c r="BB287" s="80" cm="1">
        <f t="array" aca="1" ref="BB287" ca="1">_xlfn.IFS(BB288=1,0,TRIM(INDIRECT("ｄａｔａ!$"&amp;BB$112&amp;"$"&amp;$B287))="",1,TRIM(INDIRECT("ｄａｔａ!$"&amp;BB$112&amp;"$"&amp;$B287))&lt;&gt;"",0)</f>
        <v>1</v>
      </c>
      <c r="BC287" s="80" cm="1">
        <f t="array" aca="1" ref="BC287" ca="1">_xlfn.IFS(BC288=1,0,TRIM(INDIRECT("ｄａｔａ!$"&amp;BC$112&amp;"$"&amp;$B287))="",1,TRIM(INDIRECT("ｄａｔａ!$"&amp;BC$112&amp;"$"&amp;$B287))&lt;&gt;"",0)</f>
        <v>1</v>
      </c>
      <c r="BD287" s="80" cm="1">
        <f t="array" aca="1" ref="BD287" ca="1">_xlfn.IFS(BD288=1,0,TRIM(INDIRECT("ｄａｔａ!$"&amp;BD$112&amp;"$"&amp;$B287))="",1,TRIM(INDIRECT("ｄａｔａ!$"&amp;BD$112&amp;"$"&amp;$B287))&lt;&gt;"",0)</f>
        <v>1</v>
      </c>
      <c r="BE287" s="80" cm="1">
        <f t="array" aca="1" ref="BE287" ca="1">_xlfn.IFS(BE288=1,0,TRIM(INDIRECT("ｄａｔａ!$"&amp;BE$112&amp;"$"&amp;$B287))="",1,TRIM(INDIRECT("ｄａｔａ!$"&amp;BE$112&amp;"$"&amp;$B287))&lt;&gt;"",0)</f>
        <v>1</v>
      </c>
      <c r="BF287" s="80" cm="1">
        <f t="array" aca="1" ref="BF287" ca="1">_xlfn.IFS(BF288=1,0,TRIM(INDIRECT("ｄａｔａ!$"&amp;BF$112&amp;"$"&amp;$B287))="",1,TRIM(INDIRECT("ｄａｔａ!$"&amp;BF$112&amp;"$"&amp;$B287))&lt;&gt;"",0)</f>
        <v>1</v>
      </c>
      <c r="BG287" s="80" cm="1">
        <f t="array" aca="1" ref="BG287" ca="1">_xlfn.IFS(BG288=1,0,TRIM(INDIRECT("ｄａｔａ!$"&amp;BG$112&amp;"$"&amp;$B287))="",1,TRIM(INDIRECT("ｄａｔａ!$"&amp;BG$112&amp;"$"&amp;$B287))&lt;&gt;"",0)</f>
        <v>1</v>
      </c>
      <c r="BH287" s="80" cm="1">
        <f t="array" aca="1" ref="BH287" ca="1">_xlfn.IFS(BH288=1,0,TRIM(INDIRECT("ｄａｔａ!$"&amp;BH$112&amp;"$"&amp;$B287))="",1,TRIM(INDIRECT("ｄａｔａ!$"&amp;BH$112&amp;"$"&amp;$B287))&lt;&gt;"",0)</f>
        <v>1</v>
      </c>
      <c r="BI287" s="80" cm="1">
        <f t="array" aca="1" ref="BI287" ca="1">_xlfn.IFS(BI288=1,0,TRIM(INDIRECT("ｄａｔａ!$"&amp;BI$112&amp;"$"&amp;$B287))="",1,TRIM(INDIRECT("ｄａｔａ!$"&amp;BI$112&amp;"$"&amp;$B287))&lt;&gt;"",0)</f>
        <v>1</v>
      </c>
      <c r="BJ287" s="80" cm="1">
        <f t="array" aca="1" ref="BJ287" ca="1">_xlfn.IFS(BJ288=1,0,TRIM(INDIRECT("ｄａｔａ!$"&amp;BJ$112&amp;"$"&amp;$B287))="",1,TRIM(INDIRECT("ｄａｔａ!$"&amp;BJ$112&amp;"$"&amp;$B287))&lt;&gt;"",0)</f>
        <v>1</v>
      </c>
      <c r="BK287" s="80" cm="1">
        <f t="array" aca="1" ref="BK287" ca="1">_xlfn.IFS(BK288=1,0,TRIM(INDIRECT("ｄａｔａ!$"&amp;BK$112&amp;"$"&amp;$B287))="",1,TRIM(INDIRECT("ｄａｔａ!$"&amp;BK$112&amp;"$"&amp;$B287))&lt;&gt;"",0)</f>
        <v>1</v>
      </c>
      <c r="BL287" s="80" cm="1">
        <f t="array" aca="1" ref="BL287" ca="1">_xlfn.IFS(BL288=1,0,TRIM(INDIRECT("ｄａｔａ!$"&amp;BL$112&amp;"$"&amp;$B287))="",1,TRIM(INDIRECT("ｄａｔａ!$"&amp;BL$112&amp;"$"&amp;$B287))&lt;&gt;"",0)</f>
        <v>1</v>
      </c>
      <c r="BM287" s="80" cm="1">
        <f t="array" aca="1" ref="BM287" ca="1">_xlfn.IFS(BM288=1,0,TRIM(INDIRECT("ｄａｔａ!$"&amp;BM$112&amp;"$"&amp;$B287))="",1,TRIM(INDIRECT("ｄａｔａ!$"&amp;BM$112&amp;"$"&amp;$B287))&lt;&gt;"",0)</f>
        <v>1</v>
      </c>
      <c r="BN287" s="80" cm="1">
        <f t="array" aca="1" ref="BN287" ca="1">_xlfn.IFS(BN288=1,0,TRIM(INDIRECT("ｄａｔａ!$"&amp;BN$112&amp;"$"&amp;$B287))="",1,TRIM(INDIRECT("ｄａｔａ!$"&amp;BN$112&amp;"$"&amp;$B287))&lt;&gt;"",0)</f>
        <v>1</v>
      </c>
      <c r="BO287" s="80" cm="1">
        <f t="array" aca="1" ref="BO287" ca="1">_xlfn.IFS(BO288=1,0,TRIM(INDIRECT("ｄａｔａ!$"&amp;BO$112&amp;"$"&amp;$B287))="",1,TRIM(INDIRECT("ｄａｔａ!$"&amp;BO$112&amp;"$"&amp;$B287))&lt;&gt;"",0)</f>
        <v>1</v>
      </c>
      <c r="BP287" s="80" cm="1">
        <f t="array" aca="1" ref="BP287" ca="1">_xlfn.IFS(BP288=1,0,TRIM(INDIRECT("ｄａｔａ!$"&amp;BP$112&amp;"$"&amp;$B287))="",1,TRIM(INDIRECT("ｄａｔａ!$"&amp;BP$112&amp;"$"&amp;$B287))&lt;&gt;"",0)</f>
        <v>1</v>
      </c>
    </row>
    <row r="288" spans="1:68" x14ac:dyDescent="0.2">
      <c r="B288" s="80">
        <f>VLOOKUP($A285,$A$11:$B$110,2,FALSE)</f>
        <v>50</v>
      </c>
      <c r="C288" s="80" t="s">
        <v>2430</v>
      </c>
      <c r="D288" s="80" cm="1">
        <f t="array" aca="1" ref="D288" ca="1">IF(ISERROR(INDIRECT("ｄａｔａ!$"&amp;D$112&amp;"$"&amp;$B288)),1,0)</f>
        <v>0</v>
      </c>
      <c r="F288" s="80" cm="1">
        <f t="array" aca="1" ref="F288" ca="1">IF(ISERROR(INDIRECT("ｄａｔａ!$"&amp;F$112&amp;"$"&amp;$B288)),1,0)</f>
        <v>0</v>
      </c>
      <c r="G288" s="80" cm="1">
        <f t="array" aca="1" ref="G288" ca="1">IF(ISERROR(INDIRECT("ｄａｔａ!$"&amp;G$112&amp;"$"&amp;$B288)),1,0)</f>
        <v>0</v>
      </c>
      <c r="H288" s="80" cm="1">
        <f t="array" aca="1" ref="H288" ca="1">IF(ISERROR(INDIRECT("ｄａｔａ!$"&amp;H$112&amp;"$"&amp;$B288)),1,0)</f>
        <v>0</v>
      </c>
      <c r="I288" s="80" cm="1">
        <f t="array" aca="1" ref="I288" ca="1">IF(ISERROR(INDIRECT("ｄａｔａ!$"&amp;I$112&amp;"$"&amp;$B288)),1,0)</f>
        <v>0</v>
      </c>
      <c r="J288" s="80" cm="1">
        <f t="array" aca="1" ref="J288" ca="1">IF(ISERROR(INDIRECT("ｄａｔａ!$"&amp;J$112&amp;"$"&amp;$B288)),1,0)</f>
        <v>0</v>
      </c>
      <c r="K288" s="80" cm="1">
        <f t="array" aca="1" ref="K288" ca="1">IF(ISERROR(INDIRECT("ｄａｔａ!$"&amp;K$112&amp;"$"&amp;$B288)),1,0)</f>
        <v>0</v>
      </c>
      <c r="L288" s="80" cm="1">
        <f t="array" aca="1" ref="L288" ca="1">IF(ISERROR(INDIRECT("ｄａｔａ!$"&amp;L$112&amp;"$"&amp;$B288)),1,0)</f>
        <v>0</v>
      </c>
      <c r="M288" s="80" cm="1">
        <f t="array" aca="1" ref="M288" ca="1">IF(ISERROR(INDIRECT("ｄａｔａ!$"&amp;M$112&amp;"$"&amp;$B288)),1,0)</f>
        <v>0</v>
      </c>
      <c r="N288" s="80" cm="1">
        <f t="array" aca="1" ref="N288" ca="1">IF(ISERROR(INDIRECT("ｄａｔａ!$"&amp;N$112&amp;"$"&amp;$B288)),1,0)</f>
        <v>0</v>
      </c>
      <c r="O288" s="80" cm="1">
        <f t="array" aca="1" ref="O288" ca="1">IF(ISERROR(INDIRECT("ｄａｔａ!$"&amp;O$112&amp;"$"&amp;$B288)),1,0)</f>
        <v>0</v>
      </c>
      <c r="P288" s="80" cm="1">
        <f t="array" aca="1" ref="P288" ca="1">IF(ISERROR(INDIRECT("ｄａｔａ!$"&amp;P$112&amp;"$"&amp;$B288)),1,0)</f>
        <v>0</v>
      </c>
      <c r="Q288" s="80" cm="1">
        <f t="array" aca="1" ref="Q288" ca="1">IF(ISERROR(INDIRECT("ｄａｔａ!$"&amp;Q$112&amp;"$"&amp;$B288)),1,0)</f>
        <v>0</v>
      </c>
      <c r="R288" s="80" cm="1">
        <f t="array" aca="1" ref="R288" ca="1">IF(ISERROR(INDIRECT("ｄａｔａ!$"&amp;R$112&amp;"$"&amp;$B288)),1,0)</f>
        <v>0</v>
      </c>
      <c r="S288" s="80" cm="1">
        <f t="array" aca="1" ref="S288" ca="1">IF(ISERROR(INDIRECT("ｄａｔａ!$"&amp;S$112&amp;"$"&amp;$B288)),1,0)</f>
        <v>0</v>
      </c>
      <c r="T288" s="80" cm="1">
        <f t="array" aca="1" ref="T288" ca="1">IF(ISERROR(INDIRECT("ｄａｔａ!$"&amp;T$112&amp;"$"&amp;$B288)),1,0)</f>
        <v>0</v>
      </c>
      <c r="U288" s="80" cm="1">
        <f t="array" aca="1" ref="U288" ca="1">IF(ISERROR(INDIRECT("ｄａｔａ!$"&amp;U$112&amp;"$"&amp;$B288)),1,0)</f>
        <v>0</v>
      </c>
      <c r="V288" s="80" cm="1">
        <f t="array" aca="1" ref="V288" ca="1">IF(ISERROR(INDIRECT("ｄａｔａ!$"&amp;V$112&amp;"$"&amp;$B288)),1,0)</f>
        <v>0</v>
      </c>
      <c r="W288" s="80" cm="1">
        <f t="array" aca="1" ref="W288" ca="1">IF(ISERROR(INDIRECT("ｄａｔａ!$"&amp;W$112&amp;"$"&amp;$B288)),1,0)</f>
        <v>0</v>
      </c>
      <c r="X288" s="80">
        <f ca="1">IF(SUM($Y286:$AO286,$Y288:$AO288)&gt;0,1,0)</f>
        <v>0</v>
      </c>
      <c r="Y288" s="80" cm="1">
        <f t="array" aca="1" ref="Y288" ca="1">IF(ISERROR(INDIRECT("ｄａｔａ!$"&amp;Y$112&amp;"$"&amp;$B288)),1,0)</f>
        <v>0</v>
      </c>
      <c r="Z288" s="80" cm="1">
        <f t="array" aca="1" ref="Z288" ca="1">IF(ISERROR(INDIRECT("ｄａｔａ!$"&amp;Z$112&amp;"$"&amp;$B288)),1,0)</f>
        <v>0</v>
      </c>
      <c r="AA288" s="80" cm="1">
        <f t="array" aca="1" ref="AA288" ca="1">IF(ISERROR(INDIRECT("ｄａｔａ!$"&amp;AA$112&amp;"$"&amp;$B288)),1,0)</f>
        <v>0</v>
      </c>
      <c r="AB288" s="80" cm="1">
        <f t="array" aca="1" ref="AB288" ca="1">IF(ISERROR(INDIRECT("ｄａｔａ!$"&amp;AB$112&amp;"$"&amp;$B288)),1,0)</f>
        <v>0</v>
      </c>
      <c r="AC288" s="80" cm="1">
        <f t="array" aca="1" ref="AC288" ca="1">IF(ISERROR(INDIRECT("ｄａｔａ!$"&amp;AC$112&amp;"$"&amp;$B288)),1,0)</f>
        <v>0</v>
      </c>
      <c r="AD288" s="80" cm="1">
        <f t="array" aca="1" ref="AD288" ca="1">IF(ISERROR(INDIRECT("ｄａｔａ!$"&amp;AD$112&amp;"$"&amp;$B288)),1,0)</f>
        <v>0</v>
      </c>
      <c r="AE288" s="80" cm="1">
        <f t="array" aca="1" ref="AE288" ca="1">IF(ISERROR(INDIRECT("ｄａｔａ!$"&amp;AE$112&amp;"$"&amp;$B288)),1,0)</f>
        <v>0</v>
      </c>
      <c r="AF288" s="80" cm="1">
        <f t="array" aca="1" ref="AF288" ca="1">IF(ISERROR(INDIRECT("ｄａｔａ!$"&amp;AF$112&amp;"$"&amp;$B288)),1,0)</f>
        <v>0</v>
      </c>
      <c r="AG288" s="80" cm="1">
        <f t="array" aca="1" ref="AG288" ca="1">IF(ISERROR(INDIRECT("ｄａｔａ!$"&amp;AG$112&amp;"$"&amp;$B288)),1,0)</f>
        <v>0</v>
      </c>
      <c r="AH288" s="80" cm="1">
        <f t="array" aca="1" ref="AH288" ca="1">IF(ISERROR(INDIRECT("ｄａｔａ!$"&amp;AH$112&amp;"$"&amp;$B288)),1,0)</f>
        <v>0</v>
      </c>
      <c r="AI288" s="80" cm="1">
        <f t="array" aca="1" ref="AI288" ca="1">IF(ISERROR(INDIRECT("ｄａｔａ!$"&amp;AI$112&amp;"$"&amp;$B288)),1,0)</f>
        <v>0</v>
      </c>
      <c r="AJ288" s="80" cm="1">
        <f t="array" aca="1" ref="AJ288" ca="1">IF(ISERROR(INDIRECT("ｄａｔａ!$"&amp;AJ$112&amp;"$"&amp;$B288)),1,0)</f>
        <v>0</v>
      </c>
      <c r="AK288" s="80" cm="1">
        <f t="array" aca="1" ref="AK288" ca="1">IF(ISERROR(INDIRECT("ｄａｔａ!$"&amp;AK$112&amp;"$"&amp;$B288)),1,0)</f>
        <v>0</v>
      </c>
      <c r="AL288" s="80" cm="1">
        <f t="array" aca="1" ref="AL288" ca="1">IF(ISERROR(INDIRECT("ｄａｔａ!$"&amp;AL$112&amp;"$"&amp;$B288)),1,0)</f>
        <v>0</v>
      </c>
      <c r="AM288" s="80" cm="1">
        <f t="array" aca="1" ref="AM288" ca="1">IF(ISERROR(INDIRECT("ｄａｔａ!$"&amp;AM$112&amp;"$"&amp;$B288)),1,0)</f>
        <v>0</v>
      </c>
      <c r="AN288" s="80" cm="1">
        <f t="array" aca="1" ref="AN288" ca="1">IF(ISERROR(INDIRECT("ｄａｔａ!$"&amp;AN$112&amp;"$"&amp;$B288)),1,0)</f>
        <v>0</v>
      </c>
      <c r="AO288" s="80" cm="1">
        <f t="array" aca="1" ref="AO288" ca="1">IF(ISERROR(INDIRECT("ｄａｔａ!$"&amp;AO$112&amp;"$"&amp;$B288)),1,0)</f>
        <v>0</v>
      </c>
      <c r="AP288" s="80">
        <f ca="1">IF(SUM($AQ286:$AZ286,$AQ288:$AZ288)&gt;0,1,0)</f>
        <v>0</v>
      </c>
      <c r="AQ288" s="80" cm="1">
        <f t="array" aca="1" ref="AQ288" ca="1">IF(ISERROR(INDIRECT("ｄａｔａ!$"&amp;AQ$112&amp;"$"&amp;$B288)),1,0)</f>
        <v>0</v>
      </c>
      <c r="AR288" s="80" cm="1">
        <f t="array" aca="1" ref="AR288" ca="1">IF(ISERROR(INDIRECT("ｄａｔａ!$"&amp;AR$112&amp;"$"&amp;$B288)),1,0)</f>
        <v>0</v>
      </c>
      <c r="AS288" s="80" cm="1">
        <f t="array" aca="1" ref="AS288" ca="1">IF(ISERROR(INDIRECT("ｄａｔａ!$"&amp;AS$112&amp;"$"&amp;$B288)),1,0)</f>
        <v>0</v>
      </c>
      <c r="AT288" s="80" cm="1">
        <f t="array" aca="1" ref="AT288" ca="1">IF(ISERROR(INDIRECT("ｄａｔａ!$"&amp;AT$112&amp;"$"&amp;$B288)),1,0)</f>
        <v>0</v>
      </c>
      <c r="AU288" s="80" cm="1">
        <f t="array" aca="1" ref="AU288" ca="1">IF(ISERROR(INDIRECT("ｄａｔａ!$"&amp;AU$112&amp;"$"&amp;$B288)),1,0)</f>
        <v>0</v>
      </c>
      <c r="AV288" s="80" cm="1">
        <f t="array" aca="1" ref="AV288" ca="1">IF(ISERROR(INDIRECT("ｄａｔａ!$"&amp;AV$112&amp;"$"&amp;$B288)),1,0)</f>
        <v>0</v>
      </c>
      <c r="AW288" s="80" cm="1">
        <f t="array" aca="1" ref="AW288" ca="1">IF(ISERROR(INDIRECT("ｄａｔａ!$"&amp;AW$112&amp;"$"&amp;$B288)),1,0)</f>
        <v>0</v>
      </c>
      <c r="AX288" s="80" cm="1">
        <f t="array" aca="1" ref="AX288" ca="1">IF(ISERROR(INDIRECT("ｄａｔａ!$"&amp;AX$112&amp;"$"&amp;$B288)),1,0)</f>
        <v>0</v>
      </c>
      <c r="AY288" s="80" cm="1">
        <f t="array" aca="1" ref="AY288" ca="1">IF(ISERROR(INDIRECT("ｄａｔａ!$"&amp;AY$112&amp;"$"&amp;$B288)),1,0)</f>
        <v>0</v>
      </c>
      <c r="AZ288" s="80" cm="1">
        <f t="array" aca="1" ref="AZ288" ca="1">IF(ISERROR(INDIRECT("ｄａｔａ!$"&amp;AZ$112&amp;"$"&amp;$B288)),1,0)</f>
        <v>0</v>
      </c>
      <c r="BA288" s="80">
        <f ca="1">IF(SUM($BB286:$BP286,$BB288:$BP288)&gt;0,1,0)</f>
        <v>0</v>
      </c>
      <c r="BB288" s="80" cm="1">
        <f t="array" aca="1" ref="BB288" ca="1">IF(ISERROR(INDIRECT("ｄａｔａ!$"&amp;BB$112&amp;"$"&amp;$B288)),1,0)</f>
        <v>0</v>
      </c>
      <c r="BC288" s="80" cm="1">
        <f t="array" aca="1" ref="BC288" ca="1">IF(ISERROR(INDIRECT("ｄａｔａ!$"&amp;BC$112&amp;"$"&amp;$B288)),1,0)</f>
        <v>0</v>
      </c>
      <c r="BD288" s="80" cm="1">
        <f t="array" aca="1" ref="BD288" ca="1">IF(ISERROR(INDIRECT("ｄａｔａ!$"&amp;BD$112&amp;"$"&amp;$B288)),1,0)</f>
        <v>0</v>
      </c>
      <c r="BE288" s="80" cm="1">
        <f t="array" aca="1" ref="BE288" ca="1">IF(ISERROR(INDIRECT("ｄａｔａ!$"&amp;BE$112&amp;"$"&amp;$B288)),1,0)</f>
        <v>0</v>
      </c>
      <c r="BF288" s="80" cm="1">
        <f t="array" aca="1" ref="BF288" ca="1">IF(ISERROR(INDIRECT("ｄａｔａ!$"&amp;BF$112&amp;"$"&amp;$B288)),1,0)</f>
        <v>0</v>
      </c>
      <c r="BG288" s="80" cm="1">
        <f t="array" aca="1" ref="BG288" ca="1">IF(ISERROR(INDIRECT("ｄａｔａ!$"&amp;BG$112&amp;"$"&amp;$B288)),1,0)</f>
        <v>0</v>
      </c>
      <c r="BH288" s="80" cm="1">
        <f t="array" aca="1" ref="BH288" ca="1">IF(ISERROR(INDIRECT("ｄａｔａ!$"&amp;BH$112&amp;"$"&amp;$B288)),1,0)</f>
        <v>0</v>
      </c>
      <c r="BI288" s="80" cm="1">
        <f t="array" aca="1" ref="BI288" ca="1">IF(ISERROR(INDIRECT("ｄａｔａ!$"&amp;BI$112&amp;"$"&amp;$B288)),1,0)</f>
        <v>0</v>
      </c>
      <c r="BJ288" s="80" cm="1">
        <f t="array" aca="1" ref="BJ288" ca="1">IF(ISERROR(INDIRECT("ｄａｔａ!$"&amp;BJ$112&amp;"$"&amp;$B288)),1,0)</f>
        <v>0</v>
      </c>
      <c r="BK288" s="80" cm="1">
        <f t="array" aca="1" ref="BK288" ca="1">IF(ISERROR(INDIRECT("ｄａｔａ!$"&amp;BK$112&amp;"$"&amp;$B288)),1,0)</f>
        <v>0</v>
      </c>
      <c r="BL288" s="80" cm="1">
        <f t="array" aca="1" ref="BL288" ca="1">IF(ISERROR(INDIRECT("ｄａｔａ!$"&amp;BL$112&amp;"$"&amp;$B288)),1,0)</f>
        <v>0</v>
      </c>
      <c r="BM288" s="80" cm="1">
        <f t="array" aca="1" ref="BM288" ca="1">IF(ISERROR(INDIRECT("ｄａｔａ!$"&amp;BM$112&amp;"$"&amp;$B288)),1,0)</f>
        <v>0</v>
      </c>
      <c r="BN288" s="80" cm="1">
        <f t="array" aca="1" ref="BN288" ca="1">IF(ISERROR(INDIRECT("ｄａｔａ!$"&amp;BN$112&amp;"$"&amp;$B288)),1,0)</f>
        <v>0</v>
      </c>
      <c r="BO288" s="80" cm="1">
        <f t="array" aca="1" ref="BO288" ca="1">IF(ISERROR(INDIRECT("ｄａｔａ!$"&amp;BO$112&amp;"$"&amp;$B288)),1,0)</f>
        <v>0</v>
      </c>
      <c r="BP288" s="80" cm="1">
        <f t="array" aca="1" ref="BP288" ca="1">IF(ISERROR(INDIRECT("ｄａｔａ!$"&amp;BP$112&amp;"$"&amp;$B288)),1,0)</f>
        <v>0</v>
      </c>
    </row>
    <row r="289" spans="1:68" x14ac:dyDescent="0.2">
      <c r="A289" s="80" t="s">
        <v>2362</v>
      </c>
      <c r="B289" s="80">
        <f>VLOOKUP($A289,$A$11:$B$110,2,FALSE)</f>
        <v>51</v>
      </c>
      <c r="C289" s="80" t="s">
        <v>2435</v>
      </c>
      <c r="D289" s="80" cm="1">
        <f t="array" aca="1" ref="D289" ca="1">_xlfn.IFS(D290=1,0,D291=1,0,AND(INDIRECT("ｄａｔａ!$"&amp;D$112&amp;"$"&amp;$B289)&lt;=INDIRECT("kikan!$Q$11"),INDIRECT("ｄａｔａ!$"&amp;D$112&amp;"$"&amp;$B289)&gt;=INDIRECT("kikan!$K$11")),0,TRUE,1)</f>
        <v>0</v>
      </c>
      <c r="F289" s="80">
        <v>0</v>
      </c>
      <c r="G289" s="80">
        <v>0</v>
      </c>
      <c r="H289" s="80">
        <v>0</v>
      </c>
      <c r="I289" s="80" cm="1">
        <f t="array" aca="1" ref="I289" ca="1">_xlfn.IFS(I290=1,0,I291=1,0,INDIRECT("ｄａｔａ!$"&amp;I$112&amp;"$"&amp;$B289)&gt;=INDIRECT("kikan!$I$11"),0,TRUE,1)</f>
        <v>0</v>
      </c>
      <c r="J289" s="80" cm="1">
        <f t="array" aca="1" ref="J289" ca="1">_xlfn.IFS(D292=1,0,I289=1,0,J290=1,0,I291=1,0,J291=1,0,INDIRECT("ｄａｔａ!$"&amp;I$112&amp;"$"&amp;$B289)&gt;INDIRECT("kikan!$I$11"),0,INDIRECT("ｄａｔａ!$"&amp;J$112&amp;"$"&amp;$B289)&gt;=INDIRECT("ｄａｔａ!$"&amp;D$112&amp;"$"&amp;$B289),0,TRUE,1)</f>
        <v>0</v>
      </c>
      <c r="K289" s="80" cm="1">
        <f t="array" aca="1" ref="K289" ca="1">_xlfn.IFS(K290=1,0,K291=1,0,AND(INDIRECT("ｄａｔａ!$"&amp;K$112&amp;"$"&amp;$B290)&gt;0,INDIRECT("ｄａｔａ!$"&amp;K$112&amp;"$"&amp;$B290)&lt;10000),0,TRUE,1)</f>
        <v>0</v>
      </c>
      <c r="L289" s="80" cm="1">
        <f t="array" aca="1" ref="L289" ca="1">_xlfn.IFS(L290=1,0,L291=1,0,INDIRECT("ｄａｔａ!$"&amp;L$112&amp;"$"&amp;$B289)&lt;20000,1,TRUE,0)</f>
        <v>0</v>
      </c>
      <c r="M289" s="80">
        <v>0</v>
      </c>
      <c r="N289" s="80">
        <v>0</v>
      </c>
      <c r="O289" s="80" cm="1">
        <f t="array" aca="1" ref="O289" ca="1">_xlfn.IFS(O292=1,0,INDIRECT("ｄａｔａ!$"&amp;O$112&amp;"$"&amp;$B290)=4,1,TRUE,0)</f>
        <v>0</v>
      </c>
      <c r="P289" s="80" cm="1">
        <f t="array" aca="1" ref="P289" ca="1">_xlfn.IFS(P292=1,0,AND(INDIRECT("ｄａｔａ!$"&amp;P$112&amp;"$"&amp;$B290)&lt;=3,INDIRECT("ｄａｔａ!$"&amp;P$112&amp;"$"&amp;$B290)&gt;0),1,TRUE,0)</f>
        <v>0</v>
      </c>
      <c r="Q289" s="80" cm="1">
        <f t="array" aca="1" ref="Q289" ca="1">_xlfn.IFS(Q292=1,0,INDIRECT("ｄａｔａ!$"&amp;Q$112&amp;"$"&amp;$B289)=1,1,TRUE,0)</f>
        <v>0</v>
      </c>
      <c r="R289" s="80">
        <v>0</v>
      </c>
      <c r="S289" s="80">
        <v>0</v>
      </c>
      <c r="T289" s="80">
        <v>0</v>
      </c>
      <c r="U289" s="80">
        <v>0</v>
      </c>
      <c r="V289" s="80">
        <v>0</v>
      </c>
      <c r="W289" s="80">
        <v>0</v>
      </c>
      <c r="X289" s="80">
        <f ca="1">IF(AND(SUM($Y289:$AO289)=0,17-SUM($Y291:$AO291)&gt;1),1,0)</f>
        <v>0</v>
      </c>
      <c r="Y289" s="80" cm="1">
        <f t="array" aca="1" ref="Y289" ca="1">_xlfn.IFS(Y292=1,0,INDIRECT("ｄａｔａ!$"&amp;Y$112&amp;"$"&amp;$B289)=2,1,TRUE,0)</f>
        <v>0</v>
      </c>
      <c r="Z289" s="80" cm="1">
        <f t="array" aca="1" ref="Z289" ca="1">_xlfn.IFS(Z292=1,0,INDIRECT("ｄａｔａ!$"&amp;Z$112&amp;"$"&amp;$B289)=2,1,TRUE,0)</f>
        <v>0</v>
      </c>
      <c r="AA289" s="80" cm="1">
        <f t="array" aca="1" ref="AA289" ca="1">_xlfn.IFS(AA292=1,0,INDIRECT("ｄａｔａ!$"&amp;AA$112&amp;"$"&amp;$B289)=2,1,TRUE,0)</f>
        <v>0</v>
      </c>
      <c r="AB289" s="80" cm="1">
        <f t="array" aca="1" ref="AB289" ca="1">_xlfn.IFS(AB292=1,0,INDIRECT("ｄａｔａ!$"&amp;AB$112&amp;"$"&amp;$B289)=2,1,TRUE,0)</f>
        <v>0</v>
      </c>
      <c r="AC289" s="80" cm="1">
        <f t="array" aca="1" ref="AC289" ca="1">_xlfn.IFS(AC292=1,0,INDIRECT("ｄａｔａ!$"&amp;AC$112&amp;"$"&amp;$B289)=2,1,TRUE,0)</f>
        <v>0</v>
      </c>
      <c r="AD289" s="80" cm="1">
        <f t="array" aca="1" ref="AD289" ca="1">_xlfn.IFS(AD292=1,0,INDIRECT("ｄａｔａ!$"&amp;AD$112&amp;"$"&amp;$B289)=2,1,TRUE,0)</f>
        <v>0</v>
      </c>
      <c r="AE289" s="80" cm="1">
        <f t="array" aca="1" ref="AE289" ca="1">_xlfn.IFS(AE292=1,0,INDIRECT("ｄａｔａ!$"&amp;AE$112&amp;"$"&amp;$B289)=2,1,TRUE,0)</f>
        <v>0</v>
      </c>
      <c r="AF289" s="80" cm="1">
        <f t="array" aca="1" ref="AF289" ca="1">_xlfn.IFS(AF292=1,0,INDIRECT("ｄａｔａ!$"&amp;AF$112&amp;"$"&amp;$B289)=2,1,TRUE,0)</f>
        <v>0</v>
      </c>
      <c r="AG289" s="80" cm="1">
        <f t="array" aca="1" ref="AG289" ca="1">_xlfn.IFS(AG292=1,0,INDIRECT("ｄａｔａ!$"&amp;AG$112&amp;"$"&amp;$B289)=2,1,TRUE,0)</f>
        <v>0</v>
      </c>
      <c r="AH289" s="80" cm="1">
        <f t="array" aca="1" ref="AH289" ca="1">_xlfn.IFS(AH292=1,0,INDIRECT("ｄａｔａ!$"&amp;AH$112&amp;"$"&amp;$B289)=2,1,TRUE,0)</f>
        <v>0</v>
      </c>
      <c r="AI289" s="80" cm="1">
        <f t="array" aca="1" ref="AI289" ca="1">_xlfn.IFS(AI292=1,0,INDIRECT("ｄａｔａ!$"&amp;AI$112&amp;"$"&amp;$B289)=2,1,TRUE,0)</f>
        <v>0</v>
      </c>
      <c r="AJ289" s="80" cm="1">
        <f t="array" aca="1" ref="AJ289" ca="1">_xlfn.IFS(AJ292=1,0,INDIRECT("ｄａｔａ!$"&amp;AJ$112&amp;"$"&amp;$B289)=2,1,TRUE,0)</f>
        <v>0</v>
      </c>
      <c r="AK289" s="80" cm="1">
        <f t="array" aca="1" ref="AK289" ca="1">_xlfn.IFS(AK292=1,0,INDIRECT("ｄａｔａ!$"&amp;AK$112&amp;"$"&amp;$B289)=2,1,TRUE,0)</f>
        <v>0</v>
      </c>
      <c r="AL289" s="80" cm="1">
        <f t="array" aca="1" ref="AL289" ca="1">_xlfn.IFS(AL292=1,0,INDIRECT("ｄａｔａ!$"&amp;AL$112&amp;"$"&amp;$B289)=2,1,TRUE,0)</f>
        <v>0</v>
      </c>
      <c r="AM289" s="80" cm="1">
        <f t="array" aca="1" ref="AM289" ca="1">_xlfn.IFS(AM292=1,0,INDIRECT("ｄａｔａ!$"&amp;AM$112&amp;"$"&amp;$B289)=2,1,TRUE,0)</f>
        <v>0</v>
      </c>
      <c r="AN289" s="80" cm="1">
        <f t="array" aca="1" ref="AN289" ca="1">_xlfn.IFS(AN292=1,0,INDIRECT("ｄａｔａ!$"&amp;AN$112&amp;"$"&amp;$B289)=2,1,TRUE,0)</f>
        <v>0</v>
      </c>
      <c r="AO289" s="80" cm="1">
        <f t="array" aca="1" ref="AO289" ca="1">_xlfn.IFS(AO292=1,0,INDIRECT("ｄａｔａ!$"&amp;AO$112&amp;"$"&amp;$B289)=2,1,TRUE,0)</f>
        <v>0</v>
      </c>
      <c r="AP289" s="80">
        <f ca="1">IF(AND(SUM($AQ289:$AZ289)=0,10-SUM($AQ291:$AZ291)&gt;1),1,0)</f>
        <v>0</v>
      </c>
      <c r="AQ289" s="80" cm="1">
        <f t="array" aca="1" ref="AQ289" ca="1">_xlfn.IFS(AQ292=1,0,INDIRECT("ｄａｔａ!$"&amp;AQ$112&amp;"$"&amp;$B289)=2,1,TRUE,0)</f>
        <v>0</v>
      </c>
      <c r="AR289" s="80" cm="1">
        <f t="array" aca="1" ref="AR289" ca="1">_xlfn.IFS(AR292=1,0,INDIRECT("ｄａｔａ!$"&amp;AR$112&amp;"$"&amp;$B289)=2,1,TRUE,0)</f>
        <v>0</v>
      </c>
      <c r="AS289" s="80" cm="1">
        <f t="array" aca="1" ref="AS289" ca="1">_xlfn.IFS(AS292=1,0,INDIRECT("ｄａｔａ!$"&amp;AS$112&amp;"$"&amp;$B289)=2,1,TRUE,0)</f>
        <v>0</v>
      </c>
      <c r="AT289" s="80" cm="1">
        <f t="array" aca="1" ref="AT289" ca="1">_xlfn.IFS(AT292=1,0,INDIRECT("ｄａｔａ!$"&amp;AT$112&amp;"$"&amp;$B289)=2,1,TRUE,0)</f>
        <v>0</v>
      </c>
      <c r="AU289" s="80" cm="1">
        <f t="array" aca="1" ref="AU289" ca="1">_xlfn.IFS(AU292=1,0,INDIRECT("ｄａｔａ!$"&amp;AU$112&amp;"$"&amp;$B289)=2,1,TRUE,0)</f>
        <v>0</v>
      </c>
      <c r="AV289" s="80" cm="1">
        <f t="array" aca="1" ref="AV289" ca="1">_xlfn.IFS(AV292=1,0,INDIRECT("ｄａｔａ!$"&amp;AV$112&amp;"$"&amp;$B289)=2,1,TRUE,0)</f>
        <v>0</v>
      </c>
      <c r="AW289" s="80" cm="1">
        <f t="array" aca="1" ref="AW289" ca="1">_xlfn.IFS(AW292=1,0,INDIRECT("ｄａｔａ!$"&amp;AW$112&amp;"$"&amp;$B289)=2,1,TRUE,0)</f>
        <v>0</v>
      </c>
      <c r="AX289" s="80" cm="1">
        <f t="array" aca="1" ref="AX289" ca="1">_xlfn.IFS(AX292=1,0,INDIRECT("ｄａｔａ!$"&amp;AX$112&amp;"$"&amp;$B289)=2,1,TRUE,0)</f>
        <v>0</v>
      </c>
      <c r="AY289" s="80" cm="1">
        <f t="array" aca="1" ref="AY289" ca="1">_xlfn.IFS(AY292=1,0,INDIRECT("ｄａｔａ!$"&amp;AY$112&amp;"$"&amp;$B289)=2,1,TRUE,0)</f>
        <v>0</v>
      </c>
      <c r="AZ289" s="80" cm="1">
        <f t="array" aca="1" ref="AZ289" ca="1">_xlfn.IFS(AZ292=1,0,INDIRECT("ｄａｔａ!$"&amp;AZ$112&amp;"$"&amp;$B289)=2,1,TRUE,0)</f>
        <v>0</v>
      </c>
      <c r="BA289" s="80">
        <f ca="1">IF(AND(SUM($BB289:$BP289)=0,15-SUM($BB291:$BP291)&gt;1),1,0)</f>
        <v>0</v>
      </c>
      <c r="BB289" s="80" cm="1">
        <f t="array" aca="1" ref="BB289" ca="1">_xlfn.IFS(BB292=1,0,INDIRECT("ｄａｔａ!$"&amp;BB$112&amp;"$"&amp;$B289)=2,1,TRUE,0)</f>
        <v>0</v>
      </c>
      <c r="BC289" s="80" cm="1">
        <f t="array" aca="1" ref="BC289" ca="1">_xlfn.IFS(BC292=1,0,INDIRECT("ｄａｔａ!$"&amp;BC$112&amp;"$"&amp;$B289)=2,1,TRUE,0)</f>
        <v>0</v>
      </c>
      <c r="BD289" s="80" cm="1">
        <f t="array" aca="1" ref="BD289" ca="1">_xlfn.IFS(BD292=1,0,INDIRECT("ｄａｔａ!$"&amp;BD$112&amp;"$"&amp;$B289)=2,1,TRUE,0)</f>
        <v>0</v>
      </c>
      <c r="BE289" s="80" cm="1">
        <f t="array" aca="1" ref="BE289" ca="1">_xlfn.IFS(BE292=1,0,INDIRECT("ｄａｔａ!$"&amp;BE$112&amp;"$"&amp;$B289)=2,1,TRUE,0)</f>
        <v>0</v>
      </c>
      <c r="BF289" s="80" cm="1">
        <f t="array" aca="1" ref="BF289" ca="1">_xlfn.IFS(BF292=1,0,INDIRECT("ｄａｔａ!$"&amp;BF$112&amp;"$"&amp;$B289)=2,1,TRUE,0)</f>
        <v>0</v>
      </c>
      <c r="BG289" s="80" cm="1">
        <f t="array" aca="1" ref="BG289" ca="1">_xlfn.IFS(BG292=1,0,INDIRECT("ｄａｔａ!$"&amp;BG$112&amp;"$"&amp;$B289)=2,1,TRUE,0)</f>
        <v>0</v>
      </c>
      <c r="BH289" s="80" cm="1">
        <f t="array" aca="1" ref="BH289" ca="1">_xlfn.IFS(BH292=1,0,INDIRECT("ｄａｔａ!$"&amp;BH$112&amp;"$"&amp;$B289)=2,1,TRUE,0)</f>
        <v>0</v>
      </c>
      <c r="BI289" s="80" cm="1">
        <f t="array" aca="1" ref="BI289" ca="1">_xlfn.IFS(BI292=1,0,INDIRECT("ｄａｔａ!$"&amp;BI$112&amp;"$"&amp;$B289)=2,1,TRUE,0)</f>
        <v>0</v>
      </c>
      <c r="BJ289" s="80" cm="1">
        <f t="array" aca="1" ref="BJ289" ca="1">_xlfn.IFS(BJ292=1,0,INDIRECT("ｄａｔａ!$"&amp;BJ$112&amp;"$"&amp;$B289)=2,1,TRUE,0)</f>
        <v>0</v>
      </c>
      <c r="BK289" s="80" cm="1">
        <f t="array" aca="1" ref="BK289" ca="1">_xlfn.IFS(BK292=1,0,INDIRECT("ｄａｔａ!$"&amp;BK$112&amp;"$"&amp;$B289)=2,1,TRUE,0)</f>
        <v>0</v>
      </c>
      <c r="BL289" s="80" cm="1">
        <f t="array" aca="1" ref="BL289" ca="1">_xlfn.IFS(BL292=1,0,INDIRECT("ｄａｔａ!$"&amp;BL$112&amp;"$"&amp;$B289)=2,1,TRUE,0)</f>
        <v>0</v>
      </c>
      <c r="BM289" s="80" cm="1">
        <f t="array" aca="1" ref="BM289" ca="1">_xlfn.IFS(BM292=1,0,INDIRECT("ｄａｔａ!$"&amp;BM$112&amp;"$"&amp;$B289)=2,1,TRUE,0)</f>
        <v>0</v>
      </c>
      <c r="BN289" s="80" cm="1">
        <f t="array" aca="1" ref="BN289" ca="1">_xlfn.IFS(BN292=1,0,INDIRECT("ｄａｔａ!$"&amp;BN$112&amp;"$"&amp;$B289)=2,1,TRUE,0)</f>
        <v>0</v>
      </c>
      <c r="BO289" s="80" cm="1">
        <f t="array" aca="1" ref="BO289" ca="1">_xlfn.IFS(BO292=1,0,INDIRECT("ｄａｔａ!$"&amp;BO$112&amp;"$"&amp;$B289)=2,1,TRUE,0)</f>
        <v>0</v>
      </c>
      <c r="BP289" s="80" cm="1">
        <f t="array" aca="1" ref="BP289" ca="1">_xlfn.IFS(BP292=1,0,INDIRECT("ｄａｔａ!$"&amp;BP$112&amp;"$"&amp;$B289)=2,1,TRUE,0)</f>
        <v>0</v>
      </c>
    </row>
    <row r="290" spans="1:68" x14ac:dyDescent="0.2">
      <c r="B290" s="80">
        <f>VLOOKUP($A289,$A$11:$B$110,2,FALSE)</f>
        <v>51</v>
      </c>
      <c r="C290" s="80" t="s">
        <v>2437</v>
      </c>
      <c r="D290" s="80" cm="1">
        <f t="array" aca="1" ref="D290" ca="1">_xlfn.IFS(D291=1,0,AND(ISNUMBER(INDIRECT("ｄａｔａ!$"&amp;D$112&amp;"$"&amp;$B290)),INDIRECT("ｄａｔａ!$"&amp;D$112&amp;"$"&amp;$B290)&lt;=12,INDIRECT("ｄａｔａ!$"&amp;D$112&amp;"$"&amp;$B290)&gt;=1),0,TRUE,1)</f>
        <v>1</v>
      </c>
      <c r="F290" s="80">
        <v>0</v>
      </c>
      <c r="G290" s="80">
        <v>0</v>
      </c>
      <c r="H290" s="80">
        <v>0</v>
      </c>
      <c r="I290" s="80" cm="1">
        <f t="array" aca="1" ref="I290" ca="1">_xlfn.IFS(I291=1,0,AND(ISNUMBER(INDIRECT("ｄａｔａ!$"&amp;I$112&amp;"$"&amp;$B290)),LEN(INDIRECT("ｄａｔａ!$"&amp;I$112&amp;"$"&amp;$B290))=4),0,TRUE,1)</f>
        <v>0</v>
      </c>
      <c r="J290" s="80" cm="1">
        <f t="array" aca="1" ref="J290" ca="1">_xlfn.IFS(J291=1,0,AND(ISNUMBER(INDIRECT("ｄａｔａ!$"&amp;J$112&amp;"$"&amp;$B290)),INDIRECT("ｄａｔａ!$"&amp;J$112&amp;"$"&amp;$B290)&lt;=12,INDIRECT("ｄａｔａ!$"&amp;J$112&amp;"$"&amp;$B290)&gt;=1),0,TRUE,1)</f>
        <v>0</v>
      </c>
      <c r="K290" s="80" cm="1">
        <f t="array" aca="1" ref="K290" ca="1">_xlfn.IFS(K291=1,0,ISNUMBER(INDIRECT("ｄａｔａ!$"&amp;K$112&amp;"$"&amp;$B290)),0,TRUE,1)</f>
        <v>0</v>
      </c>
      <c r="L290" s="80" cm="1">
        <f t="array" aca="1" ref="L290" ca="1">_xlfn.IFS(L291=1,0,AND(ISNUMBER(INDIRECT("ｄａｔａ!$"&amp;L$112&amp;"$"&amp;$B290)),INDIRECT("ｄａｔａ!$"&amp;L$112&amp;"$"&amp;$B290)&gt;0),0,TRUE,1)</f>
        <v>0</v>
      </c>
      <c r="M290" s="80" cm="1">
        <f t="array" aca="1" ref="M290" ca="1">_xlfn.IFS(M291=1,0,AND(INDIRECT("ｄａｔａ!$"&amp;M$112&amp;"$"&amp;$B290)&lt;=5,INDIRECT("ｄａｔａ!$"&amp;M$112&amp;"$"&amp;$B290)&gt;0),0,TRUE,1)</f>
        <v>0</v>
      </c>
      <c r="N290" s="80" cm="1">
        <f t="array" aca="1" ref="N290" ca="1">_xlfn.IFS(N291=1,0,AND(INDIRECT("ｄａｔａ!$"&amp;N$112&amp;"$"&amp;$B290)&lt;=2,INDIRECT("ｄａｔａ!$"&amp;N$112&amp;"$"&amp;$B290)&gt;0),0,TRUE,1)</f>
        <v>0</v>
      </c>
      <c r="O290" s="80" cm="1">
        <f t="array" aca="1" ref="O290" ca="1">_xlfn.IFS(O291=1,0,AND(INDIRECT("ｄａｔａ!$"&amp;O$112&amp;"$"&amp;$B290)&lt;=4,INDIRECT("ｄａｔａ!$"&amp;O$112&amp;"$"&amp;$B290)&gt;0),0,TRUE,1)</f>
        <v>0</v>
      </c>
      <c r="P290" s="80" cm="1">
        <f t="array" aca="1" ref="P290" ca="1">_xlfn.IFS(P291=1,0,AND(INDIRECT("ｄａｔａ!$"&amp;P$112&amp;"$"&amp;$B290)&lt;=3,INDIRECT("ｄａｔａ!$"&amp;P$112&amp;"$"&amp;$B290)&gt;0),0,TRUE,1)</f>
        <v>0</v>
      </c>
      <c r="Q290" s="80" cm="1">
        <f t="array" aca="1" ref="Q290" ca="1">_xlfn.IFS(Q291=1,0,AND(INDIRECT("ｄａｔａ!$"&amp;Q$112&amp;"$"&amp;$B290)&lt;=2,INDIRECT("ｄａｔａ!$"&amp;Q$112&amp;"$"&amp;$B290)&gt;0),0,TRUE,1)</f>
        <v>0</v>
      </c>
      <c r="R290" s="80" cm="1">
        <f t="array" aca="1" ref="R290" ca="1">_xlfn.IFS(R291=1,0,AND(INDIRECT("ｄａｔａ!$"&amp;R$112&amp;"$"&amp;$B290)&lt;=10,INDIRECT("ｄａｔａ!$"&amp;R$112&amp;"$"&amp;$B290)&gt;0),0,TRUE,1)</f>
        <v>0</v>
      </c>
      <c r="S290" s="80" cm="1">
        <f t="array" aca="1" ref="S290" ca="1">_xlfn.IFS(S291=1,0,AND(INDIRECT("ｄａｔａ!$"&amp;S$112&amp;"$"&amp;$B290)&lt;=5,INDIRECT("ｄａｔａ!$"&amp;S$112&amp;"$"&amp;$B290)&gt;0),0,TRUE,1)</f>
        <v>0</v>
      </c>
      <c r="T290" s="80" cm="1">
        <f t="array" aca="1" ref="T290" ca="1">_xlfn.IFS(T291=1,0,AND(INDIRECT("ｄａｔａ!$"&amp;T$112&amp;"$"&amp;$B290)&lt;=9,INDIRECT("ｄａｔａ!$"&amp;T$112&amp;"$"&amp;$B290)&gt;0),0,TRUE,1)</f>
        <v>0</v>
      </c>
      <c r="U290" s="80" cm="1">
        <f t="array" aca="1" ref="U290" ca="1">_xlfn.IFS(U291=1,0,ISNUMBER(INDIRECT("ｄａｔａ!$"&amp;U$112&amp;"$"&amp;$B290)),0,TRUE,1)</f>
        <v>0</v>
      </c>
      <c r="V290" s="80" cm="1">
        <f t="array" aca="1" ref="V290" ca="1">_xlfn.IFS(V291=1,0,AND(INDIRECT("ｄａｔａ!$"&amp;V$112&amp;"$"&amp;$B290)&lt;=4,INDIRECT("ｄａｔａ!$"&amp;V$112&amp;"$"&amp;$B290)&gt;0),0,TRUE,1)</f>
        <v>0</v>
      </c>
      <c r="W290" s="80" cm="1">
        <f t="array" aca="1" ref="W290" ca="1">_xlfn.IFS(W291=1,0,AND(INDIRECT("ｄａｔａ!$"&amp;W$112&amp;"$"&amp;$B290)&lt;=2,INDIRECT("ｄａｔａ!$"&amp;W$112&amp;"$"&amp;$B290)&gt;0),0,TRUE,1)</f>
        <v>0</v>
      </c>
      <c r="X290" s="80">
        <f ca="1">IF(SUM($Y289:$AO289)&gt;1,1,0)</f>
        <v>0</v>
      </c>
      <c r="Y290" s="80" cm="1">
        <f t="array" aca="1" ref="Y290" ca="1">_xlfn.IFS(Y292=1,0,Y291=1,0,AND(INDIRECT("ｄａｔａ!$"&amp;Y$112&amp;"$"&amp;$B290)&lt;=2,INDIRECT("ｄａｔａ!$"&amp;Y$112&amp;"$"&amp;$B290)&gt;0),0,TRUE,1)</f>
        <v>0</v>
      </c>
      <c r="Z290" s="80" cm="1">
        <f t="array" aca="1" ref="Z290" ca="1">_xlfn.IFS(Z292=1,0,Z291=1,0,AND(INDIRECT("ｄａｔａ!$"&amp;Z$112&amp;"$"&amp;$B290)&lt;=2,INDIRECT("ｄａｔａ!$"&amp;Z$112&amp;"$"&amp;$B290)&gt;0),0,TRUE,1)</f>
        <v>0</v>
      </c>
      <c r="AA290" s="80" cm="1">
        <f t="array" aca="1" ref="AA290" ca="1">_xlfn.IFS(AA292=1,0,AA291=1,0,AND(INDIRECT("ｄａｔａ!$"&amp;AA$112&amp;"$"&amp;$B290)&lt;=2,INDIRECT("ｄａｔａ!$"&amp;AA$112&amp;"$"&amp;$B290)&gt;0),0,TRUE,1)</f>
        <v>0</v>
      </c>
      <c r="AB290" s="80" cm="1">
        <f t="array" aca="1" ref="AB290" ca="1">_xlfn.IFS(AB292=1,0,AB291=1,0,AND(INDIRECT("ｄａｔａ!$"&amp;AB$112&amp;"$"&amp;$B290)&lt;=2,INDIRECT("ｄａｔａ!$"&amp;AB$112&amp;"$"&amp;$B290)&gt;0),0,TRUE,1)</f>
        <v>0</v>
      </c>
      <c r="AC290" s="80" cm="1">
        <f t="array" aca="1" ref="AC290" ca="1">_xlfn.IFS(AC292=1,0,AC291=1,0,AND(INDIRECT("ｄａｔａ!$"&amp;AC$112&amp;"$"&amp;$B290)&lt;=2,INDIRECT("ｄａｔａ!$"&amp;AC$112&amp;"$"&amp;$B290)&gt;0),0,TRUE,1)</f>
        <v>0</v>
      </c>
      <c r="AD290" s="80" cm="1">
        <f t="array" aca="1" ref="AD290" ca="1">_xlfn.IFS(AD292=1,0,AD291=1,0,AND(INDIRECT("ｄａｔａ!$"&amp;AD$112&amp;"$"&amp;$B290)&lt;=2,INDIRECT("ｄａｔａ!$"&amp;AD$112&amp;"$"&amp;$B290)&gt;0),0,TRUE,1)</f>
        <v>0</v>
      </c>
      <c r="AE290" s="80" cm="1">
        <f t="array" aca="1" ref="AE290" ca="1">_xlfn.IFS(AE292=1,0,AE291=1,0,AND(INDIRECT("ｄａｔａ!$"&amp;AE$112&amp;"$"&amp;$B290)&lt;=2,INDIRECT("ｄａｔａ!$"&amp;AE$112&amp;"$"&amp;$B290)&gt;0),0,TRUE,1)</f>
        <v>0</v>
      </c>
      <c r="AF290" s="80" cm="1">
        <f t="array" aca="1" ref="AF290" ca="1">_xlfn.IFS(AF292=1,0,AF291=1,0,AND(INDIRECT("ｄａｔａ!$"&amp;AF$112&amp;"$"&amp;$B290)&lt;=2,INDIRECT("ｄａｔａ!$"&amp;AF$112&amp;"$"&amp;$B290)&gt;0),0,TRUE,1)</f>
        <v>0</v>
      </c>
      <c r="AG290" s="80" cm="1">
        <f t="array" aca="1" ref="AG290" ca="1">_xlfn.IFS(AG292=1,0,AG291=1,0,AND(INDIRECT("ｄａｔａ!$"&amp;AG$112&amp;"$"&amp;$B290)&lt;=2,INDIRECT("ｄａｔａ!$"&amp;AG$112&amp;"$"&amp;$B290)&gt;0),0,TRUE,1)</f>
        <v>0</v>
      </c>
      <c r="AH290" s="80" cm="1">
        <f t="array" aca="1" ref="AH290" ca="1">_xlfn.IFS(AH292=1,0,AH291=1,0,AND(INDIRECT("ｄａｔａ!$"&amp;AH$112&amp;"$"&amp;$B290)&lt;=2,INDIRECT("ｄａｔａ!$"&amp;AH$112&amp;"$"&amp;$B290)&gt;0),0,TRUE,1)</f>
        <v>0</v>
      </c>
      <c r="AI290" s="80" cm="1">
        <f t="array" aca="1" ref="AI290" ca="1">_xlfn.IFS(AI292=1,0,AI291=1,0,AND(INDIRECT("ｄａｔａ!$"&amp;AI$112&amp;"$"&amp;$B290)&lt;=2,INDIRECT("ｄａｔａ!$"&amp;AI$112&amp;"$"&amp;$B290)&gt;0),0,TRUE,1)</f>
        <v>0</v>
      </c>
      <c r="AJ290" s="80" cm="1">
        <f t="array" aca="1" ref="AJ290" ca="1">_xlfn.IFS(AJ292=1,0,AJ291=1,0,AND(INDIRECT("ｄａｔａ!$"&amp;AJ$112&amp;"$"&amp;$B290)&lt;=2,INDIRECT("ｄａｔａ!$"&amp;AJ$112&amp;"$"&amp;$B290)&gt;0),0,TRUE,1)</f>
        <v>0</v>
      </c>
      <c r="AK290" s="80" cm="1">
        <f t="array" aca="1" ref="AK290" ca="1">_xlfn.IFS(AK292=1,0,AK291=1,0,AND(INDIRECT("ｄａｔａ!$"&amp;AK$112&amp;"$"&amp;$B290)&lt;=2,INDIRECT("ｄａｔａ!$"&amp;AK$112&amp;"$"&amp;$B290)&gt;0),0,TRUE,1)</f>
        <v>0</v>
      </c>
      <c r="AL290" s="80" cm="1">
        <f t="array" aca="1" ref="AL290" ca="1">_xlfn.IFS(AL292=1,0,AL291=1,0,AND(INDIRECT("ｄａｔａ!$"&amp;AL$112&amp;"$"&amp;$B290)&lt;=2,INDIRECT("ｄａｔａ!$"&amp;AL$112&amp;"$"&amp;$B290)&gt;0),0,TRUE,1)</f>
        <v>0</v>
      </c>
      <c r="AM290" s="80" cm="1">
        <f t="array" aca="1" ref="AM290" ca="1">_xlfn.IFS(AM292=1,0,AM291=1,0,AND(INDIRECT("ｄａｔａ!$"&amp;AM$112&amp;"$"&amp;$B290)&lt;=2,INDIRECT("ｄａｔａ!$"&amp;AM$112&amp;"$"&amp;$B290)&gt;0),0,TRUE,1)</f>
        <v>0</v>
      </c>
      <c r="AN290" s="80" cm="1">
        <f t="array" aca="1" ref="AN290" ca="1">_xlfn.IFS(AN292=1,0,AN291=1,0,AND(INDIRECT("ｄａｔａ!$"&amp;AN$112&amp;"$"&amp;$B290)&lt;=2,INDIRECT("ｄａｔａ!$"&amp;AN$112&amp;"$"&amp;$B290)&gt;0),0,TRUE,1)</f>
        <v>0</v>
      </c>
      <c r="AO290" s="80" cm="1">
        <f t="array" aca="1" ref="AO290" ca="1">_xlfn.IFS(AO292=1,0,AO291=1,0,AND(INDIRECT("ｄａｔａ!$"&amp;AO$112&amp;"$"&amp;$B290)&lt;=2,INDIRECT("ｄａｔａ!$"&amp;AO$112&amp;"$"&amp;$B290)&gt;0),0,TRUE,1)</f>
        <v>0</v>
      </c>
      <c r="AP290" s="80">
        <f ca="1">IF(SUM($AQ289:$AZ289)&gt;1,1,0)</f>
        <v>0</v>
      </c>
      <c r="AQ290" s="80" cm="1">
        <f t="array" aca="1" ref="AQ290" ca="1">_xlfn.IFS(AQ292=1,0,AQ291=1,0,AND(INDIRECT("ｄａｔａ!$"&amp;AQ$112&amp;"$"&amp;$B290)&lt;=2,INDIRECT("ｄａｔａ!$"&amp;AQ$112&amp;"$"&amp;$B290)&gt;0),0,TRUE,1)</f>
        <v>0</v>
      </c>
      <c r="AR290" s="80" cm="1">
        <f t="array" aca="1" ref="AR290" ca="1">_xlfn.IFS(AR292=1,0,AR291=1,0,AND(INDIRECT("ｄａｔａ!$"&amp;AR$112&amp;"$"&amp;$B290)&lt;=2,INDIRECT("ｄａｔａ!$"&amp;AR$112&amp;"$"&amp;$B290)&gt;0),0,TRUE,1)</f>
        <v>0</v>
      </c>
      <c r="AS290" s="80" cm="1">
        <f t="array" aca="1" ref="AS290" ca="1">_xlfn.IFS(AS292=1,0,AS291=1,0,AND(INDIRECT("ｄａｔａ!$"&amp;AS$112&amp;"$"&amp;$B290)&lt;=2,INDIRECT("ｄａｔａ!$"&amp;AS$112&amp;"$"&amp;$B290)&gt;0),0,TRUE,1)</f>
        <v>0</v>
      </c>
      <c r="AT290" s="80" cm="1">
        <f t="array" aca="1" ref="AT290" ca="1">_xlfn.IFS(AT292=1,0,AT291=1,0,AND(INDIRECT("ｄａｔａ!$"&amp;AT$112&amp;"$"&amp;$B290)&lt;=2,INDIRECT("ｄａｔａ!$"&amp;AT$112&amp;"$"&amp;$B290)&gt;0),0,TRUE,1)</f>
        <v>0</v>
      </c>
      <c r="AU290" s="80" cm="1">
        <f t="array" aca="1" ref="AU290" ca="1">_xlfn.IFS(AU292=1,0,AU291=1,0,AND(INDIRECT("ｄａｔａ!$"&amp;AU$112&amp;"$"&amp;$B290)&lt;=2,INDIRECT("ｄａｔａ!$"&amp;AU$112&amp;"$"&amp;$B290)&gt;0),0,TRUE,1)</f>
        <v>0</v>
      </c>
      <c r="AV290" s="80" cm="1">
        <f t="array" aca="1" ref="AV290" ca="1">_xlfn.IFS(AV292=1,0,AV291=1,0,AND(INDIRECT("ｄａｔａ!$"&amp;AV$112&amp;"$"&amp;$B290)&lt;=2,INDIRECT("ｄａｔａ!$"&amp;AV$112&amp;"$"&amp;$B290)&gt;0),0,TRUE,1)</f>
        <v>0</v>
      </c>
      <c r="AW290" s="80" cm="1">
        <f t="array" aca="1" ref="AW290" ca="1">_xlfn.IFS(AW292=1,0,AW291=1,0,AND(INDIRECT("ｄａｔａ!$"&amp;AW$112&amp;"$"&amp;$B290)&lt;=2,INDIRECT("ｄａｔａ!$"&amp;AW$112&amp;"$"&amp;$B290)&gt;0),0,TRUE,1)</f>
        <v>0</v>
      </c>
      <c r="AX290" s="80" cm="1">
        <f t="array" aca="1" ref="AX290" ca="1">_xlfn.IFS(AX292=1,0,AX291=1,0,AND(INDIRECT("ｄａｔａ!$"&amp;AX$112&amp;"$"&amp;$B290)&lt;=2,INDIRECT("ｄａｔａ!$"&amp;AX$112&amp;"$"&amp;$B290)&gt;0),0,TRUE,1)</f>
        <v>0</v>
      </c>
      <c r="AY290" s="80" cm="1">
        <f t="array" aca="1" ref="AY290" ca="1">_xlfn.IFS(AY292=1,0,AY291=1,0,AND(INDIRECT("ｄａｔａ!$"&amp;AY$112&amp;"$"&amp;$B290)&lt;=2,INDIRECT("ｄａｔａ!$"&amp;AY$112&amp;"$"&amp;$B290)&gt;0),0,TRUE,1)</f>
        <v>0</v>
      </c>
      <c r="AZ290" s="80" cm="1">
        <f t="array" aca="1" ref="AZ290" ca="1">_xlfn.IFS(AZ292=1,0,AZ291=1,0,AND(INDIRECT("ｄａｔａ!$"&amp;AZ$112&amp;"$"&amp;$B290)&lt;=2,INDIRECT("ｄａｔａ!$"&amp;AZ$112&amp;"$"&amp;$B290)&gt;0),0,TRUE,1)</f>
        <v>0</v>
      </c>
      <c r="BA290" s="80">
        <f ca="1">IF(SUM($BB289:$BP289)&gt;1,1,0)</f>
        <v>0</v>
      </c>
      <c r="BB290" s="80" cm="1">
        <f t="array" aca="1" ref="BB290" ca="1">_xlfn.IFS(BB292=1,0,BB291=1,0,AND(INDIRECT("ｄａｔａ!$"&amp;BB$112&amp;"$"&amp;$B290)&lt;=2,INDIRECT("ｄａｔａ!$"&amp;BB$112&amp;"$"&amp;$B290)&gt;0),0,TRUE,1)</f>
        <v>0</v>
      </c>
      <c r="BC290" s="80" cm="1">
        <f t="array" aca="1" ref="BC290" ca="1">_xlfn.IFS(BC292=1,0,BC291=1,0,AND(INDIRECT("ｄａｔａ!$"&amp;BC$112&amp;"$"&amp;$B290)&lt;=2,INDIRECT("ｄａｔａ!$"&amp;BC$112&amp;"$"&amp;$B290)&gt;0),0,TRUE,1)</f>
        <v>0</v>
      </c>
      <c r="BD290" s="80" cm="1">
        <f t="array" aca="1" ref="BD290" ca="1">_xlfn.IFS(BD292=1,0,BD291=1,0,AND(INDIRECT("ｄａｔａ!$"&amp;BD$112&amp;"$"&amp;$B290)&lt;=2,INDIRECT("ｄａｔａ!$"&amp;BD$112&amp;"$"&amp;$B290)&gt;0),0,TRUE,1)</f>
        <v>0</v>
      </c>
      <c r="BE290" s="80" cm="1">
        <f t="array" aca="1" ref="BE290" ca="1">_xlfn.IFS(BE292=1,0,BE291=1,0,AND(INDIRECT("ｄａｔａ!$"&amp;BE$112&amp;"$"&amp;$B290)&lt;=2,INDIRECT("ｄａｔａ!$"&amp;BE$112&amp;"$"&amp;$B290)&gt;0),0,TRUE,1)</f>
        <v>0</v>
      </c>
      <c r="BF290" s="80" cm="1">
        <f t="array" aca="1" ref="BF290" ca="1">_xlfn.IFS(BF292=1,0,BF291=1,0,AND(INDIRECT("ｄａｔａ!$"&amp;BF$112&amp;"$"&amp;$B290)&lt;=2,INDIRECT("ｄａｔａ!$"&amp;BF$112&amp;"$"&amp;$B290)&gt;0),0,TRUE,1)</f>
        <v>0</v>
      </c>
      <c r="BG290" s="80" cm="1">
        <f t="array" aca="1" ref="BG290" ca="1">_xlfn.IFS(BG292=1,0,BG291=1,0,AND(INDIRECT("ｄａｔａ!$"&amp;BG$112&amp;"$"&amp;$B290)&lt;=2,INDIRECT("ｄａｔａ!$"&amp;BG$112&amp;"$"&amp;$B290)&gt;0),0,TRUE,1)</f>
        <v>0</v>
      </c>
      <c r="BH290" s="80" cm="1">
        <f t="array" aca="1" ref="BH290" ca="1">_xlfn.IFS(BH292=1,0,BH291=1,0,AND(INDIRECT("ｄａｔａ!$"&amp;BH$112&amp;"$"&amp;$B290)&lt;=2,INDIRECT("ｄａｔａ!$"&amp;BH$112&amp;"$"&amp;$B290)&gt;0),0,TRUE,1)</f>
        <v>0</v>
      </c>
      <c r="BI290" s="80" cm="1">
        <f t="array" aca="1" ref="BI290" ca="1">_xlfn.IFS(BI292=1,0,BI291=1,0,AND(INDIRECT("ｄａｔａ!$"&amp;BI$112&amp;"$"&amp;$B290)&lt;=2,INDIRECT("ｄａｔａ!$"&amp;BI$112&amp;"$"&amp;$B290)&gt;0),0,TRUE,1)</f>
        <v>0</v>
      </c>
      <c r="BJ290" s="80" cm="1">
        <f t="array" aca="1" ref="BJ290" ca="1">_xlfn.IFS(BJ292=1,0,BJ291=1,0,AND(INDIRECT("ｄａｔａ!$"&amp;BJ$112&amp;"$"&amp;$B290)&lt;=2,INDIRECT("ｄａｔａ!$"&amp;BJ$112&amp;"$"&amp;$B290)&gt;0),0,TRUE,1)</f>
        <v>0</v>
      </c>
      <c r="BK290" s="80" cm="1">
        <f t="array" aca="1" ref="BK290" ca="1">_xlfn.IFS(BK292=1,0,BK291=1,0,AND(INDIRECT("ｄａｔａ!$"&amp;BK$112&amp;"$"&amp;$B290)&lt;=2,INDIRECT("ｄａｔａ!$"&amp;BK$112&amp;"$"&amp;$B290)&gt;0),0,TRUE,1)</f>
        <v>0</v>
      </c>
      <c r="BL290" s="80" cm="1">
        <f t="array" aca="1" ref="BL290" ca="1">_xlfn.IFS(BL292=1,0,BL291=1,0,AND(INDIRECT("ｄａｔａ!$"&amp;BL$112&amp;"$"&amp;$B290)&lt;=2,INDIRECT("ｄａｔａ!$"&amp;BL$112&amp;"$"&amp;$B290)&gt;0),0,TRUE,1)</f>
        <v>0</v>
      </c>
      <c r="BM290" s="80" cm="1">
        <f t="array" aca="1" ref="BM290" ca="1">_xlfn.IFS(BM292=1,0,BM291=1,0,AND(INDIRECT("ｄａｔａ!$"&amp;BM$112&amp;"$"&amp;$B290)&lt;=2,INDIRECT("ｄａｔａ!$"&amp;BM$112&amp;"$"&amp;$B290)&gt;0),0,TRUE,1)</f>
        <v>0</v>
      </c>
      <c r="BN290" s="80" cm="1">
        <f t="array" aca="1" ref="BN290" ca="1">_xlfn.IFS(BN292=1,0,BN291=1,0,AND(INDIRECT("ｄａｔａ!$"&amp;BN$112&amp;"$"&amp;$B290)&lt;=2,INDIRECT("ｄａｔａ!$"&amp;BN$112&amp;"$"&amp;$B290)&gt;0),0,TRUE,1)</f>
        <v>0</v>
      </c>
      <c r="BO290" s="80" cm="1">
        <f t="array" aca="1" ref="BO290" ca="1">_xlfn.IFS(BO292=1,0,BO291=1,0,AND(INDIRECT("ｄａｔａ!$"&amp;BO$112&amp;"$"&amp;$B290)&lt;=2,INDIRECT("ｄａｔａ!$"&amp;BO$112&amp;"$"&amp;$B290)&gt;0),0,TRUE,1)</f>
        <v>0</v>
      </c>
      <c r="BP290" s="80" cm="1">
        <f t="array" aca="1" ref="BP290" ca="1">_xlfn.IFS(BP292=1,0,BP291=1,0,AND(INDIRECT("ｄａｔａ!$"&amp;BP$112&amp;"$"&amp;$B290)&lt;=2,INDIRECT("ｄａｔａ!$"&amp;BP$112&amp;"$"&amp;$B290)&gt;0),0,TRUE,1)</f>
        <v>0</v>
      </c>
    </row>
    <row r="291" spans="1:68" x14ac:dyDescent="0.2">
      <c r="B291" s="80">
        <f>VLOOKUP($A289,$A$11:$B$110,2,FALSE)</f>
        <v>51</v>
      </c>
      <c r="C291" s="80" t="s">
        <v>2425</v>
      </c>
      <c r="D291" s="80" cm="1">
        <f t="array" aca="1" ref="D291" ca="1">_xlfn.IFS(D292=1,0,TRIM(INDIRECT("ｄａｔａ!$"&amp;D$112&amp;"$"&amp;$B291))="",1,TRIM(INDIRECT("ｄａｔａ!$"&amp;D$112&amp;"$"&amp;$B291))&lt;&gt;"",0)</f>
        <v>0</v>
      </c>
      <c r="F291" s="80" cm="1">
        <f t="array" aca="1" ref="F291" ca="1">_xlfn.IFS(F292=1,0,TRIM(INDIRECT("ｄａｔａ!$"&amp;F$112&amp;"$"&amp;$B291))="",1,TRIM(INDIRECT("ｄａｔａ!$"&amp;F$112&amp;"$"&amp;$B291))&lt;&gt;"",0)</f>
        <v>1</v>
      </c>
      <c r="G291" s="80" cm="1">
        <f t="array" aca="1" ref="G291" ca="1">_xlfn.IFS(G292=1,0,TRIM(INDIRECT("ｄａｔａ!$"&amp;G$112&amp;"$"&amp;$B291))="",1,TRIM(INDIRECT("ｄａｔａ!$"&amp;G$112&amp;"$"&amp;$B291))&lt;&gt;"",0)</f>
        <v>1</v>
      </c>
      <c r="H291" s="80" cm="1">
        <f t="array" aca="1" ref="H291" ca="1">_xlfn.IFS(H292=1,0,TRIM(INDIRECT("ｄａｔａ!$"&amp;H$112&amp;"$"&amp;$B291))="",1,TRIM(INDIRECT("ｄａｔａ!$"&amp;H$112&amp;"$"&amp;$B291))&lt;&gt;"",0)</f>
        <v>1</v>
      </c>
      <c r="I291" s="80" cm="1">
        <f t="array" aca="1" ref="I291" ca="1">_xlfn.IFS(I292=1,0,TRIM(INDIRECT("ｄａｔａ!$"&amp;I$112&amp;"$"&amp;$B291))="",1,TRIM(INDIRECT("ｄａｔａ!$"&amp;I$112&amp;"$"&amp;$B291))&lt;&gt;"",0)</f>
        <v>1</v>
      </c>
      <c r="J291" s="80" cm="1">
        <f t="array" aca="1" ref="J291" ca="1">_xlfn.IFS(J292=1,0,TRIM(INDIRECT("ｄａｔａ!$"&amp;J$112&amp;"$"&amp;$B291))="",1,TRIM(INDIRECT("ｄａｔａ!$"&amp;J$112&amp;"$"&amp;$B291))&lt;&gt;"",0)</f>
        <v>1</v>
      </c>
      <c r="K291" s="80" cm="1">
        <f t="array" aca="1" ref="K291" ca="1">_xlfn.IFS(K292=1,0,TRIM(INDIRECT("ｄａｔａ!$"&amp;K$112&amp;"$"&amp;$B291))="",1,TRIM(INDIRECT("ｄａｔａ!$"&amp;K$112&amp;"$"&amp;$B291))&lt;&gt;"",0)</f>
        <v>1</v>
      </c>
      <c r="L291" s="80" cm="1">
        <f t="array" aca="1" ref="L291" ca="1">_xlfn.IFS(L292=1,0,TRIM(INDIRECT("ｄａｔａ!$"&amp;L$112&amp;"$"&amp;$B291))="",1,TRIM(INDIRECT("ｄａｔａ!$"&amp;L$112&amp;"$"&amp;$B291))&lt;&gt;"",0)</f>
        <v>1</v>
      </c>
      <c r="M291" s="80" cm="1">
        <f t="array" aca="1" ref="M291" ca="1">_xlfn.IFS(M292=1,0,TRIM(INDIRECT("ｄａｔａ!$"&amp;M$112&amp;"$"&amp;$B291))="",1,TRIM(INDIRECT("ｄａｔａ!$"&amp;M$112&amp;"$"&amp;$B291))&lt;&gt;"",0)</f>
        <v>1</v>
      </c>
      <c r="N291" s="80" cm="1">
        <f t="array" aca="1" ref="N291" ca="1">_xlfn.IFS(N292=1,0,TRIM(INDIRECT("ｄａｔａ!$"&amp;N$112&amp;"$"&amp;$B291))="",1,TRIM(INDIRECT("ｄａｔａ!$"&amp;N$112&amp;"$"&amp;$B291))&lt;&gt;"",0)</f>
        <v>1</v>
      </c>
      <c r="O291" s="80" cm="1">
        <f t="array" aca="1" ref="O291" ca="1">_xlfn.IFS(O292=1,0,TRIM(INDIRECT("ｄａｔａ!$"&amp;O$112&amp;"$"&amp;$B291))="",1,TRIM(INDIRECT("ｄａｔａ!$"&amp;O$112&amp;"$"&amp;$B291))&lt;&gt;"",0)</f>
        <v>1</v>
      </c>
      <c r="P291" s="80" cm="1">
        <f t="array" aca="1" ref="P291" ca="1">_xlfn.IFS(P292=1,0,TRIM(INDIRECT("ｄａｔａ!$"&amp;P$112&amp;"$"&amp;$B291))="",1,TRIM(INDIRECT("ｄａｔａ!$"&amp;P$112&amp;"$"&amp;$B291))&lt;&gt;"",0)</f>
        <v>1</v>
      </c>
      <c r="Q291" s="80" cm="1">
        <f t="array" aca="1" ref="Q291" ca="1">_xlfn.IFS(Q292=1,0,TRIM(INDIRECT("ｄａｔａ!$"&amp;Q$112&amp;"$"&amp;$B291))="",1,TRIM(INDIRECT("ｄａｔａ!$"&amp;Q$112&amp;"$"&amp;$B291))&lt;&gt;"",0)</f>
        <v>1</v>
      </c>
      <c r="R291" s="80" cm="1">
        <f t="array" aca="1" ref="R291" ca="1">_xlfn.IFS(R292=1,0,TRIM(INDIRECT("ｄａｔａ!$"&amp;R$112&amp;"$"&amp;$B291))="",1,TRIM(INDIRECT("ｄａｔａ!$"&amp;R$112&amp;"$"&amp;$B291))&lt;&gt;"",0)</f>
        <v>1</v>
      </c>
      <c r="S291" s="80" cm="1">
        <f t="array" aca="1" ref="S291" ca="1">_xlfn.IFS(S292=1,0,TRIM(INDIRECT("ｄａｔａ!$"&amp;S$112&amp;"$"&amp;$B291))="",1,TRIM(INDIRECT("ｄａｔａ!$"&amp;S$112&amp;"$"&amp;$B291))&lt;&gt;"",0)</f>
        <v>1</v>
      </c>
      <c r="T291" s="80" cm="1">
        <f t="array" aca="1" ref="T291" ca="1">_xlfn.IFS(T292=1,0,TRIM(INDIRECT("ｄａｔａ!$"&amp;T$112&amp;"$"&amp;$B291))="",1,TRIM(INDIRECT("ｄａｔａ!$"&amp;T$112&amp;"$"&amp;$B291))&lt;&gt;"",0)</f>
        <v>1</v>
      </c>
      <c r="U291" s="80" cm="1">
        <f t="array" aca="1" ref="U291" ca="1">_xlfn.IFS(U292=1,0,TRIM(INDIRECT("ｄａｔａ!$"&amp;U$112&amp;"$"&amp;$B291))="",1,TRIM(INDIRECT("ｄａｔａ!$"&amp;U$112&amp;"$"&amp;$B291))&lt;&gt;"",0)</f>
        <v>1</v>
      </c>
      <c r="V291" s="80" cm="1">
        <f t="array" aca="1" ref="V291" ca="1">_xlfn.IFS(V292=1,0,TRIM(INDIRECT("ｄａｔａ!$"&amp;V$112&amp;"$"&amp;$B291))="",1,TRIM(INDIRECT("ｄａｔａ!$"&amp;V$112&amp;"$"&amp;$B291))&lt;&gt;"",0)</f>
        <v>1</v>
      </c>
      <c r="W291" s="80" cm="1">
        <f t="array" aca="1" ref="W291" ca="1">_xlfn.IFS(W292=1,0,TRIM(INDIRECT("ｄａｔａ!$"&amp;W$112&amp;"$"&amp;$B291))="",1,TRIM(INDIRECT("ｄａｔａ!$"&amp;W$112&amp;"$"&amp;$B291))&lt;&gt;"",0)</f>
        <v>1</v>
      </c>
      <c r="X291" s="80">
        <f ca="1">IF(SUM($Y291:$AO291)=17,1,0)</f>
        <v>1</v>
      </c>
      <c r="Y291" s="80" cm="1">
        <f t="array" aca="1" ref="Y291" ca="1">_xlfn.IFS(Y292=1,0,TRIM(INDIRECT("ｄａｔａ!$"&amp;Y$112&amp;"$"&amp;$B291))="",1,TRIM(INDIRECT("ｄａｔａ!$"&amp;Y$112&amp;"$"&amp;$B291))&lt;&gt;"",0)</f>
        <v>1</v>
      </c>
      <c r="Z291" s="80" cm="1">
        <f t="array" aca="1" ref="Z291" ca="1">_xlfn.IFS(Z292=1,0,TRIM(INDIRECT("ｄａｔａ!$"&amp;Z$112&amp;"$"&amp;$B291))="",1,TRIM(INDIRECT("ｄａｔａ!$"&amp;Z$112&amp;"$"&amp;$B291))&lt;&gt;"",0)</f>
        <v>1</v>
      </c>
      <c r="AA291" s="80" cm="1">
        <f t="array" aca="1" ref="AA291" ca="1">_xlfn.IFS(AA292=1,0,TRIM(INDIRECT("ｄａｔａ!$"&amp;AA$112&amp;"$"&amp;$B291))="",1,TRIM(INDIRECT("ｄａｔａ!$"&amp;AA$112&amp;"$"&amp;$B291))&lt;&gt;"",0)</f>
        <v>1</v>
      </c>
      <c r="AB291" s="80" cm="1">
        <f t="array" aca="1" ref="AB291" ca="1">_xlfn.IFS(AB292=1,0,TRIM(INDIRECT("ｄａｔａ!$"&amp;AB$112&amp;"$"&amp;$B291))="",1,TRIM(INDIRECT("ｄａｔａ!$"&amp;AB$112&amp;"$"&amp;$B291))&lt;&gt;"",0)</f>
        <v>1</v>
      </c>
      <c r="AC291" s="80" cm="1">
        <f t="array" aca="1" ref="AC291" ca="1">_xlfn.IFS(AC292=1,0,TRIM(INDIRECT("ｄａｔａ!$"&amp;AC$112&amp;"$"&amp;$B291))="",1,TRIM(INDIRECT("ｄａｔａ!$"&amp;AC$112&amp;"$"&amp;$B291))&lt;&gt;"",0)</f>
        <v>1</v>
      </c>
      <c r="AD291" s="80" cm="1">
        <f t="array" aca="1" ref="AD291" ca="1">_xlfn.IFS(AD292=1,0,TRIM(INDIRECT("ｄａｔａ!$"&amp;AD$112&amp;"$"&amp;$B291))="",1,TRIM(INDIRECT("ｄａｔａ!$"&amp;AD$112&amp;"$"&amp;$B291))&lt;&gt;"",0)</f>
        <v>1</v>
      </c>
      <c r="AE291" s="80" cm="1">
        <f t="array" aca="1" ref="AE291" ca="1">_xlfn.IFS(AE292=1,0,TRIM(INDIRECT("ｄａｔａ!$"&amp;AE$112&amp;"$"&amp;$B291))="",1,TRIM(INDIRECT("ｄａｔａ!$"&amp;AE$112&amp;"$"&amp;$B291))&lt;&gt;"",0)</f>
        <v>1</v>
      </c>
      <c r="AF291" s="80" cm="1">
        <f t="array" aca="1" ref="AF291" ca="1">_xlfn.IFS(AF292=1,0,TRIM(INDIRECT("ｄａｔａ!$"&amp;AF$112&amp;"$"&amp;$B291))="",1,TRIM(INDIRECT("ｄａｔａ!$"&amp;AF$112&amp;"$"&amp;$B291))&lt;&gt;"",0)</f>
        <v>1</v>
      </c>
      <c r="AG291" s="80" cm="1">
        <f t="array" aca="1" ref="AG291" ca="1">_xlfn.IFS(AG292=1,0,TRIM(INDIRECT("ｄａｔａ!$"&amp;AG$112&amp;"$"&amp;$B291))="",1,TRIM(INDIRECT("ｄａｔａ!$"&amp;AG$112&amp;"$"&amp;$B291))&lt;&gt;"",0)</f>
        <v>1</v>
      </c>
      <c r="AH291" s="80" cm="1">
        <f t="array" aca="1" ref="AH291" ca="1">_xlfn.IFS(AH292=1,0,TRIM(INDIRECT("ｄａｔａ!$"&amp;AH$112&amp;"$"&amp;$B291))="",1,TRIM(INDIRECT("ｄａｔａ!$"&amp;AH$112&amp;"$"&amp;$B291))&lt;&gt;"",0)</f>
        <v>1</v>
      </c>
      <c r="AI291" s="80" cm="1">
        <f t="array" aca="1" ref="AI291" ca="1">_xlfn.IFS(AI292=1,0,TRIM(INDIRECT("ｄａｔａ!$"&amp;AI$112&amp;"$"&amp;$B291))="",1,TRIM(INDIRECT("ｄａｔａ!$"&amp;AI$112&amp;"$"&amp;$B291))&lt;&gt;"",0)</f>
        <v>1</v>
      </c>
      <c r="AJ291" s="80" cm="1">
        <f t="array" aca="1" ref="AJ291" ca="1">_xlfn.IFS(AJ292=1,0,TRIM(INDIRECT("ｄａｔａ!$"&amp;AJ$112&amp;"$"&amp;$B291))="",1,TRIM(INDIRECT("ｄａｔａ!$"&amp;AJ$112&amp;"$"&amp;$B291))&lt;&gt;"",0)</f>
        <v>1</v>
      </c>
      <c r="AK291" s="80" cm="1">
        <f t="array" aca="1" ref="AK291" ca="1">_xlfn.IFS(AK292=1,0,TRIM(INDIRECT("ｄａｔａ!$"&amp;AK$112&amp;"$"&amp;$B291))="",1,TRIM(INDIRECT("ｄａｔａ!$"&amp;AK$112&amp;"$"&amp;$B291))&lt;&gt;"",0)</f>
        <v>1</v>
      </c>
      <c r="AL291" s="80" cm="1">
        <f t="array" aca="1" ref="AL291" ca="1">_xlfn.IFS(AL292=1,0,TRIM(INDIRECT("ｄａｔａ!$"&amp;AL$112&amp;"$"&amp;$B291))="",1,TRIM(INDIRECT("ｄａｔａ!$"&amp;AL$112&amp;"$"&amp;$B291))&lt;&gt;"",0)</f>
        <v>1</v>
      </c>
      <c r="AM291" s="80" cm="1">
        <f t="array" aca="1" ref="AM291" ca="1">_xlfn.IFS(AM292=1,0,TRIM(INDIRECT("ｄａｔａ!$"&amp;AM$112&amp;"$"&amp;$B291))="",1,TRIM(INDIRECT("ｄａｔａ!$"&amp;AM$112&amp;"$"&amp;$B291))&lt;&gt;"",0)</f>
        <v>1</v>
      </c>
      <c r="AN291" s="80" cm="1">
        <f t="array" aca="1" ref="AN291" ca="1">_xlfn.IFS(AN292=1,0,TRIM(INDIRECT("ｄａｔａ!$"&amp;AN$112&amp;"$"&amp;$B291))="",1,TRIM(INDIRECT("ｄａｔａ!$"&amp;AN$112&amp;"$"&amp;$B291))&lt;&gt;"",0)</f>
        <v>1</v>
      </c>
      <c r="AO291" s="80" cm="1">
        <f t="array" aca="1" ref="AO291" ca="1">_xlfn.IFS(AO292=1,0,TRIM(INDIRECT("ｄａｔａ!$"&amp;AO$112&amp;"$"&amp;$B291))="",1,TRIM(INDIRECT("ｄａｔａ!$"&amp;AO$112&amp;"$"&amp;$B291))&lt;&gt;"",0)</f>
        <v>1</v>
      </c>
      <c r="AP291" s="80">
        <f ca="1">IF(SUM($AQ291:$AZ291)=10,1,0)</f>
        <v>1</v>
      </c>
      <c r="AQ291" s="80" cm="1">
        <f t="array" aca="1" ref="AQ291" ca="1">_xlfn.IFS(AQ292=1,0,TRIM(INDIRECT("ｄａｔａ!$"&amp;AQ$112&amp;"$"&amp;$B291))="",1,TRIM(INDIRECT("ｄａｔａ!$"&amp;AQ$112&amp;"$"&amp;$B291))&lt;&gt;"",0)</f>
        <v>1</v>
      </c>
      <c r="AR291" s="80" cm="1">
        <f t="array" aca="1" ref="AR291" ca="1">_xlfn.IFS(AR292=1,0,TRIM(INDIRECT("ｄａｔａ!$"&amp;AR$112&amp;"$"&amp;$B291))="",1,TRIM(INDIRECT("ｄａｔａ!$"&amp;AR$112&amp;"$"&amp;$B291))&lt;&gt;"",0)</f>
        <v>1</v>
      </c>
      <c r="AS291" s="80" cm="1">
        <f t="array" aca="1" ref="AS291" ca="1">_xlfn.IFS(AS292=1,0,TRIM(INDIRECT("ｄａｔａ!$"&amp;AS$112&amp;"$"&amp;$B291))="",1,TRIM(INDIRECT("ｄａｔａ!$"&amp;AS$112&amp;"$"&amp;$B291))&lt;&gt;"",0)</f>
        <v>1</v>
      </c>
      <c r="AT291" s="80" cm="1">
        <f t="array" aca="1" ref="AT291" ca="1">_xlfn.IFS(AT292=1,0,TRIM(INDIRECT("ｄａｔａ!$"&amp;AT$112&amp;"$"&amp;$B291))="",1,TRIM(INDIRECT("ｄａｔａ!$"&amp;AT$112&amp;"$"&amp;$B291))&lt;&gt;"",0)</f>
        <v>1</v>
      </c>
      <c r="AU291" s="80" cm="1">
        <f t="array" aca="1" ref="AU291" ca="1">_xlfn.IFS(AU292=1,0,TRIM(INDIRECT("ｄａｔａ!$"&amp;AU$112&amp;"$"&amp;$B291))="",1,TRIM(INDIRECT("ｄａｔａ!$"&amp;AU$112&amp;"$"&amp;$B291))&lt;&gt;"",0)</f>
        <v>1</v>
      </c>
      <c r="AV291" s="80" cm="1">
        <f t="array" aca="1" ref="AV291" ca="1">_xlfn.IFS(AV292=1,0,TRIM(INDIRECT("ｄａｔａ!$"&amp;AV$112&amp;"$"&amp;$B291))="",1,TRIM(INDIRECT("ｄａｔａ!$"&amp;AV$112&amp;"$"&amp;$B291))&lt;&gt;"",0)</f>
        <v>1</v>
      </c>
      <c r="AW291" s="80" cm="1">
        <f t="array" aca="1" ref="AW291" ca="1">_xlfn.IFS(AW292=1,0,TRIM(INDIRECT("ｄａｔａ!$"&amp;AW$112&amp;"$"&amp;$B291))="",1,TRIM(INDIRECT("ｄａｔａ!$"&amp;AW$112&amp;"$"&amp;$B291))&lt;&gt;"",0)</f>
        <v>1</v>
      </c>
      <c r="AX291" s="80" cm="1">
        <f t="array" aca="1" ref="AX291" ca="1">_xlfn.IFS(AX292=1,0,TRIM(INDIRECT("ｄａｔａ!$"&amp;AX$112&amp;"$"&amp;$B291))="",1,TRIM(INDIRECT("ｄａｔａ!$"&amp;AX$112&amp;"$"&amp;$B291))&lt;&gt;"",0)</f>
        <v>1</v>
      </c>
      <c r="AY291" s="80" cm="1">
        <f t="array" aca="1" ref="AY291" ca="1">_xlfn.IFS(AY292=1,0,TRIM(INDIRECT("ｄａｔａ!$"&amp;AY$112&amp;"$"&amp;$B291))="",1,TRIM(INDIRECT("ｄａｔａ!$"&amp;AY$112&amp;"$"&amp;$B291))&lt;&gt;"",0)</f>
        <v>1</v>
      </c>
      <c r="AZ291" s="80" cm="1">
        <f t="array" aca="1" ref="AZ291" ca="1">_xlfn.IFS(AZ292=1,0,TRIM(INDIRECT("ｄａｔａ!$"&amp;AZ$112&amp;"$"&amp;$B291))="",1,TRIM(INDIRECT("ｄａｔａ!$"&amp;AZ$112&amp;"$"&amp;$B291))&lt;&gt;"",0)</f>
        <v>1</v>
      </c>
      <c r="BA291" s="80">
        <f ca="1">IF(SUM($BB291:$BP291)=15,1,0)</f>
        <v>1</v>
      </c>
      <c r="BB291" s="80" cm="1">
        <f t="array" aca="1" ref="BB291" ca="1">_xlfn.IFS(BB292=1,0,TRIM(INDIRECT("ｄａｔａ!$"&amp;BB$112&amp;"$"&amp;$B291))="",1,TRIM(INDIRECT("ｄａｔａ!$"&amp;BB$112&amp;"$"&amp;$B291))&lt;&gt;"",0)</f>
        <v>1</v>
      </c>
      <c r="BC291" s="80" cm="1">
        <f t="array" aca="1" ref="BC291" ca="1">_xlfn.IFS(BC292=1,0,TRIM(INDIRECT("ｄａｔａ!$"&amp;BC$112&amp;"$"&amp;$B291))="",1,TRIM(INDIRECT("ｄａｔａ!$"&amp;BC$112&amp;"$"&amp;$B291))&lt;&gt;"",0)</f>
        <v>1</v>
      </c>
      <c r="BD291" s="80" cm="1">
        <f t="array" aca="1" ref="BD291" ca="1">_xlfn.IFS(BD292=1,0,TRIM(INDIRECT("ｄａｔａ!$"&amp;BD$112&amp;"$"&amp;$B291))="",1,TRIM(INDIRECT("ｄａｔａ!$"&amp;BD$112&amp;"$"&amp;$B291))&lt;&gt;"",0)</f>
        <v>1</v>
      </c>
      <c r="BE291" s="80" cm="1">
        <f t="array" aca="1" ref="BE291" ca="1">_xlfn.IFS(BE292=1,0,TRIM(INDIRECT("ｄａｔａ!$"&amp;BE$112&amp;"$"&amp;$B291))="",1,TRIM(INDIRECT("ｄａｔａ!$"&amp;BE$112&amp;"$"&amp;$B291))&lt;&gt;"",0)</f>
        <v>1</v>
      </c>
      <c r="BF291" s="80" cm="1">
        <f t="array" aca="1" ref="BF291" ca="1">_xlfn.IFS(BF292=1,0,TRIM(INDIRECT("ｄａｔａ!$"&amp;BF$112&amp;"$"&amp;$B291))="",1,TRIM(INDIRECT("ｄａｔａ!$"&amp;BF$112&amp;"$"&amp;$B291))&lt;&gt;"",0)</f>
        <v>1</v>
      </c>
      <c r="BG291" s="80" cm="1">
        <f t="array" aca="1" ref="BG291" ca="1">_xlfn.IFS(BG292=1,0,TRIM(INDIRECT("ｄａｔａ!$"&amp;BG$112&amp;"$"&amp;$B291))="",1,TRIM(INDIRECT("ｄａｔａ!$"&amp;BG$112&amp;"$"&amp;$B291))&lt;&gt;"",0)</f>
        <v>1</v>
      </c>
      <c r="BH291" s="80" cm="1">
        <f t="array" aca="1" ref="BH291" ca="1">_xlfn.IFS(BH292=1,0,TRIM(INDIRECT("ｄａｔａ!$"&amp;BH$112&amp;"$"&amp;$B291))="",1,TRIM(INDIRECT("ｄａｔａ!$"&amp;BH$112&amp;"$"&amp;$B291))&lt;&gt;"",0)</f>
        <v>1</v>
      </c>
      <c r="BI291" s="80" cm="1">
        <f t="array" aca="1" ref="BI291" ca="1">_xlfn.IFS(BI292=1,0,TRIM(INDIRECT("ｄａｔａ!$"&amp;BI$112&amp;"$"&amp;$B291))="",1,TRIM(INDIRECT("ｄａｔａ!$"&amp;BI$112&amp;"$"&amp;$B291))&lt;&gt;"",0)</f>
        <v>1</v>
      </c>
      <c r="BJ291" s="80" cm="1">
        <f t="array" aca="1" ref="BJ291" ca="1">_xlfn.IFS(BJ292=1,0,TRIM(INDIRECT("ｄａｔａ!$"&amp;BJ$112&amp;"$"&amp;$B291))="",1,TRIM(INDIRECT("ｄａｔａ!$"&amp;BJ$112&amp;"$"&amp;$B291))&lt;&gt;"",0)</f>
        <v>1</v>
      </c>
      <c r="BK291" s="80" cm="1">
        <f t="array" aca="1" ref="BK291" ca="1">_xlfn.IFS(BK292=1,0,TRIM(INDIRECT("ｄａｔａ!$"&amp;BK$112&amp;"$"&amp;$B291))="",1,TRIM(INDIRECT("ｄａｔａ!$"&amp;BK$112&amp;"$"&amp;$B291))&lt;&gt;"",0)</f>
        <v>1</v>
      </c>
      <c r="BL291" s="80" cm="1">
        <f t="array" aca="1" ref="BL291" ca="1">_xlfn.IFS(BL292=1,0,TRIM(INDIRECT("ｄａｔａ!$"&amp;BL$112&amp;"$"&amp;$B291))="",1,TRIM(INDIRECT("ｄａｔａ!$"&amp;BL$112&amp;"$"&amp;$B291))&lt;&gt;"",0)</f>
        <v>1</v>
      </c>
      <c r="BM291" s="80" cm="1">
        <f t="array" aca="1" ref="BM291" ca="1">_xlfn.IFS(BM292=1,0,TRIM(INDIRECT("ｄａｔａ!$"&amp;BM$112&amp;"$"&amp;$B291))="",1,TRIM(INDIRECT("ｄａｔａ!$"&amp;BM$112&amp;"$"&amp;$B291))&lt;&gt;"",0)</f>
        <v>1</v>
      </c>
      <c r="BN291" s="80" cm="1">
        <f t="array" aca="1" ref="BN291" ca="1">_xlfn.IFS(BN292=1,0,TRIM(INDIRECT("ｄａｔａ!$"&amp;BN$112&amp;"$"&amp;$B291))="",1,TRIM(INDIRECT("ｄａｔａ!$"&amp;BN$112&amp;"$"&amp;$B291))&lt;&gt;"",0)</f>
        <v>1</v>
      </c>
      <c r="BO291" s="80" cm="1">
        <f t="array" aca="1" ref="BO291" ca="1">_xlfn.IFS(BO292=1,0,TRIM(INDIRECT("ｄａｔａ!$"&amp;BO$112&amp;"$"&amp;$B291))="",1,TRIM(INDIRECT("ｄａｔａ!$"&amp;BO$112&amp;"$"&amp;$B291))&lt;&gt;"",0)</f>
        <v>1</v>
      </c>
      <c r="BP291" s="80" cm="1">
        <f t="array" aca="1" ref="BP291" ca="1">_xlfn.IFS(BP292=1,0,TRIM(INDIRECT("ｄａｔａ!$"&amp;BP$112&amp;"$"&amp;$B291))="",1,TRIM(INDIRECT("ｄａｔａ!$"&amp;BP$112&amp;"$"&amp;$B291))&lt;&gt;"",0)</f>
        <v>1</v>
      </c>
    </row>
    <row r="292" spans="1:68" x14ac:dyDescent="0.2">
      <c r="B292" s="80">
        <f>VLOOKUP($A289,$A$11:$B$110,2,FALSE)</f>
        <v>51</v>
      </c>
      <c r="C292" s="80" t="s">
        <v>2430</v>
      </c>
      <c r="D292" s="80" cm="1">
        <f t="array" aca="1" ref="D292" ca="1">IF(ISERROR(INDIRECT("ｄａｔａ!$"&amp;D$112&amp;"$"&amp;$B292)),1,0)</f>
        <v>0</v>
      </c>
      <c r="F292" s="80" cm="1">
        <f t="array" aca="1" ref="F292" ca="1">IF(ISERROR(INDIRECT("ｄａｔａ!$"&amp;F$112&amp;"$"&amp;$B292)),1,0)</f>
        <v>0</v>
      </c>
      <c r="G292" s="80" cm="1">
        <f t="array" aca="1" ref="G292" ca="1">IF(ISERROR(INDIRECT("ｄａｔａ!$"&amp;G$112&amp;"$"&amp;$B292)),1,0)</f>
        <v>0</v>
      </c>
      <c r="H292" s="80" cm="1">
        <f t="array" aca="1" ref="H292" ca="1">IF(ISERROR(INDIRECT("ｄａｔａ!$"&amp;H$112&amp;"$"&amp;$B292)),1,0)</f>
        <v>0</v>
      </c>
      <c r="I292" s="80" cm="1">
        <f t="array" aca="1" ref="I292" ca="1">IF(ISERROR(INDIRECT("ｄａｔａ!$"&amp;I$112&amp;"$"&amp;$B292)),1,0)</f>
        <v>0</v>
      </c>
      <c r="J292" s="80" cm="1">
        <f t="array" aca="1" ref="J292" ca="1">IF(ISERROR(INDIRECT("ｄａｔａ!$"&amp;J$112&amp;"$"&amp;$B292)),1,0)</f>
        <v>0</v>
      </c>
      <c r="K292" s="80" cm="1">
        <f t="array" aca="1" ref="K292" ca="1">IF(ISERROR(INDIRECT("ｄａｔａ!$"&amp;K$112&amp;"$"&amp;$B292)),1,0)</f>
        <v>0</v>
      </c>
      <c r="L292" s="80" cm="1">
        <f t="array" aca="1" ref="L292" ca="1">IF(ISERROR(INDIRECT("ｄａｔａ!$"&amp;L$112&amp;"$"&amp;$B292)),1,0)</f>
        <v>0</v>
      </c>
      <c r="M292" s="80" cm="1">
        <f t="array" aca="1" ref="M292" ca="1">IF(ISERROR(INDIRECT("ｄａｔａ!$"&amp;M$112&amp;"$"&amp;$B292)),1,0)</f>
        <v>0</v>
      </c>
      <c r="N292" s="80" cm="1">
        <f t="array" aca="1" ref="N292" ca="1">IF(ISERROR(INDIRECT("ｄａｔａ!$"&amp;N$112&amp;"$"&amp;$B292)),1,0)</f>
        <v>0</v>
      </c>
      <c r="O292" s="80" cm="1">
        <f t="array" aca="1" ref="O292" ca="1">IF(ISERROR(INDIRECT("ｄａｔａ!$"&amp;O$112&amp;"$"&amp;$B292)),1,0)</f>
        <v>0</v>
      </c>
      <c r="P292" s="80" cm="1">
        <f t="array" aca="1" ref="P292" ca="1">IF(ISERROR(INDIRECT("ｄａｔａ!$"&amp;P$112&amp;"$"&amp;$B292)),1,0)</f>
        <v>0</v>
      </c>
      <c r="Q292" s="80" cm="1">
        <f t="array" aca="1" ref="Q292" ca="1">IF(ISERROR(INDIRECT("ｄａｔａ!$"&amp;Q$112&amp;"$"&amp;$B292)),1,0)</f>
        <v>0</v>
      </c>
      <c r="R292" s="80" cm="1">
        <f t="array" aca="1" ref="R292" ca="1">IF(ISERROR(INDIRECT("ｄａｔａ!$"&amp;R$112&amp;"$"&amp;$B292)),1,0)</f>
        <v>0</v>
      </c>
      <c r="S292" s="80" cm="1">
        <f t="array" aca="1" ref="S292" ca="1">IF(ISERROR(INDIRECT("ｄａｔａ!$"&amp;S$112&amp;"$"&amp;$B292)),1,0)</f>
        <v>0</v>
      </c>
      <c r="T292" s="80" cm="1">
        <f t="array" aca="1" ref="T292" ca="1">IF(ISERROR(INDIRECT("ｄａｔａ!$"&amp;T$112&amp;"$"&amp;$B292)),1,0)</f>
        <v>0</v>
      </c>
      <c r="U292" s="80" cm="1">
        <f t="array" aca="1" ref="U292" ca="1">IF(ISERROR(INDIRECT("ｄａｔａ!$"&amp;U$112&amp;"$"&amp;$B292)),1,0)</f>
        <v>0</v>
      </c>
      <c r="V292" s="80" cm="1">
        <f t="array" aca="1" ref="V292" ca="1">IF(ISERROR(INDIRECT("ｄａｔａ!$"&amp;V$112&amp;"$"&amp;$B292)),1,0)</f>
        <v>0</v>
      </c>
      <c r="W292" s="80" cm="1">
        <f t="array" aca="1" ref="W292" ca="1">IF(ISERROR(INDIRECT("ｄａｔａ!$"&amp;W$112&amp;"$"&amp;$B292)),1,0)</f>
        <v>0</v>
      </c>
      <c r="X292" s="80">
        <f ca="1">IF(SUM($Y290:$AO290,$Y292:$AO292)&gt;0,1,0)</f>
        <v>0</v>
      </c>
      <c r="Y292" s="80" cm="1">
        <f t="array" aca="1" ref="Y292" ca="1">IF(ISERROR(INDIRECT("ｄａｔａ!$"&amp;Y$112&amp;"$"&amp;$B292)),1,0)</f>
        <v>0</v>
      </c>
      <c r="Z292" s="80" cm="1">
        <f t="array" aca="1" ref="Z292" ca="1">IF(ISERROR(INDIRECT("ｄａｔａ!$"&amp;Z$112&amp;"$"&amp;$B292)),1,0)</f>
        <v>0</v>
      </c>
      <c r="AA292" s="80" cm="1">
        <f t="array" aca="1" ref="AA292" ca="1">IF(ISERROR(INDIRECT("ｄａｔａ!$"&amp;AA$112&amp;"$"&amp;$B292)),1,0)</f>
        <v>0</v>
      </c>
      <c r="AB292" s="80" cm="1">
        <f t="array" aca="1" ref="AB292" ca="1">IF(ISERROR(INDIRECT("ｄａｔａ!$"&amp;AB$112&amp;"$"&amp;$B292)),1,0)</f>
        <v>0</v>
      </c>
      <c r="AC292" s="80" cm="1">
        <f t="array" aca="1" ref="AC292" ca="1">IF(ISERROR(INDIRECT("ｄａｔａ!$"&amp;AC$112&amp;"$"&amp;$B292)),1,0)</f>
        <v>0</v>
      </c>
      <c r="AD292" s="80" cm="1">
        <f t="array" aca="1" ref="AD292" ca="1">IF(ISERROR(INDIRECT("ｄａｔａ!$"&amp;AD$112&amp;"$"&amp;$B292)),1,0)</f>
        <v>0</v>
      </c>
      <c r="AE292" s="80" cm="1">
        <f t="array" aca="1" ref="AE292" ca="1">IF(ISERROR(INDIRECT("ｄａｔａ!$"&amp;AE$112&amp;"$"&amp;$B292)),1,0)</f>
        <v>0</v>
      </c>
      <c r="AF292" s="80" cm="1">
        <f t="array" aca="1" ref="AF292" ca="1">IF(ISERROR(INDIRECT("ｄａｔａ!$"&amp;AF$112&amp;"$"&amp;$B292)),1,0)</f>
        <v>0</v>
      </c>
      <c r="AG292" s="80" cm="1">
        <f t="array" aca="1" ref="AG292" ca="1">IF(ISERROR(INDIRECT("ｄａｔａ!$"&amp;AG$112&amp;"$"&amp;$B292)),1,0)</f>
        <v>0</v>
      </c>
      <c r="AH292" s="80" cm="1">
        <f t="array" aca="1" ref="AH292" ca="1">IF(ISERROR(INDIRECT("ｄａｔａ!$"&amp;AH$112&amp;"$"&amp;$B292)),1,0)</f>
        <v>0</v>
      </c>
      <c r="AI292" s="80" cm="1">
        <f t="array" aca="1" ref="AI292" ca="1">IF(ISERROR(INDIRECT("ｄａｔａ!$"&amp;AI$112&amp;"$"&amp;$B292)),1,0)</f>
        <v>0</v>
      </c>
      <c r="AJ292" s="80" cm="1">
        <f t="array" aca="1" ref="AJ292" ca="1">IF(ISERROR(INDIRECT("ｄａｔａ!$"&amp;AJ$112&amp;"$"&amp;$B292)),1,0)</f>
        <v>0</v>
      </c>
      <c r="AK292" s="80" cm="1">
        <f t="array" aca="1" ref="AK292" ca="1">IF(ISERROR(INDIRECT("ｄａｔａ!$"&amp;AK$112&amp;"$"&amp;$B292)),1,0)</f>
        <v>0</v>
      </c>
      <c r="AL292" s="80" cm="1">
        <f t="array" aca="1" ref="AL292" ca="1">IF(ISERROR(INDIRECT("ｄａｔａ!$"&amp;AL$112&amp;"$"&amp;$B292)),1,0)</f>
        <v>0</v>
      </c>
      <c r="AM292" s="80" cm="1">
        <f t="array" aca="1" ref="AM292" ca="1">IF(ISERROR(INDIRECT("ｄａｔａ!$"&amp;AM$112&amp;"$"&amp;$B292)),1,0)</f>
        <v>0</v>
      </c>
      <c r="AN292" s="80" cm="1">
        <f t="array" aca="1" ref="AN292" ca="1">IF(ISERROR(INDIRECT("ｄａｔａ!$"&amp;AN$112&amp;"$"&amp;$B292)),1,0)</f>
        <v>0</v>
      </c>
      <c r="AO292" s="80" cm="1">
        <f t="array" aca="1" ref="AO292" ca="1">IF(ISERROR(INDIRECT("ｄａｔａ!$"&amp;AO$112&amp;"$"&amp;$B292)),1,0)</f>
        <v>0</v>
      </c>
      <c r="AP292" s="80">
        <f ca="1">IF(SUM($AQ290:$AZ290,$AQ292:$AZ292)&gt;0,1,0)</f>
        <v>0</v>
      </c>
      <c r="AQ292" s="80" cm="1">
        <f t="array" aca="1" ref="AQ292" ca="1">IF(ISERROR(INDIRECT("ｄａｔａ!$"&amp;AQ$112&amp;"$"&amp;$B292)),1,0)</f>
        <v>0</v>
      </c>
      <c r="AR292" s="80" cm="1">
        <f t="array" aca="1" ref="AR292" ca="1">IF(ISERROR(INDIRECT("ｄａｔａ!$"&amp;AR$112&amp;"$"&amp;$B292)),1,0)</f>
        <v>0</v>
      </c>
      <c r="AS292" s="80" cm="1">
        <f t="array" aca="1" ref="AS292" ca="1">IF(ISERROR(INDIRECT("ｄａｔａ!$"&amp;AS$112&amp;"$"&amp;$B292)),1,0)</f>
        <v>0</v>
      </c>
      <c r="AT292" s="80" cm="1">
        <f t="array" aca="1" ref="AT292" ca="1">IF(ISERROR(INDIRECT("ｄａｔａ!$"&amp;AT$112&amp;"$"&amp;$B292)),1,0)</f>
        <v>0</v>
      </c>
      <c r="AU292" s="80" cm="1">
        <f t="array" aca="1" ref="AU292" ca="1">IF(ISERROR(INDIRECT("ｄａｔａ!$"&amp;AU$112&amp;"$"&amp;$B292)),1,0)</f>
        <v>0</v>
      </c>
      <c r="AV292" s="80" cm="1">
        <f t="array" aca="1" ref="AV292" ca="1">IF(ISERROR(INDIRECT("ｄａｔａ!$"&amp;AV$112&amp;"$"&amp;$B292)),1,0)</f>
        <v>0</v>
      </c>
      <c r="AW292" s="80" cm="1">
        <f t="array" aca="1" ref="AW292" ca="1">IF(ISERROR(INDIRECT("ｄａｔａ!$"&amp;AW$112&amp;"$"&amp;$B292)),1,0)</f>
        <v>0</v>
      </c>
      <c r="AX292" s="80" cm="1">
        <f t="array" aca="1" ref="AX292" ca="1">IF(ISERROR(INDIRECT("ｄａｔａ!$"&amp;AX$112&amp;"$"&amp;$B292)),1,0)</f>
        <v>0</v>
      </c>
      <c r="AY292" s="80" cm="1">
        <f t="array" aca="1" ref="AY292" ca="1">IF(ISERROR(INDIRECT("ｄａｔａ!$"&amp;AY$112&amp;"$"&amp;$B292)),1,0)</f>
        <v>0</v>
      </c>
      <c r="AZ292" s="80" cm="1">
        <f t="array" aca="1" ref="AZ292" ca="1">IF(ISERROR(INDIRECT("ｄａｔａ!$"&amp;AZ$112&amp;"$"&amp;$B292)),1,0)</f>
        <v>0</v>
      </c>
      <c r="BA292" s="80">
        <f ca="1">IF(SUM($BB290:$BP290,$BB292:$BP292)&gt;0,1,0)</f>
        <v>0</v>
      </c>
      <c r="BB292" s="80" cm="1">
        <f t="array" aca="1" ref="BB292" ca="1">IF(ISERROR(INDIRECT("ｄａｔａ!$"&amp;BB$112&amp;"$"&amp;$B292)),1,0)</f>
        <v>0</v>
      </c>
      <c r="BC292" s="80" cm="1">
        <f t="array" aca="1" ref="BC292" ca="1">IF(ISERROR(INDIRECT("ｄａｔａ!$"&amp;BC$112&amp;"$"&amp;$B292)),1,0)</f>
        <v>0</v>
      </c>
      <c r="BD292" s="80" cm="1">
        <f t="array" aca="1" ref="BD292" ca="1">IF(ISERROR(INDIRECT("ｄａｔａ!$"&amp;BD$112&amp;"$"&amp;$B292)),1,0)</f>
        <v>0</v>
      </c>
      <c r="BE292" s="80" cm="1">
        <f t="array" aca="1" ref="BE292" ca="1">IF(ISERROR(INDIRECT("ｄａｔａ!$"&amp;BE$112&amp;"$"&amp;$B292)),1,0)</f>
        <v>0</v>
      </c>
      <c r="BF292" s="80" cm="1">
        <f t="array" aca="1" ref="BF292" ca="1">IF(ISERROR(INDIRECT("ｄａｔａ!$"&amp;BF$112&amp;"$"&amp;$B292)),1,0)</f>
        <v>0</v>
      </c>
      <c r="BG292" s="80" cm="1">
        <f t="array" aca="1" ref="BG292" ca="1">IF(ISERROR(INDIRECT("ｄａｔａ!$"&amp;BG$112&amp;"$"&amp;$B292)),1,0)</f>
        <v>0</v>
      </c>
      <c r="BH292" s="80" cm="1">
        <f t="array" aca="1" ref="BH292" ca="1">IF(ISERROR(INDIRECT("ｄａｔａ!$"&amp;BH$112&amp;"$"&amp;$B292)),1,0)</f>
        <v>0</v>
      </c>
      <c r="BI292" s="80" cm="1">
        <f t="array" aca="1" ref="BI292" ca="1">IF(ISERROR(INDIRECT("ｄａｔａ!$"&amp;BI$112&amp;"$"&amp;$B292)),1,0)</f>
        <v>0</v>
      </c>
      <c r="BJ292" s="80" cm="1">
        <f t="array" aca="1" ref="BJ292" ca="1">IF(ISERROR(INDIRECT("ｄａｔａ!$"&amp;BJ$112&amp;"$"&amp;$B292)),1,0)</f>
        <v>0</v>
      </c>
      <c r="BK292" s="80" cm="1">
        <f t="array" aca="1" ref="BK292" ca="1">IF(ISERROR(INDIRECT("ｄａｔａ!$"&amp;BK$112&amp;"$"&amp;$B292)),1,0)</f>
        <v>0</v>
      </c>
      <c r="BL292" s="80" cm="1">
        <f t="array" aca="1" ref="BL292" ca="1">IF(ISERROR(INDIRECT("ｄａｔａ!$"&amp;BL$112&amp;"$"&amp;$B292)),1,0)</f>
        <v>0</v>
      </c>
      <c r="BM292" s="80" cm="1">
        <f t="array" aca="1" ref="BM292" ca="1">IF(ISERROR(INDIRECT("ｄａｔａ!$"&amp;BM$112&amp;"$"&amp;$B292)),1,0)</f>
        <v>0</v>
      </c>
      <c r="BN292" s="80" cm="1">
        <f t="array" aca="1" ref="BN292" ca="1">IF(ISERROR(INDIRECT("ｄａｔａ!$"&amp;BN$112&amp;"$"&amp;$B292)),1,0)</f>
        <v>0</v>
      </c>
      <c r="BO292" s="80" cm="1">
        <f t="array" aca="1" ref="BO292" ca="1">IF(ISERROR(INDIRECT("ｄａｔａ!$"&amp;BO$112&amp;"$"&amp;$B292)),1,0)</f>
        <v>0</v>
      </c>
      <c r="BP292" s="80" cm="1">
        <f t="array" aca="1" ref="BP292" ca="1">IF(ISERROR(INDIRECT("ｄａｔａ!$"&amp;BP$112&amp;"$"&amp;$B292)),1,0)</f>
        <v>0</v>
      </c>
    </row>
    <row r="293" spans="1:68" x14ac:dyDescent="0.2">
      <c r="A293" s="80" t="s">
        <v>2363</v>
      </c>
      <c r="B293" s="80">
        <f>VLOOKUP($A293,$A$11:$B$110,2,FALSE)</f>
        <v>52</v>
      </c>
      <c r="C293" s="80" t="s">
        <v>2435</v>
      </c>
      <c r="D293" s="80" cm="1">
        <f t="array" aca="1" ref="D293" ca="1">_xlfn.IFS(D294=1,0,D295=1,0,AND(INDIRECT("ｄａｔａ!$"&amp;D$112&amp;"$"&amp;$B293)&lt;=INDIRECT("kikan!$Q$11"),INDIRECT("ｄａｔａ!$"&amp;D$112&amp;"$"&amp;$B293)&gt;=INDIRECT("kikan!$K$11")),0,TRUE,1)</f>
        <v>0</v>
      </c>
      <c r="F293" s="80">
        <v>0</v>
      </c>
      <c r="G293" s="80">
        <v>0</v>
      </c>
      <c r="H293" s="80">
        <v>0</v>
      </c>
      <c r="I293" s="80" cm="1">
        <f t="array" aca="1" ref="I293" ca="1">_xlfn.IFS(I294=1,0,I295=1,0,INDIRECT("ｄａｔａ!$"&amp;I$112&amp;"$"&amp;$B293)&gt;=INDIRECT("kikan!$I$11"),0,TRUE,1)</f>
        <v>0</v>
      </c>
      <c r="J293" s="80" cm="1">
        <f t="array" aca="1" ref="J293" ca="1">_xlfn.IFS(D296=1,0,I293=1,0,J294=1,0,I295=1,0,J295=1,0,INDIRECT("ｄａｔａ!$"&amp;I$112&amp;"$"&amp;$B293)&gt;INDIRECT("kikan!$I$11"),0,INDIRECT("ｄａｔａ!$"&amp;J$112&amp;"$"&amp;$B293)&gt;=INDIRECT("ｄａｔａ!$"&amp;D$112&amp;"$"&amp;$B293),0,TRUE,1)</f>
        <v>0</v>
      </c>
      <c r="K293" s="80" cm="1">
        <f t="array" aca="1" ref="K293" ca="1">_xlfn.IFS(K294=1,0,K295=1,0,AND(INDIRECT("ｄａｔａ!$"&amp;K$112&amp;"$"&amp;$B294)&gt;0,INDIRECT("ｄａｔａ!$"&amp;K$112&amp;"$"&amp;$B294)&lt;10000),0,TRUE,1)</f>
        <v>0</v>
      </c>
      <c r="L293" s="80" cm="1">
        <f t="array" aca="1" ref="L293" ca="1">_xlfn.IFS(L294=1,0,L295=1,0,INDIRECT("ｄａｔａ!$"&amp;L$112&amp;"$"&amp;$B293)&lt;20000,1,TRUE,0)</f>
        <v>0</v>
      </c>
      <c r="M293" s="80">
        <v>0</v>
      </c>
      <c r="N293" s="80">
        <v>0</v>
      </c>
      <c r="O293" s="80" cm="1">
        <f t="array" aca="1" ref="O293" ca="1">_xlfn.IFS(O296=1,0,INDIRECT("ｄａｔａ!$"&amp;O$112&amp;"$"&amp;$B294)=4,1,TRUE,0)</f>
        <v>0</v>
      </c>
      <c r="P293" s="80" cm="1">
        <f t="array" aca="1" ref="P293" ca="1">_xlfn.IFS(P296=1,0,AND(INDIRECT("ｄａｔａ!$"&amp;P$112&amp;"$"&amp;$B294)&lt;=3,INDIRECT("ｄａｔａ!$"&amp;P$112&amp;"$"&amp;$B294)&gt;0),1,TRUE,0)</f>
        <v>0</v>
      </c>
      <c r="Q293" s="80" cm="1">
        <f t="array" aca="1" ref="Q293" ca="1">_xlfn.IFS(Q296=1,0,INDIRECT("ｄａｔａ!$"&amp;Q$112&amp;"$"&amp;$B293)=1,1,TRUE,0)</f>
        <v>0</v>
      </c>
      <c r="R293" s="80">
        <v>0</v>
      </c>
      <c r="S293" s="80">
        <v>0</v>
      </c>
      <c r="T293" s="80">
        <v>0</v>
      </c>
      <c r="U293" s="80">
        <v>0</v>
      </c>
      <c r="V293" s="80">
        <v>0</v>
      </c>
      <c r="W293" s="80">
        <v>0</v>
      </c>
      <c r="X293" s="80">
        <f ca="1">IF(AND(SUM($Y293:$AO293)=0,17-SUM($Y295:$AO295)&gt;1),1,0)</f>
        <v>0</v>
      </c>
      <c r="Y293" s="80" cm="1">
        <f t="array" aca="1" ref="Y293" ca="1">_xlfn.IFS(Y296=1,0,INDIRECT("ｄａｔａ!$"&amp;Y$112&amp;"$"&amp;$B293)=2,1,TRUE,0)</f>
        <v>0</v>
      </c>
      <c r="Z293" s="80" cm="1">
        <f t="array" aca="1" ref="Z293" ca="1">_xlfn.IFS(Z296=1,0,INDIRECT("ｄａｔａ!$"&amp;Z$112&amp;"$"&amp;$B293)=2,1,TRUE,0)</f>
        <v>0</v>
      </c>
      <c r="AA293" s="80" cm="1">
        <f t="array" aca="1" ref="AA293" ca="1">_xlfn.IFS(AA296=1,0,INDIRECT("ｄａｔａ!$"&amp;AA$112&amp;"$"&amp;$B293)=2,1,TRUE,0)</f>
        <v>0</v>
      </c>
      <c r="AB293" s="80" cm="1">
        <f t="array" aca="1" ref="AB293" ca="1">_xlfn.IFS(AB296=1,0,INDIRECT("ｄａｔａ!$"&amp;AB$112&amp;"$"&amp;$B293)=2,1,TRUE,0)</f>
        <v>0</v>
      </c>
      <c r="AC293" s="80" cm="1">
        <f t="array" aca="1" ref="AC293" ca="1">_xlfn.IFS(AC296=1,0,INDIRECT("ｄａｔａ!$"&amp;AC$112&amp;"$"&amp;$B293)=2,1,TRUE,0)</f>
        <v>0</v>
      </c>
      <c r="AD293" s="80" cm="1">
        <f t="array" aca="1" ref="AD293" ca="1">_xlfn.IFS(AD296=1,0,INDIRECT("ｄａｔａ!$"&amp;AD$112&amp;"$"&amp;$B293)=2,1,TRUE,0)</f>
        <v>0</v>
      </c>
      <c r="AE293" s="80" cm="1">
        <f t="array" aca="1" ref="AE293" ca="1">_xlfn.IFS(AE296=1,0,INDIRECT("ｄａｔａ!$"&amp;AE$112&amp;"$"&amp;$B293)=2,1,TRUE,0)</f>
        <v>0</v>
      </c>
      <c r="AF293" s="80" cm="1">
        <f t="array" aca="1" ref="AF293" ca="1">_xlfn.IFS(AF296=1,0,INDIRECT("ｄａｔａ!$"&amp;AF$112&amp;"$"&amp;$B293)=2,1,TRUE,0)</f>
        <v>0</v>
      </c>
      <c r="AG293" s="80" cm="1">
        <f t="array" aca="1" ref="AG293" ca="1">_xlfn.IFS(AG296=1,0,INDIRECT("ｄａｔａ!$"&amp;AG$112&amp;"$"&amp;$B293)=2,1,TRUE,0)</f>
        <v>0</v>
      </c>
      <c r="AH293" s="80" cm="1">
        <f t="array" aca="1" ref="AH293" ca="1">_xlfn.IFS(AH296=1,0,INDIRECT("ｄａｔａ!$"&amp;AH$112&amp;"$"&amp;$B293)=2,1,TRUE,0)</f>
        <v>0</v>
      </c>
      <c r="AI293" s="80" cm="1">
        <f t="array" aca="1" ref="AI293" ca="1">_xlfn.IFS(AI296=1,0,INDIRECT("ｄａｔａ!$"&amp;AI$112&amp;"$"&amp;$B293)=2,1,TRUE,0)</f>
        <v>0</v>
      </c>
      <c r="AJ293" s="80" cm="1">
        <f t="array" aca="1" ref="AJ293" ca="1">_xlfn.IFS(AJ296=1,0,INDIRECT("ｄａｔａ!$"&amp;AJ$112&amp;"$"&amp;$B293)=2,1,TRUE,0)</f>
        <v>0</v>
      </c>
      <c r="AK293" s="80" cm="1">
        <f t="array" aca="1" ref="AK293" ca="1">_xlfn.IFS(AK296=1,0,INDIRECT("ｄａｔａ!$"&amp;AK$112&amp;"$"&amp;$B293)=2,1,TRUE,0)</f>
        <v>0</v>
      </c>
      <c r="AL293" s="80" cm="1">
        <f t="array" aca="1" ref="AL293" ca="1">_xlfn.IFS(AL296=1,0,INDIRECT("ｄａｔａ!$"&amp;AL$112&amp;"$"&amp;$B293)=2,1,TRUE,0)</f>
        <v>0</v>
      </c>
      <c r="AM293" s="80" cm="1">
        <f t="array" aca="1" ref="AM293" ca="1">_xlfn.IFS(AM296=1,0,INDIRECT("ｄａｔａ!$"&amp;AM$112&amp;"$"&amp;$B293)=2,1,TRUE,0)</f>
        <v>0</v>
      </c>
      <c r="AN293" s="80" cm="1">
        <f t="array" aca="1" ref="AN293" ca="1">_xlfn.IFS(AN296=1,0,INDIRECT("ｄａｔａ!$"&amp;AN$112&amp;"$"&amp;$B293)=2,1,TRUE,0)</f>
        <v>0</v>
      </c>
      <c r="AO293" s="80" cm="1">
        <f t="array" aca="1" ref="AO293" ca="1">_xlfn.IFS(AO296=1,0,INDIRECT("ｄａｔａ!$"&amp;AO$112&amp;"$"&amp;$B293)=2,1,TRUE,0)</f>
        <v>0</v>
      </c>
      <c r="AP293" s="80">
        <f ca="1">IF(AND(SUM($AQ293:$AZ293)=0,10-SUM($AQ295:$AZ295)&gt;1),1,0)</f>
        <v>0</v>
      </c>
      <c r="AQ293" s="80" cm="1">
        <f t="array" aca="1" ref="AQ293" ca="1">_xlfn.IFS(AQ296=1,0,INDIRECT("ｄａｔａ!$"&amp;AQ$112&amp;"$"&amp;$B293)=2,1,TRUE,0)</f>
        <v>0</v>
      </c>
      <c r="AR293" s="80" cm="1">
        <f t="array" aca="1" ref="AR293" ca="1">_xlfn.IFS(AR296=1,0,INDIRECT("ｄａｔａ!$"&amp;AR$112&amp;"$"&amp;$B293)=2,1,TRUE,0)</f>
        <v>0</v>
      </c>
      <c r="AS293" s="80" cm="1">
        <f t="array" aca="1" ref="AS293" ca="1">_xlfn.IFS(AS296=1,0,INDIRECT("ｄａｔａ!$"&amp;AS$112&amp;"$"&amp;$B293)=2,1,TRUE,0)</f>
        <v>0</v>
      </c>
      <c r="AT293" s="80" cm="1">
        <f t="array" aca="1" ref="AT293" ca="1">_xlfn.IFS(AT296=1,0,INDIRECT("ｄａｔａ!$"&amp;AT$112&amp;"$"&amp;$B293)=2,1,TRUE,0)</f>
        <v>0</v>
      </c>
      <c r="AU293" s="80" cm="1">
        <f t="array" aca="1" ref="AU293" ca="1">_xlfn.IFS(AU296=1,0,INDIRECT("ｄａｔａ!$"&amp;AU$112&amp;"$"&amp;$B293)=2,1,TRUE,0)</f>
        <v>0</v>
      </c>
      <c r="AV293" s="80" cm="1">
        <f t="array" aca="1" ref="AV293" ca="1">_xlfn.IFS(AV296=1,0,INDIRECT("ｄａｔａ!$"&amp;AV$112&amp;"$"&amp;$B293)=2,1,TRUE,0)</f>
        <v>0</v>
      </c>
      <c r="AW293" s="80" cm="1">
        <f t="array" aca="1" ref="AW293" ca="1">_xlfn.IFS(AW296=1,0,INDIRECT("ｄａｔａ!$"&amp;AW$112&amp;"$"&amp;$B293)=2,1,TRUE,0)</f>
        <v>0</v>
      </c>
      <c r="AX293" s="80" cm="1">
        <f t="array" aca="1" ref="AX293" ca="1">_xlfn.IFS(AX296=1,0,INDIRECT("ｄａｔａ!$"&amp;AX$112&amp;"$"&amp;$B293)=2,1,TRUE,0)</f>
        <v>0</v>
      </c>
      <c r="AY293" s="80" cm="1">
        <f t="array" aca="1" ref="AY293" ca="1">_xlfn.IFS(AY296=1,0,INDIRECT("ｄａｔａ!$"&amp;AY$112&amp;"$"&amp;$B293)=2,1,TRUE,0)</f>
        <v>0</v>
      </c>
      <c r="AZ293" s="80" cm="1">
        <f t="array" aca="1" ref="AZ293" ca="1">_xlfn.IFS(AZ296=1,0,INDIRECT("ｄａｔａ!$"&amp;AZ$112&amp;"$"&amp;$B293)=2,1,TRUE,0)</f>
        <v>0</v>
      </c>
      <c r="BA293" s="80">
        <f ca="1">IF(AND(SUM($BB293:$BP293)=0,15-SUM($BB295:$BP295)&gt;1),1,0)</f>
        <v>0</v>
      </c>
      <c r="BB293" s="80" cm="1">
        <f t="array" aca="1" ref="BB293" ca="1">_xlfn.IFS(BB296=1,0,INDIRECT("ｄａｔａ!$"&amp;BB$112&amp;"$"&amp;$B293)=2,1,TRUE,0)</f>
        <v>0</v>
      </c>
      <c r="BC293" s="80" cm="1">
        <f t="array" aca="1" ref="BC293" ca="1">_xlfn.IFS(BC296=1,0,INDIRECT("ｄａｔａ!$"&amp;BC$112&amp;"$"&amp;$B293)=2,1,TRUE,0)</f>
        <v>0</v>
      </c>
      <c r="BD293" s="80" cm="1">
        <f t="array" aca="1" ref="BD293" ca="1">_xlfn.IFS(BD296=1,0,INDIRECT("ｄａｔａ!$"&amp;BD$112&amp;"$"&amp;$B293)=2,1,TRUE,0)</f>
        <v>0</v>
      </c>
      <c r="BE293" s="80" cm="1">
        <f t="array" aca="1" ref="BE293" ca="1">_xlfn.IFS(BE296=1,0,INDIRECT("ｄａｔａ!$"&amp;BE$112&amp;"$"&amp;$B293)=2,1,TRUE,0)</f>
        <v>0</v>
      </c>
      <c r="BF293" s="80" cm="1">
        <f t="array" aca="1" ref="BF293" ca="1">_xlfn.IFS(BF296=1,0,INDIRECT("ｄａｔａ!$"&amp;BF$112&amp;"$"&amp;$B293)=2,1,TRUE,0)</f>
        <v>0</v>
      </c>
      <c r="BG293" s="80" cm="1">
        <f t="array" aca="1" ref="BG293" ca="1">_xlfn.IFS(BG296=1,0,INDIRECT("ｄａｔａ!$"&amp;BG$112&amp;"$"&amp;$B293)=2,1,TRUE,0)</f>
        <v>0</v>
      </c>
      <c r="BH293" s="80" cm="1">
        <f t="array" aca="1" ref="BH293" ca="1">_xlfn.IFS(BH296=1,0,INDIRECT("ｄａｔａ!$"&amp;BH$112&amp;"$"&amp;$B293)=2,1,TRUE,0)</f>
        <v>0</v>
      </c>
      <c r="BI293" s="80" cm="1">
        <f t="array" aca="1" ref="BI293" ca="1">_xlfn.IFS(BI296=1,0,INDIRECT("ｄａｔａ!$"&amp;BI$112&amp;"$"&amp;$B293)=2,1,TRUE,0)</f>
        <v>0</v>
      </c>
      <c r="BJ293" s="80" cm="1">
        <f t="array" aca="1" ref="BJ293" ca="1">_xlfn.IFS(BJ296=1,0,INDIRECT("ｄａｔａ!$"&amp;BJ$112&amp;"$"&amp;$B293)=2,1,TRUE,0)</f>
        <v>0</v>
      </c>
      <c r="BK293" s="80" cm="1">
        <f t="array" aca="1" ref="BK293" ca="1">_xlfn.IFS(BK296=1,0,INDIRECT("ｄａｔａ!$"&amp;BK$112&amp;"$"&amp;$B293)=2,1,TRUE,0)</f>
        <v>0</v>
      </c>
      <c r="BL293" s="80" cm="1">
        <f t="array" aca="1" ref="BL293" ca="1">_xlfn.IFS(BL296=1,0,INDIRECT("ｄａｔａ!$"&amp;BL$112&amp;"$"&amp;$B293)=2,1,TRUE,0)</f>
        <v>0</v>
      </c>
      <c r="BM293" s="80" cm="1">
        <f t="array" aca="1" ref="BM293" ca="1">_xlfn.IFS(BM296=1,0,INDIRECT("ｄａｔａ!$"&amp;BM$112&amp;"$"&amp;$B293)=2,1,TRUE,0)</f>
        <v>0</v>
      </c>
      <c r="BN293" s="80" cm="1">
        <f t="array" aca="1" ref="BN293" ca="1">_xlfn.IFS(BN296=1,0,INDIRECT("ｄａｔａ!$"&amp;BN$112&amp;"$"&amp;$B293)=2,1,TRUE,0)</f>
        <v>0</v>
      </c>
      <c r="BO293" s="80" cm="1">
        <f t="array" aca="1" ref="BO293" ca="1">_xlfn.IFS(BO296=1,0,INDIRECT("ｄａｔａ!$"&amp;BO$112&amp;"$"&amp;$B293)=2,1,TRUE,0)</f>
        <v>0</v>
      </c>
      <c r="BP293" s="80" cm="1">
        <f t="array" aca="1" ref="BP293" ca="1">_xlfn.IFS(BP296=1,0,INDIRECT("ｄａｔａ!$"&amp;BP$112&amp;"$"&amp;$B293)=2,1,TRUE,0)</f>
        <v>0</v>
      </c>
    </row>
    <row r="294" spans="1:68" x14ac:dyDescent="0.2">
      <c r="B294" s="80">
        <f>VLOOKUP($A293,$A$11:$B$110,2,FALSE)</f>
        <v>52</v>
      </c>
      <c r="C294" s="80" t="s">
        <v>2437</v>
      </c>
      <c r="D294" s="80" cm="1">
        <f t="array" aca="1" ref="D294" ca="1">_xlfn.IFS(D295=1,0,AND(ISNUMBER(INDIRECT("ｄａｔａ!$"&amp;D$112&amp;"$"&amp;$B294)),INDIRECT("ｄａｔａ!$"&amp;D$112&amp;"$"&amp;$B294)&lt;=12,INDIRECT("ｄａｔａ!$"&amp;D$112&amp;"$"&amp;$B294)&gt;=1),0,TRUE,1)</f>
        <v>1</v>
      </c>
      <c r="F294" s="80">
        <v>0</v>
      </c>
      <c r="G294" s="80">
        <v>0</v>
      </c>
      <c r="H294" s="80">
        <v>0</v>
      </c>
      <c r="I294" s="80" cm="1">
        <f t="array" aca="1" ref="I294" ca="1">_xlfn.IFS(I295=1,0,AND(ISNUMBER(INDIRECT("ｄａｔａ!$"&amp;I$112&amp;"$"&amp;$B294)),LEN(INDIRECT("ｄａｔａ!$"&amp;I$112&amp;"$"&amp;$B294))=4),0,TRUE,1)</f>
        <v>0</v>
      </c>
      <c r="J294" s="80" cm="1">
        <f t="array" aca="1" ref="J294" ca="1">_xlfn.IFS(J295=1,0,AND(ISNUMBER(INDIRECT("ｄａｔａ!$"&amp;J$112&amp;"$"&amp;$B294)),INDIRECT("ｄａｔａ!$"&amp;J$112&amp;"$"&amp;$B294)&lt;=12,INDIRECT("ｄａｔａ!$"&amp;J$112&amp;"$"&amp;$B294)&gt;=1),0,TRUE,1)</f>
        <v>0</v>
      </c>
      <c r="K294" s="80" cm="1">
        <f t="array" aca="1" ref="K294" ca="1">_xlfn.IFS(K295=1,0,ISNUMBER(INDIRECT("ｄａｔａ!$"&amp;K$112&amp;"$"&amp;$B294)),0,TRUE,1)</f>
        <v>0</v>
      </c>
      <c r="L294" s="80" cm="1">
        <f t="array" aca="1" ref="L294" ca="1">_xlfn.IFS(L295=1,0,AND(ISNUMBER(INDIRECT("ｄａｔａ!$"&amp;L$112&amp;"$"&amp;$B294)),INDIRECT("ｄａｔａ!$"&amp;L$112&amp;"$"&amp;$B294)&gt;0),0,TRUE,1)</f>
        <v>0</v>
      </c>
      <c r="M294" s="80" cm="1">
        <f t="array" aca="1" ref="M294" ca="1">_xlfn.IFS(M295=1,0,AND(INDIRECT("ｄａｔａ!$"&amp;M$112&amp;"$"&amp;$B294)&lt;=5,INDIRECT("ｄａｔａ!$"&amp;M$112&amp;"$"&amp;$B294)&gt;0),0,TRUE,1)</f>
        <v>0</v>
      </c>
      <c r="N294" s="80" cm="1">
        <f t="array" aca="1" ref="N294" ca="1">_xlfn.IFS(N295=1,0,AND(INDIRECT("ｄａｔａ!$"&amp;N$112&amp;"$"&amp;$B294)&lt;=2,INDIRECT("ｄａｔａ!$"&amp;N$112&amp;"$"&amp;$B294)&gt;0),0,TRUE,1)</f>
        <v>0</v>
      </c>
      <c r="O294" s="80" cm="1">
        <f t="array" aca="1" ref="O294" ca="1">_xlfn.IFS(O295=1,0,AND(INDIRECT("ｄａｔａ!$"&amp;O$112&amp;"$"&amp;$B294)&lt;=4,INDIRECT("ｄａｔａ!$"&amp;O$112&amp;"$"&amp;$B294)&gt;0),0,TRUE,1)</f>
        <v>0</v>
      </c>
      <c r="P294" s="80" cm="1">
        <f t="array" aca="1" ref="P294" ca="1">_xlfn.IFS(P295=1,0,AND(INDIRECT("ｄａｔａ!$"&amp;P$112&amp;"$"&amp;$B294)&lt;=3,INDIRECT("ｄａｔａ!$"&amp;P$112&amp;"$"&amp;$B294)&gt;0),0,TRUE,1)</f>
        <v>0</v>
      </c>
      <c r="Q294" s="80" cm="1">
        <f t="array" aca="1" ref="Q294" ca="1">_xlfn.IFS(Q295=1,0,AND(INDIRECT("ｄａｔａ!$"&amp;Q$112&amp;"$"&amp;$B294)&lt;=2,INDIRECT("ｄａｔａ!$"&amp;Q$112&amp;"$"&amp;$B294)&gt;0),0,TRUE,1)</f>
        <v>0</v>
      </c>
      <c r="R294" s="80" cm="1">
        <f t="array" aca="1" ref="R294" ca="1">_xlfn.IFS(R295=1,0,AND(INDIRECT("ｄａｔａ!$"&amp;R$112&amp;"$"&amp;$B294)&lt;=10,INDIRECT("ｄａｔａ!$"&amp;R$112&amp;"$"&amp;$B294)&gt;0),0,TRUE,1)</f>
        <v>0</v>
      </c>
      <c r="S294" s="80" cm="1">
        <f t="array" aca="1" ref="S294" ca="1">_xlfn.IFS(S295=1,0,AND(INDIRECT("ｄａｔａ!$"&amp;S$112&amp;"$"&amp;$B294)&lt;=5,INDIRECT("ｄａｔａ!$"&amp;S$112&amp;"$"&amp;$B294)&gt;0),0,TRUE,1)</f>
        <v>0</v>
      </c>
      <c r="T294" s="80" cm="1">
        <f t="array" aca="1" ref="T294" ca="1">_xlfn.IFS(T295=1,0,AND(INDIRECT("ｄａｔａ!$"&amp;T$112&amp;"$"&amp;$B294)&lt;=9,INDIRECT("ｄａｔａ!$"&amp;T$112&amp;"$"&amp;$B294)&gt;0),0,TRUE,1)</f>
        <v>0</v>
      </c>
      <c r="U294" s="80" cm="1">
        <f t="array" aca="1" ref="U294" ca="1">_xlfn.IFS(U295=1,0,ISNUMBER(INDIRECT("ｄａｔａ!$"&amp;U$112&amp;"$"&amp;$B294)),0,TRUE,1)</f>
        <v>0</v>
      </c>
      <c r="V294" s="80" cm="1">
        <f t="array" aca="1" ref="V294" ca="1">_xlfn.IFS(V295=1,0,AND(INDIRECT("ｄａｔａ!$"&amp;V$112&amp;"$"&amp;$B294)&lt;=4,INDIRECT("ｄａｔａ!$"&amp;V$112&amp;"$"&amp;$B294)&gt;0),0,TRUE,1)</f>
        <v>0</v>
      </c>
      <c r="W294" s="80" cm="1">
        <f t="array" aca="1" ref="W294" ca="1">_xlfn.IFS(W295=1,0,AND(INDIRECT("ｄａｔａ!$"&amp;W$112&amp;"$"&amp;$B294)&lt;=2,INDIRECT("ｄａｔａ!$"&amp;W$112&amp;"$"&amp;$B294)&gt;0),0,TRUE,1)</f>
        <v>0</v>
      </c>
      <c r="X294" s="80">
        <f ca="1">IF(SUM($Y293:$AO293)&gt;1,1,0)</f>
        <v>0</v>
      </c>
      <c r="Y294" s="80" cm="1">
        <f t="array" aca="1" ref="Y294" ca="1">_xlfn.IFS(Y296=1,0,Y295=1,0,AND(INDIRECT("ｄａｔａ!$"&amp;Y$112&amp;"$"&amp;$B294)&lt;=2,INDIRECT("ｄａｔａ!$"&amp;Y$112&amp;"$"&amp;$B294)&gt;0),0,TRUE,1)</f>
        <v>0</v>
      </c>
      <c r="Z294" s="80" cm="1">
        <f t="array" aca="1" ref="Z294" ca="1">_xlfn.IFS(Z296=1,0,Z295=1,0,AND(INDIRECT("ｄａｔａ!$"&amp;Z$112&amp;"$"&amp;$B294)&lt;=2,INDIRECT("ｄａｔａ!$"&amp;Z$112&amp;"$"&amp;$B294)&gt;0),0,TRUE,1)</f>
        <v>0</v>
      </c>
      <c r="AA294" s="80" cm="1">
        <f t="array" aca="1" ref="AA294" ca="1">_xlfn.IFS(AA296=1,0,AA295=1,0,AND(INDIRECT("ｄａｔａ!$"&amp;AA$112&amp;"$"&amp;$B294)&lt;=2,INDIRECT("ｄａｔａ!$"&amp;AA$112&amp;"$"&amp;$B294)&gt;0),0,TRUE,1)</f>
        <v>0</v>
      </c>
      <c r="AB294" s="80" cm="1">
        <f t="array" aca="1" ref="AB294" ca="1">_xlfn.IFS(AB296=1,0,AB295=1,0,AND(INDIRECT("ｄａｔａ!$"&amp;AB$112&amp;"$"&amp;$B294)&lt;=2,INDIRECT("ｄａｔａ!$"&amp;AB$112&amp;"$"&amp;$B294)&gt;0),0,TRUE,1)</f>
        <v>0</v>
      </c>
      <c r="AC294" s="80" cm="1">
        <f t="array" aca="1" ref="AC294" ca="1">_xlfn.IFS(AC296=1,0,AC295=1,0,AND(INDIRECT("ｄａｔａ!$"&amp;AC$112&amp;"$"&amp;$B294)&lt;=2,INDIRECT("ｄａｔａ!$"&amp;AC$112&amp;"$"&amp;$B294)&gt;0),0,TRUE,1)</f>
        <v>0</v>
      </c>
      <c r="AD294" s="80" cm="1">
        <f t="array" aca="1" ref="AD294" ca="1">_xlfn.IFS(AD296=1,0,AD295=1,0,AND(INDIRECT("ｄａｔａ!$"&amp;AD$112&amp;"$"&amp;$B294)&lt;=2,INDIRECT("ｄａｔａ!$"&amp;AD$112&amp;"$"&amp;$B294)&gt;0),0,TRUE,1)</f>
        <v>0</v>
      </c>
      <c r="AE294" s="80" cm="1">
        <f t="array" aca="1" ref="AE294" ca="1">_xlfn.IFS(AE296=1,0,AE295=1,0,AND(INDIRECT("ｄａｔａ!$"&amp;AE$112&amp;"$"&amp;$B294)&lt;=2,INDIRECT("ｄａｔａ!$"&amp;AE$112&amp;"$"&amp;$B294)&gt;0),0,TRUE,1)</f>
        <v>0</v>
      </c>
      <c r="AF294" s="80" cm="1">
        <f t="array" aca="1" ref="AF294" ca="1">_xlfn.IFS(AF296=1,0,AF295=1,0,AND(INDIRECT("ｄａｔａ!$"&amp;AF$112&amp;"$"&amp;$B294)&lt;=2,INDIRECT("ｄａｔａ!$"&amp;AF$112&amp;"$"&amp;$B294)&gt;0),0,TRUE,1)</f>
        <v>0</v>
      </c>
      <c r="AG294" s="80" cm="1">
        <f t="array" aca="1" ref="AG294" ca="1">_xlfn.IFS(AG296=1,0,AG295=1,0,AND(INDIRECT("ｄａｔａ!$"&amp;AG$112&amp;"$"&amp;$B294)&lt;=2,INDIRECT("ｄａｔａ!$"&amp;AG$112&amp;"$"&amp;$B294)&gt;0),0,TRUE,1)</f>
        <v>0</v>
      </c>
      <c r="AH294" s="80" cm="1">
        <f t="array" aca="1" ref="AH294" ca="1">_xlfn.IFS(AH296=1,0,AH295=1,0,AND(INDIRECT("ｄａｔａ!$"&amp;AH$112&amp;"$"&amp;$B294)&lt;=2,INDIRECT("ｄａｔａ!$"&amp;AH$112&amp;"$"&amp;$B294)&gt;0),0,TRUE,1)</f>
        <v>0</v>
      </c>
      <c r="AI294" s="80" cm="1">
        <f t="array" aca="1" ref="AI294" ca="1">_xlfn.IFS(AI296=1,0,AI295=1,0,AND(INDIRECT("ｄａｔａ!$"&amp;AI$112&amp;"$"&amp;$B294)&lt;=2,INDIRECT("ｄａｔａ!$"&amp;AI$112&amp;"$"&amp;$B294)&gt;0),0,TRUE,1)</f>
        <v>0</v>
      </c>
      <c r="AJ294" s="80" cm="1">
        <f t="array" aca="1" ref="AJ294" ca="1">_xlfn.IFS(AJ296=1,0,AJ295=1,0,AND(INDIRECT("ｄａｔａ!$"&amp;AJ$112&amp;"$"&amp;$B294)&lt;=2,INDIRECT("ｄａｔａ!$"&amp;AJ$112&amp;"$"&amp;$B294)&gt;0),0,TRUE,1)</f>
        <v>0</v>
      </c>
      <c r="AK294" s="80" cm="1">
        <f t="array" aca="1" ref="AK294" ca="1">_xlfn.IFS(AK296=1,0,AK295=1,0,AND(INDIRECT("ｄａｔａ!$"&amp;AK$112&amp;"$"&amp;$B294)&lt;=2,INDIRECT("ｄａｔａ!$"&amp;AK$112&amp;"$"&amp;$B294)&gt;0),0,TRUE,1)</f>
        <v>0</v>
      </c>
      <c r="AL294" s="80" cm="1">
        <f t="array" aca="1" ref="AL294" ca="1">_xlfn.IFS(AL296=1,0,AL295=1,0,AND(INDIRECT("ｄａｔａ!$"&amp;AL$112&amp;"$"&amp;$B294)&lt;=2,INDIRECT("ｄａｔａ!$"&amp;AL$112&amp;"$"&amp;$B294)&gt;0),0,TRUE,1)</f>
        <v>0</v>
      </c>
      <c r="AM294" s="80" cm="1">
        <f t="array" aca="1" ref="AM294" ca="1">_xlfn.IFS(AM296=1,0,AM295=1,0,AND(INDIRECT("ｄａｔａ!$"&amp;AM$112&amp;"$"&amp;$B294)&lt;=2,INDIRECT("ｄａｔａ!$"&amp;AM$112&amp;"$"&amp;$B294)&gt;0),0,TRUE,1)</f>
        <v>0</v>
      </c>
      <c r="AN294" s="80" cm="1">
        <f t="array" aca="1" ref="AN294" ca="1">_xlfn.IFS(AN296=1,0,AN295=1,0,AND(INDIRECT("ｄａｔａ!$"&amp;AN$112&amp;"$"&amp;$B294)&lt;=2,INDIRECT("ｄａｔａ!$"&amp;AN$112&amp;"$"&amp;$B294)&gt;0),0,TRUE,1)</f>
        <v>0</v>
      </c>
      <c r="AO294" s="80" cm="1">
        <f t="array" aca="1" ref="AO294" ca="1">_xlfn.IFS(AO296=1,0,AO295=1,0,AND(INDIRECT("ｄａｔａ!$"&amp;AO$112&amp;"$"&amp;$B294)&lt;=2,INDIRECT("ｄａｔａ!$"&amp;AO$112&amp;"$"&amp;$B294)&gt;0),0,TRUE,1)</f>
        <v>0</v>
      </c>
      <c r="AP294" s="80">
        <f ca="1">IF(SUM($AQ293:$AZ293)&gt;1,1,0)</f>
        <v>0</v>
      </c>
      <c r="AQ294" s="80" cm="1">
        <f t="array" aca="1" ref="AQ294" ca="1">_xlfn.IFS(AQ296=1,0,AQ295=1,0,AND(INDIRECT("ｄａｔａ!$"&amp;AQ$112&amp;"$"&amp;$B294)&lt;=2,INDIRECT("ｄａｔａ!$"&amp;AQ$112&amp;"$"&amp;$B294)&gt;0),0,TRUE,1)</f>
        <v>0</v>
      </c>
      <c r="AR294" s="80" cm="1">
        <f t="array" aca="1" ref="AR294" ca="1">_xlfn.IFS(AR296=1,0,AR295=1,0,AND(INDIRECT("ｄａｔａ!$"&amp;AR$112&amp;"$"&amp;$B294)&lt;=2,INDIRECT("ｄａｔａ!$"&amp;AR$112&amp;"$"&amp;$B294)&gt;0),0,TRUE,1)</f>
        <v>0</v>
      </c>
      <c r="AS294" s="80" cm="1">
        <f t="array" aca="1" ref="AS294" ca="1">_xlfn.IFS(AS296=1,0,AS295=1,0,AND(INDIRECT("ｄａｔａ!$"&amp;AS$112&amp;"$"&amp;$B294)&lt;=2,INDIRECT("ｄａｔａ!$"&amp;AS$112&amp;"$"&amp;$B294)&gt;0),0,TRUE,1)</f>
        <v>0</v>
      </c>
      <c r="AT294" s="80" cm="1">
        <f t="array" aca="1" ref="AT294" ca="1">_xlfn.IFS(AT296=1,0,AT295=1,0,AND(INDIRECT("ｄａｔａ!$"&amp;AT$112&amp;"$"&amp;$B294)&lt;=2,INDIRECT("ｄａｔａ!$"&amp;AT$112&amp;"$"&amp;$B294)&gt;0),0,TRUE,1)</f>
        <v>0</v>
      </c>
      <c r="AU294" s="80" cm="1">
        <f t="array" aca="1" ref="AU294" ca="1">_xlfn.IFS(AU296=1,0,AU295=1,0,AND(INDIRECT("ｄａｔａ!$"&amp;AU$112&amp;"$"&amp;$B294)&lt;=2,INDIRECT("ｄａｔａ!$"&amp;AU$112&amp;"$"&amp;$B294)&gt;0),0,TRUE,1)</f>
        <v>0</v>
      </c>
      <c r="AV294" s="80" cm="1">
        <f t="array" aca="1" ref="AV294" ca="1">_xlfn.IFS(AV296=1,0,AV295=1,0,AND(INDIRECT("ｄａｔａ!$"&amp;AV$112&amp;"$"&amp;$B294)&lt;=2,INDIRECT("ｄａｔａ!$"&amp;AV$112&amp;"$"&amp;$B294)&gt;0),0,TRUE,1)</f>
        <v>0</v>
      </c>
      <c r="AW294" s="80" cm="1">
        <f t="array" aca="1" ref="AW294" ca="1">_xlfn.IFS(AW296=1,0,AW295=1,0,AND(INDIRECT("ｄａｔａ!$"&amp;AW$112&amp;"$"&amp;$B294)&lt;=2,INDIRECT("ｄａｔａ!$"&amp;AW$112&amp;"$"&amp;$B294)&gt;0),0,TRUE,1)</f>
        <v>0</v>
      </c>
      <c r="AX294" s="80" cm="1">
        <f t="array" aca="1" ref="AX294" ca="1">_xlfn.IFS(AX296=1,0,AX295=1,0,AND(INDIRECT("ｄａｔａ!$"&amp;AX$112&amp;"$"&amp;$B294)&lt;=2,INDIRECT("ｄａｔａ!$"&amp;AX$112&amp;"$"&amp;$B294)&gt;0),0,TRUE,1)</f>
        <v>0</v>
      </c>
      <c r="AY294" s="80" cm="1">
        <f t="array" aca="1" ref="AY294" ca="1">_xlfn.IFS(AY296=1,0,AY295=1,0,AND(INDIRECT("ｄａｔａ!$"&amp;AY$112&amp;"$"&amp;$B294)&lt;=2,INDIRECT("ｄａｔａ!$"&amp;AY$112&amp;"$"&amp;$B294)&gt;0),0,TRUE,1)</f>
        <v>0</v>
      </c>
      <c r="AZ294" s="80" cm="1">
        <f t="array" aca="1" ref="AZ294" ca="1">_xlfn.IFS(AZ296=1,0,AZ295=1,0,AND(INDIRECT("ｄａｔａ!$"&amp;AZ$112&amp;"$"&amp;$B294)&lt;=2,INDIRECT("ｄａｔａ!$"&amp;AZ$112&amp;"$"&amp;$B294)&gt;0),0,TRUE,1)</f>
        <v>0</v>
      </c>
      <c r="BA294" s="80">
        <f ca="1">IF(SUM($BB293:$BP293)&gt;1,1,0)</f>
        <v>0</v>
      </c>
      <c r="BB294" s="80" cm="1">
        <f t="array" aca="1" ref="BB294" ca="1">_xlfn.IFS(BB296=1,0,BB295=1,0,AND(INDIRECT("ｄａｔａ!$"&amp;BB$112&amp;"$"&amp;$B294)&lt;=2,INDIRECT("ｄａｔａ!$"&amp;BB$112&amp;"$"&amp;$B294)&gt;0),0,TRUE,1)</f>
        <v>0</v>
      </c>
      <c r="BC294" s="80" cm="1">
        <f t="array" aca="1" ref="BC294" ca="1">_xlfn.IFS(BC296=1,0,BC295=1,0,AND(INDIRECT("ｄａｔａ!$"&amp;BC$112&amp;"$"&amp;$B294)&lt;=2,INDIRECT("ｄａｔａ!$"&amp;BC$112&amp;"$"&amp;$B294)&gt;0),0,TRUE,1)</f>
        <v>0</v>
      </c>
      <c r="BD294" s="80" cm="1">
        <f t="array" aca="1" ref="BD294" ca="1">_xlfn.IFS(BD296=1,0,BD295=1,0,AND(INDIRECT("ｄａｔａ!$"&amp;BD$112&amp;"$"&amp;$B294)&lt;=2,INDIRECT("ｄａｔａ!$"&amp;BD$112&amp;"$"&amp;$B294)&gt;0),0,TRUE,1)</f>
        <v>0</v>
      </c>
      <c r="BE294" s="80" cm="1">
        <f t="array" aca="1" ref="BE294" ca="1">_xlfn.IFS(BE296=1,0,BE295=1,0,AND(INDIRECT("ｄａｔａ!$"&amp;BE$112&amp;"$"&amp;$B294)&lt;=2,INDIRECT("ｄａｔａ!$"&amp;BE$112&amp;"$"&amp;$B294)&gt;0),0,TRUE,1)</f>
        <v>0</v>
      </c>
      <c r="BF294" s="80" cm="1">
        <f t="array" aca="1" ref="BF294" ca="1">_xlfn.IFS(BF296=1,0,BF295=1,0,AND(INDIRECT("ｄａｔａ!$"&amp;BF$112&amp;"$"&amp;$B294)&lt;=2,INDIRECT("ｄａｔａ!$"&amp;BF$112&amp;"$"&amp;$B294)&gt;0),0,TRUE,1)</f>
        <v>0</v>
      </c>
      <c r="BG294" s="80" cm="1">
        <f t="array" aca="1" ref="BG294" ca="1">_xlfn.IFS(BG296=1,0,BG295=1,0,AND(INDIRECT("ｄａｔａ!$"&amp;BG$112&amp;"$"&amp;$B294)&lt;=2,INDIRECT("ｄａｔａ!$"&amp;BG$112&amp;"$"&amp;$B294)&gt;0),0,TRUE,1)</f>
        <v>0</v>
      </c>
      <c r="BH294" s="80" cm="1">
        <f t="array" aca="1" ref="BH294" ca="1">_xlfn.IFS(BH296=1,0,BH295=1,0,AND(INDIRECT("ｄａｔａ!$"&amp;BH$112&amp;"$"&amp;$B294)&lt;=2,INDIRECT("ｄａｔａ!$"&amp;BH$112&amp;"$"&amp;$B294)&gt;0),0,TRUE,1)</f>
        <v>0</v>
      </c>
      <c r="BI294" s="80" cm="1">
        <f t="array" aca="1" ref="BI294" ca="1">_xlfn.IFS(BI296=1,0,BI295=1,0,AND(INDIRECT("ｄａｔａ!$"&amp;BI$112&amp;"$"&amp;$B294)&lt;=2,INDIRECT("ｄａｔａ!$"&amp;BI$112&amp;"$"&amp;$B294)&gt;0),0,TRUE,1)</f>
        <v>0</v>
      </c>
      <c r="BJ294" s="80" cm="1">
        <f t="array" aca="1" ref="BJ294" ca="1">_xlfn.IFS(BJ296=1,0,BJ295=1,0,AND(INDIRECT("ｄａｔａ!$"&amp;BJ$112&amp;"$"&amp;$B294)&lt;=2,INDIRECT("ｄａｔａ!$"&amp;BJ$112&amp;"$"&amp;$B294)&gt;0),0,TRUE,1)</f>
        <v>0</v>
      </c>
      <c r="BK294" s="80" cm="1">
        <f t="array" aca="1" ref="BK294" ca="1">_xlfn.IFS(BK296=1,0,BK295=1,0,AND(INDIRECT("ｄａｔａ!$"&amp;BK$112&amp;"$"&amp;$B294)&lt;=2,INDIRECT("ｄａｔａ!$"&amp;BK$112&amp;"$"&amp;$B294)&gt;0),0,TRUE,1)</f>
        <v>0</v>
      </c>
      <c r="BL294" s="80" cm="1">
        <f t="array" aca="1" ref="BL294" ca="1">_xlfn.IFS(BL296=1,0,BL295=1,0,AND(INDIRECT("ｄａｔａ!$"&amp;BL$112&amp;"$"&amp;$B294)&lt;=2,INDIRECT("ｄａｔａ!$"&amp;BL$112&amp;"$"&amp;$B294)&gt;0),0,TRUE,1)</f>
        <v>0</v>
      </c>
      <c r="BM294" s="80" cm="1">
        <f t="array" aca="1" ref="BM294" ca="1">_xlfn.IFS(BM296=1,0,BM295=1,0,AND(INDIRECT("ｄａｔａ!$"&amp;BM$112&amp;"$"&amp;$B294)&lt;=2,INDIRECT("ｄａｔａ!$"&amp;BM$112&amp;"$"&amp;$B294)&gt;0),0,TRUE,1)</f>
        <v>0</v>
      </c>
      <c r="BN294" s="80" cm="1">
        <f t="array" aca="1" ref="BN294" ca="1">_xlfn.IFS(BN296=1,0,BN295=1,0,AND(INDIRECT("ｄａｔａ!$"&amp;BN$112&amp;"$"&amp;$B294)&lt;=2,INDIRECT("ｄａｔａ!$"&amp;BN$112&amp;"$"&amp;$B294)&gt;0),0,TRUE,1)</f>
        <v>0</v>
      </c>
      <c r="BO294" s="80" cm="1">
        <f t="array" aca="1" ref="BO294" ca="1">_xlfn.IFS(BO296=1,0,BO295=1,0,AND(INDIRECT("ｄａｔａ!$"&amp;BO$112&amp;"$"&amp;$B294)&lt;=2,INDIRECT("ｄａｔａ!$"&amp;BO$112&amp;"$"&amp;$B294)&gt;0),0,TRUE,1)</f>
        <v>0</v>
      </c>
      <c r="BP294" s="80" cm="1">
        <f t="array" aca="1" ref="BP294" ca="1">_xlfn.IFS(BP296=1,0,BP295=1,0,AND(INDIRECT("ｄａｔａ!$"&amp;BP$112&amp;"$"&amp;$B294)&lt;=2,INDIRECT("ｄａｔａ!$"&amp;BP$112&amp;"$"&amp;$B294)&gt;0),0,TRUE,1)</f>
        <v>0</v>
      </c>
    </row>
    <row r="295" spans="1:68" x14ac:dyDescent="0.2">
      <c r="B295" s="80">
        <f>VLOOKUP($A293,$A$11:$B$110,2,FALSE)</f>
        <v>52</v>
      </c>
      <c r="C295" s="80" t="s">
        <v>2425</v>
      </c>
      <c r="D295" s="80" cm="1">
        <f t="array" aca="1" ref="D295" ca="1">_xlfn.IFS(D296=1,0,TRIM(INDIRECT("ｄａｔａ!$"&amp;D$112&amp;"$"&amp;$B295))="",1,TRIM(INDIRECT("ｄａｔａ!$"&amp;D$112&amp;"$"&amp;$B295))&lt;&gt;"",0)</f>
        <v>0</v>
      </c>
      <c r="F295" s="80" cm="1">
        <f t="array" aca="1" ref="F295" ca="1">_xlfn.IFS(F296=1,0,TRIM(INDIRECT("ｄａｔａ!$"&amp;F$112&amp;"$"&amp;$B295))="",1,TRIM(INDIRECT("ｄａｔａ!$"&amp;F$112&amp;"$"&amp;$B295))&lt;&gt;"",0)</f>
        <v>1</v>
      </c>
      <c r="G295" s="80" cm="1">
        <f t="array" aca="1" ref="G295" ca="1">_xlfn.IFS(G296=1,0,TRIM(INDIRECT("ｄａｔａ!$"&amp;G$112&amp;"$"&amp;$B295))="",1,TRIM(INDIRECT("ｄａｔａ!$"&amp;G$112&amp;"$"&amp;$B295))&lt;&gt;"",0)</f>
        <v>1</v>
      </c>
      <c r="H295" s="80" cm="1">
        <f t="array" aca="1" ref="H295" ca="1">_xlfn.IFS(H296=1,0,TRIM(INDIRECT("ｄａｔａ!$"&amp;H$112&amp;"$"&amp;$B295))="",1,TRIM(INDIRECT("ｄａｔａ!$"&amp;H$112&amp;"$"&amp;$B295))&lt;&gt;"",0)</f>
        <v>1</v>
      </c>
      <c r="I295" s="80" cm="1">
        <f t="array" aca="1" ref="I295" ca="1">_xlfn.IFS(I296=1,0,TRIM(INDIRECT("ｄａｔａ!$"&amp;I$112&amp;"$"&amp;$B295))="",1,TRIM(INDIRECT("ｄａｔａ!$"&amp;I$112&amp;"$"&amp;$B295))&lt;&gt;"",0)</f>
        <v>1</v>
      </c>
      <c r="J295" s="80" cm="1">
        <f t="array" aca="1" ref="J295" ca="1">_xlfn.IFS(J296=1,0,TRIM(INDIRECT("ｄａｔａ!$"&amp;J$112&amp;"$"&amp;$B295))="",1,TRIM(INDIRECT("ｄａｔａ!$"&amp;J$112&amp;"$"&amp;$B295))&lt;&gt;"",0)</f>
        <v>1</v>
      </c>
      <c r="K295" s="80" cm="1">
        <f t="array" aca="1" ref="K295" ca="1">_xlfn.IFS(K296=1,0,TRIM(INDIRECT("ｄａｔａ!$"&amp;K$112&amp;"$"&amp;$B295))="",1,TRIM(INDIRECT("ｄａｔａ!$"&amp;K$112&amp;"$"&amp;$B295))&lt;&gt;"",0)</f>
        <v>1</v>
      </c>
      <c r="L295" s="80" cm="1">
        <f t="array" aca="1" ref="L295" ca="1">_xlfn.IFS(L296=1,0,TRIM(INDIRECT("ｄａｔａ!$"&amp;L$112&amp;"$"&amp;$B295))="",1,TRIM(INDIRECT("ｄａｔａ!$"&amp;L$112&amp;"$"&amp;$B295))&lt;&gt;"",0)</f>
        <v>1</v>
      </c>
      <c r="M295" s="80" cm="1">
        <f t="array" aca="1" ref="M295" ca="1">_xlfn.IFS(M296=1,0,TRIM(INDIRECT("ｄａｔａ!$"&amp;M$112&amp;"$"&amp;$B295))="",1,TRIM(INDIRECT("ｄａｔａ!$"&amp;M$112&amp;"$"&amp;$B295))&lt;&gt;"",0)</f>
        <v>1</v>
      </c>
      <c r="N295" s="80" cm="1">
        <f t="array" aca="1" ref="N295" ca="1">_xlfn.IFS(N296=1,0,TRIM(INDIRECT("ｄａｔａ!$"&amp;N$112&amp;"$"&amp;$B295))="",1,TRIM(INDIRECT("ｄａｔａ!$"&amp;N$112&amp;"$"&amp;$B295))&lt;&gt;"",0)</f>
        <v>1</v>
      </c>
      <c r="O295" s="80" cm="1">
        <f t="array" aca="1" ref="O295" ca="1">_xlfn.IFS(O296=1,0,TRIM(INDIRECT("ｄａｔａ!$"&amp;O$112&amp;"$"&amp;$B295))="",1,TRIM(INDIRECT("ｄａｔａ!$"&amp;O$112&amp;"$"&amp;$B295))&lt;&gt;"",0)</f>
        <v>1</v>
      </c>
      <c r="P295" s="80" cm="1">
        <f t="array" aca="1" ref="P295" ca="1">_xlfn.IFS(P296=1,0,TRIM(INDIRECT("ｄａｔａ!$"&amp;P$112&amp;"$"&amp;$B295))="",1,TRIM(INDIRECT("ｄａｔａ!$"&amp;P$112&amp;"$"&amp;$B295))&lt;&gt;"",0)</f>
        <v>1</v>
      </c>
      <c r="Q295" s="80" cm="1">
        <f t="array" aca="1" ref="Q295" ca="1">_xlfn.IFS(Q296=1,0,TRIM(INDIRECT("ｄａｔａ!$"&amp;Q$112&amp;"$"&amp;$B295))="",1,TRIM(INDIRECT("ｄａｔａ!$"&amp;Q$112&amp;"$"&amp;$B295))&lt;&gt;"",0)</f>
        <v>1</v>
      </c>
      <c r="R295" s="80" cm="1">
        <f t="array" aca="1" ref="R295" ca="1">_xlfn.IFS(R296=1,0,TRIM(INDIRECT("ｄａｔａ!$"&amp;R$112&amp;"$"&amp;$B295))="",1,TRIM(INDIRECT("ｄａｔａ!$"&amp;R$112&amp;"$"&amp;$B295))&lt;&gt;"",0)</f>
        <v>1</v>
      </c>
      <c r="S295" s="80" cm="1">
        <f t="array" aca="1" ref="S295" ca="1">_xlfn.IFS(S296=1,0,TRIM(INDIRECT("ｄａｔａ!$"&amp;S$112&amp;"$"&amp;$B295))="",1,TRIM(INDIRECT("ｄａｔａ!$"&amp;S$112&amp;"$"&amp;$B295))&lt;&gt;"",0)</f>
        <v>1</v>
      </c>
      <c r="T295" s="80" cm="1">
        <f t="array" aca="1" ref="T295" ca="1">_xlfn.IFS(T296=1,0,TRIM(INDIRECT("ｄａｔａ!$"&amp;T$112&amp;"$"&amp;$B295))="",1,TRIM(INDIRECT("ｄａｔａ!$"&amp;T$112&amp;"$"&amp;$B295))&lt;&gt;"",0)</f>
        <v>1</v>
      </c>
      <c r="U295" s="80" cm="1">
        <f t="array" aca="1" ref="U295" ca="1">_xlfn.IFS(U296=1,0,TRIM(INDIRECT("ｄａｔａ!$"&amp;U$112&amp;"$"&amp;$B295))="",1,TRIM(INDIRECT("ｄａｔａ!$"&amp;U$112&amp;"$"&amp;$B295))&lt;&gt;"",0)</f>
        <v>1</v>
      </c>
      <c r="V295" s="80" cm="1">
        <f t="array" aca="1" ref="V295" ca="1">_xlfn.IFS(V296=1,0,TRIM(INDIRECT("ｄａｔａ!$"&amp;V$112&amp;"$"&amp;$B295))="",1,TRIM(INDIRECT("ｄａｔａ!$"&amp;V$112&amp;"$"&amp;$B295))&lt;&gt;"",0)</f>
        <v>1</v>
      </c>
      <c r="W295" s="80" cm="1">
        <f t="array" aca="1" ref="W295" ca="1">_xlfn.IFS(W296=1,0,TRIM(INDIRECT("ｄａｔａ!$"&amp;W$112&amp;"$"&amp;$B295))="",1,TRIM(INDIRECT("ｄａｔａ!$"&amp;W$112&amp;"$"&amp;$B295))&lt;&gt;"",0)</f>
        <v>1</v>
      </c>
      <c r="X295" s="80">
        <f ca="1">IF(SUM($Y295:$AO295)=17,1,0)</f>
        <v>1</v>
      </c>
      <c r="Y295" s="80" cm="1">
        <f t="array" aca="1" ref="Y295" ca="1">_xlfn.IFS(Y296=1,0,TRIM(INDIRECT("ｄａｔａ!$"&amp;Y$112&amp;"$"&amp;$B295))="",1,TRIM(INDIRECT("ｄａｔａ!$"&amp;Y$112&amp;"$"&amp;$B295))&lt;&gt;"",0)</f>
        <v>1</v>
      </c>
      <c r="Z295" s="80" cm="1">
        <f t="array" aca="1" ref="Z295" ca="1">_xlfn.IFS(Z296=1,0,TRIM(INDIRECT("ｄａｔａ!$"&amp;Z$112&amp;"$"&amp;$B295))="",1,TRIM(INDIRECT("ｄａｔａ!$"&amp;Z$112&amp;"$"&amp;$B295))&lt;&gt;"",0)</f>
        <v>1</v>
      </c>
      <c r="AA295" s="80" cm="1">
        <f t="array" aca="1" ref="AA295" ca="1">_xlfn.IFS(AA296=1,0,TRIM(INDIRECT("ｄａｔａ!$"&amp;AA$112&amp;"$"&amp;$B295))="",1,TRIM(INDIRECT("ｄａｔａ!$"&amp;AA$112&amp;"$"&amp;$B295))&lt;&gt;"",0)</f>
        <v>1</v>
      </c>
      <c r="AB295" s="80" cm="1">
        <f t="array" aca="1" ref="AB295" ca="1">_xlfn.IFS(AB296=1,0,TRIM(INDIRECT("ｄａｔａ!$"&amp;AB$112&amp;"$"&amp;$B295))="",1,TRIM(INDIRECT("ｄａｔａ!$"&amp;AB$112&amp;"$"&amp;$B295))&lt;&gt;"",0)</f>
        <v>1</v>
      </c>
      <c r="AC295" s="80" cm="1">
        <f t="array" aca="1" ref="AC295" ca="1">_xlfn.IFS(AC296=1,0,TRIM(INDIRECT("ｄａｔａ!$"&amp;AC$112&amp;"$"&amp;$B295))="",1,TRIM(INDIRECT("ｄａｔａ!$"&amp;AC$112&amp;"$"&amp;$B295))&lt;&gt;"",0)</f>
        <v>1</v>
      </c>
      <c r="AD295" s="80" cm="1">
        <f t="array" aca="1" ref="AD295" ca="1">_xlfn.IFS(AD296=1,0,TRIM(INDIRECT("ｄａｔａ!$"&amp;AD$112&amp;"$"&amp;$B295))="",1,TRIM(INDIRECT("ｄａｔａ!$"&amp;AD$112&amp;"$"&amp;$B295))&lt;&gt;"",0)</f>
        <v>1</v>
      </c>
      <c r="AE295" s="80" cm="1">
        <f t="array" aca="1" ref="AE295" ca="1">_xlfn.IFS(AE296=1,0,TRIM(INDIRECT("ｄａｔａ!$"&amp;AE$112&amp;"$"&amp;$B295))="",1,TRIM(INDIRECT("ｄａｔａ!$"&amp;AE$112&amp;"$"&amp;$B295))&lt;&gt;"",0)</f>
        <v>1</v>
      </c>
      <c r="AF295" s="80" cm="1">
        <f t="array" aca="1" ref="AF295" ca="1">_xlfn.IFS(AF296=1,0,TRIM(INDIRECT("ｄａｔａ!$"&amp;AF$112&amp;"$"&amp;$B295))="",1,TRIM(INDIRECT("ｄａｔａ!$"&amp;AF$112&amp;"$"&amp;$B295))&lt;&gt;"",0)</f>
        <v>1</v>
      </c>
      <c r="AG295" s="80" cm="1">
        <f t="array" aca="1" ref="AG295" ca="1">_xlfn.IFS(AG296=1,0,TRIM(INDIRECT("ｄａｔａ!$"&amp;AG$112&amp;"$"&amp;$B295))="",1,TRIM(INDIRECT("ｄａｔａ!$"&amp;AG$112&amp;"$"&amp;$B295))&lt;&gt;"",0)</f>
        <v>1</v>
      </c>
      <c r="AH295" s="80" cm="1">
        <f t="array" aca="1" ref="AH295" ca="1">_xlfn.IFS(AH296=1,0,TRIM(INDIRECT("ｄａｔａ!$"&amp;AH$112&amp;"$"&amp;$B295))="",1,TRIM(INDIRECT("ｄａｔａ!$"&amp;AH$112&amp;"$"&amp;$B295))&lt;&gt;"",0)</f>
        <v>1</v>
      </c>
      <c r="AI295" s="80" cm="1">
        <f t="array" aca="1" ref="AI295" ca="1">_xlfn.IFS(AI296=1,0,TRIM(INDIRECT("ｄａｔａ!$"&amp;AI$112&amp;"$"&amp;$B295))="",1,TRIM(INDIRECT("ｄａｔａ!$"&amp;AI$112&amp;"$"&amp;$B295))&lt;&gt;"",0)</f>
        <v>1</v>
      </c>
      <c r="AJ295" s="80" cm="1">
        <f t="array" aca="1" ref="AJ295" ca="1">_xlfn.IFS(AJ296=1,0,TRIM(INDIRECT("ｄａｔａ!$"&amp;AJ$112&amp;"$"&amp;$B295))="",1,TRIM(INDIRECT("ｄａｔａ!$"&amp;AJ$112&amp;"$"&amp;$B295))&lt;&gt;"",0)</f>
        <v>1</v>
      </c>
      <c r="AK295" s="80" cm="1">
        <f t="array" aca="1" ref="AK295" ca="1">_xlfn.IFS(AK296=1,0,TRIM(INDIRECT("ｄａｔａ!$"&amp;AK$112&amp;"$"&amp;$B295))="",1,TRIM(INDIRECT("ｄａｔａ!$"&amp;AK$112&amp;"$"&amp;$B295))&lt;&gt;"",0)</f>
        <v>1</v>
      </c>
      <c r="AL295" s="80" cm="1">
        <f t="array" aca="1" ref="AL295" ca="1">_xlfn.IFS(AL296=1,0,TRIM(INDIRECT("ｄａｔａ!$"&amp;AL$112&amp;"$"&amp;$B295))="",1,TRIM(INDIRECT("ｄａｔａ!$"&amp;AL$112&amp;"$"&amp;$B295))&lt;&gt;"",0)</f>
        <v>1</v>
      </c>
      <c r="AM295" s="80" cm="1">
        <f t="array" aca="1" ref="AM295" ca="1">_xlfn.IFS(AM296=1,0,TRIM(INDIRECT("ｄａｔａ!$"&amp;AM$112&amp;"$"&amp;$B295))="",1,TRIM(INDIRECT("ｄａｔａ!$"&amp;AM$112&amp;"$"&amp;$B295))&lt;&gt;"",0)</f>
        <v>1</v>
      </c>
      <c r="AN295" s="80" cm="1">
        <f t="array" aca="1" ref="AN295" ca="1">_xlfn.IFS(AN296=1,0,TRIM(INDIRECT("ｄａｔａ!$"&amp;AN$112&amp;"$"&amp;$B295))="",1,TRIM(INDIRECT("ｄａｔａ!$"&amp;AN$112&amp;"$"&amp;$B295))&lt;&gt;"",0)</f>
        <v>1</v>
      </c>
      <c r="AO295" s="80" cm="1">
        <f t="array" aca="1" ref="AO295" ca="1">_xlfn.IFS(AO296=1,0,TRIM(INDIRECT("ｄａｔａ!$"&amp;AO$112&amp;"$"&amp;$B295))="",1,TRIM(INDIRECT("ｄａｔａ!$"&amp;AO$112&amp;"$"&amp;$B295))&lt;&gt;"",0)</f>
        <v>1</v>
      </c>
      <c r="AP295" s="80">
        <f ca="1">IF(SUM($AQ295:$AZ295)=10,1,0)</f>
        <v>1</v>
      </c>
      <c r="AQ295" s="80" cm="1">
        <f t="array" aca="1" ref="AQ295" ca="1">_xlfn.IFS(AQ296=1,0,TRIM(INDIRECT("ｄａｔａ!$"&amp;AQ$112&amp;"$"&amp;$B295))="",1,TRIM(INDIRECT("ｄａｔａ!$"&amp;AQ$112&amp;"$"&amp;$B295))&lt;&gt;"",0)</f>
        <v>1</v>
      </c>
      <c r="AR295" s="80" cm="1">
        <f t="array" aca="1" ref="AR295" ca="1">_xlfn.IFS(AR296=1,0,TRIM(INDIRECT("ｄａｔａ!$"&amp;AR$112&amp;"$"&amp;$B295))="",1,TRIM(INDIRECT("ｄａｔａ!$"&amp;AR$112&amp;"$"&amp;$B295))&lt;&gt;"",0)</f>
        <v>1</v>
      </c>
      <c r="AS295" s="80" cm="1">
        <f t="array" aca="1" ref="AS295" ca="1">_xlfn.IFS(AS296=1,0,TRIM(INDIRECT("ｄａｔａ!$"&amp;AS$112&amp;"$"&amp;$B295))="",1,TRIM(INDIRECT("ｄａｔａ!$"&amp;AS$112&amp;"$"&amp;$B295))&lt;&gt;"",0)</f>
        <v>1</v>
      </c>
      <c r="AT295" s="80" cm="1">
        <f t="array" aca="1" ref="AT295" ca="1">_xlfn.IFS(AT296=1,0,TRIM(INDIRECT("ｄａｔａ!$"&amp;AT$112&amp;"$"&amp;$B295))="",1,TRIM(INDIRECT("ｄａｔａ!$"&amp;AT$112&amp;"$"&amp;$B295))&lt;&gt;"",0)</f>
        <v>1</v>
      </c>
      <c r="AU295" s="80" cm="1">
        <f t="array" aca="1" ref="AU295" ca="1">_xlfn.IFS(AU296=1,0,TRIM(INDIRECT("ｄａｔａ!$"&amp;AU$112&amp;"$"&amp;$B295))="",1,TRIM(INDIRECT("ｄａｔａ!$"&amp;AU$112&amp;"$"&amp;$B295))&lt;&gt;"",0)</f>
        <v>1</v>
      </c>
      <c r="AV295" s="80" cm="1">
        <f t="array" aca="1" ref="AV295" ca="1">_xlfn.IFS(AV296=1,0,TRIM(INDIRECT("ｄａｔａ!$"&amp;AV$112&amp;"$"&amp;$B295))="",1,TRIM(INDIRECT("ｄａｔａ!$"&amp;AV$112&amp;"$"&amp;$B295))&lt;&gt;"",0)</f>
        <v>1</v>
      </c>
      <c r="AW295" s="80" cm="1">
        <f t="array" aca="1" ref="AW295" ca="1">_xlfn.IFS(AW296=1,0,TRIM(INDIRECT("ｄａｔａ!$"&amp;AW$112&amp;"$"&amp;$B295))="",1,TRIM(INDIRECT("ｄａｔａ!$"&amp;AW$112&amp;"$"&amp;$B295))&lt;&gt;"",0)</f>
        <v>1</v>
      </c>
      <c r="AX295" s="80" cm="1">
        <f t="array" aca="1" ref="AX295" ca="1">_xlfn.IFS(AX296=1,0,TRIM(INDIRECT("ｄａｔａ!$"&amp;AX$112&amp;"$"&amp;$B295))="",1,TRIM(INDIRECT("ｄａｔａ!$"&amp;AX$112&amp;"$"&amp;$B295))&lt;&gt;"",0)</f>
        <v>1</v>
      </c>
      <c r="AY295" s="80" cm="1">
        <f t="array" aca="1" ref="AY295" ca="1">_xlfn.IFS(AY296=1,0,TRIM(INDIRECT("ｄａｔａ!$"&amp;AY$112&amp;"$"&amp;$B295))="",1,TRIM(INDIRECT("ｄａｔａ!$"&amp;AY$112&amp;"$"&amp;$B295))&lt;&gt;"",0)</f>
        <v>1</v>
      </c>
      <c r="AZ295" s="80" cm="1">
        <f t="array" aca="1" ref="AZ295" ca="1">_xlfn.IFS(AZ296=1,0,TRIM(INDIRECT("ｄａｔａ!$"&amp;AZ$112&amp;"$"&amp;$B295))="",1,TRIM(INDIRECT("ｄａｔａ!$"&amp;AZ$112&amp;"$"&amp;$B295))&lt;&gt;"",0)</f>
        <v>1</v>
      </c>
      <c r="BA295" s="80">
        <f ca="1">IF(SUM($BB295:$BP295)=15,1,0)</f>
        <v>1</v>
      </c>
      <c r="BB295" s="80" cm="1">
        <f t="array" aca="1" ref="BB295" ca="1">_xlfn.IFS(BB296=1,0,TRIM(INDIRECT("ｄａｔａ!$"&amp;BB$112&amp;"$"&amp;$B295))="",1,TRIM(INDIRECT("ｄａｔａ!$"&amp;BB$112&amp;"$"&amp;$B295))&lt;&gt;"",0)</f>
        <v>1</v>
      </c>
      <c r="BC295" s="80" cm="1">
        <f t="array" aca="1" ref="BC295" ca="1">_xlfn.IFS(BC296=1,0,TRIM(INDIRECT("ｄａｔａ!$"&amp;BC$112&amp;"$"&amp;$B295))="",1,TRIM(INDIRECT("ｄａｔａ!$"&amp;BC$112&amp;"$"&amp;$B295))&lt;&gt;"",0)</f>
        <v>1</v>
      </c>
      <c r="BD295" s="80" cm="1">
        <f t="array" aca="1" ref="BD295" ca="1">_xlfn.IFS(BD296=1,0,TRIM(INDIRECT("ｄａｔａ!$"&amp;BD$112&amp;"$"&amp;$B295))="",1,TRIM(INDIRECT("ｄａｔａ!$"&amp;BD$112&amp;"$"&amp;$B295))&lt;&gt;"",0)</f>
        <v>1</v>
      </c>
      <c r="BE295" s="80" cm="1">
        <f t="array" aca="1" ref="BE295" ca="1">_xlfn.IFS(BE296=1,0,TRIM(INDIRECT("ｄａｔａ!$"&amp;BE$112&amp;"$"&amp;$B295))="",1,TRIM(INDIRECT("ｄａｔａ!$"&amp;BE$112&amp;"$"&amp;$B295))&lt;&gt;"",0)</f>
        <v>1</v>
      </c>
      <c r="BF295" s="80" cm="1">
        <f t="array" aca="1" ref="BF295" ca="1">_xlfn.IFS(BF296=1,0,TRIM(INDIRECT("ｄａｔａ!$"&amp;BF$112&amp;"$"&amp;$B295))="",1,TRIM(INDIRECT("ｄａｔａ!$"&amp;BF$112&amp;"$"&amp;$B295))&lt;&gt;"",0)</f>
        <v>1</v>
      </c>
      <c r="BG295" s="80" cm="1">
        <f t="array" aca="1" ref="BG295" ca="1">_xlfn.IFS(BG296=1,0,TRIM(INDIRECT("ｄａｔａ!$"&amp;BG$112&amp;"$"&amp;$B295))="",1,TRIM(INDIRECT("ｄａｔａ!$"&amp;BG$112&amp;"$"&amp;$B295))&lt;&gt;"",0)</f>
        <v>1</v>
      </c>
      <c r="BH295" s="80" cm="1">
        <f t="array" aca="1" ref="BH295" ca="1">_xlfn.IFS(BH296=1,0,TRIM(INDIRECT("ｄａｔａ!$"&amp;BH$112&amp;"$"&amp;$B295))="",1,TRIM(INDIRECT("ｄａｔａ!$"&amp;BH$112&amp;"$"&amp;$B295))&lt;&gt;"",0)</f>
        <v>1</v>
      </c>
      <c r="BI295" s="80" cm="1">
        <f t="array" aca="1" ref="BI295" ca="1">_xlfn.IFS(BI296=1,0,TRIM(INDIRECT("ｄａｔａ!$"&amp;BI$112&amp;"$"&amp;$B295))="",1,TRIM(INDIRECT("ｄａｔａ!$"&amp;BI$112&amp;"$"&amp;$B295))&lt;&gt;"",0)</f>
        <v>1</v>
      </c>
      <c r="BJ295" s="80" cm="1">
        <f t="array" aca="1" ref="BJ295" ca="1">_xlfn.IFS(BJ296=1,0,TRIM(INDIRECT("ｄａｔａ!$"&amp;BJ$112&amp;"$"&amp;$B295))="",1,TRIM(INDIRECT("ｄａｔａ!$"&amp;BJ$112&amp;"$"&amp;$B295))&lt;&gt;"",0)</f>
        <v>1</v>
      </c>
      <c r="BK295" s="80" cm="1">
        <f t="array" aca="1" ref="BK295" ca="1">_xlfn.IFS(BK296=1,0,TRIM(INDIRECT("ｄａｔａ!$"&amp;BK$112&amp;"$"&amp;$B295))="",1,TRIM(INDIRECT("ｄａｔａ!$"&amp;BK$112&amp;"$"&amp;$B295))&lt;&gt;"",0)</f>
        <v>1</v>
      </c>
      <c r="BL295" s="80" cm="1">
        <f t="array" aca="1" ref="BL295" ca="1">_xlfn.IFS(BL296=1,0,TRIM(INDIRECT("ｄａｔａ!$"&amp;BL$112&amp;"$"&amp;$B295))="",1,TRIM(INDIRECT("ｄａｔａ!$"&amp;BL$112&amp;"$"&amp;$B295))&lt;&gt;"",0)</f>
        <v>1</v>
      </c>
      <c r="BM295" s="80" cm="1">
        <f t="array" aca="1" ref="BM295" ca="1">_xlfn.IFS(BM296=1,0,TRIM(INDIRECT("ｄａｔａ!$"&amp;BM$112&amp;"$"&amp;$B295))="",1,TRIM(INDIRECT("ｄａｔａ!$"&amp;BM$112&amp;"$"&amp;$B295))&lt;&gt;"",0)</f>
        <v>1</v>
      </c>
      <c r="BN295" s="80" cm="1">
        <f t="array" aca="1" ref="BN295" ca="1">_xlfn.IFS(BN296=1,0,TRIM(INDIRECT("ｄａｔａ!$"&amp;BN$112&amp;"$"&amp;$B295))="",1,TRIM(INDIRECT("ｄａｔａ!$"&amp;BN$112&amp;"$"&amp;$B295))&lt;&gt;"",0)</f>
        <v>1</v>
      </c>
      <c r="BO295" s="80" cm="1">
        <f t="array" aca="1" ref="BO295" ca="1">_xlfn.IFS(BO296=1,0,TRIM(INDIRECT("ｄａｔａ!$"&amp;BO$112&amp;"$"&amp;$B295))="",1,TRIM(INDIRECT("ｄａｔａ!$"&amp;BO$112&amp;"$"&amp;$B295))&lt;&gt;"",0)</f>
        <v>1</v>
      </c>
      <c r="BP295" s="80" cm="1">
        <f t="array" aca="1" ref="BP295" ca="1">_xlfn.IFS(BP296=1,0,TRIM(INDIRECT("ｄａｔａ!$"&amp;BP$112&amp;"$"&amp;$B295))="",1,TRIM(INDIRECT("ｄａｔａ!$"&amp;BP$112&amp;"$"&amp;$B295))&lt;&gt;"",0)</f>
        <v>1</v>
      </c>
    </row>
    <row r="296" spans="1:68" x14ac:dyDescent="0.2">
      <c r="B296" s="80">
        <f>VLOOKUP($A293,$A$11:$B$110,2,FALSE)</f>
        <v>52</v>
      </c>
      <c r="C296" s="80" t="s">
        <v>2430</v>
      </c>
      <c r="D296" s="80" cm="1">
        <f t="array" aca="1" ref="D296" ca="1">IF(ISERROR(INDIRECT("ｄａｔａ!$"&amp;D$112&amp;"$"&amp;$B296)),1,0)</f>
        <v>0</v>
      </c>
      <c r="F296" s="80" cm="1">
        <f t="array" aca="1" ref="F296" ca="1">IF(ISERROR(INDIRECT("ｄａｔａ!$"&amp;F$112&amp;"$"&amp;$B296)),1,0)</f>
        <v>0</v>
      </c>
      <c r="G296" s="80" cm="1">
        <f t="array" aca="1" ref="G296" ca="1">IF(ISERROR(INDIRECT("ｄａｔａ!$"&amp;G$112&amp;"$"&amp;$B296)),1,0)</f>
        <v>0</v>
      </c>
      <c r="H296" s="80" cm="1">
        <f t="array" aca="1" ref="H296" ca="1">IF(ISERROR(INDIRECT("ｄａｔａ!$"&amp;H$112&amp;"$"&amp;$B296)),1,0)</f>
        <v>0</v>
      </c>
      <c r="I296" s="80" cm="1">
        <f t="array" aca="1" ref="I296" ca="1">IF(ISERROR(INDIRECT("ｄａｔａ!$"&amp;I$112&amp;"$"&amp;$B296)),1,0)</f>
        <v>0</v>
      </c>
      <c r="J296" s="80" cm="1">
        <f t="array" aca="1" ref="J296" ca="1">IF(ISERROR(INDIRECT("ｄａｔａ!$"&amp;J$112&amp;"$"&amp;$B296)),1,0)</f>
        <v>0</v>
      </c>
      <c r="K296" s="80" cm="1">
        <f t="array" aca="1" ref="K296" ca="1">IF(ISERROR(INDIRECT("ｄａｔａ!$"&amp;K$112&amp;"$"&amp;$B296)),1,0)</f>
        <v>0</v>
      </c>
      <c r="L296" s="80" cm="1">
        <f t="array" aca="1" ref="L296" ca="1">IF(ISERROR(INDIRECT("ｄａｔａ!$"&amp;L$112&amp;"$"&amp;$B296)),1,0)</f>
        <v>0</v>
      </c>
      <c r="M296" s="80" cm="1">
        <f t="array" aca="1" ref="M296" ca="1">IF(ISERROR(INDIRECT("ｄａｔａ!$"&amp;M$112&amp;"$"&amp;$B296)),1,0)</f>
        <v>0</v>
      </c>
      <c r="N296" s="80" cm="1">
        <f t="array" aca="1" ref="N296" ca="1">IF(ISERROR(INDIRECT("ｄａｔａ!$"&amp;N$112&amp;"$"&amp;$B296)),1,0)</f>
        <v>0</v>
      </c>
      <c r="O296" s="80" cm="1">
        <f t="array" aca="1" ref="O296" ca="1">IF(ISERROR(INDIRECT("ｄａｔａ!$"&amp;O$112&amp;"$"&amp;$B296)),1,0)</f>
        <v>0</v>
      </c>
      <c r="P296" s="80" cm="1">
        <f t="array" aca="1" ref="P296" ca="1">IF(ISERROR(INDIRECT("ｄａｔａ!$"&amp;P$112&amp;"$"&amp;$B296)),1,0)</f>
        <v>0</v>
      </c>
      <c r="Q296" s="80" cm="1">
        <f t="array" aca="1" ref="Q296" ca="1">IF(ISERROR(INDIRECT("ｄａｔａ!$"&amp;Q$112&amp;"$"&amp;$B296)),1,0)</f>
        <v>0</v>
      </c>
      <c r="R296" s="80" cm="1">
        <f t="array" aca="1" ref="R296" ca="1">IF(ISERROR(INDIRECT("ｄａｔａ!$"&amp;R$112&amp;"$"&amp;$B296)),1,0)</f>
        <v>0</v>
      </c>
      <c r="S296" s="80" cm="1">
        <f t="array" aca="1" ref="S296" ca="1">IF(ISERROR(INDIRECT("ｄａｔａ!$"&amp;S$112&amp;"$"&amp;$B296)),1,0)</f>
        <v>0</v>
      </c>
      <c r="T296" s="80" cm="1">
        <f t="array" aca="1" ref="T296" ca="1">IF(ISERROR(INDIRECT("ｄａｔａ!$"&amp;T$112&amp;"$"&amp;$B296)),1,0)</f>
        <v>0</v>
      </c>
      <c r="U296" s="80" cm="1">
        <f t="array" aca="1" ref="U296" ca="1">IF(ISERROR(INDIRECT("ｄａｔａ!$"&amp;U$112&amp;"$"&amp;$B296)),1,0)</f>
        <v>0</v>
      </c>
      <c r="V296" s="80" cm="1">
        <f t="array" aca="1" ref="V296" ca="1">IF(ISERROR(INDIRECT("ｄａｔａ!$"&amp;V$112&amp;"$"&amp;$B296)),1,0)</f>
        <v>0</v>
      </c>
      <c r="W296" s="80" cm="1">
        <f t="array" aca="1" ref="W296" ca="1">IF(ISERROR(INDIRECT("ｄａｔａ!$"&amp;W$112&amp;"$"&amp;$B296)),1,0)</f>
        <v>0</v>
      </c>
      <c r="X296" s="80">
        <f ca="1">IF(SUM($Y294:$AO294,$Y296:$AO296)&gt;0,1,0)</f>
        <v>0</v>
      </c>
      <c r="Y296" s="80" cm="1">
        <f t="array" aca="1" ref="Y296" ca="1">IF(ISERROR(INDIRECT("ｄａｔａ!$"&amp;Y$112&amp;"$"&amp;$B296)),1,0)</f>
        <v>0</v>
      </c>
      <c r="Z296" s="80" cm="1">
        <f t="array" aca="1" ref="Z296" ca="1">IF(ISERROR(INDIRECT("ｄａｔａ!$"&amp;Z$112&amp;"$"&amp;$B296)),1,0)</f>
        <v>0</v>
      </c>
      <c r="AA296" s="80" cm="1">
        <f t="array" aca="1" ref="AA296" ca="1">IF(ISERROR(INDIRECT("ｄａｔａ!$"&amp;AA$112&amp;"$"&amp;$B296)),1,0)</f>
        <v>0</v>
      </c>
      <c r="AB296" s="80" cm="1">
        <f t="array" aca="1" ref="AB296" ca="1">IF(ISERROR(INDIRECT("ｄａｔａ!$"&amp;AB$112&amp;"$"&amp;$B296)),1,0)</f>
        <v>0</v>
      </c>
      <c r="AC296" s="80" cm="1">
        <f t="array" aca="1" ref="AC296" ca="1">IF(ISERROR(INDIRECT("ｄａｔａ!$"&amp;AC$112&amp;"$"&amp;$B296)),1,0)</f>
        <v>0</v>
      </c>
      <c r="AD296" s="80" cm="1">
        <f t="array" aca="1" ref="AD296" ca="1">IF(ISERROR(INDIRECT("ｄａｔａ!$"&amp;AD$112&amp;"$"&amp;$B296)),1,0)</f>
        <v>0</v>
      </c>
      <c r="AE296" s="80" cm="1">
        <f t="array" aca="1" ref="AE296" ca="1">IF(ISERROR(INDIRECT("ｄａｔａ!$"&amp;AE$112&amp;"$"&amp;$B296)),1,0)</f>
        <v>0</v>
      </c>
      <c r="AF296" s="80" cm="1">
        <f t="array" aca="1" ref="AF296" ca="1">IF(ISERROR(INDIRECT("ｄａｔａ!$"&amp;AF$112&amp;"$"&amp;$B296)),1,0)</f>
        <v>0</v>
      </c>
      <c r="AG296" s="80" cm="1">
        <f t="array" aca="1" ref="AG296" ca="1">IF(ISERROR(INDIRECT("ｄａｔａ!$"&amp;AG$112&amp;"$"&amp;$B296)),1,0)</f>
        <v>0</v>
      </c>
      <c r="AH296" s="80" cm="1">
        <f t="array" aca="1" ref="AH296" ca="1">IF(ISERROR(INDIRECT("ｄａｔａ!$"&amp;AH$112&amp;"$"&amp;$B296)),1,0)</f>
        <v>0</v>
      </c>
      <c r="AI296" s="80" cm="1">
        <f t="array" aca="1" ref="AI296" ca="1">IF(ISERROR(INDIRECT("ｄａｔａ!$"&amp;AI$112&amp;"$"&amp;$B296)),1,0)</f>
        <v>0</v>
      </c>
      <c r="AJ296" s="80" cm="1">
        <f t="array" aca="1" ref="AJ296" ca="1">IF(ISERROR(INDIRECT("ｄａｔａ!$"&amp;AJ$112&amp;"$"&amp;$B296)),1,0)</f>
        <v>0</v>
      </c>
      <c r="AK296" s="80" cm="1">
        <f t="array" aca="1" ref="AK296" ca="1">IF(ISERROR(INDIRECT("ｄａｔａ!$"&amp;AK$112&amp;"$"&amp;$B296)),1,0)</f>
        <v>0</v>
      </c>
      <c r="AL296" s="80" cm="1">
        <f t="array" aca="1" ref="AL296" ca="1">IF(ISERROR(INDIRECT("ｄａｔａ!$"&amp;AL$112&amp;"$"&amp;$B296)),1,0)</f>
        <v>0</v>
      </c>
      <c r="AM296" s="80" cm="1">
        <f t="array" aca="1" ref="AM296" ca="1">IF(ISERROR(INDIRECT("ｄａｔａ!$"&amp;AM$112&amp;"$"&amp;$B296)),1,0)</f>
        <v>0</v>
      </c>
      <c r="AN296" s="80" cm="1">
        <f t="array" aca="1" ref="AN296" ca="1">IF(ISERROR(INDIRECT("ｄａｔａ!$"&amp;AN$112&amp;"$"&amp;$B296)),1,0)</f>
        <v>0</v>
      </c>
      <c r="AO296" s="80" cm="1">
        <f t="array" aca="1" ref="AO296" ca="1">IF(ISERROR(INDIRECT("ｄａｔａ!$"&amp;AO$112&amp;"$"&amp;$B296)),1,0)</f>
        <v>0</v>
      </c>
      <c r="AP296" s="80">
        <f ca="1">IF(SUM($AQ294:$AZ294,$AQ296:$AZ296)&gt;0,1,0)</f>
        <v>0</v>
      </c>
      <c r="AQ296" s="80" cm="1">
        <f t="array" aca="1" ref="AQ296" ca="1">IF(ISERROR(INDIRECT("ｄａｔａ!$"&amp;AQ$112&amp;"$"&amp;$B296)),1,0)</f>
        <v>0</v>
      </c>
      <c r="AR296" s="80" cm="1">
        <f t="array" aca="1" ref="AR296" ca="1">IF(ISERROR(INDIRECT("ｄａｔａ!$"&amp;AR$112&amp;"$"&amp;$B296)),1,0)</f>
        <v>0</v>
      </c>
      <c r="AS296" s="80" cm="1">
        <f t="array" aca="1" ref="AS296" ca="1">IF(ISERROR(INDIRECT("ｄａｔａ!$"&amp;AS$112&amp;"$"&amp;$B296)),1,0)</f>
        <v>0</v>
      </c>
      <c r="AT296" s="80" cm="1">
        <f t="array" aca="1" ref="AT296" ca="1">IF(ISERROR(INDIRECT("ｄａｔａ!$"&amp;AT$112&amp;"$"&amp;$B296)),1,0)</f>
        <v>0</v>
      </c>
      <c r="AU296" s="80" cm="1">
        <f t="array" aca="1" ref="AU296" ca="1">IF(ISERROR(INDIRECT("ｄａｔａ!$"&amp;AU$112&amp;"$"&amp;$B296)),1,0)</f>
        <v>0</v>
      </c>
      <c r="AV296" s="80" cm="1">
        <f t="array" aca="1" ref="AV296" ca="1">IF(ISERROR(INDIRECT("ｄａｔａ!$"&amp;AV$112&amp;"$"&amp;$B296)),1,0)</f>
        <v>0</v>
      </c>
      <c r="AW296" s="80" cm="1">
        <f t="array" aca="1" ref="AW296" ca="1">IF(ISERROR(INDIRECT("ｄａｔａ!$"&amp;AW$112&amp;"$"&amp;$B296)),1,0)</f>
        <v>0</v>
      </c>
      <c r="AX296" s="80" cm="1">
        <f t="array" aca="1" ref="AX296" ca="1">IF(ISERROR(INDIRECT("ｄａｔａ!$"&amp;AX$112&amp;"$"&amp;$B296)),1,0)</f>
        <v>0</v>
      </c>
      <c r="AY296" s="80" cm="1">
        <f t="array" aca="1" ref="AY296" ca="1">IF(ISERROR(INDIRECT("ｄａｔａ!$"&amp;AY$112&amp;"$"&amp;$B296)),1,0)</f>
        <v>0</v>
      </c>
      <c r="AZ296" s="80" cm="1">
        <f t="array" aca="1" ref="AZ296" ca="1">IF(ISERROR(INDIRECT("ｄａｔａ!$"&amp;AZ$112&amp;"$"&amp;$B296)),1,0)</f>
        <v>0</v>
      </c>
      <c r="BA296" s="80">
        <f ca="1">IF(SUM($BB294:$BP294,$BB296:$BP296)&gt;0,1,0)</f>
        <v>0</v>
      </c>
      <c r="BB296" s="80" cm="1">
        <f t="array" aca="1" ref="BB296" ca="1">IF(ISERROR(INDIRECT("ｄａｔａ!$"&amp;BB$112&amp;"$"&amp;$B296)),1,0)</f>
        <v>0</v>
      </c>
      <c r="BC296" s="80" cm="1">
        <f t="array" aca="1" ref="BC296" ca="1">IF(ISERROR(INDIRECT("ｄａｔａ!$"&amp;BC$112&amp;"$"&amp;$B296)),1,0)</f>
        <v>0</v>
      </c>
      <c r="BD296" s="80" cm="1">
        <f t="array" aca="1" ref="BD296" ca="1">IF(ISERROR(INDIRECT("ｄａｔａ!$"&amp;BD$112&amp;"$"&amp;$B296)),1,0)</f>
        <v>0</v>
      </c>
      <c r="BE296" s="80" cm="1">
        <f t="array" aca="1" ref="BE296" ca="1">IF(ISERROR(INDIRECT("ｄａｔａ!$"&amp;BE$112&amp;"$"&amp;$B296)),1,0)</f>
        <v>0</v>
      </c>
      <c r="BF296" s="80" cm="1">
        <f t="array" aca="1" ref="BF296" ca="1">IF(ISERROR(INDIRECT("ｄａｔａ!$"&amp;BF$112&amp;"$"&amp;$B296)),1,0)</f>
        <v>0</v>
      </c>
      <c r="BG296" s="80" cm="1">
        <f t="array" aca="1" ref="BG296" ca="1">IF(ISERROR(INDIRECT("ｄａｔａ!$"&amp;BG$112&amp;"$"&amp;$B296)),1,0)</f>
        <v>0</v>
      </c>
      <c r="BH296" s="80" cm="1">
        <f t="array" aca="1" ref="BH296" ca="1">IF(ISERROR(INDIRECT("ｄａｔａ!$"&amp;BH$112&amp;"$"&amp;$B296)),1,0)</f>
        <v>0</v>
      </c>
      <c r="BI296" s="80" cm="1">
        <f t="array" aca="1" ref="BI296" ca="1">IF(ISERROR(INDIRECT("ｄａｔａ!$"&amp;BI$112&amp;"$"&amp;$B296)),1,0)</f>
        <v>0</v>
      </c>
      <c r="BJ296" s="80" cm="1">
        <f t="array" aca="1" ref="BJ296" ca="1">IF(ISERROR(INDIRECT("ｄａｔａ!$"&amp;BJ$112&amp;"$"&amp;$B296)),1,0)</f>
        <v>0</v>
      </c>
      <c r="BK296" s="80" cm="1">
        <f t="array" aca="1" ref="BK296" ca="1">IF(ISERROR(INDIRECT("ｄａｔａ!$"&amp;BK$112&amp;"$"&amp;$B296)),1,0)</f>
        <v>0</v>
      </c>
      <c r="BL296" s="80" cm="1">
        <f t="array" aca="1" ref="BL296" ca="1">IF(ISERROR(INDIRECT("ｄａｔａ!$"&amp;BL$112&amp;"$"&amp;$B296)),1,0)</f>
        <v>0</v>
      </c>
      <c r="BM296" s="80" cm="1">
        <f t="array" aca="1" ref="BM296" ca="1">IF(ISERROR(INDIRECT("ｄａｔａ!$"&amp;BM$112&amp;"$"&amp;$B296)),1,0)</f>
        <v>0</v>
      </c>
      <c r="BN296" s="80" cm="1">
        <f t="array" aca="1" ref="BN296" ca="1">IF(ISERROR(INDIRECT("ｄａｔａ!$"&amp;BN$112&amp;"$"&amp;$B296)),1,0)</f>
        <v>0</v>
      </c>
      <c r="BO296" s="80" cm="1">
        <f t="array" aca="1" ref="BO296" ca="1">IF(ISERROR(INDIRECT("ｄａｔａ!$"&amp;BO$112&amp;"$"&amp;$B296)),1,0)</f>
        <v>0</v>
      </c>
      <c r="BP296" s="80" cm="1">
        <f t="array" aca="1" ref="BP296" ca="1">IF(ISERROR(INDIRECT("ｄａｔａ!$"&amp;BP$112&amp;"$"&amp;$B296)),1,0)</f>
        <v>0</v>
      </c>
    </row>
    <row r="297" spans="1:68" x14ac:dyDescent="0.2">
      <c r="A297" s="80" t="s">
        <v>2364</v>
      </c>
      <c r="B297" s="80">
        <f>VLOOKUP($A297,$A$11:$B$110,2,FALSE)</f>
        <v>53</v>
      </c>
      <c r="C297" s="80" t="s">
        <v>2435</v>
      </c>
      <c r="D297" s="80" cm="1">
        <f t="array" aca="1" ref="D297" ca="1">_xlfn.IFS(D298=1,0,D299=1,0,AND(INDIRECT("ｄａｔａ!$"&amp;D$112&amp;"$"&amp;$B297)&lt;=INDIRECT("kikan!$Q$11"),INDIRECT("ｄａｔａ!$"&amp;D$112&amp;"$"&amp;$B297)&gt;=INDIRECT("kikan!$K$11")),0,TRUE,1)</f>
        <v>0</v>
      </c>
      <c r="F297" s="80">
        <v>0</v>
      </c>
      <c r="G297" s="80">
        <v>0</v>
      </c>
      <c r="H297" s="80">
        <v>0</v>
      </c>
      <c r="I297" s="80" cm="1">
        <f t="array" aca="1" ref="I297" ca="1">_xlfn.IFS(I298=1,0,I299=1,0,INDIRECT("ｄａｔａ!$"&amp;I$112&amp;"$"&amp;$B297)&gt;=INDIRECT("kikan!$I$11"),0,TRUE,1)</f>
        <v>0</v>
      </c>
      <c r="J297" s="80" cm="1">
        <f t="array" aca="1" ref="J297" ca="1">_xlfn.IFS(D300=1,0,I297=1,0,J298=1,0,I299=1,0,J299=1,0,INDIRECT("ｄａｔａ!$"&amp;I$112&amp;"$"&amp;$B297)&gt;INDIRECT("kikan!$I$11"),0,INDIRECT("ｄａｔａ!$"&amp;J$112&amp;"$"&amp;$B297)&gt;=INDIRECT("ｄａｔａ!$"&amp;D$112&amp;"$"&amp;$B297),0,TRUE,1)</f>
        <v>0</v>
      </c>
      <c r="K297" s="80" cm="1">
        <f t="array" aca="1" ref="K297" ca="1">_xlfn.IFS(K298=1,0,K299=1,0,AND(INDIRECT("ｄａｔａ!$"&amp;K$112&amp;"$"&amp;$B298)&gt;0,INDIRECT("ｄａｔａ!$"&amp;K$112&amp;"$"&amp;$B298)&lt;10000),0,TRUE,1)</f>
        <v>0</v>
      </c>
      <c r="L297" s="80" cm="1">
        <f t="array" aca="1" ref="L297" ca="1">_xlfn.IFS(L298=1,0,L299=1,0,INDIRECT("ｄａｔａ!$"&amp;L$112&amp;"$"&amp;$B297)&lt;20000,1,TRUE,0)</f>
        <v>0</v>
      </c>
      <c r="M297" s="80">
        <v>0</v>
      </c>
      <c r="N297" s="80">
        <v>0</v>
      </c>
      <c r="O297" s="80" cm="1">
        <f t="array" aca="1" ref="O297" ca="1">_xlfn.IFS(O300=1,0,INDIRECT("ｄａｔａ!$"&amp;O$112&amp;"$"&amp;$B298)=4,1,TRUE,0)</f>
        <v>0</v>
      </c>
      <c r="P297" s="80" cm="1">
        <f t="array" aca="1" ref="P297" ca="1">_xlfn.IFS(P300=1,0,AND(INDIRECT("ｄａｔａ!$"&amp;P$112&amp;"$"&amp;$B298)&lt;=3,INDIRECT("ｄａｔａ!$"&amp;P$112&amp;"$"&amp;$B298)&gt;0),1,TRUE,0)</f>
        <v>0</v>
      </c>
      <c r="Q297" s="80" cm="1">
        <f t="array" aca="1" ref="Q297" ca="1">_xlfn.IFS(Q300=1,0,INDIRECT("ｄａｔａ!$"&amp;Q$112&amp;"$"&amp;$B297)=1,1,TRUE,0)</f>
        <v>0</v>
      </c>
      <c r="R297" s="80">
        <v>0</v>
      </c>
      <c r="S297" s="80">
        <v>0</v>
      </c>
      <c r="T297" s="80">
        <v>0</v>
      </c>
      <c r="U297" s="80">
        <v>0</v>
      </c>
      <c r="V297" s="80">
        <v>0</v>
      </c>
      <c r="W297" s="80">
        <v>0</v>
      </c>
      <c r="X297" s="80">
        <f ca="1">IF(AND(SUM($Y297:$AO297)=0,17-SUM($Y299:$AO299)&gt;1),1,0)</f>
        <v>0</v>
      </c>
      <c r="Y297" s="80" cm="1">
        <f t="array" aca="1" ref="Y297" ca="1">_xlfn.IFS(Y300=1,0,INDIRECT("ｄａｔａ!$"&amp;Y$112&amp;"$"&amp;$B297)=2,1,TRUE,0)</f>
        <v>0</v>
      </c>
      <c r="Z297" s="80" cm="1">
        <f t="array" aca="1" ref="Z297" ca="1">_xlfn.IFS(Z300=1,0,INDIRECT("ｄａｔａ!$"&amp;Z$112&amp;"$"&amp;$B297)=2,1,TRUE,0)</f>
        <v>0</v>
      </c>
      <c r="AA297" s="80" cm="1">
        <f t="array" aca="1" ref="AA297" ca="1">_xlfn.IFS(AA300=1,0,INDIRECT("ｄａｔａ!$"&amp;AA$112&amp;"$"&amp;$B297)=2,1,TRUE,0)</f>
        <v>0</v>
      </c>
      <c r="AB297" s="80" cm="1">
        <f t="array" aca="1" ref="AB297" ca="1">_xlfn.IFS(AB300=1,0,INDIRECT("ｄａｔａ!$"&amp;AB$112&amp;"$"&amp;$B297)=2,1,TRUE,0)</f>
        <v>0</v>
      </c>
      <c r="AC297" s="80" cm="1">
        <f t="array" aca="1" ref="AC297" ca="1">_xlfn.IFS(AC300=1,0,INDIRECT("ｄａｔａ!$"&amp;AC$112&amp;"$"&amp;$B297)=2,1,TRUE,0)</f>
        <v>0</v>
      </c>
      <c r="AD297" s="80" cm="1">
        <f t="array" aca="1" ref="AD297" ca="1">_xlfn.IFS(AD300=1,0,INDIRECT("ｄａｔａ!$"&amp;AD$112&amp;"$"&amp;$B297)=2,1,TRUE,0)</f>
        <v>0</v>
      </c>
      <c r="AE297" s="80" cm="1">
        <f t="array" aca="1" ref="AE297" ca="1">_xlfn.IFS(AE300=1,0,INDIRECT("ｄａｔａ!$"&amp;AE$112&amp;"$"&amp;$B297)=2,1,TRUE,0)</f>
        <v>0</v>
      </c>
      <c r="AF297" s="80" cm="1">
        <f t="array" aca="1" ref="AF297" ca="1">_xlfn.IFS(AF300=1,0,INDIRECT("ｄａｔａ!$"&amp;AF$112&amp;"$"&amp;$B297)=2,1,TRUE,0)</f>
        <v>0</v>
      </c>
      <c r="AG297" s="80" cm="1">
        <f t="array" aca="1" ref="AG297" ca="1">_xlfn.IFS(AG300=1,0,INDIRECT("ｄａｔａ!$"&amp;AG$112&amp;"$"&amp;$B297)=2,1,TRUE,0)</f>
        <v>0</v>
      </c>
      <c r="AH297" s="80" cm="1">
        <f t="array" aca="1" ref="AH297" ca="1">_xlfn.IFS(AH300=1,0,INDIRECT("ｄａｔａ!$"&amp;AH$112&amp;"$"&amp;$B297)=2,1,TRUE,0)</f>
        <v>0</v>
      </c>
      <c r="AI297" s="80" cm="1">
        <f t="array" aca="1" ref="AI297" ca="1">_xlfn.IFS(AI300=1,0,INDIRECT("ｄａｔａ!$"&amp;AI$112&amp;"$"&amp;$B297)=2,1,TRUE,0)</f>
        <v>0</v>
      </c>
      <c r="AJ297" s="80" cm="1">
        <f t="array" aca="1" ref="AJ297" ca="1">_xlfn.IFS(AJ300=1,0,INDIRECT("ｄａｔａ!$"&amp;AJ$112&amp;"$"&amp;$B297)=2,1,TRUE,0)</f>
        <v>0</v>
      </c>
      <c r="AK297" s="80" cm="1">
        <f t="array" aca="1" ref="AK297" ca="1">_xlfn.IFS(AK300=1,0,INDIRECT("ｄａｔａ!$"&amp;AK$112&amp;"$"&amp;$B297)=2,1,TRUE,0)</f>
        <v>0</v>
      </c>
      <c r="AL297" s="80" cm="1">
        <f t="array" aca="1" ref="AL297" ca="1">_xlfn.IFS(AL300=1,0,INDIRECT("ｄａｔａ!$"&amp;AL$112&amp;"$"&amp;$B297)=2,1,TRUE,0)</f>
        <v>0</v>
      </c>
      <c r="AM297" s="80" cm="1">
        <f t="array" aca="1" ref="AM297" ca="1">_xlfn.IFS(AM300=1,0,INDIRECT("ｄａｔａ!$"&amp;AM$112&amp;"$"&amp;$B297)=2,1,TRUE,0)</f>
        <v>0</v>
      </c>
      <c r="AN297" s="80" cm="1">
        <f t="array" aca="1" ref="AN297" ca="1">_xlfn.IFS(AN300=1,0,INDIRECT("ｄａｔａ!$"&amp;AN$112&amp;"$"&amp;$B297)=2,1,TRUE,0)</f>
        <v>0</v>
      </c>
      <c r="AO297" s="80" cm="1">
        <f t="array" aca="1" ref="AO297" ca="1">_xlfn.IFS(AO300=1,0,INDIRECT("ｄａｔａ!$"&amp;AO$112&amp;"$"&amp;$B297)=2,1,TRUE,0)</f>
        <v>0</v>
      </c>
      <c r="AP297" s="80">
        <f ca="1">IF(AND(SUM($AQ297:$AZ297)=0,10-SUM($AQ299:$AZ299)&gt;1),1,0)</f>
        <v>0</v>
      </c>
      <c r="AQ297" s="80" cm="1">
        <f t="array" aca="1" ref="AQ297" ca="1">_xlfn.IFS(AQ300=1,0,INDIRECT("ｄａｔａ!$"&amp;AQ$112&amp;"$"&amp;$B297)=2,1,TRUE,0)</f>
        <v>0</v>
      </c>
      <c r="AR297" s="80" cm="1">
        <f t="array" aca="1" ref="AR297" ca="1">_xlfn.IFS(AR300=1,0,INDIRECT("ｄａｔａ!$"&amp;AR$112&amp;"$"&amp;$B297)=2,1,TRUE,0)</f>
        <v>0</v>
      </c>
      <c r="AS297" s="80" cm="1">
        <f t="array" aca="1" ref="AS297" ca="1">_xlfn.IFS(AS300=1,0,INDIRECT("ｄａｔａ!$"&amp;AS$112&amp;"$"&amp;$B297)=2,1,TRUE,0)</f>
        <v>0</v>
      </c>
      <c r="AT297" s="80" cm="1">
        <f t="array" aca="1" ref="AT297" ca="1">_xlfn.IFS(AT300=1,0,INDIRECT("ｄａｔａ!$"&amp;AT$112&amp;"$"&amp;$B297)=2,1,TRUE,0)</f>
        <v>0</v>
      </c>
      <c r="AU297" s="80" cm="1">
        <f t="array" aca="1" ref="AU297" ca="1">_xlfn.IFS(AU300=1,0,INDIRECT("ｄａｔａ!$"&amp;AU$112&amp;"$"&amp;$B297)=2,1,TRUE,0)</f>
        <v>0</v>
      </c>
      <c r="AV297" s="80" cm="1">
        <f t="array" aca="1" ref="AV297" ca="1">_xlfn.IFS(AV300=1,0,INDIRECT("ｄａｔａ!$"&amp;AV$112&amp;"$"&amp;$B297)=2,1,TRUE,0)</f>
        <v>0</v>
      </c>
      <c r="AW297" s="80" cm="1">
        <f t="array" aca="1" ref="AW297" ca="1">_xlfn.IFS(AW300=1,0,INDIRECT("ｄａｔａ!$"&amp;AW$112&amp;"$"&amp;$B297)=2,1,TRUE,0)</f>
        <v>0</v>
      </c>
      <c r="AX297" s="80" cm="1">
        <f t="array" aca="1" ref="AX297" ca="1">_xlfn.IFS(AX300=1,0,INDIRECT("ｄａｔａ!$"&amp;AX$112&amp;"$"&amp;$B297)=2,1,TRUE,0)</f>
        <v>0</v>
      </c>
      <c r="AY297" s="80" cm="1">
        <f t="array" aca="1" ref="AY297" ca="1">_xlfn.IFS(AY300=1,0,INDIRECT("ｄａｔａ!$"&amp;AY$112&amp;"$"&amp;$B297)=2,1,TRUE,0)</f>
        <v>0</v>
      </c>
      <c r="AZ297" s="80" cm="1">
        <f t="array" aca="1" ref="AZ297" ca="1">_xlfn.IFS(AZ300=1,0,INDIRECT("ｄａｔａ!$"&amp;AZ$112&amp;"$"&amp;$B297)=2,1,TRUE,0)</f>
        <v>0</v>
      </c>
      <c r="BA297" s="80">
        <f ca="1">IF(AND(SUM($BB297:$BP297)=0,15-SUM($BB299:$BP299)&gt;1),1,0)</f>
        <v>0</v>
      </c>
      <c r="BB297" s="80" cm="1">
        <f t="array" aca="1" ref="BB297" ca="1">_xlfn.IFS(BB300=1,0,INDIRECT("ｄａｔａ!$"&amp;BB$112&amp;"$"&amp;$B297)=2,1,TRUE,0)</f>
        <v>0</v>
      </c>
      <c r="BC297" s="80" cm="1">
        <f t="array" aca="1" ref="BC297" ca="1">_xlfn.IFS(BC300=1,0,INDIRECT("ｄａｔａ!$"&amp;BC$112&amp;"$"&amp;$B297)=2,1,TRUE,0)</f>
        <v>0</v>
      </c>
      <c r="BD297" s="80" cm="1">
        <f t="array" aca="1" ref="BD297" ca="1">_xlfn.IFS(BD300=1,0,INDIRECT("ｄａｔａ!$"&amp;BD$112&amp;"$"&amp;$B297)=2,1,TRUE,0)</f>
        <v>0</v>
      </c>
      <c r="BE297" s="80" cm="1">
        <f t="array" aca="1" ref="BE297" ca="1">_xlfn.IFS(BE300=1,0,INDIRECT("ｄａｔａ!$"&amp;BE$112&amp;"$"&amp;$B297)=2,1,TRUE,0)</f>
        <v>0</v>
      </c>
      <c r="BF297" s="80" cm="1">
        <f t="array" aca="1" ref="BF297" ca="1">_xlfn.IFS(BF300=1,0,INDIRECT("ｄａｔａ!$"&amp;BF$112&amp;"$"&amp;$B297)=2,1,TRUE,0)</f>
        <v>0</v>
      </c>
      <c r="BG297" s="80" cm="1">
        <f t="array" aca="1" ref="BG297" ca="1">_xlfn.IFS(BG300=1,0,INDIRECT("ｄａｔａ!$"&amp;BG$112&amp;"$"&amp;$B297)=2,1,TRUE,0)</f>
        <v>0</v>
      </c>
      <c r="BH297" s="80" cm="1">
        <f t="array" aca="1" ref="BH297" ca="1">_xlfn.IFS(BH300=1,0,INDIRECT("ｄａｔａ!$"&amp;BH$112&amp;"$"&amp;$B297)=2,1,TRUE,0)</f>
        <v>0</v>
      </c>
      <c r="BI297" s="80" cm="1">
        <f t="array" aca="1" ref="BI297" ca="1">_xlfn.IFS(BI300=1,0,INDIRECT("ｄａｔａ!$"&amp;BI$112&amp;"$"&amp;$B297)=2,1,TRUE,0)</f>
        <v>0</v>
      </c>
      <c r="BJ297" s="80" cm="1">
        <f t="array" aca="1" ref="BJ297" ca="1">_xlfn.IFS(BJ300=1,0,INDIRECT("ｄａｔａ!$"&amp;BJ$112&amp;"$"&amp;$B297)=2,1,TRUE,0)</f>
        <v>0</v>
      </c>
      <c r="BK297" s="80" cm="1">
        <f t="array" aca="1" ref="BK297" ca="1">_xlfn.IFS(BK300=1,0,INDIRECT("ｄａｔａ!$"&amp;BK$112&amp;"$"&amp;$B297)=2,1,TRUE,0)</f>
        <v>0</v>
      </c>
      <c r="BL297" s="80" cm="1">
        <f t="array" aca="1" ref="BL297" ca="1">_xlfn.IFS(BL300=1,0,INDIRECT("ｄａｔａ!$"&amp;BL$112&amp;"$"&amp;$B297)=2,1,TRUE,0)</f>
        <v>0</v>
      </c>
      <c r="BM297" s="80" cm="1">
        <f t="array" aca="1" ref="BM297" ca="1">_xlfn.IFS(BM300=1,0,INDIRECT("ｄａｔａ!$"&amp;BM$112&amp;"$"&amp;$B297)=2,1,TRUE,0)</f>
        <v>0</v>
      </c>
      <c r="BN297" s="80" cm="1">
        <f t="array" aca="1" ref="BN297" ca="1">_xlfn.IFS(BN300=1,0,INDIRECT("ｄａｔａ!$"&amp;BN$112&amp;"$"&amp;$B297)=2,1,TRUE,0)</f>
        <v>0</v>
      </c>
      <c r="BO297" s="80" cm="1">
        <f t="array" aca="1" ref="BO297" ca="1">_xlfn.IFS(BO300=1,0,INDIRECT("ｄａｔａ!$"&amp;BO$112&amp;"$"&amp;$B297)=2,1,TRUE,0)</f>
        <v>0</v>
      </c>
      <c r="BP297" s="80" cm="1">
        <f t="array" aca="1" ref="BP297" ca="1">_xlfn.IFS(BP300=1,0,INDIRECT("ｄａｔａ!$"&amp;BP$112&amp;"$"&amp;$B297)=2,1,TRUE,0)</f>
        <v>0</v>
      </c>
    </row>
    <row r="298" spans="1:68" x14ac:dyDescent="0.2">
      <c r="B298" s="80">
        <f>VLOOKUP($A297,$A$11:$B$110,2,FALSE)</f>
        <v>53</v>
      </c>
      <c r="C298" s="80" t="s">
        <v>2437</v>
      </c>
      <c r="D298" s="80" cm="1">
        <f t="array" aca="1" ref="D298" ca="1">_xlfn.IFS(D299=1,0,AND(ISNUMBER(INDIRECT("ｄａｔａ!$"&amp;D$112&amp;"$"&amp;$B298)),INDIRECT("ｄａｔａ!$"&amp;D$112&amp;"$"&amp;$B298)&lt;=12,INDIRECT("ｄａｔａ!$"&amp;D$112&amp;"$"&amp;$B298)&gt;=1),0,TRUE,1)</f>
        <v>1</v>
      </c>
      <c r="F298" s="80">
        <v>0</v>
      </c>
      <c r="G298" s="80">
        <v>0</v>
      </c>
      <c r="H298" s="80">
        <v>0</v>
      </c>
      <c r="I298" s="80" cm="1">
        <f t="array" aca="1" ref="I298" ca="1">_xlfn.IFS(I299=1,0,AND(ISNUMBER(INDIRECT("ｄａｔａ!$"&amp;I$112&amp;"$"&amp;$B298)),LEN(INDIRECT("ｄａｔａ!$"&amp;I$112&amp;"$"&amp;$B298))=4),0,TRUE,1)</f>
        <v>0</v>
      </c>
      <c r="J298" s="80" cm="1">
        <f t="array" aca="1" ref="J298" ca="1">_xlfn.IFS(J299=1,0,AND(ISNUMBER(INDIRECT("ｄａｔａ!$"&amp;J$112&amp;"$"&amp;$B298)),INDIRECT("ｄａｔａ!$"&amp;J$112&amp;"$"&amp;$B298)&lt;=12,INDIRECT("ｄａｔａ!$"&amp;J$112&amp;"$"&amp;$B298)&gt;=1),0,TRUE,1)</f>
        <v>0</v>
      </c>
      <c r="K298" s="80" cm="1">
        <f t="array" aca="1" ref="K298" ca="1">_xlfn.IFS(K299=1,0,ISNUMBER(INDIRECT("ｄａｔａ!$"&amp;K$112&amp;"$"&amp;$B298)),0,TRUE,1)</f>
        <v>0</v>
      </c>
      <c r="L298" s="80" cm="1">
        <f t="array" aca="1" ref="L298" ca="1">_xlfn.IFS(L299=1,0,AND(ISNUMBER(INDIRECT("ｄａｔａ!$"&amp;L$112&amp;"$"&amp;$B298)),INDIRECT("ｄａｔａ!$"&amp;L$112&amp;"$"&amp;$B298)&gt;0),0,TRUE,1)</f>
        <v>0</v>
      </c>
      <c r="M298" s="80" cm="1">
        <f t="array" aca="1" ref="M298" ca="1">_xlfn.IFS(M299=1,0,AND(INDIRECT("ｄａｔａ!$"&amp;M$112&amp;"$"&amp;$B298)&lt;=5,INDIRECT("ｄａｔａ!$"&amp;M$112&amp;"$"&amp;$B298)&gt;0),0,TRUE,1)</f>
        <v>0</v>
      </c>
      <c r="N298" s="80" cm="1">
        <f t="array" aca="1" ref="N298" ca="1">_xlfn.IFS(N299=1,0,AND(INDIRECT("ｄａｔａ!$"&amp;N$112&amp;"$"&amp;$B298)&lt;=2,INDIRECT("ｄａｔａ!$"&amp;N$112&amp;"$"&amp;$B298)&gt;0),0,TRUE,1)</f>
        <v>0</v>
      </c>
      <c r="O298" s="80" cm="1">
        <f t="array" aca="1" ref="O298" ca="1">_xlfn.IFS(O299=1,0,AND(INDIRECT("ｄａｔａ!$"&amp;O$112&amp;"$"&amp;$B298)&lt;=4,INDIRECT("ｄａｔａ!$"&amp;O$112&amp;"$"&amp;$B298)&gt;0),0,TRUE,1)</f>
        <v>0</v>
      </c>
      <c r="P298" s="80" cm="1">
        <f t="array" aca="1" ref="P298" ca="1">_xlfn.IFS(P299=1,0,AND(INDIRECT("ｄａｔａ!$"&amp;P$112&amp;"$"&amp;$B298)&lt;=3,INDIRECT("ｄａｔａ!$"&amp;P$112&amp;"$"&amp;$B298)&gt;0),0,TRUE,1)</f>
        <v>0</v>
      </c>
      <c r="Q298" s="80" cm="1">
        <f t="array" aca="1" ref="Q298" ca="1">_xlfn.IFS(Q299=1,0,AND(INDIRECT("ｄａｔａ!$"&amp;Q$112&amp;"$"&amp;$B298)&lt;=2,INDIRECT("ｄａｔａ!$"&amp;Q$112&amp;"$"&amp;$B298)&gt;0),0,TRUE,1)</f>
        <v>0</v>
      </c>
      <c r="R298" s="80" cm="1">
        <f t="array" aca="1" ref="R298" ca="1">_xlfn.IFS(R299=1,0,AND(INDIRECT("ｄａｔａ!$"&amp;R$112&amp;"$"&amp;$B298)&lt;=10,INDIRECT("ｄａｔａ!$"&amp;R$112&amp;"$"&amp;$B298)&gt;0),0,TRUE,1)</f>
        <v>0</v>
      </c>
      <c r="S298" s="80" cm="1">
        <f t="array" aca="1" ref="S298" ca="1">_xlfn.IFS(S299=1,0,AND(INDIRECT("ｄａｔａ!$"&amp;S$112&amp;"$"&amp;$B298)&lt;=5,INDIRECT("ｄａｔａ!$"&amp;S$112&amp;"$"&amp;$B298)&gt;0),0,TRUE,1)</f>
        <v>0</v>
      </c>
      <c r="T298" s="80" cm="1">
        <f t="array" aca="1" ref="T298" ca="1">_xlfn.IFS(T299=1,0,AND(INDIRECT("ｄａｔａ!$"&amp;T$112&amp;"$"&amp;$B298)&lt;=9,INDIRECT("ｄａｔａ!$"&amp;T$112&amp;"$"&amp;$B298)&gt;0),0,TRUE,1)</f>
        <v>0</v>
      </c>
      <c r="U298" s="80" cm="1">
        <f t="array" aca="1" ref="U298" ca="1">_xlfn.IFS(U299=1,0,ISNUMBER(INDIRECT("ｄａｔａ!$"&amp;U$112&amp;"$"&amp;$B298)),0,TRUE,1)</f>
        <v>0</v>
      </c>
      <c r="V298" s="80" cm="1">
        <f t="array" aca="1" ref="V298" ca="1">_xlfn.IFS(V299=1,0,AND(INDIRECT("ｄａｔａ!$"&amp;V$112&amp;"$"&amp;$B298)&lt;=4,INDIRECT("ｄａｔａ!$"&amp;V$112&amp;"$"&amp;$B298)&gt;0),0,TRUE,1)</f>
        <v>0</v>
      </c>
      <c r="W298" s="80" cm="1">
        <f t="array" aca="1" ref="W298" ca="1">_xlfn.IFS(W299=1,0,AND(INDIRECT("ｄａｔａ!$"&amp;W$112&amp;"$"&amp;$B298)&lt;=2,INDIRECT("ｄａｔａ!$"&amp;W$112&amp;"$"&amp;$B298)&gt;0),0,TRUE,1)</f>
        <v>0</v>
      </c>
      <c r="X298" s="80">
        <f ca="1">IF(SUM($Y297:$AO297)&gt;1,1,0)</f>
        <v>0</v>
      </c>
      <c r="Y298" s="80" cm="1">
        <f t="array" aca="1" ref="Y298" ca="1">_xlfn.IFS(Y300=1,0,Y299=1,0,AND(INDIRECT("ｄａｔａ!$"&amp;Y$112&amp;"$"&amp;$B298)&lt;=2,INDIRECT("ｄａｔａ!$"&amp;Y$112&amp;"$"&amp;$B298)&gt;0),0,TRUE,1)</f>
        <v>0</v>
      </c>
      <c r="Z298" s="80" cm="1">
        <f t="array" aca="1" ref="Z298" ca="1">_xlfn.IFS(Z300=1,0,Z299=1,0,AND(INDIRECT("ｄａｔａ!$"&amp;Z$112&amp;"$"&amp;$B298)&lt;=2,INDIRECT("ｄａｔａ!$"&amp;Z$112&amp;"$"&amp;$B298)&gt;0),0,TRUE,1)</f>
        <v>0</v>
      </c>
      <c r="AA298" s="80" cm="1">
        <f t="array" aca="1" ref="AA298" ca="1">_xlfn.IFS(AA300=1,0,AA299=1,0,AND(INDIRECT("ｄａｔａ!$"&amp;AA$112&amp;"$"&amp;$B298)&lt;=2,INDIRECT("ｄａｔａ!$"&amp;AA$112&amp;"$"&amp;$B298)&gt;0),0,TRUE,1)</f>
        <v>0</v>
      </c>
      <c r="AB298" s="80" cm="1">
        <f t="array" aca="1" ref="AB298" ca="1">_xlfn.IFS(AB300=1,0,AB299=1,0,AND(INDIRECT("ｄａｔａ!$"&amp;AB$112&amp;"$"&amp;$B298)&lt;=2,INDIRECT("ｄａｔａ!$"&amp;AB$112&amp;"$"&amp;$B298)&gt;0),0,TRUE,1)</f>
        <v>0</v>
      </c>
      <c r="AC298" s="80" cm="1">
        <f t="array" aca="1" ref="AC298" ca="1">_xlfn.IFS(AC300=1,0,AC299=1,0,AND(INDIRECT("ｄａｔａ!$"&amp;AC$112&amp;"$"&amp;$B298)&lt;=2,INDIRECT("ｄａｔａ!$"&amp;AC$112&amp;"$"&amp;$B298)&gt;0),0,TRUE,1)</f>
        <v>0</v>
      </c>
      <c r="AD298" s="80" cm="1">
        <f t="array" aca="1" ref="AD298" ca="1">_xlfn.IFS(AD300=1,0,AD299=1,0,AND(INDIRECT("ｄａｔａ!$"&amp;AD$112&amp;"$"&amp;$B298)&lt;=2,INDIRECT("ｄａｔａ!$"&amp;AD$112&amp;"$"&amp;$B298)&gt;0),0,TRUE,1)</f>
        <v>0</v>
      </c>
      <c r="AE298" s="80" cm="1">
        <f t="array" aca="1" ref="AE298" ca="1">_xlfn.IFS(AE300=1,0,AE299=1,0,AND(INDIRECT("ｄａｔａ!$"&amp;AE$112&amp;"$"&amp;$B298)&lt;=2,INDIRECT("ｄａｔａ!$"&amp;AE$112&amp;"$"&amp;$B298)&gt;0),0,TRUE,1)</f>
        <v>0</v>
      </c>
      <c r="AF298" s="80" cm="1">
        <f t="array" aca="1" ref="AF298" ca="1">_xlfn.IFS(AF300=1,0,AF299=1,0,AND(INDIRECT("ｄａｔａ!$"&amp;AF$112&amp;"$"&amp;$B298)&lt;=2,INDIRECT("ｄａｔａ!$"&amp;AF$112&amp;"$"&amp;$B298)&gt;0),0,TRUE,1)</f>
        <v>0</v>
      </c>
      <c r="AG298" s="80" cm="1">
        <f t="array" aca="1" ref="AG298" ca="1">_xlfn.IFS(AG300=1,0,AG299=1,0,AND(INDIRECT("ｄａｔａ!$"&amp;AG$112&amp;"$"&amp;$B298)&lt;=2,INDIRECT("ｄａｔａ!$"&amp;AG$112&amp;"$"&amp;$B298)&gt;0),0,TRUE,1)</f>
        <v>0</v>
      </c>
      <c r="AH298" s="80" cm="1">
        <f t="array" aca="1" ref="AH298" ca="1">_xlfn.IFS(AH300=1,0,AH299=1,0,AND(INDIRECT("ｄａｔａ!$"&amp;AH$112&amp;"$"&amp;$B298)&lt;=2,INDIRECT("ｄａｔａ!$"&amp;AH$112&amp;"$"&amp;$B298)&gt;0),0,TRUE,1)</f>
        <v>0</v>
      </c>
      <c r="AI298" s="80" cm="1">
        <f t="array" aca="1" ref="AI298" ca="1">_xlfn.IFS(AI300=1,0,AI299=1,0,AND(INDIRECT("ｄａｔａ!$"&amp;AI$112&amp;"$"&amp;$B298)&lt;=2,INDIRECT("ｄａｔａ!$"&amp;AI$112&amp;"$"&amp;$B298)&gt;0),0,TRUE,1)</f>
        <v>0</v>
      </c>
      <c r="AJ298" s="80" cm="1">
        <f t="array" aca="1" ref="AJ298" ca="1">_xlfn.IFS(AJ300=1,0,AJ299=1,0,AND(INDIRECT("ｄａｔａ!$"&amp;AJ$112&amp;"$"&amp;$B298)&lt;=2,INDIRECT("ｄａｔａ!$"&amp;AJ$112&amp;"$"&amp;$B298)&gt;0),0,TRUE,1)</f>
        <v>0</v>
      </c>
      <c r="AK298" s="80" cm="1">
        <f t="array" aca="1" ref="AK298" ca="1">_xlfn.IFS(AK300=1,0,AK299=1,0,AND(INDIRECT("ｄａｔａ!$"&amp;AK$112&amp;"$"&amp;$B298)&lt;=2,INDIRECT("ｄａｔａ!$"&amp;AK$112&amp;"$"&amp;$B298)&gt;0),0,TRUE,1)</f>
        <v>0</v>
      </c>
      <c r="AL298" s="80" cm="1">
        <f t="array" aca="1" ref="AL298" ca="1">_xlfn.IFS(AL300=1,0,AL299=1,0,AND(INDIRECT("ｄａｔａ!$"&amp;AL$112&amp;"$"&amp;$B298)&lt;=2,INDIRECT("ｄａｔａ!$"&amp;AL$112&amp;"$"&amp;$B298)&gt;0),0,TRUE,1)</f>
        <v>0</v>
      </c>
      <c r="AM298" s="80" cm="1">
        <f t="array" aca="1" ref="AM298" ca="1">_xlfn.IFS(AM300=1,0,AM299=1,0,AND(INDIRECT("ｄａｔａ!$"&amp;AM$112&amp;"$"&amp;$B298)&lt;=2,INDIRECT("ｄａｔａ!$"&amp;AM$112&amp;"$"&amp;$B298)&gt;0),0,TRUE,1)</f>
        <v>0</v>
      </c>
      <c r="AN298" s="80" cm="1">
        <f t="array" aca="1" ref="AN298" ca="1">_xlfn.IFS(AN300=1,0,AN299=1,0,AND(INDIRECT("ｄａｔａ!$"&amp;AN$112&amp;"$"&amp;$B298)&lt;=2,INDIRECT("ｄａｔａ!$"&amp;AN$112&amp;"$"&amp;$B298)&gt;0),0,TRUE,1)</f>
        <v>0</v>
      </c>
      <c r="AO298" s="80" cm="1">
        <f t="array" aca="1" ref="AO298" ca="1">_xlfn.IFS(AO300=1,0,AO299=1,0,AND(INDIRECT("ｄａｔａ!$"&amp;AO$112&amp;"$"&amp;$B298)&lt;=2,INDIRECT("ｄａｔａ!$"&amp;AO$112&amp;"$"&amp;$B298)&gt;0),0,TRUE,1)</f>
        <v>0</v>
      </c>
      <c r="AP298" s="80">
        <f ca="1">IF(SUM($AQ297:$AZ297)&gt;1,1,0)</f>
        <v>0</v>
      </c>
      <c r="AQ298" s="80" cm="1">
        <f t="array" aca="1" ref="AQ298" ca="1">_xlfn.IFS(AQ300=1,0,AQ299=1,0,AND(INDIRECT("ｄａｔａ!$"&amp;AQ$112&amp;"$"&amp;$B298)&lt;=2,INDIRECT("ｄａｔａ!$"&amp;AQ$112&amp;"$"&amp;$B298)&gt;0),0,TRUE,1)</f>
        <v>0</v>
      </c>
      <c r="AR298" s="80" cm="1">
        <f t="array" aca="1" ref="AR298" ca="1">_xlfn.IFS(AR300=1,0,AR299=1,0,AND(INDIRECT("ｄａｔａ!$"&amp;AR$112&amp;"$"&amp;$B298)&lt;=2,INDIRECT("ｄａｔａ!$"&amp;AR$112&amp;"$"&amp;$B298)&gt;0),0,TRUE,1)</f>
        <v>0</v>
      </c>
      <c r="AS298" s="80" cm="1">
        <f t="array" aca="1" ref="AS298" ca="1">_xlfn.IFS(AS300=1,0,AS299=1,0,AND(INDIRECT("ｄａｔａ!$"&amp;AS$112&amp;"$"&amp;$B298)&lt;=2,INDIRECT("ｄａｔａ!$"&amp;AS$112&amp;"$"&amp;$B298)&gt;0),0,TRUE,1)</f>
        <v>0</v>
      </c>
      <c r="AT298" s="80" cm="1">
        <f t="array" aca="1" ref="AT298" ca="1">_xlfn.IFS(AT300=1,0,AT299=1,0,AND(INDIRECT("ｄａｔａ!$"&amp;AT$112&amp;"$"&amp;$B298)&lt;=2,INDIRECT("ｄａｔａ!$"&amp;AT$112&amp;"$"&amp;$B298)&gt;0),0,TRUE,1)</f>
        <v>0</v>
      </c>
      <c r="AU298" s="80" cm="1">
        <f t="array" aca="1" ref="AU298" ca="1">_xlfn.IFS(AU300=1,0,AU299=1,0,AND(INDIRECT("ｄａｔａ!$"&amp;AU$112&amp;"$"&amp;$B298)&lt;=2,INDIRECT("ｄａｔａ!$"&amp;AU$112&amp;"$"&amp;$B298)&gt;0),0,TRUE,1)</f>
        <v>0</v>
      </c>
      <c r="AV298" s="80" cm="1">
        <f t="array" aca="1" ref="AV298" ca="1">_xlfn.IFS(AV300=1,0,AV299=1,0,AND(INDIRECT("ｄａｔａ!$"&amp;AV$112&amp;"$"&amp;$B298)&lt;=2,INDIRECT("ｄａｔａ!$"&amp;AV$112&amp;"$"&amp;$B298)&gt;0),0,TRUE,1)</f>
        <v>0</v>
      </c>
      <c r="AW298" s="80" cm="1">
        <f t="array" aca="1" ref="AW298" ca="1">_xlfn.IFS(AW300=1,0,AW299=1,0,AND(INDIRECT("ｄａｔａ!$"&amp;AW$112&amp;"$"&amp;$B298)&lt;=2,INDIRECT("ｄａｔａ!$"&amp;AW$112&amp;"$"&amp;$B298)&gt;0),0,TRUE,1)</f>
        <v>0</v>
      </c>
      <c r="AX298" s="80" cm="1">
        <f t="array" aca="1" ref="AX298" ca="1">_xlfn.IFS(AX300=1,0,AX299=1,0,AND(INDIRECT("ｄａｔａ!$"&amp;AX$112&amp;"$"&amp;$B298)&lt;=2,INDIRECT("ｄａｔａ!$"&amp;AX$112&amp;"$"&amp;$B298)&gt;0),0,TRUE,1)</f>
        <v>0</v>
      </c>
      <c r="AY298" s="80" cm="1">
        <f t="array" aca="1" ref="AY298" ca="1">_xlfn.IFS(AY300=1,0,AY299=1,0,AND(INDIRECT("ｄａｔａ!$"&amp;AY$112&amp;"$"&amp;$B298)&lt;=2,INDIRECT("ｄａｔａ!$"&amp;AY$112&amp;"$"&amp;$B298)&gt;0),0,TRUE,1)</f>
        <v>0</v>
      </c>
      <c r="AZ298" s="80" cm="1">
        <f t="array" aca="1" ref="AZ298" ca="1">_xlfn.IFS(AZ300=1,0,AZ299=1,0,AND(INDIRECT("ｄａｔａ!$"&amp;AZ$112&amp;"$"&amp;$B298)&lt;=2,INDIRECT("ｄａｔａ!$"&amp;AZ$112&amp;"$"&amp;$B298)&gt;0),0,TRUE,1)</f>
        <v>0</v>
      </c>
      <c r="BA298" s="80">
        <f ca="1">IF(SUM($BB297:$BP297)&gt;1,1,0)</f>
        <v>0</v>
      </c>
      <c r="BB298" s="80" cm="1">
        <f t="array" aca="1" ref="BB298" ca="1">_xlfn.IFS(BB300=1,0,BB299=1,0,AND(INDIRECT("ｄａｔａ!$"&amp;BB$112&amp;"$"&amp;$B298)&lt;=2,INDIRECT("ｄａｔａ!$"&amp;BB$112&amp;"$"&amp;$B298)&gt;0),0,TRUE,1)</f>
        <v>0</v>
      </c>
      <c r="BC298" s="80" cm="1">
        <f t="array" aca="1" ref="BC298" ca="1">_xlfn.IFS(BC300=1,0,BC299=1,0,AND(INDIRECT("ｄａｔａ!$"&amp;BC$112&amp;"$"&amp;$B298)&lt;=2,INDIRECT("ｄａｔａ!$"&amp;BC$112&amp;"$"&amp;$B298)&gt;0),0,TRUE,1)</f>
        <v>0</v>
      </c>
      <c r="BD298" s="80" cm="1">
        <f t="array" aca="1" ref="BD298" ca="1">_xlfn.IFS(BD300=1,0,BD299=1,0,AND(INDIRECT("ｄａｔａ!$"&amp;BD$112&amp;"$"&amp;$B298)&lt;=2,INDIRECT("ｄａｔａ!$"&amp;BD$112&amp;"$"&amp;$B298)&gt;0),0,TRUE,1)</f>
        <v>0</v>
      </c>
      <c r="BE298" s="80" cm="1">
        <f t="array" aca="1" ref="BE298" ca="1">_xlfn.IFS(BE300=1,0,BE299=1,0,AND(INDIRECT("ｄａｔａ!$"&amp;BE$112&amp;"$"&amp;$B298)&lt;=2,INDIRECT("ｄａｔａ!$"&amp;BE$112&amp;"$"&amp;$B298)&gt;0),0,TRUE,1)</f>
        <v>0</v>
      </c>
      <c r="BF298" s="80" cm="1">
        <f t="array" aca="1" ref="BF298" ca="1">_xlfn.IFS(BF300=1,0,BF299=1,0,AND(INDIRECT("ｄａｔａ!$"&amp;BF$112&amp;"$"&amp;$B298)&lt;=2,INDIRECT("ｄａｔａ!$"&amp;BF$112&amp;"$"&amp;$B298)&gt;0),0,TRUE,1)</f>
        <v>0</v>
      </c>
      <c r="BG298" s="80" cm="1">
        <f t="array" aca="1" ref="BG298" ca="1">_xlfn.IFS(BG300=1,0,BG299=1,0,AND(INDIRECT("ｄａｔａ!$"&amp;BG$112&amp;"$"&amp;$B298)&lt;=2,INDIRECT("ｄａｔａ!$"&amp;BG$112&amp;"$"&amp;$B298)&gt;0),0,TRUE,1)</f>
        <v>0</v>
      </c>
      <c r="BH298" s="80" cm="1">
        <f t="array" aca="1" ref="BH298" ca="1">_xlfn.IFS(BH300=1,0,BH299=1,0,AND(INDIRECT("ｄａｔａ!$"&amp;BH$112&amp;"$"&amp;$B298)&lt;=2,INDIRECT("ｄａｔａ!$"&amp;BH$112&amp;"$"&amp;$B298)&gt;0),0,TRUE,1)</f>
        <v>0</v>
      </c>
      <c r="BI298" s="80" cm="1">
        <f t="array" aca="1" ref="BI298" ca="1">_xlfn.IFS(BI300=1,0,BI299=1,0,AND(INDIRECT("ｄａｔａ!$"&amp;BI$112&amp;"$"&amp;$B298)&lt;=2,INDIRECT("ｄａｔａ!$"&amp;BI$112&amp;"$"&amp;$B298)&gt;0),0,TRUE,1)</f>
        <v>0</v>
      </c>
      <c r="BJ298" s="80" cm="1">
        <f t="array" aca="1" ref="BJ298" ca="1">_xlfn.IFS(BJ300=1,0,BJ299=1,0,AND(INDIRECT("ｄａｔａ!$"&amp;BJ$112&amp;"$"&amp;$B298)&lt;=2,INDIRECT("ｄａｔａ!$"&amp;BJ$112&amp;"$"&amp;$B298)&gt;0),0,TRUE,1)</f>
        <v>0</v>
      </c>
      <c r="BK298" s="80" cm="1">
        <f t="array" aca="1" ref="BK298" ca="1">_xlfn.IFS(BK300=1,0,BK299=1,0,AND(INDIRECT("ｄａｔａ!$"&amp;BK$112&amp;"$"&amp;$B298)&lt;=2,INDIRECT("ｄａｔａ!$"&amp;BK$112&amp;"$"&amp;$B298)&gt;0),0,TRUE,1)</f>
        <v>0</v>
      </c>
      <c r="BL298" s="80" cm="1">
        <f t="array" aca="1" ref="BL298" ca="1">_xlfn.IFS(BL300=1,0,BL299=1,0,AND(INDIRECT("ｄａｔａ!$"&amp;BL$112&amp;"$"&amp;$B298)&lt;=2,INDIRECT("ｄａｔａ!$"&amp;BL$112&amp;"$"&amp;$B298)&gt;0),0,TRUE,1)</f>
        <v>0</v>
      </c>
      <c r="BM298" s="80" cm="1">
        <f t="array" aca="1" ref="BM298" ca="1">_xlfn.IFS(BM300=1,0,BM299=1,0,AND(INDIRECT("ｄａｔａ!$"&amp;BM$112&amp;"$"&amp;$B298)&lt;=2,INDIRECT("ｄａｔａ!$"&amp;BM$112&amp;"$"&amp;$B298)&gt;0),0,TRUE,1)</f>
        <v>0</v>
      </c>
      <c r="BN298" s="80" cm="1">
        <f t="array" aca="1" ref="BN298" ca="1">_xlfn.IFS(BN300=1,0,BN299=1,0,AND(INDIRECT("ｄａｔａ!$"&amp;BN$112&amp;"$"&amp;$B298)&lt;=2,INDIRECT("ｄａｔａ!$"&amp;BN$112&amp;"$"&amp;$B298)&gt;0),0,TRUE,1)</f>
        <v>0</v>
      </c>
      <c r="BO298" s="80" cm="1">
        <f t="array" aca="1" ref="BO298" ca="1">_xlfn.IFS(BO300=1,0,BO299=1,0,AND(INDIRECT("ｄａｔａ!$"&amp;BO$112&amp;"$"&amp;$B298)&lt;=2,INDIRECT("ｄａｔａ!$"&amp;BO$112&amp;"$"&amp;$B298)&gt;0),0,TRUE,1)</f>
        <v>0</v>
      </c>
      <c r="BP298" s="80" cm="1">
        <f t="array" aca="1" ref="BP298" ca="1">_xlfn.IFS(BP300=1,0,BP299=1,0,AND(INDIRECT("ｄａｔａ!$"&amp;BP$112&amp;"$"&amp;$B298)&lt;=2,INDIRECT("ｄａｔａ!$"&amp;BP$112&amp;"$"&amp;$B298)&gt;0),0,TRUE,1)</f>
        <v>0</v>
      </c>
    </row>
    <row r="299" spans="1:68" x14ac:dyDescent="0.2">
      <c r="B299" s="80">
        <f>VLOOKUP($A297,$A$11:$B$110,2,FALSE)</f>
        <v>53</v>
      </c>
      <c r="C299" s="80" t="s">
        <v>2425</v>
      </c>
      <c r="D299" s="80" cm="1">
        <f t="array" aca="1" ref="D299" ca="1">_xlfn.IFS(D300=1,0,TRIM(INDIRECT("ｄａｔａ!$"&amp;D$112&amp;"$"&amp;$B299))="",1,TRIM(INDIRECT("ｄａｔａ!$"&amp;D$112&amp;"$"&amp;$B299))&lt;&gt;"",0)</f>
        <v>0</v>
      </c>
      <c r="F299" s="80" cm="1">
        <f t="array" aca="1" ref="F299" ca="1">_xlfn.IFS(F300=1,0,TRIM(INDIRECT("ｄａｔａ!$"&amp;F$112&amp;"$"&amp;$B299))="",1,TRIM(INDIRECT("ｄａｔａ!$"&amp;F$112&amp;"$"&amp;$B299))&lt;&gt;"",0)</f>
        <v>1</v>
      </c>
      <c r="G299" s="80" cm="1">
        <f t="array" aca="1" ref="G299" ca="1">_xlfn.IFS(G300=1,0,TRIM(INDIRECT("ｄａｔａ!$"&amp;G$112&amp;"$"&amp;$B299))="",1,TRIM(INDIRECT("ｄａｔａ!$"&amp;G$112&amp;"$"&amp;$B299))&lt;&gt;"",0)</f>
        <v>1</v>
      </c>
      <c r="H299" s="80" cm="1">
        <f t="array" aca="1" ref="H299" ca="1">_xlfn.IFS(H300=1,0,TRIM(INDIRECT("ｄａｔａ!$"&amp;H$112&amp;"$"&amp;$B299))="",1,TRIM(INDIRECT("ｄａｔａ!$"&amp;H$112&amp;"$"&amp;$B299))&lt;&gt;"",0)</f>
        <v>1</v>
      </c>
      <c r="I299" s="80" cm="1">
        <f t="array" aca="1" ref="I299" ca="1">_xlfn.IFS(I300=1,0,TRIM(INDIRECT("ｄａｔａ!$"&amp;I$112&amp;"$"&amp;$B299))="",1,TRIM(INDIRECT("ｄａｔａ!$"&amp;I$112&amp;"$"&amp;$B299))&lt;&gt;"",0)</f>
        <v>1</v>
      </c>
      <c r="J299" s="80" cm="1">
        <f t="array" aca="1" ref="J299" ca="1">_xlfn.IFS(J300=1,0,TRIM(INDIRECT("ｄａｔａ!$"&amp;J$112&amp;"$"&amp;$B299))="",1,TRIM(INDIRECT("ｄａｔａ!$"&amp;J$112&amp;"$"&amp;$B299))&lt;&gt;"",0)</f>
        <v>1</v>
      </c>
      <c r="K299" s="80" cm="1">
        <f t="array" aca="1" ref="K299" ca="1">_xlfn.IFS(K300=1,0,TRIM(INDIRECT("ｄａｔａ!$"&amp;K$112&amp;"$"&amp;$B299))="",1,TRIM(INDIRECT("ｄａｔａ!$"&amp;K$112&amp;"$"&amp;$B299))&lt;&gt;"",0)</f>
        <v>1</v>
      </c>
      <c r="L299" s="80" cm="1">
        <f t="array" aca="1" ref="L299" ca="1">_xlfn.IFS(L300=1,0,TRIM(INDIRECT("ｄａｔａ!$"&amp;L$112&amp;"$"&amp;$B299))="",1,TRIM(INDIRECT("ｄａｔａ!$"&amp;L$112&amp;"$"&amp;$B299))&lt;&gt;"",0)</f>
        <v>1</v>
      </c>
      <c r="M299" s="80" cm="1">
        <f t="array" aca="1" ref="M299" ca="1">_xlfn.IFS(M300=1,0,TRIM(INDIRECT("ｄａｔａ!$"&amp;M$112&amp;"$"&amp;$B299))="",1,TRIM(INDIRECT("ｄａｔａ!$"&amp;M$112&amp;"$"&amp;$B299))&lt;&gt;"",0)</f>
        <v>1</v>
      </c>
      <c r="N299" s="80" cm="1">
        <f t="array" aca="1" ref="N299" ca="1">_xlfn.IFS(N300=1,0,TRIM(INDIRECT("ｄａｔａ!$"&amp;N$112&amp;"$"&amp;$B299))="",1,TRIM(INDIRECT("ｄａｔａ!$"&amp;N$112&amp;"$"&amp;$B299))&lt;&gt;"",0)</f>
        <v>1</v>
      </c>
      <c r="O299" s="80" cm="1">
        <f t="array" aca="1" ref="O299" ca="1">_xlfn.IFS(O300=1,0,TRIM(INDIRECT("ｄａｔａ!$"&amp;O$112&amp;"$"&amp;$B299))="",1,TRIM(INDIRECT("ｄａｔａ!$"&amp;O$112&amp;"$"&amp;$B299))&lt;&gt;"",0)</f>
        <v>1</v>
      </c>
      <c r="P299" s="80" cm="1">
        <f t="array" aca="1" ref="P299" ca="1">_xlfn.IFS(P300=1,0,TRIM(INDIRECT("ｄａｔａ!$"&amp;P$112&amp;"$"&amp;$B299))="",1,TRIM(INDIRECT("ｄａｔａ!$"&amp;P$112&amp;"$"&amp;$B299))&lt;&gt;"",0)</f>
        <v>1</v>
      </c>
      <c r="Q299" s="80" cm="1">
        <f t="array" aca="1" ref="Q299" ca="1">_xlfn.IFS(Q300=1,0,TRIM(INDIRECT("ｄａｔａ!$"&amp;Q$112&amp;"$"&amp;$B299))="",1,TRIM(INDIRECT("ｄａｔａ!$"&amp;Q$112&amp;"$"&amp;$B299))&lt;&gt;"",0)</f>
        <v>1</v>
      </c>
      <c r="R299" s="80" cm="1">
        <f t="array" aca="1" ref="R299" ca="1">_xlfn.IFS(R300=1,0,TRIM(INDIRECT("ｄａｔａ!$"&amp;R$112&amp;"$"&amp;$B299))="",1,TRIM(INDIRECT("ｄａｔａ!$"&amp;R$112&amp;"$"&amp;$B299))&lt;&gt;"",0)</f>
        <v>1</v>
      </c>
      <c r="S299" s="80" cm="1">
        <f t="array" aca="1" ref="S299" ca="1">_xlfn.IFS(S300=1,0,TRIM(INDIRECT("ｄａｔａ!$"&amp;S$112&amp;"$"&amp;$B299))="",1,TRIM(INDIRECT("ｄａｔａ!$"&amp;S$112&amp;"$"&amp;$B299))&lt;&gt;"",0)</f>
        <v>1</v>
      </c>
      <c r="T299" s="80" cm="1">
        <f t="array" aca="1" ref="T299" ca="1">_xlfn.IFS(T300=1,0,TRIM(INDIRECT("ｄａｔａ!$"&amp;T$112&amp;"$"&amp;$B299))="",1,TRIM(INDIRECT("ｄａｔａ!$"&amp;T$112&amp;"$"&amp;$B299))&lt;&gt;"",0)</f>
        <v>1</v>
      </c>
      <c r="U299" s="80" cm="1">
        <f t="array" aca="1" ref="U299" ca="1">_xlfn.IFS(U300=1,0,TRIM(INDIRECT("ｄａｔａ!$"&amp;U$112&amp;"$"&amp;$B299))="",1,TRIM(INDIRECT("ｄａｔａ!$"&amp;U$112&amp;"$"&amp;$B299))&lt;&gt;"",0)</f>
        <v>1</v>
      </c>
      <c r="V299" s="80" cm="1">
        <f t="array" aca="1" ref="V299" ca="1">_xlfn.IFS(V300=1,0,TRIM(INDIRECT("ｄａｔａ!$"&amp;V$112&amp;"$"&amp;$B299))="",1,TRIM(INDIRECT("ｄａｔａ!$"&amp;V$112&amp;"$"&amp;$B299))&lt;&gt;"",0)</f>
        <v>1</v>
      </c>
      <c r="W299" s="80" cm="1">
        <f t="array" aca="1" ref="W299" ca="1">_xlfn.IFS(W300=1,0,TRIM(INDIRECT("ｄａｔａ!$"&amp;W$112&amp;"$"&amp;$B299))="",1,TRIM(INDIRECT("ｄａｔａ!$"&amp;W$112&amp;"$"&amp;$B299))&lt;&gt;"",0)</f>
        <v>1</v>
      </c>
      <c r="X299" s="80">
        <f ca="1">IF(SUM($Y299:$AO299)=17,1,0)</f>
        <v>1</v>
      </c>
      <c r="Y299" s="80" cm="1">
        <f t="array" aca="1" ref="Y299" ca="1">_xlfn.IFS(Y300=1,0,TRIM(INDIRECT("ｄａｔａ!$"&amp;Y$112&amp;"$"&amp;$B299))="",1,TRIM(INDIRECT("ｄａｔａ!$"&amp;Y$112&amp;"$"&amp;$B299))&lt;&gt;"",0)</f>
        <v>1</v>
      </c>
      <c r="Z299" s="80" cm="1">
        <f t="array" aca="1" ref="Z299" ca="1">_xlfn.IFS(Z300=1,0,TRIM(INDIRECT("ｄａｔａ!$"&amp;Z$112&amp;"$"&amp;$B299))="",1,TRIM(INDIRECT("ｄａｔａ!$"&amp;Z$112&amp;"$"&amp;$B299))&lt;&gt;"",0)</f>
        <v>1</v>
      </c>
      <c r="AA299" s="80" cm="1">
        <f t="array" aca="1" ref="AA299" ca="1">_xlfn.IFS(AA300=1,0,TRIM(INDIRECT("ｄａｔａ!$"&amp;AA$112&amp;"$"&amp;$B299))="",1,TRIM(INDIRECT("ｄａｔａ!$"&amp;AA$112&amp;"$"&amp;$B299))&lt;&gt;"",0)</f>
        <v>1</v>
      </c>
      <c r="AB299" s="80" cm="1">
        <f t="array" aca="1" ref="AB299" ca="1">_xlfn.IFS(AB300=1,0,TRIM(INDIRECT("ｄａｔａ!$"&amp;AB$112&amp;"$"&amp;$B299))="",1,TRIM(INDIRECT("ｄａｔａ!$"&amp;AB$112&amp;"$"&amp;$B299))&lt;&gt;"",0)</f>
        <v>1</v>
      </c>
      <c r="AC299" s="80" cm="1">
        <f t="array" aca="1" ref="AC299" ca="1">_xlfn.IFS(AC300=1,0,TRIM(INDIRECT("ｄａｔａ!$"&amp;AC$112&amp;"$"&amp;$B299))="",1,TRIM(INDIRECT("ｄａｔａ!$"&amp;AC$112&amp;"$"&amp;$B299))&lt;&gt;"",0)</f>
        <v>1</v>
      </c>
      <c r="AD299" s="80" cm="1">
        <f t="array" aca="1" ref="AD299" ca="1">_xlfn.IFS(AD300=1,0,TRIM(INDIRECT("ｄａｔａ!$"&amp;AD$112&amp;"$"&amp;$B299))="",1,TRIM(INDIRECT("ｄａｔａ!$"&amp;AD$112&amp;"$"&amp;$B299))&lt;&gt;"",0)</f>
        <v>1</v>
      </c>
      <c r="AE299" s="80" cm="1">
        <f t="array" aca="1" ref="AE299" ca="1">_xlfn.IFS(AE300=1,0,TRIM(INDIRECT("ｄａｔａ!$"&amp;AE$112&amp;"$"&amp;$B299))="",1,TRIM(INDIRECT("ｄａｔａ!$"&amp;AE$112&amp;"$"&amp;$B299))&lt;&gt;"",0)</f>
        <v>1</v>
      </c>
      <c r="AF299" s="80" cm="1">
        <f t="array" aca="1" ref="AF299" ca="1">_xlfn.IFS(AF300=1,0,TRIM(INDIRECT("ｄａｔａ!$"&amp;AF$112&amp;"$"&amp;$B299))="",1,TRIM(INDIRECT("ｄａｔａ!$"&amp;AF$112&amp;"$"&amp;$B299))&lt;&gt;"",0)</f>
        <v>1</v>
      </c>
      <c r="AG299" s="80" cm="1">
        <f t="array" aca="1" ref="AG299" ca="1">_xlfn.IFS(AG300=1,0,TRIM(INDIRECT("ｄａｔａ!$"&amp;AG$112&amp;"$"&amp;$B299))="",1,TRIM(INDIRECT("ｄａｔａ!$"&amp;AG$112&amp;"$"&amp;$B299))&lt;&gt;"",0)</f>
        <v>1</v>
      </c>
      <c r="AH299" s="80" cm="1">
        <f t="array" aca="1" ref="AH299" ca="1">_xlfn.IFS(AH300=1,0,TRIM(INDIRECT("ｄａｔａ!$"&amp;AH$112&amp;"$"&amp;$B299))="",1,TRIM(INDIRECT("ｄａｔａ!$"&amp;AH$112&amp;"$"&amp;$B299))&lt;&gt;"",0)</f>
        <v>1</v>
      </c>
      <c r="AI299" s="80" cm="1">
        <f t="array" aca="1" ref="AI299" ca="1">_xlfn.IFS(AI300=1,0,TRIM(INDIRECT("ｄａｔａ!$"&amp;AI$112&amp;"$"&amp;$B299))="",1,TRIM(INDIRECT("ｄａｔａ!$"&amp;AI$112&amp;"$"&amp;$B299))&lt;&gt;"",0)</f>
        <v>1</v>
      </c>
      <c r="AJ299" s="80" cm="1">
        <f t="array" aca="1" ref="AJ299" ca="1">_xlfn.IFS(AJ300=1,0,TRIM(INDIRECT("ｄａｔａ!$"&amp;AJ$112&amp;"$"&amp;$B299))="",1,TRIM(INDIRECT("ｄａｔａ!$"&amp;AJ$112&amp;"$"&amp;$B299))&lt;&gt;"",0)</f>
        <v>1</v>
      </c>
      <c r="AK299" s="80" cm="1">
        <f t="array" aca="1" ref="AK299" ca="1">_xlfn.IFS(AK300=1,0,TRIM(INDIRECT("ｄａｔａ!$"&amp;AK$112&amp;"$"&amp;$B299))="",1,TRIM(INDIRECT("ｄａｔａ!$"&amp;AK$112&amp;"$"&amp;$B299))&lt;&gt;"",0)</f>
        <v>1</v>
      </c>
      <c r="AL299" s="80" cm="1">
        <f t="array" aca="1" ref="AL299" ca="1">_xlfn.IFS(AL300=1,0,TRIM(INDIRECT("ｄａｔａ!$"&amp;AL$112&amp;"$"&amp;$B299))="",1,TRIM(INDIRECT("ｄａｔａ!$"&amp;AL$112&amp;"$"&amp;$B299))&lt;&gt;"",0)</f>
        <v>1</v>
      </c>
      <c r="AM299" s="80" cm="1">
        <f t="array" aca="1" ref="AM299" ca="1">_xlfn.IFS(AM300=1,0,TRIM(INDIRECT("ｄａｔａ!$"&amp;AM$112&amp;"$"&amp;$B299))="",1,TRIM(INDIRECT("ｄａｔａ!$"&amp;AM$112&amp;"$"&amp;$B299))&lt;&gt;"",0)</f>
        <v>1</v>
      </c>
      <c r="AN299" s="80" cm="1">
        <f t="array" aca="1" ref="AN299" ca="1">_xlfn.IFS(AN300=1,0,TRIM(INDIRECT("ｄａｔａ!$"&amp;AN$112&amp;"$"&amp;$B299))="",1,TRIM(INDIRECT("ｄａｔａ!$"&amp;AN$112&amp;"$"&amp;$B299))&lt;&gt;"",0)</f>
        <v>1</v>
      </c>
      <c r="AO299" s="80" cm="1">
        <f t="array" aca="1" ref="AO299" ca="1">_xlfn.IFS(AO300=1,0,TRIM(INDIRECT("ｄａｔａ!$"&amp;AO$112&amp;"$"&amp;$B299))="",1,TRIM(INDIRECT("ｄａｔａ!$"&amp;AO$112&amp;"$"&amp;$B299))&lt;&gt;"",0)</f>
        <v>1</v>
      </c>
      <c r="AP299" s="80">
        <f ca="1">IF(SUM($AQ299:$AZ299)=10,1,0)</f>
        <v>1</v>
      </c>
      <c r="AQ299" s="80" cm="1">
        <f t="array" aca="1" ref="AQ299" ca="1">_xlfn.IFS(AQ300=1,0,TRIM(INDIRECT("ｄａｔａ!$"&amp;AQ$112&amp;"$"&amp;$B299))="",1,TRIM(INDIRECT("ｄａｔａ!$"&amp;AQ$112&amp;"$"&amp;$B299))&lt;&gt;"",0)</f>
        <v>1</v>
      </c>
      <c r="AR299" s="80" cm="1">
        <f t="array" aca="1" ref="AR299" ca="1">_xlfn.IFS(AR300=1,0,TRIM(INDIRECT("ｄａｔａ!$"&amp;AR$112&amp;"$"&amp;$B299))="",1,TRIM(INDIRECT("ｄａｔａ!$"&amp;AR$112&amp;"$"&amp;$B299))&lt;&gt;"",0)</f>
        <v>1</v>
      </c>
      <c r="AS299" s="80" cm="1">
        <f t="array" aca="1" ref="AS299" ca="1">_xlfn.IFS(AS300=1,0,TRIM(INDIRECT("ｄａｔａ!$"&amp;AS$112&amp;"$"&amp;$B299))="",1,TRIM(INDIRECT("ｄａｔａ!$"&amp;AS$112&amp;"$"&amp;$B299))&lt;&gt;"",0)</f>
        <v>1</v>
      </c>
      <c r="AT299" s="80" cm="1">
        <f t="array" aca="1" ref="AT299" ca="1">_xlfn.IFS(AT300=1,0,TRIM(INDIRECT("ｄａｔａ!$"&amp;AT$112&amp;"$"&amp;$B299))="",1,TRIM(INDIRECT("ｄａｔａ!$"&amp;AT$112&amp;"$"&amp;$B299))&lt;&gt;"",0)</f>
        <v>1</v>
      </c>
      <c r="AU299" s="80" cm="1">
        <f t="array" aca="1" ref="AU299" ca="1">_xlfn.IFS(AU300=1,0,TRIM(INDIRECT("ｄａｔａ!$"&amp;AU$112&amp;"$"&amp;$B299))="",1,TRIM(INDIRECT("ｄａｔａ!$"&amp;AU$112&amp;"$"&amp;$B299))&lt;&gt;"",0)</f>
        <v>1</v>
      </c>
      <c r="AV299" s="80" cm="1">
        <f t="array" aca="1" ref="AV299" ca="1">_xlfn.IFS(AV300=1,0,TRIM(INDIRECT("ｄａｔａ!$"&amp;AV$112&amp;"$"&amp;$B299))="",1,TRIM(INDIRECT("ｄａｔａ!$"&amp;AV$112&amp;"$"&amp;$B299))&lt;&gt;"",0)</f>
        <v>1</v>
      </c>
      <c r="AW299" s="80" cm="1">
        <f t="array" aca="1" ref="AW299" ca="1">_xlfn.IFS(AW300=1,0,TRIM(INDIRECT("ｄａｔａ!$"&amp;AW$112&amp;"$"&amp;$B299))="",1,TRIM(INDIRECT("ｄａｔａ!$"&amp;AW$112&amp;"$"&amp;$B299))&lt;&gt;"",0)</f>
        <v>1</v>
      </c>
      <c r="AX299" s="80" cm="1">
        <f t="array" aca="1" ref="AX299" ca="1">_xlfn.IFS(AX300=1,0,TRIM(INDIRECT("ｄａｔａ!$"&amp;AX$112&amp;"$"&amp;$B299))="",1,TRIM(INDIRECT("ｄａｔａ!$"&amp;AX$112&amp;"$"&amp;$B299))&lt;&gt;"",0)</f>
        <v>1</v>
      </c>
      <c r="AY299" s="80" cm="1">
        <f t="array" aca="1" ref="AY299" ca="1">_xlfn.IFS(AY300=1,0,TRIM(INDIRECT("ｄａｔａ!$"&amp;AY$112&amp;"$"&amp;$B299))="",1,TRIM(INDIRECT("ｄａｔａ!$"&amp;AY$112&amp;"$"&amp;$B299))&lt;&gt;"",0)</f>
        <v>1</v>
      </c>
      <c r="AZ299" s="80" cm="1">
        <f t="array" aca="1" ref="AZ299" ca="1">_xlfn.IFS(AZ300=1,0,TRIM(INDIRECT("ｄａｔａ!$"&amp;AZ$112&amp;"$"&amp;$B299))="",1,TRIM(INDIRECT("ｄａｔａ!$"&amp;AZ$112&amp;"$"&amp;$B299))&lt;&gt;"",0)</f>
        <v>1</v>
      </c>
      <c r="BA299" s="80">
        <f ca="1">IF(SUM($BB299:$BP299)=15,1,0)</f>
        <v>1</v>
      </c>
      <c r="BB299" s="80" cm="1">
        <f t="array" aca="1" ref="BB299" ca="1">_xlfn.IFS(BB300=1,0,TRIM(INDIRECT("ｄａｔａ!$"&amp;BB$112&amp;"$"&amp;$B299))="",1,TRIM(INDIRECT("ｄａｔａ!$"&amp;BB$112&amp;"$"&amp;$B299))&lt;&gt;"",0)</f>
        <v>1</v>
      </c>
      <c r="BC299" s="80" cm="1">
        <f t="array" aca="1" ref="BC299" ca="1">_xlfn.IFS(BC300=1,0,TRIM(INDIRECT("ｄａｔａ!$"&amp;BC$112&amp;"$"&amp;$B299))="",1,TRIM(INDIRECT("ｄａｔａ!$"&amp;BC$112&amp;"$"&amp;$B299))&lt;&gt;"",0)</f>
        <v>1</v>
      </c>
      <c r="BD299" s="80" cm="1">
        <f t="array" aca="1" ref="BD299" ca="1">_xlfn.IFS(BD300=1,0,TRIM(INDIRECT("ｄａｔａ!$"&amp;BD$112&amp;"$"&amp;$B299))="",1,TRIM(INDIRECT("ｄａｔａ!$"&amp;BD$112&amp;"$"&amp;$B299))&lt;&gt;"",0)</f>
        <v>1</v>
      </c>
      <c r="BE299" s="80" cm="1">
        <f t="array" aca="1" ref="BE299" ca="1">_xlfn.IFS(BE300=1,0,TRIM(INDIRECT("ｄａｔａ!$"&amp;BE$112&amp;"$"&amp;$B299))="",1,TRIM(INDIRECT("ｄａｔａ!$"&amp;BE$112&amp;"$"&amp;$B299))&lt;&gt;"",0)</f>
        <v>1</v>
      </c>
      <c r="BF299" s="80" cm="1">
        <f t="array" aca="1" ref="BF299" ca="1">_xlfn.IFS(BF300=1,0,TRIM(INDIRECT("ｄａｔａ!$"&amp;BF$112&amp;"$"&amp;$B299))="",1,TRIM(INDIRECT("ｄａｔａ!$"&amp;BF$112&amp;"$"&amp;$B299))&lt;&gt;"",0)</f>
        <v>1</v>
      </c>
      <c r="BG299" s="80" cm="1">
        <f t="array" aca="1" ref="BG299" ca="1">_xlfn.IFS(BG300=1,0,TRIM(INDIRECT("ｄａｔａ!$"&amp;BG$112&amp;"$"&amp;$B299))="",1,TRIM(INDIRECT("ｄａｔａ!$"&amp;BG$112&amp;"$"&amp;$B299))&lt;&gt;"",0)</f>
        <v>1</v>
      </c>
      <c r="BH299" s="80" cm="1">
        <f t="array" aca="1" ref="BH299" ca="1">_xlfn.IFS(BH300=1,0,TRIM(INDIRECT("ｄａｔａ!$"&amp;BH$112&amp;"$"&amp;$B299))="",1,TRIM(INDIRECT("ｄａｔａ!$"&amp;BH$112&amp;"$"&amp;$B299))&lt;&gt;"",0)</f>
        <v>1</v>
      </c>
      <c r="BI299" s="80" cm="1">
        <f t="array" aca="1" ref="BI299" ca="1">_xlfn.IFS(BI300=1,0,TRIM(INDIRECT("ｄａｔａ!$"&amp;BI$112&amp;"$"&amp;$B299))="",1,TRIM(INDIRECT("ｄａｔａ!$"&amp;BI$112&amp;"$"&amp;$B299))&lt;&gt;"",0)</f>
        <v>1</v>
      </c>
      <c r="BJ299" s="80" cm="1">
        <f t="array" aca="1" ref="BJ299" ca="1">_xlfn.IFS(BJ300=1,0,TRIM(INDIRECT("ｄａｔａ!$"&amp;BJ$112&amp;"$"&amp;$B299))="",1,TRIM(INDIRECT("ｄａｔａ!$"&amp;BJ$112&amp;"$"&amp;$B299))&lt;&gt;"",0)</f>
        <v>1</v>
      </c>
      <c r="BK299" s="80" cm="1">
        <f t="array" aca="1" ref="BK299" ca="1">_xlfn.IFS(BK300=1,0,TRIM(INDIRECT("ｄａｔａ!$"&amp;BK$112&amp;"$"&amp;$B299))="",1,TRIM(INDIRECT("ｄａｔａ!$"&amp;BK$112&amp;"$"&amp;$B299))&lt;&gt;"",0)</f>
        <v>1</v>
      </c>
      <c r="BL299" s="80" cm="1">
        <f t="array" aca="1" ref="BL299" ca="1">_xlfn.IFS(BL300=1,0,TRIM(INDIRECT("ｄａｔａ!$"&amp;BL$112&amp;"$"&amp;$B299))="",1,TRIM(INDIRECT("ｄａｔａ!$"&amp;BL$112&amp;"$"&amp;$B299))&lt;&gt;"",0)</f>
        <v>1</v>
      </c>
      <c r="BM299" s="80" cm="1">
        <f t="array" aca="1" ref="BM299" ca="1">_xlfn.IFS(BM300=1,0,TRIM(INDIRECT("ｄａｔａ!$"&amp;BM$112&amp;"$"&amp;$B299))="",1,TRIM(INDIRECT("ｄａｔａ!$"&amp;BM$112&amp;"$"&amp;$B299))&lt;&gt;"",0)</f>
        <v>1</v>
      </c>
      <c r="BN299" s="80" cm="1">
        <f t="array" aca="1" ref="BN299" ca="1">_xlfn.IFS(BN300=1,0,TRIM(INDIRECT("ｄａｔａ!$"&amp;BN$112&amp;"$"&amp;$B299))="",1,TRIM(INDIRECT("ｄａｔａ!$"&amp;BN$112&amp;"$"&amp;$B299))&lt;&gt;"",0)</f>
        <v>1</v>
      </c>
      <c r="BO299" s="80" cm="1">
        <f t="array" aca="1" ref="BO299" ca="1">_xlfn.IFS(BO300=1,0,TRIM(INDIRECT("ｄａｔａ!$"&amp;BO$112&amp;"$"&amp;$B299))="",1,TRIM(INDIRECT("ｄａｔａ!$"&amp;BO$112&amp;"$"&amp;$B299))&lt;&gt;"",0)</f>
        <v>1</v>
      </c>
      <c r="BP299" s="80" cm="1">
        <f t="array" aca="1" ref="BP299" ca="1">_xlfn.IFS(BP300=1,0,TRIM(INDIRECT("ｄａｔａ!$"&amp;BP$112&amp;"$"&amp;$B299))="",1,TRIM(INDIRECT("ｄａｔａ!$"&amp;BP$112&amp;"$"&amp;$B299))&lt;&gt;"",0)</f>
        <v>1</v>
      </c>
    </row>
    <row r="300" spans="1:68" x14ac:dyDescent="0.2">
      <c r="B300" s="80">
        <f>VLOOKUP($A297,$A$11:$B$110,2,FALSE)</f>
        <v>53</v>
      </c>
      <c r="C300" s="80" t="s">
        <v>2430</v>
      </c>
      <c r="D300" s="80" cm="1">
        <f t="array" aca="1" ref="D300" ca="1">IF(ISERROR(INDIRECT("ｄａｔａ!$"&amp;D$112&amp;"$"&amp;$B300)),1,0)</f>
        <v>0</v>
      </c>
      <c r="F300" s="80" cm="1">
        <f t="array" aca="1" ref="F300" ca="1">IF(ISERROR(INDIRECT("ｄａｔａ!$"&amp;F$112&amp;"$"&amp;$B300)),1,0)</f>
        <v>0</v>
      </c>
      <c r="G300" s="80" cm="1">
        <f t="array" aca="1" ref="G300" ca="1">IF(ISERROR(INDIRECT("ｄａｔａ!$"&amp;G$112&amp;"$"&amp;$B300)),1,0)</f>
        <v>0</v>
      </c>
      <c r="H300" s="80" cm="1">
        <f t="array" aca="1" ref="H300" ca="1">IF(ISERROR(INDIRECT("ｄａｔａ!$"&amp;H$112&amp;"$"&amp;$B300)),1,0)</f>
        <v>0</v>
      </c>
      <c r="I300" s="80" cm="1">
        <f t="array" aca="1" ref="I300" ca="1">IF(ISERROR(INDIRECT("ｄａｔａ!$"&amp;I$112&amp;"$"&amp;$B300)),1,0)</f>
        <v>0</v>
      </c>
      <c r="J300" s="80" cm="1">
        <f t="array" aca="1" ref="J300" ca="1">IF(ISERROR(INDIRECT("ｄａｔａ!$"&amp;J$112&amp;"$"&amp;$B300)),1,0)</f>
        <v>0</v>
      </c>
      <c r="K300" s="80" cm="1">
        <f t="array" aca="1" ref="K300" ca="1">IF(ISERROR(INDIRECT("ｄａｔａ!$"&amp;K$112&amp;"$"&amp;$B300)),1,0)</f>
        <v>0</v>
      </c>
      <c r="L300" s="80" cm="1">
        <f t="array" aca="1" ref="L300" ca="1">IF(ISERROR(INDIRECT("ｄａｔａ!$"&amp;L$112&amp;"$"&amp;$B300)),1,0)</f>
        <v>0</v>
      </c>
      <c r="M300" s="80" cm="1">
        <f t="array" aca="1" ref="M300" ca="1">IF(ISERROR(INDIRECT("ｄａｔａ!$"&amp;M$112&amp;"$"&amp;$B300)),1,0)</f>
        <v>0</v>
      </c>
      <c r="N300" s="80" cm="1">
        <f t="array" aca="1" ref="N300" ca="1">IF(ISERROR(INDIRECT("ｄａｔａ!$"&amp;N$112&amp;"$"&amp;$B300)),1,0)</f>
        <v>0</v>
      </c>
      <c r="O300" s="80" cm="1">
        <f t="array" aca="1" ref="O300" ca="1">IF(ISERROR(INDIRECT("ｄａｔａ!$"&amp;O$112&amp;"$"&amp;$B300)),1,0)</f>
        <v>0</v>
      </c>
      <c r="P300" s="80" cm="1">
        <f t="array" aca="1" ref="P300" ca="1">IF(ISERROR(INDIRECT("ｄａｔａ!$"&amp;P$112&amp;"$"&amp;$B300)),1,0)</f>
        <v>0</v>
      </c>
      <c r="Q300" s="80" cm="1">
        <f t="array" aca="1" ref="Q300" ca="1">IF(ISERROR(INDIRECT("ｄａｔａ!$"&amp;Q$112&amp;"$"&amp;$B300)),1,0)</f>
        <v>0</v>
      </c>
      <c r="R300" s="80" cm="1">
        <f t="array" aca="1" ref="R300" ca="1">IF(ISERROR(INDIRECT("ｄａｔａ!$"&amp;R$112&amp;"$"&amp;$B300)),1,0)</f>
        <v>0</v>
      </c>
      <c r="S300" s="80" cm="1">
        <f t="array" aca="1" ref="S300" ca="1">IF(ISERROR(INDIRECT("ｄａｔａ!$"&amp;S$112&amp;"$"&amp;$B300)),1,0)</f>
        <v>0</v>
      </c>
      <c r="T300" s="80" cm="1">
        <f t="array" aca="1" ref="T300" ca="1">IF(ISERROR(INDIRECT("ｄａｔａ!$"&amp;T$112&amp;"$"&amp;$B300)),1,0)</f>
        <v>0</v>
      </c>
      <c r="U300" s="80" cm="1">
        <f t="array" aca="1" ref="U300" ca="1">IF(ISERROR(INDIRECT("ｄａｔａ!$"&amp;U$112&amp;"$"&amp;$B300)),1,0)</f>
        <v>0</v>
      </c>
      <c r="V300" s="80" cm="1">
        <f t="array" aca="1" ref="V300" ca="1">IF(ISERROR(INDIRECT("ｄａｔａ!$"&amp;V$112&amp;"$"&amp;$B300)),1,0)</f>
        <v>0</v>
      </c>
      <c r="W300" s="80" cm="1">
        <f t="array" aca="1" ref="W300" ca="1">IF(ISERROR(INDIRECT("ｄａｔａ!$"&amp;W$112&amp;"$"&amp;$B300)),1,0)</f>
        <v>0</v>
      </c>
      <c r="X300" s="80">
        <f ca="1">IF(SUM($Y298:$AO298,$Y300:$AO300)&gt;0,1,0)</f>
        <v>0</v>
      </c>
      <c r="Y300" s="80" cm="1">
        <f t="array" aca="1" ref="Y300" ca="1">IF(ISERROR(INDIRECT("ｄａｔａ!$"&amp;Y$112&amp;"$"&amp;$B300)),1,0)</f>
        <v>0</v>
      </c>
      <c r="Z300" s="80" cm="1">
        <f t="array" aca="1" ref="Z300" ca="1">IF(ISERROR(INDIRECT("ｄａｔａ!$"&amp;Z$112&amp;"$"&amp;$B300)),1,0)</f>
        <v>0</v>
      </c>
      <c r="AA300" s="80" cm="1">
        <f t="array" aca="1" ref="AA300" ca="1">IF(ISERROR(INDIRECT("ｄａｔａ!$"&amp;AA$112&amp;"$"&amp;$B300)),1,0)</f>
        <v>0</v>
      </c>
      <c r="AB300" s="80" cm="1">
        <f t="array" aca="1" ref="AB300" ca="1">IF(ISERROR(INDIRECT("ｄａｔａ!$"&amp;AB$112&amp;"$"&amp;$B300)),1,0)</f>
        <v>0</v>
      </c>
      <c r="AC300" s="80" cm="1">
        <f t="array" aca="1" ref="AC300" ca="1">IF(ISERROR(INDIRECT("ｄａｔａ!$"&amp;AC$112&amp;"$"&amp;$B300)),1,0)</f>
        <v>0</v>
      </c>
      <c r="AD300" s="80" cm="1">
        <f t="array" aca="1" ref="AD300" ca="1">IF(ISERROR(INDIRECT("ｄａｔａ!$"&amp;AD$112&amp;"$"&amp;$B300)),1,0)</f>
        <v>0</v>
      </c>
      <c r="AE300" s="80" cm="1">
        <f t="array" aca="1" ref="AE300" ca="1">IF(ISERROR(INDIRECT("ｄａｔａ!$"&amp;AE$112&amp;"$"&amp;$B300)),1,0)</f>
        <v>0</v>
      </c>
      <c r="AF300" s="80" cm="1">
        <f t="array" aca="1" ref="AF300" ca="1">IF(ISERROR(INDIRECT("ｄａｔａ!$"&amp;AF$112&amp;"$"&amp;$B300)),1,0)</f>
        <v>0</v>
      </c>
      <c r="AG300" s="80" cm="1">
        <f t="array" aca="1" ref="AG300" ca="1">IF(ISERROR(INDIRECT("ｄａｔａ!$"&amp;AG$112&amp;"$"&amp;$B300)),1,0)</f>
        <v>0</v>
      </c>
      <c r="AH300" s="80" cm="1">
        <f t="array" aca="1" ref="AH300" ca="1">IF(ISERROR(INDIRECT("ｄａｔａ!$"&amp;AH$112&amp;"$"&amp;$B300)),1,0)</f>
        <v>0</v>
      </c>
      <c r="AI300" s="80" cm="1">
        <f t="array" aca="1" ref="AI300" ca="1">IF(ISERROR(INDIRECT("ｄａｔａ!$"&amp;AI$112&amp;"$"&amp;$B300)),1,0)</f>
        <v>0</v>
      </c>
      <c r="AJ300" s="80" cm="1">
        <f t="array" aca="1" ref="AJ300" ca="1">IF(ISERROR(INDIRECT("ｄａｔａ!$"&amp;AJ$112&amp;"$"&amp;$B300)),1,0)</f>
        <v>0</v>
      </c>
      <c r="AK300" s="80" cm="1">
        <f t="array" aca="1" ref="AK300" ca="1">IF(ISERROR(INDIRECT("ｄａｔａ!$"&amp;AK$112&amp;"$"&amp;$B300)),1,0)</f>
        <v>0</v>
      </c>
      <c r="AL300" s="80" cm="1">
        <f t="array" aca="1" ref="AL300" ca="1">IF(ISERROR(INDIRECT("ｄａｔａ!$"&amp;AL$112&amp;"$"&amp;$B300)),1,0)</f>
        <v>0</v>
      </c>
      <c r="AM300" s="80" cm="1">
        <f t="array" aca="1" ref="AM300" ca="1">IF(ISERROR(INDIRECT("ｄａｔａ!$"&amp;AM$112&amp;"$"&amp;$B300)),1,0)</f>
        <v>0</v>
      </c>
      <c r="AN300" s="80" cm="1">
        <f t="array" aca="1" ref="AN300" ca="1">IF(ISERROR(INDIRECT("ｄａｔａ!$"&amp;AN$112&amp;"$"&amp;$B300)),1,0)</f>
        <v>0</v>
      </c>
      <c r="AO300" s="80" cm="1">
        <f t="array" aca="1" ref="AO300" ca="1">IF(ISERROR(INDIRECT("ｄａｔａ!$"&amp;AO$112&amp;"$"&amp;$B300)),1,0)</f>
        <v>0</v>
      </c>
      <c r="AP300" s="80">
        <f ca="1">IF(SUM($AQ298:$AZ298,$AQ300:$AZ300)&gt;0,1,0)</f>
        <v>0</v>
      </c>
      <c r="AQ300" s="80" cm="1">
        <f t="array" aca="1" ref="AQ300" ca="1">IF(ISERROR(INDIRECT("ｄａｔａ!$"&amp;AQ$112&amp;"$"&amp;$B300)),1,0)</f>
        <v>0</v>
      </c>
      <c r="AR300" s="80" cm="1">
        <f t="array" aca="1" ref="AR300" ca="1">IF(ISERROR(INDIRECT("ｄａｔａ!$"&amp;AR$112&amp;"$"&amp;$B300)),1,0)</f>
        <v>0</v>
      </c>
      <c r="AS300" s="80" cm="1">
        <f t="array" aca="1" ref="AS300" ca="1">IF(ISERROR(INDIRECT("ｄａｔａ!$"&amp;AS$112&amp;"$"&amp;$B300)),1,0)</f>
        <v>0</v>
      </c>
      <c r="AT300" s="80" cm="1">
        <f t="array" aca="1" ref="AT300" ca="1">IF(ISERROR(INDIRECT("ｄａｔａ!$"&amp;AT$112&amp;"$"&amp;$B300)),1,0)</f>
        <v>0</v>
      </c>
      <c r="AU300" s="80" cm="1">
        <f t="array" aca="1" ref="AU300" ca="1">IF(ISERROR(INDIRECT("ｄａｔａ!$"&amp;AU$112&amp;"$"&amp;$B300)),1,0)</f>
        <v>0</v>
      </c>
      <c r="AV300" s="80" cm="1">
        <f t="array" aca="1" ref="AV300" ca="1">IF(ISERROR(INDIRECT("ｄａｔａ!$"&amp;AV$112&amp;"$"&amp;$B300)),1,0)</f>
        <v>0</v>
      </c>
      <c r="AW300" s="80" cm="1">
        <f t="array" aca="1" ref="AW300" ca="1">IF(ISERROR(INDIRECT("ｄａｔａ!$"&amp;AW$112&amp;"$"&amp;$B300)),1,0)</f>
        <v>0</v>
      </c>
      <c r="AX300" s="80" cm="1">
        <f t="array" aca="1" ref="AX300" ca="1">IF(ISERROR(INDIRECT("ｄａｔａ!$"&amp;AX$112&amp;"$"&amp;$B300)),1,0)</f>
        <v>0</v>
      </c>
      <c r="AY300" s="80" cm="1">
        <f t="array" aca="1" ref="AY300" ca="1">IF(ISERROR(INDIRECT("ｄａｔａ!$"&amp;AY$112&amp;"$"&amp;$B300)),1,0)</f>
        <v>0</v>
      </c>
      <c r="AZ300" s="80" cm="1">
        <f t="array" aca="1" ref="AZ300" ca="1">IF(ISERROR(INDIRECT("ｄａｔａ!$"&amp;AZ$112&amp;"$"&amp;$B300)),1,0)</f>
        <v>0</v>
      </c>
      <c r="BA300" s="80">
        <f ca="1">IF(SUM($BB298:$BP298,$BB300:$BP300)&gt;0,1,0)</f>
        <v>0</v>
      </c>
      <c r="BB300" s="80" cm="1">
        <f t="array" aca="1" ref="BB300" ca="1">IF(ISERROR(INDIRECT("ｄａｔａ!$"&amp;BB$112&amp;"$"&amp;$B300)),1,0)</f>
        <v>0</v>
      </c>
      <c r="BC300" s="80" cm="1">
        <f t="array" aca="1" ref="BC300" ca="1">IF(ISERROR(INDIRECT("ｄａｔａ!$"&amp;BC$112&amp;"$"&amp;$B300)),1,0)</f>
        <v>0</v>
      </c>
      <c r="BD300" s="80" cm="1">
        <f t="array" aca="1" ref="BD300" ca="1">IF(ISERROR(INDIRECT("ｄａｔａ!$"&amp;BD$112&amp;"$"&amp;$B300)),1,0)</f>
        <v>0</v>
      </c>
      <c r="BE300" s="80" cm="1">
        <f t="array" aca="1" ref="BE300" ca="1">IF(ISERROR(INDIRECT("ｄａｔａ!$"&amp;BE$112&amp;"$"&amp;$B300)),1,0)</f>
        <v>0</v>
      </c>
      <c r="BF300" s="80" cm="1">
        <f t="array" aca="1" ref="BF300" ca="1">IF(ISERROR(INDIRECT("ｄａｔａ!$"&amp;BF$112&amp;"$"&amp;$B300)),1,0)</f>
        <v>0</v>
      </c>
      <c r="BG300" s="80" cm="1">
        <f t="array" aca="1" ref="BG300" ca="1">IF(ISERROR(INDIRECT("ｄａｔａ!$"&amp;BG$112&amp;"$"&amp;$B300)),1,0)</f>
        <v>0</v>
      </c>
      <c r="BH300" s="80" cm="1">
        <f t="array" aca="1" ref="BH300" ca="1">IF(ISERROR(INDIRECT("ｄａｔａ!$"&amp;BH$112&amp;"$"&amp;$B300)),1,0)</f>
        <v>0</v>
      </c>
      <c r="BI300" s="80" cm="1">
        <f t="array" aca="1" ref="BI300" ca="1">IF(ISERROR(INDIRECT("ｄａｔａ!$"&amp;BI$112&amp;"$"&amp;$B300)),1,0)</f>
        <v>0</v>
      </c>
      <c r="BJ300" s="80" cm="1">
        <f t="array" aca="1" ref="BJ300" ca="1">IF(ISERROR(INDIRECT("ｄａｔａ!$"&amp;BJ$112&amp;"$"&amp;$B300)),1,0)</f>
        <v>0</v>
      </c>
      <c r="BK300" s="80" cm="1">
        <f t="array" aca="1" ref="BK300" ca="1">IF(ISERROR(INDIRECT("ｄａｔａ!$"&amp;BK$112&amp;"$"&amp;$B300)),1,0)</f>
        <v>0</v>
      </c>
      <c r="BL300" s="80" cm="1">
        <f t="array" aca="1" ref="BL300" ca="1">IF(ISERROR(INDIRECT("ｄａｔａ!$"&amp;BL$112&amp;"$"&amp;$B300)),1,0)</f>
        <v>0</v>
      </c>
      <c r="BM300" s="80" cm="1">
        <f t="array" aca="1" ref="BM300" ca="1">IF(ISERROR(INDIRECT("ｄａｔａ!$"&amp;BM$112&amp;"$"&amp;$B300)),1,0)</f>
        <v>0</v>
      </c>
      <c r="BN300" s="80" cm="1">
        <f t="array" aca="1" ref="BN300" ca="1">IF(ISERROR(INDIRECT("ｄａｔａ!$"&amp;BN$112&amp;"$"&amp;$B300)),1,0)</f>
        <v>0</v>
      </c>
      <c r="BO300" s="80" cm="1">
        <f t="array" aca="1" ref="BO300" ca="1">IF(ISERROR(INDIRECT("ｄａｔａ!$"&amp;BO$112&amp;"$"&amp;$B300)),1,0)</f>
        <v>0</v>
      </c>
      <c r="BP300" s="80" cm="1">
        <f t="array" aca="1" ref="BP300" ca="1">IF(ISERROR(INDIRECT("ｄａｔａ!$"&amp;BP$112&amp;"$"&amp;$B300)),1,0)</f>
        <v>0</v>
      </c>
    </row>
    <row r="301" spans="1:68" x14ac:dyDescent="0.2">
      <c r="A301" s="80" t="s">
        <v>2365</v>
      </c>
      <c r="B301" s="80">
        <f>VLOOKUP($A301,$A$11:$B$110,2,FALSE)</f>
        <v>54</v>
      </c>
      <c r="C301" s="80" t="s">
        <v>2435</v>
      </c>
      <c r="D301" s="80" cm="1">
        <f t="array" aca="1" ref="D301" ca="1">_xlfn.IFS(D302=1,0,D303=1,0,AND(INDIRECT("ｄａｔａ!$"&amp;D$112&amp;"$"&amp;$B301)&lt;=INDIRECT("kikan!$Q$11"),INDIRECT("ｄａｔａ!$"&amp;D$112&amp;"$"&amp;$B301)&gt;=INDIRECT("kikan!$K$11")),0,TRUE,1)</f>
        <v>0</v>
      </c>
      <c r="F301" s="80">
        <v>0</v>
      </c>
      <c r="G301" s="80">
        <v>0</v>
      </c>
      <c r="H301" s="80">
        <v>0</v>
      </c>
      <c r="I301" s="80" cm="1">
        <f t="array" aca="1" ref="I301" ca="1">_xlfn.IFS(I302=1,0,I303=1,0,INDIRECT("ｄａｔａ!$"&amp;I$112&amp;"$"&amp;$B301)&gt;=INDIRECT("kikan!$I$11"),0,TRUE,1)</f>
        <v>0</v>
      </c>
      <c r="J301" s="80" cm="1">
        <f t="array" aca="1" ref="J301" ca="1">_xlfn.IFS(D304=1,0,I301=1,0,J302=1,0,I303=1,0,J303=1,0,INDIRECT("ｄａｔａ!$"&amp;I$112&amp;"$"&amp;$B301)&gt;INDIRECT("kikan!$I$11"),0,INDIRECT("ｄａｔａ!$"&amp;J$112&amp;"$"&amp;$B301)&gt;=INDIRECT("ｄａｔａ!$"&amp;D$112&amp;"$"&amp;$B301),0,TRUE,1)</f>
        <v>0</v>
      </c>
      <c r="K301" s="80" cm="1">
        <f t="array" aca="1" ref="K301" ca="1">_xlfn.IFS(K302=1,0,K303=1,0,AND(INDIRECT("ｄａｔａ!$"&amp;K$112&amp;"$"&amp;$B302)&gt;0,INDIRECT("ｄａｔａ!$"&amp;K$112&amp;"$"&amp;$B302)&lt;10000),0,TRUE,1)</f>
        <v>0</v>
      </c>
      <c r="L301" s="80" cm="1">
        <f t="array" aca="1" ref="L301" ca="1">_xlfn.IFS(L302=1,0,L303=1,0,INDIRECT("ｄａｔａ!$"&amp;L$112&amp;"$"&amp;$B301)&lt;20000,1,TRUE,0)</f>
        <v>0</v>
      </c>
      <c r="M301" s="80">
        <v>0</v>
      </c>
      <c r="N301" s="80">
        <v>0</v>
      </c>
      <c r="O301" s="80" cm="1">
        <f t="array" aca="1" ref="O301" ca="1">_xlfn.IFS(O304=1,0,INDIRECT("ｄａｔａ!$"&amp;O$112&amp;"$"&amp;$B302)=4,1,TRUE,0)</f>
        <v>0</v>
      </c>
      <c r="P301" s="80" cm="1">
        <f t="array" aca="1" ref="P301" ca="1">_xlfn.IFS(P304=1,0,AND(INDIRECT("ｄａｔａ!$"&amp;P$112&amp;"$"&amp;$B302)&lt;=3,INDIRECT("ｄａｔａ!$"&amp;P$112&amp;"$"&amp;$B302)&gt;0),1,TRUE,0)</f>
        <v>0</v>
      </c>
      <c r="Q301" s="80" cm="1">
        <f t="array" aca="1" ref="Q301" ca="1">_xlfn.IFS(Q304=1,0,INDIRECT("ｄａｔａ!$"&amp;Q$112&amp;"$"&amp;$B301)=1,1,TRUE,0)</f>
        <v>0</v>
      </c>
      <c r="R301" s="80">
        <v>0</v>
      </c>
      <c r="S301" s="80">
        <v>0</v>
      </c>
      <c r="T301" s="80">
        <v>0</v>
      </c>
      <c r="U301" s="80">
        <v>0</v>
      </c>
      <c r="V301" s="80">
        <v>0</v>
      </c>
      <c r="W301" s="80">
        <v>0</v>
      </c>
      <c r="X301" s="80">
        <f ca="1">IF(AND(SUM($Y301:$AO301)=0,17-SUM($Y303:$AO303)&gt;1),1,0)</f>
        <v>0</v>
      </c>
      <c r="Y301" s="80" cm="1">
        <f t="array" aca="1" ref="Y301" ca="1">_xlfn.IFS(Y304=1,0,INDIRECT("ｄａｔａ!$"&amp;Y$112&amp;"$"&amp;$B301)=2,1,TRUE,0)</f>
        <v>0</v>
      </c>
      <c r="Z301" s="80" cm="1">
        <f t="array" aca="1" ref="Z301" ca="1">_xlfn.IFS(Z304=1,0,INDIRECT("ｄａｔａ!$"&amp;Z$112&amp;"$"&amp;$B301)=2,1,TRUE,0)</f>
        <v>0</v>
      </c>
      <c r="AA301" s="80" cm="1">
        <f t="array" aca="1" ref="AA301" ca="1">_xlfn.IFS(AA304=1,0,INDIRECT("ｄａｔａ!$"&amp;AA$112&amp;"$"&amp;$B301)=2,1,TRUE,0)</f>
        <v>0</v>
      </c>
      <c r="AB301" s="80" cm="1">
        <f t="array" aca="1" ref="AB301" ca="1">_xlfn.IFS(AB304=1,0,INDIRECT("ｄａｔａ!$"&amp;AB$112&amp;"$"&amp;$B301)=2,1,TRUE,0)</f>
        <v>0</v>
      </c>
      <c r="AC301" s="80" cm="1">
        <f t="array" aca="1" ref="AC301" ca="1">_xlfn.IFS(AC304=1,0,INDIRECT("ｄａｔａ!$"&amp;AC$112&amp;"$"&amp;$B301)=2,1,TRUE,0)</f>
        <v>0</v>
      </c>
      <c r="AD301" s="80" cm="1">
        <f t="array" aca="1" ref="AD301" ca="1">_xlfn.IFS(AD304=1,0,INDIRECT("ｄａｔａ!$"&amp;AD$112&amp;"$"&amp;$B301)=2,1,TRUE,0)</f>
        <v>0</v>
      </c>
      <c r="AE301" s="80" cm="1">
        <f t="array" aca="1" ref="AE301" ca="1">_xlfn.IFS(AE304=1,0,INDIRECT("ｄａｔａ!$"&amp;AE$112&amp;"$"&amp;$B301)=2,1,TRUE,0)</f>
        <v>0</v>
      </c>
      <c r="AF301" s="80" cm="1">
        <f t="array" aca="1" ref="AF301" ca="1">_xlfn.IFS(AF304=1,0,INDIRECT("ｄａｔａ!$"&amp;AF$112&amp;"$"&amp;$B301)=2,1,TRUE,0)</f>
        <v>0</v>
      </c>
      <c r="AG301" s="80" cm="1">
        <f t="array" aca="1" ref="AG301" ca="1">_xlfn.IFS(AG304=1,0,INDIRECT("ｄａｔａ!$"&amp;AG$112&amp;"$"&amp;$B301)=2,1,TRUE,0)</f>
        <v>0</v>
      </c>
      <c r="AH301" s="80" cm="1">
        <f t="array" aca="1" ref="AH301" ca="1">_xlfn.IFS(AH304=1,0,INDIRECT("ｄａｔａ!$"&amp;AH$112&amp;"$"&amp;$B301)=2,1,TRUE,0)</f>
        <v>0</v>
      </c>
      <c r="AI301" s="80" cm="1">
        <f t="array" aca="1" ref="AI301" ca="1">_xlfn.IFS(AI304=1,0,INDIRECT("ｄａｔａ!$"&amp;AI$112&amp;"$"&amp;$B301)=2,1,TRUE,0)</f>
        <v>0</v>
      </c>
      <c r="AJ301" s="80" cm="1">
        <f t="array" aca="1" ref="AJ301" ca="1">_xlfn.IFS(AJ304=1,0,INDIRECT("ｄａｔａ!$"&amp;AJ$112&amp;"$"&amp;$B301)=2,1,TRUE,0)</f>
        <v>0</v>
      </c>
      <c r="AK301" s="80" cm="1">
        <f t="array" aca="1" ref="AK301" ca="1">_xlfn.IFS(AK304=1,0,INDIRECT("ｄａｔａ!$"&amp;AK$112&amp;"$"&amp;$B301)=2,1,TRUE,0)</f>
        <v>0</v>
      </c>
      <c r="AL301" s="80" cm="1">
        <f t="array" aca="1" ref="AL301" ca="1">_xlfn.IFS(AL304=1,0,INDIRECT("ｄａｔａ!$"&amp;AL$112&amp;"$"&amp;$B301)=2,1,TRUE,0)</f>
        <v>0</v>
      </c>
      <c r="AM301" s="80" cm="1">
        <f t="array" aca="1" ref="AM301" ca="1">_xlfn.IFS(AM304=1,0,INDIRECT("ｄａｔａ!$"&amp;AM$112&amp;"$"&amp;$B301)=2,1,TRUE,0)</f>
        <v>0</v>
      </c>
      <c r="AN301" s="80" cm="1">
        <f t="array" aca="1" ref="AN301" ca="1">_xlfn.IFS(AN304=1,0,INDIRECT("ｄａｔａ!$"&amp;AN$112&amp;"$"&amp;$B301)=2,1,TRUE,0)</f>
        <v>0</v>
      </c>
      <c r="AO301" s="80" cm="1">
        <f t="array" aca="1" ref="AO301" ca="1">_xlfn.IFS(AO304=1,0,INDIRECT("ｄａｔａ!$"&amp;AO$112&amp;"$"&amp;$B301)=2,1,TRUE,0)</f>
        <v>0</v>
      </c>
      <c r="AP301" s="80">
        <f ca="1">IF(AND(SUM($AQ301:$AZ301)=0,10-SUM($AQ303:$AZ303)&gt;1),1,0)</f>
        <v>0</v>
      </c>
      <c r="AQ301" s="80" cm="1">
        <f t="array" aca="1" ref="AQ301" ca="1">_xlfn.IFS(AQ304=1,0,INDIRECT("ｄａｔａ!$"&amp;AQ$112&amp;"$"&amp;$B301)=2,1,TRUE,0)</f>
        <v>0</v>
      </c>
      <c r="AR301" s="80" cm="1">
        <f t="array" aca="1" ref="AR301" ca="1">_xlfn.IFS(AR304=1,0,INDIRECT("ｄａｔａ!$"&amp;AR$112&amp;"$"&amp;$B301)=2,1,TRUE,0)</f>
        <v>0</v>
      </c>
      <c r="AS301" s="80" cm="1">
        <f t="array" aca="1" ref="AS301" ca="1">_xlfn.IFS(AS304=1,0,INDIRECT("ｄａｔａ!$"&amp;AS$112&amp;"$"&amp;$B301)=2,1,TRUE,0)</f>
        <v>0</v>
      </c>
      <c r="AT301" s="80" cm="1">
        <f t="array" aca="1" ref="AT301" ca="1">_xlfn.IFS(AT304=1,0,INDIRECT("ｄａｔａ!$"&amp;AT$112&amp;"$"&amp;$B301)=2,1,TRUE,0)</f>
        <v>0</v>
      </c>
      <c r="AU301" s="80" cm="1">
        <f t="array" aca="1" ref="AU301" ca="1">_xlfn.IFS(AU304=1,0,INDIRECT("ｄａｔａ!$"&amp;AU$112&amp;"$"&amp;$B301)=2,1,TRUE,0)</f>
        <v>0</v>
      </c>
      <c r="AV301" s="80" cm="1">
        <f t="array" aca="1" ref="AV301" ca="1">_xlfn.IFS(AV304=1,0,INDIRECT("ｄａｔａ!$"&amp;AV$112&amp;"$"&amp;$B301)=2,1,TRUE,0)</f>
        <v>0</v>
      </c>
      <c r="AW301" s="80" cm="1">
        <f t="array" aca="1" ref="AW301" ca="1">_xlfn.IFS(AW304=1,0,INDIRECT("ｄａｔａ!$"&amp;AW$112&amp;"$"&amp;$B301)=2,1,TRUE,0)</f>
        <v>0</v>
      </c>
      <c r="AX301" s="80" cm="1">
        <f t="array" aca="1" ref="AX301" ca="1">_xlfn.IFS(AX304=1,0,INDIRECT("ｄａｔａ!$"&amp;AX$112&amp;"$"&amp;$B301)=2,1,TRUE,0)</f>
        <v>0</v>
      </c>
      <c r="AY301" s="80" cm="1">
        <f t="array" aca="1" ref="AY301" ca="1">_xlfn.IFS(AY304=1,0,INDIRECT("ｄａｔａ!$"&amp;AY$112&amp;"$"&amp;$B301)=2,1,TRUE,0)</f>
        <v>0</v>
      </c>
      <c r="AZ301" s="80" cm="1">
        <f t="array" aca="1" ref="AZ301" ca="1">_xlfn.IFS(AZ304=1,0,INDIRECT("ｄａｔａ!$"&amp;AZ$112&amp;"$"&amp;$B301)=2,1,TRUE,0)</f>
        <v>0</v>
      </c>
      <c r="BA301" s="80">
        <f ca="1">IF(AND(SUM($BB301:$BP301)=0,15-SUM($BB303:$BP303)&gt;1),1,0)</f>
        <v>0</v>
      </c>
      <c r="BB301" s="80" cm="1">
        <f t="array" aca="1" ref="BB301" ca="1">_xlfn.IFS(BB304=1,0,INDIRECT("ｄａｔａ!$"&amp;BB$112&amp;"$"&amp;$B301)=2,1,TRUE,0)</f>
        <v>0</v>
      </c>
      <c r="BC301" s="80" cm="1">
        <f t="array" aca="1" ref="BC301" ca="1">_xlfn.IFS(BC304=1,0,INDIRECT("ｄａｔａ!$"&amp;BC$112&amp;"$"&amp;$B301)=2,1,TRUE,0)</f>
        <v>0</v>
      </c>
      <c r="BD301" s="80" cm="1">
        <f t="array" aca="1" ref="BD301" ca="1">_xlfn.IFS(BD304=1,0,INDIRECT("ｄａｔａ!$"&amp;BD$112&amp;"$"&amp;$B301)=2,1,TRUE,0)</f>
        <v>0</v>
      </c>
      <c r="BE301" s="80" cm="1">
        <f t="array" aca="1" ref="BE301" ca="1">_xlfn.IFS(BE304=1,0,INDIRECT("ｄａｔａ!$"&amp;BE$112&amp;"$"&amp;$B301)=2,1,TRUE,0)</f>
        <v>0</v>
      </c>
      <c r="BF301" s="80" cm="1">
        <f t="array" aca="1" ref="BF301" ca="1">_xlfn.IFS(BF304=1,0,INDIRECT("ｄａｔａ!$"&amp;BF$112&amp;"$"&amp;$B301)=2,1,TRUE,0)</f>
        <v>0</v>
      </c>
      <c r="BG301" s="80" cm="1">
        <f t="array" aca="1" ref="BG301" ca="1">_xlfn.IFS(BG304=1,0,INDIRECT("ｄａｔａ!$"&amp;BG$112&amp;"$"&amp;$B301)=2,1,TRUE,0)</f>
        <v>0</v>
      </c>
      <c r="BH301" s="80" cm="1">
        <f t="array" aca="1" ref="BH301" ca="1">_xlfn.IFS(BH304=1,0,INDIRECT("ｄａｔａ!$"&amp;BH$112&amp;"$"&amp;$B301)=2,1,TRUE,0)</f>
        <v>0</v>
      </c>
      <c r="BI301" s="80" cm="1">
        <f t="array" aca="1" ref="BI301" ca="1">_xlfn.IFS(BI304=1,0,INDIRECT("ｄａｔａ!$"&amp;BI$112&amp;"$"&amp;$B301)=2,1,TRUE,0)</f>
        <v>0</v>
      </c>
      <c r="BJ301" s="80" cm="1">
        <f t="array" aca="1" ref="BJ301" ca="1">_xlfn.IFS(BJ304=1,0,INDIRECT("ｄａｔａ!$"&amp;BJ$112&amp;"$"&amp;$B301)=2,1,TRUE,0)</f>
        <v>0</v>
      </c>
      <c r="BK301" s="80" cm="1">
        <f t="array" aca="1" ref="BK301" ca="1">_xlfn.IFS(BK304=1,0,INDIRECT("ｄａｔａ!$"&amp;BK$112&amp;"$"&amp;$B301)=2,1,TRUE,0)</f>
        <v>0</v>
      </c>
      <c r="BL301" s="80" cm="1">
        <f t="array" aca="1" ref="BL301" ca="1">_xlfn.IFS(BL304=1,0,INDIRECT("ｄａｔａ!$"&amp;BL$112&amp;"$"&amp;$B301)=2,1,TRUE,0)</f>
        <v>0</v>
      </c>
      <c r="BM301" s="80" cm="1">
        <f t="array" aca="1" ref="BM301" ca="1">_xlfn.IFS(BM304=1,0,INDIRECT("ｄａｔａ!$"&amp;BM$112&amp;"$"&amp;$B301)=2,1,TRUE,0)</f>
        <v>0</v>
      </c>
      <c r="BN301" s="80" cm="1">
        <f t="array" aca="1" ref="BN301" ca="1">_xlfn.IFS(BN304=1,0,INDIRECT("ｄａｔａ!$"&amp;BN$112&amp;"$"&amp;$B301)=2,1,TRUE,0)</f>
        <v>0</v>
      </c>
      <c r="BO301" s="80" cm="1">
        <f t="array" aca="1" ref="BO301" ca="1">_xlfn.IFS(BO304=1,0,INDIRECT("ｄａｔａ!$"&amp;BO$112&amp;"$"&amp;$B301)=2,1,TRUE,0)</f>
        <v>0</v>
      </c>
      <c r="BP301" s="80" cm="1">
        <f t="array" aca="1" ref="BP301" ca="1">_xlfn.IFS(BP304=1,0,INDIRECT("ｄａｔａ!$"&amp;BP$112&amp;"$"&amp;$B301)=2,1,TRUE,0)</f>
        <v>0</v>
      </c>
    </row>
    <row r="302" spans="1:68" x14ac:dyDescent="0.2">
      <c r="B302" s="80">
        <f>VLOOKUP($A301,$A$11:$B$110,2,FALSE)</f>
        <v>54</v>
      </c>
      <c r="C302" s="80" t="s">
        <v>2437</v>
      </c>
      <c r="D302" s="80" cm="1">
        <f t="array" aca="1" ref="D302" ca="1">_xlfn.IFS(D303=1,0,AND(ISNUMBER(INDIRECT("ｄａｔａ!$"&amp;D$112&amp;"$"&amp;$B302)),INDIRECT("ｄａｔａ!$"&amp;D$112&amp;"$"&amp;$B302)&lt;=12,INDIRECT("ｄａｔａ!$"&amp;D$112&amp;"$"&amp;$B302)&gt;=1),0,TRUE,1)</f>
        <v>1</v>
      </c>
      <c r="F302" s="80">
        <v>0</v>
      </c>
      <c r="G302" s="80">
        <v>0</v>
      </c>
      <c r="H302" s="80">
        <v>0</v>
      </c>
      <c r="I302" s="80" cm="1">
        <f t="array" aca="1" ref="I302" ca="1">_xlfn.IFS(I303=1,0,AND(ISNUMBER(INDIRECT("ｄａｔａ!$"&amp;I$112&amp;"$"&amp;$B302)),LEN(INDIRECT("ｄａｔａ!$"&amp;I$112&amp;"$"&amp;$B302))=4),0,TRUE,1)</f>
        <v>0</v>
      </c>
      <c r="J302" s="80" cm="1">
        <f t="array" aca="1" ref="J302" ca="1">_xlfn.IFS(J303=1,0,AND(ISNUMBER(INDIRECT("ｄａｔａ!$"&amp;J$112&amp;"$"&amp;$B302)),INDIRECT("ｄａｔａ!$"&amp;J$112&amp;"$"&amp;$B302)&lt;=12,INDIRECT("ｄａｔａ!$"&amp;J$112&amp;"$"&amp;$B302)&gt;=1),0,TRUE,1)</f>
        <v>0</v>
      </c>
      <c r="K302" s="80" cm="1">
        <f t="array" aca="1" ref="K302" ca="1">_xlfn.IFS(K303=1,0,ISNUMBER(INDIRECT("ｄａｔａ!$"&amp;K$112&amp;"$"&amp;$B302)),0,TRUE,1)</f>
        <v>0</v>
      </c>
      <c r="L302" s="80" cm="1">
        <f t="array" aca="1" ref="L302" ca="1">_xlfn.IFS(L303=1,0,AND(ISNUMBER(INDIRECT("ｄａｔａ!$"&amp;L$112&amp;"$"&amp;$B302)),INDIRECT("ｄａｔａ!$"&amp;L$112&amp;"$"&amp;$B302)&gt;0),0,TRUE,1)</f>
        <v>0</v>
      </c>
      <c r="M302" s="80" cm="1">
        <f t="array" aca="1" ref="M302" ca="1">_xlfn.IFS(M303=1,0,AND(INDIRECT("ｄａｔａ!$"&amp;M$112&amp;"$"&amp;$B302)&lt;=5,INDIRECT("ｄａｔａ!$"&amp;M$112&amp;"$"&amp;$B302)&gt;0),0,TRUE,1)</f>
        <v>0</v>
      </c>
      <c r="N302" s="80" cm="1">
        <f t="array" aca="1" ref="N302" ca="1">_xlfn.IFS(N303=1,0,AND(INDIRECT("ｄａｔａ!$"&amp;N$112&amp;"$"&amp;$B302)&lt;=2,INDIRECT("ｄａｔａ!$"&amp;N$112&amp;"$"&amp;$B302)&gt;0),0,TRUE,1)</f>
        <v>0</v>
      </c>
      <c r="O302" s="80" cm="1">
        <f t="array" aca="1" ref="O302" ca="1">_xlfn.IFS(O303=1,0,AND(INDIRECT("ｄａｔａ!$"&amp;O$112&amp;"$"&amp;$B302)&lt;=4,INDIRECT("ｄａｔａ!$"&amp;O$112&amp;"$"&amp;$B302)&gt;0),0,TRUE,1)</f>
        <v>0</v>
      </c>
      <c r="P302" s="80" cm="1">
        <f t="array" aca="1" ref="P302" ca="1">_xlfn.IFS(P303=1,0,AND(INDIRECT("ｄａｔａ!$"&amp;P$112&amp;"$"&amp;$B302)&lt;=3,INDIRECT("ｄａｔａ!$"&amp;P$112&amp;"$"&amp;$B302)&gt;0),0,TRUE,1)</f>
        <v>0</v>
      </c>
      <c r="Q302" s="80" cm="1">
        <f t="array" aca="1" ref="Q302" ca="1">_xlfn.IFS(Q303=1,0,AND(INDIRECT("ｄａｔａ!$"&amp;Q$112&amp;"$"&amp;$B302)&lt;=2,INDIRECT("ｄａｔａ!$"&amp;Q$112&amp;"$"&amp;$B302)&gt;0),0,TRUE,1)</f>
        <v>0</v>
      </c>
      <c r="R302" s="80" cm="1">
        <f t="array" aca="1" ref="R302" ca="1">_xlfn.IFS(R303=1,0,AND(INDIRECT("ｄａｔａ!$"&amp;R$112&amp;"$"&amp;$B302)&lt;=10,INDIRECT("ｄａｔａ!$"&amp;R$112&amp;"$"&amp;$B302)&gt;0),0,TRUE,1)</f>
        <v>0</v>
      </c>
      <c r="S302" s="80" cm="1">
        <f t="array" aca="1" ref="S302" ca="1">_xlfn.IFS(S303=1,0,AND(INDIRECT("ｄａｔａ!$"&amp;S$112&amp;"$"&amp;$B302)&lt;=5,INDIRECT("ｄａｔａ!$"&amp;S$112&amp;"$"&amp;$B302)&gt;0),0,TRUE,1)</f>
        <v>0</v>
      </c>
      <c r="T302" s="80" cm="1">
        <f t="array" aca="1" ref="T302" ca="1">_xlfn.IFS(T303=1,0,AND(INDIRECT("ｄａｔａ!$"&amp;T$112&amp;"$"&amp;$B302)&lt;=9,INDIRECT("ｄａｔａ!$"&amp;T$112&amp;"$"&amp;$B302)&gt;0),0,TRUE,1)</f>
        <v>0</v>
      </c>
      <c r="U302" s="80" cm="1">
        <f t="array" aca="1" ref="U302" ca="1">_xlfn.IFS(U303=1,0,ISNUMBER(INDIRECT("ｄａｔａ!$"&amp;U$112&amp;"$"&amp;$B302)),0,TRUE,1)</f>
        <v>0</v>
      </c>
      <c r="V302" s="80" cm="1">
        <f t="array" aca="1" ref="V302" ca="1">_xlfn.IFS(V303=1,0,AND(INDIRECT("ｄａｔａ!$"&amp;V$112&amp;"$"&amp;$B302)&lt;=4,INDIRECT("ｄａｔａ!$"&amp;V$112&amp;"$"&amp;$B302)&gt;0),0,TRUE,1)</f>
        <v>0</v>
      </c>
      <c r="W302" s="80" cm="1">
        <f t="array" aca="1" ref="W302" ca="1">_xlfn.IFS(W303=1,0,AND(INDIRECT("ｄａｔａ!$"&amp;W$112&amp;"$"&amp;$B302)&lt;=2,INDIRECT("ｄａｔａ!$"&amp;W$112&amp;"$"&amp;$B302)&gt;0),0,TRUE,1)</f>
        <v>0</v>
      </c>
      <c r="X302" s="80">
        <f ca="1">IF(SUM($Y301:$AO301)&gt;1,1,0)</f>
        <v>0</v>
      </c>
      <c r="Y302" s="80" cm="1">
        <f t="array" aca="1" ref="Y302" ca="1">_xlfn.IFS(Y304=1,0,Y303=1,0,AND(INDIRECT("ｄａｔａ!$"&amp;Y$112&amp;"$"&amp;$B302)&lt;=2,INDIRECT("ｄａｔａ!$"&amp;Y$112&amp;"$"&amp;$B302)&gt;0),0,TRUE,1)</f>
        <v>0</v>
      </c>
      <c r="Z302" s="80" cm="1">
        <f t="array" aca="1" ref="Z302" ca="1">_xlfn.IFS(Z304=1,0,Z303=1,0,AND(INDIRECT("ｄａｔａ!$"&amp;Z$112&amp;"$"&amp;$B302)&lt;=2,INDIRECT("ｄａｔａ!$"&amp;Z$112&amp;"$"&amp;$B302)&gt;0),0,TRUE,1)</f>
        <v>0</v>
      </c>
      <c r="AA302" s="80" cm="1">
        <f t="array" aca="1" ref="AA302" ca="1">_xlfn.IFS(AA304=1,0,AA303=1,0,AND(INDIRECT("ｄａｔａ!$"&amp;AA$112&amp;"$"&amp;$B302)&lt;=2,INDIRECT("ｄａｔａ!$"&amp;AA$112&amp;"$"&amp;$B302)&gt;0),0,TRUE,1)</f>
        <v>0</v>
      </c>
      <c r="AB302" s="80" cm="1">
        <f t="array" aca="1" ref="AB302" ca="1">_xlfn.IFS(AB304=1,0,AB303=1,0,AND(INDIRECT("ｄａｔａ!$"&amp;AB$112&amp;"$"&amp;$B302)&lt;=2,INDIRECT("ｄａｔａ!$"&amp;AB$112&amp;"$"&amp;$B302)&gt;0),0,TRUE,1)</f>
        <v>0</v>
      </c>
      <c r="AC302" s="80" cm="1">
        <f t="array" aca="1" ref="AC302" ca="1">_xlfn.IFS(AC304=1,0,AC303=1,0,AND(INDIRECT("ｄａｔａ!$"&amp;AC$112&amp;"$"&amp;$B302)&lt;=2,INDIRECT("ｄａｔａ!$"&amp;AC$112&amp;"$"&amp;$B302)&gt;0),0,TRUE,1)</f>
        <v>0</v>
      </c>
      <c r="AD302" s="80" cm="1">
        <f t="array" aca="1" ref="AD302" ca="1">_xlfn.IFS(AD304=1,0,AD303=1,0,AND(INDIRECT("ｄａｔａ!$"&amp;AD$112&amp;"$"&amp;$B302)&lt;=2,INDIRECT("ｄａｔａ!$"&amp;AD$112&amp;"$"&amp;$B302)&gt;0),0,TRUE,1)</f>
        <v>0</v>
      </c>
      <c r="AE302" s="80" cm="1">
        <f t="array" aca="1" ref="AE302" ca="1">_xlfn.IFS(AE304=1,0,AE303=1,0,AND(INDIRECT("ｄａｔａ!$"&amp;AE$112&amp;"$"&amp;$B302)&lt;=2,INDIRECT("ｄａｔａ!$"&amp;AE$112&amp;"$"&amp;$B302)&gt;0),0,TRUE,1)</f>
        <v>0</v>
      </c>
      <c r="AF302" s="80" cm="1">
        <f t="array" aca="1" ref="AF302" ca="1">_xlfn.IFS(AF304=1,0,AF303=1,0,AND(INDIRECT("ｄａｔａ!$"&amp;AF$112&amp;"$"&amp;$B302)&lt;=2,INDIRECT("ｄａｔａ!$"&amp;AF$112&amp;"$"&amp;$B302)&gt;0),0,TRUE,1)</f>
        <v>0</v>
      </c>
      <c r="AG302" s="80" cm="1">
        <f t="array" aca="1" ref="AG302" ca="1">_xlfn.IFS(AG304=1,0,AG303=1,0,AND(INDIRECT("ｄａｔａ!$"&amp;AG$112&amp;"$"&amp;$B302)&lt;=2,INDIRECT("ｄａｔａ!$"&amp;AG$112&amp;"$"&amp;$B302)&gt;0),0,TRUE,1)</f>
        <v>0</v>
      </c>
      <c r="AH302" s="80" cm="1">
        <f t="array" aca="1" ref="AH302" ca="1">_xlfn.IFS(AH304=1,0,AH303=1,0,AND(INDIRECT("ｄａｔａ!$"&amp;AH$112&amp;"$"&amp;$B302)&lt;=2,INDIRECT("ｄａｔａ!$"&amp;AH$112&amp;"$"&amp;$B302)&gt;0),0,TRUE,1)</f>
        <v>0</v>
      </c>
      <c r="AI302" s="80" cm="1">
        <f t="array" aca="1" ref="AI302" ca="1">_xlfn.IFS(AI304=1,0,AI303=1,0,AND(INDIRECT("ｄａｔａ!$"&amp;AI$112&amp;"$"&amp;$B302)&lt;=2,INDIRECT("ｄａｔａ!$"&amp;AI$112&amp;"$"&amp;$B302)&gt;0),0,TRUE,1)</f>
        <v>0</v>
      </c>
      <c r="AJ302" s="80" cm="1">
        <f t="array" aca="1" ref="AJ302" ca="1">_xlfn.IFS(AJ304=1,0,AJ303=1,0,AND(INDIRECT("ｄａｔａ!$"&amp;AJ$112&amp;"$"&amp;$B302)&lt;=2,INDIRECT("ｄａｔａ!$"&amp;AJ$112&amp;"$"&amp;$B302)&gt;0),0,TRUE,1)</f>
        <v>0</v>
      </c>
      <c r="AK302" s="80" cm="1">
        <f t="array" aca="1" ref="AK302" ca="1">_xlfn.IFS(AK304=1,0,AK303=1,0,AND(INDIRECT("ｄａｔａ!$"&amp;AK$112&amp;"$"&amp;$B302)&lt;=2,INDIRECT("ｄａｔａ!$"&amp;AK$112&amp;"$"&amp;$B302)&gt;0),0,TRUE,1)</f>
        <v>0</v>
      </c>
      <c r="AL302" s="80" cm="1">
        <f t="array" aca="1" ref="AL302" ca="1">_xlfn.IFS(AL304=1,0,AL303=1,0,AND(INDIRECT("ｄａｔａ!$"&amp;AL$112&amp;"$"&amp;$B302)&lt;=2,INDIRECT("ｄａｔａ!$"&amp;AL$112&amp;"$"&amp;$B302)&gt;0),0,TRUE,1)</f>
        <v>0</v>
      </c>
      <c r="AM302" s="80" cm="1">
        <f t="array" aca="1" ref="AM302" ca="1">_xlfn.IFS(AM304=1,0,AM303=1,0,AND(INDIRECT("ｄａｔａ!$"&amp;AM$112&amp;"$"&amp;$B302)&lt;=2,INDIRECT("ｄａｔａ!$"&amp;AM$112&amp;"$"&amp;$B302)&gt;0),0,TRUE,1)</f>
        <v>0</v>
      </c>
      <c r="AN302" s="80" cm="1">
        <f t="array" aca="1" ref="AN302" ca="1">_xlfn.IFS(AN304=1,0,AN303=1,0,AND(INDIRECT("ｄａｔａ!$"&amp;AN$112&amp;"$"&amp;$B302)&lt;=2,INDIRECT("ｄａｔａ!$"&amp;AN$112&amp;"$"&amp;$B302)&gt;0),0,TRUE,1)</f>
        <v>0</v>
      </c>
      <c r="AO302" s="80" cm="1">
        <f t="array" aca="1" ref="AO302" ca="1">_xlfn.IFS(AO304=1,0,AO303=1,0,AND(INDIRECT("ｄａｔａ!$"&amp;AO$112&amp;"$"&amp;$B302)&lt;=2,INDIRECT("ｄａｔａ!$"&amp;AO$112&amp;"$"&amp;$B302)&gt;0),0,TRUE,1)</f>
        <v>0</v>
      </c>
      <c r="AP302" s="80">
        <f ca="1">IF(SUM($AQ301:$AZ301)&gt;1,1,0)</f>
        <v>0</v>
      </c>
      <c r="AQ302" s="80" cm="1">
        <f t="array" aca="1" ref="AQ302" ca="1">_xlfn.IFS(AQ304=1,0,AQ303=1,0,AND(INDIRECT("ｄａｔａ!$"&amp;AQ$112&amp;"$"&amp;$B302)&lt;=2,INDIRECT("ｄａｔａ!$"&amp;AQ$112&amp;"$"&amp;$B302)&gt;0),0,TRUE,1)</f>
        <v>0</v>
      </c>
      <c r="AR302" s="80" cm="1">
        <f t="array" aca="1" ref="AR302" ca="1">_xlfn.IFS(AR304=1,0,AR303=1,0,AND(INDIRECT("ｄａｔａ!$"&amp;AR$112&amp;"$"&amp;$B302)&lt;=2,INDIRECT("ｄａｔａ!$"&amp;AR$112&amp;"$"&amp;$B302)&gt;0),0,TRUE,1)</f>
        <v>0</v>
      </c>
      <c r="AS302" s="80" cm="1">
        <f t="array" aca="1" ref="AS302" ca="1">_xlfn.IFS(AS304=1,0,AS303=1,0,AND(INDIRECT("ｄａｔａ!$"&amp;AS$112&amp;"$"&amp;$B302)&lt;=2,INDIRECT("ｄａｔａ!$"&amp;AS$112&amp;"$"&amp;$B302)&gt;0),0,TRUE,1)</f>
        <v>0</v>
      </c>
      <c r="AT302" s="80" cm="1">
        <f t="array" aca="1" ref="AT302" ca="1">_xlfn.IFS(AT304=1,0,AT303=1,0,AND(INDIRECT("ｄａｔａ!$"&amp;AT$112&amp;"$"&amp;$B302)&lt;=2,INDIRECT("ｄａｔａ!$"&amp;AT$112&amp;"$"&amp;$B302)&gt;0),0,TRUE,1)</f>
        <v>0</v>
      </c>
      <c r="AU302" s="80" cm="1">
        <f t="array" aca="1" ref="AU302" ca="1">_xlfn.IFS(AU304=1,0,AU303=1,0,AND(INDIRECT("ｄａｔａ!$"&amp;AU$112&amp;"$"&amp;$B302)&lt;=2,INDIRECT("ｄａｔａ!$"&amp;AU$112&amp;"$"&amp;$B302)&gt;0),0,TRUE,1)</f>
        <v>0</v>
      </c>
      <c r="AV302" s="80" cm="1">
        <f t="array" aca="1" ref="AV302" ca="1">_xlfn.IFS(AV304=1,0,AV303=1,0,AND(INDIRECT("ｄａｔａ!$"&amp;AV$112&amp;"$"&amp;$B302)&lt;=2,INDIRECT("ｄａｔａ!$"&amp;AV$112&amp;"$"&amp;$B302)&gt;0),0,TRUE,1)</f>
        <v>0</v>
      </c>
      <c r="AW302" s="80" cm="1">
        <f t="array" aca="1" ref="AW302" ca="1">_xlfn.IFS(AW304=1,0,AW303=1,0,AND(INDIRECT("ｄａｔａ!$"&amp;AW$112&amp;"$"&amp;$B302)&lt;=2,INDIRECT("ｄａｔａ!$"&amp;AW$112&amp;"$"&amp;$B302)&gt;0),0,TRUE,1)</f>
        <v>0</v>
      </c>
      <c r="AX302" s="80" cm="1">
        <f t="array" aca="1" ref="AX302" ca="1">_xlfn.IFS(AX304=1,0,AX303=1,0,AND(INDIRECT("ｄａｔａ!$"&amp;AX$112&amp;"$"&amp;$B302)&lt;=2,INDIRECT("ｄａｔａ!$"&amp;AX$112&amp;"$"&amp;$B302)&gt;0),0,TRUE,1)</f>
        <v>0</v>
      </c>
      <c r="AY302" s="80" cm="1">
        <f t="array" aca="1" ref="AY302" ca="1">_xlfn.IFS(AY304=1,0,AY303=1,0,AND(INDIRECT("ｄａｔａ!$"&amp;AY$112&amp;"$"&amp;$B302)&lt;=2,INDIRECT("ｄａｔａ!$"&amp;AY$112&amp;"$"&amp;$B302)&gt;0),0,TRUE,1)</f>
        <v>0</v>
      </c>
      <c r="AZ302" s="80" cm="1">
        <f t="array" aca="1" ref="AZ302" ca="1">_xlfn.IFS(AZ304=1,0,AZ303=1,0,AND(INDIRECT("ｄａｔａ!$"&amp;AZ$112&amp;"$"&amp;$B302)&lt;=2,INDIRECT("ｄａｔａ!$"&amp;AZ$112&amp;"$"&amp;$B302)&gt;0),0,TRUE,1)</f>
        <v>0</v>
      </c>
      <c r="BA302" s="80">
        <f ca="1">IF(SUM($BB301:$BP301)&gt;1,1,0)</f>
        <v>0</v>
      </c>
      <c r="BB302" s="80" cm="1">
        <f t="array" aca="1" ref="BB302" ca="1">_xlfn.IFS(BB304=1,0,BB303=1,0,AND(INDIRECT("ｄａｔａ!$"&amp;BB$112&amp;"$"&amp;$B302)&lt;=2,INDIRECT("ｄａｔａ!$"&amp;BB$112&amp;"$"&amp;$B302)&gt;0),0,TRUE,1)</f>
        <v>0</v>
      </c>
      <c r="BC302" s="80" cm="1">
        <f t="array" aca="1" ref="BC302" ca="1">_xlfn.IFS(BC304=1,0,BC303=1,0,AND(INDIRECT("ｄａｔａ!$"&amp;BC$112&amp;"$"&amp;$B302)&lt;=2,INDIRECT("ｄａｔａ!$"&amp;BC$112&amp;"$"&amp;$B302)&gt;0),0,TRUE,1)</f>
        <v>0</v>
      </c>
      <c r="BD302" s="80" cm="1">
        <f t="array" aca="1" ref="BD302" ca="1">_xlfn.IFS(BD304=1,0,BD303=1,0,AND(INDIRECT("ｄａｔａ!$"&amp;BD$112&amp;"$"&amp;$B302)&lt;=2,INDIRECT("ｄａｔａ!$"&amp;BD$112&amp;"$"&amp;$B302)&gt;0),0,TRUE,1)</f>
        <v>0</v>
      </c>
      <c r="BE302" s="80" cm="1">
        <f t="array" aca="1" ref="BE302" ca="1">_xlfn.IFS(BE304=1,0,BE303=1,0,AND(INDIRECT("ｄａｔａ!$"&amp;BE$112&amp;"$"&amp;$B302)&lt;=2,INDIRECT("ｄａｔａ!$"&amp;BE$112&amp;"$"&amp;$B302)&gt;0),0,TRUE,1)</f>
        <v>0</v>
      </c>
      <c r="BF302" s="80" cm="1">
        <f t="array" aca="1" ref="BF302" ca="1">_xlfn.IFS(BF304=1,0,BF303=1,0,AND(INDIRECT("ｄａｔａ!$"&amp;BF$112&amp;"$"&amp;$B302)&lt;=2,INDIRECT("ｄａｔａ!$"&amp;BF$112&amp;"$"&amp;$B302)&gt;0),0,TRUE,1)</f>
        <v>0</v>
      </c>
      <c r="BG302" s="80" cm="1">
        <f t="array" aca="1" ref="BG302" ca="1">_xlfn.IFS(BG304=1,0,BG303=1,0,AND(INDIRECT("ｄａｔａ!$"&amp;BG$112&amp;"$"&amp;$B302)&lt;=2,INDIRECT("ｄａｔａ!$"&amp;BG$112&amp;"$"&amp;$B302)&gt;0),0,TRUE,1)</f>
        <v>0</v>
      </c>
      <c r="BH302" s="80" cm="1">
        <f t="array" aca="1" ref="BH302" ca="1">_xlfn.IFS(BH304=1,0,BH303=1,0,AND(INDIRECT("ｄａｔａ!$"&amp;BH$112&amp;"$"&amp;$B302)&lt;=2,INDIRECT("ｄａｔａ!$"&amp;BH$112&amp;"$"&amp;$B302)&gt;0),0,TRUE,1)</f>
        <v>0</v>
      </c>
      <c r="BI302" s="80" cm="1">
        <f t="array" aca="1" ref="BI302" ca="1">_xlfn.IFS(BI304=1,0,BI303=1,0,AND(INDIRECT("ｄａｔａ!$"&amp;BI$112&amp;"$"&amp;$B302)&lt;=2,INDIRECT("ｄａｔａ!$"&amp;BI$112&amp;"$"&amp;$B302)&gt;0),0,TRUE,1)</f>
        <v>0</v>
      </c>
      <c r="BJ302" s="80" cm="1">
        <f t="array" aca="1" ref="BJ302" ca="1">_xlfn.IFS(BJ304=1,0,BJ303=1,0,AND(INDIRECT("ｄａｔａ!$"&amp;BJ$112&amp;"$"&amp;$B302)&lt;=2,INDIRECT("ｄａｔａ!$"&amp;BJ$112&amp;"$"&amp;$B302)&gt;0),0,TRUE,1)</f>
        <v>0</v>
      </c>
      <c r="BK302" s="80" cm="1">
        <f t="array" aca="1" ref="BK302" ca="1">_xlfn.IFS(BK304=1,0,BK303=1,0,AND(INDIRECT("ｄａｔａ!$"&amp;BK$112&amp;"$"&amp;$B302)&lt;=2,INDIRECT("ｄａｔａ!$"&amp;BK$112&amp;"$"&amp;$B302)&gt;0),0,TRUE,1)</f>
        <v>0</v>
      </c>
      <c r="BL302" s="80" cm="1">
        <f t="array" aca="1" ref="BL302" ca="1">_xlfn.IFS(BL304=1,0,BL303=1,0,AND(INDIRECT("ｄａｔａ!$"&amp;BL$112&amp;"$"&amp;$B302)&lt;=2,INDIRECT("ｄａｔａ!$"&amp;BL$112&amp;"$"&amp;$B302)&gt;0),0,TRUE,1)</f>
        <v>0</v>
      </c>
      <c r="BM302" s="80" cm="1">
        <f t="array" aca="1" ref="BM302" ca="1">_xlfn.IFS(BM304=1,0,BM303=1,0,AND(INDIRECT("ｄａｔａ!$"&amp;BM$112&amp;"$"&amp;$B302)&lt;=2,INDIRECT("ｄａｔａ!$"&amp;BM$112&amp;"$"&amp;$B302)&gt;0),0,TRUE,1)</f>
        <v>0</v>
      </c>
      <c r="BN302" s="80" cm="1">
        <f t="array" aca="1" ref="BN302" ca="1">_xlfn.IFS(BN304=1,0,BN303=1,0,AND(INDIRECT("ｄａｔａ!$"&amp;BN$112&amp;"$"&amp;$B302)&lt;=2,INDIRECT("ｄａｔａ!$"&amp;BN$112&amp;"$"&amp;$B302)&gt;0),0,TRUE,1)</f>
        <v>0</v>
      </c>
      <c r="BO302" s="80" cm="1">
        <f t="array" aca="1" ref="BO302" ca="1">_xlfn.IFS(BO304=1,0,BO303=1,0,AND(INDIRECT("ｄａｔａ!$"&amp;BO$112&amp;"$"&amp;$B302)&lt;=2,INDIRECT("ｄａｔａ!$"&amp;BO$112&amp;"$"&amp;$B302)&gt;0),0,TRUE,1)</f>
        <v>0</v>
      </c>
      <c r="BP302" s="80" cm="1">
        <f t="array" aca="1" ref="BP302" ca="1">_xlfn.IFS(BP304=1,0,BP303=1,0,AND(INDIRECT("ｄａｔａ!$"&amp;BP$112&amp;"$"&amp;$B302)&lt;=2,INDIRECT("ｄａｔａ!$"&amp;BP$112&amp;"$"&amp;$B302)&gt;0),0,TRUE,1)</f>
        <v>0</v>
      </c>
    </row>
    <row r="303" spans="1:68" x14ac:dyDescent="0.2">
      <c r="B303" s="80">
        <f>VLOOKUP($A301,$A$11:$B$110,2,FALSE)</f>
        <v>54</v>
      </c>
      <c r="C303" s="80" t="s">
        <v>2425</v>
      </c>
      <c r="D303" s="80" cm="1">
        <f t="array" aca="1" ref="D303" ca="1">_xlfn.IFS(D304=1,0,TRIM(INDIRECT("ｄａｔａ!$"&amp;D$112&amp;"$"&amp;$B303))="",1,TRIM(INDIRECT("ｄａｔａ!$"&amp;D$112&amp;"$"&amp;$B303))&lt;&gt;"",0)</f>
        <v>0</v>
      </c>
      <c r="F303" s="80" cm="1">
        <f t="array" aca="1" ref="F303" ca="1">_xlfn.IFS(F304=1,0,TRIM(INDIRECT("ｄａｔａ!$"&amp;F$112&amp;"$"&amp;$B303))="",1,TRIM(INDIRECT("ｄａｔａ!$"&amp;F$112&amp;"$"&amp;$B303))&lt;&gt;"",0)</f>
        <v>1</v>
      </c>
      <c r="G303" s="80" cm="1">
        <f t="array" aca="1" ref="G303" ca="1">_xlfn.IFS(G304=1,0,TRIM(INDIRECT("ｄａｔａ!$"&amp;G$112&amp;"$"&amp;$B303))="",1,TRIM(INDIRECT("ｄａｔａ!$"&amp;G$112&amp;"$"&amp;$B303))&lt;&gt;"",0)</f>
        <v>1</v>
      </c>
      <c r="H303" s="80" cm="1">
        <f t="array" aca="1" ref="H303" ca="1">_xlfn.IFS(H304=1,0,TRIM(INDIRECT("ｄａｔａ!$"&amp;H$112&amp;"$"&amp;$B303))="",1,TRIM(INDIRECT("ｄａｔａ!$"&amp;H$112&amp;"$"&amp;$B303))&lt;&gt;"",0)</f>
        <v>1</v>
      </c>
      <c r="I303" s="80" cm="1">
        <f t="array" aca="1" ref="I303" ca="1">_xlfn.IFS(I304=1,0,TRIM(INDIRECT("ｄａｔａ!$"&amp;I$112&amp;"$"&amp;$B303))="",1,TRIM(INDIRECT("ｄａｔａ!$"&amp;I$112&amp;"$"&amp;$B303))&lt;&gt;"",0)</f>
        <v>1</v>
      </c>
      <c r="J303" s="80" cm="1">
        <f t="array" aca="1" ref="J303" ca="1">_xlfn.IFS(J304=1,0,TRIM(INDIRECT("ｄａｔａ!$"&amp;J$112&amp;"$"&amp;$B303))="",1,TRIM(INDIRECT("ｄａｔａ!$"&amp;J$112&amp;"$"&amp;$B303))&lt;&gt;"",0)</f>
        <v>1</v>
      </c>
      <c r="K303" s="80" cm="1">
        <f t="array" aca="1" ref="K303" ca="1">_xlfn.IFS(K304=1,0,TRIM(INDIRECT("ｄａｔａ!$"&amp;K$112&amp;"$"&amp;$B303))="",1,TRIM(INDIRECT("ｄａｔａ!$"&amp;K$112&amp;"$"&amp;$B303))&lt;&gt;"",0)</f>
        <v>1</v>
      </c>
      <c r="L303" s="80" cm="1">
        <f t="array" aca="1" ref="L303" ca="1">_xlfn.IFS(L304=1,0,TRIM(INDIRECT("ｄａｔａ!$"&amp;L$112&amp;"$"&amp;$B303))="",1,TRIM(INDIRECT("ｄａｔａ!$"&amp;L$112&amp;"$"&amp;$B303))&lt;&gt;"",0)</f>
        <v>1</v>
      </c>
      <c r="M303" s="80" cm="1">
        <f t="array" aca="1" ref="M303" ca="1">_xlfn.IFS(M304=1,0,TRIM(INDIRECT("ｄａｔａ!$"&amp;M$112&amp;"$"&amp;$B303))="",1,TRIM(INDIRECT("ｄａｔａ!$"&amp;M$112&amp;"$"&amp;$B303))&lt;&gt;"",0)</f>
        <v>1</v>
      </c>
      <c r="N303" s="80" cm="1">
        <f t="array" aca="1" ref="N303" ca="1">_xlfn.IFS(N304=1,0,TRIM(INDIRECT("ｄａｔａ!$"&amp;N$112&amp;"$"&amp;$B303))="",1,TRIM(INDIRECT("ｄａｔａ!$"&amp;N$112&amp;"$"&amp;$B303))&lt;&gt;"",0)</f>
        <v>1</v>
      </c>
      <c r="O303" s="80" cm="1">
        <f t="array" aca="1" ref="O303" ca="1">_xlfn.IFS(O304=1,0,TRIM(INDIRECT("ｄａｔａ!$"&amp;O$112&amp;"$"&amp;$B303))="",1,TRIM(INDIRECT("ｄａｔａ!$"&amp;O$112&amp;"$"&amp;$B303))&lt;&gt;"",0)</f>
        <v>1</v>
      </c>
      <c r="P303" s="80" cm="1">
        <f t="array" aca="1" ref="P303" ca="1">_xlfn.IFS(P304=1,0,TRIM(INDIRECT("ｄａｔａ!$"&amp;P$112&amp;"$"&amp;$B303))="",1,TRIM(INDIRECT("ｄａｔａ!$"&amp;P$112&amp;"$"&amp;$B303))&lt;&gt;"",0)</f>
        <v>1</v>
      </c>
      <c r="Q303" s="80" cm="1">
        <f t="array" aca="1" ref="Q303" ca="1">_xlfn.IFS(Q304=1,0,TRIM(INDIRECT("ｄａｔａ!$"&amp;Q$112&amp;"$"&amp;$B303))="",1,TRIM(INDIRECT("ｄａｔａ!$"&amp;Q$112&amp;"$"&amp;$B303))&lt;&gt;"",0)</f>
        <v>1</v>
      </c>
      <c r="R303" s="80" cm="1">
        <f t="array" aca="1" ref="R303" ca="1">_xlfn.IFS(R304=1,0,TRIM(INDIRECT("ｄａｔａ!$"&amp;R$112&amp;"$"&amp;$B303))="",1,TRIM(INDIRECT("ｄａｔａ!$"&amp;R$112&amp;"$"&amp;$B303))&lt;&gt;"",0)</f>
        <v>1</v>
      </c>
      <c r="S303" s="80" cm="1">
        <f t="array" aca="1" ref="S303" ca="1">_xlfn.IFS(S304=1,0,TRIM(INDIRECT("ｄａｔａ!$"&amp;S$112&amp;"$"&amp;$B303))="",1,TRIM(INDIRECT("ｄａｔａ!$"&amp;S$112&amp;"$"&amp;$B303))&lt;&gt;"",0)</f>
        <v>1</v>
      </c>
      <c r="T303" s="80" cm="1">
        <f t="array" aca="1" ref="T303" ca="1">_xlfn.IFS(T304=1,0,TRIM(INDIRECT("ｄａｔａ!$"&amp;T$112&amp;"$"&amp;$B303))="",1,TRIM(INDIRECT("ｄａｔａ!$"&amp;T$112&amp;"$"&amp;$B303))&lt;&gt;"",0)</f>
        <v>1</v>
      </c>
      <c r="U303" s="80" cm="1">
        <f t="array" aca="1" ref="U303" ca="1">_xlfn.IFS(U304=1,0,TRIM(INDIRECT("ｄａｔａ!$"&amp;U$112&amp;"$"&amp;$B303))="",1,TRIM(INDIRECT("ｄａｔａ!$"&amp;U$112&amp;"$"&amp;$B303))&lt;&gt;"",0)</f>
        <v>1</v>
      </c>
      <c r="V303" s="80" cm="1">
        <f t="array" aca="1" ref="V303" ca="1">_xlfn.IFS(V304=1,0,TRIM(INDIRECT("ｄａｔａ!$"&amp;V$112&amp;"$"&amp;$B303))="",1,TRIM(INDIRECT("ｄａｔａ!$"&amp;V$112&amp;"$"&amp;$B303))&lt;&gt;"",0)</f>
        <v>1</v>
      </c>
      <c r="W303" s="80" cm="1">
        <f t="array" aca="1" ref="W303" ca="1">_xlfn.IFS(W304=1,0,TRIM(INDIRECT("ｄａｔａ!$"&amp;W$112&amp;"$"&amp;$B303))="",1,TRIM(INDIRECT("ｄａｔａ!$"&amp;W$112&amp;"$"&amp;$B303))&lt;&gt;"",0)</f>
        <v>1</v>
      </c>
      <c r="X303" s="80">
        <f ca="1">IF(SUM($Y303:$AO303)=17,1,0)</f>
        <v>1</v>
      </c>
      <c r="Y303" s="80" cm="1">
        <f t="array" aca="1" ref="Y303" ca="1">_xlfn.IFS(Y304=1,0,TRIM(INDIRECT("ｄａｔａ!$"&amp;Y$112&amp;"$"&amp;$B303))="",1,TRIM(INDIRECT("ｄａｔａ!$"&amp;Y$112&amp;"$"&amp;$B303))&lt;&gt;"",0)</f>
        <v>1</v>
      </c>
      <c r="Z303" s="80" cm="1">
        <f t="array" aca="1" ref="Z303" ca="1">_xlfn.IFS(Z304=1,0,TRIM(INDIRECT("ｄａｔａ!$"&amp;Z$112&amp;"$"&amp;$B303))="",1,TRIM(INDIRECT("ｄａｔａ!$"&amp;Z$112&amp;"$"&amp;$B303))&lt;&gt;"",0)</f>
        <v>1</v>
      </c>
      <c r="AA303" s="80" cm="1">
        <f t="array" aca="1" ref="AA303" ca="1">_xlfn.IFS(AA304=1,0,TRIM(INDIRECT("ｄａｔａ!$"&amp;AA$112&amp;"$"&amp;$B303))="",1,TRIM(INDIRECT("ｄａｔａ!$"&amp;AA$112&amp;"$"&amp;$B303))&lt;&gt;"",0)</f>
        <v>1</v>
      </c>
      <c r="AB303" s="80" cm="1">
        <f t="array" aca="1" ref="AB303" ca="1">_xlfn.IFS(AB304=1,0,TRIM(INDIRECT("ｄａｔａ!$"&amp;AB$112&amp;"$"&amp;$B303))="",1,TRIM(INDIRECT("ｄａｔａ!$"&amp;AB$112&amp;"$"&amp;$B303))&lt;&gt;"",0)</f>
        <v>1</v>
      </c>
      <c r="AC303" s="80" cm="1">
        <f t="array" aca="1" ref="AC303" ca="1">_xlfn.IFS(AC304=1,0,TRIM(INDIRECT("ｄａｔａ!$"&amp;AC$112&amp;"$"&amp;$B303))="",1,TRIM(INDIRECT("ｄａｔａ!$"&amp;AC$112&amp;"$"&amp;$B303))&lt;&gt;"",0)</f>
        <v>1</v>
      </c>
      <c r="AD303" s="80" cm="1">
        <f t="array" aca="1" ref="AD303" ca="1">_xlfn.IFS(AD304=1,0,TRIM(INDIRECT("ｄａｔａ!$"&amp;AD$112&amp;"$"&amp;$B303))="",1,TRIM(INDIRECT("ｄａｔａ!$"&amp;AD$112&amp;"$"&amp;$B303))&lt;&gt;"",0)</f>
        <v>1</v>
      </c>
      <c r="AE303" s="80" cm="1">
        <f t="array" aca="1" ref="AE303" ca="1">_xlfn.IFS(AE304=1,0,TRIM(INDIRECT("ｄａｔａ!$"&amp;AE$112&amp;"$"&amp;$B303))="",1,TRIM(INDIRECT("ｄａｔａ!$"&amp;AE$112&amp;"$"&amp;$B303))&lt;&gt;"",0)</f>
        <v>1</v>
      </c>
      <c r="AF303" s="80" cm="1">
        <f t="array" aca="1" ref="AF303" ca="1">_xlfn.IFS(AF304=1,0,TRIM(INDIRECT("ｄａｔａ!$"&amp;AF$112&amp;"$"&amp;$B303))="",1,TRIM(INDIRECT("ｄａｔａ!$"&amp;AF$112&amp;"$"&amp;$B303))&lt;&gt;"",0)</f>
        <v>1</v>
      </c>
      <c r="AG303" s="80" cm="1">
        <f t="array" aca="1" ref="AG303" ca="1">_xlfn.IFS(AG304=1,0,TRIM(INDIRECT("ｄａｔａ!$"&amp;AG$112&amp;"$"&amp;$B303))="",1,TRIM(INDIRECT("ｄａｔａ!$"&amp;AG$112&amp;"$"&amp;$B303))&lt;&gt;"",0)</f>
        <v>1</v>
      </c>
      <c r="AH303" s="80" cm="1">
        <f t="array" aca="1" ref="AH303" ca="1">_xlfn.IFS(AH304=1,0,TRIM(INDIRECT("ｄａｔａ!$"&amp;AH$112&amp;"$"&amp;$B303))="",1,TRIM(INDIRECT("ｄａｔａ!$"&amp;AH$112&amp;"$"&amp;$B303))&lt;&gt;"",0)</f>
        <v>1</v>
      </c>
      <c r="AI303" s="80" cm="1">
        <f t="array" aca="1" ref="AI303" ca="1">_xlfn.IFS(AI304=1,0,TRIM(INDIRECT("ｄａｔａ!$"&amp;AI$112&amp;"$"&amp;$B303))="",1,TRIM(INDIRECT("ｄａｔａ!$"&amp;AI$112&amp;"$"&amp;$B303))&lt;&gt;"",0)</f>
        <v>1</v>
      </c>
      <c r="AJ303" s="80" cm="1">
        <f t="array" aca="1" ref="AJ303" ca="1">_xlfn.IFS(AJ304=1,0,TRIM(INDIRECT("ｄａｔａ!$"&amp;AJ$112&amp;"$"&amp;$B303))="",1,TRIM(INDIRECT("ｄａｔａ!$"&amp;AJ$112&amp;"$"&amp;$B303))&lt;&gt;"",0)</f>
        <v>1</v>
      </c>
      <c r="AK303" s="80" cm="1">
        <f t="array" aca="1" ref="AK303" ca="1">_xlfn.IFS(AK304=1,0,TRIM(INDIRECT("ｄａｔａ!$"&amp;AK$112&amp;"$"&amp;$B303))="",1,TRIM(INDIRECT("ｄａｔａ!$"&amp;AK$112&amp;"$"&amp;$B303))&lt;&gt;"",0)</f>
        <v>1</v>
      </c>
      <c r="AL303" s="80" cm="1">
        <f t="array" aca="1" ref="AL303" ca="1">_xlfn.IFS(AL304=1,0,TRIM(INDIRECT("ｄａｔａ!$"&amp;AL$112&amp;"$"&amp;$B303))="",1,TRIM(INDIRECT("ｄａｔａ!$"&amp;AL$112&amp;"$"&amp;$B303))&lt;&gt;"",0)</f>
        <v>1</v>
      </c>
      <c r="AM303" s="80" cm="1">
        <f t="array" aca="1" ref="AM303" ca="1">_xlfn.IFS(AM304=1,0,TRIM(INDIRECT("ｄａｔａ!$"&amp;AM$112&amp;"$"&amp;$B303))="",1,TRIM(INDIRECT("ｄａｔａ!$"&amp;AM$112&amp;"$"&amp;$B303))&lt;&gt;"",0)</f>
        <v>1</v>
      </c>
      <c r="AN303" s="80" cm="1">
        <f t="array" aca="1" ref="AN303" ca="1">_xlfn.IFS(AN304=1,0,TRIM(INDIRECT("ｄａｔａ!$"&amp;AN$112&amp;"$"&amp;$B303))="",1,TRIM(INDIRECT("ｄａｔａ!$"&amp;AN$112&amp;"$"&amp;$B303))&lt;&gt;"",0)</f>
        <v>1</v>
      </c>
      <c r="AO303" s="80" cm="1">
        <f t="array" aca="1" ref="AO303" ca="1">_xlfn.IFS(AO304=1,0,TRIM(INDIRECT("ｄａｔａ!$"&amp;AO$112&amp;"$"&amp;$B303))="",1,TRIM(INDIRECT("ｄａｔａ!$"&amp;AO$112&amp;"$"&amp;$B303))&lt;&gt;"",0)</f>
        <v>1</v>
      </c>
      <c r="AP303" s="80">
        <f ca="1">IF(SUM($AQ303:$AZ303)=10,1,0)</f>
        <v>1</v>
      </c>
      <c r="AQ303" s="80" cm="1">
        <f t="array" aca="1" ref="AQ303" ca="1">_xlfn.IFS(AQ304=1,0,TRIM(INDIRECT("ｄａｔａ!$"&amp;AQ$112&amp;"$"&amp;$B303))="",1,TRIM(INDIRECT("ｄａｔａ!$"&amp;AQ$112&amp;"$"&amp;$B303))&lt;&gt;"",0)</f>
        <v>1</v>
      </c>
      <c r="AR303" s="80" cm="1">
        <f t="array" aca="1" ref="AR303" ca="1">_xlfn.IFS(AR304=1,0,TRIM(INDIRECT("ｄａｔａ!$"&amp;AR$112&amp;"$"&amp;$B303))="",1,TRIM(INDIRECT("ｄａｔａ!$"&amp;AR$112&amp;"$"&amp;$B303))&lt;&gt;"",0)</f>
        <v>1</v>
      </c>
      <c r="AS303" s="80" cm="1">
        <f t="array" aca="1" ref="AS303" ca="1">_xlfn.IFS(AS304=1,0,TRIM(INDIRECT("ｄａｔａ!$"&amp;AS$112&amp;"$"&amp;$B303))="",1,TRIM(INDIRECT("ｄａｔａ!$"&amp;AS$112&amp;"$"&amp;$B303))&lt;&gt;"",0)</f>
        <v>1</v>
      </c>
      <c r="AT303" s="80" cm="1">
        <f t="array" aca="1" ref="AT303" ca="1">_xlfn.IFS(AT304=1,0,TRIM(INDIRECT("ｄａｔａ!$"&amp;AT$112&amp;"$"&amp;$B303))="",1,TRIM(INDIRECT("ｄａｔａ!$"&amp;AT$112&amp;"$"&amp;$B303))&lt;&gt;"",0)</f>
        <v>1</v>
      </c>
      <c r="AU303" s="80" cm="1">
        <f t="array" aca="1" ref="AU303" ca="1">_xlfn.IFS(AU304=1,0,TRIM(INDIRECT("ｄａｔａ!$"&amp;AU$112&amp;"$"&amp;$B303))="",1,TRIM(INDIRECT("ｄａｔａ!$"&amp;AU$112&amp;"$"&amp;$B303))&lt;&gt;"",0)</f>
        <v>1</v>
      </c>
      <c r="AV303" s="80" cm="1">
        <f t="array" aca="1" ref="AV303" ca="1">_xlfn.IFS(AV304=1,0,TRIM(INDIRECT("ｄａｔａ!$"&amp;AV$112&amp;"$"&amp;$B303))="",1,TRIM(INDIRECT("ｄａｔａ!$"&amp;AV$112&amp;"$"&amp;$B303))&lt;&gt;"",0)</f>
        <v>1</v>
      </c>
      <c r="AW303" s="80" cm="1">
        <f t="array" aca="1" ref="AW303" ca="1">_xlfn.IFS(AW304=1,0,TRIM(INDIRECT("ｄａｔａ!$"&amp;AW$112&amp;"$"&amp;$B303))="",1,TRIM(INDIRECT("ｄａｔａ!$"&amp;AW$112&amp;"$"&amp;$B303))&lt;&gt;"",0)</f>
        <v>1</v>
      </c>
      <c r="AX303" s="80" cm="1">
        <f t="array" aca="1" ref="AX303" ca="1">_xlfn.IFS(AX304=1,0,TRIM(INDIRECT("ｄａｔａ!$"&amp;AX$112&amp;"$"&amp;$B303))="",1,TRIM(INDIRECT("ｄａｔａ!$"&amp;AX$112&amp;"$"&amp;$B303))&lt;&gt;"",0)</f>
        <v>1</v>
      </c>
      <c r="AY303" s="80" cm="1">
        <f t="array" aca="1" ref="AY303" ca="1">_xlfn.IFS(AY304=1,0,TRIM(INDIRECT("ｄａｔａ!$"&amp;AY$112&amp;"$"&amp;$B303))="",1,TRIM(INDIRECT("ｄａｔａ!$"&amp;AY$112&amp;"$"&amp;$B303))&lt;&gt;"",0)</f>
        <v>1</v>
      </c>
      <c r="AZ303" s="80" cm="1">
        <f t="array" aca="1" ref="AZ303" ca="1">_xlfn.IFS(AZ304=1,0,TRIM(INDIRECT("ｄａｔａ!$"&amp;AZ$112&amp;"$"&amp;$B303))="",1,TRIM(INDIRECT("ｄａｔａ!$"&amp;AZ$112&amp;"$"&amp;$B303))&lt;&gt;"",0)</f>
        <v>1</v>
      </c>
      <c r="BA303" s="80">
        <f ca="1">IF(SUM($BB303:$BP303)=15,1,0)</f>
        <v>1</v>
      </c>
      <c r="BB303" s="80" cm="1">
        <f t="array" aca="1" ref="BB303" ca="1">_xlfn.IFS(BB304=1,0,TRIM(INDIRECT("ｄａｔａ!$"&amp;BB$112&amp;"$"&amp;$B303))="",1,TRIM(INDIRECT("ｄａｔａ!$"&amp;BB$112&amp;"$"&amp;$B303))&lt;&gt;"",0)</f>
        <v>1</v>
      </c>
      <c r="BC303" s="80" cm="1">
        <f t="array" aca="1" ref="BC303" ca="1">_xlfn.IFS(BC304=1,0,TRIM(INDIRECT("ｄａｔａ!$"&amp;BC$112&amp;"$"&amp;$B303))="",1,TRIM(INDIRECT("ｄａｔａ!$"&amp;BC$112&amp;"$"&amp;$B303))&lt;&gt;"",0)</f>
        <v>1</v>
      </c>
      <c r="BD303" s="80" cm="1">
        <f t="array" aca="1" ref="BD303" ca="1">_xlfn.IFS(BD304=1,0,TRIM(INDIRECT("ｄａｔａ!$"&amp;BD$112&amp;"$"&amp;$B303))="",1,TRIM(INDIRECT("ｄａｔａ!$"&amp;BD$112&amp;"$"&amp;$B303))&lt;&gt;"",0)</f>
        <v>1</v>
      </c>
      <c r="BE303" s="80" cm="1">
        <f t="array" aca="1" ref="BE303" ca="1">_xlfn.IFS(BE304=1,0,TRIM(INDIRECT("ｄａｔａ!$"&amp;BE$112&amp;"$"&amp;$B303))="",1,TRIM(INDIRECT("ｄａｔａ!$"&amp;BE$112&amp;"$"&amp;$B303))&lt;&gt;"",0)</f>
        <v>1</v>
      </c>
      <c r="BF303" s="80" cm="1">
        <f t="array" aca="1" ref="BF303" ca="1">_xlfn.IFS(BF304=1,0,TRIM(INDIRECT("ｄａｔａ!$"&amp;BF$112&amp;"$"&amp;$B303))="",1,TRIM(INDIRECT("ｄａｔａ!$"&amp;BF$112&amp;"$"&amp;$B303))&lt;&gt;"",0)</f>
        <v>1</v>
      </c>
      <c r="BG303" s="80" cm="1">
        <f t="array" aca="1" ref="BG303" ca="1">_xlfn.IFS(BG304=1,0,TRIM(INDIRECT("ｄａｔａ!$"&amp;BG$112&amp;"$"&amp;$B303))="",1,TRIM(INDIRECT("ｄａｔａ!$"&amp;BG$112&amp;"$"&amp;$B303))&lt;&gt;"",0)</f>
        <v>1</v>
      </c>
      <c r="BH303" s="80" cm="1">
        <f t="array" aca="1" ref="BH303" ca="1">_xlfn.IFS(BH304=1,0,TRIM(INDIRECT("ｄａｔａ!$"&amp;BH$112&amp;"$"&amp;$B303))="",1,TRIM(INDIRECT("ｄａｔａ!$"&amp;BH$112&amp;"$"&amp;$B303))&lt;&gt;"",0)</f>
        <v>1</v>
      </c>
      <c r="BI303" s="80" cm="1">
        <f t="array" aca="1" ref="BI303" ca="1">_xlfn.IFS(BI304=1,0,TRIM(INDIRECT("ｄａｔａ!$"&amp;BI$112&amp;"$"&amp;$B303))="",1,TRIM(INDIRECT("ｄａｔａ!$"&amp;BI$112&amp;"$"&amp;$B303))&lt;&gt;"",0)</f>
        <v>1</v>
      </c>
      <c r="BJ303" s="80" cm="1">
        <f t="array" aca="1" ref="BJ303" ca="1">_xlfn.IFS(BJ304=1,0,TRIM(INDIRECT("ｄａｔａ!$"&amp;BJ$112&amp;"$"&amp;$B303))="",1,TRIM(INDIRECT("ｄａｔａ!$"&amp;BJ$112&amp;"$"&amp;$B303))&lt;&gt;"",0)</f>
        <v>1</v>
      </c>
      <c r="BK303" s="80" cm="1">
        <f t="array" aca="1" ref="BK303" ca="1">_xlfn.IFS(BK304=1,0,TRIM(INDIRECT("ｄａｔａ!$"&amp;BK$112&amp;"$"&amp;$B303))="",1,TRIM(INDIRECT("ｄａｔａ!$"&amp;BK$112&amp;"$"&amp;$B303))&lt;&gt;"",0)</f>
        <v>1</v>
      </c>
      <c r="BL303" s="80" cm="1">
        <f t="array" aca="1" ref="BL303" ca="1">_xlfn.IFS(BL304=1,0,TRIM(INDIRECT("ｄａｔａ!$"&amp;BL$112&amp;"$"&amp;$B303))="",1,TRIM(INDIRECT("ｄａｔａ!$"&amp;BL$112&amp;"$"&amp;$B303))&lt;&gt;"",0)</f>
        <v>1</v>
      </c>
      <c r="BM303" s="80" cm="1">
        <f t="array" aca="1" ref="BM303" ca="1">_xlfn.IFS(BM304=1,0,TRIM(INDIRECT("ｄａｔａ!$"&amp;BM$112&amp;"$"&amp;$B303))="",1,TRIM(INDIRECT("ｄａｔａ!$"&amp;BM$112&amp;"$"&amp;$B303))&lt;&gt;"",0)</f>
        <v>1</v>
      </c>
      <c r="BN303" s="80" cm="1">
        <f t="array" aca="1" ref="BN303" ca="1">_xlfn.IFS(BN304=1,0,TRIM(INDIRECT("ｄａｔａ!$"&amp;BN$112&amp;"$"&amp;$B303))="",1,TRIM(INDIRECT("ｄａｔａ!$"&amp;BN$112&amp;"$"&amp;$B303))&lt;&gt;"",0)</f>
        <v>1</v>
      </c>
      <c r="BO303" s="80" cm="1">
        <f t="array" aca="1" ref="BO303" ca="1">_xlfn.IFS(BO304=1,0,TRIM(INDIRECT("ｄａｔａ!$"&amp;BO$112&amp;"$"&amp;$B303))="",1,TRIM(INDIRECT("ｄａｔａ!$"&amp;BO$112&amp;"$"&amp;$B303))&lt;&gt;"",0)</f>
        <v>1</v>
      </c>
      <c r="BP303" s="80" cm="1">
        <f t="array" aca="1" ref="BP303" ca="1">_xlfn.IFS(BP304=1,0,TRIM(INDIRECT("ｄａｔａ!$"&amp;BP$112&amp;"$"&amp;$B303))="",1,TRIM(INDIRECT("ｄａｔａ!$"&amp;BP$112&amp;"$"&amp;$B303))&lt;&gt;"",0)</f>
        <v>1</v>
      </c>
    </row>
    <row r="304" spans="1:68" x14ac:dyDescent="0.2">
      <c r="B304" s="80">
        <f>VLOOKUP($A301,$A$11:$B$110,2,FALSE)</f>
        <v>54</v>
      </c>
      <c r="C304" s="80" t="s">
        <v>2430</v>
      </c>
      <c r="D304" s="80" cm="1">
        <f t="array" aca="1" ref="D304" ca="1">IF(ISERROR(INDIRECT("ｄａｔａ!$"&amp;D$112&amp;"$"&amp;$B304)),1,0)</f>
        <v>0</v>
      </c>
      <c r="F304" s="80" cm="1">
        <f t="array" aca="1" ref="F304" ca="1">IF(ISERROR(INDIRECT("ｄａｔａ!$"&amp;F$112&amp;"$"&amp;$B304)),1,0)</f>
        <v>0</v>
      </c>
      <c r="G304" s="80" cm="1">
        <f t="array" aca="1" ref="G304" ca="1">IF(ISERROR(INDIRECT("ｄａｔａ!$"&amp;G$112&amp;"$"&amp;$B304)),1,0)</f>
        <v>0</v>
      </c>
      <c r="H304" s="80" cm="1">
        <f t="array" aca="1" ref="H304" ca="1">IF(ISERROR(INDIRECT("ｄａｔａ!$"&amp;H$112&amp;"$"&amp;$B304)),1,0)</f>
        <v>0</v>
      </c>
      <c r="I304" s="80" cm="1">
        <f t="array" aca="1" ref="I304" ca="1">IF(ISERROR(INDIRECT("ｄａｔａ!$"&amp;I$112&amp;"$"&amp;$B304)),1,0)</f>
        <v>0</v>
      </c>
      <c r="J304" s="80" cm="1">
        <f t="array" aca="1" ref="J304" ca="1">IF(ISERROR(INDIRECT("ｄａｔａ!$"&amp;J$112&amp;"$"&amp;$B304)),1,0)</f>
        <v>0</v>
      </c>
      <c r="K304" s="80" cm="1">
        <f t="array" aca="1" ref="K304" ca="1">IF(ISERROR(INDIRECT("ｄａｔａ!$"&amp;K$112&amp;"$"&amp;$B304)),1,0)</f>
        <v>0</v>
      </c>
      <c r="L304" s="80" cm="1">
        <f t="array" aca="1" ref="L304" ca="1">IF(ISERROR(INDIRECT("ｄａｔａ!$"&amp;L$112&amp;"$"&amp;$B304)),1,0)</f>
        <v>0</v>
      </c>
      <c r="M304" s="80" cm="1">
        <f t="array" aca="1" ref="M304" ca="1">IF(ISERROR(INDIRECT("ｄａｔａ!$"&amp;M$112&amp;"$"&amp;$B304)),1,0)</f>
        <v>0</v>
      </c>
      <c r="N304" s="80" cm="1">
        <f t="array" aca="1" ref="N304" ca="1">IF(ISERROR(INDIRECT("ｄａｔａ!$"&amp;N$112&amp;"$"&amp;$B304)),1,0)</f>
        <v>0</v>
      </c>
      <c r="O304" s="80" cm="1">
        <f t="array" aca="1" ref="O304" ca="1">IF(ISERROR(INDIRECT("ｄａｔａ!$"&amp;O$112&amp;"$"&amp;$B304)),1,0)</f>
        <v>0</v>
      </c>
      <c r="P304" s="80" cm="1">
        <f t="array" aca="1" ref="P304" ca="1">IF(ISERROR(INDIRECT("ｄａｔａ!$"&amp;P$112&amp;"$"&amp;$B304)),1,0)</f>
        <v>0</v>
      </c>
      <c r="Q304" s="80" cm="1">
        <f t="array" aca="1" ref="Q304" ca="1">IF(ISERROR(INDIRECT("ｄａｔａ!$"&amp;Q$112&amp;"$"&amp;$B304)),1,0)</f>
        <v>0</v>
      </c>
      <c r="R304" s="80" cm="1">
        <f t="array" aca="1" ref="R304" ca="1">IF(ISERROR(INDIRECT("ｄａｔａ!$"&amp;R$112&amp;"$"&amp;$B304)),1,0)</f>
        <v>0</v>
      </c>
      <c r="S304" s="80" cm="1">
        <f t="array" aca="1" ref="S304" ca="1">IF(ISERROR(INDIRECT("ｄａｔａ!$"&amp;S$112&amp;"$"&amp;$B304)),1,0)</f>
        <v>0</v>
      </c>
      <c r="T304" s="80" cm="1">
        <f t="array" aca="1" ref="T304" ca="1">IF(ISERROR(INDIRECT("ｄａｔａ!$"&amp;T$112&amp;"$"&amp;$B304)),1,0)</f>
        <v>0</v>
      </c>
      <c r="U304" s="80" cm="1">
        <f t="array" aca="1" ref="U304" ca="1">IF(ISERROR(INDIRECT("ｄａｔａ!$"&amp;U$112&amp;"$"&amp;$B304)),1,0)</f>
        <v>0</v>
      </c>
      <c r="V304" s="80" cm="1">
        <f t="array" aca="1" ref="V304" ca="1">IF(ISERROR(INDIRECT("ｄａｔａ!$"&amp;V$112&amp;"$"&amp;$B304)),1,0)</f>
        <v>0</v>
      </c>
      <c r="W304" s="80" cm="1">
        <f t="array" aca="1" ref="W304" ca="1">IF(ISERROR(INDIRECT("ｄａｔａ!$"&amp;W$112&amp;"$"&amp;$B304)),1,0)</f>
        <v>0</v>
      </c>
      <c r="X304" s="80">
        <f ca="1">IF(SUM($Y302:$AO302,$Y304:$AO304)&gt;0,1,0)</f>
        <v>0</v>
      </c>
      <c r="Y304" s="80" cm="1">
        <f t="array" aca="1" ref="Y304" ca="1">IF(ISERROR(INDIRECT("ｄａｔａ!$"&amp;Y$112&amp;"$"&amp;$B304)),1,0)</f>
        <v>0</v>
      </c>
      <c r="Z304" s="80" cm="1">
        <f t="array" aca="1" ref="Z304" ca="1">IF(ISERROR(INDIRECT("ｄａｔａ!$"&amp;Z$112&amp;"$"&amp;$B304)),1,0)</f>
        <v>0</v>
      </c>
      <c r="AA304" s="80" cm="1">
        <f t="array" aca="1" ref="AA304" ca="1">IF(ISERROR(INDIRECT("ｄａｔａ!$"&amp;AA$112&amp;"$"&amp;$B304)),1,0)</f>
        <v>0</v>
      </c>
      <c r="AB304" s="80" cm="1">
        <f t="array" aca="1" ref="AB304" ca="1">IF(ISERROR(INDIRECT("ｄａｔａ!$"&amp;AB$112&amp;"$"&amp;$B304)),1,0)</f>
        <v>0</v>
      </c>
      <c r="AC304" s="80" cm="1">
        <f t="array" aca="1" ref="AC304" ca="1">IF(ISERROR(INDIRECT("ｄａｔａ!$"&amp;AC$112&amp;"$"&amp;$B304)),1,0)</f>
        <v>0</v>
      </c>
      <c r="AD304" s="80" cm="1">
        <f t="array" aca="1" ref="AD304" ca="1">IF(ISERROR(INDIRECT("ｄａｔａ!$"&amp;AD$112&amp;"$"&amp;$B304)),1,0)</f>
        <v>0</v>
      </c>
      <c r="AE304" s="80" cm="1">
        <f t="array" aca="1" ref="AE304" ca="1">IF(ISERROR(INDIRECT("ｄａｔａ!$"&amp;AE$112&amp;"$"&amp;$B304)),1,0)</f>
        <v>0</v>
      </c>
      <c r="AF304" s="80" cm="1">
        <f t="array" aca="1" ref="AF304" ca="1">IF(ISERROR(INDIRECT("ｄａｔａ!$"&amp;AF$112&amp;"$"&amp;$B304)),1,0)</f>
        <v>0</v>
      </c>
      <c r="AG304" s="80" cm="1">
        <f t="array" aca="1" ref="AG304" ca="1">IF(ISERROR(INDIRECT("ｄａｔａ!$"&amp;AG$112&amp;"$"&amp;$B304)),1,0)</f>
        <v>0</v>
      </c>
      <c r="AH304" s="80" cm="1">
        <f t="array" aca="1" ref="AH304" ca="1">IF(ISERROR(INDIRECT("ｄａｔａ!$"&amp;AH$112&amp;"$"&amp;$B304)),1,0)</f>
        <v>0</v>
      </c>
      <c r="AI304" s="80" cm="1">
        <f t="array" aca="1" ref="AI304" ca="1">IF(ISERROR(INDIRECT("ｄａｔａ!$"&amp;AI$112&amp;"$"&amp;$B304)),1,0)</f>
        <v>0</v>
      </c>
      <c r="AJ304" s="80" cm="1">
        <f t="array" aca="1" ref="AJ304" ca="1">IF(ISERROR(INDIRECT("ｄａｔａ!$"&amp;AJ$112&amp;"$"&amp;$B304)),1,0)</f>
        <v>0</v>
      </c>
      <c r="AK304" s="80" cm="1">
        <f t="array" aca="1" ref="AK304" ca="1">IF(ISERROR(INDIRECT("ｄａｔａ!$"&amp;AK$112&amp;"$"&amp;$B304)),1,0)</f>
        <v>0</v>
      </c>
      <c r="AL304" s="80" cm="1">
        <f t="array" aca="1" ref="AL304" ca="1">IF(ISERROR(INDIRECT("ｄａｔａ!$"&amp;AL$112&amp;"$"&amp;$B304)),1,0)</f>
        <v>0</v>
      </c>
      <c r="AM304" s="80" cm="1">
        <f t="array" aca="1" ref="AM304" ca="1">IF(ISERROR(INDIRECT("ｄａｔａ!$"&amp;AM$112&amp;"$"&amp;$B304)),1,0)</f>
        <v>0</v>
      </c>
      <c r="AN304" s="80" cm="1">
        <f t="array" aca="1" ref="AN304" ca="1">IF(ISERROR(INDIRECT("ｄａｔａ!$"&amp;AN$112&amp;"$"&amp;$B304)),1,0)</f>
        <v>0</v>
      </c>
      <c r="AO304" s="80" cm="1">
        <f t="array" aca="1" ref="AO304" ca="1">IF(ISERROR(INDIRECT("ｄａｔａ!$"&amp;AO$112&amp;"$"&amp;$B304)),1,0)</f>
        <v>0</v>
      </c>
      <c r="AP304" s="80">
        <f ca="1">IF(SUM($AQ302:$AZ302,$AQ304:$AZ304)&gt;0,1,0)</f>
        <v>0</v>
      </c>
      <c r="AQ304" s="80" cm="1">
        <f t="array" aca="1" ref="AQ304" ca="1">IF(ISERROR(INDIRECT("ｄａｔａ!$"&amp;AQ$112&amp;"$"&amp;$B304)),1,0)</f>
        <v>0</v>
      </c>
      <c r="AR304" s="80" cm="1">
        <f t="array" aca="1" ref="AR304" ca="1">IF(ISERROR(INDIRECT("ｄａｔａ!$"&amp;AR$112&amp;"$"&amp;$B304)),1,0)</f>
        <v>0</v>
      </c>
      <c r="AS304" s="80" cm="1">
        <f t="array" aca="1" ref="AS304" ca="1">IF(ISERROR(INDIRECT("ｄａｔａ!$"&amp;AS$112&amp;"$"&amp;$B304)),1,0)</f>
        <v>0</v>
      </c>
      <c r="AT304" s="80" cm="1">
        <f t="array" aca="1" ref="AT304" ca="1">IF(ISERROR(INDIRECT("ｄａｔａ!$"&amp;AT$112&amp;"$"&amp;$B304)),1,0)</f>
        <v>0</v>
      </c>
      <c r="AU304" s="80" cm="1">
        <f t="array" aca="1" ref="AU304" ca="1">IF(ISERROR(INDIRECT("ｄａｔａ!$"&amp;AU$112&amp;"$"&amp;$B304)),1,0)</f>
        <v>0</v>
      </c>
      <c r="AV304" s="80" cm="1">
        <f t="array" aca="1" ref="AV304" ca="1">IF(ISERROR(INDIRECT("ｄａｔａ!$"&amp;AV$112&amp;"$"&amp;$B304)),1,0)</f>
        <v>0</v>
      </c>
      <c r="AW304" s="80" cm="1">
        <f t="array" aca="1" ref="AW304" ca="1">IF(ISERROR(INDIRECT("ｄａｔａ!$"&amp;AW$112&amp;"$"&amp;$B304)),1,0)</f>
        <v>0</v>
      </c>
      <c r="AX304" s="80" cm="1">
        <f t="array" aca="1" ref="AX304" ca="1">IF(ISERROR(INDIRECT("ｄａｔａ!$"&amp;AX$112&amp;"$"&amp;$B304)),1,0)</f>
        <v>0</v>
      </c>
      <c r="AY304" s="80" cm="1">
        <f t="array" aca="1" ref="AY304" ca="1">IF(ISERROR(INDIRECT("ｄａｔａ!$"&amp;AY$112&amp;"$"&amp;$B304)),1,0)</f>
        <v>0</v>
      </c>
      <c r="AZ304" s="80" cm="1">
        <f t="array" aca="1" ref="AZ304" ca="1">IF(ISERROR(INDIRECT("ｄａｔａ!$"&amp;AZ$112&amp;"$"&amp;$B304)),1,0)</f>
        <v>0</v>
      </c>
      <c r="BA304" s="80">
        <f ca="1">IF(SUM($BB302:$BP302,$BB304:$BP304)&gt;0,1,0)</f>
        <v>0</v>
      </c>
      <c r="BB304" s="80" cm="1">
        <f t="array" aca="1" ref="BB304" ca="1">IF(ISERROR(INDIRECT("ｄａｔａ!$"&amp;BB$112&amp;"$"&amp;$B304)),1,0)</f>
        <v>0</v>
      </c>
      <c r="BC304" s="80" cm="1">
        <f t="array" aca="1" ref="BC304" ca="1">IF(ISERROR(INDIRECT("ｄａｔａ!$"&amp;BC$112&amp;"$"&amp;$B304)),1,0)</f>
        <v>0</v>
      </c>
      <c r="BD304" s="80" cm="1">
        <f t="array" aca="1" ref="BD304" ca="1">IF(ISERROR(INDIRECT("ｄａｔａ!$"&amp;BD$112&amp;"$"&amp;$B304)),1,0)</f>
        <v>0</v>
      </c>
      <c r="BE304" s="80" cm="1">
        <f t="array" aca="1" ref="BE304" ca="1">IF(ISERROR(INDIRECT("ｄａｔａ!$"&amp;BE$112&amp;"$"&amp;$B304)),1,0)</f>
        <v>0</v>
      </c>
      <c r="BF304" s="80" cm="1">
        <f t="array" aca="1" ref="BF304" ca="1">IF(ISERROR(INDIRECT("ｄａｔａ!$"&amp;BF$112&amp;"$"&amp;$B304)),1,0)</f>
        <v>0</v>
      </c>
      <c r="BG304" s="80" cm="1">
        <f t="array" aca="1" ref="BG304" ca="1">IF(ISERROR(INDIRECT("ｄａｔａ!$"&amp;BG$112&amp;"$"&amp;$B304)),1,0)</f>
        <v>0</v>
      </c>
      <c r="BH304" s="80" cm="1">
        <f t="array" aca="1" ref="BH304" ca="1">IF(ISERROR(INDIRECT("ｄａｔａ!$"&amp;BH$112&amp;"$"&amp;$B304)),1,0)</f>
        <v>0</v>
      </c>
      <c r="BI304" s="80" cm="1">
        <f t="array" aca="1" ref="BI304" ca="1">IF(ISERROR(INDIRECT("ｄａｔａ!$"&amp;BI$112&amp;"$"&amp;$B304)),1,0)</f>
        <v>0</v>
      </c>
      <c r="BJ304" s="80" cm="1">
        <f t="array" aca="1" ref="BJ304" ca="1">IF(ISERROR(INDIRECT("ｄａｔａ!$"&amp;BJ$112&amp;"$"&amp;$B304)),1,0)</f>
        <v>0</v>
      </c>
      <c r="BK304" s="80" cm="1">
        <f t="array" aca="1" ref="BK304" ca="1">IF(ISERROR(INDIRECT("ｄａｔａ!$"&amp;BK$112&amp;"$"&amp;$B304)),1,0)</f>
        <v>0</v>
      </c>
      <c r="BL304" s="80" cm="1">
        <f t="array" aca="1" ref="BL304" ca="1">IF(ISERROR(INDIRECT("ｄａｔａ!$"&amp;BL$112&amp;"$"&amp;$B304)),1,0)</f>
        <v>0</v>
      </c>
      <c r="BM304" s="80" cm="1">
        <f t="array" aca="1" ref="BM304" ca="1">IF(ISERROR(INDIRECT("ｄａｔａ!$"&amp;BM$112&amp;"$"&amp;$B304)),1,0)</f>
        <v>0</v>
      </c>
      <c r="BN304" s="80" cm="1">
        <f t="array" aca="1" ref="BN304" ca="1">IF(ISERROR(INDIRECT("ｄａｔａ!$"&amp;BN$112&amp;"$"&amp;$B304)),1,0)</f>
        <v>0</v>
      </c>
      <c r="BO304" s="80" cm="1">
        <f t="array" aca="1" ref="BO304" ca="1">IF(ISERROR(INDIRECT("ｄａｔａ!$"&amp;BO$112&amp;"$"&amp;$B304)),1,0)</f>
        <v>0</v>
      </c>
      <c r="BP304" s="80" cm="1">
        <f t="array" aca="1" ref="BP304" ca="1">IF(ISERROR(INDIRECT("ｄａｔａ!$"&amp;BP$112&amp;"$"&amp;$B304)),1,0)</f>
        <v>0</v>
      </c>
    </row>
    <row r="305" spans="1:68" x14ac:dyDescent="0.2">
      <c r="A305" s="80" t="s">
        <v>2366</v>
      </c>
      <c r="B305" s="80">
        <f>VLOOKUP($A305,$A$11:$B$110,2,FALSE)</f>
        <v>55</v>
      </c>
      <c r="C305" s="80" t="s">
        <v>2435</v>
      </c>
      <c r="D305" s="80" cm="1">
        <f t="array" aca="1" ref="D305" ca="1">_xlfn.IFS(D306=1,0,D307=1,0,AND(INDIRECT("ｄａｔａ!$"&amp;D$112&amp;"$"&amp;$B305)&lt;=INDIRECT("kikan!$Q$11"),INDIRECT("ｄａｔａ!$"&amp;D$112&amp;"$"&amp;$B305)&gt;=INDIRECT("kikan!$K$11")),0,TRUE,1)</f>
        <v>0</v>
      </c>
      <c r="F305" s="80">
        <v>0</v>
      </c>
      <c r="G305" s="80">
        <v>0</v>
      </c>
      <c r="H305" s="80">
        <v>0</v>
      </c>
      <c r="I305" s="80" cm="1">
        <f t="array" aca="1" ref="I305" ca="1">_xlfn.IFS(I306=1,0,I307=1,0,INDIRECT("ｄａｔａ!$"&amp;I$112&amp;"$"&amp;$B305)&gt;=INDIRECT("kikan!$I$11"),0,TRUE,1)</f>
        <v>0</v>
      </c>
      <c r="J305" s="80" cm="1">
        <f t="array" aca="1" ref="J305" ca="1">_xlfn.IFS(D308=1,0,I305=1,0,J306=1,0,I307=1,0,J307=1,0,INDIRECT("ｄａｔａ!$"&amp;I$112&amp;"$"&amp;$B305)&gt;INDIRECT("kikan!$I$11"),0,INDIRECT("ｄａｔａ!$"&amp;J$112&amp;"$"&amp;$B305)&gt;=INDIRECT("ｄａｔａ!$"&amp;D$112&amp;"$"&amp;$B305),0,TRUE,1)</f>
        <v>0</v>
      </c>
      <c r="K305" s="80" cm="1">
        <f t="array" aca="1" ref="K305" ca="1">_xlfn.IFS(K306=1,0,K307=1,0,AND(INDIRECT("ｄａｔａ!$"&amp;K$112&amp;"$"&amp;$B306)&gt;0,INDIRECT("ｄａｔａ!$"&amp;K$112&amp;"$"&amp;$B306)&lt;10000),0,TRUE,1)</f>
        <v>0</v>
      </c>
      <c r="L305" s="80" cm="1">
        <f t="array" aca="1" ref="L305" ca="1">_xlfn.IFS(L306=1,0,L307=1,0,INDIRECT("ｄａｔａ!$"&amp;L$112&amp;"$"&amp;$B305)&lt;20000,1,TRUE,0)</f>
        <v>0</v>
      </c>
      <c r="M305" s="80">
        <v>0</v>
      </c>
      <c r="N305" s="80">
        <v>0</v>
      </c>
      <c r="O305" s="80" cm="1">
        <f t="array" aca="1" ref="O305" ca="1">_xlfn.IFS(O308=1,0,INDIRECT("ｄａｔａ!$"&amp;O$112&amp;"$"&amp;$B306)=4,1,TRUE,0)</f>
        <v>0</v>
      </c>
      <c r="P305" s="80" cm="1">
        <f t="array" aca="1" ref="P305" ca="1">_xlfn.IFS(P308=1,0,AND(INDIRECT("ｄａｔａ!$"&amp;P$112&amp;"$"&amp;$B306)&lt;=3,INDIRECT("ｄａｔａ!$"&amp;P$112&amp;"$"&amp;$B306)&gt;0),1,TRUE,0)</f>
        <v>0</v>
      </c>
      <c r="Q305" s="80" cm="1">
        <f t="array" aca="1" ref="Q305" ca="1">_xlfn.IFS(Q308=1,0,INDIRECT("ｄａｔａ!$"&amp;Q$112&amp;"$"&amp;$B305)=1,1,TRUE,0)</f>
        <v>0</v>
      </c>
      <c r="R305" s="80">
        <v>0</v>
      </c>
      <c r="S305" s="80">
        <v>0</v>
      </c>
      <c r="T305" s="80">
        <v>0</v>
      </c>
      <c r="U305" s="80">
        <v>0</v>
      </c>
      <c r="V305" s="80">
        <v>0</v>
      </c>
      <c r="W305" s="80">
        <v>0</v>
      </c>
      <c r="X305" s="80">
        <f ca="1">IF(AND(SUM($Y305:$AO305)=0,17-SUM($Y307:$AO307)&gt;1),1,0)</f>
        <v>0</v>
      </c>
      <c r="Y305" s="80" cm="1">
        <f t="array" aca="1" ref="Y305" ca="1">_xlfn.IFS(Y308=1,0,INDIRECT("ｄａｔａ!$"&amp;Y$112&amp;"$"&amp;$B305)=2,1,TRUE,0)</f>
        <v>0</v>
      </c>
      <c r="Z305" s="80" cm="1">
        <f t="array" aca="1" ref="Z305" ca="1">_xlfn.IFS(Z308=1,0,INDIRECT("ｄａｔａ!$"&amp;Z$112&amp;"$"&amp;$B305)=2,1,TRUE,0)</f>
        <v>0</v>
      </c>
      <c r="AA305" s="80" cm="1">
        <f t="array" aca="1" ref="AA305" ca="1">_xlfn.IFS(AA308=1,0,INDIRECT("ｄａｔａ!$"&amp;AA$112&amp;"$"&amp;$B305)=2,1,TRUE,0)</f>
        <v>0</v>
      </c>
      <c r="AB305" s="80" cm="1">
        <f t="array" aca="1" ref="AB305" ca="1">_xlfn.IFS(AB308=1,0,INDIRECT("ｄａｔａ!$"&amp;AB$112&amp;"$"&amp;$B305)=2,1,TRUE,0)</f>
        <v>0</v>
      </c>
      <c r="AC305" s="80" cm="1">
        <f t="array" aca="1" ref="AC305" ca="1">_xlfn.IFS(AC308=1,0,INDIRECT("ｄａｔａ!$"&amp;AC$112&amp;"$"&amp;$B305)=2,1,TRUE,0)</f>
        <v>0</v>
      </c>
      <c r="AD305" s="80" cm="1">
        <f t="array" aca="1" ref="AD305" ca="1">_xlfn.IFS(AD308=1,0,INDIRECT("ｄａｔａ!$"&amp;AD$112&amp;"$"&amp;$B305)=2,1,TRUE,0)</f>
        <v>0</v>
      </c>
      <c r="AE305" s="80" cm="1">
        <f t="array" aca="1" ref="AE305" ca="1">_xlfn.IFS(AE308=1,0,INDIRECT("ｄａｔａ!$"&amp;AE$112&amp;"$"&amp;$B305)=2,1,TRUE,0)</f>
        <v>0</v>
      </c>
      <c r="AF305" s="80" cm="1">
        <f t="array" aca="1" ref="AF305" ca="1">_xlfn.IFS(AF308=1,0,INDIRECT("ｄａｔａ!$"&amp;AF$112&amp;"$"&amp;$B305)=2,1,TRUE,0)</f>
        <v>0</v>
      </c>
      <c r="AG305" s="80" cm="1">
        <f t="array" aca="1" ref="AG305" ca="1">_xlfn.IFS(AG308=1,0,INDIRECT("ｄａｔａ!$"&amp;AG$112&amp;"$"&amp;$B305)=2,1,TRUE,0)</f>
        <v>0</v>
      </c>
      <c r="AH305" s="80" cm="1">
        <f t="array" aca="1" ref="AH305" ca="1">_xlfn.IFS(AH308=1,0,INDIRECT("ｄａｔａ!$"&amp;AH$112&amp;"$"&amp;$B305)=2,1,TRUE,0)</f>
        <v>0</v>
      </c>
      <c r="AI305" s="80" cm="1">
        <f t="array" aca="1" ref="AI305" ca="1">_xlfn.IFS(AI308=1,0,INDIRECT("ｄａｔａ!$"&amp;AI$112&amp;"$"&amp;$B305)=2,1,TRUE,0)</f>
        <v>0</v>
      </c>
      <c r="AJ305" s="80" cm="1">
        <f t="array" aca="1" ref="AJ305" ca="1">_xlfn.IFS(AJ308=1,0,INDIRECT("ｄａｔａ!$"&amp;AJ$112&amp;"$"&amp;$B305)=2,1,TRUE,0)</f>
        <v>0</v>
      </c>
      <c r="AK305" s="80" cm="1">
        <f t="array" aca="1" ref="AK305" ca="1">_xlfn.IFS(AK308=1,0,INDIRECT("ｄａｔａ!$"&amp;AK$112&amp;"$"&amp;$B305)=2,1,TRUE,0)</f>
        <v>0</v>
      </c>
      <c r="AL305" s="80" cm="1">
        <f t="array" aca="1" ref="AL305" ca="1">_xlfn.IFS(AL308=1,0,INDIRECT("ｄａｔａ!$"&amp;AL$112&amp;"$"&amp;$B305)=2,1,TRUE,0)</f>
        <v>0</v>
      </c>
      <c r="AM305" s="80" cm="1">
        <f t="array" aca="1" ref="AM305" ca="1">_xlfn.IFS(AM308=1,0,INDIRECT("ｄａｔａ!$"&amp;AM$112&amp;"$"&amp;$B305)=2,1,TRUE,0)</f>
        <v>0</v>
      </c>
      <c r="AN305" s="80" cm="1">
        <f t="array" aca="1" ref="AN305" ca="1">_xlfn.IFS(AN308=1,0,INDIRECT("ｄａｔａ!$"&amp;AN$112&amp;"$"&amp;$B305)=2,1,TRUE,0)</f>
        <v>0</v>
      </c>
      <c r="AO305" s="80" cm="1">
        <f t="array" aca="1" ref="AO305" ca="1">_xlfn.IFS(AO308=1,0,INDIRECT("ｄａｔａ!$"&amp;AO$112&amp;"$"&amp;$B305)=2,1,TRUE,0)</f>
        <v>0</v>
      </c>
      <c r="AP305" s="80">
        <f ca="1">IF(AND(SUM($AQ305:$AZ305)=0,10-SUM($AQ307:$AZ307)&gt;1),1,0)</f>
        <v>0</v>
      </c>
      <c r="AQ305" s="80" cm="1">
        <f t="array" aca="1" ref="AQ305" ca="1">_xlfn.IFS(AQ308=1,0,INDIRECT("ｄａｔａ!$"&amp;AQ$112&amp;"$"&amp;$B305)=2,1,TRUE,0)</f>
        <v>0</v>
      </c>
      <c r="AR305" s="80" cm="1">
        <f t="array" aca="1" ref="AR305" ca="1">_xlfn.IFS(AR308=1,0,INDIRECT("ｄａｔａ!$"&amp;AR$112&amp;"$"&amp;$B305)=2,1,TRUE,0)</f>
        <v>0</v>
      </c>
      <c r="AS305" s="80" cm="1">
        <f t="array" aca="1" ref="AS305" ca="1">_xlfn.IFS(AS308=1,0,INDIRECT("ｄａｔａ!$"&amp;AS$112&amp;"$"&amp;$B305)=2,1,TRUE,0)</f>
        <v>0</v>
      </c>
      <c r="AT305" s="80" cm="1">
        <f t="array" aca="1" ref="AT305" ca="1">_xlfn.IFS(AT308=1,0,INDIRECT("ｄａｔａ!$"&amp;AT$112&amp;"$"&amp;$B305)=2,1,TRUE,0)</f>
        <v>0</v>
      </c>
      <c r="AU305" s="80" cm="1">
        <f t="array" aca="1" ref="AU305" ca="1">_xlfn.IFS(AU308=1,0,INDIRECT("ｄａｔａ!$"&amp;AU$112&amp;"$"&amp;$B305)=2,1,TRUE,0)</f>
        <v>0</v>
      </c>
      <c r="AV305" s="80" cm="1">
        <f t="array" aca="1" ref="AV305" ca="1">_xlfn.IFS(AV308=1,0,INDIRECT("ｄａｔａ!$"&amp;AV$112&amp;"$"&amp;$B305)=2,1,TRUE,0)</f>
        <v>0</v>
      </c>
      <c r="AW305" s="80" cm="1">
        <f t="array" aca="1" ref="AW305" ca="1">_xlfn.IFS(AW308=1,0,INDIRECT("ｄａｔａ!$"&amp;AW$112&amp;"$"&amp;$B305)=2,1,TRUE,0)</f>
        <v>0</v>
      </c>
      <c r="AX305" s="80" cm="1">
        <f t="array" aca="1" ref="AX305" ca="1">_xlfn.IFS(AX308=1,0,INDIRECT("ｄａｔａ!$"&amp;AX$112&amp;"$"&amp;$B305)=2,1,TRUE,0)</f>
        <v>0</v>
      </c>
      <c r="AY305" s="80" cm="1">
        <f t="array" aca="1" ref="AY305" ca="1">_xlfn.IFS(AY308=1,0,INDIRECT("ｄａｔａ!$"&amp;AY$112&amp;"$"&amp;$B305)=2,1,TRUE,0)</f>
        <v>0</v>
      </c>
      <c r="AZ305" s="80" cm="1">
        <f t="array" aca="1" ref="AZ305" ca="1">_xlfn.IFS(AZ308=1,0,INDIRECT("ｄａｔａ!$"&amp;AZ$112&amp;"$"&amp;$B305)=2,1,TRUE,0)</f>
        <v>0</v>
      </c>
      <c r="BA305" s="80">
        <f ca="1">IF(AND(SUM($BB305:$BP305)=0,15-SUM($BB307:$BP307)&gt;1),1,0)</f>
        <v>0</v>
      </c>
      <c r="BB305" s="80" cm="1">
        <f t="array" aca="1" ref="BB305" ca="1">_xlfn.IFS(BB308=1,0,INDIRECT("ｄａｔａ!$"&amp;BB$112&amp;"$"&amp;$B305)=2,1,TRUE,0)</f>
        <v>0</v>
      </c>
      <c r="BC305" s="80" cm="1">
        <f t="array" aca="1" ref="BC305" ca="1">_xlfn.IFS(BC308=1,0,INDIRECT("ｄａｔａ!$"&amp;BC$112&amp;"$"&amp;$B305)=2,1,TRUE,0)</f>
        <v>0</v>
      </c>
      <c r="BD305" s="80" cm="1">
        <f t="array" aca="1" ref="BD305" ca="1">_xlfn.IFS(BD308=1,0,INDIRECT("ｄａｔａ!$"&amp;BD$112&amp;"$"&amp;$B305)=2,1,TRUE,0)</f>
        <v>0</v>
      </c>
      <c r="BE305" s="80" cm="1">
        <f t="array" aca="1" ref="BE305" ca="1">_xlfn.IFS(BE308=1,0,INDIRECT("ｄａｔａ!$"&amp;BE$112&amp;"$"&amp;$B305)=2,1,TRUE,0)</f>
        <v>0</v>
      </c>
      <c r="BF305" s="80" cm="1">
        <f t="array" aca="1" ref="BF305" ca="1">_xlfn.IFS(BF308=1,0,INDIRECT("ｄａｔａ!$"&amp;BF$112&amp;"$"&amp;$B305)=2,1,TRUE,0)</f>
        <v>0</v>
      </c>
      <c r="BG305" s="80" cm="1">
        <f t="array" aca="1" ref="BG305" ca="1">_xlfn.IFS(BG308=1,0,INDIRECT("ｄａｔａ!$"&amp;BG$112&amp;"$"&amp;$B305)=2,1,TRUE,0)</f>
        <v>0</v>
      </c>
      <c r="BH305" s="80" cm="1">
        <f t="array" aca="1" ref="BH305" ca="1">_xlfn.IFS(BH308=1,0,INDIRECT("ｄａｔａ!$"&amp;BH$112&amp;"$"&amp;$B305)=2,1,TRUE,0)</f>
        <v>0</v>
      </c>
      <c r="BI305" s="80" cm="1">
        <f t="array" aca="1" ref="BI305" ca="1">_xlfn.IFS(BI308=1,0,INDIRECT("ｄａｔａ!$"&amp;BI$112&amp;"$"&amp;$B305)=2,1,TRUE,0)</f>
        <v>0</v>
      </c>
      <c r="BJ305" s="80" cm="1">
        <f t="array" aca="1" ref="BJ305" ca="1">_xlfn.IFS(BJ308=1,0,INDIRECT("ｄａｔａ!$"&amp;BJ$112&amp;"$"&amp;$B305)=2,1,TRUE,0)</f>
        <v>0</v>
      </c>
      <c r="BK305" s="80" cm="1">
        <f t="array" aca="1" ref="BK305" ca="1">_xlfn.IFS(BK308=1,0,INDIRECT("ｄａｔａ!$"&amp;BK$112&amp;"$"&amp;$B305)=2,1,TRUE,0)</f>
        <v>0</v>
      </c>
      <c r="BL305" s="80" cm="1">
        <f t="array" aca="1" ref="BL305" ca="1">_xlfn.IFS(BL308=1,0,INDIRECT("ｄａｔａ!$"&amp;BL$112&amp;"$"&amp;$B305)=2,1,TRUE,0)</f>
        <v>0</v>
      </c>
      <c r="BM305" s="80" cm="1">
        <f t="array" aca="1" ref="BM305" ca="1">_xlfn.IFS(BM308=1,0,INDIRECT("ｄａｔａ!$"&amp;BM$112&amp;"$"&amp;$B305)=2,1,TRUE,0)</f>
        <v>0</v>
      </c>
      <c r="BN305" s="80" cm="1">
        <f t="array" aca="1" ref="BN305" ca="1">_xlfn.IFS(BN308=1,0,INDIRECT("ｄａｔａ!$"&amp;BN$112&amp;"$"&amp;$B305)=2,1,TRUE,0)</f>
        <v>0</v>
      </c>
      <c r="BO305" s="80" cm="1">
        <f t="array" aca="1" ref="BO305" ca="1">_xlfn.IFS(BO308=1,0,INDIRECT("ｄａｔａ!$"&amp;BO$112&amp;"$"&amp;$B305)=2,1,TRUE,0)</f>
        <v>0</v>
      </c>
      <c r="BP305" s="80" cm="1">
        <f t="array" aca="1" ref="BP305" ca="1">_xlfn.IFS(BP308=1,0,INDIRECT("ｄａｔａ!$"&amp;BP$112&amp;"$"&amp;$B305)=2,1,TRUE,0)</f>
        <v>0</v>
      </c>
    </row>
    <row r="306" spans="1:68" x14ac:dyDescent="0.2">
      <c r="B306" s="80">
        <f>VLOOKUP($A305,$A$11:$B$110,2,FALSE)</f>
        <v>55</v>
      </c>
      <c r="C306" s="80" t="s">
        <v>2437</v>
      </c>
      <c r="D306" s="80" cm="1">
        <f t="array" aca="1" ref="D306" ca="1">_xlfn.IFS(D307=1,0,AND(ISNUMBER(INDIRECT("ｄａｔａ!$"&amp;D$112&amp;"$"&amp;$B306)),INDIRECT("ｄａｔａ!$"&amp;D$112&amp;"$"&amp;$B306)&lt;=12,INDIRECT("ｄａｔａ!$"&amp;D$112&amp;"$"&amp;$B306)&gt;=1),0,TRUE,1)</f>
        <v>1</v>
      </c>
      <c r="F306" s="80">
        <v>0</v>
      </c>
      <c r="G306" s="80">
        <v>0</v>
      </c>
      <c r="H306" s="80">
        <v>0</v>
      </c>
      <c r="I306" s="80" cm="1">
        <f t="array" aca="1" ref="I306" ca="1">_xlfn.IFS(I307=1,0,AND(ISNUMBER(INDIRECT("ｄａｔａ!$"&amp;I$112&amp;"$"&amp;$B306)),LEN(INDIRECT("ｄａｔａ!$"&amp;I$112&amp;"$"&amp;$B306))=4),0,TRUE,1)</f>
        <v>0</v>
      </c>
      <c r="J306" s="80" cm="1">
        <f t="array" aca="1" ref="J306" ca="1">_xlfn.IFS(J307=1,0,AND(ISNUMBER(INDIRECT("ｄａｔａ!$"&amp;J$112&amp;"$"&amp;$B306)),INDIRECT("ｄａｔａ!$"&amp;J$112&amp;"$"&amp;$B306)&lt;=12,INDIRECT("ｄａｔａ!$"&amp;J$112&amp;"$"&amp;$B306)&gt;=1),0,TRUE,1)</f>
        <v>0</v>
      </c>
      <c r="K306" s="80" cm="1">
        <f t="array" aca="1" ref="K306" ca="1">_xlfn.IFS(K307=1,0,ISNUMBER(INDIRECT("ｄａｔａ!$"&amp;K$112&amp;"$"&amp;$B306)),0,TRUE,1)</f>
        <v>0</v>
      </c>
      <c r="L306" s="80" cm="1">
        <f t="array" aca="1" ref="L306" ca="1">_xlfn.IFS(L307=1,0,AND(ISNUMBER(INDIRECT("ｄａｔａ!$"&amp;L$112&amp;"$"&amp;$B306)),INDIRECT("ｄａｔａ!$"&amp;L$112&amp;"$"&amp;$B306)&gt;0),0,TRUE,1)</f>
        <v>0</v>
      </c>
      <c r="M306" s="80" cm="1">
        <f t="array" aca="1" ref="M306" ca="1">_xlfn.IFS(M307=1,0,AND(INDIRECT("ｄａｔａ!$"&amp;M$112&amp;"$"&amp;$B306)&lt;=5,INDIRECT("ｄａｔａ!$"&amp;M$112&amp;"$"&amp;$B306)&gt;0),0,TRUE,1)</f>
        <v>0</v>
      </c>
      <c r="N306" s="80" cm="1">
        <f t="array" aca="1" ref="N306" ca="1">_xlfn.IFS(N307=1,0,AND(INDIRECT("ｄａｔａ!$"&amp;N$112&amp;"$"&amp;$B306)&lt;=2,INDIRECT("ｄａｔａ!$"&amp;N$112&amp;"$"&amp;$B306)&gt;0),0,TRUE,1)</f>
        <v>0</v>
      </c>
      <c r="O306" s="80" cm="1">
        <f t="array" aca="1" ref="O306" ca="1">_xlfn.IFS(O307=1,0,AND(INDIRECT("ｄａｔａ!$"&amp;O$112&amp;"$"&amp;$B306)&lt;=4,INDIRECT("ｄａｔａ!$"&amp;O$112&amp;"$"&amp;$B306)&gt;0),0,TRUE,1)</f>
        <v>0</v>
      </c>
      <c r="P306" s="80" cm="1">
        <f t="array" aca="1" ref="P306" ca="1">_xlfn.IFS(P307=1,0,AND(INDIRECT("ｄａｔａ!$"&amp;P$112&amp;"$"&amp;$B306)&lt;=3,INDIRECT("ｄａｔａ!$"&amp;P$112&amp;"$"&amp;$B306)&gt;0),0,TRUE,1)</f>
        <v>0</v>
      </c>
      <c r="Q306" s="80" cm="1">
        <f t="array" aca="1" ref="Q306" ca="1">_xlfn.IFS(Q307=1,0,AND(INDIRECT("ｄａｔａ!$"&amp;Q$112&amp;"$"&amp;$B306)&lt;=2,INDIRECT("ｄａｔａ!$"&amp;Q$112&amp;"$"&amp;$B306)&gt;0),0,TRUE,1)</f>
        <v>0</v>
      </c>
      <c r="R306" s="80" cm="1">
        <f t="array" aca="1" ref="R306" ca="1">_xlfn.IFS(R307=1,0,AND(INDIRECT("ｄａｔａ!$"&amp;R$112&amp;"$"&amp;$B306)&lt;=10,INDIRECT("ｄａｔａ!$"&amp;R$112&amp;"$"&amp;$B306)&gt;0),0,TRUE,1)</f>
        <v>0</v>
      </c>
      <c r="S306" s="80" cm="1">
        <f t="array" aca="1" ref="S306" ca="1">_xlfn.IFS(S307=1,0,AND(INDIRECT("ｄａｔａ!$"&amp;S$112&amp;"$"&amp;$B306)&lt;=5,INDIRECT("ｄａｔａ!$"&amp;S$112&amp;"$"&amp;$B306)&gt;0),0,TRUE,1)</f>
        <v>0</v>
      </c>
      <c r="T306" s="80" cm="1">
        <f t="array" aca="1" ref="T306" ca="1">_xlfn.IFS(T307=1,0,AND(INDIRECT("ｄａｔａ!$"&amp;T$112&amp;"$"&amp;$B306)&lt;=9,INDIRECT("ｄａｔａ!$"&amp;T$112&amp;"$"&amp;$B306)&gt;0),0,TRUE,1)</f>
        <v>0</v>
      </c>
      <c r="U306" s="80" cm="1">
        <f t="array" aca="1" ref="U306" ca="1">_xlfn.IFS(U307=1,0,ISNUMBER(INDIRECT("ｄａｔａ!$"&amp;U$112&amp;"$"&amp;$B306)),0,TRUE,1)</f>
        <v>0</v>
      </c>
      <c r="V306" s="80" cm="1">
        <f t="array" aca="1" ref="V306" ca="1">_xlfn.IFS(V307=1,0,AND(INDIRECT("ｄａｔａ!$"&amp;V$112&amp;"$"&amp;$B306)&lt;=4,INDIRECT("ｄａｔａ!$"&amp;V$112&amp;"$"&amp;$B306)&gt;0),0,TRUE,1)</f>
        <v>0</v>
      </c>
      <c r="W306" s="80" cm="1">
        <f t="array" aca="1" ref="W306" ca="1">_xlfn.IFS(W307=1,0,AND(INDIRECT("ｄａｔａ!$"&amp;W$112&amp;"$"&amp;$B306)&lt;=2,INDIRECT("ｄａｔａ!$"&amp;W$112&amp;"$"&amp;$B306)&gt;0),0,TRUE,1)</f>
        <v>0</v>
      </c>
      <c r="X306" s="80">
        <f ca="1">IF(SUM($Y305:$AO305)&gt;1,1,0)</f>
        <v>0</v>
      </c>
      <c r="Y306" s="80" cm="1">
        <f t="array" aca="1" ref="Y306" ca="1">_xlfn.IFS(Y308=1,0,Y307=1,0,AND(INDIRECT("ｄａｔａ!$"&amp;Y$112&amp;"$"&amp;$B306)&lt;=2,INDIRECT("ｄａｔａ!$"&amp;Y$112&amp;"$"&amp;$B306)&gt;0),0,TRUE,1)</f>
        <v>0</v>
      </c>
      <c r="Z306" s="80" cm="1">
        <f t="array" aca="1" ref="Z306" ca="1">_xlfn.IFS(Z308=1,0,Z307=1,0,AND(INDIRECT("ｄａｔａ!$"&amp;Z$112&amp;"$"&amp;$B306)&lt;=2,INDIRECT("ｄａｔａ!$"&amp;Z$112&amp;"$"&amp;$B306)&gt;0),0,TRUE,1)</f>
        <v>0</v>
      </c>
      <c r="AA306" s="80" cm="1">
        <f t="array" aca="1" ref="AA306" ca="1">_xlfn.IFS(AA308=1,0,AA307=1,0,AND(INDIRECT("ｄａｔａ!$"&amp;AA$112&amp;"$"&amp;$B306)&lt;=2,INDIRECT("ｄａｔａ!$"&amp;AA$112&amp;"$"&amp;$B306)&gt;0),0,TRUE,1)</f>
        <v>0</v>
      </c>
      <c r="AB306" s="80" cm="1">
        <f t="array" aca="1" ref="AB306" ca="1">_xlfn.IFS(AB308=1,0,AB307=1,0,AND(INDIRECT("ｄａｔａ!$"&amp;AB$112&amp;"$"&amp;$B306)&lt;=2,INDIRECT("ｄａｔａ!$"&amp;AB$112&amp;"$"&amp;$B306)&gt;0),0,TRUE,1)</f>
        <v>0</v>
      </c>
      <c r="AC306" s="80" cm="1">
        <f t="array" aca="1" ref="AC306" ca="1">_xlfn.IFS(AC308=1,0,AC307=1,0,AND(INDIRECT("ｄａｔａ!$"&amp;AC$112&amp;"$"&amp;$B306)&lt;=2,INDIRECT("ｄａｔａ!$"&amp;AC$112&amp;"$"&amp;$B306)&gt;0),0,TRUE,1)</f>
        <v>0</v>
      </c>
      <c r="AD306" s="80" cm="1">
        <f t="array" aca="1" ref="AD306" ca="1">_xlfn.IFS(AD308=1,0,AD307=1,0,AND(INDIRECT("ｄａｔａ!$"&amp;AD$112&amp;"$"&amp;$B306)&lt;=2,INDIRECT("ｄａｔａ!$"&amp;AD$112&amp;"$"&amp;$B306)&gt;0),0,TRUE,1)</f>
        <v>0</v>
      </c>
      <c r="AE306" s="80" cm="1">
        <f t="array" aca="1" ref="AE306" ca="1">_xlfn.IFS(AE308=1,0,AE307=1,0,AND(INDIRECT("ｄａｔａ!$"&amp;AE$112&amp;"$"&amp;$B306)&lt;=2,INDIRECT("ｄａｔａ!$"&amp;AE$112&amp;"$"&amp;$B306)&gt;0),0,TRUE,1)</f>
        <v>0</v>
      </c>
      <c r="AF306" s="80" cm="1">
        <f t="array" aca="1" ref="AF306" ca="1">_xlfn.IFS(AF308=1,0,AF307=1,0,AND(INDIRECT("ｄａｔａ!$"&amp;AF$112&amp;"$"&amp;$B306)&lt;=2,INDIRECT("ｄａｔａ!$"&amp;AF$112&amp;"$"&amp;$B306)&gt;0),0,TRUE,1)</f>
        <v>0</v>
      </c>
      <c r="AG306" s="80" cm="1">
        <f t="array" aca="1" ref="AG306" ca="1">_xlfn.IFS(AG308=1,0,AG307=1,0,AND(INDIRECT("ｄａｔａ!$"&amp;AG$112&amp;"$"&amp;$B306)&lt;=2,INDIRECT("ｄａｔａ!$"&amp;AG$112&amp;"$"&amp;$B306)&gt;0),0,TRUE,1)</f>
        <v>0</v>
      </c>
      <c r="AH306" s="80" cm="1">
        <f t="array" aca="1" ref="AH306" ca="1">_xlfn.IFS(AH308=1,0,AH307=1,0,AND(INDIRECT("ｄａｔａ!$"&amp;AH$112&amp;"$"&amp;$B306)&lt;=2,INDIRECT("ｄａｔａ!$"&amp;AH$112&amp;"$"&amp;$B306)&gt;0),0,TRUE,1)</f>
        <v>0</v>
      </c>
      <c r="AI306" s="80" cm="1">
        <f t="array" aca="1" ref="AI306" ca="1">_xlfn.IFS(AI308=1,0,AI307=1,0,AND(INDIRECT("ｄａｔａ!$"&amp;AI$112&amp;"$"&amp;$B306)&lt;=2,INDIRECT("ｄａｔａ!$"&amp;AI$112&amp;"$"&amp;$B306)&gt;0),0,TRUE,1)</f>
        <v>0</v>
      </c>
      <c r="AJ306" s="80" cm="1">
        <f t="array" aca="1" ref="AJ306" ca="1">_xlfn.IFS(AJ308=1,0,AJ307=1,0,AND(INDIRECT("ｄａｔａ!$"&amp;AJ$112&amp;"$"&amp;$B306)&lt;=2,INDIRECT("ｄａｔａ!$"&amp;AJ$112&amp;"$"&amp;$B306)&gt;0),0,TRUE,1)</f>
        <v>0</v>
      </c>
      <c r="AK306" s="80" cm="1">
        <f t="array" aca="1" ref="AK306" ca="1">_xlfn.IFS(AK308=1,0,AK307=1,0,AND(INDIRECT("ｄａｔａ!$"&amp;AK$112&amp;"$"&amp;$B306)&lt;=2,INDIRECT("ｄａｔａ!$"&amp;AK$112&amp;"$"&amp;$B306)&gt;0),0,TRUE,1)</f>
        <v>0</v>
      </c>
      <c r="AL306" s="80" cm="1">
        <f t="array" aca="1" ref="AL306" ca="1">_xlfn.IFS(AL308=1,0,AL307=1,0,AND(INDIRECT("ｄａｔａ!$"&amp;AL$112&amp;"$"&amp;$B306)&lt;=2,INDIRECT("ｄａｔａ!$"&amp;AL$112&amp;"$"&amp;$B306)&gt;0),0,TRUE,1)</f>
        <v>0</v>
      </c>
      <c r="AM306" s="80" cm="1">
        <f t="array" aca="1" ref="AM306" ca="1">_xlfn.IFS(AM308=1,0,AM307=1,0,AND(INDIRECT("ｄａｔａ!$"&amp;AM$112&amp;"$"&amp;$B306)&lt;=2,INDIRECT("ｄａｔａ!$"&amp;AM$112&amp;"$"&amp;$B306)&gt;0),0,TRUE,1)</f>
        <v>0</v>
      </c>
      <c r="AN306" s="80" cm="1">
        <f t="array" aca="1" ref="AN306" ca="1">_xlfn.IFS(AN308=1,0,AN307=1,0,AND(INDIRECT("ｄａｔａ!$"&amp;AN$112&amp;"$"&amp;$B306)&lt;=2,INDIRECT("ｄａｔａ!$"&amp;AN$112&amp;"$"&amp;$B306)&gt;0),0,TRUE,1)</f>
        <v>0</v>
      </c>
      <c r="AO306" s="80" cm="1">
        <f t="array" aca="1" ref="AO306" ca="1">_xlfn.IFS(AO308=1,0,AO307=1,0,AND(INDIRECT("ｄａｔａ!$"&amp;AO$112&amp;"$"&amp;$B306)&lt;=2,INDIRECT("ｄａｔａ!$"&amp;AO$112&amp;"$"&amp;$B306)&gt;0),0,TRUE,1)</f>
        <v>0</v>
      </c>
      <c r="AP306" s="80">
        <f ca="1">IF(SUM($AQ305:$AZ305)&gt;1,1,0)</f>
        <v>0</v>
      </c>
      <c r="AQ306" s="80" cm="1">
        <f t="array" aca="1" ref="AQ306" ca="1">_xlfn.IFS(AQ308=1,0,AQ307=1,0,AND(INDIRECT("ｄａｔａ!$"&amp;AQ$112&amp;"$"&amp;$B306)&lt;=2,INDIRECT("ｄａｔａ!$"&amp;AQ$112&amp;"$"&amp;$B306)&gt;0),0,TRUE,1)</f>
        <v>0</v>
      </c>
      <c r="AR306" s="80" cm="1">
        <f t="array" aca="1" ref="AR306" ca="1">_xlfn.IFS(AR308=1,0,AR307=1,0,AND(INDIRECT("ｄａｔａ!$"&amp;AR$112&amp;"$"&amp;$B306)&lt;=2,INDIRECT("ｄａｔａ!$"&amp;AR$112&amp;"$"&amp;$B306)&gt;0),0,TRUE,1)</f>
        <v>0</v>
      </c>
      <c r="AS306" s="80" cm="1">
        <f t="array" aca="1" ref="AS306" ca="1">_xlfn.IFS(AS308=1,0,AS307=1,0,AND(INDIRECT("ｄａｔａ!$"&amp;AS$112&amp;"$"&amp;$B306)&lt;=2,INDIRECT("ｄａｔａ!$"&amp;AS$112&amp;"$"&amp;$B306)&gt;0),0,TRUE,1)</f>
        <v>0</v>
      </c>
      <c r="AT306" s="80" cm="1">
        <f t="array" aca="1" ref="AT306" ca="1">_xlfn.IFS(AT308=1,0,AT307=1,0,AND(INDIRECT("ｄａｔａ!$"&amp;AT$112&amp;"$"&amp;$B306)&lt;=2,INDIRECT("ｄａｔａ!$"&amp;AT$112&amp;"$"&amp;$B306)&gt;0),0,TRUE,1)</f>
        <v>0</v>
      </c>
      <c r="AU306" s="80" cm="1">
        <f t="array" aca="1" ref="AU306" ca="1">_xlfn.IFS(AU308=1,0,AU307=1,0,AND(INDIRECT("ｄａｔａ!$"&amp;AU$112&amp;"$"&amp;$B306)&lt;=2,INDIRECT("ｄａｔａ!$"&amp;AU$112&amp;"$"&amp;$B306)&gt;0),0,TRUE,1)</f>
        <v>0</v>
      </c>
      <c r="AV306" s="80" cm="1">
        <f t="array" aca="1" ref="AV306" ca="1">_xlfn.IFS(AV308=1,0,AV307=1,0,AND(INDIRECT("ｄａｔａ!$"&amp;AV$112&amp;"$"&amp;$B306)&lt;=2,INDIRECT("ｄａｔａ!$"&amp;AV$112&amp;"$"&amp;$B306)&gt;0),0,TRUE,1)</f>
        <v>0</v>
      </c>
      <c r="AW306" s="80" cm="1">
        <f t="array" aca="1" ref="AW306" ca="1">_xlfn.IFS(AW308=1,0,AW307=1,0,AND(INDIRECT("ｄａｔａ!$"&amp;AW$112&amp;"$"&amp;$B306)&lt;=2,INDIRECT("ｄａｔａ!$"&amp;AW$112&amp;"$"&amp;$B306)&gt;0),0,TRUE,1)</f>
        <v>0</v>
      </c>
      <c r="AX306" s="80" cm="1">
        <f t="array" aca="1" ref="AX306" ca="1">_xlfn.IFS(AX308=1,0,AX307=1,0,AND(INDIRECT("ｄａｔａ!$"&amp;AX$112&amp;"$"&amp;$B306)&lt;=2,INDIRECT("ｄａｔａ!$"&amp;AX$112&amp;"$"&amp;$B306)&gt;0),0,TRUE,1)</f>
        <v>0</v>
      </c>
      <c r="AY306" s="80" cm="1">
        <f t="array" aca="1" ref="AY306" ca="1">_xlfn.IFS(AY308=1,0,AY307=1,0,AND(INDIRECT("ｄａｔａ!$"&amp;AY$112&amp;"$"&amp;$B306)&lt;=2,INDIRECT("ｄａｔａ!$"&amp;AY$112&amp;"$"&amp;$B306)&gt;0),0,TRUE,1)</f>
        <v>0</v>
      </c>
      <c r="AZ306" s="80" cm="1">
        <f t="array" aca="1" ref="AZ306" ca="1">_xlfn.IFS(AZ308=1,0,AZ307=1,0,AND(INDIRECT("ｄａｔａ!$"&amp;AZ$112&amp;"$"&amp;$B306)&lt;=2,INDIRECT("ｄａｔａ!$"&amp;AZ$112&amp;"$"&amp;$B306)&gt;0),0,TRUE,1)</f>
        <v>0</v>
      </c>
      <c r="BA306" s="80">
        <f ca="1">IF(SUM($BB305:$BP305)&gt;1,1,0)</f>
        <v>0</v>
      </c>
      <c r="BB306" s="80" cm="1">
        <f t="array" aca="1" ref="BB306" ca="1">_xlfn.IFS(BB308=1,0,BB307=1,0,AND(INDIRECT("ｄａｔａ!$"&amp;BB$112&amp;"$"&amp;$B306)&lt;=2,INDIRECT("ｄａｔａ!$"&amp;BB$112&amp;"$"&amp;$B306)&gt;0),0,TRUE,1)</f>
        <v>0</v>
      </c>
      <c r="BC306" s="80" cm="1">
        <f t="array" aca="1" ref="BC306" ca="1">_xlfn.IFS(BC308=1,0,BC307=1,0,AND(INDIRECT("ｄａｔａ!$"&amp;BC$112&amp;"$"&amp;$B306)&lt;=2,INDIRECT("ｄａｔａ!$"&amp;BC$112&amp;"$"&amp;$B306)&gt;0),0,TRUE,1)</f>
        <v>0</v>
      </c>
      <c r="BD306" s="80" cm="1">
        <f t="array" aca="1" ref="BD306" ca="1">_xlfn.IFS(BD308=1,0,BD307=1,0,AND(INDIRECT("ｄａｔａ!$"&amp;BD$112&amp;"$"&amp;$B306)&lt;=2,INDIRECT("ｄａｔａ!$"&amp;BD$112&amp;"$"&amp;$B306)&gt;0),0,TRUE,1)</f>
        <v>0</v>
      </c>
      <c r="BE306" s="80" cm="1">
        <f t="array" aca="1" ref="BE306" ca="1">_xlfn.IFS(BE308=1,0,BE307=1,0,AND(INDIRECT("ｄａｔａ!$"&amp;BE$112&amp;"$"&amp;$B306)&lt;=2,INDIRECT("ｄａｔａ!$"&amp;BE$112&amp;"$"&amp;$B306)&gt;0),0,TRUE,1)</f>
        <v>0</v>
      </c>
      <c r="BF306" s="80" cm="1">
        <f t="array" aca="1" ref="BF306" ca="1">_xlfn.IFS(BF308=1,0,BF307=1,0,AND(INDIRECT("ｄａｔａ!$"&amp;BF$112&amp;"$"&amp;$B306)&lt;=2,INDIRECT("ｄａｔａ!$"&amp;BF$112&amp;"$"&amp;$B306)&gt;0),0,TRUE,1)</f>
        <v>0</v>
      </c>
      <c r="BG306" s="80" cm="1">
        <f t="array" aca="1" ref="BG306" ca="1">_xlfn.IFS(BG308=1,0,BG307=1,0,AND(INDIRECT("ｄａｔａ!$"&amp;BG$112&amp;"$"&amp;$B306)&lt;=2,INDIRECT("ｄａｔａ!$"&amp;BG$112&amp;"$"&amp;$B306)&gt;0),0,TRUE,1)</f>
        <v>0</v>
      </c>
      <c r="BH306" s="80" cm="1">
        <f t="array" aca="1" ref="BH306" ca="1">_xlfn.IFS(BH308=1,0,BH307=1,0,AND(INDIRECT("ｄａｔａ!$"&amp;BH$112&amp;"$"&amp;$B306)&lt;=2,INDIRECT("ｄａｔａ!$"&amp;BH$112&amp;"$"&amp;$B306)&gt;0),0,TRUE,1)</f>
        <v>0</v>
      </c>
      <c r="BI306" s="80" cm="1">
        <f t="array" aca="1" ref="BI306" ca="1">_xlfn.IFS(BI308=1,0,BI307=1,0,AND(INDIRECT("ｄａｔａ!$"&amp;BI$112&amp;"$"&amp;$B306)&lt;=2,INDIRECT("ｄａｔａ!$"&amp;BI$112&amp;"$"&amp;$B306)&gt;0),0,TRUE,1)</f>
        <v>0</v>
      </c>
      <c r="BJ306" s="80" cm="1">
        <f t="array" aca="1" ref="BJ306" ca="1">_xlfn.IFS(BJ308=1,0,BJ307=1,0,AND(INDIRECT("ｄａｔａ!$"&amp;BJ$112&amp;"$"&amp;$B306)&lt;=2,INDIRECT("ｄａｔａ!$"&amp;BJ$112&amp;"$"&amp;$B306)&gt;0),0,TRUE,1)</f>
        <v>0</v>
      </c>
      <c r="BK306" s="80" cm="1">
        <f t="array" aca="1" ref="BK306" ca="1">_xlfn.IFS(BK308=1,0,BK307=1,0,AND(INDIRECT("ｄａｔａ!$"&amp;BK$112&amp;"$"&amp;$B306)&lt;=2,INDIRECT("ｄａｔａ!$"&amp;BK$112&amp;"$"&amp;$B306)&gt;0),0,TRUE,1)</f>
        <v>0</v>
      </c>
      <c r="BL306" s="80" cm="1">
        <f t="array" aca="1" ref="BL306" ca="1">_xlfn.IFS(BL308=1,0,BL307=1,0,AND(INDIRECT("ｄａｔａ!$"&amp;BL$112&amp;"$"&amp;$B306)&lt;=2,INDIRECT("ｄａｔａ!$"&amp;BL$112&amp;"$"&amp;$B306)&gt;0),0,TRUE,1)</f>
        <v>0</v>
      </c>
      <c r="BM306" s="80" cm="1">
        <f t="array" aca="1" ref="BM306" ca="1">_xlfn.IFS(BM308=1,0,BM307=1,0,AND(INDIRECT("ｄａｔａ!$"&amp;BM$112&amp;"$"&amp;$B306)&lt;=2,INDIRECT("ｄａｔａ!$"&amp;BM$112&amp;"$"&amp;$B306)&gt;0),0,TRUE,1)</f>
        <v>0</v>
      </c>
      <c r="BN306" s="80" cm="1">
        <f t="array" aca="1" ref="BN306" ca="1">_xlfn.IFS(BN308=1,0,BN307=1,0,AND(INDIRECT("ｄａｔａ!$"&amp;BN$112&amp;"$"&amp;$B306)&lt;=2,INDIRECT("ｄａｔａ!$"&amp;BN$112&amp;"$"&amp;$B306)&gt;0),0,TRUE,1)</f>
        <v>0</v>
      </c>
      <c r="BO306" s="80" cm="1">
        <f t="array" aca="1" ref="BO306" ca="1">_xlfn.IFS(BO308=1,0,BO307=1,0,AND(INDIRECT("ｄａｔａ!$"&amp;BO$112&amp;"$"&amp;$B306)&lt;=2,INDIRECT("ｄａｔａ!$"&amp;BO$112&amp;"$"&amp;$B306)&gt;0),0,TRUE,1)</f>
        <v>0</v>
      </c>
      <c r="BP306" s="80" cm="1">
        <f t="array" aca="1" ref="BP306" ca="1">_xlfn.IFS(BP308=1,0,BP307=1,0,AND(INDIRECT("ｄａｔａ!$"&amp;BP$112&amp;"$"&amp;$B306)&lt;=2,INDIRECT("ｄａｔａ!$"&amp;BP$112&amp;"$"&amp;$B306)&gt;0),0,TRUE,1)</f>
        <v>0</v>
      </c>
    </row>
    <row r="307" spans="1:68" x14ac:dyDescent="0.2">
      <c r="B307" s="80">
        <f>VLOOKUP($A305,$A$11:$B$110,2,FALSE)</f>
        <v>55</v>
      </c>
      <c r="C307" s="80" t="s">
        <v>2425</v>
      </c>
      <c r="D307" s="80" cm="1">
        <f t="array" aca="1" ref="D307" ca="1">_xlfn.IFS(D308=1,0,TRIM(INDIRECT("ｄａｔａ!$"&amp;D$112&amp;"$"&amp;$B307))="",1,TRIM(INDIRECT("ｄａｔａ!$"&amp;D$112&amp;"$"&amp;$B307))&lt;&gt;"",0)</f>
        <v>0</v>
      </c>
      <c r="F307" s="80" cm="1">
        <f t="array" aca="1" ref="F307" ca="1">_xlfn.IFS(F308=1,0,TRIM(INDIRECT("ｄａｔａ!$"&amp;F$112&amp;"$"&amp;$B307))="",1,TRIM(INDIRECT("ｄａｔａ!$"&amp;F$112&amp;"$"&amp;$B307))&lt;&gt;"",0)</f>
        <v>1</v>
      </c>
      <c r="G307" s="80" cm="1">
        <f t="array" aca="1" ref="G307" ca="1">_xlfn.IFS(G308=1,0,TRIM(INDIRECT("ｄａｔａ!$"&amp;G$112&amp;"$"&amp;$B307))="",1,TRIM(INDIRECT("ｄａｔａ!$"&amp;G$112&amp;"$"&amp;$B307))&lt;&gt;"",0)</f>
        <v>1</v>
      </c>
      <c r="H307" s="80" cm="1">
        <f t="array" aca="1" ref="H307" ca="1">_xlfn.IFS(H308=1,0,TRIM(INDIRECT("ｄａｔａ!$"&amp;H$112&amp;"$"&amp;$B307))="",1,TRIM(INDIRECT("ｄａｔａ!$"&amp;H$112&amp;"$"&amp;$B307))&lt;&gt;"",0)</f>
        <v>1</v>
      </c>
      <c r="I307" s="80" cm="1">
        <f t="array" aca="1" ref="I307" ca="1">_xlfn.IFS(I308=1,0,TRIM(INDIRECT("ｄａｔａ!$"&amp;I$112&amp;"$"&amp;$B307))="",1,TRIM(INDIRECT("ｄａｔａ!$"&amp;I$112&amp;"$"&amp;$B307))&lt;&gt;"",0)</f>
        <v>1</v>
      </c>
      <c r="J307" s="80" cm="1">
        <f t="array" aca="1" ref="J307" ca="1">_xlfn.IFS(J308=1,0,TRIM(INDIRECT("ｄａｔａ!$"&amp;J$112&amp;"$"&amp;$B307))="",1,TRIM(INDIRECT("ｄａｔａ!$"&amp;J$112&amp;"$"&amp;$B307))&lt;&gt;"",0)</f>
        <v>1</v>
      </c>
      <c r="K307" s="80" cm="1">
        <f t="array" aca="1" ref="K307" ca="1">_xlfn.IFS(K308=1,0,TRIM(INDIRECT("ｄａｔａ!$"&amp;K$112&amp;"$"&amp;$B307))="",1,TRIM(INDIRECT("ｄａｔａ!$"&amp;K$112&amp;"$"&amp;$B307))&lt;&gt;"",0)</f>
        <v>1</v>
      </c>
      <c r="L307" s="80" cm="1">
        <f t="array" aca="1" ref="L307" ca="1">_xlfn.IFS(L308=1,0,TRIM(INDIRECT("ｄａｔａ!$"&amp;L$112&amp;"$"&amp;$B307))="",1,TRIM(INDIRECT("ｄａｔａ!$"&amp;L$112&amp;"$"&amp;$B307))&lt;&gt;"",0)</f>
        <v>1</v>
      </c>
      <c r="M307" s="80" cm="1">
        <f t="array" aca="1" ref="M307" ca="1">_xlfn.IFS(M308=1,0,TRIM(INDIRECT("ｄａｔａ!$"&amp;M$112&amp;"$"&amp;$B307))="",1,TRIM(INDIRECT("ｄａｔａ!$"&amp;M$112&amp;"$"&amp;$B307))&lt;&gt;"",0)</f>
        <v>1</v>
      </c>
      <c r="N307" s="80" cm="1">
        <f t="array" aca="1" ref="N307" ca="1">_xlfn.IFS(N308=1,0,TRIM(INDIRECT("ｄａｔａ!$"&amp;N$112&amp;"$"&amp;$B307))="",1,TRIM(INDIRECT("ｄａｔａ!$"&amp;N$112&amp;"$"&amp;$B307))&lt;&gt;"",0)</f>
        <v>1</v>
      </c>
      <c r="O307" s="80" cm="1">
        <f t="array" aca="1" ref="O307" ca="1">_xlfn.IFS(O308=1,0,TRIM(INDIRECT("ｄａｔａ!$"&amp;O$112&amp;"$"&amp;$B307))="",1,TRIM(INDIRECT("ｄａｔａ!$"&amp;O$112&amp;"$"&amp;$B307))&lt;&gt;"",0)</f>
        <v>1</v>
      </c>
      <c r="P307" s="80" cm="1">
        <f t="array" aca="1" ref="P307" ca="1">_xlfn.IFS(P308=1,0,TRIM(INDIRECT("ｄａｔａ!$"&amp;P$112&amp;"$"&amp;$B307))="",1,TRIM(INDIRECT("ｄａｔａ!$"&amp;P$112&amp;"$"&amp;$B307))&lt;&gt;"",0)</f>
        <v>1</v>
      </c>
      <c r="Q307" s="80" cm="1">
        <f t="array" aca="1" ref="Q307" ca="1">_xlfn.IFS(Q308=1,0,TRIM(INDIRECT("ｄａｔａ!$"&amp;Q$112&amp;"$"&amp;$B307))="",1,TRIM(INDIRECT("ｄａｔａ!$"&amp;Q$112&amp;"$"&amp;$B307))&lt;&gt;"",0)</f>
        <v>1</v>
      </c>
      <c r="R307" s="80" cm="1">
        <f t="array" aca="1" ref="R307" ca="1">_xlfn.IFS(R308=1,0,TRIM(INDIRECT("ｄａｔａ!$"&amp;R$112&amp;"$"&amp;$B307))="",1,TRIM(INDIRECT("ｄａｔａ!$"&amp;R$112&amp;"$"&amp;$B307))&lt;&gt;"",0)</f>
        <v>1</v>
      </c>
      <c r="S307" s="80" cm="1">
        <f t="array" aca="1" ref="S307" ca="1">_xlfn.IFS(S308=1,0,TRIM(INDIRECT("ｄａｔａ!$"&amp;S$112&amp;"$"&amp;$B307))="",1,TRIM(INDIRECT("ｄａｔａ!$"&amp;S$112&amp;"$"&amp;$B307))&lt;&gt;"",0)</f>
        <v>1</v>
      </c>
      <c r="T307" s="80" cm="1">
        <f t="array" aca="1" ref="T307" ca="1">_xlfn.IFS(T308=1,0,TRIM(INDIRECT("ｄａｔａ!$"&amp;T$112&amp;"$"&amp;$B307))="",1,TRIM(INDIRECT("ｄａｔａ!$"&amp;T$112&amp;"$"&amp;$B307))&lt;&gt;"",0)</f>
        <v>1</v>
      </c>
      <c r="U307" s="80" cm="1">
        <f t="array" aca="1" ref="U307" ca="1">_xlfn.IFS(U308=1,0,TRIM(INDIRECT("ｄａｔａ!$"&amp;U$112&amp;"$"&amp;$B307))="",1,TRIM(INDIRECT("ｄａｔａ!$"&amp;U$112&amp;"$"&amp;$B307))&lt;&gt;"",0)</f>
        <v>1</v>
      </c>
      <c r="V307" s="80" cm="1">
        <f t="array" aca="1" ref="V307" ca="1">_xlfn.IFS(V308=1,0,TRIM(INDIRECT("ｄａｔａ!$"&amp;V$112&amp;"$"&amp;$B307))="",1,TRIM(INDIRECT("ｄａｔａ!$"&amp;V$112&amp;"$"&amp;$B307))&lt;&gt;"",0)</f>
        <v>1</v>
      </c>
      <c r="W307" s="80" cm="1">
        <f t="array" aca="1" ref="W307" ca="1">_xlfn.IFS(W308=1,0,TRIM(INDIRECT("ｄａｔａ!$"&amp;W$112&amp;"$"&amp;$B307))="",1,TRIM(INDIRECT("ｄａｔａ!$"&amp;W$112&amp;"$"&amp;$B307))&lt;&gt;"",0)</f>
        <v>1</v>
      </c>
      <c r="X307" s="80">
        <f ca="1">IF(SUM($Y307:$AO307)=17,1,0)</f>
        <v>1</v>
      </c>
      <c r="Y307" s="80" cm="1">
        <f t="array" aca="1" ref="Y307" ca="1">_xlfn.IFS(Y308=1,0,TRIM(INDIRECT("ｄａｔａ!$"&amp;Y$112&amp;"$"&amp;$B307))="",1,TRIM(INDIRECT("ｄａｔａ!$"&amp;Y$112&amp;"$"&amp;$B307))&lt;&gt;"",0)</f>
        <v>1</v>
      </c>
      <c r="Z307" s="80" cm="1">
        <f t="array" aca="1" ref="Z307" ca="1">_xlfn.IFS(Z308=1,0,TRIM(INDIRECT("ｄａｔａ!$"&amp;Z$112&amp;"$"&amp;$B307))="",1,TRIM(INDIRECT("ｄａｔａ!$"&amp;Z$112&amp;"$"&amp;$B307))&lt;&gt;"",0)</f>
        <v>1</v>
      </c>
      <c r="AA307" s="80" cm="1">
        <f t="array" aca="1" ref="AA307" ca="1">_xlfn.IFS(AA308=1,0,TRIM(INDIRECT("ｄａｔａ!$"&amp;AA$112&amp;"$"&amp;$B307))="",1,TRIM(INDIRECT("ｄａｔａ!$"&amp;AA$112&amp;"$"&amp;$B307))&lt;&gt;"",0)</f>
        <v>1</v>
      </c>
      <c r="AB307" s="80" cm="1">
        <f t="array" aca="1" ref="AB307" ca="1">_xlfn.IFS(AB308=1,0,TRIM(INDIRECT("ｄａｔａ!$"&amp;AB$112&amp;"$"&amp;$B307))="",1,TRIM(INDIRECT("ｄａｔａ!$"&amp;AB$112&amp;"$"&amp;$B307))&lt;&gt;"",0)</f>
        <v>1</v>
      </c>
      <c r="AC307" s="80" cm="1">
        <f t="array" aca="1" ref="AC307" ca="1">_xlfn.IFS(AC308=1,0,TRIM(INDIRECT("ｄａｔａ!$"&amp;AC$112&amp;"$"&amp;$B307))="",1,TRIM(INDIRECT("ｄａｔａ!$"&amp;AC$112&amp;"$"&amp;$B307))&lt;&gt;"",0)</f>
        <v>1</v>
      </c>
      <c r="AD307" s="80" cm="1">
        <f t="array" aca="1" ref="AD307" ca="1">_xlfn.IFS(AD308=1,0,TRIM(INDIRECT("ｄａｔａ!$"&amp;AD$112&amp;"$"&amp;$B307))="",1,TRIM(INDIRECT("ｄａｔａ!$"&amp;AD$112&amp;"$"&amp;$B307))&lt;&gt;"",0)</f>
        <v>1</v>
      </c>
      <c r="AE307" s="80" cm="1">
        <f t="array" aca="1" ref="AE307" ca="1">_xlfn.IFS(AE308=1,0,TRIM(INDIRECT("ｄａｔａ!$"&amp;AE$112&amp;"$"&amp;$B307))="",1,TRIM(INDIRECT("ｄａｔａ!$"&amp;AE$112&amp;"$"&amp;$B307))&lt;&gt;"",0)</f>
        <v>1</v>
      </c>
      <c r="AF307" s="80" cm="1">
        <f t="array" aca="1" ref="AF307" ca="1">_xlfn.IFS(AF308=1,0,TRIM(INDIRECT("ｄａｔａ!$"&amp;AF$112&amp;"$"&amp;$B307))="",1,TRIM(INDIRECT("ｄａｔａ!$"&amp;AF$112&amp;"$"&amp;$B307))&lt;&gt;"",0)</f>
        <v>1</v>
      </c>
      <c r="AG307" s="80" cm="1">
        <f t="array" aca="1" ref="AG307" ca="1">_xlfn.IFS(AG308=1,0,TRIM(INDIRECT("ｄａｔａ!$"&amp;AG$112&amp;"$"&amp;$B307))="",1,TRIM(INDIRECT("ｄａｔａ!$"&amp;AG$112&amp;"$"&amp;$B307))&lt;&gt;"",0)</f>
        <v>1</v>
      </c>
      <c r="AH307" s="80" cm="1">
        <f t="array" aca="1" ref="AH307" ca="1">_xlfn.IFS(AH308=1,0,TRIM(INDIRECT("ｄａｔａ!$"&amp;AH$112&amp;"$"&amp;$B307))="",1,TRIM(INDIRECT("ｄａｔａ!$"&amp;AH$112&amp;"$"&amp;$B307))&lt;&gt;"",0)</f>
        <v>1</v>
      </c>
      <c r="AI307" s="80" cm="1">
        <f t="array" aca="1" ref="AI307" ca="1">_xlfn.IFS(AI308=1,0,TRIM(INDIRECT("ｄａｔａ!$"&amp;AI$112&amp;"$"&amp;$B307))="",1,TRIM(INDIRECT("ｄａｔａ!$"&amp;AI$112&amp;"$"&amp;$B307))&lt;&gt;"",0)</f>
        <v>1</v>
      </c>
      <c r="AJ307" s="80" cm="1">
        <f t="array" aca="1" ref="AJ307" ca="1">_xlfn.IFS(AJ308=1,0,TRIM(INDIRECT("ｄａｔａ!$"&amp;AJ$112&amp;"$"&amp;$B307))="",1,TRIM(INDIRECT("ｄａｔａ!$"&amp;AJ$112&amp;"$"&amp;$B307))&lt;&gt;"",0)</f>
        <v>1</v>
      </c>
      <c r="AK307" s="80" cm="1">
        <f t="array" aca="1" ref="AK307" ca="1">_xlfn.IFS(AK308=1,0,TRIM(INDIRECT("ｄａｔａ!$"&amp;AK$112&amp;"$"&amp;$B307))="",1,TRIM(INDIRECT("ｄａｔａ!$"&amp;AK$112&amp;"$"&amp;$B307))&lt;&gt;"",0)</f>
        <v>1</v>
      </c>
      <c r="AL307" s="80" cm="1">
        <f t="array" aca="1" ref="AL307" ca="1">_xlfn.IFS(AL308=1,0,TRIM(INDIRECT("ｄａｔａ!$"&amp;AL$112&amp;"$"&amp;$B307))="",1,TRIM(INDIRECT("ｄａｔａ!$"&amp;AL$112&amp;"$"&amp;$B307))&lt;&gt;"",0)</f>
        <v>1</v>
      </c>
      <c r="AM307" s="80" cm="1">
        <f t="array" aca="1" ref="AM307" ca="1">_xlfn.IFS(AM308=1,0,TRIM(INDIRECT("ｄａｔａ!$"&amp;AM$112&amp;"$"&amp;$B307))="",1,TRIM(INDIRECT("ｄａｔａ!$"&amp;AM$112&amp;"$"&amp;$B307))&lt;&gt;"",0)</f>
        <v>1</v>
      </c>
      <c r="AN307" s="80" cm="1">
        <f t="array" aca="1" ref="AN307" ca="1">_xlfn.IFS(AN308=1,0,TRIM(INDIRECT("ｄａｔａ!$"&amp;AN$112&amp;"$"&amp;$B307))="",1,TRIM(INDIRECT("ｄａｔａ!$"&amp;AN$112&amp;"$"&amp;$B307))&lt;&gt;"",0)</f>
        <v>1</v>
      </c>
      <c r="AO307" s="80" cm="1">
        <f t="array" aca="1" ref="AO307" ca="1">_xlfn.IFS(AO308=1,0,TRIM(INDIRECT("ｄａｔａ!$"&amp;AO$112&amp;"$"&amp;$B307))="",1,TRIM(INDIRECT("ｄａｔａ!$"&amp;AO$112&amp;"$"&amp;$B307))&lt;&gt;"",0)</f>
        <v>1</v>
      </c>
      <c r="AP307" s="80">
        <f ca="1">IF(SUM($AQ307:$AZ307)=10,1,0)</f>
        <v>1</v>
      </c>
      <c r="AQ307" s="80" cm="1">
        <f t="array" aca="1" ref="AQ307" ca="1">_xlfn.IFS(AQ308=1,0,TRIM(INDIRECT("ｄａｔａ!$"&amp;AQ$112&amp;"$"&amp;$B307))="",1,TRIM(INDIRECT("ｄａｔａ!$"&amp;AQ$112&amp;"$"&amp;$B307))&lt;&gt;"",0)</f>
        <v>1</v>
      </c>
      <c r="AR307" s="80" cm="1">
        <f t="array" aca="1" ref="AR307" ca="1">_xlfn.IFS(AR308=1,0,TRIM(INDIRECT("ｄａｔａ!$"&amp;AR$112&amp;"$"&amp;$B307))="",1,TRIM(INDIRECT("ｄａｔａ!$"&amp;AR$112&amp;"$"&amp;$B307))&lt;&gt;"",0)</f>
        <v>1</v>
      </c>
      <c r="AS307" s="80" cm="1">
        <f t="array" aca="1" ref="AS307" ca="1">_xlfn.IFS(AS308=1,0,TRIM(INDIRECT("ｄａｔａ!$"&amp;AS$112&amp;"$"&amp;$B307))="",1,TRIM(INDIRECT("ｄａｔａ!$"&amp;AS$112&amp;"$"&amp;$B307))&lt;&gt;"",0)</f>
        <v>1</v>
      </c>
      <c r="AT307" s="80" cm="1">
        <f t="array" aca="1" ref="AT307" ca="1">_xlfn.IFS(AT308=1,0,TRIM(INDIRECT("ｄａｔａ!$"&amp;AT$112&amp;"$"&amp;$B307))="",1,TRIM(INDIRECT("ｄａｔａ!$"&amp;AT$112&amp;"$"&amp;$B307))&lt;&gt;"",0)</f>
        <v>1</v>
      </c>
      <c r="AU307" s="80" cm="1">
        <f t="array" aca="1" ref="AU307" ca="1">_xlfn.IFS(AU308=1,0,TRIM(INDIRECT("ｄａｔａ!$"&amp;AU$112&amp;"$"&amp;$B307))="",1,TRIM(INDIRECT("ｄａｔａ!$"&amp;AU$112&amp;"$"&amp;$B307))&lt;&gt;"",0)</f>
        <v>1</v>
      </c>
      <c r="AV307" s="80" cm="1">
        <f t="array" aca="1" ref="AV307" ca="1">_xlfn.IFS(AV308=1,0,TRIM(INDIRECT("ｄａｔａ!$"&amp;AV$112&amp;"$"&amp;$B307))="",1,TRIM(INDIRECT("ｄａｔａ!$"&amp;AV$112&amp;"$"&amp;$B307))&lt;&gt;"",0)</f>
        <v>1</v>
      </c>
      <c r="AW307" s="80" cm="1">
        <f t="array" aca="1" ref="AW307" ca="1">_xlfn.IFS(AW308=1,0,TRIM(INDIRECT("ｄａｔａ!$"&amp;AW$112&amp;"$"&amp;$B307))="",1,TRIM(INDIRECT("ｄａｔａ!$"&amp;AW$112&amp;"$"&amp;$B307))&lt;&gt;"",0)</f>
        <v>1</v>
      </c>
      <c r="AX307" s="80" cm="1">
        <f t="array" aca="1" ref="AX307" ca="1">_xlfn.IFS(AX308=1,0,TRIM(INDIRECT("ｄａｔａ!$"&amp;AX$112&amp;"$"&amp;$B307))="",1,TRIM(INDIRECT("ｄａｔａ!$"&amp;AX$112&amp;"$"&amp;$B307))&lt;&gt;"",0)</f>
        <v>1</v>
      </c>
      <c r="AY307" s="80" cm="1">
        <f t="array" aca="1" ref="AY307" ca="1">_xlfn.IFS(AY308=1,0,TRIM(INDIRECT("ｄａｔａ!$"&amp;AY$112&amp;"$"&amp;$B307))="",1,TRIM(INDIRECT("ｄａｔａ!$"&amp;AY$112&amp;"$"&amp;$B307))&lt;&gt;"",0)</f>
        <v>1</v>
      </c>
      <c r="AZ307" s="80" cm="1">
        <f t="array" aca="1" ref="AZ307" ca="1">_xlfn.IFS(AZ308=1,0,TRIM(INDIRECT("ｄａｔａ!$"&amp;AZ$112&amp;"$"&amp;$B307))="",1,TRIM(INDIRECT("ｄａｔａ!$"&amp;AZ$112&amp;"$"&amp;$B307))&lt;&gt;"",0)</f>
        <v>1</v>
      </c>
      <c r="BA307" s="80">
        <f ca="1">IF(SUM($BB307:$BP307)=15,1,0)</f>
        <v>1</v>
      </c>
      <c r="BB307" s="80" cm="1">
        <f t="array" aca="1" ref="BB307" ca="1">_xlfn.IFS(BB308=1,0,TRIM(INDIRECT("ｄａｔａ!$"&amp;BB$112&amp;"$"&amp;$B307))="",1,TRIM(INDIRECT("ｄａｔａ!$"&amp;BB$112&amp;"$"&amp;$B307))&lt;&gt;"",0)</f>
        <v>1</v>
      </c>
      <c r="BC307" s="80" cm="1">
        <f t="array" aca="1" ref="BC307" ca="1">_xlfn.IFS(BC308=1,0,TRIM(INDIRECT("ｄａｔａ!$"&amp;BC$112&amp;"$"&amp;$B307))="",1,TRIM(INDIRECT("ｄａｔａ!$"&amp;BC$112&amp;"$"&amp;$B307))&lt;&gt;"",0)</f>
        <v>1</v>
      </c>
      <c r="BD307" s="80" cm="1">
        <f t="array" aca="1" ref="BD307" ca="1">_xlfn.IFS(BD308=1,0,TRIM(INDIRECT("ｄａｔａ!$"&amp;BD$112&amp;"$"&amp;$B307))="",1,TRIM(INDIRECT("ｄａｔａ!$"&amp;BD$112&amp;"$"&amp;$B307))&lt;&gt;"",0)</f>
        <v>1</v>
      </c>
      <c r="BE307" s="80" cm="1">
        <f t="array" aca="1" ref="BE307" ca="1">_xlfn.IFS(BE308=1,0,TRIM(INDIRECT("ｄａｔａ!$"&amp;BE$112&amp;"$"&amp;$B307))="",1,TRIM(INDIRECT("ｄａｔａ!$"&amp;BE$112&amp;"$"&amp;$B307))&lt;&gt;"",0)</f>
        <v>1</v>
      </c>
      <c r="BF307" s="80" cm="1">
        <f t="array" aca="1" ref="BF307" ca="1">_xlfn.IFS(BF308=1,0,TRIM(INDIRECT("ｄａｔａ!$"&amp;BF$112&amp;"$"&amp;$B307))="",1,TRIM(INDIRECT("ｄａｔａ!$"&amp;BF$112&amp;"$"&amp;$B307))&lt;&gt;"",0)</f>
        <v>1</v>
      </c>
      <c r="BG307" s="80" cm="1">
        <f t="array" aca="1" ref="BG307" ca="1">_xlfn.IFS(BG308=1,0,TRIM(INDIRECT("ｄａｔａ!$"&amp;BG$112&amp;"$"&amp;$B307))="",1,TRIM(INDIRECT("ｄａｔａ!$"&amp;BG$112&amp;"$"&amp;$B307))&lt;&gt;"",0)</f>
        <v>1</v>
      </c>
      <c r="BH307" s="80" cm="1">
        <f t="array" aca="1" ref="BH307" ca="1">_xlfn.IFS(BH308=1,0,TRIM(INDIRECT("ｄａｔａ!$"&amp;BH$112&amp;"$"&amp;$B307))="",1,TRIM(INDIRECT("ｄａｔａ!$"&amp;BH$112&amp;"$"&amp;$B307))&lt;&gt;"",0)</f>
        <v>1</v>
      </c>
      <c r="BI307" s="80" cm="1">
        <f t="array" aca="1" ref="BI307" ca="1">_xlfn.IFS(BI308=1,0,TRIM(INDIRECT("ｄａｔａ!$"&amp;BI$112&amp;"$"&amp;$B307))="",1,TRIM(INDIRECT("ｄａｔａ!$"&amp;BI$112&amp;"$"&amp;$B307))&lt;&gt;"",0)</f>
        <v>1</v>
      </c>
      <c r="BJ307" s="80" cm="1">
        <f t="array" aca="1" ref="BJ307" ca="1">_xlfn.IFS(BJ308=1,0,TRIM(INDIRECT("ｄａｔａ!$"&amp;BJ$112&amp;"$"&amp;$B307))="",1,TRIM(INDIRECT("ｄａｔａ!$"&amp;BJ$112&amp;"$"&amp;$B307))&lt;&gt;"",0)</f>
        <v>1</v>
      </c>
      <c r="BK307" s="80" cm="1">
        <f t="array" aca="1" ref="BK307" ca="1">_xlfn.IFS(BK308=1,0,TRIM(INDIRECT("ｄａｔａ!$"&amp;BK$112&amp;"$"&amp;$B307))="",1,TRIM(INDIRECT("ｄａｔａ!$"&amp;BK$112&amp;"$"&amp;$B307))&lt;&gt;"",0)</f>
        <v>1</v>
      </c>
      <c r="BL307" s="80" cm="1">
        <f t="array" aca="1" ref="BL307" ca="1">_xlfn.IFS(BL308=1,0,TRIM(INDIRECT("ｄａｔａ!$"&amp;BL$112&amp;"$"&amp;$B307))="",1,TRIM(INDIRECT("ｄａｔａ!$"&amp;BL$112&amp;"$"&amp;$B307))&lt;&gt;"",0)</f>
        <v>1</v>
      </c>
      <c r="BM307" s="80" cm="1">
        <f t="array" aca="1" ref="BM307" ca="1">_xlfn.IFS(BM308=1,0,TRIM(INDIRECT("ｄａｔａ!$"&amp;BM$112&amp;"$"&amp;$B307))="",1,TRIM(INDIRECT("ｄａｔａ!$"&amp;BM$112&amp;"$"&amp;$B307))&lt;&gt;"",0)</f>
        <v>1</v>
      </c>
      <c r="BN307" s="80" cm="1">
        <f t="array" aca="1" ref="BN307" ca="1">_xlfn.IFS(BN308=1,0,TRIM(INDIRECT("ｄａｔａ!$"&amp;BN$112&amp;"$"&amp;$B307))="",1,TRIM(INDIRECT("ｄａｔａ!$"&amp;BN$112&amp;"$"&amp;$B307))&lt;&gt;"",0)</f>
        <v>1</v>
      </c>
      <c r="BO307" s="80" cm="1">
        <f t="array" aca="1" ref="BO307" ca="1">_xlfn.IFS(BO308=1,0,TRIM(INDIRECT("ｄａｔａ!$"&amp;BO$112&amp;"$"&amp;$B307))="",1,TRIM(INDIRECT("ｄａｔａ!$"&amp;BO$112&amp;"$"&amp;$B307))&lt;&gt;"",0)</f>
        <v>1</v>
      </c>
      <c r="BP307" s="80" cm="1">
        <f t="array" aca="1" ref="BP307" ca="1">_xlfn.IFS(BP308=1,0,TRIM(INDIRECT("ｄａｔａ!$"&amp;BP$112&amp;"$"&amp;$B307))="",1,TRIM(INDIRECT("ｄａｔａ!$"&amp;BP$112&amp;"$"&amp;$B307))&lt;&gt;"",0)</f>
        <v>1</v>
      </c>
    </row>
    <row r="308" spans="1:68" x14ac:dyDescent="0.2">
      <c r="B308" s="80">
        <f>VLOOKUP($A305,$A$11:$B$110,2,FALSE)</f>
        <v>55</v>
      </c>
      <c r="C308" s="80" t="s">
        <v>2430</v>
      </c>
      <c r="D308" s="80" cm="1">
        <f t="array" aca="1" ref="D308" ca="1">IF(ISERROR(INDIRECT("ｄａｔａ!$"&amp;D$112&amp;"$"&amp;$B308)),1,0)</f>
        <v>0</v>
      </c>
      <c r="F308" s="80" cm="1">
        <f t="array" aca="1" ref="F308" ca="1">IF(ISERROR(INDIRECT("ｄａｔａ!$"&amp;F$112&amp;"$"&amp;$B308)),1,0)</f>
        <v>0</v>
      </c>
      <c r="G308" s="80" cm="1">
        <f t="array" aca="1" ref="G308" ca="1">IF(ISERROR(INDIRECT("ｄａｔａ!$"&amp;G$112&amp;"$"&amp;$B308)),1,0)</f>
        <v>0</v>
      </c>
      <c r="H308" s="80" cm="1">
        <f t="array" aca="1" ref="H308" ca="1">IF(ISERROR(INDIRECT("ｄａｔａ!$"&amp;H$112&amp;"$"&amp;$B308)),1,0)</f>
        <v>0</v>
      </c>
      <c r="I308" s="80" cm="1">
        <f t="array" aca="1" ref="I308" ca="1">IF(ISERROR(INDIRECT("ｄａｔａ!$"&amp;I$112&amp;"$"&amp;$B308)),1,0)</f>
        <v>0</v>
      </c>
      <c r="J308" s="80" cm="1">
        <f t="array" aca="1" ref="J308" ca="1">IF(ISERROR(INDIRECT("ｄａｔａ!$"&amp;J$112&amp;"$"&amp;$B308)),1,0)</f>
        <v>0</v>
      </c>
      <c r="K308" s="80" cm="1">
        <f t="array" aca="1" ref="K308" ca="1">IF(ISERROR(INDIRECT("ｄａｔａ!$"&amp;K$112&amp;"$"&amp;$B308)),1,0)</f>
        <v>0</v>
      </c>
      <c r="L308" s="80" cm="1">
        <f t="array" aca="1" ref="L308" ca="1">IF(ISERROR(INDIRECT("ｄａｔａ!$"&amp;L$112&amp;"$"&amp;$B308)),1,0)</f>
        <v>0</v>
      </c>
      <c r="M308" s="80" cm="1">
        <f t="array" aca="1" ref="M308" ca="1">IF(ISERROR(INDIRECT("ｄａｔａ!$"&amp;M$112&amp;"$"&amp;$B308)),1,0)</f>
        <v>0</v>
      </c>
      <c r="N308" s="80" cm="1">
        <f t="array" aca="1" ref="N308" ca="1">IF(ISERROR(INDIRECT("ｄａｔａ!$"&amp;N$112&amp;"$"&amp;$B308)),1,0)</f>
        <v>0</v>
      </c>
      <c r="O308" s="80" cm="1">
        <f t="array" aca="1" ref="O308" ca="1">IF(ISERROR(INDIRECT("ｄａｔａ!$"&amp;O$112&amp;"$"&amp;$B308)),1,0)</f>
        <v>0</v>
      </c>
      <c r="P308" s="80" cm="1">
        <f t="array" aca="1" ref="P308" ca="1">IF(ISERROR(INDIRECT("ｄａｔａ!$"&amp;P$112&amp;"$"&amp;$B308)),1,0)</f>
        <v>0</v>
      </c>
      <c r="Q308" s="80" cm="1">
        <f t="array" aca="1" ref="Q308" ca="1">IF(ISERROR(INDIRECT("ｄａｔａ!$"&amp;Q$112&amp;"$"&amp;$B308)),1,0)</f>
        <v>0</v>
      </c>
      <c r="R308" s="80" cm="1">
        <f t="array" aca="1" ref="R308" ca="1">IF(ISERROR(INDIRECT("ｄａｔａ!$"&amp;R$112&amp;"$"&amp;$B308)),1,0)</f>
        <v>0</v>
      </c>
      <c r="S308" s="80" cm="1">
        <f t="array" aca="1" ref="S308" ca="1">IF(ISERROR(INDIRECT("ｄａｔａ!$"&amp;S$112&amp;"$"&amp;$B308)),1,0)</f>
        <v>0</v>
      </c>
      <c r="T308" s="80" cm="1">
        <f t="array" aca="1" ref="T308" ca="1">IF(ISERROR(INDIRECT("ｄａｔａ!$"&amp;T$112&amp;"$"&amp;$B308)),1,0)</f>
        <v>0</v>
      </c>
      <c r="U308" s="80" cm="1">
        <f t="array" aca="1" ref="U308" ca="1">IF(ISERROR(INDIRECT("ｄａｔａ!$"&amp;U$112&amp;"$"&amp;$B308)),1,0)</f>
        <v>0</v>
      </c>
      <c r="V308" s="80" cm="1">
        <f t="array" aca="1" ref="V308" ca="1">IF(ISERROR(INDIRECT("ｄａｔａ!$"&amp;V$112&amp;"$"&amp;$B308)),1,0)</f>
        <v>0</v>
      </c>
      <c r="W308" s="80" cm="1">
        <f t="array" aca="1" ref="W308" ca="1">IF(ISERROR(INDIRECT("ｄａｔａ!$"&amp;W$112&amp;"$"&amp;$B308)),1,0)</f>
        <v>0</v>
      </c>
      <c r="X308" s="80">
        <f ca="1">IF(SUM($Y306:$AO306,$Y308:$AO308)&gt;0,1,0)</f>
        <v>0</v>
      </c>
      <c r="Y308" s="80" cm="1">
        <f t="array" aca="1" ref="Y308" ca="1">IF(ISERROR(INDIRECT("ｄａｔａ!$"&amp;Y$112&amp;"$"&amp;$B308)),1,0)</f>
        <v>0</v>
      </c>
      <c r="Z308" s="80" cm="1">
        <f t="array" aca="1" ref="Z308" ca="1">IF(ISERROR(INDIRECT("ｄａｔａ!$"&amp;Z$112&amp;"$"&amp;$B308)),1,0)</f>
        <v>0</v>
      </c>
      <c r="AA308" s="80" cm="1">
        <f t="array" aca="1" ref="AA308" ca="1">IF(ISERROR(INDIRECT("ｄａｔａ!$"&amp;AA$112&amp;"$"&amp;$B308)),1,0)</f>
        <v>0</v>
      </c>
      <c r="AB308" s="80" cm="1">
        <f t="array" aca="1" ref="AB308" ca="1">IF(ISERROR(INDIRECT("ｄａｔａ!$"&amp;AB$112&amp;"$"&amp;$B308)),1,0)</f>
        <v>0</v>
      </c>
      <c r="AC308" s="80" cm="1">
        <f t="array" aca="1" ref="AC308" ca="1">IF(ISERROR(INDIRECT("ｄａｔａ!$"&amp;AC$112&amp;"$"&amp;$B308)),1,0)</f>
        <v>0</v>
      </c>
      <c r="AD308" s="80" cm="1">
        <f t="array" aca="1" ref="AD308" ca="1">IF(ISERROR(INDIRECT("ｄａｔａ!$"&amp;AD$112&amp;"$"&amp;$B308)),1,0)</f>
        <v>0</v>
      </c>
      <c r="AE308" s="80" cm="1">
        <f t="array" aca="1" ref="AE308" ca="1">IF(ISERROR(INDIRECT("ｄａｔａ!$"&amp;AE$112&amp;"$"&amp;$B308)),1,0)</f>
        <v>0</v>
      </c>
      <c r="AF308" s="80" cm="1">
        <f t="array" aca="1" ref="AF308" ca="1">IF(ISERROR(INDIRECT("ｄａｔａ!$"&amp;AF$112&amp;"$"&amp;$B308)),1,0)</f>
        <v>0</v>
      </c>
      <c r="AG308" s="80" cm="1">
        <f t="array" aca="1" ref="AG308" ca="1">IF(ISERROR(INDIRECT("ｄａｔａ!$"&amp;AG$112&amp;"$"&amp;$B308)),1,0)</f>
        <v>0</v>
      </c>
      <c r="AH308" s="80" cm="1">
        <f t="array" aca="1" ref="AH308" ca="1">IF(ISERROR(INDIRECT("ｄａｔａ!$"&amp;AH$112&amp;"$"&amp;$B308)),1,0)</f>
        <v>0</v>
      </c>
      <c r="AI308" s="80" cm="1">
        <f t="array" aca="1" ref="AI308" ca="1">IF(ISERROR(INDIRECT("ｄａｔａ!$"&amp;AI$112&amp;"$"&amp;$B308)),1,0)</f>
        <v>0</v>
      </c>
      <c r="AJ308" s="80" cm="1">
        <f t="array" aca="1" ref="AJ308" ca="1">IF(ISERROR(INDIRECT("ｄａｔａ!$"&amp;AJ$112&amp;"$"&amp;$B308)),1,0)</f>
        <v>0</v>
      </c>
      <c r="AK308" s="80" cm="1">
        <f t="array" aca="1" ref="AK308" ca="1">IF(ISERROR(INDIRECT("ｄａｔａ!$"&amp;AK$112&amp;"$"&amp;$B308)),1,0)</f>
        <v>0</v>
      </c>
      <c r="AL308" s="80" cm="1">
        <f t="array" aca="1" ref="AL308" ca="1">IF(ISERROR(INDIRECT("ｄａｔａ!$"&amp;AL$112&amp;"$"&amp;$B308)),1,0)</f>
        <v>0</v>
      </c>
      <c r="AM308" s="80" cm="1">
        <f t="array" aca="1" ref="AM308" ca="1">IF(ISERROR(INDIRECT("ｄａｔａ!$"&amp;AM$112&amp;"$"&amp;$B308)),1,0)</f>
        <v>0</v>
      </c>
      <c r="AN308" s="80" cm="1">
        <f t="array" aca="1" ref="AN308" ca="1">IF(ISERROR(INDIRECT("ｄａｔａ!$"&amp;AN$112&amp;"$"&amp;$B308)),1,0)</f>
        <v>0</v>
      </c>
      <c r="AO308" s="80" cm="1">
        <f t="array" aca="1" ref="AO308" ca="1">IF(ISERROR(INDIRECT("ｄａｔａ!$"&amp;AO$112&amp;"$"&amp;$B308)),1,0)</f>
        <v>0</v>
      </c>
      <c r="AP308" s="80">
        <f ca="1">IF(SUM($AQ306:$AZ306,$AQ308:$AZ308)&gt;0,1,0)</f>
        <v>0</v>
      </c>
      <c r="AQ308" s="80" cm="1">
        <f t="array" aca="1" ref="AQ308" ca="1">IF(ISERROR(INDIRECT("ｄａｔａ!$"&amp;AQ$112&amp;"$"&amp;$B308)),1,0)</f>
        <v>0</v>
      </c>
      <c r="AR308" s="80" cm="1">
        <f t="array" aca="1" ref="AR308" ca="1">IF(ISERROR(INDIRECT("ｄａｔａ!$"&amp;AR$112&amp;"$"&amp;$B308)),1,0)</f>
        <v>0</v>
      </c>
      <c r="AS308" s="80" cm="1">
        <f t="array" aca="1" ref="AS308" ca="1">IF(ISERROR(INDIRECT("ｄａｔａ!$"&amp;AS$112&amp;"$"&amp;$B308)),1,0)</f>
        <v>0</v>
      </c>
      <c r="AT308" s="80" cm="1">
        <f t="array" aca="1" ref="AT308" ca="1">IF(ISERROR(INDIRECT("ｄａｔａ!$"&amp;AT$112&amp;"$"&amp;$B308)),1,0)</f>
        <v>0</v>
      </c>
      <c r="AU308" s="80" cm="1">
        <f t="array" aca="1" ref="AU308" ca="1">IF(ISERROR(INDIRECT("ｄａｔａ!$"&amp;AU$112&amp;"$"&amp;$B308)),1,0)</f>
        <v>0</v>
      </c>
      <c r="AV308" s="80" cm="1">
        <f t="array" aca="1" ref="AV308" ca="1">IF(ISERROR(INDIRECT("ｄａｔａ!$"&amp;AV$112&amp;"$"&amp;$B308)),1,0)</f>
        <v>0</v>
      </c>
      <c r="AW308" s="80" cm="1">
        <f t="array" aca="1" ref="AW308" ca="1">IF(ISERROR(INDIRECT("ｄａｔａ!$"&amp;AW$112&amp;"$"&amp;$B308)),1,0)</f>
        <v>0</v>
      </c>
      <c r="AX308" s="80" cm="1">
        <f t="array" aca="1" ref="AX308" ca="1">IF(ISERROR(INDIRECT("ｄａｔａ!$"&amp;AX$112&amp;"$"&amp;$B308)),1,0)</f>
        <v>0</v>
      </c>
      <c r="AY308" s="80" cm="1">
        <f t="array" aca="1" ref="AY308" ca="1">IF(ISERROR(INDIRECT("ｄａｔａ!$"&amp;AY$112&amp;"$"&amp;$B308)),1,0)</f>
        <v>0</v>
      </c>
      <c r="AZ308" s="80" cm="1">
        <f t="array" aca="1" ref="AZ308" ca="1">IF(ISERROR(INDIRECT("ｄａｔａ!$"&amp;AZ$112&amp;"$"&amp;$B308)),1,0)</f>
        <v>0</v>
      </c>
      <c r="BA308" s="80">
        <f ca="1">IF(SUM($BB306:$BP306,$BB308:$BP308)&gt;0,1,0)</f>
        <v>0</v>
      </c>
      <c r="BB308" s="80" cm="1">
        <f t="array" aca="1" ref="BB308" ca="1">IF(ISERROR(INDIRECT("ｄａｔａ!$"&amp;BB$112&amp;"$"&amp;$B308)),1,0)</f>
        <v>0</v>
      </c>
      <c r="BC308" s="80" cm="1">
        <f t="array" aca="1" ref="BC308" ca="1">IF(ISERROR(INDIRECT("ｄａｔａ!$"&amp;BC$112&amp;"$"&amp;$B308)),1,0)</f>
        <v>0</v>
      </c>
      <c r="BD308" s="80" cm="1">
        <f t="array" aca="1" ref="BD308" ca="1">IF(ISERROR(INDIRECT("ｄａｔａ!$"&amp;BD$112&amp;"$"&amp;$B308)),1,0)</f>
        <v>0</v>
      </c>
      <c r="BE308" s="80" cm="1">
        <f t="array" aca="1" ref="BE308" ca="1">IF(ISERROR(INDIRECT("ｄａｔａ!$"&amp;BE$112&amp;"$"&amp;$B308)),1,0)</f>
        <v>0</v>
      </c>
      <c r="BF308" s="80" cm="1">
        <f t="array" aca="1" ref="BF308" ca="1">IF(ISERROR(INDIRECT("ｄａｔａ!$"&amp;BF$112&amp;"$"&amp;$B308)),1,0)</f>
        <v>0</v>
      </c>
      <c r="BG308" s="80" cm="1">
        <f t="array" aca="1" ref="BG308" ca="1">IF(ISERROR(INDIRECT("ｄａｔａ!$"&amp;BG$112&amp;"$"&amp;$B308)),1,0)</f>
        <v>0</v>
      </c>
      <c r="BH308" s="80" cm="1">
        <f t="array" aca="1" ref="BH308" ca="1">IF(ISERROR(INDIRECT("ｄａｔａ!$"&amp;BH$112&amp;"$"&amp;$B308)),1,0)</f>
        <v>0</v>
      </c>
      <c r="BI308" s="80" cm="1">
        <f t="array" aca="1" ref="BI308" ca="1">IF(ISERROR(INDIRECT("ｄａｔａ!$"&amp;BI$112&amp;"$"&amp;$B308)),1,0)</f>
        <v>0</v>
      </c>
      <c r="BJ308" s="80" cm="1">
        <f t="array" aca="1" ref="BJ308" ca="1">IF(ISERROR(INDIRECT("ｄａｔａ!$"&amp;BJ$112&amp;"$"&amp;$B308)),1,0)</f>
        <v>0</v>
      </c>
      <c r="BK308" s="80" cm="1">
        <f t="array" aca="1" ref="BK308" ca="1">IF(ISERROR(INDIRECT("ｄａｔａ!$"&amp;BK$112&amp;"$"&amp;$B308)),1,0)</f>
        <v>0</v>
      </c>
      <c r="BL308" s="80" cm="1">
        <f t="array" aca="1" ref="BL308" ca="1">IF(ISERROR(INDIRECT("ｄａｔａ!$"&amp;BL$112&amp;"$"&amp;$B308)),1,0)</f>
        <v>0</v>
      </c>
      <c r="BM308" s="80" cm="1">
        <f t="array" aca="1" ref="BM308" ca="1">IF(ISERROR(INDIRECT("ｄａｔａ!$"&amp;BM$112&amp;"$"&amp;$B308)),1,0)</f>
        <v>0</v>
      </c>
      <c r="BN308" s="80" cm="1">
        <f t="array" aca="1" ref="BN308" ca="1">IF(ISERROR(INDIRECT("ｄａｔａ!$"&amp;BN$112&amp;"$"&amp;$B308)),1,0)</f>
        <v>0</v>
      </c>
      <c r="BO308" s="80" cm="1">
        <f t="array" aca="1" ref="BO308" ca="1">IF(ISERROR(INDIRECT("ｄａｔａ!$"&amp;BO$112&amp;"$"&amp;$B308)),1,0)</f>
        <v>0</v>
      </c>
      <c r="BP308" s="80" cm="1">
        <f t="array" aca="1" ref="BP308" ca="1">IF(ISERROR(INDIRECT("ｄａｔａ!$"&amp;BP$112&amp;"$"&amp;$B308)),1,0)</f>
        <v>0</v>
      </c>
    </row>
    <row r="309" spans="1:68" x14ac:dyDescent="0.2">
      <c r="A309" s="80" t="s">
        <v>2367</v>
      </c>
      <c r="B309" s="80">
        <f>VLOOKUP($A309,$A$11:$B$110,2,FALSE)</f>
        <v>56</v>
      </c>
      <c r="C309" s="80" t="s">
        <v>2435</v>
      </c>
      <c r="D309" s="80" cm="1">
        <f t="array" aca="1" ref="D309" ca="1">_xlfn.IFS(D310=1,0,D311=1,0,AND(INDIRECT("ｄａｔａ!$"&amp;D$112&amp;"$"&amp;$B309)&lt;=INDIRECT("kikan!$Q$11"),INDIRECT("ｄａｔａ!$"&amp;D$112&amp;"$"&amp;$B309)&gt;=INDIRECT("kikan!$K$11")),0,TRUE,1)</f>
        <v>0</v>
      </c>
      <c r="F309" s="80">
        <v>0</v>
      </c>
      <c r="G309" s="80">
        <v>0</v>
      </c>
      <c r="H309" s="80">
        <v>0</v>
      </c>
      <c r="I309" s="80" cm="1">
        <f t="array" aca="1" ref="I309" ca="1">_xlfn.IFS(I310=1,0,I311=1,0,INDIRECT("ｄａｔａ!$"&amp;I$112&amp;"$"&amp;$B309)&gt;=INDIRECT("kikan!$I$11"),0,TRUE,1)</f>
        <v>0</v>
      </c>
      <c r="J309" s="80" cm="1">
        <f t="array" aca="1" ref="J309" ca="1">_xlfn.IFS(D312=1,0,I309=1,0,J310=1,0,I311=1,0,J311=1,0,INDIRECT("ｄａｔａ!$"&amp;I$112&amp;"$"&amp;$B309)&gt;INDIRECT("kikan!$I$11"),0,INDIRECT("ｄａｔａ!$"&amp;J$112&amp;"$"&amp;$B309)&gt;=INDIRECT("ｄａｔａ!$"&amp;D$112&amp;"$"&amp;$B309),0,TRUE,1)</f>
        <v>0</v>
      </c>
      <c r="K309" s="80" cm="1">
        <f t="array" aca="1" ref="K309" ca="1">_xlfn.IFS(K310=1,0,K311=1,0,AND(INDIRECT("ｄａｔａ!$"&amp;K$112&amp;"$"&amp;$B310)&gt;0,INDIRECT("ｄａｔａ!$"&amp;K$112&amp;"$"&amp;$B310)&lt;10000),0,TRUE,1)</f>
        <v>0</v>
      </c>
      <c r="L309" s="80" cm="1">
        <f t="array" aca="1" ref="L309" ca="1">_xlfn.IFS(L310=1,0,L311=1,0,INDIRECT("ｄａｔａ!$"&amp;L$112&amp;"$"&amp;$B309)&lt;20000,1,TRUE,0)</f>
        <v>0</v>
      </c>
      <c r="M309" s="80">
        <v>0</v>
      </c>
      <c r="N309" s="80">
        <v>0</v>
      </c>
      <c r="O309" s="80" cm="1">
        <f t="array" aca="1" ref="O309" ca="1">_xlfn.IFS(O312=1,0,INDIRECT("ｄａｔａ!$"&amp;O$112&amp;"$"&amp;$B310)=4,1,TRUE,0)</f>
        <v>0</v>
      </c>
      <c r="P309" s="80" cm="1">
        <f t="array" aca="1" ref="P309" ca="1">_xlfn.IFS(P312=1,0,AND(INDIRECT("ｄａｔａ!$"&amp;P$112&amp;"$"&amp;$B310)&lt;=3,INDIRECT("ｄａｔａ!$"&amp;P$112&amp;"$"&amp;$B310)&gt;0),1,TRUE,0)</f>
        <v>0</v>
      </c>
      <c r="Q309" s="80" cm="1">
        <f t="array" aca="1" ref="Q309" ca="1">_xlfn.IFS(Q312=1,0,INDIRECT("ｄａｔａ!$"&amp;Q$112&amp;"$"&amp;$B309)=1,1,TRUE,0)</f>
        <v>0</v>
      </c>
      <c r="R309" s="80">
        <v>0</v>
      </c>
      <c r="S309" s="80">
        <v>0</v>
      </c>
      <c r="T309" s="80">
        <v>0</v>
      </c>
      <c r="U309" s="80">
        <v>0</v>
      </c>
      <c r="V309" s="80">
        <v>0</v>
      </c>
      <c r="W309" s="80">
        <v>0</v>
      </c>
      <c r="X309" s="80">
        <f ca="1">IF(AND(SUM($Y309:$AO309)=0,17-SUM($Y311:$AO311)&gt;1),1,0)</f>
        <v>0</v>
      </c>
      <c r="Y309" s="80" cm="1">
        <f t="array" aca="1" ref="Y309" ca="1">_xlfn.IFS(Y312=1,0,INDIRECT("ｄａｔａ!$"&amp;Y$112&amp;"$"&amp;$B309)=2,1,TRUE,0)</f>
        <v>0</v>
      </c>
      <c r="Z309" s="80" cm="1">
        <f t="array" aca="1" ref="Z309" ca="1">_xlfn.IFS(Z312=1,0,INDIRECT("ｄａｔａ!$"&amp;Z$112&amp;"$"&amp;$B309)=2,1,TRUE,0)</f>
        <v>0</v>
      </c>
      <c r="AA309" s="80" cm="1">
        <f t="array" aca="1" ref="AA309" ca="1">_xlfn.IFS(AA312=1,0,INDIRECT("ｄａｔａ!$"&amp;AA$112&amp;"$"&amp;$B309)=2,1,TRUE,0)</f>
        <v>0</v>
      </c>
      <c r="AB309" s="80" cm="1">
        <f t="array" aca="1" ref="AB309" ca="1">_xlfn.IFS(AB312=1,0,INDIRECT("ｄａｔａ!$"&amp;AB$112&amp;"$"&amp;$B309)=2,1,TRUE,0)</f>
        <v>0</v>
      </c>
      <c r="AC309" s="80" cm="1">
        <f t="array" aca="1" ref="AC309" ca="1">_xlfn.IFS(AC312=1,0,INDIRECT("ｄａｔａ!$"&amp;AC$112&amp;"$"&amp;$B309)=2,1,TRUE,0)</f>
        <v>0</v>
      </c>
      <c r="AD309" s="80" cm="1">
        <f t="array" aca="1" ref="AD309" ca="1">_xlfn.IFS(AD312=1,0,INDIRECT("ｄａｔａ!$"&amp;AD$112&amp;"$"&amp;$B309)=2,1,TRUE,0)</f>
        <v>0</v>
      </c>
      <c r="AE309" s="80" cm="1">
        <f t="array" aca="1" ref="AE309" ca="1">_xlfn.IFS(AE312=1,0,INDIRECT("ｄａｔａ!$"&amp;AE$112&amp;"$"&amp;$B309)=2,1,TRUE,0)</f>
        <v>0</v>
      </c>
      <c r="AF309" s="80" cm="1">
        <f t="array" aca="1" ref="AF309" ca="1">_xlfn.IFS(AF312=1,0,INDIRECT("ｄａｔａ!$"&amp;AF$112&amp;"$"&amp;$B309)=2,1,TRUE,0)</f>
        <v>0</v>
      </c>
      <c r="AG309" s="80" cm="1">
        <f t="array" aca="1" ref="AG309" ca="1">_xlfn.IFS(AG312=1,0,INDIRECT("ｄａｔａ!$"&amp;AG$112&amp;"$"&amp;$B309)=2,1,TRUE,0)</f>
        <v>0</v>
      </c>
      <c r="AH309" s="80" cm="1">
        <f t="array" aca="1" ref="AH309" ca="1">_xlfn.IFS(AH312=1,0,INDIRECT("ｄａｔａ!$"&amp;AH$112&amp;"$"&amp;$B309)=2,1,TRUE,0)</f>
        <v>0</v>
      </c>
      <c r="AI309" s="80" cm="1">
        <f t="array" aca="1" ref="AI309" ca="1">_xlfn.IFS(AI312=1,0,INDIRECT("ｄａｔａ!$"&amp;AI$112&amp;"$"&amp;$B309)=2,1,TRUE,0)</f>
        <v>0</v>
      </c>
      <c r="AJ309" s="80" cm="1">
        <f t="array" aca="1" ref="AJ309" ca="1">_xlfn.IFS(AJ312=1,0,INDIRECT("ｄａｔａ!$"&amp;AJ$112&amp;"$"&amp;$B309)=2,1,TRUE,0)</f>
        <v>0</v>
      </c>
      <c r="AK309" s="80" cm="1">
        <f t="array" aca="1" ref="AK309" ca="1">_xlfn.IFS(AK312=1,0,INDIRECT("ｄａｔａ!$"&amp;AK$112&amp;"$"&amp;$B309)=2,1,TRUE,0)</f>
        <v>0</v>
      </c>
      <c r="AL309" s="80" cm="1">
        <f t="array" aca="1" ref="AL309" ca="1">_xlfn.IFS(AL312=1,0,INDIRECT("ｄａｔａ!$"&amp;AL$112&amp;"$"&amp;$B309)=2,1,TRUE,0)</f>
        <v>0</v>
      </c>
      <c r="AM309" s="80" cm="1">
        <f t="array" aca="1" ref="AM309" ca="1">_xlfn.IFS(AM312=1,0,INDIRECT("ｄａｔａ!$"&amp;AM$112&amp;"$"&amp;$B309)=2,1,TRUE,0)</f>
        <v>0</v>
      </c>
      <c r="AN309" s="80" cm="1">
        <f t="array" aca="1" ref="AN309" ca="1">_xlfn.IFS(AN312=1,0,INDIRECT("ｄａｔａ!$"&amp;AN$112&amp;"$"&amp;$B309)=2,1,TRUE,0)</f>
        <v>0</v>
      </c>
      <c r="AO309" s="80" cm="1">
        <f t="array" aca="1" ref="AO309" ca="1">_xlfn.IFS(AO312=1,0,INDIRECT("ｄａｔａ!$"&amp;AO$112&amp;"$"&amp;$B309)=2,1,TRUE,0)</f>
        <v>0</v>
      </c>
      <c r="AP309" s="80">
        <f ca="1">IF(AND(SUM($AQ309:$AZ309)=0,10-SUM($AQ311:$AZ311)&gt;1),1,0)</f>
        <v>0</v>
      </c>
      <c r="AQ309" s="80" cm="1">
        <f t="array" aca="1" ref="AQ309" ca="1">_xlfn.IFS(AQ312=1,0,INDIRECT("ｄａｔａ!$"&amp;AQ$112&amp;"$"&amp;$B309)=2,1,TRUE,0)</f>
        <v>0</v>
      </c>
      <c r="AR309" s="80" cm="1">
        <f t="array" aca="1" ref="AR309" ca="1">_xlfn.IFS(AR312=1,0,INDIRECT("ｄａｔａ!$"&amp;AR$112&amp;"$"&amp;$B309)=2,1,TRUE,0)</f>
        <v>0</v>
      </c>
      <c r="AS309" s="80" cm="1">
        <f t="array" aca="1" ref="AS309" ca="1">_xlfn.IFS(AS312=1,0,INDIRECT("ｄａｔａ!$"&amp;AS$112&amp;"$"&amp;$B309)=2,1,TRUE,0)</f>
        <v>0</v>
      </c>
      <c r="AT309" s="80" cm="1">
        <f t="array" aca="1" ref="AT309" ca="1">_xlfn.IFS(AT312=1,0,INDIRECT("ｄａｔａ!$"&amp;AT$112&amp;"$"&amp;$B309)=2,1,TRUE,0)</f>
        <v>0</v>
      </c>
      <c r="AU309" s="80" cm="1">
        <f t="array" aca="1" ref="AU309" ca="1">_xlfn.IFS(AU312=1,0,INDIRECT("ｄａｔａ!$"&amp;AU$112&amp;"$"&amp;$B309)=2,1,TRUE,0)</f>
        <v>0</v>
      </c>
      <c r="AV309" s="80" cm="1">
        <f t="array" aca="1" ref="AV309" ca="1">_xlfn.IFS(AV312=1,0,INDIRECT("ｄａｔａ!$"&amp;AV$112&amp;"$"&amp;$B309)=2,1,TRUE,0)</f>
        <v>0</v>
      </c>
      <c r="AW309" s="80" cm="1">
        <f t="array" aca="1" ref="AW309" ca="1">_xlfn.IFS(AW312=1,0,INDIRECT("ｄａｔａ!$"&amp;AW$112&amp;"$"&amp;$B309)=2,1,TRUE,0)</f>
        <v>0</v>
      </c>
      <c r="AX309" s="80" cm="1">
        <f t="array" aca="1" ref="AX309" ca="1">_xlfn.IFS(AX312=1,0,INDIRECT("ｄａｔａ!$"&amp;AX$112&amp;"$"&amp;$B309)=2,1,TRUE,0)</f>
        <v>0</v>
      </c>
      <c r="AY309" s="80" cm="1">
        <f t="array" aca="1" ref="AY309" ca="1">_xlfn.IFS(AY312=1,0,INDIRECT("ｄａｔａ!$"&amp;AY$112&amp;"$"&amp;$B309)=2,1,TRUE,0)</f>
        <v>0</v>
      </c>
      <c r="AZ309" s="80" cm="1">
        <f t="array" aca="1" ref="AZ309" ca="1">_xlfn.IFS(AZ312=1,0,INDIRECT("ｄａｔａ!$"&amp;AZ$112&amp;"$"&amp;$B309)=2,1,TRUE,0)</f>
        <v>0</v>
      </c>
      <c r="BA309" s="80">
        <f ca="1">IF(AND(SUM($BB309:$BP309)=0,15-SUM($BB311:$BP311)&gt;1),1,0)</f>
        <v>0</v>
      </c>
      <c r="BB309" s="80" cm="1">
        <f t="array" aca="1" ref="BB309" ca="1">_xlfn.IFS(BB312=1,0,INDIRECT("ｄａｔａ!$"&amp;BB$112&amp;"$"&amp;$B309)=2,1,TRUE,0)</f>
        <v>0</v>
      </c>
      <c r="BC309" s="80" cm="1">
        <f t="array" aca="1" ref="BC309" ca="1">_xlfn.IFS(BC312=1,0,INDIRECT("ｄａｔａ!$"&amp;BC$112&amp;"$"&amp;$B309)=2,1,TRUE,0)</f>
        <v>0</v>
      </c>
      <c r="BD309" s="80" cm="1">
        <f t="array" aca="1" ref="BD309" ca="1">_xlfn.IFS(BD312=1,0,INDIRECT("ｄａｔａ!$"&amp;BD$112&amp;"$"&amp;$B309)=2,1,TRUE,0)</f>
        <v>0</v>
      </c>
      <c r="BE309" s="80" cm="1">
        <f t="array" aca="1" ref="BE309" ca="1">_xlfn.IFS(BE312=1,0,INDIRECT("ｄａｔａ!$"&amp;BE$112&amp;"$"&amp;$B309)=2,1,TRUE,0)</f>
        <v>0</v>
      </c>
      <c r="BF309" s="80" cm="1">
        <f t="array" aca="1" ref="BF309" ca="1">_xlfn.IFS(BF312=1,0,INDIRECT("ｄａｔａ!$"&amp;BF$112&amp;"$"&amp;$B309)=2,1,TRUE,0)</f>
        <v>0</v>
      </c>
      <c r="BG309" s="80" cm="1">
        <f t="array" aca="1" ref="BG309" ca="1">_xlfn.IFS(BG312=1,0,INDIRECT("ｄａｔａ!$"&amp;BG$112&amp;"$"&amp;$B309)=2,1,TRUE,0)</f>
        <v>0</v>
      </c>
      <c r="BH309" s="80" cm="1">
        <f t="array" aca="1" ref="BH309" ca="1">_xlfn.IFS(BH312=1,0,INDIRECT("ｄａｔａ!$"&amp;BH$112&amp;"$"&amp;$B309)=2,1,TRUE,0)</f>
        <v>0</v>
      </c>
      <c r="BI309" s="80" cm="1">
        <f t="array" aca="1" ref="BI309" ca="1">_xlfn.IFS(BI312=1,0,INDIRECT("ｄａｔａ!$"&amp;BI$112&amp;"$"&amp;$B309)=2,1,TRUE,0)</f>
        <v>0</v>
      </c>
      <c r="BJ309" s="80" cm="1">
        <f t="array" aca="1" ref="BJ309" ca="1">_xlfn.IFS(BJ312=1,0,INDIRECT("ｄａｔａ!$"&amp;BJ$112&amp;"$"&amp;$B309)=2,1,TRUE,0)</f>
        <v>0</v>
      </c>
      <c r="BK309" s="80" cm="1">
        <f t="array" aca="1" ref="BK309" ca="1">_xlfn.IFS(BK312=1,0,INDIRECT("ｄａｔａ!$"&amp;BK$112&amp;"$"&amp;$B309)=2,1,TRUE,0)</f>
        <v>0</v>
      </c>
      <c r="BL309" s="80" cm="1">
        <f t="array" aca="1" ref="BL309" ca="1">_xlfn.IFS(BL312=1,0,INDIRECT("ｄａｔａ!$"&amp;BL$112&amp;"$"&amp;$B309)=2,1,TRUE,0)</f>
        <v>0</v>
      </c>
      <c r="BM309" s="80" cm="1">
        <f t="array" aca="1" ref="BM309" ca="1">_xlfn.IFS(BM312=1,0,INDIRECT("ｄａｔａ!$"&amp;BM$112&amp;"$"&amp;$B309)=2,1,TRUE,0)</f>
        <v>0</v>
      </c>
      <c r="BN309" s="80" cm="1">
        <f t="array" aca="1" ref="BN309" ca="1">_xlfn.IFS(BN312=1,0,INDIRECT("ｄａｔａ!$"&amp;BN$112&amp;"$"&amp;$B309)=2,1,TRUE,0)</f>
        <v>0</v>
      </c>
      <c r="BO309" s="80" cm="1">
        <f t="array" aca="1" ref="BO309" ca="1">_xlfn.IFS(BO312=1,0,INDIRECT("ｄａｔａ!$"&amp;BO$112&amp;"$"&amp;$B309)=2,1,TRUE,0)</f>
        <v>0</v>
      </c>
      <c r="BP309" s="80" cm="1">
        <f t="array" aca="1" ref="BP309" ca="1">_xlfn.IFS(BP312=1,0,INDIRECT("ｄａｔａ!$"&amp;BP$112&amp;"$"&amp;$B309)=2,1,TRUE,0)</f>
        <v>0</v>
      </c>
    </row>
    <row r="310" spans="1:68" x14ac:dyDescent="0.2">
      <c r="B310" s="80">
        <f>VLOOKUP($A309,$A$11:$B$110,2,FALSE)</f>
        <v>56</v>
      </c>
      <c r="C310" s="80" t="s">
        <v>2437</v>
      </c>
      <c r="D310" s="80" cm="1">
        <f t="array" aca="1" ref="D310" ca="1">_xlfn.IFS(D311=1,0,AND(ISNUMBER(INDIRECT("ｄａｔａ!$"&amp;D$112&amp;"$"&amp;$B310)),INDIRECT("ｄａｔａ!$"&amp;D$112&amp;"$"&amp;$B310)&lt;=12,INDIRECT("ｄａｔａ!$"&amp;D$112&amp;"$"&amp;$B310)&gt;=1),0,TRUE,1)</f>
        <v>1</v>
      </c>
      <c r="F310" s="80">
        <v>0</v>
      </c>
      <c r="G310" s="80">
        <v>0</v>
      </c>
      <c r="H310" s="80">
        <v>0</v>
      </c>
      <c r="I310" s="80" cm="1">
        <f t="array" aca="1" ref="I310" ca="1">_xlfn.IFS(I311=1,0,AND(ISNUMBER(INDIRECT("ｄａｔａ!$"&amp;I$112&amp;"$"&amp;$B310)),LEN(INDIRECT("ｄａｔａ!$"&amp;I$112&amp;"$"&amp;$B310))=4),0,TRUE,1)</f>
        <v>0</v>
      </c>
      <c r="J310" s="80" cm="1">
        <f t="array" aca="1" ref="J310" ca="1">_xlfn.IFS(J311=1,0,AND(ISNUMBER(INDIRECT("ｄａｔａ!$"&amp;J$112&amp;"$"&amp;$B310)),INDIRECT("ｄａｔａ!$"&amp;J$112&amp;"$"&amp;$B310)&lt;=12,INDIRECT("ｄａｔａ!$"&amp;J$112&amp;"$"&amp;$B310)&gt;=1),0,TRUE,1)</f>
        <v>0</v>
      </c>
      <c r="K310" s="80" cm="1">
        <f t="array" aca="1" ref="K310" ca="1">_xlfn.IFS(K311=1,0,ISNUMBER(INDIRECT("ｄａｔａ!$"&amp;K$112&amp;"$"&amp;$B310)),0,TRUE,1)</f>
        <v>0</v>
      </c>
      <c r="L310" s="80" cm="1">
        <f t="array" aca="1" ref="L310" ca="1">_xlfn.IFS(L311=1,0,AND(ISNUMBER(INDIRECT("ｄａｔａ!$"&amp;L$112&amp;"$"&amp;$B310)),INDIRECT("ｄａｔａ!$"&amp;L$112&amp;"$"&amp;$B310)&gt;0),0,TRUE,1)</f>
        <v>0</v>
      </c>
      <c r="M310" s="80" cm="1">
        <f t="array" aca="1" ref="M310" ca="1">_xlfn.IFS(M311=1,0,AND(INDIRECT("ｄａｔａ!$"&amp;M$112&amp;"$"&amp;$B310)&lt;=5,INDIRECT("ｄａｔａ!$"&amp;M$112&amp;"$"&amp;$B310)&gt;0),0,TRUE,1)</f>
        <v>0</v>
      </c>
      <c r="N310" s="80" cm="1">
        <f t="array" aca="1" ref="N310" ca="1">_xlfn.IFS(N311=1,0,AND(INDIRECT("ｄａｔａ!$"&amp;N$112&amp;"$"&amp;$B310)&lt;=2,INDIRECT("ｄａｔａ!$"&amp;N$112&amp;"$"&amp;$B310)&gt;0),0,TRUE,1)</f>
        <v>0</v>
      </c>
      <c r="O310" s="80" cm="1">
        <f t="array" aca="1" ref="O310" ca="1">_xlfn.IFS(O311=1,0,AND(INDIRECT("ｄａｔａ!$"&amp;O$112&amp;"$"&amp;$B310)&lt;=4,INDIRECT("ｄａｔａ!$"&amp;O$112&amp;"$"&amp;$B310)&gt;0),0,TRUE,1)</f>
        <v>0</v>
      </c>
      <c r="P310" s="80" cm="1">
        <f t="array" aca="1" ref="P310" ca="1">_xlfn.IFS(P311=1,0,AND(INDIRECT("ｄａｔａ!$"&amp;P$112&amp;"$"&amp;$B310)&lt;=3,INDIRECT("ｄａｔａ!$"&amp;P$112&amp;"$"&amp;$B310)&gt;0),0,TRUE,1)</f>
        <v>0</v>
      </c>
      <c r="Q310" s="80" cm="1">
        <f t="array" aca="1" ref="Q310" ca="1">_xlfn.IFS(Q311=1,0,AND(INDIRECT("ｄａｔａ!$"&amp;Q$112&amp;"$"&amp;$B310)&lt;=2,INDIRECT("ｄａｔａ!$"&amp;Q$112&amp;"$"&amp;$B310)&gt;0),0,TRUE,1)</f>
        <v>0</v>
      </c>
      <c r="R310" s="80" cm="1">
        <f t="array" aca="1" ref="R310" ca="1">_xlfn.IFS(R311=1,0,AND(INDIRECT("ｄａｔａ!$"&amp;R$112&amp;"$"&amp;$B310)&lt;=10,INDIRECT("ｄａｔａ!$"&amp;R$112&amp;"$"&amp;$B310)&gt;0),0,TRUE,1)</f>
        <v>0</v>
      </c>
      <c r="S310" s="80" cm="1">
        <f t="array" aca="1" ref="S310" ca="1">_xlfn.IFS(S311=1,0,AND(INDIRECT("ｄａｔａ!$"&amp;S$112&amp;"$"&amp;$B310)&lt;=5,INDIRECT("ｄａｔａ!$"&amp;S$112&amp;"$"&amp;$B310)&gt;0),0,TRUE,1)</f>
        <v>0</v>
      </c>
      <c r="T310" s="80" cm="1">
        <f t="array" aca="1" ref="T310" ca="1">_xlfn.IFS(T311=1,0,AND(INDIRECT("ｄａｔａ!$"&amp;T$112&amp;"$"&amp;$B310)&lt;=9,INDIRECT("ｄａｔａ!$"&amp;T$112&amp;"$"&amp;$B310)&gt;0),0,TRUE,1)</f>
        <v>0</v>
      </c>
      <c r="U310" s="80" cm="1">
        <f t="array" aca="1" ref="U310" ca="1">_xlfn.IFS(U311=1,0,ISNUMBER(INDIRECT("ｄａｔａ!$"&amp;U$112&amp;"$"&amp;$B310)),0,TRUE,1)</f>
        <v>0</v>
      </c>
      <c r="V310" s="80" cm="1">
        <f t="array" aca="1" ref="V310" ca="1">_xlfn.IFS(V311=1,0,AND(INDIRECT("ｄａｔａ!$"&amp;V$112&amp;"$"&amp;$B310)&lt;=4,INDIRECT("ｄａｔａ!$"&amp;V$112&amp;"$"&amp;$B310)&gt;0),0,TRUE,1)</f>
        <v>0</v>
      </c>
      <c r="W310" s="80" cm="1">
        <f t="array" aca="1" ref="W310" ca="1">_xlfn.IFS(W311=1,0,AND(INDIRECT("ｄａｔａ!$"&amp;W$112&amp;"$"&amp;$B310)&lt;=2,INDIRECT("ｄａｔａ!$"&amp;W$112&amp;"$"&amp;$B310)&gt;0),0,TRUE,1)</f>
        <v>0</v>
      </c>
      <c r="X310" s="80">
        <f ca="1">IF(SUM($Y309:$AO309)&gt;1,1,0)</f>
        <v>0</v>
      </c>
      <c r="Y310" s="80" cm="1">
        <f t="array" aca="1" ref="Y310" ca="1">_xlfn.IFS(Y312=1,0,Y311=1,0,AND(INDIRECT("ｄａｔａ!$"&amp;Y$112&amp;"$"&amp;$B310)&lt;=2,INDIRECT("ｄａｔａ!$"&amp;Y$112&amp;"$"&amp;$B310)&gt;0),0,TRUE,1)</f>
        <v>0</v>
      </c>
      <c r="Z310" s="80" cm="1">
        <f t="array" aca="1" ref="Z310" ca="1">_xlfn.IFS(Z312=1,0,Z311=1,0,AND(INDIRECT("ｄａｔａ!$"&amp;Z$112&amp;"$"&amp;$B310)&lt;=2,INDIRECT("ｄａｔａ!$"&amp;Z$112&amp;"$"&amp;$B310)&gt;0),0,TRUE,1)</f>
        <v>0</v>
      </c>
      <c r="AA310" s="80" cm="1">
        <f t="array" aca="1" ref="AA310" ca="1">_xlfn.IFS(AA312=1,0,AA311=1,0,AND(INDIRECT("ｄａｔａ!$"&amp;AA$112&amp;"$"&amp;$B310)&lt;=2,INDIRECT("ｄａｔａ!$"&amp;AA$112&amp;"$"&amp;$B310)&gt;0),0,TRUE,1)</f>
        <v>0</v>
      </c>
      <c r="AB310" s="80" cm="1">
        <f t="array" aca="1" ref="AB310" ca="1">_xlfn.IFS(AB312=1,0,AB311=1,0,AND(INDIRECT("ｄａｔａ!$"&amp;AB$112&amp;"$"&amp;$B310)&lt;=2,INDIRECT("ｄａｔａ!$"&amp;AB$112&amp;"$"&amp;$B310)&gt;0),0,TRUE,1)</f>
        <v>0</v>
      </c>
      <c r="AC310" s="80" cm="1">
        <f t="array" aca="1" ref="AC310" ca="1">_xlfn.IFS(AC312=1,0,AC311=1,0,AND(INDIRECT("ｄａｔａ!$"&amp;AC$112&amp;"$"&amp;$B310)&lt;=2,INDIRECT("ｄａｔａ!$"&amp;AC$112&amp;"$"&amp;$B310)&gt;0),0,TRUE,1)</f>
        <v>0</v>
      </c>
      <c r="AD310" s="80" cm="1">
        <f t="array" aca="1" ref="AD310" ca="1">_xlfn.IFS(AD312=1,0,AD311=1,0,AND(INDIRECT("ｄａｔａ!$"&amp;AD$112&amp;"$"&amp;$B310)&lt;=2,INDIRECT("ｄａｔａ!$"&amp;AD$112&amp;"$"&amp;$B310)&gt;0),0,TRUE,1)</f>
        <v>0</v>
      </c>
      <c r="AE310" s="80" cm="1">
        <f t="array" aca="1" ref="AE310" ca="1">_xlfn.IFS(AE312=1,0,AE311=1,0,AND(INDIRECT("ｄａｔａ!$"&amp;AE$112&amp;"$"&amp;$B310)&lt;=2,INDIRECT("ｄａｔａ!$"&amp;AE$112&amp;"$"&amp;$B310)&gt;0),0,TRUE,1)</f>
        <v>0</v>
      </c>
      <c r="AF310" s="80" cm="1">
        <f t="array" aca="1" ref="AF310" ca="1">_xlfn.IFS(AF312=1,0,AF311=1,0,AND(INDIRECT("ｄａｔａ!$"&amp;AF$112&amp;"$"&amp;$B310)&lt;=2,INDIRECT("ｄａｔａ!$"&amp;AF$112&amp;"$"&amp;$B310)&gt;0),0,TRUE,1)</f>
        <v>0</v>
      </c>
      <c r="AG310" s="80" cm="1">
        <f t="array" aca="1" ref="AG310" ca="1">_xlfn.IFS(AG312=1,0,AG311=1,0,AND(INDIRECT("ｄａｔａ!$"&amp;AG$112&amp;"$"&amp;$B310)&lt;=2,INDIRECT("ｄａｔａ!$"&amp;AG$112&amp;"$"&amp;$B310)&gt;0),0,TRUE,1)</f>
        <v>0</v>
      </c>
      <c r="AH310" s="80" cm="1">
        <f t="array" aca="1" ref="AH310" ca="1">_xlfn.IFS(AH312=1,0,AH311=1,0,AND(INDIRECT("ｄａｔａ!$"&amp;AH$112&amp;"$"&amp;$B310)&lt;=2,INDIRECT("ｄａｔａ!$"&amp;AH$112&amp;"$"&amp;$B310)&gt;0),0,TRUE,1)</f>
        <v>0</v>
      </c>
      <c r="AI310" s="80" cm="1">
        <f t="array" aca="1" ref="AI310" ca="1">_xlfn.IFS(AI312=1,0,AI311=1,0,AND(INDIRECT("ｄａｔａ!$"&amp;AI$112&amp;"$"&amp;$B310)&lt;=2,INDIRECT("ｄａｔａ!$"&amp;AI$112&amp;"$"&amp;$B310)&gt;0),0,TRUE,1)</f>
        <v>0</v>
      </c>
      <c r="AJ310" s="80" cm="1">
        <f t="array" aca="1" ref="AJ310" ca="1">_xlfn.IFS(AJ312=1,0,AJ311=1,0,AND(INDIRECT("ｄａｔａ!$"&amp;AJ$112&amp;"$"&amp;$B310)&lt;=2,INDIRECT("ｄａｔａ!$"&amp;AJ$112&amp;"$"&amp;$B310)&gt;0),0,TRUE,1)</f>
        <v>0</v>
      </c>
      <c r="AK310" s="80" cm="1">
        <f t="array" aca="1" ref="AK310" ca="1">_xlfn.IFS(AK312=1,0,AK311=1,0,AND(INDIRECT("ｄａｔａ!$"&amp;AK$112&amp;"$"&amp;$B310)&lt;=2,INDIRECT("ｄａｔａ!$"&amp;AK$112&amp;"$"&amp;$B310)&gt;0),0,TRUE,1)</f>
        <v>0</v>
      </c>
      <c r="AL310" s="80" cm="1">
        <f t="array" aca="1" ref="AL310" ca="1">_xlfn.IFS(AL312=1,0,AL311=1,0,AND(INDIRECT("ｄａｔａ!$"&amp;AL$112&amp;"$"&amp;$B310)&lt;=2,INDIRECT("ｄａｔａ!$"&amp;AL$112&amp;"$"&amp;$B310)&gt;0),0,TRUE,1)</f>
        <v>0</v>
      </c>
      <c r="AM310" s="80" cm="1">
        <f t="array" aca="1" ref="AM310" ca="1">_xlfn.IFS(AM312=1,0,AM311=1,0,AND(INDIRECT("ｄａｔａ!$"&amp;AM$112&amp;"$"&amp;$B310)&lt;=2,INDIRECT("ｄａｔａ!$"&amp;AM$112&amp;"$"&amp;$B310)&gt;0),0,TRUE,1)</f>
        <v>0</v>
      </c>
      <c r="AN310" s="80" cm="1">
        <f t="array" aca="1" ref="AN310" ca="1">_xlfn.IFS(AN312=1,0,AN311=1,0,AND(INDIRECT("ｄａｔａ!$"&amp;AN$112&amp;"$"&amp;$B310)&lt;=2,INDIRECT("ｄａｔａ!$"&amp;AN$112&amp;"$"&amp;$B310)&gt;0),0,TRUE,1)</f>
        <v>0</v>
      </c>
      <c r="AO310" s="80" cm="1">
        <f t="array" aca="1" ref="AO310" ca="1">_xlfn.IFS(AO312=1,0,AO311=1,0,AND(INDIRECT("ｄａｔａ!$"&amp;AO$112&amp;"$"&amp;$B310)&lt;=2,INDIRECT("ｄａｔａ!$"&amp;AO$112&amp;"$"&amp;$B310)&gt;0),0,TRUE,1)</f>
        <v>0</v>
      </c>
      <c r="AP310" s="80">
        <f ca="1">IF(SUM($AQ309:$AZ309)&gt;1,1,0)</f>
        <v>0</v>
      </c>
      <c r="AQ310" s="80" cm="1">
        <f t="array" aca="1" ref="AQ310" ca="1">_xlfn.IFS(AQ312=1,0,AQ311=1,0,AND(INDIRECT("ｄａｔａ!$"&amp;AQ$112&amp;"$"&amp;$B310)&lt;=2,INDIRECT("ｄａｔａ!$"&amp;AQ$112&amp;"$"&amp;$B310)&gt;0),0,TRUE,1)</f>
        <v>0</v>
      </c>
      <c r="AR310" s="80" cm="1">
        <f t="array" aca="1" ref="AR310" ca="1">_xlfn.IFS(AR312=1,0,AR311=1,0,AND(INDIRECT("ｄａｔａ!$"&amp;AR$112&amp;"$"&amp;$B310)&lt;=2,INDIRECT("ｄａｔａ!$"&amp;AR$112&amp;"$"&amp;$B310)&gt;0),0,TRUE,1)</f>
        <v>0</v>
      </c>
      <c r="AS310" s="80" cm="1">
        <f t="array" aca="1" ref="AS310" ca="1">_xlfn.IFS(AS312=1,0,AS311=1,0,AND(INDIRECT("ｄａｔａ!$"&amp;AS$112&amp;"$"&amp;$B310)&lt;=2,INDIRECT("ｄａｔａ!$"&amp;AS$112&amp;"$"&amp;$B310)&gt;0),0,TRUE,1)</f>
        <v>0</v>
      </c>
      <c r="AT310" s="80" cm="1">
        <f t="array" aca="1" ref="AT310" ca="1">_xlfn.IFS(AT312=1,0,AT311=1,0,AND(INDIRECT("ｄａｔａ!$"&amp;AT$112&amp;"$"&amp;$B310)&lt;=2,INDIRECT("ｄａｔａ!$"&amp;AT$112&amp;"$"&amp;$B310)&gt;0),0,TRUE,1)</f>
        <v>0</v>
      </c>
      <c r="AU310" s="80" cm="1">
        <f t="array" aca="1" ref="AU310" ca="1">_xlfn.IFS(AU312=1,0,AU311=1,0,AND(INDIRECT("ｄａｔａ!$"&amp;AU$112&amp;"$"&amp;$B310)&lt;=2,INDIRECT("ｄａｔａ!$"&amp;AU$112&amp;"$"&amp;$B310)&gt;0),0,TRUE,1)</f>
        <v>0</v>
      </c>
      <c r="AV310" s="80" cm="1">
        <f t="array" aca="1" ref="AV310" ca="1">_xlfn.IFS(AV312=1,0,AV311=1,0,AND(INDIRECT("ｄａｔａ!$"&amp;AV$112&amp;"$"&amp;$B310)&lt;=2,INDIRECT("ｄａｔａ!$"&amp;AV$112&amp;"$"&amp;$B310)&gt;0),0,TRUE,1)</f>
        <v>0</v>
      </c>
      <c r="AW310" s="80" cm="1">
        <f t="array" aca="1" ref="AW310" ca="1">_xlfn.IFS(AW312=1,0,AW311=1,0,AND(INDIRECT("ｄａｔａ!$"&amp;AW$112&amp;"$"&amp;$B310)&lt;=2,INDIRECT("ｄａｔａ!$"&amp;AW$112&amp;"$"&amp;$B310)&gt;0),0,TRUE,1)</f>
        <v>0</v>
      </c>
      <c r="AX310" s="80" cm="1">
        <f t="array" aca="1" ref="AX310" ca="1">_xlfn.IFS(AX312=1,0,AX311=1,0,AND(INDIRECT("ｄａｔａ!$"&amp;AX$112&amp;"$"&amp;$B310)&lt;=2,INDIRECT("ｄａｔａ!$"&amp;AX$112&amp;"$"&amp;$B310)&gt;0),0,TRUE,1)</f>
        <v>0</v>
      </c>
      <c r="AY310" s="80" cm="1">
        <f t="array" aca="1" ref="AY310" ca="1">_xlfn.IFS(AY312=1,0,AY311=1,0,AND(INDIRECT("ｄａｔａ!$"&amp;AY$112&amp;"$"&amp;$B310)&lt;=2,INDIRECT("ｄａｔａ!$"&amp;AY$112&amp;"$"&amp;$B310)&gt;0),0,TRUE,1)</f>
        <v>0</v>
      </c>
      <c r="AZ310" s="80" cm="1">
        <f t="array" aca="1" ref="AZ310" ca="1">_xlfn.IFS(AZ312=1,0,AZ311=1,0,AND(INDIRECT("ｄａｔａ!$"&amp;AZ$112&amp;"$"&amp;$B310)&lt;=2,INDIRECT("ｄａｔａ!$"&amp;AZ$112&amp;"$"&amp;$B310)&gt;0),0,TRUE,1)</f>
        <v>0</v>
      </c>
      <c r="BA310" s="80">
        <f ca="1">IF(SUM($BB309:$BP309)&gt;1,1,0)</f>
        <v>0</v>
      </c>
      <c r="BB310" s="80" cm="1">
        <f t="array" aca="1" ref="BB310" ca="1">_xlfn.IFS(BB312=1,0,BB311=1,0,AND(INDIRECT("ｄａｔａ!$"&amp;BB$112&amp;"$"&amp;$B310)&lt;=2,INDIRECT("ｄａｔａ!$"&amp;BB$112&amp;"$"&amp;$B310)&gt;0),0,TRUE,1)</f>
        <v>0</v>
      </c>
      <c r="BC310" s="80" cm="1">
        <f t="array" aca="1" ref="BC310" ca="1">_xlfn.IFS(BC312=1,0,BC311=1,0,AND(INDIRECT("ｄａｔａ!$"&amp;BC$112&amp;"$"&amp;$B310)&lt;=2,INDIRECT("ｄａｔａ!$"&amp;BC$112&amp;"$"&amp;$B310)&gt;0),0,TRUE,1)</f>
        <v>0</v>
      </c>
      <c r="BD310" s="80" cm="1">
        <f t="array" aca="1" ref="BD310" ca="1">_xlfn.IFS(BD312=1,0,BD311=1,0,AND(INDIRECT("ｄａｔａ!$"&amp;BD$112&amp;"$"&amp;$B310)&lt;=2,INDIRECT("ｄａｔａ!$"&amp;BD$112&amp;"$"&amp;$B310)&gt;0),0,TRUE,1)</f>
        <v>0</v>
      </c>
      <c r="BE310" s="80" cm="1">
        <f t="array" aca="1" ref="BE310" ca="1">_xlfn.IFS(BE312=1,0,BE311=1,0,AND(INDIRECT("ｄａｔａ!$"&amp;BE$112&amp;"$"&amp;$B310)&lt;=2,INDIRECT("ｄａｔａ!$"&amp;BE$112&amp;"$"&amp;$B310)&gt;0),0,TRUE,1)</f>
        <v>0</v>
      </c>
      <c r="BF310" s="80" cm="1">
        <f t="array" aca="1" ref="BF310" ca="1">_xlfn.IFS(BF312=1,0,BF311=1,0,AND(INDIRECT("ｄａｔａ!$"&amp;BF$112&amp;"$"&amp;$B310)&lt;=2,INDIRECT("ｄａｔａ!$"&amp;BF$112&amp;"$"&amp;$B310)&gt;0),0,TRUE,1)</f>
        <v>0</v>
      </c>
      <c r="BG310" s="80" cm="1">
        <f t="array" aca="1" ref="BG310" ca="1">_xlfn.IFS(BG312=1,0,BG311=1,0,AND(INDIRECT("ｄａｔａ!$"&amp;BG$112&amp;"$"&amp;$B310)&lt;=2,INDIRECT("ｄａｔａ!$"&amp;BG$112&amp;"$"&amp;$B310)&gt;0),0,TRUE,1)</f>
        <v>0</v>
      </c>
      <c r="BH310" s="80" cm="1">
        <f t="array" aca="1" ref="BH310" ca="1">_xlfn.IFS(BH312=1,0,BH311=1,0,AND(INDIRECT("ｄａｔａ!$"&amp;BH$112&amp;"$"&amp;$B310)&lt;=2,INDIRECT("ｄａｔａ!$"&amp;BH$112&amp;"$"&amp;$B310)&gt;0),0,TRUE,1)</f>
        <v>0</v>
      </c>
      <c r="BI310" s="80" cm="1">
        <f t="array" aca="1" ref="BI310" ca="1">_xlfn.IFS(BI312=1,0,BI311=1,0,AND(INDIRECT("ｄａｔａ!$"&amp;BI$112&amp;"$"&amp;$B310)&lt;=2,INDIRECT("ｄａｔａ!$"&amp;BI$112&amp;"$"&amp;$B310)&gt;0),0,TRUE,1)</f>
        <v>0</v>
      </c>
      <c r="BJ310" s="80" cm="1">
        <f t="array" aca="1" ref="BJ310" ca="1">_xlfn.IFS(BJ312=1,0,BJ311=1,0,AND(INDIRECT("ｄａｔａ!$"&amp;BJ$112&amp;"$"&amp;$B310)&lt;=2,INDIRECT("ｄａｔａ!$"&amp;BJ$112&amp;"$"&amp;$B310)&gt;0),0,TRUE,1)</f>
        <v>0</v>
      </c>
      <c r="BK310" s="80" cm="1">
        <f t="array" aca="1" ref="BK310" ca="1">_xlfn.IFS(BK312=1,0,BK311=1,0,AND(INDIRECT("ｄａｔａ!$"&amp;BK$112&amp;"$"&amp;$B310)&lt;=2,INDIRECT("ｄａｔａ!$"&amp;BK$112&amp;"$"&amp;$B310)&gt;0),0,TRUE,1)</f>
        <v>0</v>
      </c>
      <c r="BL310" s="80" cm="1">
        <f t="array" aca="1" ref="BL310" ca="1">_xlfn.IFS(BL312=1,0,BL311=1,0,AND(INDIRECT("ｄａｔａ!$"&amp;BL$112&amp;"$"&amp;$B310)&lt;=2,INDIRECT("ｄａｔａ!$"&amp;BL$112&amp;"$"&amp;$B310)&gt;0),0,TRUE,1)</f>
        <v>0</v>
      </c>
      <c r="BM310" s="80" cm="1">
        <f t="array" aca="1" ref="BM310" ca="1">_xlfn.IFS(BM312=1,0,BM311=1,0,AND(INDIRECT("ｄａｔａ!$"&amp;BM$112&amp;"$"&amp;$B310)&lt;=2,INDIRECT("ｄａｔａ!$"&amp;BM$112&amp;"$"&amp;$B310)&gt;0),0,TRUE,1)</f>
        <v>0</v>
      </c>
      <c r="BN310" s="80" cm="1">
        <f t="array" aca="1" ref="BN310" ca="1">_xlfn.IFS(BN312=1,0,BN311=1,0,AND(INDIRECT("ｄａｔａ!$"&amp;BN$112&amp;"$"&amp;$B310)&lt;=2,INDIRECT("ｄａｔａ!$"&amp;BN$112&amp;"$"&amp;$B310)&gt;0),0,TRUE,1)</f>
        <v>0</v>
      </c>
      <c r="BO310" s="80" cm="1">
        <f t="array" aca="1" ref="BO310" ca="1">_xlfn.IFS(BO312=1,0,BO311=1,0,AND(INDIRECT("ｄａｔａ!$"&amp;BO$112&amp;"$"&amp;$B310)&lt;=2,INDIRECT("ｄａｔａ!$"&amp;BO$112&amp;"$"&amp;$B310)&gt;0),0,TRUE,1)</f>
        <v>0</v>
      </c>
      <c r="BP310" s="80" cm="1">
        <f t="array" aca="1" ref="BP310" ca="1">_xlfn.IFS(BP312=1,0,BP311=1,0,AND(INDIRECT("ｄａｔａ!$"&amp;BP$112&amp;"$"&amp;$B310)&lt;=2,INDIRECT("ｄａｔａ!$"&amp;BP$112&amp;"$"&amp;$B310)&gt;0),0,TRUE,1)</f>
        <v>0</v>
      </c>
    </row>
    <row r="311" spans="1:68" x14ac:dyDescent="0.2">
      <c r="B311" s="80">
        <f>VLOOKUP($A309,$A$11:$B$110,2,FALSE)</f>
        <v>56</v>
      </c>
      <c r="C311" s="80" t="s">
        <v>2425</v>
      </c>
      <c r="D311" s="80" cm="1">
        <f t="array" aca="1" ref="D311" ca="1">_xlfn.IFS(D312=1,0,TRIM(INDIRECT("ｄａｔａ!$"&amp;D$112&amp;"$"&amp;$B311))="",1,TRIM(INDIRECT("ｄａｔａ!$"&amp;D$112&amp;"$"&amp;$B311))&lt;&gt;"",0)</f>
        <v>0</v>
      </c>
      <c r="F311" s="80" cm="1">
        <f t="array" aca="1" ref="F311" ca="1">_xlfn.IFS(F312=1,0,TRIM(INDIRECT("ｄａｔａ!$"&amp;F$112&amp;"$"&amp;$B311))="",1,TRIM(INDIRECT("ｄａｔａ!$"&amp;F$112&amp;"$"&amp;$B311))&lt;&gt;"",0)</f>
        <v>1</v>
      </c>
      <c r="G311" s="80" cm="1">
        <f t="array" aca="1" ref="G311" ca="1">_xlfn.IFS(G312=1,0,TRIM(INDIRECT("ｄａｔａ!$"&amp;G$112&amp;"$"&amp;$B311))="",1,TRIM(INDIRECT("ｄａｔａ!$"&amp;G$112&amp;"$"&amp;$B311))&lt;&gt;"",0)</f>
        <v>1</v>
      </c>
      <c r="H311" s="80" cm="1">
        <f t="array" aca="1" ref="H311" ca="1">_xlfn.IFS(H312=1,0,TRIM(INDIRECT("ｄａｔａ!$"&amp;H$112&amp;"$"&amp;$B311))="",1,TRIM(INDIRECT("ｄａｔａ!$"&amp;H$112&amp;"$"&amp;$B311))&lt;&gt;"",0)</f>
        <v>1</v>
      </c>
      <c r="I311" s="80" cm="1">
        <f t="array" aca="1" ref="I311" ca="1">_xlfn.IFS(I312=1,0,TRIM(INDIRECT("ｄａｔａ!$"&amp;I$112&amp;"$"&amp;$B311))="",1,TRIM(INDIRECT("ｄａｔａ!$"&amp;I$112&amp;"$"&amp;$B311))&lt;&gt;"",0)</f>
        <v>1</v>
      </c>
      <c r="J311" s="80" cm="1">
        <f t="array" aca="1" ref="J311" ca="1">_xlfn.IFS(J312=1,0,TRIM(INDIRECT("ｄａｔａ!$"&amp;J$112&amp;"$"&amp;$B311))="",1,TRIM(INDIRECT("ｄａｔａ!$"&amp;J$112&amp;"$"&amp;$B311))&lt;&gt;"",0)</f>
        <v>1</v>
      </c>
      <c r="K311" s="80" cm="1">
        <f t="array" aca="1" ref="K311" ca="1">_xlfn.IFS(K312=1,0,TRIM(INDIRECT("ｄａｔａ!$"&amp;K$112&amp;"$"&amp;$B311))="",1,TRIM(INDIRECT("ｄａｔａ!$"&amp;K$112&amp;"$"&amp;$B311))&lt;&gt;"",0)</f>
        <v>1</v>
      </c>
      <c r="L311" s="80" cm="1">
        <f t="array" aca="1" ref="L311" ca="1">_xlfn.IFS(L312=1,0,TRIM(INDIRECT("ｄａｔａ!$"&amp;L$112&amp;"$"&amp;$B311))="",1,TRIM(INDIRECT("ｄａｔａ!$"&amp;L$112&amp;"$"&amp;$B311))&lt;&gt;"",0)</f>
        <v>1</v>
      </c>
      <c r="M311" s="80" cm="1">
        <f t="array" aca="1" ref="M311" ca="1">_xlfn.IFS(M312=1,0,TRIM(INDIRECT("ｄａｔａ!$"&amp;M$112&amp;"$"&amp;$B311))="",1,TRIM(INDIRECT("ｄａｔａ!$"&amp;M$112&amp;"$"&amp;$B311))&lt;&gt;"",0)</f>
        <v>1</v>
      </c>
      <c r="N311" s="80" cm="1">
        <f t="array" aca="1" ref="N311" ca="1">_xlfn.IFS(N312=1,0,TRIM(INDIRECT("ｄａｔａ!$"&amp;N$112&amp;"$"&amp;$B311))="",1,TRIM(INDIRECT("ｄａｔａ!$"&amp;N$112&amp;"$"&amp;$B311))&lt;&gt;"",0)</f>
        <v>1</v>
      </c>
      <c r="O311" s="80" cm="1">
        <f t="array" aca="1" ref="O311" ca="1">_xlfn.IFS(O312=1,0,TRIM(INDIRECT("ｄａｔａ!$"&amp;O$112&amp;"$"&amp;$B311))="",1,TRIM(INDIRECT("ｄａｔａ!$"&amp;O$112&amp;"$"&amp;$B311))&lt;&gt;"",0)</f>
        <v>1</v>
      </c>
      <c r="P311" s="80" cm="1">
        <f t="array" aca="1" ref="P311" ca="1">_xlfn.IFS(P312=1,0,TRIM(INDIRECT("ｄａｔａ!$"&amp;P$112&amp;"$"&amp;$B311))="",1,TRIM(INDIRECT("ｄａｔａ!$"&amp;P$112&amp;"$"&amp;$B311))&lt;&gt;"",0)</f>
        <v>1</v>
      </c>
      <c r="Q311" s="80" cm="1">
        <f t="array" aca="1" ref="Q311" ca="1">_xlfn.IFS(Q312=1,0,TRIM(INDIRECT("ｄａｔａ!$"&amp;Q$112&amp;"$"&amp;$B311))="",1,TRIM(INDIRECT("ｄａｔａ!$"&amp;Q$112&amp;"$"&amp;$B311))&lt;&gt;"",0)</f>
        <v>1</v>
      </c>
      <c r="R311" s="80" cm="1">
        <f t="array" aca="1" ref="R311" ca="1">_xlfn.IFS(R312=1,0,TRIM(INDIRECT("ｄａｔａ!$"&amp;R$112&amp;"$"&amp;$B311))="",1,TRIM(INDIRECT("ｄａｔａ!$"&amp;R$112&amp;"$"&amp;$B311))&lt;&gt;"",0)</f>
        <v>1</v>
      </c>
      <c r="S311" s="80" cm="1">
        <f t="array" aca="1" ref="S311" ca="1">_xlfn.IFS(S312=1,0,TRIM(INDIRECT("ｄａｔａ!$"&amp;S$112&amp;"$"&amp;$B311))="",1,TRIM(INDIRECT("ｄａｔａ!$"&amp;S$112&amp;"$"&amp;$B311))&lt;&gt;"",0)</f>
        <v>1</v>
      </c>
      <c r="T311" s="80" cm="1">
        <f t="array" aca="1" ref="T311" ca="1">_xlfn.IFS(T312=1,0,TRIM(INDIRECT("ｄａｔａ!$"&amp;T$112&amp;"$"&amp;$B311))="",1,TRIM(INDIRECT("ｄａｔａ!$"&amp;T$112&amp;"$"&amp;$B311))&lt;&gt;"",0)</f>
        <v>1</v>
      </c>
      <c r="U311" s="80" cm="1">
        <f t="array" aca="1" ref="U311" ca="1">_xlfn.IFS(U312=1,0,TRIM(INDIRECT("ｄａｔａ!$"&amp;U$112&amp;"$"&amp;$B311))="",1,TRIM(INDIRECT("ｄａｔａ!$"&amp;U$112&amp;"$"&amp;$B311))&lt;&gt;"",0)</f>
        <v>1</v>
      </c>
      <c r="V311" s="80" cm="1">
        <f t="array" aca="1" ref="V311" ca="1">_xlfn.IFS(V312=1,0,TRIM(INDIRECT("ｄａｔａ!$"&amp;V$112&amp;"$"&amp;$B311))="",1,TRIM(INDIRECT("ｄａｔａ!$"&amp;V$112&amp;"$"&amp;$B311))&lt;&gt;"",0)</f>
        <v>1</v>
      </c>
      <c r="W311" s="80" cm="1">
        <f t="array" aca="1" ref="W311" ca="1">_xlfn.IFS(W312=1,0,TRIM(INDIRECT("ｄａｔａ!$"&amp;W$112&amp;"$"&amp;$B311))="",1,TRIM(INDIRECT("ｄａｔａ!$"&amp;W$112&amp;"$"&amp;$B311))&lt;&gt;"",0)</f>
        <v>1</v>
      </c>
      <c r="X311" s="80">
        <f ca="1">IF(SUM($Y311:$AO311)=17,1,0)</f>
        <v>1</v>
      </c>
      <c r="Y311" s="80" cm="1">
        <f t="array" aca="1" ref="Y311" ca="1">_xlfn.IFS(Y312=1,0,TRIM(INDIRECT("ｄａｔａ!$"&amp;Y$112&amp;"$"&amp;$B311))="",1,TRIM(INDIRECT("ｄａｔａ!$"&amp;Y$112&amp;"$"&amp;$B311))&lt;&gt;"",0)</f>
        <v>1</v>
      </c>
      <c r="Z311" s="80" cm="1">
        <f t="array" aca="1" ref="Z311" ca="1">_xlfn.IFS(Z312=1,0,TRIM(INDIRECT("ｄａｔａ!$"&amp;Z$112&amp;"$"&amp;$B311))="",1,TRIM(INDIRECT("ｄａｔａ!$"&amp;Z$112&amp;"$"&amp;$B311))&lt;&gt;"",0)</f>
        <v>1</v>
      </c>
      <c r="AA311" s="80" cm="1">
        <f t="array" aca="1" ref="AA311" ca="1">_xlfn.IFS(AA312=1,0,TRIM(INDIRECT("ｄａｔａ!$"&amp;AA$112&amp;"$"&amp;$B311))="",1,TRIM(INDIRECT("ｄａｔａ!$"&amp;AA$112&amp;"$"&amp;$B311))&lt;&gt;"",0)</f>
        <v>1</v>
      </c>
      <c r="AB311" s="80" cm="1">
        <f t="array" aca="1" ref="AB311" ca="1">_xlfn.IFS(AB312=1,0,TRIM(INDIRECT("ｄａｔａ!$"&amp;AB$112&amp;"$"&amp;$B311))="",1,TRIM(INDIRECT("ｄａｔａ!$"&amp;AB$112&amp;"$"&amp;$B311))&lt;&gt;"",0)</f>
        <v>1</v>
      </c>
      <c r="AC311" s="80" cm="1">
        <f t="array" aca="1" ref="AC311" ca="1">_xlfn.IFS(AC312=1,0,TRIM(INDIRECT("ｄａｔａ!$"&amp;AC$112&amp;"$"&amp;$B311))="",1,TRIM(INDIRECT("ｄａｔａ!$"&amp;AC$112&amp;"$"&amp;$B311))&lt;&gt;"",0)</f>
        <v>1</v>
      </c>
      <c r="AD311" s="80" cm="1">
        <f t="array" aca="1" ref="AD311" ca="1">_xlfn.IFS(AD312=1,0,TRIM(INDIRECT("ｄａｔａ!$"&amp;AD$112&amp;"$"&amp;$B311))="",1,TRIM(INDIRECT("ｄａｔａ!$"&amp;AD$112&amp;"$"&amp;$B311))&lt;&gt;"",0)</f>
        <v>1</v>
      </c>
      <c r="AE311" s="80" cm="1">
        <f t="array" aca="1" ref="AE311" ca="1">_xlfn.IFS(AE312=1,0,TRIM(INDIRECT("ｄａｔａ!$"&amp;AE$112&amp;"$"&amp;$B311))="",1,TRIM(INDIRECT("ｄａｔａ!$"&amp;AE$112&amp;"$"&amp;$B311))&lt;&gt;"",0)</f>
        <v>1</v>
      </c>
      <c r="AF311" s="80" cm="1">
        <f t="array" aca="1" ref="AF311" ca="1">_xlfn.IFS(AF312=1,0,TRIM(INDIRECT("ｄａｔａ!$"&amp;AF$112&amp;"$"&amp;$B311))="",1,TRIM(INDIRECT("ｄａｔａ!$"&amp;AF$112&amp;"$"&amp;$B311))&lt;&gt;"",0)</f>
        <v>1</v>
      </c>
      <c r="AG311" s="80" cm="1">
        <f t="array" aca="1" ref="AG311" ca="1">_xlfn.IFS(AG312=1,0,TRIM(INDIRECT("ｄａｔａ!$"&amp;AG$112&amp;"$"&amp;$B311))="",1,TRIM(INDIRECT("ｄａｔａ!$"&amp;AG$112&amp;"$"&amp;$B311))&lt;&gt;"",0)</f>
        <v>1</v>
      </c>
      <c r="AH311" s="80" cm="1">
        <f t="array" aca="1" ref="AH311" ca="1">_xlfn.IFS(AH312=1,0,TRIM(INDIRECT("ｄａｔａ!$"&amp;AH$112&amp;"$"&amp;$B311))="",1,TRIM(INDIRECT("ｄａｔａ!$"&amp;AH$112&amp;"$"&amp;$B311))&lt;&gt;"",0)</f>
        <v>1</v>
      </c>
      <c r="AI311" s="80" cm="1">
        <f t="array" aca="1" ref="AI311" ca="1">_xlfn.IFS(AI312=1,0,TRIM(INDIRECT("ｄａｔａ!$"&amp;AI$112&amp;"$"&amp;$B311))="",1,TRIM(INDIRECT("ｄａｔａ!$"&amp;AI$112&amp;"$"&amp;$B311))&lt;&gt;"",0)</f>
        <v>1</v>
      </c>
      <c r="AJ311" s="80" cm="1">
        <f t="array" aca="1" ref="AJ311" ca="1">_xlfn.IFS(AJ312=1,0,TRIM(INDIRECT("ｄａｔａ!$"&amp;AJ$112&amp;"$"&amp;$B311))="",1,TRIM(INDIRECT("ｄａｔａ!$"&amp;AJ$112&amp;"$"&amp;$B311))&lt;&gt;"",0)</f>
        <v>1</v>
      </c>
      <c r="AK311" s="80" cm="1">
        <f t="array" aca="1" ref="AK311" ca="1">_xlfn.IFS(AK312=1,0,TRIM(INDIRECT("ｄａｔａ!$"&amp;AK$112&amp;"$"&amp;$B311))="",1,TRIM(INDIRECT("ｄａｔａ!$"&amp;AK$112&amp;"$"&amp;$B311))&lt;&gt;"",0)</f>
        <v>1</v>
      </c>
      <c r="AL311" s="80" cm="1">
        <f t="array" aca="1" ref="AL311" ca="1">_xlfn.IFS(AL312=1,0,TRIM(INDIRECT("ｄａｔａ!$"&amp;AL$112&amp;"$"&amp;$B311))="",1,TRIM(INDIRECT("ｄａｔａ!$"&amp;AL$112&amp;"$"&amp;$B311))&lt;&gt;"",0)</f>
        <v>1</v>
      </c>
      <c r="AM311" s="80" cm="1">
        <f t="array" aca="1" ref="AM311" ca="1">_xlfn.IFS(AM312=1,0,TRIM(INDIRECT("ｄａｔａ!$"&amp;AM$112&amp;"$"&amp;$B311))="",1,TRIM(INDIRECT("ｄａｔａ!$"&amp;AM$112&amp;"$"&amp;$B311))&lt;&gt;"",0)</f>
        <v>1</v>
      </c>
      <c r="AN311" s="80" cm="1">
        <f t="array" aca="1" ref="AN311" ca="1">_xlfn.IFS(AN312=1,0,TRIM(INDIRECT("ｄａｔａ!$"&amp;AN$112&amp;"$"&amp;$B311))="",1,TRIM(INDIRECT("ｄａｔａ!$"&amp;AN$112&amp;"$"&amp;$B311))&lt;&gt;"",0)</f>
        <v>1</v>
      </c>
      <c r="AO311" s="80" cm="1">
        <f t="array" aca="1" ref="AO311" ca="1">_xlfn.IFS(AO312=1,0,TRIM(INDIRECT("ｄａｔａ!$"&amp;AO$112&amp;"$"&amp;$B311))="",1,TRIM(INDIRECT("ｄａｔａ!$"&amp;AO$112&amp;"$"&amp;$B311))&lt;&gt;"",0)</f>
        <v>1</v>
      </c>
      <c r="AP311" s="80">
        <f ca="1">IF(SUM($AQ311:$AZ311)=10,1,0)</f>
        <v>1</v>
      </c>
      <c r="AQ311" s="80" cm="1">
        <f t="array" aca="1" ref="AQ311" ca="1">_xlfn.IFS(AQ312=1,0,TRIM(INDIRECT("ｄａｔａ!$"&amp;AQ$112&amp;"$"&amp;$B311))="",1,TRIM(INDIRECT("ｄａｔａ!$"&amp;AQ$112&amp;"$"&amp;$B311))&lt;&gt;"",0)</f>
        <v>1</v>
      </c>
      <c r="AR311" s="80" cm="1">
        <f t="array" aca="1" ref="AR311" ca="1">_xlfn.IFS(AR312=1,0,TRIM(INDIRECT("ｄａｔａ!$"&amp;AR$112&amp;"$"&amp;$B311))="",1,TRIM(INDIRECT("ｄａｔａ!$"&amp;AR$112&amp;"$"&amp;$B311))&lt;&gt;"",0)</f>
        <v>1</v>
      </c>
      <c r="AS311" s="80" cm="1">
        <f t="array" aca="1" ref="AS311" ca="1">_xlfn.IFS(AS312=1,0,TRIM(INDIRECT("ｄａｔａ!$"&amp;AS$112&amp;"$"&amp;$B311))="",1,TRIM(INDIRECT("ｄａｔａ!$"&amp;AS$112&amp;"$"&amp;$B311))&lt;&gt;"",0)</f>
        <v>1</v>
      </c>
      <c r="AT311" s="80" cm="1">
        <f t="array" aca="1" ref="AT311" ca="1">_xlfn.IFS(AT312=1,0,TRIM(INDIRECT("ｄａｔａ!$"&amp;AT$112&amp;"$"&amp;$B311))="",1,TRIM(INDIRECT("ｄａｔａ!$"&amp;AT$112&amp;"$"&amp;$B311))&lt;&gt;"",0)</f>
        <v>1</v>
      </c>
      <c r="AU311" s="80" cm="1">
        <f t="array" aca="1" ref="AU311" ca="1">_xlfn.IFS(AU312=1,0,TRIM(INDIRECT("ｄａｔａ!$"&amp;AU$112&amp;"$"&amp;$B311))="",1,TRIM(INDIRECT("ｄａｔａ!$"&amp;AU$112&amp;"$"&amp;$B311))&lt;&gt;"",0)</f>
        <v>1</v>
      </c>
      <c r="AV311" s="80" cm="1">
        <f t="array" aca="1" ref="AV311" ca="1">_xlfn.IFS(AV312=1,0,TRIM(INDIRECT("ｄａｔａ!$"&amp;AV$112&amp;"$"&amp;$B311))="",1,TRIM(INDIRECT("ｄａｔａ!$"&amp;AV$112&amp;"$"&amp;$B311))&lt;&gt;"",0)</f>
        <v>1</v>
      </c>
      <c r="AW311" s="80" cm="1">
        <f t="array" aca="1" ref="AW311" ca="1">_xlfn.IFS(AW312=1,0,TRIM(INDIRECT("ｄａｔａ!$"&amp;AW$112&amp;"$"&amp;$B311))="",1,TRIM(INDIRECT("ｄａｔａ!$"&amp;AW$112&amp;"$"&amp;$B311))&lt;&gt;"",0)</f>
        <v>1</v>
      </c>
      <c r="AX311" s="80" cm="1">
        <f t="array" aca="1" ref="AX311" ca="1">_xlfn.IFS(AX312=1,0,TRIM(INDIRECT("ｄａｔａ!$"&amp;AX$112&amp;"$"&amp;$B311))="",1,TRIM(INDIRECT("ｄａｔａ!$"&amp;AX$112&amp;"$"&amp;$B311))&lt;&gt;"",0)</f>
        <v>1</v>
      </c>
      <c r="AY311" s="80" cm="1">
        <f t="array" aca="1" ref="AY311" ca="1">_xlfn.IFS(AY312=1,0,TRIM(INDIRECT("ｄａｔａ!$"&amp;AY$112&amp;"$"&amp;$B311))="",1,TRIM(INDIRECT("ｄａｔａ!$"&amp;AY$112&amp;"$"&amp;$B311))&lt;&gt;"",0)</f>
        <v>1</v>
      </c>
      <c r="AZ311" s="80" cm="1">
        <f t="array" aca="1" ref="AZ311" ca="1">_xlfn.IFS(AZ312=1,0,TRIM(INDIRECT("ｄａｔａ!$"&amp;AZ$112&amp;"$"&amp;$B311))="",1,TRIM(INDIRECT("ｄａｔａ!$"&amp;AZ$112&amp;"$"&amp;$B311))&lt;&gt;"",0)</f>
        <v>1</v>
      </c>
      <c r="BA311" s="80">
        <f ca="1">IF(SUM($BB311:$BP311)=15,1,0)</f>
        <v>1</v>
      </c>
      <c r="BB311" s="80" cm="1">
        <f t="array" aca="1" ref="BB311" ca="1">_xlfn.IFS(BB312=1,0,TRIM(INDIRECT("ｄａｔａ!$"&amp;BB$112&amp;"$"&amp;$B311))="",1,TRIM(INDIRECT("ｄａｔａ!$"&amp;BB$112&amp;"$"&amp;$B311))&lt;&gt;"",0)</f>
        <v>1</v>
      </c>
      <c r="BC311" s="80" cm="1">
        <f t="array" aca="1" ref="BC311" ca="1">_xlfn.IFS(BC312=1,0,TRIM(INDIRECT("ｄａｔａ!$"&amp;BC$112&amp;"$"&amp;$B311))="",1,TRIM(INDIRECT("ｄａｔａ!$"&amp;BC$112&amp;"$"&amp;$B311))&lt;&gt;"",0)</f>
        <v>1</v>
      </c>
      <c r="BD311" s="80" cm="1">
        <f t="array" aca="1" ref="BD311" ca="1">_xlfn.IFS(BD312=1,0,TRIM(INDIRECT("ｄａｔａ!$"&amp;BD$112&amp;"$"&amp;$B311))="",1,TRIM(INDIRECT("ｄａｔａ!$"&amp;BD$112&amp;"$"&amp;$B311))&lt;&gt;"",0)</f>
        <v>1</v>
      </c>
      <c r="BE311" s="80" cm="1">
        <f t="array" aca="1" ref="BE311" ca="1">_xlfn.IFS(BE312=1,0,TRIM(INDIRECT("ｄａｔａ!$"&amp;BE$112&amp;"$"&amp;$B311))="",1,TRIM(INDIRECT("ｄａｔａ!$"&amp;BE$112&amp;"$"&amp;$B311))&lt;&gt;"",0)</f>
        <v>1</v>
      </c>
      <c r="BF311" s="80" cm="1">
        <f t="array" aca="1" ref="BF311" ca="1">_xlfn.IFS(BF312=1,0,TRIM(INDIRECT("ｄａｔａ!$"&amp;BF$112&amp;"$"&amp;$B311))="",1,TRIM(INDIRECT("ｄａｔａ!$"&amp;BF$112&amp;"$"&amp;$B311))&lt;&gt;"",0)</f>
        <v>1</v>
      </c>
      <c r="BG311" s="80" cm="1">
        <f t="array" aca="1" ref="BG311" ca="1">_xlfn.IFS(BG312=1,0,TRIM(INDIRECT("ｄａｔａ!$"&amp;BG$112&amp;"$"&amp;$B311))="",1,TRIM(INDIRECT("ｄａｔａ!$"&amp;BG$112&amp;"$"&amp;$B311))&lt;&gt;"",0)</f>
        <v>1</v>
      </c>
      <c r="BH311" s="80" cm="1">
        <f t="array" aca="1" ref="BH311" ca="1">_xlfn.IFS(BH312=1,0,TRIM(INDIRECT("ｄａｔａ!$"&amp;BH$112&amp;"$"&amp;$B311))="",1,TRIM(INDIRECT("ｄａｔａ!$"&amp;BH$112&amp;"$"&amp;$B311))&lt;&gt;"",0)</f>
        <v>1</v>
      </c>
      <c r="BI311" s="80" cm="1">
        <f t="array" aca="1" ref="BI311" ca="1">_xlfn.IFS(BI312=1,0,TRIM(INDIRECT("ｄａｔａ!$"&amp;BI$112&amp;"$"&amp;$B311))="",1,TRIM(INDIRECT("ｄａｔａ!$"&amp;BI$112&amp;"$"&amp;$B311))&lt;&gt;"",0)</f>
        <v>1</v>
      </c>
      <c r="BJ311" s="80" cm="1">
        <f t="array" aca="1" ref="BJ311" ca="1">_xlfn.IFS(BJ312=1,0,TRIM(INDIRECT("ｄａｔａ!$"&amp;BJ$112&amp;"$"&amp;$B311))="",1,TRIM(INDIRECT("ｄａｔａ!$"&amp;BJ$112&amp;"$"&amp;$B311))&lt;&gt;"",0)</f>
        <v>1</v>
      </c>
      <c r="BK311" s="80" cm="1">
        <f t="array" aca="1" ref="BK311" ca="1">_xlfn.IFS(BK312=1,0,TRIM(INDIRECT("ｄａｔａ!$"&amp;BK$112&amp;"$"&amp;$B311))="",1,TRIM(INDIRECT("ｄａｔａ!$"&amp;BK$112&amp;"$"&amp;$B311))&lt;&gt;"",0)</f>
        <v>1</v>
      </c>
      <c r="BL311" s="80" cm="1">
        <f t="array" aca="1" ref="BL311" ca="1">_xlfn.IFS(BL312=1,0,TRIM(INDIRECT("ｄａｔａ!$"&amp;BL$112&amp;"$"&amp;$B311))="",1,TRIM(INDIRECT("ｄａｔａ!$"&amp;BL$112&amp;"$"&amp;$B311))&lt;&gt;"",0)</f>
        <v>1</v>
      </c>
      <c r="BM311" s="80" cm="1">
        <f t="array" aca="1" ref="BM311" ca="1">_xlfn.IFS(BM312=1,0,TRIM(INDIRECT("ｄａｔａ!$"&amp;BM$112&amp;"$"&amp;$B311))="",1,TRIM(INDIRECT("ｄａｔａ!$"&amp;BM$112&amp;"$"&amp;$B311))&lt;&gt;"",0)</f>
        <v>1</v>
      </c>
      <c r="BN311" s="80" cm="1">
        <f t="array" aca="1" ref="BN311" ca="1">_xlfn.IFS(BN312=1,0,TRIM(INDIRECT("ｄａｔａ!$"&amp;BN$112&amp;"$"&amp;$B311))="",1,TRIM(INDIRECT("ｄａｔａ!$"&amp;BN$112&amp;"$"&amp;$B311))&lt;&gt;"",0)</f>
        <v>1</v>
      </c>
      <c r="BO311" s="80" cm="1">
        <f t="array" aca="1" ref="BO311" ca="1">_xlfn.IFS(BO312=1,0,TRIM(INDIRECT("ｄａｔａ!$"&amp;BO$112&amp;"$"&amp;$B311))="",1,TRIM(INDIRECT("ｄａｔａ!$"&amp;BO$112&amp;"$"&amp;$B311))&lt;&gt;"",0)</f>
        <v>1</v>
      </c>
      <c r="BP311" s="80" cm="1">
        <f t="array" aca="1" ref="BP311" ca="1">_xlfn.IFS(BP312=1,0,TRIM(INDIRECT("ｄａｔａ!$"&amp;BP$112&amp;"$"&amp;$B311))="",1,TRIM(INDIRECT("ｄａｔａ!$"&amp;BP$112&amp;"$"&amp;$B311))&lt;&gt;"",0)</f>
        <v>1</v>
      </c>
    </row>
    <row r="312" spans="1:68" x14ac:dyDescent="0.2">
      <c r="B312" s="80">
        <f>VLOOKUP($A309,$A$11:$B$110,2,FALSE)</f>
        <v>56</v>
      </c>
      <c r="C312" s="80" t="s">
        <v>2430</v>
      </c>
      <c r="D312" s="80" cm="1">
        <f t="array" aca="1" ref="D312" ca="1">IF(ISERROR(INDIRECT("ｄａｔａ!$"&amp;D$112&amp;"$"&amp;$B312)),1,0)</f>
        <v>0</v>
      </c>
      <c r="F312" s="80" cm="1">
        <f t="array" aca="1" ref="F312" ca="1">IF(ISERROR(INDIRECT("ｄａｔａ!$"&amp;F$112&amp;"$"&amp;$B312)),1,0)</f>
        <v>0</v>
      </c>
      <c r="G312" s="80" cm="1">
        <f t="array" aca="1" ref="G312" ca="1">IF(ISERROR(INDIRECT("ｄａｔａ!$"&amp;G$112&amp;"$"&amp;$B312)),1,0)</f>
        <v>0</v>
      </c>
      <c r="H312" s="80" cm="1">
        <f t="array" aca="1" ref="H312" ca="1">IF(ISERROR(INDIRECT("ｄａｔａ!$"&amp;H$112&amp;"$"&amp;$B312)),1,0)</f>
        <v>0</v>
      </c>
      <c r="I312" s="80" cm="1">
        <f t="array" aca="1" ref="I312" ca="1">IF(ISERROR(INDIRECT("ｄａｔａ!$"&amp;I$112&amp;"$"&amp;$B312)),1,0)</f>
        <v>0</v>
      </c>
      <c r="J312" s="80" cm="1">
        <f t="array" aca="1" ref="J312" ca="1">IF(ISERROR(INDIRECT("ｄａｔａ!$"&amp;J$112&amp;"$"&amp;$B312)),1,0)</f>
        <v>0</v>
      </c>
      <c r="K312" s="80" cm="1">
        <f t="array" aca="1" ref="K312" ca="1">IF(ISERROR(INDIRECT("ｄａｔａ!$"&amp;K$112&amp;"$"&amp;$B312)),1,0)</f>
        <v>0</v>
      </c>
      <c r="L312" s="80" cm="1">
        <f t="array" aca="1" ref="L312" ca="1">IF(ISERROR(INDIRECT("ｄａｔａ!$"&amp;L$112&amp;"$"&amp;$B312)),1,0)</f>
        <v>0</v>
      </c>
      <c r="M312" s="80" cm="1">
        <f t="array" aca="1" ref="M312" ca="1">IF(ISERROR(INDIRECT("ｄａｔａ!$"&amp;M$112&amp;"$"&amp;$B312)),1,0)</f>
        <v>0</v>
      </c>
      <c r="N312" s="80" cm="1">
        <f t="array" aca="1" ref="N312" ca="1">IF(ISERROR(INDIRECT("ｄａｔａ!$"&amp;N$112&amp;"$"&amp;$B312)),1,0)</f>
        <v>0</v>
      </c>
      <c r="O312" s="80" cm="1">
        <f t="array" aca="1" ref="O312" ca="1">IF(ISERROR(INDIRECT("ｄａｔａ!$"&amp;O$112&amp;"$"&amp;$B312)),1,0)</f>
        <v>0</v>
      </c>
      <c r="P312" s="80" cm="1">
        <f t="array" aca="1" ref="P312" ca="1">IF(ISERROR(INDIRECT("ｄａｔａ!$"&amp;P$112&amp;"$"&amp;$B312)),1,0)</f>
        <v>0</v>
      </c>
      <c r="Q312" s="80" cm="1">
        <f t="array" aca="1" ref="Q312" ca="1">IF(ISERROR(INDIRECT("ｄａｔａ!$"&amp;Q$112&amp;"$"&amp;$B312)),1,0)</f>
        <v>0</v>
      </c>
      <c r="R312" s="80" cm="1">
        <f t="array" aca="1" ref="R312" ca="1">IF(ISERROR(INDIRECT("ｄａｔａ!$"&amp;R$112&amp;"$"&amp;$B312)),1,0)</f>
        <v>0</v>
      </c>
      <c r="S312" s="80" cm="1">
        <f t="array" aca="1" ref="S312" ca="1">IF(ISERROR(INDIRECT("ｄａｔａ!$"&amp;S$112&amp;"$"&amp;$B312)),1,0)</f>
        <v>0</v>
      </c>
      <c r="T312" s="80" cm="1">
        <f t="array" aca="1" ref="T312" ca="1">IF(ISERROR(INDIRECT("ｄａｔａ!$"&amp;T$112&amp;"$"&amp;$B312)),1,0)</f>
        <v>0</v>
      </c>
      <c r="U312" s="80" cm="1">
        <f t="array" aca="1" ref="U312" ca="1">IF(ISERROR(INDIRECT("ｄａｔａ!$"&amp;U$112&amp;"$"&amp;$B312)),1,0)</f>
        <v>0</v>
      </c>
      <c r="V312" s="80" cm="1">
        <f t="array" aca="1" ref="V312" ca="1">IF(ISERROR(INDIRECT("ｄａｔａ!$"&amp;V$112&amp;"$"&amp;$B312)),1,0)</f>
        <v>0</v>
      </c>
      <c r="W312" s="80" cm="1">
        <f t="array" aca="1" ref="W312" ca="1">IF(ISERROR(INDIRECT("ｄａｔａ!$"&amp;W$112&amp;"$"&amp;$B312)),1,0)</f>
        <v>0</v>
      </c>
      <c r="X312" s="80">
        <f ca="1">IF(SUM($Y310:$AO310,$Y312:$AO312)&gt;0,1,0)</f>
        <v>0</v>
      </c>
      <c r="Y312" s="80" cm="1">
        <f t="array" aca="1" ref="Y312" ca="1">IF(ISERROR(INDIRECT("ｄａｔａ!$"&amp;Y$112&amp;"$"&amp;$B312)),1,0)</f>
        <v>0</v>
      </c>
      <c r="Z312" s="80" cm="1">
        <f t="array" aca="1" ref="Z312" ca="1">IF(ISERROR(INDIRECT("ｄａｔａ!$"&amp;Z$112&amp;"$"&amp;$B312)),1,0)</f>
        <v>0</v>
      </c>
      <c r="AA312" s="80" cm="1">
        <f t="array" aca="1" ref="AA312" ca="1">IF(ISERROR(INDIRECT("ｄａｔａ!$"&amp;AA$112&amp;"$"&amp;$B312)),1,0)</f>
        <v>0</v>
      </c>
      <c r="AB312" s="80" cm="1">
        <f t="array" aca="1" ref="AB312" ca="1">IF(ISERROR(INDIRECT("ｄａｔａ!$"&amp;AB$112&amp;"$"&amp;$B312)),1,0)</f>
        <v>0</v>
      </c>
      <c r="AC312" s="80" cm="1">
        <f t="array" aca="1" ref="AC312" ca="1">IF(ISERROR(INDIRECT("ｄａｔａ!$"&amp;AC$112&amp;"$"&amp;$B312)),1,0)</f>
        <v>0</v>
      </c>
      <c r="AD312" s="80" cm="1">
        <f t="array" aca="1" ref="AD312" ca="1">IF(ISERROR(INDIRECT("ｄａｔａ!$"&amp;AD$112&amp;"$"&amp;$B312)),1,0)</f>
        <v>0</v>
      </c>
      <c r="AE312" s="80" cm="1">
        <f t="array" aca="1" ref="AE312" ca="1">IF(ISERROR(INDIRECT("ｄａｔａ!$"&amp;AE$112&amp;"$"&amp;$B312)),1,0)</f>
        <v>0</v>
      </c>
      <c r="AF312" s="80" cm="1">
        <f t="array" aca="1" ref="AF312" ca="1">IF(ISERROR(INDIRECT("ｄａｔａ!$"&amp;AF$112&amp;"$"&amp;$B312)),1,0)</f>
        <v>0</v>
      </c>
      <c r="AG312" s="80" cm="1">
        <f t="array" aca="1" ref="AG312" ca="1">IF(ISERROR(INDIRECT("ｄａｔａ!$"&amp;AG$112&amp;"$"&amp;$B312)),1,0)</f>
        <v>0</v>
      </c>
      <c r="AH312" s="80" cm="1">
        <f t="array" aca="1" ref="AH312" ca="1">IF(ISERROR(INDIRECT("ｄａｔａ!$"&amp;AH$112&amp;"$"&amp;$B312)),1,0)</f>
        <v>0</v>
      </c>
      <c r="AI312" s="80" cm="1">
        <f t="array" aca="1" ref="AI312" ca="1">IF(ISERROR(INDIRECT("ｄａｔａ!$"&amp;AI$112&amp;"$"&amp;$B312)),1,0)</f>
        <v>0</v>
      </c>
      <c r="AJ312" s="80" cm="1">
        <f t="array" aca="1" ref="AJ312" ca="1">IF(ISERROR(INDIRECT("ｄａｔａ!$"&amp;AJ$112&amp;"$"&amp;$B312)),1,0)</f>
        <v>0</v>
      </c>
      <c r="AK312" s="80" cm="1">
        <f t="array" aca="1" ref="AK312" ca="1">IF(ISERROR(INDIRECT("ｄａｔａ!$"&amp;AK$112&amp;"$"&amp;$B312)),1,0)</f>
        <v>0</v>
      </c>
      <c r="AL312" s="80" cm="1">
        <f t="array" aca="1" ref="AL312" ca="1">IF(ISERROR(INDIRECT("ｄａｔａ!$"&amp;AL$112&amp;"$"&amp;$B312)),1,0)</f>
        <v>0</v>
      </c>
      <c r="AM312" s="80" cm="1">
        <f t="array" aca="1" ref="AM312" ca="1">IF(ISERROR(INDIRECT("ｄａｔａ!$"&amp;AM$112&amp;"$"&amp;$B312)),1,0)</f>
        <v>0</v>
      </c>
      <c r="AN312" s="80" cm="1">
        <f t="array" aca="1" ref="AN312" ca="1">IF(ISERROR(INDIRECT("ｄａｔａ!$"&amp;AN$112&amp;"$"&amp;$B312)),1,0)</f>
        <v>0</v>
      </c>
      <c r="AO312" s="80" cm="1">
        <f t="array" aca="1" ref="AO312" ca="1">IF(ISERROR(INDIRECT("ｄａｔａ!$"&amp;AO$112&amp;"$"&amp;$B312)),1,0)</f>
        <v>0</v>
      </c>
      <c r="AP312" s="80">
        <f ca="1">IF(SUM($AQ310:$AZ310,$AQ312:$AZ312)&gt;0,1,0)</f>
        <v>0</v>
      </c>
      <c r="AQ312" s="80" cm="1">
        <f t="array" aca="1" ref="AQ312" ca="1">IF(ISERROR(INDIRECT("ｄａｔａ!$"&amp;AQ$112&amp;"$"&amp;$B312)),1,0)</f>
        <v>0</v>
      </c>
      <c r="AR312" s="80" cm="1">
        <f t="array" aca="1" ref="AR312" ca="1">IF(ISERROR(INDIRECT("ｄａｔａ!$"&amp;AR$112&amp;"$"&amp;$B312)),1,0)</f>
        <v>0</v>
      </c>
      <c r="AS312" s="80" cm="1">
        <f t="array" aca="1" ref="AS312" ca="1">IF(ISERROR(INDIRECT("ｄａｔａ!$"&amp;AS$112&amp;"$"&amp;$B312)),1,0)</f>
        <v>0</v>
      </c>
      <c r="AT312" s="80" cm="1">
        <f t="array" aca="1" ref="AT312" ca="1">IF(ISERROR(INDIRECT("ｄａｔａ!$"&amp;AT$112&amp;"$"&amp;$B312)),1,0)</f>
        <v>0</v>
      </c>
      <c r="AU312" s="80" cm="1">
        <f t="array" aca="1" ref="AU312" ca="1">IF(ISERROR(INDIRECT("ｄａｔａ!$"&amp;AU$112&amp;"$"&amp;$B312)),1,0)</f>
        <v>0</v>
      </c>
      <c r="AV312" s="80" cm="1">
        <f t="array" aca="1" ref="AV312" ca="1">IF(ISERROR(INDIRECT("ｄａｔａ!$"&amp;AV$112&amp;"$"&amp;$B312)),1,0)</f>
        <v>0</v>
      </c>
      <c r="AW312" s="80" cm="1">
        <f t="array" aca="1" ref="AW312" ca="1">IF(ISERROR(INDIRECT("ｄａｔａ!$"&amp;AW$112&amp;"$"&amp;$B312)),1,0)</f>
        <v>0</v>
      </c>
      <c r="AX312" s="80" cm="1">
        <f t="array" aca="1" ref="AX312" ca="1">IF(ISERROR(INDIRECT("ｄａｔａ!$"&amp;AX$112&amp;"$"&amp;$B312)),1,0)</f>
        <v>0</v>
      </c>
      <c r="AY312" s="80" cm="1">
        <f t="array" aca="1" ref="AY312" ca="1">IF(ISERROR(INDIRECT("ｄａｔａ!$"&amp;AY$112&amp;"$"&amp;$B312)),1,0)</f>
        <v>0</v>
      </c>
      <c r="AZ312" s="80" cm="1">
        <f t="array" aca="1" ref="AZ312" ca="1">IF(ISERROR(INDIRECT("ｄａｔａ!$"&amp;AZ$112&amp;"$"&amp;$B312)),1,0)</f>
        <v>0</v>
      </c>
      <c r="BA312" s="80">
        <f ca="1">IF(SUM($BB310:$BP310,$BB312:$BP312)&gt;0,1,0)</f>
        <v>0</v>
      </c>
      <c r="BB312" s="80" cm="1">
        <f t="array" aca="1" ref="BB312" ca="1">IF(ISERROR(INDIRECT("ｄａｔａ!$"&amp;BB$112&amp;"$"&amp;$B312)),1,0)</f>
        <v>0</v>
      </c>
      <c r="BC312" s="80" cm="1">
        <f t="array" aca="1" ref="BC312" ca="1">IF(ISERROR(INDIRECT("ｄａｔａ!$"&amp;BC$112&amp;"$"&amp;$B312)),1,0)</f>
        <v>0</v>
      </c>
      <c r="BD312" s="80" cm="1">
        <f t="array" aca="1" ref="BD312" ca="1">IF(ISERROR(INDIRECT("ｄａｔａ!$"&amp;BD$112&amp;"$"&amp;$B312)),1,0)</f>
        <v>0</v>
      </c>
      <c r="BE312" s="80" cm="1">
        <f t="array" aca="1" ref="BE312" ca="1">IF(ISERROR(INDIRECT("ｄａｔａ!$"&amp;BE$112&amp;"$"&amp;$B312)),1,0)</f>
        <v>0</v>
      </c>
      <c r="BF312" s="80" cm="1">
        <f t="array" aca="1" ref="BF312" ca="1">IF(ISERROR(INDIRECT("ｄａｔａ!$"&amp;BF$112&amp;"$"&amp;$B312)),1,0)</f>
        <v>0</v>
      </c>
      <c r="BG312" s="80" cm="1">
        <f t="array" aca="1" ref="BG312" ca="1">IF(ISERROR(INDIRECT("ｄａｔａ!$"&amp;BG$112&amp;"$"&amp;$B312)),1,0)</f>
        <v>0</v>
      </c>
      <c r="BH312" s="80" cm="1">
        <f t="array" aca="1" ref="BH312" ca="1">IF(ISERROR(INDIRECT("ｄａｔａ!$"&amp;BH$112&amp;"$"&amp;$B312)),1,0)</f>
        <v>0</v>
      </c>
      <c r="BI312" s="80" cm="1">
        <f t="array" aca="1" ref="BI312" ca="1">IF(ISERROR(INDIRECT("ｄａｔａ!$"&amp;BI$112&amp;"$"&amp;$B312)),1,0)</f>
        <v>0</v>
      </c>
      <c r="BJ312" s="80" cm="1">
        <f t="array" aca="1" ref="BJ312" ca="1">IF(ISERROR(INDIRECT("ｄａｔａ!$"&amp;BJ$112&amp;"$"&amp;$B312)),1,0)</f>
        <v>0</v>
      </c>
      <c r="BK312" s="80" cm="1">
        <f t="array" aca="1" ref="BK312" ca="1">IF(ISERROR(INDIRECT("ｄａｔａ!$"&amp;BK$112&amp;"$"&amp;$B312)),1,0)</f>
        <v>0</v>
      </c>
      <c r="BL312" s="80" cm="1">
        <f t="array" aca="1" ref="BL312" ca="1">IF(ISERROR(INDIRECT("ｄａｔａ!$"&amp;BL$112&amp;"$"&amp;$B312)),1,0)</f>
        <v>0</v>
      </c>
      <c r="BM312" s="80" cm="1">
        <f t="array" aca="1" ref="BM312" ca="1">IF(ISERROR(INDIRECT("ｄａｔａ!$"&amp;BM$112&amp;"$"&amp;$B312)),1,0)</f>
        <v>0</v>
      </c>
      <c r="BN312" s="80" cm="1">
        <f t="array" aca="1" ref="BN312" ca="1">IF(ISERROR(INDIRECT("ｄａｔａ!$"&amp;BN$112&amp;"$"&amp;$B312)),1,0)</f>
        <v>0</v>
      </c>
      <c r="BO312" s="80" cm="1">
        <f t="array" aca="1" ref="BO312" ca="1">IF(ISERROR(INDIRECT("ｄａｔａ!$"&amp;BO$112&amp;"$"&amp;$B312)),1,0)</f>
        <v>0</v>
      </c>
      <c r="BP312" s="80" cm="1">
        <f t="array" aca="1" ref="BP312" ca="1">IF(ISERROR(INDIRECT("ｄａｔａ!$"&amp;BP$112&amp;"$"&amp;$B312)),1,0)</f>
        <v>0</v>
      </c>
    </row>
    <row r="313" spans="1:68" x14ac:dyDescent="0.2">
      <c r="A313" s="80" t="s">
        <v>2368</v>
      </c>
      <c r="B313" s="80">
        <f>VLOOKUP($A313,$A$11:$B$110,2,FALSE)</f>
        <v>57</v>
      </c>
      <c r="C313" s="80" t="s">
        <v>2435</v>
      </c>
      <c r="D313" s="80" cm="1">
        <f t="array" aca="1" ref="D313" ca="1">_xlfn.IFS(D314=1,0,D315=1,0,AND(INDIRECT("ｄａｔａ!$"&amp;D$112&amp;"$"&amp;$B313)&lt;=INDIRECT("kikan!$Q$11"),INDIRECT("ｄａｔａ!$"&amp;D$112&amp;"$"&amp;$B313)&gt;=INDIRECT("kikan!$K$11")),0,TRUE,1)</f>
        <v>0</v>
      </c>
      <c r="F313" s="80">
        <v>0</v>
      </c>
      <c r="G313" s="80">
        <v>0</v>
      </c>
      <c r="H313" s="80">
        <v>0</v>
      </c>
      <c r="I313" s="80" cm="1">
        <f t="array" aca="1" ref="I313" ca="1">_xlfn.IFS(I314=1,0,I315=1,0,INDIRECT("ｄａｔａ!$"&amp;I$112&amp;"$"&amp;$B313)&gt;=INDIRECT("kikan!$I$11"),0,TRUE,1)</f>
        <v>0</v>
      </c>
      <c r="J313" s="80" cm="1">
        <f t="array" aca="1" ref="J313" ca="1">_xlfn.IFS(D316=1,0,I313=1,0,J314=1,0,I315=1,0,J315=1,0,INDIRECT("ｄａｔａ!$"&amp;I$112&amp;"$"&amp;$B313)&gt;INDIRECT("kikan!$I$11"),0,INDIRECT("ｄａｔａ!$"&amp;J$112&amp;"$"&amp;$B313)&gt;=INDIRECT("ｄａｔａ!$"&amp;D$112&amp;"$"&amp;$B313),0,TRUE,1)</f>
        <v>0</v>
      </c>
      <c r="K313" s="80" cm="1">
        <f t="array" aca="1" ref="K313" ca="1">_xlfn.IFS(K314=1,0,K315=1,0,AND(INDIRECT("ｄａｔａ!$"&amp;K$112&amp;"$"&amp;$B314)&gt;0,INDIRECT("ｄａｔａ!$"&amp;K$112&amp;"$"&amp;$B314)&lt;10000),0,TRUE,1)</f>
        <v>0</v>
      </c>
      <c r="L313" s="80" cm="1">
        <f t="array" aca="1" ref="L313" ca="1">_xlfn.IFS(L314=1,0,L315=1,0,INDIRECT("ｄａｔａ!$"&amp;L$112&amp;"$"&amp;$B313)&lt;20000,1,TRUE,0)</f>
        <v>0</v>
      </c>
      <c r="M313" s="80">
        <v>0</v>
      </c>
      <c r="N313" s="80">
        <v>0</v>
      </c>
      <c r="O313" s="80" cm="1">
        <f t="array" aca="1" ref="O313" ca="1">_xlfn.IFS(O316=1,0,INDIRECT("ｄａｔａ!$"&amp;O$112&amp;"$"&amp;$B314)=4,1,TRUE,0)</f>
        <v>0</v>
      </c>
      <c r="P313" s="80" cm="1">
        <f t="array" aca="1" ref="P313" ca="1">_xlfn.IFS(P316=1,0,AND(INDIRECT("ｄａｔａ!$"&amp;P$112&amp;"$"&amp;$B314)&lt;=3,INDIRECT("ｄａｔａ!$"&amp;P$112&amp;"$"&amp;$B314)&gt;0),1,TRUE,0)</f>
        <v>0</v>
      </c>
      <c r="Q313" s="80" cm="1">
        <f t="array" aca="1" ref="Q313" ca="1">_xlfn.IFS(Q316=1,0,INDIRECT("ｄａｔａ!$"&amp;Q$112&amp;"$"&amp;$B313)=1,1,TRUE,0)</f>
        <v>0</v>
      </c>
      <c r="R313" s="80">
        <v>0</v>
      </c>
      <c r="S313" s="80">
        <v>0</v>
      </c>
      <c r="T313" s="80">
        <v>0</v>
      </c>
      <c r="U313" s="80">
        <v>0</v>
      </c>
      <c r="V313" s="80">
        <v>0</v>
      </c>
      <c r="W313" s="80">
        <v>0</v>
      </c>
      <c r="X313" s="80">
        <f ca="1">IF(AND(SUM($Y313:$AO313)=0,17-SUM($Y315:$AO315)&gt;1),1,0)</f>
        <v>0</v>
      </c>
      <c r="Y313" s="80" cm="1">
        <f t="array" aca="1" ref="Y313" ca="1">_xlfn.IFS(Y316=1,0,INDIRECT("ｄａｔａ!$"&amp;Y$112&amp;"$"&amp;$B313)=2,1,TRUE,0)</f>
        <v>0</v>
      </c>
      <c r="Z313" s="80" cm="1">
        <f t="array" aca="1" ref="Z313" ca="1">_xlfn.IFS(Z316=1,0,INDIRECT("ｄａｔａ!$"&amp;Z$112&amp;"$"&amp;$B313)=2,1,TRUE,0)</f>
        <v>0</v>
      </c>
      <c r="AA313" s="80" cm="1">
        <f t="array" aca="1" ref="AA313" ca="1">_xlfn.IFS(AA316=1,0,INDIRECT("ｄａｔａ!$"&amp;AA$112&amp;"$"&amp;$B313)=2,1,TRUE,0)</f>
        <v>0</v>
      </c>
      <c r="AB313" s="80" cm="1">
        <f t="array" aca="1" ref="AB313" ca="1">_xlfn.IFS(AB316=1,0,INDIRECT("ｄａｔａ!$"&amp;AB$112&amp;"$"&amp;$B313)=2,1,TRUE,0)</f>
        <v>0</v>
      </c>
      <c r="AC313" s="80" cm="1">
        <f t="array" aca="1" ref="AC313" ca="1">_xlfn.IFS(AC316=1,0,INDIRECT("ｄａｔａ!$"&amp;AC$112&amp;"$"&amp;$B313)=2,1,TRUE,0)</f>
        <v>0</v>
      </c>
      <c r="AD313" s="80" cm="1">
        <f t="array" aca="1" ref="AD313" ca="1">_xlfn.IFS(AD316=1,0,INDIRECT("ｄａｔａ!$"&amp;AD$112&amp;"$"&amp;$B313)=2,1,TRUE,0)</f>
        <v>0</v>
      </c>
      <c r="AE313" s="80" cm="1">
        <f t="array" aca="1" ref="AE313" ca="1">_xlfn.IFS(AE316=1,0,INDIRECT("ｄａｔａ!$"&amp;AE$112&amp;"$"&amp;$B313)=2,1,TRUE,0)</f>
        <v>0</v>
      </c>
      <c r="AF313" s="80" cm="1">
        <f t="array" aca="1" ref="AF313" ca="1">_xlfn.IFS(AF316=1,0,INDIRECT("ｄａｔａ!$"&amp;AF$112&amp;"$"&amp;$B313)=2,1,TRUE,0)</f>
        <v>0</v>
      </c>
      <c r="AG313" s="80" cm="1">
        <f t="array" aca="1" ref="AG313" ca="1">_xlfn.IFS(AG316=1,0,INDIRECT("ｄａｔａ!$"&amp;AG$112&amp;"$"&amp;$B313)=2,1,TRUE,0)</f>
        <v>0</v>
      </c>
      <c r="AH313" s="80" cm="1">
        <f t="array" aca="1" ref="AH313" ca="1">_xlfn.IFS(AH316=1,0,INDIRECT("ｄａｔａ!$"&amp;AH$112&amp;"$"&amp;$B313)=2,1,TRUE,0)</f>
        <v>0</v>
      </c>
      <c r="AI313" s="80" cm="1">
        <f t="array" aca="1" ref="AI313" ca="1">_xlfn.IFS(AI316=1,0,INDIRECT("ｄａｔａ!$"&amp;AI$112&amp;"$"&amp;$B313)=2,1,TRUE,0)</f>
        <v>0</v>
      </c>
      <c r="AJ313" s="80" cm="1">
        <f t="array" aca="1" ref="AJ313" ca="1">_xlfn.IFS(AJ316=1,0,INDIRECT("ｄａｔａ!$"&amp;AJ$112&amp;"$"&amp;$B313)=2,1,TRUE,0)</f>
        <v>0</v>
      </c>
      <c r="AK313" s="80" cm="1">
        <f t="array" aca="1" ref="AK313" ca="1">_xlfn.IFS(AK316=1,0,INDIRECT("ｄａｔａ!$"&amp;AK$112&amp;"$"&amp;$B313)=2,1,TRUE,0)</f>
        <v>0</v>
      </c>
      <c r="AL313" s="80" cm="1">
        <f t="array" aca="1" ref="AL313" ca="1">_xlfn.IFS(AL316=1,0,INDIRECT("ｄａｔａ!$"&amp;AL$112&amp;"$"&amp;$B313)=2,1,TRUE,0)</f>
        <v>0</v>
      </c>
      <c r="AM313" s="80" cm="1">
        <f t="array" aca="1" ref="AM313" ca="1">_xlfn.IFS(AM316=1,0,INDIRECT("ｄａｔａ!$"&amp;AM$112&amp;"$"&amp;$B313)=2,1,TRUE,0)</f>
        <v>0</v>
      </c>
      <c r="AN313" s="80" cm="1">
        <f t="array" aca="1" ref="AN313" ca="1">_xlfn.IFS(AN316=1,0,INDIRECT("ｄａｔａ!$"&amp;AN$112&amp;"$"&amp;$B313)=2,1,TRUE,0)</f>
        <v>0</v>
      </c>
      <c r="AO313" s="80" cm="1">
        <f t="array" aca="1" ref="AO313" ca="1">_xlfn.IFS(AO316=1,0,INDIRECT("ｄａｔａ!$"&amp;AO$112&amp;"$"&amp;$B313)=2,1,TRUE,0)</f>
        <v>0</v>
      </c>
      <c r="AP313" s="80">
        <f ca="1">IF(AND(SUM($AQ313:$AZ313)=0,10-SUM($AQ315:$AZ315)&gt;1),1,0)</f>
        <v>0</v>
      </c>
      <c r="AQ313" s="80" cm="1">
        <f t="array" aca="1" ref="AQ313" ca="1">_xlfn.IFS(AQ316=1,0,INDIRECT("ｄａｔａ!$"&amp;AQ$112&amp;"$"&amp;$B313)=2,1,TRUE,0)</f>
        <v>0</v>
      </c>
      <c r="AR313" s="80" cm="1">
        <f t="array" aca="1" ref="AR313" ca="1">_xlfn.IFS(AR316=1,0,INDIRECT("ｄａｔａ!$"&amp;AR$112&amp;"$"&amp;$B313)=2,1,TRUE,0)</f>
        <v>0</v>
      </c>
      <c r="AS313" s="80" cm="1">
        <f t="array" aca="1" ref="AS313" ca="1">_xlfn.IFS(AS316=1,0,INDIRECT("ｄａｔａ!$"&amp;AS$112&amp;"$"&amp;$B313)=2,1,TRUE,0)</f>
        <v>0</v>
      </c>
      <c r="AT313" s="80" cm="1">
        <f t="array" aca="1" ref="AT313" ca="1">_xlfn.IFS(AT316=1,0,INDIRECT("ｄａｔａ!$"&amp;AT$112&amp;"$"&amp;$B313)=2,1,TRUE,0)</f>
        <v>0</v>
      </c>
      <c r="AU313" s="80" cm="1">
        <f t="array" aca="1" ref="AU313" ca="1">_xlfn.IFS(AU316=1,0,INDIRECT("ｄａｔａ!$"&amp;AU$112&amp;"$"&amp;$B313)=2,1,TRUE,0)</f>
        <v>0</v>
      </c>
      <c r="AV313" s="80" cm="1">
        <f t="array" aca="1" ref="AV313" ca="1">_xlfn.IFS(AV316=1,0,INDIRECT("ｄａｔａ!$"&amp;AV$112&amp;"$"&amp;$B313)=2,1,TRUE,0)</f>
        <v>0</v>
      </c>
      <c r="AW313" s="80" cm="1">
        <f t="array" aca="1" ref="AW313" ca="1">_xlfn.IFS(AW316=1,0,INDIRECT("ｄａｔａ!$"&amp;AW$112&amp;"$"&amp;$B313)=2,1,TRUE,0)</f>
        <v>0</v>
      </c>
      <c r="AX313" s="80" cm="1">
        <f t="array" aca="1" ref="AX313" ca="1">_xlfn.IFS(AX316=1,0,INDIRECT("ｄａｔａ!$"&amp;AX$112&amp;"$"&amp;$B313)=2,1,TRUE,0)</f>
        <v>0</v>
      </c>
      <c r="AY313" s="80" cm="1">
        <f t="array" aca="1" ref="AY313" ca="1">_xlfn.IFS(AY316=1,0,INDIRECT("ｄａｔａ!$"&amp;AY$112&amp;"$"&amp;$B313)=2,1,TRUE,0)</f>
        <v>0</v>
      </c>
      <c r="AZ313" s="80" cm="1">
        <f t="array" aca="1" ref="AZ313" ca="1">_xlfn.IFS(AZ316=1,0,INDIRECT("ｄａｔａ!$"&amp;AZ$112&amp;"$"&amp;$B313)=2,1,TRUE,0)</f>
        <v>0</v>
      </c>
      <c r="BA313" s="80">
        <f ca="1">IF(AND(SUM($BB313:$BP313)=0,15-SUM($BB315:$BP315)&gt;1),1,0)</f>
        <v>0</v>
      </c>
      <c r="BB313" s="80" cm="1">
        <f t="array" aca="1" ref="BB313" ca="1">_xlfn.IFS(BB316=1,0,INDIRECT("ｄａｔａ!$"&amp;BB$112&amp;"$"&amp;$B313)=2,1,TRUE,0)</f>
        <v>0</v>
      </c>
      <c r="BC313" s="80" cm="1">
        <f t="array" aca="1" ref="BC313" ca="1">_xlfn.IFS(BC316=1,0,INDIRECT("ｄａｔａ!$"&amp;BC$112&amp;"$"&amp;$B313)=2,1,TRUE,0)</f>
        <v>0</v>
      </c>
      <c r="BD313" s="80" cm="1">
        <f t="array" aca="1" ref="BD313" ca="1">_xlfn.IFS(BD316=1,0,INDIRECT("ｄａｔａ!$"&amp;BD$112&amp;"$"&amp;$B313)=2,1,TRUE,0)</f>
        <v>0</v>
      </c>
      <c r="BE313" s="80" cm="1">
        <f t="array" aca="1" ref="BE313" ca="1">_xlfn.IFS(BE316=1,0,INDIRECT("ｄａｔａ!$"&amp;BE$112&amp;"$"&amp;$B313)=2,1,TRUE,0)</f>
        <v>0</v>
      </c>
      <c r="BF313" s="80" cm="1">
        <f t="array" aca="1" ref="BF313" ca="1">_xlfn.IFS(BF316=1,0,INDIRECT("ｄａｔａ!$"&amp;BF$112&amp;"$"&amp;$B313)=2,1,TRUE,0)</f>
        <v>0</v>
      </c>
      <c r="BG313" s="80" cm="1">
        <f t="array" aca="1" ref="BG313" ca="1">_xlfn.IFS(BG316=1,0,INDIRECT("ｄａｔａ!$"&amp;BG$112&amp;"$"&amp;$B313)=2,1,TRUE,0)</f>
        <v>0</v>
      </c>
      <c r="BH313" s="80" cm="1">
        <f t="array" aca="1" ref="BH313" ca="1">_xlfn.IFS(BH316=1,0,INDIRECT("ｄａｔａ!$"&amp;BH$112&amp;"$"&amp;$B313)=2,1,TRUE,0)</f>
        <v>0</v>
      </c>
      <c r="BI313" s="80" cm="1">
        <f t="array" aca="1" ref="BI313" ca="1">_xlfn.IFS(BI316=1,0,INDIRECT("ｄａｔａ!$"&amp;BI$112&amp;"$"&amp;$B313)=2,1,TRUE,0)</f>
        <v>0</v>
      </c>
      <c r="BJ313" s="80" cm="1">
        <f t="array" aca="1" ref="BJ313" ca="1">_xlfn.IFS(BJ316=1,0,INDIRECT("ｄａｔａ!$"&amp;BJ$112&amp;"$"&amp;$B313)=2,1,TRUE,0)</f>
        <v>0</v>
      </c>
      <c r="BK313" s="80" cm="1">
        <f t="array" aca="1" ref="BK313" ca="1">_xlfn.IFS(BK316=1,0,INDIRECT("ｄａｔａ!$"&amp;BK$112&amp;"$"&amp;$B313)=2,1,TRUE,0)</f>
        <v>0</v>
      </c>
      <c r="BL313" s="80" cm="1">
        <f t="array" aca="1" ref="BL313" ca="1">_xlfn.IFS(BL316=1,0,INDIRECT("ｄａｔａ!$"&amp;BL$112&amp;"$"&amp;$B313)=2,1,TRUE,0)</f>
        <v>0</v>
      </c>
      <c r="BM313" s="80" cm="1">
        <f t="array" aca="1" ref="BM313" ca="1">_xlfn.IFS(BM316=1,0,INDIRECT("ｄａｔａ!$"&amp;BM$112&amp;"$"&amp;$B313)=2,1,TRUE,0)</f>
        <v>0</v>
      </c>
      <c r="BN313" s="80" cm="1">
        <f t="array" aca="1" ref="BN313" ca="1">_xlfn.IFS(BN316=1,0,INDIRECT("ｄａｔａ!$"&amp;BN$112&amp;"$"&amp;$B313)=2,1,TRUE,0)</f>
        <v>0</v>
      </c>
      <c r="BO313" s="80" cm="1">
        <f t="array" aca="1" ref="BO313" ca="1">_xlfn.IFS(BO316=1,0,INDIRECT("ｄａｔａ!$"&amp;BO$112&amp;"$"&amp;$B313)=2,1,TRUE,0)</f>
        <v>0</v>
      </c>
      <c r="BP313" s="80" cm="1">
        <f t="array" aca="1" ref="BP313" ca="1">_xlfn.IFS(BP316=1,0,INDIRECT("ｄａｔａ!$"&amp;BP$112&amp;"$"&amp;$B313)=2,1,TRUE,0)</f>
        <v>0</v>
      </c>
    </row>
    <row r="314" spans="1:68" x14ac:dyDescent="0.2">
      <c r="B314" s="80">
        <f>VLOOKUP($A313,$A$11:$B$110,2,FALSE)</f>
        <v>57</v>
      </c>
      <c r="C314" s="80" t="s">
        <v>2437</v>
      </c>
      <c r="D314" s="80" cm="1">
        <f t="array" aca="1" ref="D314" ca="1">_xlfn.IFS(D315=1,0,AND(ISNUMBER(INDIRECT("ｄａｔａ!$"&amp;D$112&amp;"$"&amp;$B314)),INDIRECT("ｄａｔａ!$"&amp;D$112&amp;"$"&amp;$B314)&lt;=12,INDIRECT("ｄａｔａ!$"&amp;D$112&amp;"$"&amp;$B314)&gt;=1),0,TRUE,1)</f>
        <v>1</v>
      </c>
      <c r="F314" s="80">
        <v>0</v>
      </c>
      <c r="G314" s="80">
        <v>0</v>
      </c>
      <c r="H314" s="80">
        <v>0</v>
      </c>
      <c r="I314" s="80" cm="1">
        <f t="array" aca="1" ref="I314" ca="1">_xlfn.IFS(I315=1,0,AND(ISNUMBER(INDIRECT("ｄａｔａ!$"&amp;I$112&amp;"$"&amp;$B314)),LEN(INDIRECT("ｄａｔａ!$"&amp;I$112&amp;"$"&amp;$B314))=4),0,TRUE,1)</f>
        <v>0</v>
      </c>
      <c r="J314" s="80" cm="1">
        <f t="array" aca="1" ref="J314" ca="1">_xlfn.IFS(J315=1,0,AND(ISNUMBER(INDIRECT("ｄａｔａ!$"&amp;J$112&amp;"$"&amp;$B314)),INDIRECT("ｄａｔａ!$"&amp;J$112&amp;"$"&amp;$B314)&lt;=12,INDIRECT("ｄａｔａ!$"&amp;J$112&amp;"$"&amp;$B314)&gt;=1),0,TRUE,1)</f>
        <v>0</v>
      </c>
      <c r="K314" s="80" cm="1">
        <f t="array" aca="1" ref="K314" ca="1">_xlfn.IFS(K315=1,0,ISNUMBER(INDIRECT("ｄａｔａ!$"&amp;K$112&amp;"$"&amp;$B314)),0,TRUE,1)</f>
        <v>0</v>
      </c>
      <c r="L314" s="80" cm="1">
        <f t="array" aca="1" ref="L314" ca="1">_xlfn.IFS(L315=1,0,AND(ISNUMBER(INDIRECT("ｄａｔａ!$"&amp;L$112&amp;"$"&amp;$B314)),INDIRECT("ｄａｔａ!$"&amp;L$112&amp;"$"&amp;$B314)&gt;0),0,TRUE,1)</f>
        <v>0</v>
      </c>
      <c r="M314" s="80" cm="1">
        <f t="array" aca="1" ref="M314" ca="1">_xlfn.IFS(M315=1,0,AND(INDIRECT("ｄａｔａ!$"&amp;M$112&amp;"$"&amp;$B314)&lt;=5,INDIRECT("ｄａｔａ!$"&amp;M$112&amp;"$"&amp;$B314)&gt;0),0,TRUE,1)</f>
        <v>0</v>
      </c>
      <c r="N314" s="80" cm="1">
        <f t="array" aca="1" ref="N314" ca="1">_xlfn.IFS(N315=1,0,AND(INDIRECT("ｄａｔａ!$"&amp;N$112&amp;"$"&amp;$B314)&lt;=2,INDIRECT("ｄａｔａ!$"&amp;N$112&amp;"$"&amp;$B314)&gt;0),0,TRUE,1)</f>
        <v>0</v>
      </c>
      <c r="O314" s="80" cm="1">
        <f t="array" aca="1" ref="O314" ca="1">_xlfn.IFS(O315=1,0,AND(INDIRECT("ｄａｔａ!$"&amp;O$112&amp;"$"&amp;$B314)&lt;=4,INDIRECT("ｄａｔａ!$"&amp;O$112&amp;"$"&amp;$B314)&gt;0),0,TRUE,1)</f>
        <v>0</v>
      </c>
      <c r="P314" s="80" cm="1">
        <f t="array" aca="1" ref="P314" ca="1">_xlfn.IFS(P315=1,0,AND(INDIRECT("ｄａｔａ!$"&amp;P$112&amp;"$"&amp;$B314)&lt;=3,INDIRECT("ｄａｔａ!$"&amp;P$112&amp;"$"&amp;$B314)&gt;0),0,TRUE,1)</f>
        <v>0</v>
      </c>
      <c r="Q314" s="80" cm="1">
        <f t="array" aca="1" ref="Q314" ca="1">_xlfn.IFS(Q315=1,0,AND(INDIRECT("ｄａｔａ!$"&amp;Q$112&amp;"$"&amp;$B314)&lt;=2,INDIRECT("ｄａｔａ!$"&amp;Q$112&amp;"$"&amp;$B314)&gt;0),0,TRUE,1)</f>
        <v>0</v>
      </c>
      <c r="R314" s="80" cm="1">
        <f t="array" aca="1" ref="R314" ca="1">_xlfn.IFS(R315=1,0,AND(INDIRECT("ｄａｔａ!$"&amp;R$112&amp;"$"&amp;$B314)&lt;=10,INDIRECT("ｄａｔａ!$"&amp;R$112&amp;"$"&amp;$B314)&gt;0),0,TRUE,1)</f>
        <v>0</v>
      </c>
      <c r="S314" s="80" cm="1">
        <f t="array" aca="1" ref="S314" ca="1">_xlfn.IFS(S315=1,0,AND(INDIRECT("ｄａｔａ!$"&amp;S$112&amp;"$"&amp;$B314)&lt;=5,INDIRECT("ｄａｔａ!$"&amp;S$112&amp;"$"&amp;$B314)&gt;0),0,TRUE,1)</f>
        <v>0</v>
      </c>
      <c r="T314" s="80" cm="1">
        <f t="array" aca="1" ref="T314" ca="1">_xlfn.IFS(T315=1,0,AND(INDIRECT("ｄａｔａ!$"&amp;T$112&amp;"$"&amp;$B314)&lt;=9,INDIRECT("ｄａｔａ!$"&amp;T$112&amp;"$"&amp;$B314)&gt;0),0,TRUE,1)</f>
        <v>0</v>
      </c>
      <c r="U314" s="80" cm="1">
        <f t="array" aca="1" ref="U314" ca="1">_xlfn.IFS(U315=1,0,ISNUMBER(INDIRECT("ｄａｔａ!$"&amp;U$112&amp;"$"&amp;$B314)),0,TRUE,1)</f>
        <v>0</v>
      </c>
      <c r="V314" s="80" cm="1">
        <f t="array" aca="1" ref="V314" ca="1">_xlfn.IFS(V315=1,0,AND(INDIRECT("ｄａｔａ!$"&amp;V$112&amp;"$"&amp;$B314)&lt;=4,INDIRECT("ｄａｔａ!$"&amp;V$112&amp;"$"&amp;$B314)&gt;0),0,TRUE,1)</f>
        <v>0</v>
      </c>
      <c r="W314" s="80" cm="1">
        <f t="array" aca="1" ref="W314" ca="1">_xlfn.IFS(W315=1,0,AND(INDIRECT("ｄａｔａ!$"&amp;W$112&amp;"$"&amp;$B314)&lt;=2,INDIRECT("ｄａｔａ!$"&amp;W$112&amp;"$"&amp;$B314)&gt;0),0,TRUE,1)</f>
        <v>0</v>
      </c>
      <c r="X314" s="80">
        <f ca="1">IF(SUM($Y313:$AO313)&gt;1,1,0)</f>
        <v>0</v>
      </c>
      <c r="Y314" s="80" cm="1">
        <f t="array" aca="1" ref="Y314" ca="1">_xlfn.IFS(Y316=1,0,Y315=1,0,AND(INDIRECT("ｄａｔａ!$"&amp;Y$112&amp;"$"&amp;$B314)&lt;=2,INDIRECT("ｄａｔａ!$"&amp;Y$112&amp;"$"&amp;$B314)&gt;0),0,TRUE,1)</f>
        <v>0</v>
      </c>
      <c r="Z314" s="80" cm="1">
        <f t="array" aca="1" ref="Z314" ca="1">_xlfn.IFS(Z316=1,0,Z315=1,0,AND(INDIRECT("ｄａｔａ!$"&amp;Z$112&amp;"$"&amp;$B314)&lt;=2,INDIRECT("ｄａｔａ!$"&amp;Z$112&amp;"$"&amp;$B314)&gt;0),0,TRUE,1)</f>
        <v>0</v>
      </c>
      <c r="AA314" s="80" cm="1">
        <f t="array" aca="1" ref="AA314" ca="1">_xlfn.IFS(AA316=1,0,AA315=1,0,AND(INDIRECT("ｄａｔａ!$"&amp;AA$112&amp;"$"&amp;$B314)&lt;=2,INDIRECT("ｄａｔａ!$"&amp;AA$112&amp;"$"&amp;$B314)&gt;0),0,TRUE,1)</f>
        <v>0</v>
      </c>
      <c r="AB314" s="80" cm="1">
        <f t="array" aca="1" ref="AB314" ca="1">_xlfn.IFS(AB316=1,0,AB315=1,0,AND(INDIRECT("ｄａｔａ!$"&amp;AB$112&amp;"$"&amp;$B314)&lt;=2,INDIRECT("ｄａｔａ!$"&amp;AB$112&amp;"$"&amp;$B314)&gt;0),0,TRUE,1)</f>
        <v>0</v>
      </c>
      <c r="AC314" s="80" cm="1">
        <f t="array" aca="1" ref="AC314" ca="1">_xlfn.IFS(AC316=1,0,AC315=1,0,AND(INDIRECT("ｄａｔａ!$"&amp;AC$112&amp;"$"&amp;$B314)&lt;=2,INDIRECT("ｄａｔａ!$"&amp;AC$112&amp;"$"&amp;$B314)&gt;0),0,TRUE,1)</f>
        <v>0</v>
      </c>
      <c r="AD314" s="80" cm="1">
        <f t="array" aca="1" ref="AD314" ca="1">_xlfn.IFS(AD316=1,0,AD315=1,0,AND(INDIRECT("ｄａｔａ!$"&amp;AD$112&amp;"$"&amp;$B314)&lt;=2,INDIRECT("ｄａｔａ!$"&amp;AD$112&amp;"$"&amp;$B314)&gt;0),0,TRUE,1)</f>
        <v>0</v>
      </c>
      <c r="AE314" s="80" cm="1">
        <f t="array" aca="1" ref="AE314" ca="1">_xlfn.IFS(AE316=1,0,AE315=1,0,AND(INDIRECT("ｄａｔａ!$"&amp;AE$112&amp;"$"&amp;$B314)&lt;=2,INDIRECT("ｄａｔａ!$"&amp;AE$112&amp;"$"&amp;$B314)&gt;0),0,TRUE,1)</f>
        <v>0</v>
      </c>
      <c r="AF314" s="80" cm="1">
        <f t="array" aca="1" ref="AF314" ca="1">_xlfn.IFS(AF316=1,0,AF315=1,0,AND(INDIRECT("ｄａｔａ!$"&amp;AF$112&amp;"$"&amp;$B314)&lt;=2,INDIRECT("ｄａｔａ!$"&amp;AF$112&amp;"$"&amp;$B314)&gt;0),0,TRUE,1)</f>
        <v>0</v>
      </c>
      <c r="AG314" s="80" cm="1">
        <f t="array" aca="1" ref="AG314" ca="1">_xlfn.IFS(AG316=1,0,AG315=1,0,AND(INDIRECT("ｄａｔａ!$"&amp;AG$112&amp;"$"&amp;$B314)&lt;=2,INDIRECT("ｄａｔａ!$"&amp;AG$112&amp;"$"&amp;$B314)&gt;0),0,TRUE,1)</f>
        <v>0</v>
      </c>
      <c r="AH314" s="80" cm="1">
        <f t="array" aca="1" ref="AH314" ca="1">_xlfn.IFS(AH316=1,0,AH315=1,0,AND(INDIRECT("ｄａｔａ!$"&amp;AH$112&amp;"$"&amp;$B314)&lt;=2,INDIRECT("ｄａｔａ!$"&amp;AH$112&amp;"$"&amp;$B314)&gt;0),0,TRUE,1)</f>
        <v>0</v>
      </c>
      <c r="AI314" s="80" cm="1">
        <f t="array" aca="1" ref="AI314" ca="1">_xlfn.IFS(AI316=1,0,AI315=1,0,AND(INDIRECT("ｄａｔａ!$"&amp;AI$112&amp;"$"&amp;$B314)&lt;=2,INDIRECT("ｄａｔａ!$"&amp;AI$112&amp;"$"&amp;$B314)&gt;0),0,TRUE,1)</f>
        <v>0</v>
      </c>
      <c r="AJ314" s="80" cm="1">
        <f t="array" aca="1" ref="AJ314" ca="1">_xlfn.IFS(AJ316=1,0,AJ315=1,0,AND(INDIRECT("ｄａｔａ!$"&amp;AJ$112&amp;"$"&amp;$B314)&lt;=2,INDIRECT("ｄａｔａ!$"&amp;AJ$112&amp;"$"&amp;$B314)&gt;0),0,TRUE,1)</f>
        <v>0</v>
      </c>
      <c r="AK314" s="80" cm="1">
        <f t="array" aca="1" ref="AK314" ca="1">_xlfn.IFS(AK316=1,0,AK315=1,0,AND(INDIRECT("ｄａｔａ!$"&amp;AK$112&amp;"$"&amp;$B314)&lt;=2,INDIRECT("ｄａｔａ!$"&amp;AK$112&amp;"$"&amp;$B314)&gt;0),0,TRUE,1)</f>
        <v>0</v>
      </c>
      <c r="AL314" s="80" cm="1">
        <f t="array" aca="1" ref="AL314" ca="1">_xlfn.IFS(AL316=1,0,AL315=1,0,AND(INDIRECT("ｄａｔａ!$"&amp;AL$112&amp;"$"&amp;$B314)&lt;=2,INDIRECT("ｄａｔａ!$"&amp;AL$112&amp;"$"&amp;$B314)&gt;0),0,TRUE,1)</f>
        <v>0</v>
      </c>
      <c r="AM314" s="80" cm="1">
        <f t="array" aca="1" ref="AM314" ca="1">_xlfn.IFS(AM316=1,0,AM315=1,0,AND(INDIRECT("ｄａｔａ!$"&amp;AM$112&amp;"$"&amp;$B314)&lt;=2,INDIRECT("ｄａｔａ!$"&amp;AM$112&amp;"$"&amp;$B314)&gt;0),0,TRUE,1)</f>
        <v>0</v>
      </c>
      <c r="AN314" s="80" cm="1">
        <f t="array" aca="1" ref="AN314" ca="1">_xlfn.IFS(AN316=1,0,AN315=1,0,AND(INDIRECT("ｄａｔａ!$"&amp;AN$112&amp;"$"&amp;$B314)&lt;=2,INDIRECT("ｄａｔａ!$"&amp;AN$112&amp;"$"&amp;$B314)&gt;0),0,TRUE,1)</f>
        <v>0</v>
      </c>
      <c r="AO314" s="80" cm="1">
        <f t="array" aca="1" ref="AO314" ca="1">_xlfn.IFS(AO316=1,0,AO315=1,0,AND(INDIRECT("ｄａｔａ!$"&amp;AO$112&amp;"$"&amp;$B314)&lt;=2,INDIRECT("ｄａｔａ!$"&amp;AO$112&amp;"$"&amp;$B314)&gt;0),0,TRUE,1)</f>
        <v>0</v>
      </c>
      <c r="AP314" s="80">
        <f ca="1">IF(SUM($AQ313:$AZ313)&gt;1,1,0)</f>
        <v>0</v>
      </c>
      <c r="AQ314" s="80" cm="1">
        <f t="array" aca="1" ref="AQ314" ca="1">_xlfn.IFS(AQ316=1,0,AQ315=1,0,AND(INDIRECT("ｄａｔａ!$"&amp;AQ$112&amp;"$"&amp;$B314)&lt;=2,INDIRECT("ｄａｔａ!$"&amp;AQ$112&amp;"$"&amp;$B314)&gt;0),0,TRUE,1)</f>
        <v>0</v>
      </c>
      <c r="AR314" s="80" cm="1">
        <f t="array" aca="1" ref="AR314" ca="1">_xlfn.IFS(AR316=1,0,AR315=1,0,AND(INDIRECT("ｄａｔａ!$"&amp;AR$112&amp;"$"&amp;$B314)&lt;=2,INDIRECT("ｄａｔａ!$"&amp;AR$112&amp;"$"&amp;$B314)&gt;0),0,TRUE,1)</f>
        <v>0</v>
      </c>
      <c r="AS314" s="80" cm="1">
        <f t="array" aca="1" ref="AS314" ca="1">_xlfn.IFS(AS316=1,0,AS315=1,0,AND(INDIRECT("ｄａｔａ!$"&amp;AS$112&amp;"$"&amp;$B314)&lt;=2,INDIRECT("ｄａｔａ!$"&amp;AS$112&amp;"$"&amp;$B314)&gt;0),0,TRUE,1)</f>
        <v>0</v>
      </c>
      <c r="AT314" s="80" cm="1">
        <f t="array" aca="1" ref="AT314" ca="1">_xlfn.IFS(AT316=1,0,AT315=1,0,AND(INDIRECT("ｄａｔａ!$"&amp;AT$112&amp;"$"&amp;$B314)&lt;=2,INDIRECT("ｄａｔａ!$"&amp;AT$112&amp;"$"&amp;$B314)&gt;0),0,TRUE,1)</f>
        <v>0</v>
      </c>
      <c r="AU314" s="80" cm="1">
        <f t="array" aca="1" ref="AU314" ca="1">_xlfn.IFS(AU316=1,0,AU315=1,0,AND(INDIRECT("ｄａｔａ!$"&amp;AU$112&amp;"$"&amp;$B314)&lt;=2,INDIRECT("ｄａｔａ!$"&amp;AU$112&amp;"$"&amp;$B314)&gt;0),0,TRUE,1)</f>
        <v>0</v>
      </c>
      <c r="AV314" s="80" cm="1">
        <f t="array" aca="1" ref="AV314" ca="1">_xlfn.IFS(AV316=1,0,AV315=1,0,AND(INDIRECT("ｄａｔａ!$"&amp;AV$112&amp;"$"&amp;$B314)&lt;=2,INDIRECT("ｄａｔａ!$"&amp;AV$112&amp;"$"&amp;$B314)&gt;0),0,TRUE,1)</f>
        <v>0</v>
      </c>
      <c r="AW314" s="80" cm="1">
        <f t="array" aca="1" ref="AW314" ca="1">_xlfn.IFS(AW316=1,0,AW315=1,0,AND(INDIRECT("ｄａｔａ!$"&amp;AW$112&amp;"$"&amp;$B314)&lt;=2,INDIRECT("ｄａｔａ!$"&amp;AW$112&amp;"$"&amp;$B314)&gt;0),0,TRUE,1)</f>
        <v>0</v>
      </c>
      <c r="AX314" s="80" cm="1">
        <f t="array" aca="1" ref="AX314" ca="1">_xlfn.IFS(AX316=1,0,AX315=1,0,AND(INDIRECT("ｄａｔａ!$"&amp;AX$112&amp;"$"&amp;$B314)&lt;=2,INDIRECT("ｄａｔａ!$"&amp;AX$112&amp;"$"&amp;$B314)&gt;0),0,TRUE,1)</f>
        <v>0</v>
      </c>
      <c r="AY314" s="80" cm="1">
        <f t="array" aca="1" ref="AY314" ca="1">_xlfn.IFS(AY316=1,0,AY315=1,0,AND(INDIRECT("ｄａｔａ!$"&amp;AY$112&amp;"$"&amp;$B314)&lt;=2,INDIRECT("ｄａｔａ!$"&amp;AY$112&amp;"$"&amp;$B314)&gt;0),0,TRUE,1)</f>
        <v>0</v>
      </c>
      <c r="AZ314" s="80" cm="1">
        <f t="array" aca="1" ref="AZ314" ca="1">_xlfn.IFS(AZ316=1,0,AZ315=1,0,AND(INDIRECT("ｄａｔａ!$"&amp;AZ$112&amp;"$"&amp;$B314)&lt;=2,INDIRECT("ｄａｔａ!$"&amp;AZ$112&amp;"$"&amp;$B314)&gt;0),0,TRUE,1)</f>
        <v>0</v>
      </c>
      <c r="BA314" s="80">
        <f ca="1">IF(SUM($BB313:$BP313)&gt;1,1,0)</f>
        <v>0</v>
      </c>
      <c r="BB314" s="80" cm="1">
        <f t="array" aca="1" ref="BB314" ca="1">_xlfn.IFS(BB316=1,0,BB315=1,0,AND(INDIRECT("ｄａｔａ!$"&amp;BB$112&amp;"$"&amp;$B314)&lt;=2,INDIRECT("ｄａｔａ!$"&amp;BB$112&amp;"$"&amp;$B314)&gt;0),0,TRUE,1)</f>
        <v>0</v>
      </c>
      <c r="BC314" s="80" cm="1">
        <f t="array" aca="1" ref="BC314" ca="1">_xlfn.IFS(BC316=1,0,BC315=1,0,AND(INDIRECT("ｄａｔａ!$"&amp;BC$112&amp;"$"&amp;$B314)&lt;=2,INDIRECT("ｄａｔａ!$"&amp;BC$112&amp;"$"&amp;$B314)&gt;0),0,TRUE,1)</f>
        <v>0</v>
      </c>
      <c r="BD314" s="80" cm="1">
        <f t="array" aca="1" ref="BD314" ca="1">_xlfn.IFS(BD316=1,0,BD315=1,0,AND(INDIRECT("ｄａｔａ!$"&amp;BD$112&amp;"$"&amp;$B314)&lt;=2,INDIRECT("ｄａｔａ!$"&amp;BD$112&amp;"$"&amp;$B314)&gt;0),0,TRUE,1)</f>
        <v>0</v>
      </c>
      <c r="BE314" s="80" cm="1">
        <f t="array" aca="1" ref="BE314" ca="1">_xlfn.IFS(BE316=1,0,BE315=1,0,AND(INDIRECT("ｄａｔａ!$"&amp;BE$112&amp;"$"&amp;$B314)&lt;=2,INDIRECT("ｄａｔａ!$"&amp;BE$112&amp;"$"&amp;$B314)&gt;0),0,TRUE,1)</f>
        <v>0</v>
      </c>
      <c r="BF314" s="80" cm="1">
        <f t="array" aca="1" ref="BF314" ca="1">_xlfn.IFS(BF316=1,0,BF315=1,0,AND(INDIRECT("ｄａｔａ!$"&amp;BF$112&amp;"$"&amp;$B314)&lt;=2,INDIRECT("ｄａｔａ!$"&amp;BF$112&amp;"$"&amp;$B314)&gt;0),0,TRUE,1)</f>
        <v>0</v>
      </c>
      <c r="BG314" s="80" cm="1">
        <f t="array" aca="1" ref="BG314" ca="1">_xlfn.IFS(BG316=1,0,BG315=1,0,AND(INDIRECT("ｄａｔａ!$"&amp;BG$112&amp;"$"&amp;$B314)&lt;=2,INDIRECT("ｄａｔａ!$"&amp;BG$112&amp;"$"&amp;$B314)&gt;0),0,TRUE,1)</f>
        <v>0</v>
      </c>
      <c r="BH314" s="80" cm="1">
        <f t="array" aca="1" ref="BH314" ca="1">_xlfn.IFS(BH316=1,0,BH315=1,0,AND(INDIRECT("ｄａｔａ!$"&amp;BH$112&amp;"$"&amp;$B314)&lt;=2,INDIRECT("ｄａｔａ!$"&amp;BH$112&amp;"$"&amp;$B314)&gt;0),0,TRUE,1)</f>
        <v>0</v>
      </c>
      <c r="BI314" s="80" cm="1">
        <f t="array" aca="1" ref="BI314" ca="1">_xlfn.IFS(BI316=1,0,BI315=1,0,AND(INDIRECT("ｄａｔａ!$"&amp;BI$112&amp;"$"&amp;$B314)&lt;=2,INDIRECT("ｄａｔａ!$"&amp;BI$112&amp;"$"&amp;$B314)&gt;0),0,TRUE,1)</f>
        <v>0</v>
      </c>
      <c r="BJ314" s="80" cm="1">
        <f t="array" aca="1" ref="BJ314" ca="1">_xlfn.IFS(BJ316=1,0,BJ315=1,0,AND(INDIRECT("ｄａｔａ!$"&amp;BJ$112&amp;"$"&amp;$B314)&lt;=2,INDIRECT("ｄａｔａ!$"&amp;BJ$112&amp;"$"&amp;$B314)&gt;0),0,TRUE,1)</f>
        <v>0</v>
      </c>
      <c r="BK314" s="80" cm="1">
        <f t="array" aca="1" ref="BK314" ca="1">_xlfn.IFS(BK316=1,0,BK315=1,0,AND(INDIRECT("ｄａｔａ!$"&amp;BK$112&amp;"$"&amp;$B314)&lt;=2,INDIRECT("ｄａｔａ!$"&amp;BK$112&amp;"$"&amp;$B314)&gt;0),0,TRUE,1)</f>
        <v>0</v>
      </c>
      <c r="BL314" s="80" cm="1">
        <f t="array" aca="1" ref="BL314" ca="1">_xlfn.IFS(BL316=1,0,BL315=1,0,AND(INDIRECT("ｄａｔａ!$"&amp;BL$112&amp;"$"&amp;$B314)&lt;=2,INDIRECT("ｄａｔａ!$"&amp;BL$112&amp;"$"&amp;$B314)&gt;0),0,TRUE,1)</f>
        <v>0</v>
      </c>
      <c r="BM314" s="80" cm="1">
        <f t="array" aca="1" ref="BM314" ca="1">_xlfn.IFS(BM316=1,0,BM315=1,0,AND(INDIRECT("ｄａｔａ!$"&amp;BM$112&amp;"$"&amp;$B314)&lt;=2,INDIRECT("ｄａｔａ!$"&amp;BM$112&amp;"$"&amp;$B314)&gt;0),0,TRUE,1)</f>
        <v>0</v>
      </c>
      <c r="BN314" s="80" cm="1">
        <f t="array" aca="1" ref="BN314" ca="1">_xlfn.IFS(BN316=1,0,BN315=1,0,AND(INDIRECT("ｄａｔａ!$"&amp;BN$112&amp;"$"&amp;$B314)&lt;=2,INDIRECT("ｄａｔａ!$"&amp;BN$112&amp;"$"&amp;$B314)&gt;0),0,TRUE,1)</f>
        <v>0</v>
      </c>
      <c r="BO314" s="80" cm="1">
        <f t="array" aca="1" ref="BO314" ca="1">_xlfn.IFS(BO316=1,0,BO315=1,0,AND(INDIRECT("ｄａｔａ!$"&amp;BO$112&amp;"$"&amp;$B314)&lt;=2,INDIRECT("ｄａｔａ!$"&amp;BO$112&amp;"$"&amp;$B314)&gt;0),0,TRUE,1)</f>
        <v>0</v>
      </c>
      <c r="BP314" s="80" cm="1">
        <f t="array" aca="1" ref="BP314" ca="1">_xlfn.IFS(BP316=1,0,BP315=1,0,AND(INDIRECT("ｄａｔａ!$"&amp;BP$112&amp;"$"&amp;$B314)&lt;=2,INDIRECT("ｄａｔａ!$"&amp;BP$112&amp;"$"&amp;$B314)&gt;0),0,TRUE,1)</f>
        <v>0</v>
      </c>
    </row>
    <row r="315" spans="1:68" x14ac:dyDescent="0.2">
      <c r="B315" s="80">
        <f>VLOOKUP($A313,$A$11:$B$110,2,FALSE)</f>
        <v>57</v>
      </c>
      <c r="C315" s="80" t="s">
        <v>2425</v>
      </c>
      <c r="D315" s="80" cm="1">
        <f t="array" aca="1" ref="D315" ca="1">_xlfn.IFS(D316=1,0,TRIM(INDIRECT("ｄａｔａ!$"&amp;D$112&amp;"$"&amp;$B315))="",1,TRIM(INDIRECT("ｄａｔａ!$"&amp;D$112&amp;"$"&amp;$B315))&lt;&gt;"",0)</f>
        <v>0</v>
      </c>
      <c r="F315" s="80" cm="1">
        <f t="array" aca="1" ref="F315" ca="1">_xlfn.IFS(F316=1,0,TRIM(INDIRECT("ｄａｔａ!$"&amp;F$112&amp;"$"&amp;$B315))="",1,TRIM(INDIRECT("ｄａｔａ!$"&amp;F$112&amp;"$"&amp;$B315))&lt;&gt;"",0)</f>
        <v>1</v>
      </c>
      <c r="G315" s="80" cm="1">
        <f t="array" aca="1" ref="G315" ca="1">_xlfn.IFS(G316=1,0,TRIM(INDIRECT("ｄａｔａ!$"&amp;G$112&amp;"$"&amp;$B315))="",1,TRIM(INDIRECT("ｄａｔａ!$"&amp;G$112&amp;"$"&amp;$B315))&lt;&gt;"",0)</f>
        <v>1</v>
      </c>
      <c r="H315" s="80" cm="1">
        <f t="array" aca="1" ref="H315" ca="1">_xlfn.IFS(H316=1,0,TRIM(INDIRECT("ｄａｔａ!$"&amp;H$112&amp;"$"&amp;$B315))="",1,TRIM(INDIRECT("ｄａｔａ!$"&amp;H$112&amp;"$"&amp;$B315))&lt;&gt;"",0)</f>
        <v>1</v>
      </c>
      <c r="I315" s="80" cm="1">
        <f t="array" aca="1" ref="I315" ca="1">_xlfn.IFS(I316=1,0,TRIM(INDIRECT("ｄａｔａ!$"&amp;I$112&amp;"$"&amp;$B315))="",1,TRIM(INDIRECT("ｄａｔａ!$"&amp;I$112&amp;"$"&amp;$B315))&lt;&gt;"",0)</f>
        <v>1</v>
      </c>
      <c r="J315" s="80" cm="1">
        <f t="array" aca="1" ref="J315" ca="1">_xlfn.IFS(J316=1,0,TRIM(INDIRECT("ｄａｔａ!$"&amp;J$112&amp;"$"&amp;$B315))="",1,TRIM(INDIRECT("ｄａｔａ!$"&amp;J$112&amp;"$"&amp;$B315))&lt;&gt;"",0)</f>
        <v>1</v>
      </c>
      <c r="K315" s="80" cm="1">
        <f t="array" aca="1" ref="K315" ca="1">_xlfn.IFS(K316=1,0,TRIM(INDIRECT("ｄａｔａ!$"&amp;K$112&amp;"$"&amp;$B315))="",1,TRIM(INDIRECT("ｄａｔａ!$"&amp;K$112&amp;"$"&amp;$B315))&lt;&gt;"",0)</f>
        <v>1</v>
      </c>
      <c r="L315" s="80" cm="1">
        <f t="array" aca="1" ref="L315" ca="1">_xlfn.IFS(L316=1,0,TRIM(INDIRECT("ｄａｔａ!$"&amp;L$112&amp;"$"&amp;$B315))="",1,TRIM(INDIRECT("ｄａｔａ!$"&amp;L$112&amp;"$"&amp;$B315))&lt;&gt;"",0)</f>
        <v>1</v>
      </c>
      <c r="M315" s="80" cm="1">
        <f t="array" aca="1" ref="M315" ca="1">_xlfn.IFS(M316=1,0,TRIM(INDIRECT("ｄａｔａ!$"&amp;M$112&amp;"$"&amp;$B315))="",1,TRIM(INDIRECT("ｄａｔａ!$"&amp;M$112&amp;"$"&amp;$B315))&lt;&gt;"",0)</f>
        <v>1</v>
      </c>
      <c r="N315" s="80" cm="1">
        <f t="array" aca="1" ref="N315" ca="1">_xlfn.IFS(N316=1,0,TRIM(INDIRECT("ｄａｔａ!$"&amp;N$112&amp;"$"&amp;$B315))="",1,TRIM(INDIRECT("ｄａｔａ!$"&amp;N$112&amp;"$"&amp;$B315))&lt;&gt;"",0)</f>
        <v>1</v>
      </c>
      <c r="O315" s="80" cm="1">
        <f t="array" aca="1" ref="O315" ca="1">_xlfn.IFS(O316=1,0,TRIM(INDIRECT("ｄａｔａ!$"&amp;O$112&amp;"$"&amp;$B315))="",1,TRIM(INDIRECT("ｄａｔａ!$"&amp;O$112&amp;"$"&amp;$B315))&lt;&gt;"",0)</f>
        <v>1</v>
      </c>
      <c r="P315" s="80" cm="1">
        <f t="array" aca="1" ref="P315" ca="1">_xlfn.IFS(P316=1,0,TRIM(INDIRECT("ｄａｔａ!$"&amp;P$112&amp;"$"&amp;$B315))="",1,TRIM(INDIRECT("ｄａｔａ!$"&amp;P$112&amp;"$"&amp;$B315))&lt;&gt;"",0)</f>
        <v>1</v>
      </c>
      <c r="Q315" s="80" cm="1">
        <f t="array" aca="1" ref="Q315" ca="1">_xlfn.IFS(Q316=1,0,TRIM(INDIRECT("ｄａｔａ!$"&amp;Q$112&amp;"$"&amp;$B315))="",1,TRIM(INDIRECT("ｄａｔａ!$"&amp;Q$112&amp;"$"&amp;$B315))&lt;&gt;"",0)</f>
        <v>1</v>
      </c>
      <c r="R315" s="80" cm="1">
        <f t="array" aca="1" ref="R315" ca="1">_xlfn.IFS(R316=1,0,TRIM(INDIRECT("ｄａｔａ!$"&amp;R$112&amp;"$"&amp;$B315))="",1,TRIM(INDIRECT("ｄａｔａ!$"&amp;R$112&amp;"$"&amp;$B315))&lt;&gt;"",0)</f>
        <v>1</v>
      </c>
      <c r="S315" s="80" cm="1">
        <f t="array" aca="1" ref="S315" ca="1">_xlfn.IFS(S316=1,0,TRIM(INDIRECT("ｄａｔａ!$"&amp;S$112&amp;"$"&amp;$B315))="",1,TRIM(INDIRECT("ｄａｔａ!$"&amp;S$112&amp;"$"&amp;$B315))&lt;&gt;"",0)</f>
        <v>1</v>
      </c>
      <c r="T315" s="80" cm="1">
        <f t="array" aca="1" ref="T315" ca="1">_xlfn.IFS(T316=1,0,TRIM(INDIRECT("ｄａｔａ!$"&amp;T$112&amp;"$"&amp;$B315))="",1,TRIM(INDIRECT("ｄａｔａ!$"&amp;T$112&amp;"$"&amp;$B315))&lt;&gt;"",0)</f>
        <v>1</v>
      </c>
      <c r="U315" s="80" cm="1">
        <f t="array" aca="1" ref="U315" ca="1">_xlfn.IFS(U316=1,0,TRIM(INDIRECT("ｄａｔａ!$"&amp;U$112&amp;"$"&amp;$B315))="",1,TRIM(INDIRECT("ｄａｔａ!$"&amp;U$112&amp;"$"&amp;$B315))&lt;&gt;"",0)</f>
        <v>1</v>
      </c>
      <c r="V315" s="80" cm="1">
        <f t="array" aca="1" ref="V315" ca="1">_xlfn.IFS(V316=1,0,TRIM(INDIRECT("ｄａｔａ!$"&amp;V$112&amp;"$"&amp;$B315))="",1,TRIM(INDIRECT("ｄａｔａ!$"&amp;V$112&amp;"$"&amp;$B315))&lt;&gt;"",0)</f>
        <v>1</v>
      </c>
      <c r="W315" s="80" cm="1">
        <f t="array" aca="1" ref="W315" ca="1">_xlfn.IFS(W316=1,0,TRIM(INDIRECT("ｄａｔａ!$"&amp;W$112&amp;"$"&amp;$B315))="",1,TRIM(INDIRECT("ｄａｔａ!$"&amp;W$112&amp;"$"&amp;$B315))&lt;&gt;"",0)</f>
        <v>1</v>
      </c>
      <c r="X315" s="80">
        <f ca="1">IF(SUM($Y315:$AO315)=17,1,0)</f>
        <v>1</v>
      </c>
      <c r="Y315" s="80" cm="1">
        <f t="array" aca="1" ref="Y315" ca="1">_xlfn.IFS(Y316=1,0,TRIM(INDIRECT("ｄａｔａ!$"&amp;Y$112&amp;"$"&amp;$B315))="",1,TRIM(INDIRECT("ｄａｔａ!$"&amp;Y$112&amp;"$"&amp;$B315))&lt;&gt;"",0)</f>
        <v>1</v>
      </c>
      <c r="Z315" s="80" cm="1">
        <f t="array" aca="1" ref="Z315" ca="1">_xlfn.IFS(Z316=1,0,TRIM(INDIRECT("ｄａｔａ!$"&amp;Z$112&amp;"$"&amp;$B315))="",1,TRIM(INDIRECT("ｄａｔａ!$"&amp;Z$112&amp;"$"&amp;$B315))&lt;&gt;"",0)</f>
        <v>1</v>
      </c>
      <c r="AA315" s="80" cm="1">
        <f t="array" aca="1" ref="AA315" ca="1">_xlfn.IFS(AA316=1,0,TRIM(INDIRECT("ｄａｔａ!$"&amp;AA$112&amp;"$"&amp;$B315))="",1,TRIM(INDIRECT("ｄａｔａ!$"&amp;AA$112&amp;"$"&amp;$B315))&lt;&gt;"",0)</f>
        <v>1</v>
      </c>
      <c r="AB315" s="80" cm="1">
        <f t="array" aca="1" ref="AB315" ca="1">_xlfn.IFS(AB316=1,0,TRIM(INDIRECT("ｄａｔａ!$"&amp;AB$112&amp;"$"&amp;$B315))="",1,TRIM(INDIRECT("ｄａｔａ!$"&amp;AB$112&amp;"$"&amp;$B315))&lt;&gt;"",0)</f>
        <v>1</v>
      </c>
      <c r="AC315" s="80" cm="1">
        <f t="array" aca="1" ref="AC315" ca="1">_xlfn.IFS(AC316=1,0,TRIM(INDIRECT("ｄａｔａ!$"&amp;AC$112&amp;"$"&amp;$B315))="",1,TRIM(INDIRECT("ｄａｔａ!$"&amp;AC$112&amp;"$"&amp;$B315))&lt;&gt;"",0)</f>
        <v>1</v>
      </c>
      <c r="AD315" s="80" cm="1">
        <f t="array" aca="1" ref="AD315" ca="1">_xlfn.IFS(AD316=1,0,TRIM(INDIRECT("ｄａｔａ!$"&amp;AD$112&amp;"$"&amp;$B315))="",1,TRIM(INDIRECT("ｄａｔａ!$"&amp;AD$112&amp;"$"&amp;$B315))&lt;&gt;"",0)</f>
        <v>1</v>
      </c>
      <c r="AE315" s="80" cm="1">
        <f t="array" aca="1" ref="AE315" ca="1">_xlfn.IFS(AE316=1,0,TRIM(INDIRECT("ｄａｔａ!$"&amp;AE$112&amp;"$"&amp;$B315))="",1,TRIM(INDIRECT("ｄａｔａ!$"&amp;AE$112&amp;"$"&amp;$B315))&lt;&gt;"",0)</f>
        <v>1</v>
      </c>
      <c r="AF315" s="80" cm="1">
        <f t="array" aca="1" ref="AF315" ca="1">_xlfn.IFS(AF316=1,0,TRIM(INDIRECT("ｄａｔａ!$"&amp;AF$112&amp;"$"&amp;$B315))="",1,TRIM(INDIRECT("ｄａｔａ!$"&amp;AF$112&amp;"$"&amp;$B315))&lt;&gt;"",0)</f>
        <v>1</v>
      </c>
      <c r="AG315" s="80" cm="1">
        <f t="array" aca="1" ref="AG315" ca="1">_xlfn.IFS(AG316=1,0,TRIM(INDIRECT("ｄａｔａ!$"&amp;AG$112&amp;"$"&amp;$B315))="",1,TRIM(INDIRECT("ｄａｔａ!$"&amp;AG$112&amp;"$"&amp;$B315))&lt;&gt;"",0)</f>
        <v>1</v>
      </c>
      <c r="AH315" s="80" cm="1">
        <f t="array" aca="1" ref="AH315" ca="1">_xlfn.IFS(AH316=1,0,TRIM(INDIRECT("ｄａｔａ!$"&amp;AH$112&amp;"$"&amp;$B315))="",1,TRIM(INDIRECT("ｄａｔａ!$"&amp;AH$112&amp;"$"&amp;$B315))&lt;&gt;"",0)</f>
        <v>1</v>
      </c>
      <c r="AI315" s="80" cm="1">
        <f t="array" aca="1" ref="AI315" ca="1">_xlfn.IFS(AI316=1,0,TRIM(INDIRECT("ｄａｔａ!$"&amp;AI$112&amp;"$"&amp;$B315))="",1,TRIM(INDIRECT("ｄａｔａ!$"&amp;AI$112&amp;"$"&amp;$B315))&lt;&gt;"",0)</f>
        <v>1</v>
      </c>
      <c r="AJ315" s="80" cm="1">
        <f t="array" aca="1" ref="AJ315" ca="1">_xlfn.IFS(AJ316=1,0,TRIM(INDIRECT("ｄａｔａ!$"&amp;AJ$112&amp;"$"&amp;$B315))="",1,TRIM(INDIRECT("ｄａｔａ!$"&amp;AJ$112&amp;"$"&amp;$B315))&lt;&gt;"",0)</f>
        <v>1</v>
      </c>
      <c r="AK315" s="80" cm="1">
        <f t="array" aca="1" ref="AK315" ca="1">_xlfn.IFS(AK316=1,0,TRIM(INDIRECT("ｄａｔａ!$"&amp;AK$112&amp;"$"&amp;$B315))="",1,TRIM(INDIRECT("ｄａｔａ!$"&amp;AK$112&amp;"$"&amp;$B315))&lt;&gt;"",0)</f>
        <v>1</v>
      </c>
      <c r="AL315" s="80" cm="1">
        <f t="array" aca="1" ref="AL315" ca="1">_xlfn.IFS(AL316=1,0,TRIM(INDIRECT("ｄａｔａ!$"&amp;AL$112&amp;"$"&amp;$B315))="",1,TRIM(INDIRECT("ｄａｔａ!$"&amp;AL$112&amp;"$"&amp;$B315))&lt;&gt;"",0)</f>
        <v>1</v>
      </c>
      <c r="AM315" s="80" cm="1">
        <f t="array" aca="1" ref="AM315" ca="1">_xlfn.IFS(AM316=1,0,TRIM(INDIRECT("ｄａｔａ!$"&amp;AM$112&amp;"$"&amp;$B315))="",1,TRIM(INDIRECT("ｄａｔａ!$"&amp;AM$112&amp;"$"&amp;$B315))&lt;&gt;"",0)</f>
        <v>1</v>
      </c>
      <c r="AN315" s="80" cm="1">
        <f t="array" aca="1" ref="AN315" ca="1">_xlfn.IFS(AN316=1,0,TRIM(INDIRECT("ｄａｔａ!$"&amp;AN$112&amp;"$"&amp;$B315))="",1,TRIM(INDIRECT("ｄａｔａ!$"&amp;AN$112&amp;"$"&amp;$B315))&lt;&gt;"",0)</f>
        <v>1</v>
      </c>
      <c r="AO315" s="80" cm="1">
        <f t="array" aca="1" ref="AO315" ca="1">_xlfn.IFS(AO316=1,0,TRIM(INDIRECT("ｄａｔａ!$"&amp;AO$112&amp;"$"&amp;$B315))="",1,TRIM(INDIRECT("ｄａｔａ!$"&amp;AO$112&amp;"$"&amp;$B315))&lt;&gt;"",0)</f>
        <v>1</v>
      </c>
      <c r="AP315" s="80">
        <f ca="1">IF(SUM($AQ315:$AZ315)=10,1,0)</f>
        <v>1</v>
      </c>
      <c r="AQ315" s="80" cm="1">
        <f t="array" aca="1" ref="AQ315" ca="1">_xlfn.IFS(AQ316=1,0,TRIM(INDIRECT("ｄａｔａ!$"&amp;AQ$112&amp;"$"&amp;$B315))="",1,TRIM(INDIRECT("ｄａｔａ!$"&amp;AQ$112&amp;"$"&amp;$B315))&lt;&gt;"",0)</f>
        <v>1</v>
      </c>
      <c r="AR315" s="80" cm="1">
        <f t="array" aca="1" ref="AR315" ca="1">_xlfn.IFS(AR316=1,0,TRIM(INDIRECT("ｄａｔａ!$"&amp;AR$112&amp;"$"&amp;$B315))="",1,TRIM(INDIRECT("ｄａｔａ!$"&amp;AR$112&amp;"$"&amp;$B315))&lt;&gt;"",0)</f>
        <v>1</v>
      </c>
      <c r="AS315" s="80" cm="1">
        <f t="array" aca="1" ref="AS315" ca="1">_xlfn.IFS(AS316=1,0,TRIM(INDIRECT("ｄａｔａ!$"&amp;AS$112&amp;"$"&amp;$B315))="",1,TRIM(INDIRECT("ｄａｔａ!$"&amp;AS$112&amp;"$"&amp;$B315))&lt;&gt;"",0)</f>
        <v>1</v>
      </c>
      <c r="AT315" s="80" cm="1">
        <f t="array" aca="1" ref="AT315" ca="1">_xlfn.IFS(AT316=1,0,TRIM(INDIRECT("ｄａｔａ!$"&amp;AT$112&amp;"$"&amp;$B315))="",1,TRIM(INDIRECT("ｄａｔａ!$"&amp;AT$112&amp;"$"&amp;$B315))&lt;&gt;"",0)</f>
        <v>1</v>
      </c>
      <c r="AU315" s="80" cm="1">
        <f t="array" aca="1" ref="AU315" ca="1">_xlfn.IFS(AU316=1,0,TRIM(INDIRECT("ｄａｔａ!$"&amp;AU$112&amp;"$"&amp;$B315))="",1,TRIM(INDIRECT("ｄａｔａ!$"&amp;AU$112&amp;"$"&amp;$B315))&lt;&gt;"",0)</f>
        <v>1</v>
      </c>
      <c r="AV315" s="80" cm="1">
        <f t="array" aca="1" ref="AV315" ca="1">_xlfn.IFS(AV316=1,0,TRIM(INDIRECT("ｄａｔａ!$"&amp;AV$112&amp;"$"&amp;$B315))="",1,TRIM(INDIRECT("ｄａｔａ!$"&amp;AV$112&amp;"$"&amp;$B315))&lt;&gt;"",0)</f>
        <v>1</v>
      </c>
      <c r="AW315" s="80" cm="1">
        <f t="array" aca="1" ref="AW315" ca="1">_xlfn.IFS(AW316=1,0,TRIM(INDIRECT("ｄａｔａ!$"&amp;AW$112&amp;"$"&amp;$B315))="",1,TRIM(INDIRECT("ｄａｔａ!$"&amp;AW$112&amp;"$"&amp;$B315))&lt;&gt;"",0)</f>
        <v>1</v>
      </c>
      <c r="AX315" s="80" cm="1">
        <f t="array" aca="1" ref="AX315" ca="1">_xlfn.IFS(AX316=1,0,TRIM(INDIRECT("ｄａｔａ!$"&amp;AX$112&amp;"$"&amp;$B315))="",1,TRIM(INDIRECT("ｄａｔａ!$"&amp;AX$112&amp;"$"&amp;$B315))&lt;&gt;"",0)</f>
        <v>1</v>
      </c>
      <c r="AY315" s="80" cm="1">
        <f t="array" aca="1" ref="AY315" ca="1">_xlfn.IFS(AY316=1,0,TRIM(INDIRECT("ｄａｔａ!$"&amp;AY$112&amp;"$"&amp;$B315))="",1,TRIM(INDIRECT("ｄａｔａ!$"&amp;AY$112&amp;"$"&amp;$B315))&lt;&gt;"",0)</f>
        <v>1</v>
      </c>
      <c r="AZ315" s="80" cm="1">
        <f t="array" aca="1" ref="AZ315" ca="1">_xlfn.IFS(AZ316=1,0,TRIM(INDIRECT("ｄａｔａ!$"&amp;AZ$112&amp;"$"&amp;$B315))="",1,TRIM(INDIRECT("ｄａｔａ!$"&amp;AZ$112&amp;"$"&amp;$B315))&lt;&gt;"",0)</f>
        <v>1</v>
      </c>
      <c r="BA315" s="80">
        <f ca="1">IF(SUM($BB315:$BP315)=15,1,0)</f>
        <v>1</v>
      </c>
      <c r="BB315" s="80" cm="1">
        <f t="array" aca="1" ref="BB315" ca="1">_xlfn.IFS(BB316=1,0,TRIM(INDIRECT("ｄａｔａ!$"&amp;BB$112&amp;"$"&amp;$B315))="",1,TRIM(INDIRECT("ｄａｔａ!$"&amp;BB$112&amp;"$"&amp;$B315))&lt;&gt;"",0)</f>
        <v>1</v>
      </c>
      <c r="BC315" s="80" cm="1">
        <f t="array" aca="1" ref="BC315" ca="1">_xlfn.IFS(BC316=1,0,TRIM(INDIRECT("ｄａｔａ!$"&amp;BC$112&amp;"$"&amp;$B315))="",1,TRIM(INDIRECT("ｄａｔａ!$"&amp;BC$112&amp;"$"&amp;$B315))&lt;&gt;"",0)</f>
        <v>1</v>
      </c>
      <c r="BD315" s="80" cm="1">
        <f t="array" aca="1" ref="BD315" ca="1">_xlfn.IFS(BD316=1,0,TRIM(INDIRECT("ｄａｔａ!$"&amp;BD$112&amp;"$"&amp;$B315))="",1,TRIM(INDIRECT("ｄａｔａ!$"&amp;BD$112&amp;"$"&amp;$B315))&lt;&gt;"",0)</f>
        <v>1</v>
      </c>
      <c r="BE315" s="80" cm="1">
        <f t="array" aca="1" ref="BE315" ca="1">_xlfn.IFS(BE316=1,0,TRIM(INDIRECT("ｄａｔａ!$"&amp;BE$112&amp;"$"&amp;$B315))="",1,TRIM(INDIRECT("ｄａｔａ!$"&amp;BE$112&amp;"$"&amp;$B315))&lt;&gt;"",0)</f>
        <v>1</v>
      </c>
      <c r="BF315" s="80" cm="1">
        <f t="array" aca="1" ref="BF315" ca="1">_xlfn.IFS(BF316=1,0,TRIM(INDIRECT("ｄａｔａ!$"&amp;BF$112&amp;"$"&amp;$B315))="",1,TRIM(INDIRECT("ｄａｔａ!$"&amp;BF$112&amp;"$"&amp;$B315))&lt;&gt;"",0)</f>
        <v>1</v>
      </c>
      <c r="BG315" s="80" cm="1">
        <f t="array" aca="1" ref="BG315" ca="1">_xlfn.IFS(BG316=1,0,TRIM(INDIRECT("ｄａｔａ!$"&amp;BG$112&amp;"$"&amp;$B315))="",1,TRIM(INDIRECT("ｄａｔａ!$"&amp;BG$112&amp;"$"&amp;$B315))&lt;&gt;"",0)</f>
        <v>1</v>
      </c>
      <c r="BH315" s="80" cm="1">
        <f t="array" aca="1" ref="BH315" ca="1">_xlfn.IFS(BH316=1,0,TRIM(INDIRECT("ｄａｔａ!$"&amp;BH$112&amp;"$"&amp;$B315))="",1,TRIM(INDIRECT("ｄａｔａ!$"&amp;BH$112&amp;"$"&amp;$B315))&lt;&gt;"",0)</f>
        <v>1</v>
      </c>
      <c r="BI315" s="80" cm="1">
        <f t="array" aca="1" ref="BI315" ca="1">_xlfn.IFS(BI316=1,0,TRIM(INDIRECT("ｄａｔａ!$"&amp;BI$112&amp;"$"&amp;$B315))="",1,TRIM(INDIRECT("ｄａｔａ!$"&amp;BI$112&amp;"$"&amp;$B315))&lt;&gt;"",0)</f>
        <v>1</v>
      </c>
      <c r="BJ315" s="80" cm="1">
        <f t="array" aca="1" ref="BJ315" ca="1">_xlfn.IFS(BJ316=1,0,TRIM(INDIRECT("ｄａｔａ!$"&amp;BJ$112&amp;"$"&amp;$B315))="",1,TRIM(INDIRECT("ｄａｔａ!$"&amp;BJ$112&amp;"$"&amp;$B315))&lt;&gt;"",0)</f>
        <v>1</v>
      </c>
      <c r="BK315" s="80" cm="1">
        <f t="array" aca="1" ref="BK315" ca="1">_xlfn.IFS(BK316=1,0,TRIM(INDIRECT("ｄａｔａ!$"&amp;BK$112&amp;"$"&amp;$B315))="",1,TRIM(INDIRECT("ｄａｔａ!$"&amp;BK$112&amp;"$"&amp;$B315))&lt;&gt;"",0)</f>
        <v>1</v>
      </c>
      <c r="BL315" s="80" cm="1">
        <f t="array" aca="1" ref="BL315" ca="1">_xlfn.IFS(BL316=1,0,TRIM(INDIRECT("ｄａｔａ!$"&amp;BL$112&amp;"$"&amp;$B315))="",1,TRIM(INDIRECT("ｄａｔａ!$"&amp;BL$112&amp;"$"&amp;$B315))&lt;&gt;"",0)</f>
        <v>1</v>
      </c>
      <c r="BM315" s="80" cm="1">
        <f t="array" aca="1" ref="BM315" ca="1">_xlfn.IFS(BM316=1,0,TRIM(INDIRECT("ｄａｔａ!$"&amp;BM$112&amp;"$"&amp;$B315))="",1,TRIM(INDIRECT("ｄａｔａ!$"&amp;BM$112&amp;"$"&amp;$B315))&lt;&gt;"",0)</f>
        <v>1</v>
      </c>
      <c r="BN315" s="80" cm="1">
        <f t="array" aca="1" ref="BN315" ca="1">_xlfn.IFS(BN316=1,0,TRIM(INDIRECT("ｄａｔａ!$"&amp;BN$112&amp;"$"&amp;$B315))="",1,TRIM(INDIRECT("ｄａｔａ!$"&amp;BN$112&amp;"$"&amp;$B315))&lt;&gt;"",0)</f>
        <v>1</v>
      </c>
      <c r="BO315" s="80" cm="1">
        <f t="array" aca="1" ref="BO315" ca="1">_xlfn.IFS(BO316=1,0,TRIM(INDIRECT("ｄａｔａ!$"&amp;BO$112&amp;"$"&amp;$B315))="",1,TRIM(INDIRECT("ｄａｔａ!$"&amp;BO$112&amp;"$"&amp;$B315))&lt;&gt;"",0)</f>
        <v>1</v>
      </c>
      <c r="BP315" s="80" cm="1">
        <f t="array" aca="1" ref="BP315" ca="1">_xlfn.IFS(BP316=1,0,TRIM(INDIRECT("ｄａｔａ!$"&amp;BP$112&amp;"$"&amp;$B315))="",1,TRIM(INDIRECT("ｄａｔａ!$"&amp;BP$112&amp;"$"&amp;$B315))&lt;&gt;"",0)</f>
        <v>1</v>
      </c>
    </row>
    <row r="316" spans="1:68" x14ac:dyDescent="0.2">
      <c r="B316" s="80">
        <f>VLOOKUP($A313,$A$11:$B$110,2,FALSE)</f>
        <v>57</v>
      </c>
      <c r="C316" s="80" t="s">
        <v>2430</v>
      </c>
      <c r="D316" s="80" cm="1">
        <f t="array" aca="1" ref="D316" ca="1">IF(ISERROR(INDIRECT("ｄａｔａ!$"&amp;D$112&amp;"$"&amp;$B316)),1,0)</f>
        <v>0</v>
      </c>
      <c r="F316" s="80" cm="1">
        <f t="array" aca="1" ref="F316" ca="1">IF(ISERROR(INDIRECT("ｄａｔａ!$"&amp;F$112&amp;"$"&amp;$B316)),1,0)</f>
        <v>0</v>
      </c>
      <c r="G316" s="80" cm="1">
        <f t="array" aca="1" ref="G316" ca="1">IF(ISERROR(INDIRECT("ｄａｔａ!$"&amp;G$112&amp;"$"&amp;$B316)),1,0)</f>
        <v>0</v>
      </c>
      <c r="H316" s="80" cm="1">
        <f t="array" aca="1" ref="H316" ca="1">IF(ISERROR(INDIRECT("ｄａｔａ!$"&amp;H$112&amp;"$"&amp;$B316)),1,0)</f>
        <v>0</v>
      </c>
      <c r="I316" s="80" cm="1">
        <f t="array" aca="1" ref="I316" ca="1">IF(ISERROR(INDIRECT("ｄａｔａ!$"&amp;I$112&amp;"$"&amp;$B316)),1,0)</f>
        <v>0</v>
      </c>
      <c r="J316" s="80" cm="1">
        <f t="array" aca="1" ref="J316" ca="1">IF(ISERROR(INDIRECT("ｄａｔａ!$"&amp;J$112&amp;"$"&amp;$B316)),1,0)</f>
        <v>0</v>
      </c>
      <c r="K316" s="80" cm="1">
        <f t="array" aca="1" ref="K316" ca="1">IF(ISERROR(INDIRECT("ｄａｔａ!$"&amp;K$112&amp;"$"&amp;$B316)),1,0)</f>
        <v>0</v>
      </c>
      <c r="L316" s="80" cm="1">
        <f t="array" aca="1" ref="L316" ca="1">IF(ISERROR(INDIRECT("ｄａｔａ!$"&amp;L$112&amp;"$"&amp;$B316)),1,0)</f>
        <v>0</v>
      </c>
      <c r="M316" s="80" cm="1">
        <f t="array" aca="1" ref="M316" ca="1">IF(ISERROR(INDIRECT("ｄａｔａ!$"&amp;M$112&amp;"$"&amp;$B316)),1,0)</f>
        <v>0</v>
      </c>
      <c r="N316" s="80" cm="1">
        <f t="array" aca="1" ref="N316" ca="1">IF(ISERROR(INDIRECT("ｄａｔａ!$"&amp;N$112&amp;"$"&amp;$B316)),1,0)</f>
        <v>0</v>
      </c>
      <c r="O316" s="80" cm="1">
        <f t="array" aca="1" ref="O316" ca="1">IF(ISERROR(INDIRECT("ｄａｔａ!$"&amp;O$112&amp;"$"&amp;$B316)),1,0)</f>
        <v>0</v>
      </c>
      <c r="P316" s="80" cm="1">
        <f t="array" aca="1" ref="P316" ca="1">IF(ISERROR(INDIRECT("ｄａｔａ!$"&amp;P$112&amp;"$"&amp;$B316)),1,0)</f>
        <v>0</v>
      </c>
      <c r="Q316" s="80" cm="1">
        <f t="array" aca="1" ref="Q316" ca="1">IF(ISERROR(INDIRECT("ｄａｔａ!$"&amp;Q$112&amp;"$"&amp;$B316)),1,0)</f>
        <v>0</v>
      </c>
      <c r="R316" s="80" cm="1">
        <f t="array" aca="1" ref="R316" ca="1">IF(ISERROR(INDIRECT("ｄａｔａ!$"&amp;R$112&amp;"$"&amp;$B316)),1,0)</f>
        <v>0</v>
      </c>
      <c r="S316" s="80" cm="1">
        <f t="array" aca="1" ref="S316" ca="1">IF(ISERROR(INDIRECT("ｄａｔａ!$"&amp;S$112&amp;"$"&amp;$B316)),1,0)</f>
        <v>0</v>
      </c>
      <c r="T316" s="80" cm="1">
        <f t="array" aca="1" ref="T316" ca="1">IF(ISERROR(INDIRECT("ｄａｔａ!$"&amp;T$112&amp;"$"&amp;$B316)),1,0)</f>
        <v>0</v>
      </c>
      <c r="U316" s="80" cm="1">
        <f t="array" aca="1" ref="U316" ca="1">IF(ISERROR(INDIRECT("ｄａｔａ!$"&amp;U$112&amp;"$"&amp;$B316)),1,0)</f>
        <v>0</v>
      </c>
      <c r="V316" s="80" cm="1">
        <f t="array" aca="1" ref="V316" ca="1">IF(ISERROR(INDIRECT("ｄａｔａ!$"&amp;V$112&amp;"$"&amp;$B316)),1,0)</f>
        <v>0</v>
      </c>
      <c r="W316" s="80" cm="1">
        <f t="array" aca="1" ref="W316" ca="1">IF(ISERROR(INDIRECT("ｄａｔａ!$"&amp;W$112&amp;"$"&amp;$B316)),1,0)</f>
        <v>0</v>
      </c>
      <c r="X316" s="80">
        <f ca="1">IF(SUM($Y314:$AO314,$Y316:$AO316)&gt;0,1,0)</f>
        <v>0</v>
      </c>
      <c r="Y316" s="80" cm="1">
        <f t="array" aca="1" ref="Y316" ca="1">IF(ISERROR(INDIRECT("ｄａｔａ!$"&amp;Y$112&amp;"$"&amp;$B316)),1,0)</f>
        <v>0</v>
      </c>
      <c r="Z316" s="80" cm="1">
        <f t="array" aca="1" ref="Z316" ca="1">IF(ISERROR(INDIRECT("ｄａｔａ!$"&amp;Z$112&amp;"$"&amp;$B316)),1,0)</f>
        <v>0</v>
      </c>
      <c r="AA316" s="80" cm="1">
        <f t="array" aca="1" ref="AA316" ca="1">IF(ISERROR(INDIRECT("ｄａｔａ!$"&amp;AA$112&amp;"$"&amp;$B316)),1,0)</f>
        <v>0</v>
      </c>
      <c r="AB316" s="80" cm="1">
        <f t="array" aca="1" ref="AB316" ca="1">IF(ISERROR(INDIRECT("ｄａｔａ!$"&amp;AB$112&amp;"$"&amp;$B316)),1,0)</f>
        <v>0</v>
      </c>
      <c r="AC316" s="80" cm="1">
        <f t="array" aca="1" ref="AC316" ca="1">IF(ISERROR(INDIRECT("ｄａｔａ!$"&amp;AC$112&amp;"$"&amp;$B316)),1,0)</f>
        <v>0</v>
      </c>
      <c r="AD316" s="80" cm="1">
        <f t="array" aca="1" ref="AD316" ca="1">IF(ISERROR(INDIRECT("ｄａｔａ!$"&amp;AD$112&amp;"$"&amp;$B316)),1,0)</f>
        <v>0</v>
      </c>
      <c r="AE316" s="80" cm="1">
        <f t="array" aca="1" ref="AE316" ca="1">IF(ISERROR(INDIRECT("ｄａｔａ!$"&amp;AE$112&amp;"$"&amp;$B316)),1,0)</f>
        <v>0</v>
      </c>
      <c r="AF316" s="80" cm="1">
        <f t="array" aca="1" ref="AF316" ca="1">IF(ISERROR(INDIRECT("ｄａｔａ!$"&amp;AF$112&amp;"$"&amp;$B316)),1,0)</f>
        <v>0</v>
      </c>
      <c r="AG316" s="80" cm="1">
        <f t="array" aca="1" ref="AG316" ca="1">IF(ISERROR(INDIRECT("ｄａｔａ!$"&amp;AG$112&amp;"$"&amp;$B316)),1,0)</f>
        <v>0</v>
      </c>
      <c r="AH316" s="80" cm="1">
        <f t="array" aca="1" ref="AH316" ca="1">IF(ISERROR(INDIRECT("ｄａｔａ!$"&amp;AH$112&amp;"$"&amp;$B316)),1,0)</f>
        <v>0</v>
      </c>
      <c r="AI316" s="80" cm="1">
        <f t="array" aca="1" ref="AI316" ca="1">IF(ISERROR(INDIRECT("ｄａｔａ!$"&amp;AI$112&amp;"$"&amp;$B316)),1,0)</f>
        <v>0</v>
      </c>
      <c r="AJ316" s="80" cm="1">
        <f t="array" aca="1" ref="AJ316" ca="1">IF(ISERROR(INDIRECT("ｄａｔａ!$"&amp;AJ$112&amp;"$"&amp;$B316)),1,0)</f>
        <v>0</v>
      </c>
      <c r="AK316" s="80" cm="1">
        <f t="array" aca="1" ref="AK316" ca="1">IF(ISERROR(INDIRECT("ｄａｔａ!$"&amp;AK$112&amp;"$"&amp;$B316)),1,0)</f>
        <v>0</v>
      </c>
      <c r="AL316" s="80" cm="1">
        <f t="array" aca="1" ref="AL316" ca="1">IF(ISERROR(INDIRECT("ｄａｔａ!$"&amp;AL$112&amp;"$"&amp;$B316)),1,0)</f>
        <v>0</v>
      </c>
      <c r="AM316" s="80" cm="1">
        <f t="array" aca="1" ref="AM316" ca="1">IF(ISERROR(INDIRECT("ｄａｔａ!$"&amp;AM$112&amp;"$"&amp;$B316)),1,0)</f>
        <v>0</v>
      </c>
      <c r="AN316" s="80" cm="1">
        <f t="array" aca="1" ref="AN316" ca="1">IF(ISERROR(INDIRECT("ｄａｔａ!$"&amp;AN$112&amp;"$"&amp;$B316)),1,0)</f>
        <v>0</v>
      </c>
      <c r="AO316" s="80" cm="1">
        <f t="array" aca="1" ref="AO316" ca="1">IF(ISERROR(INDIRECT("ｄａｔａ!$"&amp;AO$112&amp;"$"&amp;$B316)),1,0)</f>
        <v>0</v>
      </c>
      <c r="AP316" s="80">
        <f ca="1">IF(SUM($AQ314:$AZ314,$AQ316:$AZ316)&gt;0,1,0)</f>
        <v>0</v>
      </c>
      <c r="AQ316" s="80" cm="1">
        <f t="array" aca="1" ref="AQ316" ca="1">IF(ISERROR(INDIRECT("ｄａｔａ!$"&amp;AQ$112&amp;"$"&amp;$B316)),1,0)</f>
        <v>0</v>
      </c>
      <c r="AR316" s="80" cm="1">
        <f t="array" aca="1" ref="AR316" ca="1">IF(ISERROR(INDIRECT("ｄａｔａ!$"&amp;AR$112&amp;"$"&amp;$B316)),1,0)</f>
        <v>0</v>
      </c>
      <c r="AS316" s="80" cm="1">
        <f t="array" aca="1" ref="AS316" ca="1">IF(ISERROR(INDIRECT("ｄａｔａ!$"&amp;AS$112&amp;"$"&amp;$B316)),1,0)</f>
        <v>0</v>
      </c>
      <c r="AT316" s="80" cm="1">
        <f t="array" aca="1" ref="AT316" ca="1">IF(ISERROR(INDIRECT("ｄａｔａ!$"&amp;AT$112&amp;"$"&amp;$B316)),1,0)</f>
        <v>0</v>
      </c>
      <c r="AU316" s="80" cm="1">
        <f t="array" aca="1" ref="AU316" ca="1">IF(ISERROR(INDIRECT("ｄａｔａ!$"&amp;AU$112&amp;"$"&amp;$B316)),1,0)</f>
        <v>0</v>
      </c>
      <c r="AV316" s="80" cm="1">
        <f t="array" aca="1" ref="AV316" ca="1">IF(ISERROR(INDIRECT("ｄａｔａ!$"&amp;AV$112&amp;"$"&amp;$B316)),1,0)</f>
        <v>0</v>
      </c>
      <c r="AW316" s="80" cm="1">
        <f t="array" aca="1" ref="AW316" ca="1">IF(ISERROR(INDIRECT("ｄａｔａ!$"&amp;AW$112&amp;"$"&amp;$B316)),1,0)</f>
        <v>0</v>
      </c>
      <c r="AX316" s="80" cm="1">
        <f t="array" aca="1" ref="AX316" ca="1">IF(ISERROR(INDIRECT("ｄａｔａ!$"&amp;AX$112&amp;"$"&amp;$B316)),1,0)</f>
        <v>0</v>
      </c>
      <c r="AY316" s="80" cm="1">
        <f t="array" aca="1" ref="AY316" ca="1">IF(ISERROR(INDIRECT("ｄａｔａ!$"&amp;AY$112&amp;"$"&amp;$B316)),1,0)</f>
        <v>0</v>
      </c>
      <c r="AZ316" s="80" cm="1">
        <f t="array" aca="1" ref="AZ316" ca="1">IF(ISERROR(INDIRECT("ｄａｔａ!$"&amp;AZ$112&amp;"$"&amp;$B316)),1,0)</f>
        <v>0</v>
      </c>
      <c r="BA316" s="80">
        <f ca="1">IF(SUM($BB314:$BP314,$BB316:$BP316)&gt;0,1,0)</f>
        <v>0</v>
      </c>
      <c r="BB316" s="80" cm="1">
        <f t="array" aca="1" ref="BB316" ca="1">IF(ISERROR(INDIRECT("ｄａｔａ!$"&amp;BB$112&amp;"$"&amp;$B316)),1,0)</f>
        <v>0</v>
      </c>
      <c r="BC316" s="80" cm="1">
        <f t="array" aca="1" ref="BC316" ca="1">IF(ISERROR(INDIRECT("ｄａｔａ!$"&amp;BC$112&amp;"$"&amp;$B316)),1,0)</f>
        <v>0</v>
      </c>
      <c r="BD316" s="80" cm="1">
        <f t="array" aca="1" ref="BD316" ca="1">IF(ISERROR(INDIRECT("ｄａｔａ!$"&amp;BD$112&amp;"$"&amp;$B316)),1,0)</f>
        <v>0</v>
      </c>
      <c r="BE316" s="80" cm="1">
        <f t="array" aca="1" ref="BE316" ca="1">IF(ISERROR(INDIRECT("ｄａｔａ!$"&amp;BE$112&amp;"$"&amp;$B316)),1,0)</f>
        <v>0</v>
      </c>
      <c r="BF316" s="80" cm="1">
        <f t="array" aca="1" ref="BF316" ca="1">IF(ISERROR(INDIRECT("ｄａｔａ!$"&amp;BF$112&amp;"$"&amp;$B316)),1,0)</f>
        <v>0</v>
      </c>
      <c r="BG316" s="80" cm="1">
        <f t="array" aca="1" ref="BG316" ca="1">IF(ISERROR(INDIRECT("ｄａｔａ!$"&amp;BG$112&amp;"$"&amp;$B316)),1,0)</f>
        <v>0</v>
      </c>
      <c r="BH316" s="80" cm="1">
        <f t="array" aca="1" ref="BH316" ca="1">IF(ISERROR(INDIRECT("ｄａｔａ!$"&amp;BH$112&amp;"$"&amp;$B316)),1,0)</f>
        <v>0</v>
      </c>
      <c r="BI316" s="80" cm="1">
        <f t="array" aca="1" ref="BI316" ca="1">IF(ISERROR(INDIRECT("ｄａｔａ!$"&amp;BI$112&amp;"$"&amp;$B316)),1,0)</f>
        <v>0</v>
      </c>
      <c r="BJ316" s="80" cm="1">
        <f t="array" aca="1" ref="BJ316" ca="1">IF(ISERROR(INDIRECT("ｄａｔａ!$"&amp;BJ$112&amp;"$"&amp;$B316)),1,0)</f>
        <v>0</v>
      </c>
      <c r="BK316" s="80" cm="1">
        <f t="array" aca="1" ref="BK316" ca="1">IF(ISERROR(INDIRECT("ｄａｔａ!$"&amp;BK$112&amp;"$"&amp;$B316)),1,0)</f>
        <v>0</v>
      </c>
      <c r="BL316" s="80" cm="1">
        <f t="array" aca="1" ref="BL316" ca="1">IF(ISERROR(INDIRECT("ｄａｔａ!$"&amp;BL$112&amp;"$"&amp;$B316)),1,0)</f>
        <v>0</v>
      </c>
      <c r="BM316" s="80" cm="1">
        <f t="array" aca="1" ref="BM316" ca="1">IF(ISERROR(INDIRECT("ｄａｔａ!$"&amp;BM$112&amp;"$"&amp;$B316)),1,0)</f>
        <v>0</v>
      </c>
      <c r="BN316" s="80" cm="1">
        <f t="array" aca="1" ref="BN316" ca="1">IF(ISERROR(INDIRECT("ｄａｔａ!$"&amp;BN$112&amp;"$"&amp;$B316)),1,0)</f>
        <v>0</v>
      </c>
      <c r="BO316" s="80" cm="1">
        <f t="array" aca="1" ref="BO316" ca="1">IF(ISERROR(INDIRECT("ｄａｔａ!$"&amp;BO$112&amp;"$"&amp;$B316)),1,0)</f>
        <v>0</v>
      </c>
      <c r="BP316" s="80" cm="1">
        <f t="array" aca="1" ref="BP316" ca="1">IF(ISERROR(INDIRECT("ｄａｔａ!$"&amp;BP$112&amp;"$"&amp;$B316)),1,0)</f>
        <v>0</v>
      </c>
    </row>
    <row r="317" spans="1:68" x14ac:dyDescent="0.2">
      <c r="A317" s="80" t="s">
        <v>2369</v>
      </c>
      <c r="B317" s="80">
        <f>VLOOKUP($A317,$A$11:$B$110,2,FALSE)</f>
        <v>58</v>
      </c>
      <c r="C317" s="80" t="s">
        <v>2435</v>
      </c>
      <c r="D317" s="80" cm="1">
        <f t="array" aca="1" ref="D317" ca="1">_xlfn.IFS(D318=1,0,D319=1,0,AND(INDIRECT("ｄａｔａ!$"&amp;D$112&amp;"$"&amp;$B317)&lt;=INDIRECT("kikan!$Q$11"),INDIRECT("ｄａｔａ!$"&amp;D$112&amp;"$"&amp;$B317)&gt;=INDIRECT("kikan!$K$11")),0,TRUE,1)</f>
        <v>0</v>
      </c>
      <c r="F317" s="80">
        <v>0</v>
      </c>
      <c r="G317" s="80">
        <v>0</v>
      </c>
      <c r="H317" s="80">
        <v>0</v>
      </c>
      <c r="I317" s="80" cm="1">
        <f t="array" aca="1" ref="I317" ca="1">_xlfn.IFS(I318=1,0,I319=1,0,INDIRECT("ｄａｔａ!$"&amp;I$112&amp;"$"&amp;$B317)&gt;=INDIRECT("kikan!$I$11"),0,TRUE,1)</f>
        <v>0</v>
      </c>
      <c r="J317" s="80" cm="1">
        <f t="array" aca="1" ref="J317" ca="1">_xlfn.IFS(D320=1,0,I317=1,0,J318=1,0,I319=1,0,J319=1,0,INDIRECT("ｄａｔａ!$"&amp;I$112&amp;"$"&amp;$B317)&gt;INDIRECT("kikan!$I$11"),0,INDIRECT("ｄａｔａ!$"&amp;J$112&amp;"$"&amp;$B317)&gt;=INDIRECT("ｄａｔａ!$"&amp;D$112&amp;"$"&amp;$B317),0,TRUE,1)</f>
        <v>0</v>
      </c>
      <c r="K317" s="80" cm="1">
        <f t="array" aca="1" ref="K317" ca="1">_xlfn.IFS(K318=1,0,K319=1,0,AND(INDIRECT("ｄａｔａ!$"&amp;K$112&amp;"$"&amp;$B318)&gt;0,INDIRECT("ｄａｔａ!$"&amp;K$112&amp;"$"&amp;$B318)&lt;10000),0,TRUE,1)</f>
        <v>0</v>
      </c>
      <c r="L317" s="80" cm="1">
        <f t="array" aca="1" ref="L317" ca="1">_xlfn.IFS(L318=1,0,L319=1,0,INDIRECT("ｄａｔａ!$"&amp;L$112&amp;"$"&amp;$B317)&lt;20000,1,TRUE,0)</f>
        <v>0</v>
      </c>
      <c r="M317" s="80">
        <v>0</v>
      </c>
      <c r="N317" s="80">
        <v>0</v>
      </c>
      <c r="O317" s="80" cm="1">
        <f t="array" aca="1" ref="O317" ca="1">_xlfn.IFS(O320=1,0,INDIRECT("ｄａｔａ!$"&amp;O$112&amp;"$"&amp;$B318)=4,1,TRUE,0)</f>
        <v>0</v>
      </c>
      <c r="P317" s="80" cm="1">
        <f t="array" aca="1" ref="P317" ca="1">_xlfn.IFS(P320=1,0,AND(INDIRECT("ｄａｔａ!$"&amp;P$112&amp;"$"&amp;$B318)&lt;=3,INDIRECT("ｄａｔａ!$"&amp;P$112&amp;"$"&amp;$B318)&gt;0),1,TRUE,0)</f>
        <v>0</v>
      </c>
      <c r="Q317" s="80" cm="1">
        <f t="array" aca="1" ref="Q317" ca="1">_xlfn.IFS(Q320=1,0,INDIRECT("ｄａｔａ!$"&amp;Q$112&amp;"$"&amp;$B317)=1,1,TRUE,0)</f>
        <v>0</v>
      </c>
      <c r="R317" s="80">
        <v>0</v>
      </c>
      <c r="S317" s="80">
        <v>0</v>
      </c>
      <c r="T317" s="80">
        <v>0</v>
      </c>
      <c r="U317" s="80">
        <v>0</v>
      </c>
      <c r="V317" s="80">
        <v>0</v>
      </c>
      <c r="W317" s="80">
        <v>0</v>
      </c>
      <c r="X317" s="80">
        <f ca="1">IF(AND(SUM($Y317:$AO317)=0,17-SUM($Y319:$AO319)&gt;1),1,0)</f>
        <v>0</v>
      </c>
      <c r="Y317" s="80" cm="1">
        <f t="array" aca="1" ref="Y317" ca="1">_xlfn.IFS(Y320=1,0,INDIRECT("ｄａｔａ!$"&amp;Y$112&amp;"$"&amp;$B317)=2,1,TRUE,0)</f>
        <v>0</v>
      </c>
      <c r="Z317" s="80" cm="1">
        <f t="array" aca="1" ref="Z317" ca="1">_xlfn.IFS(Z320=1,0,INDIRECT("ｄａｔａ!$"&amp;Z$112&amp;"$"&amp;$B317)=2,1,TRUE,0)</f>
        <v>0</v>
      </c>
      <c r="AA317" s="80" cm="1">
        <f t="array" aca="1" ref="AA317" ca="1">_xlfn.IFS(AA320=1,0,INDIRECT("ｄａｔａ!$"&amp;AA$112&amp;"$"&amp;$B317)=2,1,TRUE,0)</f>
        <v>0</v>
      </c>
      <c r="AB317" s="80" cm="1">
        <f t="array" aca="1" ref="AB317" ca="1">_xlfn.IFS(AB320=1,0,INDIRECT("ｄａｔａ!$"&amp;AB$112&amp;"$"&amp;$B317)=2,1,TRUE,0)</f>
        <v>0</v>
      </c>
      <c r="AC317" s="80" cm="1">
        <f t="array" aca="1" ref="AC317" ca="1">_xlfn.IFS(AC320=1,0,INDIRECT("ｄａｔａ!$"&amp;AC$112&amp;"$"&amp;$B317)=2,1,TRUE,0)</f>
        <v>0</v>
      </c>
      <c r="AD317" s="80" cm="1">
        <f t="array" aca="1" ref="AD317" ca="1">_xlfn.IFS(AD320=1,0,INDIRECT("ｄａｔａ!$"&amp;AD$112&amp;"$"&amp;$B317)=2,1,TRUE,0)</f>
        <v>0</v>
      </c>
      <c r="AE317" s="80" cm="1">
        <f t="array" aca="1" ref="AE317" ca="1">_xlfn.IFS(AE320=1,0,INDIRECT("ｄａｔａ!$"&amp;AE$112&amp;"$"&amp;$B317)=2,1,TRUE,0)</f>
        <v>0</v>
      </c>
      <c r="AF317" s="80" cm="1">
        <f t="array" aca="1" ref="AF317" ca="1">_xlfn.IFS(AF320=1,0,INDIRECT("ｄａｔａ!$"&amp;AF$112&amp;"$"&amp;$B317)=2,1,TRUE,0)</f>
        <v>0</v>
      </c>
      <c r="AG317" s="80" cm="1">
        <f t="array" aca="1" ref="AG317" ca="1">_xlfn.IFS(AG320=1,0,INDIRECT("ｄａｔａ!$"&amp;AG$112&amp;"$"&amp;$B317)=2,1,TRUE,0)</f>
        <v>0</v>
      </c>
      <c r="AH317" s="80" cm="1">
        <f t="array" aca="1" ref="AH317" ca="1">_xlfn.IFS(AH320=1,0,INDIRECT("ｄａｔａ!$"&amp;AH$112&amp;"$"&amp;$B317)=2,1,TRUE,0)</f>
        <v>0</v>
      </c>
      <c r="AI317" s="80" cm="1">
        <f t="array" aca="1" ref="AI317" ca="1">_xlfn.IFS(AI320=1,0,INDIRECT("ｄａｔａ!$"&amp;AI$112&amp;"$"&amp;$B317)=2,1,TRUE,0)</f>
        <v>0</v>
      </c>
      <c r="AJ317" s="80" cm="1">
        <f t="array" aca="1" ref="AJ317" ca="1">_xlfn.IFS(AJ320=1,0,INDIRECT("ｄａｔａ!$"&amp;AJ$112&amp;"$"&amp;$B317)=2,1,TRUE,0)</f>
        <v>0</v>
      </c>
      <c r="AK317" s="80" cm="1">
        <f t="array" aca="1" ref="AK317" ca="1">_xlfn.IFS(AK320=1,0,INDIRECT("ｄａｔａ!$"&amp;AK$112&amp;"$"&amp;$B317)=2,1,TRUE,0)</f>
        <v>0</v>
      </c>
      <c r="AL317" s="80" cm="1">
        <f t="array" aca="1" ref="AL317" ca="1">_xlfn.IFS(AL320=1,0,INDIRECT("ｄａｔａ!$"&amp;AL$112&amp;"$"&amp;$B317)=2,1,TRUE,0)</f>
        <v>0</v>
      </c>
      <c r="AM317" s="80" cm="1">
        <f t="array" aca="1" ref="AM317" ca="1">_xlfn.IFS(AM320=1,0,INDIRECT("ｄａｔａ!$"&amp;AM$112&amp;"$"&amp;$B317)=2,1,TRUE,0)</f>
        <v>0</v>
      </c>
      <c r="AN317" s="80" cm="1">
        <f t="array" aca="1" ref="AN317" ca="1">_xlfn.IFS(AN320=1,0,INDIRECT("ｄａｔａ!$"&amp;AN$112&amp;"$"&amp;$B317)=2,1,TRUE,0)</f>
        <v>0</v>
      </c>
      <c r="AO317" s="80" cm="1">
        <f t="array" aca="1" ref="AO317" ca="1">_xlfn.IFS(AO320=1,0,INDIRECT("ｄａｔａ!$"&amp;AO$112&amp;"$"&amp;$B317)=2,1,TRUE,0)</f>
        <v>0</v>
      </c>
      <c r="AP317" s="80">
        <f ca="1">IF(AND(SUM($AQ317:$AZ317)=0,10-SUM($AQ319:$AZ319)&gt;1),1,0)</f>
        <v>0</v>
      </c>
      <c r="AQ317" s="80" cm="1">
        <f t="array" aca="1" ref="AQ317" ca="1">_xlfn.IFS(AQ320=1,0,INDIRECT("ｄａｔａ!$"&amp;AQ$112&amp;"$"&amp;$B317)=2,1,TRUE,0)</f>
        <v>0</v>
      </c>
      <c r="AR317" s="80" cm="1">
        <f t="array" aca="1" ref="AR317" ca="1">_xlfn.IFS(AR320=1,0,INDIRECT("ｄａｔａ!$"&amp;AR$112&amp;"$"&amp;$B317)=2,1,TRUE,0)</f>
        <v>0</v>
      </c>
      <c r="AS317" s="80" cm="1">
        <f t="array" aca="1" ref="AS317" ca="1">_xlfn.IFS(AS320=1,0,INDIRECT("ｄａｔａ!$"&amp;AS$112&amp;"$"&amp;$B317)=2,1,TRUE,0)</f>
        <v>0</v>
      </c>
      <c r="AT317" s="80" cm="1">
        <f t="array" aca="1" ref="AT317" ca="1">_xlfn.IFS(AT320=1,0,INDIRECT("ｄａｔａ!$"&amp;AT$112&amp;"$"&amp;$B317)=2,1,TRUE,0)</f>
        <v>0</v>
      </c>
      <c r="AU317" s="80" cm="1">
        <f t="array" aca="1" ref="AU317" ca="1">_xlfn.IFS(AU320=1,0,INDIRECT("ｄａｔａ!$"&amp;AU$112&amp;"$"&amp;$B317)=2,1,TRUE,0)</f>
        <v>0</v>
      </c>
      <c r="AV317" s="80" cm="1">
        <f t="array" aca="1" ref="AV317" ca="1">_xlfn.IFS(AV320=1,0,INDIRECT("ｄａｔａ!$"&amp;AV$112&amp;"$"&amp;$B317)=2,1,TRUE,0)</f>
        <v>0</v>
      </c>
      <c r="AW317" s="80" cm="1">
        <f t="array" aca="1" ref="AW317" ca="1">_xlfn.IFS(AW320=1,0,INDIRECT("ｄａｔａ!$"&amp;AW$112&amp;"$"&amp;$B317)=2,1,TRUE,0)</f>
        <v>0</v>
      </c>
      <c r="AX317" s="80" cm="1">
        <f t="array" aca="1" ref="AX317" ca="1">_xlfn.IFS(AX320=1,0,INDIRECT("ｄａｔａ!$"&amp;AX$112&amp;"$"&amp;$B317)=2,1,TRUE,0)</f>
        <v>0</v>
      </c>
      <c r="AY317" s="80" cm="1">
        <f t="array" aca="1" ref="AY317" ca="1">_xlfn.IFS(AY320=1,0,INDIRECT("ｄａｔａ!$"&amp;AY$112&amp;"$"&amp;$B317)=2,1,TRUE,0)</f>
        <v>0</v>
      </c>
      <c r="AZ317" s="80" cm="1">
        <f t="array" aca="1" ref="AZ317" ca="1">_xlfn.IFS(AZ320=1,0,INDIRECT("ｄａｔａ!$"&amp;AZ$112&amp;"$"&amp;$B317)=2,1,TRUE,0)</f>
        <v>0</v>
      </c>
      <c r="BA317" s="80">
        <f ca="1">IF(AND(SUM($BB317:$BP317)=0,15-SUM($BB319:$BP319)&gt;1),1,0)</f>
        <v>0</v>
      </c>
      <c r="BB317" s="80" cm="1">
        <f t="array" aca="1" ref="BB317" ca="1">_xlfn.IFS(BB320=1,0,INDIRECT("ｄａｔａ!$"&amp;BB$112&amp;"$"&amp;$B317)=2,1,TRUE,0)</f>
        <v>0</v>
      </c>
      <c r="BC317" s="80" cm="1">
        <f t="array" aca="1" ref="BC317" ca="1">_xlfn.IFS(BC320=1,0,INDIRECT("ｄａｔａ!$"&amp;BC$112&amp;"$"&amp;$B317)=2,1,TRUE,0)</f>
        <v>0</v>
      </c>
      <c r="BD317" s="80" cm="1">
        <f t="array" aca="1" ref="BD317" ca="1">_xlfn.IFS(BD320=1,0,INDIRECT("ｄａｔａ!$"&amp;BD$112&amp;"$"&amp;$B317)=2,1,TRUE,0)</f>
        <v>0</v>
      </c>
      <c r="BE317" s="80" cm="1">
        <f t="array" aca="1" ref="BE317" ca="1">_xlfn.IFS(BE320=1,0,INDIRECT("ｄａｔａ!$"&amp;BE$112&amp;"$"&amp;$B317)=2,1,TRUE,0)</f>
        <v>0</v>
      </c>
      <c r="BF317" s="80" cm="1">
        <f t="array" aca="1" ref="BF317" ca="1">_xlfn.IFS(BF320=1,0,INDIRECT("ｄａｔａ!$"&amp;BF$112&amp;"$"&amp;$B317)=2,1,TRUE,0)</f>
        <v>0</v>
      </c>
      <c r="BG317" s="80" cm="1">
        <f t="array" aca="1" ref="BG317" ca="1">_xlfn.IFS(BG320=1,0,INDIRECT("ｄａｔａ!$"&amp;BG$112&amp;"$"&amp;$B317)=2,1,TRUE,0)</f>
        <v>0</v>
      </c>
      <c r="BH317" s="80" cm="1">
        <f t="array" aca="1" ref="BH317" ca="1">_xlfn.IFS(BH320=1,0,INDIRECT("ｄａｔａ!$"&amp;BH$112&amp;"$"&amp;$B317)=2,1,TRUE,0)</f>
        <v>0</v>
      </c>
      <c r="BI317" s="80" cm="1">
        <f t="array" aca="1" ref="BI317" ca="1">_xlfn.IFS(BI320=1,0,INDIRECT("ｄａｔａ!$"&amp;BI$112&amp;"$"&amp;$B317)=2,1,TRUE,0)</f>
        <v>0</v>
      </c>
      <c r="BJ317" s="80" cm="1">
        <f t="array" aca="1" ref="BJ317" ca="1">_xlfn.IFS(BJ320=1,0,INDIRECT("ｄａｔａ!$"&amp;BJ$112&amp;"$"&amp;$B317)=2,1,TRUE,0)</f>
        <v>0</v>
      </c>
      <c r="BK317" s="80" cm="1">
        <f t="array" aca="1" ref="BK317" ca="1">_xlfn.IFS(BK320=1,0,INDIRECT("ｄａｔａ!$"&amp;BK$112&amp;"$"&amp;$B317)=2,1,TRUE,0)</f>
        <v>0</v>
      </c>
      <c r="BL317" s="80" cm="1">
        <f t="array" aca="1" ref="BL317" ca="1">_xlfn.IFS(BL320=1,0,INDIRECT("ｄａｔａ!$"&amp;BL$112&amp;"$"&amp;$B317)=2,1,TRUE,0)</f>
        <v>0</v>
      </c>
      <c r="BM317" s="80" cm="1">
        <f t="array" aca="1" ref="BM317" ca="1">_xlfn.IFS(BM320=1,0,INDIRECT("ｄａｔａ!$"&amp;BM$112&amp;"$"&amp;$B317)=2,1,TRUE,0)</f>
        <v>0</v>
      </c>
      <c r="BN317" s="80" cm="1">
        <f t="array" aca="1" ref="BN317" ca="1">_xlfn.IFS(BN320=1,0,INDIRECT("ｄａｔａ!$"&amp;BN$112&amp;"$"&amp;$B317)=2,1,TRUE,0)</f>
        <v>0</v>
      </c>
      <c r="BO317" s="80" cm="1">
        <f t="array" aca="1" ref="BO317" ca="1">_xlfn.IFS(BO320=1,0,INDIRECT("ｄａｔａ!$"&amp;BO$112&amp;"$"&amp;$B317)=2,1,TRUE,0)</f>
        <v>0</v>
      </c>
      <c r="BP317" s="80" cm="1">
        <f t="array" aca="1" ref="BP317" ca="1">_xlfn.IFS(BP320=1,0,INDIRECT("ｄａｔａ!$"&amp;BP$112&amp;"$"&amp;$B317)=2,1,TRUE,0)</f>
        <v>0</v>
      </c>
    </row>
    <row r="318" spans="1:68" x14ac:dyDescent="0.2">
      <c r="B318" s="80">
        <f>VLOOKUP($A317,$A$11:$B$110,2,FALSE)</f>
        <v>58</v>
      </c>
      <c r="C318" s="80" t="s">
        <v>2437</v>
      </c>
      <c r="D318" s="80" cm="1">
        <f t="array" aca="1" ref="D318" ca="1">_xlfn.IFS(D319=1,0,AND(ISNUMBER(INDIRECT("ｄａｔａ!$"&amp;D$112&amp;"$"&amp;$B318)),INDIRECT("ｄａｔａ!$"&amp;D$112&amp;"$"&amp;$B318)&lt;=12,INDIRECT("ｄａｔａ!$"&amp;D$112&amp;"$"&amp;$B318)&gt;=1),0,TRUE,1)</f>
        <v>1</v>
      </c>
      <c r="F318" s="80">
        <v>0</v>
      </c>
      <c r="G318" s="80">
        <v>0</v>
      </c>
      <c r="H318" s="80">
        <v>0</v>
      </c>
      <c r="I318" s="80" cm="1">
        <f t="array" aca="1" ref="I318" ca="1">_xlfn.IFS(I319=1,0,AND(ISNUMBER(INDIRECT("ｄａｔａ!$"&amp;I$112&amp;"$"&amp;$B318)),LEN(INDIRECT("ｄａｔａ!$"&amp;I$112&amp;"$"&amp;$B318))=4),0,TRUE,1)</f>
        <v>0</v>
      </c>
      <c r="J318" s="80" cm="1">
        <f t="array" aca="1" ref="J318" ca="1">_xlfn.IFS(J319=1,0,AND(ISNUMBER(INDIRECT("ｄａｔａ!$"&amp;J$112&amp;"$"&amp;$B318)),INDIRECT("ｄａｔａ!$"&amp;J$112&amp;"$"&amp;$B318)&lt;=12,INDIRECT("ｄａｔａ!$"&amp;J$112&amp;"$"&amp;$B318)&gt;=1),0,TRUE,1)</f>
        <v>0</v>
      </c>
      <c r="K318" s="80" cm="1">
        <f t="array" aca="1" ref="K318" ca="1">_xlfn.IFS(K319=1,0,ISNUMBER(INDIRECT("ｄａｔａ!$"&amp;K$112&amp;"$"&amp;$B318)),0,TRUE,1)</f>
        <v>0</v>
      </c>
      <c r="L318" s="80" cm="1">
        <f t="array" aca="1" ref="L318" ca="1">_xlfn.IFS(L319=1,0,AND(ISNUMBER(INDIRECT("ｄａｔａ!$"&amp;L$112&amp;"$"&amp;$B318)),INDIRECT("ｄａｔａ!$"&amp;L$112&amp;"$"&amp;$B318)&gt;0),0,TRUE,1)</f>
        <v>0</v>
      </c>
      <c r="M318" s="80" cm="1">
        <f t="array" aca="1" ref="M318" ca="1">_xlfn.IFS(M319=1,0,AND(INDIRECT("ｄａｔａ!$"&amp;M$112&amp;"$"&amp;$B318)&lt;=5,INDIRECT("ｄａｔａ!$"&amp;M$112&amp;"$"&amp;$B318)&gt;0),0,TRUE,1)</f>
        <v>0</v>
      </c>
      <c r="N318" s="80" cm="1">
        <f t="array" aca="1" ref="N318" ca="1">_xlfn.IFS(N319=1,0,AND(INDIRECT("ｄａｔａ!$"&amp;N$112&amp;"$"&amp;$B318)&lt;=2,INDIRECT("ｄａｔａ!$"&amp;N$112&amp;"$"&amp;$B318)&gt;0),0,TRUE,1)</f>
        <v>0</v>
      </c>
      <c r="O318" s="80" cm="1">
        <f t="array" aca="1" ref="O318" ca="1">_xlfn.IFS(O319=1,0,AND(INDIRECT("ｄａｔａ!$"&amp;O$112&amp;"$"&amp;$B318)&lt;=4,INDIRECT("ｄａｔａ!$"&amp;O$112&amp;"$"&amp;$B318)&gt;0),0,TRUE,1)</f>
        <v>0</v>
      </c>
      <c r="P318" s="80" cm="1">
        <f t="array" aca="1" ref="P318" ca="1">_xlfn.IFS(P319=1,0,AND(INDIRECT("ｄａｔａ!$"&amp;P$112&amp;"$"&amp;$B318)&lt;=3,INDIRECT("ｄａｔａ!$"&amp;P$112&amp;"$"&amp;$B318)&gt;0),0,TRUE,1)</f>
        <v>0</v>
      </c>
      <c r="Q318" s="80" cm="1">
        <f t="array" aca="1" ref="Q318" ca="1">_xlfn.IFS(Q319=1,0,AND(INDIRECT("ｄａｔａ!$"&amp;Q$112&amp;"$"&amp;$B318)&lt;=2,INDIRECT("ｄａｔａ!$"&amp;Q$112&amp;"$"&amp;$B318)&gt;0),0,TRUE,1)</f>
        <v>0</v>
      </c>
      <c r="R318" s="80" cm="1">
        <f t="array" aca="1" ref="R318" ca="1">_xlfn.IFS(R319=1,0,AND(INDIRECT("ｄａｔａ!$"&amp;R$112&amp;"$"&amp;$B318)&lt;=10,INDIRECT("ｄａｔａ!$"&amp;R$112&amp;"$"&amp;$B318)&gt;0),0,TRUE,1)</f>
        <v>0</v>
      </c>
      <c r="S318" s="80" cm="1">
        <f t="array" aca="1" ref="S318" ca="1">_xlfn.IFS(S319=1,0,AND(INDIRECT("ｄａｔａ!$"&amp;S$112&amp;"$"&amp;$B318)&lt;=5,INDIRECT("ｄａｔａ!$"&amp;S$112&amp;"$"&amp;$B318)&gt;0),0,TRUE,1)</f>
        <v>0</v>
      </c>
      <c r="T318" s="80" cm="1">
        <f t="array" aca="1" ref="T318" ca="1">_xlfn.IFS(T319=1,0,AND(INDIRECT("ｄａｔａ!$"&amp;T$112&amp;"$"&amp;$B318)&lt;=9,INDIRECT("ｄａｔａ!$"&amp;T$112&amp;"$"&amp;$B318)&gt;0),0,TRUE,1)</f>
        <v>0</v>
      </c>
      <c r="U318" s="80" cm="1">
        <f t="array" aca="1" ref="U318" ca="1">_xlfn.IFS(U319=1,0,ISNUMBER(INDIRECT("ｄａｔａ!$"&amp;U$112&amp;"$"&amp;$B318)),0,TRUE,1)</f>
        <v>0</v>
      </c>
      <c r="V318" s="80" cm="1">
        <f t="array" aca="1" ref="V318" ca="1">_xlfn.IFS(V319=1,0,AND(INDIRECT("ｄａｔａ!$"&amp;V$112&amp;"$"&amp;$B318)&lt;=4,INDIRECT("ｄａｔａ!$"&amp;V$112&amp;"$"&amp;$B318)&gt;0),0,TRUE,1)</f>
        <v>0</v>
      </c>
      <c r="W318" s="80" cm="1">
        <f t="array" aca="1" ref="W318" ca="1">_xlfn.IFS(W319=1,0,AND(INDIRECT("ｄａｔａ!$"&amp;W$112&amp;"$"&amp;$B318)&lt;=2,INDIRECT("ｄａｔａ!$"&amp;W$112&amp;"$"&amp;$B318)&gt;0),0,TRUE,1)</f>
        <v>0</v>
      </c>
      <c r="X318" s="80">
        <f ca="1">IF(SUM($Y317:$AO317)&gt;1,1,0)</f>
        <v>0</v>
      </c>
      <c r="Y318" s="80" cm="1">
        <f t="array" aca="1" ref="Y318" ca="1">_xlfn.IFS(Y320=1,0,Y319=1,0,AND(INDIRECT("ｄａｔａ!$"&amp;Y$112&amp;"$"&amp;$B318)&lt;=2,INDIRECT("ｄａｔａ!$"&amp;Y$112&amp;"$"&amp;$B318)&gt;0),0,TRUE,1)</f>
        <v>0</v>
      </c>
      <c r="Z318" s="80" cm="1">
        <f t="array" aca="1" ref="Z318" ca="1">_xlfn.IFS(Z320=1,0,Z319=1,0,AND(INDIRECT("ｄａｔａ!$"&amp;Z$112&amp;"$"&amp;$B318)&lt;=2,INDIRECT("ｄａｔａ!$"&amp;Z$112&amp;"$"&amp;$B318)&gt;0),0,TRUE,1)</f>
        <v>0</v>
      </c>
      <c r="AA318" s="80" cm="1">
        <f t="array" aca="1" ref="AA318" ca="1">_xlfn.IFS(AA320=1,0,AA319=1,0,AND(INDIRECT("ｄａｔａ!$"&amp;AA$112&amp;"$"&amp;$B318)&lt;=2,INDIRECT("ｄａｔａ!$"&amp;AA$112&amp;"$"&amp;$B318)&gt;0),0,TRUE,1)</f>
        <v>0</v>
      </c>
      <c r="AB318" s="80" cm="1">
        <f t="array" aca="1" ref="AB318" ca="1">_xlfn.IFS(AB320=1,0,AB319=1,0,AND(INDIRECT("ｄａｔａ!$"&amp;AB$112&amp;"$"&amp;$B318)&lt;=2,INDIRECT("ｄａｔａ!$"&amp;AB$112&amp;"$"&amp;$B318)&gt;0),0,TRUE,1)</f>
        <v>0</v>
      </c>
      <c r="AC318" s="80" cm="1">
        <f t="array" aca="1" ref="AC318" ca="1">_xlfn.IFS(AC320=1,0,AC319=1,0,AND(INDIRECT("ｄａｔａ!$"&amp;AC$112&amp;"$"&amp;$B318)&lt;=2,INDIRECT("ｄａｔａ!$"&amp;AC$112&amp;"$"&amp;$B318)&gt;0),0,TRUE,1)</f>
        <v>0</v>
      </c>
      <c r="AD318" s="80" cm="1">
        <f t="array" aca="1" ref="AD318" ca="1">_xlfn.IFS(AD320=1,0,AD319=1,0,AND(INDIRECT("ｄａｔａ!$"&amp;AD$112&amp;"$"&amp;$B318)&lt;=2,INDIRECT("ｄａｔａ!$"&amp;AD$112&amp;"$"&amp;$B318)&gt;0),0,TRUE,1)</f>
        <v>0</v>
      </c>
      <c r="AE318" s="80" cm="1">
        <f t="array" aca="1" ref="AE318" ca="1">_xlfn.IFS(AE320=1,0,AE319=1,0,AND(INDIRECT("ｄａｔａ!$"&amp;AE$112&amp;"$"&amp;$B318)&lt;=2,INDIRECT("ｄａｔａ!$"&amp;AE$112&amp;"$"&amp;$B318)&gt;0),0,TRUE,1)</f>
        <v>0</v>
      </c>
      <c r="AF318" s="80" cm="1">
        <f t="array" aca="1" ref="AF318" ca="1">_xlfn.IFS(AF320=1,0,AF319=1,0,AND(INDIRECT("ｄａｔａ!$"&amp;AF$112&amp;"$"&amp;$B318)&lt;=2,INDIRECT("ｄａｔａ!$"&amp;AF$112&amp;"$"&amp;$B318)&gt;0),0,TRUE,1)</f>
        <v>0</v>
      </c>
      <c r="AG318" s="80" cm="1">
        <f t="array" aca="1" ref="AG318" ca="1">_xlfn.IFS(AG320=1,0,AG319=1,0,AND(INDIRECT("ｄａｔａ!$"&amp;AG$112&amp;"$"&amp;$B318)&lt;=2,INDIRECT("ｄａｔａ!$"&amp;AG$112&amp;"$"&amp;$B318)&gt;0),0,TRUE,1)</f>
        <v>0</v>
      </c>
      <c r="AH318" s="80" cm="1">
        <f t="array" aca="1" ref="AH318" ca="1">_xlfn.IFS(AH320=1,0,AH319=1,0,AND(INDIRECT("ｄａｔａ!$"&amp;AH$112&amp;"$"&amp;$B318)&lt;=2,INDIRECT("ｄａｔａ!$"&amp;AH$112&amp;"$"&amp;$B318)&gt;0),0,TRUE,1)</f>
        <v>0</v>
      </c>
      <c r="AI318" s="80" cm="1">
        <f t="array" aca="1" ref="AI318" ca="1">_xlfn.IFS(AI320=1,0,AI319=1,0,AND(INDIRECT("ｄａｔａ!$"&amp;AI$112&amp;"$"&amp;$B318)&lt;=2,INDIRECT("ｄａｔａ!$"&amp;AI$112&amp;"$"&amp;$B318)&gt;0),0,TRUE,1)</f>
        <v>0</v>
      </c>
      <c r="AJ318" s="80" cm="1">
        <f t="array" aca="1" ref="AJ318" ca="1">_xlfn.IFS(AJ320=1,0,AJ319=1,0,AND(INDIRECT("ｄａｔａ!$"&amp;AJ$112&amp;"$"&amp;$B318)&lt;=2,INDIRECT("ｄａｔａ!$"&amp;AJ$112&amp;"$"&amp;$B318)&gt;0),0,TRUE,1)</f>
        <v>0</v>
      </c>
      <c r="AK318" s="80" cm="1">
        <f t="array" aca="1" ref="AK318" ca="1">_xlfn.IFS(AK320=1,0,AK319=1,0,AND(INDIRECT("ｄａｔａ!$"&amp;AK$112&amp;"$"&amp;$B318)&lt;=2,INDIRECT("ｄａｔａ!$"&amp;AK$112&amp;"$"&amp;$B318)&gt;0),0,TRUE,1)</f>
        <v>0</v>
      </c>
      <c r="AL318" s="80" cm="1">
        <f t="array" aca="1" ref="AL318" ca="1">_xlfn.IFS(AL320=1,0,AL319=1,0,AND(INDIRECT("ｄａｔａ!$"&amp;AL$112&amp;"$"&amp;$B318)&lt;=2,INDIRECT("ｄａｔａ!$"&amp;AL$112&amp;"$"&amp;$B318)&gt;0),0,TRUE,1)</f>
        <v>0</v>
      </c>
      <c r="AM318" s="80" cm="1">
        <f t="array" aca="1" ref="AM318" ca="1">_xlfn.IFS(AM320=1,0,AM319=1,0,AND(INDIRECT("ｄａｔａ!$"&amp;AM$112&amp;"$"&amp;$B318)&lt;=2,INDIRECT("ｄａｔａ!$"&amp;AM$112&amp;"$"&amp;$B318)&gt;0),0,TRUE,1)</f>
        <v>0</v>
      </c>
      <c r="AN318" s="80" cm="1">
        <f t="array" aca="1" ref="AN318" ca="1">_xlfn.IFS(AN320=1,0,AN319=1,0,AND(INDIRECT("ｄａｔａ!$"&amp;AN$112&amp;"$"&amp;$B318)&lt;=2,INDIRECT("ｄａｔａ!$"&amp;AN$112&amp;"$"&amp;$B318)&gt;0),0,TRUE,1)</f>
        <v>0</v>
      </c>
      <c r="AO318" s="80" cm="1">
        <f t="array" aca="1" ref="AO318" ca="1">_xlfn.IFS(AO320=1,0,AO319=1,0,AND(INDIRECT("ｄａｔａ!$"&amp;AO$112&amp;"$"&amp;$B318)&lt;=2,INDIRECT("ｄａｔａ!$"&amp;AO$112&amp;"$"&amp;$B318)&gt;0),0,TRUE,1)</f>
        <v>0</v>
      </c>
      <c r="AP318" s="80">
        <f ca="1">IF(SUM($AQ317:$AZ317)&gt;1,1,0)</f>
        <v>0</v>
      </c>
      <c r="AQ318" s="80" cm="1">
        <f t="array" aca="1" ref="AQ318" ca="1">_xlfn.IFS(AQ320=1,0,AQ319=1,0,AND(INDIRECT("ｄａｔａ!$"&amp;AQ$112&amp;"$"&amp;$B318)&lt;=2,INDIRECT("ｄａｔａ!$"&amp;AQ$112&amp;"$"&amp;$B318)&gt;0),0,TRUE,1)</f>
        <v>0</v>
      </c>
      <c r="AR318" s="80" cm="1">
        <f t="array" aca="1" ref="AR318" ca="1">_xlfn.IFS(AR320=1,0,AR319=1,0,AND(INDIRECT("ｄａｔａ!$"&amp;AR$112&amp;"$"&amp;$B318)&lt;=2,INDIRECT("ｄａｔａ!$"&amp;AR$112&amp;"$"&amp;$B318)&gt;0),0,TRUE,1)</f>
        <v>0</v>
      </c>
      <c r="AS318" s="80" cm="1">
        <f t="array" aca="1" ref="AS318" ca="1">_xlfn.IFS(AS320=1,0,AS319=1,0,AND(INDIRECT("ｄａｔａ!$"&amp;AS$112&amp;"$"&amp;$B318)&lt;=2,INDIRECT("ｄａｔａ!$"&amp;AS$112&amp;"$"&amp;$B318)&gt;0),0,TRUE,1)</f>
        <v>0</v>
      </c>
      <c r="AT318" s="80" cm="1">
        <f t="array" aca="1" ref="AT318" ca="1">_xlfn.IFS(AT320=1,0,AT319=1,0,AND(INDIRECT("ｄａｔａ!$"&amp;AT$112&amp;"$"&amp;$B318)&lt;=2,INDIRECT("ｄａｔａ!$"&amp;AT$112&amp;"$"&amp;$B318)&gt;0),0,TRUE,1)</f>
        <v>0</v>
      </c>
      <c r="AU318" s="80" cm="1">
        <f t="array" aca="1" ref="AU318" ca="1">_xlfn.IFS(AU320=1,0,AU319=1,0,AND(INDIRECT("ｄａｔａ!$"&amp;AU$112&amp;"$"&amp;$B318)&lt;=2,INDIRECT("ｄａｔａ!$"&amp;AU$112&amp;"$"&amp;$B318)&gt;0),0,TRUE,1)</f>
        <v>0</v>
      </c>
      <c r="AV318" s="80" cm="1">
        <f t="array" aca="1" ref="AV318" ca="1">_xlfn.IFS(AV320=1,0,AV319=1,0,AND(INDIRECT("ｄａｔａ!$"&amp;AV$112&amp;"$"&amp;$B318)&lt;=2,INDIRECT("ｄａｔａ!$"&amp;AV$112&amp;"$"&amp;$B318)&gt;0),0,TRUE,1)</f>
        <v>0</v>
      </c>
      <c r="AW318" s="80" cm="1">
        <f t="array" aca="1" ref="AW318" ca="1">_xlfn.IFS(AW320=1,0,AW319=1,0,AND(INDIRECT("ｄａｔａ!$"&amp;AW$112&amp;"$"&amp;$B318)&lt;=2,INDIRECT("ｄａｔａ!$"&amp;AW$112&amp;"$"&amp;$B318)&gt;0),0,TRUE,1)</f>
        <v>0</v>
      </c>
      <c r="AX318" s="80" cm="1">
        <f t="array" aca="1" ref="AX318" ca="1">_xlfn.IFS(AX320=1,0,AX319=1,0,AND(INDIRECT("ｄａｔａ!$"&amp;AX$112&amp;"$"&amp;$B318)&lt;=2,INDIRECT("ｄａｔａ!$"&amp;AX$112&amp;"$"&amp;$B318)&gt;0),0,TRUE,1)</f>
        <v>0</v>
      </c>
      <c r="AY318" s="80" cm="1">
        <f t="array" aca="1" ref="AY318" ca="1">_xlfn.IFS(AY320=1,0,AY319=1,0,AND(INDIRECT("ｄａｔａ!$"&amp;AY$112&amp;"$"&amp;$B318)&lt;=2,INDIRECT("ｄａｔａ!$"&amp;AY$112&amp;"$"&amp;$B318)&gt;0),0,TRUE,1)</f>
        <v>0</v>
      </c>
      <c r="AZ318" s="80" cm="1">
        <f t="array" aca="1" ref="AZ318" ca="1">_xlfn.IFS(AZ320=1,0,AZ319=1,0,AND(INDIRECT("ｄａｔａ!$"&amp;AZ$112&amp;"$"&amp;$B318)&lt;=2,INDIRECT("ｄａｔａ!$"&amp;AZ$112&amp;"$"&amp;$B318)&gt;0),0,TRUE,1)</f>
        <v>0</v>
      </c>
      <c r="BA318" s="80">
        <f ca="1">IF(SUM($BB317:$BP317)&gt;1,1,0)</f>
        <v>0</v>
      </c>
      <c r="BB318" s="80" cm="1">
        <f t="array" aca="1" ref="BB318" ca="1">_xlfn.IFS(BB320=1,0,BB319=1,0,AND(INDIRECT("ｄａｔａ!$"&amp;BB$112&amp;"$"&amp;$B318)&lt;=2,INDIRECT("ｄａｔａ!$"&amp;BB$112&amp;"$"&amp;$B318)&gt;0),0,TRUE,1)</f>
        <v>0</v>
      </c>
      <c r="BC318" s="80" cm="1">
        <f t="array" aca="1" ref="BC318" ca="1">_xlfn.IFS(BC320=1,0,BC319=1,0,AND(INDIRECT("ｄａｔａ!$"&amp;BC$112&amp;"$"&amp;$B318)&lt;=2,INDIRECT("ｄａｔａ!$"&amp;BC$112&amp;"$"&amp;$B318)&gt;0),0,TRUE,1)</f>
        <v>0</v>
      </c>
      <c r="BD318" s="80" cm="1">
        <f t="array" aca="1" ref="BD318" ca="1">_xlfn.IFS(BD320=1,0,BD319=1,0,AND(INDIRECT("ｄａｔａ!$"&amp;BD$112&amp;"$"&amp;$B318)&lt;=2,INDIRECT("ｄａｔａ!$"&amp;BD$112&amp;"$"&amp;$B318)&gt;0),0,TRUE,1)</f>
        <v>0</v>
      </c>
      <c r="BE318" s="80" cm="1">
        <f t="array" aca="1" ref="BE318" ca="1">_xlfn.IFS(BE320=1,0,BE319=1,0,AND(INDIRECT("ｄａｔａ!$"&amp;BE$112&amp;"$"&amp;$B318)&lt;=2,INDIRECT("ｄａｔａ!$"&amp;BE$112&amp;"$"&amp;$B318)&gt;0),0,TRUE,1)</f>
        <v>0</v>
      </c>
      <c r="BF318" s="80" cm="1">
        <f t="array" aca="1" ref="BF318" ca="1">_xlfn.IFS(BF320=1,0,BF319=1,0,AND(INDIRECT("ｄａｔａ!$"&amp;BF$112&amp;"$"&amp;$B318)&lt;=2,INDIRECT("ｄａｔａ!$"&amp;BF$112&amp;"$"&amp;$B318)&gt;0),0,TRUE,1)</f>
        <v>0</v>
      </c>
      <c r="BG318" s="80" cm="1">
        <f t="array" aca="1" ref="BG318" ca="1">_xlfn.IFS(BG320=1,0,BG319=1,0,AND(INDIRECT("ｄａｔａ!$"&amp;BG$112&amp;"$"&amp;$B318)&lt;=2,INDIRECT("ｄａｔａ!$"&amp;BG$112&amp;"$"&amp;$B318)&gt;0),0,TRUE,1)</f>
        <v>0</v>
      </c>
      <c r="BH318" s="80" cm="1">
        <f t="array" aca="1" ref="BH318" ca="1">_xlfn.IFS(BH320=1,0,BH319=1,0,AND(INDIRECT("ｄａｔａ!$"&amp;BH$112&amp;"$"&amp;$B318)&lt;=2,INDIRECT("ｄａｔａ!$"&amp;BH$112&amp;"$"&amp;$B318)&gt;0),0,TRUE,1)</f>
        <v>0</v>
      </c>
      <c r="BI318" s="80" cm="1">
        <f t="array" aca="1" ref="BI318" ca="1">_xlfn.IFS(BI320=1,0,BI319=1,0,AND(INDIRECT("ｄａｔａ!$"&amp;BI$112&amp;"$"&amp;$B318)&lt;=2,INDIRECT("ｄａｔａ!$"&amp;BI$112&amp;"$"&amp;$B318)&gt;0),0,TRUE,1)</f>
        <v>0</v>
      </c>
      <c r="BJ318" s="80" cm="1">
        <f t="array" aca="1" ref="BJ318" ca="1">_xlfn.IFS(BJ320=1,0,BJ319=1,0,AND(INDIRECT("ｄａｔａ!$"&amp;BJ$112&amp;"$"&amp;$B318)&lt;=2,INDIRECT("ｄａｔａ!$"&amp;BJ$112&amp;"$"&amp;$B318)&gt;0),0,TRUE,1)</f>
        <v>0</v>
      </c>
      <c r="BK318" s="80" cm="1">
        <f t="array" aca="1" ref="BK318" ca="1">_xlfn.IFS(BK320=1,0,BK319=1,0,AND(INDIRECT("ｄａｔａ!$"&amp;BK$112&amp;"$"&amp;$B318)&lt;=2,INDIRECT("ｄａｔａ!$"&amp;BK$112&amp;"$"&amp;$B318)&gt;0),0,TRUE,1)</f>
        <v>0</v>
      </c>
      <c r="BL318" s="80" cm="1">
        <f t="array" aca="1" ref="BL318" ca="1">_xlfn.IFS(BL320=1,0,BL319=1,0,AND(INDIRECT("ｄａｔａ!$"&amp;BL$112&amp;"$"&amp;$B318)&lt;=2,INDIRECT("ｄａｔａ!$"&amp;BL$112&amp;"$"&amp;$B318)&gt;0),0,TRUE,1)</f>
        <v>0</v>
      </c>
      <c r="BM318" s="80" cm="1">
        <f t="array" aca="1" ref="BM318" ca="1">_xlfn.IFS(BM320=1,0,BM319=1,0,AND(INDIRECT("ｄａｔａ!$"&amp;BM$112&amp;"$"&amp;$B318)&lt;=2,INDIRECT("ｄａｔａ!$"&amp;BM$112&amp;"$"&amp;$B318)&gt;0),0,TRUE,1)</f>
        <v>0</v>
      </c>
      <c r="BN318" s="80" cm="1">
        <f t="array" aca="1" ref="BN318" ca="1">_xlfn.IFS(BN320=1,0,BN319=1,0,AND(INDIRECT("ｄａｔａ!$"&amp;BN$112&amp;"$"&amp;$B318)&lt;=2,INDIRECT("ｄａｔａ!$"&amp;BN$112&amp;"$"&amp;$B318)&gt;0),0,TRUE,1)</f>
        <v>0</v>
      </c>
      <c r="BO318" s="80" cm="1">
        <f t="array" aca="1" ref="BO318" ca="1">_xlfn.IFS(BO320=1,0,BO319=1,0,AND(INDIRECT("ｄａｔａ!$"&amp;BO$112&amp;"$"&amp;$B318)&lt;=2,INDIRECT("ｄａｔａ!$"&amp;BO$112&amp;"$"&amp;$B318)&gt;0),0,TRUE,1)</f>
        <v>0</v>
      </c>
      <c r="BP318" s="80" cm="1">
        <f t="array" aca="1" ref="BP318" ca="1">_xlfn.IFS(BP320=1,0,BP319=1,0,AND(INDIRECT("ｄａｔａ!$"&amp;BP$112&amp;"$"&amp;$B318)&lt;=2,INDIRECT("ｄａｔａ!$"&amp;BP$112&amp;"$"&amp;$B318)&gt;0),0,TRUE,1)</f>
        <v>0</v>
      </c>
    </row>
    <row r="319" spans="1:68" x14ac:dyDescent="0.2">
      <c r="B319" s="80">
        <f>VLOOKUP($A317,$A$11:$B$110,2,FALSE)</f>
        <v>58</v>
      </c>
      <c r="C319" s="80" t="s">
        <v>2425</v>
      </c>
      <c r="D319" s="80" cm="1">
        <f t="array" aca="1" ref="D319" ca="1">_xlfn.IFS(D320=1,0,TRIM(INDIRECT("ｄａｔａ!$"&amp;D$112&amp;"$"&amp;$B319))="",1,TRIM(INDIRECT("ｄａｔａ!$"&amp;D$112&amp;"$"&amp;$B319))&lt;&gt;"",0)</f>
        <v>0</v>
      </c>
      <c r="F319" s="80" cm="1">
        <f t="array" aca="1" ref="F319" ca="1">_xlfn.IFS(F320=1,0,TRIM(INDIRECT("ｄａｔａ!$"&amp;F$112&amp;"$"&amp;$B319))="",1,TRIM(INDIRECT("ｄａｔａ!$"&amp;F$112&amp;"$"&amp;$B319))&lt;&gt;"",0)</f>
        <v>1</v>
      </c>
      <c r="G319" s="80" cm="1">
        <f t="array" aca="1" ref="G319" ca="1">_xlfn.IFS(G320=1,0,TRIM(INDIRECT("ｄａｔａ!$"&amp;G$112&amp;"$"&amp;$B319))="",1,TRIM(INDIRECT("ｄａｔａ!$"&amp;G$112&amp;"$"&amp;$B319))&lt;&gt;"",0)</f>
        <v>1</v>
      </c>
      <c r="H319" s="80" cm="1">
        <f t="array" aca="1" ref="H319" ca="1">_xlfn.IFS(H320=1,0,TRIM(INDIRECT("ｄａｔａ!$"&amp;H$112&amp;"$"&amp;$B319))="",1,TRIM(INDIRECT("ｄａｔａ!$"&amp;H$112&amp;"$"&amp;$B319))&lt;&gt;"",0)</f>
        <v>1</v>
      </c>
      <c r="I319" s="80" cm="1">
        <f t="array" aca="1" ref="I319" ca="1">_xlfn.IFS(I320=1,0,TRIM(INDIRECT("ｄａｔａ!$"&amp;I$112&amp;"$"&amp;$B319))="",1,TRIM(INDIRECT("ｄａｔａ!$"&amp;I$112&amp;"$"&amp;$B319))&lt;&gt;"",0)</f>
        <v>1</v>
      </c>
      <c r="J319" s="80" cm="1">
        <f t="array" aca="1" ref="J319" ca="1">_xlfn.IFS(J320=1,0,TRIM(INDIRECT("ｄａｔａ!$"&amp;J$112&amp;"$"&amp;$B319))="",1,TRIM(INDIRECT("ｄａｔａ!$"&amp;J$112&amp;"$"&amp;$B319))&lt;&gt;"",0)</f>
        <v>1</v>
      </c>
      <c r="K319" s="80" cm="1">
        <f t="array" aca="1" ref="K319" ca="1">_xlfn.IFS(K320=1,0,TRIM(INDIRECT("ｄａｔａ!$"&amp;K$112&amp;"$"&amp;$B319))="",1,TRIM(INDIRECT("ｄａｔａ!$"&amp;K$112&amp;"$"&amp;$B319))&lt;&gt;"",0)</f>
        <v>1</v>
      </c>
      <c r="L319" s="80" cm="1">
        <f t="array" aca="1" ref="L319" ca="1">_xlfn.IFS(L320=1,0,TRIM(INDIRECT("ｄａｔａ!$"&amp;L$112&amp;"$"&amp;$B319))="",1,TRIM(INDIRECT("ｄａｔａ!$"&amp;L$112&amp;"$"&amp;$B319))&lt;&gt;"",0)</f>
        <v>1</v>
      </c>
      <c r="M319" s="80" cm="1">
        <f t="array" aca="1" ref="M319" ca="1">_xlfn.IFS(M320=1,0,TRIM(INDIRECT("ｄａｔａ!$"&amp;M$112&amp;"$"&amp;$B319))="",1,TRIM(INDIRECT("ｄａｔａ!$"&amp;M$112&amp;"$"&amp;$B319))&lt;&gt;"",0)</f>
        <v>1</v>
      </c>
      <c r="N319" s="80" cm="1">
        <f t="array" aca="1" ref="N319" ca="1">_xlfn.IFS(N320=1,0,TRIM(INDIRECT("ｄａｔａ!$"&amp;N$112&amp;"$"&amp;$B319))="",1,TRIM(INDIRECT("ｄａｔａ!$"&amp;N$112&amp;"$"&amp;$B319))&lt;&gt;"",0)</f>
        <v>1</v>
      </c>
      <c r="O319" s="80" cm="1">
        <f t="array" aca="1" ref="O319" ca="1">_xlfn.IFS(O320=1,0,TRIM(INDIRECT("ｄａｔａ!$"&amp;O$112&amp;"$"&amp;$B319))="",1,TRIM(INDIRECT("ｄａｔａ!$"&amp;O$112&amp;"$"&amp;$B319))&lt;&gt;"",0)</f>
        <v>1</v>
      </c>
      <c r="P319" s="80" cm="1">
        <f t="array" aca="1" ref="P319" ca="1">_xlfn.IFS(P320=1,0,TRIM(INDIRECT("ｄａｔａ!$"&amp;P$112&amp;"$"&amp;$B319))="",1,TRIM(INDIRECT("ｄａｔａ!$"&amp;P$112&amp;"$"&amp;$B319))&lt;&gt;"",0)</f>
        <v>1</v>
      </c>
      <c r="Q319" s="80" cm="1">
        <f t="array" aca="1" ref="Q319" ca="1">_xlfn.IFS(Q320=1,0,TRIM(INDIRECT("ｄａｔａ!$"&amp;Q$112&amp;"$"&amp;$B319))="",1,TRIM(INDIRECT("ｄａｔａ!$"&amp;Q$112&amp;"$"&amp;$B319))&lt;&gt;"",0)</f>
        <v>1</v>
      </c>
      <c r="R319" s="80" cm="1">
        <f t="array" aca="1" ref="R319" ca="1">_xlfn.IFS(R320=1,0,TRIM(INDIRECT("ｄａｔａ!$"&amp;R$112&amp;"$"&amp;$B319))="",1,TRIM(INDIRECT("ｄａｔａ!$"&amp;R$112&amp;"$"&amp;$B319))&lt;&gt;"",0)</f>
        <v>1</v>
      </c>
      <c r="S319" s="80" cm="1">
        <f t="array" aca="1" ref="S319" ca="1">_xlfn.IFS(S320=1,0,TRIM(INDIRECT("ｄａｔａ!$"&amp;S$112&amp;"$"&amp;$B319))="",1,TRIM(INDIRECT("ｄａｔａ!$"&amp;S$112&amp;"$"&amp;$B319))&lt;&gt;"",0)</f>
        <v>1</v>
      </c>
      <c r="T319" s="80" cm="1">
        <f t="array" aca="1" ref="T319" ca="1">_xlfn.IFS(T320=1,0,TRIM(INDIRECT("ｄａｔａ!$"&amp;T$112&amp;"$"&amp;$B319))="",1,TRIM(INDIRECT("ｄａｔａ!$"&amp;T$112&amp;"$"&amp;$B319))&lt;&gt;"",0)</f>
        <v>1</v>
      </c>
      <c r="U319" s="80" cm="1">
        <f t="array" aca="1" ref="U319" ca="1">_xlfn.IFS(U320=1,0,TRIM(INDIRECT("ｄａｔａ!$"&amp;U$112&amp;"$"&amp;$B319))="",1,TRIM(INDIRECT("ｄａｔａ!$"&amp;U$112&amp;"$"&amp;$B319))&lt;&gt;"",0)</f>
        <v>1</v>
      </c>
      <c r="V319" s="80" cm="1">
        <f t="array" aca="1" ref="V319" ca="1">_xlfn.IFS(V320=1,0,TRIM(INDIRECT("ｄａｔａ!$"&amp;V$112&amp;"$"&amp;$B319))="",1,TRIM(INDIRECT("ｄａｔａ!$"&amp;V$112&amp;"$"&amp;$B319))&lt;&gt;"",0)</f>
        <v>1</v>
      </c>
      <c r="W319" s="80" cm="1">
        <f t="array" aca="1" ref="W319" ca="1">_xlfn.IFS(W320=1,0,TRIM(INDIRECT("ｄａｔａ!$"&amp;W$112&amp;"$"&amp;$B319))="",1,TRIM(INDIRECT("ｄａｔａ!$"&amp;W$112&amp;"$"&amp;$B319))&lt;&gt;"",0)</f>
        <v>1</v>
      </c>
      <c r="X319" s="80">
        <f ca="1">IF(SUM($Y319:$AO319)=17,1,0)</f>
        <v>1</v>
      </c>
      <c r="Y319" s="80" cm="1">
        <f t="array" aca="1" ref="Y319" ca="1">_xlfn.IFS(Y320=1,0,TRIM(INDIRECT("ｄａｔａ!$"&amp;Y$112&amp;"$"&amp;$B319))="",1,TRIM(INDIRECT("ｄａｔａ!$"&amp;Y$112&amp;"$"&amp;$B319))&lt;&gt;"",0)</f>
        <v>1</v>
      </c>
      <c r="Z319" s="80" cm="1">
        <f t="array" aca="1" ref="Z319" ca="1">_xlfn.IFS(Z320=1,0,TRIM(INDIRECT("ｄａｔａ!$"&amp;Z$112&amp;"$"&amp;$B319))="",1,TRIM(INDIRECT("ｄａｔａ!$"&amp;Z$112&amp;"$"&amp;$B319))&lt;&gt;"",0)</f>
        <v>1</v>
      </c>
      <c r="AA319" s="80" cm="1">
        <f t="array" aca="1" ref="AA319" ca="1">_xlfn.IFS(AA320=1,0,TRIM(INDIRECT("ｄａｔａ!$"&amp;AA$112&amp;"$"&amp;$B319))="",1,TRIM(INDIRECT("ｄａｔａ!$"&amp;AA$112&amp;"$"&amp;$B319))&lt;&gt;"",0)</f>
        <v>1</v>
      </c>
      <c r="AB319" s="80" cm="1">
        <f t="array" aca="1" ref="AB319" ca="1">_xlfn.IFS(AB320=1,0,TRIM(INDIRECT("ｄａｔａ!$"&amp;AB$112&amp;"$"&amp;$B319))="",1,TRIM(INDIRECT("ｄａｔａ!$"&amp;AB$112&amp;"$"&amp;$B319))&lt;&gt;"",0)</f>
        <v>1</v>
      </c>
      <c r="AC319" s="80" cm="1">
        <f t="array" aca="1" ref="AC319" ca="1">_xlfn.IFS(AC320=1,0,TRIM(INDIRECT("ｄａｔａ!$"&amp;AC$112&amp;"$"&amp;$B319))="",1,TRIM(INDIRECT("ｄａｔａ!$"&amp;AC$112&amp;"$"&amp;$B319))&lt;&gt;"",0)</f>
        <v>1</v>
      </c>
      <c r="AD319" s="80" cm="1">
        <f t="array" aca="1" ref="AD319" ca="1">_xlfn.IFS(AD320=1,0,TRIM(INDIRECT("ｄａｔａ!$"&amp;AD$112&amp;"$"&amp;$B319))="",1,TRIM(INDIRECT("ｄａｔａ!$"&amp;AD$112&amp;"$"&amp;$B319))&lt;&gt;"",0)</f>
        <v>1</v>
      </c>
      <c r="AE319" s="80" cm="1">
        <f t="array" aca="1" ref="AE319" ca="1">_xlfn.IFS(AE320=1,0,TRIM(INDIRECT("ｄａｔａ!$"&amp;AE$112&amp;"$"&amp;$B319))="",1,TRIM(INDIRECT("ｄａｔａ!$"&amp;AE$112&amp;"$"&amp;$B319))&lt;&gt;"",0)</f>
        <v>1</v>
      </c>
      <c r="AF319" s="80" cm="1">
        <f t="array" aca="1" ref="AF319" ca="1">_xlfn.IFS(AF320=1,0,TRIM(INDIRECT("ｄａｔａ!$"&amp;AF$112&amp;"$"&amp;$B319))="",1,TRIM(INDIRECT("ｄａｔａ!$"&amp;AF$112&amp;"$"&amp;$B319))&lt;&gt;"",0)</f>
        <v>1</v>
      </c>
      <c r="AG319" s="80" cm="1">
        <f t="array" aca="1" ref="AG319" ca="1">_xlfn.IFS(AG320=1,0,TRIM(INDIRECT("ｄａｔａ!$"&amp;AG$112&amp;"$"&amp;$B319))="",1,TRIM(INDIRECT("ｄａｔａ!$"&amp;AG$112&amp;"$"&amp;$B319))&lt;&gt;"",0)</f>
        <v>1</v>
      </c>
      <c r="AH319" s="80" cm="1">
        <f t="array" aca="1" ref="AH319" ca="1">_xlfn.IFS(AH320=1,0,TRIM(INDIRECT("ｄａｔａ!$"&amp;AH$112&amp;"$"&amp;$B319))="",1,TRIM(INDIRECT("ｄａｔａ!$"&amp;AH$112&amp;"$"&amp;$B319))&lt;&gt;"",0)</f>
        <v>1</v>
      </c>
      <c r="AI319" s="80" cm="1">
        <f t="array" aca="1" ref="AI319" ca="1">_xlfn.IFS(AI320=1,0,TRIM(INDIRECT("ｄａｔａ!$"&amp;AI$112&amp;"$"&amp;$B319))="",1,TRIM(INDIRECT("ｄａｔａ!$"&amp;AI$112&amp;"$"&amp;$B319))&lt;&gt;"",0)</f>
        <v>1</v>
      </c>
      <c r="AJ319" s="80" cm="1">
        <f t="array" aca="1" ref="AJ319" ca="1">_xlfn.IFS(AJ320=1,0,TRIM(INDIRECT("ｄａｔａ!$"&amp;AJ$112&amp;"$"&amp;$B319))="",1,TRIM(INDIRECT("ｄａｔａ!$"&amp;AJ$112&amp;"$"&amp;$B319))&lt;&gt;"",0)</f>
        <v>1</v>
      </c>
      <c r="AK319" s="80" cm="1">
        <f t="array" aca="1" ref="AK319" ca="1">_xlfn.IFS(AK320=1,0,TRIM(INDIRECT("ｄａｔａ!$"&amp;AK$112&amp;"$"&amp;$B319))="",1,TRIM(INDIRECT("ｄａｔａ!$"&amp;AK$112&amp;"$"&amp;$B319))&lt;&gt;"",0)</f>
        <v>1</v>
      </c>
      <c r="AL319" s="80" cm="1">
        <f t="array" aca="1" ref="AL319" ca="1">_xlfn.IFS(AL320=1,0,TRIM(INDIRECT("ｄａｔａ!$"&amp;AL$112&amp;"$"&amp;$B319))="",1,TRIM(INDIRECT("ｄａｔａ!$"&amp;AL$112&amp;"$"&amp;$B319))&lt;&gt;"",0)</f>
        <v>1</v>
      </c>
      <c r="AM319" s="80" cm="1">
        <f t="array" aca="1" ref="AM319" ca="1">_xlfn.IFS(AM320=1,0,TRIM(INDIRECT("ｄａｔａ!$"&amp;AM$112&amp;"$"&amp;$B319))="",1,TRIM(INDIRECT("ｄａｔａ!$"&amp;AM$112&amp;"$"&amp;$B319))&lt;&gt;"",0)</f>
        <v>1</v>
      </c>
      <c r="AN319" s="80" cm="1">
        <f t="array" aca="1" ref="AN319" ca="1">_xlfn.IFS(AN320=1,0,TRIM(INDIRECT("ｄａｔａ!$"&amp;AN$112&amp;"$"&amp;$B319))="",1,TRIM(INDIRECT("ｄａｔａ!$"&amp;AN$112&amp;"$"&amp;$B319))&lt;&gt;"",0)</f>
        <v>1</v>
      </c>
      <c r="AO319" s="80" cm="1">
        <f t="array" aca="1" ref="AO319" ca="1">_xlfn.IFS(AO320=1,0,TRIM(INDIRECT("ｄａｔａ!$"&amp;AO$112&amp;"$"&amp;$B319))="",1,TRIM(INDIRECT("ｄａｔａ!$"&amp;AO$112&amp;"$"&amp;$B319))&lt;&gt;"",0)</f>
        <v>1</v>
      </c>
      <c r="AP319" s="80">
        <f ca="1">IF(SUM($AQ319:$AZ319)=10,1,0)</f>
        <v>1</v>
      </c>
      <c r="AQ319" s="80" cm="1">
        <f t="array" aca="1" ref="AQ319" ca="1">_xlfn.IFS(AQ320=1,0,TRIM(INDIRECT("ｄａｔａ!$"&amp;AQ$112&amp;"$"&amp;$B319))="",1,TRIM(INDIRECT("ｄａｔａ!$"&amp;AQ$112&amp;"$"&amp;$B319))&lt;&gt;"",0)</f>
        <v>1</v>
      </c>
      <c r="AR319" s="80" cm="1">
        <f t="array" aca="1" ref="AR319" ca="1">_xlfn.IFS(AR320=1,0,TRIM(INDIRECT("ｄａｔａ!$"&amp;AR$112&amp;"$"&amp;$B319))="",1,TRIM(INDIRECT("ｄａｔａ!$"&amp;AR$112&amp;"$"&amp;$B319))&lt;&gt;"",0)</f>
        <v>1</v>
      </c>
      <c r="AS319" s="80" cm="1">
        <f t="array" aca="1" ref="AS319" ca="1">_xlfn.IFS(AS320=1,0,TRIM(INDIRECT("ｄａｔａ!$"&amp;AS$112&amp;"$"&amp;$B319))="",1,TRIM(INDIRECT("ｄａｔａ!$"&amp;AS$112&amp;"$"&amp;$B319))&lt;&gt;"",0)</f>
        <v>1</v>
      </c>
      <c r="AT319" s="80" cm="1">
        <f t="array" aca="1" ref="AT319" ca="1">_xlfn.IFS(AT320=1,0,TRIM(INDIRECT("ｄａｔａ!$"&amp;AT$112&amp;"$"&amp;$B319))="",1,TRIM(INDIRECT("ｄａｔａ!$"&amp;AT$112&amp;"$"&amp;$B319))&lt;&gt;"",0)</f>
        <v>1</v>
      </c>
      <c r="AU319" s="80" cm="1">
        <f t="array" aca="1" ref="AU319" ca="1">_xlfn.IFS(AU320=1,0,TRIM(INDIRECT("ｄａｔａ!$"&amp;AU$112&amp;"$"&amp;$B319))="",1,TRIM(INDIRECT("ｄａｔａ!$"&amp;AU$112&amp;"$"&amp;$B319))&lt;&gt;"",0)</f>
        <v>1</v>
      </c>
      <c r="AV319" s="80" cm="1">
        <f t="array" aca="1" ref="AV319" ca="1">_xlfn.IFS(AV320=1,0,TRIM(INDIRECT("ｄａｔａ!$"&amp;AV$112&amp;"$"&amp;$B319))="",1,TRIM(INDIRECT("ｄａｔａ!$"&amp;AV$112&amp;"$"&amp;$B319))&lt;&gt;"",0)</f>
        <v>1</v>
      </c>
      <c r="AW319" s="80" cm="1">
        <f t="array" aca="1" ref="AW319" ca="1">_xlfn.IFS(AW320=1,0,TRIM(INDIRECT("ｄａｔａ!$"&amp;AW$112&amp;"$"&amp;$B319))="",1,TRIM(INDIRECT("ｄａｔａ!$"&amp;AW$112&amp;"$"&amp;$B319))&lt;&gt;"",0)</f>
        <v>1</v>
      </c>
      <c r="AX319" s="80" cm="1">
        <f t="array" aca="1" ref="AX319" ca="1">_xlfn.IFS(AX320=1,0,TRIM(INDIRECT("ｄａｔａ!$"&amp;AX$112&amp;"$"&amp;$B319))="",1,TRIM(INDIRECT("ｄａｔａ!$"&amp;AX$112&amp;"$"&amp;$B319))&lt;&gt;"",0)</f>
        <v>1</v>
      </c>
      <c r="AY319" s="80" cm="1">
        <f t="array" aca="1" ref="AY319" ca="1">_xlfn.IFS(AY320=1,0,TRIM(INDIRECT("ｄａｔａ!$"&amp;AY$112&amp;"$"&amp;$B319))="",1,TRIM(INDIRECT("ｄａｔａ!$"&amp;AY$112&amp;"$"&amp;$B319))&lt;&gt;"",0)</f>
        <v>1</v>
      </c>
      <c r="AZ319" s="80" cm="1">
        <f t="array" aca="1" ref="AZ319" ca="1">_xlfn.IFS(AZ320=1,0,TRIM(INDIRECT("ｄａｔａ!$"&amp;AZ$112&amp;"$"&amp;$B319))="",1,TRIM(INDIRECT("ｄａｔａ!$"&amp;AZ$112&amp;"$"&amp;$B319))&lt;&gt;"",0)</f>
        <v>1</v>
      </c>
      <c r="BA319" s="80">
        <f ca="1">IF(SUM($BB319:$BP319)=15,1,0)</f>
        <v>1</v>
      </c>
      <c r="BB319" s="80" cm="1">
        <f t="array" aca="1" ref="BB319" ca="1">_xlfn.IFS(BB320=1,0,TRIM(INDIRECT("ｄａｔａ!$"&amp;BB$112&amp;"$"&amp;$B319))="",1,TRIM(INDIRECT("ｄａｔａ!$"&amp;BB$112&amp;"$"&amp;$B319))&lt;&gt;"",0)</f>
        <v>1</v>
      </c>
      <c r="BC319" s="80" cm="1">
        <f t="array" aca="1" ref="BC319" ca="1">_xlfn.IFS(BC320=1,0,TRIM(INDIRECT("ｄａｔａ!$"&amp;BC$112&amp;"$"&amp;$B319))="",1,TRIM(INDIRECT("ｄａｔａ!$"&amp;BC$112&amp;"$"&amp;$B319))&lt;&gt;"",0)</f>
        <v>1</v>
      </c>
      <c r="BD319" s="80" cm="1">
        <f t="array" aca="1" ref="BD319" ca="1">_xlfn.IFS(BD320=1,0,TRIM(INDIRECT("ｄａｔａ!$"&amp;BD$112&amp;"$"&amp;$B319))="",1,TRIM(INDIRECT("ｄａｔａ!$"&amp;BD$112&amp;"$"&amp;$B319))&lt;&gt;"",0)</f>
        <v>1</v>
      </c>
      <c r="BE319" s="80" cm="1">
        <f t="array" aca="1" ref="BE319" ca="1">_xlfn.IFS(BE320=1,0,TRIM(INDIRECT("ｄａｔａ!$"&amp;BE$112&amp;"$"&amp;$B319))="",1,TRIM(INDIRECT("ｄａｔａ!$"&amp;BE$112&amp;"$"&amp;$B319))&lt;&gt;"",0)</f>
        <v>1</v>
      </c>
      <c r="BF319" s="80" cm="1">
        <f t="array" aca="1" ref="BF319" ca="1">_xlfn.IFS(BF320=1,0,TRIM(INDIRECT("ｄａｔａ!$"&amp;BF$112&amp;"$"&amp;$B319))="",1,TRIM(INDIRECT("ｄａｔａ!$"&amp;BF$112&amp;"$"&amp;$B319))&lt;&gt;"",0)</f>
        <v>1</v>
      </c>
      <c r="BG319" s="80" cm="1">
        <f t="array" aca="1" ref="BG319" ca="1">_xlfn.IFS(BG320=1,0,TRIM(INDIRECT("ｄａｔａ!$"&amp;BG$112&amp;"$"&amp;$B319))="",1,TRIM(INDIRECT("ｄａｔａ!$"&amp;BG$112&amp;"$"&amp;$B319))&lt;&gt;"",0)</f>
        <v>1</v>
      </c>
      <c r="BH319" s="80" cm="1">
        <f t="array" aca="1" ref="BH319" ca="1">_xlfn.IFS(BH320=1,0,TRIM(INDIRECT("ｄａｔａ!$"&amp;BH$112&amp;"$"&amp;$B319))="",1,TRIM(INDIRECT("ｄａｔａ!$"&amp;BH$112&amp;"$"&amp;$B319))&lt;&gt;"",0)</f>
        <v>1</v>
      </c>
      <c r="BI319" s="80" cm="1">
        <f t="array" aca="1" ref="BI319" ca="1">_xlfn.IFS(BI320=1,0,TRIM(INDIRECT("ｄａｔａ!$"&amp;BI$112&amp;"$"&amp;$B319))="",1,TRIM(INDIRECT("ｄａｔａ!$"&amp;BI$112&amp;"$"&amp;$B319))&lt;&gt;"",0)</f>
        <v>1</v>
      </c>
      <c r="BJ319" s="80" cm="1">
        <f t="array" aca="1" ref="BJ319" ca="1">_xlfn.IFS(BJ320=1,0,TRIM(INDIRECT("ｄａｔａ!$"&amp;BJ$112&amp;"$"&amp;$B319))="",1,TRIM(INDIRECT("ｄａｔａ!$"&amp;BJ$112&amp;"$"&amp;$B319))&lt;&gt;"",0)</f>
        <v>1</v>
      </c>
      <c r="BK319" s="80" cm="1">
        <f t="array" aca="1" ref="BK319" ca="1">_xlfn.IFS(BK320=1,0,TRIM(INDIRECT("ｄａｔａ!$"&amp;BK$112&amp;"$"&amp;$B319))="",1,TRIM(INDIRECT("ｄａｔａ!$"&amp;BK$112&amp;"$"&amp;$B319))&lt;&gt;"",0)</f>
        <v>1</v>
      </c>
      <c r="BL319" s="80" cm="1">
        <f t="array" aca="1" ref="BL319" ca="1">_xlfn.IFS(BL320=1,0,TRIM(INDIRECT("ｄａｔａ!$"&amp;BL$112&amp;"$"&amp;$B319))="",1,TRIM(INDIRECT("ｄａｔａ!$"&amp;BL$112&amp;"$"&amp;$B319))&lt;&gt;"",0)</f>
        <v>1</v>
      </c>
      <c r="BM319" s="80" cm="1">
        <f t="array" aca="1" ref="BM319" ca="1">_xlfn.IFS(BM320=1,0,TRIM(INDIRECT("ｄａｔａ!$"&amp;BM$112&amp;"$"&amp;$B319))="",1,TRIM(INDIRECT("ｄａｔａ!$"&amp;BM$112&amp;"$"&amp;$B319))&lt;&gt;"",0)</f>
        <v>1</v>
      </c>
      <c r="BN319" s="80" cm="1">
        <f t="array" aca="1" ref="BN319" ca="1">_xlfn.IFS(BN320=1,0,TRIM(INDIRECT("ｄａｔａ!$"&amp;BN$112&amp;"$"&amp;$B319))="",1,TRIM(INDIRECT("ｄａｔａ!$"&amp;BN$112&amp;"$"&amp;$B319))&lt;&gt;"",0)</f>
        <v>1</v>
      </c>
      <c r="BO319" s="80" cm="1">
        <f t="array" aca="1" ref="BO319" ca="1">_xlfn.IFS(BO320=1,0,TRIM(INDIRECT("ｄａｔａ!$"&amp;BO$112&amp;"$"&amp;$B319))="",1,TRIM(INDIRECT("ｄａｔａ!$"&amp;BO$112&amp;"$"&amp;$B319))&lt;&gt;"",0)</f>
        <v>1</v>
      </c>
      <c r="BP319" s="80" cm="1">
        <f t="array" aca="1" ref="BP319" ca="1">_xlfn.IFS(BP320=1,0,TRIM(INDIRECT("ｄａｔａ!$"&amp;BP$112&amp;"$"&amp;$B319))="",1,TRIM(INDIRECT("ｄａｔａ!$"&amp;BP$112&amp;"$"&amp;$B319))&lt;&gt;"",0)</f>
        <v>1</v>
      </c>
    </row>
    <row r="320" spans="1:68" x14ac:dyDescent="0.2">
      <c r="B320" s="80">
        <f>VLOOKUP($A317,$A$11:$B$110,2,FALSE)</f>
        <v>58</v>
      </c>
      <c r="C320" s="80" t="s">
        <v>2430</v>
      </c>
      <c r="D320" s="80" cm="1">
        <f t="array" aca="1" ref="D320" ca="1">IF(ISERROR(INDIRECT("ｄａｔａ!$"&amp;D$112&amp;"$"&amp;$B320)),1,0)</f>
        <v>0</v>
      </c>
      <c r="F320" s="80" cm="1">
        <f t="array" aca="1" ref="F320" ca="1">IF(ISERROR(INDIRECT("ｄａｔａ!$"&amp;F$112&amp;"$"&amp;$B320)),1,0)</f>
        <v>0</v>
      </c>
      <c r="G320" s="80" cm="1">
        <f t="array" aca="1" ref="G320" ca="1">IF(ISERROR(INDIRECT("ｄａｔａ!$"&amp;G$112&amp;"$"&amp;$B320)),1,0)</f>
        <v>0</v>
      </c>
      <c r="H320" s="80" cm="1">
        <f t="array" aca="1" ref="H320" ca="1">IF(ISERROR(INDIRECT("ｄａｔａ!$"&amp;H$112&amp;"$"&amp;$B320)),1,0)</f>
        <v>0</v>
      </c>
      <c r="I320" s="80" cm="1">
        <f t="array" aca="1" ref="I320" ca="1">IF(ISERROR(INDIRECT("ｄａｔａ!$"&amp;I$112&amp;"$"&amp;$B320)),1,0)</f>
        <v>0</v>
      </c>
      <c r="J320" s="80" cm="1">
        <f t="array" aca="1" ref="J320" ca="1">IF(ISERROR(INDIRECT("ｄａｔａ!$"&amp;J$112&amp;"$"&amp;$B320)),1,0)</f>
        <v>0</v>
      </c>
      <c r="K320" s="80" cm="1">
        <f t="array" aca="1" ref="K320" ca="1">IF(ISERROR(INDIRECT("ｄａｔａ!$"&amp;K$112&amp;"$"&amp;$B320)),1,0)</f>
        <v>0</v>
      </c>
      <c r="L320" s="80" cm="1">
        <f t="array" aca="1" ref="L320" ca="1">IF(ISERROR(INDIRECT("ｄａｔａ!$"&amp;L$112&amp;"$"&amp;$B320)),1,0)</f>
        <v>0</v>
      </c>
      <c r="M320" s="80" cm="1">
        <f t="array" aca="1" ref="M320" ca="1">IF(ISERROR(INDIRECT("ｄａｔａ!$"&amp;M$112&amp;"$"&amp;$B320)),1,0)</f>
        <v>0</v>
      </c>
      <c r="N320" s="80" cm="1">
        <f t="array" aca="1" ref="N320" ca="1">IF(ISERROR(INDIRECT("ｄａｔａ!$"&amp;N$112&amp;"$"&amp;$B320)),1,0)</f>
        <v>0</v>
      </c>
      <c r="O320" s="80" cm="1">
        <f t="array" aca="1" ref="O320" ca="1">IF(ISERROR(INDIRECT("ｄａｔａ!$"&amp;O$112&amp;"$"&amp;$B320)),1,0)</f>
        <v>0</v>
      </c>
      <c r="P320" s="80" cm="1">
        <f t="array" aca="1" ref="P320" ca="1">IF(ISERROR(INDIRECT("ｄａｔａ!$"&amp;P$112&amp;"$"&amp;$B320)),1,0)</f>
        <v>0</v>
      </c>
      <c r="Q320" s="80" cm="1">
        <f t="array" aca="1" ref="Q320" ca="1">IF(ISERROR(INDIRECT("ｄａｔａ!$"&amp;Q$112&amp;"$"&amp;$B320)),1,0)</f>
        <v>0</v>
      </c>
      <c r="R320" s="80" cm="1">
        <f t="array" aca="1" ref="R320" ca="1">IF(ISERROR(INDIRECT("ｄａｔａ!$"&amp;R$112&amp;"$"&amp;$B320)),1,0)</f>
        <v>0</v>
      </c>
      <c r="S320" s="80" cm="1">
        <f t="array" aca="1" ref="S320" ca="1">IF(ISERROR(INDIRECT("ｄａｔａ!$"&amp;S$112&amp;"$"&amp;$B320)),1,0)</f>
        <v>0</v>
      </c>
      <c r="T320" s="80" cm="1">
        <f t="array" aca="1" ref="T320" ca="1">IF(ISERROR(INDIRECT("ｄａｔａ!$"&amp;T$112&amp;"$"&amp;$B320)),1,0)</f>
        <v>0</v>
      </c>
      <c r="U320" s="80" cm="1">
        <f t="array" aca="1" ref="U320" ca="1">IF(ISERROR(INDIRECT("ｄａｔａ!$"&amp;U$112&amp;"$"&amp;$B320)),1,0)</f>
        <v>0</v>
      </c>
      <c r="V320" s="80" cm="1">
        <f t="array" aca="1" ref="V320" ca="1">IF(ISERROR(INDIRECT("ｄａｔａ!$"&amp;V$112&amp;"$"&amp;$B320)),1,0)</f>
        <v>0</v>
      </c>
      <c r="W320" s="80" cm="1">
        <f t="array" aca="1" ref="W320" ca="1">IF(ISERROR(INDIRECT("ｄａｔａ!$"&amp;W$112&amp;"$"&amp;$B320)),1,0)</f>
        <v>0</v>
      </c>
      <c r="X320" s="80">
        <f ca="1">IF(SUM($Y318:$AO318,$Y320:$AO320)&gt;0,1,0)</f>
        <v>0</v>
      </c>
      <c r="Y320" s="80" cm="1">
        <f t="array" aca="1" ref="Y320" ca="1">IF(ISERROR(INDIRECT("ｄａｔａ!$"&amp;Y$112&amp;"$"&amp;$B320)),1,0)</f>
        <v>0</v>
      </c>
      <c r="Z320" s="80" cm="1">
        <f t="array" aca="1" ref="Z320" ca="1">IF(ISERROR(INDIRECT("ｄａｔａ!$"&amp;Z$112&amp;"$"&amp;$B320)),1,0)</f>
        <v>0</v>
      </c>
      <c r="AA320" s="80" cm="1">
        <f t="array" aca="1" ref="AA320" ca="1">IF(ISERROR(INDIRECT("ｄａｔａ!$"&amp;AA$112&amp;"$"&amp;$B320)),1,0)</f>
        <v>0</v>
      </c>
      <c r="AB320" s="80" cm="1">
        <f t="array" aca="1" ref="AB320" ca="1">IF(ISERROR(INDIRECT("ｄａｔａ!$"&amp;AB$112&amp;"$"&amp;$B320)),1,0)</f>
        <v>0</v>
      </c>
      <c r="AC320" s="80" cm="1">
        <f t="array" aca="1" ref="AC320" ca="1">IF(ISERROR(INDIRECT("ｄａｔａ!$"&amp;AC$112&amp;"$"&amp;$B320)),1,0)</f>
        <v>0</v>
      </c>
      <c r="AD320" s="80" cm="1">
        <f t="array" aca="1" ref="AD320" ca="1">IF(ISERROR(INDIRECT("ｄａｔａ!$"&amp;AD$112&amp;"$"&amp;$B320)),1,0)</f>
        <v>0</v>
      </c>
      <c r="AE320" s="80" cm="1">
        <f t="array" aca="1" ref="AE320" ca="1">IF(ISERROR(INDIRECT("ｄａｔａ!$"&amp;AE$112&amp;"$"&amp;$B320)),1,0)</f>
        <v>0</v>
      </c>
      <c r="AF320" s="80" cm="1">
        <f t="array" aca="1" ref="AF320" ca="1">IF(ISERROR(INDIRECT("ｄａｔａ!$"&amp;AF$112&amp;"$"&amp;$B320)),1,0)</f>
        <v>0</v>
      </c>
      <c r="AG320" s="80" cm="1">
        <f t="array" aca="1" ref="AG320" ca="1">IF(ISERROR(INDIRECT("ｄａｔａ!$"&amp;AG$112&amp;"$"&amp;$B320)),1,0)</f>
        <v>0</v>
      </c>
      <c r="AH320" s="80" cm="1">
        <f t="array" aca="1" ref="AH320" ca="1">IF(ISERROR(INDIRECT("ｄａｔａ!$"&amp;AH$112&amp;"$"&amp;$B320)),1,0)</f>
        <v>0</v>
      </c>
      <c r="AI320" s="80" cm="1">
        <f t="array" aca="1" ref="AI320" ca="1">IF(ISERROR(INDIRECT("ｄａｔａ!$"&amp;AI$112&amp;"$"&amp;$B320)),1,0)</f>
        <v>0</v>
      </c>
      <c r="AJ320" s="80" cm="1">
        <f t="array" aca="1" ref="AJ320" ca="1">IF(ISERROR(INDIRECT("ｄａｔａ!$"&amp;AJ$112&amp;"$"&amp;$B320)),1,0)</f>
        <v>0</v>
      </c>
      <c r="AK320" s="80" cm="1">
        <f t="array" aca="1" ref="AK320" ca="1">IF(ISERROR(INDIRECT("ｄａｔａ!$"&amp;AK$112&amp;"$"&amp;$B320)),1,0)</f>
        <v>0</v>
      </c>
      <c r="AL320" s="80" cm="1">
        <f t="array" aca="1" ref="AL320" ca="1">IF(ISERROR(INDIRECT("ｄａｔａ!$"&amp;AL$112&amp;"$"&amp;$B320)),1,0)</f>
        <v>0</v>
      </c>
      <c r="AM320" s="80" cm="1">
        <f t="array" aca="1" ref="AM320" ca="1">IF(ISERROR(INDIRECT("ｄａｔａ!$"&amp;AM$112&amp;"$"&amp;$B320)),1,0)</f>
        <v>0</v>
      </c>
      <c r="AN320" s="80" cm="1">
        <f t="array" aca="1" ref="AN320" ca="1">IF(ISERROR(INDIRECT("ｄａｔａ!$"&amp;AN$112&amp;"$"&amp;$B320)),1,0)</f>
        <v>0</v>
      </c>
      <c r="AO320" s="80" cm="1">
        <f t="array" aca="1" ref="AO320" ca="1">IF(ISERROR(INDIRECT("ｄａｔａ!$"&amp;AO$112&amp;"$"&amp;$B320)),1,0)</f>
        <v>0</v>
      </c>
      <c r="AP320" s="80">
        <f ca="1">IF(SUM($AQ318:$AZ318,$AQ320:$AZ320)&gt;0,1,0)</f>
        <v>0</v>
      </c>
      <c r="AQ320" s="80" cm="1">
        <f t="array" aca="1" ref="AQ320" ca="1">IF(ISERROR(INDIRECT("ｄａｔａ!$"&amp;AQ$112&amp;"$"&amp;$B320)),1,0)</f>
        <v>0</v>
      </c>
      <c r="AR320" s="80" cm="1">
        <f t="array" aca="1" ref="AR320" ca="1">IF(ISERROR(INDIRECT("ｄａｔａ!$"&amp;AR$112&amp;"$"&amp;$B320)),1,0)</f>
        <v>0</v>
      </c>
      <c r="AS320" s="80" cm="1">
        <f t="array" aca="1" ref="AS320" ca="1">IF(ISERROR(INDIRECT("ｄａｔａ!$"&amp;AS$112&amp;"$"&amp;$B320)),1,0)</f>
        <v>0</v>
      </c>
      <c r="AT320" s="80" cm="1">
        <f t="array" aca="1" ref="AT320" ca="1">IF(ISERROR(INDIRECT("ｄａｔａ!$"&amp;AT$112&amp;"$"&amp;$B320)),1,0)</f>
        <v>0</v>
      </c>
      <c r="AU320" s="80" cm="1">
        <f t="array" aca="1" ref="AU320" ca="1">IF(ISERROR(INDIRECT("ｄａｔａ!$"&amp;AU$112&amp;"$"&amp;$B320)),1,0)</f>
        <v>0</v>
      </c>
      <c r="AV320" s="80" cm="1">
        <f t="array" aca="1" ref="AV320" ca="1">IF(ISERROR(INDIRECT("ｄａｔａ!$"&amp;AV$112&amp;"$"&amp;$B320)),1,0)</f>
        <v>0</v>
      </c>
      <c r="AW320" s="80" cm="1">
        <f t="array" aca="1" ref="AW320" ca="1">IF(ISERROR(INDIRECT("ｄａｔａ!$"&amp;AW$112&amp;"$"&amp;$B320)),1,0)</f>
        <v>0</v>
      </c>
      <c r="AX320" s="80" cm="1">
        <f t="array" aca="1" ref="AX320" ca="1">IF(ISERROR(INDIRECT("ｄａｔａ!$"&amp;AX$112&amp;"$"&amp;$B320)),1,0)</f>
        <v>0</v>
      </c>
      <c r="AY320" s="80" cm="1">
        <f t="array" aca="1" ref="AY320" ca="1">IF(ISERROR(INDIRECT("ｄａｔａ!$"&amp;AY$112&amp;"$"&amp;$B320)),1,0)</f>
        <v>0</v>
      </c>
      <c r="AZ320" s="80" cm="1">
        <f t="array" aca="1" ref="AZ320" ca="1">IF(ISERROR(INDIRECT("ｄａｔａ!$"&amp;AZ$112&amp;"$"&amp;$B320)),1,0)</f>
        <v>0</v>
      </c>
      <c r="BA320" s="80">
        <f ca="1">IF(SUM($BB318:$BP318,$BB320:$BP320)&gt;0,1,0)</f>
        <v>0</v>
      </c>
      <c r="BB320" s="80" cm="1">
        <f t="array" aca="1" ref="BB320" ca="1">IF(ISERROR(INDIRECT("ｄａｔａ!$"&amp;BB$112&amp;"$"&amp;$B320)),1,0)</f>
        <v>0</v>
      </c>
      <c r="BC320" s="80" cm="1">
        <f t="array" aca="1" ref="BC320" ca="1">IF(ISERROR(INDIRECT("ｄａｔａ!$"&amp;BC$112&amp;"$"&amp;$B320)),1,0)</f>
        <v>0</v>
      </c>
      <c r="BD320" s="80" cm="1">
        <f t="array" aca="1" ref="BD320" ca="1">IF(ISERROR(INDIRECT("ｄａｔａ!$"&amp;BD$112&amp;"$"&amp;$B320)),1,0)</f>
        <v>0</v>
      </c>
      <c r="BE320" s="80" cm="1">
        <f t="array" aca="1" ref="BE320" ca="1">IF(ISERROR(INDIRECT("ｄａｔａ!$"&amp;BE$112&amp;"$"&amp;$B320)),1,0)</f>
        <v>0</v>
      </c>
      <c r="BF320" s="80" cm="1">
        <f t="array" aca="1" ref="BF320" ca="1">IF(ISERROR(INDIRECT("ｄａｔａ!$"&amp;BF$112&amp;"$"&amp;$B320)),1,0)</f>
        <v>0</v>
      </c>
      <c r="BG320" s="80" cm="1">
        <f t="array" aca="1" ref="BG320" ca="1">IF(ISERROR(INDIRECT("ｄａｔａ!$"&amp;BG$112&amp;"$"&amp;$B320)),1,0)</f>
        <v>0</v>
      </c>
      <c r="BH320" s="80" cm="1">
        <f t="array" aca="1" ref="BH320" ca="1">IF(ISERROR(INDIRECT("ｄａｔａ!$"&amp;BH$112&amp;"$"&amp;$B320)),1,0)</f>
        <v>0</v>
      </c>
      <c r="BI320" s="80" cm="1">
        <f t="array" aca="1" ref="BI320" ca="1">IF(ISERROR(INDIRECT("ｄａｔａ!$"&amp;BI$112&amp;"$"&amp;$B320)),1,0)</f>
        <v>0</v>
      </c>
      <c r="BJ320" s="80" cm="1">
        <f t="array" aca="1" ref="BJ320" ca="1">IF(ISERROR(INDIRECT("ｄａｔａ!$"&amp;BJ$112&amp;"$"&amp;$B320)),1,0)</f>
        <v>0</v>
      </c>
      <c r="BK320" s="80" cm="1">
        <f t="array" aca="1" ref="BK320" ca="1">IF(ISERROR(INDIRECT("ｄａｔａ!$"&amp;BK$112&amp;"$"&amp;$B320)),1,0)</f>
        <v>0</v>
      </c>
      <c r="BL320" s="80" cm="1">
        <f t="array" aca="1" ref="BL320" ca="1">IF(ISERROR(INDIRECT("ｄａｔａ!$"&amp;BL$112&amp;"$"&amp;$B320)),1,0)</f>
        <v>0</v>
      </c>
      <c r="BM320" s="80" cm="1">
        <f t="array" aca="1" ref="BM320" ca="1">IF(ISERROR(INDIRECT("ｄａｔａ!$"&amp;BM$112&amp;"$"&amp;$B320)),1,0)</f>
        <v>0</v>
      </c>
      <c r="BN320" s="80" cm="1">
        <f t="array" aca="1" ref="BN320" ca="1">IF(ISERROR(INDIRECT("ｄａｔａ!$"&amp;BN$112&amp;"$"&amp;$B320)),1,0)</f>
        <v>0</v>
      </c>
      <c r="BO320" s="80" cm="1">
        <f t="array" aca="1" ref="BO320" ca="1">IF(ISERROR(INDIRECT("ｄａｔａ!$"&amp;BO$112&amp;"$"&amp;$B320)),1,0)</f>
        <v>0</v>
      </c>
      <c r="BP320" s="80" cm="1">
        <f t="array" aca="1" ref="BP320" ca="1">IF(ISERROR(INDIRECT("ｄａｔａ!$"&amp;BP$112&amp;"$"&amp;$B320)),1,0)</f>
        <v>0</v>
      </c>
    </row>
    <row r="321" spans="1:68" x14ac:dyDescent="0.2">
      <c r="A321" s="80" t="s">
        <v>2370</v>
      </c>
      <c r="B321" s="80">
        <f>VLOOKUP($A321,$A$11:$B$110,2,FALSE)</f>
        <v>59</v>
      </c>
      <c r="C321" s="80" t="s">
        <v>2435</v>
      </c>
      <c r="D321" s="80" cm="1">
        <f t="array" aca="1" ref="D321" ca="1">_xlfn.IFS(D322=1,0,D323=1,0,AND(INDIRECT("ｄａｔａ!$"&amp;D$112&amp;"$"&amp;$B321)&lt;=INDIRECT("kikan!$Q$11"),INDIRECT("ｄａｔａ!$"&amp;D$112&amp;"$"&amp;$B321)&gt;=INDIRECT("kikan!$K$11")),0,TRUE,1)</f>
        <v>0</v>
      </c>
      <c r="F321" s="80">
        <v>0</v>
      </c>
      <c r="G321" s="80">
        <v>0</v>
      </c>
      <c r="H321" s="80">
        <v>0</v>
      </c>
      <c r="I321" s="80" cm="1">
        <f t="array" aca="1" ref="I321" ca="1">_xlfn.IFS(I322=1,0,I323=1,0,INDIRECT("ｄａｔａ!$"&amp;I$112&amp;"$"&amp;$B321)&gt;=INDIRECT("kikan!$I$11"),0,TRUE,1)</f>
        <v>0</v>
      </c>
      <c r="J321" s="80" cm="1">
        <f t="array" aca="1" ref="J321" ca="1">_xlfn.IFS(D324=1,0,I321=1,0,J322=1,0,I323=1,0,J323=1,0,INDIRECT("ｄａｔａ!$"&amp;I$112&amp;"$"&amp;$B321)&gt;INDIRECT("kikan!$I$11"),0,INDIRECT("ｄａｔａ!$"&amp;J$112&amp;"$"&amp;$B321)&gt;=INDIRECT("ｄａｔａ!$"&amp;D$112&amp;"$"&amp;$B321),0,TRUE,1)</f>
        <v>0</v>
      </c>
      <c r="K321" s="80" cm="1">
        <f t="array" aca="1" ref="K321" ca="1">_xlfn.IFS(K322=1,0,K323=1,0,AND(INDIRECT("ｄａｔａ!$"&amp;K$112&amp;"$"&amp;$B322)&gt;0,INDIRECT("ｄａｔａ!$"&amp;K$112&amp;"$"&amp;$B322)&lt;10000),0,TRUE,1)</f>
        <v>0</v>
      </c>
      <c r="L321" s="80" cm="1">
        <f t="array" aca="1" ref="L321" ca="1">_xlfn.IFS(L322=1,0,L323=1,0,INDIRECT("ｄａｔａ!$"&amp;L$112&amp;"$"&amp;$B321)&lt;20000,1,TRUE,0)</f>
        <v>0</v>
      </c>
      <c r="M321" s="80">
        <v>0</v>
      </c>
      <c r="N321" s="80">
        <v>0</v>
      </c>
      <c r="O321" s="80" cm="1">
        <f t="array" aca="1" ref="O321" ca="1">_xlfn.IFS(O324=1,0,INDIRECT("ｄａｔａ!$"&amp;O$112&amp;"$"&amp;$B322)=4,1,TRUE,0)</f>
        <v>0</v>
      </c>
      <c r="P321" s="80" cm="1">
        <f t="array" aca="1" ref="P321" ca="1">_xlfn.IFS(P324=1,0,AND(INDIRECT("ｄａｔａ!$"&amp;P$112&amp;"$"&amp;$B322)&lt;=3,INDIRECT("ｄａｔａ!$"&amp;P$112&amp;"$"&amp;$B322)&gt;0),1,TRUE,0)</f>
        <v>0</v>
      </c>
      <c r="Q321" s="80" cm="1">
        <f t="array" aca="1" ref="Q321" ca="1">_xlfn.IFS(Q324=1,0,INDIRECT("ｄａｔａ!$"&amp;Q$112&amp;"$"&amp;$B321)=1,1,TRUE,0)</f>
        <v>0</v>
      </c>
      <c r="R321" s="80">
        <v>0</v>
      </c>
      <c r="S321" s="80">
        <v>0</v>
      </c>
      <c r="T321" s="80">
        <v>0</v>
      </c>
      <c r="U321" s="80">
        <v>0</v>
      </c>
      <c r="V321" s="80">
        <v>0</v>
      </c>
      <c r="W321" s="80">
        <v>0</v>
      </c>
      <c r="X321" s="80">
        <f ca="1">IF(AND(SUM($Y321:$AO321)=0,17-SUM($Y323:$AO323)&gt;1),1,0)</f>
        <v>0</v>
      </c>
      <c r="Y321" s="80" cm="1">
        <f t="array" aca="1" ref="Y321" ca="1">_xlfn.IFS(Y324=1,0,INDIRECT("ｄａｔａ!$"&amp;Y$112&amp;"$"&amp;$B321)=2,1,TRUE,0)</f>
        <v>0</v>
      </c>
      <c r="Z321" s="80" cm="1">
        <f t="array" aca="1" ref="Z321" ca="1">_xlfn.IFS(Z324=1,0,INDIRECT("ｄａｔａ!$"&amp;Z$112&amp;"$"&amp;$B321)=2,1,TRUE,0)</f>
        <v>0</v>
      </c>
      <c r="AA321" s="80" cm="1">
        <f t="array" aca="1" ref="AA321" ca="1">_xlfn.IFS(AA324=1,0,INDIRECT("ｄａｔａ!$"&amp;AA$112&amp;"$"&amp;$B321)=2,1,TRUE,0)</f>
        <v>0</v>
      </c>
      <c r="AB321" s="80" cm="1">
        <f t="array" aca="1" ref="AB321" ca="1">_xlfn.IFS(AB324=1,0,INDIRECT("ｄａｔａ!$"&amp;AB$112&amp;"$"&amp;$B321)=2,1,TRUE,0)</f>
        <v>0</v>
      </c>
      <c r="AC321" s="80" cm="1">
        <f t="array" aca="1" ref="AC321" ca="1">_xlfn.IFS(AC324=1,0,INDIRECT("ｄａｔａ!$"&amp;AC$112&amp;"$"&amp;$B321)=2,1,TRUE,0)</f>
        <v>0</v>
      </c>
      <c r="AD321" s="80" cm="1">
        <f t="array" aca="1" ref="AD321" ca="1">_xlfn.IFS(AD324=1,0,INDIRECT("ｄａｔａ!$"&amp;AD$112&amp;"$"&amp;$B321)=2,1,TRUE,0)</f>
        <v>0</v>
      </c>
      <c r="AE321" s="80" cm="1">
        <f t="array" aca="1" ref="AE321" ca="1">_xlfn.IFS(AE324=1,0,INDIRECT("ｄａｔａ!$"&amp;AE$112&amp;"$"&amp;$B321)=2,1,TRUE,0)</f>
        <v>0</v>
      </c>
      <c r="AF321" s="80" cm="1">
        <f t="array" aca="1" ref="AF321" ca="1">_xlfn.IFS(AF324=1,0,INDIRECT("ｄａｔａ!$"&amp;AF$112&amp;"$"&amp;$B321)=2,1,TRUE,0)</f>
        <v>0</v>
      </c>
      <c r="AG321" s="80" cm="1">
        <f t="array" aca="1" ref="AG321" ca="1">_xlfn.IFS(AG324=1,0,INDIRECT("ｄａｔａ!$"&amp;AG$112&amp;"$"&amp;$B321)=2,1,TRUE,0)</f>
        <v>0</v>
      </c>
      <c r="AH321" s="80" cm="1">
        <f t="array" aca="1" ref="AH321" ca="1">_xlfn.IFS(AH324=1,0,INDIRECT("ｄａｔａ!$"&amp;AH$112&amp;"$"&amp;$B321)=2,1,TRUE,0)</f>
        <v>0</v>
      </c>
      <c r="AI321" s="80" cm="1">
        <f t="array" aca="1" ref="AI321" ca="1">_xlfn.IFS(AI324=1,0,INDIRECT("ｄａｔａ!$"&amp;AI$112&amp;"$"&amp;$B321)=2,1,TRUE,0)</f>
        <v>0</v>
      </c>
      <c r="AJ321" s="80" cm="1">
        <f t="array" aca="1" ref="AJ321" ca="1">_xlfn.IFS(AJ324=1,0,INDIRECT("ｄａｔａ!$"&amp;AJ$112&amp;"$"&amp;$B321)=2,1,TRUE,0)</f>
        <v>0</v>
      </c>
      <c r="AK321" s="80" cm="1">
        <f t="array" aca="1" ref="AK321" ca="1">_xlfn.IFS(AK324=1,0,INDIRECT("ｄａｔａ!$"&amp;AK$112&amp;"$"&amp;$B321)=2,1,TRUE,0)</f>
        <v>0</v>
      </c>
      <c r="AL321" s="80" cm="1">
        <f t="array" aca="1" ref="AL321" ca="1">_xlfn.IFS(AL324=1,0,INDIRECT("ｄａｔａ!$"&amp;AL$112&amp;"$"&amp;$B321)=2,1,TRUE,0)</f>
        <v>0</v>
      </c>
      <c r="AM321" s="80" cm="1">
        <f t="array" aca="1" ref="AM321" ca="1">_xlfn.IFS(AM324=1,0,INDIRECT("ｄａｔａ!$"&amp;AM$112&amp;"$"&amp;$B321)=2,1,TRUE,0)</f>
        <v>0</v>
      </c>
      <c r="AN321" s="80" cm="1">
        <f t="array" aca="1" ref="AN321" ca="1">_xlfn.IFS(AN324=1,0,INDIRECT("ｄａｔａ!$"&amp;AN$112&amp;"$"&amp;$B321)=2,1,TRUE,0)</f>
        <v>0</v>
      </c>
      <c r="AO321" s="80" cm="1">
        <f t="array" aca="1" ref="AO321" ca="1">_xlfn.IFS(AO324=1,0,INDIRECT("ｄａｔａ!$"&amp;AO$112&amp;"$"&amp;$B321)=2,1,TRUE,0)</f>
        <v>0</v>
      </c>
      <c r="AP321" s="80">
        <f ca="1">IF(AND(SUM($AQ321:$AZ321)=0,10-SUM($AQ323:$AZ323)&gt;1),1,0)</f>
        <v>0</v>
      </c>
      <c r="AQ321" s="80" cm="1">
        <f t="array" aca="1" ref="AQ321" ca="1">_xlfn.IFS(AQ324=1,0,INDIRECT("ｄａｔａ!$"&amp;AQ$112&amp;"$"&amp;$B321)=2,1,TRUE,0)</f>
        <v>0</v>
      </c>
      <c r="AR321" s="80" cm="1">
        <f t="array" aca="1" ref="AR321" ca="1">_xlfn.IFS(AR324=1,0,INDIRECT("ｄａｔａ!$"&amp;AR$112&amp;"$"&amp;$B321)=2,1,TRUE,0)</f>
        <v>0</v>
      </c>
      <c r="AS321" s="80" cm="1">
        <f t="array" aca="1" ref="AS321" ca="1">_xlfn.IFS(AS324=1,0,INDIRECT("ｄａｔａ!$"&amp;AS$112&amp;"$"&amp;$B321)=2,1,TRUE,0)</f>
        <v>0</v>
      </c>
      <c r="AT321" s="80" cm="1">
        <f t="array" aca="1" ref="AT321" ca="1">_xlfn.IFS(AT324=1,0,INDIRECT("ｄａｔａ!$"&amp;AT$112&amp;"$"&amp;$B321)=2,1,TRUE,0)</f>
        <v>0</v>
      </c>
      <c r="AU321" s="80" cm="1">
        <f t="array" aca="1" ref="AU321" ca="1">_xlfn.IFS(AU324=1,0,INDIRECT("ｄａｔａ!$"&amp;AU$112&amp;"$"&amp;$B321)=2,1,TRUE,0)</f>
        <v>0</v>
      </c>
      <c r="AV321" s="80" cm="1">
        <f t="array" aca="1" ref="AV321" ca="1">_xlfn.IFS(AV324=1,0,INDIRECT("ｄａｔａ!$"&amp;AV$112&amp;"$"&amp;$B321)=2,1,TRUE,0)</f>
        <v>0</v>
      </c>
      <c r="AW321" s="80" cm="1">
        <f t="array" aca="1" ref="AW321" ca="1">_xlfn.IFS(AW324=1,0,INDIRECT("ｄａｔａ!$"&amp;AW$112&amp;"$"&amp;$B321)=2,1,TRUE,0)</f>
        <v>0</v>
      </c>
      <c r="AX321" s="80" cm="1">
        <f t="array" aca="1" ref="AX321" ca="1">_xlfn.IFS(AX324=1,0,INDIRECT("ｄａｔａ!$"&amp;AX$112&amp;"$"&amp;$B321)=2,1,TRUE,0)</f>
        <v>0</v>
      </c>
      <c r="AY321" s="80" cm="1">
        <f t="array" aca="1" ref="AY321" ca="1">_xlfn.IFS(AY324=1,0,INDIRECT("ｄａｔａ!$"&amp;AY$112&amp;"$"&amp;$B321)=2,1,TRUE,0)</f>
        <v>0</v>
      </c>
      <c r="AZ321" s="80" cm="1">
        <f t="array" aca="1" ref="AZ321" ca="1">_xlfn.IFS(AZ324=1,0,INDIRECT("ｄａｔａ!$"&amp;AZ$112&amp;"$"&amp;$B321)=2,1,TRUE,0)</f>
        <v>0</v>
      </c>
      <c r="BA321" s="80">
        <f ca="1">IF(AND(SUM($BB321:$BP321)=0,15-SUM($BB323:$BP323)&gt;1),1,0)</f>
        <v>0</v>
      </c>
      <c r="BB321" s="80" cm="1">
        <f t="array" aca="1" ref="BB321" ca="1">_xlfn.IFS(BB324=1,0,INDIRECT("ｄａｔａ!$"&amp;BB$112&amp;"$"&amp;$B321)=2,1,TRUE,0)</f>
        <v>0</v>
      </c>
      <c r="BC321" s="80" cm="1">
        <f t="array" aca="1" ref="BC321" ca="1">_xlfn.IFS(BC324=1,0,INDIRECT("ｄａｔａ!$"&amp;BC$112&amp;"$"&amp;$B321)=2,1,TRUE,0)</f>
        <v>0</v>
      </c>
      <c r="BD321" s="80" cm="1">
        <f t="array" aca="1" ref="BD321" ca="1">_xlfn.IFS(BD324=1,0,INDIRECT("ｄａｔａ!$"&amp;BD$112&amp;"$"&amp;$B321)=2,1,TRUE,0)</f>
        <v>0</v>
      </c>
      <c r="BE321" s="80" cm="1">
        <f t="array" aca="1" ref="BE321" ca="1">_xlfn.IFS(BE324=1,0,INDIRECT("ｄａｔａ!$"&amp;BE$112&amp;"$"&amp;$B321)=2,1,TRUE,0)</f>
        <v>0</v>
      </c>
      <c r="BF321" s="80" cm="1">
        <f t="array" aca="1" ref="BF321" ca="1">_xlfn.IFS(BF324=1,0,INDIRECT("ｄａｔａ!$"&amp;BF$112&amp;"$"&amp;$B321)=2,1,TRUE,0)</f>
        <v>0</v>
      </c>
      <c r="BG321" s="80" cm="1">
        <f t="array" aca="1" ref="BG321" ca="1">_xlfn.IFS(BG324=1,0,INDIRECT("ｄａｔａ!$"&amp;BG$112&amp;"$"&amp;$B321)=2,1,TRUE,0)</f>
        <v>0</v>
      </c>
      <c r="BH321" s="80" cm="1">
        <f t="array" aca="1" ref="BH321" ca="1">_xlfn.IFS(BH324=1,0,INDIRECT("ｄａｔａ!$"&amp;BH$112&amp;"$"&amp;$B321)=2,1,TRUE,0)</f>
        <v>0</v>
      </c>
      <c r="BI321" s="80" cm="1">
        <f t="array" aca="1" ref="BI321" ca="1">_xlfn.IFS(BI324=1,0,INDIRECT("ｄａｔａ!$"&amp;BI$112&amp;"$"&amp;$B321)=2,1,TRUE,0)</f>
        <v>0</v>
      </c>
      <c r="BJ321" s="80" cm="1">
        <f t="array" aca="1" ref="BJ321" ca="1">_xlfn.IFS(BJ324=1,0,INDIRECT("ｄａｔａ!$"&amp;BJ$112&amp;"$"&amp;$B321)=2,1,TRUE,0)</f>
        <v>0</v>
      </c>
      <c r="BK321" s="80" cm="1">
        <f t="array" aca="1" ref="BK321" ca="1">_xlfn.IFS(BK324=1,0,INDIRECT("ｄａｔａ!$"&amp;BK$112&amp;"$"&amp;$B321)=2,1,TRUE,0)</f>
        <v>0</v>
      </c>
      <c r="BL321" s="80" cm="1">
        <f t="array" aca="1" ref="BL321" ca="1">_xlfn.IFS(BL324=1,0,INDIRECT("ｄａｔａ!$"&amp;BL$112&amp;"$"&amp;$B321)=2,1,TRUE,0)</f>
        <v>0</v>
      </c>
      <c r="BM321" s="80" cm="1">
        <f t="array" aca="1" ref="BM321" ca="1">_xlfn.IFS(BM324=1,0,INDIRECT("ｄａｔａ!$"&amp;BM$112&amp;"$"&amp;$B321)=2,1,TRUE,0)</f>
        <v>0</v>
      </c>
      <c r="BN321" s="80" cm="1">
        <f t="array" aca="1" ref="BN321" ca="1">_xlfn.IFS(BN324=1,0,INDIRECT("ｄａｔａ!$"&amp;BN$112&amp;"$"&amp;$B321)=2,1,TRUE,0)</f>
        <v>0</v>
      </c>
      <c r="BO321" s="80" cm="1">
        <f t="array" aca="1" ref="BO321" ca="1">_xlfn.IFS(BO324=1,0,INDIRECT("ｄａｔａ!$"&amp;BO$112&amp;"$"&amp;$B321)=2,1,TRUE,0)</f>
        <v>0</v>
      </c>
      <c r="BP321" s="80" cm="1">
        <f t="array" aca="1" ref="BP321" ca="1">_xlfn.IFS(BP324=1,0,INDIRECT("ｄａｔａ!$"&amp;BP$112&amp;"$"&amp;$B321)=2,1,TRUE,0)</f>
        <v>0</v>
      </c>
    </row>
    <row r="322" spans="1:68" x14ac:dyDescent="0.2">
      <c r="B322" s="80">
        <f>VLOOKUP($A321,$A$11:$B$110,2,FALSE)</f>
        <v>59</v>
      </c>
      <c r="C322" s="80" t="s">
        <v>2437</v>
      </c>
      <c r="D322" s="80" cm="1">
        <f t="array" aca="1" ref="D322" ca="1">_xlfn.IFS(D323=1,0,AND(ISNUMBER(INDIRECT("ｄａｔａ!$"&amp;D$112&amp;"$"&amp;$B322)),INDIRECT("ｄａｔａ!$"&amp;D$112&amp;"$"&amp;$B322)&lt;=12,INDIRECT("ｄａｔａ!$"&amp;D$112&amp;"$"&amp;$B322)&gt;=1),0,TRUE,1)</f>
        <v>1</v>
      </c>
      <c r="F322" s="80">
        <v>0</v>
      </c>
      <c r="G322" s="80">
        <v>0</v>
      </c>
      <c r="H322" s="80">
        <v>0</v>
      </c>
      <c r="I322" s="80" cm="1">
        <f t="array" aca="1" ref="I322" ca="1">_xlfn.IFS(I323=1,0,AND(ISNUMBER(INDIRECT("ｄａｔａ!$"&amp;I$112&amp;"$"&amp;$B322)),LEN(INDIRECT("ｄａｔａ!$"&amp;I$112&amp;"$"&amp;$B322))=4),0,TRUE,1)</f>
        <v>0</v>
      </c>
      <c r="J322" s="80" cm="1">
        <f t="array" aca="1" ref="J322" ca="1">_xlfn.IFS(J323=1,0,AND(ISNUMBER(INDIRECT("ｄａｔａ!$"&amp;J$112&amp;"$"&amp;$B322)),INDIRECT("ｄａｔａ!$"&amp;J$112&amp;"$"&amp;$B322)&lt;=12,INDIRECT("ｄａｔａ!$"&amp;J$112&amp;"$"&amp;$B322)&gt;=1),0,TRUE,1)</f>
        <v>0</v>
      </c>
      <c r="K322" s="80" cm="1">
        <f t="array" aca="1" ref="K322" ca="1">_xlfn.IFS(K323=1,0,ISNUMBER(INDIRECT("ｄａｔａ!$"&amp;K$112&amp;"$"&amp;$B322)),0,TRUE,1)</f>
        <v>0</v>
      </c>
      <c r="L322" s="80" cm="1">
        <f t="array" aca="1" ref="L322" ca="1">_xlfn.IFS(L323=1,0,AND(ISNUMBER(INDIRECT("ｄａｔａ!$"&amp;L$112&amp;"$"&amp;$B322)),INDIRECT("ｄａｔａ!$"&amp;L$112&amp;"$"&amp;$B322)&gt;0),0,TRUE,1)</f>
        <v>0</v>
      </c>
      <c r="M322" s="80" cm="1">
        <f t="array" aca="1" ref="M322" ca="1">_xlfn.IFS(M323=1,0,AND(INDIRECT("ｄａｔａ!$"&amp;M$112&amp;"$"&amp;$B322)&lt;=5,INDIRECT("ｄａｔａ!$"&amp;M$112&amp;"$"&amp;$B322)&gt;0),0,TRUE,1)</f>
        <v>0</v>
      </c>
      <c r="N322" s="80" cm="1">
        <f t="array" aca="1" ref="N322" ca="1">_xlfn.IFS(N323=1,0,AND(INDIRECT("ｄａｔａ!$"&amp;N$112&amp;"$"&amp;$B322)&lt;=2,INDIRECT("ｄａｔａ!$"&amp;N$112&amp;"$"&amp;$B322)&gt;0),0,TRUE,1)</f>
        <v>0</v>
      </c>
      <c r="O322" s="80" cm="1">
        <f t="array" aca="1" ref="O322" ca="1">_xlfn.IFS(O323=1,0,AND(INDIRECT("ｄａｔａ!$"&amp;O$112&amp;"$"&amp;$B322)&lt;=4,INDIRECT("ｄａｔａ!$"&amp;O$112&amp;"$"&amp;$B322)&gt;0),0,TRUE,1)</f>
        <v>0</v>
      </c>
      <c r="P322" s="80" cm="1">
        <f t="array" aca="1" ref="P322" ca="1">_xlfn.IFS(P323=1,0,AND(INDIRECT("ｄａｔａ!$"&amp;P$112&amp;"$"&amp;$B322)&lt;=3,INDIRECT("ｄａｔａ!$"&amp;P$112&amp;"$"&amp;$B322)&gt;0),0,TRUE,1)</f>
        <v>0</v>
      </c>
      <c r="Q322" s="80" cm="1">
        <f t="array" aca="1" ref="Q322" ca="1">_xlfn.IFS(Q323=1,0,AND(INDIRECT("ｄａｔａ!$"&amp;Q$112&amp;"$"&amp;$B322)&lt;=2,INDIRECT("ｄａｔａ!$"&amp;Q$112&amp;"$"&amp;$B322)&gt;0),0,TRUE,1)</f>
        <v>0</v>
      </c>
      <c r="R322" s="80" cm="1">
        <f t="array" aca="1" ref="R322" ca="1">_xlfn.IFS(R323=1,0,AND(INDIRECT("ｄａｔａ!$"&amp;R$112&amp;"$"&amp;$B322)&lt;=10,INDIRECT("ｄａｔａ!$"&amp;R$112&amp;"$"&amp;$B322)&gt;0),0,TRUE,1)</f>
        <v>0</v>
      </c>
      <c r="S322" s="80" cm="1">
        <f t="array" aca="1" ref="S322" ca="1">_xlfn.IFS(S323=1,0,AND(INDIRECT("ｄａｔａ!$"&amp;S$112&amp;"$"&amp;$B322)&lt;=5,INDIRECT("ｄａｔａ!$"&amp;S$112&amp;"$"&amp;$B322)&gt;0),0,TRUE,1)</f>
        <v>0</v>
      </c>
      <c r="T322" s="80" cm="1">
        <f t="array" aca="1" ref="T322" ca="1">_xlfn.IFS(T323=1,0,AND(INDIRECT("ｄａｔａ!$"&amp;T$112&amp;"$"&amp;$B322)&lt;=9,INDIRECT("ｄａｔａ!$"&amp;T$112&amp;"$"&amp;$B322)&gt;0),0,TRUE,1)</f>
        <v>0</v>
      </c>
      <c r="U322" s="80" cm="1">
        <f t="array" aca="1" ref="U322" ca="1">_xlfn.IFS(U323=1,0,ISNUMBER(INDIRECT("ｄａｔａ!$"&amp;U$112&amp;"$"&amp;$B322)),0,TRUE,1)</f>
        <v>0</v>
      </c>
      <c r="V322" s="80" cm="1">
        <f t="array" aca="1" ref="V322" ca="1">_xlfn.IFS(V323=1,0,AND(INDIRECT("ｄａｔａ!$"&amp;V$112&amp;"$"&amp;$B322)&lt;=4,INDIRECT("ｄａｔａ!$"&amp;V$112&amp;"$"&amp;$B322)&gt;0),0,TRUE,1)</f>
        <v>0</v>
      </c>
      <c r="W322" s="80" cm="1">
        <f t="array" aca="1" ref="W322" ca="1">_xlfn.IFS(W323=1,0,AND(INDIRECT("ｄａｔａ!$"&amp;W$112&amp;"$"&amp;$B322)&lt;=2,INDIRECT("ｄａｔａ!$"&amp;W$112&amp;"$"&amp;$B322)&gt;0),0,TRUE,1)</f>
        <v>0</v>
      </c>
      <c r="X322" s="80">
        <f ca="1">IF(SUM($Y321:$AO321)&gt;1,1,0)</f>
        <v>0</v>
      </c>
      <c r="Y322" s="80" cm="1">
        <f t="array" aca="1" ref="Y322" ca="1">_xlfn.IFS(Y324=1,0,Y323=1,0,AND(INDIRECT("ｄａｔａ!$"&amp;Y$112&amp;"$"&amp;$B322)&lt;=2,INDIRECT("ｄａｔａ!$"&amp;Y$112&amp;"$"&amp;$B322)&gt;0),0,TRUE,1)</f>
        <v>0</v>
      </c>
      <c r="Z322" s="80" cm="1">
        <f t="array" aca="1" ref="Z322" ca="1">_xlfn.IFS(Z324=1,0,Z323=1,0,AND(INDIRECT("ｄａｔａ!$"&amp;Z$112&amp;"$"&amp;$B322)&lt;=2,INDIRECT("ｄａｔａ!$"&amp;Z$112&amp;"$"&amp;$B322)&gt;0),0,TRUE,1)</f>
        <v>0</v>
      </c>
      <c r="AA322" s="80" cm="1">
        <f t="array" aca="1" ref="AA322" ca="1">_xlfn.IFS(AA324=1,0,AA323=1,0,AND(INDIRECT("ｄａｔａ!$"&amp;AA$112&amp;"$"&amp;$B322)&lt;=2,INDIRECT("ｄａｔａ!$"&amp;AA$112&amp;"$"&amp;$B322)&gt;0),0,TRUE,1)</f>
        <v>0</v>
      </c>
      <c r="AB322" s="80" cm="1">
        <f t="array" aca="1" ref="AB322" ca="1">_xlfn.IFS(AB324=1,0,AB323=1,0,AND(INDIRECT("ｄａｔａ!$"&amp;AB$112&amp;"$"&amp;$B322)&lt;=2,INDIRECT("ｄａｔａ!$"&amp;AB$112&amp;"$"&amp;$B322)&gt;0),0,TRUE,1)</f>
        <v>0</v>
      </c>
      <c r="AC322" s="80" cm="1">
        <f t="array" aca="1" ref="AC322" ca="1">_xlfn.IFS(AC324=1,0,AC323=1,0,AND(INDIRECT("ｄａｔａ!$"&amp;AC$112&amp;"$"&amp;$B322)&lt;=2,INDIRECT("ｄａｔａ!$"&amp;AC$112&amp;"$"&amp;$B322)&gt;0),0,TRUE,1)</f>
        <v>0</v>
      </c>
      <c r="AD322" s="80" cm="1">
        <f t="array" aca="1" ref="AD322" ca="1">_xlfn.IFS(AD324=1,0,AD323=1,0,AND(INDIRECT("ｄａｔａ!$"&amp;AD$112&amp;"$"&amp;$B322)&lt;=2,INDIRECT("ｄａｔａ!$"&amp;AD$112&amp;"$"&amp;$B322)&gt;0),0,TRUE,1)</f>
        <v>0</v>
      </c>
      <c r="AE322" s="80" cm="1">
        <f t="array" aca="1" ref="AE322" ca="1">_xlfn.IFS(AE324=1,0,AE323=1,0,AND(INDIRECT("ｄａｔａ!$"&amp;AE$112&amp;"$"&amp;$B322)&lt;=2,INDIRECT("ｄａｔａ!$"&amp;AE$112&amp;"$"&amp;$B322)&gt;0),0,TRUE,1)</f>
        <v>0</v>
      </c>
      <c r="AF322" s="80" cm="1">
        <f t="array" aca="1" ref="AF322" ca="1">_xlfn.IFS(AF324=1,0,AF323=1,0,AND(INDIRECT("ｄａｔａ!$"&amp;AF$112&amp;"$"&amp;$B322)&lt;=2,INDIRECT("ｄａｔａ!$"&amp;AF$112&amp;"$"&amp;$B322)&gt;0),0,TRUE,1)</f>
        <v>0</v>
      </c>
      <c r="AG322" s="80" cm="1">
        <f t="array" aca="1" ref="AG322" ca="1">_xlfn.IFS(AG324=1,0,AG323=1,0,AND(INDIRECT("ｄａｔａ!$"&amp;AG$112&amp;"$"&amp;$B322)&lt;=2,INDIRECT("ｄａｔａ!$"&amp;AG$112&amp;"$"&amp;$B322)&gt;0),0,TRUE,1)</f>
        <v>0</v>
      </c>
      <c r="AH322" s="80" cm="1">
        <f t="array" aca="1" ref="AH322" ca="1">_xlfn.IFS(AH324=1,0,AH323=1,0,AND(INDIRECT("ｄａｔａ!$"&amp;AH$112&amp;"$"&amp;$B322)&lt;=2,INDIRECT("ｄａｔａ!$"&amp;AH$112&amp;"$"&amp;$B322)&gt;0),0,TRUE,1)</f>
        <v>0</v>
      </c>
      <c r="AI322" s="80" cm="1">
        <f t="array" aca="1" ref="AI322" ca="1">_xlfn.IFS(AI324=1,0,AI323=1,0,AND(INDIRECT("ｄａｔａ!$"&amp;AI$112&amp;"$"&amp;$B322)&lt;=2,INDIRECT("ｄａｔａ!$"&amp;AI$112&amp;"$"&amp;$B322)&gt;0),0,TRUE,1)</f>
        <v>0</v>
      </c>
      <c r="AJ322" s="80" cm="1">
        <f t="array" aca="1" ref="AJ322" ca="1">_xlfn.IFS(AJ324=1,0,AJ323=1,0,AND(INDIRECT("ｄａｔａ!$"&amp;AJ$112&amp;"$"&amp;$B322)&lt;=2,INDIRECT("ｄａｔａ!$"&amp;AJ$112&amp;"$"&amp;$B322)&gt;0),0,TRUE,1)</f>
        <v>0</v>
      </c>
      <c r="AK322" s="80" cm="1">
        <f t="array" aca="1" ref="AK322" ca="1">_xlfn.IFS(AK324=1,0,AK323=1,0,AND(INDIRECT("ｄａｔａ!$"&amp;AK$112&amp;"$"&amp;$B322)&lt;=2,INDIRECT("ｄａｔａ!$"&amp;AK$112&amp;"$"&amp;$B322)&gt;0),0,TRUE,1)</f>
        <v>0</v>
      </c>
      <c r="AL322" s="80" cm="1">
        <f t="array" aca="1" ref="AL322" ca="1">_xlfn.IFS(AL324=1,0,AL323=1,0,AND(INDIRECT("ｄａｔａ!$"&amp;AL$112&amp;"$"&amp;$B322)&lt;=2,INDIRECT("ｄａｔａ!$"&amp;AL$112&amp;"$"&amp;$B322)&gt;0),0,TRUE,1)</f>
        <v>0</v>
      </c>
      <c r="AM322" s="80" cm="1">
        <f t="array" aca="1" ref="AM322" ca="1">_xlfn.IFS(AM324=1,0,AM323=1,0,AND(INDIRECT("ｄａｔａ!$"&amp;AM$112&amp;"$"&amp;$B322)&lt;=2,INDIRECT("ｄａｔａ!$"&amp;AM$112&amp;"$"&amp;$B322)&gt;0),0,TRUE,1)</f>
        <v>0</v>
      </c>
      <c r="AN322" s="80" cm="1">
        <f t="array" aca="1" ref="AN322" ca="1">_xlfn.IFS(AN324=1,0,AN323=1,0,AND(INDIRECT("ｄａｔａ!$"&amp;AN$112&amp;"$"&amp;$B322)&lt;=2,INDIRECT("ｄａｔａ!$"&amp;AN$112&amp;"$"&amp;$B322)&gt;0),0,TRUE,1)</f>
        <v>0</v>
      </c>
      <c r="AO322" s="80" cm="1">
        <f t="array" aca="1" ref="AO322" ca="1">_xlfn.IFS(AO324=1,0,AO323=1,0,AND(INDIRECT("ｄａｔａ!$"&amp;AO$112&amp;"$"&amp;$B322)&lt;=2,INDIRECT("ｄａｔａ!$"&amp;AO$112&amp;"$"&amp;$B322)&gt;0),0,TRUE,1)</f>
        <v>0</v>
      </c>
      <c r="AP322" s="80">
        <f ca="1">IF(SUM($AQ321:$AZ321)&gt;1,1,0)</f>
        <v>0</v>
      </c>
      <c r="AQ322" s="80" cm="1">
        <f t="array" aca="1" ref="AQ322" ca="1">_xlfn.IFS(AQ324=1,0,AQ323=1,0,AND(INDIRECT("ｄａｔａ!$"&amp;AQ$112&amp;"$"&amp;$B322)&lt;=2,INDIRECT("ｄａｔａ!$"&amp;AQ$112&amp;"$"&amp;$B322)&gt;0),0,TRUE,1)</f>
        <v>0</v>
      </c>
      <c r="AR322" s="80" cm="1">
        <f t="array" aca="1" ref="AR322" ca="1">_xlfn.IFS(AR324=1,0,AR323=1,0,AND(INDIRECT("ｄａｔａ!$"&amp;AR$112&amp;"$"&amp;$B322)&lt;=2,INDIRECT("ｄａｔａ!$"&amp;AR$112&amp;"$"&amp;$B322)&gt;0),0,TRUE,1)</f>
        <v>0</v>
      </c>
      <c r="AS322" s="80" cm="1">
        <f t="array" aca="1" ref="AS322" ca="1">_xlfn.IFS(AS324=1,0,AS323=1,0,AND(INDIRECT("ｄａｔａ!$"&amp;AS$112&amp;"$"&amp;$B322)&lt;=2,INDIRECT("ｄａｔａ!$"&amp;AS$112&amp;"$"&amp;$B322)&gt;0),0,TRUE,1)</f>
        <v>0</v>
      </c>
      <c r="AT322" s="80" cm="1">
        <f t="array" aca="1" ref="AT322" ca="1">_xlfn.IFS(AT324=1,0,AT323=1,0,AND(INDIRECT("ｄａｔａ!$"&amp;AT$112&amp;"$"&amp;$B322)&lt;=2,INDIRECT("ｄａｔａ!$"&amp;AT$112&amp;"$"&amp;$B322)&gt;0),0,TRUE,1)</f>
        <v>0</v>
      </c>
      <c r="AU322" s="80" cm="1">
        <f t="array" aca="1" ref="AU322" ca="1">_xlfn.IFS(AU324=1,0,AU323=1,0,AND(INDIRECT("ｄａｔａ!$"&amp;AU$112&amp;"$"&amp;$B322)&lt;=2,INDIRECT("ｄａｔａ!$"&amp;AU$112&amp;"$"&amp;$B322)&gt;0),0,TRUE,1)</f>
        <v>0</v>
      </c>
      <c r="AV322" s="80" cm="1">
        <f t="array" aca="1" ref="AV322" ca="1">_xlfn.IFS(AV324=1,0,AV323=1,0,AND(INDIRECT("ｄａｔａ!$"&amp;AV$112&amp;"$"&amp;$B322)&lt;=2,INDIRECT("ｄａｔａ!$"&amp;AV$112&amp;"$"&amp;$B322)&gt;0),0,TRUE,1)</f>
        <v>0</v>
      </c>
      <c r="AW322" s="80" cm="1">
        <f t="array" aca="1" ref="AW322" ca="1">_xlfn.IFS(AW324=1,0,AW323=1,0,AND(INDIRECT("ｄａｔａ!$"&amp;AW$112&amp;"$"&amp;$B322)&lt;=2,INDIRECT("ｄａｔａ!$"&amp;AW$112&amp;"$"&amp;$B322)&gt;0),0,TRUE,1)</f>
        <v>0</v>
      </c>
      <c r="AX322" s="80" cm="1">
        <f t="array" aca="1" ref="AX322" ca="1">_xlfn.IFS(AX324=1,0,AX323=1,0,AND(INDIRECT("ｄａｔａ!$"&amp;AX$112&amp;"$"&amp;$B322)&lt;=2,INDIRECT("ｄａｔａ!$"&amp;AX$112&amp;"$"&amp;$B322)&gt;0),0,TRUE,1)</f>
        <v>0</v>
      </c>
      <c r="AY322" s="80" cm="1">
        <f t="array" aca="1" ref="AY322" ca="1">_xlfn.IFS(AY324=1,0,AY323=1,0,AND(INDIRECT("ｄａｔａ!$"&amp;AY$112&amp;"$"&amp;$B322)&lt;=2,INDIRECT("ｄａｔａ!$"&amp;AY$112&amp;"$"&amp;$B322)&gt;0),0,TRUE,1)</f>
        <v>0</v>
      </c>
      <c r="AZ322" s="80" cm="1">
        <f t="array" aca="1" ref="AZ322" ca="1">_xlfn.IFS(AZ324=1,0,AZ323=1,0,AND(INDIRECT("ｄａｔａ!$"&amp;AZ$112&amp;"$"&amp;$B322)&lt;=2,INDIRECT("ｄａｔａ!$"&amp;AZ$112&amp;"$"&amp;$B322)&gt;0),0,TRUE,1)</f>
        <v>0</v>
      </c>
      <c r="BA322" s="80">
        <f ca="1">IF(SUM($BB321:$BP321)&gt;1,1,0)</f>
        <v>0</v>
      </c>
      <c r="BB322" s="80" cm="1">
        <f t="array" aca="1" ref="BB322" ca="1">_xlfn.IFS(BB324=1,0,BB323=1,0,AND(INDIRECT("ｄａｔａ!$"&amp;BB$112&amp;"$"&amp;$B322)&lt;=2,INDIRECT("ｄａｔａ!$"&amp;BB$112&amp;"$"&amp;$B322)&gt;0),0,TRUE,1)</f>
        <v>0</v>
      </c>
      <c r="BC322" s="80" cm="1">
        <f t="array" aca="1" ref="BC322" ca="1">_xlfn.IFS(BC324=1,0,BC323=1,0,AND(INDIRECT("ｄａｔａ!$"&amp;BC$112&amp;"$"&amp;$B322)&lt;=2,INDIRECT("ｄａｔａ!$"&amp;BC$112&amp;"$"&amp;$B322)&gt;0),0,TRUE,1)</f>
        <v>0</v>
      </c>
      <c r="BD322" s="80" cm="1">
        <f t="array" aca="1" ref="BD322" ca="1">_xlfn.IFS(BD324=1,0,BD323=1,0,AND(INDIRECT("ｄａｔａ!$"&amp;BD$112&amp;"$"&amp;$B322)&lt;=2,INDIRECT("ｄａｔａ!$"&amp;BD$112&amp;"$"&amp;$B322)&gt;0),0,TRUE,1)</f>
        <v>0</v>
      </c>
      <c r="BE322" s="80" cm="1">
        <f t="array" aca="1" ref="BE322" ca="1">_xlfn.IFS(BE324=1,0,BE323=1,0,AND(INDIRECT("ｄａｔａ!$"&amp;BE$112&amp;"$"&amp;$B322)&lt;=2,INDIRECT("ｄａｔａ!$"&amp;BE$112&amp;"$"&amp;$B322)&gt;0),0,TRUE,1)</f>
        <v>0</v>
      </c>
      <c r="BF322" s="80" cm="1">
        <f t="array" aca="1" ref="BF322" ca="1">_xlfn.IFS(BF324=1,0,BF323=1,0,AND(INDIRECT("ｄａｔａ!$"&amp;BF$112&amp;"$"&amp;$B322)&lt;=2,INDIRECT("ｄａｔａ!$"&amp;BF$112&amp;"$"&amp;$B322)&gt;0),0,TRUE,1)</f>
        <v>0</v>
      </c>
      <c r="BG322" s="80" cm="1">
        <f t="array" aca="1" ref="BG322" ca="1">_xlfn.IFS(BG324=1,0,BG323=1,0,AND(INDIRECT("ｄａｔａ!$"&amp;BG$112&amp;"$"&amp;$B322)&lt;=2,INDIRECT("ｄａｔａ!$"&amp;BG$112&amp;"$"&amp;$B322)&gt;0),0,TRUE,1)</f>
        <v>0</v>
      </c>
      <c r="BH322" s="80" cm="1">
        <f t="array" aca="1" ref="BH322" ca="1">_xlfn.IFS(BH324=1,0,BH323=1,0,AND(INDIRECT("ｄａｔａ!$"&amp;BH$112&amp;"$"&amp;$B322)&lt;=2,INDIRECT("ｄａｔａ!$"&amp;BH$112&amp;"$"&amp;$B322)&gt;0),0,TRUE,1)</f>
        <v>0</v>
      </c>
      <c r="BI322" s="80" cm="1">
        <f t="array" aca="1" ref="BI322" ca="1">_xlfn.IFS(BI324=1,0,BI323=1,0,AND(INDIRECT("ｄａｔａ!$"&amp;BI$112&amp;"$"&amp;$B322)&lt;=2,INDIRECT("ｄａｔａ!$"&amp;BI$112&amp;"$"&amp;$B322)&gt;0),0,TRUE,1)</f>
        <v>0</v>
      </c>
      <c r="BJ322" s="80" cm="1">
        <f t="array" aca="1" ref="BJ322" ca="1">_xlfn.IFS(BJ324=1,0,BJ323=1,0,AND(INDIRECT("ｄａｔａ!$"&amp;BJ$112&amp;"$"&amp;$B322)&lt;=2,INDIRECT("ｄａｔａ!$"&amp;BJ$112&amp;"$"&amp;$B322)&gt;0),0,TRUE,1)</f>
        <v>0</v>
      </c>
      <c r="BK322" s="80" cm="1">
        <f t="array" aca="1" ref="BK322" ca="1">_xlfn.IFS(BK324=1,0,BK323=1,0,AND(INDIRECT("ｄａｔａ!$"&amp;BK$112&amp;"$"&amp;$B322)&lt;=2,INDIRECT("ｄａｔａ!$"&amp;BK$112&amp;"$"&amp;$B322)&gt;0),0,TRUE,1)</f>
        <v>0</v>
      </c>
      <c r="BL322" s="80" cm="1">
        <f t="array" aca="1" ref="BL322" ca="1">_xlfn.IFS(BL324=1,0,BL323=1,0,AND(INDIRECT("ｄａｔａ!$"&amp;BL$112&amp;"$"&amp;$B322)&lt;=2,INDIRECT("ｄａｔａ!$"&amp;BL$112&amp;"$"&amp;$B322)&gt;0),0,TRUE,1)</f>
        <v>0</v>
      </c>
      <c r="BM322" s="80" cm="1">
        <f t="array" aca="1" ref="BM322" ca="1">_xlfn.IFS(BM324=1,0,BM323=1,0,AND(INDIRECT("ｄａｔａ!$"&amp;BM$112&amp;"$"&amp;$B322)&lt;=2,INDIRECT("ｄａｔａ!$"&amp;BM$112&amp;"$"&amp;$B322)&gt;0),0,TRUE,1)</f>
        <v>0</v>
      </c>
      <c r="BN322" s="80" cm="1">
        <f t="array" aca="1" ref="BN322" ca="1">_xlfn.IFS(BN324=1,0,BN323=1,0,AND(INDIRECT("ｄａｔａ!$"&amp;BN$112&amp;"$"&amp;$B322)&lt;=2,INDIRECT("ｄａｔａ!$"&amp;BN$112&amp;"$"&amp;$B322)&gt;0),0,TRUE,1)</f>
        <v>0</v>
      </c>
      <c r="BO322" s="80" cm="1">
        <f t="array" aca="1" ref="BO322" ca="1">_xlfn.IFS(BO324=1,0,BO323=1,0,AND(INDIRECT("ｄａｔａ!$"&amp;BO$112&amp;"$"&amp;$B322)&lt;=2,INDIRECT("ｄａｔａ!$"&amp;BO$112&amp;"$"&amp;$B322)&gt;0),0,TRUE,1)</f>
        <v>0</v>
      </c>
      <c r="BP322" s="80" cm="1">
        <f t="array" aca="1" ref="BP322" ca="1">_xlfn.IFS(BP324=1,0,BP323=1,0,AND(INDIRECT("ｄａｔａ!$"&amp;BP$112&amp;"$"&amp;$B322)&lt;=2,INDIRECT("ｄａｔａ!$"&amp;BP$112&amp;"$"&amp;$B322)&gt;0),0,TRUE,1)</f>
        <v>0</v>
      </c>
    </row>
    <row r="323" spans="1:68" x14ac:dyDescent="0.2">
      <c r="B323" s="80">
        <f>VLOOKUP($A321,$A$11:$B$110,2,FALSE)</f>
        <v>59</v>
      </c>
      <c r="C323" s="80" t="s">
        <v>2425</v>
      </c>
      <c r="D323" s="80" cm="1">
        <f t="array" aca="1" ref="D323" ca="1">_xlfn.IFS(D324=1,0,TRIM(INDIRECT("ｄａｔａ!$"&amp;D$112&amp;"$"&amp;$B323))="",1,TRIM(INDIRECT("ｄａｔａ!$"&amp;D$112&amp;"$"&amp;$B323))&lt;&gt;"",0)</f>
        <v>0</v>
      </c>
      <c r="F323" s="80" cm="1">
        <f t="array" aca="1" ref="F323" ca="1">_xlfn.IFS(F324=1,0,TRIM(INDIRECT("ｄａｔａ!$"&amp;F$112&amp;"$"&amp;$B323))="",1,TRIM(INDIRECT("ｄａｔａ!$"&amp;F$112&amp;"$"&amp;$B323))&lt;&gt;"",0)</f>
        <v>1</v>
      </c>
      <c r="G323" s="80" cm="1">
        <f t="array" aca="1" ref="G323" ca="1">_xlfn.IFS(G324=1,0,TRIM(INDIRECT("ｄａｔａ!$"&amp;G$112&amp;"$"&amp;$B323))="",1,TRIM(INDIRECT("ｄａｔａ!$"&amp;G$112&amp;"$"&amp;$B323))&lt;&gt;"",0)</f>
        <v>1</v>
      </c>
      <c r="H323" s="80" cm="1">
        <f t="array" aca="1" ref="H323" ca="1">_xlfn.IFS(H324=1,0,TRIM(INDIRECT("ｄａｔａ!$"&amp;H$112&amp;"$"&amp;$B323))="",1,TRIM(INDIRECT("ｄａｔａ!$"&amp;H$112&amp;"$"&amp;$B323))&lt;&gt;"",0)</f>
        <v>1</v>
      </c>
      <c r="I323" s="80" cm="1">
        <f t="array" aca="1" ref="I323" ca="1">_xlfn.IFS(I324=1,0,TRIM(INDIRECT("ｄａｔａ!$"&amp;I$112&amp;"$"&amp;$B323))="",1,TRIM(INDIRECT("ｄａｔａ!$"&amp;I$112&amp;"$"&amp;$B323))&lt;&gt;"",0)</f>
        <v>1</v>
      </c>
      <c r="J323" s="80" cm="1">
        <f t="array" aca="1" ref="J323" ca="1">_xlfn.IFS(J324=1,0,TRIM(INDIRECT("ｄａｔａ!$"&amp;J$112&amp;"$"&amp;$B323))="",1,TRIM(INDIRECT("ｄａｔａ!$"&amp;J$112&amp;"$"&amp;$B323))&lt;&gt;"",0)</f>
        <v>1</v>
      </c>
      <c r="K323" s="80" cm="1">
        <f t="array" aca="1" ref="K323" ca="1">_xlfn.IFS(K324=1,0,TRIM(INDIRECT("ｄａｔａ!$"&amp;K$112&amp;"$"&amp;$B323))="",1,TRIM(INDIRECT("ｄａｔａ!$"&amp;K$112&amp;"$"&amp;$B323))&lt;&gt;"",0)</f>
        <v>1</v>
      </c>
      <c r="L323" s="80" cm="1">
        <f t="array" aca="1" ref="L323" ca="1">_xlfn.IFS(L324=1,0,TRIM(INDIRECT("ｄａｔａ!$"&amp;L$112&amp;"$"&amp;$B323))="",1,TRIM(INDIRECT("ｄａｔａ!$"&amp;L$112&amp;"$"&amp;$B323))&lt;&gt;"",0)</f>
        <v>1</v>
      </c>
      <c r="M323" s="80" cm="1">
        <f t="array" aca="1" ref="M323" ca="1">_xlfn.IFS(M324=1,0,TRIM(INDIRECT("ｄａｔａ!$"&amp;M$112&amp;"$"&amp;$B323))="",1,TRIM(INDIRECT("ｄａｔａ!$"&amp;M$112&amp;"$"&amp;$B323))&lt;&gt;"",0)</f>
        <v>1</v>
      </c>
      <c r="N323" s="80" cm="1">
        <f t="array" aca="1" ref="N323" ca="1">_xlfn.IFS(N324=1,0,TRIM(INDIRECT("ｄａｔａ!$"&amp;N$112&amp;"$"&amp;$B323))="",1,TRIM(INDIRECT("ｄａｔａ!$"&amp;N$112&amp;"$"&amp;$B323))&lt;&gt;"",0)</f>
        <v>1</v>
      </c>
      <c r="O323" s="80" cm="1">
        <f t="array" aca="1" ref="O323" ca="1">_xlfn.IFS(O324=1,0,TRIM(INDIRECT("ｄａｔａ!$"&amp;O$112&amp;"$"&amp;$B323))="",1,TRIM(INDIRECT("ｄａｔａ!$"&amp;O$112&amp;"$"&amp;$B323))&lt;&gt;"",0)</f>
        <v>1</v>
      </c>
      <c r="P323" s="80" cm="1">
        <f t="array" aca="1" ref="P323" ca="1">_xlfn.IFS(P324=1,0,TRIM(INDIRECT("ｄａｔａ!$"&amp;P$112&amp;"$"&amp;$B323))="",1,TRIM(INDIRECT("ｄａｔａ!$"&amp;P$112&amp;"$"&amp;$B323))&lt;&gt;"",0)</f>
        <v>1</v>
      </c>
      <c r="Q323" s="80" cm="1">
        <f t="array" aca="1" ref="Q323" ca="1">_xlfn.IFS(Q324=1,0,TRIM(INDIRECT("ｄａｔａ!$"&amp;Q$112&amp;"$"&amp;$B323))="",1,TRIM(INDIRECT("ｄａｔａ!$"&amp;Q$112&amp;"$"&amp;$B323))&lt;&gt;"",0)</f>
        <v>1</v>
      </c>
      <c r="R323" s="80" cm="1">
        <f t="array" aca="1" ref="R323" ca="1">_xlfn.IFS(R324=1,0,TRIM(INDIRECT("ｄａｔａ!$"&amp;R$112&amp;"$"&amp;$B323))="",1,TRIM(INDIRECT("ｄａｔａ!$"&amp;R$112&amp;"$"&amp;$B323))&lt;&gt;"",0)</f>
        <v>1</v>
      </c>
      <c r="S323" s="80" cm="1">
        <f t="array" aca="1" ref="S323" ca="1">_xlfn.IFS(S324=1,0,TRIM(INDIRECT("ｄａｔａ!$"&amp;S$112&amp;"$"&amp;$B323))="",1,TRIM(INDIRECT("ｄａｔａ!$"&amp;S$112&amp;"$"&amp;$B323))&lt;&gt;"",0)</f>
        <v>1</v>
      </c>
      <c r="T323" s="80" cm="1">
        <f t="array" aca="1" ref="T323" ca="1">_xlfn.IFS(T324=1,0,TRIM(INDIRECT("ｄａｔａ!$"&amp;T$112&amp;"$"&amp;$B323))="",1,TRIM(INDIRECT("ｄａｔａ!$"&amp;T$112&amp;"$"&amp;$B323))&lt;&gt;"",0)</f>
        <v>1</v>
      </c>
      <c r="U323" s="80" cm="1">
        <f t="array" aca="1" ref="U323" ca="1">_xlfn.IFS(U324=1,0,TRIM(INDIRECT("ｄａｔａ!$"&amp;U$112&amp;"$"&amp;$B323))="",1,TRIM(INDIRECT("ｄａｔａ!$"&amp;U$112&amp;"$"&amp;$B323))&lt;&gt;"",0)</f>
        <v>1</v>
      </c>
      <c r="V323" s="80" cm="1">
        <f t="array" aca="1" ref="V323" ca="1">_xlfn.IFS(V324=1,0,TRIM(INDIRECT("ｄａｔａ!$"&amp;V$112&amp;"$"&amp;$B323))="",1,TRIM(INDIRECT("ｄａｔａ!$"&amp;V$112&amp;"$"&amp;$B323))&lt;&gt;"",0)</f>
        <v>1</v>
      </c>
      <c r="W323" s="80" cm="1">
        <f t="array" aca="1" ref="W323" ca="1">_xlfn.IFS(W324=1,0,TRIM(INDIRECT("ｄａｔａ!$"&amp;W$112&amp;"$"&amp;$B323))="",1,TRIM(INDIRECT("ｄａｔａ!$"&amp;W$112&amp;"$"&amp;$B323))&lt;&gt;"",0)</f>
        <v>1</v>
      </c>
      <c r="X323" s="80">
        <f ca="1">IF(SUM($Y323:$AO323)=17,1,0)</f>
        <v>1</v>
      </c>
      <c r="Y323" s="80" cm="1">
        <f t="array" aca="1" ref="Y323" ca="1">_xlfn.IFS(Y324=1,0,TRIM(INDIRECT("ｄａｔａ!$"&amp;Y$112&amp;"$"&amp;$B323))="",1,TRIM(INDIRECT("ｄａｔａ!$"&amp;Y$112&amp;"$"&amp;$B323))&lt;&gt;"",0)</f>
        <v>1</v>
      </c>
      <c r="Z323" s="80" cm="1">
        <f t="array" aca="1" ref="Z323" ca="1">_xlfn.IFS(Z324=1,0,TRIM(INDIRECT("ｄａｔａ!$"&amp;Z$112&amp;"$"&amp;$B323))="",1,TRIM(INDIRECT("ｄａｔａ!$"&amp;Z$112&amp;"$"&amp;$B323))&lt;&gt;"",0)</f>
        <v>1</v>
      </c>
      <c r="AA323" s="80" cm="1">
        <f t="array" aca="1" ref="AA323" ca="1">_xlfn.IFS(AA324=1,0,TRIM(INDIRECT("ｄａｔａ!$"&amp;AA$112&amp;"$"&amp;$B323))="",1,TRIM(INDIRECT("ｄａｔａ!$"&amp;AA$112&amp;"$"&amp;$B323))&lt;&gt;"",0)</f>
        <v>1</v>
      </c>
      <c r="AB323" s="80" cm="1">
        <f t="array" aca="1" ref="AB323" ca="1">_xlfn.IFS(AB324=1,0,TRIM(INDIRECT("ｄａｔａ!$"&amp;AB$112&amp;"$"&amp;$B323))="",1,TRIM(INDIRECT("ｄａｔａ!$"&amp;AB$112&amp;"$"&amp;$B323))&lt;&gt;"",0)</f>
        <v>1</v>
      </c>
      <c r="AC323" s="80" cm="1">
        <f t="array" aca="1" ref="AC323" ca="1">_xlfn.IFS(AC324=1,0,TRIM(INDIRECT("ｄａｔａ!$"&amp;AC$112&amp;"$"&amp;$B323))="",1,TRIM(INDIRECT("ｄａｔａ!$"&amp;AC$112&amp;"$"&amp;$B323))&lt;&gt;"",0)</f>
        <v>1</v>
      </c>
      <c r="AD323" s="80" cm="1">
        <f t="array" aca="1" ref="AD323" ca="1">_xlfn.IFS(AD324=1,0,TRIM(INDIRECT("ｄａｔａ!$"&amp;AD$112&amp;"$"&amp;$B323))="",1,TRIM(INDIRECT("ｄａｔａ!$"&amp;AD$112&amp;"$"&amp;$B323))&lt;&gt;"",0)</f>
        <v>1</v>
      </c>
      <c r="AE323" s="80" cm="1">
        <f t="array" aca="1" ref="AE323" ca="1">_xlfn.IFS(AE324=1,0,TRIM(INDIRECT("ｄａｔａ!$"&amp;AE$112&amp;"$"&amp;$B323))="",1,TRIM(INDIRECT("ｄａｔａ!$"&amp;AE$112&amp;"$"&amp;$B323))&lt;&gt;"",0)</f>
        <v>1</v>
      </c>
      <c r="AF323" s="80" cm="1">
        <f t="array" aca="1" ref="AF323" ca="1">_xlfn.IFS(AF324=1,0,TRIM(INDIRECT("ｄａｔａ!$"&amp;AF$112&amp;"$"&amp;$B323))="",1,TRIM(INDIRECT("ｄａｔａ!$"&amp;AF$112&amp;"$"&amp;$B323))&lt;&gt;"",0)</f>
        <v>1</v>
      </c>
      <c r="AG323" s="80" cm="1">
        <f t="array" aca="1" ref="AG323" ca="1">_xlfn.IFS(AG324=1,0,TRIM(INDIRECT("ｄａｔａ!$"&amp;AG$112&amp;"$"&amp;$B323))="",1,TRIM(INDIRECT("ｄａｔａ!$"&amp;AG$112&amp;"$"&amp;$B323))&lt;&gt;"",0)</f>
        <v>1</v>
      </c>
      <c r="AH323" s="80" cm="1">
        <f t="array" aca="1" ref="AH323" ca="1">_xlfn.IFS(AH324=1,0,TRIM(INDIRECT("ｄａｔａ!$"&amp;AH$112&amp;"$"&amp;$B323))="",1,TRIM(INDIRECT("ｄａｔａ!$"&amp;AH$112&amp;"$"&amp;$B323))&lt;&gt;"",0)</f>
        <v>1</v>
      </c>
      <c r="AI323" s="80" cm="1">
        <f t="array" aca="1" ref="AI323" ca="1">_xlfn.IFS(AI324=1,0,TRIM(INDIRECT("ｄａｔａ!$"&amp;AI$112&amp;"$"&amp;$B323))="",1,TRIM(INDIRECT("ｄａｔａ!$"&amp;AI$112&amp;"$"&amp;$B323))&lt;&gt;"",0)</f>
        <v>1</v>
      </c>
      <c r="AJ323" s="80" cm="1">
        <f t="array" aca="1" ref="AJ323" ca="1">_xlfn.IFS(AJ324=1,0,TRIM(INDIRECT("ｄａｔａ!$"&amp;AJ$112&amp;"$"&amp;$B323))="",1,TRIM(INDIRECT("ｄａｔａ!$"&amp;AJ$112&amp;"$"&amp;$B323))&lt;&gt;"",0)</f>
        <v>1</v>
      </c>
      <c r="AK323" s="80" cm="1">
        <f t="array" aca="1" ref="AK323" ca="1">_xlfn.IFS(AK324=1,0,TRIM(INDIRECT("ｄａｔａ!$"&amp;AK$112&amp;"$"&amp;$B323))="",1,TRIM(INDIRECT("ｄａｔａ!$"&amp;AK$112&amp;"$"&amp;$B323))&lt;&gt;"",0)</f>
        <v>1</v>
      </c>
      <c r="AL323" s="80" cm="1">
        <f t="array" aca="1" ref="AL323" ca="1">_xlfn.IFS(AL324=1,0,TRIM(INDIRECT("ｄａｔａ!$"&amp;AL$112&amp;"$"&amp;$B323))="",1,TRIM(INDIRECT("ｄａｔａ!$"&amp;AL$112&amp;"$"&amp;$B323))&lt;&gt;"",0)</f>
        <v>1</v>
      </c>
      <c r="AM323" s="80" cm="1">
        <f t="array" aca="1" ref="AM323" ca="1">_xlfn.IFS(AM324=1,0,TRIM(INDIRECT("ｄａｔａ!$"&amp;AM$112&amp;"$"&amp;$B323))="",1,TRIM(INDIRECT("ｄａｔａ!$"&amp;AM$112&amp;"$"&amp;$B323))&lt;&gt;"",0)</f>
        <v>1</v>
      </c>
      <c r="AN323" s="80" cm="1">
        <f t="array" aca="1" ref="AN323" ca="1">_xlfn.IFS(AN324=1,0,TRIM(INDIRECT("ｄａｔａ!$"&amp;AN$112&amp;"$"&amp;$B323))="",1,TRIM(INDIRECT("ｄａｔａ!$"&amp;AN$112&amp;"$"&amp;$B323))&lt;&gt;"",0)</f>
        <v>1</v>
      </c>
      <c r="AO323" s="80" cm="1">
        <f t="array" aca="1" ref="AO323" ca="1">_xlfn.IFS(AO324=1,0,TRIM(INDIRECT("ｄａｔａ!$"&amp;AO$112&amp;"$"&amp;$B323))="",1,TRIM(INDIRECT("ｄａｔａ!$"&amp;AO$112&amp;"$"&amp;$B323))&lt;&gt;"",0)</f>
        <v>1</v>
      </c>
      <c r="AP323" s="80">
        <f ca="1">IF(SUM($AQ323:$AZ323)=10,1,0)</f>
        <v>1</v>
      </c>
      <c r="AQ323" s="80" cm="1">
        <f t="array" aca="1" ref="AQ323" ca="1">_xlfn.IFS(AQ324=1,0,TRIM(INDIRECT("ｄａｔａ!$"&amp;AQ$112&amp;"$"&amp;$B323))="",1,TRIM(INDIRECT("ｄａｔａ!$"&amp;AQ$112&amp;"$"&amp;$B323))&lt;&gt;"",0)</f>
        <v>1</v>
      </c>
      <c r="AR323" s="80" cm="1">
        <f t="array" aca="1" ref="AR323" ca="1">_xlfn.IFS(AR324=1,0,TRIM(INDIRECT("ｄａｔａ!$"&amp;AR$112&amp;"$"&amp;$B323))="",1,TRIM(INDIRECT("ｄａｔａ!$"&amp;AR$112&amp;"$"&amp;$B323))&lt;&gt;"",0)</f>
        <v>1</v>
      </c>
      <c r="AS323" s="80" cm="1">
        <f t="array" aca="1" ref="AS323" ca="1">_xlfn.IFS(AS324=1,0,TRIM(INDIRECT("ｄａｔａ!$"&amp;AS$112&amp;"$"&amp;$B323))="",1,TRIM(INDIRECT("ｄａｔａ!$"&amp;AS$112&amp;"$"&amp;$B323))&lt;&gt;"",0)</f>
        <v>1</v>
      </c>
      <c r="AT323" s="80" cm="1">
        <f t="array" aca="1" ref="AT323" ca="1">_xlfn.IFS(AT324=1,0,TRIM(INDIRECT("ｄａｔａ!$"&amp;AT$112&amp;"$"&amp;$B323))="",1,TRIM(INDIRECT("ｄａｔａ!$"&amp;AT$112&amp;"$"&amp;$B323))&lt;&gt;"",0)</f>
        <v>1</v>
      </c>
      <c r="AU323" s="80" cm="1">
        <f t="array" aca="1" ref="AU323" ca="1">_xlfn.IFS(AU324=1,0,TRIM(INDIRECT("ｄａｔａ!$"&amp;AU$112&amp;"$"&amp;$B323))="",1,TRIM(INDIRECT("ｄａｔａ!$"&amp;AU$112&amp;"$"&amp;$B323))&lt;&gt;"",0)</f>
        <v>1</v>
      </c>
      <c r="AV323" s="80" cm="1">
        <f t="array" aca="1" ref="AV323" ca="1">_xlfn.IFS(AV324=1,0,TRIM(INDIRECT("ｄａｔａ!$"&amp;AV$112&amp;"$"&amp;$B323))="",1,TRIM(INDIRECT("ｄａｔａ!$"&amp;AV$112&amp;"$"&amp;$B323))&lt;&gt;"",0)</f>
        <v>1</v>
      </c>
      <c r="AW323" s="80" cm="1">
        <f t="array" aca="1" ref="AW323" ca="1">_xlfn.IFS(AW324=1,0,TRIM(INDIRECT("ｄａｔａ!$"&amp;AW$112&amp;"$"&amp;$B323))="",1,TRIM(INDIRECT("ｄａｔａ!$"&amp;AW$112&amp;"$"&amp;$B323))&lt;&gt;"",0)</f>
        <v>1</v>
      </c>
      <c r="AX323" s="80" cm="1">
        <f t="array" aca="1" ref="AX323" ca="1">_xlfn.IFS(AX324=1,0,TRIM(INDIRECT("ｄａｔａ!$"&amp;AX$112&amp;"$"&amp;$B323))="",1,TRIM(INDIRECT("ｄａｔａ!$"&amp;AX$112&amp;"$"&amp;$B323))&lt;&gt;"",0)</f>
        <v>1</v>
      </c>
      <c r="AY323" s="80" cm="1">
        <f t="array" aca="1" ref="AY323" ca="1">_xlfn.IFS(AY324=1,0,TRIM(INDIRECT("ｄａｔａ!$"&amp;AY$112&amp;"$"&amp;$B323))="",1,TRIM(INDIRECT("ｄａｔａ!$"&amp;AY$112&amp;"$"&amp;$B323))&lt;&gt;"",0)</f>
        <v>1</v>
      </c>
      <c r="AZ323" s="80" cm="1">
        <f t="array" aca="1" ref="AZ323" ca="1">_xlfn.IFS(AZ324=1,0,TRIM(INDIRECT("ｄａｔａ!$"&amp;AZ$112&amp;"$"&amp;$B323))="",1,TRIM(INDIRECT("ｄａｔａ!$"&amp;AZ$112&amp;"$"&amp;$B323))&lt;&gt;"",0)</f>
        <v>1</v>
      </c>
      <c r="BA323" s="80">
        <f ca="1">IF(SUM($BB323:$BP323)=15,1,0)</f>
        <v>1</v>
      </c>
      <c r="BB323" s="80" cm="1">
        <f t="array" aca="1" ref="BB323" ca="1">_xlfn.IFS(BB324=1,0,TRIM(INDIRECT("ｄａｔａ!$"&amp;BB$112&amp;"$"&amp;$B323))="",1,TRIM(INDIRECT("ｄａｔａ!$"&amp;BB$112&amp;"$"&amp;$B323))&lt;&gt;"",0)</f>
        <v>1</v>
      </c>
      <c r="BC323" s="80" cm="1">
        <f t="array" aca="1" ref="BC323" ca="1">_xlfn.IFS(BC324=1,0,TRIM(INDIRECT("ｄａｔａ!$"&amp;BC$112&amp;"$"&amp;$B323))="",1,TRIM(INDIRECT("ｄａｔａ!$"&amp;BC$112&amp;"$"&amp;$B323))&lt;&gt;"",0)</f>
        <v>1</v>
      </c>
      <c r="BD323" s="80" cm="1">
        <f t="array" aca="1" ref="BD323" ca="1">_xlfn.IFS(BD324=1,0,TRIM(INDIRECT("ｄａｔａ!$"&amp;BD$112&amp;"$"&amp;$B323))="",1,TRIM(INDIRECT("ｄａｔａ!$"&amp;BD$112&amp;"$"&amp;$B323))&lt;&gt;"",0)</f>
        <v>1</v>
      </c>
      <c r="BE323" s="80" cm="1">
        <f t="array" aca="1" ref="BE323" ca="1">_xlfn.IFS(BE324=1,0,TRIM(INDIRECT("ｄａｔａ!$"&amp;BE$112&amp;"$"&amp;$B323))="",1,TRIM(INDIRECT("ｄａｔａ!$"&amp;BE$112&amp;"$"&amp;$B323))&lt;&gt;"",0)</f>
        <v>1</v>
      </c>
      <c r="BF323" s="80" cm="1">
        <f t="array" aca="1" ref="BF323" ca="1">_xlfn.IFS(BF324=1,0,TRIM(INDIRECT("ｄａｔａ!$"&amp;BF$112&amp;"$"&amp;$B323))="",1,TRIM(INDIRECT("ｄａｔａ!$"&amp;BF$112&amp;"$"&amp;$B323))&lt;&gt;"",0)</f>
        <v>1</v>
      </c>
      <c r="BG323" s="80" cm="1">
        <f t="array" aca="1" ref="BG323" ca="1">_xlfn.IFS(BG324=1,0,TRIM(INDIRECT("ｄａｔａ!$"&amp;BG$112&amp;"$"&amp;$B323))="",1,TRIM(INDIRECT("ｄａｔａ!$"&amp;BG$112&amp;"$"&amp;$B323))&lt;&gt;"",0)</f>
        <v>1</v>
      </c>
      <c r="BH323" s="80" cm="1">
        <f t="array" aca="1" ref="BH323" ca="1">_xlfn.IFS(BH324=1,0,TRIM(INDIRECT("ｄａｔａ!$"&amp;BH$112&amp;"$"&amp;$B323))="",1,TRIM(INDIRECT("ｄａｔａ!$"&amp;BH$112&amp;"$"&amp;$B323))&lt;&gt;"",0)</f>
        <v>1</v>
      </c>
      <c r="BI323" s="80" cm="1">
        <f t="array" aca="1" ref="BI323" ca="1">_xlfn.IFS(BI324=1,0,TRIM(INDIRECT("ｄａｔａ!$"&amp;BI$112&amp;"$"&amp;$B323))="",1,TRIM(INDIRECT("ｄａｔａ!$"&amp;BI$112&amp;"$"&amp;$B323))&lt;&gt;"",0)</f>
        <v>1</v>
      </c>
      <c r="BJ323" s="80" cm="1">
        <f t="array" aca="1" ref="BJ323" ca="1">_xlfn.IFS(BJ324=1,0,TRIM(INDIRECT("ｄａｔａ!$"&amp;BJ$112&amp;"$"&amp;$B323))="",1,TRIM(INDIRECT("ｄａｔａ!$"&amp;BJ$112&amp;"$"&amp;$B323))&lt;&gt;"",0)</f>
        <v>1</v>
      </c>
      <c r="BK323" s="80" cm="1">
        <f t="array" aca="1" ref="BK323" ca="1">_xlfn.IFS(BK324=1,0,TRIM(INDIRECT("ｄａｔａ!$"&amp;BK$112&amp;"$"&amp;$B323))="",1,TRIM(INDIRECT("ｄａｔａ!$"&amp;BK$112&amp;"$"&amp;$B323))&lt;&gt;"",0)</f>
        <v>1</v>
      </c>
      <c r="BL323" s="80" cm="1">
        <f t="array" aca="1" ref="BL323" ca="1">_xlfn.IFS(BL324=1,0,TRIM(INDIRECT("ｄａｔａ!$"&amp;BL$112&amp;"$"&amp;$B323))="",1,TRIM(INDIRECT("ｄａｔａ!$"&amp;BL$112&amp;"$"&amp;$B323))&lt;&gt;"",0)</f>
        <v>1</v>
      </c>
      <c r="BM323" s="80" cm="1">
        <f t="array" aca="1" ref="BM323" ca="1">_xlfn.IFS(BM324=1,0,TRIM(INDIRECT("ｄａｔａ!$"&amp;BM$112&amp;"$"&amp;$B323))="",1,TRIM(INDIRECT("ｄａｔａ!$"&amp;BM$112&amp;"$"&amp;$B323))&lt;&gt;"",0)</f>
        <v>1</v>
      </c>
      <c r="BN323" s="80" cm="1">
        <f t="array" aca="1" ref="BN323" ca="1">_xlfn.IFS(BN324=1,0,TRIM(INDIRECT("ｄａｔａ!$"&amp;BN$112&amp;"$"&amp;$B323))="",1,TRIM(INDIRECT("ｄａｔａ!$"&amp;BN$112&amp;"$"&amp;$B323))&lt;&gt;"",0)</f>
        <v>1</v>
      </c>
      <c r="BO323" s="80" cm="1">
        <f t="array" aca="1" ref="BO323" ca="1">_xlfn.IFS(BO324=1,0,TRIM(INDIRECT("ｄａｔａ!$"&amp;BO$112&amp;"$"&amp;$B323))="",1,TRIM(INDIRECT("ｄａｔａ!$"&amp;BO$112&amp;"$"&amp;$B323))&lt;&gt;"",0)</f>
        <v>1</v>
      </c>
      <c r="BP323" s="80" cm="1">
        <f t="array" aca="1" ref="BP323" ca="1">_xlfn.IFS(BP324=1,0,TRIM(INDIRECT("ｄａｔａ!$"&amp;BP$112&amp;"$"&amp;$B323))="",1,TRIM(INDIRECT("ｄａｔａ!$"&amp;BP$112&amp;"$"&amp;$B323))&lt;&gt;"",0)</f>
        <v>1</v>
      </c>
    </row>
    <row r="324" spans="1:68" x14ac:dyDescent="0.2">
      <c r="B324" s="80">
        <f>VLOOKUP($A321,$A$11:$B$110,2,FALSE)</f>
        <v>59</v>
      </c>
      <c r="C324" s="80" t="s">
        <v>2430</v>
      </c>
      <c r="D324" s="80" cm="1">
        <f t="array" aca="1" ref="D324" ca="1">IF(ISERROR(INDIRECT("ｄａｔａ!$"&amp;D$112&amp;"$"&amp;$B324)),1,0)</f>
        <v>0</v>
      </c>
      <c r="F324" s="80" cm="1">
        <f t="array" aca="1" ref="F324" ca="1">IF(ISERROR(INDIRECT("ｄａｔａ!$"&amp;F$112&amp;"$"&amp;$B324)),1,0)</f>
        <v>0</v>
      </c>
      <c r="G324" s="80" cm="1">
        <f t="array" aca="1" ref="G324" ca="1">IF(ISERROR(INDIRECT("ｄａｔａ!$"&amp;G$112&amp;"$"&amp;$B324)),1,0)</f>
        <v>0</v>
      </c>
      <c r="H324" s="80" cm="1">
        <f t="array" aca="1" ref="H324" ca="1">IF(ISERROR(INDIRECT("ｄａｔａ!$"&amp;H$112&amp;"$"&amp;$B324)),1,0)</f>
        <v>0</v>
      </c>
      <c r="I324" s="80" cm="1">
        <f t="array" aca="1" ref="I324" ca="1">IF(ISERROR(INDIRECT("ｄａｔａ!$"&amp;I$112&amp;"$"&amp;$B324)),1,0)</f>
        <v>0</v>
      </c>
      <c r="J324" s="80" cm="1">
        <f t="array" aca="1" ref="J324" ca="1">IF(ISERROR(INDIRECT("ｄａｔａ!$"&amp;J$112&amp;"$"&amp;$B324)),1,0)</f>
        <v>0</v>
      </c>
      <c r="K324" s="80" cm="1">
        <f t="array" aca="1" ref="K324" ca="1">IF(ISERROR(INDIRECT("ｄａｔａ!$"&amp;K$112&amp;"$"&amp;$B324)),1,0)</f>
        <v>0</v>
      </c>
      <c r="L324" s="80" cm="1">
        <f t="array" aca="1" ref="L324" ca="1">IF(ISERROR(INDIRECT("ｄａｔａ!$"&amp;L$112&amp;"$"&amp;$B324)),1,0)</f>
        <v>0</v>
      </c>
      <c r="M324" s="80" cm="1">
        <f t="array" aca="1" ref="M324" ca="1">IF(ISERROR(INDIRECT("ｄａｔａ!$"&amp;M$112&amp;"$"&amp;$B324)),1,0)</f>
        <v>0</v>
      </c>
      <c r="N324" s="80" cm="1">
        <f t="array" aca="1" ref="N324" ca="1">IF(ISERROR(INDIRECT("ｄａｔａ!$"&amp;N$112&amp;"$"&amp;$B324)),1,0)</f>
        <v>0</v>
      </c>
      <c r="O324" s="80" cm="1">
        <f t="array" aca="1" ref="O324" ca="1">IF(ISERROR(INDIRECT("ｄａｔａ!$"&amp;O$112&amp;"$"&amp;$B324)),1,0)</f>
        <v>0</v>
      </c>
      <c r="P324" s="80" cm="1">
        <f t="array" aca="1" ref="P324" ca="1">IF(ISERROR(INDIRECT("ｄａｔａ!$"&amp;P$112&amp;"$"&amp;$B324)),1,0)</f>
        <v>0</v>
      </c>
      <c r="Q324" s="80" cm="1">
        <f t="array" aca="1" ref="Q324" ca="1">IF(ISERROR(INDIRECT("ｄａｔａ!$"&amp;Q$112&amp;"$"&amp;$B324)),1,0)</f>
        <v>0</v>
      </c>
      <c r="R324" s="80" cm="1">
        <f t="array" aca="1" ref="R324" ca="1">IF(ISERROR(INDIRECT("ｄａｔａ!$"&amp;R$112&amp;"$"&amp;$B324)),1,0)</f>
        <v>0</v>
      </c>
      <c r="S324" s="80" cm="1">
        <f t="array" aca="1" ref="S324" ca="1">IF(ISERROR(INDIRECT("ｄａｔａ!$"&amp;S$112&amp;"$"&amp;$B324)),1,0)</f>
        <v>0</v>
      </c>
      <c r="T324" s="80" cm="1">
        <f t="array" aca="1" ref="T324" ca="1">IF(ISERROR(INDIRECT("ｄａｔａ!$"&amp;T$112&amp;"$"&amp;$B324)),1,0)</f>
        <v>0</v>
      </c>
      <c r="U324" s="80" cm="1">
        <f t="array" aca="1" ref="U324" ca="1">IF(ISERROR(INDIRECT("ｄａｔａ!$"&amp;U$112&amp;"$"&amp;$B324)),1,0)</f>
        <v>0</v>
      </c>
      <c r="V324" s="80" cm="1">
        <f t="array" aca="1" ref="V324" ca="1">IF(ISERROR(INDIRECT("ｄａｔａ!$"&amp;V$112&amp;"$"&amp;$B324)),1,0)</f>
        <v>0</v>
      </c>
      <c r="W324" s="80" cm="1">
        <f t="array" aca="1" ref="W324" ca="1">IF(ISERROR(INDIRECT("ｄａｔａ!$"&amp;W$112&amp;"$"&amp;$B324)),1,0)</f>
        <v>0</v>
      </c>
      <c r="X324" s="80">
        <f ca="1">IF(SUM($Y322:$AO322,$Y324:$AO324)&gt;0,1,0)</f>
        <v>0</v>
      </c>
      <c r="Y324" s="80" cm="1">
        <f t="array" aca="1" ref="Y324" ca="1">IF(ISERROR(INDIRECT("ｄａｔａ!$"&amp;Y$112&amp;"$"&amp;$B324)),1,0)</f>
        <v>0</v>
      </c>
      <c r="Z324" s="80" cm="1">
        <f t="array" aca="1" ref="Z324" ca="1">IF(ISERROR(INDIRECT("ｄａｔａ!$"&amp;Z$112&amp;"$"&amp;$B324)),1,0)</f>
        <v>0</v>
      </c>
      <c r="AA324" s="80" cm="1">
        <f t="array" aca="1" ref="AA324" ca="1">IF(ISERROR(INDIRECT("ｄａｔａ!$"&amp;AA$112&amp;"$"&amp;$B324)),1,0)</f>
        <v>0</v>
      </c>
      <c r="AB324" s="80" cm="1">
        <f t="array" aca="1" ref="AB324" ca="1">IF(ISERROR(INDIRECT("ｄａｔａ!$"&amp;AB$112&amp;"$"&amp;$B324)),1,0)</f>
        <v>0</v>
      </c>
      <c r="AC324" s="80" cm="1">
        <f t="array" aca="1" ref="AC324" ca="1">IF(ISERROR(INDIRECT("ｄａｔａ!$"&amp;AC$112&amp;"$"&amp;$B324)),1,0)</f>
        <v>0</v>
      </c>
      <c r="AD324" s="80" cm="1">
        <f t="array" aca="1" ref="AD324" ca="1">IF(ISERROR(INDIRECT("ｄａｔａ!$"&amp;AD$112&amp;"$"&amp;$B324)),1,0)</f>
        <v>0</v>
      </c>
      <c r="AE324" s="80" cm="1">
        <f t="array" aca="1" ref="AE324" ca="1">IF(ISERROR(INDIRECT("ｄａｔａ!$"&amp;AE$112&amp;"$"&amp;$B324)),1,0)</f>
        <v>0</v>
      </c>
      <c r="AF324" s="80" cm="1">
        <f t="array" aca="1" ref="AF324" ca="1">IF(ISERROR(INDIRECT("ｄａｔａ!$"&amp;AF$112&amp;"$"&amp;$B324)),1,0)</f>
        <v>0</v>
      </c>
      <c r="AG324" s="80" cm="1">
        <f t="array" aca="1" ref="AG324" ca="1">IF(ISERROR(INDIRECT("ｄａｔａ!$"&amp;AG$112&amp;"$"&amp;$B324)),1,0)</f>
        <v>0</v>
      </c>
      <c r="AH324" s="80" cm="1">
        <f t="array" aca="1" ref="AH324" ca="1">IF(ISERROR(INDIRECT("ｄａｔａ!$"&amp;AH$112&amp;"$"&amp;$B324)),1,0)</f>
        <v>0</v>
      </c>
      <c r="AI324" s="80" cm="1">
        <f t="array" aca="1" ref="AI324" ca="1">IF(ISERROR(INDIRECT("ｄａｔａ!$"&amp;AI$112&amp;"$"&amp;$B324)),1,0)</f>
        <v>0</v>
      </c>
      <c r="AJ324" s="80" cm="1">
        <f t="array" aca="1" ref="AJ324" ca="1">IF(ISERROR(INDIRECT("ｄａｔａ!$"&amp;AJ$112&amp;"$"&amp;$B324)),1,0)</f>
        <v>0</v>
      </c>
      <c r="AK324" s="80" cm="1">
        <f t="array" aca="1" ref="AK324" ca="1">IF(ISERROR(INDIRECT("ｄａｔａ!$"&amp;AK$112&amp;"$"&amp;$B324)),1,0)</f>
        <v>0</v>
      </c>
      <c r="AL324" s="80" cm="1">
        <f t="array" aca="1" ref="AL324" ca="1">IF(ISERROR(INDIRECT("ｄａｔａ!$"&amp;AL$112&amp;"$"&amp;$B324)),1,0)</f>
        <v>0</v>
      </c>
      <c r="AM324" s="80" cm="1">
        <f t="array" aca="1" ref="AM324" ca="1">IF(ISERROR(INDIRECT("ｄａｔａ!$"&amp;AM$112&amp;"$"&amp;$B324)),1,0)</f>
        <v>0</v>
      </c>
      <c r="AN324" s="80" cm="1">
        <f t="array" aca="1" ref="AN324" ca="1">IF(ISERROR(INDIRECT("ｄａｔａ!$"&amp;AN$112&amp;"$"&amp;$B324)),1,0)</f>
        <v>0</v>
      </c>
      <c r="AO324" s="80" cm="1">
        <f t="array" aca="1" ref="AO324" ca="1">IF(ISERROR(INDIRECT("ｄａｔａ!$"&amp;AO$112&amp;"$"&amp;$B324)),1,0)</f>
        <v>0</v>
      </c>
      <c r="AP324" s="80">
        <f ca="1">IF(SUM($AQ322:$AZ322,$AQ324:$AZ324)&gt;0,1,0)</f>
        <v>0</v>
      </c>
      <c r="AQ324" s="80" cm="1">
        <f t="array" aca="1" ref="AQ324" ca="1">IF(ISERROR(INDIRECT("ｄａｔａ!$"&amp;AQ$112&amp;"$"&amp;$B324)),1,0)</f>
        <v>0</v>
      </c>
      <c r="AR324" s="80" cm="1">
        <f t="array" aca="1" ref="AR324" ca="1">IF(ISERROR(INDIRECT("ｄａｔａ!$"&amp;AR$112&amp;"$"&amp;$B324)),1,0)</f>
        <v>0</v>
      </c>
      <c r="AS324" s="80" cm="1">
        <f t="array" aca="1" ref="AS324" ca="1">IF(ISERROR(INDIRECT("ｄａｔａ!$"&amp;AS$112&amp;"$"&amp;$B324)),1,0)</f>
        <v>0</v>
      </c>
      <c r="AT324" s="80" cm="1">
        <f t="array" aca="1" ref="AT324" ca="1">IF(ISERROR(INDIRECT("ｄａｔａ!$"&amp;AT$112&amp;"$"&amp;$B324)),1,0)</f>
        <v>0</v>
      </c>
      <c r="AU324" s="80" cm="1">
        <f t="array" aca="1" ref="AU324" ca="1">IF(ISERROR(INDIRECT("ｄａｔａ!$"&amp;AU$112&amp;"$"&amp;$B324)),1,0)</f>
        <v>0</v>
      </c>
      <c r="AV324" s="80" cm="1">
        <f t="array" aca="1" ref="AV324" ca="1">IF(ISERROR(INDIRECT("ｄａｔａ!$"&amp;AV$112&amp;"$"&amp;$B324)),1,0)</f>
        <v>0</v>
      </c>
      <c r="AW324" s="80" cm="1">
        <f t="array" aca="1" ref="AW324" ca="1">IF(ISERROR(INDIRECT("ｄａｔａ!$"&amp;AW$112&amp;"$"&amp;$B324)),1,0)</f>
        <v>0</v>
      </c>
      <c r="AX324" s="80" cm="1">
        <f t="array" aca="1" ref="AX324" ca="1">IF(ISERROR(INDIRECT("ｄａｔａ!$"&amp;AX$112&amp;"$"&amp;$B324)),1,0)</f>
        <v>0</v>
      </c>
      <c r="AY324" s="80" cm="1">
        <f t="array" aca="1" ref="AY324" ca="1">IF(ISERROR(INDIRECT("ｄａｔａ!$"&amp;AY$112&amp;"$"&amp;$B324)),1,0)</f>
        <v>0</v>
      </c>
      <c r="AZ324" s="80" cm="1">
        <f t="array" aca="1" ref="AZ324" ca="1">IF(ISERROR(INDIRECT("ｄａｔａ!$"&amp;AZ$112&amp;"$"&amp;$B324)),1,0)</f>
        <v>0</v>
      </c>
      <c r="BA324" s="80">
        <f ca="1">IF(SUM($BB322:$BP322,$BB324:$BP324)&gt;0,1,0)</f>
        <v>0</v>
      </c>
      <c r="BB324" s="80" cm="1">
        <f t="array" aca="1" ref="BB324" ca="1">IF(ISERROR(INDIRECT("ｄａｔａ!$"&amp;BB$112&amp;"$"&amp;$B324)),1,0)</f>
        <v>0</v>
      </c>
      <c r="BC324" s="80" cm="1">
        <f t="array" aca="1" ref="BC324" ca="1">IF(ISERROR(INDIRECT("ｄａｔａ!$"&amp;BC$112&amp;"$"&amp;$B324)),1,0)</f>
        <v>0</v>
      </c>
      <c r="BD324" s="80" cm="1">
        <f t="array" aca="1" ref="BD324" ca="1">IF(ISERROR(INDIRECT("ｄａｔａ!$"&amp;BD$112&amp;"$"&amp;$B324)),1,0)</f>
        <v>0</v>
      </c>
      <c r="BE324" s="80" cm="1">
        <f t="array" aca="1" ref="BE324" ca="1">IF(ISERROR(INDIRECT("ｄａｔａ!$"&amp;BE$112&amp;"$"&amp;$B324)),1,0)</f>
        <v>0</v>
      </c>
      <c r="BF324" s="80" cm="1">
        <f t="array" aca="1" ref="BF324" ca="1">IF(ISERROR(INDIRECT("ｄａｔａ!$"&amp;BF$112&amp;"$"&amp;$B324)),1,0)</f>
        <v>0</v>
      </c>
      <c r="BG324" s="80" cm="1">
        <f t="array" aca="1" ref="BG324" ca="1">IF(ISERROR(INDIRECT("ｄａｔａ!$"&amp;BG$112&amp;"$"&amp;$B324)),1,0)</f>
        <v>0</v>
      </c>
      <c r="BH324" s="80" cm="1">
        <f t="array" aca="1" ref="BH324" ca="1">IF(ISERROR(INDIRECT("ｄａｔａ!$"&amp;BH$112&amp;"$"&amp;$B324)),1,0)</f>
        <v>0</v>
      </c>
      <c r="BI324" s="80" cm="1">
        <f t="array" aca="1" ref="BI324" ca="1">IF(ISERROR(INDIRECT("ｄａｔａ!$"&amp;BI$112&amp;"$"&amp;$B324)),1,0)</f>
        <v>0</v>
      </c>
      <c r="BJ324" s="80" cm="1">
        <f t="array" aca="1" ref="BJ324" ca="1">IF(ISERROR(INDIRECT("ｄａｔａ!$"&amp;BJ$112&amp;"$"&amp;$B324)),1,0)</f>
        <v>0</v>
      </c>
      <c r="BK324" s="80" cm="1">
        <f t="array" aca="1" ref="BK324" ca="1">IF(ISERROR(INDIRECT("ｄａｔａ!$"&amp;BK$112&amp;"$"&amp;$B324)),1,0)</f>
        <v>0</v>
      </c>
      <c r="BL324" s="80" cm="1">
        <f t="array" aca="1" ref="BL324" ca="1">IF(ISERROR(INDIRECT("ｄａｔａ!$"&amp;BL$112&amp;"$"&amp;$B324)),1,0)</f>
        <v>0</v>
      </c>
      <c r="BM324" s="80" cm="1">
        <f t="array" aca="1" ref="BM324" ca="1">IF(ISERROR(INDIRECT("ｄａｔａ!$"&amp;BM$112&amp;"$"&amp;$B324)),1,0)</f>
        <v>0</v>
      </c>
      <c r="BN324" s="80" cm="1">
        <f t="array" aca="1" ref="BN324" ca="1">IF(ISERROR(INDIRECT("ｄａｔａ!$"&amp;BN$112&amp;"$"&amp;$B324)),1,0)</f>
        <v>0</v>
      </c>
      <c r="BO324" s="80" cm="1">
        <f t="array" aca="1" ref="BO324" ca="1">IF(ISERROR(INDIRECT("ｄａｔａ!$"&amp;BO$112&amp;"$"&amp;$B324)),1,0)</f>
        <v>0</v>
      </c>
      <c r="BP324" s="80" cm="1">
        <f t="array" aca="1" ref="BP324" ca="1">IF(ISERROR(INDIRECT("ｄａｔａ!$"&amp;BP$112&amp;"$"&amp;$B324)),1,0)</f>
        <v>0</v>
      </c>
    </row>
    <row r="325" spans="1:68" x14ac:dyDescent="0.2">
      <c r="A325" s="80" t="s">
        <v>2371</v>
      </c>
      <c r="B325" s="80">
        <f>VLOOKUP($A325,$A$11:$B$110,2,FALSE)</f>
        <v>60</v>
      </c>
      <c r="C325" s="80" t="s">
        <v>2435</v>
      </c>
      <c r="D325" s="80" cm="1">
        <f t="array" aca="1" ref="D325" ca="1">_xlfn.IFS(D326=1,0,D327=1,0,AND(INDIRECT("ｄａｔａ!$"&amp;D$112&amp;"$"&amp;$B325)&lt;=INDIRECT("kikan!$Q$11"),INDIRECT("ｄａｔａ!$"&amp;D$112&amp;"$"&amp;$B325)&gt;=INDIRECT("kikan!$K$11")),0,TRUE,1)</f>
        <v>0</v>
      </c>
      <c r="F325" s="80">
        <v>0</v>
      </c>
      <c r="G325" s="80">
        <v>0</v>
      </c>
      <c r="H325" s="80">
        <v>0</v>
      </c>
      <c r="I325" s="80" cm="1">
        <f t="array" aca="1" ref="I325" ca="1">_xlfn.IFS(I326=1,0,I327=1,0,INDIRECT("ｄａｔａ!$"&amp;I$112&amp;"$"&amp;$B325)&gt;=INDIRECT("kikan!$I$11"),0,TRUE,1)</f>
        <v>0</v>
      </c>
      <c r="J325" s="80" cm="1">
        <f t="array" aca="1" ref="J325" ca="1">_xlfn.IFS(D328=1,0,I325=1,0,J326=1,0,I327=1,0,J327=1,0,INDIRECT("ｄａｔａ!$"&amp;I$112&amp;"$"&amp;$B325)&gt;INDIRECT("kikan!$I$11"),0,INDIRECT("ｄａｔａ!$"&amp;J$112&amp;"$"&amp;$B325)&gt;=INDIRECT("ｄａｔａ!$"&amp;D$112&amp;"$"&amp;$B325),0,TRUE,1)</f>
        <v>0</v>
      </c>
      <c r="K325" s="80" cm="1">
        <f t="array" aca="1" ref="K325" ca="1">_xlfn.IFS(K326=1,0,K327=1,0,AND(INDIRECT("ｄａｔａ!$"&amp;K$112&amp;"$"&amp;$B326)&gt;0,INDIRECT("ｄａｔａ!$"&amp;K$112&amp;"$"&amp;$B326)&lt;10000),0,TRUE,1)</f>
        <v>0</v>
      </c>
      <c r="L325" s="80" cm="1">
        <f t="array" aca="1" ref="L325" ca="1">_xlfn.IFS(L326=1,0,L327=1,0,INDIRECT("ｄａｔａ!$"&amp;L$112&amp;"$"&amp;$B325)&lt;20000,1,TRUE,0)</f>
        <v>0</v>
      </c>
      <c r="M325" s="80">
        <v>0</v>
      </c>
      <c r="N325" s="80">
        <v>0</v>
      </c>
      <c r="O325" s="80" cm="1">
        <f t="array" aca="1" ref="O325" ca="1">_xlfn.IFS(O328=1,0,INDIRECT("ｄａｔａ!$"&amp;O$112&amp;"$"&amp;$B326)=4,1,TRUE,0)</f>
        <v>0</v>
      </c>
      <c r="P325" s="80" cm="1">
        <f t="array" aca="1" ref="P325" ca="1">_xlfn.IFS(P328=1,0,AND(INDIRECT("ｄａｔａ!$"&amp;P$112&amp;"$"&amp;$B326)&lt;=3,INDIRECT("ｄａｔａ!$"&amp;P$112&amp;"$"&amp;$B326)&gt;0),1,TRUE,0)</f>
        <v>0</v>
      </c>
      <c r="Q325" s="80" cm="1">
        <f t="array" aca="1" ref="Q325" ca="1">_xlfn.IFS(Q328=1,0,INDIRECT("ｄａｔａ!$"&amp;Q$112&amp;"$"&amp;$B325)=1,1,TRUE,0)</f>
        <v>0</v>
      </c>
      <c r="R325" s="80">
        <v>0</v>
      </c>
      <c r="S325" s="80">
        <v>0</v>
      </c>
      <c r="T325" s="80">
        <v>0</v>
      </c>
      <c r="U325" s="80">
        <v>0</v>
      </c>
      <c r="V325" s="80">
        <v>0</v>
      </c>
      <c r="W325" s="80">
        <v>0</v>
      </c>
      <c r="X325" s="80">
        <f ca="1">IF(AND(SUM($Y325:$AO325)=0,17-SUM($Y327:$AO327)&gt;1),1,0)</f>
        <v>0</v>
      </c>
      <c r="Y325" s="80" cm="1">
        <f t="array" aca="1" ref="Y325" ca="1">_xlfn.IFS(Y328=1,0,INDIRECT("ｄａｔａ!$"&amp;Y$112&amp;"$"&amp;$B325)=2,1,TRUE,0)</f>
        <v>0</v>
      </c>
      <c r="Z325" s="80" cm="1">
        <f t="array" aca="1" ref="Z325" ca="1">_xlfn.IFS(Z328=1,0,INDIRECT("ｄａｔａ!$"&amp;Z$112&amp;"$"&amp;$B325)=2,1,TRUE,0)</f>
        <v>0</v>
      </c>
      <c r="AA325" s="80" cm="1">
        <f t="array" aca="1" ref="AA325" ca="1">_xlfn.IFS(AA328=1,0,INDIRECT("ｄａｔａ!$"&amp;AA$112&amp;"$"&amp;$B325)=2,1,TRUE,0)</f>
        <v>0</v>
      </c>
      <c r="AB325" s="80" cm="1">
        <f t="array" aca="1" ref="AB325" ca="1">_xlfn.IFS(AB328=1,0,INDIRECT("ｄａｔａ!$"&amp;AB$112&amp;"$"&amp;$B325)=2,1,TRUE,0)</f>
        <v>0</v>
      </c>
      <c r="AC325" s="80" cm="1">
        <f t="array" aca="1" ref="AC325" ca="1">_xlfn.IFS(AC328=1,0,INDIRECT("ｄａｔａ!$"&amp;AC$112&amp;"$"&amp;$B325)=2,1,TRUE,0)</f>
        <v>0</v>
      </c>
      <c r="AD325" s="80" cm="1">
        <f t="array" aca="1" ref="AD325" ca="1">_xlfn.IFS(AD328=1,0,INDIRECT("ｄａｔａ!$"&amp;AD$112&amp;"$"&amp;$B325)=2,1,TRUE,0)</f>
        <v>0</v>
      </c>
      <c r="AE325" s="80" cm="1">
        <f t="array" aca="1" ref="AE325" ca="1">_xlfn.IFS(AE328=1,0,INDIRECT("ｄａｔａ!$"&amp;AE$112&amp;"$"&amp;$B325)=2,1,TRUE,0)</f>
        <v>0</v>
      </c>
      <c r="AF325" s="80" cm="1">
        <f t="array" aca="1" ref="AF325" ca="1">_xlfn.IFS(AF328=1,0,INDIRECT("ｄａｔａ!$"&amp;AF$112&amp;"$"&amp;$B325)=2,1,TRUE,0)</f>
        <v>0</v>
      </c>
      <c r="AG325" s="80" cm="1">
        <f t="array" aca="1" ref="AG325" ca="1">_xlfn.IFS(AG328=1,0,INDIRECT("ｄａｔａ!$"&amp;AG$112&amp;"$"&amp;$B325)=2,1,TRUE,0)</f>
        <v>0</v>
      </c>
      <c r="AH325" s="80" cm="1">
        <f t="array" aca="1" ref="AH325" ca="1">_xlfn.IFS(AH328=1,0,INDIRECT("ｄａｔａ!$"&amp;AH$112&amp;"$"&amp;$B325)=2,1,TRUE,0)</f>
        <v>0</v>
      </c>
      <c r="AI325" s="80" cm="1">
        <f t="array" aca="1" ref="AI325" ca="1">_xlfn.IFS(AI328=1,0,INDIRECT("ｄａｔａ!$"&amp;AI$112&amp;"$"&amp;$B325)=2,1,TRUE,0)</f>
        <v>0</v>
      </c>
      <c r="AJ325" s="80" cm="1">
        <f t="array" aca="1" ref="AJ325" ca="1">_xlfn.IFS(AJ328=1,0,INDIRECT("ｄａｔａ!$"&amp;AJ$112&amp;"$"&amp;$B325)=2,1,TRUE,0)</f>
        <v>0</v>
      </c>
      <c r="AK325" s="80" cm="1">
        <f t="array" aca="1" ref="AK325" ca="1">_xlfn.IFS(AK328=1,0,INDIRECT("ｄａｔａ!$"&amp;AK$112&amp;"$"&amp;$B325)=2,1,TRUE,0)</f>
        <v>0</v>
      </c>
      <c r="AL325" s="80" cm="1">
        <f t="array" aca="1" ref="AL325" ca="1">_xlfn.IFS(AL328=1,0,INDIRECT("ｄａｔａ!$"&amp;AL$112&amp;"$"&amp;$B325)=2,1,TRUE,0)</f>
        <v>0</v>
      </c>
      <c r="AM325" s="80" cm="1">
        <f t="array" aca="1" ref="AM325" ca="1">_xlfn.IFS(AM328=1,0,INDIRECT("ｄａｔａ!$"&amp;AM$112&amp;"$"&amp;$B325)=2,1,TRUE,0)</f>
        <v>0</v>
      </c>
      <c r="AN325" s="80" cm="1">
        <f t="array" aca="1" ref="AN325" ca="1">_xlfn.IFS(AN328=1,0,INDIRECT("ｄａｔａ!$"&amp;AN$112&amp;"$"&amp;$B325)=2,1,TRUE,0)</f>
        <v>0</v>
      </c>
      <c r="AO325" s="80" cm="1">
        <f t="array" aca="1" ref="AO325" ca="1">_xlfn.IFS(AO328=1,0,INDIRECT("ｄａｔａ!$"&amp;AO$112&amp;"$"&amp;$B325)=2,1,TRUE,0)</f>
        <v>0</v>
      </c>
      <c r="AP325" s="80">
        <f ca="1">IF(AND(SUM($AQ325:$AZ325)=0,10-SUM($AQ327:$AZ327)&gt;1),1,0)</f>
        <v>0</v>
      </c>
      <c r="AQ325" s="80" cm="1">
        <f t="array" aca="1" ref="AQ325" ca="1">_xlfn.IFS(AQ328=1,0,INDIRECT("ｄａｔａ!$"&amp;AQ$112&amp;"$"&amp;$B325)=2,1,TRUE,0)</f>
        <v>0</v>
      </c>
      <c r="AR325" s="80" cm="1">
        <f t="array" aca="1" ref="AR325" ca="1">_xlfn.IFS(AR328=1,0,INDIRECT("ｄａｔａ!$"&amp;AR$112&amp;"$"&amp;$B325)=2,1,TRUE,0)</f>
        <v>0</v>
      </c>
      <c r="AS325" s="80" cm="1">
        <f t="array" aca="1" ref="AS325" ca="1">_xlfn.IFS(AS328=1,0,INDIRECT("ｄａｔａ!$"&amp;AS$112&amp;"$"&amp;$B325)=2,1,TRUE,0)</f>
        <v>0</v>
      </c>
      <c r="AT325" s="80" cm="1">
        <f t="array" aca="1" ref="AT325" ca="1">_xlfn.IFS(AT328=1,0,INDIRECT("ｄａｔａ!$"&amp;AT$112&amp;"$"&amp;$B325)=2,1,TRUE,0)</f>
        <v>0</v>
      </c>
      <c r="AU325" s="80" cm="1">
        <f t="array" aca="1" ref="AU325" ca="1">_xlfn.IFS(AU328=1,0,INDIRECT("ｄａｔａ!$"&amp;AU$112&amp;"$"&amp;$B325)=2,1,TRUE,0)</f>
        <v>0</v>
      </c>
      <c r="AV325" s="80" cm="1">
        <f t="array" aca="1" ref="AV325" ca="1">_xlfn.IFS(AV328=1,0,INDIRECT("ｄａｔａ!$"&amp;AV$112&amp;"$"&amp;$B325)=2,1,TRUE,0)</f>
        <v>0</v>
      </c>
      <c r="AW325" s="80" cm="1">
        <f t="array" aca="1" ref="AW325" ca="1">_xlfn.IFS(AW328=1,0,INDIRECT("ｄａｔａ!$"&amp;AW$112&amp;"$"&amp;$B325)=2,1,TRUE,0)</f>
        <v>0</v>
      </c>
      <c r="AX325" s="80" cm="1">
        <f t="array" aca="1" ref="AX325" ca="1">_xlfn.IFS(AX328=1,0,INDIRECT("ｄａｔａ!$"&amp;AX$112&amp;"$"&amp;$B325)=2,1,TRUE,0)</f>
        <v>0</v>
      </c>
      <c r="AY325" s="80" cm="1">
        <f t="array" aca="1" ref="AY325" ca="1">_xlfn.IFS(AY328=1,0,INDIRECT("ｄａｔａ!$"&amp;AY$112&amp;"$"&amp;$B325)=2,1,TRUE,0)</f>
        <v>0</v>
      </c>
      <c r="AZ325" s="80" cm="1">
        <f t="array" aca="1" ref="AZ325" ca="1">_xlfn.IFS(AZ328=1,0,INDIRECT("ｄａｔａ!$"&amp;AZ$112&amp;"$"&amp;$B325)=2,1,TRUE,0)</f>
        <v>0</v>
      </c>
      <c r="BA325" s="80">
        <f ca="1">IF(AND(SUM($BB325:$BP325)=0,15-SUM($BB327:$BP327)&gt;1),1,0)</f>
        <v>0</v>
      </c>
      <c r="BB325" s="80" cm="1">
        <f t="array" aca="1" ref="BB325" ca="1">_xlfn.IFS(BB328=1,0,INDIRECT("ｄａｔａ!$"&amp;BB$112&amp;"$"&amp;$B325)=2,1,TRUE,0)</f>
        <v>0</v>
      </c>
      <c r="BC325" s="80" cm="1">
        <f t="array" aca="1" ref="BC325" ca="1">_xlfn.IFS(BC328=1,0,INDIRECT("ｄａｔａ!$"&amp;BC$112&amp;"$"&amp;$B325)=2,1,TRUE,0)</f>
        <v>0</v>
      </c>
      <c r="BD325" s="80" cm="1">
        <f t="array" aca="1" ref="BD325" ca="1">_xlfn.IFS(BD328=1,0,INDIRECT("ｄａｔａ!$"&amp;BD$112&amp;"$"&amp;$B325)=2,1,TRUE,0)</f>
        <v>0</v>
      </c>
      <c r="BE325" s="80" cm="1">
        <f t="array" aca="1" ref="BE325" ca="1">_xlfn.IFS(BE328=1,0,INDIRECT("ｄａｔａ!$"&amp;BE$112&amp;"$"&amp;$B325)=2,1,TRUE,0)</f>
        <v>0</v>
      </c>
      <c r="BF325" s="80" cm="1">
        <f t="array" aca="1" ref="BF325" ca="1">_xlfn.IFS(BF328=1,0,INDIRECT("ｄａｔａ!$"&amp;BF$112&amp;"$"&amp;$B325)=2,1,TRUE,0)</f>
        <v>0</v>
      </c>
      <c r="BG325" s="80" cm="1">
        <f t="array" aca="1" ref="BG325" ca="1">_xlfn.IFS(BG328=1,0,INDIRECT("ｄａｔａ!$"&amp;BG$112&amp;"$"&amp;$B325)=2,1,TRUE,0)</f>
        <v>0</v>
      </c>
      <c r="BH325" s="80" cm="1">
        <f t="array" aca="1" ref="BH325" ca="1">_xlfn.IFS(BH328=1,0,INDIRECT("ｄａｔａ!$"&amp;BH$112&amp;"$"&amp;$B325)=2,1,TRUE,0)</f>
        <v>0</v>
      </c>
      <c r="BI325" s="80" cm="1">
        <f t="array" aca="1" ref="BI325" ca="1">_xlfn.IFS(BI328=1,0,INDIRECT("ｄａｔａ!$"&amp;BI$112&amp;"$"&amp;$B325)=2,1,TRUE,0)</f>
        <v>0</v>
      </c>
      <c r="BJ325" s="80" cm="1">
        <f t="array" aca="1" ref="BJ325" ca="1">_xlfn.IFS(BJ328=1,0,INDIRECT("ｄａｔａ!$"&amp;BJ$112&amp;"$"&amp;$B325)=2,1,TRUE,0)</f>
        <v>0</v>
      </c>
      <c r="BK325" s="80" cm="1">
        <f t="array" aca="1" ref="BK325" ca="1">_xlfn.IFS(BK328=1,0,INDIRECT("ｄａｔａ!$"&amp;BK$112&amp;"$"&amp;$B325)=2,1,TRUE,0)</f>
        <v>0</v>
      </c>
      <c r="BL325" s="80" cm="1">
        <f t="array" aca="1" ref="BL325" ca="1">_xlfn.IFS(BL328=1,0,INDIRECT("ｄａｔａ!$"&amp;BL$112&amp;"$"&amp;$B325)=2,1,TRUE,0)</f>
        <v>0</v>
      </c>
      <c r="BM325" s="80" cm="1">
        <f t="array" aca="1" ref="BM325" ca="1">_xlfn.IFS(BM328=1,0,INDIRECT("ｄａｔａ!$"&amp;BM$112&amp;"$"&amp;$B325)=2,1,TRUE,0)</f>
        <v>0</v>
      </c>
      <c r="BN325" s="80" cm="1">
        <f t="array" aca="1" ref="BN325" ca="1">_xlfn.IFS(BN328=1,0,INDIRECT("ｄａｔａ!$"&amp;BN$112&amp;"$"&amp;$B325)=2,1,TRUE,0)</f>
        <v>0</v>
      </c>
      <c r="BO325" s="80" cm="1">
        <f t="array" aca="1" ref="BO325" ca="1">_xlfn.IFS(BO328=1,0,INDIRECT("ｄａｔａ!$"&amp;BO$112&amp;"$"&amp;$B325)=2,1,TRUE,0)</f>
        <v>0</v>
      </c>
      <c r="BP325" s="80" cm="1">
        <f t="array" aca="1" ref="BP325" ca="1">_xlfn.IFS(BP328=1,0,INDIRECT("ｄａｔａ!$"&amp;BP$112&amp;"$"&amp;$B325)=2,1,TRUE,0)</f>
        <v>0</v>
      </c>
    </row>
    <row r="326" spans="1:68" x14ac:dyDescent="0.2">
      <c r="B326" s="80">
        <f>VLOOKUP($A325,$A$11:$B$110,2,FALSE)</f>
        <v>60</v>
      </c>
      <c r="C326" s="80" t="s">
        <v>2437</v>
      </c>
      <c r="D326" s="80" cm="1">
        <f t="array" aca="1" ref="D326" ca="1">_xlfn.IFS(D327=1,0,AND(ISNUMBER(INDIRECT("ｄａｔａ!$"&amp;D$112&amp;"$"&amp;$B326)),INDIRECT("ｄａｔａ!$"&amp;D$112&amp;"$"&amp;$B326)&lt;=12,INDIRECT("ｄａｔａ!$"&amp;D$112&amp;"$"&amp;$B326)&gt;=1),0,TRUE,1)</f>
        <v>1</v>
      </c>
      <c r="F326" s="80">
        <v>0</v>
      </c>
      <c r="G326" s="80">
        <v>0</v>
      </c>
      <c r="H326" s="80">
        <v>0</v>
      </c>
      <c r="I326" s="80" cm="1">
        <f t="array" aca="1" ref="I326" ca="1">_xlfn.IFS(I327=1,0,AND(ISNUMBER(INDIRECT("ｄａｔａ!$"&amp;I$112&amp;"$"&amp;$B326)),LEN(INDIRECT("ｄａｔａ!$"&amp;I$112&amp;"$"&amp;$B326))=4),0,TRUE,1)</f>
        <v>0</v>
      </c>
      <c r="J326" s="80" cm="1">
        <f t="array" aca="1" ref="J326" ca="1">_xlfn.IFS(J327=1,0,AND(ISNUMBER(INDIRECT("ｄａｔａ!$"&amp;J$112&amp;"$"&amp;$B326)),INDIRECT("ｄａｔａ!$"&amp;J$112&amp;"$"&amp;$B326)&lt;=12,INDIRECT("ｄａｔａ!$"&amp;J$112&amp;"$"&amp;$B326)&gt;=1),0,TRUE,1)</f>
        <v>0</v>
      </c>
      <c r="K326" s="80" cm="1">
        <f t="array" aca="1" ref="K326" ca="1">_xlfn.IFS(K327=1,0,ISNUMBER(INDIRECT("ｄａｔａ!$"&amp;K$112&amp;"$"&amp;$B326)),0,TRUE,1)</f>
        <v>0</v>
      </c>
      <c r="L326" s="80" cm="1">
        <f t="array" aca="1" ref="L326" ca="1">_xlfn.IFS(L327=1,0,AND(ISNUMBER(INDIRECT("ｄａｔａ!$"&amp;L$112&amp;"$"&amp;$B326)),INDIRECT("ｄａｔａ!$"&amp;L$112&amp;"$"&amp;$B326)&gt;0),0,TRUE,1)</f>
        <v>0</v>
      </c>
      <c r="M326" s="80" cm="1">
        <f t="array" aca="1" ref="M326" ca="1">_xlfn.IFS(M327=1,0,AND(INDIRECT("ｄａｔａ!$"&amp;M$112&amp;"$"&amp;$B326)&lt;=5,INDIRECT("ｄａｔａ!$"&amp;M$112&amp;"$"&amp;$B326)&gt;0),0,TRUE,1)</f>
        <v>0</v>
      </c>
      <c r="N326" s="80" cm="1">
        <f t="array" aca="1" ref="N326" ca="1">_xlfn.IFS(N327=1,0,AND(INDIRECT("ｄａｔａ!$"&amp;N$112&amp;"$"&amp;$B326)&lt;=2,INDIRECT("ｄａｔａ!$"&amp;N$112&amp;"$"&amp;$B326)&gt;0),0,TRUE,1)</f>
        <v>0</v>
      </c>
      <c r="O326" s="80" cm="1">
        <f t="array" aca="1" ref="O326" ca="1">_xlfn.IFS(O327=1,0,AND(INDIRECT("ｄａｔａ!$"&amp;O$112&amp;"$"&amp;$B326)&lt;=4,INDIRECT("ｄａｔａ!$"&amp;O$112&amp;"$"&amp;$B326)&gt;0),0,TRUE,1)</f>
        <v>0</v>
      </c>
      <c r="P326" s="80" cm="1">
        <f t="array" aca="1" ref="P326" ca="1">_xlfn.IFS(P327=1,0,AND(INDIRECT("ｄａｔａ!$"&amp;P$112&amp;"$"&amp;$B326)&lt;=3,INDIRECT("ｄａｔａ!$"&amp;P$112&amp;"$"&amp;$B326)&gt;0),0,TRUE,1)</f>
        <v>0</v>
      </c>
      <c r="Q326" s="80" cm="1">
        <f t="array" aca="1" ref="Q326" ca="1">_xlfn.IFS(Q327=1,0,AND(INDIRECT("ｄａｔａ!$"&amp;Q$112&amp;"$"&amp;$B326)&lt;=2,INDIRECT("ｄａｔａ!$"&amp;Q$112&amp;"$"&amp;$B326)&gt;0),0,TRUE,1)</f>
        <v>0</v>
      </c>
      <c r="R326" s="80" cm="1">
        <f t="array" aca="1" ref="R326" ca="1">_xlfn.IFS(R327=1,0,AND(INDIRECT("ｄａｔａ!$"&amp;R$112&amp;"$"&amp;$B326)&lt;=10,INDIRECT("ｄａｔａ!$"&amp;R$112&amp;"$"&amp;$B326)&gt;0),0,TRUE,1)</f>
        <v>0</v>
      </c>
      <c r="S326" s="80" cm="1">
        <f t="array" aca="1" ref="S326" ca="1">_xlfn.IFS(S327=1,0,AND(INDIRECT("ｄａｔａ!$"&amp;S$112&amp;"$"&amp;$B326)&lt;=5,INDIRECT("ｄａｔａ!$"&amp;S$112&amp;"$"&amp;$B326)&gt;0),0,TRUE,1)</f>
        <v>0</v>
      </c>
      <c r="T326" s="80" cm="1">
        <f t="array" aca="1" ref="T326" ca="1">_xlfn.IFS(T327=1,0,AND(INDIRECT("ｄａｔａ!$"&amp;T$112&amp;"$"&amp;$B326)&lt;=9,INDIRECT("ｄａｔａ!$"&amp;T$112&amp;"$"&amp;$B326)&gt;0),0,TRUE,1)</f>
        <v>0</v>
      </c>
      <c r="U326" s="80" cm="1">
        <f t="array" aca="1" ref="U326" ca="1">_xlfn.IFS(U327=1,0,ISNUMBER(INDIRECT("ｄａｔａ!$"&amp;U$112&amp;"$"&amp;$B326)),0,TRUE,1)</f>
        <v>0</v>
      </c>
      <c r="V326" s="80" cm="1">
        <f t="array" aca="1" ref="V326" ca="1">_xlfn.IFS(V327=1,0,AND(INDIRECT("ｄａｔａ!$"&amp;V$112&amp;"$"&amp;$B326)&lt;=4,INDIRECT("ｄａｔａ!$"&amp;V$112&amp;"$"&amp;$B326)&gt;0),0,TRUE,1)</f>
        <v>0</v>
      </c>
      <c r="W326" s="80" cm="1">
        <f t="array" aca="1" ref="W326" ca="1">_xlfn.IFS(W327=1,0,AND(INDIRECT("ｄａｔａ!$"&amp;W$112&amp;"$"&amp;$B326)&lt;=2,INDIRECT("ｄａｔａ!$"&amp;W$112&amp;"$"&amp;$B326)&gt;0),0,TRUE,1)</f>
        <v>0</v>
      </c>
      <c r="X326" s="80">
        <f ca="1">IF(SUM($Y325:$AO325)&gt;1,1,0)</f>
        <v>0</v>
      </c>
      <c r="Y326" s="80" cm="1">
        <f t="array" aca="1" ref="Y326" ca="1">_xlfn.IFS(Y328=1,0,Y327=1,0,AND(INDIRECT("ｄａｔａ!$"&amp;Y$112&amp;"$"&amp;$B326)&lt;=2,INDIRECT("ｄａｔａ!$"&amp;Y$112&amp;"$"&amp;$B326)&gt;0),0,TRUE,1)</f>
        <v>0</v>
      </c>
      <c r="Z326" s="80" cm="1">
        <f t="array" aca="1" ref="Z326" ca="1">_xlfn.IFS(Z328=1,0,Z327=1,0,AND(INDIRECT("ｄａｔａ!$"&amp;Z$112&amp;"$"&amp;$B326)&lt;=2,INDIRECT("ｄａｔａ!$"&amp;Z$112&amp;"$"&amp;$B326)&gt;0),0,TRUE,1)</f>
        <v>0</v>
      </c>
      <c r="AA326" s="80" cm="1">
        <f t="array" aca="1" ref="AA326" ca="1">_xlfn.IFS(AA328=1,0,AA327=1,0,AND(INDIRECT("ｄａｔａ!$"&amp;AA$112&amp;"$"&amp;$B326)&lt;=2,INDIRECT("ｄａｔａ!$"&amp;AA$112&amp;"$"&amp;$B326)&gt;0),0,TRUE,1)</f>
        <v>0</v>
      </c>
      <c r="AB326" s="80" cm="1">
        <f t="array" aca="1" ref="AB326" ca="1">_xlfn.IFS(AB328=1,0,AB327=1,0,AND(INDIRECT("ｄａｔａ!$"&amp;AB$112&amp;"$"&amp;$B326)&lt;=2,INDIRECT("ｄａｔａ!$"&amp;AB$112&amp;"$"&amp;$B326)&gt;0),0,TRUE,1)</f>
        <v>0</v>
      </c>
      <c r="AC326" s="80" cm="1">
        <f t="array" aca="1" ref="AC326" ca="1">_xlfn.IFS(AC328=1,0,AC327=1,0,AND(INDIRECT("ｄａｔａ!$"&amp;AC$112&amp;"$"&amp;$B326)&lt;=2,INDIRECT("ｄａｔａ!$"&amp;AC$112&amp;"$"&amp;$B326)&gt;0),0,TRUE,1)</f>
        <v>0</v>
      </c>
      <c r="AD326" s="80" cm="1">
        <f t="array" aca="1" ref="AD326" ca="1">_xlfn.IFS(AD328=1,0,AD327=1,0,AND(INDIRECT("ｄａｔａ!$"&amp;AD$112&amp;"$"&amp;$B326)&lt;=2,INDIRECT("ｄａｔａ!$"&amp;AD$112&amp;"$"&amp;$B326)&gt;0),0,TRUE,1)</f>
        <v>0</v>
      </c>
      <c r="AE326" s="80" cm="1">
        <f t="array" aca="1" ref="AE326" ca="1">_xlfn.IFS(AE328=1,0,AE327=1,0,AND(INDIRECT("ｄａｔａ!$"&amp;AE$112&amp;"$"&amp;$B326)&lt;=2,INDIRECT("ｄａｔａ!$"&amp;AE$112&amp;"$"&amp;$B326)&gt;0),0,TRUE,1)</f>
        <v>0</v>
      </c>
      <c r="AF326" s="80" cm="1">
        <f t="array" aca="1" ref="AF326" ca="1">_xlfn.IFS(AF328=1,0,AF327=1,0,AND(INDIRECT("ｄａｔａ!$"&amp;AF$112&amp;"$"&amp;$B326)&lt;=2,INDIRECT("ｄａｔａ!$"&amp;AF$112&amp;"$"&amp;$B326)&gt;0),0,TRUE,1)</f>
        <v>0</v>
      </c>
      <c r="AG326" s="80" cm="1">
        <f t="array" aca="1" ref="AG326" ca="1">_xlfn.IFS(AG328=1,0,AG327=1,0,AND(INDIRECT("ｄａｔａ!$"&amp;AG$112&amp;"$"&amp;$B326)&lt;=2,INDIRECT("ｄａｔａ!$"&amp;AG$112&amp;"$"&amp;$B326)&gt;0),0,TRUE,1)</f>
        <v>0</v>
      </c>
      <c r="AH326" s="80" cm="1">
        <f t="array" aca="1" ref="AH326" ca="1">_xlfn.IFS(AH328=1,0,AH327=1,0,AND(INDIRECT("ｄａｔａ!$"&amp;AH$112&amp;"$"&amp;$B326)&lt;=2,INDIRECT("ｄａｔａ!$"&amp;AH$112&amp;"$"&amp;$B326)&gt;0),0,TRUE,1)</f>
        <v>0</v>
      </c>
      <c r="AI326" s="80" cm="1">
        <f t="array" aca="1" ref="AI326" ca="1">_xlfn.IFS(AI328=1,0,AI327=1,0,AND(INDIRECT("ｄａｔａ!$"&amp;AI$112&amp;"$"&amp;$B326)&lt;=2,INDIRECT("ｄａｔａ!$"&amp;AI$112&amp;"$"&amp;$B326)&gt;0),0,TRUE,1)</f>
        <v>0</v>
      </c>
      <c r="AJ326" s="80" cm="1">
        <f t="array" aca="1" ref="AJ326" ca="1">_xlfn.IFS(AJ328=1,0,AJ327=1,0,AND(INDIRECT("ｄａｔａ!$"&amp;AJ$112&amp;"$"&amp;$B326)&lt;=2,INDIRECT("ｄａｔａ!$"&amp;AJ$112&amp;"$"&amp;$B326)&gt;0),0,TRUE,1)</f>
        <v>0</v>
      </c>
      <c r="AK326" s="80" cm="1">
        <f t="array" aca="1" ref="AK326" ca="1">_xlfn.IFS(AK328=1,0,AK327=1,0,AND(INDIRECT("ｄａｔａ!$"&amp;AK$112&amp;"$"&amp;$B326)&lt;=2,INDIRECT("ｄａｔａ!$"&amp;AK$112&amp;"$"&amp;$B326)&gt;0),0,TRUE,1)</f>
        <v>0</v>
      </c>
      <c r="AL326" s="80" cm="1">
        <f t="array" aca="1" ref="AL326" ca="1">_xlfn.IFS(AL328=1,0,AL327=1,0,AND(INDIRECT("ｄａｔａ!$"&amp;AL$112&amp;"$"&amp;$B326)&lt;=2,INDIRECT("ｄａｔａ!$"&amp;AL$112&amp;"$"&amp;$B326)&gt;0),0,TRUE,1)</f>
        <v>0</v>
      </c>
      <c r="AM326" s="80" cm="1">
        <f t="array" aca="1" ref="AM326" ca="1">_xlfn.IFS(AM328=1,0,AM327=1,0,AND(INDIRECT("ｄａｔａ!$"&amp;AM$112&amp;"$"&amp;$B326)&lt;=2,INDIRECT("ｄａｔａ!$"&amp;AM$112&amp;"$"&amp;$B326)&gt;0),0,TRUE,1)</f>
        <v>0</v>
      </c>
      <c r="AN326" s="80" cm="1">
        <f t="array" aca="1" ref="AN326" ca="1">_xlfn.IFS(AN328=1,0,AN327=1,0,AND(INDIRECT("ｄａｔａ!$"&amp;AN$112&amp;"$"&amp;$B326)&lt;=2,INDIRECT("ｄａｔａ!$"&amp;AN$112&amp;"$"&amp;$B326)&gt;0),0,TRUE,1)</f>
        <v>0</v>
      </c>
      <c r="AO326" s="80" cm="1">
        <f t="array" aca="1" ref="AO326" ca="1">_xlfn.IFS(AO328=1,0,AO327=1,0,AND(INDIRECT("ｄａｔａ!$"&amp;AO$112&amp;"$"&amp;$B326)&lt;=2,INDIRECT("ｄａｔａ!$"&amp;AO$112&amp;"$"&amp;$B326)&gt;0),0,TRUE,1)</f>
        <v>0</v>
      </c>
      <c r="AP326" s="80">
        <f ca="1">IF(SUM($AQ325:$AZ325)&gt;1,1,0)</f>
        <v>0</v>
      </c>
      <c r="AQ326" s="80" cm="1">
        <f t="array" aca="1" ref="AQ326" ca="1">_xlfn.IFS(AQ328=1,0,AQ327=1,0,AND(INDIRECT("ｄａｔａ!$"&amp;AQ$112&amp;"$"&amp;$B326)&lt;=2,INDIRECT("ｄａｔａ!$"&amp;AQ$112&amp;"$"&amp;$B326)&gt;0),0,TRUE,1)</f>
        <v>0</v>
      </c>
      <c r="AR326" s="80" cm="1">
        <f t="array" aca="1" ref="AR326" ca="1">_xlfn.IFS(AR328=1,0,AR327=1,0,AND(INDIRECT("ｄａｔａ!$"&amp;AR$112&amp;"$"&amp;$B326)&lt;=2,INDIRECT("ｄａｔａ!$"&amp;AR$112&amp;"$"&amp;$B326)&gt;0),0,TRUE,1)</f>
        <v>0</v>
      </c>
      <c r="AS326" s="80" cm="1">
        <f t="array" aca="1" ref="AS326" ca="1">_xlfn.IFS(AS328=1,0,AS327=1,0,AND(INDIRECT("ｄａｔａ!$"&amp;AS$112&amp;"$"&amp;$B326)&lt;=2,INDIRECT("ｄａｔａ!$"&amp;AS$112&amp;"$"&amp;$B326)&gt;0),0,TRUE,1)</f>
        <v>0</v>
      </c>
      <c r="AT326" s="80" cm="1">
        <f t="array" aca="1" ref="AT326" ca="1">_xlfn.IFS(AT328=1,0,AT327=1,0,AND(INDIRECT("ｄａｔａ!$"&amp;AT$112&amp;"$"&amp;$B326)&lt;=2,INDIRECT("ｄａｔａ!$"&amp;AT$112&amp;"$"&amp;$B326)&gt;0),0,TRUE,1)</f>
        <v>0</v>
      </c>
      <c r="AU326" s="80" cm="1">
        <f t="array" aca="1" ref="AU326" ca="1">_xlfn.IFS(AU328=1,0,AU327=1,0,AND(INDIRECT("ｄａｔａ!$"&amp;AU$112&amp;"$"&amp;$B326)&lt;=2,INDIRECT("ｄａｔａ!$"&amp;AU$112&amp;"$"&amp;$B326)&gt;0),0,TRUE,1)</f>
        <v>0</v>
      </c>
      <c r="AV326" s="80" cm="1">
        <f t="array" aca="1" ref="AV326" ca="1">_xlfn.IFS(AV328=1,0,AV327=1,0,AND(INDIRECT("ｄａｔａ!$"&amp;AV$112&amp;"$"&amp;$B326)&lt;=2,INDIRECT("ｄａｔａ!$"&amp;AV$112&amp;"$"&amp;$B326)&gt;0),0,TRUE,1)</f>
        <v>0</v>
      </c>
      <c r="AW326" s="80" cm="1">
        <f t="array" aca="1" ref="AW326" ca="1">_xlfn.IFS(AW328=1,0,AW327=1,0,AND(INDIRECT("ｄａｔａ!$"&amp;AW$112&amp;"$"&amp;$B326)&lt;=2,INDIRECT("ｄａｔａ!$"&amp;AW$112&amp;"$"&amp;$B326)&gt;0),0,TRUE,1)</f>
        <v>0</v>
      </c>
      <c r="AX326" s="80" cm="1">
        <f t="array" aca="1" ref="AX326" ca="1">_xlfn.IFS(AX328=1,0,AX327=1,0,AND(INDIRECT("ｄａｔａ!$"&amp;AX$112&amp;"$"&amp;$B326)&lt;=2,INDIRECT("ｄａｔａ!$"&amp;AX$112&amp;"$"&amp;$B326)&gt;0),0,TRUE,1)</f>
        <v>0</v>
      </c>
      <c r="AY326" s="80" cm="1">
        <f t="array" aca="1" ref="AY326" ca="1">_xlfn.IFS(AY328=1,0,AY327=1,0,AND(INDIRECT("ｄａｔａ!$"&amp;AY$112&amp;"$"&amp;$B326)&lt;=2,INDIRECT("ｄａｔａ!$"&amp;AY$112&amp;"$"&amp;$B326)&gt;0),0,TRUE,1)</f>
        <v>0</v>
      </c>
      <c r="AZ326" s="80" cm="1">
        <f t="array" aca="1" ref="AZ326" ca="1">_xlfn.IFS(AZ328=1,0,AZ327=1,0,AND(INDIRECT("ｄａｔａ!$"&amp;AZ$112&amp;"$"&amp;$B326)&lt;=2,INDIRECT("ｄａｔａ!$"&amp;AZ$112&amp;"$"&amp;$B326)&gt;0),0,TRUE,1)</f>
        <v>0</v>
      </c>
      <c r="BA326" s="80">
        <f ca="1">IF(SUM($BB325:$BP325)&gt;1,1,0)</f>
        <v>0</v>
      </c>
      <c r="BB326" s="80" cm="1">
        <f t="array" aca="1" ref="BB326" ca="1">_xlfn.IFS(BB328=1,0,BB327=1,0,AND(INDIRECT("ｄａｔａ!$"&amp;BB$112&amp;"$"&amp;$B326)&lt;=2,INDIRECT("ｄａｔａ!$"&amp;BB$112&amp;"$"&amp;$B326)&gt;0),0,TRUE,1)</f>
        <v>0</v>
      </c>
      <c r="BC326" s="80" cm="1">
        <f t="array" aca="1" ref="BC326" ca="1">_xlfn.IFS(BC328=1,0,BC327=1,0,AND(INDIRECT("ｄａｔａ!$"&amp;BC$112&amp;"$"&amp;$B326)&lt;=2,INDIRECT("ｄａｔａ!$"&amp;BC$112&amp;"$"&amp;$B326)&gt;0),0,TRUE,1)</f>
        <v>0</v>
      </c>
      <c r="BD326" s="80" cm="1">
        <f t="array" aca="1" ref="BD326" ca="1">_xlfn.IFS(BD328=1,0,BD327=1,0,AND(INDIRECT("ｄａｔａ!$"&amp;BD$112&amp;"$"&amp;$B326)&lt;=2,INDIRECT("ｄａｔａ!$"&amp;BD$112&amp;"$"&amp;$B326)&gt;0),0,TRUE,1)</f>
        <v>0</v>
      </c>
      <c r="BE326" s="80" cm="1">
        <f t="array" aca="1" ref="BE326" ca="1">_xlfn.IFS(BE328=1,0,BE327=1,0,AND(INDIRECT("ｄａｔａ!$"&amp;BE$112&amp;"$"&amp;$B326)&lt;=2,INDIRECT("ｄａｔａ!$"&amp;BE$112&amp;"$"&amp;$B326)&gt;0),0,TRUE,1)</f>
        <v>0</v>
      </c>
      <c r="BF326" s="80" cm="1">
        <f t="array" aca="1" ref="BF326" ca="1">_xlfn.IFS(BF328=1,0,BF327=1,0,AND(INDIRECT("ｄａｔａ!$"&amp;BF$112&amp;"$"&amp;$B326)&lt;=2,INDIRECT("ｄａｔａ!$"&amp;BF$112&amp;"$"&amp;$B326)&gt;0),0,TRUE,1)</f>
        <v>0</v>
      </c>
      <c r="BG326" s="80" cm="1">
        <f t="array" aca="1" ref="BG326" ca="1">_xlfn.IFS(BG328=1,0,BG327=1,0,AND(INDIRECT("ｄａｔａ!$"&amp;BG$112&amp;"$"&amp;$B326)&lt;=2,INDIRECT("ｄａｔａ!$"&amp;BG$112&amp;"$"&amp;$B326)&gt;0),0,TRUE,1)</f>
        <v>0</v>
      </c>
      <c r="BH326" s="80" cm="1">
        <f t="array" aca="1" ref="BH326" ca="1">_xlfn.IFS(BH328=1,0,BH327=1,0,AND(INDIRECT("ｄａｔａ!$"&amp;BH$112&amp;"$"&amp;$B326)&lt;=2,INDIRECT("ｄａｔａ!$"&amp;BH$112&amp;"$"&amp;$B326)&gt;0),0,TRUE,1)</f>
        <v>0</v>
      </c>
      <c r="BI326" s="80" cm="1">
        <f t="array" aca="1" ref="BI326" ca="1">_xlfn.IFS(BI328=1,0,BI327=1,0,AND(INDIRECT("ｄａｔａ!$"&amp;BI$112&amp;"$"&amp;$B326)&lt;=2,INDIRECT("ｄａｔａ!$"&amp;BI$112&amp;"$"&amp;$B326)&gt;0),0,TRUE,1)</f>
        <v>0</v>
      </c>
      <c r="BJ326" s="80" cm="1">
        <f t="array" aca="1" ref="BJ326" ca="1">_xlfn.IFS(BJ328=1,0,BJ327=1,0,AND(INDIRECT("ｄａｔａ!$"&amp;BJ$112&amp;"$"&amp;$B326)&lt;=2,INDIRECT("ｄａｔａ!$"&amp;BJ$112&amp;"$"&amp;$B326)&gt;0),0,TRUE,1)</f>
        <v>0</v>
      </c>
      <c r="BK326" s="80" cm="1">
        <f t="array" aca="1" ref="BK326" ca="1">_xlfn.IFS(BK328=1,0,BK327=1,0,AND(INDIRECT("ｄａｔａ!$"&amp;BK$112&amp;"$"&amp;$B326)&lt;=2,INDIRECT("ｄａｔａ!$"&amp;BK$112&amp;"$"&amp;$B326)&gt;0),0,TRUE,1)</f>
        <v>0</v>
      </c>
      <c r="BL326" s="80" cm="1">
        <f t="array" aca="1" ref="BL326" ca="1">_xlfn.IFS(BL328=1,0,BL327=1,0,AND(INDIRECT("ｄａｔａ!$"&amp;BL$112&amp;"$"&amp;$B326)&lt;=2,INDIRECT("ｄａｔａ!$"&amp;BL$112&amp;"$"&amp;$B326)&gt;0),0,TRUE,1)</f>
        <v>0</v>
      </c>
      <c r="BM326" s="80" cm="1">
        <f t="array" aca="1" ref="BM326" ca="1">_xlfn.IFS(BM328=1,0,BM327=1,0,AND(INDIRECT("ｄａｔａ!$"&amp;BM$112&amp;"$"&amp;$B326)&lt;=2,INDIRECT("ｄａｔａ!$"&amp;BM$112&amp;"$"&amp;$B326)&gt;0),0,TRUE,1)</f>
        <v>0</v>
      </c>
      <c r="BN326" s="80" cm="1">
        <f t="array" aca="1" ref="BN326" ca="1">_xlfn.IFS(BN328=1,0,BN327=1,0,AND(INDIRECT("ｄａｔａ!$"&amp;BN$112&amp;"$"&amp;$B326)&lt;=2,INDIRECT("ｄａｔａ!$"&amp;BN$112&amp;"$"&amp;$B326)&gt;0),0,TRUE,1)</f>
        <v>0</v>
      </c>
      <c r="BO326" s="80" cm="1">
        <f t="array" aca="1" ref="BO326" ca="1">_xlfn.IFS(BO328=1,0,BO327=1,0,AND(INDIRECT("ｄａｔａ!$"&amp;BO$112&amp;"$"&amp;$B326)&lt;=2,INDIRECT("ｄａｔａ!$"&amp;BO$112&amp;"$"&amp;$B326)&gt;0),0,TRUE,1)</f>
        <v>0</v>
      </c>
      <c r="BP326" s="80" cm="1">
        <f t="array" aca="1" ref="BP326" ca="1">_xlfn.IFS(BP328=1,0,BP327=1,0,AND(INDIRECT("ｄａｔａ!$"&amp;BP$112&amp;"$"&amp;$B326)&lt;=2,INDIRECT("ｄａｔａ!$"&amp;BP$112&amp;"$"&amp;$B326)&gt;0),0,TRUE,1)</f>
        <v>0</v>
      </c>
    </row>
    <row r="327" spans="1:68" x14ac:dyDescent="0.2">
      <c r="B327" s="80">
        <f>VLOOKUP($A325,$A$11:$B$110,2,FALSE)</f>
        <v>60</v>
      </c>
      <c r="C327" s="80" t="s">
        <v>2425</v>
      </c>
      <c r="D327" s="80" cm="1">
        <f t="array" aca="1" ref="D327" ca="1">_xlfn.IFS(D328=1,0,TRIM(INDIRECT("ｄａｔａ!$"&amp;D$112&amp;"$"&amp;$B327))="",1,TRIM(INDIRECT("ｄａｔａ!$"&amp;D$112&amp;"$"&amp;$B327))&lt;&gt;"",0)</f>
        <v>0</v>
      </c>
      <c r="F327" s="80" cm="1">
        <f t="array" aca="1" ref="F327" ca="1">_xlfn.IFS(F328=1,0,TRIM(INDIRECT("ｄａｔａ!$"&amp;F$112&amp;"$"&amp;$B327))="",1,TRIM(INDIRECT("ｄａｔａ!$"&amp;F$112&amp;"$"&amp;$B327))&lt;&gt;"",0)</f>
        <v>1</v>
      </c>
      <c r="G327" s="80" cm="1">
        <f t="array" aca="1" ref="G327" ca="1">_xlfn.IFS(G328=1,0,TRIM(INDIRECT("ｄａｔａ!$"&amp;G$112&amp;"$"&amp;$B327))="",1,TRIM(INDIRECT("ｄａｔａ!$"&amp;G$112&amp;"$"&amp;$B327))&lt;&gt;"",0)</f>
        <v>1</v>
      </c>
      <c r="H327" s="80" cm="1">
        <f t="array" aca="1" ref="H327" ca="1">_xlfn.IFS(H328=1,0,TRIM(INDIRECT("ｄａｔａ!$"&amp;H$112&amp;"$"&amp;$B327))="",1,TRIM(INDIRECT("ｄａｔａ!$"&amp;H$112&amp;"$"&amp;$B327))&lt;&gt;"",0)</f>
        <v>1</v>
      </c>
      <c r="I327" s="80" cm="1">
        <f t="array" aca="1" ref="I327" ca="1">_xlfn.IFS(I328=1,0,TRIM(INDIRECT("ｄａｔａ!$"&amp;I$112&amp;"$"&amp;$B327))="",1,TRIM(INDIRECT("ｄａｔａ!$"&amp;I$112&amp;"$"&amp;$B327))&lt;&gt;"",0)</f>
        <v>1</v>
      </c>
      <c r="J327" s="80" cm="1">
        <f t="array" aca="1" ref="J327" ca="1">_xlfn.IFS(J328=1,0,TRIM(INDIRECT("ｄａｔａ!$"&amp;J$112&amp;"$"&amp;$B327))="",1,TRIM(INDIRECT("ｄａｔａ!$"&amp;J$112&amp;"$"&amp;$B327))&lt;&gt;"",0)</f>
        <v>1</v>
      </c>
      <c r="K327" s="80" cm="1">
        <f t="array" aca="1" ref="K327" ca="1">_xlfn.IFS(K328=1,0,TRIM(INDIRECT("ｄａｔａ!$"&amp;K$112&amp;"$"&amp;$B327))="",1,TRIM(INDIRECT("ｄａｔａ!$"&amp;K$112&amp;"$"&amp;$B327))&lt;&gt;"",0)</f>
        <v>1</v>
      </c>
      <c r="L327" s="80" cm="1">
        <f t="array" aca="1" ref="L327" ca="1">_xlfn.IFS(L328=1,0,TRIM(INDIRECT("ｄａｔａ!$"&amp;L$112&amp;"$"&amp;$B327))="",1,TRIM(INDIRECT("ｄａｔａ!$"&amp;L$112&amp;"$"&amp;$B327))&lt;&gt;"",0)</f>
        <v>1</v>
      </c>
      <c r="M327" s="80" cm="1">
        <f t="array" aca="1" ref="M327" ca="1">_xlfn.IFS(M328=1,0,TRIM(INDIRECT("ｄａｔａ!$"&amp;M$112&amp;"$"&amp;$B327))="",1,TRIM(INDIRECT("ｄａｔａ!$"&amp;M$112&amp;"$"&amp;$B327))&lt;&gt;"",0)</f>
        <v>1</v>
      </c>
      <c r="N327" s="80" cm="1">
        <f t="array" aca="1" ref="N327" ca="1">_xlfn.IFS(N328=1,0,TRIM(INDIRECT("ｄａｔａ!$"&amp;N$112&amp;"$"&amp;$B327))="",1,TRIM(INDIRECT("ｄａｔａ!$"&amp;N$112&amp;"$"&amp;$B327))&lt;&gt;"",0)</f>
        <v>1</v>
      </c>
      <c r="O327" s="80" cm="1">
        <f t="array" aca="1" ref="O327" ca="1">_xlfn.IFS(O328=1,0,TRIM(INDIRECT("ｄａｔａ!$"&amp;O$112&amp;"$"&amp;$B327))="",1,TRIM(INDIRECT("ｄａｔａ!$"&amp;O$112&amp;"$"&amp;$B327))&lt;&gt;"",0)</f>
        <v>1</v>
      </c>
      <c r="P327" s="80" cm="1">
        <f t="array" aca="1" ref="P327" ca="1">_xlfn.IFS(P328=1,0,TRIM(INDIRECT("ｄａｔａ!$"&amp;P$112&amp;"$"&amp;$B327))="",1,TRIM(INDIRECT("ｄａｔａ!$"&amp;P$112&amp;"$"&amp;$B327))&lt;&gt;"",0)</f>
        <v>1</v>
      </c>
      <c r="Q327" s="80" cm="1">
        <f t="array" aca="1" ref="Q327" ca="1">_xlfn.IFS(Q328=1,0,TRIM(INDIRECT("ｄａｔａ!$"&amp;Q$112&amp;"$"&amp;$B327))="",1,TRIM(INDIRECT("ｄａｔａ!$"&amp;Q$112&amp;"$"&amp;$B327))&lt;&gt;"",0)</f>
        <v>1</v>
      </c>
      <c r="R327" s="80" cm="1">
        <f t="array" aca="1" ref="R327" ca="1">_xlfn.IFS(R328=1,0,TRIM(INDIRECT("ｄａｔａ!$"&amp;R$112&amp;"$"&amp;$B327))="",1,TRIM(INDIRECT("ｄａｔａ!$"&amp;R$112&amp;"$"&amp;$B327))&lt;&gt;"",0)</f>
        <v>1</v>
      </c>
      <c r="S327" s="80" cm="1">
        <f t="array" aca="1" ref="S327" ca="1">_xlfn.IFS(S328=1,0,TRIM(INDIRECT("ｄａｔａ!$"&amp;S$112&amp;"$"&amp;$B327))="",1,TRIM(INDIRECT("ｄａｔａ!$"&amp;S$112&amp;"$"&amp;$B327))&lt;&gt;"",0)</f>
        <v>1</v>
      </c>
      <c r="T327" s="80" cm="1">
        <f t="array" aca="1" ref="T327" ca="1">_xlfn.IFS(T328=1,0,TRIM(INDIRECT("ｄａｔａ!$"&amp;T$112&amp;"$"&amp;$B327))="",1,TRIM(INDIRECT("ｄａｔａ!$"&amp;T$112&amp;"$"&amp;$B327))&lt;&gt;"",0)</f>
        <v>1</v>
      </c>
      <c r="U327" s="80" cm="1">
        <f t="array" aca="1" ref="U327" ca="1">_xlfn.IFS(U328=1,0,TRIM(INDIRECT("ｄａｔａ!$"&amp;U$112&amp;"$"&amp;$B327))="",1,TRIM(INDIRECT("ｄａｔａ!$"&amp;U$112&amp;"$"&amp;$B327))&lt;&gt;"",0)</f>
        <v>1</v>
      </c>
      <c r="V327" s="80" cm="1">
        <f t="array" aca="1" ref="V327" ca="1">_xlfn.IFS(V328=1,0,TRIM(INDIRECT("ｄａｔａ!$"&amp;V$112&amp;"$"&amp;$B327))="",1,TRIM(INDIRECT("ｄａｔａ!$"&amp;V$112&amp;"$"&amp;$B327))&lt;&gt;"",0)</f>
        <v>1</v>
      </c>
      <c r="W327" s="80" cm="1">
        <f t="array" aca="1" ref="W327" ca="1">_xlfn.IFS(W328=1,0,TRIM(INDIRECT("ｄａｔａ!$"&amp;W$112&amp;"$"&amp;$B327))="",1,TRIM(INDIRECT("ｄａｔａ!$"&amp;W$112&amp;"$"&amp;$B327))&lt;&gt;"",0)</f>
        <v>1</v>
      </c>
      <c r="X327" s="80">
        <f ca="1">IF(SUM($Y327:$AO327)=17,1,0)</f>
        <v>1</v>
      </c>
      <c r="Y327" s="80" cm="1">
        <f t="array" aca="1" ref="Y327" ca="1">_xlfn.IFS(Y328=1,0,TRIM(INDIRECT("ｄａｔａ!$"&amp;Y$112&amp;"$"&amp;$B327))="",1,TRIM(INDIRECT("ｄａｔａ!$"&amp;Y$112&amp;"$"&amp;$B327))&lt;&gt;"",0)</f>
        <v>1</v>
      </c>
      <c r="Z327" s="80" cm="1">
        <f t="array" aca="1" ref="Z327" ca="1">_xlfn.IFS(Z328=1,0,TRIM(INDIRECT("ｄａｔａ!$"&amp;Z$112&amp;"$"&amp;$B327))="",1,TRIM(INDIRECT("ｄａｔａ!$"&amp;Z$112&amp;"$"&amp;$B327))&lt;&gt;"",0)</f>
        <v>1</v>
      </c>
      <c r="AA327" s="80" cm="1">
        <f t="array" aca="1" ref="AA327" ca="1">_xlfn.IFS(AA328=1,0,TRIM(INDIRECT("ｄａｔａ!$"&amp;AA$112&amp;"$"&amp;$B327))="",1,TRIM(INDIRECT("ｄａｔａ!$"&amp;AA$112&amp;"$"&amp;$B327))&lt;&gt;"",0)</f>
        <v>1</v>
      </c>
      <c r="AB327" s="80" cm="1">
        <f t="array" aca="1" ref="AB327" ca="1">_xlfn.IFS(AB328=1,0,TRIM(INDIRECT("ｄａｔａ!$"&amp;AB$112&amp;"$"&amp;$B327))="",1,TRIM(INDIRECT("ｄａｔａ!$"&amp;AB$112&amp;"$"&amp;$B327))&lt;&gt;"",0)</f>
        <v>1</v>
      </c>
      <c r="AC327" s="80" cm="1">
        <f t="array" aca="1" ref="AC327" ca="1">_xlfn.IFS(AC328=1,0,TRIM(INDIRECT("ｄａｔａ!$"&amp;AC$112&amp;"$"&amp;$B327))="",1,TRIM(INDIRECT("ｄａｔａ!$"&amp;AC$112&amp;"$"&amp;$B327))&lt;&gt;"",0)</f>
        <v>1</v>
      </c>
      <c r="AD327" s="80" cm="1">
        <f t="array" aca="1" ref="AD327" ca="1">_xlfn.IFS(AD328=1,0,TRIM(INDIRECT("ｄａｔａ!$"&amp;AD$112&amp;"$"&amp;$B327))="",1,TRIM(INDIRECT("ｄａｔａ!$"&amp;AD$112&amp;"$"&amp;$B327))&lt;&gt;"",0)</f>
        <v>1</v>
      </c>
      <c r="AE327" s="80" cm="1">
        <f t="array" aca="1" ref="AE327" ca="1">_xlfn.IFS(AE328=1,0,TRIM(INDIRECT("ｄａｔａ!$"&amp;AE$112&amp;"$"&amp;$B327))="",1,TRIM(INDIRECT("ｄａｔａ!$"&amp;AE$112&amp;"$"&amp;$B327))&lt;&gt;"",0)</f>
        <v>1</v>
      </c>
      <c r="AF327" s="80" cm="1">
        <f t="array" aca="1" ref="AF327" ca="1">_xlfn.IFS(AF328=1,0,TRIM(INDIRECT("ｄａｔａ!$"&amp;AF$112&amp;"$"&amp;$B327))="",1,TRIM(INDIRECT("ｄａｔａ!$"&amp;AF$112&amp;"$"&amp;$B327))&lt;&gt;"",0)</f>
        <v>1</v>
      </c>
      <c r="AG327" s="80" cm="1">
        <f t="array" aca="1" ref="AG327" ca="1">_xlfn.IFS(AG328=1,0,TRIM(INDIRECT("ｄａｔａ!$"&amp;AG$112&amp;"$"&amp;$B327))="",1,TRIM(INDIRECT("ｄａｔａ!$"&amp;AG$112&amp;"$"&amp;$B327))&lt;&gt;"",0)</f>
        <v>1</v>
      </c>
      <c r="AH327" s="80" cm="1">
        <f t="array" aca="1" ref="AH327" ca="1">_xlfn.IFS(AH328=1,0,TRIM(INDIRECT("ｄａｔａ!$"&amp;AH$112&amp;"$"&amp;$B327))="",1,TRIM(INDIRECT("ｄａｔａ!$"&amp;AH$112&amp;"$"&amp;$B327))&lt;&gt;"",0)</f>
        <v>1</v>
      </c>
      <c r="AI327" s="80" cm="1">
        <f t="array" aca="1" ref="AI327" ca="1">_xlfn.IFS(AI328=1,0,TRIM(INDIRECT("ｄａｔａ!$"&amp;AI$112&amp;"$"&amp;$B327))="",1,TRIM(INDIRECT("ｄａｔａ!$"&amp;AI$112&amp;"$"&amp;$B327))&lt;&gt;"",0)</f>
        <v>1</v>
      </c>
      <c r="AJ327" s="80" cm="1">
        <f t="array" aca="1" ref="AJ327" ca="1">_xlfn.IFS(AJ328=1,0,TRIM(INDIRECT("ｄａｔａ!$"&amp;AJ$112&amp;"$"&amp;$B327))="",1,TRIM(INDIRECT("ｄａｔａ!$"&amp;AJ$112&amp;"$"&amp;$B327))&lt;&gt;"",0)</f>
        <v>1</v>
      </c>
      <c r="AK327" s="80" cm="1">
        <f t="array" aca="1" ref="AK327" ca="1">_xlfn.IFS(AK328=1,0,TRIM(INDIRECT("ｄａｔａ!$"&amp;AK$112&amp;"$"&amp;$B327))="",1,TRIM(INDIRECT("ｄａｔａ!$"&amp;AK$112&amp;"$"&amp;$B327))&lt;&gt;"",0)</f>
        <v>1</v>
      </c>
      <c r="AL327" s="80" cm="1">
        <f t="array" aca="1" ref="AL327" ca="1">_xlfn.IFS(AL328=1,0,TRIM(INDIRECT("ｄａｔａ!$"&amp;AL$112&amp;"$"&amp;$B327))="",1,TRIM(INDIRECT("ｄａｔａ!$"&amp;AL$112&amp;"$"&amp;$B327))&lt;&gt;"",0)</f>
        <v>1</v>
      </c>
      <c r="AM327" s="80" cm="1">
        <f t="array" aca="1" ref="AM327" ca="1">_xlfn.IFS(AM328=1,0,TRIM(INDIRECT("ｄａｔａ!$"&amp;AM$112&amp;"$"&amp;$B327))="",1,TRIM(INDIRECT("ｄａｔａ!$"&amp;AM$112&amp;"$"&amp;$B327))&lt;&gt;"",0)</f>
        <v>1</v>
      </c>
      <c r="AN327" s="80" cm="1">
        <f t="array" aca="1" ref="AN327" ca="1">_xlfn.IFS(AN328=1,0,TRIM(INDIRECT("ｄａｔａ!$"&amp;AN$112&amp;"$"&amp;$B327))="",1,TRIM(INDIRECT("ｄａｔａ!$"&amp;AN$112&amp;"$"&amp;$B327))&lt;&gt;"",0)</f>
        <v>1</v>
      </c>
      <c r="AO327" s="80" cm="1">
        <f t="array" aca="1" ref="AO327" ca="1">_xlfn.IFS(AO328=1,0,TRIM(INDIRECT("ｄａｔａ!$"&amp;AO$112&amp;"$"&amp;$B327))="",1,TRIM(INDIRECT("ｄａｔａ!$"&amp;AO$112&amp;"$"&amp;$B327))&lt;&gt;"",0)</f>
        <v>1</v>
      </c>
      <c r="AP327" s="80">
        <f ca="1">IF(SUM($AQ327:$AZ327)=10,1,0)</f>
        <v>1</v>
      </c>
      <c r="AQ327" s="80" cm="1">
        <f t="array" aca="1" ref="AQ327" ca="1">_xlfn.IFS(AQ328=1,0,TRIM(INDIRECT("ｄａｔａ!$"&amp;AQ$112&amp;"$"&amp;$B327))="",1,TRIM(INDIRECT("ｄａｔａ!$"&amp;AQ$112&amp;"$"&amp;$B327))&lt;&gt;"",0)</f>
        <v>1</v>
      </c>
      <c r="AR327" s="80" cm="1">
        <f t="array" aca="1" ref="AR327" ca="1">_xlfn.IFS(AR328=1,0,TRIM(INDIRECT("ｄａｔａ!$"&amp;AR$112&amp;"$"&amp;$B327))="",1,TRIM(INDIRECT("ｄａｔａ!$"&amp;AR$112&amp;"$"&amp;$B327))&lt;&gt;"",0)</f>
        <v>1</v>
      </c>
      <c r="AS327" s="80" cm="1">
        <f t="array" aca="1" ref="AS327" ca="1">_xlfn.IFS(AS328=1,0,TRIM(INDIRECT("ｄａｔａ!$"&amp;AS$112&amp;"$"&amp;$B327))="",1,TRIM(INDIRECT("ｄａｔａ!$"&amp;AS$112&amp;"$"&amp;$B327))&lt;&gt;"",0)</f>
        <v>1</v>
      </c>
      <c r="AT327" s="80" cm="1">
        <f t="array" aca="1" ref="AT327" ca="1">_xlfn.IFS(AT328=1,0,TRIM(INDIRECT("ｄａｔａ!$"&amp;AT$112&amp;"$"&amp;$B327))="",1,TRIM(INDIRECT("ｄａｔａ!$"&amp;AT$112&amp;"$"&amp;$B327))&lt;&gt;"",0)</f>
        <v>1</v>
      </c>
      <c r="AU327" s="80" cm="1">
        <f t="array" aca="1" ref="AU327" ca="1">_xlfn.IFS(AU328=1,0,TRIM(INDIRECT("ｄａｔａ!$"&amp;AU$112&amp;"$"&amp;$B327))="",1,TRIM(INDIRECT("ｄａｔａ!$"&amp;AU$112&amp;"$"&amp;$B327))&lt;&gt;"",0)</f>
        <v>1</v>
      </c>
      <c r="AV327" s="80" cm="1">
        <f t="array" aca="1" ref="AV327" ca="1">_xlfn.IFS(AV328=1,0,TRIM(INDIRECT("ｄａｔａ!$"&amp;AV$112&amp;"$"&amp;$B327))="",1,TRIM(INDIRECT("ｄａｔａ!$"&amp;AV$112&amp;"$"&amp;$B327))&lt;&gt;"",0)</f>
        <v>1</v>
      </c>
      <c r="AW327" s="80" cm="1">
        <f t="array" aca="1" ref="AW327" ca="1">_xlfn.IFS(AW328=1,0,TRIM(INDIRECT("ｄａｔａ!$"&amp;AW$112&amp;"$"&amp;$B327))="",1,TRIM(INDIRECT("ｄａｔａ!$"&amp;AW$112&amp;"$"&amp;$B327))&lt;&gt;"",0)</f>
        <v>1</v>
      </c>
      <c r="AX327" s="80" cm="1">
        <f t="array" aca="1" ref="AX327" ca="1">_xlfn.IFS(AX328=1,0,TRIM(INDIRECT("ｄａｔａ!$"&amp;AX$112&amp;"$"&amp;$B327))="",1,TRIM(INDIRECT("ｄａｔａ!$"&amp;AX$112&amp;"$"&amp;$B327))&lt;&gt;"",0)</f>
        <v>1</v>
      </c>
      <c r="AY327" s="80" cm="1">
        <f t="array" aca="1" ref="AY327" ca="1">_xlfn.IFS(AY328=1,0,TRIM(INDIRECT("ｄａｔａ!$"&amp;AY$112&amp;"$"&amp;$B327))="",1,TRIM(INDIRECT("ｄａｔａ!$"&amp;AY$112&amp;"$"&amp;$B327))&lt;&gt;"",0)</f>
        <v>1</v>
      </c>
      <c r="AZ327" s="80" cm="1">
        <f t="array" aca="1" ref="AZ327" ca="1">_xlfn.IFS(AZ328=1,0,TRIM(INDIRECT("ｄａｔａ!$"&amp;AZ$112&amp;"$"&amp;$B327))="",1,TRIM(INDIRECT("ｄａｔａ!$"&amp;AZ$112&amp;"$"&amp;$B327))&lt;&gt;"",0)</f>
        <v>1</v>
      </c>
      <c r="BA327" s="80">
        <f ca="1">IF(SUM($BB327:$BP327)=15,1,0)</f>
        <v>1</v>
      </c>
      <c r="BB327" s="80" cm="1">
        <f t="array" aca="1" ref="BB327" ca="1">_xlfn.IFS(BB328=1,0,TRIM(INDIRECT("ｄａｔａ!$"&amp;BB$112&amp;"$"&amp;$B327))="",1,TRIM(INDIRECT("ｄａｔａ!$"&amp;BB$112&amp;"$"&amp;$B327))&lt;&gt;"",0)</f>
        <v>1</v>
      </c>
      <c r="BC327" s="80" cm="1">
        <f t="array" aca="1" ref="BC327" ca="1">_xlfn.IFS(BC328=1,0,TRIM(INDIRECT("ｄａｔａ!$"&amp;BC$112&amp;"$"&amp;$B327))="",1,TRIM(INDIRECT("ｄａｔａ!$"&amp;BC$112&amp;"$"&amp;$B327))&lt;&gt;"",0)</f>
        <v>1</v>
      </c>
      <c r="BD327" s="80" cm="1">
        <f t="array" aca="1" ref="BD327" ca="1">_xlfn.IFS(BD328=1,0,TRIM(INDIRECT("ｄａｔａ!$"&amp;BD$112&amp;"$"&amp;$B327))="",1,TRIM(INDIRECT("ｄａｔａ!$"&amp;BD$112&amp;"$"&amp;$B327))&lt;&gt;"",0)</f>
        <v>1</v>
      </c>
      <c r="BE327" s="80" cm="1">
        <f t="array" aca="1" ref="BE327" ca="1">_xlfn.IFS(BE328=1,0,TRIM(INDIRECT("ｄａｔａ!$"&amp;BE$112&amp;"$"&amp;$B327))="",1,TRIM(INDIRECT("ｄａｔａ!$"&amp;BE$112&amp;"$"&amp;$B327))&lt;&gt;"",0)</f>
        <v>1</v>
      </c>
      <c r="BF327" s="80" cm="1">
        <f t="array" aca="1" ref="BF327" ca="1">_xlfn.IFS(BF328=1,0,TRIM(INDIRECT("ｄａｔａ!$"&amp;BF$112&amp;"$"&amp;$B327))="",1,TRIM(INDIRECT("ｄａｔａ!$"&amp;BF$112&amp;"$"&amp;$B327))&lt;&gt;"",0)</f>
        <v>1</v>
      </c>
      <c r="BG327" s="80" cm="1">
        <f t="array" aca="1" ref="BG327" ca="1">_xlfn.IFS(BG328=1,0,TRIM(INDIRECT("ｄａｔａ!$"&amp;BG$112&amp;"$"&amp;$B327))="",1,TRIM(INDIRECT("ｄａｔａ!$"&amp;BG$112&amp;"$"&amp;$B327))&lt;&gt;"",0)</f>
        <v>1</v>
      </c>
      <c r="BH327" s="80" cm="1">
        <f t="array" aca="1" ref="BH327" ca="1">_xlfn.IFS(BH328=1,0,TRIM(INDIRECT("ｄａｔａ!$"&amp;BH$112&amp;"$"&amp;$B327))="",1,TRIM(INDIRECT("ｄａｔａ!$"&amp;BH$112&amp;"$"&amp;$B327))&lt;&gt;"",0)</f>
        <v>1</v>
      </c>
      <c r="BI327" s="80" cm="1">
        <f t="array" aca="1" ref="BI327" ca="1">_xlfn.IFS(BI328=1,0,TRIM(INDIRECT("ｄａｔａ!$"&amp;BI$112&amp;"$"&amp;$B327))="",1,TRIM(INDIRECT("ｄａｔａ!$"&amp;BI$112&amp;"$"&amp;$B327))&lt;&gt;"",0)</f>
        <v>1</v>
      </c>
      <c r="BJ327" s="80" cm="1">
        <f t="array" aca="1" ref="BJ327" ca="1">_xlfn.IFS(BJ328=1,0,TRIM(INDIRECT("ｄａｔａ!$"&amp;BJ$112&amp;"$"&amp;$B327))="",1,TRIM(INDIRECT("ｄａｔａ!$"&amp;BJ$112&amp;"$"&amp;$B327))&lt;&gt;"",0)</f>
        <v>1</v>
      </c>
      <c r="BK327" s="80" cm="1">
        <f t="array" aca="1" ref="BK327" ca="1">_xlfn.IFS(BK328=1,0,TRIM(INDIRECT("ｄａｔａ!$"&amp;BK$112&amp;"$"&amp;$B327))="",1,TRIM(INDIRECT("ｄａｔａ!$"&amp;BK$112&amp;"$"&amp;$B327))&lt;&gt;"",0)</f>
        <v>1</v>
      </c>
      <c r="BL327" s="80" cm="1">
        <f t="array" aca="1" ref="BL327" ca="1">_xlfn.IFS(BL328=1,0,TRIM(INDIRECT("ｄａｔａ!$"&amp;BL$112&amp;"$"&amp;$B327))="",1,TRIM(INDIRECT("ｄａｔａ!$"&amp;BL$112&amp;"$"&amp;$B327))&lt;&gt;"",0)</f>
        <v>1</v>
      </c>
      <c r="BM327" s="80" cm="1">
        <f t="array" aca="1" ref="BM327" ca="1">_xlfn.IFS(BM328=1,0,TRIM(INDIRECT("ｄａｔａ!$"&amp;BM$112&amp;"$"&amp;$B327))="",1,TRIM(INDIRECT("ｄａｔａ!$"&amp;BM$112&amp;"$"&amp;$B327))&lt;&gt;"",0)</f>
        <v>1</v>
      </c>
      <c r="BN327" s="80" cm="1">
        <f t="array" aca="1" ref="BN327" ca="1">_xlfn.IFS(BN328=1,0,TRIM(INDIRECT("ｄａｔａ!$"&amp;BN$112&amp;"$"&amp;$B327))="",1,TRIM(INDIRECT("ｄａｔａ!$"&amp;BN$112&amp;"$"&amp;$B327))&lt;&gt;"",0)</f>
        <v>1</v>
      </c>
      <c r="BO327" s="80" cm="1">
        <f t="array" aca="1" ref="BO327" ca="1">_xlfn.IFS(BO328=1,0,TRIM(INDIRECT("ｄａｔａ!$"&amp;BO$112&amp;"$"&amp;$B327))="",1,TRIM(INDIRECT("ｄａｔａ!$"&amp;BO$112&amp;"$"&amp;$B327))&lt;&gt;"",0)</f>
        <v>1</v>
      </c>
      <c r="BP327" s="80" cm="1">
        <f t="array" aca="1" ref="BP327" ca="1">_xlfn.IFS(BP328=1,0,TRIM(INDIRECT("ｄａｔａ!$"&amp;BP$112&amp;"$"&amp;$B327))="",1,TRIM(INDIRECT("ｄａｔａ!$"&amp;BP$112&amp;"$"&amp;$B327))&lt;&gt;"",0)</f>
        <v>1</v>
      </c>
    </row>
    <row r="328" spans="1:68" x14ac:dyDescent="0.2">
      <c r="B328" s="80">
        <f>VLOOKUP($A325,$A$11:$B$110,2,FALSE)</f>
        <v>60</v>
      </c>
      <c r="C328" s="80" t="s">
        <v>2430</v>
      </c>
      <c r="D328" s="80" cm="1">
        <f t="array" aca="1" ref="D328" ca="1">IF(ISERROR(INDIRECT("ｄａｔａ!$"&amp;D$112&amp;"$"&amp;$B328)),1,0)</f>
        <v>0</v>
      </c>
      <c r="F328" s="80" cm="1">
        <f t="array" aca="1" ref="F328" ca="1">IF(ISERROR(INDIRECT("ｄａｔａ!$"&amp;F$112&amp;"$"&amp;$B328)),1,0)</f>
        <v>0</v>
      </c>
      <c r="G328" s="80" cm="1">
        <f t="array" aca="1" ref="G328" ca="1">IF(ISERROR(INDIRECT("ｄａｔａ!$"&amp;G$112&amp;"$"&amp;$B328)),1,0)</f>
        <v>0</v>
      </c>
      <c r="H328" s="80" cm="1">
        <f t="array" aca="1" ref="H328" ca="1">IF(ISERROR(INDIRECT("ｄａｔａ!$"&amp;H$112&amp;"$"&amp;$B328)),1,0)</f>
        <v>0</v>
      </c>
      <c r="I328" s="80" cm="1">
        <f t="array" aca="1" ref="I328" ca="1">IF(ISERROR(INDIRECT("ｄａｔａ!$"&amp;I$112&amp;"$"&amp;$B328)),1,0)</f>
        <v>0</v>
      </c>
      <c r="J328" s="80" cm="1">
        <f t="array" aca="1" ref="J328" ca="1">IF(ISERROR(INDIRECT("ｄａｔａ!$"&amp;J$112&amp;"$"&amp;$B328)),1,0)</f>
        <v>0</v>
      </c>
      <c r="K328" s="80" cm="1">
        <f t="array" aca="1" ref="K328" ca="1">IF(ISERROR(INDIRECT("ｄａｔａ!$"&amp;K$112&amp;"$"&amp;$B328)),1,0)</f>
        <v>0</v>
      </c>
      <c r="L328" s="80" cm="1">
        <f t="array" aca="1" ref="L328" ca="1">IF(ISERROR(INDIRECT("ｄａｔａ!$"&amp;L$112&amp;"$"&amp;$B328)),1,0)</f>
        <v>0</v>
      </c>
      <c r="M328" s="80" cm="1">
        <f t="array" aca="1" ref="M328" ca="1">IF(ISERROR(INDIRECT("ｄａｔａ!$"&amp;M$112&amp;"$"&amp;$B328)),1,0)</f>
        <v>0</v>
      </c>
      <c r="N328" s="80" cm="1">
        <f t="array" aca="1" ref="N328" ca="1">IF(ISERROR(INDIRECT("ｄａｔａ!$"&amp;N$112&amp;"$"&amp;$B328)),1,0)</f>
        <v>0</v>
      </c>
      <c r="O328" s="80" cm="1">
        <f t="array" aca="1" ref="O328" ca="1">IF(ISERROR(INDIRECT("ｄａｔａ!$"&amp;O$112&amp;"$"&amp;$B328)),1,0)</f>
        <v>0</v>
      </c>
      <c r="P328" s="80" cm="1">
        <f t="array" aca="1" ref="P328" ca="1">IF(ISERROR(INDIRECT("ｄａｔａ!$"&amp;P$112&amp;"$"&amp;$B328)),1,0)</f>
        <v>0</v>
      </c>
      <c r="Q328" s="80" cm="1">
        <f t="array" aca="1" ref="Q328" ca="1">IF(ISERROR(INDIRECT("ｄａｔａ!$"&amp;Q$112&amp;"$"&amp;$B328)),1,0)</f>
        <v>0</v>
      </c>
      <c r="R328" s="80" cm="1">
        <f t="array" aca="1" ref="R328" ca="1">IF(ISERROR(INDIRECT("ｄａｔａ!$"&amp;R$112&amp;"$"&amp;$B328)),1,0)</f>
        <v>0</v>
      </c>
      <c r="S328" s="80" cm="1">
        <f t="array" aca="1" ref="S328" ca="1">IF(ISERROR(INDIRECT("ｄａｔａ!$"&amp;S$112&amp;"$"&amp;$B328)),1,0)</f>
        <v>0</v>
      </c>
      <c r="T328" s="80" cm="1">
        <f t="array" aca="1" ref="T328" ca="1">IF(ISERROR(INDIRECT("ｄａｔａ!$"&amp;T$112&amp;"$"&amp;$B328)),1,0)</f>
        <v>0</v>
      </c>
      <c r="U328" s="80" cm="1">
        <f t="array" aca="1" ref="U328" ca="1">IF(ISERROR(INDIRECT("ｄａｔａ!$"&amp;U$112&amp;"$"&amp;$B328)),1,0)</f>
        <v>0</v>
      </c>
      <c r="V328" s="80" cm="1">
        <f t="array" aca="1" ref="V328" ca="1">IF(ISERROR(INDIRECT("ｄａｔａ!$"&amp;V$112&amp;"$"&amp;$B328)),1,0)</f>
        <v>0</v>
      </c>
      <c r="W328" s="80" cm="1">
        <f t="array" aca="1" ref="W328" ca="1">IF(ISERROR(INDIRECT("ｄａｔａ!$"&amp;W$112&amp;"$"&amp;$B328)),1,0)</f>
        <v>0</v>
      </c>
      <c r="X328" s="80">
        <f ca="1">IF(SUM($Y326:$AO326,$Y328:$AO328)&gt;0,1,0)</f>
        <v>0</v>
      </c>
      <c r="Y328" s="80" cm="1">
        <f t="array" aca="1" ref="Y328" ca="1">IF(ISERROR(INDIRECT("ｄａｔａ!$"&amp;Y$112&amp;"$"&amp;$B328)),1,0)</f>
        <v>0</v>
      </c>
      <c r="Z328" s="80" cm="1">
        <f t="array" aca="1" ref="Z328" ca="1">IF(ISERROR(INDIRECT("ｄａｔａ!$"&amp;Z$112&amp;"$"&amp;$B328)),1,0)</f>
        <v>0</v>
      </c>
      <c r="AA328" s="80" cm="1">
        <f t="array" aca="1" ref="AA328" ca="1">IF(ISERROR(INDIRECT("ｄａｔａ!$"&amp;AA$112&amp;"$"&amp;$B328)),1,0)</f>
        <v>0</v>
      </c>
      <c r="AB328" s="80" cm="1">
        <f t="array" aca="1" ref="AB328" ca="1">IF(ISERROR(INDIRECT("ｄａｔａ!$"&amp;AB$112&amp;"$"&amp;$B328)),1,0)</f>
        <v>0</v>
      </c>
      <c r="AC328" s="80" cm="1">
        <f t="array" aca="1" ref="AC328" ca="1">IF(ISERROR(INDIRECT("ｄａｔａ!$"&amp;AC$112&amp;"$"&amp;$B328)),1,0)</f>
        <v>0</v>
      </c>
      <c r="AD328" s="80" cm="1">
        <f t="array" aca="1" ref="AD328" ca="1">IF(ISERROR(INDIRECT("ｄａｔａ!$"&amp;AD$112&amp;"$"&amp;$B328)),1,0)</f>
        <v>0</v>
      </c>
      <c r="AE328" s="80" cm="1">
        <f t="array" aca="1" ref="AE328" ca="1">IF(ISERROR(INDIRECT("ｄａｔａ!$"&amp;AE$112&amp;"$"&amp;$B328)),1,0)</f>
        <v>0</v>
      </c>
      <c r="AF328" s="80" cm="1">
        <f t="array" aca="1" ref="AF328" ca="1">IF(ISERROR(INDIRECT("ｄａｔａ!$"&amp;AF$112&amp;"$"&amp;$B328)),1,0)</f>
        <v>0</v>
      </c>
      <c r="AG328" s="80" cm="1">
        <f t="array" aca="1" ref="AG328" ca="1">IF(ISERROR(INDIRECT("ｄａｔａ!$"&amp;AG$112&amp;"$"&amp;$B328)),1,0)</f>
        <v>0</v>
      </c>
      <c r="AH328" s="80" cm="1">
        <f t="array" aca="1" ref="AH328" ca="1">IF(ISERROR(INDIRECT("ｄａｔａ!$"&amp;AH$112&amp;"$"&amp;$B328)),1,0)</f>
        <v>0</v>
      </c>
      <c r="AI328" s="80" cm="1">
        <f t="array" aca="1" ref="AI328" ca="1">IF(ISERROR(INDIRECT("ｄａｔａ!$"&amp;AI$112&amp;"$"&amp;$B328)),1,0)</f>
        <v>0</v>
      </c>
      <c r="AJ328" s="80" cm="1">
        <f t="array" aca="1" ref="AJ328" ca="1">IF(ISERROR(INDIRECT("ｄａｔａ!$"&amp;AJ$112&amp;"$"&amp;$B328)),1,0)</f>
        <v>0</v>
      </c>
      <c r="AK328" s="80" cm="1">
        <f t="array" aca="1" ref="AK328" ca="1">IF(ISERROR(INDIRECT("ｄａｔａ!$"&amp;AK$112&amp;"$"&amp;$B328)),1,0)</f>
        <v>0</v>
      </c>
      <c r="AL328" s="80" cm="1">
        <f t="array" aca="1" ref="AL328" ca="1">IF(ISERROR(INDIRECT("ｄａｔａ!$"&amp;AL$112&amp;"$"&amp;$B328)),1,0)</f>
        <v>0</v>
      </c>
      <c r="AM328" s="80" cm="1">
        <f t="array" aca="1" ref="AM328" ca="1">IF(ISERROR(INDIRECT("ｄａｔａ!$"&amp;AM$112&amp;"$"&amp;$B328)),1,0)</f>
        <v>0</v>
      </c>
      <c r="AN328" s="80" cm="1">
        <f t="array" aca="1" ref="AN328" ca="1">IF(ISERROR(INDIRECT("ｄａｔａ!$"&amp;AN$112&amp;"$"&amp;$B328)),1,0)</f>
        <v>0</v>
      </c>
      <c r="AO328" s="80" cm="1">
        <f t="array" aca="1" ref="AO328" ca="1">IF(ISERROR(INDIRECT("ｄａｔａ!$"&amp;AO$112&amp;"$"&amp;$B328)),1,0)</f>
        <v>0</v>
      </c>
      <c r="AP328" s="80">
        <f ca="1">IF(SUM($AQ326:$AZ326,$AQ328:$AZ328)&gt;0,1,0)</f>
        <v>0</v>
      </c>
      <c r="AQ328" s="80" cm="1">
        <f t="array" aca="1" ref="AQ328" ca="1">IF(ISERROR(INDIRECT("ｄａｔａ!$"&amp;AQ$112&amp;"$"&amp;$B328)),1,0)</f>
        <v>0</v>
      </c>
      <c r="AR328" s="80" cm="1">
        <f t="array" aca="1" ref="AR328" ca="1">IF(ISERROR(INDIRECT("ｄａｔａ!$"&amp;AR$112&amp;"$"&amp;$B328)),1,0)</f>
        <v>0</v>
      </c>
      <c r="AS328" s="80" cm="1">
        <f t="array" aca="1" ref="AS328" ca="1">IF(ISERROR(INDIRECT("ｄａｔａ!$"&amp;AS$112&amp;"$"&amp;$B328)),1,0)</f>
        <v>0</v>
      </c>
      <c r="AT328" s="80" cm="1">
        <f t="array" aca="1" ref="AT328" ca="1">IF(ISERROR(INDIRECT("ｄａｔａ!$"&amp;AT$112&amp;"$"&amp;$B328)),1,0)</f>
        <v>0</v>
      </c>
      <c r="AU328" s="80" cm="1">
        <f t="array" aca="1" ref="AU328" ca="1">IF(ISERROR(INDIRECT("ｄａｔａ!$"&amp;AU$112&amp;"$"&amp;$B328)),1,0)</f>
        <v>0</v>
      </c>
      <c r="AV328" s="80" cm="1">
        <f t="array" aca="1" ref="AV328" ca="1">IF(ISERROR(INDIRECT("ｄａｔａ!$"&amp;AV$112&amp;"$"&amp;$B328)),1,0)</f>
        <v>0</v>
      </c>
      <c r="AW328" s="80" cm="1">
        <f t="array" aca="1" ref="AW328" ca="1">IF(ISERROR(INDIRECT("ｄａｔａ!$"&amp;AW$112&amp;"$"&amp;$B328)),1,0)</f>
        <v>0</v>
      </c>
      <c r="AX328" s="80" cm="1">
        <f t="array" aca="1" ref="AX328" ca="1">IF(ISERROR(INDIRECT("ｄａｔａ!$"&amp;AX$112&amp;"$"&amp;$B328)),1,0)</f>
        <v>0</v>
      </c>
      <c r="AY328" s="80" cm="1">
        <f t="array" aca="1" ref="AY328" ca="1">IF(ISERROR(INDIRECT("ｄａｔａ!$"&amp;AY$112&amp;"$"&amp;$B328)),1,0)</f>
        <v>0</v>
      </c>
      <c r="AZ328" s="80" cm="1">
        <f t="array" aca="1" ref="AZ328" ca="1">IF(ISERROR(INDIRECT("ｄａｔａ!$"&amp;AZ$112&amp;"$"&amp;$B328)),1,0)</f>
        <v>0</v>
      </c>
      <c r="BA328" s="80">
        <f ca="1">IF(SUM($BB326:$BP326,$BB328:$BP328)&gt;0,1,0)</f>
        <v>0</v>
      </c>
      <c r="BB328" s="80" cm="1">
        <f t="array" aca="1" ref="BB328" ca="1">IF(ISERROR(INDIRECT("ｄａｔａ!$"&amp;BB$112&amp;"$"&amp;$B328)),1,0)</f>
        <v>0</v>
      </c>
      <c r="BC328" s="80" cm="1">
        <f t="array" aca="1" ref="BC328" ca="1">IF(ISERROR(INDIRECT("ｄａｔａ!$"&amp;BC$112&amp;"$"&amp;$B328)),1,0)</f>
        <v>0</v>
      </c>
      <c r="BD328" s="80" cm="1">
        <f t="array" aca="1" ref="BD328" ca="1">IF(ISERROR(INDIRECT("ｄａｔａ!$"&amp;BD$112&amp;"$"&amp;$B328)),1,0)</f>
        <v>0</v>
      </c>
      <c r="BE328" s="80" cm="1">
        <f t="array" aca="1" ref="BE328" ca="1">IF(ISERROR(INDIRECT("ｄａｔａ!$"&amp;BE$112&amp;"$"&amp;$B328)),1,0)</f>
        <v>0</v>
      </c>
      <c r="BF328" s="80" cm="1">
        <f t="array" aca="1" ref="BF328" ca="1">IF(ISERROR(INDIRECT("ｄａｔａ!$"&amp;BF$112&amp;"$"&amp;$B328)),1,0)</f>
        <v>0</v>
      </c>
      <c r="BG328" s="80" cm="1">
        <f t="array" aca="1" ref="BG328" ca="1">IF(ISERROR(INDIRECT("ｄａｔａ!$"&amp;BG$112&amp;"$"&amp;$B328)),1,0)</f>
        <v>0</v>
      </c>
      <c r="BH328" s="80" cm="1">
        <f t="array" aca="1" ref="BH328" ca="1">IF(ISERROR(INDIRECT("ｄａｔａ!$"&amp;BH$112&amp;"$"&amp;$B328)),1,0)</f>
        <v>0</v>
      </c>
      <c r="BI328" s="80" cm="1">
        <f t="array" aca="1" ref="BI328" ca="1">IF(ISERROR(INDIRECT("ｄａｔａ!$"&amp;BI$112&amp;"$"&amp;$B328)),1,0)</f>
        <v>0</v>
      </c>
      <c r="BJ328" s="80" cm="1">
        <f t="array" aca="1" ref="BJ328" ca="1">IF(ISERROR(INDIRECT("ｄａｔａ!$"&amp;BJ$112&amp;"$"&amp;$B328)),1,0)</f>
        <v>0</v>
      </c>
      <c r="BK328" s="80" cm="1">
        <f t="array" aca="1" ref="BK328" ca="1">IF(ISERROR(INDIRECT("ｄａｔａ!$"&amp;BK$112&amp;"$"&amp;$B328)),1,0)</f>
        <v>0</v>
      </c>
      <c r="BL328" s="80" cm="1">
        <f t="array" aca="1" ref="BL328" ca="1">IF(ISERROR(INDIRECT("ｄａｔａ!$"&amp;BL$112&amp;"$"&amp;$B328)),1,0)</f>
        <v>0</v>
      </c>
      <c r="BM328" s="80" cm="1">
        <f t="array" aca="1" ref="BM328" ca="1">IF(ISERROR(INDIRECT("ｄａｔａ!$"&amp;BM$112&amp;"$"&amp;$B328)),1,0)</f>
        <v>0</v>
      </c>
      <c r="BN328" s="80" cm="1">
        <f t="array" aca="1" ref="BN328" ca="1">IF(ISERROR(INDIRECT("ｄａｔａ!$"&amp;BN$112&amp;"$"&amp;$B328)),1,0)</f>
        <v>0</v>
      </c>
      <c r="BO328" s="80" cm="1">
        <f t="array" aca="1" ref="BO328" ca="1">IF(ISERROR(INDIRECT("ｄａｔａ!$"&amp;BO$112&amp;"$"&amp;$B328)),1,0)</f>
        <v>0</v>
      </c>
      <c r="BP328" s="80" cm="1">
        <f t="array" aca="1" ref="BP328" ca="1">IF(ISERROR(INDIRECT("ｄａｔａ!$"&amp;BP$112&amp;"$"&amp;$B328)),1,0)</f>
        <v>0</v>
      </c>
    </row>
    <row r="329" spans="1:68" x14ac:dyDescent="0.2">
      <c r="A329" s="80" t="s">
        <v>2372</v>
      </c>
      <c r="B329" s="80">
        <f>VLOOKUP($A329,$A$11:$B$110,2,FALSE)</f>
        <v>61</v>
      </c>
      <c r="C329" s="80" t="s">
        <v>2435</v>
      </c>
      <c r="D329" s="80" cm="1">
        <f t="array" aca="1" ref="D329" ca="1">_xlfn.IFS(D330=1,0,D331=1,0,AND(INDIRECT("ｄａｔａ!$"&amp;D$112&amp;"$"&amp;$B329)&lt;=INDIRECT("kikan!$Q$11"),INDIRECT("ｄａｔａ!$"&amp;D$112&amp;"$"&amp;$B329)&gt;=INDIRECT("kikan!$K$11")),0,TRUE,1)</f>
        <v>0</v>
      </c>
      <c r="F329" s="80">
        <v>0</v>
      </c>
      <c r="G329" s="80">
        <v>0</v>
      </c>
      <c r="H329" s="80">
        <v>0</v>
      </c>
      <c r="I329" s="80" cm="1">
        <f t="array" aca="1" ref="I329" ca="1">_xlfn.IFS(I330=1,0,I331=1,0,INDIRECT("ｄａｔａ!$"&amp;I$112&amp;"$"&amp;$B329)&gt;=INDIRECT("kikan!$I$11"),0,TRUE,1)</f>
        <v>0</v>
      </c>
      <c r="J329" s="80" cm="1">
        <f t="array" aca="1" ref="J329" ca="1">_xlfn.IFS(D332=1,0,I329=1,0,J330=1,0,I331=1,0,J331=1,0,INDIRECT("ｄａｔａ!$"&amp;I$112&amp;"$"&amp;$B329)&gt;INDIRECT("kikan!$I$11"),0,INDIRECT("ｄａｔａ!$"&amp;J$112&amp;"$"&amp;$B329)&gt;=INDIRECT("ｄａｔａ!$"&amp;D$112&amp;"$"&amp;$B329),0,TRUE,1)</f>
        <v>0</v>
      </c>
      <c r="K329" s="80" cm="1">
        <f t="array" aca="1" ref="K329" ca="1">_xlfn.IFS(K330=1,0,K331=1,0,AND(INDIRECT("ｄａｔａ!$"&amp;K$112&amp;"$"&amp;$B330)&gt;0,INDIRECT("ｄａｔａ!$"&amp;K$112&amp;"$"&amp;$B330)&lt;10000),0,TRUE,1)</f>
        <v>0</v>
      </c>
      <c r="L329" s="80" cm="1">
        <f t="array" aca="1" ref="L329" ca="1">_xlfn.IFS(L330=1,0,L331=1,0,INDIRECT("ｄａｔａ!$"&amp;L$112&amp;"$"&amp;$B329)&lt;20000,1,TRUE,0)</f>
        <v>0</v>
      </c>
      <c r="M329" s="80">
        <v>0</v>
      </c>
      <c r="N329" s="80">
        <v>0</v>
      </c>
      <c r="O329" s="80" cm="1">
        <f t="array" aca="1" ref="O329" ca="1">_xlfn.IFS(O332=1,0,INDIRECT("ｄａｔａ!$"&amp;O$112&amp;"$"&amp;$B330)=4,1,TRUE,0)</f>
        <v>0</v>
      </c>
      <c r="P329" s="80" cm="1">
        <f t="array" aca="1" ref="P329" ca="1">_xlfn.IFS(P332=1,0,AND(INDIRECT("ｄａｔａ!$"&amp;P$112&amp;"$"&amp;$B330)&lt;=3,INDIRECT("ｄａｔａ!$"&amp;P$112&amp;"$"&amp;$B330)&gt;0),1,TRUE,0)</f>
        <v>0</v>
      </c>
      <c r="Q329" s="80" cm="1">
        <f t="array" aca="1" ref="Q329" ca="1">_xlfn.IFS(Q332=1,0,INDIRECT("ｄａｔａ!$"&amp;Q$112&amp;"$"&amp;$B329)=1,1,TRUE,0)</f>
        <v>0</v>
      </c>
      <c r="R329" s="80">
        <v>0</v>
      </c>
      <c r="S329" s="80">
        <v>0</v>
      </c>
      <c r="T329" s="80">
        <v>0</v>
      </c>
      <c r="U329" s="80">
        <v>0</v>
      </c>
      <c r="V329" s="80">
        <v>0</v>
      </c>
      <c r="W329" s="80">
        <v>0</v>
      </c>
      <c r="X329" s="80">
        <f ca="1">IF(AND(SUM($Y329:$AO329)=0,17-SUM($Y331:$AO331)&gt;1),1,0)</f>
        <v>0</v>
      </c>
      <c r="Y329" s="80" cm="1">
        <f t="array" aca="1" ref="Y329" ca="1">_xlfn.IFS(Y332=1,0,INDIRECT("ｄａｔａ!$"&amp;Y$112&amp;"$"&amp;$B329)=2,1,TRUE,0)</f>
        <v>0</v>
      </c>
      <c r="Z329" s="80" cm="1">
        <f t="array" aca="1" ref="Z329" ca="1">_xlfn.IFS(Z332=1,0,INDIRECT("ｄａｔａ!$"&amp;Z$112&amp;"$"&amp;$B329)=2,1,TRUE,0)</f>
        <v>0</v>
      </c>
      <c r="AA329" s="80" cm="1">
        <f t="array" aca="1" ref="AA329" ca="1">_xlfn.IFS(AA332=1,0,INDIRECT("ｄａｔａ!$"&amp;AA$112&amp;"$"&amp;$B329)=2,1,TRUE,0)</f>
        <v>0</v>
      </c>
      <c r="AB329" s="80" cm="1">
        <f t="array" aca="1" ref="AB329" ca="1">_xlfn.IFS(AB332=1,0,INDIRECT("ｄａｔａ!$"&amp;AB$112&amp;"$"&amp;$B329)=2,1,TRUE,0)</f>
        <v>0</v>
      </c>
      <c r="AC329" s="80" cm="1">
        <f t="array" aca="1" ref="AC329" ca="1">_xlfn.IFS(AC332=1,0,INDIRECT("ｄａｔａ!$"&amp;AC$112&amp;"$"&amp;$B329)=2,1,TRUE,0)</f>
        <v>0</v>
      </c>
      <c r="AD329" s="80" cm="1">
        <f t="array" aca="1" ref="AD329" ca="1">_xlfn.IFS(AD332=1,0,INDIRECT("ｄａｔａ!$"&amp;AD$112&amp;"$"&amp;$B329)=2,1,TRUE,0)</f>
        <v>0</v>
      </c>
      <c r="AE329" s="80" cm="1">
        <f t="array" aca="1" ref="AE329" ca="1">_xlfn.IFS(AE332=1,0,INDIRECT("ｄａｔａ!$"&amp;AE$112&amp;"$"&amp;$B329)=2,1,TRUE,0)</f>
        <v>0</v>
      </c>
      <c r="AF329" s="80" cm="1">
        <f t="array" aca="1" ref="AF329" ca="1">_xlfn.IFS(AF332=1,0,INDIRECT("ｄａｔａ!$"&amp;AF$112&amp;"$"&amp;$B329)=2,1,TRUE,0)</f>
        <v>0</v>
      </c>
      <c r="AG329" s="80" cm="1">
        <f t="array" aca="1" ref="AG329" ca="1">_xlfn.IFS(AG332=1,0,INDIRECT("ｄａｔａ!$"&amp;AG$112&amp;"$"&amp;$B329)=2,1,TRUE,0)</f>
        <v>0</v>
      </c>
      <c r="AH329" s="80" cm="1">
        <f t="array" aca="1" ref="AH329" ca="1">_xlfn.IFS(AH332=1,0,INDIRECT("ｄａｔａ!$"&amp;AH$112&amp;"$"&amp;$B329)=2,1,TRUE,0)</f>
        <v>0</v>
      </c>
      <c r="AI329" s="80" cm="1">
        <f t="array" aca="1" ref="AI329" ca="1">_xlfn.IFS(AI332=1,0,INDIRECT("ｄａｔａ!$"&amp;AI$112&amp;"$"&amp;$B329)=2,1,TRUE,0)</f>
        <v>0</v>
      </c>
      <c r="AJ329" s="80" cm="1">
        <f t="array" aca="1" ref="AJ329" ca="1">_xlfn.IFS(AJ332=1,0,INDIRECT("ｄａｔａ!$"&amp;AJ$112&amp;"$"&amp;$B329)=2,1,TRUE,0)</f>
        <v>0</v>
      </c>
      <c r="AK329" s="80" cm="1">
        <f t="array" aca="1" ref="AK329" ca="1">_xlfn.IFS(AK332=1,0,INDIRECT("ｄａｔａ!$"&amp;AK$112&amp;"$"&amp;$B329)=2,1,TRUE,0)</f>
        <v>0</v>
      </c>
      <c r="AL329" s="80" cm="1">
        <f t="array" aca="1" ref="AL329" ca="1">_xlfn.IFS(AL332=1,0,INDIRECT("ｄａｔａ!$"&amp;AL$112&amp;"$"&amp;$B329)=2,1,TRUE,0)</f>
        <v>0</v>
      </c>
      <c r="AM329" s="80" cm="1">
        <f t="array" aca="1" ref="AM329" ca="1">_xlfn.IFS(AM332=1,0,INDIRECT("ｄａｔａ!$"&amp;AM$112&amp;"$"&amp;$B329)=2,1,TRUE,0)</f>
        <v>0</v>
      </c>
      <c r="AN329" s="80" cm="1">
        <f t="array" aca="1" ref="AN329" ca="1">_xlfn.IFS(AN332=1,0,INDIRECT("ｄａｔａ!$"&amp;AN$112&amp;"$"&amp;$B329)=2,1,TRUE,0)</f>
        <v>0</v>
      </c>
      <c r="AO329" s="80" cm="1">
        <f t="array" aca="1" ref="AO329" ca="1">_xlfn.IFS(AO332=1,0,INDIRECT("ｄａｔａ!$"&amp;AO$112&amp;"$"&amp;$B329)=2,1,TRUE,0)</f>
        <v>0</v>
      </c>
      <c r="AP329" s="80">
        <f ca="1">IF(AND(SUM($AQ329:$AZ329)=0,10-SUM($AQ331:$AZ331)&gt;1),1,0)</f>
        <v>0</v>
      </c>
      <c r="AQ329" s="80" cm="1">
        <f t="array" aca="1" ref="AQ329" ca="1">_xlfn.IFS(AQ332=1,0,INDIRECT("ｄａｔａ!$"&amp;AQ$112&amp;"$"&amp;$B329)=2,1,TRUE,0)</f>
        <v>0</v>
      </c>
      <c r="AR329" s="80" cm="1">
        <f t="array" aca="1" ref="AR329" ca="1">_xlfn.IFS(AR332=1,0,INDIRECT("ｄａｔａ!$"&amp;AR$112&amp;"$"&amp;$B329)=2,1,TRUE,0)</f>
        <v>0</v>
      </c>
      <c r="AS329" s="80" cm="1">
        <f t="array" aca="1" ref="AS329" ca="1">_xlfn.IFS(AS332=1,0,INDIRECT("ｄａｔａ!$"&amp;AS$112&amp;"$"&amp;$B329)=2,1,TRUE,0)</f>
        <v>0</v>
      </c>
      <c r="AT329" s="80" cm="1">
        <f t="array" aca="1" ref="AT329" ca="1">_xlfn.IFS(AT332=1,0,INDIRECT("ｄａｔａ!$"&amp;AT$112&amp;"$"&amp;$B329)=2,1,TRUE,0)</f>
        <v>0</v>
      </c>
      <c r="AU329" s="80" cm="1">
        <f t="array" aca="1" ref="AU329" ca="1">_xlfn.IFS(AU332=1,0,INDIRECT("ｄａｔａ!$"&amp;AU$112&amp;"$"&amp;$B329)=2,1,TRUE,0)</f>
        <v>0</v>
      </c>
      <c r="AV329" s="80" cm="1">
        <f t="array" aca="1" ref="AV329" ca="1">_xlfn.IFS(AV332=1,0,INDIRECT("ｄａｔａ!$"&amp;AV$112&amp;"$"&amp;$B329)=2,1,TRUE,0)</f>
        <v>0</v>
      </c>
      <c r="AW329" s="80" cm="1">
        <f t="array" aca="1" ref="AW329" ca="1">_xlfn.IFS(AW332=1,0,INDIRECT("ｄａｔａ!$"&amp;AW$112&amp;"$"&amp;$B329)=2,1,TRUE,0)</f>
        <v>0</v>
      </c>
      <c r="AX329" s="80" cm="1">
        <f t="array" aca="1" ref="AX329" ca="1">_xlfn.IFS(AX332=1,0,INDIRECT("ｄａｔａ!$"&amp;AX$112&amp;"$"&amp;$B329)=2,1,TRUE,0)</f>
        <v>0</v>
      </c>
      <c r="AY329" s="80" cm="1">
        <f t="array" aca="1" ref="AY329" ca="1">_xlfn.IFS(AY332=1,0,INDIRECT("ｄａｔａ!$"&amp;AY$112&amp;"$"&amp;$B329)=2,1,TRUE,0)</f>
        <v>0</v>
      </c>
      <c r="AZ329" s="80" cm="1">
        <f t="array" aca="1" ref="AZ329" ca="1">_xlfn.IFS(AZ332=1,0,INDIRECT("ｄａｔａ!$"&amp;AZ$112&amp;"$"&amp;$B329)=2,1,TRUE,0)</f>
        <v>0</v>
      </c>
      <c r="BA329" s="80">
        <f ca="1">IF(AND(SUM($BB329:$BP329)=0,15-SUM($BB331:$BP331)&gt;1),1,0)</f>
        <v>0</v>
      </c>
      <c r="BB329" s="80" cm="1">
        <f t="array" aca="1" ref="BB329" ca="1">_xlfn.IFS(BB332=1,0,INDIRECT("ｄａｔａ!$"&amp;BB$112&amp;"$"&amp;$B329)=2,1,TRUE,0)</f>
        <v>0</v>
      </c>
      <c r="BC329" s="80" cm="1">
        <f t="array" aca="1" ref="BC329" ca="1">_xlfn.IFS(BC332=1,0,INDIRECT("ｄａｔａ!$"&amp;BC$112&amp;"$"&amp;$B329)=2,1,TRUE,0)</f>
        <v>0</v>
      </c>
      <c r="BD329" s="80" cm="1">
        <f t="array" aca="1" ref="BD329" ca="1">_xlfn.IFS(BD332=1,0,INDIRECT("ｄａｔａ!$"&amp;BD$112&amp;"$"&amp;$B329)=2,1,TRUE,0)</f>
        <v>0</v>
      </c>
      <c r="BE329" s="80" cm="1">
        <f t="array" aca="1" ref="BE329" ca="1">_xlfn.IFS(BE332=1,0,INDIRECT("ｄａｔａ!$"&amp;BE$112&amp;"$"&amp;$B329)=2,1,TRUE,0)</f>
        <v>0</v>
      </c>
      <c r="BF329" s="80" cm="1">
        <f t="array" aca="1" ref="BF329" ca="1">_xlfn.IFS(BF332=1,0,INDIRECT("ｄａｔａ!$"&amp;BF$112&amp;"$"&amp;$B329)=2,1,TRUE,0)</f>
        <v>0</v>
      </c>
      <c r="BG329" s="80" cm="1">
        <f t="array" aca="1" ref="BG329" ca="1">_xlfn.IFS(BG332=1,0,INDIRECT("ｄａｔａ!$"&amp;BG$112&amp;"$"&amp;$B329)=2,1,TRUE,0)</f>
        <v>0</v>
      </c>
      <c r="BH329" s="80" cm="1">
        <f t="array" aca="1" ref="BH329" ca="1">_xlfn.IFS(BH332=1,0,INDIRECT("ｄａｔａ!$"&amp;BH$112&amp;"$"&amp;$B329)=2,1,TRUE,0)</f>
        <v>0</v>
      </c>
      <c r="BI329" s="80" cm="1">
        <f t="array" aca="1" ref="BI329" ca="1">_xlfn.IFS(BI332=1,0,INDIRECT("ｄａｔａ!$"&amp;BI$112&amp;"$"&amp;$B329)=2,1,TRUE,0)</f>
        <v>0</v>
      </c>
      <c r="BJ329" s="80" cm="1">
        <f t="array" aca="1" ref="BJ329" ca="1">_xlfn.IFS(BJ332=1,0,INDIRECT("ｄａｔａ!$"&amp;BJ$112&amp;"$"&amp;$B329)=2,1,TRUE,0)</f>
        <v>0</v>
      </c>
      <c r="BK329" s="80" cm="1">
        <f t="array" aca="1" ref="BK329" ca="1">_xlfn.IFS(BK332=1,0,INDIRECT("ｄａｔａ!$"&amp;BK$112&amp;"$"&amp;$B329)=2,1,TRUE,0)</f>
        <v>0</v>
      </c>
      <c r="BL329" s="80" cm="1">
        <f t="array" aca="1" ref="BL329" ca="1">_xlfn.IFS(BL332=1,0,INDIRECT("ｄａｔａ!$"&amp;BL$112&amp;"$"&amp;$B329)=2,1,TRUE,0)</f>
        <v>0</v>
      </c>
      <c r="BM329" s="80" cm="1">
        <f t="array" aca="1" ref="BM329" ca="1">_xlfn.IFS(BM332=1,0,INDIRECT("ｄａｔａ!$"&amp;BM$112&amp;"$"&amp;$B329)=2,1,TRUE,0)</f>
        <v>0</v>
      </c>
      <c r="BN329" s="80" cm="1">
        <f t="array" aca="1" ref="BN329" ca="1">_xlfn.IFS(BN332=1,0,INDIRECT("ｄａｔａ!$"&amp;BN$112&amp;"$"&amp;$B329)=2,1,TRUE,0)</f>
        <v>0</v>
      </c>
      <c r="BO329" s="80" cm="1">
        <f t="array" aca="1" ref="BO329" ca="1">_xlfn.IFS(BO332=1,0,INDIRECT("ｄａｔａ!$"&amp;BO$112&amp;"$"&amp;$B329)=2,1,TRUE,0)</f>
        <v>0</v>
      </c>
      <c r="BP329" s="80" cm="1">
        <f t="array" aca="1" ref="BP329" ca="1">_xlfn.IFS(BP332=1,0,INDIRECT("ｄａｔａ!$"&amp;BP$112&amp;"$"&amp;$B329)=2,1,TRUE,0)</f>
        <v>0</v>
      </c>
    </row>
    <row r="330" spans="1:68" x14ac:dyDescent="0.2">
      <c r="B330" s="80">
        <f>VLOOKUP($A329,$A$11:$B$110,2,FALSE)</f>
        <v>61</v>
      </c>
      <c r="C330" s="80" t="s">
        <v>2437</v>
      </c>
      <c r="D330" s="80" cm="1">
        <f t="array" aca="1" ref="D330" ca="1">_xlfn.IFS(D331=1,0,AND(ISNUMBER(INDIRECT("ｄａｔａ!$"&amp;D$112&amp;"$"&amp;$B330)),INDIRECT("ｄａｔａ!$"&amp;D$112&amp;"$"&amp;$B330)&lt;=12,INDIRECT("ｄａｔａ!$"&amp;D$112&amp;"$"&amp;$B330)&gt;=1),0,TRUE,1)</f>
        <v>1</v>
      </c>
      <c r="F330" s="80">
        <v>0</v>
      </c>
      <c r="G330" s="80">
        <v>0</v>
      </c>
      <c r="H330" s="80">
        <v>0</v>
      </c>
      <c r="I330" s="80" cm="1">
        <f t="array" aca="1" ref="I330" ca="1">_xlfn.IFS(I331=1,0,AND(ISNUMBER(INDIRECT("ｄａｔａ!$"&amp;I$112&amp;"$"&amp;$B330)),LEN(INDIRECT("ｄａｔａ!$"&amp;I$112&amp;"$"&amp;$B330))=4),0,TRUE,1)</f>
        <v>0</v>
      </c>
      <c r="J330" s="80" cm="1">
        <f t="array" aca="1" ref="J330" ca="1">_xlfn.IFS(J331=1,0,AND(ISNUMBER(INDIRECT("ｄａｔａ!$"&amp;J$112&amp;"$"&amp;$B330)),INDIRECT("ｄａｔａ!$"&amp;J$112&amp;"$"&amp;$B330)&lt;=12,INDIRECT("ｄａｔａ!$"&amp;J$112&amp;"$"&amp;$B330)&gt;=1),0,TRUE,1)</f>
        <v>0</v>
      </c>
      <c r="K330" s="80" cm="1">
        <f t="array" aca="1" ref="K330" ca="1">_xlfn.IFS(K331=1,0,ISNUMBER(INDIRECT("ｄａｔａ!$"&amp;K$112&amp;"$"&amp;$B330)),0,TRUE,1)</f>
        <v>0</v>
      </c>
      <c r="L330" s="80" cm="1">
        <f t="array" aca="1" ref="L330" ca="1">_xlfn.IFS(L331=1,0,AND(ISNUMBER(INDIRECT("ｄａｔａ!$"&amp;L$112&amp;"$"&amp;$B330)),INDIRECT("ｄａｔａ!$"&amp;L$112&amp;"$"&amp;$B330)&gt;0),0,TRUE,1)</f>
        <v>0</v>
      </c>
      <c r="M330" s="80" cm="1">
        <f t="array" aca="1" ref="M330" ca="1">_xlfn.IFS(M331=1,0,AND(INDIRECT("ｄａｔａ!$"&amp;M$112&amp;"$"&amp;$B330)&lt;=5,INDIRECT("ｄａｔａ!$"&amp;M$112&amp;"$"&amp;$B330)&gt;0),0,TRUE,1)</f>
        <v>0</v>
      </c>
      <c r="N330" s="80" cm="1">
        <f t="array" aca="1" ref="N330" ca="1">_xlfn.IFS(N331=1,0,AND(INDIRECT("ｄａｔａ!$"&amp;N$112&amp;"$"&amp;$B330)&lt;=2,INDIRECT("ｄａｔａ!$"&amp;N$112&amp;"$"&amp;$B330)&gt;0),0,TRUE,1)</f>
        <v>0</v>
      </c>
      <c r="O330" s="80" cm="1">
        <f t="array" aca="1" ref="O330" ca="1">_xlfn.IFS(O331=1,0,AND(INDIRECT("ｄａｔａ!$"&amp;O$112&amp;"$"&amp;$B330)&lt;=4,INDIRECT("ｄａｔａ!$"&amp;O$112&amp;"$"&amp;$B330)&gt;0),0,TRUE,1)</f>
        <v>0</v>
      </c>
      <c r="P330" s="80" cm="1">
        <f t="array" aca="1" ref="P330" ca="1">_xlfn.IFS(P331=1,0,AND(INDIRECT("ｄａｔａ!$"&amp;P$112&amp;"$"&amp;$B330)&lt;=3,INDIRECT("ｄａｔａ!$"&amp;P$112&amp;"$"&amp;$B330)&gt;0),0,TRUE,1)</f>
        <v>0</v>
      </c>
      <c r="Q330" s="80" cm="1">
        <f t="array" aca="1" ref="Q330" ca="1">_xlfn.IFS(Q331=1,0,AND(INDIRECT("ｄａｔａ!$"&amp;Q$112&amp;"$"&amp;$B330)&lt;=2,INDIRECT("ｄａｔａ!$"&amp;Q$112&amp;"$"&amp;$B330)&gt;0),0,TRUE,1)</f>
        <v>0</v>
      </c>
      <c r="R330" s="80" cm="1">
        <f t="array" aca="1" ref="R330" ca="1">_xlfn.IFS(R331=1,0,AND(INDIRECT("ｄａｔａ!$"&amp;R$112&amp;"$"&amp;$B330)&lt;=10,INDIRECT("ｄａｔａ!$"&amp;R$112&amp;"$"&amp;$B330)&gt;0),0,TRUE,1)</f>
        <v>0</v>
      </c>
      <c r="S330" s="80" cm="1">
        <f t="array" aca="1" ref="S330" ca="1">_xlfn.IFS(S331=1,0,AND(INDIRECT("ｄａｔａ!$"&amp;S$112&amp;"$"&amp;$B330)&lt;=5,INDIRECT("ｄａｔａ!$"&amp;S$112&amp;"$"&amp;$B330)&gt;0),0,TRUE,1)</f>
        <v>0</v>
      </c>
      <c r="T330" s="80" cm="1">
        <f t="array" aca="1" ref="T330" ca="1">_xlfn.IFS(T331=1,0,AND(INDIRECT("ｄａｔａ!$"&amp;T$112&amp;"$"&amp;$B330)&lt;=9,INDIRECT("ｄａｔａ!$"&amp;T$112&amp;"$"&amp;$B330)&gt;0),0,TRUE,1)</f>
        <v>0</v>
      </c>
      <c r="U330" s="80" cm="1">
        <f t="array" aca="1" ref="U330" ca="1">_xlfn.IFS(U331=1,0,ISNUMBER(INDIRECT("ｄａｔａ!$"&amp;U$112&amp;"$"&amp;$B330)),0,TRUE,1)</f>
        <v>0</v>
      </c>
      <c r="V330" s="80" cm="1">
        <f t="array" aca="1" ref="V330" ca="1">_xlfn.IFS(V331=1,0,AND(INDIRECT("ｄａｔａ!$"&amp;V$112&amp;"$"&amp;$B330)&lt;=4,INDIRECT("ｄａｔａ!$"&amp;V$112&amp;"$"&amp;$B330)&gt;0),0,TRUE,1)</f>
        <v>0</v>
      </c>
      <c r="W330" s="80" cm="1">
        <f t="array" aca="1" ref="W330" ca="1">_xlfn.IFS(W331=1,0,AND(INDIRECT("ｄａｔａ!$"&amp;W$112&amp;"$"&amp;$B330)&lt;=2,INDIRECT("ｄａｔａ!$"&amp;W$112&amp;"$"&amp;$B330)&gt;0),0,TRUE,1)</f>
        <v>0</v>
      </c>
      <c r="X330" s="80">
        <f ca="1">IF(SUM($Y329:$AO329)&gt;1,1,0)</f>
        <v>0</v>
      </c>
      <c r="Y330" s="80" cm="1">
        <f t="array" aca="1" ref="Y330" ca="1">_xlfn.IFS(Y332=1,0,Y331=1,0,AND(INDIRECT("ｄａｔａ!$"&amp;Y$112&amp;"$"&amp;$B330)&lt;=2,INDIRECT("ｄａｔａ!$"&amp;Y$112&amp;"$"&amp;$B330)&gt;0),0,TRUE,1)</f>
        <v>0</v>
      </c>
      <c r="Z330" s="80" cm="1">
        <f t="array" aca="1" ref="Z330" ca="1">_xlfn.IFS(Z332=1,0,Z331=1,0,AND(INDIRECT("ｄａｔａ!$"&amp;Z$112&amp;"$"&amp;$B330)&lt;=2,INDIRECT("ｄａｔａ!$"&amp;Z$112&amp;"$"&amp;$B330)&gt;0),0,TRUE,1)</f>
        <v>0</v>
      </c>
      <c r="AA330" s="80" cm="1">
        <f t="array" aca="1" ref="AA330" ca="1">_xlfn.IFS(AA332=1,0,AA331=1,0,AND(INDIRECT("ｄａｔａ!$"&amp;AA$112&amp;"$"&amp;$B330)&lt;=2,INDIRECT("ｄａｔａ!$"&amp;AA$112&amp;"$"&amp;$B330)&gt;0),0,TRUE,1)</f>
        <v>0</v>
      </c>
      <c r="AB330" s="80" cm="1">
        <f t="array" aca="1" ref="AB330" ca="1">_xlfn.IFS(AB332=1,0,AB331=1,0,AND(INDIRECT("ｄａｔａ!$"&amp;AB$112&amp;"$"&amp;$B330)&lt;=2,INDIRECT("ｄａｔａ!$"&amp;AB$112&amp;"$"&amp;$B330)&gt;0),0,TRUE,1)</f>
        <v>0</v>
      </c>
      <c r="AC330" s="80" cm="1">
        <f t="array" aca="1" ref="AC330" ca="1">_xlfn.IFS(AC332=1,0,AC331=1,0,AND(INDIRECT("ｄａｔａ!$"&amp;AC$112&amp;"$"&amp;$B330)&lt;=2,INDIRECT("ｄａｔａ!$"&amp;AC$112&amp;"$"&amp;$B330)&gt;0),0,TRUE,1)</f>
        <v>0</v>
      </c>
      <c r="AD330" s="80" cm="1">
        <f t="array" aca="1" ref="AD330" ca="1">_xlfn.IFS(AD332=1,0,AD331=1,0,AND(INDIRECT("ｄａｔａ!$"&amp;AD$112&amp;"$"&amp;$B330)&lt;=2,INDIRECT("ｄａｔａ!$"&amp;AD$112&amp;"$"&amp;$B330)&gt;0),0,TRUE,1)</f>
        <v>0</v>
      </c>
      <c r="AE330" s="80" cm="1">
        <f t="array" aca="1" ref="AE330" ca="1">_xlfn.IFS(AE332=1,0,AE331=1,0,AND(INDIRECT("ｄａｔａ!$"&amp;AE$112&amp;"$"&amp;$B330)&lt;=2,INDIRECT("ｄａｔａ!$"&amp;AE$112&amp;"$"&amp;$B330)&gt;0),0,TRUE,1)</f>
        <v>0</v>
      </c>
      <c r="AF330" s="80" cm="1">
        <f t="array" aca="1" ref="AF330" ca="1">_xlfn.IFS(AF332=1,0,AF331=1,0,AND(INDIRECT("ｄａｔａ!$"&amp;AF$112&amp;"$"&amp;$B330)&lt;=2,INDIRECT("ｄａｔａ!$"&amp;AF$112&amp;"$"&amp;$B330)&gt;0),0,TRUE,1)</f>
        <v>0</v>
      </c>
      <c r="AG330" s="80" cm="1">
        <f t="array" aca="1" ref="AG330" ca="1">_xlfn.IFS(AG332=1,0,AG331=1,0,AND(INDIRECT("ｄａｔａ!$"&amp;AG$112&amp;"$"&amp;$B330)&lt;=2,INDIRECT("ｄａｔａ!$"&amp;AG$112&amp;"$"&amp;$B330)&gt;0),0,TRUE,1)</f>
        <v>0</v>
      </c>
      <c r="AH330" s="80" cm="1">
        <f t="array" aca="1" ref="AH330" ca="1">_xlfn.IFS(AH332=1,0,AH331=1,0,AND(INDIRECT("ｄａｔａ!$"&amp;AH$112&amp;"$"&amp;$B330)&lt;=2,INDIRECT("ｄａｔａ!$"&amp;AH$112&amp;"$"&amp;$B330)&gt;0),0,TRUE,1)</f>
        <v>0</v>
      </c>
      <c r="AI330" s="80" cm="1">
        <f t="array" aca="1" ref="AI330" ca="1">_xlfn.IFS(AI332=1,0,AI331=1,0,AND(INDIRECT("ｄａｔａ!$"&amp;AI$112&amp;"$"&amp;$B330)&lt;=2,INDIRECT("ｄａｔａ!$"&amp;AI$112&amp;"$"&amp;$B330)&gt;0),0,TRUE,1)</f>
        <v>0</v>
      </c>
      <c r="AJ330" s="80" cm="1">
        <f t="array" aca="1" ref="AJ330" ca="1">_xlfn.IFS(AJ332=1,0,AJ331=1,0,AND(INDIRECT("ｄａｔａ!$"&amp;AJ$112&amp;"$"&amp;$B330)&lt;=2,INDIRECT("ｄａｔａ!$"&amp;AJ$112&amp;"$"&amp;$B330)&gt;0),0,TRUE,1)</f>
        <v>0</v>
      </c>
      <c r="AK330" s="80" cm="1">
        <f t="array" aca="1" ref="AK330" ca="1">_xlfn.IFS(AK332=1,0,AK331=1,0,AND(INDIRECT("ｄａｔａ!$"&amp;AK$112&amp;"$"&amp;$B330)&lt;=2,INDIRECT("ｄａｔａ!$"&amp;AK$112&amp;"$"&amp;$B330)&gt;0),0,TRUE,1)</f>
        <v>0</v>
      </c>
      <c r="AL330" s="80" cm="1">
        <f t="array" aca="1" ref="AL330" ca="1">_xlfn.IFS(AL332=1,0,AL331=1,0,AND(INDIRECT("ｄａｔａ!$"&amp;AL$112&amp;"$"&amp;$B330)&lt;=2,INDIRECT("ｄａｔａ!$"&amp;AL$112&amp;"$"&amp;$B330)&gt;0),0,TRUE,1)</f>
        <v>0</v>
      </c>
      <c r="AM330" s="80" cm="1">
        <f t="array" aca="1" ref="AM330" ca="1">_xlfn.IFS(AM332=1,0,AM331=1,0,AND(INDIRECT("ｄａｔａ!$"&amp;AM$112&amp;"$"&amp;$B330)&lt;=2,INDIRECT("ｄａｔａ!$"&amp;AM$112&amp;"$"&amp;$B330)&gt;0),0,TRUE,1)</f>
        <v>0</v>
      </c>
      <c r="AN330" s="80" cm="1">
        <f t="array" aca="1" ref="AN330" ca="1">_xlfn.IFS(AN332=1,0,AN331=1,0,AND(INDIRECT("ｄａｔａ!$"&amp;AN$112&amp;"$"&amp;$B330)&lt;=2,INDIRECT("ｄａｔａ!$"&amp;AN$112&amp;"$"&amp;$B330)&gt;0),0,TRUE,1)</f>
        <v>0</v>
      </c>
      <c r="AO330" s="80" cm="1">
        <f t="array" aca="1" ref="AO330" ca="1">_xlfn.IFS(AO332=1,0,AO331=1,0,AND(INDIRECT("ｄａｔａ!$"&amp;AO$112&amp;"$"&amp;$B330)&lt;=2,INDIRECT("ｄａｔａ!$"&amp;AO$112&amp;"$"&amp;$B330)&gt;0),0,TRUE,1)</f>
        <v>0</v>
      </c>
      <c r="AP330" s="80">
        <f ca="1">IF(SUM($AQ329:$AZ329)&gt;1,1,0)</f>
        <v>0</v>
      </c>
      <c r="AQ330" s="80" cm="1">
        <f t="array" aca="1" ref="AQ330" ca="1">_xlfn.IFS(AQ332=1,0,AQ331=1,0,AND(INDIRECT("ｄａｔａ!$"&amp;AQ$112&amp;"$"&amp;$B330)&lt;=2,INDIRECT("ｄａｔａ!$"&amp;AQ$112&amp;"$"&amp;$B330)&gt;0),0,TRUE,1)</f>
        <v>0</v>
      </c>
      <c r="AR330" s="80" cm="1">
        <f t="array" aca="1" ref="AR330" ca="1">_xlfn.IFS(AR332=1,0,AR331=1,0,AND(INDIRECT("ｄａｔａ!$"&amp;AR$112&amp;"$"&amp;$B330)&lt;=2,INDIRECT("ｄａｔａ!$"&amp;AR$112&amp;"$"&amp;$B330)&gt;0),0,TRUE,1)</f>
        <v>0</v>
      </c>
      <c r="AS330" s="80" cm="1">
        <f t="array" aca="1" ref="AS330" ca="1">_xlfn.IFS(AS332=1,0,AS331=1,0,AND(INDIRECT("ｄａｔａ!$"&amp;AS$112&amp;"$"&amp;$B330)&lt;=2,INDIRECT("ｄａｔａ!$"&amp;AS$112&amp;"$"&amp;$B330)&gt;0),0,TRUE,1)</f>
        <v>0</v>
      </c>
      <c r="AT330" s="80" cm="1">
        <f t="array" aca="1" ref="AT330" ca="1">_xlfn.IFS(AT332=1,0,AT331=1,0,AND(INDIRECT("ｄａｔａ!$"&amp;AT$112&amp;"$"&amp;$B330)&lt;=2,INDIRECT("ｄａｔａ!$"&amp;AT$112&amp;"$"&amp;$B330)&gt;0),0,TRUE,1)</f>
        <v>0</v>
      </c>
      <c r="AU330" s="80" cm="1">
        <f t="array" aca="1" ref="AU330" ca="1">_xlfn.IFS(AU332=1,0,AU331=1,0,AND(INDIRECT("ｄａｔａ!$"&amp;AU$112&amp;"$"&amp;$B330)&lt;=2,INDIRECT("ｄａｔａ!$"&amp;AU$112&amp;"$"&amp;$B330)&gt;0),0,TRUE,1)</f>
        <v>0</v>
      </c>
      <c r="AV330" s="80" cm="1">
        <f t="array" aca="1" ref="AV330" ca="1">_xlfn.IFS(AV332=1,0,AV331=1,0,AND(INDIRECT("ｄａｔａ!$"&amp;AV$112&amp;"$"&amp;$B330)&lt;=2,INDIRECT("ｄａｔａ!$"&amp;AV$112&amp;"$"&amp;$B330)&gt;0),0,TRUE,1)</f>
        <v>0</v>
      </c>
      <c r="AW330" s="80" cm="1">
        <f t="array" aca="1" ref="AW330" ca="1">_xlfn.IFS(AW332=1,0,AW331=1,0,AND(INDIRECT("ｄａｔａ!$"&amp;AW$112&amp;"$"&amp;$B330)&lt;=2,INDIRECT("ｄａｔａ!$"&amp;AW$112&amp;"$"&amp;$B330)&gt;0),0,TRUE,1)</f>
        <v>0</v>
      </c>
      <c r="AX330" s="80" cm="1">
        <f t="array" aca="1" ref="AX330" ca="1">_xlfn.IFS(AX332=1,0,AX331=1,0,AND(INDIRECT("ｄａｔａ!$"&amp;AX$112&amp;"$"&amp;$B330)&lt;=2,INDIRECT("ｄａｔａ!$"&amp;AX$112&amp;"$"&amp;$B330)&gt;0),0,TRUE,1)</f>
        <v>0</v>
      </c>
      <c r="AY330" s="80" cm="1">
        <f t="array" aca="1" ref="AY330" ca="1">_xlfn.IFS(AY332=1,0,AY331=1,0,AND(INDIRECT("ｄａｔａ!$"&amp;AY$112&amp;"$"&amp;$B330)&lt;=2,INDIRECT("ｄａｔａ!$"&amp;AY$112&amp;"$"&amp;$B330)&gt;0),0,TRUE,1)</f>
        <v>0</v>
      </c>
      <c r="AZ330" s="80" cm="1">
        <f t="array" aca="1" ref="AZ330" ca="1">_xlfn.IFS(AZ332=1,0,AZ331=1,0,AND(INDIRECT("ｄａｔａ!$"&amp;AZ$112&amp;"$"&amp;$B330)&lt;=2,INDIRECT("ｄａｔａ!$"&amp;AZ$112&amp;"$"&amp;$B330)&gt;0),0,TRUE,1)</f>
        <v>0</v>
      </c>
      <c r="BA330" s="80">
        <f ca="1">IF(SUM($BB329:$BP329)&gt;1,1,0)</f>
        <v>0</v>
      </c>
      <c r="BB330" s="80" cm="1">
        <f t="array" aca="1" ref="BB330" ca="1">_xlfn.IFS(BB332=1,0,BB331=1,0,AND(INDIRECT("ｄａｔａ!$"&amp;BB$112&amp;"$"&amp;$B330)&lt;=2,INDIRECT("ｄａｔａ!$"&amp;BB$112&amp;"$"&amp;$B330)&gt;0),0,TRUE,1)</f>
        <v>0</v>
      </c>
      <c r="BC330" s="80" cm="1">
        <f t="array" aca="1" ref="BC330" ca="1">_xlfn.IFS(BC332=1,0,BC331=1,0,AND(INDIRECT("ｄａｔａ!$"&amp;BC$112&amp;"$"&amp;$B330)&lt;=2,INDIRECT("ｄａｔａ!$"&amp;BC$112&amp;"$"&amp;$B330)&gt;0),0,TRUE,1)</f>
        <v>0</v>
      </c>
      <c r="BD330" s="80" cm="1">
        <f t="array" aca="1" ref="BD330" ca="1">_xlfn.IFS(BD332=1,0,BD331=1,0,AND(INDIRECT("ｄａｔａ!$"&amp;BD$112&amp;"$"&amp;$B330)&lt;=2,INDIRECT("ｄａｔａ!$"&amp;BD$112&amp;"$"&amp;$B330)&gt;0),0,TRUE,1)</f>
        <v>0</v>
      </c>
      <c r="BE330" s="80" cm="1">
        <f t="array" aca="1" ref="BE330" ca="1">_xlfn.IFS(BE332=1,0,BE331=1,0,AND(INDIRECT("ｄａｔａ!$"&amp;BE$112&amp;"$"&amp;$B330)&lt;=2,INDIRECT("ｄａｔａ!$"&amp;BE$112&amp;"$"&amp;$B330)&gt;0),0,TRUE,1)</f>
        <v>0</v>
      </c>
      <c r="BF330" s="80" cm="1">
        <f t="array" aca="1" ref="BF330" ca="1">_xlfn.IFS(BF332=1,0,BF331=1,0,AND(INDIRECT("ｄａｔａ!$"&amp;BF$112&amp;"$"&amp;$B330)&lt;=2,INDIRECT("ｄａｔａ!$"&amp;BF$112&amp;"$"&amp;$B330)&gt;0),0,TRUE,1)</f>
        <v>0</v>
      </c>
      <c r="BG330" s="80" cm="1">
        <f t="array" aca="1" ref="BG330" ca="1">_xlfn.IFS(BG332=1,0,BG331=1,0,AND(INDIRECT("ｄａｔａ!$"&amp;BG$112&amp;"$"&amp;$B330)&lt;=2,INDIRECT("ｄａｔａ!$"&amp;BG$112&amp;"$"&amp;$B330)&gt;0),0,TRUE,1)</f>
        <v>0</v>
      </c>
      <c r="BH330" s="80" cm="1">
        <f t="array" aca="1" ref="BH330" ca="1">_xlfn.IFS(BH332=1,0,BH331=1,0,AND(INDIRECT("ｄａｔａ!$"&amp;BH$112&amp;"$"&amp;$B330)&lt;=2,INDIRECT("ｄａｔａ!$"&amp;BH$112&amp;"$"&amp;$B330)&gt;0),0,TRUE,1)</f>
        <v>0</v>
      </c>
      <c r="BI330" s="80" cm="1">
        <f t="array" aca="1" ref="BI330" ca="1">_xlfn.IFS(BI332=1,0,BI331=1,0,AND(INDIRECT("ｄａｔａ!$"&amp;BI$112&amp;"$"&amp;$B330)&lt;=2,INDIRECT("ｄａｔａ!$"&amp;BI$112&amp;"$"&amp;$B330)&gt;0),0,TRUE,1)</f>
        <v>0</v>
      </c>
      <c r="BJ330" s="80" cm="1">
        <f t="array" aca="1" ref="BJ330" ca="1">_xlfn.IFS(BJ332=1,0,BJ331=1,0,AND(INDIRECT("ｄａｔａ!$"&amp;BJ$112&amp;"$"&amp;$B330)&lt;=2,INDIRECT("ｄａｔａ!$"&amp;BJ$112&amp;"$"&amp;$B330)&gt;0),0,TRUE,1)</f>
        <v>0</v>
      </c>
      <c r="BK330" s="80" cm="1">
        <f t="array" aca="1" ref="BK330" ca="1">_xlfn.IFS(BK332=1,0,BK331=1,0,AND(INDIRECT("ｄａｔａ!$"&amp;BK$112&amp;"$"&amp;$B330)&lt;=2,INDIRECT("ｄａｔａ!$"&amp;BK$112&amp;"$"&amp;$B330)&gt;0),0,TRUE,1)</f>
        <v>0</v>
      </c>
      <c r="BL330" s="80" cm="1">
        <f t="array" aca="1" ref="BL330" ca="1">_xlfn.IFS(BL332=1,0,BL331=1,0,AND(INDIRECT("ｄａｔａ!$"&amp;BL$112&amp;"$"&amp;$B330)&lt;=2,INDIRECT("ｄａｔａ!$"&amp;BL$112&amp;"$"&amp;$B330)&gt;0),0,TRUE,1)</f>
        <v>0</v>
      </c>
      <c r="BM330" s="80" cm="1">
        <f t="array" aca="1" ref="BM330" ca="1">_xlfn.IFS(BM332=1,0,BM331=1,0,AND(INDIRECT("ｄａｔａ!$"&amp;BM$112&amp;"$"&amp;$B330)&lt;=2,INDIRECT("ｄａｔａ!$"&amp;BM$112&amp;"$"&amp;$B330)&gt;0),0,TRUE,1)</f>
        <v>0</v>
      </c>
      <c r="BN330" s="80" cm="1">
        <f t="array" aca="1" ref="BN330" ca="1">_xlfn.IFS(BN332=1,0,BN331=1,0,AND(INDIRECT("ｄａｔａ!$"&amp;BN$112&amp;"$"&amp;$B330)&lt;=2,INDIRECT("ｄａｔａ!$"&amp;BN$112&amp;"$"&amp;$B330)&gt;0),0,TRUE,1)</f>
        <v>0</v>
      </c>
      <c r="BO330" s="80" cm="1">
        <f t="array" aca="1" ref="BO330" ca="1">_xlfn.IFS(BO332=1,0,BO331=1,0,AND(INDIRECT("ｄａｔａ!$"&amp;BO$112&amp;"$"&amp;$B330)&lt;=2,INDIRECT("ｄａｔａ!$"&amp;BO$112&amp;"$"&amp;$B330)&gt;0),0,TRUE,1)</f>
        <v>0</v>
      </c>
      <c r="BP330" s="80" cm="1">
        <f t="array" aca="1" ref="BP330" ca="1">_xlfn.IFS(BP332=1,0,BP331=1,0,AND(INDIRECT("ｄａｔａ!$"&amp;BP$112&amp;"$"&amp;$B330)&lt;=2,INDIRECT("ｄａｔａ!$"&amp;BP$112&amp;"$"&amp;$B330)&gt;0),0,TRUE,1)</f>
        <v>0</v>
      </c>
    </row>
    <row r="331" spans="1:68" x14ac:dyDescent="0.2">
      <c r="B331" s="80">
        <f>VLOOKUP($A329,$A$11:$B$110,2,FALSE)</f>
        <v>61</v>
      </c>
      <c r="C331" s="80" t="s">
        <v>2425</v>
      </c>
      <c r="D331" s="80" cm="1">
        <f t="array" aca="1" ref="D331" ca="1">_xlfn.IFS(D332=1,0,TRIM(INDIRECT("ｄａｔａ!$"&amp;D$112&amp;"$"&amp;$B331))="",1,TRIM(INDIRECT("ｄａｔａ!$"&amp;D$112&amp;"$"&amp;$B331))&lt;&gt;"",0)</f>
        <v>0</v>
      </c>
      <c r="F331" s="80" cm="1">
        <f t="array" aca="1" ref="F331" ca="1">_xlfn.IFS(F332=1,0,TRIM(INDIRECT("ｄａｔａ!$"&amp;F$112&amp;"$"&amp;$B331))="",1,TRIM(INDIRECT("ｄａｔａ!$"&amp;F$112&amp;"$"&amp;$B331))&lt;&gt;"",0)</f>
        <v>1</v>
      </c>
      <c r="G331" s="80" cm="1">
        <f t="array" aca="1" ref="G331" ca="1">_xlfn.IFS(G332=1,0,TRIM(INDIRECT("ｄａｔａ!$"&amp;G$112&amp;"$"&amp;$B331))="",1,TRIM(INDIRECT("ｄａｔａ!$"&amp;G$112&amp;"$"&amp;$B331))&lt;&gt;"",0)</f>
        <v>1</v>
      </c>
      <c r="H331" s="80" cm="1">
        <f t="array" aca="1" ref="H331" ca="1">_xlfn.IFS(H332=1,0,TRIM(INDIRECT("ｄａｔａ!$"&amp;H$112&amp;"$"&amp;$B331))="",1,TRIM(INDIRECT("ｄａｔａ!$"&amp;H$112&amp;"$"&amp;$B331))&lt;&gt;"",0)</f>
        <v>1</v>
      </c>
      <c r="I331" s="80" cm="1">
        <f t="array" aca="1" ref="I331" ca="1">_xlfn.IFS(I332=1,0,TRIM(INDIRECT("ｄａｔａ!$"&amp;I$112&amp;"$"&amp;$B331))="",1,TRIM(INDIRECT("ｄａｔａ!$"&amp;I$112&amp;"$"&amp;$B331))&lt;&gt;"",0)</f>
        <v>1</v>
      </c>
      <c r="J331" s="80" cm="1">
        <f t="array" aca="1" ref="J331" ca="1">_xlfn.IFS(J332=1,0,TRIM(INDIRECT("ｄａｔａ!$"&amp;J$112&amp;"$"&amp;$B331))="",1,TRIM(INDIRECT("ｄａｔａ!$"&amp;J$112&amp;"$"&amp;$B331))&lt;&gt;"",0)</f>
        <v>1</v>
      </c>
      <c r="K331" s="80" cm="1">
        <f t="array" aca="1" ref="K331" ca="1">_xlfn.IFS(K332=1,0,TRIM(INDIRECT("ｄａｔａ!$"&amp;K$112&amp;"$"&amp;$B331))="",1,TRIM(INDIRECT("ｄａｔａ!$"&amp;K$112&amp;"$"&amp;$B331))&lt;&gt;"",0)</f>
        <v>1</v>
      </c>
      <c r="L331" s="80" cm="1">
        <f t="array" aca="1" ref="L331" ca="1">_xlfn.IFS(L332=1,0,TRIM(INDIRECT("ｄａｔａ!$"&amp;L$112&amp;"$"&amp;$B331))="",1,TRIM(INDIRECT("ｄａｔａ!$"&amp;L$112&amp;"$"&amp;$B331))&lt;&gt;"",0)</f>
        <v>1</v>
      </c>
      <c r="M331" s="80" cm="1">
        <f t="array" aca="1" ref="M331" ca="1">_xlfn.IFS(M332=1,0,TRIM(INDIRECT("ｄａｔａ!$"&amp;M$112&amp;"$"&amp;$B331))="",1,TRIM(INDIRECT("ｄａｔａ!$"&amp;M$112&amp;"$"&amp;$B331))&lt;&gt;"",0)</f>
        <v>1</v>
      </c>
      <c r="N331" s="80" cm="1">
        <f t="array" aca="1" ref="N331" ca="1">_xlfn.IFS(N332=1,0,TRIM(INDIRECT("ｄａｔａ!$"&amp;N$112&amp;"$"&amp;$B331))="",1,TRIM(INDIRECT("ｄａｔａ!$"&amp;N$112&amp;"$"&amp;$B331))&lt;&gt;"",0)</f>
        <v>1</v>
      </c>
      <c r="O331" s="80" cm="1">
        <f t="array" aca="1" ref="O331" ca="1">_xlfn.IFS(O332=1,0,TRIM(INDIRECT("ｄａｔａ!$"&amp;O$112&amp;"$"&amp;$B331))="",1,TRIM(INDIRECT("ｄａｔａ!$"&amp;O$112&amp;"$"&amp;$B331))&lt;&gt;"",0)</f>
        <v>1</v>
      </c>
      <c r="P331" s="80" cm="1">
        <f t="array" aca="1" ref="P331" ca="1">_xlfn.IFS(P332=1,0,TRIM(INDIRECT("ｄａｔａ!$"&amp;P$112&amp;"$"&amp;$B331))="",1,TRIM(INDIRECT("ｄａｔａ!$"&amp;P$112&amp;"$"&amp;$B331))&lt;&gt;"",0)</f>
        <v>1</v>
      </c>
      <c r="Q331" s="80" cm="1">
        <f t="array" aca="1" ref="Q331" ca="1">_xlfn.IFS(Q332=1,0,TRIM(INDIRECT("ｄａｔａ!$"&amp;Q$112&amp;"$"&amp;$B331))="",1,TRIM(INDIRECT("ｄａｔａ!$"&amp;Q$112&amp;"$"&amp;$B331))&lt;&gt;"",0)</f>
        <v>1</v>
      </c>
      <c r="R331" s="80" cm="1">
        <f t="array" aca="1" ref="R331" ca="1">_xlfn.IFS(R332=1,0,TRIM(INDIRECT("ｄａｔａ!$"&amp;R$112&amp;"$"&amp;$B331))="",1,TRIM(INDIRECT("ｄａｔａ!$"&amp;R$112&amp;"$"&amp;$B331))&lt;&gt;"",0)</f>
        <v>1</v>
      </c>
      <c r="S331" s="80" cm="1">
        <f t="array" aca="1" ref="S331" ca="1">_xlfn.IFS(S332=1,0,TRIM(INDIRECT("ｄａｔａ!$"&amp;S$112&amp;"$"&amp;$B331))="",1,TRIM(INDIRECT("ｄａｔａ!$"&amp;S$112&amp;"$"&amp;$B331))&lt;&gt;"",0)</f>
        <v>1</v>
      </c>
      <c r="T331" s="80" cm="1">
        <f t="array" aca="1" ref="T331" ca="1">_xlfn.IFS(T332=1,0,TRIM(INDIRECT("ｄａｔａ!$"&amp;T$112&amp;"$"&amp;$B331))="",1,TRIM(INDIRECT("ｄａｔａ!$"&amp;T$112&amp;"$"&amp;$B331))&lt;&gt;"",0)</f>
        <v>1</v>
      </c>
      <c r="U331" s="80" cm="1">
        <f t="array" aca="1" ref="U331" ca="1">_xlfn.IFS(U332=1,0,TRIM(INDIRECT("ｄａｔａ!$"&amp;U$112&amp;"$"&amp;$B331))="",1,TRIM(INDIRECT("ｄａｔａ!$"&amp;U$112&amp;"$"&amp;$B331))&lt;&gt;"",0)</f>
        <v>1</v>
      </c>
      <c r="V331" s="80" cm="1">
        <f t="array" aca="1" ref="V331" ca="1">_xlfn.IFS(V332=1,0,TRIM(INDIRECT("ｄａｔａ!$"&amp;V$112&amp;"$"&amp;$B331))="",1,TRIM(INDIRECT("ｄａｔａ!$"&amp;V$112&amp;"$"&amp;$B331))&lt;&gt;"",0)</f>
        <v>1</v>
      </c>
      <c r="W331" s="80" cm="1">
        <f t="array" aca="1" ref="W331" ca="1">_xlfn.IFS(W332=1,0,TRIM(INDIRECT("ｄａｔａ!$"&amp;W$112&amp;"$"&amp;$B331))="",1,TRIM(INDIRECT("ｄａｔａ!$"&amp;W$112&amp;"$"&amp;$B331))&lt;&gt;"",0)</f>
        <v>1</v>
      </c>
      <c r="X331" s="80">
        <f ca="1">IF(SUM($Y331:$AO331)=17,1,0)</f>
        <v>1</v>
      </c>
      <c r="Y331" s="80" cm="1">
        <f t="array" aca="1" ref="Y331" ca="1">_xlfn.IFS(Y332=1,0,TRIM(INDIRECT("ｄａｔａ!$"&amp;Y$112&amp;"$"&amp;$B331))="",1,TRIM(INDIRECT("ｄａｔａ!$"&amp;Y$112&amp;"$"&amp;$B331))&lt;&gt;"",0)</f>
        <v>1</v>
      </c>
      <c r="Z331" s="80" cm="1">
        <f t="array" aca="1" ref="Z331" ca="1">_xlfn.IFS(Z332=1,0,TRIM(INDIRECT("ｄａｔａ!$"&amp;Z$112&amp;"$"&amp;$B331))="",1,TRIM(INDIRECT("ｄａｔａ!$"&amp;Z$112&amp;"$"&amp;$B331))&lt;&gt;"",0)</f>
        <v>1</v>
      </c>
      <c r="AA331" s="80" cm="1">
        <f t="array" aca="1" ref="AA331" ca="1">_xlfn.IFS(AA332=1,0,TRIM(INDIRECT("ｄａｔａ!$"&amp;AA$112&amp;"$"&amp;$B331))="",1,TRIM(INDIRECT("ｄａｔａ!$"&amp;AA$112&amp;"$"&amp;$B331))&lt;&gt;"",0)</f>
        <v>1</v>
      </c>
      <c r="AB331" s="80" cm="1">
        <f t="array" aca="1" ref="AB331" ca="1">_xlfn.IFS(AB332=1,0,TRIM(INDIRECT("ｄａｔａ!$"&amp;AB$112&amp;"$"&amp;$B331))="",1,TRIM(INDIRECT("ｄａｔａ!$"&amp;AB$112&amp;"$"&amp;$B331))&lt;&gt;"",0)</f>
        <v>1</v>
      </c>
      <c r="AC331" s="80" cm="1">
        <f t="array" aca="1" ref="AC331" ca="1">_xlfn.IFS(AC332=1,0,TRIM(INDIRECT("ｄａｔａ!$"&amp;AC$112&amp;"$"&amp;$B331))="",1,TRIM(INDIRECT("ｄａｔａ!$"&amp;AC$112&amp;"$"&amp;$B331))&lt;&gt;"",0)</f>
        <v>1</v>
      </c>
      <c r="AD331" s="80" cm="1">
        <f t="array" aca="1" ref="AD331" ca="1">_xlfn.IFS(AD332=1,0,TRIM(INDIRECT("ｄａｔａ!$"&amp;AD$112&amp;"$"&amp;$B331))="",1,TRIM(INDIRECT("ｄａｔａ!$"&amp;AD$112&amp;"$"&amp;$B331))&lt;&gt;"",0)</f>
        <v>1</v>
      </c>
      <c r="AE331" s="80" cm="1">
        <f t="array" aca="1" ref="AE331" ca="1">_xlfn.IFS(AE332=1,0,TRIM(INDIRECT("ｄａｔａ!$"&amp;AE$112&amp;"$"&amp;$B331))="",1,TRIM(INDIRECT("ｄａｔａ!$"&amp;AE$112&amp;"$"&amp;$B331))&lt;&gt;"",0)</f>
        <v>1</v>
      </c>
      <c r="AF331" s="80" cm="1">
        <f t="array" aca="1" ref="AF331" ca="1">_xlfn.IFS(AF332=1,0,TRIM(INDIRECT("ｄａｔａ!$"&amp;AF$112&amp;"$"&amp;$B331))="",1,TRIM(INDIRECT("ｄａｔａ!$"&amp;AF$112&amp;"$"&amp;$B331))&lt;&gt;"",0)</f>
        <v>1</v>
      </c>
      <c r="AG331" s="80" cm="1">
        <f t="array" aca="1" ref="AG331" ca="1">_xlfn.IFS(AG332=1,0,TRIM(INDIRECT("ｄａｔａ!$"&amp;AG$112&amp;"$"&amp;$B331))="",1,TRIM(INDIRECT("ｄａｔａ!$"&amp;AG$112&amp;"$"&amp;$B331))&lt;&gt;"",0)</f>
        <v>1</v>
      </c>
      <c r="AH331" s="80" cm="1">
        <f t="array" aca="1" ref="AH331" ca="1">_xlfn.IFS(AH332=1,0,TRIM(INDIRECT("ｄａｔａ!$"&amp;AH$112&amp;"$"&amp;$B331))="",1,TRIM(INDIRECT("ｄａｔａ!$"&amp;AH$112&amp;"$"&amp;$B331))&lt;&gt;"",0)</f>
        <v>1</v>
      </c>
      <c r="AI331" s="80" cm="1">
        <f t="array" aca="1" ref="AI331" ca="1">_xlfn.IFS(AI332=1,0,TRIM(INDIRECT("ｄａｔａ!$"&amp;AI$112&amp;"$"&amp;$B331))="",1,TRIM(INDIRECT("ｄａｔａ!$"&amp;AI$112&amp;"$"&amp;$B331))&lt;&gt;"",0)</f>
        <v>1</v>
      </c>
      <c r="AJ331" s="80" cm="1">
        <f t="array" aca="1" ref="AJ331" ca="1">_xlfn.IFS(AJ332=1,0,TRIM(INDIRECT("ｄａｔａ!$"&amp;AJ$112&amp;"$"&amp;$B331))="",1,TRIM(INDIRECT("ｄａｔａ!$"&amp;AJ$112&amp;"$"&amp;$B331))&lt;&gt;"",0)</f>
        <v>1</v>
      </c>
      <c r="AK331" s="80" cm="1">
        <f t="array" aca="1" ref="AK331" ca="1">_xlfn.IFS(AK332=1,0,TRIM(INDIRECT("ｄａｔａ!$"&amp;AK$112&amp;"$"&amp;$B331))="",1,TRIM(INDIRECT("ｄａｔａ!$"&amp;AK$112&amp;"$"&amp;$B331))&lt;&gt;"",0)</f>
        <v>1</v>
      </c>
      <c r="AL331" s="80" cm="1">
        <f t="array" aca="1" ref="AL331" ca="1">_xlfn.IFS(AL332=1,0,TRIM(INDIRECT("ｄａｔａ!$"&amp;AL$112&amp;"$"&amp;$B331))="",1,TRIM(INDIRECT("ｄａｔａ!$"&amp;AL$112&amp;"$"&amp;$B331))&lt;&gt;"",0)</f>
        <v>1</v>
      </c>
      <c r="AM331" s="80" cm="1">
        <f t="array" aca="1" ref="AM331" ca="1">_xlfn.IFS(AM332=1,0,TRIM(INDIRECT("ｄａｔａ!$"&amp;AM$112&amp;"$"&amp;$B331))="",1,TRIM(INDIRECT("ｄａｔａ!$"&amp;AM$112&amp;"$"&amp;$B331))&lt;&gt;"",0)</f>
        <v>1</v>
      </c>
      <c r="AN331" s="80" cm="1">
        <f t="array" aca="1" ref="AN331" ca="1">_xlfn.IFS(AN332=1,0,TRIM(INDIRECT("ｄａｔａ!$"&amp;AN$112&amp;"$"&amp;$B331))="",1,TRIM(INDIRECT("ｄａｔａ!$"&amp;AN$112&amp;"$"&amp;$B331))&lt;&gt;"",0)</f>
        <v>1</v>
      </c>
      <c r="AO331" s="80" cm="1">
        <f t="array" aca="1" ref="AO331" ca="1">_xlfn.IFS(AO332=1,0,TRIM(INDIRECT("ｄａｔａ!$"&amp;AO$112&amp;"$"&amp;$B331))="",1,TRIM(INDIRECT("ｄａｔａ!$"&amp;AO$112&amp;"$"&amp;$B331))&lt;&gt;"",0)</f>
        <v>1</v>
      </c>
      <c r="AP331" s="80">
        <f ca="1">IF(SUM($AQ331:$AZ331)=10,1,0)</f>
        <v>1</v>
      </c>
      <c r="AQ331" s="80" cm="1">
        <f t="array" aca="1" ref="AQ331" ca="1">_xlfn.IFS(AQ332=1,0,TRIM(INDIRECT("ｄａｔａ!$"&amp;AQ$112&amp;"$"&amp;$B331))="",1,TRIM(INDIRECT("ｄａｔａ!$"&amp;AQ$112&amp;"$"&amp;$B331))&lt;&gt;"",0)</f>
        <v>1</v>
      </c>
      <c r="AR331" s="80" cm="1">
        <f t="array" aca="1" ref="AR331" ca="1">_xlfn.IFS(AR332=1,0,TRIM(INDIRECT("ｄａｔａ!$"&amp;AR$112&amp;"$"&amp;$B331))="",1,TRIM(INDIRECT("ｄａｔａ!$"&amp;AR$112&amp;"$"&amp;$B331))&lt;&gt;"",0)</f>
        <v>1</v>
      </c>
      <c r="AS331" s="80" cm="1">
        <f t="array" aca="1" ref="AS331" ca="1">_xlfn.IFS(AS332=1,0,TRIM(INDIRECT("ｄａｔａ!$"&amp;AS$112&amp;"$"&amp;$B331))="",1,TRIM(INDIRECT("ｄａｔａ!$"&amp;AS$112&amp;"$"&amp;$B331))&lt;&gt;"",0)</f>
        <v>1</v>
      </c>
      <c r="AT331" s="80" cm="1">
        <f t="array" aca="1" ref="AT331" ca="1">_xlfn.IFS(AT332=1,0,TRIM(INDIRECT("ｄａｔａ!$"&amp;AT$112&amp;"$"&amp;$B331))="",1,TRIM(INDIRECT("ｄａｔａ!$"&amp;AT$112&amp;"$"&amp;$B331))&lt;&gt;"",0)</f>
        <v>1</v>
      </c>
      <c r="AU331" s="80" cm="1">
        <f t="array" aca="1" ref="AU331" ca="1">_xlfn.IFS(AU332=1,0,TRIM(INDIRECT("ｄａｔａ!$"&amp;AU$112&amp;"$"&amp;$B331))="",1,TRIM(INDIRECT("ｄａｔａ!$"&amp;AU$112&amp;"$"&amp;$B331))&lt;&gt;"",0)</f>
        <v>1</v>
      </c>
      <c r="AV331" s="80" cm="1">
        <f t="array" aca="1" ref="AV331" ca="1">_xlfn.IFS(AV332=1,0,TRIM(INDIRECT("ｄａｔａ!$"&amp;AV$112&amp;"$"&amp;$B331))="",1,TRIM(INDIRECT("ｄａｔａ!$"&amp;AV$112&amp;"$"&amp;$B331))&lt;&gt;"",0)</f>
        <v>1</v>
      </c>
      <c r="AW331" s="80" cm="1">
        <f t="array" aca="1" ref="AW331" ca="1">_xlfn.IFS(AW332=1,0,TRIM(INDIRECT("ｄａｔａ!$"&amp;AW$112&amp;"$"&amp;$B331))="",1,TRIM(INDIRECT("ｄａｔａ!$"&amp;AW$112&amp;"$"&amp;$B331))&lt;&gt;"",0)</f>
        <v>1</v>
      </c>
      <c r="AX331" s="80" cm="1">
        <f t="array" aca="1" ref="AX331" ca="1">_xlfn.IFS(AX332=1,0,TRIM(INDIRECT("ｄａｔａ!$"&amp;AX$112&amp;"$"&amp;$B331))="",1,TRIM(INDIRECT("ｄａｔａ!$"&amp;AX$112&amp;"$"&amp;$B331))&lt;&gt;"",0)</f>
        <v>1</v>
      </c>
      <c r="AY331" s="80" cm="1">
        <f t="array" aca="1" ref="AY331" ca="1">_xlfn.IFS(AY332=1,0,TRIM(INDIRECT("ｄａｔａ!$"&amp;AY$112&amp;"$"&amp;$B331))="",1,TRIM(INDIRECT("ｄａｔａ!$"&amp;AY$112&amp;"$"&amp;$B331))&lt;&gt;"",0)</f>
        <v>1</v>
      </c>
      <c r="AZ331" s="80" cm="1">
        <f t="array" aca="1" ref="AZ331" ca="1">_xlfn.IFS(AZ332=1,0,TRIM(INDIRECT("ｄａｔａ!$"&amp;AZ$112&amp;"$"&amp;$B331))="",1,TRIM(INDIRECT("ｄａｔａ!$"&amp;AZ$112&amp;"$"&amp;$B331))&lt;&gt;"",0)</f>
        <v>1</v>
      </c>
      <c r="BA331" s="80">
        <f ca="1">IF(SUM($BB331:$BP331)=15,1,0)</f>
        <v>1</v>
      </c>
      <c r="BB331" s="80" cm="1">
        <f t="array" aca="1" ref="BB331" ca="1">_xlfn.IFS(BB332=1,0,TRIM(INDIRECT("ｄａｔａ!$"&amp;BB$112&amp;"$"&amp;$B331))="",1,TRIM(INDIRECT("ｄａｔａ!$"&amp;BB$112&amp;"$"&amp;$B331))&lt;&gt;"",0)</f>
        <v>1</v>
      </c>
      <c r="BC331" s="80" cm="1">
        <f t="array" aca="1" ref="BC331" ca="1">_xlfn.IFS(BC332=1,0,TRIM(INDIRECT("ｄａｔａ!$"&amp;BC$112&amp;"$"&amp;$B331))="",1,TRIM(INDIRECT("ｄａｔａ!$"&amp;BC$112&amp;"$"&amp;$B331))&lt;&gt;"",0)</f>
        <v>1</v>
      </c>
      <c r="BD331" s="80" cm="1">
        <f t="array" aca="1" ref="BD331" ca="1">_xlfn.IFS(BD332=1,0,TRIM(INDIRECT("ｄａｔａ!$"&amp;BD$112&amp;"$"&amp;$B331))="",1,TRIM(INDIRECT("ｄａｔａ!$"&amp;BD$112&amp;"$"&amp;$B331))&lt;&gt;"",0)</f>
        <v>1</v>
      </c>
      <c r="BE331" s="80" cm="1">
        <f t="array" aca="1" ref="BE331" ca="1">_xlfn.IFS(BE332=1,0,TRIM(INDIRECT("ｄａｔａ!$"&amp;BE$112&amp;"$"&amp;$B331))="",1,TRIM(INDIRECT("ｄａｔａ!$"&amp;BE$112&amp;"$"&amp;$B331))&lt;&gt;"",0)</f>
        <v>1</v>
      </c>
      <c r="BF331" s="80" cm="1">
        <f t="array" aca="1" ref="BF331" ca="1">_xlfn.IFS(BF332=1,0,TRIM(INDIRECT("ｄａｔａ!$"&amp;BF$112&amp;"$"&amp;$B331))="",1,TRIM(INDIRECT("ｄａｔａ!$"&amp;BF$112&amp;"$"&amp;$B331))&lt;&gt;"",0)</f>
        <v>1</v>
      </c>
      <c r="BG331" s="80" cm="1">
        <f t="array" aca="1" ref="BG331" ca="1">_xlfn.IFS(BG332=1,0,TRIM(INDIRECT("ｄａｔａ!$"&amp;BG$112&amp;"$"&amp;$B331))="",1,TRIM(INDIRECT("ｄａｔａ!$"&amp;BG$112&amp;"$"&amp;$B331))&lt;&gt;"",0)</f>
        <v>1</v>
      </c>
      <c r="BH331" s="80" cm="1">
        <f t="array" aca="1" ref="BH331" ca="1">_xlfn.IFS(BH332=1,0,TRIM(INDIRECT("ｄａｔａ!$"&amp;BH$112&amp;"$"&amp;$B331))="",1,TRIM(INDIRECT("ｄａｔａ!$"&amp;BH$112&amp;"$"&amp;$B331))&lt;&gt;"",0)</f>
        <v>1</v>
      </c>
      <c r="BI331" s="80" cm="1">
        <f t="array" aca="1" ref="BI331" ca="1">_xlfn.IFS(BI332=1,0,TRIM(INDIRECT("ｄａｔａ!$"&amp;BI$112&amp;"$"&amp;$B331))="",1,TRIM(INDIRECT("ｄａｔａ!$"&amp;BI$112&amp;"$"&amp;$B331))&lt;&gt;"",0)</f>
        <v>1</v>
      </c>
      <c r="BJ331" s="80" cm="1">
        <f t="array" aca="1" ref="BJ331" ca="1">_xlfn.IFS(BJ332=1,0,TRIM(INDIRECT("ｄａｔａ!$"&amp;BJ$112&amp;"$"&amp;$B331))="",1,TRIM(INDIRECT("ｄａｔａ!$"&amp;BJ$112&amp;"$"&amp;$B331))&lt;&gt;"",0)</f>
        <v>1</v>
      </c>
      <c r="BK331" s="80" cm="1">
        <f t="array" aca="1" ref="BK331" ca="1">_xlfn.IFS(BK332=1,0,TRIM(INDIRECT("ｄａｔａ!$"&amp;BK$112&amp;"$"&amp;$B331))="",1,TRIM(INDIRECT("ｄａｔａ!$"&amp;BK$112&amp;"$"&amp;$B331))&lt;&gt;"",0)</f>
        <v>1</v>
      </c>
      <c r="BL331" s="80" cm="1">
        <f t="array" aca="1" ref="BL331" ca="1">_xlfn.IFS(BL332=1,0,TRIM(INDIRECT("ｄａｔａ!$"&amp;BL$112&amp;"$"&amp;$B331))="",1,TRIM(INDIRECT("ｄａｔａ!$"&amp;BL$112&amp;"$"&amp;$B331))&lt;&gt;"",0)</f>
        <v>1</v>
      </c>
      <c r="BM331" s="80" cm="1">
        <f t="array" aca="1" ref="BM331" ca="1">_xlfn.IFS(BM332=1,0,TRIM(INDIRECT("ｄａｔａ!$"&amp;BM$112&amp;"$"&amp;$B331))="",1,TRIM(INDIRECT("ｄａｔａ!$"&amp;BM$112&amp;"$"&amp;$B331))&lt;&gt;"",0)</f>
        <v>1</v>
      </c>
      <c r="BN331" s="80" cm="1">
        <f t="array" aca="1" ref="BN331" ca="1">_xlfn.IFS(BN332=1,0,TRIM(INDIRECT("ｄａｔａ!$"&amp;BN$112&amp;"$"&amp;$B331))="",1,TRIM(INDIRECT("ｄａｔａ!$"&amp;BN$112&amp;"$"&amp;$B331))&lt;&gt;"",0)</f>
        <v>1</v>
      </c>
      <c r="BO331" s="80" cm="1">
        <f t="array" aca="1" ref="BO331" ca="1">_xlfn.IFS(BO332=1,0,TRIM(INDIRECT("ｄａｔａ!$"&amp;BO$112&amp;"$"&amp;$B331))="",1,TRIM(INDIRECT("ｄａｔａ!$"&amp;BO$112&amp;"$"&amp;$B331))&lt;&gt;"",0)</f>
        <v>1</v>
      </c>
      <c r="BP331" s="80" cm="1">
        <f t="array" aca="1" ref="BP331" ca="1">_xlfn.IFS(BP332=1,0,TRIM(INDIRECT("ｄａｔａ!$"&amp;BP$112&amp;"$"&amp;$B331))="",1,TRIM(INDIRECT("ｄａｔａ!$"&amp;BP$112&amp;"$"&amp;$B331))&lt;&gt;"",0)</f>
        <v>1</v>
      </c>
    </row>
    <row r="332" spans="1:68" x14ac:dyDescent="0.2">
      <c r="B332" s="80">
        <f>VLOOKUP($A329,$A$11:$B$110,2,FALSE)</f>
        <v>61</v>
      </c>
      <c r="C332" s="80" t="s">
        <v>2430</v>
      </c>
      <c r="D332" s="80" cm="1">
        <f t="array" aca="1" ref="D332" ca="1">IF(ISERROR(INDIRECT("ｄａｔａ!$"&amp;D$112&amp;"$"&amp;$B332)),1,0)</f>
        <v>0</v>
      </c>
      <c r="F332" s="80" cm="1">
        <f t="array" aca="1" ref="F332" ca="1">IF(ISERROR(INDIRECT("ｄａｔａ!$"&amp;F$112&amp;"$"&amp;$B332)),1,0)</f>
        <v>0</v>
      </c>
      <c r="G332" s="80" cm="1">
        <f t="array" aca="1" ref="G332" ca="1">IF(ISERROR(INDIRECT("ｄａｔａ!$"&amp;G$112&amp;"$"&amp;$B332)),1,0)</f>
        <v>0</v>
      </c>
      <c r="H332" s="80" cm="1">
        <f t="array" aca="1" ref="H332" ca="1">IF(ISERROR(INDIRECT("ｄａｔａ!$"&amp;H$112&amp;"$"&amp;$B332)),1,0)</f>
        <v>0</v>
      </c>
      <c r="I332" s="80" cm="1">
        <f t="array" aca="1" ref="I332" ca="1">IF(ISERROR(INDIRECT("ｄａｔａ!$"&amp;I$112&amp;"$"&amp;$B332)),1,0)</f>
        <v>0</v>
      </c>
      <c r="J332" s="80" cm="1">
        <f t="array" aca="1" ref="J332" ca="1">IF(ISERROR(INDIRECT("ｄａｔａ!$"&amp;J$112&amp;"$"&amp;$B332)),1,0)</f>
        <v>0</v>
      </c>
      <c r="K332" s="80" cm="1">
        <f t="array" aca="1" ref="K332" ca="1">IF(ISERROR(INDIRECT("ｄａｔａ!$"&amp;K$112&amp;"$"&amp;$B332)),1,0)</f>
        <v>0</v>
      </c>
      <c r="L332" s="80" cm="1">
        <f t="array" aca="1" ref="L332" ca="1">IF(ISERROR(INDIRECT("ｄａｔａ!$"&amp;L$112&amp;"$"&amp;$B332)),1,0)</f>
        <v>0</v>
      </c>
      <c r="M332" s="80" cm="1">
        <f t="array" aca="1" ref="M332" ca="1">IF(ISERROR(INDIRECT("ｄａｔａ!$"&amp;M$112&amp;"$"&amp;$B332)),1,0)</f>
        <v>0</v>
      </c>
      <c r="N332" s="80" cm="1">
        <f t="array" aca="1" ref="N332" ca="1">IF(ISERROR(INDIRECT("ｄａｔａ!$"&amp;N$112&amp;"$"&amp;$B332)),1,0)</f>
        <v>0</v>
      </c>
      <c r="O332" s="80" cm="1">
        <f t="array" aca="1" ref="O332" ca="1">IF(ISERROR(INDIRECT("ｄａｔａ!$"&amp;O$112&amp;"$"&amp;$B332)),1,0)</f>
        <v>0</v>
      </c>
      <c r="P332" s="80" cm="1">
        <f t="array" aca="1" ref="P332" ca="1">IF(ISERROR(INDIRECT("ｄａｔａ!$"&amp;P$112&amp;"$"&amp;$B332)),1,0)</f>
        <v>0</v>
      </c>
      <c r="Q332" s="80" cm="1">
        <f t="array" aca="1" ref="Q332" ca="1">IF(ISERROR(INDIRECT("ｄａｔａ!$"&amp;Q$112&amp;"$"&amp;$B332)),1,0)</f>
        <v>0</v>
      </c>
      <c r="R332" s="80" cm="1">
        <f t="array" aca="1" ref="R332" ca="1">IF(ISERROR(INDIRECT("ｄａｔａ!$"&amp;R$112&amp;"$"&amp;$B332)),1,0)</f>
        <v>0</v>
      </c>
      <c r="S332" s="80" cm="1">
        <f t="array" aca="1" ref="S332" ca="1">IF(ISERROR(INDIRECT("ｄａｔａ!$"&amp;S$112&amp;"$"&amp;$B332)),1,0)</f>
        <v>0</v>
      </c>
      <c r="T332" s="80" cm="1">
        <f t="array" aca="1" ref="T332" ca="1">IF(ISERROR(INDIRECT("ｄａｔａ!$"&amp;T$112&amp;"$"&amp;$B332)),1,0)</f>
        <v>0</v>
      </c>
      <c r="U332" s="80" cm="1">
        <f t="array" aca="1" ref="U332" ca="1">IF(ISERROR(INDIRECT("ｄａｔａ!$"&amp;U$112&amp;"$"&amp;$B332)),1,0)</f>
        <v>0</v>
      </c>
      <c r="V332" s="80" cm="1">
        <f t="array" aca="1" ref="V332" ca="1">IF(ISERROR(INDIRECT("ｄａｔａ!$"&amp;V$112&amp;"$"&amp;$B332)),1,0)</f>
        <v>0</v>
      </c>
      <c r="W332" s="80" cm="1">
        <f t="array" aca="1" ref="W332" ca="1">IF(ISERROR(INDIRECT("ｄａｔａ!$"&amp;W$112&amp;"$"&amp;$B332)),1,0)</f>
        <v>0</v>
      </c>
      <c r="X332" s="80">
        <f ca="1">IF(SUM($Y330:$AO330,$Y332:$AO332)&gt;0,1,0)</f>
        <v>0</v>
      </c>
      <c r="Y332" s="80" cm="1">
        <f t="array" aca="1" ref="Y332" ca="1">IF(ISERROR(INDIRECT("ｄａｔａ!$"&amp;Y$112&amp;"$"&amp;$B332)),1,0)</f>
        <v>0</v>
      </c>
      <c r="Z332" s="80" cm="1">
        <f t="array" aca="1" ref="Z332" ca="1">IF(ISERROR(INDIRECT("ｄａｔａ!$"&amp;Z$112&amp;"$"&amp;$B332)),1,0)</f>
        <v>0</v>
      </c>
      <c r="AA332" s="80" cm="1">
        <f t="array" aca="1" ref="AA332" ca="1">IF(ISERROR(INDIRECT("ｄａｔａ!$"&amp;AA$112&amp;"$"&amp;$B332)),1,0)</f>
        <v>0</v>
      </c>
      <c r="AB332" s="80" cm="1">
        <f t="array" aca="1" ref="AB332" ca="1">IF(ISERROR(INDIRECT("ｄａｔａ!$"&amp;AB$112&amp;"$"&amp;$B332)),1,0)</f>
        <v>0</v>
      </c>
      <c r="AC332" s="80" cm="1">
        <f t="array" aca="1" ref="AC332" ca="1">IF(ISERROR(INDIRECT("ｄａｔａ!$"&amp;AC$112&amp;"$"&amp;$B332)),1,0)</f>
        <v>0</v>
      </c>
      <c r="AD332" s="80" cm="1">
        <f t="array" aca="1" ref="AD332" ca="1">IF(ISERROR(INDIRECT("ｄａｔａ!$"&amp;AD$112&amp;"$"&amp;$B332)),1,0)</f>
        <v>0</v>
      </c>
      <c r="AE332" s="80" cm="1">
        <f t="array" aca="1" ref="AE332" ca="1">IF(ISERROR(INDIRECT("ｄａｔａ!$"&amp;AE$112&amp;"$"&amp;$B332)),1,0)</f>
        <v>0</v>
      </c>
      <c r="AF332" s="80" cm="1">
        <f t="array" aca="1" ref="AF332" ca="1">IF(ISERROR(INDIRECT("ｄａｔａ!$"&amp;AF$112&amp;"$"&amp;$B332)),1,0)</f>
        <v>0</v>
      </c>
      <c r="AG332" s="80" cm="1">
        <f t="array" aca="1" ref="AG332" ca="1">IF(ISERROR(INDIRECT("ｄａｔａ!$"&amp;AG$112&amp;"$"&amp;$B332)),1,0)</f>
        <v>0</v>
      </c>
      <c r="AH332" s="80" cm="1">
        <f t="array" aca="1" ref="AH332" ca="1">IF(ISERROR(INDIRECT("ｄａｔａ!$"&amp;AH$112&amp;"$"&amp;$B332)),1,0)</f>
        <v>0</v>
      </c>
      <c r="AI332" s="80" cm="1">
        <f t="array" aca="1" ref="AI332" ca="1">IF(ISERROR(INDIRECT("ｄａｔａ!$"&amp;AI$112&amp;"$"&amp;$B332)),1,0)</f>
        <v>0</v>
      </c>
      <c r="AJ332" s="80" cm="1">
        <f t="array" aca="1" ref="AJ332" ca="1">IF(ISERROR(INDIRECT("ｄａｔａ!$"&amp;AJ$112&amp;"$"&amp;$B332)),1,0)</f>
        <v>0</v>
      </c>
      <c r="AK332" s="80" cm="1">
        <f t="array" aca="1" ref="AK332" ca="1">IF(ISERROR(INDIRECT("ｄａｔａ!$"&amp;AK$112&amp;"$"&amp;$B332)),1,0)</f>
        <v>0</v>
      </c>
      <c r="AL332" s="80" cm="1">
        <f t="array" aca="1" ref="AL332" ca="1">IF(ISERROR(INDIRECT("ｄａｔａ!$"&amp;AL$112&amp;"$"&amp;$B332)),1,0)</f>
        <v>0</v>
      </c>
      <c r="AM332" s="80" cm="1">
        <f t="array" aca="1" ref="AM332" ca="1">IF(ISERROR(INDIRECT("ｄａｔａ!$"&amp;AM$112&amp;"$"&amp;$B332)),1,0)</f>
        <v>0</v>
      </c>
      <c r="AN332" s="80" cm="1">
        <f t="array" aca="1" ref="AN332" ca="1">IF(ISERROR(INDIRECT("ｄａｔａ!$"&amp;AN$112&amp;"$"&amp;$B332)),1,0)</f>
        <v>0</v>
      </c>
      <c r="AO332" s="80" cm="1">
        <f t="array" aca="1" ref="AO332" ca="1">IF(ISERROR(INDIRECT("ｄａｔａ!$"&amp;AO$112&amp;"$"&amp;$B332)),1,0)</f>
        <v>0</v>
      </c>
      <c r="AP332" s="80">
        <f ca="1">IF(SUM($AQ330:$AZ330,$AQ332:$AZ332)&gt;0,1,0)</f>
        <v>0</v>
      </c>
      <c r="AQ332" s="80" cm="1">
        <f t="array" aca="1" ref="AQ332" ca="1">IF(ISERROR(INDIRECT("ｄａｔａ!$"&amp;AQ$112&amp;"$"&amp;$B332)),1,0)</f>
        <v>0</v>
      </c>
      <c r="AR332" s="80" cm="1">
        <f t="array" aca="1" ref="AR332" ca="1">IF(ISERROR(INDIRECT("ｄａｔａ!$"&amp;AR$112&amp;"$"&amp;$B332)),1,0)</f>
        <v>0</v>
      </c>
      <c r="AS332" s="80" cm="1">
        <f t="array" aca="1" ref="AS332" ca="1">IF(ISERROR(INDIRECT("ｄａｔａ!$"&amp;AS$112&amp;"$"&amp;$B332)),1,0)</f>
        <v>0</v>
      </c>
      <c r="AT332" s="80" cm="1">
        <f t="array" aca="1" ref="AT332" ca="1">IF(ISERROR(INDIRECT("ｄａｔａ!$"&amp;AT$112&amp;"$"&amp;$B332)),1,0)</f>
        <v>0</v>
      </c>
      <c r="AU332" s="80" cm="1">
        <f t="array" aca="1" ref="AU332" ca="1">IF(ISERROR(INDIRECT("ｄａｔａ!$"&amp;AU$112&amp;"$"&amp;$B332)),1,0)</f>
        <v>0</v>
      </c>
      <c r="AV332" s="80" cm="1">
        <f t="array" aca="1" ref="AV332" ca="1">IF(ISERROR(INDIRECT("ｄａｔａ!$"&amp;AV$112&amp;"$"&amp;$B332)),1,0)</f>
        <v>0</v>
      </c>
      <c r="AW332" s="80" cm="1">
        <f t="array" aca="1" ref="AW332" ca="1">IF(ISERROR(INDIRECT("ｄａｔａ!$"&amp;AW$112&amp;"$"&amp;$B332)),1,0)</f>
        <v>0</v>
      </c>
      <c r="AX332" s="80" cm="1">
        <f t="array" aca="1" ref="AX332" ca="1">IF(ISERROR(INDIRECT("ｄａｔａ!$"&amp;AX$112&amp;"$"&amp;$B332)),1,0)</f>
        <v>0</v>
      </c>
      <c r="AY332" s="80" cm="1">
        <f t="array" aca="1" ref="AY332" ca="1">IF(ISERROR(INDIRECT("ｄａｔａ!$"&amp;AY$112&amp;"$"&amp;$B332)),1,0)</f>
        <v>0</v>
      </c>
      <c r="AZ332" s="80" cm="1">
        <f t="array" aca="1" ref="AZ332" ca="1">IF(ISERROR(INDIRECT("ｄａｔａ!$"&amp;AZ$112&amp;"$"&amp;$B332)),1,0)</f>
        <v>0</v>
      </c>
      <c r="BA332" s="80">
        <f ca="1">IF(SUM($BB330:$BP330,$BB332:$BP332)&gt;0,1,0)</f>
        <v>0</v>
      </c>
      <c r="BB332" s="80" cm="1">
        <f t="array" aca="1" ref="BB332" ca="1">IF(ISERROR(INDIRECT("ｄａｔａ!$"&amp;BB$112&amp;"$"&amp;$B332)),1,0)</f>
        <v>0</v>
      </c>
      <c r="BC332" s="80" cm="1">
        <f t="array" aca="1" ref="BC332" ca="1">IF(ISERROR(INDIRECT("ｄａｔａ!$"&amp;BC$112&amp;"$"&amp;$B332)),1,0)</f>
        <v>0</v>
      </c>
      <c r="BD332" s="80" cm="1">
        <f t="array" aca="1" ref="BD332" ca="1">IF(ISERROR(INDIRECT("ｄａｔａ!$"&amp;BD$112&amp;"$"&amp;$B332)),1,0)</f>
        <v>0</v>
      </c>
      <c r="BE332" s="80" cm="1">
        <f t="array" aca="1" ref="BE332" ca="1">IF(ISERROR(INDIRECT("ｄａｔａ!$"&amp;BE$112&amp;"$"&amp;$B332)),1,0)</f>
        <v>0</v>
      </c>
      <c r="BF332" s="80" cm="1">
        <f t="array" aca="1" ref="BF332" ca="1">IF(ISERROR(INDIRECT("ｄａｔａ!$"&amp;BF$112&amp;"$"&amp;$B332)),1,0)</f>
        <v>0</v>
      </c>
      <c r="BG332" s="80" cm="1">
        <f t="array" aca="1" ref="BG332" ca="1">IF(ISERROR(INDIRECT("ｄａｔａ!$"&amp;BG$112&amp;"$"&amp;$B332)),1,0)</f>
        <v>0</v>
      </c>
      <c r="BH332" s="80" cm="1">
        <f t="array" aca="1" ref="BH332" ca="1">IF(ISERROR(INDIRECT("ｄａｔａ!$"&amp;BH$112&amp;"$"&amp;$B332)),1,0)</f>
        <v>0</v>
      </c>
      <c r="BI332" s="80" cm="1">
        <f t="array" aca="1" ref="BI332" ca="1">IF(ISERROR(INDIRECT("ｄａｔａ!$"&amp;BI$112&amp;"$"&amp;$B332)),1,0)</f>
        <v>0</v>
      </c>
      <c r="BJ332" s="80" cm="1">
        <f t="array" aca="1" ref="BJ332" ca="1">IF(ISERROR(INDIRECT("ｄａｔａ!$"&amp;BJ$112&amp;"$"&amp;$B332)),1,0)</f>
        <v>0</v>
      </c>
      <c r="BK332" s="80" cm="1">
        <f t="array" aca="1" ref="BK332" ca="1">IF(ISERROR(INDIRECT("ｄａｔａ!$"&amp;BK$112&amp;"$"&amp;$B332)),1,0)</f>
        <v>0</v>
      </c>
      <c r="BL332" s="80" cm="1">
        <f t="array" aca="1" ref="BL332" ca="1">IF(ISERROR(INDIRECT("ｄａｔａ!$"&amp;BL$112&amp;"$"&amp;$B332)),1,0)</f>
        <v>0</v>
      </c>
      <c r="BM332" s="80" cm="1">
        <f t="array" aca="1" ref="BM332" ca="1">IF(ISERROR(INDIRECT("ｄａｔａ!$"&amp;BM$112&amp;"$"&amp;$B332)),1,0)</f>
        <v>0</v>
      </c>
      <c r="BN332" s="80" cm="1">
        <f t="array" aca="1" ref="BN332" ca="1">IF(ISERROR(INDIRECT("ｄａｔａ!$"&amp;BN$112&amp;"$"&amp;$B332)),1,0)</f>
        <v>0</v>
      </c>
      <c r="BO332" s="80" cm="1">
        <f t="array" aca="1" ref="BO332" ca="1">IF(ISERROR(INDIRECT("ｄａｔａ!$"&amp;BO$112&amp;"$"&amp;$B332)),1,0)</f>
        <v>0</v>
      </c>
      <c r="BP332" s="80" cm="1">
        <f t="array" aca="1" ref="BP332" ca="1">IF(ISERROR(INDIRECT("ｄａｔａ!$"&amp;BP$112&amp;"$"&amp;$B332)),1,0)</f>
        <v>0</v>
      </c>
    </row>
    <row r="333" spans="1:68" x14ac:dyDescent="0.2">
      <c r="A333" s="80" t="s">
        <v>2373</v>
      </c>
      <c r="B333" s="80">
        <f>VLOOKUP($A333,$A$11:$B$110,2,FALSE)</f>
        <v>62</v>
      </c>
      <c r="C333" s="80" t="s">
        <v>2435</v>
      </c>
      <c r="D333" s="80" cm="1">
        <f t="array" aca="1" ref="D333" ca="1">_xlfn.IFS(D334=1,0,D335=1,0,AND(INDIRECT("ｄａｔａ!$"&amp;D$112&amp;"$"&amp;$B333)&lt;=INDIRECT("kikan!$Q$11"),INDIRECT("ｄａｔａ!$"&amp;D$112&amp;"$"&amp;$B333)&gt;=INDIRECT("kikan!$K$11")),0,TRUE,1)</f>
        <v>0</v>
      </c>
      <c r="F333" s="80">
        <v>0</v>
      </c>
      <c r="G333" s="80">
        <v>0</v>
      </c>
      <c r="H333" s="80">
        <v>0</v>
      </c>
      <c r="I333" s="80" cm="1">
        <f t="array" aca="1" ref="I333" ca="1">_xlfn.IFS(I334=1,0,I335=1,0,INDIRECT("ｄａｔａ!$"&amp;I$112&amp;"$"&amp;$B333)&gt;=INDIRECT("kikan!$I$11"),0,TRUE,1)</f>
        <v>0</v>
      </c>
      <c r="J333" s="80" cm="1">
        <f t="array" aca="1" ref="J333" ca="1">_xlfn.IFS(D336=1,0,I333=1,0,J334=1,0,I335=1,0,J335=1,0,INDIRECT("ｄａｔａ!$"&amp;I$112&amp;"$"&amp;$B333)&gt;INDIRECT("kikan!$I$11"),0,INDIRECT("ｄａｔａ!$"&amp;J$112&amp;"$"&amp;$B333)&gt;=INDIRECT("ｄａｔａ!$"&amp;D$112&amp;"$"&amp;$B333),0,TRUE,1)</f>
        <v>0</v>
      </c>
      <c r="K333" s="80" cm="1">
        <f t="array" aca="1" ref="K333" ca="1">_xlfn.IFS(K334=1,0,K335=1,0,AND(INDIRECT("ｄａｔａ!$"&amp;K$112&amp;"$"&amp;$B334)&gt;0,INDIRECT("ｄａｔａ!$"&amp;K$112&amp;"$"&amp;$B334)&lt;10000),0,TRUE,1)</f>
        <v>0</v>
      </c>
      <c r="L333" s="80" cm="1">
        <f t="array" aca="1" ref="L333" ca="1">_xlfn.IFS(L334=1,0,L335=1,0,INDIRECT("ｄａｔａ!$"&amp;L$112&amp;"$"&amp;$B333)&lt;20000,1,TRUE,0)</f>
        <v>0</v>
      </c>
      <c r="M333" s="80">
        <v>0</v>
      </c>
      <c r="N333" s="80">
        <v>0</v>
      </c>
      <c r="O333" s="80" cm="1">
        <f t="array" aca="1" ref="O333" ca="1">_xlfn.IFS(O336=1,0,INDIRECT("ｄａｔａ!$"&amp;O$112&amp;"$"&amp;$B334)=4,1,TRUE,0)</f>
        <v>0</v>
      </c>
      <c r="P333" s="80" cm="1">
        <f t="array" aca="1" ref="P333" ca="1">_xlfn.IFS(P336=1,0,AND(INDIRECT("ｄａｔａ!$"&amp;P$112&amp;"$"&amp;$B334)&lt;=3,INDIRECT("ｄａｔａ!$"&amp;P$112&amp;"$"&amp;$B334)&gt;0),1,TRUE,0)</f>
        <v>0</v>
      </c>
      <c r="Q333" s="80" cm="1">
        <f t="array" aca="1" ref="Q333" ca="1">_xlfn.IFS(Q336=1,0,INDIRECT("ｄａｔａ!$"&amp;Q$112&amp;"$"&amp;$B333)=1,1,TRUE,0)</f>
        <v>0</v>
      </c>
      <c r="R333" s="80">
        <v>0</v>
      </c>
      <c r="S333" s="80">
        <v>0</v>
      </c>
      <c r="T333" s="80">
        <v>0</v>
      </c>
      <c r="U333" s="80">
        <v>0</v>
      </c>
      <c r="V333" s="80">
        <v>0</v>
      </c>
      <c r="W333" s="80">
        <v>0</v>
      </c>
      <c r="X333" s="80">
        <f ca="1">IF(AND(SUM($Y333:$AO333)=0,17-SUM($Y335:$AO335)&gt;1),1,0)</f>
        <v>0</v>
      </c>
      <c r="Y333" s="80" cm="1">
        <f t="array" aca="1" ref="Y333" ca="1">_xlfn.IFS(Y336=1,0,INDIRECT("ｄａｔａ!$"&amp;Y$112&amp;"$"&amp;$B333)=2,1,TRUE,0)</f>
        <v>0</v>
      </c>
      <c r="Z333" s="80" cm="1">
        <f t="array" aca="1" ref="Z333" ca="1">_xlfn.IFS(Z336=1,0,INDIRECT("ｄａｔａ!$"&amp;Z$112&amp;"$"&amp;$B333)=2,1,TRUE,0)</f>
        <v>0</v>
      </c>
      <c r="AA333" s="80" cm="1">
        <f t="array" aca="1" ref="AA333" ca="1">_xlfn.IFS(AA336=1,0,INDIRECT("ｄａｔａ!$"&amp;AA$112&amp;"$"&amp;$B333)=2,1,TRUE,0)</f>
        <v>0</v>
      </c>
      <c r="AB333" s="80" cm="1">
        <f t="array" aca="1" ref="AB333" ca="1">_xlfn.IFS(AB336=1,0,INDIRECT("ｄａｔａ!$"&amp;AB$112&amp;"$"&amp;$B333)=2,1,TRUE,0)</f>
        <v>0</v>
      </c>
      <c r="AC333" s="80" cm="1">
        <f t="array" aca="1" ref="AC333" ca="1">_xlfn.IFS(AC336=1,0,INDIRECT("ｄａｔａ!$"&amp;AC$112&amp;"$"&amp;$B333)=2,1,TRUE,0)</f>
        <v>0</v>
      </c>
      <c r="AD333" s="80" cm="1">
        <f t="array" aca="1" ref="AD333" ca="1">_xlfn.IFS(AD336=1,0,INDIRECT("ｄａｔａ!$"&amp;AD$112&amp;"$"&amp;$B333)=2,1,TRUE,0)</f>
        <v>0</v>
      </c>
      <c r="AE333" s="80" cm="1">
        <f t="array" aca="1" ref="AE333" ca="1">_xlfn.IFS(AE336=1,0,INDIRECT("ｄａｔａ!$"&amp;AE$112&amp;"$"&amp;$B333)=2,1,TRUE,0)</f>
        <v>0</v>
      </c>
      <c r="AF333" s="80" cm="1">
        <f t="array" aca="1" ref="AF333" ca="1">_xlfn.IFS(AF336=1,0,INDIRECT("ｄａｔａ!$"&amp;AF$112&amp;"$"&amp;$B333)=2,1,TRUE,0)</f>
        <v>0</v>
      </c>
      <c r="AG333" s="80" cm="1">
        <f t="array" aca="1" ref="AG333" ca="1">_xlfn.IFS(AG336=1,0,INDIRECT("ｄａｔａ!$"&amp;AG$112&amp;"$"&amp;$B333)=2,1,TRUE,0)</f>
        <v>0</v>
      </c>
      <c r="AH333" s="80" cm="1">
        <f t="array" aca="1" ref="AH333" ca="1">_xlfn.IFS(AH336=1,0,INDIRECT("ｄａｔａ!$"&amp;AH$112&amp;"$"&amp;$B333)=2,1,TRUE,0)</f>
        <v>0</v>
      </c>
      <c r="AI333" s="80" cm="1">
        <f t="array" aca="1" ref="AI333" ca="1">_xlfn.IFS(AI336=1,0,INDIRECT("ｄａｔａ!$"&amp;AI$112&amp;"$"&amp;$B333)=2,1,TRUE,0)</f>
        <v>0</v>
      </c>
      <c r="AJ333" s="80" cm="1">
        <f t="array" aca="1" ref="AJ333" ca="1">_xlfn.IFS(AJ336=1,0,INDIRECT("ｄａｔａ!$"&amp;AJ$112&amp;"$"&amp;$B333)=2,1,TRUE,0)</f>
        <v>0</v>
      </c>
      <c r="AK333" s="80" cm="1">
        <f t="array" aca="1" ref="AK333" ca="1">_xlfn.IFS(AK336=1,0,INDIRECT("ｄａｔａ!$"&amp;AK$112&amp;"$"&amp;$B333)=2,1,TRUE,0)</f>
        <v>0</v>
      </c>
      <c r="AL333" s="80" cm="1">
        <f t="array" aca="1" ref="AL333" ca="1">_xlfn.IFS(AL336=1,0,INDIRECT("ｄａｔａ!$"&amp;AL$112&amp;"$"&amp;$B333)=2,1,TRUE,0)</f>
        <v>0</v>
      </c>
      <c r="AM333" s="80" cm="1">
        <f t="array" aca="1" ref="AM333" ca="1">_xlfn.IFS(AM336=1,0,INDIRECT("ｄａｔａ!$"&amp;AM$112&amp;"$"&amp;$B333)=2,1,TRUE,0)</f>
        <v>0</v>
      </c>
      <c r="AN333" s="80" cm="1">
        <f t="array" aca="1" ref="AN333" ca="1">_xlfn.IFS(AN336=1,0,INDIRECT("ｄａｔａ!$"&amp;AN$112&amp;"$"&amp;$B333)=2,1,TRUE,0)</f>
        <v>0</v>
      </c>
      <c r="AO333" s="80" cm="1">
        <f t="array" aca="1" ref="AO333" ca="1">_xlfn.IFS(AO336=1,0,INDIRECT("ｄａｔａ!$"&amp;AO$112&amp;"$"&amp;$B333)=2,1,TRUE,0)</f>
        <v>0</v>
      </c>
      <c r="AP333" s="80">
        <f ca="1">IF(AND(SUM($AQ333:$AZ333)=0,10-SUM($AQ335:$AZ335)&gt;1),1,0)</f>
        <v>0</v>
      </c>
      <c r="AQ333" s="80" cm="1">
        <f t="array" aca="1" ref="AQ333" ca="1">_xlfn.IFS(AQ336=1,0,INDIRECT("ｄａｔａ!$"&amp;AQ$112&amp;"$"&amp;$B333)=2,1,TRUE,0)</f>
        <v>0</v>
      </c>
      <c r="AR333" s="80" cm="1">
        <f t="array" aca="1" ref="AR333" ca="1">_xlfn.IFS(AR336=1,0,INDIRECT("ｄａｔａ!$"&amp;AR$112&amp;"$"&amp;$B333)=2,1,TRUE,0)</f>
        <v>0</v>
      </c>
      <c r="AS333" s="80" cm="1">
        <f t="array" aca="1" ref="AS333" ca="1">_xlfn.IFS(AS336=1,0,INDIRECT("ｄａｔａ!$"&amp;AS$112&amp;"$"&amp;$B333)=2,1,TRUE,0)</f>
        <v>0</v>
      </c>
      <c r="AT333" s="80" cm="1">
        <f t="array" aca="1" ref="AT333" ca="1">_xlfn.IFS(AT336=1,0,INDIRECT("ｄａｔａ!$"&amp;AT$112&amp;"$"&amp;$B333)=2,1,TRUE,0)</f>
        <v>0</v>
      </c>
      <c r="AU333" s="80" cm="1">
        <f t="array" aca="1" ref="AU333" ca="1">_xlfn.IFS(AU336=1,0,INDIRECT("ｄａｔａ!$"&amp;AU$112&amp;"$"&amp;$B333)=2,1,TRUE,0)</f>
        <v>0</v>
      </c>
      <c r="AV333" s="80" cm="1">
        <f t="array" aca="1" ref="AV333" ca="1">_xlfn.IFS(AV336=1,0,INDIRECT("ｄａｔａ!$"&amp;AV$112&amp;"$"&amp;$B333)=2,1,TRUE,0)</f>
        <v>0</v>
      </c>
      <c r="AW333" s="80" cm="1">
        <f t="array" aca="1" ref="AW333" ca="1">_xlfn.IFS(AW336=1,0,INDIRECT("ｄａｔａ!$"&amp;AW$112&amp;"$"&amp;$B333)=2,1,TRUE,0)</f>
        <v>0</v>
      </c>
      <c r="AX333" s="80" cm="1">
        <f t="array" aca="1" ref="AX333" ca="1">_xlfn.IFS(AX336=1,0,INDIRECT("ｄａｔａ!$"&amp;AX$112&amp;"$"&amp;$B333)=2,1,TRUE,0)</f>
        <v>0</v>
      </c>
      <c r="AY333" s="80" cm="1">
        <f t="array" aca="1" ref="AY333" ca="1">_xlfn.IFS(AY336=1,0,INDIRECT("ｄａｔａ!$"&amp;AY$112&amp;"$"&amp;$B333)=2,1,TRUE,0)</f>
        <v>0</v>
      </c>
      <c r="AZ333" s="80" cm="1">
        <f t="array" aca="1" ref="AZ333" ca="1">_xlfn.IFS(AZ336=1,0,INDIRECT("ｄａｔａ!$"&amp;AZ$112&amp;"$"&amp;$B333)=2,1,TRUE,0)</f>
        <v>0</v>
      </c>
      <c r="BA333" s="80">
        <f ca="1">IF(AND(SUM($BB333:$BP333)=0,15-SUM($BB335:$BP335)&gt;1),1,0)</f>
        <v>0</v>
      </c>
      <c r="BB333" s="80" cm="1">
        <f t="array" aca="1" ref="BB333" ca="1">_xlfn.IFS(BB336=1,0,INDIRECT("ｄａｔａ!$"&amp;BB$112&amp;"$"&amp;$B333)=2,1,TRUE,0)</f>
        <v>0</v>
      </c>
      <c r="BC333" s="80" cm="1">
        <f t="array" aca="1" ref="BC333" ca="1">_xlfn.IFS(BC336=1,0,INDIRECT("ｄａｔａ!$"&amp;BC$112&amp;"$"&amp;$B333)=2,1,TRUE,0)</f>
        <v>0</v>
      </c>
      <c r="BD333" s="80" cm="1">
        <f t="array" aca="1" ref="BD333" ca="1">_xlfn.IFS(BD336=1,0,INDIRECT("ｄａｔａ!$"&amp;BD$112&amp;"$"&amp;$B333)=2,1,TRUE,0)</f>
        <v>0</v>
      </c>
      <c r="BE333" s="80" cm="1">
        <f t="array" aca="1" ref="BE333" ca="1">_xlfn.IFS(BE336=1,0,INDIRECT("ｄａｔａ!$"&amp;BE$112&amp;"$"&amp;$B333)=2,1,TRUE,0)</f>
        <v>0</v>
      </c>
      <c r="BF333" s="80" cm="1">
        <f t="array" aca="1" ref="BF333" ca="1">_xlfn.IFS(BF336=1,0,INDIRECT("ｄａｔａ!$"&amp;BF$112&amp;"$"&amp;$B333)=2,1,TRUE,0)</f>
        <v>0</v>
      </c>
      <c r="BG333" s="80" cm="1">
        <f t="array" aca="1" ref="BG333" ca="1">_xlfn.IFS(BG336=1,0,INDIRECT("ｄａｔａ!$"&amp;BG$112&amp;"$"&amp;$B333)=2,1,TRUE,0)</f>
        <v>0</v>
      </c>
      <c r="BH333" s="80" cm="1">
        <f t="array" aca="1" ref="BH333" ca="1">_xlfn.IFS(BH336=1,0,INDIRECT("ｄａｔａ!$"&amp;BH$112&amp;"$"&amp;$B333)=2,1,TRUE,0)</f>
        <v>0</v>
      </c>
      <c r="BI333" s="80" cm="1">
        <f t="array" aca="1" ref="BI333" ca="1">_xlfn.IFS(BI336=1,0,INDIRECT("ｄａｔａ!$"&amp;BI$112&amp;"$"&amp;$B333)=2,1,TRUE,0)</f>
        <v>0</v>
      </c>
      <c r="BJ333" s="80" cm="1">
        <f t="array" aca="1" ref="BJ333" ca="1">_xlfn.IFS(BJ336=1,0,INDIRECT("ｄａｔａ!$"&amp;BJ$112&amp;"$"&amp;$B333)=2,1,TRUE,0)</f>
        <v>0</v>
      </c>
      <c r="BK333" s="80" cm="1">
        <f t="array" aca="1" ref="BK333" ca="1">_xlfn.IFS(BK336=1,0,INDIRECT("ｄａｔａ!$"&amp;BK$112&amp;"$"&amp;$B333)=2,1,TRUE,0)</f>
        <v>0</v>
      </c>
      <c r="BL333" s="80" cm="1">
        <f t="array" aca="1" ref="BL333" ca="1">_xlfn.IFS(BL336=1,0,INDIRECT("ｄａｔａ!$"&amp;BL$112&amp;"$"&amp;$B333)=2,1,TRUE,0)</f>
        <v>0</v>
      </c>
      <c r="BM333" s="80" cm="1">
        <f t="array" aca="1" ref="BM333" ca="1">_xlfn.IFS(BM336=1,0,INDIRECT("ｄａｔａ!$"&amp;BM$112&amp;"$"&amp;$B333)=2,1,TRUE,0)</f>
        <v>0</v>
      </c>
      <c r="BN333" s="80" cm="1">
        <f t="array" aca="1" ref="BN333" ca="1">_xlfn.IFS(BN336=1,0,INDIRECT("ｄａｔａ!$"&amp;BN$112&amp;"$"&amp;$B333)=2,1,TRUE,0)</f>
        <v>0</v>
      </c>
      <c r="BO333" s="80" cm="1">
        <f t="array" aca="1" ref="BO333" ca="1">_xlfn.IFS(BO336=1,0,INDIRECT("ｄａｔａ!$"&amp;BO$112&amp;"$"&amp;$B333)=2,1,TRUE,0)</f>
        <v>0</v>
      </c>
      <c r="BP333" s="80" cm="1">
        <f t="array" aca="1" ref="BP333" ca="1">_xlfn.IFS(BP336=1,0,INDIRECT("ｄａｔａ!$"&amp;BP$112&amp;"$"&amp;$B333)=2,1,TRUE,0)</f>
        <v>0</v>
      </c>
    </row>
    <row r="334" spans="1:68" x14ac:dyDescent="0.2">
      <c r="B334" s="80">
        <f>VLOOKUP($A333,$A$11:$B$110,2,FALSE)</f>
        <v>62</v>
      </c>
      <c r="C334" s="80" t="s">
        <v>2437</v>
      </c>
      <c r="D334" s="80" cm="1">
        <f t="array" aca="1" ref="D334" ca="1">_xlfn.IFS(D335=1,0,AND(ISNUMBER(INDIRECT("ｄａｔａ!$"&amp;D$112&amp;"$"&amp;$B334)),INDIRECT("ｄａｔａ!$"&amp;D$112&amp;"$"&amp;$B334)&lt;=12,INDIRECT("ｄａｔａ!$"&amp;D$112&amp;"$"&amp;$B334)&gt;=1),0,TRUE,1)</f>
        <v>1</v>
      </c>
      <c r="F334" s="80">
        <v>0</v>
      </c>
      <c r="G334" s="80">
        <v>0</v>
      </c>
      <c r="H334" s="80">
        <v>0</v>
      </c>
      <c r="I334" s="80" cm="1">
        <f t="array" aca="1" ref="I334" ca="1">_xlfn.IFS(I335=1,0,AND(ISNUMBER(INDIRECT("ｄａｔａ!$"&amp;I$112&amp;"$"&amp;$B334)),LEN(INDIRECT("ｄａｔａ!$"&amp;I$112&amp;"$"&amp;$B334))=4),0,TRUE,1)</f>
        <v>0</v>
      </c>
      <c r="J334" s="80" cm="1">
        <f t="array" aca="1" ref="J334" ca="1">_xlfn.IFS(J335=1,0,AND(ISNUMBER(INDIRECT("ｄａｔａ!$"&amp;J$112&amp;"$"&amp;$B334)),INDIRECT("ｄａｔａ!$"&amp;J$112&amp;"$"&amp;$B334)&lt;=12,INDIRECT("ｄａｔａ!$"&amp;J$112&amp;"$"&amp;$B334)&gt;=1),0,TRUE,1)</f>
        <v>0</v>
      </c>
      <c r="K334" s="80" cm="1">
        <f t="array" aca="1" ref="K334" ca="1">_xlfn.IFS(K335=1,0,ISNUMBER(INDIRECT("ｄａｔａ!$"&amp;K$112&amp;"$"&amp;$B334)),0,TRUE,1)</f>
        <v>0</v>
      </c>
      <c r="L334" s="80" cm="1">
        <f t="array" aca="1" ref="L334" ca="1">_xlfn.IFS(L335=1,0,AND(ISNUMBER(INDIRECT("ｄａｔａ!$"&amp;L$112&amp;"$"&amp;$B334)),INDIRECT("ｄａｔａ!$"&amp;L$112&amp;"$"&amp;$B334)&gt;0),0,TRUE,1)</f>
        <v>0</v>
      </c>
      <c r="M334" s="80" cm="1">
        <f t="array" aca="1" ref="M334" ca="1">_xlfn.IFS(M335=1,0,AND(INDIRECT("ｄａｔａ!$"&amp;M$112&amp;"$"&amp;$B334)&lt;=5,INDIRECT("ｄａｔａ!$"&amp;M$112&amp;"$"&amp;$B334)&gt;0),0,TRUE,1)</f>
        <v>0</v>
      </c>
      <c r="N334" s="80" cm="1">
        <f t="array" aca="1" ref="N334" ca="1">_xlfn.IFS(N335=1,0,AND(INDIRECT("ｄａｔａ!$"&amp;N$112&amp;"$"&amp;$B334)&lt;=2,INDIRECT("ｄａｔａ!$"&amp;N$112&amp;"$"&amp;$B334)&gt;0),0,TRUE,1)</f>
        <v>0</v>
      </c>
      <c r="O334" s="80" cm="1">
        <f t="array" aca="1" ref="O334" ca="1">_xlfn.IFS(O335=1,0,AND(INDIRECT("ｄａｔａ!$"&amp;O$112&amp;"$"&amp;$B334)&lt;=4,INDIRECT("ｄａｔａ!$"&amp;O$112&amp;"$"&amp;$B334)&gt;0),0,TRUE,1)</f>
        <v>0</v>
      </c>
      <c r="P334" s="80" cm="1">
        <f t="array" aca="1" ref="P334" ca="1">_xlfn.IFS(P335=1,0,AND(INDIRECT("ｄａｔａ!$"&amp;P$112&amp;"$"&amp;$B334)&lt;=3,INDIRECT("ｄａｔａ!$"&amp;P$112&amp;"$"&amp;$B334)&gt;0),0,TRUE,1)</f>
        <v>0</v>
      </c>
      <c r="Q334" s="80" cm="1">
        <f t="array" aca="1" ref="Q334" ca="1">_xlfn.IFS(Q335=1,0,AND(INDIRECT("ｄａｔａ!$"&amp;Q$112&amp;"$"&amp;$B334)&lt;=2,INDIRECT("ｄａｔａ!$"&amp;Q$112&amp;"$"&amp;$B334)&gt;0),0,TRUE,1)</f>
        <v>0</v>
      </c>
      <c r="R334" s="80" cm="1">
        <f t="array" aca="1" ref="R334" ca="1">_xlfn.IFS(R335=1,0,AND(INDIRECT("ｄａｔａ!$"&amp;R$112&amp;"$"&amp;$B334)&lt;=10,INDIRECT("ｄａｔａ!$"&amp;R$112&amp;"$"&amp;$B334)&gt;0),0,TRUE,1)</f>
        <v>0</v>
      </c>
      <c r="S334" s="80" cm="1">
        <f t="array" aca="1" ref="S334" ca="1">_xlfn.IFS(S335=1,0,AND(INDIRECT("ｄａｔａ!$"&amp;S$112&amp;"$"&amp;$B334)&lt;=5,INDIRECT("ｄａｔａ!$"&amp;S$112&amp;"$"&amp;$B334)&gt;0),0,TRUE,1)</f>
        <v>0</v>
      </c>
      <c r="T334" s="80" cm="1">
        <f t="array" aca="1" ref="T334" ca="1">_xlfn.IFS(T335=1,0,AND(INDIRECT("ｄａｔａ!$"&amp;T$112&amp;"$"&amp;$B334)&lt;=9,INDIRECT("ｄａｔａ!$"&amp;T$112&amp;"$"&amp;$B334)&gt;0),0,TRUE,1)</f>
        <v>0</v>
      </c>
      <c r="U334" s="80" cm="1">
        <f t="array" aca="1" ref="U334" ca="1">_xlfn.IFS(U335=1,0,ISNUMBER(INDIRECT("ｄａｔａ!$"&amp;U$112&amp;"$"&amp;$B334)),0,TRUE,1)</f>
        <v>0</v>
      </c>
      <c r="V334" s="80" cm="1">
        <f t="array" aca="1" ref="V334" ca="1">_xlfn.IFS(V335=1,0,AND(INDIRECT("ｄａｔａ!$"&amp;V$112&amp;"$"&amp;$B334)&lt;=4,INDIRECT("ｄａｔａ!$"&amp;V$112&amp;"$"&amp;$B334)&gt;0),0,TRUE,1)</f>
        <v>0</v>
      </c>
      <c r="W334" s="80" cm="1">
        <f t="array" aca="1" ref="W334" ca="1">_xlfn.IFS(W335=1,0,AND(INDIRECT("ｄａｔａ!$"&amp;W$112&amp;"$"&amp;$B334)&lt;=2,INDIRECT("ｄａｔａ!$"&amp;W$112&amp;"$"&amp;$B334)&gt;0),0,TRUE,1)</f>
        <v>0</v>
      </c>
      <c r="X334" s="80">
        <f ca="1">IF(SUM($Y333:$AO333)&gt;1,1,0)</f>
        <v>0</v>
      </c>
      <c r="Y334" s="80" cm="1">
        <f t="array" aca="1" ref="Y334" ca="1">_xlfn.IFS(Y336=1,0,Y335=1,0,AND(INDIRECT("ｄａｔａ!$"&amp;Y$112&amp;"$"&amp;$B334)&lt;=2,INDIRECT("ｄａｔａ!$"&amp;Y$112&amp;"$"&amp;$B334)&gt;0),0,TRUE,1)</f>
        <v>0</v>
      </c>
      <c r="Z334" s="80" cm="1">
        <f t="array" aca="1" ref="Z334" ca="1">_xlfn.IFS(Z336=1,0,Z335=1,0,AND(INDIRECT("ｄａｔａ!$"&amp;Z$112&amp;"$"&amp;$B334)&lt;=2,INDIRECT("ｄａｔａ!$"&amp;Z$112&amp;"$"&amp;$B334)&gt;0),0,TRUE,1)</f>
        <v>0</v>
      </c>
      <c r="AA334" s="80" cm="1">
        <f t="array" aca="1" ref="AA334" ca="1">_xlfn.IFS(AA336=1,0,AA335=1,0,AND(INDIRECT("ｄａｔａ!$"&amp;AA$112&amp;"$"&amp;$B334)&lt;=2,INDIRECT("ｄａｔａ!$"&amp;AA$112&amp;"$"&amp;$B334)&gt;0),0,TRUE,1)</f>
        <v>0</v>
      </c>
      <c r="AB334" s="80" cm="1">
        <f t="array" aca="1" ref="AB334" ca="1">_xlfn.IFS(AB336=1,0,AB335=1,0,AND(INDIRECT("ｄａｔａ!$"&amp;AB$112&amp;"$"&amp;$B334)&lt;=2,INDIRECT("ｄａｔａ!$"&amp;AB$112&amp;"$"&amp;$B334)&gt;0),0,TRUE,1)</f>
        <v>0</v>
      </c>
      <c r="AC334" s="80" cm="1">
        <f t="array" aca="1" ref="AC334" ca="1">_xlfn.IFS(AC336=1,0,AC335=1,0,AND(INDIRECT("ｄａｔａ!$"&amp;AC$112&amp;"$"&amp;$B334)&lt;=2,INDIRECT("ｄａｔａ!$"&amp;AC$112&amp;"$"&amp;$B334)&gt;0),0,TRUE,1)</f>
        <v>0</v>
      </c>
      <c r="AD334" s="80" cm="1">
        <f t="array" aca="1" ref="AD334" ca="1">_xlfn.IFS(AD336=1,0,AD335=1,0,AND(INDIRECT("ｄａｔａ!$"&amp;AD$112&amp;"$"&amp;$B334)&lt;=2,INDIRECT("ｄａｔａ!$"&amp;AD$112&amp;"$"&amp;$B334)&gt;0),0,TRUE,1)</f>
        <v>0</v>
      </c>
      <c r="AE334" s="80" cm="1">
        <f t="array" aca="1" ref="AE334" ca="1">_xlfn.IFS(AE336=1,0,AE335=1,0,AND(INDIRECT("ｄａｔａ!$"&amp;AE$112&amp;"$"&amp;$B334)&lt;=2,INDIRECT("ｄａｔａ!$"&amp;AE$112&amp;"$"&amp;$B334)&gt;0),0,TRUE,1)</f>
        <v>0</v>
      </c>
      <c r="AF334" s="80" cm="1">
        <f t="array" aca="1" ref="AF334" ca="1">_xlfn.IFS(AF336=1,0,AF335=1,0,AND(INDIRECT("ｄａｔａ!$"&amp;AF$112&amp;"$"&amp;$B334)&lt;=2,INDIRECT("ｄａｔａ!$"&amp;AF$112&amp;"$"&amp;$B334)&gt;0),0,TRUE,1)</f>
        <v>0</v>
      </c>
      <c r="AG334" s="80" cm="1">
        <f t="array" aca="1" ref="AG334" ca="1">_xlfn.IFS(AG336=1,0,AG335=1,0,AND(INDIRECT("ｄａｔａ!$"&amp;AG$112&amp;"$"&amp;$B334)&lt;=2,INDIRECT("ｄａｔａ!$"&amp;AG$112&amp;"$"&amp;$B334)&gt;0),0,TRUE,1)</f>
        <v>0</v>
      </c>
      <c r="AH334" s="80" cm="1">
        <f t="array" aca="1" ref="AH334" ca="1">_xlfn.IFS(AH336=1,0,AH335=1,0,AND(INDIRECT("ｄａｔａ!$"&amp;AH$112&amp;"$"&amp;$B334)&lt;=2,INDIRECT("ｄａｔａ!$"&amp;AH$112&amp;"$"&amp;$B334)&gt;0),0,TRUE,1)</f>
        <v>0</v>
      </c>
      <c r="AI334" s="80" cm="1">
        <f t="array" aca="1" ref="AI334" ca="1">_xlfn.IFS(AI336=1,0,AI335=1,0,AND(INDIRECT("ｄａｔａ!$"&amp;AI$112&amp;"$"&amp;$B334)&lt;=2,INDIRECT("ｄａｔａ!$"&amp;AI$112&amp;"$"&amp;$B334)&gt;0),0,TRUE,1)</f>
        <v>0</v>
      </c>
      <c r="AJ334" s="80" cm="1">
        <f t="array" aca="1" ref="AJ334" ca="1">_xlfn.IFS(AJ336=1,0,AJ335=1,0,AND(INDIRECT("ｄａｔａ!$"&amp;AJ$112&amp;"$"&amp;$B334)&lt;=2,INDIRECT("ｄａｔａ!$"&amp;AJ$112&amp;"$"&amp;$B334)&gt;0),0,TRUE,1)</f>
        <v>0</v>
      </c>
      <c r="AK334" s="80" cm="1">
        <f t="array" aca="1" ref="AK334" ca="1">_xlfn.IFS(AK336=1,0,AK335=1,0,AND(INDIRECT("ｄａｔａ!$"&amp;AK$112&amp;"$"&amp;$B334)&lt;=2,INDIRECT("ｄａｔａ!$"&amp;AK$112&amp;"$"&amp;$B334)&gt;0),0,TRUE,1)</f>
        <v>0</v>
      </c>
      <c r="AL334" s="80" cm="1">
        <f t="array" aca="1" ref="AL334" ca="1">_xlfn.IFS(AL336=1,0,AL335=1,0,AND(INDIRECT("ｄａｔａ!$"&amp;AL$112&amp;"$"&amp;$B334)&lt;=2,INDIRECT("ｄａｔａ!$"&amp;AL$112&amp;"$"&amp;$B334)&gt;0),0,TRUE,1)</f>
        <v>0</v>
      </c>
      <c r="AM334" s="80" cm="1">
        <f t="array" aca="1" ref="AM334" ca="1">_xlfn.IFS(AM336=1,0,AM335=1,0,AND(INDIRECT("ｄａｔａ!$"&amp;AM$112&amp;"$"&amp;$B334)&lt;=2,INDIRECT("ｄａｔａ!$"&amp;AM$112&amp;"$"&amp;$B334)&gt;0),0,TRUE,1)</f>
        <v>0</v>
      </c>
      <c r="AN334" s="80" cm="1">
        <f t="array" aca="1" ref="AN334" ca="1">_xlfn.IFS(AN336=1,0,AN335=1,0,AND(INDIRECT("ｄａｔａ!$"&amp;AN$112&amp;"$"&amp;$B334)&lt;=2,INDIRECT("ｄａｔａ!$"&amp;AN$112&amp;"$"&amp;$B334)&gt;0),0,TRUE,1)</f>
        <v>0</v>
      </c>
      <c r="AO334" s="80" cm="1">
        <f t="array" aca="1" ref="AO334" ca="1">_xlfn.IFS(AO336=1,0,AO335=1,0,AND(INDIRECT("ｄａｔａ!$"&amp;AO$112&amp;"$"&amp;$B334)&lt;=2,INDIRECT("ｄａｔａ!$"&amp;AO$112&amp;"$"&amp;$B334)&gt;0),0,TRUE,1)</f>
        <v>0</v>
      </c>
      <c r="AP334" s="80">
        <f ca="1">IF(SUM($AQ333:$AZ333)&gt;1,1,0)</f>
        <v>0</v>
      </c>
      <c r="AQ334" s="80" cm="1">
        <f t="array" aca="1" ref="AQ334" ca="1">_xlfn.IFS(AQ336=1,0,AQ335=1,0,AND(INDIRECT("ｄａｔａ!$"&amp;AQ$112&amp;"$"&amp;$B334)&lt;=2,INDIRECT("ｄａｔａ!$"&amp;AQ$112&amp;"$"&amp;$B334)&gt;0),0,TRUE,1)</f>
        <v>0</v>
      </c>
      <c r="AR334" s="80" cm="1">
        <f t="array" aca="1" ref="AR334" ca="1">_xlfn.IFS(AR336=1,0,AR335=1,0,AND(INDIRECT("ｄａｔａ!$"&amp;AR$112&amp;"$"&amp;$B334)&lt;=2,INDIRECT("ｄａｔａ!$"&amp;AR$112&amp;"$"&amp;$B334)&gt;0),0,TRUE,1)</f>
        <v>0</v>
      </c>
      <c r="AS334" s="80" cm="1">
        <f t="array" aca="1" ref="AS334" ca="1">_xlfn.IFS(AS336=1,0,AS335=1,0,AND(INDIRECT("ｄａｔａ!$"&amp;AS$112&amp;"$"&amp;$B334)&lt;=2,INDIRECT("ｄａｔａ!$"&amp;AS$112&amp;"$"&amp;$B334)&gt;0),0,TRUE,1)</f>
        <v>0</v>
      </c>
      <c r="AT334" s="80" cm="1">
        <f t="array" aca="1" ref="AT334" ca="1">_xlfn.IFS(AT336=1,0,AT335=1,0,AND(INDIRECT("ｄａｔａ!$"&amp;AT$112&amp;"$"&amp;$B334)&lt;=2,INDIRECT("ｄａｔａ!$"&amp;AT$112&amp;"$"&amp;$B334)&gt;0),0,TRUE,1)</f>
        <v>0</v>
      </c>
      <c r="AU334" s="80" cm="1">
        <f t="array" aca="1" ref="AU334" ca="1">_xlfn.IFS(AU336=1,0,AU335=1,0,AND(INDIRECT("ｄａｔａ!$"&amp;AU$112&amp;"$"&amp;$B334)&lt;=2,INDIRECT("ｄａｔａ!$"&amp;AU$112&amp;"$"&amp;$B334)&gt;0),0,TRUE,1)</f>
        <v>0</v>
      </c>
      <c r="AV334" s="80" cm="1">
        <f t="array" aca="1" ref="AV334" ca="1">_xlfn.IFS(AV336=1,0,AV335=1,0,AND(INDIRECT("ｄａｔａ!$"&amp;AV$112&amp;"$"&amp;$B334)&lt;=2,INDIRECT("ｄａｔａ!$"&amp;AV$112&amp;"$"&amp;$B334)&gt;0),0,TRUE,1)</f>
        <v>0</v>
      </c>
      <c r="AW334" s="80" cm="1">
        <f t="array" aca="1" ref="AW334" ca="1">_xlfn.IFS(AW336=1,0,AW335=1,0,AND(INDIRECT("ｄａｔａ!$"&amp;AW$112&amp;"$"&amp;$B334)&lt;=2,INDIRECT("ｄａｔａ!$"&amp;AW$112&amp;"$"&amp;$B334)&gt;0),0,TRUE,1)</f>
        <v>0</v>
      </c>
      <c r="AX334" s="80" cm="1">
        <f t="array" aca="1" ref="AX334" ca="1">_xlfn.IFS(AX336=1,0,AX335=1,0,AND(INDIRECT("ｄａｔａ!$"&amp;AX$112&amp;"$"&amp;$B334)&lt;=2,INDIRECT("ｄａｔａ!$"&amp;AX$112&amp;"$"&amp;$B334)&gt;0),0,TRUE,1)</f>
        <v>0</v>
      </c>
      <c r="AY334" s="80" cm="1">
        <f t="array" aca="1" ref="AY334" ca="1">_xlfn.IFS(AY336=1,0,AY335=1,0,AND(INDIRECT("ｄａｔａ!$"&amp;AY$112&amp;"$"&amp;$B334)&lt;=2,INDIRECT("ｄａｔａ!$"&amp;AY$112&amp;"$"&amp;$B334)&gt;0),0,TRUE,1)</f>
        <v>0</v>
      </c>
      <c r="AZ334" s="80" cm="1">
        <f t="array" aca="1" ref="AZ334" ca="1">_xlfn.IFS(AZ336=1,0,AZ335=1,0,AND(INDIRECT("ｄａｔａ!$"&amp;AZ$112&amp;"$"&amp;$B334)&lt;=2,INDIRECT("ｄａｔａ!$"&amp;AZ$112&amp;"$"&amp;$B334)&gt;0),0,TRUE,1)</f>
        <v>0</v>
      </c>
      <c r="BA334" s="80">
        <f ca="1">IF(SUM($BB333:$BP333)&gt;1,1,0)</f>
        <v>0</v>
      </c>
      <c r="BB334" s="80" cm="1">
        <f t="array" aca="1" ref="BB334" ca="1">_xlfn.IFS(BB336=1,0,BB335=1,0,AND(INDIRECT("ｄａｔａ!$"&amp;BB$112&amp;"$"&amp;$B334)&lt;=2,INDIRECT("ｄａｔａ!$"&amp;BB$112&amp;"$"&amp;$B334)&gt;0),0,TRUE,1)</f>
        <v>0</v>
      </c>
      <c r="BC334" s="80" cm="1">
        <f t="array" aca="1" ref="BC334" ca="1">_xlfn.IFS(BC336=1,0,BC335=1,0,AND(INDIRECT("ｄａｔａ!$"&amp;BC$112&amp;"$"&amp;$B334)&lt;=2,INDIRECT("ｄａｔａ!$"&amp;BC$112&amp;"$"&amp;$B334)&gt;0),0,TRUE,1)</f>
        <v>0</v>
      </c>
      <c r="BD334" s="80" cm="1">
        <f t="array" aca="1" ref="BD334" ca="1">_xlfn.IFS(BD336=1,0,BD335=1,0,AND(INDIRECT("ｄａｔａ!$"&amp;BD$112&amp;"$"&amp;$B334)&lt;=2,INDIRECT("ｄａｔａ!$"&amp;BD$112&amp;"$"&amp;$B334)&gt;0),0,TRUE,1)</f>
        <v>0</v>
      </c>
      <c r="BE334" s="80" cm="1">
        <f t="array" aca="1" ref="BE334" ca="1">_xlfn.IFS(BE336=1,0,BE335=1,0,AND(INDIRECT("ｄａｔａ!$"&amp;BE$112&amp;"$"&amp;$B334)&lt;=2,INDIRECT("ｄａｔａ!$"&amp;BE$112&amp;"$"&amp;$B334)&gt;0),0,TRUE,1)</f>
        <v>0</v>
      </c>
      <c r="BF334" s="80" cm="1">
        <f t="array" aca="1" ref="BF334" ca="1">_xlfn.IFS(BF336=1,0,BF335=1,0,AND(INDIRECT("ｄａｔａ!$"&amp;BF$112&amp;"$"&amp;$B334)&lt;=2,INDIRECT("ｄａｔａ!$"&amp;BF$112&amp;"$"&amp;$B334)&gt;0),0,TRUE,1)</f>
        <v>0</v>
      </c>
      <c r="BG334" s="80" cm="1">
        <f t="array" aca="1" ref="BG334" ca="1">_xlfn.IFS(BG336=1,0,BG335=1,0,AND(INDIRECT("ｄａｔａ!$"&amp;BG$112&amp;"$"&amp;$B334)&lt;=2,INDIRECT("ｄａｔａ!$"&amp;BG$112&amp;"$"&amp;$B334)&gt;0),0,TRUE,1)</f>
        <v>0</v>
      </c>
      <c r="BH334" s="80" cm="1">
        <f t="array" aca="1" ref="BH334" ca="1">_xlfn.IFS(BH336=1,0,BH335=1,0,AND(INDIRECT("ｄａｔａ!$"&amp;BH$112&amp;"$"&amp;$B334)&lt;=2,INDIRECT("ｄａｔａ!$"&amp;BH$112&amp;"$"&amp;$B334)&gt;0),0,TRUE,1)</f>
        <v>0</v>
      </c>
      <c r="BI334" s="80" cm="1">
        <f t="array" aca="1" ref="BI334" ca="1">_xlfn.IFS(BI336=1,0,BI335=1,0,AND(INDIRECT("ｄａｔａ!$"&amp;BI$112&amp;"$"&amp;$B334)&lt;=2,INDIRECT("ｄａｔａ!$"&amp;BI$112&amp;"$"&amp;$B334)&gt;0),0,TRUE,1)</f>
        <v>0</v>
      </c>
      <c r="BJ334" s="80" cm="1">
        <f t="array" aca="1" ref="BJ334" ca="1">_xlfn.IFS(BJ336=1,0,BJ335=1,0,AND(INDIRECT("ｄａｔａ!$"&amp;BJ$112&amp;"$"&amp;$B334)&lt;=2,INDIRECT("ｄａｔａ!$"&amp;BJ$112&amp;"$"&amp;$B334)&gt;0),0,TRUE,1)</f>
        <v>0</v>
      </c>
      <c r="BK334" s="80" cm="1">
        <f t="array" aca="1" ref="BK334" ca="1">_xlfn.IFS(BK336=1,0,BK335=1,0,AND(INDIRECT("ｄａｔａ!$"&amp;BK$112&amp;"$"&amp;$B334)&lt;=2,INDIRECT("ｄａｔａ!$"&amp;BK$112&amp;"$"&amp;$B334)&gt;0),0,TRUE,1)</f>
        <v>0</v>
      </c>
      <c r="BL334" s="80" cm="1">
        <f t="array" aca="1" ref="BL334" ca="1">_xlfn.IFS(BL336=1,0,BL335=1,0,AND(INDIRECT("ｄａｔａ!$"&amp;BL$112&amp;"$"&amp;$B334)&lt;=2,INDIRECT("ｄａｔａ!$"&amp;BL$112&amp;"$"&amp;$B334)&gt;0),0,TRUE,1)</f>
        <v>0</v>
      </c>
      <c r="BM334" s="80" cm="1">
        <f t="array" aca="1" ref="BM334" ca="1">_xlfn.IFS(BM336=1,0,BM335=1,0,AND(INDIRECT("ｄａｔａ!$"&amp;BM$112&amp;"$"&amp;$B334)&lt;=2,INDIRECT("ｄａｔａ!$"&amp;BM$112&amp;"$"&amp;$B334)&gt;0),0,TRUE,1)</f>
        <v>0</v>
      </c>
      <c r="BN334" s="80" cm="1">
        <f t="array" aca="1" ref="BN334" ca="1">_xlfn.IFS(BN336=1,0,BN335=1,0,AND(INDIRECT("ｄａｔａ!$"&amp;BN$112&amp;"$"&amp;$B334)&lt;=2,INDIRECT("ｄａｔａ!$"&amp;BN$112&amp;"$"&amp;$B334)&gt;0),0,TRUE,1)</f>
        <v>0</v>
      </c>
      <c r="BO334" s="80" cm="1">
        <f t="array" aca="1" ref="BO334" ca="1">_xlfn.IFS(BO336=1,0,BO335=1,0,AND(INDIRECT("ｄａｔａ!$"&amp;BO$112&amp;"$"&amp;$B334)&lt;=2,INDIRECT("ｄａｔａ!$"&amp;BO$112&amp;"$"&amp;$B334)&gt;0),0,TRUE,1)</f>
        <v>0</v>
      </c>
      <c r="BP334" s="80" cm="1">
        <f t="array" aca="1" ref="BP334" ca="1">_xlfn.IFS(BP336=1,0,BP335=1,0,AND(INDIRECT("ｄａｔａ!$"&amp;BP$112&amp;"$"&amp;$B334)&lt;=2,INDIRECT("ｄａｔａ!$"&amp;BP$112&amp;"$"&amp;$B334)&gt;0),0,TRUE,1)</f>
        <v>0</v>
      </c>
    </row>
    <row r="335" spans="1:68" x14ac:dyDescent="0.2">
      <c r="B335" s="80">
        <f>VLOOKUP($A333,$A$11:$B$110,2,FALSE)</f>
        <v>62</v>
      </c>
      <c r="C335" s="80" t="s">
        <v>2425</v>
      </c>
      <c r="D335" s="80" cm="1">
        <f t="array" aca="1" ref="D335" ca="1">_xlfn.IFS(D336=1,0,TRIM(INDIRECT("ｄａｔａ!$"&amp;D$112&amp;"$"&amp;$B335))="",1,TRIM(INDIRECT("ｄａｔａ!$"&amp;D$112&amp;"$"&amp;$B335))&lt;&gt;"",0)</f>
        <v>0</v>
      </c>
      <c r="F335" s="80" cm="1">
        <f t="array" aca="1" ref="F335" ca="1">_xlfn.IFS(F336=1,0,TRIM(INDIRECT("ｄａｔａ!$"&amp;F$112&amp;"$"&amp;$B335))="",1,TRIM(INDIRECT("ｄａｔａ!$"&amp;F$112&amp;"$"&amp;$B335))&lt;&gt;"",0)</f>
        <v>1</v>
      </c>
      <c r="G335" s="80" cm="1">
        <f t="array" aca="1" ref="G335" ca="1">_xlfn.IFS(G336=1,0,TRIM(INDIRECT("ｄａｔａ!$"&amp;G$112&amp;"$"&amp;$B335))="",1,TRIM(INDIRECT("ｄａｔａ!$"&amp;G$112&amp;"$"&amp;$B335))&lt;&gt;"",0)</f>
        <v>1</v>
      </c>
      <c r="H335" s="80" cm="1">
        <f t="array" aca="1" ref="H335" ca="1">_xlfn.IFS(H336=1,0,TRIM(INDIRECT("ｄａｔａ!$"&amp;H$112&amp;"$"&amp;$B335))="",1,TRIM(INDIRECT("ｄａｔａ!$"&amp;H$112&amp;"$"&amp;$B335))&lt;&gt;"",0)</f>
        <v>1</v>
      </c>
      <c r="I335" s="80" cm="1">
        <f t="array" aca="1" ref="I335" ca="1">_xlfn.IFS(I336=1,0,TRIM(INDIRECT("ｄａｔａ!$"&amp;I$112&amp;"$"&amp;$B335))="",1,TRIM(INDIRECT("ｄａｔａ!$"&amp;I$112&amp;"$"&amp;$B335))&lt;&gt;"",0)</f>
        <v>1</v>
      </c>
      <c r="J335" s="80" cm="1">
        <f t="array" aca="1" ref="J335" ca="1">_xlfn.IFS(J336=1,0,TRIM(INDIRECT("ｄａｔａ!$"&amp;J$112&amp;"$"&amp;$B335))="",1,TRIM(INDIRECT("ｄａｔａ!$"&amp;J$112&amp;"$"&amp;$B335))&lt;&gt;"",0)</f>
        <v>1</v>
      </c>
      <c r="K335" s="80" cm="1">
        <f t="array" aca="1" ref="K335" ca="1">_xlfn.IFS(K336=1,0,TRIM(INDIRECT("ｄａｔａ!$"&amp;K$112&amp;"$"&amp;$B335))="",1,TRIM(INDIRECT("ｄａｔａ!$"&amp;K$112&amp;"$"&amp;$B335))&lt;&gt;"",0)</f>
        <v>1</v>
      </c>
      <c r="L335" s="80" cm="1">
        <f t="array" aca="1" ref="L335" ca="1">_xlfn.IFS(L336=1,0,TRIM(INDIRECT("ｄａｔａ!$"&amp;L$112&amp;"$"&amp;$B335))="",1,TRIM(INDIRECT("ｄａｔａ!$"&amp;L$112&amp;"$"&amp;$B335))&lt;&gt;"",0)</f>
        <v>1</v>
      </c>
      <c r="M335" s="80" cm="1">
        <f t="array" aca="1" ref="M335" ca="1">_xlfn.IFS(M336=1,0,TRIM(INDIRECT("ｄａｔａ!$"&amp;M$112&amp;"$"&amp;$B335))="",1,TRIM(INDIRECT("ｄａｔａ!$"&amp;M$112&amp;"$"&amp;$B335))&lt;&gt;"",0)</f>
        <v>1</v>
      </c>
      <c r="N335" s="80" cm="1">
        <f t="array" aca="1" ref="N335" ca="1">_xlfn.IFS(N336=1,0,TRIM(INDIRECT("ｄａｔａ!$"&amp;N$112&amp;"$"&amp;$B335))="",1,TRIM(INDIRECT("ｄａｔａ!$"&amp;N$112&amp;"$"&amp;$B335))&lt;&gt;"",0)</f>
        <v>1</v>
      </c>
      <c r="O335" s="80" cm="1">
        <f t="array" aca="1" ref="O335" ca="1">_xlfn.IFS(O336=1,0,TRIM(INDIRECT("ｄａｔａ!$"&amp;O$112&amp;"$"&amp;$B335))="",1,TRIM(INDIRECT("ｄａｔａ!$"&amp;O$112&amp;"$"&amp;$B335))&lt;&gt;"",0)</f>
        <v>1</v>
      </c>
      <c r="P335" s="80" cm="1">
        <f t="array" aca="1" ref="P335" ca="1">_xlfn.IFS(P336=1,0,TRIM(INDIRECT("ｄａｔａ!$"&amp;P$112&amp;"$"&amp;$B335))="",1,TRIM(INDIRECT("ｄａｔａ!$"&amp;P$112&amp;"$"&amp;$B335))&lt;&gt;"",0)</f>
        <v>1</v>
      </c>
      <c r="Q335" s="80" cm="1">
        <f t="array" aca="1" ref="Q335" ca="1">_xlfn.IFS(Q336=1,0,TRIM(INDIRECT("ｄａｔａ!$"&amp;Q$112&amp;"$"&amp;$B335))="",1,TRIM(INDIRECT("ｄａｔａ!$"&amp;Q$112&amp;"$"&amp;$B335))&lt;&gt;"",0)</f>
        <v>1</v>
      </c>
      <c r="R335" s="80" cm="1">
        <f t="array" aca="1" ref="R335" ca="1">_xlfn.IFS(R336=1,0,TRIM(INDIRECT("ｄａｔａ!$"&amp;R$112&amp;"$"&amp;$B335))="",1,TRIM(INDIRECT("ｄａｔａ!$"&amp;R$112&amp;"$"&amp;$B335))&lt;&gt;"",0)</f>
        <v>1</v>
      </c>
      <c r="S335" s="80" cm="1">
        <f t="array" aca="1" ref="S335" ca="1">_xlfn.IFS(S336=1,0,TRIM(INDIRECT("ｄａｔａ!$"&amp;S$112&amp;"$"&amp;$B335))="",1,TRIM(INDIRECT("ｄａｔａ!$"&amp;S$112&amp;"$"&amp;$B335))&lt;&gt;"",0)</f>
        <v>1</v>
      </c>
      <c r="T335" s="80" cm="1">
        <f t="array" aca="1" ref="T335" ca="1">_xlfn.IFS(T336=1,0,TRIM(INDIRECT("ｄａｔａ!$"&amp;T$112&amp;"$"&amp;$B335))="",1,TRIM(INDIRECT("ｄａｔａ!$"&amp;T$112&amp;"$"&amp;$B335))&lt;&gt;"",0)</f>
        <v>1</v>
      </c>
      <c r="U335" s="80" cm="1">
        <f t="array" aca="1" ref="U335" ca="1">_xlfn.IFS(U336=1,0,TRIM(INDIRECT("ｄａｔａ!$"&amp;U$112&amp;"$"&amp;$B335))="",1,TRIM(INDIRECT("ｄａｔａ!$"&amp;U$112&amp;"$"&amp;$B335))&lt;&gt;"",0)</f>
        <v>1</v>
      </c>
      <c r="V335" s="80" cm="1">
        <f t="array" aca="1" ref="V335" ca="1">_xlfn.IFS(V336=1,0,TRIM(INDIRECT("ｄａｔａ!$"&amp;V$112&amp;"$"&amp;$B335))="",1,TRIM(INDIRECT("ｄａｔａ!$"&amp;V$112&amp;"$"&amp;$B335))&lt;&gt;"",0)</f>
        <v>1</v>
      </c>
      <c r="W335" s="80" cm="1">
        <f t="array" aca="1" ref="W335" ca="1">_xlfn.IFS(W336=1,0,TRIM(INDIRECT("ｄａｔａ!$"&amp;W$112&amp;"$"&amp;$B335))="",1,TRIM(INDIRECT("ｄａｔａ!$"&amp;W$112&amp;"$"&amp;$B335))&lt;&gt;"",0)</f>
        <v>1</v>
      </c>
      <c r="X335" s="80">
        <f ca="1">IF(SUM($Y335:$AO335)=17,1,0)</f>
        <v>1</v>
      </c>
      <c r="Y335" s="80" cm="1">
        <f t="array" aca="1" ref="Y335" ca="1">_xlfn.IFS(Y336=1,0,TRIM(INDIRECT("ｄａｔａ!$"&amp;Y$112&amp;"$"&amp;$B335))="",1,TRIM(INDIRECT("ｄａｔａ!$"&amp;Y$112&amp;"$"&amp;$B335))&lt;&gt;"",0)</f>
        <v>1</v>
      </c>
      <c r="Z335" s="80" cm="1">
        <f t="array" aca="1" ref="Z335" ca="1">_xlfn.IFS(Z336=1,0,TRIM(INDIRECT("ｄａｔａ!$"&amp;Z$112&amp;"$"&amp;$B335))="",1,TRIM(INDIRECT("ｄａｔａ!$"&amp;Z$112&amp;"$"&amp;$B335))&lt;&gt;"",0)</f>
        <v>1</v>
      </c>
      <c r="AA335" s="80" cm="1">
        <f t="array" aca="1" ref="AA335" ca="1">_xlfn.IFS(AA336=1,0,TRIM(INDIRECT("ｄａｔａ!$"&amp;AA$112&amp;"$"&amp;$B335))="",1,TRIM(INDIRECT("ｄａｔａ!$"&amp;AA$112&amp;"$"&amp;$B335))&lt;&gt;"",0)</f>
        <v>1</v>
      </c>
      <c r="AB335" s="80" cm="1">
        <f t="array" aca="1" ref="AB335" ca="1">_xlfn.IFS(AB336=1,0,TRIM(INDIRECT("ｄａｔａ!$"&amp;AB$112&amp;"$"&amp;$B335))="",1,TRIM(INDIRECT("ｄａｔａ!$"&amp;AB$112&amp;"$"&amp;$B335))&lt;&gt;"",0)</f>
        <v>1</v>
      </c>
      <c r="AC335" s="80" cm="1">
        <f t="array" aca="1" ref="AC335" ca="1">_xlfn.IFS(AC336=1,0,TRIM(INDIRECT("ｄａｔａ!$"&amp;AC$112&amp;"$"&amp;$B335))="",1,TRIM(INDIRECT("ｄａｔａ!$"&amp;AC$112&amp;"$"&amp;$B335))&lt;&gt;"",0)</f>
        <v>1</v>
      </c>
      <c r="AD335" s="80" cm="1">
        <f t="array" aca="1" ref="AD335" ca="1">_xlfn.IFS(AD336=1,0,TRIM(INDIRECT("ｄａｔａ!$"&amp;AD$112&amp;"$"&amp;$B335))="",1,TRIM(INDIRECT("ｄａｔａ!$"&amp;AD$112&amp;"$"&amp;$B335))&lt;&gt;"",0)</f>
        <v>1</v>
      </c>
      <c r="AE335" s="80" cm="1">
        <f t="array" aca="1" ref="AE335" ca="1">_xlfn.IFS(AE336=1,0,TRIM(INDIRECT("ｄａｔａ!$"&amp;AE$112&amp;"$"&amp;$B335))="",1,TRIM(INDIRECT("ｄａｔａ!$"&amp;AE$112&amp;"$"&amp;$B335))&lt;&gt;"",0)</f>
        <v>1</v>
      </c>
      <c r="AF335" s="80" cm="1">
        <f t="array" aca="1" ref="AF335" ca="1">_xlfn.IFS(AF336=1,0,TRIM(INDIRECT("ｄａｔａ!$"&amp;AF$112&amp;"$"&amp;$B335))="",1,TRIM(INDIRECT("ｄａｔａ!$"&amp;AF$112&amp;"$"&amp;$B335))&lt;&gt;"",0)</f>
        <v>1</v>
      </c>
      <c r="AG335" s="80" cm="1">
        <f t="array" aca="1" ref="AG335" ca="1">_xlfn.IFS(AG336=1,0,TRIM(INDIRECT("ｄａｔａ!$"&amp;AG$112&amp;"$"&amp;$B335))="",1,TRIM(INDIRECT("ｄａｔａ!$"&amp;AG$112&amp;"$"&amp;$B335))&lt;&gt;"",0)</f>
        <v>1</v>
      </c>
      <c r="AH335" s="80" cm="1">
        <f t="array" aca="1" ref="AH335" ca="1">_xlfn.IFS(AH336=1,0,TRIM(INDIRECT("ｄａｔａ!$"&amp;AH$112&amp;"$"&amp;$B335))="",1,TRIM(INDIRECT("ｄａｔａ!$"&amp;AH$112&amp;"$"&amp;$B335))&lt;&gt;"",0)</f>
        <v>1</v>
      </c>
      <c r="AI335" s="80" cm="1">
        <f t="array" aca="1" ref="AI335" ca="1">_xlfn.IFS(AI336=1,0,TRIM(INDIRECT("ｄａｔａ!$"&amp;AI$112&amp;"$"&amp;$B335))="",1,TRIM(INDIRECT("ｄａｔａ!$"&amp;AI$112&amp;"$"&amp;$B335))&lt;&gt;"",0)</f>
        <v>1</v>
      </c>
      <c r="AJ335" s="80" cm="1">
        <f t="array" aca="1" ref="AJ335" ca="1">_xlfn.IFS(AJ336=1,0,TRIM(INDIRECT("ｄａｔａ!$"&amp;AJ$112&amp;"$"&amp;$B335))="",1,TRIM(INDIRECT("ｄａｔａ!$"&amp;AJ$112&amp;"$"&amp;$B335))&lt;&gt;"",0)</f>
        <v>1</v>
      </c>
      <c r="AK335" s="80" cm="1">
        <f t="array" aca="1" ref="AK335" ca="1">_xlfn.IFS(AK336=1,0,TRIM(INDIRECT("ｄａｔａ!$"&amp;AK$112&amp;"$"&amp;$B335))="",1,TRIM(INDIRECT("ｄａｔａ!$"&amp;AK$112&amp;"$"&amp;$B335))&lt;&gt;"",0)</f>
        <v>1</v>
      </c>
      <c r="AL335" s="80" cm="1">
        <f t="array" aca="1" ref="AL335" ca="1">_xlfn.IFS(AL336=1,0,TRIM(INDIRECT("ｄａｔａ!$"&amp;AL$112&amp;"$"&amp;$B335))="",1,TRIM(INDIRECT("ｄａｔａ!$"&amp;AL$112&amp;"$"&amp;$B335))&lt;&gt;"",0)</f>
        <v>1</v>
      </c>
      <c r="AM335" s="80" cm="1">
        <f t="array" aca="1" ref="AM335" ca="1">_xlfn.IFS(AM336=1,0,TRIM(INDIRECT("ｄａｔａ!$"&amp;AM$112&amp;"$"&amp;$B335))="",1,TRIM(INDIRECT("ｄａｔａ!$"&amp;AM$112&amp;"$"&amp;$B335))&lt;&gt;"",0)</f>
        <v>1</v>
      </c>
      <c r="AN335" s="80" cm="1">
        <f t="array" aca="1" ref="AN335" ca="1">_xlfn.IFS(AN336=1,0,TRIM(INDIRECT("ｄａｔａ!$"&amp;AN$112&amp;"$"&amp;$B335))="",1,TRIM(INDIRECT("ｄａｔａ!$"&amp;AN$112&amp;"$"&amp;$B335))&lt;&gt;"",0)</f>
        <v>1</v>
      </c>
      <c r="AO335" s="80" cm="1">
        <f t="array" aca="1" ref="AO335" ca="1">_xlfn.IFS(AO336=1,0,TRIM(INDIRECT("ｄａｔａ!$"&amp;AO$112&amp;"$"&amp;$B335))="",1,TRIM(INDIRECT("ｄａｔａ!$"&amp;AO$112&amp;"$"&amp;$B335))&lt;&gt;"",0)</f>
        <v>1</v>
      </c>
      <c r="AP335" s="80">
        <f ca="1">IF(SUM($AQ335:$AZ335)=10,1,0)</f>
        <v>1</v>
      </c>
      <c r="AQ335" s="80" cm="1">
        <f t="array" aca="1" ref="AQ335" ca="1">_xlfn.IFS(AQ336=1,0,TRIM(INDIRECT("ｄａｔａ!$"&amp;AQ$112&amp;"$"&amp;$B335))="",1,TRIM(INDIRECT("ｄａｔａ!$"&amp;AQ$112&amp;"$"&amp;$B335))&lt;&gt;"",0)</f>
        <v>1</v>
      </c>
      <c r="AR335" s="80" cm="1">
        <f t="array" aca="1" ref="AR335" ca="1">_xlfn.IFS(AR336=1,0,TRIM(INDIRECT("ｄａｔａ!$"&amp;AR$112&amp;"$"&amp;$B335))="",1,TRIM(INDIRECT("ｄａｔａ!$"&amp;AR$112&amp;"$"&amp;$B335))&lt;&gt;"",0)</f>
        <v>1</v>
      </c>
      <c r="AS335" s="80" cm="1">
        <f t="array" aca="1" ref="AS335" ca="1">_xlfn.IFS(AS336=1,0,TRIM(INDIRECT("ｄａｔａ!$"&amp;AS$112&amp;"$"&amp;$B335))="",1,TRIM(INDIRECT("ｄａｔａ!$"&amp;AS$112&amp;"$"&amp;$B335))&lt;&gt;"",0)</f>
        <v>1</v>
      </c>
      <c r="AT335" s="80" cm="1">
        <f t="array" aca="1" ref="AT335" ca="1">_xlfn.IFS(AT336=1,0,TRIM(INDIRECT("ｄａｔａ!$"&amp;AT$112&amp;"$"&amp;$B335))="",1,TRIM(INDIRECT("ｄａｔａ!$"&amp;AT$112&amp;"$"&amp;$B335))&lt;&gt;"",0)</f>
        <v>1</v>
      </c>
      <c r="AU335" s="80" cm="1">
        <f t="array" aca="1" ref="AU335" ca="1">_xlfn.IFS(AU336=1,0,TRIM(INDIRECT("ｄａｔａ!$"&amp;AU$112&amp;"$"&amp;$B335))="",1,TRIM(INDIRECT("ｄａｔａ!$"&amp;AU$112&amp;"$"&amp;$B335))&lt;&gt;"",0)</f>
        <v>1</v>
      </c>
      <c r="AV335" s="80" cm="1">
        <f t="array" aca="1" ref="AV335" ca="1">_xlfn.IFS(AV336=1,0,TRIM(INDIRECT("ｄａｔａ!$"&amp;AV$112&amp;"$"&amp;$B335))="",1,TRIM(INDIRECT("ｄａｔａ!$"&amp;AV$112&amp;"$"&amp;$B335))&lt;&gt;"",0)</f>
        <v>1</v>
      </c>
      <c r="AW335" s="80" cm="1">
        <f t="array" aca="1" ref="AW335" ca="1">_xlfn.IFS(AW336=1,0,TRIM(INDIRECT("ｄａｔａ!$"&amp;AW$112&amp;"$"&amp;$B335))="",1,TRIM(INDIRECT("ｄａｔａ!$"&amp;AW$112&amp;"$"&amp;$B335))&lt;&gt;"",0)</f>
        <v>1</v>
      </c>
      <c r="AX335" s="80" cm="1">
        <f t="array" aca="1" ref="AX335" ca="1">_xlfn.IFS(AX336=1,0,TRIM(INDIRECT("ｄａｔａ!$"&amp;AX$112&amp;"$"&amp;$B335))="",1,TRIM(INDIRECT("ｄａｔａ!$"&amp;AX$112&amp;"$"&amp;$B335))&lt;&gt;"",0)</f>
        <v>1</v>
      </c>
      <c r="AY335" s="80" cm="1">
        <f t="array" aca="1" ref="AY335" ca="1">_xlfn.IFS(AY336=1,0,TRIM(INDIRECT("ｄａｔａ!$"&amp;AY$112&amp;"$"&amp;$B335))="",1,TRIM(INDIRECT("ｄａｔａ!$"&amp;AY$112&amp;"$"&amp;$B335))&lt;&gt;"",0)</f>
        <v>1</v>
      </c>
      <c r="AZ335" s="80" cm="1">
        <f t="array" aca="1" ref="AZ335" ca="1">_xlfn.IFS(AZ336=1,0,TRIM(INDIRECT("ｄａｔａ!$"&amp;AZ$112&amp;"$"&amp;$B335))="",1,TRIM(INDIRECT("ｄａｔａ!$"&amp;AZ$112&amp;"$"&amp;$B335))&lt;&gt;"",0)</f>
        <v>1</v>
      </c>
      <c r="BA335" s="80">
        <f ca="1">IF(SUM($BB335:$BP335)=15,1,0)</f>
        <v>1</v>
      </c>
      <c r="BB335" s="80" cm="1">
        <f t="array" aca="1" ref="BB335" ca="1">_xlfn.IFS(BB336=1,0,TRIM(INDIRECT("ｄａｔａ!$"&amp;BB$112&amp;"$"&amp;$B335))="",1,TRIM(INDIRECT("ｄａｔａ!$"&amp;BB$112&amp;"$"&amp;$B335))&lt;&gt;"",0)</f>
        <v>1</v>
      </c>
      <c r="BC335" s="80" cm="1">
        <f t="array" aca="1" ref="BC335" ca="1">_xlfn.IFS(BC336=1,0,TRIM(INDIRECT("ｄａｔａ!$"&amp;BC$112&amp;"$"&amp;$B335))="",1,TRIM(INDIRECT("ｄａｔａ!$"&amp;BC$112&amp;"$"&amp;$B335))&lt;&gt;"",0)</f>
        <v>1</v>
      </c>
      <c r="BD335" s="80" cm="1">
        <f t="array" aca="1" ref="BD335" ca="1">_xlfn.IFS(BD336=1,0,TRIM(INDIRECT("ｄａｔａ!$"&amp;BD$112&amp;"$"&amp;$B335))="",1,TRIM(INDIRECT("ｄａｔａ!$"&amp;BD$112&amp;"$"&amp;$B335))&lt;&gt;"",0)</f>
        <v>1</v>
      </c>
      <c r="BE335" s="80" cm="1">
        <f t="array" aca="1" ref="BE335" ca="1">_xlfn.IFS(BE336=1,0,TRIM(INDIRECT("ｄａｔａ!$"&amp;BE$112&amp;"$"&amp;$B335))="",1,TRIM(INDIRECT("ｄａｔａ!$"&amp;BE$112&amp;"$"&amp;$B335))&lt;&gt;"",0)</f>
        <v>1</v>
      </c>
      <c r="BF335" s="80" cm="1">
        <f t="array" aca="1" ref="BF335" ca="1">_xlfn.IFS(BF336=1,0,TRIM(INDIRECT("ｄａｔａ!$"&amp;BF$112&amp;"$"&amp;$B335))="",1,TRIM(INDIRECT("ｄａｔａ!$"&amp;BF$112&amp;"$"&amp;$B335))&lt;&gt;"",0)</f>
        <v>1</v>
      </c>
      <c r="BG335" s="80" cm="1">
        <f t="array" aca="1" ref="BG335" ca="1">_xlfn.IFS(BG336=1,0,TRIM(INDIRECT("ｄａｔａ!$"&amp;BG$112&amp;"$"&amp;$B335))="",1,TRIM(INDIRECT("ｄａｔａ!$"&amp;BG$112&amp;"$"&amp;$B335))&lt;&gt;"",0)</f>
        <v>1</v>
      </c>
      <c r="BH335" s="80" cm="1">
        <f t="array" aca="1" ref="BH335" ca="1">_xlfn.IFS(BH336=1,0,TRIM(INDIRECT("ｄａｔａ!$"&amp;BH$112&amp;"$"&amp;$B335))="",1,TRIM(INDIRECT("ｄａｔａ!$"&amp;BH$112&amp;"$"&amp;$B335))&lt;&gt;"",0)</f>
        <v>1</v>
      </c>
      <c r="BI335" s="80" cm="1">
        <f t="array" aca="1" ref="BI335" ca="1">_xlfn.IFS(BI336=1,0,TRIM(INDIRECT("ｄａｔａ!$"&amp;BI$112&amp;"$"&amp;$B335))="",1,TRIM(INDIRECT("ｄａｔａ!$"&amp;BI$112&amp;"$"&amp;$B335))&lt;&gt;"",0)</f>
        <v>1</v>
      </c>
      <c r="BJ335" s="80" cm="1">
        <f t="array" aca="1" ref="BJ335" ca="1">_xlfn.IFS(BJ336=1,0,TRIM(INDIRECT("ｄａｔａ!$"&amp;BJ$112&amp;"$"&amp;$B335))="",1,TRIM(INDIRECT("ｄａｔａ!$"&amp;BJ$112&amp;"$"&amp;$B335))&lt;&gt;"",0)</f>
        <v>1</v>
      </c>
      <c r="BK335" s="80" cm="1">
        <f t="array" aca="1" ref="BK335" ca="1">_xlfn.IFS(BK336=1,0,TRIM(INDIRECT("ｄａｔａ!$"&amp;BK$112&amp;"$"&amp;$B335))="",1,TRIM(INDIRECT("ｄａｔａ!$"&amp;BK$112&amp;"$"&amp;$B335))&lt;&gt;"",0)</f>
        <v>1</v>
      </c>
      <c r="BL335" s="80" cm="1">
        <f t="array" aca="1" ref="BL335" ca="1">_xlfn.IFS(BL336=1,0,TRIM(INDIRECT("ｄａｔａ!$"&amp;BL$112&amp;"$"&amp;$B335))="",1,TRIM(INDIRECT("ｄａｔａ!$"&amp;BL$112&amp;"$"&amp;$B335))&lt;&gt;"",0)</f>
        <v>1</v>
      </c>
      <c r="BM335" s="80" cm="1">
        <f t="array" aca="1" ref="BM335" ca="1">_xlfn.IFS(BM336=1,0,TRIM(INDIRECT("ｄａｔａ!$"&amp;BM$112&amp;"$"&amp;$B335))="",1,TRIM(INDIRECT("ｄａｔａ!$"&amp;BM$112&amp;"$"&amp;$B335))&lt;&gt;"",0)</f>
        <v>1</v>
      </c>
      <c r="BN335" s="80" cm="1">
        <f t="array" aca="1" ref="BN335" ca="1">_xlfn.IFS(BN336=1,0,TRIM(INDIRECT("ｄａｔａ!$"&amp;BN$112&amp;"$"&amp;$B335))="",1,TRIM(INDIRECT("ｄａｔａ!$"&amp;BN$112&amp;"$"&amp;$B335))&lt;&gt;"",0)</f>
        <v>1</v>
      </c>
      <c r="BO335" s="80" cm="1">
        <f t="array" aca="1" ref="BO335" ca="1">_xlfn.IFS(BO336=1,0,TRIM(INDIRECT("ｄａｔａ!$"&amp;BO$112&amp;"$"&amp;$B335))="",1,TRIM(INDIRECT("ｄａｔａ!$"&amp;BO$112&amp;"$"&amp;$B335))&lt;&gt;"",0)</f>
        <v>1</v>
      </c>
      <c r="BP335" s="80" cm="1">
        <f t="array" aca="1" ref="BP335" ca="1">_xlfn.IFS(BP336=1,0,TRIM(INDIRECT("ｄａｔａ!$"&amp;BP$112&amp;"$"&amp;$B335))="",1,TRIM(INDIRECT("ｄａｔａ!$"&amp;BP$112&amp;"$"&amp;$B335))&lt;&gt;"",0)</f>
        <v>1</v>
      </c>
    </row>
    <row r="336" spans="1:68" x14ac:dyDescent="0.2">
      <c r="B336" s="80">
        <f>VLOOKUP($A333,$A$11:$B$110,2,FALSE)</f>
        <v>62</v>
      </c>
      <c r="C336" s="80" t="s">
        <v>2430</v>
      </c>
      <c r="D336" s="80" cm="1">
        <f t="array" aca="1" ref="D336" ca="1">IF(ISERROR(INDIRECT("ｄａｔａ!$"&amp;D$112&amp;"$"&amp;$B336)),1,0)</f>
        <v>0</v>
      </c>
      <c r="F336" s="80" cm="1">
        <f t="array" aca="1" ref="F336" ca="1">IF(ISERROR(INDIRECT("ｄａｔａ!$"&amp;F$112&amp;"$"&amp;$B336)),1,0)</f>
        <v>0</v>
      </c>
      <c r="G336" s="80" cm="1">
        <f t="array" aca="1" ref="G336" ca="1">IF(ISERROR(INDIRECT("ｄａｔａ!$"&amp;G$112&amp;"$"&amp;$B336)),1,0)</f>
        <v>0</v>
      </c>
      <c r="H336" s="80" cm="1">
        <f t="array" aca="1" ref="H336" ca="1">IF(ISERROR(INDIRECT("ｄａｔａ!$"&amp;H$112&amp;"$"&amp;$B336)),1,0)</f>
        <v>0</v>
      </c>
      <c r="I336" s="80" cm="1">
        <f t="array" aca="1" ref="I336" ca="1">IF(ISERROR(INDIRECT("ｄａｔａ!$"&amp;I$112&amp;"$"&amp;$B336)),1,0)</f>
        <v>0</v>
      </c>
      <c r="J336" s="80" cm="1">
        <f t="array" aca="1" ref="J336" ca="1">IF(ISERROR(INDIRECT("ｄａｔａ!$"&amp;J$112&amp;"$"&amp;$B336)),1,0)</f>
        <v>0</v>
      </c>
      <c r="K336" s="80" cm="1">
        <f t="array" aca="1" ref="K336" ca="1">IF(ISERROR(INDIRECT("ｄａｔａ!$"&amp;K$112&amp;"$"&amp;$B336)),1,0)</f>
        <v>0</v>
      </c>
      <c r="L336" s="80" cm="1">
        <f t="array" aca="1" ref="L336" ca="1">IF(ISERROR(INDIRECT("ｄａｔａ!$"&amp;L$112&amp;"$"&amp;$B336)),1,0)</f>
        <v>0</v>
      </c>
      <c r="M336" s="80" cm="1">
        <f t="array" aca="1" ref="M336" ca="1">IF(ISERROR(INDIRECT("ｄａｔａ!$"&amp;M$112&amp;"$"&amp;$B336)),1,0)</f>
        <v>0</v>
      </c>
      <c r="N336" s="80" cm="1">
        <f t="array" aca="1" ref="N336" ca="1">IF(ISERROR(INDIRECT("ｄａｔａ!$"&amp;N$112&amp;"$"&amp;$B336)),1,0)</f>
        <v>0</v>
      </c>
      <c r="O336" s="80" cm="1">
        <f t="array" aca="1" ref="O336" ca="1">IF(ISERROR(INDIRECT("ｄａｔａ!$"&amp;O$112&amp;"$"&amp;$B336)),1,0)</f>
        <v>0</v>
      </c>
      <c r="P336" s="80" cm="1">
        <f t="array" aca="1" ref="P336" ca="1">IF(ISERROR(INDIRECT("ｄａｔａ!$"&amp;P$112&amp;"$"&amp;$B336)),1,0)</f>
        <v>0</v>
      </c>
      <c r="Q336" s="80" cm="1">
        <f t="array" aca="1" ref="Q336" ca="1">IF(ISERROR(INDIRECT("ｄａｔａ!$"&amp;Q$112&amp;"$"&amp;$B336)),1,0)</f>
        <v>0</v>
      </c>
      <c r="R336" s="80" cm="1">
        <f t="array" aca="1" ref="R336" ca="1">IF(ISERROR(INDIRECT("ｄａｔａ!$"&amp;R$112&amp;"$"&amp;$B336)),1,0)</f>
        <v>0</v>
      </c>
      <c r="S336" s="80" cm="1">
        <f t="array" aca="1" ref="S336" ca="1">IF(ISERROR(INDIRECT("ｄａｔａ!$"&amp;S$112&amp;"$"&amp;$B336)),1,0)</f>
        <v>0</v>
      </c>
      <c r="T336" s="80" cm="1">
        <f t="array" aca="1" ref="T336" ca="1">IF(ISERROR(INDIRECT("ｄａｔａ!$"&amp;T$112&amp;"$"&amp;$B336)),1,0)</f>
        <v>0</v>
      </c>
      <c r="U336" s="80" cm="1">
        <f t="array" aca="1" ref="U336" ca="1">IF(ISERROR(INDIRECT("ｄａｔａ!$"&amp;U$112&amp;"$"&amp;$B336)),1,0)</f>
        <v>0</v>
      </c>
      <c r="V336" s="80" cm="1">
        <f t="array" aca="1" ref="V336" ca="1">IF(ISERROR(INDIRECT("ｄａｔａ!$"&amp;V$112&amp;"$"&amp;$B336)),1,0)</f>
        <v>0</v>
      </c>
      <c r="W336" s="80" cm="1">
        <f t="array" aca="1" ref="W336" ca="1">IF(ISERROR(INDIRECT("ｄａｔａ!$"&amp;W$112&amp;"$"&amp;$B336)),1,0)</f>
        <v>0</v>
      </c>
      <c r="X336" s="80">
        <f ca="1">IF(SUM($Y334:$AO334,$Y336:$AO336)&gt;0,1,0)</f>
        <v>0</v>
      </c>
      <c r="Y336" s="80" cm="1">
        <f t="array" aca="1" ref="Y336" ca="1">IF(ISERROR(INDIRECT("ｄａｔａ!$"&amp;Y$112&amp;"$"&amp;$B336)),1,0)</f>
        <v>0</v>
      </c>
      <c r="Z336" s="80" cm="1">
        <f t="array" aca="1" ref="Z336" ca="1">IF(ISERROR(INDIRECT("ｄａｔａ!$"&amp;Z$112&amp;"$"&amp;$B336)),1,0)</f>
        <v>0</v>
      </c>
      <c r="AA336" s="80" cm="1">
        <f t="array" aca="1" ref="AA336" ca="1">IF(ISERROR(INDIRECT("ｄａｔａ!$"&amp;AA$112&amp;"$"&amp;$B336)),1,0)</f>
        <v>0</v>
      </c>
      <c r="AB336" s="80" cm="1">
        <f t="array" aca="1" ref="AB336" ca="1">IF(ISERROR(INDIRECT("ｄａｔａ!$"&amp;AB$112&amp;"$"&amp;$B336)),1,0)</f>
        <v>0</v>
      </c>
      <c r="AC336" s="80" cm="1">
        <f t="array" aca="1" ref="AC336" ca="1">IF(ISERROR(INDIRECT("ｄａｔａ!$"&amp;AC$112&amp;"$"&amp;$B336)),1,0)</f>
        <v>0</v>
      </c>
      <c r="AD336" s="80" cm="1">
        <f t="array" aca="1" ref="AD336" ca="1">IF(ISERROR(INDIRECT("ｄａｔａ!$"&amp;AD$112&amp;"$"&amp;$B336)),1,0)</f>
        <v>0</v>
      </c>
      <c r="AE336" s="80" cm="1">
        <f t="array" aca="1" ref="AE336" ca="1">IF(ISERROR(INDIRECT("ｄａｔａ!$"&amp;AE$112&amp;"$"&amp;$B336)),1,0)</f>
        <v>0</v>
      </c>
      <c r="AF336" s="80" cm="1">
        <f t="array" aca="1" ref="AF336" ca="1">IF(ISERROR(INDIRECT("ｄａｔａ!$"&amp;AF$112&amp;"$"&amp;$B336)),1,0)</f>
        <v>0</v>
      </c>
      <c r="AG336" s="80" cm="1">
        <f t="array" aca="1" ref="AG336" ca="1">IF(ISERROR(INDIRECT("ｄａｔａ!$"&amp;AG$112&amp;"$"&amp;$B336)),1,0)</f>
        <v>0</v>
      </c>
      <c r="AH336" s="80" cm="1">
        <f t="array" aca="1" ref="AH336" ca="1">IF(ISERROR(INDIRECT("ｄａｔａ!$"&amp;AH$112&amp;"$"&amp;$B336)),1,0)</f>
        <v>0</v>
      </c>
      <c r="AI336" s="80" cm="1">
        <f t="array" aca="1" ref="AI336" ca="1">IF(ISERROR(INDIRECT("ｄａｔａ!$"&amp;AI$112&amp;"$"&amp;$B336)),1,0)</f>
        <v>0</v>
      </c>
      <c r="AJ336" s="80" cm="1">
        <f t="array" aca="1" ref="AJ336" ca="1">IF(ISERROR(INDIRECT("ｄａｔａ!$"&amp;AJ$112&amp;"$"&amp;$B336)),1,0)</f>
        <v>0</v>
      </c>
      <c r="AK336" s="80" cm="1">
        <f t="array" aca="1" ref="AK336" ca="1">IF(ISERROR(INDIRECT("ｄａｔａ!$"&amp;AK$112&amp;"$"&amp;$B336)),1,0)</f>
        <v>0</v>
      </c>
      <c r="AL336" s="80" cm="1">
        <f t="array" aca="1" ref="AL336" ca="1">IF(ISERROR(INDIRECT("ｄａｔａ!$"&amp;AL$112&amp;"$"&amp;$B336)),1,0)</f>
        <v>0</v>
      </c>
      <c r="AM336" s="80" cm="1">
        <f t="array" aca="1" ref="AM336" ca="1">IF(ISERROR(INDIRECT("ｄａｔａ!$"&amp;AM$112&amp;"$"&amp;$B336)),1,0)</f>
        <v>0</v>
      </c>
      <c r="AN336" s="80" cm="1">
        <f t="array" aca="1" ref="AN336" ca="1">IF(ISERROR(INDIRECT("ｄａｔａ!$"&amp;AN$112&amp;"$"&amp;$B336)),1,0)</f>
        <v>0</v>
      </c>
      <c r="AO336" s="80" cm="1">
        <f t="array" aca="1" ref="AO336" ca="1">IF(ISERROR(INDIRECT("ｄａｔａ!$"&amp;AO$112&amp;"$"&amp;$B336)),1,0)</f>
        <v>0</v>
      </c>
      <c r="AP336" s="80">
        <f ca="1">IF(SUM($AQ334:$AZ334,$AQ336:$AZ336)&gt;0,1,0)</f>
        <v>0</v>
      </c>
      <c r="AQ336" s="80" cm="1">
        <f t="array" aca="1" ref="AQ336" ca="1">IF(ISERROR(INDIRECT("ｄａｔａ!$"&amp;AQ$112&amp;"$"&amp;$B336)),1,0)</f>
        <v>0</v>
      </c>
      <c r="AR336" s="80" cm="1">
        <f t="array" aca="1" ref="AR336" ca="1">IF(ISERROR(INDIRECT("ｄａｔａ!$"&amp;AR$112&amp;"$"&amp;$B336)),1,0)</f>
        <v>0</v>
      </c>
      <c r="AS336" s="80" cm="1">
        <f t="array" aca="1" ref="AS336" ca="1">IF(ISERROR(INDIRECT("ｄａｔａ!$"&amp;AS$112&amp;"$"&amp;$B336)),1,0)</f>
        <v>0</v>
      </c>
      <c r="AT336" s="80" cm="1">
        <f t="array" aca="1" ref="AT336" ca="1">IF(ISERROR(INDIRECT("ｄａｔａ!$"&amp;AT$112&amp;"$"&amp;$B336)),1,0)</f>
        <v>0</v>
      </c>
      <c r="AU336" s="80" cm="1">
        <f t="array" aca="1" ref="AU336" ca="1">IF(ISERROR(INDIRECT("ｄａｔａ!$"&amp;AU$112&amp;"$"&amp;$B336)),1,0)</f>
        <v>0</v>
      </c>
      <c r="AV336" s="80" cm="1">
        <f t="array" aca="1" ref="AV336" ca="1">IF(ISERROR(INDIRECT("ｄａｔａ!$"&amp;AV$112&amp;"$"&amp;$B336)),1,0)</f>
        <v>0</v>
      </c>
      <c r="AW336" s="80" cm="1">
        <f t="array" aca="1" ref="AW336" ca="1">IF(ISERROR(INDIRECT("ｄａｔａ!$"&amp;AW$112&amp;"$"&amp;$B336)),1,0)</f>
        <v>0</v>
      </c>
      <c r="AX336" s="80" cm="1">
        <f t="array" aca="1" ref="AX336" ca="1">IF(ISERROR(INDIRECT("ｄａｔａ!$"&amp;AX$112&amp;"$"&amp;$B336)),1,0)</f>
        <v>0</v>
      </c>
      <c r="AY336" s="80" cm="1">
        <f t="array" aca="1" ref="AY336" ca="1">IF(ISERROR(INDIRECT("ｄａｔａ!$"&amp;AY$112&amp;"$"&amp;$B336)),1,0)</f>
        <v>0</v>
      </c>
      <c r="AZ336" s="80" cm="1">
        <f t="array" aca="1" ref="AZ336" ca="1">IF(ISERROR(INDIRECT("ｄａｔａ!$"&amp;AZ$112&amp;"$"&amp;$B336)),1,0)</f>
        <v>0</v>
      </c>
      <c r="BA336" s="80">
        <f ca="1">IF(SUM($BB334:$BP334,$BB336:$BP336)&gt;0,1,0)</f>
        <v>0</v>
      </c>
      <c r="BB336" s="80" cm="1">
        <f t="array" aca="1" ref="BB336" ca="1">IF(ISERROR(INDIRECT("ｄａｔａ!$"&amp;BB$112&amp;"$"&amp;$B336)),1,0)</f>
        <v>0</v>
      </c>
      <c r="BC336" s="80" cm="1">
        <f t="array" aca="1" ref="BC336" ca="1">IF(ISERROR(INDIRECT("ｄａｔａ!$"&amp;BC$112&amp;"$"&amp;$B336)),1,0)</f>
        <v>0</v>
      </c>
      <c r="BD336" s="80" cm="1">
        <f t="array" aca="1" ref="BD336" ca="1">IF(ISERROR(INDIRECT("ｄａｔａ!$"&amp;BD$112&amp;"$"&amp;$B336)),1,0)</f>
        <v>0</v>
      </c>
      <c r="BE336" s="80" cm="1">
        <f t="array" aca="1" ref="BE336" ca="1">IF(ISERROR(INDIRECT("ｄａｔａ!$"&amp;BE$112&amp;"$"&amp;$B336)),1,0)</f>
        <v>0</v>
      </c>
      <c r="BF336" s="80" cm="1">
        <f t="array" aca="1" ref="BF336" ca="1">IF(ISERROR(INDIRECT("ｄａｔａ!$"&amp;BF$112&amp;"$"&amp;$B336)),1,0)</f>
        <v>0</v>
      </c>
      <c r="BG336" s="80" cm="1">
        <f t="array" aca="1" ref="BG336" ca="1">IF(ISERROR(INDIRECT("ｄａｔａ!$"&amp;BG$112&amp;"$"&amp;$B336)),1,0)</f>
        <v>0</v>
      </c>
      <c r="BH336" s="80" cm="1">
        <f t="array" aca="1" ref="BH336" ca="1">IF(ISERROR(INDIRECT("ｄａｔａ!$"&amp;BH$112&amp;"$"&amp;$B336)),1,0)</f>
        <v>0</v>
      </c>
      <c r="BI336" s="80" cm="1">
        <f t="array" aca="1" ref="BI336" ca="1">IF(ISERROR(INDIRECT("ｄａｔａ!$"&amp;BI$112&amp;"$"&amp;$B336)),1,0)</f>
        <v>0</v>
      </c>
      <c r="BJ336" s="80" cm="1">
        <f t="array" aca="1" ref="BJ336" ca="1">IF(ISERROR(INDIRECT("ｄａｔａ!$"&amp;BJ$112&amp;"$"&amp;$B336)),1,0)</f>
        <v>0</v>
      </c>
      <c r="BK336" s="80" cm="1">
        <f t="array" aca="1" ref="BK336" ca="1">IF(ISERROR(INDIRECT("ｄａｔａ!$"&amp;BK$112&amp;"$"&amp;$B336)),1,0)</f>
        <v>0</v>
      </c>
      <c r="BL336" s="80" cm="1">
        <f t="array" aca="1" ref="BL336" ca="1">IF(ISERROR(INDIRECT("ｄａｔａ!$"&amp;BL$112&amp;"$"&amp;$B336)),1,0)</f>
        <v>0</v>
      </c>
      <c r="BM336" s="80" cm="1">
        <f t="array" aca="1" ref="BM336" ca="1">IF(ISERROR(INDIRECT("ｄａｔａ!$"&amp;BM$112&amp;"$"&amp;$B336)),1,0)</f>
        <v>0</v>
      </c>
      <c r="BN336" s="80" cm="1">
        <f t="array" aca="1" ref="BN336" ca="1">IF(ISERROR(INDIRECT("ｄａｔａ!$"&amp;BN$112&amp;"$"&amp;$B336)),1,0)</f>
        <v>0</v>
      </c>
      <c r="BO336" s="80" cm="1">
        <f t="array" aca="1" ref="BO336" ca="1">IF(ISERROR(INDIRECT("ｄａｔａ!$"&amp;BO$112&amp;"$"&amp;$B336)),1,0)</f>
        <v>0</v>
      </c>
      <c r="BP336" s="80" cm="1">
        <f t="array" aca="1" ref="BP336" ca="1">IF(ISERROR(INDIRECT("ｄａｔａ!$"&amp;BP$112&amp;"$"&amp;$B336)),1,0)</f>
        <v>0</v>
      </c>
    </row>
    <row r="337" spans="1:68" x14ac:dyDescent="0.2">
      <c r="A337" s="80" t="s">
        <v>2374</v>
      </c>
      <c r="B337" s="80">
        <f>VLOOKUP($A337,$A$11:$B$110,2,FALSE)</f>
        <v>63</v>
      </c>
      <c r="C337" s="80" t="s">
        <v>2435</v>
      </c>
      <c r="D337" s="80" cm="1">
        <f t="array" aca="1" ref="D337" ca="1">_xlfn.IFS(D338=1,0,D339=1,0,AND(INDIRECT("ｄａｔａ!$"&amp;D$112&amp;"$"&amp;$B337)&lt;=INDIRECT("kikan!$Q$11"),INDIRECT("ｄａｔａ!$"&amp;D$112&amp;"$"&amp;$B337)&gt;=INDIRECT("kikan!$K$11")),0,TRUE,1)</f>
        <v>0</v>
      </c>
      <c r="F337" s="80">
        <v>0</v>
      </c>
      <c r="G337" s="80">
        <v>0</v>
      </c>
      <c r="H337" s="80">
        <v>0</v>
      </c>
      <c r="I337" s="80" cm="1">
        <f t="array" aca="1" ref="I337" ca="1">_xlfn.IFS(I338=1,0,I339=1,0,INDIRECT("ｄａｔａ!$"&amp;I$112&amp;"$"&amp;$B337)&gt;=INDIRECT("kikan!$I$11"),0,TRUE,1)</f>
        <v>0</v>
      </c>
      <c r="J337" s="80" cm="1">
        <f t="array" aca="1" ref="J337" ca="1">_xlfn.IFS(D340=1,0,I337=1,0,J338=1,0,I339=1,0,J339=1,0,INDIRECT("ｄａｔａ!$"&amp;I$112&amp;"$"&amp;$B337)&gt;INDIRECT("kikan!$I$11"),0,INDIRECT("ｄａｔａ!$"&amp;J$112&amp;"$"&amp;$B337)&gt;=INDIRECT("ｄａｔａ!$"&amp;D$112&amp;"$"&amp;$B337),0,TRUE,1)</f>
        <v>0</v>
      </c>
      <c r="K337" s="80" cm="1">
        <f t="array" aca="1" ref="K337" ca="1">_xlfn.IFS(K338=1,0,K339=1,0,AND(INDIRECT("ｄａｔａ!$"&amp;K$112&amp;"$"&amp;$B338)&gt;0,INDIRECT("ｄａｔａ!$"&amp;K$112&amp;"$"&amp;$B338)&lt;10000),0,TRUE,1)</f>
        <v>0</v>
      </c>
      <c r="L337" s="80" cm="1">
        <f t="array" aca="1" ref="L337" ca="1">_xlfn.IFS(L338=1,0,L339=1,0,INDIRECT("ｄａｔａ!$"&amp;L$112&amp;"$"&amp;$B337)&lt;20000,1,TRUE,0)</f>
        <v>0</v>
      </c>
      <c r="M337" s="80">
        <v>0</v>
      </c>
      <c r="N337" s="80">
        <v>0</v>
      </c>
      <c r="O337" s="80" cm="1">
        <f t="array" aca="1" ref="O337" ca="1">_xlfn.IFS(O340=1,0,INDIRECT("ｄａｔａ!$"&amp;O$112&amp;"$"&amp;$B338)=4,1,TRUE,0)</f>
        <v>0</v>
      </c>
      <c r="P337" s="80" cm="1">
        <f t="array" aca="1" ref="P337" ca="1">_xlfn.IFS(P340=1,0,AND(INDIRECT("ｄａｔａ!$"&amp;P$112&amp;"$"&amp;$B338)&lt;=3,INDIRECT("ｄａｔａ!$"&amp;P$112&amp;"$"&amp;$B338)&gt;0),1,TRUE,0)</f>
        <v>0</v>
      </c>
      <c r="Q337" s="80" cm="1">
        <f t="array" aca="1" ref="Q337" ca="1">_xlfn.IFS(Q340=1,0,INDIRECT("ｄａｔａ!$"&amp;Q$112&amp;"$"&amp;$B337)=1,1,TRUE,0)</f>
        <v>0</v>
      </c>
      <c r="R337" s="80">
        <v>0</v>
      </c>
      <c r="S337" s="80">
        <v>0</v>
      </c>
      <c r="T337" s="80">
        <v>0</v>
      </c>
      <c r="U337" s="80">
        <v>0</v>
      </c>
      <c r="V337" s="80">
        <v>0</v>
      </c>
      <c r="W337" s="80">
        <v>0</v>
      </c>
      <c r="X337" s="80">
        <f ca="1">IF(AND(SUM($Y337:$AO337)=0,17-SUM($Y339:$AO339)&gt;1),1,0)</f>
        <v>0</v>
      </c>
      <c r="Y337" s="80" cm="1">
        <f t="array" aca="1" ref="Y337" ca="1">_xlfn.IFS(Y340=1,0,INDIRECT("ｄａｔａ!$"&amp;Y$112&amp;"$"&amp;$B337)=2,1,TRUE,0)</f>
        <v>0</v>
      </c>
      <c r="Z337" s="80" cm="1">
        <f t="array" aca="1" ref="Z337" ca="1">_xlfn.IFS(Z340=1,0,INDIRECT("ｄａｔａ!$"&amp;Z$112&amp;"$"&amp;$B337)=2,1,TRUE,0)</f>
        <v>0</v>
      </c>
      <c r="AA337" s="80" cm="1">
        <f t="array" aca="1" ref="AA337" ca="1">_xlfn.IFS(AA340=1,0,INDIRECT("ｄａｔａ!$"&amp;AA$112&amp;"$"&amp;$B337)=2,1,TRUE,0)</f>
        <v>0</v>
      </c>
      <c r="AB337" s="80" cm="1">
        <f t="array" aca="1" ref="AB337" ca="1">_xlfn.IFS(AB340=1,0,INDIRECT("ｄａｔａ!$"&amp;AB$112&amp;"$"&amp;$B337)=2,1,TRUE,0)</f>
        <v>0</v>
      </c>
      <c r="AC337" s="80" cm="1">
        <f t="array" aca="1" ref="AC337" ca="1">_xlfn.IFS(AC340=1,0,INDIRECT("ｄａｔａ!$"&amp;AC$112&amp;"$"&amp;$B337)=2,1,TRUE,0)</f>
        <v>0</v>
      </c>
      <c r="AD337" s="80" cm="1">
        <f t="array" aca="1" ref="AD337" ca="1">_xlfn.IFS(AD340=1,0,INDIRECT("ｄａｔａ!$"&amp;AD$112&amp;"$"&amp;$B337)=2,1,TRUE,0)</f>
        <v>0</v>
      </c>
      <c r="AE337" s="80" cm="1">
        <f t="array" aca="1" ref="AE337" ca="1">_xlfn.IFS(AE340=1,0,INDIRECT("ｄａｔａ!$"&amp;AE$112&amp;"$"&amp;$B337)=2,1,TRUE,0)</f>
        <v>0</v>
      </c>
      <c r="AF337" s="80" cm="1">
        <f t="array" aca="1" ref="AF337" ca="1">_xlfn.IFS(AF340=1,0,INDIRECT("ｄａｔａ!$"&amp;AF$112&amp;"$"&amp;$B337)=2,1,TRUE,0)</f>
        <v>0</v>
      </c>
      <c r="AG337" s="80" cm="1">
        <f t="array" aca="1" ref="AG337" ca="1">_xlfn.IFS(AG340=1,0,INDIRECT("ｄａｔａ!$"&amp;AG$112&amp;"$"&amp;$B337)=2,1,TRUE,0)</f>
        <v>0</v>
      </c>
      <c r="AH337" s="80" cm="1">
        <f t="array" aca="1" ref="AH337" ca="1">_xlfn.IFS(AH340=1,0,INDIRECT("ｄａｔａ!$"&amp;AH$112&amp;"$"&amp;$B337)=2,1,TRUE,0)</f>
        <v>0</v>
      </c>
      <c r="AI337" s="80" cm="1">
        <f t="array" aca="1" ref="AI337" ca="1">_xlfn.IFS(AI340=1,0,INDIRECT("ｄａｔａ!$"&amp;AI$112&amp;"$"&amp;$B337)=2,1,TRUE,0)</f>
        <v>0</v>
      </c>
      <c r="AJ337" s="80" cm="1">
        <f t="array" aca="1" ref="AJ337" ca="1">_xlfn.IFS(AJ340=1,0,INDIRECT("ｄａｔａ!$"&amp;AJ$112&amp;"$"&amp;$B337)=2,1,TRUE,0)</f>
        <v>0</v>
      </c>
      <c r="AK337" s="80" cm="1">
        <f t="array" aca="1" ref="AK337" ca="1">_xlfn.IFS(AK340=1,0,INDIRECT("ｄａｔａ!$"&amp;AK$112&amp;"$"&amp;$B337)=2,1,TRUE,0)</f>
        <v>0</v>
      </c>
      <c r="AL337" s="80" cm="1">
        <f t="array" aca="1" ref="AL337" ca="1">_xlfn.IFS(AL340=1,0,INDIRECT("ｄａｔａ!$"&amp;AL$112&amp;"$"&amp;$B337)=2,1,TRUE,0)</f>
        <v>0</v>
      </c>
      <c r="AM337" s="80" cm="1">
        <f t="array" aca="1" ref="AM337" ca="1">_xlfn.IFS(AM340=1,0,INDIRECT("ｄａｔａ!$"&amp;AM$112&amp;"$"&amp;$B337)=2,1,TRUE,0)</f>
        <v>0</v>
      </c>
      <c r="AN337" s="80" cm="1">
        <f t="array" aca="1" ref="AN337" ca="1">_xlfn.IFS(AN340=1,0,INDIRECT("ｄａｔａ!$"&amp;AN$112&amp;"$"&amp;$B337)=2,1,TRUE,0)</f>
        <v>0</v>
      </c>
      <c r="AO337" s="80" cm="1">
        <f t="array" aca="1" ref="AO337" ca="1">_xlfn.IFS(AO340=1,0,INDIRECT("ｄａｔａ!$"&amp;AO$112&amp;"$"&amp;$B337)=2,1,TRUE,0)</f>
        <v>0</v>
      </c>
      <c r="AP337" s="80">
        <f ca="1">IF(AND(SUM($AQ337:$AZ337)=0,10-SUM($AQ339:$AZ339)&gt;1),1,0)</f>
        <v>0</v>
      </c>
      <c r="AQ337" s="80" cm="1">
        <f t="array" aca="1" ref="AQ337" ca="1">_xlfn.IFS(AQ340=1,0,INDIRECT("ｄａｔａ!$"&amp;AQ$112&amp;"$"&amp;$B337)=2,1,TRUE,0)</f>
        <v>0</v>
      </c>
      <c r="AR337" s="80" cm="1">
        <f t="array" aca="1" ref="AR337" ca="1">_xlfn.IFS(AR340=1,0,INDIRECT("ｄａｔａ!$"&amp;AR$112&amp;"$"&amp;$B337)=2,1,TRUE,0)</f>
        <v>0</v>
      </c>
      <c r="AS337" s="80" cm="1">
        <f t="array" aca="1" ref="AS337" ca="1">_xlfn.IFS(AS340=1,0,INDIRECT("ｄａｔａ!$"&amp;AS$112&amp;"$"&amp;$B337)=2,1,TRUE,0)</f>
        <v>0</v>
      </c>
      <c r="AT337" s="80" cm="1">
        <f t="array" aca="1" ref="AT337" ca="1">_xlfn.IFS(AT340=1,0,INDIRECT("ｄａｔａ!$"&amp;AT$112&amp;"$"&amp;$B337)=2,1,TRUE,0)</f>
        <v>0</v>
      </c>
      <c r="AU337" s="80" cm="1">
        <f t="array" aca="1" ref="AU337" ca="1">_xlfn.IFS(AU340=1,0,INDIRECT("ｄａｔａ!$"&amp;AU$112&amp;"$"&amp;$B337)=2,1,TRUE,0)</f>
        <v>0</v>
      </c>
      <c r="AV337" s="80" cm="1">
        <f t="array" aca="1" ref="AV337" ca="1">_xlfn.IFS(AV340=1,0,INDIRECT("ｄａｔａ!$"&amp;AV$112&amp;"$"&amp;$B337)=2,1,TRUE,0)</f>
        <v>0</v>
      </c>
      <c r="AW337" s="80" cm="1">
        <f t="array" aca="1" ref="AW337" ca="1">_xlfn.IFS(AW340=1,0,INDIRECT("ｄａｔａ!$"&amp;AW$112&amp;"$"&amp;$B337)=2,1,TRUE,0)</f>
        <v>0</v>
      </c>
      <c r="AX337" s="80" cm="1">
        <f t="array" aca="1" ref="AX337" ca="1">_xlfn.IFS(AX340=1,0,INDIRECT("ｄａｔａ!$"&amp;AX$112&amp;"$"&amp;$B337)=2,1,TRUE,0)</f>
        <v>0</v>
      </c>
      <c r="AY337" s="80" cm="1">
        <f t="array" aca="1" ref="AY337" ca="1">_xlfn.IFS(AY340=1,0,INDIRECT("ｄａｔａ!$"&amp;AY$112&amp;"$"&amp;$B337)=2,1,TRUE,0)</f>
        <v>0</v>
      </c>
      <c r="AZ337" s="80" cm="1">
        <f t="array" aca="1" ref="AZ337" ca="1">_xlfn.IFS(AZ340=1,0,INDIRECT("ｄａｔａ!$"&amp;AZ$112&amp;"$"&amp;$B337)=2,1,TRUE,0)</f>
        <v>0</v>
      </c>
      <c r="BA337" s="80">
        <f ca="1">IF(AND(SUM($BB337:$BP337)=0,15-SUM($BB339:$BP339)&gt;1),1,0)</f>
        <v>0</v>
      </c>
      <c r="BB337" s="80" cm="1">
        <f t="array" aca="1" ref="BB337" ca="1">_xlfn.IFS(BB340=1,0,INDIRECT("ｄａｔａ!$"&amp;BB$112&amp;"$"&amp;$B337)=2,1,TRUE,0)</f>
        <v>0</v>
      </c>
      <c r="BC337" s="80" cm="1">
        <f t="array" aca="1" ref="BC337" ca="1">_xlfn.IFS(BC340=1,0,INDIRECT("ｄａｔａ!$"&amp;BC$112&amp;"$"&amp;$B337)=2,1,TRUE,0)</f>
        <v>0</v>
      </c>
      <c r="BD337" s="80" cm="1">
        <f t="array" aca="1" ref="BD337" ca="1">_xlfn.IFS(BD340=1,0,INDIRECT("ｄａｔａ!$"&amp;BD$112&amp;"$"&amp;$B337)=2,1,TRUE,0)</f>
        <v>0</v>
      </c>
      <c r="BE337" s="80" cm="1">
        <f t="array" aca="1" ref="BE337" ca="1">_xlfn.IFS(BE340=1,0,INDIRECT("ｄａｔａ!$"&amp;BE$112&amp;"$"&amp;$B337)=2,1,TRUE,0)</f>
        <v>0</v>
      </c>
      <c r="BF337" s="80" cm="1">
        <f t="array" aca="1" ref="BF337" ca="1">_xlfn.IFS(BF340=1,0,INDIRECT("ｄａｔａ!$"&amp;BF$112&amp;"$"&amp;$B337)=2,1,TRUE,0)</f>
        <v>0</v>
      </c>
      <c r="BG337" s="80" cm="1">
        <f t="array" aca="1" ref="BG337" ca="1">_xlfn.IFS(BG340=1,0,INDIRECT("ｄａｔａ!$"&amp;BG$112&amp;"$"&amp;$B337)=2,1,TRUE,0)</f>
        <v>0</v>
      </c>
      <c r="BH337" s="80" cm="1">
        <f t="array" aca="1" ref="BH337" ca="1">_xlfn.IFS(BH340=1,0,INDIRECT("ｄａｔａ!$"&amp;BH$112&amp;"$"&amp;$B337)=2,1,TRUE,0)</f>
        <v>0</v>
      </c>
      <c r="BI337" s="80" cm="1">
        <f t="array" aca="1" ref="BI337" ca="1">_xlfn.IFS(BI340=1,0,INDIRECT("ｄａｔａ!$"&amp;BI$112&amp;"$"&amp;$B337)=2,1,TRUE,0)</f>
        <v>0</v>
      </c>
      <c r="BJ337" s="80" cm="1">
        <f t="array" aca="1" ref="BJ337" ca="1">_xlfn.IFS(BJ340=1,0,INDIRECT("ｄａｔａ!$"&amp;BJ$112&amp;"$"&amp;$B337)=2,1,TRUE,0)</f>
        <v>0</v>
      </c>
      <c r="BK337" s="80" cm="1">
        <f t="array" aca="1" ref="BK337" ca="1">_xlfn.IFS(BK340=1,0,INDIRECT("ｄａｔａ!$"&amp;BK$112&amp;"$"&amp;$B337)=2,1,TRUE,0)</f>
        <v>0</v>
      </c>
      <c r="BL337" s="80" cm="1">
        <f t="array" aca="1" ref="BL337" ca="1">_xlfn.IFS(BL340=1,0,INDIRECT("ｄａｔａ!$"&amp;BL$112&amp;"$"&amp;$B337)=2,1,TRUE,0)</f>
        <v>0</v>
      </c>
      <c r="BM337" s="80" cm="1">
        <f t="array" aca="1" ref="BM337" ca="1">_xlfn.IFS(BM340=1,0,INDIRECT("ｄａｔａ!$"&amp;BM$112&amp;"$"&amp;$B337)=2,1,TRUE,0)</f>
        <v>0</v>
      </c>
      <c r="BN337" s="80" cm="1">
        <f t="array" aca="1" ref="BN337" ca="1">_xlfn.IFS(BN340=1,0,INDIRECT("ｄａｔａ!$"&amp;BN$112&amp;"$"&amp;$B337)=2,1,TRUE,0)</f>
        <v>0</v>
      </c>
      <c r="BO337" s="80" cm="1">
        <f t="array" aca="1" ref="BO337" ca="1">_xlfn.IFS(BO340=1,0,INDIRECT("ｄａｔａ!$"&amp;BO$112&amp;"$"&amp;$B337)=2,1,TRUE,0)</f>
        <v>0</v>
      </c>
      <c r="BP337" s="80" cm="1">
        <f t="array" aca="1" ref="BP337" ca="1">_xlfn.IFS(BP340=1,0,INDIRECT("ｄａｔａ!$"&amp;BP$112&amp;"$"&amp;$B337)=2,1,TRUE,0)</f>
        <v>0</v>
      </c>
    </row>
    <row r="338" spans="1:68" x14ac:dyDescent="0.2">
      <c r="B338" s="80">
        <f>VLOOKUP($A337,$A$11:$B$110,2,FALSE)</f>
        <v>63</v>
      </c>
      <c r="C338" s="80" t="s">
        <v>2437</v>
      </c>
      <c r="D338" s="80" cm="1">
        <f t="array" aca="1" ref="D338" ca="1">_xlfn.IFS(D339=1,0,AND(ISNUMBER(INDIRECT("ｄａｔａ!$"&amp;D$112&amp;"$"&amp;$B338)),INDIRECT("ｄａｔａ!$"&amp;D$112&amp;"$"&amp;$B338)&lt;=12,INDIRECT("ｄａｔａ!$"&amp;D$112&amp;"$"&amp;$B338)&gt;=1),0,TRUE,1)</f>
        <v>1</v>
      </c>
      <c r="F338" s="80">
        <v>0</v>
      </c>
      <c r="G338" s="80">
        <v>0</v>
      </c>
      <c r="H338" s="80">
        <v>0</v>
      </c>
      <c r="I338" s="80" cm="1">
        <f t="array" aca="1" ref="I338" ca="1">_xlfn.IFS(I339=1,0,AND(ISNUMBER(INDIRECT("ｄａｔａ!$"&amp;I$112&amp;"$"&amp;$B338)),LEN(INDIRECT("ｄａｔａ!$"&amp;I$112&amp;"$"&amp;$B338))=4),0,TRUE,1)</f>
        <v>0</v>
      </c>
      <c r="J338" s="80" cm="1">
        <f t="array" aca="1" ref="J338" ca="1">_xlfn.IFS(J339=1,0,AND(ISNUMBER(INDIRECT("ｄａｔａ!$"&amp;J$112&amp;"$"&amp;$B338)),INDIRECT("ｄａｔａ!$"&amp;J$112&amp;"$"&amp;$B338)&lt;=12,INDIRECT("ｄａｔａ!$"&amp;J$112&amp;"$"&amp;$B338)&gt;=1),0,TRUE,1)</f>
        <v>0</v>
      </c>
      <c r="K338" s="80" cm="1">
        <f t="array" aca="1" ref="K338" ca="1">_xlfn.IFS(K339=1,0,ISNUMBER(INDIRECT("ｄａｔａ!$"&amp;K$112&amp;"$"&amp;$B338)),0,TRUE,1)</f>
        <v>0</v>
      </c>
      <c r="L338" s="80" cm="1">
        <f t="array" aca="1" ref="L338" ca="1">_xlfn.IFS(L339=1,0,AND(ISNUMBER(INDIRECT("ｄａｔａ!$"&amp;L$112&amp;"$"&amp;$B338)),INDIRECT("ｄａｔａ!$"&amp;L$112&amp;"$"&amp;$B338)&gt;0),0,TRUE,1)</f>
        <v>0</v>
      </c>
      <c r="M338" s="80" cm="1">
        <f t="array" aca="1" ref="M338" ca="1">_xlfn.IFS(M339=1,0,AND(INDIRECT("ｄａｔａ!$"&amp;M$112&amp;"$"&amp;$B338)&lt;=5,INDIRECT("ｄａｔａ!$"&amp;M$112&amp;"$"&amp;$B338)&gt;0),0,TRUE,1)</f>
        <v>0</v>
      </c>
      <c r="N338" s="80" cm="1">
        <f t="array" aca="1" ref="N338" ca="1">_xlfn.IFS(N339=1,0,AND(INDIRECT("ｄａｔａ!$"&amp;N$112&amp;"$"&amp;$B338)&lt;=2,INDIRECT("ｄａｔａ!$"&amp;N$112&amp;"$"&amp;$B338)&gt;0),0,TRUE,1)</f>
        <v>0</v>
      </c>
      <c r="O338" s="80" cm="1">
        <f t="array" aca="1" ref="O338" ca="1">_xlfn.IFS(O339=1,0,AND(INDIRECT("ｄａｔａ!$"&amp;O$112&amp;"$"&amp;$B338)&lt;=4,INDIRECT("ｄａｔａ!$"&amp;O$112&amp;"$"&amp;$B338)&gt;0),0,TRUE,1)</f>
        <v>0</v>
      </c>
      <c r="P338" s="80" cm="1">
        <f t="array" aca="1" ref="P338" ca="1">_xlfn.IFS(P339=1,0,AND(INDIRECT("ｄａｔａ!$"&amp;P$112&amp;"$"&amp;$B338)&lt;=3,INDIRECT("ｄａｔａ!$"&amp;P$112&amp;"$"&amp;$B338)&gt;0),0,TRUE,1)</f>
        <v>0</v>
      </c>
      <c r="Q338" s="80" cm="1">
        <f t="array" aca="1" ref="Q338" ca="1">_xlfn.IFS(Q339=1,0,AND(INDIRECT("ｄａｔａ!$"&amp;Q$112&amp;"$"&amp;$B338)&lt;=2,INDIRECT("ｄａｔａ!$"&amp;Q$112&amp;"$"&amp;$B338)&gt;0),0,TRUE,1)</f>
        <v>0</v>
      </c>
      <c r="R338" s="80" cm="1">
        <f t="array" aca="1" ref="R338" ca="1">_xlfn.IFS(R339=1,0,AND(INDIRECT("ｄａｔａ!$"&amp;R$112&amp;"$"&amp;$B338)&lt;=10,INDIRECT("ｄａｔａ!$"&amp;R$112&amp;"$"&amp;$B338)&gt;0),0,TRUE,1)</f>
        <v>0</v>
      </c>
      <c r="S338" s="80" cm="1">
        <f t="array" aca="1" ref="S338" ca="1">_xlfn.IFS(S339=1,0,AND(INDIRECT("ｄａｔａ!$"&amp;S$112&amp;"$"&amp;$B338)&lt;=5,INDIRECT("ｄａｔａ!$"&amp;S$112&amp;"$"&amp;$B338)&gt;0),0,TRUE,1)</f>
        <v>0</v>
      </c>
      <c r="T338" s="80" cm="1">
        <f t="array" aca="1" ref="T338" ca="1">_xlfn.IFS(T339=1,0,AND(INDIRECT("ｄａｔａ!$"&amp;T$112&amp;"$"&amp;$B338)&lt;=9,INDIRECT("ｄａｔａ!$"&amp;T$112&amp;"$"&amp;$B338)&gt;0),0,TRUE,1)</f>
        <v>0</v>
      </c>
      <c r="U338" s="80" cm="1">
        <f t="array" aca="1" ref="U338" ca="1">_xlfn.IFS(U339=1,0,ISNUMBER(INDIRECT("ｄａｔａ!$"&amp;U$112&amp;"$"&amp;$B338)),0,TRUE,1)</f>
        <v>0</v>
      </c>
      <c r="V338" s="80" cm="1">
        <f t="array" aca="1" ref="V338" ca="1">_xlfn.IFS(V339=1,0,AND(INDIRECT("ｄａｔａ!$"&amp;V$112&amp;"$"&amp;$B338)&lt;=4,INDIRECT("ｄａｔａ!$"&amp;V$112&amp;"$"&amp;$B338)&gt;0),0,TRUE,1)</f>
        <v>0</v>
      </c>
      <c r="W338" s="80" cm="1">
        <f t="array" aca="1" ref="W338" ca="1">_xlfn.IFS(W339=1,0,AND(INDIRECT("ｄａｔａ!$"&amp;W$112&amp;"$"&amp;$B338)&lt;=2,INDIRECT("ｄａｔａ!$"&amp;W$112&amp;"$"&amp;$B338)&gt;0),0,TRUE,1)</f>
        <v>0</v>
      </c>
      <c r="X338" s="80">
        <f ca="1">IF(SUM($Y337:$AO337)&gt;1,1,0)</f>
        <v>0</v>
      </c>
      <c r="Y338" s="80" cm="1">
        <f t="array" aca="1" ref="Y338" ca="1">_xlfn.IFS(Y340=1,0,Y339=1,0,AND(INDIRECT("ｄａｔａ!$"&amp;Y$112&amp;"$"&amp;$B338)&lt;=2,INDIRECT("ｄａｔａ!$"&amp;Y$112&amp;"$"&amp;$B338)&gt;0),0,TRUE,1)</f>
        <v>0</v>
      </c>
      <c r="Z338" s="80" cm="1">
        <f t="array" aca="1" ref="Z338" ca="1">_xlfn.IFS(Z340=1,0,Z339=1,0,AND(INDIRECT("ｄａｔａ!$"&amp;Z$112&amp;"$"&amp;$B338)&lt;=2,INDIRECT("ｄａｔａ!$"&amp;Z$112&amp;"$"&amp;$B338)&gt;0),0,TRUE,1)</f>
        <v>0</v>
      </c>
      <c r="AA338" s="80" cm="1">
        <f t="array" aca="1" ref="AA338" ca="1">_xlfn.IFS(AA340=1,0,AA339=1,0,AND(INDIRECT("ｄａｔａ!$"&amp;AA$112&amp;"$"&amp;$B338)&lt;=2,INDIRECT("ｄａｔａ!$"&amp;AA$112&amp;"$"&amp;$B338)&gt;0),0,TRUE,1)</f>
        <v>0</v>
      </c>
      <c r="AB338" s="80" cm="1">
        <f t="array" aca="1" ref="AB338" ca="1">_xlfn.IFS(AB340=1,0,AB339=1,0,AND(INDIRECT("ｄａｔａ!$"&amp;AB$112&amp;"$"&amp;$B338)&lt;=2,INDIRECT("ｄａｔａ!$"&amp;AB$112&amp;"$"&amp;$B338)&gt;0),0,TRUE,1)</f>
        <v>0</v>
      </c>
      <c r="AC338" s="80" cm="1">
        <f t="array" aca="1" ref="AC338" ca="1">_xlfn.IFS(AC340=1,0,AC339=1,0,AND(INDIRECT("ｄａｔａ!$"&amp;AC$112&amp;"$"&amp;$B338)&lt;=2,INDIRECT("ｄａｔａ!$"&amp;AC$112&amp;"$"&amp;$B338)&gt;0),0,TRUE,1)</f>
        <v>0</v>
      </c>
      <c r="AD338" s="80" cm="1">
        <f t="array" aca="1" ref="AD338" ca="1">_xlfn.IFS(AD340=1,0,AD339=1,0,AND(INDIRECT("ｄａｔａ!$"&amp;AD$112&amp;"$"&amp;$B338)&lt;=2,INDIRECT("ｄａｔａ!$"&amp;AD$112&amp;"$"&amp;$B338)&gt;0),0,TRUE,1)</f>
        <v>0</v>
      </c>
      <c r="AE338" s="80" cm="1">
        <f t="array" aca="1" ref="AE338" ca="1">_xlfn.IFS(AE340=1,0,AE339=1,0,AND(INDIRECT("ｄａｔａ!$"&amp;AE$112&amp;"$"&amp;$B338)&lt;=2,INDIRECT("ｄａｔａ!$"&amp;AE$112&amp;"$"&amp;$B338)&gt;0),0,TRUE,1)</f>
        <v>0</v>
      </c>
      <c r="AF338" s="80" cm="1">
        <f t="array" aca="1" ref="AF338" ca="1">_xlfn.IFS(AF340=1,0,AF339=1,0,AND(INDIRECT("ｄａｔａ!$"&amp;AF$112&amp;"$"&amp;$B338)&lt;=2,INDIRECT("ｄａｔａ!$"&amp;AF$112&amp;"$"&amp;$B338)&gt;0),0,TRUE,1)</f>
        <v>0</v>
      </c>
      <c r="AG338" s="80" cm="1">
        <f t="array" aca="1" ref="AG338" ca="1">_xlfn.IFS(AG340=1,0,AG339=1,0,AND(INDIRECT("ｄａｔａ!$"&amp;AG$112&amp;"$"&amp;$B338)&lt;=2,INDIRECT("ｄａｔａ!$"&amp;AG$112&amp;"$"&amp;$B338)&gt;0),0,TRUE,1)</f>
        <v>0</v>
      </c>
      <c r="AH338" s="80" cm="1">
        <f t="array" aca="1" ref="AH338" ca="1">_xlfn.IFS(AH340=1,0,AH339=1,0,AND(INDIRECT("ｄａｔａ!$"&amp;AH$112&amp;"$"&amp;$B338)&lt;=2,INDIRECT("ｄａｔａ!$"&amp;AH$112&amp;"$"&amp;$B338)&gt;0),0,TRUE,1)</f>
        <v>0</v>
      </c>
      <c r="AI338" s="80" cm="1">
        <f t="array" aca="1" ref="AI338" ca="1">_xlfn.IFS(AI340=1,0,AI339=1,0,AND(INDIRECT("ｄａｔａ!$"&amp;AI$112&amp;"$"&amp;$B338)&lt;=2,INDIRECT("ｄａｔａ!$"&amp;AI$112&amp;"$"&amp;$B338)&gt;0),0,TRUE,1)</f>
        <v>0</v>
      </c>
      <c r="AJ338" s="80" cm="1">
        <f t="array" aca="1" ref="AJ338" ca="1">_xlfn.IFS(AJ340=1,0,AJ339=1,0,AND(INDIRECT("ｄａｔａ!$"&amp;AJ$112&amp;"$"&amp;$B338)&lt;=2,INDIRECT("ｄａｔａ!$"&amp;AJ$112&amp;"$"&amp;$B338)&gt;0),0,TRUE,1)</f>
        <v>0</v>
      </c>
      <c r="AK338" s="80" cm="1">
        <f t="array" aca="1" ref="AK338" ca="1">_xlfn.IFS(AK340=1,0,AK339=1,0,AND(INDIRECT("ｄａｔａ!$"&amp;AK$112&amp;"$"&amp;$B338)&lt;=2,INDIRECT("ｄａｔａ!$"&amp;AK$112&amp;"$"&amp;$B338)&gt;0),0,TRUE,1)</f>
        <v>0</v>
      </c>
      <c r="AL338" s="80" cm="1">
        <f t="array" aca="1" ref="AL338" ca="1">_xlfn.IFS(AL340=1,0,AL339=1,0,AND(INDIRECT("ｄａｔａ!$"&amp;AL$112&amp;"$"&amp;$B338)&lt;=2,INDIRECT("ｄａｔａ!$"&amp;AL$112&amp;"$"&amp;$B338)&gt;0),0,TRUE,1)</f>
        <v>0</v>
      </c>
      <c r="AM338" s="80" cm="1">
        <f t="array" aca="1" ref="AM338" ca="1">_xlfn.IFS(AM340=1,0,AM339=1,0,AND(INDIRECT("ｄａｔａ!$"&amp;AM$112&amp;"$"&amp;$B338)&lt;=2,INDIRECT("ｄａｔａ!$"&amp;AM$112&amp;"$"&amp;$B338)&gt;0),0,TRUE,1)</f>
        <v>0</v>
      </c>
      <c r="AN338" s="80" cm="1">
        <f t="array" aca="1" ref="AN338" ca="1">_xlfn.IFS(AN340=1,0,AN339=1,0,AND(INDIRECT("ｄａｔａ!$"&amp;AN$112&amp;"$"&amp;$B338)&lt;=2,INDIRECT("ｄａｔａ!$"&amp;AN$112&amp;"$"&amp;$B338)&gt;0),0,TRUE,1)</f>
        <v>0</v>
      </c>
      <c r="AO338" s="80" cm="1">
        <f t="array" aca="1" ref="AO338" ca="1">_xlfn.IFS(AO340=1,0,AO339=1,0,AND(INDIRECT("ｄａｔａ!$"&amp;AO$112&amp;"$"&amp;$B338)&lt;=2,INDIRECT("ｄａｔａ!$"&amp;AO$112&amp;"$"&amp;$B338)&gt;0),0,TRUE,1)</f>
        <v>0</v>
      </c>
      <c r="AP338" s="80">
        <f ca="1">IF(SUM($AQ337:$AZ337)&gt;1,1,0)</f>
        <v>0</v>
      </c>
      <c r="AQ338" s="80" cm="1">
        <f t="array" aca="1" ref="AQ338" ca="1">_xlfn.IFS(AQ340=1,0,AQ339=1,0,AND(INDIRECT("ｄａｔａ!$"&amp;AQ$112&amp;"$"&amp;$B338)&lt;=2,INDIRECT("ｄａｔａ!$"&amp;AQ$112&amp;"$"&amp;$B338)&gt;0),0,TRUE,1)</f>
        <v>0</v>
      </c>
      <c r="AR338" s="80" cm="1">
        <f t="array" aca="1" ref="AR338" ca="1">_xlfn.IFS(AR340=1,0,AR339=1,0,AND(INDIRECT("ｄａｔａ!$"&amp;AR$112&amp;"$"&amp;$B338)&lt;=2,INDIRECT("ｄａｔａ!$"&amp;AR$112&amp;"$"&amp;$B338)&gt;0),0,TRUE,1)</f>
        <v>0</v>
      </c>
      <c r="AS338" s="80" cm="1">
        <f t="array" aca="1" ref="AS338" ca="1">_xlfn.IFS(AS340=1,0,AS339=1,0,AND(INDIRECT("ｄａｔａ!$"&amp;AS$112&amp;"$"&amp;$B338)&lt;=2,INDIRECT("ｄａｔａ!$"&amp;AS$112&amp;"$"&amp;$B338)&gt;0),0,TRUE,1)</f>
        <v>0</v>
      </c>
      <c r="AT338" s="80" cm="1">
        <f t="array" aca="1" ref="AT338" ca="1">_xlfn.IFS(AT340=1,0,AT339=1,0,AND(INDIRECT("ｄａｔａ!$"&amp;AT$112&amp;"$"&amp;$B338)&lt;=2,INDIRECT("ｄａｔａ!$"&amp;AT$112&amp;"$"&amp;$B338)&gt;0),0,TRUE,1)</f>
        <v>0</v>
      </c>
      <c r="AU338" s="80" cm="1">
        <f t="array" aca="1" ref="AU338" ca="1">_xlfn.IFS(AU340=1,0,AU339=1,0,AND(INDIRECT("ｄａｔａ!$"&amp;AU$112&amp;"$"&amp;$B338)&lt;=2,INDIRECT("ｄａｔａ!$"&amp;AU$112&amp;"$"&amp;$B338)&gt;0),0,TRUE,1)</f>
        <v>0</v>
      </c>
      <c r="AV338" s="80" cm="1">
        <f t="array" aca="1" ref="AV338" ca="1">_xlfn.IFS(AV340=1,0,AV339=1,0,AND(INDIRECT("ｄａｔａ!$"&amp;AV$112&amp;"$"&amp;$B338)&lt;=2,INDIRECT("ｄａｔａ!$"&amp;AV$112&amp;"$"&amp;$B338)&gt;0),0,TRUE,1)</f>
        <v>0</v>
      </c>
      <c r="AW338" s="80" cm="1">
        <f t="array" aca="1" ref="AW338" ca="1">_xlfn.IFS(AW340=1,0,AW339=1,0,AND(INDIRECT("ｄａｔａ!$"&amp;AW$112&amp;"$"&amp;$B338)&lt;=2,INDIRECT("ｄａｔａ!$"&amp;AW$112&amp;"$"&amp;$B338)&gt;0),0,TRUE,1)</f>
        <v>0</v>
      </c>
      <c r="AX338" s="80" cm="1">
        <f t="array" aca="1" ref="AX338" ca="1">_xlfn.IFS(AX340=1,0,AX339=1,0,AND(INDIRECT("ｄａｔａ!$"&amp;AX$112&amp;"$"&amp;$B338)&lt;=2,INDIRECT("ｄａｔａ!$"&amp;AX$112&amp;"$"&amp;$B338)&gt;0),0,TRUE,1)</f>
        <v>0</v>
      </c>
      <c r="AY338" s="80" cm="1">
        <f t="array" aca="1" ref="AY338" ca="1">_xlfn.IFS(AY340=1,0,AY339=1,0,AND(INDIRECT("ｄａｔａ!$"&amp;AY$112&amp;"$"&amp;$B338)&lt;=2,INDIRECT("ｄａｔａ!$"&amp;AY$112&amp;"$"&amp;$B338)&gt;0),0,TRUE,1)</f>
        <v>0</v>
      </c>
      <c r="AZ338" s="80" cm="1">
        <f t="array" aca="1" ref="AZ338" ca="1">_xlfn.IFS(AZ340=1,0,AZ339=1,0,AND(INDIRECT("ｄａｔａ!$"&amp;AZ$112&amp;"$"&amp;$B338)&lt;=2,INDIRECT("ｄａｔａ!$"&amp;AZ$112&amp;"$"&amp;$B338)&gt;0),0,TRUE,1)</f>
        <v>0</v>
      </c>
      <c r="BA338" s="80">
        <f ca="1">IF(SUM($BB337:$BP337)&gt;1,1,0)</f>
        <v>0</v>
      </c>
      <c r="BB338" s="80" cm="1">
        <f t="array" aca="1" ref="BB338" ca="1">_xlfn.IFS(BB340=1,0,BB339=1,0,AND(INDIRECT("ｄａｔａ!$"&amp;BB$112&amp;"$"&amp;$B338)&lt;=2,INDIRECT("ｄａｔａ!$"&amp;BB$112&amp;"$"&amp;$B338)&gt;0),0,TRUE,1)</f>
        <v>0</v>
      </c>
      <c r="BC338" s="80" cm="1">
        <f t="array" aca="1" ref="BC338" ca="1">_xlfn.IFS(BC340=1,0,BC339=1,0,AND(INDIRECT("ｄａｔａ!$"&amp;BC$112&amp;"$"&amp;$B338)&lt;=2,INDIRECT("ｄａｔａ!$"&amp;BC$112&amp;"$"&amp;$B338)&gt;0),0,TRUE,1)</f>
        <v>0</v>
      </c>
      <c r="BD338" s="80" cm="1">
        <f t="array" aca="1" ref="BD338" ca="1">_xlfn.IFS(BD340=1,0,BD339=1,0,AND(INDIRECT("ｄａｔａ!$"&amp;BD$112&amp;"$"&amp;$B338)&lt;=2,INDIRECT("ｄａｔａ!$"&amp;BD$112&amp;"$"&amp;$B338)&gt;0),0,TRUE,1)</f>
        <v>0</v>
      </c>
      <c r="BE338" s="80" cm="1">
        <f t="array" aca="1" ref="BE338" ca="1">_xlfn.IFS(BE340=1,0,BE339=1,0,AND(INDIRECT("ｄａｔａ!$"&amp;BE$112&amp;"$"&amp;$B338)&lt;=2,INDIRECT("ｄａｔａ!$"&amp;BE$112&amp;"$"&amp;$B338)&gt;0),0,TRUE,1)</f>
        <v>0</v>
      </c>
      <c r="BF338" s="80" cm="1">
        <f t="array" aca="1" ref="BF338" ca="1">_xlfn.IFS(BF340=1,0,BF339=1,0,AND(INDIRECT("ｄａｔａ!$"&amp;BF$112&amp;"$"&amp;$B338)&lt;=2,INDIRECT("ｄａｔａ!$"&amp;BF$112&amp;"$"&amp;$B338)&gt;0),0,TRUE,1)</f>
        <v>0</v>
      </c>
      <c r="BG338" s="80" cm="1">
        <f t="array" aca="1" ref="BG338" ca="1">_xlfn.IFS(BG340=1,0,BG339=1,0,AND(INDIRECT("ｄａｔａ!$"&amp;BG$112&amp;"$"&amp;$B338)&lt;=2,INDIRECT("ｄａｔａ!$"&amp;BG$112&amp;"$"&amp;$B338)&gt;0),0,TRUE,1)</f>
        <v>0</v>
      </c>
      <c r="BH338" s="80" cm="1">
        <f t="array" aca="1" ref="BH338" ca="1">_xlfn.IFS(BH340=1,0,BH339=1,0,AND(INDIRECT("ｄａｔａ!$"&amp;BH$112&amp;"$"&amp;$B338)&lt;=2,INDIRECT("ｄａｔａ!$"&amp;BH$112&amp;"$"&amp;$B338)&gt;0),0,TRUE,1)</f>
        <v>0</v>
      </c>
      <c r="BI338" s="80" cm="1">
        <f t="array" aca="1" ref="BI338" ca="1">_xlfn.IFS(BI340=1,0,BI339=1,0,AND(INDIRECT("ｄａｔａ!$"&amp;BI$112&amp;"$"&amp;$B338)&lt;=2,INDIRECT("ｄａｔａ!$"&amp;BI$112&amp;"$"&amp;$B338)&gt;0),0,TRUE,1)</f>
        <v>0</v>
      </c>
      <c r="BJ338" s="80" cm="1">
        <f t="array" aca="1" ref="BJ338" ca="1">_xlfn.IFS(BJ340=1,0,BJ339=1,0,AND(INDIRECT("ｄａｔａ!$"&amp;BJ$112&amp;"$"&amp;$B338)&lt;=2,INDIRECT("ｄａｔａ!$"&amp;BJ$112&amp;"$"&amp;$B338)&gt;0),0,TRUE,1)</f>
        <v>0</v>
      </c>
      <c r="BK338" s="80" cm="1">
        <f t="array" aca="1" ref="BK338" ca="1">_xlfn.IFS(BK340=1,0,BK339=1,0,AND(INDIRECT("ｄａｔａ!$"&amp;BK$112&amp;"$"&amp;$B338)&lt;=2,INDIRECT("ｄａｔａ!$"&amp;BK$112&amp;"$"&amp;$B338)&gt;0),0,TRUE,1)</f>
        <v>0</v>
      </c>
      <c r="BL338" s="80" cm="1">
        <f t="array" aca="1" ref="BL338" ca="1">_xlfn.IFS(BL340=1,0,BL339=1,0,AND(INDIRECT("ｄａｔａ!$"&amp;BL$112&amp;"$"&amp;$B338)&lt;=2,INDIRECT("ｄａｔａ!$"&amp;BL$112&amp;"$"&amp;$B338)&gt;0),0,TRUE,1)</f>
        <v>0</v>
      </c>
      <c r="BM338" s="80" cm="1">
        <f t="array" aca="1" ref="BM338" ca="1">_xlfn.IFS(BM340=1,0,BM339=1,0,AND(INDIRECT("ｄａｔａ!$"&amp;BM$112&amp;"$"&amp;$B338)&lt;=2,INDIRECT("ｄａｔａ!$"&amp;BM$112&amp;"$"&amp;$B338)&gt;0),0,TRUE,1)</f>
        <v>0</v>
      </c>
      <c r="BN338" s="80" cm="1">
        <f t="array" aca="1" ref="BN338" ca="1">_xlfn.IFS(BN340=1,0,BN339=1,0,AND(INDIRECT("ｄａｔａ!$"&amp;BN$112&amp;"$"&amp;$B338)&lt;=2,INDIRECT("ｄａｔａ!$"&amp;BN$112&amp;"$"&amp;$B338)&gt;0),0,TRUE,1)</f>
        <v>0</v>
      </c>
      <c r="BO338" s="80" cm="1">
        <f t="array" aca="1" ref="BO338" ca="1">_xlfn.IFS(BO340=1,0,BO339=1,0,AND(INDIRECT("ｄａｔａ!$"&amp;BO$112&amp;"$"&amp;$B338)&lt;=2,INDIRECT("ｄａｔａ!$"&amp;BO$112&amp;"$"&amp;$B338)&gt;0),0,TRUE,1)</f>
        <v>0</v>
      </c>
      <c r="BP338" s="80" cm="1">
        <f t="array" aca="1" ref="BP338" ca="1">_xlfn.IFS(BP340=1,0,BP339=1,0,AND(INDIRECT("ｄａｔａ!$"&amp;BP$112&amp;"$"&amp;$B338)&lt;=2,INDIRECT("ｄａｔａ!$"&amp;BP$112&amp;"$"&amp;$B338)&gt;0),0,TRUE,1)</f>
        <v>0</v>
      </c>
    </row>
    <row r="339" spans="1:68" x14ac:dyDescent="0.2">
      <c r="B339" s="80">
        <f>VLOOKUP($A337,$A$11:$B$110,2,FALSE)</f>
        <v>63</v>
      </c>
      <c r="C339" s="80" t="s">
        <v>2425</v>
      </c>
      <c r="D339" s="80" cm="1">
        <f t="array" aca="1" ref="D339" ca="1">_xlfn.IFS(D340=1,0,TRIM(INDIRECT("ｄａｔａ!$"&amp;D$112&amp;"$"&amp;$B339))="",1,TRIM(INDIRECT("ｄａｔａ!$"&amp;D$112&amp;"$"&amp;$B339))&lt;&gt;"",0)</f>
        <v>0</v>
      </c>
      <c r="F339" s="80" cm="1">
        <f t="array" aca="1" ref="F339" ca="1">_xlfn.IFS(F340=1,0,TRIM(INDIRECT("ｄａｔａ!$"&amp;F$112&amp;"$"&amp;$B339))="",1,TRIM(INDIRECT("ｄａｔａ!$"&amp;F$112&amp;"$"&amp;$B339))&lt;&gt;"",0)</f>
        <v>1</v>
      </c>
      <c r="G339" s="80" cm="1">
        <f t="array" aca="1" ref="G339" ca="1">_xlfn.IFS(G340=1,0,TRIM(INDIRECT("ｄａｔａ!$"&amp;G$112&amp;"$"&amp;$B339))="",1,TRIM(INDIRECT("ｄａｔａ!$"&amp;G$112&amp;"$"&amp;$B339))&lt;&gt;"",0)</f>
        <v>1</v>
      </c>
      <c r="H339" s="80" cm="1">
        <f t="array" aca="1" ref="H339" ca="1">_xlfn.IFS(H340=1,0,TRIM(INDIRECT("ｄａｔａ!$"&amp;H$112&amp;"$"&amp;$B339))="",1,TRIM(INDIRECT("ｄａｔａ!$"&amp;H$112&amp;"$"&amp;$B339))&lt;&gt;"",0)</f>
        <v>1</v>
      </c>
      <c r="I339" s="80" cm="1">
        <f t="array" aca="1" ref="I339" ca="1">_xlfn.IFS(I340=1,0,TRIM(INDIRECT("ｄａｔａ!$"&amp;I$112&amp;"$"&amp;$B339))="",1,TRIM(INDIRECT("ｄａｔａ!$"&amp;I$112&amp;"$"&amp;$B339))&lt;&gt;"",0)</f>
        <v>1</v>
      </c>
      <c r="J339" s="80" cm="1">
        <f t="array" aca="1" ref="J339" ca="1">_xlfn.IFS(J340=1,0,TRIM(INDIRECT("ｄａｔａ!$"&amp;J$112&amp;"$"&amp;$B339))="",1,TRIM(INDIRECT("ｄａｔａ!$"&amp;J$112&amp;"$"&amp;$B339))&lt;&gt;"",0)</f>
        <v>1</v>
      </c>
      <c r="K339" s="80" cm="1">
        <f t="array" aca="1" ref="K339" ca="1">_xlfn.IFS(K340=1,0,TRIM(INDIRECT("ｄａｔａ!$"&amp;K$112&amp;"$"&amp;$B339))="",1,TRIM(INDIRECT("ｄａｔａ!$"&amp;K$112&amp;"$"&amp;$B339))&lt;&gt;"",0)</f>
        <v>1</v>
      </c>
      <c r="L339" s="80" cm="1">
        <f t="array" aca="1" ref="L339" ca="1">_xlfn.IFS(L340=1,0,TRIM(INDIRECT("ｄａｔａ!$"&amp;L$112&amp;"$"&amp;$B339))="",1,TRIM(INDIRECT("ｄａｔａ!$"&amp;L$112&amp;"$"&amp;$B339))&lt;&gt;"",0)</f>
        <v>1</v>
      </c>
      <c r="M339" s="80" cm="1">
        <f t="array" aca="1" ref="M339" ca="1">_xlfn.IFS(M340=1,0,TRIM(INDIRECT("ｄａｔａ!$"&amp;M$112&amp;"$"&amp;$B339))="",1,TRIM(INDIRECT("ｄａｔａ!$"&amp;M$112&amp;"$"&amp;$B339))&lt;&gt;"",0)</f>
        <v>1</v>
      </c>
      <c r="N339" s="80" cm="1">
        <f t="array" aca="1" ref="N339" ca="1">_xlfn.IFS(N340=1,0,TRIM(INDIRECT("ｄａｔａ!$"&amp;N$112&amp;"$"&amp;$B339))="",1,TRIM(INDIRECT("ｄａｔａ!$"&amp;N$112&amp;"$"&amp;$B339))&lt;&gt;"",0)</f>
        <v>1</v>
      </c>
      <c r="O339" s="80" cm="1">
        <f t="array" aca="1" ref="O339" ca="1">_xlfn.IFS(O340=1,0,TRIM(INDIRECT("ｄａｔａ!$"&amp;O$112&amp;"$"&amp;$B339))="",1,TRIM(INDIRECT("ｄａｔａ!$"&amp;O$112&amp;"$"&amp;$B339))&lt;&gt;"",0)</f>
        <v>1</v>
      </c>
      <c r="P339" s="80" cm="1">
        <f t="array" aca="1" ref="P339" ca="1">_xlfn.IFS(P340=1,0,TRIM(INDIRECT("ｄａｔａ!$"&amp;P$112&amp;"$"&amp;$B339))="",1,TRIM(INDIRECT("ｄａｔａ!$"&amp;P$112&amp;"$"&amp;$B339))&lt;&gt;"",0)</f>
        <v>1</v>
      </c>
      <c r="Q339" s="80" cm="1">
        <f t="array" aca="1" ref="Q339" ca="1">_xlfn.IFS(Q340=1,0,TRIM(INDIRECT("ｄａｔａ!$"&amp;Q$112&amp;"$"&amp;$B339))="",1,TRIM(INDIRECT("ｄａｔａ!$"&amp;Q$112&amp;"$"&amp;$B339))&lt;&gt;"",0)</f>
        <v>1</v>
      </c>
      <c r="R339" s="80" cm="1">
        <f t="array" aca="1" ref="R339" ca="1">_xlfn.IFS(R340=1,0,TRIM(INDIRECT("ｄａｔａ!$"&amp;R$112&amp;"$"&amp;$B339))="",1,TRIM(INDIRECT("ｄａｔａ!$"&amp;R$112&amp;"$"&amp;$B339))&lt;&gt;"",0)</f>
        <v>1</v>
      </c>
      <c r="S339" s="80" cm="1">
        <f t="array" aca="1" ref="S339" ca="1">_xlfn.IFS(S340=1,0,TRIM(INDIRECT("ｄａｔａ!$"&amp;S$112&amp;"$"&amp;$B339))="",1,TRIM(INDIRECT("ｄａｔａ!$"&amp;S$112&amp;"$"&amp;$B339))&lt;&gt;"",0)</f>
        <v>1</v>
      </c>
      <c r="T339" s="80" cm="1">
        <f t="array" aca="1" ref="T339" ca="1">_xlfn.IFS(T340=1,0,TRIM(INDIRECT("ｄａｔａ!$"&amp;T$112&amp;"$"&amp;$B339))="",1,TRIM(INDIRECT("ｄａｔａ!$"&amp;T$112&amp;"$"&amp;$B339))&lt;&gt;"",0)</f>
        <v>1</v>
      </c>
      <c r="U339" s="80" cm="1">
        <f t="array" aca="1" ref="U339" ca="1">_xlfn.IFS(U340=1,0,TRIM(INDIRECT("ｄａｔａ!$"&amp;U$112&amp;"$"&amp;$B339))="",1,TRIM(INDIRECT("ｄａｔａ!$"&amp;U$112&amp;"$"&amp;$B339))&lt;&gt;"",0)</f>
        <v>1</v>
      </c>
      <c r="V339" s="80" cm="1">
        <f t="array" aca="1" ref="V339" ca="1">_xlfn.IFS(V340=1,0,TRIM(INDIRECT("ｄａｔａ!$"&amp;V$112&amp;"$"&amp;$B339))="",1,TRIM(INDIRECT("ｄａｔａ!$"&amp;V$112&amp;"$"&amp;$B339))&lt;&gt;"",0)</f>
        <v>1</v>
      </c>
      <c r="W339" s="80" cm="1">
        <f t="array" aca="1" ref="W339" ca="1">_xlfn.IFS(W340=1,0,TRIM(INDIRECT("ｄａｔａ!$"&amp;W$112&amp;"$"&amp;$B339))="",1,TRIM(INDIRECT("ｄａｔａ!$"&amp;W$112&amp;"$"&amp;$B339))&lt;&gt;"",0)</f>
        <v>1</v>
      </c>
      <c r="X339" s="80">
        <f ca="1">IF(SUM($Y339:$AO339)=17,1,0)</f>
        <v>1</v>
      </c>
      <c r="Y339" s="80" cm="1">
        <f t="array" aca="1" ref="Y339" ca="1">_xlfn.IFS(Y340=1,0,TRIM(INDIRECT("ｄａｔａ!$"&amp;Y$112&amp;"$"&amp;$B339))="",1,TRIM(INDIRECT("ｄａｔａ!$"&amp;Y$112&amp;"$"&amp;$B339))&lt;&gt;"",0)</f>
        <v>1</v>
      </c>
      <c r="Z339" s="80" cm="1">
        <f t="array" aca="1" ref="Z339" ca="1">_xlfn.IFS(Z340=1,0,TRIM(INDIRECT("ｄａｔａ!$"&amp;Z$112&amp;"$"&amp;$B339))="",1,TRIM(INDIRECT("ｄａｔａ!$"&amp;Z$112&amp;"$"&amp;$B339))&lt;&gt;"",0)</f>
        <v>1</v>
      </c>
      <c r="AA339" s="80" cm="1">
        <f t="array" aca="1" ref="AA339" ca="1">_xlfn.IFS(AA340=1,0,TRIM(INDIRECT("ｄａｔａ!$"&amp;AA$112&amp;"$"&amp;$B339))="",1,TRIM(INDIRECT("ｄａｔａ!$"&amp;AA$112&amp;"$"&amp;$B339))&lt;&gt;"",0)</f>
        <v>1</v>
      </c>
      <c r="AB339" s="80" cm="1">
        <f t="array" aca="1" ref="AB339" ca="1">_xlfn.IFS(AB340=1,0,TRIM(INDIRECT("ｄａｔａ!$"&amp;AB$112&amp;"$"&amp;$B339))="",1,TRIM(INDIRECT("ｄａｔａ!$"&amp;AB$112&amp;"$"&amp;$B339))&lt;&gt;"",0)</f>
        <v>1</v>
      </c>
      <c r="AC339" s="80" cm="1">
        <f t="array" aca="1" ref="AC339" ca="1">_xlfn.IFS(AC340=1,0,TRIM(INDIRECT("ｄａｔａ!$"&amp;AC$112&amp;"$"&amp;$B339))="",1,TRIM(INDIRECT("ｄａｔａ!$"&amp;AC$112&amp;"$"&amp;$B339))&lt;&gt;"",0)</f>
        <v>1</v>
      </c>
      <c r="AD339" s="80" cm="1">
        <f t="array" aca="1" ref="AD339" ca="1">_xlfn.IFS(AD340=1,0,TRIM(INDIRECT("ｄａｔａ!$"&amp;AD$112&amp;"$"&amp;$B339))="",1,TRIM(INDIRECT("ｄａｔａ!$"&amp;AD$112&amp;"$"&amp;$B339))&lt;&gt;"",0)</f>
        <v>1</v>
      </c>
      <c r="AE339" s="80" cm="1">
        <f t="array" aca="1" ref="AE339" ca="1">_xlfn.IFS(AE340=1,0,TRIM(INDIRECT("ｄａｔａ!$"&amp;AE$112&amp;"$"&amp;$B339))="",1,TRIM(INDIRECT("ｄａｔａ!$"&amp;AE$112&amp;"$"&amp;$B339))&lt;&gt;"",0)</f>
        <v>1</v>
      </c>
      <c r="AF339" s="80" cm="1">
        <f t="array" aca="1" ref="AF339" ca="1">_xlfn.IFS(AF340=1,0,TRIM(INDIRECT("ｄａｔａ!$"&amp;AF$112&amp;"$"&amp;$B339))="",1,TRIM(INDIRECT("ｄａｔａ!$"&amp;AF$112&amp;"$"&amp;$B339))&lt;&gt;"",0)</f>
        <v>1</v>
      </c>
      <c r="AG339" s="80" cm="1">
        <f t="array" aca="1" ref="AG339" ca="1">_xlfn.IFS(AG340=1,0,TRIM(INDIRECT("ｄａｔａ!$"&amp;AG$112&amp;"$"&amp;$B339))="",1,TRIM(INDIRECT("ｄａｔａ!$"&amp;AG$112&amp;"$"&amp;$B339))&lt;&gt;"",0)</f>
        <v>1</v>
      </c>
      <c r="AH339" s="80" cm="1">
        <f t="array" aca="1" ref="AH339" ca="1">_xlfn.IFS(AH340=1,0,TRIM(INDIRECT("ｄａｔａ!$"&amp;AH$112&amp;"$"&amp;$B339))="",1,TRIM(INDIRECT("ｄａｔａ!$"&amp;AH$112&amp;"$"&amp;$B339))&lt;&gt;"",0)</f>
        <v>1</v>
      </c>
      <c r="AI339" s="80" cm="1">
        <f t="array" aca="1" ref="AI339" ca="1">_xlfn.IFS(AI340=1,0,TRIM(INDIRECT("ｄａｔａ!$"&amp;AI$112&amp;"$"&amp;$B339))="",1,TRIM(INDIRECT("ｄａｔａ!$"&amp;AI$112&amp;"$"&amp;$B339))&lt;&gt;"",0)</f>
        <v>1</v>
      </c>
      <c r="AJ339" s="80" cm="1">
        <f t="array" aca="1" ref="AJ339" ca="1">_xlfn.IFS(AJ340=1,0,TRIM(INDIRECT("ｄａｔａ!$"&amp;AJ$112&amp;"$"&amp;$B339))="",1,TRIM(INDIRECT("ｄａｔａ!$"&amp;AJ$112&amp;"$"&amp;$B339))&lt;&gt;"",0)</f>
        <v>1</v>
      </c>
      <c r="AK339" s="80" cm="1">
        <f t="array" aca="1" ref="AK339" ca="1">_xlfn.IFS(AK340=1,0,TRIM(INDIRECT("ｄａｔａ!$"&amp;AK$112&amp;"$"&amp;$B339))="",1,TRIM(INDIRECT("ｄａｔａ!$"&amp;AK$112&amp;"$"&amp;$B339))&lt;&gt;"",0)</f>
        <v>1</v>
      </c>
      <c r="AL339" s="80" cm="1">
        <f t="array" aca="1" ref="AL339" ca="1">_xlfn.IFS(AL340=1,0,TRIM(INDIRECT("ｄａｔａ!$"&amp;AL$112&amp;"$"&amp;$B339))="",1,TRIM(INDIRECT("ｄａｔａ!$"&amp;AL$112&amp;"$"&amp;$B339))&lt;&gt;"",0)</f>
        <v>1</v>
      </c>
      <c r="AM339" s="80" cm="1">
        <f t="array" aca="1" ref="AM339" ca="1">_xlfn.IFS(AM340=1,0,TRIM(INDIRECT("ｄａｔａ!$"&amp;AM$112&amp;"$"&amp;$B339))="",1,TRIM(INDIRECT("ｄａｔａ!$"&amp;AM$112&amp;"$"&amp;$B339))&lt;&gt;"",0)</f>
        <v>1</v>
      </c>
      <c r="AN339" s="80" cm="1">
        <f t="array" aca="1" ref="AN339" ca="1">_xlfn.IFS(AN340=1,0,TRIM(INDIRECT("ｄａｔａ!$"&amp;AN$112&amp;"$"&amp;$B339))="",1,TRIM(INDIRECT("ｄａｔａ!$"&amp;AN$112&amp;"$"&amp;$B339))&lt;&gt;"",0)</f>
        <v>1</v>
      </c>
      <c r="AO339" s="80" cm="1">
        <f t="array" aca="1" ref="AO339" ca="1">_xlfn.IFS(AO340=1,0,TRIM(INDIRECT("ｄａｔａ!$"&amp;AO$112&amp;"$"&amp;$B339))="",1,TRIM(INDIRECT("ｄａｔａ!$"&amp;AO$112&amp;"$"&amp;$B339))&lt;&gt;"",0)</f>
        <v>1</v>
      </c>
      <c r="AP339" s="80">
        <f ca="1">IF(SUM($AQ339:$AZ339)=10,1,0)</f>
        <v>1</v>
      </c>
      <c r="AQ339" s="80" cm="1">
        <f t="array" aca="1" ref="AQ339" ca="1">_xlfn.IFS(AQ340=1,0,TRIM(INDIRECT("ｄａｔａ!$"&amp;AQ$112&amp;"$"&amp;$B339))="",1,TRIM(INDIRECT("ｄａｔａ!$"&amp;AQ$112&amp;"$"&amp;$B339))&lt;&gt;"",0)</f>
        <v>1</v>
      </c>
      <c r="AR339" s="80" cm="1">
        <f t="array" aca="1" ref="AR339" ca="1">_xlfn.IFS(AR340=1,0,TRIM(INDIRECT("ｄａｔａ!$"&amp;AR$112&amp;"$"&amp;$B339))="",1,TRIM(INDIRECT("ｄａｔａ!$"&amp;AR$112&amp;"$"&amp;$B339))&lt;&gt;"",0)</f>
        <v>1</v>
      </c>
      <c r="AS339" s="80" cm="1">
        <f t="array" aca="1" ref="AS339" ca="1">_xlfn.IFS(AS340=1,0,TRIM(INDIRECT("ｄａｔａ!$"&amp;AS$112&amp;"$"&amp;$B339))="",1,TRIM(INDIRECT("ｄａｔａ!$"&amp;AS$112&amp;"$"&amp;$B339))&lt;&gt;"",0)</f>
        <v>1</v>
      </c>
      <c r="AT339" s="80" cm="1">
        <f t="array" aca="1" ref="AT339" ca="1">_xlfn.IFS(AT340=1,0,TRIM(INDIRECT("ｄａｔａ!$"&amp;AT$112&amp;"$"&amp;$B339))="",1,TRIM(INDIRECT("ｄａｔａ!$"&amp;AT$112&amp;"$"&amp;$B339))&lt;&gt;"",0)</f>
        <v>1</v>
      </c>
      <c r="AU339" s="80" cm="1">
        <f t="array" aca="1" ref="AU339" ca="1">_xlfn.IFS(AU340=1,0,TRIM(INDIRECT("ｄａｔａ!$"&amp;AU$112&amp;"$"&amp;$B339))="",1,TRIM(INDIRECT("ｄａｔａ!$"&amp;AU$112&amp;"$"&amp;$B339))&lt;&gt;"",0)</f>
        <v>1</v>
      </c>
      <c r="AV339" s="80" cm="1">
        <f t="array" aca="1" ref="AV339" ca="1">_xlfn.IFS(AV340=1,0,TRIM(INDIRECT("ｄａｔａ!$"&amp;AV$112&amp;"$"&amp;$B339))="",1,TRIM(INDIRECT("ｄａｔａ!$"&amp;AV$112&amp;"$"&amp;$B339))&lt;&gt;"",0)</f>
        <v>1</v>
      </c>
      <c r="AW339" s="80" cm="1">
        <f t="array" aca="1" ref="AW339" ca="1">_xlfn.IFS(AW340=1,0,TRIM(INDIRECT("ｄａｔａ!$"&amp;AW$112&amp;"$"&amp;$B339))="",1,TRIM(INDIRECT("ｄａｔａ!$"&amp;AW$112&amp;"$"&amp;$B339))&lt;&gt;"",0)</f>
        <v>1</v>
      </c>
      <c r="AX339" s="80" cm="1">
        <f t="array" aca="1" ref="AX339" ca="1">_xlfn.IFS(AX340=1,0,TRIM(INDIRECT("ｄａｔａ!$"&amp;AX$112&amp;"$"&amp;$B339))="",1,TRIM(INDIRECT("ｄａｔａ!$"&amp;AX$112&amp;"$"&amp;$B339))&lt;&gt;"",0)</f>
        <v>1</v>
      </c>
      <c r="AY339" s="80" cm="1">
        <f t="array" aca="1" ref="AY339" ca="1">_xlfn.IFS(AY340=1,0,TRIM(INDIRECT("ｄａｔａ!$"&amp;AY$112&amp;"$"&amp;$B339))="",1,TRIM(INDIRECT("ｄａｔａ!$"&amp;AY$112&amp;"$"&amp;$B339))&lt;&gt;"",0)</f>
        <v>1</v>
      </c>
      <c r="AZ339" s="80" cm="1">
        <f t="array" aca="1" ref="AZ339" ca="1">_xlfn.IFS(AZ340=1,0,TRIM(INDIRECT("ｄａｔａ!$"&amp;AZ$112&amp;"$"&amp;$B339))="",1,TRIM(INDIRECT("ｄａｔａ!$"&amp;AZ$112&amp;"$"&amp;$B339))&lt;&gt;"",0)</f>
        <v>1</v>
      </c>
      <c r="BA339" s="80">
        <f ca="1">IF(SUM($BB339:$BP339)=15,1,0)</f>
        <v>1</v>
      </c>
      <c r="BB339" s="80" cm="1">
        <f t="array" aca="1" ref="BB339" ca="1">_xlfn.IFS(BB340=1,0,TRIM(INDIRECT("ｄａｔａ!$"&amp;BB$112&amp;"$"&amp;$B339))="",1,TRIM(INDIRECT("ｄａｔａ!$"&amp;BB$112&amp;"$"&amp;$B339))&lt;&gt;"",0)</f>
        <v>1</v>
      </c>
      <c r="BC339" s="80" cm="1">
        <f t="array" aca="1" ref="BC339" ca="1">_xlfn.IFS(BC340=1,0,TRIM(INDIRECT("ｄａｔａ!$"&amp;BC$112&amp;"$"&amp;$B339))="",1,TRIM(INDIRECT("ｄａｔａ!$"&amp;BC$112&amp;"$"&amp;$B339))&lt;&gt;"",0)</f>
        <v>1</v>
      </c>
      <c r="BD339" s="80" cm="1">
        <f t="array" aca="1" ref="BD339" ca="1">_xlfn.IFS(BD340=1,0,TRIM(INDIRECT("ｄａｔａ!$"&amp;BD$112&amp;"$"&amp;$B339))="",1,TRIM(INDIRECT("ｄａｔａ!$"&amp;BD$112&amp;"$"&amp;$B339))&lt;&gt;"",0)</f>
        <v>1</v>
      </c>
      <c r="BE339" s="80" cm="1">
        <f t="array" aca="1" ref="BE339" ca="1">_xlfn.IFS(BE340=1,0,TRIM(INDIRECT("ｄａｔａ!$"&amp;BE$112&amp;"$"&amp;$B339))="",1,TRIM(INDIRECT("ｄａｔａ!$"&amp;BE$112&amp;"$"&amp;$B339))&lt;&gt;"",0)</f>
        <v>1</v>
      </c>
      <c r="BF339" s="80" cm="1">
        <f t="array" aca="1" ref="BF339" ca="1">_xlfn.IFS(BF340=1,0,TRIM(INDIRECT("ｄａｔａ!$"&amp;BF$112&amp;"$"&amp;$B339))="",1,TRIM(INDIRECT("ｄａｔａ!$"&amp;BF$112&amp;"$"&amp;$B339))&lt;&gt;"",0)</f>
        <v>1</v>
      </c>
      <c r="BG339" s="80" cm="1">
        <f t="array" aca="1" ref="BG339" ca="1">_xlfn.IFS(BG340=1,0,TRIM(INDIRECT("ｄａｔａ!$"&amp;BG$112&amp;"$"&amp;$B339))="",1,TRIM(INDIRECT("ｄａｔａ!$"&amp;BG$112&amp;"$"&amp;$B339))&lt;&gt;"",0)</f>
        <v>1</v>
      </c>
      <c r="BH339" s="80" cm="1">
        <f t="array" aca="1" ref="BH339" ca="1">_xlfn.IFS(BH340=1,0,TRIM(INDIRECT("ｄａｔａ!$"&amp;BH$112&amp;"$"&amp;$B339))="",1,TRIM(INDIRECT("ｄａｔａ!$"&amp;BH$112&amp;"$"&amp;$B339))&lt;&gt;"",0)</f>
        <v>1</v>
      </c>
      <c r="BI339" s="80" cm="1">
        <f t="array" aca="1" ref="BI339" ca="1">_xlfn.IFS(BI340=1,0,TRIM(INDIRECT("ｄａｔａ!$"&amp;BI$112&amp;"$"&amp;$B339))="",1,TRIM(INDIRECT("ｄａｔａ!$"&amp;BI$112&amp;"$"&amp;$B339))&lt;&gt;"",0)</f>
        <v>1</v>
      </c>
      <c r="BJ339" s="80" cm="1">
        <f t="array" aca="1" ref="BJ339" ca="1">_xlfn.IFS(BJ340=1,0,TRIM(INDIRECT("ｄａｔａ!$"&amp;BJ$112&amp;"$"&amp;$B339))="",1,TRIM(INDIRECT("ｄａｔａ!$"&amp;BJ$112&amp;"$"&amp;$B339))&lt;&gt;"",0)</f>
        <v>1</v>
      </c>
      <c r="BK339" s="80" cm="1">
        <f t="array" aca="1" ref="BK339" ca="1">_xlfn.IFS(BK340=1,0,TRIM(INDIRECT("ｄａｔａ!$"&amp;BK$112&amp;"$"&amp;$B339))="",1,TRIM(INDIRECT("ｄａｔａ!$"&amp;BK$112&amp;"$"&amp;$B339))&lt;&gt;"",0)</f>
        <v>1</v>
      </c>
      <c r="BL339" s="80" cm="1">
        <f t="array" aca="1" ref="BL339" ca="1">_xlfn.IFS(BL340=1,0,TRIM(INDIRECT("ｄａｔａ!$"&amp;BL$112&amp;"$"&amp;$B339))="",1,TRIM(INDIRECT("ｄａｔａ!$"&amp;BL$112&amp;"$"&amp;$B339))&lt;&gt;"",0)</f>
        <v>1</v>
      </c>
      <c r="BM339" s="80" cm="1">
        <f t="array" aca="1" ref="BM339" ca="1">_xlfn.IFS(BM340=1,0,TRIM(INDIRECT("ｄａｔａ!$"&amp;BM$112&amp;"$"&amp;$B339))="",1,TRIM(INDIRECT("ｄａｔａ!$"&amp;BM$112&amp;"$"&amp;$B339))&lt;&gt;"",0)</f>
        <v>1</v>
      </c>
      <c r="BN339" s="80" cm="1">
        <f t="array" aca="1" ref="BN339" ca="1">_xlfn.IFS(BN340=1,0,TRIM(INDIRECT("ｄａｔａ!$"&amp;BN$112&amp;"$"&amp;$B339))="",1,TRIM(INDIRECT("ｄａｔａ!$"&amp;BN$112&amp;"$"&amp;$B339))&lt;&gt;"",0)</f>
        <v>1</v>
      </c>
      <c r="BO339" s="80" cm="1">
        <f t="array" aca="1" ref="BO339" ca="1">_xlfn.IFS(BO340=1,0,TRIM(INDIRECT("ｄａｔａ!$"&amp;BO$112&amp;"$"&amp;$B339))="",1,TRIM(INDIRECT("ｄａｔａ!$"&amp;BO$112&amp;"$"&amp;$B339))&lt;&gt;"",0)</f>
        <v>1</v>
      </c>
      <c r="BP339" s="80" cm="1">
        <f t="array" aca="1" ref="BP339" ca="1">_xlfn.IFS(BP340=1,0,TRIM(INDIRECT("ｄａｔａ!$"&amp;BP$112&amp;"$"&amp;$B339))="",1,TRIM(INDIRECT("ｄａｔａ!$"&amp;BP$112&amp;"$"&amp;$B339))&lt;&gt;"",0)</f>
        <v>1</v>
      </c>
    </row>
    <row r="340" spans="1:68" x14ac:dyDescent="0.2">
      <c r="B340" s="80">
        <f>VLOOKUP($A337,$A$11:$B$110,2,FALSE)</f>
        <v>63</v>
      </c>
      <c r="C340" s="80" t="s">
        <v>2430</v>
      </c>
      <c r="D340" s="80" cm="1">
        <f t="array" aca="1" ref="D340" ca="1">IF(ISERROR(INDIRECT("ｄａｔａ!$"&amp;D$112&amp;"$"&amp;$B340)),1,0)</f>
        <v>0</v>
      </c>
      <c r="F340" s="80" cm="1">
        <f t="array" aca="1" ref="F340" ca="1">IF(ISERROR(INDIRECT("ｄａｔａ!$"&amp;F$112&amp;"$"&amp;$B340)),1,0)</f>
        <v>0</v>
      </c>
      <c r="G340" s="80" cm="1">
        <f t="array" aca="1" ref="G340" ca="1">IF(ISERROR(INDIRECT("ｄａｔａ!$"&amp;G$112&amp;"$"&amp;$B340)),1,0)</f>
        <v>0</v>
      </c>
      <c r="H340" s="80" cm="1">
        <f t="array" aca="1" ref="H340" ca="1">IF(ISERROR(INDIRECT("ｄａｔａ!$"&amp;H$112&amp;"$"&amp;$B340)),1,0)</f>
        <v>0</v>
      </c>
      <c r="I340" s="80" cm="1">
        <f t="array" aca="1" ref="I340" ca="1">IF(ISERROR(INDIRECT("ｄａｔａ!$"&amp;I$112&amp;"$"&amp;$B340)),1,0)</f>
        <v>0</v>
      </c>
      <c r="J340" s="80" cm="1">
        <f t="array" aca="1" ref="J340" ca="1">IF(ISERROR(INDIRECT("ｄａｔａ!$"&amp;J$112&amp;"$"&amp;$B340)),1,0)</f>
        <v>0</v>
      </c>
      <c r="K340" s="80" cm="1">
        <f t="array" aca="1" ref="K340" ca="1">IF(ISERROR(INDIRECT("ｄａｔａ!$"&amp;K$112&amp;"$"&amp;$B340)),1,0)</f>
        <v>0</v>
      </c>
      <c r="L340" s="80" cm="1">
        <f t="array" aca="1" ref="L340" ca="1">IF(ISERROR(INDIRECT("ｄａｔａ!$"&amp;L$112&amp;"$"&amp;$B340)),1,0)</f>
        <v>0</v>
      </c>
      <c r="M340" s="80" cm="1">
        <f t="array" aca="1" ref="M340" ca="1">IF(ISERROR(INDIRECT("ｄａｔａ!$"&amp;M$112&amp;"$"&amp;$B340)),1,0)</f>
        <v>0</v>
      </c>
      <c r="N340" s="80" cm="1">
        <f t="array" aca="1" ref="N340" ca="1">IF(ISERROR(INDIRECT("ｄａｔａ!$"&amp;N$112&amp;"$"&amp;$B340)),1,0)</f>
        <v>0</v>
      </c>
      <c r="O340" s="80" cm="1">
        <f t="array" aca="1" ref="O340" ca="1">IF(ISERROR(INDIRECT("ｄａｔａ!$"&amp;O$112&amp;"$"&amp;$B340)),1,0)</f>
        <v>0</v>
      </c>
      <c r="P340" s="80" cm="1">
        <f t="array" aca="1" ref="P340" ca="1">IF(ISERROR(INDIRECT("ｄａｔａ!$"&amp;P$112&amp;"$"&amp;$B340)),1,0)</f>
        <v>0</v>
      </c>
      <c r="Q340" s="80" cm="1">
        <f t="array" aca="1" ref="Q340" ca="1">IF(ISERROR(INDIRECT("ｄａｔａ!$"&amp;Q$112&amp;"$"&amp;$B340)),1,0)</f>
        <v>0</v>
      </c>
      <c r="R340" s="80" cm="1">
        <f t="array" aca="1" ref="R340" ca="1">IF(ISERROR(INDIRECT("ｄａｔａ!$"&amp;R$112&amp;"$"&amp;$B340)),1,0)</f>
        <v>0</v>
      </c>
      <c r="S340" s="80" cm="1">
        <f t="array" aca="1" ref="S340" ca="1">IF(ISERROR(INDIRECT("ｄａｔａ!$"&amp;S$112&amp;"$"&amp;$B340)),1,0)</f>
        <v>0</v>
      </c>
      <c r="T340" s="80" cm="1">
        <f t="array" aca="1" ref="T340" ca="1">IF(ISERROR(INDIRECT("ｄａｔａ!$"&amp;T$112&amp;"$"&amp;$B340)),1,0)</f>
        <v>0</v>
      </c>
      <c r="U340" s="80" cm="1">
        <f t="array" aca="1" ref="U340" ca="1">IF(ISERROR(INDIRECT("ｄａｔａ!$"&amp;U$112&amp;"$"&amp;$B340)),1,0)</f>
        <v>0</v>
      </c>
      <c r="V340" s="80" cm="1">
        <f t="array" aca="1" ref="V340" ca="1">IF(ISERROR(INDIRECT("ｄａｔａ!$"&amp;V$112&amp;"$"&amp;$B340)),1,0)</f>
        <v>0</v>
      </c>
      <c r="W340" s="80" cm="1">
        <f t="array" aca="1" ref="W340" ca="1">IF(ISERROR(INDIRECT("ｄａｔａ!$"&amp;W$112&amp;"$"&amp;$B340)),1,0)</f>
        <v>0</v>
      </c>
      <c r="X340" s="80">
        <f ca="1">IF(SUM($Y338:$AO338,$Y340:$AO340)&gt;0,1,0)</f>
        <v>0</v>
      </c>
      <c r="Y340" s="80" cm="1">
        <f t="array" aca="1" ref="Y340" ca="1">IF(ISERROR(INDIRECT("ｄａｔａ!$"&amp;Y$112&amp;"$"&amp;$B340)),1,0)</f>
        <v>0</v>
      </c>
      <c r="Z340" s="80" cm="1">
        <f t="array" aca="1" ref="Z340" ca="1">IF(ISERROR(INDIRECT("ｄａｔａ!$"&amp;Z$112&amp;"$"&amp;$B340)),1,0)</f>
        <v>0</v>
      </c>
      <c r="AA340" s="80" cm="1">
        <f t="array" aca="1" ref="AA340" ca="1">IF(ISERROR(INDIRECT("ｄａｔａ!$"&amp;AA$112&amp;"$"&amp;$B340)),1,0)</f>
        <v>0</v>
      </c>
      <c r="AB340" s="80" cm="1">
        <f t="array" aca="1" ref="AB340" ca="1">IF(ISERROR(INDIRECT("ｄａｔａ!$"&amp;AB$112&amp;"$"&amp;$B340)),1,0)</f>
        <v>0</v>
      </c>
      <c r="AC340" s="80" cm="1">
        <f t="array" aca="1" ref="AC340" ca="1">IF(ISERROR(INDIRECT("ｄａｔａ!$"&amp;AC$112&amp;"$"&amp;$B340)),1,0)</f>
        <v>0</v>
      </c>
      <c r="AD340" s="80" cm="1">
        <f t="array" aca="1" ref="AD340" ca="1">IF(ISERROR(INDIRECT("ｄａｔａ!$"&amp;AD$112&amp;"$"&amp;$B340)),1,0)</f>
        <v>0</v>
      </c>
      <c r="AE340" s="80" cm="1">
        <f t="array" aca="1" ref="AE340" ca="1">IF(ISERROR(INDIRECT("ｄａｔａ!$"&amp;AE$112&amp;"$"&amp;$B340)),1,0)</f>
        <v>0</v>
      </c>
      <c r="AF340" s="80" cm="1">
        <f t="array" aca="1" ref="AF340" ca="1">IF(ISERROR(INDIRECT("ｄａｔａ!$"&amp;AF$112&amp;"$"&amp;$B340)),1,0)</f>
        <v>0</v>
      </c>
      <c r="AG340" s="80" cm="1">
        <f t="array" aca="1" ref="AG340" ca="1">IF(ISERROR(INDIRECT("ｄａｔａ!$"&amp;AG$112&amp;"$"&amp;$B340)),1,0)</f>
        <v>0</v>
      </c>
      <c r="AH340" s="80" cm="1">
        <f t="array" aca="1" ref="AH340" ca="1">IF(ISERROR(INDIRECT("ｄａｔａ!$"&amp;AH$112&amp;"$"&amp;$B340)),1,0)</f>
        <v>0</v>
      </c>
      <c r="AI340" s="80" cm="1">
        <f t="array" aca="1" ref="AI340" ca="1">IF(ISERROR(INDIRECT("ｄａｔａ!$"&amp;AI$112&amp;"$"&amp;$B340)),1,0)</f>
        <v>0</v>
      </c>
      <c r="AJ340" s="80" cm="1">
        <f t="array" aca="1" ref="AJ340" ca="1">IF(ISERROR(INDIRECT("ｄａｔａ!$"&amp;AJ$112&amp;"$"&amp;$B340)),1,0)</f>
        <v>0</v>
      </c>
      <c r="AK340" s="80" cm="1">
        <f t="array" aca="1" ref="AK340" ca="1">IF(ISERROR(INDIRECT("ｄａｔａ!$"&amp;AK$112&amp;"$"&amp;$B340)),1,0)</f>
        <v>0</v>
      </c>
      <c r="AL340" s="80" cm="1">
        <f t="array" aca="1" ref="AL340" ca="1">IF(ISERROR(INDIRECT("ｄａｔａ!$"&amp;AL$112&amp;"$"&amp;$B340)),1,0)</f>
        <v>0</v>
      </c>
      <c r="AM340" s="80" cm="1">
        <f t="array" aca="1" ref="AM340" ca="1">IF(ISERROR(INDIRECT("ｄａｔａ!$"&amp;AM$112&amp;"$"&amp;$B340)),1,0)</f>
        <v>0</v>
      </c>
      <c r="AN340" s="80" cm="1">
        <f t="array" aca="1" ref="AN340" ca="1">IF(ISERROR(INDIRECT("ｄａｔａ!$"&amp;AN$112&amp;"$"&amp;$B340)),1,0)</f>
        <v>0</v>
      </c>
      <c r="AO340" s="80" cm="1">
        <f t="array" aca="1" ref="AO340" ca="1">IF(ISERROR(INDIRECT("ｄａｔａ!$"&amp;AO$112&amp;"$"&amp;$B340)),1,0)</f>
        <v>0</v>
      </c>
      <c r="AP340" s="80">
        <f ca="1">IF(SUM($AQ338:$AZ338,$AQ340:$AZ340)&gt;0,1,0)</f>
        <v>0</v>
      </c>
      <c r="AQ340" s="80" cm="1">
        <f t="array" aca="1" ref="AQ340" ca="1">IF(ISERROR(INDIRECT("ｄａｔａ!$"&amp;AQ$112&amp;"$"&amp;$B340)),1,0)</f>
        <v>0</v>
      </c>
      <c r="AR340" s="80" cm="1">
        <f t="array" aca="1" ref="AR340" ca="1">IF(ISERROR(INDIRECT("ｄａｔａ!$"&amp;AR$112&amp;"$"&amp;$B340)),1,0)</f>
        <v>0</v>
      </c>
      <c r="AS340" s="80" cm="1">
        <f t="array" aca="1" ref="AS340" ca="1">IF(ISERROR(INDIRECT("ｄａｔａ!$"&amp;AS$112&amp;"$"&amp;$B340)),1,0)</f>
        <v>0</v>
      </c>
      <c r="AT340" s="80" cm="1">
        <f t="array" aca="1" ref="AT340" ca="1">IF(ISERROR(INDIRECT("ｄａｔａ!$"&amp;AT$112&amp;"$"&amp;$B340)),1,0)</f>
        <v>0</v>
      </c>
      <c r="AU340" s="80" cm="1">
        <f t="array" aca="1" ref="AU340" ca="1">IF(ISERROR(INDIRECT("ｄａｔａ!$"&amp;AU$112&amp;"$"&amp;$B340)),1,0)</f>
        <v>0</v>
      </c>
      <c r="AV340" s="80" cm="1">
        <f t="array" aca="1" ref="AV340" ca="1">IF(ISERROR(INDIRECT("ｄａｔａ!$"&amp;AV$112&amp;"$"&amp;$B340)),1,0)</f>
        <v>0</v>
      </c>
      <c r="AW340" s="80" cm="1">
        <f t="array" aca="1" ref="AW340" ca="1">IF(ISERROR(INDIRECT("ｄａｔａ!$"&amp;AW$112&amp;"$"&amp;$B340)),1,0)</f>
        <v>0</v>
      </c>
      <c r="AX340" s="80" cm="1">
        <f t="array" aca="1" ref="AX340" ca="1">IF(ISERROR(INDIRECT("ｄａｔａ!$"&amp;AX$112&amp;"$"&amp;$B340)),1,0)</f>
        <v>0</v>
      </c>
      <c r="AY340" s="80" cm="1">
        <f t="array" aca="1" ref="AY340" ca="1">IF(ISERROR(INDIRECT("ｄａｔａ!$"&amp;AY$112&amp;"$"&amp;$B340)),1,0)</f>
        <v>0</v>
      </c>
      <c r="AZ340" s="80" cm="1">
        <f t="array" aca="1" ref="AZ340" ca="1">IF(ISERROR(INDIRECT("ｄａｔａ!$"&amp;AZ$112&amp;"$"&amp;$B340)),1,0)</f>
        <v>0</v>
      </c>
      <c r="BA340" s="80">
        <f ca="1">IF(SUM($BB338:$BP338,$BB340:$BP340)&gt;0,1,0)</f>
        <v>0</v>
      </c>
      <c r="BB340" s="80" cm="1">
        <f t="array" aca="1" ref="BB340" ca="1">IF(ISERROR(INDIRECT("ｄａｔａ!$"&amp;BB$112&amp;"$"&amp;$B340)),1,0)</f>
        <v>0</v>
      </c>
      <c r="BC340" s="80" cm="1">
        <f t="array" aca="1" ref="BC340" ca="1">IF(ISERROR(INDIRECT("ｄａｔａ!$"&amp;BC$112&amp;"$"&amp;$B340)),1,0)</f>
        <v>0</v>
      </c>
      <c r="BD340" s="80" cm="1">
        <f t="array" aca="1" ref="BD340" ca="1">IF(ISERROR(INDIRECT("ｄａｔａ!$"&amp;BD$112&amp;"$"&amp;$B340)),1,0)</f>
        <v>0</v>
      </c>
      <c r="BE340" s="80" cm="1">
        <f t="array" aca="1" ref="BE340" ca="1">IF(ISERROR(INDIRECT("ｄａｔａ!$"&amp;BE$112&amp;"$"&amp;$B340)),1,0)</f>
        <v>0</v>
      </c>
      <c r="BF340" s="80" cm="1">
        <f t="array" aca="1" ref="BF340" ca="1">IF(ISERROR(INDIRECT("ｄａｔａ!$"&amp;BF$112&amp;"$"&amp;$B340)),1,0)</f>
        <v>0</v>
      </c>
      <c r="BG340" s="80" cm="1">
        <f t="array" aca="1" ref="BG340" ca="1">IF(ISERROR(INDIRECT("ｄａｔａ!$"&amp;BG$112&amp;"$"&amp;$B340)),1,0)</f>
        <v>0</v>
      </c>
      <c r="BH340" s="80" cm="1">
        <f t="array" aca="1" ref="BH340" ca="1">IF(ISERROR(INDIRECT("ｄａｔａ!$"&amp;BH$112&amp;"$"&amp;$B340)),1,0)</f>
        <v>0</v>
      </c>
      <c r="BI340" s="80" cm="1">
        <f t="array" aca="1" ref="BI340" ca="1">IF(ISERROR(INDIRECT("ｄａｔａ!$"&amp;BI$112&amp;"$"&amp;$B340)),1,0)</f>
        <v>0</v>
      </c>
      <c r="BJ340" s="80" cm="1">
        <f t="array" aca="1" ref="BJ340" ca="1">IF(ISERROR(INDIRECT("ｄａｔａ!$"&amp;BJ$112&amp;"$"&amp;$B340)),1,0)</f>
        <v>0</v>
      </c>
      <c r="BK340" s="80" cm="1">
        <f t="array" aca="1" ref="BK340" ca="1">IF(ISERROR(INDIRECT("ｄａｔａ!$"&amp;BK$112&amp;"$"&amp;$B340)),1,0)</f>
        <v>0</v>
      </c>
      <c r="BL340" s="80" cm="1">
        <f t="array" aca="1" ref="BL340" ca="1">IF(ISERROR(INDIRECT("ｄａｔａ!$"&amp;BL$112&amp;"$"&amp;$B340)),1,0)</f>
        <v>0</v>
      </c>
      <c r="BM340" s="80" cm="1">
        <f t="array" aca="1" ref="BM340" ca="1">IF(ISERROR(INDIRECT("ｄａｔａ!$"&amp;BM$112&amp;"$"&amp;$B340)),1,0)</f>
        <v>0</v>
      </c>
      <c r="BN340" s="80" cm="1">
        <f t="array" aca="1" ref="BN340" ca="1">IF(ISERROR(INDIRECT("ｄａｔａ!$"&amp;BN$112&amp;"$"&amp;$B340)),1,0)</f>
        <v>0</v>
      </c>
      <c r="BO340" s="80" cm="1">
        <f t="array" aca="1" ref="BO340" ca="1">IF(ISERROR(INDIRECT("ｄａｔａ!$"&amp;BO$112&amp;"$"&amp;$B340)),1,0)</f>
        <v>0</v>
      </c>
      <c r="BP340" s="80" cm="1">
        <f t="array" aca="1" ref="BP340" ca="1">IF(ISERROR(INDIRECT("ｄａｔａ!$"&amp;BP$112&amp;"$"&amp;$B340)),1,0)</f>
        <v>0</v>
      </c>
    </row>
    <row r="341" spans="1:68" x14ac:dyDescent="0.2">
      <c r="A341" s="80" t="s">
        <v>2375</v>
      </c>
      <c r="B341" s="80">
        <f>VLOOKUP($A341,$A$11:$B$110,2,FALSE)</f>
        <v>64</v>
      </c>
      <c r="C341" s="80" t="s">
        <v>2435</v>
      </c>
      <c r="D341" s="80" cm="1">
        <f t="array" aca="1" ref="D341" ca="1">_xlfn.IFS(D342=1,0,D343=1,0,AND(INDIRECT("ｄａｔａ!$"&amp;D$112&amp;"$"&amp;$B341)&lt;=INDIRECT("kikan!$Q$11"),INDIRECT("ｄａｔａ!$"&amp;D$112&amp;"$"&amp;$B341)&gt;=INDIRECT("kikan!$K$11")),0,TRUE,1)</f>
        <v>0</v>
      </c>
      <c r="F341" s="80">
        <v>0</v>
      </c>
      <c r="G341" s="80">
        <v>0</v>
      </c>
      <c r="H341" s="80">
        <v>0</v>
      </c>
      <c r="I341" s="80" cm="1">
        <f t="array" aca="1" ref="I341" ca="1">_xlfn.IFS(I342=1,0,I343=1,0,INDIRECT("ｄａｔａ!$"&amp;I$112&amp;"$"&amp;$B341)&gt;=INDIRECT("kikan!$I$11"),0,TRUE,1)</f>
        <v>0</v>
      </c>
      <c r="J341" s="80" cm="1">
        <f t="array" aca="1" ref="J341" ca="1">_xlfn.IFS(D344=1,0,I341=1,0,J342=1,0,I343=1,0,J343=1,0,INDIRECT("ｄａｔａ!$"&amp;I$112&amp;"$"&amp;$B341)&gt;INDIRECT("kikan!$I$11"),0,INDIRECT("ｄａｔａ!$"&amp;J$112&amp;"$"&amp;$B341)&gt;=INDIRECT("ｄａｔａ!$"&amp;D$112&amp;"$"&amp;$B341),0,TRUE,1)</f>
        <v>0</v>
      </c>
      <c r="K341" s="80" cm="1">
        <f t="array" aca="1" ref="K341" ca="1">_xlfn.IFS(K342=1,0,K343=1,0,AND(INDIRECT("ｄａｔａ!$"&amp;K$112&amp;"$"&amp;$B342)&gt;0,INDIRECT("ｄａｔａ!$"&amp;K$112&amp;"$"&amp;$B342)&lt;10000),0,TRUE,1)</f>
        <v>0</v>
      </c>
      <c r="L341" s="80" cm="1">
        <f t="array" aca="1" ref="L341" ca="1">_xlfn.IFS(L342=1,0,L343=1,0,INDIRECT("ｄａｔａ!$"&amp;L$112&amp;"$"&amp;$B341)&lt;20000,1,TRUE,0)</f>
        <v>0</v>
      </c>
      <c r="M341" s="80">
        <v>0</v>
      </c>
      <c r="N341" s="80">
        <v>0</v>
      </c>
      <c r="O341" s="80" cm="1">
        <f t="array" aca="1" ref="O341" ca="1">_xlfn.IFS(O344=1,0,INDIRECT("ｄａｔａ!$"&amp;O$112&amp;"$"&amp;$B342)=4,1,TRUE,0)</f>
        <v>0</v>
      </c>
      <c r="P341" s="80" cm="1">
        <f t="array" aca="1" ref="P341" ca="1">_xlfn.IFS(P344=1,0,AND(INDIRECT("ｄａｔａ!$"&amp;P$112&amp;"$"&amp;$B342)&lt;=3,INDIRECT("ｄａｔａ!$"&amp;P$112&amp;"$"&amp;$B342)&gt;0),1,TRUE,0)</f>
        <v>0</v>
      </c>
      <c r="Q341" s="80" cm="1">
        <f t="array" aca="1" ref="Q341" ca="1">_xlfn.IFS(Q344=1,0,INDIRECT("ｄａｔａ!$"&amp;Q$112&amp;"$"&amp;$B341)=1,1,TRUE,0)</f>
        <v>0</v>
      </c>
      <c r="R341" s="80">
        <v>0</v>
      </c>
      <c r="S341" s="80">
        <v>0</v>
      </c>
      <c r="T341" s="80">
        <v>0</v>
      </c>
      <c r="U341" s="80">
        <v>0</v>
      </c>
      <c r="V341" s="80">
        <v>0</v>
      </c>
      <c r="W341" s="80">
        <v>0</v>
      </c>
      <c r="X341" s="80">
        <f ca="1">IF(AND(SUM($Y341:$AO341)=0,17-SUM($Y343:$AO343)&gt;1),1,0)</f>
        <v>0</v>
      </c>
      <c r="Y341" s="80" cm="1">
        <f t="array" aca="1" ref="Y341" ca="1">_xlfn.IFS(Y344=1,0,INDIRECT("ｄａｔａ!$"&amp;Y$112&amp;"$"&amp;$B341)=2,1,TRUE,0)</f>
        <v>0</v>
      </c>
      <c r="Z341" s="80" cm="1">
        <f t="array" aca="1" ref="Z341" ca="1">_xlfn.IFS(Z344=1,0,INDIRECT("ｄａｔａ!$"&amp;Z$112&amp;"$"&amp;$B341)=2,1,TRUE,0)</f>
        <v>0</v>
      </c>
      <c r="AA341" s="80" cm="1">
        <f t="array" aca="1" ref="AA341" ca="1">_xlfn.IFS(AA344=1,0,INDIRECT("ｄａｔａ!$"&amp;AA$112&amp;"$"&amp;$B341)=2,1,TRUE,0)</f>
        <v>0</v>
      </c>
      <c r="AB341" s="80" cm="1">
        <f t="array" aca="1" ref="AB341" ca="1">_xlfn.IFS(AB344=1,0,INDIRECT("ｄａｔａ!$"&amp;AB$112&amp;"$"&amp;$B341)=2,1,TRUE,0)</f>
        <v>0</v>
      </c>
      <c r="AC341" s="80" cm="1">
        <f t="array" aca="1" ref="AC341" ca="1">_xlfn.IFS(AC344=1,0,INDIRECT("ｄａｔａ!$"&amp;AC$112&amp;"$"&amp;$B341)=2,1,TRUE,0)</f>
        <v>0</v>
      </c>
      <c r="AD341" s="80" cm="1">
        <f t="array" aca="1" ref="AD341" ca="1">_xlfn.IFS(AD344=1,0,INDIRECT("ｄａｔａ!$"&amp;AD$112&amp;"$"&amp;$B341)=2,1,TRUE,0)</f>
        <v>0</v>
      </c>
      <c r="AE341" s="80" cm="1">
        <f t="array" aca="1" ref="AE341" ca="1">_xlfn.IFS(AE344=1,0,INDIRECT("ｄａｔａ!$"&amp;AE$112&amp;"$"&amp;$B341)=2,1,TRUE,0)</f>
        <v>0</v>
      </c>
      <c r="AF341" s="80" cm="1">
        <f t="array" aca="1" ref="AF341" ca="1">_xlfn.IFS(AF344=1,0,INDIRECT("ｄａｔａ!$"&amp;AF$112&amp;"$"&amp;$B341)=2,1,TRUE,0)</f>
        <v>0</v>
      </c>
      <c r="AG341" s="80" cm="1">
        <f t="array" aca="1" ref="AG341" ca="1">_xlfn.IFS(AG344=1,0,INDIRECT("ｄａｔａ!$"&amp;AG$112&amp;"$"&amp;$B341)=2,1,TRUE,0)</f>
        <v>0</v>
      </c>
      <c r="AH341" s="80" cm="1">
        <f t="array" aca="1" ref="AH341" ca="1">_xlfn.IFS(AH344=1,0,INDIRECT("ｄａｔａ!$"&amp;AH$112&amp;"$"&amp;$B341)=2,1,TRUE,0)</f>
        <v>0</v>
      </c>
      <c r="AI341" s="80" cm="1">
        <f t="array" aca="1" ref="AI341" ca="1">_xlfn.IFS(AI344=1,0,INDIRECT("ｄａｔａ!$"&amp;AI$112&amp;"$"&amp;$B341)=2,1,TRUE,0)</f>
        <v>0</v>
      </c>
      <c r="AJ341" s="80" cm="1">
        <f t="array" aca="1" ref="AJ341" ca="1">_xlfn.IFS(AJ344=1,0,INDIRECT("ｄａｔａ!$"&amp;AJ$112&amp;"$"&amp;$B341)=2,1,TRUE,0)</f>
        <v>0</v>
      </c>
      <c r="AK341" s="80" cm="1">
        <f t="array" aca="1" ref="AK341" ca="1">_xlfn.IFS(AK344=1,0,INDIRECT("ｄａｔａ!$"&amp;AK$112&amp;"$"&amp;$B341)=2,1,TRUE,0)</f>
        <v>0</v>
      </c>
      <c r="AL341" s="80" cm="1">
        <f t="array" aca="1" ref="AL341" ca="1">_xlfn.IFS(AL344=1,0,INDIRECT("ｄａｔａ!$"&amp;AL$112&amp;"$"&amp;$B341)=2,1,TRUE,0)</f>
        <v>0</v>
      </c>
      <c r="AM341" s="80" cm="1">
        <f t="array" aca="1" ref="AM341" ca="1">_xlfn.IFS(AM344=1,0,INDIRECT("ｄａｔａ!$"&amp;AM$112&amp;"$"&amp;$B341)=2,1,TRUE,0)</f>
        <v>0</v>
      </c>
      <c r="AN341" s="80" cm="1">
        <f t="array" aca="1" ref="AN341" ca="1">_xlfn.IFS(AN344=1,0,INDIRECT("ｄａｔａ!$"&amp;AN$112&amp;"$"&amp;$B341)=2,1,TRUE,0)</f>
        <v>0</v>
      </c>
      <c r="AO341" s="80" cm="1">
        <f t="array" aca="1" ref="AO341" ca="1">_xlfn.IFS(AO344=1,0,INDIRECT("ｄａｔａ!$"&amp;AO$112&amp;"$"&amp;$B341)=2,1,TRUE,0)</f>
        <v>0</v>
      </c>
      <c r="AP341" s="80">
        <f ca="1">IF(AND(SUM($AQ341:$AZ341)=0,10-SUM($AQ343:$AZ343)&gt;1),1,0)</f>
        <v>0</v>
      </c>
      <c r="AQ341" s="80" cm="1">
        <f t="array" aca="1" ref="AQ341" ca="1">_xlfn.IFS(AQ344=1,0,INDIRECT("ｄａｔａ!$"&amp;AQ$112&amp;"$"&amp;$B341)=2,1,TRUE,0)</f>
        <v>0</v>
      </c>
      <c r="AR341" s="80" cm="1">
        <f t="array" aca="1" ref="AR341" ca="1">_xlfn.IFS(AR344=1,0,INDIRECT("ｄａｔａ!$"&amp;AR$112&amp;"$"&amp;$B341)=2,1,TRUE,0)</f>
        <v>0</v>
      </c>
      <c r="AS341" s="80" cm="1">
        <f t="array" aca="1" ref="AS341" ca="1">_xlfn.IFS(AS344=1,0,INDIRECT("ｄａｔａ!$"&amp;AS$112&amp;"$"&amp;$B341)=2,1,TRUE,0)</f>
        <v>0</v>
      </c>
      <c r="AT341" s="80" cm="1">
        <f t="array" aca="1" ref="AT341" ca="1">_xlfn.IFS(AT344=1,0,INDIRECT("ｄａｔａ!$"&amp;AT$112&amp;"$"&amp;$B341)=2,1,TRUE,0)</f>
        <v>0</v>
      </c>
      <c r="AU341" s="80" cm="1">
        <f t="array" aca="1" ref="AU341" ca="1">_xlfn.IFS(AU344=1,0,INDIRECT("ｄａｔａ!$"&amp;AU$112&amp;"$"&amp;$B341)=2,1,TRUE,0)</f>
        <v>0</v>
      </c>
      <c r="AV341" s="80" cm="1">
        <f t="array" aca="1" ref="AV341" ca="1">_xlfn.IFS(AV344=1,0,INDIRECT("ｄａｔａ!$"&amp;AV$112&amp;"$"&amp;$B341)=2,1,TRUE,0)</f>
        <v>0</v>
      </c>
      <c r="AW341" s="80" cm="1">
        <f t="array" aca="1" ref="AW341" ca="1">_xlfn.IFS(AW344=1,0,INDIRECT("ｄａｔａ!$"&amp;AW$112&amp;"$"&amp;$B341)=2,1,TRUE,0)</f>
        <v>0</v>
      </c>
      <c r="AX341" s="80" cm="1">
        <f t="array" aca="1" ref="AX341" ca="1">_xlfn.IFS(AX344=1,0,INDIRECT("ｄａｔａ!$"&amp;AX$112&amp;"$"&amp;$B341)=2,1,TRUE,0)</f>
        <v>0</v>
      </c>
      <c r="AY341" s="80" cm="1">
        <f t="array" aca="1" ref="AY341" ca="1">_xlfn.IFS(AY344=1,0,INDIRECT("ｄａｔａ!$"&amp;AY$112&amp;"$"&amp;$B341)=2,1,TRUE,0)</f>
        <v>0</v>
      </c>
      <c r="AZ341" s="80" cm="1">
        <f t="array" aca="1" ref="AZ341" ca="1">_xlfn.IFS(AZ344=1,0,INDIRECT("ｄａｔａ!$"&amp;AZ$112&amp;"$"&amp;$B341)=2,1,TRUE,0)</f>
        <v>0</v>
      </c>
      <c r="BA341" s="80">
        <f ca="1">IF(AND(SUM($BB341:$BP341)=0,15-SUM($BB343:$BP343)&gt;1),1,0)</f>
        <v>0</v>
      </c>
      <c r="BB341" s="80" cm="1">
        <f t="array" aca="1" ref="BB341" ca="1">_xlfn.IFS(BB344=1,0,INDIRECT("ｄａｔａ!$"&amp;BB$112&amp;"$"&amp;$B341)=2,1,TRUE,0)</f>
        <v>0</v>
      </c>
      <c r="BC341" s="80" cm="1">
        <f t="array" aca="1" ref="BC341" ca="1">_xlfn.IFS(BC344=1,0,INDIRECT("ｄａｔａ!$"&amp;BC$112&amp;"$"&amp;$B341)=2,1,TRUE,0)</f>
        <v>0</v>
      </c>
      <c r="BD341" s="80" cm="1">
        <f t="array" aca="1" ref="BD341" ca="1">_xlfn.IFS(BD344=1,0,INDIRECT("ｄａｔａ!$"&amp;BD$112&amp;"$"&amp;$B341)=2,1,TRUE,0)</f>
        <v>0</v>
      </c>
      <c r="BE341" s="80" cm="1">
        <f t="array" aca="1" ref="BE341" ca="1">_xlfn.IFS(BE344=1,0,INDIRECT("ｄａｔａ!$"&amp;BE$112&amp;"$"&amp;$B341)=2,1,TRUE,0)</f>
        <v>0</v>
      </c>
      <c r="BF341" s="80" cm="1">
        <f t="array" aca="1" ref="BF341" ca="1">_xlfn.IFS(BF344=1,0,INDIRECT("ｄａｔａ!$"&amp;BF$112&amp;"$"&amp;$B341)=2,1,TRUE,0)</f>
        <v>0</v>
      </c>
      <c r="BG341" s="80" cm="1">
        <f t="array" aca="1" ref="BG341" ca="1">_xlfn.IFS(BG344=1,0,INDIRECT("ｄａｔａ!$"&amp;BG$112&amp;"$"&amp;$B341)=2,1,TRUE,0)</f>
        <v>0</v>
      </c>
      <c r="BH341" s="80" cm="1">
        <f t="array" aca="1" ref="BH341" ca="1">_xlfn.IFS(BH344=1,0,INDIRECT("ｄａｔａ!$"&amp;BH$112&amp;"$"&amp;$B341)=2,1,TRUE,0)</f>
        <v>0</v>
      </c>
      <c r="BI341" s="80" cm="1">
        <f t="array" aca="1" ref="BI341" ca="1">_xlfn.IFS(BI344=1,0,INDIRECT("ｄａｔａ!$"&amp;BI$112&amp;"$"&amp;$B341)=2,1,TRUE,0)</f>
        <v>0</v>
      </c>
      <c r="BJ341" s="80" cm="1">
        <f t="array" aca="1" ref="BJ341" ca="1">_xlfn.IFS(BJ344=1,0,INDIRECT("ｄａｔａ!$"&amp;BJ$112&amp;"$"&amp;$B341)=2,1,TRUE,0)</f>
        <v>0</v>
      </c>
      <c r="BK341" s="80" cm="1">
        <f t="array" aca="1" ref="BK341" ca="1">_xlfn.IFS(BK344=1,0,INDIRECT("ｄａｔａ!$"&amp;BK$112&amp;"$"&amp;$B341)=2,1,TRUE,0)</f>
        <v>0</v>
      </c>
      <c r="BL341" s="80" cm="1">
        <f t="array" aca="1" ref="BL341" ca="1">_xlfn.IFS(BL344=1,0,INDIRECT("ｄａｔａ!$"&amp;BL$112&amp;"$"&amp;$B341)=2,1,TRUE,0)</f>
        <v>0</v>
      </c>
      <c r="BM341" s="80" cm="1">
        <f t="array" aca="1" ref="BM341" ca="1">_xlfn.IFS(BM344=1,0,INDIRECT("ｄａｔａ!$"&amp;BM$112&amp;"$"&amp;$B341)=2,1,TRUE,0)</f>
        <v>0</v>
      </c>
      <c r="BN341" s="80" cm="1">
        <f t="array" aca="1" ref="BN341" ca="1">_xlfn.IFS(BN344=1,0,INDIRECT("ｄａｔａ!$"&amp;BN$112&amp;"$"&amp;$B341)=2,1,TRUE,0)</f>
        <v>0</v>
      </c>
      <c r="BO341" s="80" cm="1">
        <f t="array" aca="1" ref="BO341" ca="1">_xlfn.IFS(BO344=1,0,INDIRECT("ｄａｔａ!$"&amp;BO$112&amp;"$"&amp;$B341)=2,1,TRUE,0)</f>
        <v>0</v>
      </c>
      <c r="BP341" s="80" cm="1">
        <f t="array" aca="1" ref="BP341" ca="1">_xlfn.IFS(BP344=1,0,INDIRECT("ｄａｔａ!$"&amp;BP$112&amp;"$"&amp;$B341)=2,1,TRUE,0)</f>
        <v>0</v>
      </c>
    </row>
    <row r="342" spans="1:68" x14ac:dyDescent="0.2">
      <c r="B342" s="80">
        <f>VLOOKUP($A341,$A$11:$B$110,2,FALSE)</f>
        <v>64</v>
      </c>
      <c r="C342" s="80" t="s">
        <v>2437</v>
      </c>
      <c r="D342" s="80" cm="1">
        <f t="array" aca="1" ref="D342" ca="1">_xlfn.IFS(D343=1,0,AND(ISNUMBER(INDIRECT("ｄａｔａ!$"&amp;D$112&amp;"$"&amp;$B342)),INDIRECT("ｄａｔａ!$"&amp;D$112&amp;"$"&amp;$B342)&lt;=12,INDIRECT("ｄａｔａ!$"&amp;D$112&amp;"$"&amp;$B342)&gt;=1),0,TRUE,1)</f>
        <v>1</v>
      </c>
      <c r="F342" s="80">
        <v>0</v>
      </c>
      <c r="G342" s="80">
        <v>0</v>
      </c>
      <c r="H342" s="80">
        <v>0</v>
      </c>
      <c r="I342" s="80" cm="1">
        <f t="array" aca="1" ref="I342" ca="1">_xlfn.IFS(I343=1,0,AND(ISNUMBER(INDIRECT("ｄａｔａ!$"&amp;I$112&amp;"$"&amp;$B342)),LEN(INDIRECT("ｄａｔａ!$"&amp;I$112&amp;"$"&amp;$B342))=4),0,TRUE,1)</f>
        <v>0</v>
      </c>
      <c r="J342" s="80" cm="1">
        <f t="array" aca="1" ref="J342" ca="1">_xlfn.IFS(J343=1,0,AND(ISNUMBER(INDIRECT("ｄａｔａ!$"&amp;J$112&amp;"$"&amp;$B342)),INDIRECT("ｄａｔａ!$"&amp;J$112&amp;"$"&amp;$B342)&lt;=12,INDIRECT("ｄａｔａ!$"&amp;J$112&amp;"$"&amp;$B342)&gt;=1),0,TRUE,1)</f>
        <v>0</v>
      </c>
      <c r="K342" s="80" cm="1">
        <f t="array" aca="1" ref="K342" ca="1">_xlfn.IFS(K343=1,0,ISNUMBER(INDIRECT("ｄａｔａ!$"&amp;K$112&amp;"$"&amp;$B342)),0,TRUE,1)</f>
        <v>0</v>
      </c>
      <c r="L342" s="80" cm="1">
        <f t="array" aca="1" ref="L342" ca="1">_xlfn.IFS(L343=1,0,AND(ISNUMBER(INDIRECT("ｄａｔａ!$"&amp;L$112&amp;"$"&amp;$B342)),INDIRECT("ｄａｔａ!$"&amp;L$112&amp;"$"&amp;$B342)&gt;0),0,TRUE,1)</f>
        <v>0</v>
      </c>
      <c r="M342" s="80" cm="1">
        <f t="array" aca="1" ref="M342" ca="1">_xlfn.IFS(M343=1,0,AND(INDIRECT("ｄａｔａ!$"&amp;M$112&amp;"$"&amp;$B342)&lt;=5,INDIRECT("ｄａｔａ!$"&amp;M$112&amp;"$"&amp;$B342)&gt;0),0,TRUE,1)</f>
        <v>0</v>
      </c>
      <c r="N342" s="80" cm="1">
        <f t="array" aca="1" ref="N342" ca="1">_xlfn.IFS(N343=1,0,AND(INDIRECT("ｄａｔａ!$"&amp;N$112&amp;"$"&amp;$B342)&lt;=2,INDIRECT("ｄａｔａ!$"&amp;N$112&amp;"$"&amp;$B342)&gt;0),0,TRUE,1)</f>
        <v>0</v>
      </c>
      <c r="O342" s="80" cm="1">
        <f t="array" aca="1" ref="O342" ca="1">_xlfn.IFS(O343=1,0,AND(INDIRECT("ｄａｔａ!$"&amp;O$112&amp;"$"&amp;$B342)&lt;=4,INDIRECT("ｄａｔａ!$"&amp;O$112&amp;"$"&amp;$B342)&gt;0),0,TRUE,1)</f>
        <v>0</v>
      </c>
      <c r="P342" s="80" cm="1">
        <f t="array" aca="1" ref="P342" ca="1">_xlfn.IFS(P343=1,0,AND(INDIRECT("ｄａｔａ!$"&amp;P$112&amp;"$"&amp;$B342)&lt;=3,INDIRECT("ｄａｔａ!$"&amp;P$112&amp;"$"&amp;$B342)&gt;0),0,TRUE,1)</f>
        <v>0</v>
      </c>
      <c r="Q342" s="80" cm="1">
        <f t="array" aca="1" ref="Q342" ca="1">_xlfn.IFS(Q343=1,0,AND(INDIRECT("ｄａｔａ!$"&amp;Q$112&amp;"$"&amp;$B342)&lt;=2,INDIRECT("ｄａｔａ!$"&amp;Q$112&amp;"$"&amp;$B342)&gt;0),0,TRUE,1)</f>
        <v>0</v>
      </c>
      <c r="R342" s="80" cm="1">
        <f t="array" aca="1" ref="R342" ca="1">_xlfn.IFS(R343=1,0,AND(INDIRECT("ｄａｔａ!$"&amp;R$112&amp;"$"&amp;$B342)&lt;=10,INDIRECT("ｄａｔａ!$"&amp;R$112&amp;"$"&amp;$B342)&gt;0),0,TRUE,1)</f>
        <v>0</v>
      </c>
      <c r="S342" s="80" cm="1">
        <f t="array" aca="1" ref="S342" ca="1">_xlfn.IFS(S343=1,0,AND(INDIRECT("ｄａｔａ!$"&amp;S$112&amp;"$"&amp;$B342)&lt;=5,INDIRECT("ｄａｔａ!$"&amp;S$112&amp;"$"&amp;$B342)&gt;0),0,TRUE,1)</f>
        <v>0</v>
      </c>
      <c r="T342" s="80" cm="1">
        <f t="array" aca="1" ref="T342" ca="1">_xlfn.IFS(T343=1,0,AND(INDIRECT("ｄａｔａ!$"&amp;T$112&amp;"$"&amp;$B342)&lt;=9,INDIRECT("ｄａｔａ!$"&amp;T$112&amp;"$"&amp;$B342)&gt;0),0,TRUE,1)</f>
        <v>0</v>
      </c>
      <c r="U342" s="80" cm="1">
        <f t="array" aca="1" ref="U342" ca="1">_xlfn.IFS(U343=1,0,ISNUMBER(INDIRECT("ｄａｔａ!$"&amp;U$112&amp;"$"&amp;$B342)),0,TRUE,1)</f>
        <v>0</v>
      </c>
      <c r="V342" s="80" cm="1">
        <f t="array" aca="1" ref="V342" ca="1">_xlfn.IFS(V343=1,0,AND(INDIRECT("ｄａｔａ!$"&amp;V$112&amp;"$"&amp;$B342)&lt;=4,INDIRECT("ｄａｔａ!$"&amp;V$112&amp;"$"&amp;$B342)&gt;0),0,TRUE,1)</f>
        <v>0</v>
      </c>
      <c r="W342" s="80" cm="1">
        <f t="array" aca="1" ref="W342" ca="1">_xlfn.IFS(W343=1,0,AND(INDIRECT("ｄａｔａ!$"&amp;W$112&amp;"$"&amp;$B342)&lt;=2,INDIRECT("ｄａｔａ!$"&amp;W$112&amp;"$"&amp;$B342)&gt;0),0,TRUE,1)</f>
        <v>0</v>
      </c>
      <c r="X342" s="80">
        <f ca="1">IF(SUM($Y341:$AO341)&gt;1,1,0)</f>
        <v>0</v>
      </c>
      <c r="Y342" s="80" cm="1">
        <f t="array" aca="1" ref="Y342" ca="1">_xlfn.IFS(Y344=1,0,Y343=1,0,AND(INDIRECT("ｄａｔａ!$"&amp;Y$112&amp;"$"&amp;$B342)&lt;=2,INDIRECT("ｄａｔａ!$"&amp;Y$112&amp;"$"&amp;$B342)&gt;0),0,TRUE,1)</f>
        <v>0</v>
      </c>
      <c r="Z342" s="80" cm="1">
        <f t="array" aca="1" ref="Z342" ca="1">_xlfn.IFS(Z344=1,0,Z343=1,0,AND(INDIRECT("ｄａｔａ!$"&amp;Z$112&amp;"$"&amp;$B342)&lt;=2,INDIRECT("ｄａｔａ!$"&amp;Z$112&amp;"$"&amp;$B342)&gt;0),0,TRUE,1)</f>
        <v>0</v>
      </c>
      <c r="AA342" s="80" cm="1">
        <f t="array" aca="1" ref="AA342" ca="1">_xlfn.IFS(AA344=1,0,AA343=1,0,AND(INDIRECT("ｄａｔａ!$"&amp;AA$112&amp;"$"&amp;$B342)&lt;=2,INDIRECT("ｄａｔａ!$"&amp;AA$112&amp;"$"&amp;$B342)&gt;0),0,TRUE,1)</f>
        <v>0</v>
      </c>
      <c r="AB342" s="80" cm="1">
        <f t="array" aca="1" ref="AB342" ca="1">_xlfn.IFS(AB344=1,0,AB343=1,0,AND(INDIRECT("ｄａｔａ!$"&amp;AB$112&amp;"$"&amp;$B342)&lt;=2,INDIRECT("ｄａｔａ!$"&amp;AB$112&amp;"$"&amp;$B342)&gt;0),0,TRUE,1)</f>
        <v>0</v>
      </c>
      <c r="AC342" s="80" cm="1">
        <f t="array" aca="1" ref="AC342" ca="1">_xlfn.IFS(AC344=1,0,AC343=1,0,AND(INDIRECT("ｄａｔａ!$"&amp;AC$112&amp;"$"&amp;$B342)&lt;=2,INDIRECT("ｄａｔａ!$"&amp;AC$112&amp;"$"&amp;$B342)&gt;0),0,TRUE,1)</f>
        <v>0</v>
      </c>
      <c r="AD342" s="80" cm="1">
        <f t="array" aca="1" ref="AD342" ca="1">_xlfn.IFS(AD344=1,0,AD343=1,0,AND(INDIRECT("ｄａｔａ!$"&amp;AD$112&amp;"$"&amp;$B342)&lt;=2,INDIRECT("ｄａｔａ!$"&amp;AD$112&amp;"$"&amp;$B342)&gt;0),0,TRUE,1)</f>
        <v>0</v>
      </c>
      <c r="AE342" s="80" cm="1">
        <f t="array" aca="1" ref="AE342" ca="1">_xlfn.IFS(AE344=1,0,AE343=1,0,AND(INDIRECT("ｄａｔａ!$"&amp;AE$112&amp;"$"&amp;$B342)&lt;=2,INDIRECT("ｄａｔａ!$"&amp;AE$112&amp;"$"&amp;$B342)&gt;0),0,TRUE,1)</f>
        <v>0</v>
      </c>
      <c r="AF342" s="80" cm="1">
        <f t="array" aca="1" ref="AF342" ca="1">_xlfn.IFS(AF344=1,0,AF343=1,0,AND(INDIRECT("ｄａｔａ!$"&amp;AF$112&amp;"$"&amp;$B342)&lt;=2,INDIRECT("ｄａｔａ!$"&amp;AF$112&amp;"$"&amp;$B342)&gt;0),0,TRUE,1)</f>
        <v>0</v>
      </c>
      <c r="AG342" s="80" cm="1">
        <f t="array" aca="1" ref="AG342" ca="1">_xlfn.IFS(AG344=1,0,AG343=1,0,AND(INDIRECT("ｄａｔａ!$"&amp;AG$112&amp;"$"&amp;$B342)&lt;=2,INDIRECT("ｄａｔａ!$"&amp;AG$112&amp;"$"&amp;$B342)&gt;0),0,TRUE,1)</f>
        <v>0</v>
      </c>
      <c r="AH342" s="80" cm="1">
        <f t="array" aca="1" ref="AH342" ca="1">_xlfn.IFS(AH344=1,0,AH343=1,0,AND(INDIRECT("ｄａｔａ!$"&amp;AH$112&amp;"$"&amp;$B342)&lt;=2,INDIRECT("ｄａｔａ!$"&amp;AH$112&amp;"$"&amp;$B342)&gt;0),0,TRUE,1)</f>
        <v>0</v>
      </c>
      <c r="AI342" s="80" cm="1">
        <f t="array" aca="1" ref="AI342" ca="1">_xlfn.IFS(AI344=1,0,AI343=1,0,AND(INDIRECT("ｄａｔａ!$"&amp;AI$112&amp;"$"&amp;$B342)&lt;=2,INDIRECT("ｄａｔａ!$"&amp;AI$112&amp;"$"&amp;$B342)&gt;0),0,TRUE,1)</f>
        <v>0</v>
      </c>
      <c r="AJ342" s="80" cm="1">
        <f t="array" aca="1" ref="AJ342" ca="1">_xlfn.IFS(AJ344=1,0,AJ343=1,0,AND(INDIRECT("ｄａｔａ!$"&amp;AJ$112&amp;"$"&amp;$B342)&lt;=2,INDIRECT("ｄａｔａ!$"&amp;AJ$112&amp;"$"&amp;$B342)&gt;0),0,TRUE,1)</f>
        <v>0</v>
      </c>
      <c r="AK342" s="80" cm="1">
        <f t="array" aca="1" ref="AK342" ca="1">_xlfn.IFS(AK344=1,0,AK343=1,0,AND(INDIRECT("ｄａｔａ!$"&amp;AK$112&amp;"$"&amp;$B342)&lt;=2,INDIRECT("ｄａｔａ!$"&amp;AK$112&amp;"$"&amp;$B342)&gt;0),0,TRUE,1)</f>
        <v>0</v>
      </c>
      <c r="AL342" s="80" cm="1">
        <f t="array" aca="1" ref="AL342" ca="1">_xlfn.IFS(AL344=1,0,AL343=1,0,AND(INDIRECT("ｄａｔａ!$"&amp;AL$112&amp;"$"&amp;$B342)&lt;=2,INDIRECT("ｄａｔａ!$"&amp;AL$112&amp;"$"&amp;$B342)&gt;0),0,TRUE,1)</f>
        <v>0</v>
      </c>
      <c r="AM342" s="80" cm="1">
        <f t="array" aca="1" ref="AM342" ca="1">_xlfn.IFS(AM344=1,0,AM343=1,0,AND(INDIRECT("ｄａｔａ!$"&amp;AM$112&amp;"$"&amp;$B342)&lt;=2,INDIRECT("ｄａｔａ!$"&amp;AM$112&amp;"$"&amp;$B342)&gt;0),0,TRUE,1)</f>
        <v>0</v>
      </c>
      <c r="AN342" s="80" cm="1">
        <f t="array" aca="1" ref="AN342" ca="1">_xlfn.IFS(AN344=1,0,AN343=1,0,AND(INDIRECT("ｄａｔａ!$"&amp;AN$112&amp;"$"&amp;$B342)&lt;=2,INDIRECT("ｄａｔａ!$"&amp;AN$112&amp;"$"&amp;$B342)&gt;0),0,TRUE,1)</f>
        <v>0</v>
      </c>
      <c r="AO342" s="80" cm="1">
        <f t="array" aca="1" ref="AO342" ca="1">_xlfn.IFS(AO344=1,0,AO343=1,0,AND(INDIRECT("ｄａｔａ!$"&amp;AO$112&amp;"$"&amp;$B342)&lt;=2,INDIRECT("ｄａｔａ!$"&amp;AO$112&amp;"$"&amp;$B342)&gt;0),0,TRUE,1)</f>
        <v>0</v>
      </c>
      <c r="AP342" s="80">
        <f ca="1">IF(SUM($AQ341:$AZ341)&gt;1,1,0)</f>
        <v>0</v>
      </c>
      <c r="AQ342" s="80" cm="1">
        <f t="array" aca="1" ref="AQ342" ca="1">_xlfn.IFS(AQ344=1,0,AQ343=1,0,AND(INDIRECT("ｄａｔａ!$"&amp;AQ$112&amp;"$"&amp;$B342)&lt;=2,INDIRECT("ｄａｔａ!$"&amp;AQ$112&amp;"$"&amp;$B342)&gt;0),0,TRUE,1)</f>
        <v>0</v>
      </c>
      <c r="AR342" s="80" cm="1">
        <f t="array" aca="1" ref="AR342" ca="1">_xlfn.IFS(AR344=1,0,AR343=1,0,AND(INDIRECT("ｄａｔａ!$"&amp;AR$112&amp;"$"&amp;$B342)&lt;=2,INDIRECT("ｄａｔａ!$"&amp;AR$112&amp;"$"&amp;$B342)&gt;0),0,TRUE,1)</f>
        <v>0</v>
      </c>
      <c r="AS342" s="80" cm="1">
        <f t="array" aca="1" ref="AS342" ca="1">_xlfn.IFS(AS344=1,0,AS343=1,0,AND(INDIRECT("ｄａｔａ!$"&amp;AS$112&amp;"$"&amp;$B342)&lt;=2,INDIRECT("ｄａｔａ!$"&amp;AS$112&amp;"$"&amp;$B342)&gt;0),0,TRUE,1)</f>
        <v>0</v>
      </c>
      <c r="AT342" s="80" cm="1">
        <f t="array" aca="1" ref="AT342" ca="1">_xlfn.IFS(AT344=1,0,AT343=1,0,AND(INDIRECT("ｄａｔａ!$"&amp;AT$112&amp;"$"&amp;$B342)&lt;=2,INDIRECT("ｄａｔａ!$"&amp;AT$112&amp;"$"&amp;$B342)&gt;0),0,TRUE,1)</f>
        <v>0</v>
      </c>
      <c r="AU342" s="80" cm="1">
        <f t="array" aca="1" ref="AU342" ca="1">_xlfn.IFS(AU344=1,0,AU343=1,0,AND(INDIRECT("ｄａｔａ!$"&amp;AU$112&amp;"$"&amp;$B342)&lt;=2,INDIRECT("ｄａｔａ!$"&amp;AU$112&amp;"$"&amp;$B342)&gt;0),0,TRUE,1)</f>
        <v>0</v>
      </c>
      <c r="AV342" s="80" cm="1">
        <f t="array" aca="1" ref="AV342" ca="1">_xlfn.IFS(AV344=1,0,AV343=1,0,AND(INDIRECT("ｄａｔａ!$"&amp;AV$112&amp;"$"&amp;$B342)&lt;=2,INDIRECT("ｄａｔａ!$"&amp;AV$112&amp;"$"&amp;$B342)&gt;0),0,TRUE,1)</f>
        <v>0</v>
      </c>
      <c r="AW342" s="80" cm="1">
        <f t="array" aca="1" ref="AW342" ca="1">_xlfn.IFS(AW344=1,0,AW343=1,0,AND(INDIRECT("ｄａｔａ!$"&amp;AW$112&amp;"$"&amp;$B342)&lt;=2,INDIRECT("ｄａｔａ!$"&amp;AW$112&amp;"$"&amp;$B342)&gt;0),0,TRUE,1)</f>
        <v>0</v>
      </c>
      <c r="AX342" s="80" cm="1">
        <f t="array" aca="1" ref="AX342" ca="1">_xlfn.IFS(AX344=1,0,AX343=1,0,AND(INDIRECT("ｄａｔａ!$"&amp;AX$112&amp;"$"&amp;$B342)&lt;=2,INDIRECT("ｄａｔａ!$"&amp;AX$112&amp;"$"&amp;$B342)&gt;0),0,TRUE,1)</f>
        <v>0</v>
      </c>
      <c r="AY342" s="80" cm="1">
        <f t="array" aca="1" ref="AY342" ca="1">_xlfn.IFS(AY344=1,0,AY343=1,0,AND(INDIRECT("ｄａｔａ!$"&amp;AY$112&amp;"$"&amp;$B342)&lt;=2,INDIRECT("ｄａｔａ!$"&amp;AY$112&amp;"$"&amp;$B342)&gt;0),0,TRUE,1)</f>
        <v>0</v>
      </c>
      <c r="AZ342" s="80" cm="1">
        <f t="array" aca="1" ref="AZ342" ca="1">_xlfn.IFS(AZ344=1,0,AZ343=1,0,AND(INDIRECT("ｄａｔａ!$"&amp;AZ$112&amp;"$"&amp;$B342)&lt;=2,INDIRECT("ｄａｔａ!$"&amp;AZ$112&amp;"$"&amp;$B342)&gt;0),0,TRUE,1)</f>
        <v>0</v>
      </c>
      <c r="BA342" s="80">
        <f ca="1">IF(SUM($BB341:$BP341)&gt;1,1,0)</f>
        <v>0</v>
      </c>
      <c r="BB342" s="80" cm="1">
        <f t="array" aca="1" ref="BB342" ca="1">_xlfn.IFS(BB344=1,0,BB343=1,0,AND(INDIRECT("ｄａｔａ!$"&amp;BB$112&amp;"$"&amp;$B342)&lt;=2,INDIRECT("ｄａｔａ!$"&amp;BB$112&amp;"$"&amp;$B342)&gt;0),0,TRUE,1)</f>
        <v>0</v>
      </c>
      <c r="BC342" s="80" cm="1">
        <f t="array" aca="1" ref="BC342" ca="1">_xlfn.IFS(BC344=1,0,BC343=1,0,AND(INDIRECT("ｄａｔａ!$"&amp;BC$112&amp;"$"&amp;$B342)&lt;=2,INDIRECT("ｄａｔａ!$"&amp;BC$112&amp;"$"&amp;$B342)&gt;0),0,TRUE,1)</f>
        <v>0</v>
      </c>
      <c r="BD342" s="80" cm="1">
        <f t="array" aca="1" ref="BD342" ca="1">_xlfn.IFS(BD344=1,0,BD343=1,0,AND(INDIRECT("ｄａｔａ!$"&amp;BD$112&amp;"$"&amp;$B342)&lt;=2,INDIRECT("ｄａｔａ!$"&amp;BD$112&amp;"$"&amp;$B342)&gt;0),0,TRUE,1)</f>
        <v>0</v>
      </c>
      <c r="BE342" s="80" cm="1">
        <f t="array" aca="1" ref="BE342" ca="1">_xlfn.IFS(BE344=1,0,BE343=1,0,AND(INDIRECT("ｄａｔａ!$"&amp;BE$112&amp;"$"&amp;$B342)&lt;=2,INDIRECT("ｄａｔａ!$"&amp;BE$112&amp;"$"&amp;$B342)&gt;0),0,TRUE,1)</f>
        <v>0</v>
      </c>
      <c r="BF342" s="80" cm="1">
        <f t="array" aca="1" ref="BF342" ca="1">_xlfn.IFS(BF344=1,0,BF343=1,0,AND(INDIRECT("ｄａｔａ!$"&amp;BF$112&amp;"$"&amp;$B342)&lt;=2,INDIRECT("ｄａｔａ!$"&amp;BF$112&amp;"$"&amp;$B342)&gt;0),0,TRUE,1)</f>
        <v>0</v>
      </c>
      <c r="BG342" s="80" cm="1">
        <f t="array" aca="1" ref="BG342" ca="1">_xlfn.IFS(BG344=1,0,BG343=1,0,AND(INDIRECT("ｄａｔａ!$"&amp;BG$112&amp;"$"&amp;$B342)&lt;=2,INDIRECT("ｄａｔａ!$"&amp;BG$112&amp;"$"&amp;$B342)&gt;0),0,TRUE,1)</f>
        <v>0</v>
      </c>
      <c r="BH342" s="80" cm="1">
        <f t="array" aca="1" ref="BH342" ca="1">_xlfn.IFS(BH344=1,0,BH343=1,0,AND(INDIRECT("ｄａｔａ!$"&amp;BH$112&amp;"$"&amp;$B342)&lt;=2,INDIRECT("ｄａｔａ!$"&amp;BH$112&amp;"$"&amp;$B342)&gt;0),0,TRUE,1)</f>
        <v>0</v>
      </c>
      <c r="BI342" s="80" cm="1">
        <f t="array" aca="1" ref="BI342" ca="1">_xlfn.IFS(BI344=1,0,BI343=1,0,AND(INDIRECT("ｄａｔａ!$"&amp;BI$112&amp;"$"&amp;$B342)&lt;=2,INDIRECT("ｄａｔａ!$"&amp;BI$112&amp;"$"&amp;$B342)&gt;0),0,TRUE,1)</f>
        <v>0</v>
      </c>
      <c r="BJ342" s="80" cm="1">
        <f t="array" aca="1" ref="BJ342" ca="1">_xlfn.IFS(BJ344=1,0,BJ343=1,0,AND(INDIRECT("ｄａｔａ!$"&amp;BJ$112&amp;"$"&amp;$B342)&lt;=2,INDIRECT("ｄａｔａ!$"&amp;BJ$112&amp;"$"&amp;$B342)&gt;0),0,TRUE,1)</f>
        <v>0</v>
      </c>
      <c r="BK342" s="80" cm="1">
        <f t="array" aca="1" ref="BK342" ca="1">_xlfn.IFS(BK344=1,0,BK343=1,0,AND(INDIRECT("ｄａｔａ!$"&amp;BK$112&amp;"$"&amp;$B342)&lt;=2,INDIRECT("ｄａｔａ!$"&amp;BK$112&amp;"$"&amp;$B342)&gt;0),0,TRUE,1)</f>
        <v>0</v>
      </c>
      <c r="BL342" s="80" cm="1">
        <f t="array" aca="1" ref="BL342" ca="1">_xlfn.IFS(BL344=1,0,BL343=1,0,AND(INDIRECT("ｄａｔａ!$"&amp;BL$112&amp;"$"&amp;$B342)&lt;=2,INDIRECT("ｄａｔａ!$"&amp;BL$112&amp;"$"&amp;$B342)&gt;0),0,TRUE,1)</f>
        <v>0</v>
      </c>
      <c r="BM342" s="80" cm="1">
        <f t="array" aca="1" ref="BM342" ca="1">_xlfn.IFS(BM344=1,0,BM343=1,0,AND(INDIRECT("ｄａｔａ!$"&amp;BM$112&amp;"$"&amp;$B342)&lt;=2,INDIRECT("ｄａｔａ!$"&amp;BM$112&amp;"$"&amp;$B342)&gt;0),0,TRUE,1)</f>
        <v>0</v>
      </c>
      <c r="BN342" s="80" cm="1">
        <f t="array" aca="1" ref="BN342" ca="1">_xlfn.IFS(BN344=1,0,BN343=1,0,AND(INDIRECT("ｄａｔａ!$"&amp;BN$112&amp;"$"&amp;$B342)&lt;=2,INDIRECT("ｄａｔａ!$"&amp;BN$112&amp;"$"&amp;$B342)&gt;0),0,TRUE,1)</f>
        <v>0</v>
      </c>
      <c r="BO342" s="80" cm="1">
        <f t="array" aca="1" ref="BO342" ca="1">_xlfn.IFS(BO344=1,0,BO343=1,0,AND(INDIRECT("ｄａｔａ!$"&amp;BO$112&amp;"$"&amp;$B342)&lt;=2,INDIRECT("ｄａｔａ!$"&amp;BO$112&amp;"$"&amp;$B342)&gt;0),0,TRUE,1)</f>
        <v>0</v>
      </c>
      <c r="BP342" s="80" cm="1">
        <f t="array" aca="1" ref="BP342" ca="1">_xlfn.IFS(BP344=1,0,BP343=1,0,AND(INDIRECT("ｄａｔａ!$"&amp;BP$112&amp;"$"&amp;$B342)&lt;=2,INDIRECT("ｄａｔａ!$"&amp;BP$112&amp;"$"&amp;$B342)&gt;0),0,TRUE,1)</f>
        <v>0</v>
      </c>
    </row>
    <row r="343" spans="1:68" x14ac:dyDescent="0.2">
      <c r="B343" s="80">
        <f>VLOOKUP($A341,$A$11:$B$110,2,FALSE)</f>
        <v>64</v>
      </c>
      <c r="C343" s="80" t="s">
        <v>2425</v>
      </c>
      <c r="D343" s="80" cm="1">
        <f t="array" aca="1" ref="D343" ca="1">_xlfn.IFS(D344=1,0,TRIM(INDIRECT("ｄａｔａ!$"&amp;D$112&amp;"$"&amp;$B343))="",1,TRIM(INDIRECT("ｄａｔａ!$"&amp;D$112&amp;"$"&amp;$B343))&lt;&gt;"",0)</f>
        <v>0</v>
      </c>
      <c r="F343" s="80" cm="1">
        <f t="array" aca="1" ref="F343" ca="1">_xlfn.IFS(F344=1,0,TRIM(INDIRECT("ｄａｔａ!$"&amp;F$112&amp;"$"&amp;$B343))="",1,TRIM(INDIRECT("ｄａｔａ!$"&amp;F$112&amp;"$"&amp;$B343))&lt;&gt;"",0)</f>
        <v>1</v>
      </c>
      <c r="G343" s="80" cm="1">
        <f t="array" aca="1" ref="G343" ca="1">_xlfn.IFS(G344=1,0,TRIM(INDIRECT("ｄａｔａ!$"&amp;G$112&amp;"$"&amp;$B343))="",1,TRIM(INDIRECT("ｄａｔａ!$"&amp;G$112&amp;"$"&amp;$B343))&lt;&gt;"",0)</f>
        <v>1</v>
      </c>
      <c r="H343" s="80" cm="1">
        <f t="array" aca="1" ref="H343" ca="1">_xlfn.IFS(H344=1,0,TRIM(INDIRECT("ｄａｔａ!$"&amp;H$112&amp;"$"&amp;$B343))="",1,TRIM(INDIRECT("ｄａｔａ!$"&amp;H$112&amp;"$"&amp;$B343))&lt;&gt;"",0)</f>
        <v>1</v>
      </c>
      <c r="I343" s="80" cm="1">
        <f t="array" aca="1" ref="I343" ca="1">_xlfn.IFS(I344=1,0,TRIM(INDIRECT("ｄａｔａ!$"&amp;I$112&amp;"$"&amp;$B343))="",1,TRIM(INDIRECT("ｄａｔａ!$"&amp;I$112&amp;"$"&amp;$B343))&lt;&gt;"",0)</f>
        <v>1</v>
      </c>
      <c r="J343" s="80" cm="1">
        <f t="array" aca="1" ref="J343" ca="1">_xlfn.IFS(J344=1,0,TRIM(INDIRECT("ｄａｔａ!$"&amp;J$112&amp;"$"&amp;$B343))="",1,TRIM(INDIRECT("ｄａｔａ!$"&amp;J$112&amp;"$"&amp;$B343))&lt;&gt;"",0)</f>
        <v>1</v>
      </c>
      <c r="K343" s="80" cm="1">
        <f t="array" aca="1" ref="K343" ca="1">_xlfn.IFS(K344=1,0,TRIM(INDIRECT("ｄａｔａ!$"&amp;K$112&amp;"$"&amp;$B343))="",1,TRIM(INDIRECT("ｄａｔａ!$"&amp;K$112&amp;"$"&amp;$B343))&lt;&gt;"",0)</f>
        <v>1</v>
      </c>
      <c r="L343" s="80" cm="1">
        <f t="array" aca="1" ref="L343" ca="1">_xlfn.IFS(L344=1,0,TRIM(INDIRECT("ｄａｔａ!$"&amp;L$112&amp;"$"&amp;$B343))="",1,TRIM(INDIRECT("ｄａｔａ!$"&amp;L$112&amp;"$"&amp;$B343))&lt;&gt;"",0)</f>
        <v>1</v>
      </c>
      <c r="M343" s="80" cm="1">
        <f t="array" aca="1" ref="M343" ca="1">_xlfn.IFS(M344=1,0,TRIM(INDIRECT("ｄａｔａ!$"&amp;M$112&amp;"$"&amp;$B343))="",1,TRIM(INDIRECT("ｄａｔａ!$"&amp;M$112&amp;"$"&amp;$B343))&lt;&gt;"",0)</f>
        <v>1</v>
      </c>
      <c r="N343" s="80" cm="1">
        <f t="array" aca="1" ref="N343" ca="1">_xlfn.IFS(N344=1,0,TRIM(INDIRECT("ｄａｔａ!$"&amp;N$112&amp;"$"&amp;$B343))="",1,TRIM(INDIRECT("ｄａｔａ!$"&amp;N$112&amp;"$"&amp;$B343))&lt;&gt;"",0)</f>
        <v>1</v>
      </c>
      <c r="O343" s="80" cm="1">
        <f t="array" aca="1" ref="O343" ca="1">_xlfn.IFS(O344=1,0,TRIM(INDIRECT("ｄａｔａ!$"&amp;O$112&amp;"$"&amp;$B343))="",1,TRIM(INDIRECT("ｄａｔａ!$"&amp;O$112&amp;"$"&amp;$B343))&lt;&gt;"",0)</f>
        <v>1</v>
      </c>
      <c r="P343" s="80" cm="1">
        <f t="array" aca="1" ref="P343" ca="1">_xlfn.IFS(P344=1,0,TRIM(INDIRECT("ｄａｔａ!$"&amp;P$112&amp;"$"&amp;$B343))="",1,TRIM(INDIRECT("ｄａｔａ!$"&amp;P$112&amp;"$"&amp;$B343))&lt;&gt;"",0)</f>
        <v>1</v>
      </c>
      <c r="Q343" s="80" cm="1">
        <f t="array" aca="1" ref="Q343" ca="1">_xlfn.IFS(Q344=1,0,TRIM(INDIRECT("ｄａｔａ!$"&amp;Q$112&amp;"$"&amp;$B343))="",1,TRIM(INDIRECT("ｄａｔａ!$"&amp;Q$112&amp;"$"&amp;$B343))&lt;&gt;"",0)</f>
        <v>1</v>
      </c>
      <c r="R343" s="80" cm="1">
        <f t="array" aca="1" ref="R343" ca="1">_xlfn.IFS(R344=1,0,TRIM(INDIRECT("ｄａｔａ!$"&amp;R$112&amp;"$"&amp;$B343))="",1,TRIM(INDIRECT("ｄａｔａ!$"&amp;R$112&amp;"$"&amp;$B343))&lt;&gt;"",0)</f>
        <v>1</v>
      </c>
      <c r="S343" s="80" cm="1">
        <f t="array" aca="1" ref="S343" ca="1">_xlfn.IFS(S344=1,0,TRIM(INDIRECT("ｄａｔａ!$"&amp;S$112&amp;"$"&amp;$B343))="",1,TRIM(INDIRECT("ｄａｔａ!$"&amp;S$112&amp;"$"&amp;$B343))&lt;&gt;"",0)</f>
        <v>1</v>
      </c>
      <c r="T343" s="80" cm="1">
        <f t="array" aca="1" ref="T343" ca="1">_xlfn.IFS(T344=1,0,TRIM(INDIRECT("ｄａｔａ!$"&amp;T$112&amp;"$"&amp;$B343))="",1,TRIM(INDIRECT("ｄａｔａ!$"&amp;T$112&amp;"$"&amp;$B343))&lt;&gt;"",0)</f>
        <v>1</v>
      </c>
      <c r="U343" s="80" cm="1">
        <f t="array" aca="1" ref="U343" ca="1">_xlfn.IFS(U344=1,0,TRIM(INDIRECT("ｄａｔａ!$"&amp;U$112&amp;"$"&amp;$B343))="",1,TRIM(INDIRECT("ｄａｔａ!$"&amp;U$112&amp;"$"&amp;$B343))&lt;&gt;"",0)</f>
        <v>1</v>
      </c>
      <c r="V343" s="80" cm="1">
        <f t="array" aca="1" ref="V343" ca="1">_xlfn.IFS(V344=1,0,TRIM(INDIRECT("ｄａｔａ!$"&amp;V$112&amp;"$"&amp;$B343))="",1,TRIM(INDIRECT("ｄａｔａ!$"&amp;V$112&amp;"$"&amp;$B343))&lt;&gt;"",0)</f>
        <v>1</v>
      </c>
      <c r="W343" s="80" cm="1">
        <f t="array" aca="1" ref="W343" ca="1">_xlfn.IFS(W344=1,0,TRIM(INDIRECT("ｄａｔａ!$"&amp;W$112&amp;"$"&amp;$B343))="",1,TRIM(INDIRECT("ｄａｔａ!$"&amp;W$112&amp;"$"&amp;$B343))&lt;&gt;"",0)</f>
        <v>1</v>
      </c>
      <c r="X343" s="80">
        <f ca="1">IF(SUM($Y343:$AO343)=17,1,0)</f>
        <v>1</v>
      </c>
      <c r="Y343" s="80" cm="1">
        <f t="array" aca="1" ref="Y343" ca="1">_xlfn.IFS(Y344=1,0,TRIM(INDIRECT("ｄａｔａ!$"&amp;Y$112&amp;"$"&amp;$B343))="",1,TRIM(INDIRECT("ｄａｔａ!$"&amp;Y$112&amp;"$"&amp;$B343))&lt;&gt;"",0)</f>
        <v>1</v>
      </c>
      <c r="Z343" s="80" cm="1">
        <f t="array" aca="1" ref="Z343" ca="1">_xlfn.IFS(Z344=1,0,TRIM(INDIRECT("ｄａｔａ!$"&amp;Z$112&amp;"$"&amp;$B343))="",1,TRIM(INDIRECT("ｄａｔａ!$"&amp;Z$112&amp;"$"&amp;$B343))&lt;&gt;"",0)</f>
        <v>1</v>
      </c>
      <c r="AA343" s="80" cm="1">
        <f t="array" aca="1" ref="AA343" ca="1">_xlfn.IFS(AA344=1,0,TRIM(INDIRECT("ｄａｔａ!$"&amp;AA$112&amp;"$"&amp;$B343))="",1,TRIM(INDIRECT("ｄａｔａ!$"&amp;AA$112&amp;"$"&amp;$B343))&lt;&gt;"",0)</f>
        <v>1</v>
      </c>
      <c r="AB343" s="80" cm="1">
        <f t="array" aca="1" ref="AB343" ca="1">_xlfn.IFS(AB344=1,0,TRIM(INDIRECT("ｄａｔａ!$"&amp;AB$112&amp;"$"&amp;$B343))="",1,TRIM(INDIRECT("ｄａｔａ!$"&amp;AB$112&amp;"$"&amp;$B343))&lt;&gt;"",0)</f>
        <v>1</v>
      </c>
      <c r="AC343" s="80" cm="1">
        <f t="array" aca="1" ref="AC343" ca="1">_xlfn.IFS(AC344=1,0,TRIM(INDIRECT("ｄａｔａ!$"&amp;AC$112&amp;"$"&amp;$B343))="",1,TRIM(INDIRECT("ｄａｔａ!$"&amp;AC$112&amp;"$"&amp;$B343))&lt;&gt;"",0)</f>
        <v>1</v>
      </c>
      <c r="AD343" s="80" cm="1">
        <f t="array" aca="1" ref="AD343" ca="1">_xlfn.IFS(AD344=1,0,TRIM(INDIRECT("ｄａｔａ!$"&amp;AD$112&amp;"$"&amp;$B343))="",1,TRIM(INDIRECT("ｄａｔａ!$"&amp;AD$112&amp;"$"&amp;$B343))&lt;&gt;"",0)</f>
        <v>1</v>
      </c>
      <c r="AE343" s="80" cm="1">
        <f t="array" aca="1" ref="AE343" ca="1">_xlfn.IFS(AE344=1,0,TRIM(INDIRECT("ｄａｔａ!$"&amp;AE$112&amp;"$"&amp;$B343))="",1,TRIM(INDIRECT("ｄａｔａ!$"&amp;AE$112&amp;"$"&amp;$B343))&lt;&gt;"",0)</f>
        <v>1</v>
      </c>
      <c r="AF343" s="80" cm="1">
        <f t="array" aca="1" ref="AF343" ca="1">_xlfn.IFS(AF344=1,0,TRIM(INDIRECT("ｄａｔａ!$"&amp;AF$112&amp;"$"&amp;$B343))="",1,TRIM(INDIRECT("ｄａｔａ!$"&amp;AF$112&amp;"$"&amp;$B343))&lt;&gt;"",0)</f>
        <v>1</v>
      </c>
      <c r="AG343" s="80" cm="1">
        <f t="array" aca="1" ref="AG343" ca="1">_xlfn.IFS(AG344=1,0,TRIM(INDIRECT("ｄａｔａ!$"&amp;AG$112&amp;"$"&amp;$B343))="",1,TRIM(INDIRECT("ｄａｔａ!$"&amp;AG$112&amp;"$"&amp;$B343))&lt;&gt;"",0)</f>
        <v>1</v>
      </c>
      <c r="AH343" s="80" cm="1">
        <f t="array" aca="1" ref="AH343" ca="1">_xlfn.IFS(AH344=1,0,TRIM(INDIRECT("ｄａｔａ!$"&amp;AH$112&amp;"$"&amp;$B343))="",1,TRIM(INDIRECT("ｄａｔａ!$"&amp;AH$112&amp;"$"&amp;$B343))&lt;&gt;"",0)</f>
        <v>1</v>
      </c>
      <c r="AI343" s="80" cm="1">
        <f t="array" aca="1" ref="AI343" ca="1">_xlfn.IFS(AI344=1,0,TRIM(INDIRECT("ｄａｔａ!$"&amp;AI$112&amp;"$"&amp;$B343))="",1,TRIM(INDIRECT("ｄａｔａ!$"&amp;AI$112&amp;"$"&amp;$B343))&lt;&gt;"",0)</f>
        <v>1</v>
      </c>
      <c r="AJ343" s="80" cm="1">
        <f t="array" aca="1" ref="AJ343" ca="1">_xlfn.IFS(AJ344=1,0,TRIM(INDIRECT("ｄａｔａ!$"&amp;AJ$112&amp;"$"&amp;$B343))="",1,TRIM(INDIRECT("ｄａｔａ!$"&amp;AJ$112&amp;"$"&amp;$B343))&lt;&gt;"",0)</f>
        <v>1</v>
      </c>
      <c r="AK343" s="80" cm="1">
        <f t="array" aca="1" ref="AK343" ca="1">_xlfn.IFS(AK344=1,0,TRIM(INDIRECT("ｄａｔａ!$"&amp;AK$112&amp;"$"&amp;$B343))="",1,TRIM(INDIRECT("ｄａｔａ!$"&amp;AK$112&amp;"$"&amp;$B343))&lt;&gt;"",0)</f>
        <v>1</v>
      </c>
      <c r="AL343" s="80" cm="1">
        <f t="array" aca="1" ref="AL343" ca="1">_xlfn.IFS(AL344=1,0,TRIM(INDIRECT("ｄａｔａ!$"&amp;AL$112&amp;"$"&amp;$B343))="",1,TRIM(INDIRECT("ｄａｔａ!$"&amp;AL$112&amp;"$"&amp;$B343))&lt;&gt;"",0)</f>
        <v>1</v>
      </c>
      <c r="AM343" s="80" cm="1">
        <f t="array" aca="1" ref="AM343" ca="1">_xlfn.IFS(AM344=1,0,TRIM(INDIRECT("ｄａｔａ!$"&amp;AM$112&amp;"$"&amp;$B343))="",1,TRIM(INDIRECT("ｄａｔａ!$"&amp;AM$112&amp;"$"&amp;$B343))&lt;&gt;"",0)</f>
        <v>1</v>
      </c>
      <c r="AN343" s="80" cm="1">
        <f t="array" aca="1" ref="AN343" ca="1">_xlfn.IFS(AN344=1,0,TRIM(INDIRECT("ｄａｔａ!$"&amp;AN$112&amp;"$"&amp;$B343))="",1,TRIM(INDIRECT("ｄａｔａ!$"&amp;AN$112&amp;"$"&amp;$B343))&lt;&gt;"",0)</f>
        <v>1</v>
      </c>
      <c r="AO343" s="80" cm="1">
        <f t="array" aca="1" ref="AO343" ca="1">_xlfn.IFS(AO344=1,0,TRIM(INDIRECT("ｄａｔａ!$"&amp;AO$112&amp;"$"&amp;$B343))="",1,TRIM(INDIRECT("ｄａｔａ!$"&amp;AO$112&amp;"$"&amp;$B343))&lt;&gt;"",0)</f>
        <v>1</v>
      </c>
      <c r="AP343" s="80">
        <f ca="1">IF(SUM($AQ343:$AZ343)=10,1,0)</f>
        <v>1</v>
      </c>
      <c r="AQ343" s="80" cm="1">
        <f t="array" aca="1" ref="AQ343" ca="1">_xlfn.IFS(AQ344=1,0,TRIM(INDIRECT("ｄａｔａ!$"&amp;AQ$112&amp;"$"&amp;$B343))="",1,TRIM(INDIRECT("ｄａｔａ!$"&amp;AQ$112&amp;"$"&amp;$B343))&lt;&gt;"",0)</f>
        <v>1</v>
      </c>
      <c r="AR343" s="80" cm="1">
        <f t="array" aca="1" ref="AR343" ca="1">_xlfn.IFS(AR344=1,0,TRIM(INDIRECT("ｄａｔａ!$"&amp;AR$112&amp;"$"&amp;$B343))="",1,TRIM(INDIRECT("ｄａｔａ!$"&amp;AR$112&amp;"$"&amp;$B343))&lt;&gt;"",0)</f>
        <v>1</v>
      </c>
      <c r="AS343" s="80" cm="1">
        <f t="array" aca="1" ref="AS343" ca="1">_xlfn.IFS(AS344=1,0,TRIM(INDIRECT("ｄａｔａ!$"&amp;AS$112&amp;"$"&amp;$B343))="",1,TRIM(INDIRECT("ｄａｔａ!$"&amp;AS$112&amp;"$"&amp;$B343))&lt;&gt;"",0)</f>
        <v>1</v>
      </c>
      <c r="AT343" s="80" cm="1">
        <f t="array" aca="1" ref="AT343" ca="1">_xlfn.IFS(AT344=1,0,TRIM(INDIRECT("ｄａｔａ!$"&amp;AT$112&amp;"$"&amp;$B343))="",1,TRIM(INDIRECT("ｄａｔａ!$"&amp;AT$112&amp;"$"&amp;$B343))&lt;&gt;"",0)</f>
        <v>1</v>
      </c>
      <c r="AU343" s="80" cm="1">
        <f t="array" aca="1" ref="AU343" ca="1">_xlfn.IFS(AU344=1,0,TRIM(INDIRECT("ｄａｔａ!$"&amp;AU$112&amp;"$"&amp;$B343))="",1,TRIM(INDIRECT("ｄａｔａ!$"&amp;AU$112&amp;"$"&amp;$B343))&lt;&gt;"",0)</f>
        <v>1</v>
      </c>
      <c r="AV343" s="80" cm="1">
        <f t="array" aca="1" ref="AV343" ca="1">_xlfn.IFS(AV344=1,0,TRIM(INDIRECT("ｄａｔａ!$"&amp;AV$112&amp;"$"&amp;$B343))="",1,TRIM(INDIRECT("ｄａｔａ!$"&amp;AV$112&amp;"$"&amp;$B343))&lt;&gt;"",0)</f>
        <v>1</v>
      </c>
      <c r="AW343" s="80" cm="1">
        <f t="array" aca="1" ref="AW343" ca="1">_xlfn.IFS(AW344=1,0,TRIM(INDIRECT("ｄａｔａ!$"&amp;AW$112&amp;"$"&amp;$B343))="",1,TRIM(INDIRECT("ｄａｔａ!$"&amp;AW$112&amp;"$"&amp;$B343))&lt;&gt;"",0)</f>
        <v>1</v>
      </c>
      <c r="AX343" s="80" cm="1">
        <f t="array" aca="1" ref="AX343" ca="1">_xlfn.IFS(AX344=1,0,TRIM(INDIRECT("ｄａｔａ!$"&amp;AX$112&amp;"$"&amp;$B343))="",1,TRIM(INDIRECT("ｄａｔａ!$"&amp;AX$112&amp;"$"&amp;$B343))&lt;&gt;"",0)</f>
        <v>1</v>
      </c>
      <c r="AY343" s="80" cm="1">
        <f t="array" aca="1" ref="AY343" ca="1">_xlfn.IFS(AY344=1,0,TRIM(INDIRECT("ｄａｔａ!$"&amp;AY$112&amp;"$"&amp;$B343))="",1,TRIM(INDIRECT("ｄａｔａ!$"&amp;AY$112&amp;"$"&amp;$B343))&lt;&gt;"",0)</f>
        <v>1</v>
      </c>
      <c r="AZ343" s="80" cm="1">
        <f t="array" aca="1" ref="AZ343" ca="1">_xlfn.IFS(AZ344=1,0,TRIM(INDIRECT("ｄａｔａ!$"&amp;AZ$112&amp;"$"&amp;$B343))="",1,TRIM(INDIRECT("ｄａｔａ!$"&amp;AZ$112&amp;"$"&amp;$B343))&lt;&gt;"",0)</f>
        <v>1</v>
      </c>
      <c r="BA343" s="80">
        <f ca="1">IF(SUM($BB343:$BP343)=15,1,0)</f>
        <v>1</v>
      </c>
      <c r="BB343" s="80" cm="1">
        <f t="array" aca="1" ref="BB343" ca="1">_xlfn.IFS(BB344=1,0,TRIM(INDIRECT("ｄａｔａ!$"&amp;BB$112&amp;"$"&amp;$B343))="",1,TRIM(INDIRECT("ｄａｔａ!$"&amp;BB$112&amp;"$"&amp;$B343))&lt;&gt;"",0)</f>
        <v>1</v>
      </c>
      <c r="BC343" s="80" cm="1">
        <f t="array" aca="1" ref="BC343" ca="1">_xlfn.IFS(BC344=1,0,TRIM(INDIRECT("ｄａｔａ!$"&amp;BC$112&amp;"$"&amp;$B343))="",1,TRIM(INDIRECT("ｄａｔａ!$"&amp;BC$112&amp;"$"&amp;$B343))&lt;&gt;"",0)</f>
        <v>1</v>
      </c>
      <c r="BD343" s="80" cm="1">
        <f t="array" aca="1" ref="BD343" ca="1">_xlfn.IFS(BD344=1,0,TRIM(INDIRECT("ｄａｔａ!$"&amp;BD$112&amp;"$"&amp;$B343))="",1,TRIM(INDIRECT("ｄａｔａ!$"&amp;BD$112&amp;"$"&amp;$B343))&lt;&gt;"",0)</f>
        <v>1</v>
      </c>
      <c r="BE343" s="80" cm="1">
        <f t="array" aca="1" ref="BE343" ca="1">_xlfn.IFS(BE344=1,0,TRIM(INDIRECT("ｄａｔａ!$"&amp;BE$112&amp;"$"&amp;$B343))="",1,TRIM(INDIRECT("ｄａｔａ!$"&amp;BE$112&amp;"$"&amp;$B343))&lt;&gt;"",0)</f>
        <v>1</v>
      </c>
      <c r="BF343" s="80" cm="1">
        <f t="array" aca="1" ref="BF343" ca="1">_xlfn.IFS(BF344=1,0,TRIM(INDIRECT("ｄａｔａ!$"&amp;BF$112&amp;"$"&amp;$B343))="",1,TRIM(INDIRECT("ｄａｔａ!$"&amp;BF$112&amp;"$"&amp;$B343))&lt;&gt;"",0)</f>
        <v>1</v>
      </c>
      <c r="BG343" s="80" cm="1">
        <f t="array" aca="1" ref="BG343" ca="1">_xlfn.IFS(BG344=1,0,TRIM(INDIRECT("ｄａｔａ!$"&amp;BG$112&amp;"$"&amp;$B343))="",1,TRIM(INDIRECT("ｄａｔａ!$"&amp;BG$112&amp;"$"&amp;$B343))&lt;&gt;"",0)</f>
        <v>1</v>
      </c>
      <c r="BH343" s="80" cm="1">
        <f t="array" aca="1" ref="BH343" ca="1">_xlfn.IFS(BH344=1,0,TRIM(INDIRECT("ｄａｔａ!$"&amp;BH$112&amp;"$"&amp;$B343))="",1,TRIM(INDIRECT("ｄａｔａ!$"&amp;BH$112&amp;"$"&amp;$B343))&lt;&gt;"",0)</f>
        <v>1</v>
      </c>
      <c r="BI343" s="80" cm="1">
        <f t="array" aca="1" ref="BI343" ca="1">_xlfn.IFS(BI344=1,0,TRIM(INDIRECT("ｄａｔａ!$"&amp;BI$112&amp;"$"&amp;$B343))="",1,TRIM(INDIRECT("ｄａｔａ!$"&amp;BI$112&amp;"$"&amp;$B343))&lt;&gt;"",0)</f>
        <v>1</v>
      </c>
      <c r="BJ343" s="80" cm="1">
        <f t="array" aca="1" ref="BJ343" ca="1">_xlfn.IFS(BJ344=1,0,TRIM(INDIRECT("ｄａｔａ!$"&amp;BJ$112&amp;"$"&amp;$B343))="",1,TRIM(INDIRECT("ｄａｔａ!$"&amp;BJ$112&amp;"$"&amp;$B343))&lt;&gt;"",0)</f>
        <v>1</v>
      </c>
      <c r="BK343" s="80" cm="1">
        <f t="array" aca="1" ref="BK343" ca="1">_xlfn.IFS(BK344=1,0,TRIM(INDIRECT("ｄａｔａ!$"&amp;BK$112&amp;"$"&amp;$B343))="",1,TRIM(INDIRECT("ｄａｔａ!$"&amp;BK$112&amp;"$"&amp;$B343))&lt;&gt;"",0)</f>
        <v>1</v>
      </c>
      <c r="BL343" s="80" cm="1">
        <f t="array" aca="1" ref="BL343" ca="1">_xlfn.IFS(BL344=1,0,TRIM(INDIRECT("ｄａｔａ!$"&amp;BL$112&amp;"$"&amp;$B343))="",1,TRIM(INDIRECT("ｄａｔａ!$"&amp;BL$112&amp;"$"&amp;$B343))&lt;&gt;"",0)</f>
        <v>1</v>
      </c>
      <c r="BM343" s="80" cm="1">
        <f t="array" aca="1" ref="BM343" ca="1">_xlfn.IFS(BM344=1,0,TRIM(INDIRECT("ｄａｔａ!$"&amp;BM$112&amp;"$"&amp;$B343))="",1,TRIM(INDIRECT("ｄａｔａ!$"&amp;BM$112&amp;"$"&amp;$B343))&lt;&gt;"",0)</f>
        <v>1</v>
      </c>
      <c r="BN343" s="80" cm="1">
        <f t="array" aca="1" ref="BN343" ca="1">_xlfn.IFS(BN344=1,0,TRIM(INDIRECT("ｄａｔａ!$"&amp;BN$112&amp;"$"&amp;$B343))="",1,TRIM(INDIRECT("ｄａｔａ!$"&amp;BN$112&amp;"$"&amp;$B343))&lt;&gt;"",0)</f>
        <v>1</v>
      </c>
      <c r="BO343" s="80" cm="1">
        <f t="array" aca="1" ref="BO343" ca="1">_xlfn.IFS(BO344=1,0,TRIM(INDIRECT("ｄａｔａ!$"&amp;BO$112&amp;"$"&amp;$B343))="",1,TRIM(INDIRECT("ｄａｔａ!$"&amp;BO$112&amp;"$"&amp;$B343))&lt;&gt;"",0)</f>
        <v>1</v>
      </c>
      <c r="BP343" s="80" cm="1">
        <f t="array" aca="1" ref="BP343" ca="1">_xlfn.IFS(BP344=1,0,TRIM(INDIRECT("ｄａｔａ!$"&amp;BP$112&amp;"$"&amp;$B343))="",1,TRIM(INDIRECT("ｄａｔａ!$"&amp;BP$112&amp;"$"&amp;$B343))&lt;&gt;"",0)</f>
        <v>1</v>
      </c>
    </row>
    <row r="344" spans="1:68" x14ac:dyDescent="0.2">
      <c r="B344" s="80">
        <f>VLOOKUP($A341,$A$11:$B$110,2,FALSE)</f>
        <v>64</v>
      </c>
      <c r="C344" s="80" t="s">
        <v>2430</v>
      </c>
      <c r="D344" s="80" cm="1">
        <f t="array" aca="1" ref="D344" ca="1">IF(ISERROR(INDIRECT("ｄａｔａ!$"&amp;D$112&amp;"$"&amp;$B344)),1,0)</f>
        <v>0</v>
      </c>
      <c r="F344" s="80" cm="1">
        <f t="array" aca="1" ref="F344" ca="1">IF(ISERROR(INDIRECT("ｄａｔａ!$"&amp;F$112&amp;"$"&amp;$B344)),1,0)</f>
        <v>0</v>
      </c>
      <c r="G344" s="80" cm="1">
        <f t="array" aca="1" ref="G344" ca="1">IF(ISERROR(INDIRECT("ｄａｔａ!$"&amp;G$112&amp;"$"&amp;$B344)),1,0)</f>
        <v>0</v>
      </c>
      <c r="H344" s="80" cm="1">
        <f t="array" aca="1" ref="H344" ca="1">IF(ISERROR(INDIRECT("ｄａｔａ!$"&amp;H$112&amp;"$"&amp;$B344)),1,0)</f>
        <v>0</v>
      </c>
      <c r="I344" s="80" cm="1">
        <f t="array" aca="1" ref="I344" ca="1">IF(ISERROR(INDIRECT("ｄａｔａ!$"&amp;I$112&amp;"$"&amp;$B344)),1,0)</f>
        <v>0</v>
      </c>
      <c r="J344" s="80" cm="1">
        <f t="array" aca="1" ref="J344" ca="1">IF(ISERROR(INDIRECT("ｄａｔａ!$"&amp;J$112&amp;"$"&amp;$B344)),1,0)</f>
        <v>0</v>
      </c>
      <c r="K344" s="80" cm="1">
        <f t="array" aca="1" ref="K344" ca="1">IF(ISERROR(INDIRECT("ｄａｔａ!$"&amp;K$112&amp;"$"&amp;$B344)),1,0)</f>
        <v>0</v>
      </c>
      <c r="L344" s="80" cm="1">
        <f t="array" aca="1" ref="L344" ca="1">IF(ISERROR(INDIRECT("ｄａｔａ!$"&amp;L$112&amp;"$"&amp;$B344)),1,0)</f>
        <v>0</v>
      </c>
      <c r="M344" s="80" cm="1">
        <f t="array" aca="1" ref="M344" ca="1">IF(ISERROR(INDIRECT("ｄａｔａ!$"&amp;M$112&amp;"$"&amp;$B344)),1,0)</f>
        <v>0</v>
      </c>
      <c r="N344" s="80" cm="1">
        <f t="array" aca="1" ref="N344" ca="1">IF(ISERROR(INDIRECT("ｄａｔａ!$"&amp;N$112&amp;"$"&amp;$B344)),1,0)</f>
        <v>0</v>
      </c>
      <c r="O344" s="80" cm="1">
        <f t="array" aca="1" ref="O344" ca="1">IF(ISERROR(INDIRECT("ｄａｔａ!$"&amp;O$112&amp;"$"&amp;$B344)),1,0)</f>
        <v>0</v>
      </c>
      <c r="P344" s="80" cm="1">
        <f t="array" aca="1" ref="P344" ca="1">IF(ISERROR(INDIRECT("ｄａｔａ!$"&amp;P$112&amp;"$"&amp;$B344)),1,0)</f>
        <v>0</v>
      </c>
      <c r="Q344" s="80" cm="1">
        <f t="array" aca="1" ref="Q344" ca="1">IF(ISERROR(INDIRECT("ｄａｔａ!$"&amp;Q$112&amp;"$"&amp;$B344)),1,0)</f>
        <v>0</v>
      </c>
      <c r="R344" s="80" cm="1">
        <f t="array" aca="1" ref="R344" ca="1">IF(ISERROR(INDIRECT("ｄａｔａ!$"&amp;R$112&amp;"$"&amp;$B344)),1,0)</f>
        <v>0</v>
      </c>
      <c r="S344" s="80" cm="1">
        <f t="array" aca="1" ref="S344" ca="1">IF(ISERROR(INDIRECT("ｄａｔａ!$"&amp;S$112&amp;"$"&amp;$B344)),1,0)</f>
        <v>0</v>
      </c>
      <c r="T344" s="80" cm="1">
        <f t="array" aca="1" ref="T344" ca="1">IF(ISERROR(INDIRECT("ｄａｔａ!$"&amp;T$112&amp;"$"&amp;$B344)),1,0)</f>
        <v>0</v>
      </c>
      <c r="U344" s="80" cm="1">
        <f t="array" aca="1" ref="U344" ca="1">IF(ISERROR(INDIRECT("ｄａｔａ!$"&amp;U$112&amp;"$"&amp;$B344)),1,0)</f>
        <v>0</v>
      </c>
      <c r="V344" s="80" cm="1">
        <f t="array" aca="1" ref="V344" ca="1">IF(ISERROR(INDIRECT("ｄａｔａ!$"&amp;V$112&amp;"$"&amp;$B344)),1,0)</f>
        <v>0</v>
      </c>
      <c r="W344" s="80" cm="1">
        <f t="array" aca="1" ref="W344" ca="1">IF(ISERROR(INDIRECT("ｄａｔａ!$"&amp;W$112&amp;"$"&amp;$B344)),1,0)</f>
        <v>0</v>
      </c>
      <c r="X344" s="80">
        <f ca="1">IF(SUM($Y342:$AO342,$Y344:$AO344)&gt;0,1,0)</f>
        <v>0</v>
      </c>
      <c r="Y344" s="80" cm="1">
        <f t="array" aca="1" ref="Y344" ca="1">IF(ISERROR(INDIRECT("ｄａｔａ!$"&amp;Y$112&amp;"$"&amp;$B344)),1,0)</f>
        <v>0</v>
      </c>
      <c r="Z344" s="80" cm="1">
        <f t="array" aca="1" ref="Z344" ca="1">IF(ISERROR(INDIRECT("ｄａｔａ!$"&amp;Z$112&amp;"$"&amp;$B344)),1,0)</f>
        <v>0</v>
      </c>
      <c r="AA344" s="80" cm="1">
        <f t="array" aca="1" ref="AA344" ca="1">IF(ISERROR(INDIRECT("ｄａｔａ!$"&amp;AA$112&amp;"$"&amp;$B344)),1,0)</f>
        <v>0</v>
      </c>
      <c r="AB344" s="80" cm="1">
        <f t="array" aca="1" ref="AB344" ca="1">IF(ISERROR(INDIRECT("ｄａｔａ!$"&amp;AB$112&amp;"$"&amp;$B344)),1,0)</f>
        <v>0</v>
      </c>
      <c r="AC344" s="80" cm="1">
        <f t="array" aca="1" ref="AC344" ca="1">IF(ISERROR(INDIRECT("ｄａｔａ!$"&amp;AC$112&amp;"$"&amp;$B344)),1,0)</f>
        <v>0</v>
      </c>
      <c r="AD344" s="80" cm="1">
        <f t="array" aca="1" ref="AD344" ca="1">IF(ISERROR(INDIRECT("ｄａｔａ!$"&amp;AD$112&amp;"$"&amp;$B344)),1,0)</f>
        <v>0</v>
      </c>
      <c r="AE344" s="80" cm="1">
        <f t="array" aca="1" ref="AE344" ca="1">IF(ISERROR(INDIRECT("ｄａｔａ!$"&amp;AE$112&amp;"$"&amp;$B344)),1,0)</f>
        <v>0</v>
      </c>
      <c r="AF344" s="80" cm="1">
        <f t="array" aca="1" ref="AF344" ca="1">IF(ISERROR(INDIRECT("ｄａｔａ!$"&amp;AF$112&amp;"$"&amp;$B344)),1,0)</f>
        <v>0</v>
      </c>
      <c r="AG344" s="80" cm="1">
        <f t="array" aca="1" ref="AG344" ca="1">IF(ISERROR(INDIRECT("ｄａｔａ!$"&amp;AG$112&amp;"$"&amp;$B344)),1,0)</f>
        <v>0</v>
      </c>
      <c r="AH344" s="80" cm="1">
        <f t="array" aca="1" ref="AH344" ca="1">IF(ISERROR(INDIRECT("ｄａｔａ!$"&amp;AH$112&amp;"$"&amp;$B344)),1,0)</f>
        <v>0</v>
      </c>
      <c r="AI344" s="80" cm="1">
        <f t="array" aca="1" ref="AI344" ca="1">IF(ISERROR(INDIRECT("ｄａｔａ!$"&amp;AI$112&amp;"$"&amp;$B344)),1,0)</f>
        <v>0</v>
      </c>
      <c r="AJ344" s="80" cm="1">
        <f t="array" aca="1" ref="AJ344" ca="1">IF(ISERROR(INDIRECT("ｄａｔａ!$"&amp;AJ$112&amp;"$"&amp;$B344)),1,0)</f>
        <v>0</v>
      </c>
      <c r="AK344" s="80" cm="1">
        <f t="array" aca="1" ref="AK344" ca="1">IF(ISERROR(INDIRECT("ｄａｔａ!$"&amp;AK$112&amp;"$"&amp;$B344)),1,0)</f>
        <v>0</v>
      </c>
      <c r="AL344" s="80" cm="1">
        <f t="array" aca="1" ref="AL344" ca="1">IF(ISERROR(INDIRECT("ｄａｔａ!$"&amp;AL$112&amp;"$"&amp;$B344)),1,0)</f>
        <v>0</v>
      </c>
      <c r="AM344" s="80" cm="1">
        <f t="array" aca="1" ref="AM344" ca="1">IF(ISERROR(INDIRECT("ｄａｔａ!$"&amp;AM$112&amp;"$"&amp;$B344)),1,0)</f>
        <v>0</v>
      </c>
      <c r="AN344" s="80" cm="1">
        <f t="array" aca="1" ref="AN344" ca="1">IF(ISERROR(INDIRECT("ｄａｔａ!$"&amp;AN$112&amp;"$"&amp;$B344)),1,0)</f>
        <v>0</v>
      </c>
      <c r="AO344" s="80" cm="1">
        <f t="array" aca="1" ref="AO344" ca="1">IF(ISERROR(INDIRECT("ｄａｔａ!$"&amp;AO$112&amp;"$"&amp;$B344)),1,0)</f>
        <v>0</v>
      </c>
      <c r="AP344" s="80">
        <f ca="1">IF(SUM($AQ342:$AZ342,$AQ344:$AZ344)&gt;0,1,0)</f>
        <v>0</v>
      </c>
      <c r="AQ344" s="80" cm="1">
        <f t="array" aca="1" ref="AQ344" ca="1">IF(ISERROR(INDIRECT("ｄａｔａ!$"&amp;AQ$112&amp;"$"&amp;$B344)),1,0)</f>
        <v>0</v>
      </c>
      <c r="AR344" s="80" cm="1">
        <f t="array" aca="1" ref="AR344" ca="1">IF(ISERROR(INDIRECT("ｄａｔａ!$"&amp;AR$112&amp;"$"&amp;$B344)),1,0)</f>
        <v>0</v>
      </c>
      <c r="AS344" s="80" cm="1">
        <f t="array" aca="1" ref="AS344" ca="1">IF(ISERROR(INDIRECT("ｄａｔａ!$"&amp;AS$112&amp;"$"&amp;$B344)),1,0)</f>
        <v>0</v>
      </c>
      <c r="AT344" s="80" cm="1">
        <f t="array" aca="1" ref="AT344" ca="1">IF(ISERROR(INDIRECT("ｄａｔａ!$"&amp;AT$112&amp;"$"&amp;$B344)),1,0)</f>
        <v>0</v>
      </c>
      <c r="AU344" s="80" cm="1">
        <f t="array" aca="1" ref="AU344" ca="1">IF(ISERROR(INDIRECT("ｄａｔａ!$"&amp;AU$112&amp;"$"&amp;$B344)),1,0)</f>
        <v>0</v>
      </c>
      <c r="AV344" s="80" cm="1">
        <f t="array" aca="1" ref="AV344" ca="1">IF(ISERROR(INDIRECT("ｄａｔａ!$"&amp;AV$112&amp;"$"&amp;$B344)),1,0)</f>
        <v>0</v>
      </c>
      <c r="AW344" s="80" cm="1">
        <f t="array" aca="1" ref="AW344" ca="1">IF(ISERROR(INDIRECT("ｄａｔａ!$"&amp;AW$112&amp;"$"&amp;$B344)),1,0)</f>
        <v>0</v>
      </c>
      <c r="AX344" s="80" cm="1">
        <f t="array" aca="1" ref="AX344" ca="1">IF(ISERROR(INDIRECT("ｄａｔａ!$"&amp;AX$112&amp;"$"&amp;$B344)),1,0)</f>
        <v>0</v>
      </c>
      <c r="AY344" s="80" cm="1">
        <f t="array" aca="1" ref="AY344" ca="1">IF(ISERROR(INDIRECT("ｄａｔａ!$"&amp;AY$112&amp;"$"&amp;$B344)),1,0)</f>
        <v>0</v>
      </c>
      <c r="AZ344" s="80" cm="1">
        <f t="array" aca="1" ref="AZ344" ca="1">IF(ISERROR(INDIRECT("ｄａｔａ!$"&amp;AZ$112&amp;"$"&amp;$B344)),1,0)</f>
        <v>0</v>
      </c>
      <c r="BA344" s="80">
        <f ca="1">IF(SUM($BB342:$BP342,$BB344:$BP344)&gt;0,1,0)</f>
        <v>0</v>
      </c>
      <c r="BB344" s="80" cm="1">
        <f t="array" aca="1" ref="BB344" ca="1">IF(ISERROR(INDIRECT("ｄａｔａ!$"&amp;BB$112&amp;"$"&amp;$B344)),1,0)</f>
        <v>0</v>
      </c>
      <c r="BC344" s="80" cm="1">
        <f t="array" aca="1" ref="BC344" ca="1">IF(ISERROR(INDIRECT("ｄａｔａ!$"&amp;BC$112&amp;"$"&amp;$B344)),1,0)</f>
        <v>0</v>
      </c>
      <c r="BD344" s="80" cm="1">
        <f t="array" aca="1" ref="BD344" ca="1">IF(ISERROR(INDIRECT("ｄａｔａ!$"&amp;BD$112&amp;"$"&amp;$B344)),1,0)</f>
        <v>0</v>
      </c>
      <c r="BE344" s="80" cm="1">
        <f t="array" aca="1" ref="BE344" ca="1">IF(ISERROR(INDIRECT("ｄａｔａ!$"&amp;BE$112&amp;"$"&amp;$B344)),1,0)</f>
        <v>0</v>
      </c>
      <c r="BF344" s="80" cm="1">
        <f t="array" aca="1" ref="BF344" ca="1">IF(ISERROR(INDIRECT("ｄａｔａ!$"&amp;BF$112&amp;"$"&amp;$B344)),1,0)</f>
        <v>0</v>
      </c>
      <c r="BG344" s="80" cm="1">
        <f t="array" aca="1" ref="BG344" ca="1">IF(ISERROR(INDIRECT("ｄａｔａ!$"&amp;BG$112&amp;"$"&amp;$B344)),1,0)</f>
        <v>0</v>
      </c>
      <c r="BH344" s="80" cm="1">
        <f t="array" aca="1" ref="BH344" ca="1">IF(ISERROR(INDIRECT("ｄａｔａ!$"&amp;BH$112&amp;"$"&amp;$B344)),1,0)</f>
        <v>0</v>
      </c>
      <c r="BI344" s="80" cm="1">
        <f t="array" aca="1" ref="BI344" ca="1">IF(ISERROR(INDIRECT("ｄａｔａ!$"&amp;BI$112&amp;"$"&amp;$B344)),1,0)</f>
        <v>0</v>
      </c>
      <c r="BJ344" s="80" cm="1">
        <f t="array" aca="1" ref="BJ344" ca="1">IF(ISERROR(INDIRECT("ｄａｔａ!$"&amp;BJ$112&amp;"$"&amp;$B344)),1,0)</f>
        <v>0</v>
      </c>
      <c r="BK344" s="80" cm="1">
        <f t="array" aca="1" ref="BK344" ca="1">IF(ISERROR(INDIRECT("ｄａｔａ!$"&amp;BK$112&amp;"$"&amp;$B344)),1,0)</f>
        <v>0</v>
      </c>
      <c r="BL344" s="80" cm="1">
        <f t="array" aca="1" ref="BL344" ca="1">IF(ISERROR(INDIRECT("ｄａｔａ!$"&amp;BL$112&amp;"$"&amp;$B344)),1,0)</f>
        <v>0</v>
      </c>
      <c r="BM344" s="80" cm="1">
        <f t="array" aca="1" ref="BM344" ca="1">IF(ISERROR(INDIRECT("ｄａｔａ!$"&amp;BM$112&amp;"$"&amp;$B344)),1,0)</f>
        <v>0</v>
      </c>
      <c r="BN344" s="80" cm="1">
        <f t="array" aca="1" ref="BN344" ca="1">IF(ISERROR(INDIRECT("ｄａｔａ!$"&amp;BN$112&amp;"$"&amp;$B344)),1,0)</f>
        <v>0</v>
      </c>
      <c r="BO344" s="80" cm="1">
        <f t="array" aca="1" ref="BO344" ca="1">IF(ISERROR(INDIRECT("ｄａｔａ!$"&amp;BO$112&amp;"$"&amp;$B344)),1,0)</f>
        <v>0</v>
      </c>
      <c r="BP344" s="80" cm="1">
        <f t="array" aca="1" ref="BP344" ca="1">IF(ISERROR(INDIRECT("ｄａｔａ!$"&amp;BP$112&amp;"$"&amp;$B344)),1,0)</f>
        <v>0</v>
      </c>
    </row>
    <row r="345" spans="1:68" x14ac:dyDescent="0.2">
      <c r="A345" s="80" t="s">
        <v>2376</v>
      </c>
      <c r="B345" s="80">
        <f>VLOOKUP($A345,$A$11:$B$110,2,FALSE)</f>
        <v>65</v>
      </c>
      <c r="C345" s="80" t="s">
        <v>2435</v>
      </c>
      <c r="D345" s="80" cm="1">
        <f t="array" aca="1" ref="D345" ca="1">_xlfn.IFS(D346=1,0,D347=1,0,AND(INDIRECT("ｄａｔａ!$"&amp;D$112&amp;"$"&amp;$B345)&lt;=INDIRECT("kikan!$Q$11"),INDIRECT("ｄａｔａ!$"&amp;D$112&amp;"$"&amp;$B345)&gt;=INDIRECT("kikan!$K$11")),0,TRUE,1)</f>
        <v>0</v>
      </c>
      <c r="F345" s="80">
        <v>0</v>
      </c>
      <c r="G345" s="80">
        <v>0</v>
      </c>
      <c r="H345" s="80">
        <v>0</v>
      </c>
      <c r="I345" s="80" cm="1">
        <f t="array" aca="1" ref="I345" ca="1">_xlfn.IFS(I346=1,0,I347=1,0,INDIRECT("ｄａｔａ!$"&amp;I$112&amp;"$"&amp;$B345)&gt;=INDIRECT("kikan!$I$11"),0,TRUE,1)</f>
        <v>0</v>
      </c>
      <c r="J345" s="80" cm="1">
        <f t="array" aca="1" ref="J345" ca="1">_xlfn.IFS(D348=1,0,I345=1,0,J346=1,0,I347=1,0,J347=1,0,INDIRECT("ｄａｔａ!$"&amp;I$112&amp;"$"&amp;$B345)&gt;INDIRECT("kikan!$I$11"),0,INDIRECT("ｄａｔａ!$"&amp;J$112&amp;"$"&amp;$B345)&gt;=INDIRECT("ｄａｔａ!$"&amp;D$112&amp;"$"&amp;$B345),0,TRUE,1)</f>
        <v>0</v>
      </c>
      <c r="K345" s="80" cm="1">
        <f t="array" aca="1" ref="K345" ca="1">_xlfn.IFS(K346=1,0,K347=1,0,AND(INDIRECT("ｄａｔａ!$"&amp;K$112&amp;"$"&amp;$B346)&gt;0,INDIRECT("ｄａｔａ!$"&amp;K$112&amp;"$"&amp;$B346)&lt;10000),0,TRUE,1)</f>
        <v>0</v>
      </c>
      <c r="L345" s="80" cm="1">
        <f t="array" aca="1" ref="L345" ca="1">_xlfn.IFS(L346=1,0,L347=1,0,INDIRECT("ｄａｔａ!$"&amp;L$112&amp;"$"&amp;$B345)&lt;20000,1,TRUE,0)</f>
        <v>0</v>
      </c>
      <c r="M345" s="80">
        <v>0</v>
      </c>
      <c r="N345" s="80">
        <v>0</v>
      </c>
      <c r="O345" s="80" cm="1">
        <f t="array" aca="1" ref="O345" ca="1">_xlfn.IFS(O348=1,0,INDIRECT("ｄａｔａ!$"&amp;O$112&amp;"$"&amp;$B346)=4,1,TRUE,0)</f>
        <v>0</v>
      </c>
      <c r="P345" s="80" cm="1">
        <f t="array" aca="1" ref="P345" ca="1">_xlfn.IFS(P348=1,0,AND(INDIRECT("ｄａｔａ!$"&amp;P$112&amp;"$"&amp;$B346)&lt;=3,INDIRECT("ｄａｔａ!$"&amp;P$112&amp;"$"&amp;$B346)&gt;0),1,TRUE,0)</f>
        <v>0</v>
      </c>
      <c r="Q345" s="80" cm="1">
        <f t="array" aca="1" ref="Q345" ca="1">_xlfn.IFS(Q348=1,0,INDIRECT("ｄａｔａ!$"&amp;Q$112&amp;"$"&amp;$B345)=1,1,TRUE,0)</f>
        <v>0</v>
      </c>
      <c r="R345" s="80">
        <v>0</v>
      </c>
      <c r="S345" s="80">
        <v>0</v>
      </c>
      <c r="T345" s="80">
        <v>0</v>
      </c>
      <c r="U345" s="80">
        <v>0</v>
      </c>
      <c r="V345" s="80">
        <v>0</v>
      </c>
      <c r="W345" s="80">
        <v>0</v>
      </c>
      <c r="X345" s="80">
        <f ca="1">IF(AND(SUM($Y345:$AO345)=0,17-SUM($Y347:$AO347)&gt;1),1,0)</f>
        <v>0</v>
      </c>
      <c r="Y345" s="80" cm="1">
        <f t="array" aca="1" ref="Y345" ca="1">_xlfn.IFS(Y348=1,0,INDIRECT("ｄａｔａ!$"&amp;Y$112&amp;"$"&amp;$B345)=2,1,TRUE,0)</f>
        <v>0</v>
      </c>
      <c r="Z345" s="80" cm="1">
        <f t="array" aca="1" ref="Z345" ca="1">_xlfn.IFS(Z348=1,0,INDIRECT("ｄａｔａ!$"&amp;Z$112&amp;"$"&amp;$B345)=2,1,TRUE,0)</f>
        <v>0</v>
      </c>
      <c r="AA345" s="80" cm="1">
        <f t="array" aca="1" ref="AA345" ca="1">_xlfn.IFS(AA348=1,0,INDIRECT("ｄａｔａ!$"&amp;AA$112&amp;"$"&amp;$B345)=2,1,TRUE,0)</f>
        <v>0</v>
      </c>
      <c r="AB345" s="80" cm="1">
        <f t="array" aca="1" ref="AB345" ca="1">_xlfn.IFS(AB348=1,0,INDIRECT("ｄａｔａ!$"&amp;AB$112&amp;"$"&amp;$B345)=2,1,TRUE,0)</f>
        <v>0</v>
      </c>
      <c r="AC345" s="80" cm="1">
        <f t="array" aca="1" ref="AC345" ca="1">_xlfn.IFS(AC348=1,0,INDIRECT("ｄａｔａ!$"&amp;AC$112&amp;"$"&amp;$B345)=2,1,TRUE,0)</f>
        <v>0</v>
      </c>
      <c r="AD345" s="80" cm="1">
        <f t="array" aca="1" ref="AD345" ca="1">_xlfn.IFS(AD348=1,0,INDIRECT("ｄａｔａ!$"&amp;AD$112&amp;"$"&amp;$B345)=2,1,TRUE,0)</f>
        <v>0</v>
      </c>
      <c r="AE345" s="80" cm="1">
        <f t="array" aca="1" ref="AE345" ca="1">_xlfn.IFS(AE348=1,0,INDIRECT("ｄａｔａ!$"&amp;AE$112&amp;"$"&amp;$B345)=2,1,TRUE,0)</f>
        <v>0</v>
      </c>
      <c r="AF345" s="80" cm="1">
        <f t="array" aca="1" ref="AF345" ca="1">_xlfn.IFS(AF348=1,0,INDIRECT("ｄａｔａ!$"&amp;AF$112&amp;"$"&amp;$B345)=2,1,TRUE,0)</f>
        <v>0</v>
      </c>
      <c r="AG345" s="80" cm="1">
        <f t="array" aca="1" ref="AG345" ca="1">_xlfn.IFS(AG348=1,0,INDIRECT("ｄａｔａ!$"&amp;AG$112&amp;"$"&amp;$B345)=2,1,TRUE,0)</f>
        <v>0</v>
      </c>
      <c r="AH345" s="80" cm="1">
        <f t="array" aca="1" ref="AH345" ca="1">_xlfn.IFS(AH348=1,0,INDIRECT("ｄａｔａ!$"&amp;AH$112&amp;"$"&amp;$B345)=2,1,TRUE,0)</f>
        <v>0</v>
      </c>
      <c r="AI345" s="80" cm="1">
        <f t="array" aca="1" ref="AI345" ca="1">_xlfn.IFS(AI348=1,0,INDIRECT("ｄａｔａ!$"&amp;AI$112&amp;"$"&amp;$B345)=2,1,TRUE,0)</f>
        <v>0</v>
      </c>
      <c r="AJ345" s="80" cm="1">
        <f t="array" aca="1" ref="AJ345" ca="1">_xlfn.IFS(AJ348=1,0,INDIRECT("ｄａｔａ!$"&amp;AJ$112&amp;"$"&amp;$B345)=2,1,TRUE,0)</f>
        <v>0</v>
      </c>
      <c r="AK345" s="80" cm="1">
        <f t="array" aca="1" ref="AK345" ca="1">_xlfn.IFS(AK348=1,0,INDIRECT("ｄａｔａ!$"&amp;AK$112&amp;"$"&amp;$B345)=2,1,TRUE,0)</f>
        <v>0</v>
      </c>
      <c r="AL345" s="80" cm="1">
        <f t="array" aca="1" ref="AL345" ca="1">_xlfn.IFS(AL348=1,0,INDIRECT("ｄａｔａ!$"&amp;AL$112&amp;"$"&amp;$B345)=2,1,TRUE,0)</f>
        <v>0</v>
      </c>
      <c r="AM345" s="80" cm="1">
        <f t="array" aca="1" ref="AM345" ca="1">_xlfn.IFS(AM348=1,0,INDIRECT("ｄａｔａ!$"&amp;AM$112&amp;"$"&amp;$B345)=2,1,TRUE,0)</f>
        <v>0</v>
      </c>
      <c r="AN345" s="80" cm="1">
        <f t="array" aca="1" ref="AN345" ca="1">_xlfn.IFS(AN348=1,0,INDIRECT("ｄａｔａ!$"&amp;AN$112&amp;"$"&amp;$B345)=2,1,TRUE,0)</f>
        <v>0</v>
      </c>
      <c r="AO345" s="80" cm="1">
        <f t="array" aca="1" ref="AO345" ca="1">_xlfn.IFS(AO348=1,0,INDIRECT("ｄａｔａ!$"&amp;AO$112&amp;"$"&amp;$B345)=2,1,TRUE,0)</f>
        <v>0</v>
      </c>
      <c r="AP345" s="80">
        <f ca="1">IF(AND(SUM($AQ345:$AZ345)=0,10-SUM($AQ347:$AZ347)&gt;1),1,0)</f>
        <v>0</v>
      </c>
      <c r="AQ345" s="80" cm="1">
        <f t="array" aca="1" ref="AQ345" ca="1">_xlfn.IFS(AQ348=1,0,INDIRECT("ｄａｔａ!$"&amp;AQ$112&amp;"$"&amp;$B345)=2,1,TRUE,0)</f>
        <v>0</v>
      </c>
      <c r="AR345" s="80" cm="1">
        <f t="array" aca="1" ref="AR345" ca="1">_xlfn.IFS(AR348=1,0,INDIRECT("ｄａｔａ!$"&amp;AR$112&amp;"$"&amp;$B345)=2,1,TRUE,0)</f>
        <v>0</v>
      </c>
      <c r="AS345" s="80" cm="1">
        <f t="array" aca="1" ref="AS345" ca="1">_xlfn.IFS(AS348=1,0,INDIRECT("ｄａｔａ!$"&amp;AS$112&amp;"$"&amp;$B345)=2,1,TRUE,0)</f>
        <v>0</v>
      </c>
      <c r="AT345" s="80" cm="1">
        <f t="array" aca="1" ref="AT345" ca="1">_xlfn.IFS(AT348=1,0,INDIRECT("ｄａｔａ!$"&amp;AT$112&amp;"$"&amp;$B345)=2,1,TRUE,0)</f>
        <v>0</v>
      </c>
      <c r="AU345" s="80" cm="1">
        <f t="array" aca="1" ref="AU345" ca="1">_xlfn.IFS(AU348=1,0,INDIRECT("ｄａｔａ!$"&amp;AU$112&amp;"$"&amp;$B345)=2,1,TRUE,0)</f>
        <v>0</v>
      </c>
      <c r="AV345" s="80" cm="1">
        <f t="array" aca="1" ref="AV345" ca="1">_xlfn.IFS(AV348=1,0,INDIRECT("ｄａｔａ!$"&amp;AV$112&amp;"$"&amp;$B345)=2,1,TRUE,0)</f>
        <v>0</v>
      </c>
      <c r="AW345" s="80" cm="1">
        <f t="array" aca="1" ref="AW345" ca="1">_xlfn.IFS(AW348=1,0,INDIRECT("ｄａｔａ!$"&amp;AW$112&amp;"$"&amp;$B345)=2,1,TRUE,0)</f>
        <v>0</v>
      </c>
      <c r="AX345" s="80" cm="1">
        <f t="array" aca="1" ref="AX345" ca="1">_xlfn.IFS(AX348=1,0,INDIRECT("ｄａｔａ!$"&amp;AX$112&amp;"$"&amp;$B345)=2,1,TRUE,0)</f>
        <v>0</v>
      </c>
      <c r="AY345" s="80" cm="1">
        <f t="array" aca="1" ref="AY345" ca="1">_xlfn.IFS(AY348=1,0,INDIRECT("ｄａｔａ!$"&amp;AY$112&amp;"$"&amp;$B345)=2,1,TRUE,0)</f>
        <v>0</v>
      </c>
      <c r="AZ345" s="80" cm="1">
        <f t="array" aca="1" ref="AZ345" ca="1">_xlfn.IFS(AZ348=1,0,INDIRECT("ｄａｔａ!$"&amp;AZ$112&amp;"$"&amp;$B345)=2,1,TRUE,0)</f>
        <v>0</v>
      </c>
      <c r="BA345" s="80">
        <f ca="1">IF(AND(SUM($BB345:$BP345)=0,15-SUM($BB347:$BP347)&gt;1),1,0)</f>
        <v>0</v>
      </c>
      <c r="BB345" s="80" cm="1">
        <f t="array" aca="1" ref="BB345" ca="1">_xlfn.IFS(BB348=1,0,INDIRECT("ｄａｔａ!$"&amp;BB$112&amp;"$"&amp;$B345)=2,1,TRUE,0)</f>
        <v>0</v>
      </c>
      <c r="BC345" s="80" cm="1">
        <f t="array" aca="1" ref="BC345" ca="1">_xlfn.IFS(BC348=1,0,INDIRECT("ｄａｔａ!$"&amp;BC$112&amp;"$"&amp;$B345)=2,1,TRUE,0)</f>
        <v>0</v>
      </c>
      <c r="BD345" s="80" cm="1">
        <f t="array" aca="1" ref="BD345" ca="1">_xlfn.IFS(BD348=1,0,INDIRECT("ｄａｔａ!$"&amp;BD$112&amp;"$"&amp;$B345)=2,1,TRUE,0)</f>
        <v>0</v>
      </c>
      <c r="BE345" s="80" cm="1">
        <f t="array" aca="1" ref="BE345" ca="1">_xlfn.IFS(BE348=1,0,INDIRECT("ｄａｔａ!$"&amp;BE$112&amp;"$"&amp;$B345)=2,1,TRUE,0)</f>
        <v>0</v>
      </c>
      <c r="BF345" s="80" cm="1">
        <f t="array" aca="1" ref="BF345" ca="1">_xlfn.IFS(BF348=1,0,INDIRECT("ｄａｔａ!$"&amp;BF$112&amp;"$"&amp;$B345)=2,1,TRUE,0)</f>
        <v>0</v>
      </c>
      <c r="BG345" s="80" cm="1">
        <f t="array" aca="1" ref="BG345" ca="1">_xlfn.IFS(BG348=1,0,INDIRECT("ｄａｔａ!$"&amp;BG$112&amp;"$"&amp;$B345)=2,1,TRUE,0)</f>
        <v>0</v>
      </c>
      <c r="BH345" s="80" cm="1">
        <f t="array" aca="1" ref="BH345" ca="1">_xlfn.IFS(BH348=1,0,INDIRECT("ｄａｔａ!$"&amp;BH$112&amp;"$"&amp;$B345)=2,1,TRUE,0)</f>
        <v>0</v>
      </c>
      <c r="BI345" s="80" cm="1">
        <f t="array" aca="1" ref="BI345" ca="1">_xlfn.IFS(BI348=1,0,INDIRECT("ｄａｔａ!$"&amp;BI$112&amp;"$"&amp;$B345)=2,1,TRUE,0)</f>
        <v>0</v>
      </c>
      <c r="BJ345" s="80" cm="1">
        <f t="array" aca="1" ref="BJ345" ca="1">_xlfn.IFS(BJ348=1,0,INDIRECT("ｄａｔａ!$"&amp;BJ$112&amp;"$"&amp;$B345)=2,1,TRUE,0)</f>
        <v>0</v>
      </c>
      <c r="BK345" s="80" cm="1">
        <f t="array" aca="1" ref="BK345" ca="1">_xlfn.IFS(BK348=1,0,INDIRECT("ｄａｔａ!$"&amp;BK$112&amp;"$"&amp;$B345)=2,1,TRUE,0)</f>
        <v>0</v>
      </c>
      <c r="BL345" s="80" cm="1">
        <f t="array" aca="1" ref="BL345" ca="1">_xlfn.IFS(BL348=1,0,INDIRECT("ｄａｔａ!$"&amp;BL$112&amp;"$"&amp;$B345)=2,1,TRUE,0)</f>
        <v>0</v>
      </c>
      <c r="BM345" s="80" cm="1">
        <f t="array" aca="1" ref="BM345" ca="1">_xlfn.IFS(BM348=1,0,INDIRECT("ｄａｔａ!$"&amp;BM$112&amp;"$"&amp;$B345)=2,1,TRUE,0)</f>
        <v>0</v>
      </c>
      <c r="BN345" s="80" cm="1">
        <f t="array" aca="1" ref="BN345" ca="1">_xlfn.IFS(BN348=1,0,INDIRECT("ｄａｔａ!$"&amp;BN$112&amp;"$"&amp;$B345)=2,1,TRUE,0)</f>
        <v>0</v>
      </c>
      <c r="BO345" s="80" cm="1">
        <f t="array" aca="1" ref="BO345" ca="1">_xlfn.IFS(BO348=1,0,INDIRECT("ｄａｔａ!$"&amp;BO$112&amp;"$"&amp;$B345)=2,1,TRUE,0)</f>
        <v>0</v>
      </c>
      <c r="BP345" s="80" cm="1">
        <f t="array" aca="1" ref="BP345" ca="1">_xlfn.IFS(BP348=1,0,INDIRECT("ｄａｔａ!$"&amp;BP$112&amp;"$"&amp;$B345)=2,1,TRUE,0)</f>
        <v>0</v>
      </c>
    </row>
    <row r="346" spans="1:68" x14ac:dyDescent="0.2">
      <c r="B346" s="80">
        <f>VLOOKUP($A345,$A$11:$B$110,2,FALSE)</f>
        <v>65</v>
      </c>
      <c r="C346" s="80" t="s">
        <v>2437</v>
      </c>
      <c r="D346" s="80" cm="1">
        <f t="array" aca="1" ref="D346" ca="1">_xlfn.IFS(D347=1,0,AND(ISNUMBER(INDIRECT("ｄａｔａ!$"&amp;D$112&amp;"$"&amp;$B346)),INDIRECT("ｄａｔａ!$"&amp;D$112&amp;"$"&amp;$B346)&lt;=12,INDIRECT("ｄａｔａ!$"&amp;D$112&amp;"$"&amp;$B346)&gt;=1),0,TRUE,1)</f>
        <v>1</v>
      </c>
      <c r="F346" s="80">
        <v>0</v>
      </c>
      <c r="G346" s="80">
        <v>0</v>
      </c>
      <c r="H346" s="80">
        <v>0</v>
      </c>
      <c r="I346" s="80" cm="1">
        <f t="array" aca="1" ref="I346" ca="1">_xlfn.IFS(I347=1,0,AND(ISNUMBER(INDIRECT("ｄａｔａ!$"&amp;I$112&amp;"$"&amp;$B346)),LEN(INDIRECT("ｄａｔａ!$"&amp;I$112&amp;"$"&amp;$B346))=4),0,TRUE,1)</f>
        <v>0</v>
      </c>
      <c r="J346" s="80" cm="1">
        <f t="array" aca="1" ref="J346" ca="1">_xlfn.IFS(J347=1,0,AND(ISNUMBER(INDIRECT("ｄａｔａ!$"&amp;J$112&amp;"$"&amp;$B346)),INDIRECT("ｄａｔａ!$"&amp;J$112&amp;"$"&amp;$B346)&lt;=12,INDIRECT("ｄａｔａ!$"&amp;J$112&amp;"$"&amp;$B346)&gt;=1),0,TRUE,1)</f>
        <v>0</v>
      </c>
      <c r="K346" s="80" cm="1">
        <f t="array" aca="1" ref="K346" ca="1">_xlfn.IFS(K347=1,0,ISNUMBER(INDIRECT("ｄａｔａ!$"&amp;K$112&amp;"$"&amp;$B346)),0,TRUE,1)</f>
        <v>0</v>
      </c>
      <c r="L346" s="80" cm="1">
        <f t="array" aca="1" ref="L346" ca="1">_xlfn.IFS(L347=1,0,AND(ISNUMBER(INDIRECT("ｄａｔａ!$"&amp;L$112&amp;"$"&amp;$B346)),INDIRECT("ｄａｔａ!$"&amp;L$112&amp;"$"&amp;$B346)&gt;0),0,TRUE,1)</f>
        <v>0</v>
      </c>
      <c r="M346" s="80" cm="1">
        <f t="array" aca="1" ref="M346" ca="1">_xlfn.IFS(M347=1,0,AND(INDIRECT("ｄａｔａ!$"&amp;M$112&amp;"$"&amp;$B346)&lt;=5,INDIRECT("ｄａｔａ!$"&amp;M$112&amp;"$"&amp;$B346)&gt;0),0,TRUE,1)</f>
        <v>0</v>
      </c>
      <c r="N346" s="80" cm="1">
        <f t="array" aca="1" ref="N346" ca="1">_xlfn.IFS(N347=1,0,AND(INDIRECT("ｄａｔａ!$"&amp;N$112&amp;"$"&amp;$B346)&lt;=2,INDIRECT("ｄａｔａ!$"&amp;N$112&amp;"$"&amp;$B346)&gt;0),0,TRUE,1)</f>
        <v>0</v>
      </c>
      <c r="O346" s="80" cm="1">
        <f t="array" aca="1" ref="O346" ca="1">_xlfn.IFS(O347=1,0,AND(INDIRECT("ｄａｔａ!$"&amp;O$112&amp;"$"&amp;$B346)&lt;=4,INDIRECT("ｄａｔａ!$"&amp;O$112&amp;"$"&amp;$B346)&gt;0),0,TRUE,1)</f>
        <v>0</v>
      </c>
      <c r="P346" s="80" cm="1">
        <f t="array" aca="1" ref="P346" ca="1">_xlfn.IFS(P347=1,0,AND(INDIRECT("ｄａｔａ!$"&amp;P$112&amp;"$"&amp;$B346)&lt;=3,INDIRECT("ｄａｔａ!$"&amp;P$112&amp;"$"&amp;$B346)&gt;0),0,TRUE,1)</f>
        <v>0</v>
      </c>
      <c r="Q346" s="80" cm="1">
        <f t="array" aca="1" ref="Q346" ca="1">_xlfn.IFS(Q347=1,0,AND(INDIRECT("ｄａｔａ!$"&amp;Q$112&amp;"$"&amp;$B346)&lt;=2,INDIRECT("ｄａｔａ!$"&amp;Q$112&amp;"$"&amp;$B346)&gt;0),0,TRUE,1)</f>
        <v>0</v>
      </c>
      <c r="R346" s="80" cm="1">
        <f t="array" aca="1" ref="R346" ca="1">_xlfn.IFS(R347=1,0,AND(INDIRECT("ｄａｔａ!$"&amp;R$112&amp;"$"&amp;$B346)&lt;=10,INDIRECT("ｄａｔａ!$"&amp;R$112&amp;"$"&amp;$B346)&gt;0),0,TRUE,1)</f>
        <v>0</v>
      </c>
      <c r="S346" s="80" cm="1">
        <f t="array" aca="1" ref="S346" ca="1">_xlfn.IFS(S347=1,0,AND(INDIRECT("ｄａｔａ!$"&amp;S$112&amp;"$"&amp;$B346)&lt;=5,INDIRECT("ｄａｔａ!$"&amp;S$112&amp;"$"&amp;$B346)&gt;0),0,TRUE,1)</f>
        <v>0</v>
      </c>
      <c r="T346" s="80" cm="1">
        <f t="array" aca="1" ref="T346" ca="1">_xlfn.IFS(T347=1,0,AND(INDIRECT("ｄａｔａ!$"&amp;T$112&amp;"$"&amp;$B346)&lt;=9,INDIRECT("ｄａｔａ!$"&amp;T$112&amp;"$"&amp;$B346)&gt;0),0,TRUE,1)</f>
        <v>0</v>
      </c>
      <c r="U346" s="80" cm="1">
        <f t="array" aca="1" ref="U346" ca="1">_xlfn.IFS(U347=1,0,ISNUMBER(INDIRECT("ｄａｔａ!$"&amp;U$112&amp;"$"&amp;$B346)),0,TRUE,1)</f>
        <v>0</v>
      </c>
      <c r="V346" s="80" cm="1">
        <f t="array" aca="1" ref="V346" ca="1">_xlfn.IFS(V347=1,0,AND(INDIRECT("ｄａｔａ!$"&amp;V$112&amp;"$"&amp;$B346)&lt;=4,INDIRECT("ｄａｔａ!$"&amp;V$112&amp;"$"&amp;$B346)&gt;0),0,TRUE,1)</f>
        <v>0</v>
      </c>
      <c r="W346" s="80" cm="1">
        <f t="array" aca="1" ref="W346" ca="1">_xlfn.IFS(W347=1,0,AND(INDIRECT("ｄａｔａ!$"&amp;W$112&amp;"$"&amp;$B346)&lt;=2,INDIRECT("ｄａｔａ!$"&amp;W$112&amp;"$"&amp;$B346)&gt;0),0,TRUE,1)</f>
        <v>0</v>
      </c>
      <c r="X346" s="80">
        <f ca="1">IF(SUM($Y345:$AO345)&gt;1,1,0)</f>
        <v>0</v>
      </c>
      <c r="Y346" s="80" cm="1">
        <f t="array" aca="1" ref="Y346" ca="1">_xlfn.IFS(Y348=1,0,Y347=1,0,AND(INDIRECT("ｄａｔａ!$"&amp;Y$112&amp;"$"&amp;$B346)&lt;=2,INDIRECT("ｄａｔａ!$"&amp;Y$112&amp;"$"&amp;$B346)&gt;0),0,TRUE,1)</f>
        <v>0</v>
      </c>
      <c r="Z346" s="80" cm="1">
        <f t="array" aca="1" ref="Z346" ca="1">_xlfn.IFS(Z348=1,0,Z347=1,0,AND(INDIRECT("ｄａｔａ!$"&amp;Z$112&amp;"$"&amp;$B346)&lt;=2,INDIRECT("ｄａｔａ!$"&amp;Z$112&amp;"$"&amp;$B346)&gt;0),0,TRUE,1)</f>
        <v>0</v>
      </c>
      <c r="AA346" s="80" cm="1">
        <f t="array" aca="1" ref="AA346" ca="1">_xlfn.IFS(AA348=1,0,AA347=1,0,AND(INDIRECT("ｄａｔａ!$"&amp;AA$112&amp;"$"&amp;$B346)&lt;=2,INDIRECT("ｄａｔａ!$"&amp;AA$112&amp;"$"&amp;$B346)&gt;0),0,TRUE,1)</f>
        <v>0</v>
      </c>
      <c r="AB346" s="80" cm="1">
        <f t="array" aca="1" ref="AB346" ca="1">_xlfn.IFS(AB348=1,0,AB347=1,0,AND(INDIRECT("ｄａｔａ!$"&amp;AB$112&amp;"$"&amp;$B346)&lt;=2,INDIRECT("ｄａｔａ!$"&amp;AB$112&amp;"$"&amp;$B346)&gt;0),0,TRUE,1)</f>
        <v>0</v>
      </c>
      <c r="AC346" s="80" cm="1">
        <f t="array" aca="1" ref="AC346" ca="1">_xlfn.IFS(AC348=1,0,AC347=1,0,AND(INDIRECT("ｄａｔａ!$"&amp;AC$112&amp;"$"&amp;$B346)&lt;=2,INDIRECT("ｄａｔａ!$"&amp;AC$112&amp;"$"&amp;$B346)&gt;0),0,TRUE,1)</f>
        <v>0</v>
      </c>
      <c r="AD346" s="80" cm="1">
        <f t="array" aca="1" ref="AD346" ca="1">_xlfn.IFS(AD348=1,0,AD347=1,0,AND(INDIRECT("ｄａｔａ!$"&amp;AD$112&amp;"$"&amp;$B346)&lt;=2,INDIRECT("ｄａｔａ!$"&amp;AD$112&amp;"$"&amp;$B346)&gt;0),0,TRUE,1)</f>
        <v>0</v>
      </c>
      <c r="AE346" s="80" cm="1">
        <f t="array" aca="1" ref="AE346" ca="1">_xlfn.IFS(AE348=1,0,AE347=1,0,AND(INDIRECT("ｄａｔａ!$"&amp;AE$112&amp;"$"&amp;$B346)&lt;=2,INDIRECT("ｄａｔａ!$"&amp;AE$112&amp;"$"&amp;$B346)&gt;0),0,TRUE,1)</f>
        <v>0</v>
      </c>
      <c r="AF346" s="80" cm="1">
        <f t="array" aca="1" ref="AF346" ca="1">_xlfn.IFS(AF348=1,0,AF347=1,0,AND(INDIRECT("ｄａｔａ!$"&amp;AF$112&amp;"$"&amp;$B346)&lt;=2,INDIRECT("ｄａｔａ!$"&amp;AF$112&amp;"$"&amp;$B346)&gt;0),0,TRUE,1)</f>
        <v>0</v>
      </c>
      <c r="AG346" s="80" cm="1">
        <f t="array" aca="1" ref="AG346" ca="1">_xlfn.IFS(AG348=1,0,AG347=1,0,AND(INDIRECT("ｄａｔａ!$"&amp;AG$112&amp;"$"&amp;$B346)&lt;=2,INDIRECT("ｄａｔａ!$"&amp;AG$112&amp;"$"&amp;$B346)&gt;0),0,TRUE,1)</f>
        <v>0</v>
      </c>
      <c r="AH346" s="80" cm="1">
        <f t="array" aca="1" ref="AH346" ca="1">_xlfn.IFS(AH348=1,0,AH347=1,0,AND(INDIRECT("ｄａｔａ!$"&amp;AH$112&amp;"$"&amp;$B346)&lt;=2,INDIRECT("ｄａｔａ!$"&amp;AH$112&amp;"$"&amp;$B346)&gt;0),0,TRUE,1)</f>
        <v>0</v>
      </c>
      <c r="AI346" s="80" cm="1">
        <f t="array" aca="1" ref="AI346" ca="1">_xlfn.IFS(AI348=1,0,AI347=1,0,AND(INDIRECT("ｄａｔａ!$"&amp;AI$112&amp;"$"&amp;$B346)&lt;=2,INDIRECT("ｄａｔａ!$"&amp;AI$112&amp;"$"&amp;$B346)&gt;0),0,TRUE,1)</f>
        <v>0</v>
      </c>
      <c r="AJ346" s="80" cm="1">
        <f t="array" aca="1" ref="AJ346" ca="1">_xlfn.IFS(AJ348=1,0,AJ347=1,0,AND(INDIRECT("ｄａｔａ!$"&amp;AJ$112&amp;"$"&amp;$B346)&lt;=2,INDIRECT("ｄａｔａ!$"&amp;AJ$112&amp;"$"&amp;$B346)&gt;0),0,TRUE,1)</f>
        <v>0</v>
      </c>
      <c r="AK346" s="80" cm="1">
        <f t="array" aca="1" ref="AK346" ca="1">_xlfn.IFS(AK348=1,0,AK347=1,0,AND(INDIRECT("ｄａｔａ!$"&amp;AK$112&amp;"$"&amp;$B346)&lt;=2,INDIRECT("ｄａｔａ!$"&amp;AK$112&amp;"$"&amp;$B346)&gt;0),0,TRUE,1)</f>
        <v>0</v>
      </c>
      <c r="AL346" s="80" cm="1">
        <f t="array" aca="1" ref="AL346" ca="1">_xlfn.IFS(AL348=1,0,AL347=1,0,AND(INDIRECT("ｄａｔａ!$"&amp;AL$112&amp;"$"&amp;$B346)&lt;=2,INDIRECT("ｄａｔａ!$"&amp;AL$112&amp;"$"&amp;$B346)&gt;0),0,TRUE,1)</f>
        <v>0</v>
      </c>
      <c r="AM346" s="80" cm="1">
        <f t="array" aca="1" ref="AM346" ca="1">_xlfn.IFS(AM348=1,0,AM347=1,0,AND(INDIRECT("ｄａｔａ!$"&amp;AM$112&amp;"$"&amp;$B346)&lt;=2,INDIRECT("ｄａｔａ!$"&amp;AM$112&amp;"$"&amp;$B346)&gt;0),0,TRUE,1)</f>
        <v>0</v>
      </c>
      <c r="AN346" s="80" cm="1">
        <f t="array" aca="1" ref="AN346" ca="1">_xlfn.IFS(AN348=1,0,AN347=1,0,AND(INDIRECT("ｄａｔａ!$"&amp;AN$112&amp;"$"&amp;$B346)&lt;=2,INDIRECT("ｄａｔａ!$"&amp;AN$112&amp;"$"&amp;$B346)&gt;0),0,TRUE,1)</f>
        <v>0</v>
      </c>
      <c r="AO346" s="80" cm="1">
        <f t="array" aca="1" ref="AO346" ca="1">_xlfn.IFS(AO348=1,0,AO347=1,0,AND(INDIRECT("ｄａｔａ!$"&amp;AO$112&amp;"$"&amp;$B346)&lt;=2,INDIRECT("ｄａｔａ!$"&amp;AO$112&amp;"$"&amp;$B346)&gt;0),0,TRUE,1)</f>
        <v>0</v>
      </c>
      <c r="AP346" s="80">
        <f ca="1">IF(SUM($AQ345:$AZ345)&gt;1,1,0)</f>
        <v>0</v>
      </c>
      <c r="AQ346" s="80" cm="1">
        <f t="array" aca="1" ref="AQ346" ca="1">_xlfn.IFS(AQ348=1,0,AQ347=1,0,AND(INDIRECT("ｄａｔａ!$"&amp;AQ$112&amp;"$"&amp;$B346)&lt;=2,INDIRECT("ｄａｔａ!$"&amp;AQ$112&amp;"$"&amp;$B346)&gt;0),0,TRUE,1)</f>
        <v>0</v>
      </c>
      <c r="AR346" s="80" cm="1">
        <f t="array" aca="1" ref="AR346" ca="1">_xlfn.IFS(AR348=1,0,AR347=1,0,AND(INDIRECT("ｄａｔａ!$"&amp;AR$112&amp;"$"&amp;$B346)&lt;=2,INDIRECT("ｄａｔａ!$"&amp;AR$112&amp;"$"&amp;$B346)&gt;0),0,TRUE,1)</f>
        <v>0</v>
      </c>
      <c r="AS346" s="80" cm="1">
        <f t="array" aca="1" ref="AS346" ca="1">_xlfn.IFS(AS348=1,0,AS347=1,0,AND(INDIRECT("ｄａｔａ!$"&amp;AS$112&amp;"$"&amp;$B346)&lt;=2,INDIRECT("ｄａｔａ!$"&amp;AS$112&amp;"$"&amp;$B346)&gt;0),0,TRUE,1)</f>
        <v>0</v>
      </c>
      <c r="AT346" s="80" cm="1">
        <f t="array" aca="1" ref="AT346" ca="1">_xlfn.IFS(AT348=1,0,AT347=1,0,AND(INDIRECT("ｄａｔａ!$"&amp;AT$112&amp;"$"&amp;$B346)&lt;=2,INDIRECT("ｄａｔａ!$"&amp;AT$112&amp;"$"&amp;$B346)&gt;0),0,TRUE,1)</f>
        <v>0</v>
      </c>
      <c r="AU346" s="80" cm="1">
        <f t="array" aca="1" ref="AU346" ca="1">_xlfn.IFS(AU348=1,0,AU347=1,0,AND(INDIRECT("ｄａｔａ!$"&amp;AU$112&amp;"$"&amp;$B346)&lt;=2,INDIRECT("ｄａｔａ!$"&amp;AU$112&amp;"$"&amp;$B346)&gt;0),0,TRUE,1)</f>
        <v>0</v>
      </c>
      <c r="AV346" s="80" cm="1">
        <f t="array" aca="1" ref="AV346" ca="1">_xlfn.IFS(AV348=1,0,AV347=1,0,AND(INDIRECT("ｄａｔａ!$"&amp;AV$112&amp;"$"&amp;$B346)&lt;=2,INDIRECT("ｄａｔａ!$"&amp;AV$112&amp;"$"&amp;$B346)&gt;0),0,TRUE,1)</f>
        <v>0</v>
      </c>
      <c r="AW346" s="80" cm="1">
        <f t="array" aca="1" ref="AW346" ca="1">_xlfn.IFS(AW348=1,0,AW347=1,0,AND(INDIRECT("ｄａｔａ!$"&amp;AW$112&amp;"$"&amp;$B346)&lt;=2,INDIRECT("ｄａｔａ!$"&amp;AW$112&amp;"$"&amp;$B346)&gt;0),0,TRUE,1)</f>
        <v>0</v>
      </c>
      <c r="AX346" s="80" cm="1">
        <f t="array" aca="1" ref="AX346" ca="1">_xlfn.IFS(AX348=1,0,AX347=1,0,AND(INDIRECT("ｄａｔａ!$"&amp;AX$112&amp;"$"&amp;$B346)&lt;=2,INDIRECT("ｄａｔａ!$"&amp;AX$112&amp;"$"&amp;$B346)&gt;0),0,TRUE,1)</f>
        <v>0</v>
      </c>
      <c r="AY346" s="80" cm="1">
        <f t="array" aca="1" ref="AY346" ca="1">_xlfn.IFS(AY348=1,0,AY347=1,0,AND(INDIRECT("ｄａｔａ!$"&amp;AY$112&amp;"$"&amp;$B346)&lt;=2,INDIRECT("ｄａｔａ!$"&amp;AY$112&amp;"$"&amp;$B346)&gt;0),0,TRUE,1)</f>
        <v>0</v>
      </c>
      <c r="AZ346" s="80" cm="1">
        <f t="array" aca="1" ref="AZ346" ca="1">_xlfn.IFS(AZ348=1,0,AZ347=1,0,AND(INDIRECT("ｄａｔａ!$"&amp;AZ$112&amp;"$"&amp;$B346)&lt;=2,INDIRECT("ｄａｔａ!$"&amp;AZ$112&amp;"$"&amp;$B346)&gt;0),0,TRUE,1)</f>
        <v>0</v>
      </c>
      <c r="BA346" s="80">
        <f ca="1">IF(SUM($BB345:$BP345)&gt;1,1,0)</f>
        <v>0</v>
      </c>
      <c r="BB346" s="80" cm="1">
        <f t="array" aca="1" ref="BB346" ca="1">_xlfn.IFS(BB348=1,0,BB347=1,0,AND(INDIRECT("ｄａｔａ!$"&amp;BB$112&amp;"$"&amp;$B346)&lt;=2,INDIRECT("ｄａｔａ!$"&amp;BB$112&amp;"$"&amp;$B346)&gt;0),0,TRUE,1)</f>
        <v>0</v>
      </c>
      <c r="BC346" s="80" cm="1">
        <f t="array" aca="1" ref="BC346" ca="1">_xlfn.IFS(BC348=1,0,BC347=1,0,AND(INDIRECT("ｄａｔａ!$"&amp;BC$112&amp;"$"&amp;$B346)&lt;=2,INDIRECT("ｄａｔａ!$"&amp;BC$112&amp;"$"&amp;$B346)&gt;0),0,TRUE,1)</f>
        <v>0</v>
      </c>
      <c r="BD346" s="80" cm="1">
        <f t="array" aca="1" ref="BD346" ca="1">_xlfn.IFS(BD348=1,0,BD347=1,0,AND(INDIRECT("ｄａｔａ!$"&amp;BD$112&amp;"$"&amp;$B346)&lt;=2,INDIRECT("ｄａｔａ!$"&amp;BD$112&amp;"$"&amp;$B346)&gt;0),0,TRUE,1)</f>
        <v>0</v>
      </c>
      <c r="BE346" s="80" cm="1">
        <f t="array" aca="1" ref="BE346" ca="1">_xlfn.IFS(BE348=1,0,BE347=1,0,AND(INDIRECT("ｄａｔａ!$"&amp;BE$112&amp;"$"&amp;$B346)&lt;=2,INDIRECT("ｄａｔａ!$"&amp;BE$112&amp;"$"&amp;$B346)&gt;0),0,TRUE,1)</f>
        <v>0</v>
      </c>
      <c r="BF346" s="80" cm="1">
        <f t="array" aca="1" ref="BF346" ca="1">_xlfn.IFS(BF348=1,0,BF347=1,0,AND(INDIRECT("ｄａｔａ!$"&amp;BF$112&amp;"$"&amp;$B346)&lt;=2,INDIRECT("ｄａｔａ!$"&amp;BF$112&amp;"$"&amp;$B346)&gt;0),0,TRUE,1)</f>
        <v>0</v>
      </c>
      <c r="BG346" s="80" cm="1">
        <f t="array" aca="1" ref="BG346" ca="1">_xlfn.IFS(BG348=1,0,BG347=1,0,AND(INDIRECT("ｄａｔａ!$"&amp;BG$112&amp;"$"&amp;$B346)&lt;=2,INDIRECT("ｄａｔａ!$"&amp;BG$112&amp;"$"&amp;$B346)&gt;0),0,TRUE,1)</f>
        <v>0</v>
      </c>
      <c r="BH346" s="80" cm="1">
        <f t="array" aca="1" ref="BH346" ca="1">_xlfn.IFS(BH348=1,0,BH347=1,0,AND(INDIRECT("ｄａｔａ!$"&amp;BH$112&amp;"$"&amp;$B346)&lt;=2,INDIRECT("ｄａｔａ!$"&amp;BH$112&amp;"$"&amp;$B346)&gt;0),0,TRUE,1)</f>
        <v>0</v>
      </c>
      <c r="BI346" s="80" cm="1">
        <f t="array" aca="1" ref="BI346" ca="1">_xlfn.IFS(BI348=1,0,BI347=1,0,AND(INDIRECT("ｄａｔａ!$"&amp;BI$112&amp;"$"&amp;$B346)&lt;=2,INDIRECT("ｄａｔａ!$"&amp;BI$112&amp;"$"&amp;$B346)&gt;0),0,TRUE,1)</f>
        <v>0</v>
      </c>
      <c r="BJ346" s="80" cm="1">
        <f t="array" aca="1" ref="BJ346" ca="1">_xlfn.IFS(BJ348=1,0,BJ347=1,0,AND(INDIRECT("ｄａｔａ!$"&amp;BJ$112&amp;"$"&amp;$B346)&lt;=2,INDIRECT("ｄａｔａ!$"&amp;BJ$112&amp;"$"&amp;$B346)&gt;0),0,TRUE,1)</f>
        <v>0</v>
      </c>
      <c r="BK346" s="80" cm="1">
        <f t="array" aca="1" ref="BK346" ca="1">_xlfn.IFS(BK348=1,0,BK347=1,0,AND(INDIRECT("ｄａｔａ!$"&amp;BK$112&amp;"$"&amp;$B346)&lt;=2,INDIRECT("ｄａｔａ!$"&amp;BK$112&amp;"$"&amp;$B346)&gt;0),0,TRUE,1)</f>
        <v>0</v>
      </c>
      <c r="BL346" s="80" cm="1">
        <f t="array" aca="1" ref="BL346" ca="1">_xlfn.IFS(BL348=1,0,BL347=1,0,AND(INDIRECT("ｄａｔａ!$"&amp;BL$112&amp;"$"&amp;$B346)&lt;=2,INDIRECT("ｄａｔａ!$"&amp;BL$112&amp;"$"&amp;$B346)&gt;0),0,TRUE,1)</f>
        <v>0</v>
      </c>
      <c r="BM346" s="80" cm="1">
        <f t="array" aca="1" ref="BM346" ca="1">_xlfn.IFS(BM348=1,0,BM347=1,0,AND(INDIRECT("ｄａｔａ!$"&amp;BM$112&amp;"$"&amp;$B346)&lt;=2,INDIRECT("ｄａｔａ!$"&amp;BM$112&amp;"$"&amp;$B346)&gt;0),0,TRUE,1)</f>
        <v>0</v>
      </c>
      <c r="BN346" s="80" cm="1">
        <f t="array" aca="1" ref="BN346" ca="1">_xlfn.IFS(BN348=1,0,BN347=1,0,AND(INDIRECT("ｄａｔａ!$"&amp;BN$112&amp;"$"&amp;$B346)&lt;=2,INDIRECT("ｄａｔａ!$"&amp;BN$112&amp;"$"&amp;$B346)&gt;0),0,TRUE,1)</f>
        <v>0</v>
      </c>
      <c r="BO346" s="80" cm="1">
        <f t="array" aca="1" ref="BO346" ca="1">_xlfn.IFS(BO348=1,0,BO347=1,0,AND(INDIRECT("ｄａｔａ!$"&amp;BO$112&amp;"$"&amp;$B346)&lt;=2,INDIRECT("ｄａｔａ!$"&amp;BO$112&amp;"$"&amp;$B346)&gt;0),0,TRUE,1)</f>
        <v>0</v>
      </c>
      <c r="BP346" s="80" cm="1">
        <f t="array" aca="1" ref="BP346" ca="1">_xlfn.IFS(BP348=1,0,BP347=1,0,AND(INDIRECT("ｄａｔａ!$"&amp;BP$112&amp;"$"&amp;$B346)&lt;=2,INDIRECT("ｄａｔａ!$"&amp;BP$112&amp;"$"&amp;$B346)&gt;0),0,TRUE,1)</f>
        <v>0</v>
      </c>
    </row>
    <row r="347" spans="1:68" x14ac:dyDescent="0.2">
      <c r="B347" s="80">
        <f>VLOOKUP($A345,$A$11:$B$110,2,FALSE)</f>
        <v>65</v>
      </c>
      <c r="C347" s="80" t="s">
        <v>2425</v>
      </c>
      <c r="D347" s="80" cm="1">
        <f t="array" aca="1" ref="D347" ca="1">_xlfn.IFS(D348=1,0,TRIM(INDIRECT("ｄａｔａ!$"&amp;D$112&amp;"$"&amp;$B347))="",1,TRIM(INDIRECT("ｄａｔａ!$"&amp;D$112&amp;"$"&amp;$B347))&lt;&gt;"",0)</f>
        <v>0</v>
      </c>
      <c r="F347" s="80" cm="1">
        <f t="array" aca="1" ref="F347" ca="1">_xlfn.IFS(F348=1,0,TRIM(INDIRECT("ｄａｔａ!$"&amp;F$112&amp;"$"&amp;$B347))="",1,TRIM(INDIRECT("ｄａｔａ!$"&amp;F$112&amp;"$"&amp;$B347))&lt;&gt;"",0)</f>
        <v>1</v>
      </c>
      <c r="G347" s="80" cm="1">
        <f t="array" aca="1" ref="G347" ca="1">_xlfn.IFS(G348=1,0,TRIM(INDIRECT("ｄａｔａ!$"&amp;G$112&amp;"$"&amp;$B347))="",1,TRIM(INDIRECT("ｄａｔａ!$"&amp;G$112&amp;"$"&amp;$B347))&lt;&gt;"",0)</f>
        <v>1</v>
      </c>
      <c r="H347" s="80" cm="1">
        <f t="array" aca="1" ref="H347" ca="1">_xlfn.IFS(H348=1,0,TRIM(INDIRECT("ｄａｔａ!$"&amp;H$112&amp;"$"&amp;$B347))="",1,TRIM(INDIRECT("ｄａｔａ!$"&amp;H$112&amp;"$"&amp;$B347))&lt;&gt;"",0)</f>
        <v>1</v>
      </c>
      <c r="I347" s="80" cm="1">
        <f t="array" aca="1" ref="I347" ca="1">_xlfn.IFS(I348=1,0,TRIM(INDIRECT("ｄａｔａ!$"&amp;I$112&amp;"$"&amp;$B347))="",1,TRIM(INDIRECT("ｄａｔａ!$"&amp;I$112&amp;"$"&amp;$B347))&lt;&gt;"",0)</f>
        <v>1</v>
      </c>
      <c r="J347" s="80" cm="1">
        <f t="array" aca="1" ref="J347" ca="1">_xlfn.IFS(J348=1,0,TRIM(INDIRECT("ｄａｔａ!$"&amp;J$112&amp;"$"&amp;$B347))="",1,TRIM(INDIRECT("ｄａｔａ!$"&amp;J$112&amp;"$"&amp;$B347))&lt;&gt;"",0)</f>
        <v>1</v>
      </c>
      <c r="K347" s="80" cm="1">
        <f t="array" aca="1" ref="K347" ca="1">_xlfn.IFS(K348=1,0,TRIM(INDIRECT("ｄａｔａ!$"&amp;K$112&amp;"$"&amp;$B347))="",1,TRIM(INDIRECT("ｄａｔａ!$"&amp;K$112&amp;"$"&amp;$B347))&lt;&gt;"",0)</f>
        <v>1</v>
      </c>
      <c r="L347" s="80" cm="1">
        <f t="array" aca="1" ref="L347" ca="1">_xlfn.IFS(L348=1,0,TRIM(INDIRECT("ｄａｔａ!$"&amp;L$112&amp;"$"&amp;$B347))="",1,TRIM(INDIRECT("ｄａｔａ!$"&amp;L$112&amp;"$"&amp;$B347))&lt;&gt;"",0)</f>
        <v>1</v>
      </c>
      <c r="M347" s="80" cm="1">
        <f t="array" aca="1" ref="M347" ca="1">_xlfn.IFS(M348=1,0,TRIM(INDIRECT("ｄａｔａ!$"&amp;M$112&amp;"$"&amp;$B347))="",1,TRIM(INDIRECT("ｄａｔａ!$"&amp;M$112&amp;"$"&amp;$B347))&lt;&gt;"",0)</f>
        <v>1</v>
      </c>
      <c r="N347" s="80" cm="1">
        <f t="array" aca="1" ref="N347" ca="1">_xlfn.IFS(N348=1,0,TRIM(INDIRECT("ｄａｔａ!$"&amp;N$112&amp;"$"&amp;$B347))="",1,TRIM(INDIRECT("ｄａｔａ!$"&amp;N$112&amp;"$"&amp;$B347))&lt;&gt;"",0)</f>
        <v>1</v>
      </c>
      <c r="O347" s="80" cm="1">
        <f t="array" aca="1" ref="O347" ca="1">_xlfn.IFS(O348=1,0,TRIM(INDIRECT("ｄａｔａ!$"&amp;O$112&amp;"$"&amp;$B347))="",1,TRIM(INDIRECT("ｄａｔａ!$"&amp;O$112&amp;"$"&amp;$B347))&lt;&gt;"",0)</f>
        <v>1</v>
      </c>
      <c r="P347" s="80" cm="1">
        <f t="array" aca="1" ref="P347" ca="1">_xlfn.IFS(P348=1,0,TRIM(INDIRECT("ｄａｔａ!$"&amp;P$112&amp;"$"&amp;$B347))="",1,TRIM(INDIRECT("ｄａｔａ!$"&amp;P$112&amp;"$"&amp;$B347))&lt;&gt;"",0)</f>
        <v>1</v>
      </c>
      <c r="Q347" s="80" cm="1">
        <f t="array" aca="1" ref="Q347" ca="1">_xlfn.IFS(Q348=1,0,TRIM(INDIRECT("ｄａｔａ!$"&amp;Q$112&amp;"$"&amp;$B347))="",1,TRIM(INDIRECT("ｄａｔａ!$"&amp;Q$112&amp;"$"&amp;$B347))&lt;&gt;"",0)</f>
        <v>1</v>
      </c>
      <c r="R347" s="80" cm="1">
        <f t="array" aca="1" ref="R347" ca="1">_xlfn.IFS(R348=1,0,TRIM(INDIRECT("ｄａｔａ!$"&amp;R$112&amp;"$"&amp;$B347))="",1,TRIM(INDIRECT("ｄａｔａ!$"&amp;R$112&amp;"$"&amp;$B347))&lt;&gt;"",0)</f>
        <v>1</v>
      </c>
      <c r="S347" s="80" cm="1">
        <f t="array" aca="1" ref="S347" ca="1">_xlfn.IFS(S348=1,0,TRIM(INDIRECT("ｄａｔａ!$"&amp;S$112&amp;"$"&amp;$B347))="",1,TRIM(INDIRECT("ｄａｔａ!$"&amp;S$112&amp;"$"&amp;$B347))&lt;&gt;"",0)</f>
        <v>1</v>
      </c>
      <c r="T347" s="80" cm="1">
        <f t="array" aca="1" ref="T347" ca="1">_xlfn.IFS(T348=1,0,TRIM(INDIRECT("ｄａｔａ!$"&amp;T$112&amp;"$"&amp;$B347))="",1,TRIM(INDIRECT("ｄａｔａ!$"&amp;T$112&amp;"$"&amp;$B347))&lt;&gt;"",0)</f>
        <v>1</v>
      </c>
      <c r="U347" s="80" cm="1">
        <f t="array" aca="1" ref="U347" ca="1">_xlfn.IFS(U348=1,0,TRIM(INDIRECT("ｄａｔａ!$"&amp;U$112&amp;"$"&amp;$B347))="",1,TRIM(INDIRECT("ｄａｔａ!$"&amp;U$112&amp;"$"&amp;$B347))&lt;&gt;"",0)</f>
        <v>1</v>
      </c>
      <c r="V347" s="80" cm="1">
        <f t="array" aca="1" ref="V347" ca="1">_xlfn.IFS(V348=1,0,TRIM(INDIRECT("ｄａｔａ!$"&amp;V$112&amp;"$"&amp;$B347))="",1,TRIM(INDIRECT("ｄａｔａ!$"&amp;V$112&amp;"$"&amp;$B347))&lt;&gt;"",0)</f>
        <v>1</v>
      </c>
      <c r="W347" s="80" cm="1">
        <f t="array" aca="1" ref="W347" ca="1">_xlfn.IFS(W348=1,0,TRIM(INDIRECT("ｄａｔａ!$"&amp;W$112&amp;"$"&amp;$B347))="",1,TRIM(INDIRECT("ｄａｔａ!$"&amp;W$112&amp;"$"&amp;$B347))&lt;&gt;"",0)</f>
        <v>1</v>
      </c>
      <c r="X347" s="80">
        <f ca="1">IF(SUM($Y347:$AO347)=17,1,0)</f>
        <v>1</v>
      </c>
      <c r="Y347" s="80" cm="1">
        <f t="array" aca="1" ref="Y347" ca="1">_xlfn.IFS(Y348=1,0,TRIM(INDIRECT("ｄａｔａ!$"&amp;Y$112&amp;"$"&amp;$B347))="",1,TRIM(INDIRECT("ｄａｔａ!$"&amp;Y$112&amp;"$"&amp;$B347))&lt;&gt;"",0)</f>
        <v>1</v>
      </c>
      <c r="Z347" s="80" cm="1">
        <f t="array" aca="1" ref="Z347" ca="1">_xlfn.IFS(Z348=1,0,TRIM(INDIRECT("ｄａｔａ!$"&amp;Z$112&amp;"$"&amp;$B347))="",1,TRIM(INDIRECT("ｄａｔａ!$"&amp;Z$112&amp;"$"&amp;$B347))&lt;&gt;"",0)</f>
        <v>1</v>
      </c>
      <c r="AA347" s="80" cm="1">
        <f t="array" aca="1" ref="AA347" ca="1">_xlfn.IFS(AA348=1,0,TRIM(INDIRECT("ｄａｔａ!$"&amp;AA$112&amp;"$"&amp;$B347))="",1,TRIM(INDIRECT("ｄａｔａ!$"&amp;AA$112&amp;"$"&amp;$B347))&lt;&gt;"",0)</f>
        <v>1</v>
      </c>
      <c r="AB347" s="80" cm="1">
        <f t="array" aca="1" ref="AB347" ca="1">_xlfn.IFS(AB348=1,0,TRIM(INDIRECT("ｄａｔａ!$"&amp;AB$112&amp;"$"&amp;$B347))="",1,TRIM(INDIRECT("ｄａｔａ!$"&amp;AB$112&amp;"$"&amp;$B347))&lt;&gt;"",0)</f>
        <v>1</v>
      </c>
      <c r="AC347" s="80" cm="1">
        <f t="array" aca="1" ref="AC347" ca="1">_xlfn.IFS(AC348=1,0,TRIM(INDIRECT("ｄａｔａ!$"&amp;AC$112&amp;"$"&amp;$B347))="",1,TRIM(INDIRECT("ｄａｔａ!$"&amp;AC$112&amp;"$"&amp;$B347))&lt;&gt;"",0)</f>
        <v>1</v>
      </c>
      <c r="AD347" s="80" cm="1">
        <f t="array" aca="1" ref="AD347" ca="1">_xlfn.IFS(AD348=1,0,TRIM(INDIRECT("ｄａｔａ!$"&amp;AD$112&amp;"$"&amp;$B347))="",1,TRIM(INDIRECT("ｄａｔａ!$"&amp;AD$112&amp;"$"&amp;$B347))&lt;&gt;"",0)</f>
        <v>1</v>
      </c>
      <c r="AE347" s="80" cm="1">
        <f t="array" aca="1" ref="AE347" ca="1">_xlfn.IFS(AE348=1,0,TRIM(INDIRECT("ｄａｔａ!$"&amp;AE$112&amp;"$"&amp;$B347))="",1,TRIM(INDIRECT("ｄａｔａ!$"&amp;AE$112&amp;"$"&amp;$B347))&lt;&gt;"",0)</f>
        <v>1</v>
      </c>
      <c r="AF347" s="80" cm="1">
        <f t="array" aca="1" ref="AF347" ca="1">_xlfn.IFS(AF348=1,0,TRIM(INDIRECT("ｄａｔａ!$"&amp;AF$112&amp;"$"&amp;$B347))="",1,TRIM(INDIRECT("ｄａｔａ!$"&amp;AF$112&amp;"$"&amp;$B347))&lt;&gt;"",0)</f>
        <v>1</v>
      </c>
      <c r="AG347" s="80" cm="1">
        <f t="array" aca="1" ref="AG347" ca="1">_xlfn.IFS(AG348=1,0,TRIM(INDIRECT("ｄａｔａ!$"&amp;AG$112&amp;"$"&amp;$B347))="",1,TRIM(INDIRECT("ｄａｔａ!$"&amp;AG$112&amp;"$"&amp;$B347))&lt;&gt;"",0)</f>
        <v>1</v>
      </c>
      <c r="AH347" s="80" cm="1">
        <f t="array" aca="1" ref="AH347" ca="1">_xlfn.IFS(AH348=1,0,TRIM(INDIRECT("ｄａｔａ!$"&amp;AH$112&amp;"$"&amp;$B347))="",1,TRIM(INDIRECT("ｄａｔａ!$"&amp;AH$112&amp;"$"&amp;$B347))&lt;&gt;"",0)</f>
        <v>1</v>
      </c>
      <c r="AI347" s="80" cm="1">
        <f t="array" aca="1" ref="AI347" ca="1">_xlfn.IFS(AI348=1,0,TRIM(INDIRECT("ｄａｔａ!$"&amp;AI$112&amp;"$"&amp;$B347))="",1,TRIM(INDIRECT("ｄａｔａ!$"&amp;AI$112&amp;"$"&amp;$B347))&lt;&gt;"",0)</f>
        <v>1</v>
      </c>
      <c r="AJ347" s="80" cm="1">
        <f t="array" aca="1" ref="AJ347" ca="1">_xlfn.IFS(AJ348=1,0,TRIM(INDIRECT("ｄａｔａ!$"&amp;AJ$112&amp;"$"&amp;$B347))="",1,TRIM(INDIRECT("ｄａｔａ!$"&amp;AJ$112&amp;"$"&amp;$B347))&lt;&gt;"",0)</f>
        <v>1</v>
      </c>
      <c r="AK347" s="80" cm="1">
        <f t="array" aca="1" ref="AK347" ca="1">_xlfn.IFS(AK348=1,0,TRIM(INDIRECT("ｄａｔａ!$"&amp;AK$112&amp;"$"&amp;$B347))="",1,TRIM(INDIRECT("ｄａｔａ!$"&amp;AK$112&amp;"$"&amp;$B347))&lt;&gt;"",0)</f>
        <v>1</v>
      </c>
      <c r="AL347" s="80" cm="1">
        <f t="array" aca="1" ref="AL347" ca="1">_xlfn.IFS(AL348=1,0,TRIM(INDIRECT("ｄａｔａ!$"&amp;AL$112&amp;"$"&amp;$B347))="",1,TRIM(INDIRECT("ｄａｔａ!$"&amp;AL$112&amp;"$"&amp;$B347))&lt;&gt;"",0)</f>
        <v>1</v>
      </c>
      <c r="AM347" s="80" cm="1">
        <f t="array" aca="1" ref="AM347" ca="1">_xlfn.IFS(AM348=1,0,TRIM(INDIRECT("ｄａｔａ!$"&amp;AM$112&amp;"$"&amp;$B347))="",1,TRIM(INDIRECT("ｄａｔａ!$"&amp;AM$112&amp;"$"&amp;$B347))&lt;&gt;"",0)</f>
        <v>1</v>
      </c>
      <c r="AN347" s="80" cm="1">
        <f t="array" aca="1" ref="AN347" ca="1">_xlfn.IFS(AN348=1,0,TRIM(INDIRECT("ｄａｔａ!$"&amp;AN$112&amp;"$"&amp;$B347))="",1,TRIM(INDIRECT("ｄａｔａ!$"&amp;AN$112&amp;"$"&amp;$B347))&lt;&gt;"",0)</f>
        <v>1</v>
      </c>
      <c r="AO347" s="80" cm="1">
        <f t="array" aca="1" ref="AO347" ca="1">_xlfn.IFS(AO348=1,0,TRIM(INDIRECT("ｄａｔａ!$"&amp;AO$112&amp;"$"&amp;$B347))="",1,TRIM(INDIRECT("ｄａｔａ!$"&amp;AO$112&amp;"$"&amp;$B347))&lt;&gt;"",0)</f>
        <v>1</v>
      </c>
      <c r="AP347" s="80">
        <f ca="1">IF(SUM($AQ347:$AZ347)=10,1,0)</f>
        <v>1</v>
      </c>
      <c r="AQ347" s="80" cm="1">
        <f t="array" aca="1" ref="AQ347" ca="1">_xlfn.IFS(AQ348=1,0,TRIM(INDIRECT("ｄａｔａ!$"&amp;AQ$112&amp;"$"&amp;$B347))="",1,TRIM(INDIRECT("ｄａｔａ!$"&amp;AQ$112&amp;"$"&amp;$B347))&lt;&gt;"",0)</f>
        <v>1</v>
      </c>
      <c r="AR347" s="80" cm="1">
        <f t="array" aca="1" ref="AR347" ca="1">_xlfn.IFS(AR348=1,0,TRIM(INDIRECT("ｄａｔａ!$"&amp;AR$112&amp;"$"&amp;$B347))="",1,TRIM(INDIRECT("ｄａｔａ!$"&amp;AR$112&amp;"$"&amp;$B347))&lt;&gt;"",0)</f>
        <v>1</v>
      </c>
      <c r="AS347" s="80" cm="1">
        <f t="array" aca="1" ref="AS347" ca="1">_xlfn.IFS(AS348=1,0,TRIM(INDIRECT("ｄａｔａ!$"&amp;AS$112&amp;"$"&amp;$B347))="",1,TRIM(INDIRECT("ｄａｔａ!$"&amp;AS$112&amp;"$"&amp;$B347))&lt;&gt;"",0)</f>
        <v>1</v>
      </c>
      <c r="AT347" s="80" cm="1">
        <f t="array" aca="1" ref="AT347" ca="1">_xlfn.IFS(AT348=1,0,TRIM(INDIRECT("ｄａｔａ!$"&amp;AT$112&amp;"$"&amp;$B347))="",1,TRIM(INDIRECT("ｄａｔａ!$"&amp;AT$112&amp;"$"&amp;$B347))&lt;&gt;"",0)</f>
        <v>1</v>
      </c>
      <c r="AU347" s="80" cm="1">
        <f t="array" aca="1" ref="AU347" ca="1">_xlfn.IFS(AU348=1,0,TRIM(INDIRECT("ｄａｔａ!$"&amp;AU$112&amp;"$"&amp;$B347))="",1,TRIM(INDIRECT("ｄａｔａ!$"&amp;AU$112&amp;"$"&amp;$B347))&lt;&gt;"",0)</f>
        <v>1</v>
      </c>
      <c r="AV347" s="80" cm="1">
        <f t="array" aca="1" ref="AV347" ca="1">_xlfn.IFS(AV348=1,0,TRIM(INDIRECT("ｄａｔａ!$"&amp;AV$112&amp;"$"&amp;$B347))="",1,TRIM(INDIRECT("ｄａｔａ!$"&amp;AV$112&amp;"$"&amp;$B347))&lt;&gt;"",0)</f>
        <v>1</v>
      </c>
      <c r="AW347" s="80" cm="1">
        <f t="array" aca="1" ref="AW347" ca="1">_xlfn.IFS(AW348=1,0,TRIM(INDIRECT("ｄａｔａ!$"&amp;AW$112&amp;"$"&amp;$B347))="",1,TRIM(INDIRECT("ｄａｔａ!$"&amp;AW$112&amp;"$"&amp;$B347))&lt;&gt;"",0)</f>
        <v>1</v>
      </c>
      <c r="AX347" s="80" cm="1">
        <f t="array" aca="1" ref="AX347" ca="1">_xlfn.IFS(AX348=1,0,TRIM(INDIRECT("ｄａｔａ!$"&amp;AX$112&amp;"$"&amp;$B347))="",1,TRIM(INDIRECT("ｄａｔａ!$"&amp;AX$112&amp;"$"&amp;$B347))&lt;&gt;"",0)</f>
        <v>1</v>
      </c>
      <c r="AY347" s="80" cm="1">
        <f t="array" aca="1" ref="AY347" ca="1">_xlfn.IFS(AY348=1,0,TRIM(INDIRECT("ｄａｔａ!$"&amp;AY$112&amp;"$"&amp;$B347))="",1,TRIM(INDIRECT("ｄａｔａ!$"&amp;AY$112&amp;"$"&amp;$B347))&lt;&gt;"",0)</f>
        <v>1</v>
      </c>
      <c r="AZ347" s="80" cm="1">
        <f t="array" aca="1" ref="AZ347" ca="1">_xlfn.IFS(AZ348=1,0,TRIM(INDIRECT("ｄａｔａ!$"&amp;AZ$112&amp;"$"&amp;$B347))="",1,TRIM(INDIRECT("ｄａｔａ!$"&amp;AZ$112&amp;"$"&amp;$B347))&lt;&gt;"",0)</f>
        <v>1</v>
      </c>
      <c r="BA347" s="80">
        <f ca="1">IF(SUM($BB347:$BP347)=15,1,0)</f>
        <v>1</v>
      </c>
      <c r="BB347" s="80" cm="1">
        <f t="array" aca="1" ref="BB347" ca="1">_xlfn.IFS(BB348=1,0,TRIM(INDIRECT("ｄａｔａ!$"&amp;BB$112&amp;"$"&amp;$B347))="",1,TRIM(INDIRECT("ｄａｔａ!$"&amp;BB$112&amp;"$"&amp;$B347))&lt;&gt;"",0)</f>
        <v>1</v>
      </c>
      <c r="BC347" s="80" cm="1">
        <f t="array" aca="1" ref="BC347" ca="1">_xlfn.IFS(BC348=1,0,TRIM(INDIRECT("ｄａｔａ!$"&amp;BC$112&amp;"$"&amp;$B347))="",1,TRIM(INDIRECT("ｄａｔａ!$"&amp;BC$112&amp;"$"&amp;$B347))&lt;&gt;"",0)</f>
        <v>1</v>
      </c>
      <c r="BD347" s="80" cm="1">
        <f t="array" aca="1" ref="BD347" ca="1">_xlfn.IFS(BD348=1,0,TRIM(INDIRECT("ｄａｔａ!$"&amp;BD$112&amp;"$"&amp;$B347))="",1,TRIM(INDIRECT("ｄａｔａ!$"&amp;BD$112&amp;"$"&amp;$B347))&lt;&gt;"",0)</f>
        <v>1</v>
      </c>
      <c r="BE347" s="80" cm="1">
        <f t="array" aca="1" ref="BE347" ca="1">_xlfn.IFS(BE348=1,0,TRIM(INDIRECT("ｄａｔａ!$"&amp;BE$112&amp;"$"&amp;$B347))="",1,TRIM(INDIRECT("ｄａｔａ!$"&amp;BE$112&amp;"$"&amp;$B347))&lt;&gt;"",0)</f>
        <v>1</v>
      </c>
      <c r="BF347" s="80" cm="1">
        <f t="array" aca="1" ref="BF347" ca="1">_xlfn.IFS(BF348=1,0,TRIM(INDIRECT("ｄａｔａ!$"&amp;BF$112&amp;"$"&amp;$B347))="",1,TRIM(INDIRECT("ｄａｔａ!$"&amp;BF$112&amp;"$"&amp;$B347))&lt;&gt;"",0)</f>
        <v>1</v>
      </c>
      <c r="BG347" s="80" cm="1">
        <f t="array" aca="1" ref="BG347" ca="1">_xlfn.IFS(BG348=1,0,TRIM(INDIRECT("ｄａｔａ!$"&amp;BG$112&amp;"$"&amp;$B347))="",1,TRIM(INDIRECT("ｄａｔａ!$"&amp;BG$112&amp;"$"&amp;$B347))&lt;&gt;"",0)</f>
        <v>1</v>
      </c>
      <c r="BH347" s="80" cm="1">
        <f t="array" aca="1" ref="BH347" ca="1">_xlfn.IFS(BH348=1,0,TRIM(INDIRECT("ｄａｔａ!$"&amp;BH$112&amp;"$"&amp;$B347))="",1,TRIM(INDIRECT("ｄａｔａ!$"&amp;BH$112&amp;"$"&amp;$B347))&lt;&gt;"",0)</f>
        <v>1</v>
      </c>
      <c r="BI347" s="80" cm="1">
        <f t="array" aca="1" ref="BI347" ca="1">_xlfn.IFS(BI348=1,0,TRIM(INDIRECT("ｄａｔａ!$"&amp;BI$112&amp;"$"&amp;$B347))="",1,TRIM(INDIRECT("ｄａｔａ!$"&amp;BI$112&amp;"$"&amp;$B347))&lt;&gt;"",0)</f>
        <v>1</v>
      </c>
      <c r="BJ347" s="80" cm="1">
        <f t="array" aca="1" ref="BJ347" ca="1">_xlfn.IFS(BJ348=1,0,TRIM(INDIRECT("ｄａｔａ!$"&amp;BJ$112&amp;"$"&amp;$B347))="",1,TRIM(INDIRECT("ｄａｔａ!$"&amp;BJ$112&amp;"$"&amp;$B347))&lt;&gt;"",0)</f>
        <v>1</v>
      </c>
      <c r="BK347" s="80" cm="1">
        <f t="array" aca="1" ref="BK347" ca="1">_xlfn.IFS(BK348=1,0,TRIM(INDIRECT("ｄａｔａ!$"&amp;BK$112&amp;"$"&amp;$B347))="",1,TRIM(INDIRECT("ｄａｔａ!$"&amp;BK$112&amp;"$"&amp;$B347))&lt;&gt;"",0)</f>
        <v>1</v>
      </c>
      <c r="BL347" s="80" cm="1">
        <f t="array" aca="1" ref="BL347" ca="1">_xlfn.IFS(BL348=1,0,TRIM(INDIRECT("ｄａｔａ!$"&amp;BL$112&amp;"$"&amp;$B347))="",1,TRIM(INDIRECT("ｄａｔａ!$"&amp;BL$112&amp;"$"&amp;$B347))&lt;&gt;"",0)</f>
        <v>1</v>
      </c>
      <c r="BM347" s="80" cm="1">
        <f t="array" aca="1" ref="BM347" ca="1">_xlfn.IFS(BM348=1,0,TRIM(INDIRECT("ｄａｔａ!$"&amp;BM$112&amp;"$"&amp;$B347))="",1,TRIM(INDIRECT("ｄａｔａ!$"&amp;BM$112&amp;"$"&amp;$B347))&lt;&gt;"",0)</f>
        <v>1</v>
      </c>
      <c r="BN347" s="80" cm="1">
        <f t="array" aca="1" ref="BN347" ca="1">_xlfn.IFS(BN348=1,0,TRIM(INDIRECT("ｄａｔａ!$"&amp;BN$112&amp;"$"&amp;$B347))="",1,TRIM(INDIRECT("ｄａｔａ!$"&amp;BN$112&amp;"$"&amp;$B347))&lt;&gt;"",0)</f>
        <v>1</v>
      </c>
      <c r="BO347" s="80" cm="1">
        <f t="array" aca="1" ref="BO347" ca="1">_xlfn.IFS(BO348=1,0,TRIM(INDIRECT("ｄａｔａ!$"&amp;BO$112&amp;"$"&amp;$B347))="",1,TRIM(INDIRECT("ｄａｔａ!$"&amp;BO$112&amp;"$"&amp;$B347))&lt;&gt;"",0)</f>
        <v>1</v>
      </c>
      <c r="BP347" s="80" cm="1">
        <f t="array" aca="1" ref="BP347" ca="1">_xlfn.IFS(BP348=1,0,TRIM(INDIRECT("ｄａｔａ!$"&amp;BP$112&amp;"$"&amp;$B347))="",1,TRIM(INDIRECT("ｄａｔａ!$"&amp;BP$112&amp;"$"&amp;$B347))&lt;&gt;"",0)</f>
        <v>1</v>
      </c>
    </row>
    <row r="348" spans="1:68" x14ac:dyDescent="0.2">
      <c r="B348" s="80">
        <f>VLOOKUP($A345,$A$11:$B$110,2,FALSE)</f>
        <v>65</v>
      </c>
      <c r="C348" s="80" t="s">
        <v>2430</v>
      </c>
      <c r="D348" s="80" cm="1">
        <f t="array" aca="1" ref="D348" ca="1">IF(ISERROR(INDIRECT("ｄａｔａ!$"&amp;D$112&amp;"$"&amp;$B348)),1,0)</f>
        <v>0</v>
      </c>
      <c r="F348" s="80" cm="1">
        <f t="array" aca="1" ref="F348" ca="1">IF(ISERROR(INDIRECT("ｄａｔａ!$"&amp;F$112&amp;"$"&amp;$B348)),1,0)</f>
        <v>0</v>
      </c>
      <c r="G348" s="80" cm="1">
        <f t="array" aca="1" ref="G348" ca="1">IF(ISERROR(INDIRECT("ｄａｔａ!$"&amp;G$112&amp;"$"&amp;$B348)),1,0)</f>
        <v>0</v>
      </c>
      <c r="H348" s="80" cm="1">
        <f t="array" aca="1" ref="H348" ca="1">IF(ISERROR(INDIRECT("ｄａｔａ!$"&amp;H$112&amp;"$"&amp;$B348)),1,0)</f>
        <v>0</v>
      </c>
      <c r="I348" s="80" cm="1">
        <f t="array" aca="1" ref="I348" ca="1">IF(ISERROR(INDIRECT("ｄａｔａ!$"&amp;I$112&amp;"$"&amp;$B348)),1,0)</f>
        <v>0</v>
      </c>
      <c r="J348" s="80" cm="1">
        <f t="array" aca="1" ref="J348" ca="1">IF(ISERROR(INDIRECT("ｄａｔａ!$"&amp;J$112&amp;"$"&amp;$B348)),1,0)</f>
        <v>0</v>
      </c>
      <c r="K348" s="80" cm="1">
        <f t="array" aca="1" ref="K348" ca="1">IF(ISERROR(INDIRECT("ｄａｔａ!$"&amp;K$112&amp;"$"&amp;$B348)),1,0)</f>
        <v>0</v>
      </c>
      <c r="L348" s="80" cm="1">
        <f t="array" aca="1" ref="L348" ca="1">IF(ISERROR(INDIRECT("ｄａｔａ!$"&amp;L$112&amp;"$"&amp;$B348)),1,0)</f>
        <v>0</v>
      </c>
      <c r="M348" s="80" cm="1">
        <f t="array" aca="1" ref="M348" ca="1">IF(ISERROR(INDIRECT("ｄａｔａ!$"&amp;M$112&amp;"$"&amp;$B348)),1,0)</f>
        <v>0</v>
      </c>
      <c r="N348" s="80" cm="1">
        <f t="array" aca="1" ref="N348" ca="1">IF(ISERROR(INDIRECT("ｄａｔａ!$"&amp;N$112&amp;"$"&amp;$B348)),1,0)</f>
        <v>0</v>
      </c>
      <c r="O348" s="80" cm="1">
        <f t="array" aca="1" ref="O348" ca="1">IF(ISERROR(INDIRECT("ｄａｔａ!$"&amp;O$112&amp;"$"&amp;$B348)),1,0)</f>
        <v>0</v>
      </c>
      <c r="P348" s="80" cm="1">
        <f t="array" aca="1" ref="P348" ca="1">IF(ISERROR(INDIRECT("ｄａｔａ!$"&amp;P$112&amp;"$"&amp;$B348)),1,0)</f>
        <v>0</v>
      </c>
      <c r="Q348" s="80" cm="1">
        <f t="array" aca="1" ref="Q348" ca="1">IF(ISERROR(INDIRECT("ｄａｔａ!$"&amp;Q$112&amp;"$"&amp;$B348)),1,0)</f>
        <v>0</v>
      </c>
      <c r="R348" s="80" cm="1">
        <f t="array" aca="1" ref="R348" ca="1">IF(ISERROR(INDIRECT("ｄａｔａ!$"&amp;R$112&amp;"$"&amp;$B348)),1,0)</f>
        <v>0</v>
      </c>
      <c r="S348" s="80" cm="1">
        <f t="array" aca="1" ref="S348" ca="1">IF(ISERROR(INDIRECT("ｄａｔａ!$"&amp;S$112&amp;"$"&amp;$B348)),1,0)</f>
        <v>0</v>
      </c>
      <c r="T348" s="80" cm="1">
        <f t="array" aca="1" ref="T348" ca="1">IF(ISERROR(INDIRECT("ｄａｔａ!$"&amp;T$112&amp;"$"&amp;$B348)),1,0)</f>
        <v>0</v>
      </c>
      <c r="U348" s="80" cm="1">
        <f t="array" aca="1" ref="U348" ca="1">IF(ISERROR(INDIRECT("ｄａｔａ!$"&amp;U$112&amp;"$"&amp;$B348)),1,0)</f>
        <v>0</v>
      </c>
      <c r="V348" s="80" cm="1">
        <f t="array" aca="1" ref="V348" ca="1">IF(ISERROR(INDIRECT("ｄａｔａ!$"&amp;V$112&amp;"$"&amp;$B348)),1,0)</f>
        <v>0</v>
      </c>
      <c r="W348" s="80" cm="1">
        <f t="array" aca="1" ref="W348" ca="1">IF(ISERROR(INDIRECT("ｄａｔａ!$"&amp;W$112&amp;"$"&amp;$B348)),1,0)</f>
        <v>0</v>
      </c>
      <c r="X348" s="80">
        <f ca="1">IF(SUM($Y346:$AO346,$Y348:$AO348)&gt;0,1,0)</f>
        <v>0</v>
      </c>
      <c r="Y348" s="80" cm="1">
        <f t="array" aca="1" ref="Y348" ca="1">IF(ISERROR(INDIRECT("ｄａｔａ!$"&amp;Y$112&amp;"$"&amp;$B348)),1,0)</f>
        <v>0</v>
      </c>
      <c r="Z348" s="80" cm="1">
        <f t="array" aca="1" ref="Z348" ca="1">IF(ISERROR(INDIRECT("ｄａｔａ!$"&amp;Z$112&amp;"$"&amp;$B348)),1,0)</f>
        <v>0</v>
      </c>
      <c r="AA348" s="80" cm="1">
        <f t="array" aca="1" ref="AA348" ca="1">IF(ISERROR(INDIRECT("ｄａｔａ!$"&amp;AA$112&amp;"$"&amp;$B348)),1,0)</f>
        <v>0</v>
      </c>
      <c r="AB348" s="80" cm="1">
        <f t="array" aca="1" ref="AB348" ca="1">IF(ISERROR(INDIRECT("ｄａｔａ!$"&amp;AB$112&amp;"$"&amp;$B348)),1,0)</f>
        <v>0</v>
      </c>
      <c r="AC348" s="80" cm="1">
        <f t="array" aca="1" ref="AC348" ca="1">IF(ISERROR(INDIRECT("ｄａｔａ!$"&amp;AC$112&amp;"$"&amp;$B348)),1,0)</f>
        <v>0</v>
      </c>
      <c r="AD348" s="80" cm="1">
        <f t="array" aca="1" ref="AD348" ca="1">IF(ISERROR(INDIRECT("ｄａｔａ!$"&amp;AD$112&amp;"$"&amp;$B348)),1,0)</f>
        <v>0</v>
      </c>
      <c r="AE348" s="80" cm="1">
        <f t="array" aca="1" ref="AE348" ca="1">IF(ISERROR(INDIRECT("ｄａｔａ!$"&amp;AE$112&amp;"$"&amp;$B348)),1,0)</f>
        <v>0</v>
      </c>
      <c r="AF348" s="80" cm="1">
        <f t="array" aca="1" ref="AF348" ca="1">IF(ISERROR(INDIRECT("ｄａｔａ!$"&amp;AF$112&amp;"$"&amp;$B348)),1,0)</f>
        <v>0</v>
      </c>
      <c r="AG348" s="80" cm="1">
        <f t="array" aca="1" ref="AG348" ca="1">IF(ISERROR(INDIRECT("ｄａｔａ!$"&amp;AG$112&amp;"$"&amp;$B348)),1,0)</f>
        <v>0</v>
      </c>
      <c r="AH348" s="80" cm="1">
        <f t="array" aca="1" ref="AH348" ca="1">IF(ISERROR(INDIRECT("ｄａｔａ!$"&amp;AH$112&amp;"$"&amp;$B348)),1,0)</f>
        <v>0</v>
      </c>
      <c r="AI348" s="80" cm="1">
        <f t="array" aca="1" ref="AI348" ca="1">IF(ISERROR(INDIRECT("ｄａｔａ!$"&amp;AI$112&amp;"$"&amp;$B348)),1,0)</f>
        <v>0</v>
      </c>
      <c r="AJ348" s="80" cm="1">
        <f t="array" aca="1" ref="AJ348" ca="1">IF(ISERROR(INDIRECT("ｄａｔａ!$"&amp;AJ$112&amp;"$"&amp;$B348)),1,0)</f>
        <v>0</v>
      </c>
      <c r="AK348" s="80" cm="1">
        <f t="array" aca="1" ref="AK348" ca="1">IF(ISERROR(INDIRECT("ｄａｔａ!$"&amp;AK$112&amp;"$"&amp;$B348)),1,0)</f>
        <v>0</v>
      </c>
      <c r="AL348" s="80" cm="1">
        <f t="array" aca="1" ref="AL348" ca="1">IF(ISERROR(INDIRECT("ｄａｔａ!$"&amp;AL$112&amp;"$"&amp;$B348)),1,0)</f>
        <v>0</v>
      </c>
      <c r="AM348" s="80" cm="1">
        <f t="array" aca="1" ref="AM348" ca="1">IF(ISERROR(INDIRECT("ｄａｔａ!$"&amp;AM$112&amp;"$"&amp;$B348)),1,0)</f>
        <v>0</v>
      </c>
      <c r="AN348" s="80" cm="1">
        <f t="array" aca="1" ref="AN348" ca="1">IF(ISERROR(INDIRECT("ｄａｔａ!$"&amp;AN$112&amp;"$"&amp;$B348)),1,0)</f>
        <v>0</v>
      </c>
      <c r="AO348" s="80" cm="1">
        <f t="array" aca="1" ref="AO348" ca="1">IF(ISERROR(INDIRECT("ｄａｔａ!$"&amp;AO$112&amp;"$"&amp;$B348)),1,0)</f>
        <v>0</v>
      </c>
      <c r="AP348" s="80">
        <f ca="1">IF(SUM($AQ346:$AZ346,$AQ348:$AZ348)&gt;0,1,0)</f>
        <v>0</v>
      </c>
      <c r="AQ348" s="80" cm="1">
        <f t="array" aca="1" ref="AQ348" ca="1">IF(ISERROR(INDIRECT("ｄａｔａ!$"&amp;AQ$112&amp;"$"&amp;$B348)),1,0)</f>
        <v>0</v>
      </c>
      <c r="AR348" s="80" cm="1">
        <f t="array" aca="1" ref="AR348" ca="1">IF(ISERROR(INDIRECT("ｄａｔａ!$"&amp;AR$112&amp;"$"&amp;$B348)),1,0)</f>
        <v>0</v>
      </c>
      <c r="AS348" s="80" cm="1">
        <f t="array" aca="1" ref="AS348" ca="1">IF(ISERROR(INDIRECT("ｄａｔａ!$"&amp;AS$112&amp;"$"&amp;$B348)),1,0)</f>
        <v>0</v>
      </c>
      <c r="AT348" s="80" cm="1">
        <f t="array" aca="1" ref="AT348" ca="1">IF(ISERROR(INDIRECT("ｄａｔａ!$"&amp;AT$112&amp;"$"&amp;$B348)),1,0)</f>
        <v>0</v>
      </c>
      <c r="AU348" s="80" cm="1">
        <f t="array" aca="1" ref="AU348" ca="1">IF(ISERROR(INDIRECT("ｄａｔａ!$"&amp;AU$112&amp;"$"&amp;$B348)),1,0)</f>
        <v>0</v>
      </c>
      <c r="AV348" s="80" cm="1">
        <f t="array" aca="1" ref="AV348" ca="1">IF(ISERROR(INDIRECT("ｄａｔａ!$"&amp;AV$112&amp;"$"&amp;$B348)),1,0)</f>
        <v>0</v>
      </c>
      <c r="AW348" s="80" cm="1">
        <f t="array" aca="1" ref="AW348" ca="1">IF(ISERROR(INDIRECT("ｄａｔａ!$"&amp;AW$112&amp;"$"&amp;$B348)),1,0)</f>
        <v>0</v>
      </c>
      <c r="AX348" s="80" cm="1">
        <f t="array" aca="1" ref="AX348" ca="1">IF(ISERROR(INDIRECT("ｄａｔａ!$"&amp;AX$112&amp;"$"&amp;$B348)),1,0)</f>
        <v>0</v>
      </c>
      <c r="AY348" s="80" cm="1">
        <f t="array" aca="1" ref="AY348" ca="1">IF(ISERROR(INDIRECT("ｄａｔａ!$"&amp;AY$112&amp;"$"&amp;$B348)),1,0)</f>
        <v>0</v>
      </c>
      <c r="AZ348" s="80" cm="1">
        <f t="array" aca="1" ref="AZ348" ca="1">IF(ISERROR(INDIRECT("ｄａｔａ!$"&amp;AZ$112&amp;"$"&amp;$B348)),1,0)</f>
        <v>0</v>
      </c>
      <c r="BA348" s="80">
        <f ca="1">IF(SUM($BB346:$BP346,$BB348:$BP348)&gt;0,1,0)</f>
        <v>0</v>
      </c>
      <c r="BB348" s="80" cm="1">
        <f t="array" aca="1" ref="BB348" ca="1">IF(ISERROR(INDIRECT("ｄａｔａ!$"&amp;BB$112&amp;"$"&amp;$B348)),1,0)</f>
        <v>0</v>
      </c>
      <c r="BC348" s="80" cm="1">
        <f t="array" aca="1" ref="BC348" ca="1">IF(ISERROR(INDIRECT("ｄａｔａ!$"&amp;BC$112&amp;"$"&amp;$B348)),1,0)</f>
        <v>0</v>
      </c>
      <c r="BD348" s="80" cm="1">
        <f t="array" aca="1" ref="BD348" ca="1">IF(ISERROR(INDIRECT("ｄａｔａ!$"&amp;BD$112&amp;"$"&amp;$B348)),1,0)</f>
        <v>0</v>
      </c>
      <c r="BE348" s="80" cm="1">
        <f t="array" aca="1" ref="BE348" ca="1">IF(ISERROR(INDIRECT("ｄａｔａ!$"&amp;BE$112&amp;"$"&amp;$B348)),1,0)</f>
        <v>0</v>
      </c>
      <c r="BF348" s="80" cm="1">
        <f t="array" aca="1" ref="BF348" ca="1">IF(ISERROR(INDIRECT("ｄａｔａ!$"&amp;BF$112&amp;"$"&amp;$B348)),1,0)</f>
        <v>0</v>
      </c>
      <c r="BG348" s="80" cm="1">
        <f t="array" aca="1" ref="BG348" ca="1">IF(ISERROR(INDIRECT("ｄａｔａ!$"&amp;BG$112&amp;"$"&amp;$B348)),1,0)</f>
        <v>0</v>
      </c>
      <c r="BH348" s="80" cm="1">
        <f t="array" aca="1" ref="BH348" ca="1">IF(ISERROR(INDIRECT("ｄａｔａ!$"&amp;BH$112&amp;"$"&amp;$B348)),1,0)</f>
        <v>0</v>
      </c>
      <c r="BI348" s="80" cm="1">
        <f t="array" aca="1" ref="BI348" ca="1">IF(ISERROR(INDIRECT("ｄａｔａ!$"&amp;BI$112&amp;"$"&amp;$B348)),1,0)</f>
        <v>0</v>
      </c>
      <c r="BJ348" s="80" cm="1">
        <f t="array" aca="1" ref="BJ348" ca="1">IF(ISERROR(INDIRECT("ｄａｔａ!$"&amp;BJ$112&amp;"$"&amp;$B348)),1,0)</f>
        <v>0</v>
      </c>
      <c r="BK348" s="80" cm="1">
        <f t="array" aca="1" ref="BK348" ca="1">IF(ISERROR(INDIRECT("ｄａｔａ!$"&amp;BK$112&amp;"$"&amp;$B348)),1,0)</f>
        <v>0</v>
      </c>
      <c r="BL348" s="80" cm="1">
        <f t="array" aca="1" ref="BL348" ca="1">IF(ISERROR(INDIRECT("ｄａｔａ!$"&amp;BL$112&amp;"$"&amp;$B348)),1,0)</f>
        <v>0</v>
      </c>
      <c r="BM348" s="80" cm="1">
        <f t="array" aca="1" ref="BM348" ca="1">IF(ISERROR(INDIRECT("ｄａｔａ!$"&amp;BM$112&amp;"$"&amp;$B348)),1,0)</f>
        <v>0</v>
      </c>
      <c r="BN348" s="80" cm="1">
        <f t="array" aca="1" ref="BN348" ca="1">IF(ISERROR(INDIRECT("ｄａｔａ!$"&amp;BN$112&amp;"$"&amp;$B348)),1,0)</f>
        <v>0</v>
      </c>
      <c r="BO348" s="80" cm="1">
        <f t="array" aca="1" ref="BO348" ca="1">IF(ISERROR(INDIRECT("ｄａｔａ!$"&amp;BO$112&amp;"$"&amp;$B348)),1,0)</f>
        <v>0</v>
      </c>
      <c r="BP348" s="80" cm="1">
        <f t="array" aca="1" ref="BP348" ca="1">IF(ISERROR(INDIRECT("ｄａｔａ!$"&amp;BP$112&amp;"$"&amp;$B348)),1,0)</f>
        <v>0</v>
      </c>
    </row>
    <row r="349" spans="1:68" x14ac:dyDescent="0.2">
      <c r="A349" s="80" t="s">
        <v>2377</v>
      </c>
      <c r="B349" s="80">
        <f>VLOOKUP($A349,$A$11:$B$110,2,FALSE)</f>
        <v>66</v>
      </c>
      <c r="C349" s="80" t="s">
        <v>2435</v>
      </c>
      <c r="D349" s="80" cm="1">
        <f t="array" aca="1" ref="D349" ca="1">_xlfn.IFS(D350=1,0,D351=1,0,AND(INDIRECT("ｄａｔａ!$"&amp;D$112&amp;"$"&amp;$B349)&lt;=INDIRECT("kikan!$Q$11"),INDIRECT("ｄａｔａ!$"&amp;D$112&amp;"$"&amp;$B349)&gt;=INDIRECT("kikan!$K$11")),0,TRUE,1)</f>
        <v>0</v>
      </c>
      <c r="F349" s="80">
        <v>0</v>
      </c>
      <c r="G349" s="80">
        <v>0</v>
      </c>
      <c r="H349" s="80">
        <v>0</v>
      </c>
      <c r="I349" s="80" cm="1">
        <f t="array" aca="1" ref="I349" ca="1">_xlfn.IFS(I350=1,0,I351=1,0,INDIRECT("ｄａｔａ!$"&amp;I$112&amp;"$"&amp;$B349)&gt;=INDIRECT("kikan!$I$11"),0,TRUE,1)</f>
        <v>0</v>
      </c>
      <c r="J349" s="80" cm="1">
        <f t="array" aca="1" ref="J349" ca="1">_xlfn.IFS(D352=1,0,I349=1,0,J350=1,0,I351=1,0,J351=1,0,INDIRECT("ｄａｔａ!$"&amp;I$112&amp;"$"&amp;$B349)&gt;INDIRECT("kikan!$I$11"),0,INDIRECT("ｄａｔａ!$"&amp;J$112&amp;"$"&amp;$B349)&gt;=INDIRECT("ｄａｔａ!$"&amp;D$112&amp;"$"&amp;$B349),0,TRUE,1)</f>
        <v>0</v>
      </c>
      <c r="K349" s="80" cm="1">
        <f t="array" aca="1" ref="K349" ca="1">_xlfn.IFS(K350=1,0,K351=1,0,AND(INDIRECT("ｄａｔａ!$"&amp;K$112&amp;"$"&amp;$B350)&gt;0,INDIRECT("ｄａｔａ!$"&amp;K$112&amp;"$"&amp;$B350)&lt;10000),0,TRUE,1)</f>
        <v>0</v>
      </c>
      <c r="L349" s="80" cm="1">
        <f t="array" aca="1" ref="L349" ca="1">_xlfn.IFS(L350=1,0,L351=1,0,INDIRECT("ｄａｔａ!$"&amp;L$112&amp;"$"&amp;$B349)&lt;20000,1,TRUE,0)</f>
        <v>0</v>
      </c>
      <c r="M349" s="80">
        <v>0</v>
      </c>
      <c r="N349" s="80">
        <v>0</v>
      </c>
      <c r="O349" s="80" cm="1">
        <f t="array" aca="1" ref="O349" ca="1">_xlfn.IFS(O352=1,0,INDIRECT("ｄａｔａ!$"&amp;O$112&amp;"$"&amp;$B350)=4,1,TRUE,0)</f>
        <v>0</v>
      </c>
      <c r="P349" s="80" cm="1">
        <f t="array" aca="1" ref="P349" ca="1">_xlfn.IFS(P352=1,0,AND(INDIRECT("ｄａｔａ!$"&amp;P$112&amp;"$"&amp;$B350)&lt;=3,INDIRECT("ｄａｔａ!$"&amp;P$112&amp;"$"&amp;$B350)&gt;0),1,TRUE,0)</f>
        <v>0</v>
      </c>
      <c r="Q349" s="80" cm="1">
        <f t="array" aca="1" ref="Q349" ca="1">_xlfn.IFS(Q352=1,0,INDIRECT("ｄａｔａ!$"&amp;Q$112&amp;"$"&amp;$B349)=1,1,TRUE,0)</f>
        <v>0</v>
      </c>
      <c r="R349" s="80">
        <v>0</v>
      </c>
      <c r="S349" s="80">
        <v>0</v>
      </c>
      <c r="T349" s="80">
        <v>0</v>
      </c>
      <c r="U349" s="80">
        <v>0</v>
      </c>
      <c r="V349" s="80">
        <v>0</v>
      </c>
      <c r="W349" s="80">
        <v>0</v>
      </c>
      <c r="X349" s="80">
        <f ca="1">IF(AND(SUM($Y349:$AO349)=0,17-SUM($Y351:$AO351)&gt;1),1,0)</f>
        <v>0</v>
      </c>
      <c r="Y349" s="80" cm="1">
        <f t="array" aca="1" ref="Y349" ca="1">_xlfn.IFS(Y352=1,0,INDIRECT("ｄａｔａ!$"&amp;Y$112&amp;"$"&amp;$B349)=2,1,TRUE,0)</f>
        <v>0</v>
      </c>
      <c r="Z349" s="80" cm="1">
        <f t="array" aca="1" ref="Z349" ca="1">_xlfn.IFS(Z352=1,0,INDIRECT("ｄａｔａ!$"&amp;Z$112&amp;"$"&amp;$B349)=2,1,TRUE,0)</f>
        <v>0</v>
      </c>
      <c r="AA349" s="80" cm="1">
        <f t="array" aca="1" ref="AA349" ca="1">_xlfn.IFS(AA352=1,0,INDIRECT("ｄａｔａ!$"&amp;AA$112&amp;"$"&amp;$B349)=2,1,TRUE,0)</f>
        <v>0</v>
      </c>
      <c r="AB349" s="80" cm="1">
        <f t="array" aca="1" ref="AB349" ca="1">_xlfn.IFS(AB352=1,0,INDIRECT("ｄａｔａ!$"&amp;AB$112&amp;"$"&amp;$B349)=2,1,TRUE,0)</f>
        <v>0</v>
      </c>
      <c r="AC349" s="80" cm="1">
        <f t="array" aca="1" ref="AC349" ca="1">_xlfn.IFS(AC352=1,0,INDIRECT("ｄａｔａ!$"&amp;AC$112&amp;"$"&amp;$B349)=2,1,TRUE,0)</f>
        <v>0</v>
      </c>
      <c r="AD349" s="80" cm="1">
        <f t="array" aca="1" ref="AD349" ca="1">_xlfn.IFS(AD352=1,0,INDIRECT("ｄａｔａ!$"&amp;AD$112&amp;"$"&amp;$B349)=2,1,TRUE,0)</f>
        <v>0</v>
      </c>
      <c r="AE349" s="80" cm="1">
        <f t="array" aca="1" ref="AE349" ca="1">_xlfn.IFS(AE352=1,0,INDIRECT("ｄａｔａ!$"&amp;AE$112&amp;"$"&amp;$B349)=2,1,TRUE,0)</f>
        <v>0</v>
      </c>
      <c r="AF349" s="80" cm="1">
        <f t="array" aca="1" ref="AF349" ca="1">_xlfn.IFS(AF352=1,0,INDIRECT("ｄａｔａ!$"&amp;AF$112&amp;"$"&amp;$B349)=2,1,TRUE,0)</f>
        <v>0</v>
      </c>
      <c r="AG349" s="80" cm="1">
        <f t="array" aca="1" ref="AG349" ca="1">_xlfn.IFS(AG352=1,0,INDIRECT("ｄａｔａ!$"&amp;AG$112&amp;"$"&amp;$B349)=2,1,TRUE,0)</f>
        <v>0</v>
      </c>
      <c r="AH349" s="80" cm="1">
        <f t="array" aca="1" ref="AH349" ca="1">_xlfn.IFS(AH352=1,0,INDIRECT("ｄａｔａ!$"&amp;AH$112&amp;"$"&amp;$B349)=2,1,TRUE,0)</f>
        <v>0</v>
      </c>
      <c r="AI349" s="80" cm="1">
        <f t="array" aca="1" ref="AI349" ca="1">_xlfn.IFS(AI352=1,0,INDIRECT("ｄａｔａ!$"&amp;AI$112&amp;"$"&amp;$B349)=2,1,TRUE,0)</f>
        <v>0</v>
      </c>
      <c r="AJ349" s="80" cm="1">
        <f t="array" aca="1" ref="AJ349" ca="1">_xlfn.IFS(AJ352=1,0,INDIRECT("ｄａｔａ!$"&amp;AJ$112&amp;"$"&amp;$B349)=2,1,TRUE,0)</f>
        <v>0</v>
      </c>
      <c r="AK349" s="80" cm="1">
        <f t="array" aca="1" ref="AK349" ca="1">_xlfn.IFS(AK352=1,0,INDIRECT("ｄａｔａ!$"&amp;AK$112&amp;"$"&amp;$B349)=2,1,TRUE,0)</f>
        <v>0</v>
      </c>
      <c r="AL349" s="80" cm="1">
        <f t="array" aca="1" ref="AL349" ca="1">_xlfn.IFS(AL352=1,0,INDIRECT("ｄａｔａ!$"&amp;AL$112&amp;"$"&amp;$B349)=2,1,TRUE,0)</f>
        <v>0</v>
      </c>
      <c r="AM349" s="80" cm="1">
        <f t="array" aca="1" ref="AM349" ca="1">_xlfn.IFS(AM352=1,0,INDIRECT("ｄａｔａ!$"&amp;AM$112&amp;"$"&amp;$B349)=2,1,TRUE,0)</f>
        <v>0</v>
      </c>
      <c r="AN349" s="80" cm="1">
        <f t="array" aca="1" ref="AN349" ca="1">_xlfn.IFS(AN352=1,0,INDIRECT("ｄａｔａ!$"&amp;AN$112&amp;"$"&amp;$B349)=2,1,TRUE,0)</f>
        <v>0</v>
      </c>
      <c r="AO349" s="80" cm="1">
        <f t="array" aca="1" ref="AO349" ca="1">_xlfn.IFS(AO352=1,0,INDIRECT("ｄａｔａ!$"&amp;AO$112&amp;"$"&amp;$B349)=2,1,TRUE,0)</f>
        <v>0</v>
      </c>
      <c r="AP349" s="80">
        <f ca="1">IF(AND(SUM($AQ349:$AZ349)=0,10-SUM($AQ351:$AZ351)&gt;1),1,0)</f>
        <v>0</v>
      </c>
      <c r="AQ349" s="80" cm="1">
        <f t="array" aca="1" ref="AQ349" ca="1">_xlfn.IFS(AQ352=1,0,INDIRECT("ｄａｔａ!$"&amp;AQ$112&amp;"$"&amp;$B349)=2,1,TRUE,0)</f>
        <v>0</v>
      </c>
      <c r="AR349" s="80" cm="1">
        <f t="array" aca="1" ref="AR349" ca="1">_xlfn.IFS(AR352=1,0,INDIRECT("ｄａｔａ!$"&amp;AR$112&amp;"$"&amp;$B349)=2,1,TRUE,0)</f>
        <v>0</v>
      </c>
      <c r="AS349" s="80" cm="1">
        <f t="array" aca="1" ref="AS349" ca="1">_xlfn.IFS(AS352=1,0,INDIRECT("ｄａｔａ!$"&amp;AS$112&amp;"$"&amp;$B349)=2,1,TRUE,0)</f>
        <v>0</v>
      </c>
      <c r="AT349" s="80" cm="1">
        <f t="array" aca="1" ref="AT349" ca="1">_xlfn.IFS(AT352=1,0,INDIRECT("ｄａｔａ!$"&amp;AT$112&amp;"$"&amp;$B349)=2,1,TRUE,0)</f>
        <v>0</v>
      </c>
      <c r="AU349" s="80" cm="1">
        <f t="array" aca="1" ref="AU349" ca="1">_xlfn.IFS(AU352=1,0,INDIRECT("ｄａｔａ!$"&amp;AU$112&amp;"$"&amp;$B349)=2,1,TRUE,0)</f>
        <v>0</v>
      </c>
      <c r="AV349" s="80" cm="1">
        <f t="array" aca="1" ref="AV349" ca="1">_xlfn.IFS(AV352=1,0,INDIRECT("ｄａｔａ!$"&amp;AV$112&amp;"$"&amp;$B349)=2,1,TRUE,0)</f>
        <v>0</v>
      </c>
      <c r="AW349" s="80" cm="1">
        <f t="array" aca="1" ref="AW349" ca="1">_xlfn.IFS(AW352=1,0,INDIRECT("ｄａｔａ!$"&amp;AW$112&amp;"$"&amp;$B349)=2,1,TRUE,0)</f>
        <v>0</v>
      </c>
      <c r="AX349" s="80" cm="1">
        <f t="array" aca="1" ref="AX349" ca="1">_xlfn.IFS(AX352=1,0,INDIRECT("ｄａｔａ!$"&amp;AX$112&amp;"$"&amp;$B349)=2,1,TRUE,0)</f>
        <v>0</v>
      </c>
      <c r="AY349" s="80" cm="1">
        <f t="array" aca="1" ref="AY349" ca="1">_xlfn.IFS(AY352=1,0,INDIRECT("ｄａｔａ!$"&amp;AY$112&amp;"$"&amp;$B349)=2,1,TRUE,0)</f>
        <v>0</v>
      </c>
      <c r="AZ349" s="80" cm="1">
        <f t="array" aca="1" ref="AZ349" ca="1">_xlfn.IFS(AZ352=1,0,INDIRECT("ｄａｔａ!$"&amp;AZ$112&amp;"$"&amp;$B349)=2,1,TRUE,0)</f>
        <v>0</v>
      </c>
      <c r="BA349" s="80">
        <f ca="1">IF(AND(SUM($BB349:$BP349)=0,15-SUM($BB351:$BP351)&gt;1),1,0)</f>
        <v>0</v>
      </c>
      <c r="BB349" s="80" cm="1">
        <f t="array" aca="1" ref="BB349" ca="1">_xlfn.IFS(BB352=1,0,INDIRECT("ｄａｔａ!$"&amp;BB$112&amp;"$"&amp;$B349)=2,1,TRUE,0)</f>
        <v>0</v>
      </c>
      <c r="BC349" s="80" cm="1">
        <f t="array" aca="1" ref="BC349" ca="1">_xlfn.IFS(BC352=1,0,INDIRECT("ｄａｔａ!$"&amp;BC$112&amp;"$"&amp;$B349)=2,1,TRUE,0)</f>
        <v>0</v>
      </c>
      <c r="BD349" s="80" cm="1">
        <f t="array" aca="1" ref="BD349" ca="1">_xlfn.IFS(BD352=1,0,INDIRECT("ｄａｔａ!$"&amp;BD$112&amp;"$"&amp;$B349)=2,1,TRUE,0)</f>
        <v>0</v>
      </c>
      <c r="BE349" s="80" cm="1">
        <f t="array" aca="1" ref="BE349" ca="1">_xlfn.IFS(BE352=1,0,INDIRECT("ｄａｔａ!$"&amp;BE$112&amp;"$"&amp;$B349)=2,1,TRUE,0)</f>
        <v>0</v>
      </c>
      <c r="BF349" s="80" cm="1">
        <f t="array" aca="1" ref="BF349" ca="1">_xlfn.IFS(BF352=1,0,INDIRECT("ｄａｔａ!$"&amp;BF$112&amp;"$"&amp;$B349)=2,1,TRUE,0)</f>
        <v>0</v>
      </c>
      <c r="BG349" s="80" cm="1">
        <f t="array" aca="1" ref="BG349" ca="1">_xlfn.IFS(BG352=1,0,INDIRECT("ｄａｔａ!$"&amp;BG$112&amp;"$"&amp;$B349)=2,1,TRUE,0)</f>
        <v>0</v>
      </c>
      <c r="BH349" s="80" cm="1">
        <f t="array" aca="1" ref="BH349" ca="1">_xlfn.IFS(BH352=1,0,INDIRECT("ｄａｔａ!$"&amp;BH$112&amp;"$"&amp;$B349)=2,1,TRUE,0)</f>
        <v>0</v>
      </c>
      <c r="BI349" s="80" cm="1">
        <f t="array" aca="1" ref="BI349" ca="1">_xlfn.IFS(BI352=1,0,INDIRECT("ｄａｔａ!$"&amp;BI$112&amp;"$"&amp;$B349)=2,1,TRUE,0)</f>
        <v>0</v>
      </c>
      <c r="BJ349" s="80" cm="1">
        <f t="array" aca="1" ref="BJ349" ca="1">_xlfn.IFS(BJ352=1,0,INDIRECT("ｄａｔａ!$"&amp;BJ$112&amp;"$"&amp;$B349)=2,1,TRUE,0)</f>
        <v>0</v>
      </c>
      <c r="BK349" s="80" cm="1">
        <f t="array" aca="1" ref="BK349" ca="1">_xlfn.IFS(BK352=1,0,INDIRECT("ｄａｔａ!$"&amp;BK$112&amp;"$"&amp;$B349)=2,1,TRUE,0)</f>
        <v>0</v>
      </c>
      <c r="BL349" s="80" cm="1">
        <f t="array" aca="1" ref="BL349" ca="1">_xlfn.IFS(BL352=1,0,INDIRECT("ｄａｔａ!$"&amp;BL$112&amp;"$"&amp;$B349)=2,1,TRUE,0)</f>
        <v>0</v>
      </c>
      <c r="BM349" s="80" cm="1">
        <f t="array" aca="1" ref="BM349" ca="1">_xlfn.IFS(BM352=1,0,INDIRECT("ｄａｔａ!$"&amp;BM$112&amp;"$"&amp;$B349)=2,1,TRUE,0)</f>
        <v>0</v>
      </c>
      <c r="BN349" s="80" cm="1">
        <f t="array" aca="1" ref="BN349" ca="1">_xlfn.IFS(BN352=1,0,INDIRECT("ｄａｔａ!$"&amp;BN$112&amp;"$"&amp;$B349)=2,1,TRUE,0)</f>
        <v>0</v>
      </c>
      <c r="BO349" s="80" cm="1">
        <f t="array" aca="1" ref="BO349" ca="1">_xlfn.IFS(BO352=1,0,INDIRECT("ｄａｔａ!$"&amp;BO$112&amp;"$"&amp;$B349)=2,1,TRUE,0)</f>
        <v>0</v>
      </c>
      <c r="BP349" s="80" cm="1">
        <f t="array" aca="1" ref="BP349" ca="1">_xlfn.IFS(BP352=1,0,INDIRECT("ｄａｔａ!$"&amp;BP$112&amp;"$"&amp;$B349)=2,1,TRUE,0)</f>
        <v>0</v>
      </c>
    </row>
    <row r="350" spans="1:68" x14ac:dyDescent="0.2">
      <c r="B350" s="80">
        <f>VLOOKUP($A349,$A$11:$B$110,2,FALSE)</f>
        <v>66</v>
      </c>
      <c r="C350" s="80" t="s">
        <v>2437</v>
      </c>
      <c r="D350" s="80" cm="1">
        <f t="array" aca="1" ref="D350" ca="1">_xlfn.IFS(D351=1,0,AND(ISNUMBER(INDIRECT("ｄａｔａ!$"&amp;D$112&amp;"$"&amp;$B350)),INDIRECT("ｄａｔａ!$"&amp;D$112&amp;"$"&amp;$B350)&lt;=12,INDIRECT("ｄａｔａ!$"&amp;D$112&amp;"$"&amp;$B350)&gt;=1),0,TRUE,1)</f>
        <v>1</v>
      </c>
      <c r="F350" s="80">
        <v>0</v>
      </c>
      <c r="G350" s="80">
        <v>0</v>
      </c>
      <c r="H350" s="80">
        <v>0</v>
      </c>
      <c r="I350" s="80" cm="1">
        <f t="array" aca="1" ref="I350" ca="1">_xlfn.IFS(I351=1,0,AND(ISNUMBER(INDIRECT("ｄａｔａ!$"&amp;I$112&amp;"$"&amp;$B350)),LEN(INDIRECT("ｄａｔａ!$"&amp;I$112&amp;"$"&amp;$B350))=4),0,TRUE,1)</f>
        <v>0</v>
      </c>
      <c r="J350" s="80" cm="1">
        <f t="array" aca="1" ref="J350" ca="1">_xlfn.IFS(J351=1,0,AND(ISNUMBER(INDIRECT("ｄａｔａ!$"&amp;J$112&amp;"$"&amp;$B350)),INDIRECT("ｄａｔａ!$"&amp;J$112&amp;"$"&amp;$B350)&lt;=12,INDIRECT("ｄａｔａ!$"&amp;J$112&amp;"$"&amp;$B350)&gt;=1),0,TRUE,1)</f>
        <v>0</v>
      </c>
      <c r="K350" s="80" cm="1">
        <f t="array" aca="1" ref="K350" ca="1">_xlfn.IFS(K351=1,0,ISNUMBER(INDIRECT("ｄａｔａ!$"&amp;K$112&amp;"$"&amp;$B350)),0,TRUE,1)</f>
        <v>0</v>
      </c>
      <c r="L350" s="80" cm="1">
        <f t="array" aca="1" ref="L350" ca="1">_xlfn.IFS(L351=1,0,AND(ISNUMBER(INDIRECT("ｄａｔａ!$"&amp;L$112&amp;"$"&amp;$B350)),INDIRECT("ｄａｔａ!$"&amp;L$112&amp;"$"&amp;$B350)&gt;0),0,TRUE,1)</f>
        <v>0</v>
      </c>
      <c r="M350" s="80" cm="1">
        <f t="array" aca="1" ref="M350" ca="1">_xlfn.IFS(M351=1,0,AND(INDIRECT("ｄａｔａ!$"&amp;M$112&amp;"$"&amp;$B350)&lt;=5,INDIRECT("ｄａｔａ!$"&amp;M$112&amp;"$"&amp;$B350)&gt;0),0,TRUE,1)</f>
        <v>0</v>
      </c>
      <c r="N350" s="80" cm="1">
        <f t="array" aca="1" ref="N350" ca="1">_xlfn.IFS(N351=1,0,AND(INDIRECT("ｄａｔａ!$"&amp;N$112&amp;"$"&amp;$B350)&lt;=2,INDIRECT("ｄａｔａ!$"&amp;N$112&amp;"$"&amp;$B350)&gt;0),0,TRUE,1)</f>
        <v>0</v>
      </c>
      <c r="O350" s="80" cm="1">
        <f t="array" aca="1" ref="O350" ca="1">_xlfn.IFS(O351=1,0,AND(INDIRECT("ｄａｔａ!$"&amp;O$112&amp;"$"&amp;$B350)&lt;=4,INDIRECT("ｄａｔａ!$"&amp;O$112&amp;"$"&amp;$B350)&gt;0),0,TRUE,1)</f>
        <v>0</v>
      </c>
      <c r="P350" s="80" cm="1">
        <f t="array" aca="1" ref="P350" ca="1">_xlfn.IFS(P351=1,0,AND(INDIRECT("ｄａｔａ!$"&amp;P$112&amp;"$"&amp;$B350)&lt;=3,INDIRECT("ｄａｔａ!$"&amp;P$112&amp;"$"&amp;$B350)&gt;0),0,TRUE,1)</f>
        <v>0</v>
      </c>
      <c r="Q350" s="80" cm="1">
        <f t="array" aca="1" ref="Q350" ca="1">_xlfn.IFS(Q351=1,0,AND(INDIRECT("ｄａｔａ!$"&amp;Q$112&amp;"$"&amp;$B350)&lt;=2,INDIRECT("ｄａｔａ!$"&amp;Q$112&amp;"$"&amp;$B350)&gt;0),0,TRUE,1)</f>
        <v>0</v>
      </c>
      <c r="R350" s="80" cm="1">
        <f t="array" aca="1" ref="R350" ca="1">_xlfn.IFS(R351=1,0,AND(INDIRECT("ｄａｔａ!$"&amp;R$112&amp;"$"&amp;$B350)&lt;=10,INDIRECT("ｄａｔａ!$"&amp;R$112&amp;"$"&amp;$B350)&gt;0),0,TRUE,1)</f>
        <v>0</v>
      </c>
      <c r="S350" s="80" cm="1">
        <f t="array" aca="1" ref="S350" ca="1">_xlfn.IFS(S351=1,0,AND(INDIRECT("ｄａｔａ!$"&amp;S$112&amp;"$"&amp;$B350)&lt;=5,INDIRECT("ｄａｔａ!$"&amp;S$112&amp;"$"&amp;$B350)&gt;0),0,TRUE,1)</f>
        <v>0</v>
      </c>
      <c r="T350" s="80" cm="1">
        <f t="array" aca="1" ref="T350" ca="1">_xlfn.IFS(T351=1,0,AND(INDIRECT("ｄａｔａ!$"&amp;T$112&amp;"$"&amp;$B350)&lt;=9,INDIRECT("ｄａｔａ!$"&amp;T$112&amp;"$"&amp;$B350)&gt;0),0,TRUE,1)</f>
        <v>0</v>
      </c>
      <c r="U350" s="80" cm="1">
        <f t="array" aca="1" ref="U350" ca="1">_xlfn.IFS(U351=1,0,ISNUMBER(INDIRECT("ｄａｔａ!$"&amp;U$112&amp;"$"&amp;$B350)),0,TRUE,1)</f>
        <v>0</v>
      </c>
      <c r="V350" s="80" cm="1">
        <f t="array" aca="1" ref="V350" ca="1">_xlfn.IFS(V351=1,0,AND(INDIRECT("ｄａｔａ!$"&amp;V$112&amp;"$"&amp;$B350)&lt;=4,INDIRECT("ｄａｔａ!$"&amp;V$112&amp;"$"&amp;$B350)&gt;0),0,TRUE,1)</f>
        <v>0</v>
      </c>
      <c r="W350" s="80" cm="1">
        <f t="array" aca="1" ref="W350" ca="1">_xlfn.IFS(W351=1,0,AND(INDIRECT("ｄａｔａ!$"&amp;W$112&amp;"$"&amp;$B350)&lt;=2,INDIRECT("ｄａｔａ!$"&amp;W$112&amp;"$"&amp;$B350)&gt;0),0,TRUE,1)</f>
        <v>0</v>
      </c>
      <c r="X350" s="80">
        <f ca="1">IF(SUM($Y349:$AO349)&gt;1,1,0)</f>
        <v>0</v>
      </c>
      <c r="Y350" s="80" cm="1">
        <f t="array" aca="1" ref="Y350" ca="1">_xlfn.IFS(Y352=1,0,Y351=1,0,AND(INDIRECT("ｄａｔａ!$"&amp;Y$112&amp;"$"&amp;$B350)&lt;=2,INDIRECT("ｄａｔａ!$"&amp;Y$112&amp;"$"&amp;$B350)&gt;0),0,TRUE,1)</f>
        <v>0</v>
      </c>
      <c r="Z350" s="80" cm="1">
        <f t="array" aca="1" ref="Z350" ca="1">_xlfn.IFS(Z352=1,0,Z351=1,0,AND(INDIRECT("ｄａｔａ!$"&amp;Z$112&amp;"$"&amp;$B350)&lt;=2,INDIRECT("ｄａｔａ!$"&amp;Z$112&amp;"$"&amp;$B350)&gt;0),0,TRUE,1)</f>
        <v>0</v>
      </c>
      <c r="AA350" s="80" cm="1">
        <f t="array" aca="1" ref="AA350" ca="1">_xlfn.IFS(AA352=1,0,AA351=1,0,AND(INDIRECT("ｄａｔａ!$"&amp;AA$112&amp;"$"&amp;$B350)&lt;=2,INDIRECT("ｄａｔａ!$"&amp;AA$112&amp;"$"&amp;$B350)&gt;0),0,TRUE,1)</f>
        <v>0</v>
      </c>
      <c r="AB350" s="80" cm="1">
        <f t="array" aca="1" ref="AB350" ca="1">_xlfn.IFS(AB352=1,0,AB351=1,0,AND(INDIRECT("ｄａｔａ!$"&amp;AB$112&amp;"$"&amp;$B350)&lt;=2,INDIRECT("ｄａｔａ!$"&amp;AB$112&amp;"$"&amp;$B350)&gt;0),0,TRUE,1)</f>
        <v>0</v>
      </c>
      <c r="AC350" s="80" cm="1">
        <f t="array" aca="1" ref="AC350" ca="1">_xlfn.IFS(AC352=1,0,AC351=1,0,AND(INDIRECT("ｄａｔａ!$"&amp;AC$112&amp;"$"&amp;$B350)&lt;=2,INDIRECT("ｄａｔａ!$"&amp;AC$112&amp;"$"&amp;$B350)&gt;0),0,TRUE,1)</f>
        <v>0</v>
      </c>
      <c r="AD350" s="80" cm="1">
        <f t="array" aca="1" ref="AD350" ca="1">_xlfn.IFS(AD352=1,0,AD351=1,0,AND(INDIRECT("ｄａｔａ!$"&amp;AD$112&amp;"$"&amp;$B350)&lt;=2,INDIRECT("ｄａｔａ!$"&amp;AD$112&amp;"$"&amp;$B350)&gt;0),0,TRUE,1)</f>
        <v>0</v>
      </c>
      <c r="AE350" s="80" cm="1">
        <f t="array" aca="1" ref="AE350" ca="1">_xlfn.IFS(AE352=1,0,AE351=1,0,AND(INDIRECT("ｄａｔａ!$"&amp;AE$112&amp;"$"&amp;$B350)&lt;=2,INDIRECT("ｄａｔａ!$"&amp;AE$112&amp;"$"&amp;$B350)&gt;0),0,TRUE,1)</f>
        <v>0</v>
      </c>
      <c r="AF350" s="80" cm="1">
        <f t="array" aca="1" ref="AF350" ca="1">_xlfn.IFS(AF352=1,0,AF351=1,0,AND(INDIRECT("ｄａｔａ!$"&amp;AF$112&amp;"$"&amp;$B350)&lt;=2,INDIRECT("ｄａｔａ!$"&amp;AF$112&amp;"$"&amp;$B350)&gt;0),0,TRUE,1)</f>
        <v>0</v>
      </c>
      <c r="AG350" s="80" cm="1">
        <f t="array" aca="1" ref="AG350" ca="1">_xlfn.IFS(AG352=1,0,AG351=1,0,AND(INDIRECT("ｄａｔａ!$"&amp;AG$112&amp;"$"&amp;$B350)&lt;=2,INDIRECT("ｄａｔａ!$"&amp;AG$112&amp;"$"&amp;$B350)&gt;0),0,TRUE,1)</f>
        <v>0</v>
      </c>
      <c r="AH350" s="80" cm="1">
        <f t="array" aca="1" ref="AH350" ca="1">_xlfn.IFS(AH352=1,0,AH351=1,0,AND(INDIRECT("ｄａｔａ!$"&amp;AH$112&amp;"$"&amp;$B350)&lt;=2,INDIRECT("ｄａｔａ!$"&amp;AH$112&amp;"$"&amp;$B350)&gt;0),0,TRUE,1)</f>
        <v>0</v>
      </c>
      <c r="AI350" s="80" cm="1">
        <f t="array" aca="1" ref="AI350" ca="1">_xlfn.IFS(AI352=1,0,AI351=1,0,AND(INDIRECT("ｄａｔａ!$"&amp;AI$112&amp;"$"&amp;$B350)&lt;=2,INDIRECT("ｄａｔａ!$"&amp;AI$112&amp;"$"&amp;$B350)&gt;0),0,TRUE,1)</f>
        <v>0</v>
      </c>
      <c r="AJ350" s="80" cm="1">
        <f t="array" aca="1" ref="AJ350" ca="1">_xlfn.IFS(AJ352=1,0,AJ351=1,0,AND(INDIRECT("ｄａｔａ!$"&amp;AJ$112&amp;"$"&amp;$B350)&lt;=2,INDIRECT("ｄａｔａ!$"&amp;AJ$112&amp;"$"&amp;$B350)&gt;0),0,TRUE,1)</f>
        <v>0</v>
      </c>
      <c r="AK350" s="80" cm="1">
        <f t="array" aca="1" ref="AK350" ca="1">_xlfn.IFS(AK352=1,0,AK351=1,0,AND(INDIRECT("ｄａｔａ!$"&amp;AK$112&amp;"$"&amp;$B350)&lt;=2,INDIRECT("ｄａｔａ!$"&amp;AK$112&amp;"$"&amp;$B350)&gt;0),0,TRUE,1)</f>
        <v>0</v>
      </c>
      <c r="AL350" s="80" cm="1">
        <f t="array" aca="1" ref="AL350" ca="1">_xlfn.IFS(AL352=1,0,AL351=1,0,AND(INDIRECT("ｄａｔａ!$"&amp;AL$112&amp;"$"&amp;$B350)&lt;=2,INDIRECT("ｄａｔａ!$"&amp;AL$112&amp;"$"&amp;$B350)&gt;0),0,TRUE,1)</f>
        <v>0</v>
      </c>
      <c r="AM350" s="80" cm="1">
        <f t="array" aca="1" ref="AM350" ca="1">_xlfn.IFS(AM352=1,0,AM351=1,0,AND(INDIRECT("ｄａｔａ!$"&amp;AM$112&amp;"$"&amp;$B350)&lt;=2,INDIRECT("ｄａｔａ!$"&amp;AM$112&amp;"$"&amp;$B350)&gt;0),0,TRUE,1)</f>
        <v>0</v>
      </c>
      <c r="AN350" s="80" cm="1">
        <f t="array" aca="1" ref="AN350" ca="1">_xlfn.IFS(AN352=1,0,AN351=1,0,AND(INDIRECT("ｄａｔａ!$"&amp;AN$112&amp;"$"&amp;$B350)&lt;=2,INDIRECT("ｄａｔａ!$"&amp;AN$112&amp;"$"&amp;$B350)&gt;0),0,TRUE,1)</f>
        <v>0</v>
      </c>
      <c r="AO350" s="80" cm="1">
        <f t="array" aca="1" ref="AO350" ca="1">_xlfn.IFS(AO352=1,0,AO351=1,0,AND(INDIRECT("ｄａｔａ!$"&amp;AO$112&amp;"$"&amp;$B350)&lt;=2,INDIRECT("ｄａｔａ!$"&amp;AO$112&amp;"$"&amp;$B350)&gt;0),0,TRUE,1)</f>
        <v>0</v>
      </c>
      <c r="AP350" s="80">
        <f ca="1">IF(SUM($AQ349:$AZ349)&gt;1,1,0)</f>
        <v>0</v>
      </c>
      <c r="AQ350" s="80" cm="1">
        <f t="array" aca="1" ref="AQ350" ca="1">_xlfn.IFS(AQ352=1,0,AQ351=1,0,AND(INDIRECT("ｄａｔａ!$"&amp;AQ$112&amp;"$"&amp;$B350)&lt;=2,INDIRECT("ｄａｔａ!$"&amp;AQ$112&amp;"$"&amp;$B350)&gt;0),0,TRUE,1)</f>
        <v>0</v>
      </c>
      <c r="AR350" s="80" cm="1">
        <f t="array" aca="1" ref="AR350" ca="1">_xlfn.IFS(AR352=1,0,AR351=1,0,AND(INDIRECT("ｄａｔａ!$"&amp;AR$112&amp;"$"&amp;$B350)&lt;=2,INDIRECT("ｄａｔａ!$"&amp;AR$112&amp;"$"&amp;$B350)&gt;0),0,TRUE,1)</f>
        <v>0</v>
      </c>
      <c r="AS350" s="80" cm="1">
        <f t="array" aca="1" ref="AS350" ca="1">_xlfn.IFS(AS352=1,0,AS351=1,0,AND(INDIRECT("ｄａｔａ!$"&amp;AS$112&amp;"$"&amp;$B350)&lt;=2,INDIRECT("ｄａｔａ!$"&amp;AS$112&amp;"$"&amp;$B350)&gt;0),0,TRUE,1)</f>
        <v>0</v>
      </c>
      <c r="AT350" s="80" cm="1">
        <f t="array" aca="1" ref="AT350" ca="1">_xlfn.IFS(AT352=1,0,AT351=1,0,AND(INDIRECT("ｄａｔａ!$"&amp;AT$112&amp;"$"&amp;$B350)&lt;=2,INDIRECT("ｄａｔａ!$"&amp;AT$112&amp;"$"&amp;$B350)&gt;0),0,TRUE,1)</f>
        <v>0</v>
      </c>
      <c r="AU350" s="80" cm="1">
        <f t="array" aca="1" ref="AU350" ca="1">_xlfn.IFS(AU352=1,0,AU351=1,0,AND(INDIRECT("ｄａｔａ!$"&amp;AU$112&amp;"$"&amp;$B350)&lt;=2,INDIRECT("ｄａｔａ!$"&amp;AU$112&amp;"$"&amp;$B350)&gt;0),0,TRUE,1)</f>
        <v>0</v>
      </c>
      <c r="AV350" s="80" cm="1">
        <f t="array" aca="1" ref="AV350" ca="1">_xlfn.IFS(AV352=1,0,AV351=1,0,AND(INDIRECT("ｄａｔａ!$"&amp;AV$112&amp;"$"&amp;$B350)&lt;=2,INDIRECT("ｄａｔａ!$"&amp;AV$112&amp;"$"&amp;$B350)&gt;0),0,TRUE,1)</f>
        <v>0</v>
      </c>
      <c r="AW350" s="80" cm="1">
        <f t="array" aca="1" ref="AW350" ca="1">_xlfn.IFS(AW352=1,0,AW351=1,0,AND(INDIRECT("ｄａｔａ!$"&amp;AW$112&amp;"$"&amp;$B350)&lt;=2,INDIRECT("ｄａｔａ!$"&amp;AW$112&amp;"$"&amp;$B350)&gt;0),0,TRUE,1)</f>
        <v>0</v>
      </c>
      <c r="AX350" s="80" cm="1">
        <f t="array" aca="1" ref="AX350" ca="1">_xlfn.IFS(AX352=1,0,AX351=1,0,AND(INDIRECT("ｄａｔａ!$"&amp;AX$112&amp;"$"&amp;$B350)&lt;=2,INDIRECT("ｄａｔａ!$"&amp;AX$112&amp;"$"&amp;$B350)&gt;0),0,TRUE,1)</f>
        <v>0</v>
      </c>
      <c r="AY350" s="80" cm="1">
        <f t="array" aca="1" ref="AY350" ca="1">_xlfn.IFS(AY352=1,0,AY351=1,0,AND(INDIRECT("ｄａｔａ!$"&amp;AY$112&amp;"$"&amp;$B350)&lt;=2,INDIRECT("ｄａｔａ!$"&amp;AY$112&amp;"$"&amp;$B350)&gt;0),0,TRUE,1)</f>
        <v>0</v>
      </c>
      <c r="AZ350" s="80" cm="1">
        <f t="array" aca="1" ref="AZ350" ca="1">_xlfn.IFS(AZ352=1,0,AZ351=1,0,AND(INDIRECT("ｄａｔａ!$"&amp;AZ$112&amp;"$"&amp;$B350)&lt;=2,INDIRECT("ｄａｔａ!$"&amp;AZ$112&amp;"$"&amp;$B350)&gt;0),0,TRUE,1)</f>
        <v>0</v>
      </c>
      <c r="BA350" s="80">
        <f ca="1">IF(SUM($BB349:$BP349)&gt;1,1,0)</f>
        <v>0</v>
      </c>
      <c r="BB350" s="80" cm="1">
        <f t="array" aca="1" ref="BB350" ca="1">_xlfn.IFS(BB352=1,0,BB351=1,0,AND(INDIRECT("ｄａｔａ!$"&amp;BB$112&amp;"$"&amp;$B350)&lt;=2,INDIRECT("ｄａｔａ!$"&amp;BB$112&amp;"$"&amp;$B350)&gt;0),0,TRUE,1)</f>
        <v>0</v>
      </c>
      <c r="BC350" s="80" cm="1">
        <f t="array" aca="1" ref="BC350" ca="1">_xlfn.IFS(BC352=1,0,BC351=1,0,AND(INDIRECT("ｄａｔａ!$"&amp;BC$112&amp;"$"&amp;$B350)&lt;=2,INDIRECT("ｄａｔａ!$"&amp;BC$112&amp;"$"&amp;$B350)&gt;0),0,TRUE,1)</f>
        <v>0</v>
      </c>
      <c r="BD350" s="80" cm="1">
        <f t="array" aca="1" ref="BD350" ca="1">_xlfn.IFS(BD352=1,0,BD351=1,0,AND(INDIRECT("ｄａｔａ!$"&amp;BD$112&amp;"$"&amp;$B350)&lt;=2,INDIRECT("ｄａｔａ!$"&amp;BD$112&amp;"$"&amp;$B350)&gt;0),0,TRUE,1)</f>
        <v>0</v>
      </c>
      <c r="BE350" s="80" cm="1">
        <f t="array" aca="1" ref="BE350" ca="1">_xlfn.IFS(BE352=1,0,BE351=1,0,AND(INDIRECT("ｄａｔａ!$"&amp;BE$112&amp;"$"&amp;$B350)&lt;=2,INDIRECT("ｄａｔａ!$"&amp;BE$112&amp;"$"&amp;$B350)&gt;0),0,TRUE,1)</f>
        <v>0</v>
      </c>
      <c r="BF350" s="80" cm="1">
        <f t="array" aca="1" ref="BF350" ca="1">_xlfn.IFS(BF352=1,0,BF351=1,0,AND(INDIRECT("ｄａｔａ!$"&amp;BF$112&amp;"$"&amp;$B350)&lt;=2,INDIRECT("ｄａｔａ!$"&amp;BF$112&amp;"$"&amp;$B350)&gt;0),0,TRUE,1)</f>
        <v>0</v>
      </c>
      <c r="BG350" s="80" cm="1">
        <f t="array" aca="1" ref="BG350" ca="1">_xlfn.IFS(BG352=1,0,BG351=1,0,AND(INDIRECT("ｄａｔａ!$"&amp;BG$112&amp;"$"&amp;$B350)&lt;=2,INDIRECT("ｄａｔａ!$"&amp;BG$112&amp;"$"&amp;$B350)&gt;0),0,TRUE,1)</f>
        <v>0</v>
      </c>
      <c r="BH350" s="80" cm="1">
        <f t="array" aca="1" ref="BH350" ca="1">_xlfn.IFS(BH352=1,0,BH351=1,0,AND(INDIRECT("ｄａｔａ!$"&amp;BH$112&amp;"$"&amp;$B350)&lt;=2,INDIRECT("ｄａｔａ!$"&amp;BH$112&amp;"$"&amp;$B350)&gt;0),0,TRUE,1)</f>
        <v>0</v>
      </c>
      <c r="BI350" s="80" cm="1">
        <f t="array" aca="1" ref="BI350" ca="1">_xlfn.IFS(BI352=1,0,BI351=1,0,AND(INDIRECT("ｄａｔａ!$"&amp;BI$112&amp;"$"&amp;$B350)&lt;=2,INDIRECT("ｄａｔａ!$"&amp;BI$112&amp;"$"&amp;$B350)&gt;0),0,TRUE,1)</f>
        <v>0</v>
      </c>
      <c r="BJ350" s="80" cm="1">
        <f t="array" aca="1" ref="BJ350" ca="1">_xlfn.IFS(BJ352=1,0,BJ351=1,0,AND(INDIRECT("ｄａｔａ!$"&amp;BJ$112&amp;"$"&amp;$B350)&lt;=2,INDIRECT("ｄａｔａ!$"&amp;BJ$112&amp;"$"&amp;$B350)&gt;0),0,TRUE,1)</f>
        <v>0</v>
      </c>
      <c r="BK350" s="80" cm="1">
        <f t="array" aca="1" ref="BK350" ca="1">_xlfn.IFS(BK352=1,0,BK351=1,0,AND(INDIRECT("ｄａｔａ!$"&amp;BK$112&amp;"$"&amp;$B350)&lt;=2,INDIRECT("ｄａｔａ!$"&amp;BK$112&amp;"$"&amp;$B350)&gt;0),0,TRUE,1)</f>
        <v>0</v>
      </c>
      <c r="BL350" s="80" cm="1">
        <f t="array" aca="1" ref="BL350" ca="1">_xlfn.IFS(BL352=1,0,BL351=1,0,AND(INDIRECT("ｄａｔａ!$"&amp;BL$112&amp;"$"&amp;$B350)&lt;=2,INDIRECT("ｄａｔａ!$"&amp;BL$112&amp;"$"&amp;$B350)&gt;0),0,TRUE,1)</f>
        <v>0</v>
      </c>
      <c r="BM350" s="80" cm="1">
        <f t="array" aca="1" ref="BM350" ca="1">_xlfn.IFS(BM352=1,0,BM351=1,0,AND(INDIRECT("ｄａｔａ!$"&amp;BM$112&amp;"$"&amp;$B350)&lt;=2,INDIRECT("ｄａｔａ!$"&amp;BM$112&amp;"$"&amp;$B350)&gt;0),0,TRUE,1)</f>
        <v>0</v>
      </c>
      <c r="BN350" s="80" cm="1">
        <f t="array" aca="1" ref="BN350" ca="1">_xlfn.IFS(BN352=1,0,BN351=1,0,AND(INDIRECT("ｄａｔａ!$"&amp;BN$112&amp;"$"&amp;$B350)&lt;=2,INDIRECT("ｄａｔａ!$"&amp;BN$112&amp;"$"&amp;$B350)&gt;0),0,TRUE,1)</f>
        <v>0</v>
      </c>
      <c r="BO350" s="80" cm="1">
        <f t="array" aca="1" ref="BO350" ca="1">_xlfn.IFS(BO352=1,0,BO351=1,0,AND(INDIRECT("ｄａｔａ!$"&amp;BO$112&amp;"$"&amp;$B350)&lt;=2,INDIRECT("ｄａｔａ!$"&amp;BO$112&amp;"$"&amp;$B350)&gt;0),0,TRUE,1)</f>
        <v>0</v>
      </c>
      <c r="BP350" s="80" cm="1">
        <f t="array" aca="1" ref="BP350" ca="1">_xlfn.IFS(BP352=1,0,BP351=1,0,AND(INDIRECT("ｄａｔａ!$"&amp;BP$112&amp;"$"&amp;$B350)&lt;=2,INDIRECT("ｄａｔａ!$"&amp;BP$112&amp;"$"&amp;$B350)&gt;0),0,TRUE,1)</f>
        <v>0</v>
      </c>
    </row>
    <row r="351" spans="1:68" x14ac:dyDescent="0.2">
      <c r="B351" s="80">
        <f>VLOOKUP($A349,$A$11:$B$110,2,FALSE)</f>
        <v>66</v>
      </c>
      <c r="C351" s="80" t="s">
        <v>2425</v>
      </c>
      <c r="D351" s="80" cm="1">
        <f t="array" aca="1" ref="D351" ca="1">_xlfn.IFS(D352=1,0,TRIM(INDIRECT("ｄａｔａ!$"&amp;D$112&amp;"$"&amp;$B351))="",1,TRIM(INDIRECT("ｄａｔａ!$"&amp;D$112&amp;"$"&amp;$B351))&lt;&gt;"",0)</f>
        <v>0</v>
      </c>
      <c r="F351" s="80" cm="1">
        <f t="array" aca="1" ref="F351" ca="1">_xlfn.IFS(F352=1,0,TRIM(INDIRECT("ｄａｔａ!$"&amp;F$112&amp;"$"&amp;$B351))="",1,TRIM(INDIRECT("ｄａｔａ!$"&amp;F$112&amp;"$"&amp;$B351))&lt;&gt;"",0)</f>
        <v>1</v>
      </c>
      <c r="G351" s="80" cm="1">
        <f t="array" aca="1" ref="G351" ca="1">_xlfn.IFS(G352=1,0,TRIM(INDIRECT("ｄａｔａ!$"&amp;G$112&amp;"$"&amp;$B351))="",1,TRIM(INDIRECT("ｄａｔａ!$"&amp;G$112&amp;"$"&amp;$B351))&lt;&gt;"",0)</f>
        <v>1</v>
      </c>
      <c r="H351" s="80" cm="1">
        <f t="array" aca="1" ref="H351" ca="1">_xlfn.IFS(H352=1,0,TRIM(INDIRECT("ｄａｔａ!$"&amp;H$112&amp;"$"&amp;$B351))="",1,TRIM(INDIRECT("ｄａｔａ!$"&amp;H$112&amp;"$"&amp;$B351))&lt;&gt;"",0)</f>
        <v>1</v>
      </c>
      <c r="I351" s="80" cm="1">
        <f t="array" aca="1" ref="I351" ca="1">_xlfn.IFS(I352=1,0,TRIM(INDIRECT("ｄａｔａ!$"&amp;I$112&amp;"$"&amp;$B351))="",1,TRIM(INDIRECT("ｄａｔａ!$"&amp;I$112&amp;"$"&amp;$B351))&lt;&gt;"",0)</f>
        <v>1</v>
      </c>
      <c r="J351" s="80" cm="1">
        <f t="array" aca="1" ref="J351" ca="1">_xlfn.IFS(J352=1,0,TRIM(INDIRECT("ｄａｔａ!$"&amp;J$112&amp;"$"&amp;$B351))="",1,TRIM(INDIRECT("ｄａｔａ!$"&amp;J$112&amp;"$"&amp;$B351))&lt;&gt;"",0)</f>
        <v>1</v>
      </c>
      <c r="K351" s="80" cm="1">
        <f t="array" aca="1" ref="K351" ca="1">_xlfn.IFS(K352=1,0,TRIM(INDIRECT("ｄａｔａ!$"&amp;K$112&amp;"$"&amp;$B351))="",1,TRIM(INDIRECT("ｄａｔａ!$"&amp;K$112&amp;"$"&amp;$B351))&lt;&gt;"",0)</f>
        <v>1</v>
      </c>
      <c r="L351" s="80" cm="1">
        <f t="array" aca="1" ref="L351" ca="1">_xlfn.IFS(L352=1,0,TRIM(INDIRECT("ｄａｔａ!$"&amp;L$112&amp;"$"&amp;$B351))="",1,TRIM(INDIRECT("ｄａｔａ!$"&amp;L$112&amp;"$"&amp;$B351))&lt;&gt;"",0)</f>
        <v>1</v>
      </c>
      <c r="M351" s="80" cm="1">
        <f t="array" aca="1" ref="M351" ca="1">_xlfn.IFS(M352=1,0,TRIM(INDIRECT("ｄａｔａ!$"&amp;M$112&amp;"$"&amp;$B351))="",1,TRIM(INDIRECT("ｄａｔａ!$"&amp;M$112&amp;"$"&amp;$B351))&lt;&gt;"",0)</f>
        <v>1</v>
      </c>
      <c r="N351" s="80" cm="1">
        <f t="array" aca="1" ref="N351" ca="1">_xlfn.IFS(N352=1,0,TRIM(INDIRECT("ｄａｔａ!$"&amp;N$112&amp;"$"&amp;$B351))="",1,TRIM(INDIRECT("ｄａｔａ!$"&amp;N$112&amp;"$"&amp;$B351))&lt;&gt;"",0)</f>
        <v>1</v>
      </c>
      <c r="O351" s="80" cm="1">
        <f t="array" aca="1" ref="O351" ca="1">_xlfn.IFS(O352=1,0,TRIM(INDIRECT("ｄａｔａ!$"&amp;O$112&amp;"$"&amp;$B351))="",1,TRIM(INDIRECT("ｄａｔａ!$"&amp;O$112&amp;"$"&amp;$B351))&lt;&gt;"",0)</f>
        <v>1</v>
      </c>
      <c r="P351" s="80" cm="1">
        <f t="array" aca="1" ref="P351" ca="1">_xlfn.IFS(P352=1,0,TRIM(INDIRECT("ｄａｔａ!$"&amp;P$112&amp;"$"&amp;$B351))="",1,TRIM(INDIRECT("ｄａｔａ!$"&amp;P$112&amp;"$"&amp;$B351))&lt;&gt;"",0)</f>
        <v>1</v>
      </c>
      <c r="Q351" s="80" cm="1">
        <f t="array" aca="1" ref="Q351" ca="1">_xlfn.IFS(Q352=1,0,TRIM(INDIRECT("ｄａｔａ!$"&amp;Q$112&amp;"$"&amp;$B351))="",1,TRIM(INDIRECT("ｄａｔａ!$"&amp;Q$112&amp;"$"&amp;$B351))&lt;&gt;"",0)</f>
        <v>1</v>
      </c>
      <c r="R351" s="80" cm="1">
        <f t="array" aca="1" ref="R351" ca="1">_xlfn.IFS(R352=1,0,TRIM(INDIRECT("ｄａｔａ!$"&amp;R$112&amp;"$"&amp;$B351))="",1,TRIM(INDIRECT("ｄａｔａ!$"&amp;R$112&amp;"$"&amp;$B351))&lt;&gt;"",0)</f>
        <v>1</v>
      </c>
      <c r="S351" s="80" cm="1">
        <f t="array" aca="1" ref="S351" ca="1">_xlfn.IFS(S352=1,0,TRIM(INDIRECT("ｄａｔａ!$"&amp;S$112&amp;"$"&amp;$B351))="",1,TRIM(INDIRECT("ｄａｔａ!$"&amp;S$112&amp;"$"&amp;$B351))&lt;&gt;"",0)</f>
        <v>1</v>
      </c>
      <c r="T351" s="80" cm="1">
        <f t="array" aca="1" ref="T351" ca="1">_xlfn.IFS(T352=1,0,TRIM(INDIRECT("ｄａｔａ!$"&amp;T$112&amp;"$"&amp;$B351))="",1,TRIM(INDIRECT("ｄａｔａ!$"&amp;T$112&amp;"$"&amp;$B351))&lt;&gt;"",0)</f>
        <v>1</v>
      </c>
      <c r="U351" s="80" cm="1">
        <f t="array" aca="1" ref="U351" ca="1">_xlfn.IFS(U352=1,0,TRIM(INDIRECT("ｄａｔａ!$"&amp;U$112&amp;"$"&amp;$B351))="",1,TRIM(INDIRECT("ｄａｔａ!$"&amp;U$112&amp;"$"&amp;$B351))&lt;&gt;"",0)</f>
        <v>1</v>
      </c>
      <c r="V351" s="80" cm="1">
        <f t="array" aca="1" ref="V351" ca="1">_xlfn.IFS(V352=1,0,TRIM(INDIRECT("ｄａｔａ!$"&amp;V$112&amp;"$"&amp;$B351))="",1,TRIM(INDIRECT("ｄａｔａ!$"&amp;V$112&amp;"$"&amp;$B351))&lt;&gt;"",0)</f>
        <v>1</v>
      </c>
      <c r="W351" s="80" cm="1">
        <f t="array" aca="1" ref="W351" ca="1">_xlfn.IFS(W352=1,0,TRIM(INDIRECT("ｄａｔａ!$"&amp;W$112&amp;"$"&amp;$B351))="",1,TRIM(INDIRECT("ｄａｔａ!$"&amp;W$112&amp;"$"&amp;$B351))&lt;&gt;"",0)</f>
        <v>1</v>
      </c>
      <c r="X351" s="80">
        <f ca="1">IF(SUM($Y351:$AO351)=17,1,0)</f>
        <v>1</v>
      </c>
      <c r="Y351" s="80" cm="1">
        <f t="array" aca="1" ref="Y351" ca="1">_xlfn.IFS(Y352=1,0,TRIM(INDIRECT("ｄａｔａ!$"&amp;Y$112&amp;"$"&amp;$B351))="",1,TRIM(INDIRECT("ｄａｔａ!$"&amp;Y$112&amp;"$"&amp;$B351))&lt;&gt;"",0)</f>
        <v>1</v>
      </c>
      <c r="Z351" s="80" cm="1">
        <f t="array" aca="1" ref="Z351" ca="1">_xlfn.IFS(Z352=1,0,TRIM(INDIRECT("ｄａｔａ!$"&amp;Z$112&amp;"$"&amp;$B351))="",1,TRIM(INDIRECT("ｄａｔａ!$"&amp;Z$112&amp;"$"&amp;$B351))&lt;&gt;"",0)</f>
        <v>1</v>
      </c>
      <c r="AA351" s="80" cm="1">
        <f t="array" aca="1" ref="AA351" ca="1">_xlfn.IFS(AA352=1,0,TRIM(INDIRECT("ｄａｔａ!$"&amp;AA$112&amp;"$"&amp;$B351))="",1,TRIM(INDIRECT("ｄａｔａ!$"&amp;AA$112&amp;"$"&amp;$B351))&lt;&gt;"",0)</f>
        <v>1</v>
      </c>
      <c r="AB351" s="80" cm="1">
        <f t="array" aca="1" ref="AB351" ca="1">_xlfn.IFS(AB352=1,0,TRIM(INDIRECT("ｄａｔａ!$"&amp;AB$112&amp;"$"&amp;$B351))="",1,TRIM(INDIRECT("ｄａｔａ!$"&amp;AB$112&amp;"$"&amp;$B351))&lt;&gt;"",0)</f>
        <v>1</v>
      </c>
      <c r="AC351" s="80" cm="1">
        <f t="array" aca="1" ref="AC351" ca="1">_xlfn.IFS(AC352=1,0,TRIM(INDIRECT("ｄａｔａ!$"&amp;AC$112&amp;"$"&amp;$B351))="",1,TRIM(INDIRECT("ｄａｔａ!$"&amp;AC$112&amp;"$"&amp;$B351))&lt;&gt;"",0)</f>
        <v>1</v>
      </c>
      <c r="AD351" s="80" cm="1">
        <f t="array" aca="1" ref="AD351" ca="1">_xlfn.IFS(AD352=1,0,TRIM(INDIRECT("ｄａｔａ!$"&amp;AD$112&amp;"$"&amp;$B351))="",1,TRIM(INDIRECT("ｄａｔａ!$"&amp;AD$112&amp;"$"&amp;$B351))&lt;&gt;"",0)</f>
        <v>1</v>
      </c>
      <c r="AE351" s="80" cm="1">
        <f t="array" aca="1" ref="AE351" ca="1">_xlfn.IFS(AE352=1,0,TRIM(INDIRECT("ｄａｔａ!$"&amp;AE$112&amp;"$"&amp;$B351))="",1,TRIM(INDIRECT("ｄａｔａ!$"&amp;AE$112&amp;"$"&amp;$B351))&lt;&gt;"",0)</f>
        <v>1</v>
      </c>
      <c r="AF351" s="80" cm="1">
        <f t="array" aca="1" ref="AF351" ca="1">_xlfn.IFS(AF352=1,0,TRIM(INDIRECT("ｄａｔａ!$"&amp;AF$112&amp;"$"&amp;$B351))="",1,TRIM(INDIRECT("ｄａｔａ!$"&amp;AF$112&amp;"$"&amp;$B351))&lt;&gt;"",0)</f>
        <v>1</v>
      </c>
      <c r="AG351" s="80" cm="1">
        <f t="array" aca="1" ref="AG351" ca="1">_xlfn.IFS(AG352=1,0,TRIM(INDIRECT("ｄａｔａ!$"&amp;AG$112&amp;"$"&amp;$B351))="",1,TRIM(INDIRECT("ｄａｔａ!$"&amp;AG$112&amp;"$"&amp;$B351))&lt;&gt;"",0)</f>
        <v>1</v>
      </c>
      <c r="AH351" s="80" cm="1">
        <f t="array" aca="1" ref="AH351" ca="1">_xlfn.IFS(AH352=1,0,TRIM(INDIRECT("ｄａｔａ!$"&amp;AH$112&amp;"$"&amp;$B351))="",1,TRIM(INDIRECT("ｄａｔａ!$"&amp;AH$112&amp;"$"&amp;$B351))&lt;&gt;"",0)</f>
        <v>1</v>
      </c>
      <c r="AI351" s="80" cm="1">
        <f t="array" aca="1" ref="AI351" ca="1">_xlfn.IFS(AI352=1,0,TRIM(INDIRECT("ｄａｔａ!$"&amp;AI$112&amp;"$"&amp;$B351))="",1,TRIM(INDIRECT("ｄａｔａ!$"&amp;AI$112&amp;"$"&amp;$B351))&lt;&gt;"",0)</f>
        <v>1</v>
      </c>
      <c r="AJ351" s="80" cm="1">
        <f t="array" aca="1" ref="AJ351" ca="1">_xlfn.IFS(AJ352=1,0,TRIM(INDIRECT("ｄａｔａ!$"&amp;AJ$112&amp;"$"&amp;$B351))="",1,TRIM(INDIRECT("ｄａｔａ!$"&amp;AJ$112&amp;"$"&amp;$B351))&lt;&gt;"",0)</f>
        <v>1</v>
      </c>
      <c r="AK351" s="80" cm="1">
        <f t="array" aca="1" ref="AK351" ca="1">_xlfn.IFS(AK352=1,0,TRIM(INDIRECT("ｄａｔａ!$"&amp;AK$112&amp;"$"&amp;$B351))="",1,TRIM(INDIRECT("ｄａｔａ!$"&amp;AK$112&amp;"$"&amp;$B351))&lt;&gt;"",0)</f>
        <v>1</v>
      </c>
      <c r="AL351" s="80" cm="1">
        <f t="array" aca="1" ref="AL351" ca="1">_xlfn.IFS(AL352=1,0,TRIM(INDIRECT("ｄａｔａ!$"&amp;AL$112&amp;"$"&amp;$B351))="",1,TRIM(INDIRECT("ｄａｔａ!$"&amp;AL$112&amp;"$"&amp;$B351))&lt;&gt;"",0)</f>
        <v>1</v>
      </c>
      <c r="AM351" s="80" cm="1">
        <f t="array" aca="1" ref="AM351" ca="1">_xlfn.IFS(AM352=1,0,TRIM(INDIRECT("ｄａｔａ!$"&amp;AM$112&amp;"$"&amp;$B351))="",1,TRIM(INDIRECT("ｄａｔａ!$"&amp;AM$112&amp;"$"&amp;$B351))&lt;&gt;"",0)</f>
        <v>1</v>
      </c>
      <c r="AN351" s="80" cm="1">
        <f t="array" aca="1" ref="AN351" ca="1">_xlfn.IFS(AN352=1,0,TRIM(INDIRECT("ｄａｔａ!$"&amp;AN$112&amp;"$"&amp;$B351))="",1,TRIM(INDIRECT("ｄａｔａ!$"&amp;AN$112&amp;"$"&amp;$B351))&lt;&gt;"",0)</f>
        <v>1</v>
      </c>
      <c r="AO351" s="80" cm="1">
        <f t="array" aca="1" ref="AO351" ca="1">_xlfn.IFS(AO352=1,0,TRIM(INDIRECT("ｄａｔａ!$"&amp;AO$112&amp;"$"&amp;$B351))="",1,TRIM(INDIRECT("ｄａｔａ!$"&amp;AO$112&amp;"$"&amp;$B351))&lt;&gt;"",0)</f>
        <v>1</v>
      </c>
      <c r="AP351" s="80">
        <f ca="1">IF(SUM($AQ351:$AZ351)=10,1,0)</f>
        <v>1</v>
      </c>
      <c r="AQ351" s="80" cm="1">
        <f t="array" aca="1" ref="AQ351" ca="1">_xlfn.IFS(AQ352=1,0,TRIM(INDIRECT("ｄａｔａ!$"&amp;AQ$112&amp;"$"&amp;$B351))="",1,TRIM(INDIRECT("ｄａｔａ!$"&amp;AQ$112&amp;"$"&amp;$B351))&lt;&gt;"",0)</f>
        <v>1</v>
      </c>
      <c r="AR351" s="80" cm="1">
        <f t="array" aca="1" ref="AR351" ca="1">_xlfn.IFS(AR352=1,0,TRIM(INDIRECT("ｄａｔａ!$"&amp;AR$112&amp;"$"&amp;$B351))="",1,TRIM(INDIRECT("ｄａｔａ!$"&amp;AR$112&amp;"$"&amp;$B351))&lt;&gt;"",0)</f>
        <v>1</v>
      </c>
      <c r="AS351" s="80" cm="1">
        <f t="array" aca="1" ref="AS351" ca="1">_xlfn.IFS(AS352=1,0,TRIM(INDIRECT("ｄａｔａ!$"&amp;AS$112&amp;"$"&amp;$B351))="",1,TRIM(INDIRECT("ｄａｔａ!$"&amp;AS$112&amp;"$"&amp;$B351))&lt;&gt;"",0)</f>
        <v>1</v>
      </c>
      <c r="AT351" s="80" cm="1">
        <f t="array" aca="1" ref="AT351" ca="1">_xlfn.IFS(AT352=1,0,TRIM(INDIRECT("ｄａｔａ!$"&amp;AT$112&amp;"$"&amp;$B351))="",1,TRIM(INDIRECT("ｄａｔａ!$"&amp;AT$112&amp;"$"&amp;$B351))&lt;&gt;"",0)</f>
        <v>1</v>
      </c>
      <c r="AU351" s="80" cm="1">
        <f t="array" aca="1" ref="AU351" ca="1">_xlfn.IFS(AU352=1,0,TRIM(INDIRECT("ｄａｔａ!$"&amp;AU$112&amp;"$"&amp;$B351))="",1,TRIM(INDIRECT("ｄａｔａ!$"&amp;AU$112&amp;"$"&amp;$B351))&lt;&gt;"",0)</f>
        <v>1</v>
      </c>
      <c r="AV351" s="80" cm="1">
        <f t="array" aca="1" ref="AV351" ca="1">_xlfn.IFS(AV352=1,0,TRIM(INDIRECT("ｄａｔａ!$"&amp;AV$112&amp;"$"&amp;$B351))="",1,TRIM(INDIRECT("ｄａｔａ!$"&amp;AV$112&amp;"$"&amp;$B351))&lt;&gt;"",0)</f>
        <v>1</v>
      </c>
      <c r="AW351" s="80" cm="1">
        <f t="array" aca="1" ref="AW351" ca="1">_xlfn.IFS(AW352=1,0,TRIM(INDIRECT("ｄａｔａ!$"&amp;AW$112&amp;"$"&amp;$B351))="",1,TRIM(INDIRECT("ｄａｔａ!$"&amp;AW$112&amp;"$"&amp;$B351))&lt;&gt;"",0)</f>
        <v>1</v>
      </c>
      <c r="AX351" s="80" cm="1">
        <f t="array" aca="1" ref="AX351" ca="1">_xlfn.IFS(AX352=1,0,TRIM(INDIRECT("ｄａｔａ!$"&amp;AX$112&amp;"$"&amp;$B351))="",1,TRIM(INDIRECT("ｄａｔａ!$"&amp;AX$112&amp;"$"&amp;$B351))&lt;&gt;"",0)</f>
        <v>1</v>
      </c>
      <c r="AY351" s="80" cm="1">
        <f t="array" aca="1" ref="AY351" ca="1">_xlfn.IFS(AY352=1,0,TRIM(INDIRECT("ｄａｔａ!$"&amp;AY$112&amp;"$"&amp;$B351))="",1,TRIM(INDIRECT("ｄａｔａ!$"&amp;AY$112&amp;"$"&amp;$B351))&lt;&gt;"",0)</f>
        <v>1</v>
      </c>
      <c r="AZ351" s="80" cm="1">
        <f t="array" aca="1" ref="AZ351" ca="1">_xlfn.IFS(AZ352=1,0,TRIM(INDIRECT("ｄａｔａ!$"&amp;AZ$112&amp;"$"&amp;$B351))="",1,TRIM(INDIRECT("ｄａｔａ!$"&amp;AZ$112&amp;"$"&amp;$B351))&lt;&gt;"",0)</f>
        <v>1</v>
      </c>
      <c r="BA351" s="80">
        <f ca="1">IF(SUM($BB351:$BP351)=15,1,0)</f>
        <v>1</v>
      </c>
      <c r="BB351" s="80" cm="1">
        <f t="array" aca="1" ref="BB351" ca="1">_xlfn.IFS(BB352=1,0,TRIM(INDIRECT("ｄａｔａ!$"&amp;BB$112&amp;"$"&amp;$B351))="",1,TRIM(INDIRECT("ｄａｔａ!$"&amp;BB$112&amp;"$"&amp;$B351))&lt;&gt;"",0)</f>
        <v>1</v>
      </c>
      <c r="BC351" s="80" cm="1">
        <f t="array" aca="1" ref="BC351" ca="1">_xlfn.IFS(BC352=1,0,TRIM(INDIRECT("ｄａｔａ!$"&amp;BC$112&amp;"$"&amp;$B351))="",1,TRIM(INDIRECT("ｄａｔａ!$"&amp;BC$112&amp;"$"&amp;$B351))&lt;&gt;"",0)</f>
        <v>1</v>
      </c>
      <c r="BD351" s="80" cm="1">
        <f t="array" aca="1" ref="BD351" ca="1">_xlfn.IFS(BD352=1,0,TRIM(INDIRECT("ｄａｔａ!$"&amp;BD$112&amp;"$"&amp;$B351))="",1,TRIM(INDIRECT("ｄａｔａ!$"&amp;BD$112&amp;"$"&amp;$B351))&lt;&gt;"",0)</f>
        <v>1</v>
      </c>
      <c r="BE351" s="80" cm="1">
        <f t="array" aca="1" ref="BE351" ca="1">_xlfn.IFS(BE352=1,0,TRIM(INDIRECT("ｄａｔａ!$"&amp;BE$112&amp;"$"&amp;$B351))="",1,TRIM(INDIRECT("ｄａｔａ!$"&amp;BE$112&amp;"$"&amp;$B351))&lt;&gt;"",0)</f>
        <v>1</v>
      </c>
      <c r="BF351" s="80" cm="1">
        <f t="array" aca="1" ref="BF351" ca="1">_xlfn.IFS(BF352=1,0,TRIM(INDIRECT("ｄａｔａ!$"&amp;BF$112&amp;"$"&amp;$B351))="",1,TRIM(INDIRECT("ｄａｔａ!$"&amp;BF$112&amp;"$"&amp;$B351))&lt;&gt;"",0)</f>
        <v>1</v>
      </c>
      <c r="BG351" s="80" cm="1">
        <f t="array" aca="1" ref="BG351" ca="1">_xlfn.IFS(BG352=1,0,TRIM(INDIRECT("ｄａｔａ!$"&amp;BG$112&amp;"$"&amp;$B351))="",1,TRIM(INDIRECT("ｄａｔａ!$"&amp;BG$112&amp;"$"&amp;$B351))&lt;&gt;"",0)</f>
        <v>1</v>
      </c>
      <c r="BH351" s="80" cm="1">
        <f t="array" aca="1" ref="BH351" ca="1">_xlfn.IFS(BH352=1,0,TRIM(INDIRECT("ｄａｔａ!$"&amp;BH$112&amp;"$"&amp;$B351))="",1,TRIM(INDIRECT("ｄａｔａ!$"&amp;BH$112&amp;"$"&amp;$B351))&lt;&gt;"",0)</f>
        <v>1</v>
      </c>
      <c r="BI351" s="80" cm="1">
        <f t="array" aca="1" ref="BI351" ca="1">_xlfn.IFS(BI352=1,0,TRIM(INDIRECT("ｄａｔａ!$"&amp;BI$112&amp;"$"&amp;$B351))="",1,TRIM(INDIRECT("ｄａｔａ!$"&amp;BI$112&amp;"$"&amp;$B351))&lt;&gt;"",0)</f>
        <v>1</v>
      </c>
      <c r="BJ351" s="80" cm="1">
        <f t="array" aca="1" ref="BJ351" ca="1">_xlfn.IFS(BJ352=1,0,TRIM(INDIRECT("ｄａｔａ!$"&amp;BJ$112&amp;"$"&amp;$B351))="",1,TRIM(INDIRECT("ｄａｔａ!$"&amp;BJ$112&amp;"$"&amp;$B351))&lt;&gt;"",0)</f>
        <v>1</v>
      </c>
      <c r="BK351" s="80" cm="1">
        <f t="array" aca="1" ref="BK351" ca="1">_xlfn.IFS(BK352=1,0,TRIM(INDIRECT("ｄａｔａ!$"&amp;BK$112&amp;"$"&amp;$B351))="",1,TRIM(INDIRECT("ｄａｔａ!$"&amp;BK$112&amp;"$"&amp;$B351))&lt;&gt;"",0)</f>
        <v>1</v>
      </c>
      <c r="BL351" s="80" cm="1">
        <f t="array" aca="1" ref="BL351" ca="1">_xlfn.IFS(BL352=1,0,TRIM(INDIRECT("ｄａｔａ!$"&amp;BL$112&amp;"$"&amp;$B351))="",1,TRIM(INDIRECT("ｄａｔａ!$"&amp;BL$112&amp;"$"&amp;$B351))&lt;&gt;"",0)</f>
        <v>1</v>
      </c>
      <c r="BM351" s="80" cm="1">
        <f t="array" aca="1" ref="BM351" ca="1">_xlfn.IFS(BM352=1,0,TRIM(INDIRECT("ｄａｔａ!$"&amp;BM$112&amp;"$"&amp;$B351))="",1,TRIM(INDIRECT("ｄａｔａ!$"&amp;BM$112&amp;"$"&amp;$B351))&lt;&gt;"",0)</f>
        <v>1</v>
      </c>
      <c r="BN351" s="80" cm="1">
        <f t="array" aca="1" ref="BN351" ca="1">_xlfn.IFS(BN352=1,0,TRIM(INDIRECT("ｄａｔａ!$"&amp;BN$112&amp;"$"&amp;$B351))="",1,TRIM(INDIRECT("ｄａｔａ!$"&amp;BN$112&amp;"$"&amp;$B351))&lt;&gt;"",0)</f>
        <v>1</v>
      </c>
      <c r="BO351" s="80" cm="1">
        <f t="array" aca="1" ref="BO351" ca="1">_xlfn.IFS(BO352=1,0,TRIM(INDIRECT("ｄａｔａ!$"&amp;BO$112&amp;"$"&amp;$B351))="",1,TRIM(INDIRECT("ｄａｔａ!$"&amp;BO$112&amp;"$"&amp;$B351))&lt;&gt;"",0)</f>
        <v>1</v>
      </c>
      <c r="BP351" s="80" cm="1">
        <f t="array" aca="1" ref="BP351" ca="1">_xlfn.IFS(BP352=1,0,TRIM(INDIRECT("ｄａｔａ!$"&amp;BP$112&amp;"$"&amp;$B351))="",1,TRIM(INDIRECT("ｄａｔａ!$"&amp;BP$112&amp;"$"&amp;$B351))&lt;&gt;"",0)</f>
        <v>1</v>
      </c>
    </row>
    <row r="352" spans="1:68" x14ac:dyDescent="0.2">
      <c r="B352" s="80">
        <f>VLOOKUP($A349,$A$11:$B$110,2,FALSE)</f>
        <v>66</v>
      </c>
      <c r="C352" s="80" t="s">
        <v>2430</v>
      </c>
      <c r="D352" s="80" cm="1">
        <f t="array" aca="1" ref="D352" ca="1">IF(ISERROR(INDIRECT("ｄａｔａ!$"&amp;D$112&amp;"$"&amp;$B352)),1,0)</f>
        <v>0</v>
      </c>
      <c r="F352" s="80" cm="1">
        <f t="array" aca="1" ref="F352" ca="1">IF(ISERROR(INDIRECT("ｄａｔａ!$"&amp;F$112&amp;"$"&amp;$B352)),1,0)</f>
        <v>0</v>
      </c>
      <c r="G352" s="80" cm="1">
        <f t="array" aca="1" ref="G352" ca="1">IF(ISERROR(INDIRECT("ｄａｔａ!$"&amp;G$112&amp;"$"&amp;$B352)),1,0)</f>
        <v>0</v>
      </c>
      <c r="H352" s="80" cm="1">
        <f t="array" aca="1" ref="H352" ca="1">IF(ISERROR(INDIRECT("ｄａｔａ!$"&amp;H$112&amp;"$"&amp;$B352)),1,0)</f>
        <v>0</v>
      </c>
      <c r="I352" s="80" cm="1">
        <f t="array" aca="1" ref="I352" ca="1">IF(ISERROR(INDIRECT("ｄａｔａ!$"&amp;I$112&amp;"$"&amp;$B352)),1,0)</f>
        <v>0</v>
      </c>
      <c r="J352" s="80" cm="1">
        <f t="array" aca="1" ref="J352" ca="1">IF(ISERROR(INDIRECT("ｄａｔａ!$"&amp;J$112&amp;"$"&amp;$B352)),1,0)</f>
        <v>0</v>
      </c>
      <c r="K352" s="80" cm="1">
        <f t="array" aca="1" ref="K352" ca="1">IF(ISERROR(INDIRECT("ｄａｔａ!$"&amp;K$112&amp;"$"&amp;$B352)),1,0)</f>
        <v>0</v>
      </c>
      <c r="L352" s="80" cm="1">
        <f t="array" aca="1" ref="L352" ca="1">IF(ISERROR(INDIRECT("ｄａｔａ!$"&amp;L$112&amp;"$"&amp;$B352)),1,0)</f>
        <v>0</v>
      </c>
      <c r="M352" s="80" cm="1">
        <f t="array" aca="1" ref="M352" ca="1">IF(ISERROR(INDIRECT("ｄａｔａ!$"&amp;M$112&amp;"$"&amp;$B352)),1,0)</f>
        <v>0</v>
      </c>
      <c r="N352" s="80" cm="1">
        <f t="array" aca="1" ref="N352" ca="1">IF(ISERROR(INDIRECT("ｄａｔａ!$"&amp;N$112&amp;"$"&amp;$B352)),1,0)</f>
        <v>0</v>
      </c>
      <c r="O352" s="80" cm="1">
        <f t="array" aca="1" ref="O352" ca="1">IF(ISERROR(INDIRECT("ｄａｔａ!$"&amp;O$112&amp;"$"&amp;$B352)),1,0)</f>
        <v>0</v>
      </c>
      <c r="P352" s="80" cm="1">
        <f t="array" aca="1" ref="P352" ca="1">IF(ISERROR(INDIRECT("ｄａｔａ!$"&amp;P$112&amp;"$"&amp;$B352)),1,0)</f>
        <v>0</v>
      </c>
      <c r="Q352" s="80" cm="1">
        <f t="array" aca="1" ref="Q352" ca="1">IF(ISERROR(INDIRECT("ｄａｔａ!$"&amp;Q$112&amp;"$"&amp;$B352)),1,0)</f>
        <v>0</v>
      </c>
      <c r="R352" s="80" cm="1">
        <f t="array" aca="1" ref="R352" ca="1">IF(ISERROR(INDIRECT("ｄａｔａ!$"&amp;R$112&amp;"$"&amp;$B352)),1,0)</f>
        <v>0</v>
      </c>
      <c r="S352" s="80" cm="1">
        <f t="array" aca="1" ref="S352" ca="1">IF(ISERROR(INDIRECT("ｄａｔａ!$"&amp;S$112&amp;"$"&amp;$B352)),1,0)</f>
        <v>0</v>
      </c>
      <c r="T352" s="80" cm="1">
        <f t="array" aca="1" ref="T352" ca="1">IF(ISERROR(INDIRECT("ｄａｔａ!$"&amp;T$112&amp;"$"&amp;$B352)),1,0)</f>
        <v>0</v>
      </c>
      <c r="U352" s="80" cm="1">
        <f t="array" aca="1" ref="U352" ca="1">IF(ISERROR(INDIRECT("ｄａｔａ!$"&amp;U$112&amp;"$"&amp;$B352)),1,0)</f>
        <v>0</v>
      </c>
      <c r="V352" s="80" cm="1">
        <f t="array" aca="1" ref="V352" ca="1">IF(ISERROR(INDIRECT("ｄａｔａ!$"&amp;V$112&amp;"$"&amp;$B352)),1,0)</f>
        <v>0</v>
      </c>
      <c r="W352" s="80" cm="1">
        <f t="array" aca="1" ref="W352" ca="1">IF(ISERROR(INDIRECT("ｄａｔａ!$"&amp;W$112&amp;"$"&amp;$B352)),1,0)</f>
        <v>0</v>
      </c>
      <c r="X352" s="80">
        <f ca="1">IF(SUM($Y350:$AO350,$Y352:$AO352)&gt;0,1,0)</f>
        <v>0</v>
      </c>
      <c r="Y352" s="80" cm="1">
        <f t="array" aca="1" ref="Y352" ca="1">IF(ISERROR(INDIRECT("ｄａｔａ!$"&amp;Y$112&amp;"$"&amp;$B352)),1,0)</f>
        <v>0</v>
      </c>
      <c r="Z352" s="80" cm="1">
        <f t="array" aca="1" ref="Z352" ca="1">IF(ISERROR(INDIRECT("ｄａｔａ!$"&amp;Z$112&amp;"$"&amp;$B352)),1,0)</f>
        <v>0</v>
      </c>
      <c r="AA352" s="80" cm="1">
        <f t="array" aca="1" ref="AA352" ca="1">IF(ISERROR(INDIRECT("ｄａｔａ!$"&amp;AA$112&amp;"$"&amp;$B352)),1,0)</f>
        <v>0</v>
      </c>
      <c r="AB352" s="80" cm="1">
        <f t="array" aca="1" ref="AB352" ca="1">IF(ISERROR(INDIRECT("ｄａｔａ!$"&amp;AB$112&amp;"$"&amp;$B352)),1,0)</f>
        <v>0</v>
      </c>
      <c r="AC352" s="80" cm="1">
        <f t="array" aca="1" ref="AC352" ca="1">IF(ISERROR(INDIRECT("ｄａｔａ!$"&amp;AC$112&amp;"$"&amp;$B352)),1,0)</f>
        <v>0</v>
      </c>
      <c r="AD352" s="80" cm="1">
        <f t="array" aca="1" ref="AD352" ca="1">IF(ISERROR(INDIRECT("ｄａｔａ!$"&amp;AD$112&amp;"$"&amp;$B352)),1,0)</f>
        <v>0</v>
      </c>
      <c r="AE352" s="80" cm="1">
        <f t="array" aca="1" ref="AE352" ca="1">IF(ISERROR(INDIRECT("ｄａｔａ!$"&amp;AE$112&amp;"$"&amp;$B352)),1,0)</f>
        <v>0</v>
      </c>
      <c r="AF352" s="80" cm="1">
        <f t="array" aca="1" ref="AF352" ca="1">IF(ISERROR(INDIRECT("ｄａｔａ!$"&amp;AF$112&amp;"$"&amp;$B352)),1,0)</f>
        <v>0</v>
      </c>
      <c r="AG352" s="80" cm="1">
        <f t="array" aca="1" ref="AG352" ca="1">IF(ISERROR(INDIRECT("ｄａｔａ!$"&amp;AG$112&amp;"$"&amp;$B352)),1,0)</f>
        <v>0</v>
      </c>
      <c r="AH352" s="80" cm="1">
        <f t="array" aca="1" ref="AH352" ca="1">IF(ISERROR(INDIRECT("ｄａｔａ!$"&amp;AH$112&amp;"$"&amp;$B352)),1,0)</f>
        <v>0</v>
      </c>
      <c r="AI352" s="80" cm="1">
        <f t="array" aca="1" ref="AI352" ca="1">IF(ISERROR(INDIRECT("ｄａｔａ!$"&amp;AI$112&amp;"$"&amp;$B352)),1,0)</f>
        <v>0</v>
      </c>
      <c r="AJ352" s="80" cm="1">
        <f t="array" aca="1" ref="AJ352" ca="1">IF(ISERROR(INDIRECT("ｄａｔａ!$"&amp;AJ$112&amp;"$"&amp;$B352)),1,0)</f>
        <v>0</v>
      </c>
      <c r="AK352" s="80" cm="1">
        <f t="array" aca="1" ref="AK352" ca="1">IF(ISERROR(INDIRECT("ｄａｔａ!$"&amp;AK$112&amp;"$"&amp;$B352)),1,0)</f>
        <v>0</v>
      </c>
      <c r="AL352" s="80" cm="1">
        <f t="array" aca="1" ref="AL352" ca="1">IF(ISERROR(INDIRECT("ｄａｔａ!$"&amp;AL$112&amp;"$"&amp;$B352)),1,0)</f>
        <v>0</v>
      </c>
      <c r="AM352" s="80" cm="1">
        <f t="array" aca="1" ref="AM352" ca="1">IF(ISERROR(INDIRECT("ｄａｔａ!$"&amp;AM$112&amp;"$"&amp;$B352)),1,0)</f>
        <v>0</v>
      </c>
      <c r="AN352" s="80" cm="1">
        <f t="array" aca="1" ref="AN352" ca="1">IF(ISERROR(INDIRECT("ｄａｔａ!$"&amp;AN$112&amp;"$"&amp;$B352)),1,0)</f>
        <v>0</v>
      </c>
      <c r="AO352" s="80" cm="1">
        <f t="array" aca="1" ref="AO352" ca="1">IF(ISERROR(INDIRECT("ｄａｔａ!$"&amp;AO$112&amp;"$"&amp;$B352)),1,0)</f>
        <v>0</v>
      </c>
      <c r="AP352" s="80">
        <f ca="1">IF(SUM($AQ350:$AZ350,$AQ352:$AZ352)&gt;0,1,0)</f>
        <v>0</v>
      </c>
      <c r="AQ352" s="80" cm="1">
        <f t="array" aca="1" ref="AQ352" ca="1">IF(ISERROR(INDIRECT("ｄａｔａ!$"&amp;AQ$112&amp;"$"&amp;$B352)),1,0)</f>
        <v>0</v>
      </c>
      <c r="AR352" s="80" cm="1">
        <f t="array" aca="1" ref="AR352" ca="1">IF(ISERROR(INDIRECT("ｄａｔａ!$"&amp;AR$112&amp;"$"&amp;$B352)),1,0)</f>
        <v>0</v>
      </c>
      <c r="AS352" s="80" cm="1">
        <f t="array" aca="1" ref="AS352" ca="1">IF(ISERROR(INDIRECT("ｄａｔａ!$"&amp;AS$112&amp;"$"&amp;$B352)),1,0)</f>
        <v>0</v>
      </c>
      <c r="AT352" s="80" cm="1">
        <f t="array" aca="1" ref="AT352" ca="1">IF(ISERROR(INDIRECT("ｄａｔａ!$"&amp;AT$112&amp;"$"&amp;$B352)),1,0)</f>
        <v>0</v>
      </c>
      <c r="AU352" s="80" cm="1">
        <f t="array" aca="1" ref="AU352" ca="1">IF(ISERROR(INDIRECT("ｄａｔａ!$"&amp;AU$112&amp;"$"&amp;$B352)),1,0)</f>
        <v>0</v>
      </c>
      <c r="AV352" s="80" cm="1">
        <f t="array" aca="1" ref="AV352" ca="1">IF(ISERROR(INDIRECT("ｄａｔａ!$"&amp;AV$112&amp;"$"&amp;$B352)),1,0)</f>
        <v>0</v>
      </c>
      <c r="AW352" s="80" cm="1">
        <f t="array" aca="1" ref="AW352" ca="1">IF(ISERROR(INDIRECT("ｄａｔａ!$"&amp;AW$112&amp;"$"&amp;$B352)),1,0)</f>
        <v>0</v>
      </c>
      <c r="AX352" s="80" cm="1">
        <f t="array" aca="1" ref="AX352" ca="1">IF(ISERROR(INDIRECT("ｄａｔａ!$"&amp;AX$112&amp;"$"&amp;$B352)),1,0)</f>
        <v>0</v>
      </c>
      <c r="AY352" s="80" cm="1">
        <f t="array" aca="1" ref="AY352" ca="1">IF(ISERROR(INDIRECT("ｄａｔａ!$"&amp;AY$112&amp;"$"&amp;$B352)),1,0)</f>
        <v>0</v>
      </c>
      <c r="AZ352" s="80" cm="1">
        <f t="array" aca="1" ref="AZ352" ca="1">IF(ISERROR(INDIRECT("ｄａｔａ!$"&amp;AZ$112&amp;"$"&amp;$B352)),1,0)</f>
        <v>0</v>
      </c>
      <c r="BA352" s="80">
        <f ca="1">IF(SUM($BB350:$BP350,$BB352:$BP352)&gt;0,1,0)</f>
        <v>0</v>
      </c>
      <c r="BB352" s="80" cm="1">
        <f t="array" aca="1" ref="BB352" ca="1">IF(ISERROR(INDIRECT("ｄａｔａ!$"&amp;BB$112&amp;"$"&amp;$B352)),1,0)</f>
        <v>0</v>
      </c>
      <c r="BC352" s="80" cm="1">
        <f t="array" aca="1" ref="BC352" ca="1">IF(ISERROR(INDIRECT("ｄａｔａ!$"&amp;BC$112&amp;"$"&amp;$B352)),1,0)</f>
        <v>0</v>
      </c>
      <c r="BD352" s="80" cm="1">
        <f t="array" aca="1" ref="BD352" ca="1">IF(ISERROR(INDIRECT("ｄａｔａ!$"&amp;BD$112&amp;"$"&amp;$B352)),1,0)</f>
        <v>0</v>
      </c>
      <c r="BE352" s="80" cm="1">
        <f t="array" aca="1" ref="BE352" ca="1">IF(ISERROR(INDIRECT("ｄａｔａ!$"&amp;BE$112&amp;"$"&amp;$B352)),1,0)</f>
        <v>0</v>
      </c>
      <c r="BF352" s="80" cm="1">
        <f t="array" aca="1" ref="BF352" ca="1">IF(ISERROR(INDIRECT("ｄａｔａ!$"&amp;BF$112&amp;"$"&amp;$B352)),1,0)</f>
        <v>0</v>
      </c>
      <c r="BG352" s="80" cm="1">
        <f t="array" aca="1" ref="BG352" ca="1">IF(ISERROR(INDIRECT("ｄａｔａ!$"&amp;BG$112&amp;"$"&amp;$B352)),1,0)</f>
        <v>0</v>
      </c>
      <c r="BH352" s="80" cm="1">
        <f t="array" aca="1" ref="BH352" ca="1">IF(ISERROR(INDIRECT("ｄａｔａ!$"&amp;BH$112&amp;"$"&amp;$B352)),1,0)</f>
        <v>0</v>
      </c>
      <c r="BI352" s="80" cm="1">
        <f t="array" aca="1" ref="BI352" ca="1">IF(ISERROR(INDIRECT("ｄａｔａ!$"&amp;BI$112&amp;"$"&amp;$B352)),1,0)</f>
        <v>0</v>
      </c>
      <c r="BJ352" s="80" cm="1">
        <f t="array" aca="1" ref="BJ352" ca="1">IF(ISERROR(INDIRECT("ｄａｔａ!$"&amp;BJ$112&amp;"$"&amp;$B352)),1,0)</f>
        <v>0</v>
      </c>
      <c r="BK352" s="80" cm="1">
        <f t="array" aca="1" ref="BK352" ca="1">IF(ISERROR(INDIRECT("ｄａｔａ!$"&amp;BK$112&amp;"$"&amp;$B352)),1,0)</f>
        <v>0</v>
      </c>
      <c r="BL352" s="80" cm="1">
        <f t="array" aca="1" ref="BL352" ca="1">IF(ISERROR(INDIRECT("ｄａｔａ!$"&amp;BL$112&amp;"$"&amp;$B352)),1,0)</f>
        <v>0</v>
      </c>
      <c r="BM352" s="80" cm="1">
        <f t="array" aca="1" ref="BM352" ca="1">IF(ISERROR(INDIRECT("ｄａｔａ!$"&amp;BM$112&amp;"$"&amp;$B352)),1,0)</f>
        <v>0</v>
      </c>
      <c r="BN352" s="80" cm="1">
        <f t="array" aca="1" ref="BN352" ca="1">IF(ISERROR(INDIRECT("ｄａｔａ!$"&amp;BN$112&amp;"$"&amp;$B352)),1,0)</f>
        <v>0</v>
      </c>
      <c r="BO352" s="80" cm="1">
        <f t="array" aca="1" ref="BO352" ca="1">IF(ISERROR(INDIRECT("ｄａｔａ!$"&amp;BO$112&amp;"$"&amp;$B352)),1,0)</f>
        <v>0</v>
      </c>
      <c r="BP352" s="80" cm="1">
        <f t="array" aca="1" ref="BP352" ca="1">IF(ISERROR(INDIRECT("ｄａｔａ!$"&amp;BP$112&amp;"$"&amp;$B352)),1,0)</f>
        <v>0</v>
      </c>
    </row>
    <row r="353" spans="1:68" x14ac:dyDescent="0.2">
      <c r="A353" s="80" t="s">
        <v>2378</v>
      </c>
      <c r="B353" s="80">
        <f>VLOOKUP($A353,$A$11:$B$110,2,FALSE)</f>
        <v>67</v>
      </c>
      <c r="C353" s="80" t="s">
        <v>2435</v>
      </c>
      <c r="D353" s="80" cm="1">
        <f t="array" aca="1" ref="D353" ca="1">_xlfn.IFS(D354=1,0,D355=1,0,AND(INDIRECT("ｄａｔａ!$"&amp;D$112&amp;"$"&amp;$B353)&lt;=INDIRECT("kikan!$Q$11"),INDIRECT("ｄａｔａ!$"&amp;D$112&amp;"$"&amp;$B353)&gt;=INDIRECT("kikan!$K$11")),0,TRUE,1)</f>
        <v>0</v>
      </c>
      <c r="F353" s="80">
        <v>0</v>
      </c>
      <c r="G353" s="80">
        <v>0</v>
      </c>
      <c r="H353" s="80">
        <v>0</v>
      </c>
      <c r="I353" s="80" cm="1">
        <f t="array" aca="1" ref="I353" ca="1">_xlfn.IFS(I354=1,0,I355=1,0,INDIRECT("ｄａｔａ!$"&amp;I$112&amp;"$"&amp;$B353)&gt;=INDIRECT("kikan!$I$11"),0,TRUE,1)</f>
        <v>0</v>
      </c>
      <c r="J353" s="80" cm="1">
        <f t="array" aca="1" ref="J353" ca="1">_xlfn.IFS(D356=1,0,I353=1,0,J354=1,0,I355=1,0,J355=1,0,INDIRECT("ｄａｔａ!$"&amp;I$112&amp;"$"&amp;$B353)&gt;INDIRECT("kikan!$I$11"),0,INDIRECT("ｄａｔａ!$"&amp;J$112&amp;"$"&amp;$B353)&gt;=INDIRECT("ｄａｔａ!$"&amp;D$112&amp;"$"&amp;$B353),0,TRUE,1)</f>
        <v>0</v>
      </c>
      <c r="K353" s="80" cm="1">
        <f t="array" aca="1" ref="K353" ca="1">_xlfn.IFS(K354=1,0,K355=1,0,AND(INDIRECT("ｄａｔａ!$"&amp;K$112&amp;"$"&amp;$B354)&gt;0,INDIRECT("ｄａｔａ!$"&amp;K$112&amp;"$"&amp;$B354)&lt;10000),0,TRUE,1)</f>
        <v>0</v>
      </c>
      <c r="L353" s="80" cm="1">
        <f t="array" aca="1" ref="L353" ca="1">_xlfn.IFS(L354=1,0,L355=1,0,INDIRECT("ｄａｔａ!$"&amp;L$112&amp;"$"&amp;$B353)&lt;20000,1,TRUE,0)</f>
        <v>0</v>
      </c>
      <c r="M353" s="80">
        <v>0</v>
      </c>
      <c r="N353" s="80">
        <v>0</v>
      </c>
      <c r="O353" s="80" cm="1">
        <f t="array" aca="1" ref="O353" ca="1">_xlfn.IFS(O356=1,0,INDIRECT("ｄａｔａ!$"&amp;O$112&amp;"$"&amp;$B354)=4,1,TRUE,0)</f>
        <v>0</v>
      </c>
      <c r="P353" s="80" cm="1">
        <f t="array" aca="1" ref="P353" ca="1">_xlfn.IFS(P356=1,0,AND(INDIRECT("ｄａｔａ!$"&amp;P$112&amp;"$"&amp;$B354)&lt;=3,INDIRECT("ｄａｔａ!$"&amp;P$112&amp;"$"&amp;$B354)&gt;0),1,TRUE,0)</f>
        <v>0</v>
      </c>
      <c r="Q353" s="80" cm="1">
        <f t="array" aca="1" ref="Q353" ca="1">_xlfn.IFS(Q356=1,0,INDIRECT("ｄａｔａ!$"&amp;Q$112&amp;"$"&amp;$B353)=1,1,TRUE,0)</f>
        <v>0</v>
      </c>
      <c r="R353" s="80">
        <v>0</v>
      </c>
      <c r="S353" s="80">
        <v>0</v>
      </c>
      <c r="T353" s="80">
        <v>0</v>
      </c>
      <c r="U353" s="80">
        <v>0</v>
      </c>
      <c r="V353" s="80">
        <v>0</v>
      </c>
      <c r="W353" s="80">
        <v>0</v>
      </c>
      <c r="X353" s="80">
        <f ca="1">IF(AND(SUM($Y353:$AO353)=0,17-SUM($Y355:$AO355)&gt;1),1,0)</f>
        <v>0</v>
      </c>
      <c r="Y353" s="80" cm="1">
        <f t="array" aca="1" ref="Y353" ca="1">_xlfn.IFS(Y356=1,0,INDIRECT("ｄａｔａ!$"&amp;Y$112&amp;"$"&amp;$B353)=2,1,TRUE,0)</f>
        <v>0</v>
      </c>
      <c r="Z353" s="80" cm="1">
        <f t="array" aca="1" ref="Z353" ca="1">_xlfn.IFS(Z356=1,0,INDIRECT("ｄａｔａ!$"&amp;Z$112&amp;"$"&amp;$B353)=2,1,TRUE,0)</f>
        <v>0</v>
      </c>
      <c r="AA353" s="80" cm="1">
        <f t="array" aca="1" ref="AA353" ca="1">_xlfn.IFS(AA356=1,0,INDIRECT("ｄａｔａ!$"&amp;AA$112&amp;"$"&amp;$B353)=2,1,TRUE,0)</f>
        <v>0</v>
      </c>
      <c r="AB353" s="80" cm="1">
        <f t="array" aca="1" ref="AB353" ca="1">_xlfn.IFS(AB356=1,0,INDIRECT("ｄａｔａ!$"&amp;AB$112&amp;"$"&amp;$B353)=2,1,TRUE,0)</f>
        <v>0</v>
      </c>
      <c r="AC353" s="80" cm="1">
        <f t="array" aca="1" ref="AC353" ca="1">_xlfn.IFS(AC356=1,0,INDIRECT("ｄａｔａ!$"&amp;AC$112&amp;"$"&amp;$B353)=2,1,TRUE,0)</f>
        <v>0</v>
      </c>
      <c r="AD353" s="80" cm="1">
        <f t="array" aca="1" ref="AD353" ca="1">_xlfn.IFS(AD356=1,0,INDIRECT("ｄａｔａ!$"&amp;AD$112&amp;"$"&amp;$B353)=2,1,TRUE,0)</f>
        <v>0</v>
      </c>
      <c r="AE353" s="80" cm="1">
        <f t="array" aca="1" ref="AE353" ca="1">_xlfn.IFS(AE356=1,0,INDIRECT("ｄａｔａ!$"&amp;AE$112&amp;"$"&amp;$B353)=2,1,TRUE,0)</f>
        <v>0</v>
      </c>
      <c r="AF353" s="80" cm="1">
        <f t="array" aca="1" ref="AF353" ca="1">_xlfn.IFS(AF356=1,0,INDIRECT("ｄａｔａ!$"&amp;AF$112&amp;"$"&amp;$B353)=2,1,TRUE,0)</f>
        <v>0</v>
      </c>
      <c r="AG353" s="80" cm="1">
        <f t="array" aca="1" ref="AG353" ca="1">_xlfn.IFS(AG356=1,0,INDIRECT("ｄａｔａ!$"&amp;AG$112&amp;"$"&amp;$B353)=2,1,TRUE,0)</f>
        <v>0</v>
      </c>
      <c r="AH353" s="80" cm="1">
        <f t="array" aca="1" ref="AH353" ca="1">_xlfn.IFS(AH356=1,0,INDIRECT("ｄａｔａ!$"&amp;AH$112&amp;"$"&amp;$B353)=2,1,TRUE,0)</f>
        <v>0</v>
      </c>
      <c r="AI353" s="80" cm="1">
        <f t="array" aca="1" ref="AI353" ca="1">_xlfn.IFS(AI356=1,0,INDIRECT("ｄａｔａ!$"&amp;AI$112&amp;"$"&amp;$B353)=2,1,TRUE,0)</f>
        <v>0</v>
      </c>
      <c r="AJ353" s="80" cm="1">
        <f t="array" aca="1" ref="AJ353" ca="1">_xlfn.IFS(AJ356=1,0,INDIRECT("ｄａｔａ!$"&amp;AJ$112&amp;"$"&amp;$B353)=2,1,TRUE,0)</f>
        <v>0</v>
      </c>
      <c r="AK353" s="80" cm="1">
        <f t="array" aca="1" ref="AK353" ca="1">_xlfn.IFS(AK356=1,0,INDIRECT("ｄａｔａ!$"&amp;AK$112&amp;"$"&amp;$B353)=2,1,TRUE,0)</f>
        <v>0</v>
      </c>
      <c r="AL353" s="80" cm="1">
        <f t="array" aca="1" ref="AL353" ca="1">_xlfn.IFS(AL356=1,0,INDIRECT("ｄａｔａ!$"&amp;AL$112&amp;"$"&amp;$B353)=2,1,TRUE,0)</f>
        <v>0</v>
      </c>
      <c r="AM353" s="80" cm="1">
        <f t="array" aca="1" ref="AM353" ca="1">_xlfn.IFS(AM356=1,0,INDIRECT("ｄａｔａ!$"&amp;AM$112&amp;"$"&amp;$B353)=2,1,TRUE,0)</f>
        <v>0</v>
      </c>
      <c r="AN353" s="80" cm="1">
        <f t="array" aca="1" ref="AN353" ca="1">_xlfn.IFS(AN356=1,0,INDIRECT("ｄａｔａ!$"&amp;AN$112&amp;"$"&amp;$B353)=2,1,TRUE,0)</f>
        <v>0</v>
      </c>
      <c r="AO353" s="80" cm="1">
        <f t="array" aca="1" ref="AO353" ca="1">_xlfn.IFS(AO356=1,0,INDIRECT("ｄａｔａ!$"&amp;AO$112&amp;"$"&amp;$B353)=2,1,TRUE,0)</f>
        <v>0</v>
      </c>
      <c r="AP353" s="80">
        <f ca="1">IF(AND(SUM($AQ353:$AZ353)=0,10-SUM($AQ355:$AZ355)&gt;1),1,0)</f>
        <v>0</v>
      </c>
      <c r="AQ353" s="80" cm="1">
        <f t="array" aca="1" ref="AQ353" ca="1">_xlfn.IFS(AQ356=1,0,INDIRECT("ｄａｔａ!$"&amp;AQ$112&amp;"$"&amp;$B353)=2,1,TRUE,0)</f>
        <v>0</v>
      </c>
      <c r="AR353" s="80" cm="1">
        <f t="array" aca="1" ref="AR353" ca="1">_xlfn.IFS(AR356=1,0,INDIRECT("ｄａｔａ!$"&amp;AR$112&amp;"$"&amp;$B353)=2,1,TRUE,0)</f>
        <v>0</v>
      </c>
      <c r="AS353" s="80" cm="1">
        <f t="array" aca="1" ref="AS353" ca="1">_xlfn.IFS(AS356=1,0,INDIRECT("ｄａｔａ!$"&amp;AS$112&amp;"$"&amp;$B353)=2,1,TRUE,0)</f>
        <v>0</v>
      </c>
      <c r="AT353" s="80" cm="1">
        <f t="array" aca="1" ref="AT353" ca="1">_xlfn.IFS(AT356=1,0,INDIRECT("ｄａｔａ!$"&amp;AT$112&amp;"$"&amp;$B353)=2,1,TRUE,0)</f>
        <v>0</v>
      </c>
      <c r="AU353" s="80" cm="1">
        <f t="array" aca="1" ref="AU353" ca="1">_xlfn.IFS(AU356=1,0,INDIRECT("ｄａｔａ!$"&amp;AU$112&amp;"$"&amp;$B353)=2,1,TRUE,0)</f>
        <v>0</v>
      </c>
      <c r="AV353" s="80" cm="1">
        <f t="array" aca="1" ref="AV353" ca="1">_xlfn.IFS(AV356=1,0,INDIRECT("ｄａｔａ!$"&amp;AV$112&amp;"$"&amp;$B353)=2,1,TRUE,0)</f>
        <v>0</v>
      </c>
      <c r="AW353" s="80" cm="1">
        <f t="array" aca="1" ref="AW353" ca="1">_xlfn.IFS(AW356=1,0,INDIRECT("ｄａｔａ!$"&amp;AW$112&amp;"$"&amp;$B353)=2,1,TRUE,0)</f>
        <v>0</v>
      </c>
      <c r="AX353" s="80" cm="1">
        <f t="array" aca="1" ref="AX353" ca="1">_xlfn.IFS(AX356=1,0,INDIRECT("ｄａｔａ!$"&amp;AX$112&amp;"$"&amp;$B353)=2,1,TRUE,0)</f>
        <v>0</v>
      </c>
      <c r="AY353" s="80" cm="1">
        <f t="array" aca="1" ref="AY353" ca="1">_xlfn.IFS(AY356=1,0,INDIRECT("ｄａｔａ!$"&amp;AY$112&amp;"$"&amp;$B353)=2,1,TRUE,0)</f>
        <v>0</v>
      </c>
      <c r="AZ353" s="80" cm="1">
        <f t="array" aca="1" ref="AZ353" ca="1">_xlfn.IFS(AZ356=1,0,INDIRECT("ｄａｔａ!$"&amp;AZ$112&amp;"$"&amp;$B353)=2,1,TRUE,0)</f>
        <v>0</v>
      </c>
      <c r="BA353" s="80">
        <f ca="1">IF(AND(SUM($BB353:$BP353)=0,15-SUM($BB355:$BP355)&gt;1),1,0)</f>
        <v>0</v>
      </c>
      <c r="BB353" s="80" cm="1">
        <f t="array" aca="1" ref="BB353" ca="1">_xlfn.IFS(BB356=1,0,INDIRECT("ｄａｔａ!$"&amp;BB$112&amp;"$"&amp;$B353)=2,1,TRUE,0)</f>
        <v>0</v>
      </c>
      <c r="BC353" s="80" cm="1">
        <f t="array" aca="1" ref="BC353" ca="1">_xlfn.IFS(BC356=1,0,INDIRECT("ｄａｔａ!$"&amp;BC$112&amp;"$"&amp;$B353)=2,1,TRUE,0)</f>
        <v>0</v>
      </c>
      <c r="BD353" s="80" cm="1">
        <f t="array" aca="1" ref="BD353" ca="1">_xlfn.IFS(BD356=1,0,INDIRECT("ｄａｔａ!$"&amp;BD$112&amp;"$"&amp;$B353)=2,1,TRUE,0)</f>
        <v>0</v>
      </c>
      <c r="BE353" s="80" cm="1">
        <f t="array" aca="1" ref="BE353" ca="1">_xlfn.IFS(BE356=1,0,INDIRECT("ｄａｔａ!$"&amp;BE$112&amp;"$"&amp;$B353)=2,1,TRUE,0)</f>
        <v>0</v>
      </c>
      <c r="BF353" s="80" cm="1">
        <f t="array" aca="1" ref="BF353" ca="1">_xlfn.IFS(BF356=1,0,INDIRECT("ｄａｔａ!$"&amp;BF$112&amp;"$"&amp;$B353)=2,1,TRUE,0)</f>
        <v>0</v>
      </c>
      <c r="BG353" s="80" cm="1">
        <f t="array" aca="1" ref="BG353" ca="1">_xlfn.IFS(BG356=1,0,INDIRECT("ｄａｔａ!$"&amp;BG$112&amp;"$"&amp;$B353)=2,1,TRUE,0)</f>
        <v>0</v>
      </c>
      <c r="BH353" s="80" cm="1">
        <f t="array" aca="1" ref="BH353" ca="1">_xlfn.IFS(BH356=1,0,INDIRECT("ｄａｔａ!$"&amp;BH$112&amp;"$"&amp;$B353)=2,1,TRUE,0)</f>
        <v>0</v>
      </c>
      <c r="BI353" s="80" cm="1">
        <f t="array" aca="1" ref="BI353" ca="1">_xlfn.IFS(BI356=1,0,INDIRECT("ｄａｔａ!$"&amp;BI$112&amp;"$"&amp;$B353)=2,1,TRUE,0)</f>
        <v>0</v>
      </c>
      <c r="BJ353" s="80" cm="1">
        <f t="array" aca="1" ref="BJ353" ca="1">_xlfn.IFS(BJ356=1,0,INDIRECT("ｄａｔａ!$"&amp;BJ$112&amp;"$"&amp;$B353)=2,1,TRUE,0)</f>
        <v>0</v>
      </c>
      <c r="BK353" s="80" cm="1">
        <f t="array" aca="1" ref="BK353" ca="1">_xlfn.IFS(BK356=1,0,INDIRECT("ｄａｔａ!$"&amp;BK$112&amp;"$"&amp;$B353)=2,1,TRUE,0)</f>
        <v>0</v>
      </c>
      <c r="BL353" s="80" cm="1">
        <f t="array" aca="1" ref="BL353" ca="1">_xlfn.IFS(BL356=1,0,INDIRECT("ｄａｔａ!$"&amp;BL$112&amp;"$"&amp;$B353)=2,1,TRUE,0)</f>
        <v>0</v>
      </c>
      <c r="BM353" s="80" cm="1">
        <f t="array" aca="1" ref="BM353" ca="1">_xlfn.IFS(BM356=1,0,INDIRECT("ｄａｔａ!$"&amp;BM$112&amp;"$"&amp;$B353)=2,1,TRUE,0)</f>
        <v>0</v>
      </c>
      <c r="BN353" s="80" cm="1">
        <f t="array" aca="1" ref="BN353" ca="1">_xlfn.IFS(BN356=1,0,INDIRECT("ｄａｔａ!$"&amp;BN$112&amp;"$"&amp;$B353)=2,1,TRUE,0)</f>
        <v>0</v>
      </c>
      <c r="BO353" s="80" cm="1">
        <f t="array" aca="1" ref="BO353" ca="1">_xlfn.IFS(BO356=1,0,INDIRECT("ｄａｔａ!$"&amp;BO$112&amp;"$"&amp;$B353)=2,1,TRUE,0)</f>
        <v>0</v>
      </c>
      <c r="BP353" s="80" cm="1">
        <f t="array" aca="1" ref="BP353" ca="1">_xlfn.IFS(BP356=1,0,INDIRECT("ｄａｔａ!$"&amp;BP$112&amp;"$"&amp;$B353)=2,1,TRUE,0)</f>
        <v>0</v>
      </c>
    </row>
    <row r="354" spans="1:68" x14ac:dyDescent="0.2">
      <c r="B354" s="80">
        <f>VLOOKUP($A353,$A$11:$B$110,2,FALSE)</f>
        <v>67</v>
      </c>
      <c r="C354" s="80" t="s">
        <v>2437</v>
      </c>
      <c r="D354" s="80" cm="1">
        <f t="array" aca="1" ref="D354" ca="1">_xlfn.IFS(D355=1,0,AND(ISNUMBER(INDIRECT("ｄａｔａ!$"&amp;D$112&amp;"$"&amp;$B354)),INDIRECT("ｄａｔａ!$"&amp;D$112&amp;"$"&amp;$B354)&lt;=12,INDIRECT("ｄａｔａ!$"&amp;D$112&amp;"$"&amp;$B354)&gt;=1),0,TRUE,1)</f>
        <v>1</v>
      </c>
      <c r="F354" s="80">
        <v>0</v>
      </c>
      <c r="G354" s="80">
        <v>0</v>
      </c>
      <c r="H354" s="80">
        <v>0</v>
      </c>
      <c r="I354" s="80" cm="1">
        <f t="array" aca="1" ref="I354" ca="1">_xlfn.IFS(I355=1,0,AND(ISNUMBER(INDIRECT("ｄａｔａ!$"&amp;I$112&amp;"$"&amp;$B354)),LEN(INDIRECT("ｄａｔａ!$"&amp;I$112&amp;"$"&amp;$B354))=4),0,TRUE,1)</f>
        <v>0</v>
      </c>
      <c r="J354" s="80" cm="1">
        <f t="array" aca="1" ref="J354" ca="1">_xlfn.IFS(J355=1,0,AND(ISNUMBER(INDIRECT("ｄａｔａ!$"&amp;J$112&amp;"$"&amp;$B354)),INDIRECT("ｄａｔａ!$"&amp;J$112&amp;"$"&amp;$B354)&lt;=12,INDIRECT("ｄａｔａ!$"&amp;J$112&amp;"$"&amp;$B354)&gt;=1),0,TRUE,1)</f>
        <v>0</v>
      </c>
      <c r="K354" s="80" cm="1">
        <f t="array" aca="1" ref="K354" ca="1">_xlfn.IFS(K355=1,0,ISNUMBER(INDIRECT("ｄａｔａ!$"&amp;K$112&amp;"$"&amp;$B354)),0,TRUE,1)</f>
        <v>0</v>
      </c>
      <c r="L354" s="80" cm="1">
        <f t="array" aca="1" ref="L354" ca="1">_xlfn.IFS(L355=1,0,AND(ISNUMBER(INDIRECT("ｄａｔａ!$"&amp;L$112&amp;"$"&amp;$B354)),INDIRECT("ｄａｔａ!$"&amp;L$112&amp;"$"&amp;$B354)&gt;0),0,TRUE,1)</f>
        <v>0</v>
      </c>
      <c r="M354" s="80" cm="1">
        <f t="array" aca="1" ref="M354" ca="1">_xlfn.IFS(M355=1,0,AND(INDIRECT("ｄａｔａ!$"&amp;M$112&amp;"$"&amp;$B354)&lt;=5,INDIRECT("ｄａｔａ!$"&amp;M$112&amp;"$"&amp;$B354)&gt;0),0,TRUE,1)</f>
        <v>0</v>
      </c>
      <c r="N354" s="80" cm="1">
        <f t="array" aca="1" ref="N354" ca="1">_xlfn.IFS(N355=1,0,AND(INDIRECT("ｄａｔａ!$"&amp;N$112&amp;"$"&amp;$B354)&lt;=2,INDIRECT("ｄａｔａ!$"&amp;N$112&amp;"$"&amp;$B354)&gt;0),0,TRUE,1)</f>
        <v>0</v>
      </c>
      <c r="O354" s="80" cm="1">
        <f t="array" aca="1" ref="O354" ca="1">_xlfn.IFS(O355=1,0,AND(INDIRECT("ｄａｔａ!$"&amp;O$112&amp;"$"&amp;$B354)&lt;=4,INDIRECT("ｄａｔａ!$"&amp;O$112&amp;"$"&amp;$B354)&gt;0),0,TRUE,1)</f>
        <v>0</v>
      </c>
      <c r="P354" s="80" cm="1">
        <f t="array" aca="1" ref="P354" ca="1">_xlfn.IFS(P355=1,0,AND(INDIRECT("ｄａｔａ!$"&amp;P$112&amp;"$"&amp;$B354)&lt;=3,INDIRECT("ｄａｔａ!$"&amp;P$112&amp;"$"&amp;$B354)&gt;0),0,TRUE,1)</f>
        <v>0</v>
      </c>
      <c r="Q354" s="80" cm="1">
        <f t="array" aca="1" ref="Q354" ca="1">_xlfn.IFS(Q355=1,0,AND(INDIRECT("ｄａｔａ!$"&amp;Q$112&amp;"$"&amp;$B354)&lt;=2,INDIRECT("ｄａｔａ!$"&amp;Q$112&amp;"$"&amp;$B354)&gt;0),0,TRUE,1)</f>
        <v>0</v>
      </c>
      <c r="R354" s="80" cm="1">
        <f t="array" aca="1" ref="R354" ca="1">_xlfn.IFS(R355=1,0,AND(INDIRECT("ｄａｔａ!$"&amp;R$112&amp;"$"&amp;$B354)&lt;=10,INDIRECT("ｄａｔａ!$"&amp;R$112&amp;"$"&amp;$B354)&gt;0),0,TRUE,1)</f>
        <v>0</v>
      </c>
      <c r="S354" s="80" cm="1">
        <f t="array" aca="1" ref="S354" ca="1">_xlfn.IFS(S355=1,0,AND(INDIRECT("ｄａｔａ!$"&amp;S$112&amp;"$"&amp;$B354)&lt;=5,INDIRECT("ｄａｔａ!$"&amp;S$112&amp;"$"&amp;$B354)&gt;0),0,TRUE,1)</f>
        <v>0</v>
      </c>
      <c r="T354" s="80" cm="1">
        <f t="array" aca="1" ref="T354" ca="1">_xlfn.IFS(T355=1,0,AND(INDIRECT("ｄａｔａ!$"&amp;T$112&amp;"$"&amp;$B354)&lt;=9,INDIRECT("ｄａｔａ!$"&amp;T$112&amp;"$"&amp;$B354)&gt;0),0,TRUE,1)</f>
        <v>0</v>
      </c>
      <c r="U354" s="80" cm="1">
        <f t="array" aca="1" ref="U354" ca="1">_xlfn.IFS(U355=1,0,ISNUMBER(INDIRECT("ｄａｔａ!$"&amp;U$112&amp;"$"&amp;$B354)),0,TRUE,1)</f>
        <v>0</v>
      </c>
      <c r="V354" s="80" cm="1">
        <f t="array" aca="1" ref="V354" ca="1">_xlfn.IFS(V355=1,0,AND(INDIRECT("ｄａｔａ!$"&amp;V$112&amp;"$"&amp;$B354)&lt;=4,INDIRECT("ｄａｔａ!$"&amp;V$112&amp;"$"&amp;$B354)&gt;0),0,TRUE,1)</f>
        <v>0</v>
      </c>
      <c r="W354" s="80" cm="1">
        <f t="array" aca="1" ref="W354" ca="1">_xlfn.IFS(W355=1,0,AND(INDIRECT("ｄａｔａ!$"&amp;W$112&amp;"$"&amp;$B354)&lt;=2,INDIRECT("ｄａｔａ!$"&amp;W$112&amp;"$"&amp;$B354)&gt;0),0,TRUE,1)</f>
        <v>0</v>
      </c>
      <c r="X354" s="80">
        <f ca="1">IF(SUM($Y353:$AO353)&gt;1,1,0)</f>
        <v>0</v>
      </c>
      <c r="Y354" s="80" cm="1">
        <f t="array" aca="1" ref="Y354" ca="1">_xlfn.IFS(Y356=1,0,Y355=1,0,AND(INDIRECT("ｄａｔａ!$"&amp;Y$112&amp;"$"&amp;$B354)&lt;=2,INDIRECT("ｄａｔａ!$"&amp;Y$112&amp;"$"&amp;$B354)&gt;0),0,TRUE,1)</f>
        <v>0</v>
      </c>
      <c r="Z354" s="80" cm="1">
        <f t="array" aca="1" ref="Z354" ca="1">_xlfn.IFS(Z356=1,0,Z355=1,0,AND(INDIRECT("ｄａｔａ!$"&amp;Z$112&amp;"$"&amp;$B354)&lt;=2,INDIRECT("ｄａｔａ!$"&amp;Z$112&amp;"$"&amp;$B354)&gt;0),0,TRUE,1)</f>
        <v>0</v>
      </c>
      <c r="AA354" s="80" cm="1">
        <f t="array" aca="1" ref="AA354" ca="1">_xlfn.IFS(AA356=1,0,AA355=1,0,AND(INDIRECT("ｄａｔａ!$"&amp;AA$112&amp;"$"&amp;$B354)&lt;=2,INDIRECT("ｄａｔａ!$"&amp;AA$112&amp;"$"&amp;$B354)&gt;0),0,TRUE,1)</f>
        <v>0</v>
      </c>
      <c r="AB354" s="80" cm="1">
        <f t="array" aca="1" ref="AB354" ca="1">_xlfn.IFS(AB356=1,0,AB355=1,0,AND(INDIRECT("ｄａｔａ!$"&amp;AB$112&amp;"$"&amp;$B354)&lt;=2,INDIRECT("ｄａｔａ!$"&amp;AB$112&amp;"$"&amp;$B354)&gt;0),0,TRUE,1)</f>
        <v>0</v>
      </c>
      <c r="AC354" s="80" cm="1">
        <f t="array" aca="1" ref="AC354" ca="1">_xlfn.IFS(AC356=1,0,AC355=1,0,AND(INDIRECT("ｄａｔａ!$"&amp;AC$112&amp;"$"&amp;$B354)&lt;=2,INDIRECT("ｄａｔａ!$"&amp;AC$112&amp;"$"&amp;$B354)&gt;0),0,TRUE,1)</f>
        <v>0</v>
      </c>
      <c r="AD354" s="80" cm="1">
        <f t="array" aca="1" ref="AD354" ca="1">_xlfn.IFS(AD356=1,0,AD355=1,0,AND(INDIRECT("ｄａｔａ!$"&amp;AD$112&amp;"$"&amp;$B354)&lt;=2,INDIRECT("ｄａｔａ!$"&amp;AD$112&amp;"$"&amp;$B354)&gt;0),0,TRUE,1)</f>
        <v>0</v>
      </c>
      <c r="AE354" s="80" cm="1">
        <f t="array" aca="1" ref="AE354" ca="1">_xlfn.IFS(AE356=1,0,AE355=1,0,AND(INDIRECT("ｄａｔａ!$"&amp;AE$112&amp;"$"&amp;$B354)&lt;=2,INDIRECT("ｄａｔａ!$"&amp;AE$112&amp;"$"&amp;$B354)&gt;0),0,TRUE,1)</f>
        <v>0</v>
      </c>
      <c r="AF354" s="80" cm="1">
        <f t="array" aca="1" ref="AF354" ca="1">_xlfn.IFS(AF356=1,0,AF355=1,0,AND(INDIRECT("ｄａｔａ!$"&amp;AF$112&amp;"$"&amp;$B354)&lt;=2,INDIRECT("ｄａｔａ!$"&amp;AF$112&amp;"$"&amp;$B354)&gt;0),0,TRUE,1)</f>
        <v>0</v>
      </c>
      <c r="AG354" s="80" cm="1">
        <f t="array" aca="1" ref="AG354" ca="1">_xlfn.IFS(AG356=1,0,AG355=1,0,AND(INDIRECT("ｄａｔａ!$"&amp;AG$112&amp;"$"&amp;$B354)&lt;=2,INDIRECT("ｄａｔａ!$"&amp;AG$112&amp;"$"&amp;$B354)&gt;0),0,TRUE,1)</f>
        <v>0</v>
      </c>
      <c r="AH354" s="80" cm="1">
        <f t="array" aca="1" ref="AH354" ca="1">_xlfn.IFS(AH356=1,0,AH355=1,0,AND(INDIRECT("ｄａｔａ!$"&amp;AH$112&amp;"$"&amp;$B354)&lt;=2,INDIRECT("ｄａｔａ!$"&amp;AH$112&amp;"$"&amp;$B354)&gt;0),0,TRUE,1)</f>
        <v>0</v>
      </c>
      <c r="AI354" s="80" cm="1">
        <f t="array" aca="1" ref="AI354" ca="1">_xlfn.IFS(AI356=1,0,AI355=1,0,AND(INDIRECT("ｄａｔａ!$"&amp;AI$112&amp;"$"&amp;$B354)&lt;=2,INDIRECT("ｄａｔａ!$"&amp;AI$112&amp;"$"&amp;$B354)&gt;0),0,TRUE,1)</f>
        <v>0</v>
      </c>
      <c r="AJ354" s="80" cm="1">
        <f t="array" aca="1" ref="AJ354" ca="1">_xlfn.IFS(AJ356=1,0,AJ355=1,0,AND(INDIRECT("ｄａｔａ!$"&amp;AJ$112&amp;"$"&amp;$B354)&lt;=2,INDIRECT("ｄａｔａ!$"&amp;AJ$112&amp;"$"&amp;$B354)&gt;0),0,TRUE,1)</f>
        <v>0</v>
      </c>
      <c r="AK354" s="80" cm="1">
        <f t="array" aca="1" ref="AK354" ca="1">_xlfn.IFS(AK356=1,0,AK355=1,0,AND(INDIRECT("ｄａｔａ!$"&amp;AK$112&amp;"$"&amp;$B354)&lt;=2,INDIRECT("ｄａｔａ!$"&amp;AK$112&amp;"$"&amp;$B354)&gt;0),0,TRUE,1)</f>
        <v>0</v>
      </c>
      <c r="AL354" s="80" cm="1">
        <f t="array" aca="1" ref="AL354" ca="1">_xlfn.IFS(AL356=1,0,AL355=1,0,AND(INDIRECT("ｄａｔａ!$"&amp;AL$112&amp;"$"&amp;$B354)&lt;=2,INDIRECT("ｄａｔａ!$"&amp;AL$112&amp;"$"&amp;$B354)&gt;0),0,TRUE,1)</f>
        <v>0</v>
      </c>
      <c r="AM354" s="80" cm="1">
        <f t="array" aca="1" ref="AM354" ca="1">_xlfn.IFS(AM356=1,0,AM355=1,0,AND(INDIRECT("ｄａｔａ!$"&amp;AM$112&amp;"$"&amp;$B354)&lt;=2,INDIRECT("ｄａｔａ!$"&amp;AM$112&amp;"$"&amp;$B354)&gt;0),0,TRUE,1)</f>
        <v>0</v>
      </c>
      <c r="AN354" s="80" cm="1">
        <f t="array" aca="1" ref="AN354" ca="1">_xlfn.IFS(AN356=1,0,AN355=1,0,AND(INDIRECT("ｄａｔａ!$"&amp;AN$112&amp;"$"&amp;$B354)&lt;=2,INDIRECT("ｄａｔａ!$"&amp;AN$112&amp;"$"&amp;$B354)&gt;0),0,TRUE,1)</f>
        <v>0</v>
      </c>
      <c r="AO354" s="80" cm="1">
        <f t="array" aca="1" ref="AO354" ca="1">_xlfn.IFS(AO356=1,0,AO355=1,0,AND(INDIRECT("ｄａｔａ!$"&amp;AO$112&amp;"$"&amp;$B354)&lt;=2,INDIRECT("ｄａｔａ!$"&amp;AO$112&amp;"$"&amp;$B354)&gt;0),0,TRUE,1)</f>
        <v>0</v>
      </c>
      <c r="AP354" s="80">
        <f ca="1">IF(SUM($AQ353:$AZ353)&gt;1,1,0)</f>
        <v>0</v>
      </c>
      <c r="AQ354" s="80" cm="1">
        <f t="array" aca="1" ref="AQ354" ca="1">_xlfn.IFS(AQ356=1,0,AQ355=1,0,AND(INDIRECT("ｄａｔａ!$"&amp;AQ$112&amp;"$"&amp;$B354)&lt;=2,INDIRECT("ｄａｔａ!$"&amp;AQ$112&amp;"$"&amp;$B354)&gt;0),0,TRUE,1)</f>
        <v>0</v>
      </c>
      <c r="AR354" s="80" cm="1">
        <f t="array" aca="1" ref="AR354" ca="1">_xlfn.IFS(AR356=1,0,AR355=1,0,AND(INDIRECT("ｄａｔａ!$"&amp;AR$112&amp;"$"&amp;$B354)&lt;=2,INDIRECT("ｄａｔａ!$"&amp;AR$112&amp;"$"&amp;$B354)&gt;0),0,TRUE,1)</f>
        <v>0</v>
      </c>
      <c r="AS354" s="80" cm="1">
        <f t="array" aca="1" ref="AS354" ca="1">_xlfn.IFS(AS356=1,0,AS355=1,0,AND(INDIRECT("ｄａｔａ!$"&amp;AS$112&amp;"$"&amp;$B354)&lt;=2,INDIRECT("ｄａｔａ!$"&amp;AS$112&amp;"$"&amp;$B354)&gt;0),0,TRUE,1)</f>
        <v>0</v>
      </c>
      <c r="AT354" s="80" cm="1">
        <f t="array" aca="1" ref="AT354" ca="1">_xlfn.IFS(AT356=1,0,AT355=1,0,AND(INDIRECT("ｄａｔａ!$"&amp;AT$112&amp;"$"&amp;$B354)&lt;=2,INDIRECT("ｄａｔａ!$"&amp;AT$112&amp;"$"&amp;$B354)&gt;0),0,TRUE,1)</f>
        <v>0</v>
      </c>
      <c r="AU354" s="80" cm="1">
        <f t="array" aca="1" ref="AU354" ca="1">_xlfn.IFS(AU356=1,0,AU355=1,0,AND(INDIRECT("ｄａｔａ!$"&amp;AU$112&amp;"$"&amp;$B354)&lt;=2,INDIRECT("ｄａｔａ!$"&amp;AU$112&amp;"$"&amp;$B354)&gt;0),0,TRUE,1)</f>
        <v>0</v>
      </c>
      <c r="AV354" s="80" cm="1">
        <f t="array" aca="1" ref="AV354" ca="1">_xlfn.IFS(AV356=1,0,AV355=1,0,AND(INDIRECT("ｄａｔａ!$"&amp;AV$112&amp;"$"&amp;$B354)&lt;=2,INDIRECT("ｄａｔａ!$"&amp;AV$112&amp;"$"&amp;$B354)&gt;0),0,TRUE,1)</f>
        <v>0</v>
      </c>
      <c r="AW354" s="80" cm="1">
        <f t="array" aca="1" ref="AW354" ca="1">_xlfn.IFS(AW356=1,0,AW355=1,0,AND(INDIRECT("ｄａｔａ!$"&amp;AW$112&amp;"$"&amp;$B354)&lt;=2,INDIRECT("ｄａｔａ!$"&amp;AW$112&amp;"$"&amp;$B354)&gt;0),0,TRUE,1)</f>
        <v>0</v>
      </c>
      <c r="AX354" s="80" cm="1">
        <f t="array" aca="1" ref="AX354" ca="1">_xlfn.IFS(AX356=1,0,AX355=1,0,AND(INDIRECT("ｄａｔａ!$"&amp;AX$112&amp;"$"&amp;$B354)&lt;=2,INDIRECT("ｄａｔａ!$"&amp;AX$112&amp;"$"&amp;$B354)&gt;0),0,TRUE,1)</f>
        <v>0</v>
      </c>
      <c r="AY354" s="80" cm="1">
        <f t="array" aca="1" ref="AY354" ca="1">_xlfn.IFS(AY356=1,0,AY355=1,0,AND(INDIRECT("ｄａｔａ!$"&amp;AY$112&amp;"$"&amp;$B354)&lt;=2,INDIRECT("ｄａｔａ!$"&amp;AY$112&amp;"$"&amp;$B354)&gt;0),0,TRUE,1)</f>
        <v>0</v>
      </c>
      <c r="AZ354" s="80" cm="1">
        <f t="array" aca="1" ref="AZ354" ca="1">_xlfn.IFS(AZ356=1,0,AZ355=1,0,AND(INDIRECT("ｄａｔａ!$"&amp;AZ$112&amp;"$"&amp;$B354)&lt;=2,INDIRECT("ｄａｔａ!$"&amp;AZ$112&amp;"$"&amp;$B354)&gt;0),0,TRUE,1)</f>
        <v>0</v>
      </c>
      <c r="BA354" s="80">
        <f ca="1">IF(SUM($BB353:$BP353)&gt;1,1,0)</f>
        <v>0</v>
      </c>
      <c r="BB354" s="80" cm="1">
        <f t="array" aca="1" ref="BB354" ca="1">_xlfn.IFS(BB356=1,0,BB355=1,0,AND(INDIRECT("ｄａｔａ!$"&amp;BB$112&amp;"$"&amp;$B354)&lt;=2,INDIRECT("ｄａｔａ!$"&amp;BB$112&amp;"$"&amp;$B354)&gt;0),0,TRUE,1)</f>
        <v>0</v>
      </c>
      <c r="BC354" s="80" cm="1">
        <f t="array" aca="1" ref="BC354" ca="1">_xlfn.IFS(BC356=1,0,BC355=1,0,AND(INDIRECT("ｄａｔａ!$"&amp;BC$112&amp;"$"&amp;$B354)&lt;=2,INDIRECT("ｄａｔａ!$"&amp;BC$112&amp;"$"&amp;$B354)&gt;0),0,TRUE,1)</f>
        <v>0</v>
      </c>
      <c r="BD354" s="80" cm="1">
        <f t="array" aca="1" ref="BD354" ca="1">_xlfn.IFS(BD356=1,0,BD355=1,0,AND(INDIRECT("ｄａｔａ!$"&amp;BD$112&amp;"$"&amp;$B354)&lt;=2,INDIRECT("ｄａｔａ!$"&amp;BD$112&amp;"$"&amp;$B354)&gt;0),0,TRUE,1)</f>
        <v>0</v>
      </c>
      <c r="BE354" s="80" cm="1">
        <f t="array" aca="1" ref="BE354" ca="1">_xlfn.IFS(BE356=1,0,BE355=1,0,AND(INDIRECT("ｄａｔａ!$"&amp;BE$112&amp;"$"&amp;$B354)&lt;=2,INDIRECT("ｄａｔａ!$"&amp;BE$112&amp;"$"&amp;$B354)&gt;0),0,TRUE,1)</f>
        <v>0</v>
      </c>
      <c r="BF354" s="80" cm="1">
        <f t="array" aca="1" ref="BF354" ca="1">_xlfn.IFS(BF356=1,0,BF355=1,0,AND(INDIRECT("ｄａｔａ!$"&amp;BF$112&amp;"$"&amp;$B354)&lt;=2,INDIRECT("ｄａｔａ!$"&amp;BF$112&amp;"$"&amp;$B354)&gt;0),0,TRUE,1)</f>
        <v>0</v>
      </c>
      <c r="BG354" s="80" cm="1">
        <f t="array" aca="1" ref="BG354" ca="1">_xlfn.IFS(BG356=1,0,BG355=1,0,AND(INDIRECT("ｄａｔａ!$"&amp;BG$112&amp;"$"&amp;$B354)&lt;=2,INDIRECT("ｄａｔａ!$"&amp;BG$112&amp;"$"&amp;$B354)&gt;0),0,TRUE,1)</f>
        <v>0</v>
      </c>
      <c r="BH354" s="80" cm="1">
        <f t="array" aca="1" ref="BH354" ca="1">_xlfn.IFS(BH356=1,0,BH355=1,0,AND(INDIRECT("ｄａｔａ!$"&amp;BH$112&amp;"$"&amp;$B354)&lt;=2,INDIRECT("ｄａｔａ!$"&amp;BH$112&amp;"$"&amp;$B354)&gt;0),0,TRUE,1)</f>
        <v>0</v>
      </c>
      <c r="BI354" s="80" cm="1">
        <f t="array" aca="1" ref="BI354" ca="1">_xlfn.IFS(BI356=1,0,BI355=1,0,AND(INDIRECT("ｄａｔａ!$"&amp;BI$112&amp;"$"&amp;$B354)&lt;=2,INDIRECT("ｄａｔａ!$"&amp;BI$112&amp;"$"&amp;$B354)&gt;0),0,TRUE,1)</f>
        <v>0</v>
      </c>
      <c r="BJ354" s="80" cm="1">
        <f t="array" aca="1" ref="BJ354" ca="1">_xlfn.IFS(BJ356=1,0,BJ355=1,0,AND(INDIRECT("ｄａｔａ!$"&amp;BJ$112&amp;"$"&amp;$B354)&lt;=2,INDIRECT("ｄａｔａ!$"&amp;BJ$112&amp;"$"&amp;$B354)&gt;0),0,TRUE,1)</f>
        <v>0</v>
      </c>
      <c r="BK354" s="80" cm="1">
        <f t="array" aca="1" ref="BK354" ca="1">_xlfn.IFS(BK356=1,0,BK355=1,0,AND(INDIRECT("ｄａｔａ!$"&amp;BK$112&amp;"$"&amp;$B354)&lt;=2,INDIRECT("ｄａｔａ!$"&amp;BK$112&amp;"$"&amp;$B354)&gt;0),0,TRUE,1)</f>
        <v>0</v>
      </c>
      <c r="BL354" s="80" cm="1">
        <f t="array" aca="1" ref="BL354" ca="1">_xlfn.IFS(BL356=1,0,BL355=1,0,AND(INDIRECT("ｄａｔａ!$"&amp;BL$112&amp;"$"&amp;$B354)&lt;=2,INDIRECT("ｄａｔａ!$"&amp;BL$112&amp;"$"&amp;$B354)&gt;0),0,TRUE,1)</f>
        <v>0</v>
      </c>
      <c r="BM354" s="80" cm="1">
        <f t="array" aca="1" ref="BM354" ca="1">_xlfn.IFS(BM356=1,0,BM355=1,0,AND(INDIRECT("ｄａｔａ!$"&amp;BM$112&amp;"$"&amp;$B354)&lt;=2,INDIRECT("ｄａｔａ!$"&amp;BM$112&amp;"$"&amp;$B354)&gt;0),0,TRUE,1)</f>
        <v>0</v>
      </c>
      <c r="BN354" s="80" cm="1">
        <f t="array" aca="1" ref="BN354" ca="1">_xlfn.IFS(BN356=1,0,BN355=1,0,AND(INDIRECT("ｄａｔａ!$"&amp;BN$112&amp;"$"&amp;$B354)&lt;=2,INDIRECT("ｄａｔａ!$"&amp;BN$112&amp;"$"&amp;$B354)&gt;0),0,TRUE,1)</f>
        <v>0</v>
      </c>
      <c r="BO354" s="80" cm="1">
        <f t="array" aca="1" ref="BO354" ca="1">_xlfn.IFS(BO356=1,0,BO355=1,0,AND(INDIRECT("ｄａｔａ!$"&amp;BO$112&amp;"$"&amp;$B354)&lt;=2,INDIRECT("ｄａｔａ!$"&amp;BO$112&amp;"$"&amp;$B354)&gt;0),0,TRUE,1)</f>
        <v>0</v>
      </c>
      <c r="BP354" s="80" cm="1">
        <f t="array" aca="1" ref="BP354" ca="1">_xlfn.IFS(BP356=1,0,BP355=1,0,AND(INDIRECT("ｄａｔａ!$"&amp;BP$112&amp;"$"&amp;$B354)&lt;=2,INDIRECT("ｄａｔａ!$"&amp;BP$112&amp;"$"&amp;$B354)&gt;0),0,TRUE,1)</f>
        <v>0</v>
      </c>
    </row>
    <row r="355" spans="1:68" x14ac:dyDescent="0.2">
      <c r="B355" s="80">
        <f>VLOOKUP($A353,$A$11:$B$110,2,FALSE)</f>
        <v>67</v>
      </c>
      <c r="C355" s="80" t="s">
        <v>2425</v>
      </c>
      <c r="D355" s="80" cm="1">
        <f t="array" aca="1" ref="D355" ca="1">_xlfn.IFS(D356=1,0,TRIM(INDIRECT("ｄａｔａ!$"&amp;D$112&amp;"$"&amp;$B355))="",1,TRIM(INDIRECT("ｄａｔａ!$"&amp;D$112&amp;"$"&amp;$B355))&lt;&gt;"",0)</f>
        <v>0</v>
      </c>
      <c r="F355" s="80" cm="1">
        <f t="array" aca="1" ref="F355" ca="1">_xlfn.IFS(F356=1,0,TRIM(INDIRECT("ｄａｔａ!$"&amp;F$112&amp;"$"&amp;$B355))="",1,TRIM(INDIRECT("ｄａｔａ!$"&amp;F$112&amp;"$"&amp;$B355))&lt;&gt;"",0)</f>
        <v>1</v>
      </c>
      <c r="G355" s="80" cm="1">
        <f t="array" aca="1" ref="G355" ca="1">_xlfn.IFS(G356=1,0,TRIM(INDIRECT("ｄａｔａ!$"&amp;G$112&amp;"$"&amp;$B355))="",1,TRIM(INDIRECT("ｄａｔａ!$"&amp;G$112&amp;"$"&amp;$B355))&lt;&gt;"",0)</f>
        <v>1</v>
      </c>
      <c r="H355" s="80" cm="1">
        <f t="array" aca="1" ref="H355" ca="1">_xlfn.IFS(H356=1,0,TRIM(INDIRECT("ｄａｔａ!$"&amp;H$112&amp;"$"&amp;$B355))="",1,TRIM(INDIRECT("ｄａｔａ!$"&amp;H$112&amp;"$"&amp;$B355))&lt;&gt;"",0)</f>
        <v>1</v>
      </c>
      <c r="I355" s="80" cm="1">
        <f t="array" aca="1" ref="I355" ca="1">_xlfn.IFS(I356=1,0,TRIM(INDIRECT("ｄａｔａ!$"&amp;I$112&amp;"$"&amp;$B355))="",1,TRIM(INDIRECT("ｄａｔａ!$"&amp;I$112&amp;"$"&amp;$B355))&lt;&gt;"",0)</f>
        <v>1</v>
      </c>
      <c r="J355" s="80" cm="1">
        <f t="array" aca="1" ref="J355" ca="1">_xlfn.IFS(J356=1,0,TRIM(INDIRECT("ｄａｔａ!$"&amp;J$112&amp;"$"&amp;$B355))="",1,TRIM(INDIRECT("ｄａｔａ!$"&amp;J$112&amp;"$"&amp;$B355))&lt;&gt;"",0)</f>
        <v>1</v>
      </c>
      <c r="K355" s="80" cm="1">
        <f t="array" aca="1" ref="K355" ca="1">_xlfn.IFS(K356=1,0,TRIM(INDIRECT("ｄａｔａ!$"&amp;K$112&amp;"$"&amp;$B355))="",1,TRIM(INDIRECT("ｄａｔａ!$"&amp;K$112&amp;"$"&amp;$B355))&lt;&gt;"",0)</f>
        <v>1</v>
      </c>
      <c r="L355" s="80" cm="1">
        <f t="array" aca="1" ref="L355" ca="1">_xlfn.IFS(L356=1,0,TRIM(INDIRECT("ｄａｔａ!$"&amp;L$112&amp;"$"&amp;$B355))="",1,TRIM(INDIRECT("ｄａｔａ!$"&amp;L$112&amp;"$"&amp;$B355))&lt;&gt;"",0)</f>
        <v>1</v>
      </c>
      <c r="M355" s="80" cm="1">
        <f t="array" aca="1" ref="M355" ca="1">_xlfn.IFS(M356=1,0,TRIM(INDIRECT("ｄａｔａ!$"&amp;M$112&amp;"$"&amp;$B355))="",1,TRIM(INDIRECT("ｄａｔａ!$"&amp;M$112&amp;"$"&amp;$B355))&lt;&gt;"",0)</f>
        <v>1</v>
      </c>
      <c r="N355" s="80" cm="1">
        <f t="array" aca="1" ref="N355" ca="1">_xlfn.IFS(N356=1,0,TRIM(INDIRECT("ｄａｔａ!$"&amp;N$112&amp;"$"&amp;$B355))="",1,TRIM(INDIRECT("ｄａｔａ!$"&amp;N$112&amp;"$"&amp;$B355))&lt;&gt;"",0)</f>
        <v>1</v>
      </c>
      <c r="O355" s="80" cm="1">
        <f t="array" aca="1" ref="O355" ca="1">_xlfn.IFS(O356=1,0,TRIM(INDIRECT("ｄａｔａ!$"&amp;O$112&amp;"$"&amp;$B355))="",1,TRIM(INDIRECT("ｄａｔａ!$"&amp;O$112&amp;"$"&amp;$B355))&lt;&gt;"",0)</f>
        <v>1</v>
      </c>
      <c r="P355" s="80" cm="1">
        <f t="array" aca="1" ref="P355" ca="1">_xlfn.IFS(P356=1,0,TRIM(INDIRECT("ｄａｔａ!$"&amp;P$112&amp;"$"&amp;$B355))="",1,TRIM(INDIRECT("ｄａｔａ!$"&amp;P$112&amp;"$"&amp;$B355))&lt;&gt;"",0)</f>
        <v>1</v>
      </c>
      <c r="Q355" s="80" cm="1">
        <f t="array" aca="1" ref="Q355" ca="1">_xlfn.IFS(Q356=1,0,TRIM(INDIRECT("ｄａｔａ!$"&amp;Q$112&amp;"$"&amp;$B355))="",1,TRIM(INDIRECT("ｄａｔａ!$"&amp;Q$112&amp;"$"&amp;$B355))&lt;&gt;"",0)</f>
        <v>1</v>
      </c>
      <c r="R355" s="80" cm="1">
        <f t="array" aca="1" ref="R355" ca="1">_xlfn.IFS(R356=1,0,TRIM(INDIRECT("ｄａｔａ!$"&amp;R$112&amp;"$"&amp;$B355))="",1,TRIM(INDIRECT("ｄａｔａ!$"&amp;R$112&amp;"$"&amp;$B355))&lt;&gt;"",0)</f>
        <v>1</v>
      </c>
      <c r="S355" s="80" cm="1">
        <f t="array" aca="1" ref="S355" ca="1">_xlfn.IFS(S356=1,0,TRIM(INDIRECT("ｄａｔａ!$"&amp;S$112&amp;"$"&amp;$B355))="",1,TRIM(INDIRECT("ｄａｔａ!$"&amp;S$112&amp;"$"&amp;$B355))&lt;&gt;"",0)</f>
        <v>1</v>
      </c>
      <c r="T355" s="80" cm="1">
        <f t="array" aca="1" ref="T355" ca="1">_xlfn.IFS(T356=1,0,TRIM(INDIRECT("ｄａｔａ!$"&amp;T$112&amp;"$"&amp;$B355))="",1,TRIM(INDIRECT("ｄａｔａ!$"&amp;T$112&amp;"$"&amp;$B355))&lt;&gt;"",0)</f>
        <v>1</v>
      </c>
      <c r="U355" s="80" cm="1">
        <f t="array" aca="1" ref="U355" ca="1">_xlfn.IFS(U356=1,0,TRIM(INDIRECT("ｄａｔａ!$"&amp;U$112&amp;"$"&amp;$B355))="",1,TRIM(INDIRECT("ｄａｔａ!$"&amp;U$112&amp;"$"&amp;$B355))&lt;&gt;"",0)</f>
        <v>1</v>
      </c>
      <c r="V355" s="80" cm="1">
        <f t="array" aca="1" ref="V355" ca="1">_xlfn.IFS(V356=1,0,TRIM(INDIRECT("ｄａｔａ!$"&amp;V$112&amp;"$"&amp;$B355))="",1,TRIM(INDIRECT("ｄａｔａ!$"&amp;V$112&amp;"$"&amp;$B355))&lt;&gt;"",0)</f>
        <v>1</v>
      </c>
      <c r="W355" s="80" cm="1">
        <f t="array" aca="1" ref="W355" ca="1">_xlfn.IFS(W356=1,0,TRIM(INDIRECT("ｄａｔａ!$"&amp;W$112&amp;"$"&amp;$B355))="",1,TRIM(INDIRECT("ｄａｔａ!$"&amp;W$112&amp;"$"&amp;$B355))&lt;&gt;"",0)</f>
        <v>1</v>
      </c>
      <c r="X355" s="80">
        <f ca="1">IF(SUM($Y355:$AO355)=17,1,0)</f>
        <v>1</v>
      </c>
      <c r="Y355" s="80" cm="1">
        <f t="array" aca="1" ref="Y355" ca="1">_xlfn.IFS(Y356=1,0,TRIM(INDIRECT("ｄａｔａ!$"&amp;Y$112&amp;"$"&amp;$B355))="",1,TRIM(INDIRECT("ｄａｔａ!$"&amp;Y$112&amp;"$"&amp;$B355))&lt;&gt;"",0)</f>
        <v>1</v>
      </c>
      <c r="Z355" s="80" cm="1">
        <f t="array" aca="1" ref="Z355" ca="1">_xlfn.IFS(Z356=1,0,TRIM(INDIRECT("ｄａｔａ!$"&amp;Z$112&amp;"$"&amp;$B355))="",1,TRIM(INDIRECT("ｄａｔａ!$"&amp;Z$112&amp;"$"&amp;$B355))&lt;&gt;"",0)</f>
        <v>1</v>
      </c>
      <c r="AA355" s="80" cm="1">
        <f t="array" aca="1" ref="AA355" ca="1">_xlfn.IFS(AA356=1,0,TRIM(INDIRECT("ｄａｔａ!$"&amp;AA$112&amp;"$"&amp;$B355))="",1,TRIM(INDIRECT("ｄａｔａ!$"&amp;AA$112&amp;"$"&amp;$B355))&lt;&gt;"",0)</f>
        <v>1</v>
      </c>
      <c r="AB355" s="80" cm="1">
        <f t="array" aca="1" ref="AB355" ca="1">_xlfn.IFS(AB356=1,0,TRIM(INDIRECT("ｄａｔａ!$"&amp;AB$112&amp;"$"&amp;$B355))="",1,TRIM(INDIRECT("ｄａｔａ!$"&amp;AB$112&amp;"$"&amp;$B355))&lt;&gt;"",0)</f>
        <v>1</v>
      </c>
      <c r="AC355" s="80" cm="1">
        <f t="array" aca="1" ref="AC355" ca="1">_xlfn.IFS(AC356=1,0,TRIM(INDIRECT("ｄａｔａ!$"&amp;AC$112&amp;"$"&amp;$B355))="",1,TRIM(INDIRECT("ｄａｔａ!$"&amp;AC$112&amp;"$"&amp;$B355))&lt;&gt;"",0)</f>
        <v>1</v>
      </c>
      <c r="AD355" s="80" cm="1">
        <f t="array" aca="1" ref="AD355" ca="1">_xlfn.IFS(AD356=1,0,TRIM(INDIRECT("ｄａｔａ!$"&amp;AD$112&amp;"$"&amp;$B355))="",1,TRIM(INDIRECT("ｄａｔａ!$"&amp;AD$112&amp;"$"&amp;$B355))&lt;&gt;"",0)</f>
        <v>1</v>
      </c>
      <c r="AE355" s="80" cm="1">
        <f t="array" aca="1" ref="AE355" ca="1">_xlfn.IFS(AE356=1,0,TRIM(INDIRECT("ｄａｔａ!$"&amp;AE$112&amp;"$"&amp;$B355))="",1,TRIM(INDIRECT("ｄａｔａ!$"&amp;AE$112&amp;"$"&amp;$B355))&lt;&gt;"",0)</f>
        <v>1</v>
      </c>
      <c r="AF355" s="80" cm="1">
        <f t="array" aca="1" ref="AF355" ca="1">_xlfn.IFS(AF356=1,0,TRIM(INDIRECT("ｄａｔａ!$"&amp;AF$112&amp;"$"&amp;$B355))="",1,TRIM(INDIRECT("ｄａｔａ!$"&amp;AF$112&amp;"$"&amp;$B355))&lt;&gt;"",0)</f>
        <v>1</v>
      </c>
      <c r="AG355" s="80" cm="1">
        <f t="array" aca="1" ref="AG355" ca="1">_xlfn.IFS(AG356=1,0,TRIM(INDIRECT("ｄａｔａ!$"&amp;AG$112&amp;"$"&amp;$B355))="",1,TRIM(INDIRECT("ｄａｔａ!$"&amp;AG$112&amp;"$"&amp;$B355))&lt;&gt;"",0)</f>
        <v>1</v>
      </c>
      <c r="AH355" s="80" cm="1">
        <f t="array" aca="1" ref="AH355" ca="1">_xlfn.IFS(AH356=1,0,TRIM(INDIRECT("ｄａｔａ!$"&amp;AH$112&amp;"$"&amp;$B355))="",1,TRIM(INDIRECT("ｄａｔａ!$"&amp;AH$112&amp;"$"&amp;$B355))&lt;&gt;"",0)</f>
        <v>1</v>
      </c>
      <c r="AI355" s="80" cm="1">
        <f t="array" aca="1" ref="AI355" ca="1">_xlfn.IFS(AI356=1,0,TRIM(INDIRECT("ｄａｔａ!$"&amp;AI$112&amp;"$"&amp;$B355))="",1,TRIM(INDIRECT("ｄａｔａ!$"&amp;AI$112&amp;"$"&amp;$B355))&lt;&gt;"",0)</f>
        <v>1</v>
      </c>
      <c r="AJ355" s="80" cm="1">
        <f t="array" aca="1" ref="AJ355" ca="1">_xlfn.IFS(AJ356=1,0,TRIM(INDIRECT("ｄａｔａ!$"&amp;AJ$112&amp;"$"&amp;$B355))="",1,TRIM(INDIRECT("ｄａｔａ!$"&amp;AJ$112&amp;"$"&amp;$B355))&lt;&gt;"",0)</f>
        <v>1</v>
      </c>
      <c r="AK355" s="80" cm="1">
        <f t="array" aca="1" ref="AK355" ca="1">_xlfn.IFS(AK356=1,0,TRIM(INDIRECT("ｄａｔａ!$"&amp;AK$112&amp;"$"&amp;$B355))="",1,TRIM(INDIRECT("ｄａｔａ!$"&amp;AK$112&amp;"$"&amp;$B355))&lt;&gt;"",0)</f>
        <v>1</v>
      </c>
      <c r="AL355" s="80" cm="1">
        <f t="array" aca="1" ref="AL355" ca="1">_xlfn.IFS(AL356=1,0,TRIM(INDIRECT("ｄａｔａ!$"&amp;AL$112&amp;"$"&amp;$B355))="",1,TRIM(INDIRECT("ｄａｔａ!$"&amp;AL$112&amp;"$"&amp;$B355))&lt;&gt;"",0)</f>
        <v>1</v>
      </c>
      <c r="AM355" s="80" cm="1">
        <f t="array" aca="1" ref="AM355" ca="1">_xlfn.IFS(AM356=1,0,TRIM(INDIRECT("ｄａｔａ!$"&amp;AM$112&amp;"$"&amp;$B355))="",1,TRIM(INDIRECT("ｄａｔａ!$"&amp;AM$112&amp;"$"&amp;$B355))&lt;&gt;"",0)</f>
        <v>1</v>
      </c>
      <c r="AN355" s="80" cm="1">
        <f t="array" aca="1" ref="AN355" ca="1">_xlfn.IFS(AN356=1,0,TRIM(INDIRECT("ｄａｔａ!$"&amp;AN$112&amp;"$"&amp;$B355))="",1,TRIM(INDIRECT("ｄａｔａ!$"&amp;AN$112&amp;"$"&amp;$B355))&lt;&gt;"",0)</f>
        <v>1</v>
      </c>
      <c r="AO355" s="80" cm="1">
        <f t="array" aca="1" ref="AO355" ca="1">_xlfn.IFS(AO356=1,0,TRIM(INDIRECT("ｄａｔａ!$"&amp;AO$112&amp;"$"&amp;$B355))="",1,TRIM(INDIRECT("ｄａｔａ!$"&amp;AO$112&amp;"$"&amp;$B355))&lt;&gt;"",0)</f>
        <v>1</v>
      </c>
      <c r="AP355" s="80">
        <f ca="1">IF(SUM($AQ355:$AZ355)=10,1,0)</f>
        <v>1</v>
      </c>
      <c r="AQ355" s="80" cm="1">
        <f t="array" aca="1" ref="AQ355" ca="1">_xlfn.IFS(AQ356=1,0,TRIM(INDIRECT("ｄａｔａ!$"&amp;AQ$112&amp;"$"&amp;$B355))="",1,TRIM(INDIRECT("ｄａｔａ!$"&amp;AQ$112&amp;"$"&amp;$B355))&lt;&gt;"",0)</f>
        <v>1</v>
      </c>
      <c r="AR355" s="80" cm="1">
        <f t="array" aca="1" ref="AR355" ca="1">_xlfn.IFS(AR356=1,0,TRIM(INDIRECT("ｄａｔａ!$"&amp;AR$112&amp;"$"&amp;$B355))="",1,TRIM(INDIRECT("ｄａｔａ!$"&amp;AR$112&amp;"$"&amp;$B355))&lt;&gt;"",0)</f>
        <v>1</v>
      </c>
      <c r="AS355" s="80" cm="1">
        <f t="array" aca="1" ref="AS355" ca="1">_xlfn.IFS(AS356=1,0,TRIM(INDIRECT("ｄａｔａ!$"&amp;AS$112&amp;"$"&amp;$B355))="",1,TRIM(INDIRECT("ｄａｔａ!$"&amp;AS$112&amp;"$"&amp;$B355))&lt;&gt;"",0)</f>
        <v>1</v>
      </c>
      <c r="AT355" s="80" cm="1">
        <f t="array" aca="1" ref="AT355" ca="1">_xlfn.IFS(AT356=1,0,TRIM(INDIRECT("ｄａｔａ!$"&amp;AT$112&amp;"$"&amp;$B355))="",1,TRIM(INDIRECT("ｄａｔａ!$"&amp;AT$112&amp;"$"&amp;$B355))&lt;&gt;"",0)</f>
        <v>1</v>
      </c>
      <c r="AU355" s="80" cm="1">
        <f t="array" aca="1" ref="AU355" ca="1">_xlfn.IFS(AU356=1,0,TRIM(INDIRECT("ｄａｔａ!$"&amp;AU$112&amp;"$"&amp;$B355))="",1,TRIM(INDIRECT("ｄａｔａ!$"&amp;AU$112&amp;"$"&amp;$B355))&lt;&gt;"",0)</f>
        <v>1</v>
      </c>
      <c r="AV355" s="80" cm="1">
        <f t="array" aca="1" ref="AV355" ca="1">_xlfn.IFS(AV356=1,0,TRIM(INDIRECT("ｄａｔａ!$"&amp;AV$112&amp;"$"&amp;$B355))="",1,TRIM(INDIRECT("ｄａｔａ!$"&amp;AV$112&amp;"$"&amp;$B355))&lt;&gt;"",0)</f>
        <v>1</v>
      </c>
      <c r="AW355" s="80" cm="1">
        <f t="array" aca="1" ref="AW355" ca="1">_xlfn.IFS(AW356=1,0,TRIM(INDIRECT("ｄａｔａ!$"&amp;AW$112&amp;"$"&amp;$B355))="",1,TRIM(INDIRECT("ｄａｔａ!$"&amp;AW$112&amp;"$"&amp;$B355))&lt;&gt;"",0)</f>
        <v>1</v>
      </c>
      <c r="AX355" s="80" cm="1">
        <f t="array" aca="1" ref="AX355" ca="1">_xlfn.IFS(AX356=1,0,TRIM(INDIRECT("ｄａｔａ!$"&amp;AX$112&amp;"$"&amp;$B355))="",1,TRIM(INDIRECT("ｄａｔａ!$"&amp;AX$112&amp;"$"&amp;$B355))&lt;&gt;"",0)</f>
        <v>1</v>
      </c>
      <c r="AY355" s="80" cm="1">
        <f t="array" aca="1" ref="AY355" ca="1">_xlfn.IFS(AY356=1,0,TRIM(INDIRECT("ｄａｔａ!$"&amp;AY$112&amp;"$"&amp;$B355))="",1,TRIM(INDIRECT("ｄａｔａ!$"&amp;AY$112&amp;"$"&amp;$B355))&lt;&gt;"",0)</f>
        <v>1</v>
      </c>
      <c r="AZ355" s="80" cm="1">
        <f t="array" aca="1" ref="AZ355" ca="1">_xlfn.IFS(AZ356=1,0,TRIM(INDIRECT("ｄａｔａ!$"&amp;AZ$112&amp;"$"&amp;$B355))="",1,TRIM(INDIRECT("ｄａｔａ!$"&amp;AZ$112&amp;"$"&amp;$B355))&lt;&gt;"",0)</f>
        <v>1</v>
      </c>
      <c r="BA355" s="80">
        <f ca="1">IF(SUM($BB355:$BP355)=15,1,0)</f>
        <v>1</v>
      </c>
      <c r="BB355" s="80" cm="1">
        <f t="array" aca="1" ref="BB355" ca="1">_xlfn.IFS(BB356=1,0,TRIM(INDIRECT("ｄａｔａ!$"&amp;BB$112&amp;"$"&amp;$B355))="",1,TRIM(INDIRECT("ｄａｔａ!$"&amp;BB$112&amp;"$"&amp;$B355))&lt;&gt;"",0)</f>
        <v>1</v>
      </c>
      <c r="BC355" s="80" cm="1">
        <f t="array" aca="1" ref="BC355" ca="1">_xlfn.IFS(BC356=1,0,TRIM(INDIRECT("ｄａｔａ!$"&amp;BC$112&amp;"$"&amp;$B355))="",1,TRIM(INDIRECT("ｄａｔａ!$"&amp;BC$112&amp;"$"&amp;$B355))&lt;&gt;"",0)</f>
        <v>1</v>
      </c>
      <c r="BD355" s="80" cm="1">
        <f t="array" aca="1" ref="BD355" ca="1">_xlfn.IFS(BD356=1,0,TRIM(INDIRECT("ｄａｔａ!$"&amp;BD$112&amp;"$"&amp;$B355))="",1,TRIM(INDIRECT("ｄａｔａ!$"&amp;BD$112&amp;"$"&amp;$B355))&lt;&gt;"",0)</f>
        <v>1</v>
      </c>
      <c r="BE355" s="80" cm="1">
        <f t="array" aca="1" ref="BE355" ca="1">_xlfn.IFS(BE356=1,0,TRIM(INDIRECT("ｄａｔａ!$"&amp;BE$112&amp;"$"&amp;$B355))="",1,TRIM(INDIRECT("ｄａｔａ!$"&amp;BE$112&amp;"$"&amp;$B355))&lt;&gt;"",0)</f>
        <v>1</v>
      </c>
      <c r="BF355" s="80" cm="1">
        <f t="array" aca="1" ref="BF355" ca="1">_xlfn.IFS(BF356=1,0,TRIM(INDIRECT("ｄａｔａ!$"&amp;BF$112&amp;"$"&amp;$B355))="",1,TRIM(INDIRECT("ｄａｔａ!$"&amp;BF$112&amp;"$"&amp;$B355))&lt;&gt;"",0)</f>
        <v>1</v>
      </c>
      <c r="BG355" s="80" cm="1">
        <f t="array" aca="1" ref="BG355" ca="1">_xlfn.IFS(BG356=1,0,TRIM(INDIRECT("ｄａｔａ!$"&amp;BG$112&amp;"$"&amp;$B355))="",1,TRIM(INDIRECT("ｄａｔａ!$"&amp;BG$112&amp;"$"&amp;$B355))&lt;&gt;"",0)</f>
        <v>1</v>
      </c>
      <c r="BH355" s="80" cm="1">
        <f t="array" aca="1" ref="BH355" ca="1">_xlfn.IFS(BH356=1,0,TRIM(INDIRECT("ｄａｔａ!$"&amp;BH$112&amp;"$"&amp;$B355))="",1,TRIM(INDIRECT("ｄａｔａ!$"&amp;BH$112&amp;"$"&amp;$B355))&lt;&gt;"",0)</f>
        <v>1</v>
      </c>
      <c r="BI355" s="80" cm="1">
        <f t="array" aca="1" ref="BI355" ca="1">_xlfn.IFS(BI356=1,0,TRIM(INDIRECT("ｄａｔａ!$"&amp;BI$112&amp;"$"&amp;$B355))="",1,TRIM(INDIRECT("ｄａｔａ!$"&amp;BI$112&amp;"$"&amp;$B355))&lt;&gt;"",0)</f>
        <v>1</v>
      </c>
      <c r="BJ355" s="80" cm="1">
        <f t="array" aca="1" ref="BJ355" ca="1">_xlfn.IFS(BJ356=1,0,TRIM(INDIRECT("ｄａｔａ!$"&amp;BJ$112&amp;"$"&amp;$B355))="",1,TRIM(INDIRECT("ｄａｔａ!$"&amp;BJ$112&amp;"$"&amp;$B355))&lt;&gt;"",0)</f>
        <v>1</v>
      </c>
      <c r="BK355" s="80" cm="1">
        <f t="array" aca="1" ref="BK355" ca="1">_xlfn.IFS(BK356=1,0,TRIM(INDIRECT("ｄａｔａ!$"&amp;BK$112&amp;"$"&amp;$B355))="",1,TRIM(INDIRECT("ｄａｔａ!$"&amp;BK$112&amp;"$"&amp;$B355))&lt;&gt;"",0)</f>
        <v>1</v>
      </c>
      <c r="BL355" s="80" cm="1">
        <f t="array" aca="1" ref="BL355" ca="1">_xlfn.IFS(BL356=1,0,TRIM(INDIRECT("ｄａｔａ!$"&amp;BL$112&amp;"$"&amp;$B355))="",1,TRIM(INDIRECT("ｄａｔａ!$"&amp;BL$112&amp;"$"&amp;$B355))&lt;&gt;"",0)</f>
        <v>1</v>
      </c>
      <c r="BM355" s="80" cm="1">
        <f t="array" aca="1" ref="BM355" ca="1">_xlfn.IFS(BM356=1,0,TRIM(INDIRECT("ｄａｔａ!$"&amp;BM$112&amp;"$"&amp;$B355))="",1,TRIM(INDIRECT("ｄａｔａ!$"&amp;BM$112&amp;"$"&amp;$B355))&lt;&gt;"",0)</f>
        <v>1</v>
      </c>
      <c r="BN355" s="80" cm="1">
        <f t="array" aca="1" ref="BN355" ca="1">_xlfn.IFS(BN356=1,0,TRIM(INDIRECT("ｄａｔａ!$"&amp;BN$112&amp;"$"&amp;$B355))="",1,TRIM(INDIRECT("ｄａｔａ!$"&amp;BN$112&amp;"$"&amp;$B355))&lt;&gt;"",0)</f>
        <v>1</v>
      </c>
      <c r="BO355" s="80" cm="1">
        <f t="array" aca="1" ref="BO355" ca="1">_xlfn.IFS(BO356=1,0,TRIM(INDIRECT("ｄａｔａ!$"&amp;BO$112&amp;"$"&amp;$B355))="",1,TRIM(INDIRECT("ｄａｔａ!$"&amp;BO$112&amp;"$"&amp;$B355))&lt;&gt;"",0)</f>
        <v>1</v>
      </c>
      <c r="BP355" s="80" cm="1">
        <f t="array" aca="1" ref="BP355" ca="1">_xlfn.IFS(BP356=1,0,TRIM(INDIRECT("ｄａｔａ!$"&amp;BP$112&amp;"$"&amp;$B355))="",1,TRIM(INDIRECT("ｄａｔａ!$"&amp;BP$112&amp;"$"&amp;$B355))&lt;&gt;"",0)</f>
        <v>1</v>
      </c>
    </row>
    <row r="356" spans="1:68" x14ac:dyDescent="0.2">
      <c r="B356" s="80">
        <f>VLOOKUP($A353,$A$11:$B$110,2,FALSE)</f>
        <v>67</v>
      </c>
      <c r="C356" s="80" t="s">
        <v>2430</v>
      </c>
      <c r="D356" s="80" cm="1">
        <f t="array" aca="1" ref="D356" ca="1">IF(ISERROR(INDIRECT("ｄａｔａ!$"&amp;D$112&amp;"$"&amp;$B356)),1,0)</f>
        <v>0</v>
      </c>
      <c r="F356" s="80" cm="1">
        <f t="array" aca="1" ref="F356" ca="1">IF(ISERROR(INDIRECT("ｄａｔａ!$"&amp;F$112&amp;"$"&amp;$B356)),1,0)</f>
        <v>0</v>
      </c>
      <c r="G356" s="80" cm="1">
        <f t="array" aca="1" ref="G356" ca="1">IF(ISERROR(INDIRECT("ｄａｔａ!$"&amp;G$112&amp;"$"&amp;$B356)),1,0)</f>
        <v>0</v>
      </c>
      <c r="H356" s="80" cm="1">
        <f t="array" aca="1" ref="H356" ca="1">IF(ISERROR(INDIRECT("ｄａｔａ!$"&amp;H$112&amp;"$"&amp;$B356)),1,0)</f>
        <v>0</v>
      </c>
      <c r="I356" s="80" cm="1">
        <f t="array" aca="1" ref="I356" ca="1">IF(ISERROR(INDIRECT("ｄａｔａ!$"&amp;I$112&amp;"$"&amp;$B356)),1,0)</f>
        <v>0</v>
      </c>
      <c r="J356" s="80" cm="1">
        <f t="array" aca="1" ref="J356" ca="1">IF(ISERROR(INDIRECT("ｄａｔａ!$"&amp;J$112&amp;"$"&amp;$B356)),1,0)</f>
        <v>0</v>
      </c>
      <c r="K356" s="80" cm="1">
        <f t="array" aca="1" ref="K356" ca="1">IF(ISERROR(INDIRECT("ｄａｔａ!$"&amp;K$112&amp;"$"&amp;$B356)),1,0)</f>
        <v>0</v>
      </c>
      <c r="L356" s="80" cm="1">
        <f t="array" aca="1" ref="L356" ca="1">IF(ISERROR(INDIRECT("ｄａｔａ!$"&amp;L$112&amp;"$"&amp;$B356)),1,0)</f>
        <v>0</v>
      </c>
      <c r="M356" s="80" cm="1">
        <f t="array" aca="1" ref="M356" ca="1">IF(ISERROR(INDIRECT("ｄａｔａ!$"&amp;M$112&amp;"$"&amp;$B356)),1,0)</f>
        <v>0</v>
      </c>
      <c r="N356" s="80" cm="1">
        <f t="array" aca="1" ref="N356" ca="1">IF(ISERROR(INDIRECT("ｄａｔａ!$"&amp;N$112&amp;"$"&amp;$B356)),1,0)</f>
        <v>0</v>
      </c>
      <c r="O356" s="80" cm="1">
        <f t="array" aca="1" ref="O356" ca="1">IF(ISERROR(INDIRECT("ｄａｔａ!$"&amp;O$112&amp;"$"&amp;$B356)),1,0)</f>
        <v>0</v>
      </c>
      <c r="P356" s="80" cm="1">
        <f t="array" aca="1" ref="P356" ca="1">IF(ISERROR(INDIRECT("ｄａｔａ!$"&amp;P$112&amp;"$"&amp;$B356)),1,0)</f>
        <v>0</v>
      </c>
      <c r="Q356" s="80" cm="1">
        <f t="array" aca="1" ref="Q356" ca="1">IF(ISERROR(INDIRECT("ｄａｔａ!$"&amp;Q$112&amp;"$"&amp;$B356)),1,0)</f>
        <v>0</v>
      </c>
      <c r="R356" s="80" cm="1">
        <f t="array" aca="1" ref="R356" ca="1">IF(ISERROR(INDIRECT("ｄａｔａ!$"&amp;R$112&amp;"$"&amp;$B356)),1,0)</f>
        <v>0</v>
      </c>
      <c r="S356" s="80" cm="1">
        <f t="array" aca="1" ref="S356" ca="1">IF(ISERROR(INDIRECT("ｄａｔａ!$"&amp;S$112&amp;"$"&amp;$B356)),1,0)</f>
        <v>0</v>
      </c>
      <c r="T356" s="80" cm="1">
        <f t="array" aca="1" ref="T356" ca="1">IF(ISERROR(INDIRECT("ｄａｔａ!$"&amp;T$112&amp;"$"&amp;$B356)),1,0)</f>
        <v>0</v>
      </c>
      <c r="U356" s="80" cm="1">
        <f t="array" aca="1" ref="U356" ca="1">IF(ISERROR(INDIRECT("ｄａｔａ!$"&amp;U$112&amp;"$"&amp;$B356)),1,0)</f>
        <v>0</v>
      </c>
      <c r="V356" s="80" cm="1">
        <f t="array" aca="1" ref="V356" ca="1">IF(ISERROR(INDIRECT("ｄａｔａ!$"&amp;V$112&amp;"$"&amp;$B356)),1,0)</f>
        <v>0</v>
      </c>
      <c r="W356" s="80" cm="1">
        <f t="array" aca="1" ref="W356" ca="1">IF(ISERROR(INDIRECT("ｄａｔａ!$"&amp;W$112&amp;"$"&amp;$B356)),1,0)</f>
        <v>0</v>
      </c>
      <c r="X356" s="80">
        <f ca="1">IF(SUM($Y354:$AO354,$Y356:$AO356)&gt;0,1,0)</f>
        <v>0</v>
      </c>
      <c r="Y356" s="80" cm="1">
        <f t="array" aca="1" ref="Y356" ca="1">IF(ISERROR(INDIRECT("ｄａｔａ!$"&amp;Y$112&amp;"$"&amp;$B356)),1,0)</f>
        <v>0</v>
      </c>
      <c r="Z356" s="80" cm="1">
        <f t="array" aca="1" ref="Z356" ca="1">IF(ISERROR(INDIRECT("ｄａｔａ!$"&amp;Z$112&amp;"$"&amp;$B356)),1,0)</f>
        <v>0</v>
      </c>
      <c r="AA356" s="80" cm="1">
        <f t="array" aca="1" ref="AA356" ca="1">IF(ISERROR(INDIRECT("ｄａｔａ!$"&amp;AA$112&amp;"$"&amp;$B356)),1,0)</f>
        <v>0</v>
      </c>
      <c r="AB356" s="80" cm="1">
        <f t="array" aca="1" ref="AB356" ca="1">IF(ISERROR(INDIRECT("ｄａｔａ!$"&amp;AB$112&amp;"$"&amp;$B356)),1,0)</f>
        <v>0</v>
      </c>
      <c r="AC356" s="80" cm="1">
        <f t="array" aca="1" ref="AC356" ca="1">IF(ISERROR(INDIRECT("ｄａｔａ!$"&amp;AC$112&amp;"$"&amp;$B356)),1,0)</f>
        <v>0</v>
      </c>
      <c r="AD356" s="80" cm="1">
        <f t="array" aca="1" ref="AD356" ca="1">IF(ISERROR(INDIRECT("ｄａｔａ!$"&amp;AD$112&amp;"$"&amp;$B356)),1,0)</f>
        <v>0</v>
      </c>
      <c r="AE356" s="80" cm="1">
        <f t="array" aca="1" ref="AE356" ca="1">IF(ISERROR(INDIRECT("ｄａｔａ!$"&amp;AE$112&amp;"$"&amp;$B356)),1,0)</f>
        <v>0</v>
      </c>
      <c r="AF356" s="80" cm="1">
        <f t="array" aca="1" ref="AF356" ca="1">IF(ISERROR(INDIRECT("ｄａｔａ!$"&amp;AF$112&amp;"$"&amp;$B356)),1,0)</f>
        <v>0</v>
      </c>
      <c r="AG356" s="80" cm="1">
        <f t="array" aca="1" ref="AG356" ca="1">IF(ISERROR(INDIRECT("ｄａｔａ!$"&amp;AG$112&amp;"$"&amp;$B356)),1,0)</f>
        <v>0</v>
      </c>
      <c r="AH356" s="80" cm="1">
        <f t="array" aca="1" ref="AH356" ca="1">IF(ISERROR(INDIRECT("ｄａｔａ!$"&amp;AH$112&amp;"$"&amp;$B356)),1,0)</f>
        <v>0</v>
      </c>
      <c r="AI356" s="80" cm="1">
        <f t="array" aca="1" ref="AI356" ca="1">IF(ISERROR(INDIRECT("ｄａｔａ!$"&amp;AI$112&amp;"$"&amp;$B356)),1,0)</f>
        <v>0</v>
      </c>
      <c r="AJ356" s="80" cm="1">
        <f t="array" aca="1" ref="AJ356" ca="1">IF(ISERROR(INDIRECT("ｄａｔａ!$"&amp;AJ$112&amp;"$"&amp;$B356)),1,0)</f>
        <v>0</v>
      </c>
      <c r="AK356" s="80" cm="1">
        <f t="array" aca="1" ref="AK356" ca="1">IF(ISERROR(INDIRECT("ｄａｔａ!$"&amp;AK$112&amp;"$"&amp;$B356)),1,0)</f>
        <v>0</v>
      </c>
      <c r="AL356" s="80" cm="1">
        <f t="array" aca="1" ref="AL356" ca="1">IF(ISERROR(INDIRECT("ｄａｔａ!$"&amp;AL$112&amp;"$"&amp;$B356)),1,0)</f>
        <v>0</v>
      </c>
      <c r="AM356" s="80" cm="1">
        <f t="array" aca="1" ref="AM356" ca="1">IF(ISERROR(INDIRECT("ｄａｔａ!$"&amp;AM$112&amp;"$"&amp;$B356)),1,0)</f>
        <v>0</v>
      </c>
      <c r="AN356" s="80" cm="1">
        <f t="array" aca="1" ref="AN356" ca="1">IF(ISERROR(INDIRECT("ｄａｔａ!$"&amp;AN$112&amp;"$"&amp;$B356)),1,0)</f>
        <v>0</v>
      </c>
      <c r="AO356" s="80" cm="1">
        <f t="array" aca="1" ref="AO356" ca="1">IF(ISERROR(INDIRECT("ｄａｔａ!$"&amp;AO$112&amp;"$"&amp;$B356)),1,0)</f>
        <v>0</v>
      </c>
      <c r="AP356" s="80">
        <f ca="1">IF(SUM($AQ354:$AZ354,$AQ356:$AZ356)&gt;0,1,0)</f>
        <v>0</v>
      </c>
      <c r="AQ356" s="80" cm="1">
        <f t="array" aca="1" ref="AQ356" ca="1">IF(ISERROR(INDIRECT("ｄａｔａ!$"&amp;AQ$112&amp;"$"&amp;$B356)),1,0)</f>
        <v>0</v>
      </c>
      <c r="AR356" s="80" cm="1">
        <f t="array" aca="1" ref="AR356" ca="1">IF(ISERROR(INDIRECT("ｄａｔａ!$"&amp;AR$112&amp;"$"&amp;$B356)),1,0)</f>
        <v>0</v>
      </c>
      <c r="AS356" s="80" cm="1">
        <f t="array" aca="1" ref="AS356" ca="1">IF(ISERROR(INDIRECT("ｄａｔａ!$"&amp;AS$112&amp;"$"&amp;$B356)),1,0)</f>
        <v>0</v>
      </c>
      <c r="AT356" s="80" cm="1">
        <f t="array" aca="1" ref="AT356" ca="1">IF(ISERROR(INDIRECT("ｄａｔａ!$"&amp;AT$112&amp;"$"&amp;$B356)),1,0)</f>
        <v>0</v>
      </c>
      <c r="AU356" s="80" cm="1">
        <f t="array" aca="1" ref="AU356" ca="1">IF(ISERROR(INDIRECT("ｄａｔａ!$"&amp;AU$112&amp;"$"&amp;$B356)),1,0)</f>
        <v>0</v>
      </c>
      <c r="AV356" s="80" cm="1">
        <f t="array" aca="1" ref="AV356" ca="1">IF(ISERROR(INDIRECT("ｄａｔａ!$"&amp;AV$112&amp;"$"&amp;$B356)),1,0)</f>
        <v>0</v>
      </c>
      <c r="AW356" s="80" cm="1">
        <f t="array" aca="1" ref="AW356" ca="1">IF(ISERROR(INDIRECT("ｄａｔａ!$"&amp;AW$112&amp;"$"&amp;$B356)),1,0)</f>
        <v>0</v>
      </c>
      <c r="AX356" s="80" cm="1">
        <f t="array" aca="1" ref="AX356" ca="1">IF(ISERROR(INDIRECT("ｄａｔａ!$"&amp;AX$112&amp;"$"&amp;$B356)),1,0)</f>
        <v>0</v>
      </c>
      <c r="AY356" s="80" cm="1">
        <f t="array" aca="1" ref="AY356" ca="1">IF(ISERROR(INDIRECT("ｄａｔａ!$"&amp;AY$112&amp;"$"&amp;$B356)),1,0)</f>
        <v>0</v>
      </c>
      <c r="AZ356" s="80" cm="1">
        <f t="array" aca="1" ref="AZ356" ca="1">IF(ISERROR(INDIRECT("ｄａｔａ!$"&amp;AZ$112&amp;"$"&amp;$B356)),1,0)</f>
        <v>0</v>
      </c>
      <c r="BA356" s="80">
        <f ca="1">IF(SUM($BB354:$BP354,$BB356:$BP356)&gt;0,1,0)</f>
        <v>0</v>
      </c>
      <c r="BB356" s="80" cm="1">
        <f t="array" aca="1" ref="BB356" ca="1">IF(ISERROR(INDIRECT("ｄａｔａ!$"&amp;BB$112&amp;"$"&amp;$B356)),1,0)</f>
        <v>0</v>
      </c>
      <c r="BC356" s="80" cm="1">
        <f t="array" aca="1" ref="BC356" ca="1">IF(ISERROR(INDIRECT("ｄａｔａ!$"&amp;BC$112&amp;"$"&amp;$B356)),1,0)</f>
        <v>0</v>
      </c>
      <c r="BD356" s="80" cm="1">
        <f t="array" aca="1" ref="BD356" ca="1">IF(ISERROR(INDIRECT("ｄａｔａ!$"&amp;BD$112&amp;"$"&amp;$B356)),1,0)</f>
        <v>0</v>
      </c>
      <c r="BE356" s="80" cm="1">
        <f t="array" aca="1" ref="BE356" ca="1">IF(ISERROR(INDIRECT("ｄａｔａ!$"&amp;BE$112&amp;"$"&amp;$B356)),1,0)</f>
        <v>0</v>
      </c>
      <c r="BF356" s="80" cm="1">
        <f t="array" aca="1" ref="BF356" ca="1">IF(ISERROR(INDIRECT("ｄａｔａ!$"&amp;BF$112&amp;"$"&amp;$B356)),1,0)</f>
        <v>0</v>
      </c>
      <c r="BG356" s="80" cm="1">
        <f t="array" aca="1" ref="BG356" ca="1">IF(ISERROR(INDIRECT("ｄａｔａ!$"&amp;BG$112&amp;"$"&amp;$B356)),1,0)</f>
        <v>0</v>
      </c>
      <c r="BH356" s="80" cm="1">
        <f t="array" aca="1" ref="BH356" ca="1">IF(ISERROR(INDIRECT("ｄａｔａ!$"&amp;BH$112&amp;"$"&amp;$B356)),1,0)</f>
        <v>0</v>
      </c>
      <c r="BI356" s="80" cm="1">
        <f t="array" aca="1" ref="BI356" ca="1">IF(ISERROR(INDIRECT("ｄａｔａ!$"&amp;BI$112&amp;"$"&amp;$B356)),1,0)</f>
        <v>0</v>
      </c>
      <c r="BJ356" s="80" cm="1">
        <f t="array" aca="1" ref="BJ356" ca="1">IF(ISERROR(INDIRECT("ｄａｔａ!$"&amp;BJ$112&amp;"$"&amp;$B356)),1,0)</f>
        <v>0</v>
      </c>
      <c r="BK356" s="80" cm="1">
        <f t="array" aca="1" ref="BK356" ca="1">IF(ISERROR(INDIRECT("ｄａｔａ!$"&amp;BK$112&amp;"$"&amp;$B356)),1,0)</f>
        <v>0</v>
      </c>
      <c r="BL356" s="80" cm="1">
        <f t="array" aca="1" ref="BL356" ca="1">IF(ISERROR(INDIRECT("ｄａｔａ!$"&amp;BL$112&amp;"$"&amp;$B356)),1,0)</f>
        <v>0</v>
      </c>
      <c r="BM356" s="80" cm="1">
        <f t="array" aca="1" ref="BM356" ca="1">IF(ISERROR(INDIRECT("ｄａｔａ!$"&amp;BM$112&amp;"$"&amp;$B356)),1,0)</f>
        <v>0</v>
      </c>
      <c r="BN356" s="80" cm="1">
        <f t="array" aca="1" ref="BN356" ca="1">IF(ISERROR(INDIRECT("ｄａｔａ!$"&amp;BN$112&amp;"$"&amp;$B356)),1,0)</f>
        <v>0</v>
      </c>
      <c r="BO356" s="80" cm="1">
        <f t="array" aca="1" ref="BO356" ca="1">IF(ISERROR(INDIRECT("ｄａｔａ!$"&amp;BO$112&amp;"$"&amp;$B356)),1,0)</f>
        <v>0</v>
      </c>
      <c r="BP356" s="80" cm="1">
        <f t="array" aca="1" ref="BP356" ca="1">IF(ISERROR(INDIRECT("ｄａｔａ!$"&amp;BP$112&amp;"$"&amp;$B356)),1,0)</f>
        <v>0</v>
      </c>
    </row>
    <row r="357" spans="1:68" x14ac:dyDescent="0.2">
      <c r="A357" s="80" t="s">
        <v>2379</v>
      </c>
      <c r="B357" s="80">
        <f>VLOOKUP($A357,$A$11:$B$110,2,FALSE)</f>
        <v>68</v>
      </c>
      <c r="C357" s="80" t="s">
        <v>2435</v>
      </c>
      <c r="D357" s="80" cm="1">
        <f t="array" aca="1" ref="D357" ca="1">_xlfn.IFS(D358=1,0,D359=1,0,AND(INDIRECT("ｄａｔａ!$"&amp;D$112&amp;"$"&amp;$B357)&lt;=INDIRECT("kikan!$Q$11"),INDIRECT("ｄａｔａ!$"&amp;D$112&amp;"$"&amp;$B357)&gt;=INDIRECT("kikan!$K$11")),0,TRUE,1)</f>
        <v>0</v>
      </c>
      <c r="F357" s="80">
        <v>0</v>
      </c>
      <c r="G357" s="80">
        <v>0</v>
      </c>
      <c r="H357" s="80">
        <v>0</v>
      </c>
      <c r="I357" s="80" cm="1">
        <f t="array" aca="1" ref="I357" ca="1">_xlfn.IFS(I358=1,0,I359=1,0,INDIRECT("ｄａｔａ!$"&amp;I$112&amp;"$"&amp;$B357)&gt;=INDIRECT("kikan!$I$11"),0,TRUE,1)</f>
        <v>0</v>
      </c>
      <c r="J357" s="80" cm="1">
        <f t="array" aca="1" ref="J357" ca="1">_xlfn.IFS(D360=1,0,I357=1,0,J358=1,0,I359=1,0,J359=1,0,INDIRECT("ｄａｔａ!$"&amp;I$112&amp;"$"&amp;$B357)&gt;INDIRECT("kikan!$I$11"),0,INDIRECT("ｄａｔａ!$"&amp;J$112&amp;"$"&amp;$B357)&gt;=INDIRECT("ｄａｔａ!$"&amp;D$112&amp;"$"&amp;$B357),0,TRUE,1)</f>
        <v>0</v>
      </c>
      <c r="K357" s="80" cm="1">
        <f t="array" aca="1" ref="K357" ca="1">_xlfn.IFS(K358=1,0,K359=1,0,AND(INDIRECT("ｄａｔａ!$"&amp;K$112&amp;"$"&amp;$B358)&gt;0,INDIRECT("ｄａｔａ!$"&amp;K$112&amp;"$"&amp;$B358)&lt;10000),0,TRUE,1)</f>
        <v>0</v>
      </c>
      <c r="L357" s="80" cm="1">
        <f t="array" aca="1" ref="L357" ca="1">_xlfn.IFS(L358=1,0,L359=1,0,INDIRECT("ｄａｔａ!$"&amp;L$112&amp;"$"&amp;$B357)&lt;20000,1,TRUE,0)</f>
        <v>0</v>
      </c>
      <c r="M357" s="80">
        <v>0</v>
      </c>
      <c r="N357" s="80">
        <v>0</v>
      </c>
      <c r="O357" s="80" cm="1">
        <f t="array" aca="1" ref="O357" ca="1">_xlfn.IFS(O360=1,0,INDIRECT("ｄａｔａ!$"&amp;O$112&amp;"$"&amp;$B358)=4,1,TRUE,0)</f>
        <v>0</v>
      </c>
      <c r="P357" s="80" cm="1">
        <f t="array" aca="1" ref="P357" ca="1">_xlfn.IFS(P360=1,0,AND(INDIRECT("ｄａｔａ!$"&amp;P$112&amp;"$"&amp;$B358)&lt;=3,INDIRECT("ｄａｔａ!$"&amp;P$112&amp;"$"&amp;$B358)&gt;0),1,TRUE,0)</f>
        <v>0</v>
      </c>
      <c r="Q357" s="80" cm="1">
        <f t="array" aca="1" ref="Q357" ca="1">_xlfn.IFS(Q360=1,0,INDIRECT("ｄａｔａ!$"&amp;Q$112&amp;"$"&amp;$B357)=1,1,TRUE,0)</f>
        <v>0</v>
      </c>
      <c r="R357" s="80">
        <v>0</v>
      </c>
      <c r="S357" s="80">
        <v>0</v>
      </c>
      <c r="T357" s="80">
        <v>0</v>
      </c>
      <c r="U357" s="80">
        <v>0</v>
      </c>
      <c r="V357" s="80">
        <v>0</v>
      </c>
      <c r="W357" s="80">
        <v>0</v>
      </c>
      <c r="X357" s="80">
        <f ca="1">IF(AND(SUM($Y357:$AO357)=0,17-SUM($Y359:$AO359)&gt;1),1,0)</f>
        <v>0</v>
      </c>
      <c r="Y357" s="80" cm="1">
        <f t="array" aca="1" ref="Y357" ca="1">_xlfn.IFS(Y360=1,0,INDIRECT("ｄａｔａ!$"&amp;Y$112&amp;"$"&amp;$B357)=2,1,TRUE,0)</f>
        <v>0</v>
      </c>
      <c r="Z357" s="80" cm="1">
        <f t="array" aca="1" ref="Z357" ca="1">_xlfn.IFS(Z360=1,0,INDIRECT("ｄａｔａ!$"&amp;Z$112&amp;"$"&amp;$B357)=2,1,TRUE,0)</f>
        <v>0</v>
      </c>
      <c r="AA357" s="80" cm="1">
        <f t="array" aca="1" ref="AA357" ca="1">_xlfn.IFS(AA360=1,0,INDIRECT("ｄａｔａ!$"&amp;AA$112&amp;"$"&amp;$B357)=2,1,TRUE,0)</f>
        <v>0</v>
      </c>
      <c r="AB357" s="80" cm="1">
        <f t="array" aca="1" ref="AB357" ca="1">_xlfn.IFS(AB360=1,0,INDIRECT("ｄａｔａ!$"&amp;AB$112&amp;"$"&amp;$B357)=2,1,TRUE,0)</f>
        <v>0</v>
      </c>
      <c r="AC357" s="80" cm="1">
        <f t="array" aca="1" ref="AC357" ca="1">_xlfn.IFS(AC360=1,0,INDIRECT("ｄａｔａ!$"&amp;AC$112&amp;"$"&amp;$B357)=2,1,TRUE,0)</f>
        <v>0</v>
      </c>
      <c r="AD357" s="80" cm="1">
        <f t="array" aca="1" ref="AD357" ca="1">_xlfn.IFS(AD360=1,0,INDIRECT("ｄａｔａ!$"&amp;AD$112&amp;"$"&amp;$B357)=2,1,TRUE,0)</f>
        <v>0</v>
      </c>
      <c r="AE357" s="80" cm="1">
        <f t="array" aca="1" ref="AE357" ca="1">_xlfn.IFS(AE360=1,0,INDIRECT("ｄａｔａ!$"&amp;AE$112&amp;"$"&amp;$B357)=2,1,TRUE,0)</f>
        <v>0</v>
      </c>
      <c r="AF357" s="80" cm="1">
        <f t="array" aca="1" ref="AF357" ca="1">_xlfn.IFS(AF360=1,0,INDIRECT("ｄａｔａ!$"&amp;AF$112&amp;"$"&amp;$B357)=2,1,TRUE,0)</f>
        <v>0</v>
      </c>
      <c r="AG357" s="80" cm="1">
        <f t="array" aca="1" ref="AG357" ca="1">_xlfn.IFS(AG360=1,0,INDIRECT("ｄａｔａ!$"&amp;AG$112&amp;"$"&amp;$B357)=2,1,TRUE,0)</f>
        <v>0</v>
      </c>
      <c r="AH357" s="80" cm="1">
        <f t="array" aca="1" ref="AH357" ca="1">_xlfn.IFS(AH360=1,0,INDIRECT("ｄａｔａ!$"&amp;AH$112&amp;"$"&amp;$B357)=2,1,TRUE,0)</f>
        <v>0</v>
      </c>
      <c r="AI357" s="80" cm="1">
        <f t="array" aca="1" ref="AI357" ca="1">_xlfn.IFS(AI360=1,0,INDIRECT("ｄａｔａ!$"&amp;AI$112&amp;"$"&amp;$B357)=2,1,TRUE,0)</f>
        <v>0</v>
      </c>
      <c r="AJ357" s="80" cm="1">
        <f t="array" aca="1" ref="AJ357" ca="1">_xlfn.IFS(AJ360=1,0,INDIRECT("ｄａｔａ!$"&amp;AJ$112&amp;"$"&amp;$B357)=2,1,TRUE,0)</f>
        <v>0</v>
      </c>
      <c r="AK357" s="80" cm="1">
        <f t="array" aca="1" ref="AK357" ca="1">_xlfn.IFS(AK360=1,0,INDIRECT("ｄａｔａ!$"&amp;AK$112&amp;"$"&amp;$B357)=2,1,TRUE,0)</f>
        <v>0</v>
      </c>
      <c r="AL357" s="80" cm="1">
        <f t="array" aca="1" ref="AL357" ca="1">_xlfn.IFS(AL360=1,0,INDIRECT("ｄａｔａ!$"&amp;AL$112&amp;"$"&amp;$B357)=2,1,TRUE,0)</f>
        <v>0</v>
      </c>
      <c r="AM357" s="80" cm="1">
        <f t="array" aca="1" ref="AM357" ca="1">_xlfn.IFS(AM360=1,0,INDIRECT("ｄａｔａ!$"&amp;AM$112&amp;"$"&amp;$B357)=2,1,TRUE,0)</f>
        <v>0</v>
      </c>
      <c r="AN357" s="80" cm="1">
        <f t="array" aca="1" ref="AN357" ca="1">_xlfn.IFS(AN360=1,0,INDIRECT("ｄａｔａ!$"&amp;AN$112&amp;"$"&amp;$B357)=2,1,TRUE,0)</f>
        <v>0</v>
      </c>
      <c r="AO357" s="80" cm="1">
        <f t="array" aca="1" ref="AO357" ca="1">_xlfn.IFS(AO360=1,0,INDIRECT("ｄａｔａ!$"&amp;AO$112&amp;"$"&amp;$B357)=2,1,TRUE,0)</f>
        <v>0</v>
      </c>
      <c r="AP357" s="80">
        <f ca="1">IF(AND(SUM($AQ357:$AZ357)=0,10-SUM($AQ359:$AZ359)&gt;1),1,0)</f>
        <v>0</v>
      </c>
      <c r="AQ357" s="80" cm="1">
        <f t="array" aca="1" ref="AQ357" ca="1">_xlfn.IFS(AQ360=1,0,INDIRECT("ｄａｔａ!$"&amp;AQ$112&amp;"$"&amp;$B357)=2,1,TRUE,0)</f>
        <v>0</v>
      </c>
      <c r="AR357" s="80" cm="1">
        <f t="array" aca="1" ref="AR357" ca="1">_xlfn.IFS(AR360=1,0,INDIRECT("ｄａｔａ!$"&amp;AR$112&amp;"$"&amp;$B357)=2,1,TRUE,0)</f>
        <v>0</v>
      </c>
      <c r="AS357" s="80" cm="1">
        <f t="array" aca="1" ref="AS357" ca="1">_xlfn.IFS(AS360=1,0,INDIRECT("ｄａｔａ!$"&amp;AS$112&amp;"$"&amp;$B357)=2,1,TRUE,0)</f>
        <v>0</v>
      </c>
      <c r="AT357" s="80" cm="1">
        <f t="array" aca="1" ref="AT357" ca="1">_xlfn.IFS(AT360=1,0,INDIRECT("ｄａｔａ!$"&amp;AT$112&amp;"$"&amp;$B357)=2,1,TRUE,0)</f>
        <v>0</v>
      </c>
      <c r="AU357" s="80" cm="1">
        <f t="array" aca="1" ref="AU357" ca="1">_xlfn.IFS(AU360=1,0,INDIRECT("ｄａｔａ!$"&amp;AU$112&amp;"$"&amp;$B357)=2,1,TRUE,0)</f>
        <v>0</v>
      </c>
      <c r="AV357" s="80" cm="1">
        <f t="array" aca="1" ref="AV357" ca="1">_xlfn.IFS(AV360=1,0,INDIRECT("ｄａｔａ!$"&amp;AV$112&amp;"$"&amp;$B357)=2,1,TRUE,0)</f>
        <v>0</v>
      </c>
      <c r="AW357" s="80" cm="1">
        <f t="array" aca="1" ref="AW357" ca="1">_xlfn.IFS(AW360=1,0,INDIRECT("ｄａｔａ!$"&amp;AW$112&amp;"$"&amp;$B357)=2,1,TRUE,0)</f>
        <v>0</v>
      </c>
      <c r="AX357" s="80" cm="1">
        <f t="array" aca="1" ref="AX357" ca="1">_xlfn.IFS(AX360=1,0,INDIRECT("ｄａｔａ!$"&amp;AX$112&amp;"$"&amp;$B357)=2,1,TRUE,0)</f>
        <v>0</v>
      </c>
      <c r="AY357" s="80" cm="1">
        <f t="array" aca="1" ref="AY357" ca="1">_xlfn.IFS(AY360=1,0,INDIRECT("ｄａｔａ!$"&amp;AY$112&amp;"$"&amp;$B357)=2,1,TRUE,0)</f>
        <v>0</v>
      </c>
      <c r="AZ357" s="80" cm="1">
        <f t="array" aca="1" ref="AZ357" ca="1">_xlfn.IFS(AZ360=1,0,INDIRECT("ｄａｔａ!$"&amp;AZ$112&amp;"$"&amp;$B357)=2,1,TRUE,0)</f>
        <v>0</v>
      </c>
      <c r="BA357" s="80">
        <f ca="1">IF(AND(SUM($BB357:$BP357)=0,15-SUM($BB359:$BP359)&gt;1),1,0)</f>
        <v>0</v>
      </c>
      <c r="BB357" s="80" cm="1">
        <f t="array" aca="1" ref="BB357" ca="1">_xlfn.IFS(BB360=1,0,INDIRECT("ｄａｔａ!$"&amp;BB$112&amp;"$"&amp;$B357)=2,1,TRUE,0)</f>
        <v>0</v>
      </c>
      <c r="BC357" s="80" cm="1">
        <f t="array" aca="1" ref="BC357" ca="1">_xlfn.IFS(BC360=1,0,INDIRECT("ｄａｔａ!$"&amp;BC$112&amp;"$"&amp;$B357)=2,1,TRUE,0)</f>
        <v>0</v>
      </c>
      <c r="BD357" s="80" cm="1">
        <f t="array" aca="1" ref="BD357" ca="1">_xlfn.IFS(BD360=1,0,INDIRECT("ｄａｔａ!$"&amp;BD$112&amp;"$"&amp;$B357)=2,1,TRUE,0)</f>
        <v>0</v>
      </c>
      <c r="BE357" s="80" cm="1">
        <f t="array" aca="1" ref="BE357" ca="1">_xlfn.IFS(BE360=1,0,INDIRECT("ｄａｔａ!$"&amp;BE$112&amp;"$"&amp;$B357)=2,1,TRUE,0)</f>
        <v>0</v>
      </c>
      <c r="BF357" s="80" cm="1">
        <f t="array" aca="1" ref="BF357" ca="1">_xlfn.IFS(BF360=1,0,INDIRECT("ｄａｔａ!$"&amp;BF$112&amp;"$"&amp;$B357)=2,1,TRUE,0)</f>
        <v>0</v>
      </c>
      <c r="BG357" s="80" cm="1">
        <f t="array" aca="1" ref="BG357" ca="1">_xlfn.IFS(BG360=1,0,INDIRECT("ｄａｔａ!$"&amp;BG$112&amp;"$"&amp;$B357)=2,1,TRUE,0)</f>
        <v>0</v>
      </c>
      <c r="BH357" s="80" cm="1">
        <f t="array" aca="1" ref="BH357" ca="1">_xlfn.IFS(BH360=1,0,INDIRECT("ｄａｔａ!$"&amp;BH$112&amp;"$"&amp;$B357)=2,1,TRUE,0)</f>
        <v>0</v>
      </c>
      <c r="BI357" s="80" cm="1">
        <f t="array" aca="1" ref="BI357" ca="1">_xlfn.IFS(BI360=1,0,INDIRECT("ｄａｔａ!$"&amp;BI$112&amp;"$"&amp;$B357)=2,1,TRUE,0)</f>
        <v>0</v>
      </c>
      <c r="BJ357" s="80" cm="1">
        <f t="array" aca="1" ref="BJ357" ca="1">_xlfn.IFS(BJ360=1,0,INDIRECT("ｄａｔａ!$"&amp;BJ$112&amp;"$"&amp;$B357)=2,1,TRUE,0)</f>
        <v>0</v>
      </c>
      <c r="BK357" s="80" cm="1">
        <f t="array" aca="1" ref="BK357" ca="1">_xlfn.IFS(BK360=1,0,INDIRECT("ｄａｔａ!$"&amp;BK$112&amp;"$"&amp;$B357)=2,1,TRUE,0)</f>
        <v>0</v>
      </c>
      <c r="BL357" s="80" cm="1">
        <f t="array" aca="1" ref="BL357" ca="1">_xlfn.IFS(BL360=1,0,INDIRECT("ｄａｔａ!$"&amp;BL$112&amp;"$"&amp;$B357)=2,1,TRUE,0)</f>
        <v>0</v>
      </c>
      <c r="BM357" s="80" cm="1">
        <f t="array" aca="1" ref="BM357" ca="1">_xlfn.IFS(BM360=1,0,INDIRECT("ｄａｔａ!$"&amp;BM$112&amp;"$"&amp;$B357)=2,1,TRUE,0)</f>
        <v>0</v>
      </c>
      <c r="BN357" s="80" cm="1">
        <f t="array" aca="1" ref="BN357" ca="1">_xlfn.IFS(BN360=1,0,INDIRECT("ｄａｔａ!$"&amp;BN$112&amp;"$"&amp;$B357)=2,1,TRUE,0)</f>
        <v>0</v>
      </c>
      <c r="BO357" s="80" cm="1">
        <f t="array" aca="1" ref="BO357" ca="1">_xlfn.IFS(BO360=1,0,INDIRECT("ｄａｔａ!$"&amp;BO$112&amp;"$"&amp;$B357)=2,1,TRUE,0)</f>
        <v>0</v>
      </c>
      <c r="BP357" s="80" cm="1">
        <f t="array" aca="1" ref="BP357" ca="1">_xlfn.IFS(BP360=1,0,INDIRECT("ｄａｔａ!$"&amp;BP$112&amp;"$"&amp;$B357)=2,1,TRUE,0)</f>
        <v>0</v>
      </c>
    </row>
    <row r="358" spans="1:68" x14ac:dyDescent="0.2">
      <c r="B358" s="80">
        <f>VLOOKUP($A357,$A$11:$B$110,2,FALSE)</f>
        <v>68</v>
      </c>
      <c r="C358" s="80" t="s">
        <v>2437</v>
      </c>
      <c r="D358" s="80" cm="1">
        <f t="array" aca="1" ref="D358" ca="1">_xlfn.IFS(D359=1,0,AND(ISNUMBER(INDIRECT("ｄａｔａ!$"&amp;D$112&amp;"$"&amp;$B358)),INDIRECT("ｄａｔａ!$"&amp;D$112&amp;"$"&amp;$B358)&lt;=12,INDIRECT("ｄａｔａ!$"&amp;D$112&amp;"$"&amp;$B358)&gt;=1),0,TRUE,1)</f>
        <v>1</v>
      </c>
      <c r="F358" s="80">
        <v>0</v>
      </c>
      <c r="G358" s="80">
        <v>0</v>
      </c>
      <c r="H358" s="80">
        <v>0</v>
      </c>
      <c r="I358" s="80" cm="1">
        <f t="array" aca="1" ref="I358" ca="1">_xlfn.IFS(I359=1,0,AND(ISNUMBER(INDIRECT("ｄａｔａ!$"&amp;I$112&amp;"$"&amp;$B358)),LEN(INDIRECT("ｄａｔａ!$"&amp;I$112&amp;"$"&amp;$B358))=4),0,TRUE,1)</f>
        <v>0</v>
      </c>
      <c r="J358" s="80" cm="1">
        <f t="array" aca="1" ref="J358" ca="1">_xlfn.IFS(J359=1,0,AND(ISNUMBER(INDIRECT("ｄａｔａ!$"&amp;J$112&amp;"$"&amp;$B358)),INDIRECT("ｄａｔａ!$"&amp;J$112&amp;"$"&amp;$B358)&lt;=12,INDIRECT("ｄａｔａ!$"&amp;J$112&amp;"$"&amp;$B358)&gt;=1),0,TRUE,1)</f>
        <v>0</v>
      </c>
      <c r="K358" s="80" cm="1">
        <f t="array" aca="1" ref="K358" ca="1">_xlfn.IFS(K359=1,0,ISNUMBER(INDIRECT("ｄａｔａ!$"&amp;K$112&amp;"$"&amp;$B358)),0,TRUE,1)</f>
        <v>0</v>
      </c>
      <c r="L358" s="80" cm="1">
        <f t="array" aca="1" ref="L358" ca="1">_xlfn.IFS(L359=1,0,AND(ISNUMBER(INDIRECT("ｄａｔａ!$"&amp;L$112&amp;"$"&amp;$B358)),INDIRECT("ｄａｔａ!$"&amp;L$112&amp;"$"&amp;$B358)&gt;0),0,TRUE,1)</f>
        <v>0</v>
      </c>
      <c r="M358" s="80" cm="1">
        <f t="array" aca="1" ref="M358" ca="1">_xlfn.IFS(M359=1,0,AND(INDIRECT("ｄａｔａ!$"&amp;M$112&amp;"$"&amp;$B358)&lt;=5,INDIRECT("ｄａｔａ!$"&amp;M$112&amp;"$"&amp;$B358)&gt;0),0,TRUE,1)</f>
        <v>0</v>
      </c>
      <c r="N358" s="80" cm="1">
        <f t="array" aca="1" ref="N358" ca="1">_xlfn.IFS(N359=1,0,AND(INDIRECT("ｄａｔａ!$"&amp;N$112&amp;"$"&amp;$B358)&lt;=2,INDIRECT("ｄａｔａ!$"&amp;N$112&amp;"$"&amp;$B358)&gt;0),0,TRUE,1)</f>
        <v>0</v>
      </c>
      <c r="O358" s="80" cm="1">
        <f t="array" aca="1" ref="O358" ca="1">_xlfn.IFS(O359=1,0,AND(INDIRECT("ｄａｔａ!$"&amp;O$112&amp;"$"&amp;$B358)&lt;=4,INDIRECT("ｄａｔａ!$"&amp;O$112&amp;"$"&amp;$B358)&gt;0),0,TRUE,1)</f>
        <v>0</v>
      </c>
      <c r="P358" s="80" cm="1">
        <f t="array" aca="1" ref="P358" ca="1">_xlfn.IFS(P359=1,0,AND(INDIRECT("ｄａｔａ!$"&amp;P$112&amp;"$"&amp;$B358)&lt;=3,INDIRECT("ｄａｔａ!$"&amp;P$112&amp;"$"&amp;$B358)&gt;0),0,TRUE,1)</f>
        <v>0</v>
      </c>
      <c r="Q358" s="80" cm="1">
        <f t="array" aca="1" ref="Q358" ca="1">_xlfn.IFS(Q359=1,0,AND(INDIRECT("ｄａｔａ!$"&amp;Q$112&amp;"$"&amp;$B358)&lt;=2,INDIRECT("ｄａｔａ!$"&amp;Q$112&amp;"$"&amp;$B358)&gt;0),0,TRUE,1)</f>
        <v>0</v>
      </c>
      <c r="R358" s="80" cm="1">
        <f t="array" aca="1" ref="R358" ca="1">_xlfn.IFS(R359=1,0,AND(INDIRECT("ｄａｔａ!$"&amp;R$112&amp;"$"&amp;$B358)&lt;=10,INDIRECT("ｄａｔａ!$"&amp;R$112&amp;"$"&amp;$B358)&gt;0),0,TRUE,1)</f>
        <v>0</v>
      </c>
      <c r="S358" s="80" cm="1">
        <f t="array" aca="1" ref="S358" ca="1">_xlfn.IFS(S359=1,0,AND(INDIRECT("ｄａｔａ!$"&amp;S$112&amp;"$"&amp;$B358)&lt;=5,INDIRECT("ｄａｔａ!$"&amp;S$112&amp;"$"&amp;$B358)&gt;0),0,TRUE,1)</f>
        <v>0</v>
      </c>
      <c r="T358" s="80" cm="1">
        <f t="array" aca="1" ref="T358" ca="1">_xlfn.IFS(T359=1,0,AND(INDIRECT("ｄａｔａ!$"&amp;T$112&amp;"$"&amp;$B358)&lt;=9,INDIRECT("ｄａｔａ!$"&amp;T$112&amp;"$"&amp;$B358)&gt;0),0,TRUE,1)</f>
        <v>0</v>
      </c>
      <c r="U358" s="80" cm="1">
        <f t="array" aca="1" ref="U358" ca="1">_xlfn.IFS(U359=1,0,ISNUMBER(INDIRECT("ｄａｔａ!$"&amp;U$112&amp;"$"&amp;$B358)),0,TRUE,1)</f>
        <v>0</v>
      </c>
      <c r="V358" s="80" cm="1">
        <f t="array" aca="1" ref="V358" ca="1">_xlfn.IFS(V359=1,0,AND(INDIRECT("ｄａｔａ!$"&amp;V$112&amp;"$"&amp;$B358)&lt;=4,INDIRECT("ｄａｔａ!$"&amp;V$112&amp;"$"&amp;$B358)&gt;0),0,TRUE,1)</f>
        <v>0</v>
      </c>
      <c r="W358" s="80" cm="1">
        <f t="array" aca="1" ref="W358" ca="1">_xlfn.IFS(W359=1,0,AND(INDIRECT("ｄａｔａ!$"&amp;W$112&amp;"$"&amp;$B358)&lt;=2,INDIRECT("ｄａｔａ!$"&amp;W$112&amp;"$"&amp;$B358)&gt;0),0,TRUE,1)</f>
        <v>0</v>
      </c>
      <c r="X358" s="80">
        <f ca="1">IF(SUM($Y357:$AO357)&gt;1,1,0)</f>
        <v>0</v>
      </c>
      <c r="Y358" s="80" cm="1">
        <f t="array" aca="1" ref="Y358" ca="1">_xlfn.IFS(Y360=1,0,Y359=1,0,AND(INDIRECT("ｄａｔａ!$"&amp;Y$112&amp;"$"&amp;$B358)&lt;=2,INDIRECT("ｄａｔａ!$"&amp;Y$112&amp;"$"&amp;$B358)&gt;0),0,TRUE,1)</f>
        <v>0</v>
      </c>
      <c r="Z358" s="80" cm="1">
        <f t="array" aca="1" ref="Z358" ca="1">_xlfn.IFS(Z360=1,0,Z359=1,0,AND(INDIRECT("ｄａｔａ!$"&amp;Z$112&amp;"$"&amp;$B358)&lt;=2,INDIRECT("ｄａｔａ!$"&amp;Z$112&amp;"$"&amp;$B358)&gt;0),0,TRUE,1)</f>
        <v>0</v>
      </c>
      <c r="AA358" s="80" cm="1">
        <f t="array" aca="1" ref="AA358" ca="1">_xlfn.IFS(AA360=1,0,AA359=1,0,AND(INDIRECT("ｄａｔａ!$"&amp;AA$112&amp;"$"&amp;$B358)&lt;=2,INDIRECT("ｄａｔａ!$"&amp;AA$112&amp;"$"&amp;$B358)&gt;0),0,TRUE,1)</f>
        <v>0</v>
      </c>
      <c r="AB358" s="80" cm="1">
        <f t="array" aca="1" ref="AB358" ca="1">_xlfn.IFS(AB360=1,0,AB359=1,0,AND(INDIRECT("ｄａｔａ!$"&amp;AB$112&amp;"$"&amp;$B358)&lt;=2,INDIRECT("ｄａｔａ!$"&amp;AB$112&amp;"$"&amp;$B358)&gt;0),0,TRUE,1)</f>
        <v>0</v>
      </c>
      <c r="AC358" s="80" cm="1">
        <f t="array" aca="1" ref="AC358" ca="1">_xlfn.IFS(AC360=1,0,AC359=1,0,AND(INDIRECT("ｄａｔａ!$"&amp;AC$112&amp;"$"&amp;$B358)&lt;=2,INDIRECT("ｄａｔａ!$"&amp;AC$112&amp;"$"&amp;$B358)&gt;0),0,TRUE,1)</f>
        <v>0</v>
      </c>
      <c r="AD358" s="80" cm="1">
        <f t="array" aca="1" ref="AD358" ca="1">_xlfn.IFS(AD360=1,0,AD359=1,0,AND(INDIRECT("ｄａｔａ!$"&amp;AD$112&amp;"$"&amp;$B358)&lt;=2,INDIRECT("ｄａｔａ!$"&amp;AD$112&amp;"$"&amp;$B358)&gt;0),0,TRUE,1)</f>
        <v>0</v>
      </c>
      <c r="AE358" s="80" cm="1">
        <f t="array" aca="1" ref="AE358" ca="1">_xlfn.IFS(AE360=1,0,AE359=1,0,AND(INDIRECT("ｄａｔａ!$"&amp;AE$112&amp;"$"&amp;$B358)&lt;=2,INDIRECT("ｄａｔａ!$"&amp;AE$112&amp;"$"&amp;$B358)&gt;0),0,TRUE,1)</f>
        <v>0</v>
      </c>
      <c r="AF358" s="80" cm="1">
        <f t="array" aca="1" ref="AF358" ca="1">_xlfn.IFS(AF360=1,0,AF359=1,0,AND(INDIRECT("ｄａｔａ!$"&amp;AF$112&amp;"$"&amp;$B358)&lt;=2,INDIRECT("ｄａｔａ!$"&amp;AF$112&amp;"$"&amp;$B358)&gt;0),0,TRUE,1)</f>
        <v>0</v>
      </c>
      <c r="AG358" s="80" cm="1">
        <f t="array" aca="1" ref="AG358" ca="1">_xlfn.IFS(AG360=1,0,AG359=1,0,AND(INDIRECT("ｄａｔａ!$"&amp;AG$112&amp;"$"&amp;$B358)&lt;=2,INDIRECT("ｄａｔａ!$"&amp;AG$112&amp;"$"&amp;$B358)&gt;0),0,TRUE,1)</f>
        <v>0</v>
      </c>
      <c r="AH358" s="80" cm="1">
        <f t="array" aca="1" ref="AH358" ca="1">_xlfn.IFS(AH360=1,0,AH359=1,0,AND(INDIRECT("ｄａｔａ!$"&amp;AH$112&amp;"$"&amp;$B358)&lt;=2,INDIRECT("ｄａｔａ!$"&amp;AH$112&amp;"$"&amp;$B358)&gt;0),0,TRUE,1)</f>
        <v>0</v>
      </c>
      <c r="AI358" s="80" cm="1">
        <f t="array" aca="1" ref="AI358" ca="1">_xlfn.IFS(AI360=1,0,AI359=1,0,AND(INDIRECT("ｄａｔａ!$"&amp;AI$112&amp;"$"&amp;$B358)&lt;=2,INDIRECT("ｄａｔａ!$"&amp;AI$112&amp;"$"&amp;$B358)&gt;0),0,TRUE,1)</f>
        <v>0</v>
      </c>
      <c r="AJ358" s="80" cm="1">
        <f t="array" aca="1" ref="AJ358" ca="1">_xlfn.IFS(AJ360=1,0,AJ359=1,0,AND(INDIRECT("ｄａｔａ!$"&amp;AJ$112&amp;"$"&amp;$B358)&lt;=2,INDIRECT("ｄａｔａ!$"&amp;AJ$112&amp;"$"&amp;$B358)&gt;0),0,TRUE,1)</f>
        <v>0</v>
      </c>
      <c r="AK358" s="80" cm="1">
        <f t="array" aca="1" ref="AK358" ca="1">_xlfn.IFS(AK360=1,0,AK359=1,0,AND(INDIRECT("ｄａｔａ!$"&amp;AK$112&amp;"$"&amp;$B358)&lt;=2,INDIRECT("ｄａｔａ!$"&amp;AK$112&amp;"$"&amp;$B358)&gt;0),0,TRUE,1)</f>
        <v>0</v>
      </c>
      <c r="AL358" s="80" cm="1">
        <f t="array" aca="1" ref="AL358" ca="1">_xlfn.IFS(AL360=1,0,AL359=1,0,AND(INDIRECT("ｄａｔａ!$"&amp;AL$112&amp;"$"&amp;$B358)&lt;=2,INDIRECT("ｄａｔａ!$"&amp;AL$112&amp;"$"&amp;$B358)&gt;0),0,TRUE,1)</f>
        <v>0</v>
      </c>
      <c r="AM358" s="80" cm="1">
        <f t="array" aca="1" ref="AM358" ca="1">_xlfn.IFS(AM360=1,0,AM359=1,0,AND(INDIRECT("ｄａｔａ!$"&amp;AM$112&amp;"$"&amp;$B358)&lt;=2,INDIRECT("ｄａｔａ!$"&amp;AM$112&amp;"$"&amp;$B358)&gt;0),0,TRUE,1)</f>
        <v>0</v>
      </c>
      <c r="AN358" s="80" cm="1">
        <f t="array" aca="1" ref="AN358" ca="1">_xlfn.IFS(AN360=1,0,AN359=1,0,AND(INDIRECT("ｄａｔａ!$"&amp;AN$112&amp;"$"&amp;$B358)&lt;=2,INDIRECT("ｄａｔａ!$"&amp;AN$112&amp;"$"&amp;$B358)&gt;0),0,TRUE,1)</f>
        <v>0</v>
      </c>
      <c r="AO358" s="80" cm="1">
        <f t="array" aca="1" ref="AO358" ca="1">_xlfn.IFS(AO360=1,0,AO359=1,0,AND(INDIRECT("ｄａｔａ!$"&amp;AO$112&amp;"$"&amp;$B358)&lt;=2,INDIRECT("ｄａｔａ!$"&amp;AO$112&amp;"$"&amp;$B358)&gt;0),0,TRUE,1)</f>
        <v>0</v>
      </c>
      <c r="AP358" s="80">
        <f ca="1">IF(SUM($AQ357:$AZ357)&gt;1,1,0)</f>
        <v>0</v>
      </c>
      <c r="AQ358" s="80" cm="1">
        <f t="array" aca="1" ref="AQ358" ca="1">_xlfn.IFS(AQ360=1,0,AQ359=1,0,AND(INDIRECT("ｄａｔａ!$"&amp;AQ$112&amp;"$"&amp;$B358)&lt;=2,INDIRECT("ｄａｔａ!$"&amp;AQ$112&amp;"$"&amp;$B358)&gt;0),0,TRUE,1)</f>
        <v>0</v>
      </c>
      <c r="AR358" s="80" cm="1">
        <f t="array" aca="1" ref="AR358" ca="1">_xlfn.IFS(AR360=1,0,AR359=1,0,AND(INDIRECT("ｄａｔａ!$"&amp;AR$112&amp;"$"&amp;$B358)&lt;=2,INDIRECT("ｄａｔａ!$"&amp;AR$112&amp;"$"&amp;$B358)&gt;0),0,TRUE,1)</f>
        <v>0</v>
      </c>
      <c r="AS358" s="80" cm="1">
        <f t="array" aca="1" ref="AS358" ca="1">_xlfn.IFS(AS360=1,0,AS359=1,0,AND(INDIRECT("ｄａｔａ!$"&amp;AS$112&amp;"$"&amp;$B358)&lt;=2,INDIRECT("ｄａｔａ!$"&amp;AS$112&amp;"$"&amp;$B358)&gt;0),0,TRUE,1)</f>
        <v>0</v>
      </c>
      <c r="AT358" s="80" cm="1">
        <f t="array" aca="1" ref="AT358" ca="1">_xlfn.IFS(AT360=1,0,AT359=1,0,AND(INDIRECT("ｄａｔａ!$"&amp;AT$112&amp;"$"&amp;$B358)&lt;=2,INDIRECT("ｄａｔａ!$"&amp;AT$112&amp;"$"&amp;$B358)&gt;0),0,TRUE,1)</f>
        <v>0</v>
      </c>
      <c r="AU358" s="80" cm="1">
        <f t="array" aca="1" ref="AU358" ca="1">_xlfn.IFS(AU360=1,0,AU359=1,0,AND(INDIRECT("ｄａｔａ!$"&amp;AU$112&amp;"$"&amp;$B358)&lt;=2,INDIRECT("ｄａｔａ!$"&amp;AU$112&amp;"$"&amp;$B358)&gt;0),0,TRUE,1)</f>
        <v>0</v>
      </c>
      <c r="AV358" s="80" cm="1">
        <f t="array" aca="1" ref="AV358" ca="1">_xlfn.IFS(AV360=1,0,AV359=1,0,AND(INDIRECT("ｄａｔａ!$"&amp;AV$112&amp;"$"&amp;$B358)&lt;=2,INDIRECT("ｄａｔａ!$"&amp;AV$112&amp;"$"&amp;$B358)&gt;0),0,TRUE,1)</f>
        <v>0</v>
      </c>
      <c r="AW358" s="80" cm="1">
        <f t="array" aca="1" ref="AW358" ca="1">_xlfn.IFS(AW360=1,0,AW359=1,0,AND(INDIRECT("ｄａｔａ!$"&amp;AW$112&amp;"$"&amp;$B358)&lt;=2,INDIRECT("ｄａｔａ!$"&amp;AW$112&amp;"$"&amp;$B358)&gt;0),0,TRUE,1)</f>
        <v>0</v>
      </c>
      <c r="AX358" s="80" cm="1">
        <f t="array" aca="1" ref="AX358" ca="1">_xlfn.IFS(AX360=1,0,AX359=1,0,AND(INDIRECT("ｄａｔａ!$"&amp;AX$112&amp;"$"&amp;$B358)&lt;=2,INDIRECT("ｄａｔａ!$"&amp;AX$112&amp;"$"&amp;$B358)&gt;0),0,TRUE,1)</f>
        <v>0</v>
      </c>
      <c r="AY358" s="80" cm="1">
        <f t="array" aca="1" ref="AY358" ca="1">_xlfn.IFS(AY360=1,0,AY359=1,0,AND(INDIRECT("ｄａｔａ!$"&amp;AY$112&amp;"$"&amp;$B358)&lt;=2,INDIRECT("ｄａｔａ!$"&amp;AY$112&amp;"$"&amp;$B358)&gt;0),0,TRUE,1)</f>
        <v>0</v>
      </c>
      <c r="AZ358" s="80" cm="1">
        <f t="array" aca="1" ref="AZ358" ca="1">_xlfn.IFS(AZ360=1,0,AZ359=1,0,AND(INDIRECT("ｄａｔａ!$"&amp;AZ$112&amp;"$"&amp;$B358)&lt;=2,INDIRECT("ｄａｔａ!$"&amp;AZ$112&amp;"$"&amp;$B358)&gt;0),0,TRUE,1)</f>
        <v>0</v>
      </c>
      <c r="BA358" s="80">
        <f ca="1">IF(SUM($BB357:$BP357)&gt;1,1,0)</f>
        <v>0</v>
      </c>
      <c r="BB358" s="80" cm="1">
        <f t="array" aca="1" ref="BB358" ca="1">_xlfn.IFS(BB360=1,0,BB359=1,0,AND(INDIRECT("ｄａｔａ!$"&amp;BB$112&amp;"$"&amp;$B358)&lt;=2,INDIRECT("ｄａｔａ!$"&amp;BB$112&amp;"$"&amp;$B358)&gt;0),0,TRUE,1)</f>
        <v>0</v>
      </c>
      <c r="BC358" s="80" cm="1">
        <f t="array" aca="1" ref="BC358" ca="1">_xlfn.IFS(BC360=1,0,BC359=1,0,AND(INDIRECT("ｄａｔａ!$"&amp;BC$112&amp;"$"&amp;$B358)&lt;=2,INDIRECT("ｄａｔａ!$"&amp;BC$112&amp;"$"&amp;$B358)&gt;0),0,TRUE,1)</f>
        <v>0</v>
      </c>
      <c r="BD358" s="80" cm="1">
        <f t="array" aca="1" ref="BD358" ca="1">_xlfn.IFS(BD360=1,0,BD359=1,0,AND(INDIRECT("ｄａｔａ!$"&amp;BD$112&amp;"$"&amp;$B358)&lt;=2,INDIRECT("ｄａｔａ!$"&amp;BD$112&amp;"$"&amp;$B358)&gt;0),0,TRUE,1)</f>
        <v>0</v>
      </c>
      <c r="BE358" s="80" cm="1">
        <f t="array" aca="1" ref="BE358" ca="1">_xlfn.IFS(BE360=1,0,BE359=1,0,AND(INDIRECT("ｄａｔａ!$"&amp;BE$112&amp;"$"&amp;$B358)&lt;=2,INDIRECT("ｄａｔａ!$"&amp;BE$112&amp;"$"&amp;$B358)&gt;0),0,TRUE,1)</f>
        <v>0</v>
      </c>
      <c r="BF358" s="80" cm="1">
        <f t="array" aca="1" ref="BF358" ca="1">_xlfn.IFS(BF360=1,0,BF359=1,0,AND(INDIRECT("ｄａｔａ!$"&amp;BF$112&amp;"$"&amp;$B358)&lt;=2,INDIRECT("ｄａｔａ!$"&amp;BF$112&amp;"$"&amp;$B358)&gt;0),0,TRUE,1)</f>
        <v>0</v>
      </c>
      <c r="BG358" s="80" cm="1">
        <f t="array" aca="1" ref="BG358" ca="1">_xlfn.IFS(BG360=1,0,BG359=1,0,AND(INDIRECT("ｄａｔａ!$"&amp;BG$112&amp;"$"&amp;$B358)&lt;=2,INDIRECT("ｄａｔａ!$"&amp;BG$112&amp;"$"&amp;$B358)&gt;0),0,TRUE,1)</f>
        <v>0</v>
      </c>
      <c r="BH358" s="80" cm="1">
        <f t="array" aca="1" ref="BH358" ca="1">_xlfn.IFS(BH360=1,0,BH359=1,0,AND(INDIRECT("ｄａｔａ!$"&amp;BH$112&amp;"$"&amp;$B358)&lt;=2,INDIRECT("ｄａｔａ!$"&amp;BH$112&amp;"$"&amp;$B358)&gt;0),0,TRUE,1)</f>
        <v>0</v>
      </c>
      <c r="BI358" s="80" cm="1">
        <f t="array" aca="1" ref="BI358" ca="1">_xlfn.IFS(BI360=1,0,BI359=1,0,AND(INDIRECT("ｄａｔａ!$"&amp;BI$112&amp;"$"&amp;$B358)&lt;=2,INDIRECT("ｄａｔａ!$"&amp;BI$112&amp;"$"&amp;$B358)&gt;0),0,TRUE,1)</f>
        <v>0</v>
      </c>
      <c r="BJ358" s="80" cm="1">
        <f t="array" aca="1" ref="BJ358" ca="1">_xlfn.IFS(BJ360=1,0,BJ359=1,0,AND(INDIRECT("ｄａｔａ!$"&amp;BJ$112&amp;"$"&amp;$B358)&lt;=2,INDIRECT("ｄａｔａ!$"&amp;BJ$112&amp;"$"&amp;$B358)&gt;0),0,TRUE,1)</f>
        <v>0</v>
      </c>
      <c r="BK358" s="80" cm="1">
        <f t="array" aca="1" ref="BK358" ca="1">_xlfn.IFS(BK360=1,0,BK359=1,0,AND(INDIRECT("ｄａｔａ!$"&amp;BK$112&amp;"$"&amp;$B358)&lt;=2,INDIRECT("ｄａｔａ!$"&amp;BK$112&amp;"$"&amp;$B358)&gt;0),0,TRUE,1)</f>
        <v>0</v>
      </c>
      <c r="BL358" s="80" cm="1">
        <f t="array" aca="1" ref="BL358" ca="1">_xlfn.IFS(BL360=1,0,BL359=1,0,AND(INDIRECT("ｄａｔａ!$"&amp;BL$112&amp;"$"&amp;$B358)&lt;=2,INDIRECT("ｄａｔａ!$"&amp;BL$112&amp;"$"&amp;$B358)&gt;0),0,TRUE,1)</f>
        <v>0</v>
      </c>
      <c r="BM358" s="80" cm="1">
        <f t="array" aca="1" ref="BM358" ca="1">_xlfn.IFS(BM360=1,0,BM359=1,0,AND(INDIRECT("ｄａｔａ!$"&amp;BM$112&amp;"$"&amp;$B358)&lt;=2,INDIRECT("ｄａｔａ!$"&amp;BM$112&amp;"$"&amp;$B358)&gt;0),0,TRUE,1)</f>
        <v>0</v>
      </c>
      <c r="BN358" s="80" cm="1">
        <f t="array" aca="1" ref="BN358" ca="1">_xlfn.IFS(BN360=1,0,BN359=1,0,AND(INDIRECT("ｄａｔａ!$"&amp;BN$112&amp;"$"&amp;$B358)&lt;=2,INDIRECT("ｄａｔａ!$"&amp;BN$112&amp;"$"&amp;$B358)&gt;0),0,TRUE,1)</f>
        <v>0</v>
      </c>
      <c r="BO358" s="80" cm="1">
        <f t="array" aca="1" ref="BO358" ca="1">_xlfn.IFS(BO360=1,0,BO359=1,0,AND(INDIRECT("ｄａｔａ!$"&amp;BO$112&amp;"$"&amp;$B358)&lt;=2,INDIRECT("ｄａｔａ!$"&amp;BO$112&amp;"$"&amp;$B358)&gt;0),0,TRUE,1)</f>
        <v>0</v>
      </c>
      <c r="BP358" s="80" cm="1">
        <f t="array" aca="1" ref="BP358" ca="1">_xlfn.IFS(BP360=1,0,BP359=1,0,AND(INDIRECT("ｄａｔａ!$"&amp;BP$112&amp;"$"&amp;$B358)&lt;=2,INDIRECT("ｄａｔａ!$"&amp;BP$112&amp;"$"&amp;$B358)&gt;0),0,TRUE,1)</f>
        <v>0</v>
      </c>
    </row>
    <row r="359" spans="1:68" x14ac:dyDescent="0.2">
      <c r="B359" s="80">
        <f>VLOOKUP($A357,$A$11:$B$110,2,FALSE)</f>
        <v>68</v>
      </c>
      <c r="C359" s="80" t="s">
        <v>2425</v>
      </c>
      <c r="D359" s="80" cm="1">
        <f t="array" aca="1" ref="D359" ca="1">_xlfn.IFS(D360=1,0,TRIM(INDIRECT("ｄａｔａ!$"&amp;D$112&amp;"$"&amp;$B359))="",1,TRIM(INDIRECT("ｄａｔａ!$"&amp;D$112&amp;"$"&amp;$B359))&lt;&gt;"",0)</f>
        <v>0</v>
      </c>
      <c r="F359" s="80" cm="1">
        <f t="array" aca="1" ref="F359" ca="1">_xlfn.IFS(F360=1,0,TRIM(INDIRECT("ｄａｔａ!$"&amp;F$112&amp;"$"&amp;$B359))="",1,TRIM(INDIRECT("ｄａｔａ!$"&amp;F$112&amp;"$"&amp;$B359))&lt;&gt;"",0)</f>
        <v>1</v>
      </c>
      <c r="G359" s="80" cm="1">
        <f t="array" aca="1" ref="G359" ca="1">_xlfn.IFS(G360=1,0,TRIM(INDIRECT("ｄａｔａ!$"&amp;G$112&amp;"$"&amp;$B359))="",1,TRIM(INDIRECT("ｄａｔａ!$"&amp;G$112&amp;"$"&amp;$B359))&lt;&gt;"",0)</f>
        <v>1</v>
      </c>
      <c r="H359" s="80" cm="1">
        <f t="array" aca="1" ref="H359" ca="1">_xlfn.IFS(H360=1,0,TRIM(INDIRECT("ｄａｔａ!$"&amp;H$112&amp;"$"&amp;$B359))="",1,TRIM(INDIRECT("ｄａｔａ!$"&amp;H$112&amp;"$"&amp;$B359))&lt;&gt;"",0)</f>
        <v>1</v>
      </c>
      <c r="I359" s="80" cm="1">
        <f t="array" aca="1" ref="I359" ca="1">_xlfn.IFS(I360=1,0,TRIM(INDIRECT("ｄａｔａ!$"&amp;I$112&amp;"$"&amp;$B359))="",1,TRIM(INDIRECT("ｄａｔａ!$"&amp;I$112&amp;"$"&amp;$B359))&lt;&gt;"",0)</f>
        <v>1</v>
      </c>
      <c r="J359" s="80" cm="1">
        <f t="array" aca="1" ref="J359" ca="1">_xlfn.IFS(J360=1,0,TRIM(INDIRECT("ｄａｔａ!$"&amp;J$112&amp;"$"&amp;$B359))="",1,TRIM(INDIRECT("ｄａｔａ!$"&amp;J$112&amp;"$"&amp;$B359))&lt;&gt;"",0)</f>
        <v>1</v>
      </c>
      <c r="K359" s="80" cm="1">
        <f t="array" aca="1" ref="K359" ca="1">_xlfn.IFS(K360=1,0,TRIM(INDIRECT("ｄａｔａ!$"&amp;K$112&amp;"$"&amp;$B359))="",1,TRIM(INDIRECT("ｄａｔａ!$"&amp;K$112&amp;"$"&amp;$B359))&lt;&gt;"",0)</f>
        <v>1</v>
      </c>
      <c r="L359" s="80" cm="1">
        <f t="array" aca="1" ref="L359" ca="1">_xlfn.IFS(L360=1,0,TRIM(INDIRECT("ｄａｔａ!$"&amp;L$112&amp;"$"&amp;$B359))="",1,TRIM(INDIRECT("ｄａｔａ!$"&amp;L$112&amp;"$"&amp;$B359))&lt;&gt;"",0)</f>
        <v>1</v>
      </c>
      <c r="M359" s="80" cm="1">
        <f t="array" aca="1" ref="M359" ca="1">_xlfn.IFS(M360=1,0,TRIM(INDIRECT("ｄａｔａ!$"&amp;M$112&amp;"$"&amp;$B359))="",1,TRIM(INDIRECT("ｄａｔａ!$"&amp;M$112&amp;"$"&amp;$B359))&lt;&gt;"",0)</f>
        <v>1</v>
      </c>
      <c r="N359" s="80" cm="1">
        <f t="array" aca="1" ref="N359" ca="1">_xlfn.IFS(N360=1,0,TRIM(INDIRECT("ｄａｔａ!$"&amp;N$112&amp;"$"&amp;$B359))="",1,TRIM(INDIRECT("ｄａｔａ!$"&amp;N$112&amp;"$"&amp;$B359))&lt;&gt;"",0)</f>
        <v>1</v>
      </c>
      <c r="O359" s="80" cm="1">
        <f t="array" aca="1" ref="O359" ca="1">_xlfn.IFS(O360=1,0,TRIM(INDIRECT("ｄａｔａ!$"&amp;O$112&amp;"$"&amp;$B359))="",1,TRIM(INDIRECT("ｄａｔａ!$"&amp;O$112&amp;"$"&amp;$B359))&lt;&gt;"",0)</f>
        <v>1</v>
      </c>
      <c r="P359" s="80" cm="1">
        <f t="array" aca="1" ref="P359" ca="1">_xlfn.IFS(P360=1,0,TRIM(INDIRECT("ｄａｔａ!$"&amp;P$112&amp;"$"&amp;$B359))="",1,TRIM(INDIRECT("ｄａｔａ!$"&amp;P$112&amp;"$"&amp;$B359))&lt;&gt;"",0)</f>
        <v>1</v>
      </c>
      <c r="Q359" s="80" cm="1">
        <f t="array" aca="1" ref="Q359" ca="1">_xlfn.IFS(Q360=1,0,TRIM(INDIRECT("ｄａｔａ!$"&amp;Q$112&amp;"$"&amp;$B359))="",1,TRIM(INDIRECT("ｄａｔａ!$"&amp;Q$112&amp;"$"&amp;$B359))&lt;&gt;"",0)</f>
        <v>1</v>
      </c>
      <c r="R359" s="80" cm="1">
        <f t="array" aca="1" ref="R359" ca="1">_xlfn.IFS(R360=1,0,TRIM(INDIRECT("ｄａｔａ!$"&amp;R$112&amp;"$"&amp;$B359))="",1,TRIM(INDIRECT("ｄａｔａ!$"&amp;R$112&amp;"$"&amp;$B359))&lt;&gt;"",0)</f>
        <v>1</v>
      </c>
      <c r="S359" s="80" cm="1">
        <f t="array" aca="1" ref="S359" ca="1">_xlfn.IFS(S360=1,0,TRIM(INDIRECT("ｄａｔａ!$"&amp;S$112&amp;"$"&amp;$B359))="",1,TRIM(INDIRECT("ｄａｔａ!$"&amp;S$112&amp;"$"&amp;$B359))&lt;&gt;"",0)</f>
        <v>1</v>
      </c>
      <c r="T359" s="80" cm="1">
        <f t="array" aca="1" ref="T359" ca="1">_xlfn.IFS(T360=1,0,TRIM(INDIRECT("ｄａｔａ!$"&amp;T$112&amp;"$"&amp;$B359))="",1,TRIM(INDIRECT("ｄａｔａ!$"&amp;T$112&amp;"$"&amp;$B359))&lt;&gt;"",0)</f>
        <v>1</v>
      </c>
      <c r="U359" s="80" cm="1">
        <f t="array" aca="1" ref="U359" ca="1">_xlfn.IFS(U360=1,0,TRIM(INDIRECT("ｄａｔａ!$"&amp;U$112&amp;"$"&amp;$B359))="",1,TRIM(INDIRECT("ｄａｔａ!$"&amp;U$112&amp;"$"&amp;$B359))&lt;&gt;"",0)</f>
        <v>1</v>
      </c>
      <c r="V359" s="80" cm="1">
        <f t="array" aca="1" ref="V359" ca="1">_xlfn.IFS(V360=1,0,TRIM(INDIRECT("ｄａｔａ!$"&amp;V$112&amp;"$"&amp;$B359))="",1,TRIM(INDIRECT("ｄａｔａ!$"&amp;V$112&amp;"$"&amp;$B359))&lt;&gt;"",0)</f>
        <v>1</v>
      </c>
      <c r="W359" s="80" cm="1">
        <f t="array" aca="1" ref="W359" ca="1">_xlfn.IFS(W360=1,0,TRIM(INDIRECT("ｄａｔａ!$"&amp;W$112&amp;"$"&amp;$B359))="",1,TRIM(INDIRECT("ｄａｔａ!$"&amp;W$112&amp;"$"&amp;$B359))&lt;&gt;"",0)</f>
        <v>1</v>
      </c>
      <c r="X359" s="80">
        <f ca="1">IF(SUM($Y359:$AO359)=17,1,0)</f>
        <v>1</v>
      </c>
      <c r="Y359" s="80" cm="1">
        <f t="array" aca="1" ref="Y359" ca="1">_xlfn.IFS(Y360=1,0,TRIM(INDIRECT("ｄａｔａ!$"&amp;Y$112&amp;"$"&amp;$B359))="",1,TRIM(INDIRECT("ｄａｔａ!$"&amp;Y$112&amp;"$"&amp;$B359))&lt;&gt;"",0)</f>
        <v>1</v>
      </c>
      <c r="Z359" s="80" cm="1">
        <f t="array" aca="1" ref="Z359" ca="1">_xlfn.IFS(Z360=1,0,TRIM(INDIRECT("ｄａｔａ!$"&amp;Z$112&amp;"$"&amp;$B359))="",1,TRIM(INDIRECT("ｄａｔａ!$"&amp;Z$112&amp;"$"&amp;$B359))&lt;&gt;"",0)</f>
        <v>1</v>
      </c>
      <c r="AA359" s="80" cm="1">
        <f t="array" aca="1" ref="AA359" ca="1">_xlfn.IFS(AA360=1,0,TRIM(INDIRECT("ｄａｔａ!$"&amp;AA$112&amp;"$"&amp;$B359))="",1,TRIM(INDIRECT("ｄａｔａ!$"&amp;AA$112&amp;"$"&amp;$B359))&lt;&gt;"",0)</f>
        <v>1</v>
      </c>
      <c r="AB359" s="80" cm="1">
        <f t="array" aca="1" ref="AB359" ca="1">_xlfn.IFS(AB360=1,0,TRIM(INDIRECT("ｄａｔａ!$"&amp;AB$112&amp;"$"&amp;$B359))="",1,TRIM(INDIRECT("ｄａｔａ!$"&amp;AB$112&amp;"$"&amp;$B359))&lt;&gt;"",0)</f>
        <v>1</v>
      </c>
      <c r="AC359" s="80" cm="1">
        <f t="array" aca="1" ref="AC359" ca="1">_xlfn.IFS(AC360=1,0,TRIM(INDIRECT("ｄａｔａ!$"&amp;AC$112&amp;"$"&amp;$B359))="",1,TRIM(INDIRECT("ｄａｔａ!$"&amp;AC$112&amp;"$"&amp;$B359))&lt;&gt;"",0)</f>
        <v>1</v>
      </c>
      <c r="AD359" s="80" cm="1">
        <f t="array" aca="1" ref="AD359" ca="1">_xlfn.IFS(AD360=1,0,TRIM(INDIRECT("ｄａｔａ!$"&amp;AD$112&amp;"$"&amp;$B359))="",1,TRIM(INDIRECT("ｄａｔａ!$"&amp;AD$112&amp;"$"&amp;$B359))&lt;&gt;"",0)</f>
        <v>1</v>
      </c>
      <c r="AE359" s="80" cm="1">
        <f t="array" aca="1" ref="AE359" ca="1">_xlfn.IFS(AE360=1,0,TRIM(INDIRECT("ｄａｔａ!$"&amp;AE$112&amp;"$"&amp;$B359))="",1,TRIM(INDIRECT("ｄａｔａ!$"&amp;AE$112&amp;"$"&amp;$B359))&lt;&gt;"",0)</f>
        <v>1</v>
      </c>
      <c r="AF359" s="80" cm="1">
        <f t="array" aca="1" ref="AF359" ca="1">_xlfn.IFS(AF360=1,0,TRIM(INDIRECT("ｄａｔａ!$"&amp;AF$112&amp;"$"&amp;$B359))="",1,TRIM(INDIRECT("ｄａｔａ!$"&amp;AF$112&amp;"$"&amp;$B359))&lt;&gt;"",0)</f>
        <v>1</v>
      </c>
      <c r="AG359" s="80" cm="1">
        <f t="array" aca="1" ref="AG359" ca="1">_xlfn.IFS(AG360=1,0,TRIM(INDIRECT("ｄａｔａ!$"&amp;AG$112&amp;"$"&amp;$B359))="",1,TRIM(INDIRECT("ｄａｔａ!$"&amp;AG$112&amp;"$"&amp;$B359))&lt;&gt;"",0)</f>
        <v>1</v>
      </c>
      <c r="AH359" s="80" cm="1">
        <f t="array" aca="1" ref="AH359" ca="1">_xlfn.IFS(AH360=1,0,TRIM(INDIRECT("ｄａｔａ!$"&amp;AH$112&amp;"$"&amp;$B359))="",1,TRIM(INDIRECT("ｄａｔａ!$"&amp;AH$112&amp;"$"&amp;$B359))&lt;&gt;"",0)</f>
        <v>1</v>
      </c>
      <c r="AI359" s="80" cm="1">
        <f t="array" aca="1" ref="AI359" ca="1">_xlfn.IFS(AI360=1,0,TRIM(INDIRECT("ｄａｔａ!$"&amp;AI$112&amp;"$"&amp;$B359))="",1,TRIM(INDIRECT("ｄａｔａ!$"&amp;AI$112&amp;"$"&amp;$B359))&lt;&gt;"",0)</f>
        <v>1</v>
      </c>
      <c r="AJ359" s="80" cm="1">
        <f t="array" aca="1" ref="AJ359" ca="1">_xlfn.IFS(AJ360=1,0,TRIM(INDIRECT("ｄａｔａ!$"&amp;AJ$112&amp;"$"&amp;$B359))="",1,TRIM(INDIRECT("ｄａｔａ!$"&amp;AJ$112&amp;"$"&amp;$B359))&lt;&gt;"",0)</f>
        <v>1</v>
      </c>
      <c r="AK359" s="80" cm="1">
        <f t="array" aca="1" ref="AK359" ca="1">_xlfn.IFS(AK360=1,0,TRIM(INDIRECT("ｄａｔａ!$"&amp;AK$112&amp;"$"&amp;$B359))="",1,TRIM(INDIRECT("ｄａｔａ!$"&amp;AK$112&amp;"$"&amp;$B359))&lt;&gt;"",0)</f>
        <v>1</v>
      </c>
      <c r="AL359" s="80" cm="1">
        <f t="array" aca="1" ref="AL359" ca="1">_xlfn.IFS(AL360=1,0,TRIM(INDIRECT("ｄａｔａ!$"&amp;AL$112&amp;"$"&amp;$B359))="",1,TRIM(INDIRECT("ｄａｔａ!$"&amp;AL$112&amp;"$"&amp;$B359))&lt;&gt;"",0)</f>
        <v>1</v>
      </c>
      <c r="AM359" s="80" cm="1">
        <f t="array" aca="1" ref="AM359" ca="1">_xlfn.IFS(AM360=1,0,TRIM(INDIRECT("ｄａｔａ!$"&amp;AM$112&amp;"$"&amp;$B359))="",1,TRIM(INDIRECT("ｄａｔａ!$"&amp;AM$112&amp;"$"&amp;$B359))&lt;&gt;"",0)</f>
        <v>1</v>
      </c>
      <c r="AN359" s="80" cm="1">
        <f t="array" aca="1" ref="AN359" ca="1">_xlfn.IFS(AN360=1,0,TRIM(INDIRECT("ｄａｔａ!$"&amp;AN$112&amp;"$"&amp;$B359))="",1,TRIM(INDIRECT("ｄａｔａ!$"&amp;AN$112&amp;"$"&amp;$B359))&lt;&gt;"",0)</f>
        <v>1</v>
      </c>
      <c r="AO359" s="80" cm="1">
        <f t="array" aca="1" ref="AO359" ca="1">_xlfn.IFS(AO360=1,0,TRIM(INDIRECT("ｄａｔａ!$"&amp;AO$112&amp;"$"&amp;$B359))="",1,TRIM(INDIRECT("ｄａｔａ!$"&amp;AO$112&amp;"$"&amp;$B359))&lt;&gt;"",0)</f>
        <v>1</v>
      </c>
      <c r="AP359" s="80">
        <f ca="1">IF(SUM($AQ359:$AZ359)=10,1,0)</f>
        <v>1</v>
      </c>
      <c r="AQ359" s="80" cm="1">
        <f t="array" aca="1" ref="AQ359" ca="1">_xlfn.IFS(AQ360=1,0,TRIM(INDIRECT("ｄａｔａ!$"&amp;AQ$112&amp;"$"&amp;$B359))="",1,TRIM(INDIRECT("ｄａｔａ!$"&amp;AQ$112&amp;"$"&amp;$B359))&lt;&gt;"",0)</f>
        <v>1</v>
      </c>
      <c r="AR359" s="80" cm="1">
        <f t="array" aca="1" ref="AR359" ca="1">_xlfn.IFS(AR360=1,0,TRIM(INDIRECT("ｄａｔａ!$"&amp;AR$112&amp;"$"&amp;$B359))="",1,TRIM(INDIRECT("ｄａｔａ!$"&amp;AR$112&amp;"$"&amp;$B359))&lt;&gt;"",0)</f>
        <v>1</v>
      </c>
      <c r="AS359" s="80" cm="1">
        <f t="array" aca="1" ref="AS359" ca="1">_xlfn.IFS(AS360=1,0,TRIM(INDIRECT("ｄａｔａ!$"&amp;AS$112&amp;"$"&amp;$B359))="",1,TRIM(INDIRECT("ｄａｔａ!$"&amp;AS$112&amp;"$"&amp;$B359))&lt;&gt;"",0)</f>
        <v>1</v>
      </c>
      <c r="AT359" s="80" cm="1">
        <f t="array" aca="1" ref="AT359" ca="1">_xlfn.IFS(AT360=1,0,TRIM(INDIRECT("ｄａｔａ!$"&amp;AT$112&amp;"$"&amp;$B359))="",1,TRIM(INDIRECT("ｄａｔａ!$"&amp;AT$112&amp;"$"&amp;$B359))&lt;&gt;"",0)</f>
        <v>1</v>
      </c>
      <c r="AU359" s="80" cm="1">
        <f t="array" aca="1" ref="AU359" ca="1">_xlfn.IFS(AU360=1,0,TRIM(INDIRECT("ｄａｔａ!$"&amp;AU$112&amp;"$"&amp;$B359))="",1,TRIM(INDIRECT("ｄａｔａ!$"&amp;AU$112&amp;"$"&amp;$B359))&lt;&gt;"",0)</f>
        <v>1</v>
      </c>
      <c r="AV359" s="80" cm="1">
        <f t="array" aca="1" ref="AV359" ca="1">_xlfn.IFS(AV360=1,0,TRIM(INDIRECT("ｄａｔａ!$"&amp;AV$112&amp;"$"&amp;$B359))="",1,TRIM(INDIRECT("ｄａｔａ!$"&amp;AV$112&amp;"$"&amp;$B359))&lt;&gt;"",0)</f>
        <v>1</v>
      </c>
      <c r="AW359" s="80" cm="1">
        <f t="array" aca="1" ref="AW359" ca="1">_xlfn.IFS(AW360=1,0,TRIM(INDIRECT("ｄａｔａ!$"&amp;AW$112&amp;"$"&amp;$B359))="",1,TRIM(INDIRECT("ｄａｔａ!$"&amp;AW$112&amp;"$"&amp;$B359))&lt;&gt;"",0)</f>
        <v>1</v>
      </c>
      <c r="AX359" s="80" cm="1">
        <f t="array" aca="1" ref="AX359" ca="1">_xlfn.IFS(AX360=1,0,TRIM(INDIRECT("ｄａｔａ!$"&amp;AX$112&amp;"$"&amp;$B359))="",1,TRIM(INDIRECT("ｄａｔａ!$"&amp;AX$112&amp;"$"&amp;$B359))&lt;&gt;"",0)</f>
        <v>1</v>
      </c>
      <c r="AY359" s="80" cm="1">
        <f t="array" aca="1" ref="AY359" ca="1">_xlfn.IFS(AY360=1,0,TRIM(INDIRECT("ｄａｔａ!$"&amp;AY$112&amp;"$"&amp;$B359))="",1,TRIM(INDIRECT("ｄａｔａ!$"&amp;AY$112&amp;"$"&amp;$B359))&lt;&gt;"",0)</f>
        <v>1</v>
      </c>
      <c r="AZ359" s="80" cm="1">
        <f t="array" aca="1" ref="AZ359" ca="1">_xlfn.IFS(AZ360=1,0,TRIM(INDIRECT("ｄａｔａ!$"&amp;AZ$112&amp;"$"&amp;$B359))="",1,TRIM(INDIRECT("ｄａｔａ!$"&amp;AZ$112&amp;"$"&amp;$B359))&lt;&gt;"",0)</f>
        <v>1</v>
      </c>
      <c r="BA359" s="80">
        <f ca="1">IF(SUM($BB359:$BP359)=15,1,0)</f>
        <v>1</v>
      </c>
      <c r="BB359" s="80" cm="1">
        <f t="array" aca="1" ref="BB359" ca="1">_xlfn.IFS(BB360=1,0,TRIM(INDIRECT("ｄａｔａ!$"&amp;BB$112&amp;"$"&amp;$B359))="",1,TRIM(INDIRECT("ｄａｔａ!$"&amp;BB$112&amp;"$"&amp;$B359))&lt;&gt;"",0)</f>
        <v>1</v>
      </c>
      <c r="BC359" s="80" cm="1">
        <f t="array" aca="1" ref="BC359" ca="1">_xlfn.IFS(BC360=1,0,TRIM(INDIRECT("ｄａｔａ!$"&amp;BC$112&amp;"$"&amp;$B359))="",1,TRIM(INDIRECT("ｄａｔａ!$"&amp;BC$112&amp;"$"&amp;$B359))&lt;&gt;"",0)</f>
        <v>1</v>
      </c>
      <c r="BD359" s="80" cm="1">
        <f t="array" aca="1" ref="BD359" ca="1">_xlfn.IFS(BD360=1,0,TRIM(INDIRECT("ｄａｔａ!$"&amp;BD$112&amp;"$"&amp;$B359))="",1,TRIM(INDIRECT("ｄａｔａ!$"&amp;BD$112&amp;"$"&amp;$B359))&lt;&gt;"",0)</f>
        <v>1</v>
      </c>
      <c r="BE359" s="80" cm="1">
        <f t="array" aca="1" ref="BE359" ca="1">_xlfn.IFS(BE360=1,0,TRIM(INDIRECT("ｄａｔａ!$"&amp;BE$112&amp;"$"&amp;$B359))="",1,TRIM(INDIRECT("ｄａｔａ!$"&amp;BE$112&amp;"$"&amp;$B359))&lt;&gt;"",0)</f>
        <v>1</v>
      </c>
      <c r="BF359" s="80" cm="1">
        <f t="array" aca="1" ref="BF359" ca="1">_xlfn.IFS(BF360=1,0,TRIM(INDIRECT("ｄａｔａ!$"&amp;BF$112&amp;"$"&amp;$B359))="",1,TRIM(INDIRECT("ｄａｔａ!$"&amp;BF$112&amp;"$"&amp;$B359))&lt;&gt;"",0)</f>
        <v>1</v>
      </c>
      <c r="BG359" s="80" cm="1">
        <f t="array" aca="1" ref="BG359" ca="1">_xlfn.IFS(BG360=1,0,TRIM(INDIRECT("ｄａｔａ!$"&amp;BG$112&amp;"$"&amp;$B359))="",1,TRIM(INDIRECT("ｄａｔａ!$"&amp;BG$112&amp;"$"&amp;$B359))&lt;&gt;"",0)</f>
        <v>1</v>
      </c>
      <c r="BH359" s="80" cm="1">
        <f t="array" aca="1" ref="BH359" ca="1">_xlfn.IFS(BH360=1,0,TRIM(INDIRECT("ｄａｔａ!$"&amp;BH$112&amp;"$"&amp;$B359))="",1,TRIM(INDIRECT("ｄａｔａ!$"&amp;BH$112&amp;"$"&amp;$B359))&lt;&gt;"",0)</f>
        <v>1</v>
      </c>
      <c r="BI359" s="80" cm="1">
        <f t="array" aca="1" ref="BI359" ca="1">_xlfn.IFS(BI360=1,0,TRIM(INDIRECT("ｄａｔａ!$"&amp;BI$112&amp;"$"&amp;$B359))="",1,TRIM(INDIRECT("ｄａｔａ!$"&amp;BI$112&amp;"$"&amp;$B359))&lt;&gt;"",0)</f>
        <v>1</v>
      </c>
      <c r="BJ359" s="80" cm="1">
        <f t="array" aca="1" ref="BJ359" ca="1">_xlfn.IFS(BJ360=1,0,TRIM(INDIRECT("ｄａｔａ!$"&amp;BJ$112&amp;"$"&amp;$B359))="",1,TRIM(INDIRECT("ｄａｔａ!$"&amp;BJ$112&amp;"$"&amp;$B359))&lt;&gt;"",0)</f>
        <v>1</v>
      </c>
      <c r="BK359" s="80" cm="1">
        <f t="array" aca="1" ref="BK359" ca="1">_xlfn.IFS(BK360=1,0,TRIM(INDIRECT("ｄａｔａ!$"&amp;BK$112&amp;"$"&amp;$B359))="",1,TRIM(INDIRECT("ｄａｔａ!$"&amp;BK$112&amp;"$"&amp;$B359))&lt;&gt;"",0)</f>
        <v>1</v>
      </c>
      <c r="BL359" s="80" cm="1">
        <f t="array" aca="1" ref="BL359" ca="1">_xlfn.IFS(BL360=1,0,TRIM(INDIRECT("ｄａｔａ!$"&amp;BL$112&amp;"$"&amp;$B359))="",1,TRIM(INDIRECT("ｄａｔａ!$"&amp;BL$112&amp;"$"&amp;$B359))&lt;&gt;"",0)</f>
        <v>1</v>
      </c>
      <c r="BM359" s="80" cm="1">
        <f t="array" aca="1" ref="BM359" ca="1">_xlfn.IFS(BM360=1,0,TRIM(INDIRECT("ｄａｔａ!$"&amp;BM$112&amp;"$"&amp;$B359))="",1,TRIM(INDIRECT("ｄａｔａ!$"&amp;BM$112&amp;"$"&amp;$B359))&lt;&gt;"",0)</f>
        <v>1</v>
      </c>
      <c r="BN359" s="80" cm="1">
        <f t="array" aca="1" ref="BN359" ca="1">_xlfn.IFS(BN360=1,0,TRIM(INDIRECT("ｄａｔａ!$"&amp;BN$112&amp;"$"&amp;$B359))="",1,TRIM(INDIRECT("ｄａｔａ!$"&amp;BN$112&amp;"$"&amp;$B359))&lt;&gt;"",0)</f>
        <v>1</v>
      </c>
      <c r="BO359" s="80" cm="1">
        <f t="array" aca="1" ref="BO359" ca="1">_xlfn.IFS(BO360=1,0,TRIM(INDIRECT("ｄａｔａ!$"&amp;BO$112&amp;"$"&amp;$B359))="",1,TRIM(INDIRECT("ｄａｔａ!$"&amp;BO$112&amp;"$"&amp;$B359))&lt;&gt;"",0)</f>
        <v>1</v>
      </c>
      <c r="BP359" s="80" cm="1">
        <f t="array" aca="1" ref="BP359" ca="1">_xlfn.IFS(BP360=1,0,TRIM(INDIRECT("ｄａｔａ!$"&amp;BP$112&amp;"$"&amp;$B359))="",1,TRIM(INDIRECT("ｄａｔａ!$"&amp;BP$112&amp;"$"&amp;$B359))&lt;&gt;"",0)</f>
        <v>1</v>
      </c>
    </row>
    <row r="360" spans="1:68" x14ac:dyDescent="0.2">
      <c r="B360" s="80">
        <f>VLOOKUP($A357,$A$11:$B$110,2,FALSE)</f>
        <v>68</v>
      </c>
      <c r="C360" s="80" t="s">
        <v>2430</v>
      </c>
      <c r="D360" s="80" cm="1">
        <f t="array" aca="1" ref="D360" ca="1">IF(ISERROR(INDIRECT("ｄａｔａ!$"&amp;D$112&amp;"$"&amp;$B360)),1,0)</f>
        <v>0</v>
      </c>
      <c r="F360" s="80" cm="1">
        <f t="array" aca="1" ref="F360" ca="1">IF(ISERROR(INDIRECT("ｄａｔａ!$"&amp;F$112&amp;"$"&amp;$B360)),1,0)</f>
        <v>0</v>
      </c>
      <c r="G360" s="80" cm="1">
        <f t="array" aca="1" ref="G360" ca="1">IF(ISERROR(INDIRECT("ｄａｔａ!$"&amp;G$112&amp;"$"&amp;$B360)),1,0)</f>
        <v>0</v>
      </c>
      <c r="H360" s="80" cm="1">
        <f t="array" aca="1" ref="H360" ca="1">IF(ISERROR(INDIRECT("ｄａｔａ!$"&amp;H$112&amp;"$"&amp;$B360)),1,0)</f>
        <v>0</v>
      </c>
      <c r="I360" s="80" cm="1">
        <f t="array" aca="1" ref="I360" ca="1">IF(ISERROR(INDIRECT("ｄａｔａ!$"&amp;I$112&amp;"$"&amp;$B360)),1,0)</f>
        <v>0</v>
      </c>
      <c r="J360" s="80" cm="1">
        <f t="array" aca="1" ref="J360" ca="1">IF(ISERROR(INDIRECT("ｄａｔａ!$"&amp;J$112&amp;"$"&amp;$B360)),1,0)</f>
        <v>0</v>
      </c>
      <c r="K360" s="80" cm="1">
        <f t="array" aca="1" ref="K360" ca="1">IF(ISERROR(INDIRECT("ｄａｔａ!$"&amp;K$112&amp;"$"&amp;$B360)),1,0)</f>
        <v>0</v>
      </c>
      <c r="L360" s="80" cm="1">
        <f t="array" aca="1" ref="L360" ca="1">IF(ISERROR(INDIRECT("ｄａｔａ!$"&amp;L$112&amp;"$"&amp;$B360)),1,0)</f>
        <v>0</v>
      </c>
      <c r="M360" s="80" cm="1">
        <f t="array" aca="1" ref="M360" ca="1">IF(ISERROR(INDIRECT("ｄａｔａ!$"&amp;M$112&amp;"$"&amp;$B360)),1,0)</f>
        <v>0</v>
      </c>
      <c r="N360" s="80" cm="1">
        <f t="array" aca="1" ref="N360" ca="1">IF(ISERROR(INDIRECT("ｄａｔａ!$"&amp;N$112&amp;"$"&amp;$B360)),1,0)</f>
        <v>0</v>
      </c>
      <c r="O360" s="80" cm="1">
        <f t="array" aca="1" ref="O360" ca="1">IF(ISERROR(INDIRECT("ｄａｔａ!$"&amp;O$112&amp;"$"&amp;$B360)),1,0)</f>
        <v>0</v>
      </c>
      <c r="P360" s="80" cm="1">
        <f t="array" aca="1" ref="P360" ca="1">IF(ISERROR(INDIRECT("ｄａｔａ!$"&amp;P$112&amp;"$"&amp;$B360)),1,0)</f>
        <v>0</v>
      </c>
      <c r="Q360" s="80" cm="1">
        <f t="array" aca="1" ref="Q360" ca="1">IF(ISERROR(INDIRECT("ｄａｔａ!$"&amp;Q$112&amp;"$"&amp;$B360)),1,0)</f>
        <v>0</v>
      </c>
      <c r="R360" s="80" cm="1">
        <f t="array" aca="1" ref="R360" ca="1">IF(ISERROR(INDIRECT("ｄａｔａ!$"&amp;R$112&amp;"$"&amp;$B360)),1,0)</f>
        <v>0</v>
      </c>
      <c r="S360" s="80" cm="1">
        <f t="array" aca="1" ref="S360" ca="1">IF(ISERROR(INDIRECT("ｄａｔａ!$"&amp;S$112&amp;"$"&amp;$B360)),1,0)</f>
        <v>0</v>
      </c>
      <c r="T360" s="80" cm="1">
        <f t="array" aca="1" ref="T360" ca="1">IF(ISERROR(INDIRECT("ｄａｔａ!$"&amp;T$112&amp;"$"&amp;$B360)),1,0)</f>
        <v>0</v>
      </c>
      <c r="U360" s="80" cm="1">
        <f t="array" aca="1" ref="U360" ca="1">IF(ISERROR(INDIRECT("ｄａｔａ!$"&amp;U$112&amp;"$"&amp;$B360)),1,0)</f>
        <v>0</v>
      </c>
      <c r="V360" s="80" cm="1">
        <f t="array" aca="1" ref="V360" ca="1">IF(ISERROR(INDIRECT("ｄａｔａ!$"&amp;V$112&amp;"$"&amp;$B360)),1,0)</f>
        <v>0</v>
      </c>
      <c r="W360" s="80" cm="1">
        <f t="array" aca="1" ref="W360" ca="1">IF(ISERROR(INDIRECT("ｄａｔａ!$"&amp;W$112&amp;"$"&amp;$B360)),1,0)</f>
        <v>0</v>
      </c>
      <c r="X360" s="80">
        <f ca="1">IF(SUM($Y358:$AO358,$Y360:$AO360)&gt;0,1,0)</f>
        <v>0</v>
      </c>
      <c r="Y360" s="80" cm="1">
        <f t="array" aca="1" ref="Y360" ca="1">IF(ISERROR(INDIRECT("ｄａｔａ!$"&amp;Y$112&amp;"$"&amp;$B360)),1,0)</f>
        <v>0</v>
      </c>
      <c r="Z360" s="80" cm="1">
        <f t="array" aca="1" ref="Z360" ca="1">IF(ISERROR(INDIRECT("ｄａｔａ!$"&amp;Z$112&amp;"$"&amp;$B360)),1,0)</f>
        <v>0</v>
      </c>
      <c r="AA360" s="80" cm="1">
        <f t="array" aca="1" ref="AA360" ca="1">IF(ISERROR(INDIRECT("ｄａｔａ!$"&amp;AA$112&amp;"$"&amp;$B360)),1,0)</f>
        <v>0</v>
      </c>
      <c r="AB360" s="80" cm="1">
        <f t="array" aca="1" ref="AB360" ca="1">IF(ISERROR(INDIRECT("ｄａｔａ!$"&amp;AB$112&amp;"$"&amp;$B360)),1,0)</f>
        <v>0</v>
      </c>
      <c r="AC360" s="80" cm="1">
        <f t="array" aca="1" ref="AC360" ca="1">IF(ISERROR(INDIRECT("ｄａｔａ!$"&amp;AC$112&amp;"$"&amp;$B360)),1,0)</f>
        <v>0</v>
      </c>
      <c r="AD360" s="80" cm="1">
        <f t="array" aca="1" ref="AD360" ca="1">IF(ISERROR(INDIRECT("ｄａｔａ!$"&amp;AD$112&amp;"$"&amp;$B360)),1,0)</f>
        <v>0</v>
      </c>
      <c r="AE360" s="80" cm="1">
        <f t="array" aca="1" ref="AE360" ca="1">IF(ISERROR(INDIRECT("ｄａｔａ!$"&amp;AE$112&amp;"$"&amp;$B360)),1,0)</f>
        <v>0</v>
      </c>
      <c r="AF360" s="80" cm="1">
        <f t="array" aca="1" ref="AF360" ca="1">IF(ISERROR(INDIRECT("ｄａｔａ!$"&amp;AF$112&amp;"$"&amp;$B360)),1,0)</f>
        <v>0</v>
      </c>
      <c r="AG360" s="80" cm="1">
        <f t="array" aca="1" ref="AG360" ca="1">IF(ISERROR(INDIRECT("ｄａｔａ!$"&amp;AG$112&amp;"$"&amp;$B360)),1,0)</f>
        <v>0</v>
      </c>
      <c r="AH360" s="80" cm="1">
        <f t="array" aca="1" ref="AH360" ca="1">IF(ISERROR(INDIRECT("ｄａｔａ!$"&amp;AH$112&amp;"$"&amp;$B360)),1,0)</f>
        <v>0</v>
      </c>
      <c r="AI360" s="80" cm="1">
        <f t="array" aca="1" ref="AI360" ca="1">IF(ISERROR(INDIRECT("ｄａｔａ!$"&amp;AI$112&amp;"$"&amp;$B360)),1,0)</f>
        <v>0</v>
      </c>
      <c r="AJ360" s="80" cm="1">
        <f t="array" aca="1" ref="AJ360" ca="1">IF(ISERROR(INDIRECT("ｄａｔａ!$"&amp;AJ$112&amp;"$"&amp;$B360)),1,0)</f>
        <v>0</v>
      </c>
      <c r="AK360" s="80" cm="1">
        <f t="array" aca="1" ref="AK360" ca="1">IF(ISERROR(INDIRECT("ｄａｔａ!$"&amp;AK$112&amp;"$"&amp;$B360)),1,0)</f>
        <v>0</v>
      </c>
      <c r="AL360" s="80" cm="1">
        <f t="array" aca="1" ref="AL360" ca="1">IF(ISERROR(INDIRECT("ｄａｔａ!$"&amp;AL$112&amp;"$"&amp;$B360)),1,0)</f>
        <v>0</v>
      </c>
      <c r="AM360" s="80" cm="1">
        <f t="array" aca="1" ref="AM360" ca="1">IF(ISERROR(INDIRECT("ｄａｔａ!$"&amp;AM$112&amp;"$"&amp;$B360)),1,0)</f>
        <v>0</v>
      </c>
      <c r="AN360" s="80" cm="1">
        <f t="array" aca="1" ref="AN360" ca="1">IF(ISERROR(INDIRECT("ｄａｔａ!$"&amp;AN$112&amp;"$"&amp;$B360)),1,0)</f>
        <v>0</v>
      </c>
      <c r="AO360" s="80" cm="1">
        <f t="array" aca="1" ref="AO360" ca="1">IF(ISERROR(INDIRECT("ｄａｔａ!$"&amp;AO$112&amp;"$"&amp;$B360)),1,0)</f>
        <v>0</v>
      </c>
      <c r="AP360" s="80">
        <f ca="1">IF(SUM($AQ358:$AZ358,$AQ360:$AZ360)&gt;0,1,0)</f>
        <v>0</v>
      </c>
      <c r="AQ360" s="80" cm="1">
        <f t="array" aca="1" ref="AQ360" ca="1">IF(ISERROR(INDIRECT("ｄａｔａ!$"&amp;AQ$112&amp;"$"&amp;$B360)),1,0)</f>
        <v>0</v>
      </c>
      <c r="AR360" s="80" cm="1">
        <f t="array" aca="1" ref="AR360" ca="1">IF(ISERROR(INDIRECT("ｄａｔａ!$"&amp;AR$112&amp;"$"&amp;$B360)),1,0)</f>
        <v>0</v>
      </c>
      <c r="AS360" s="80" cm="1">
        <f t="array" aca="1" ref="AS360" ca="1">IF(ISERROR(INDIRECT("ｄａｔａ!$"&amp;AS$112&amp;"$"&amp;$B360)),1,0)</f>
        <v>0</v>
      </c>
      <c r="AT360" s="80" cm="1">
        <f t="array" aca="1" ref="AT360" ca="1">IF(ISERROR(INDIRECT("ｄａｔａ!$"&amp;AT$112&amp;"$"&amp;$B360)),1,0)</f>
        <v>0</v>
      </c>
      <c r="AU360" s="80" cm="1">
        <f t="array" aca="1" ref="AU360" ca="1">IF(ISERROR(INDIRECT("ｄａｔａ!$"&amp;AU$112&amp;"$"&amp;$B360)),1,0)</f>
        <v>0</v>
      </c>
      <c r="AV360" s="80" cm="1">
        <f t="array" aca="1" ref="AV360" ca="1">IF(ISERROR(INDIRECT("ｄａｔａ!$"&amp;AV$112&amp;"$"&amp;$B360)),1,0)</f>
        <v>0</v>
      </c>
      <c r="AW360" s="80" cm="1">
        <f t="array" aca="1" ref="AW360" ca="1">IF(ISERROR(INDIRECT("ｄａｔａ!$"&amp;AW$112&amp;"$"&amp;$B360)),1,0)</f>
        <v>0</v>
      </c>
      <c r="AX360" s="80" cm="1">
        <f t="array" aca="1" ref="AX360" ca="1">IF(ISERROR(INDIRECT("ｄａｔａ!$"&amp;AX$112&amp;"$"&amp;$B360)),1,0)</f>
        <v>0</v>
      </c>
      <c r="AY360" s="80" cm="1">
        <f t="array" aca="1" ref="AY360" ca="1">IF(ISERROR(INDIRECT("ｄａｔａ!$"&amp;AY$112&amp;"$"&amp;$B360)),1,0)</f>
        <v>0</v>
      </c>
      <c r="AZ360" s="80" cm="1">
        <f t="array" aca="1" ref="AZ360" ca="1">IF(ISERROR(INDIRECT("ｄａｔａ!$"&amp;AZ$112&amp;"$"&amp;$B360)),1,0)</f>
        <v>0</v>
      </c>
      <c r="BA360" s="80">
        <f ca="1">IF(SUM($BB358:$BP358,$BB360:$BP360)&gt;0,1,0)</f>
        <v>0</v>
      </c>
      <c r="BB360" s="80" cm="1">
        <f t="array" aca="1" ref="BB360" ca="1">IF(ISERROR(INDIRECT("ｄａｔａ!$"&amp;BB$112&amp;"$"&amp;$B360)),1,0)</f>
        <v>0</v>
      </c>
      <c r="BC360" s="80" cm="1">
        <f t="array" aca="1" ref="BC360" ca="1">IF(ISERROR(INDIRECT("ｄａｔａ!$"&amp;BC$112&amp;"$"&amp;$B360)),1,0)</f>
        <v>0</v>
      </c>
      <c r="BD360" s="80" cm="1">
        <f t="array" aca="1" ref="BD360" ca="1">IF(ISERROR(INDIRECT("ｄａｔａ!$"&amp;BD$112&amp;"$"&amp;$B360)),1,0)</f>
        <v>0</v>
      </c>
      <c r="BE360" s="80" cm="1">
        <f t="array" aca="1" ref="BE360" ca="1">IF(ISERROR(INDIRECT("ｄａｔａ!$"&amp;BE$112&amp;"$"&amp;$B360)),1,0)</f>
        <v>0</v>
      </c>
      <c r="BF360" s="80" cm="1">
        <f t="array" aca="1" ref="BF360" ca="1">IF(ISERROR(INDIRECT("ｄａｔａ!$"&amp;BF$112&amp;"$"&amp;$B360)),1,0)</f>
        <v>0</v>
      </c>
      <c r="BG360" s="80" cm="1">
        <f t="array" aca="1" ref="BG360" ca="1">IF(ISERROR(INDIRECT("ｄａｔａ!$"&amp;BG$112&amp;"$"&amp;$B360)),1,0)</f>
        <v>0</v>
      </c>
      <c r="BH360" s="80" cm="1">
        <f t="array" aca="1" ref="BH360" ca="1">IF(ISERROR(INDIRECT("ｄａｔａ!$"&amp;BH$112&amp;"$"&amp;$B360)),1,0)</f>
        <v>0</v>
      </c>
      <c r="BI360" s="80" cm="1">
        <f t="array" aca="1" ref="BI360" ca="1">IF(ISERROR(INDIRECT("ｄａｔａ!$"&amp;BI$112&amp;"$"&amp;$B360)),1,0)</f>
        <v>0</v>
      </c>
      <c r="BJ360" s="80" cm="1">
        <f t="array" aca="1" ref="BJ360" ca="1">IF(ISERROR(INDIRECT("ｄａｔａ!$"&amp;BJ$112&amp;"$"&amp;$B360)),1,0)</f>
        <v>0</v>
      </c>
      <c r="BK360" s="80" cm="1">
        <f t="array" aca="1" ref="BK360" ca="1">IF(ISERROR(INDIRECT("ｄａｔａ!$"&amp;BK$112&amp;"$"&amp;$B360)),1,0)</f>
        <v>0</v>
      </c>
      <c r="BL360" s="80" cm="1">
        <f t="array" aca="1" ref="BL360" ca="1">IF(ISERROR(INDIRECT("ｄａｔａ!$"&amp;BL$112&amp;"$"&amp;$B360)),1,0)</f>
        <v>0</v>
      </c>
      <c r="BM360" s="80" cm="1">
        <f t="array" aca="1" ref="BM360" ca="1">IF(ISERROR(INDIRECT("ｄａｔａ!$"&amp;BM$112&amp;"$"&amp;$B360)),1,0)</f>
        <v>0</v>
      </c>
      <c r="BN360" s="80" cm="1">
        <f t="array" aca="1" ref="BN360" ca="1">IF(ISERROR(INDIRECT("ｄａｔａ!$"&amp;BN$112&amp;"$"&amp;$B360)),1,0)</f>
        <v>0</v>
      </c>
      <c r="BO360" s="80" cm="1">
        <f t="array" aca="1" ref="BO360" ca="1">IF(ISERROR(INDIRECT("ｄａｔａ!$"&amp;BO$112&amp;"$"&amp;$B360)),1,0)</f>
        <v>0</v>
      </c>
      <c r="BP360" s="80" cm="1">
        <f t="array" aca="1" ref="BP360" ca="1">IF(ISERROR(INDIRECT("ｄａｔａ!$"&amp;BP$112&amp;"$"&amp;$B360)),1,0)</f>
        <v>0</v>
      </c>
    </row>
    <row r="361" spans="1:68" x14ac:dyDescent="0.2">
      <c r="A361" s="80" t="s">
        <v>2380</v>
      </c>
      <c r="B361" s="80">
        <f>VLOOKUP($A361,$A$11:$B$110,2,FALSE)</f>
        <v>69</v>
      </c>
      <c r="C361" s="80" t="s">
        <v>2435</v>
      </c>
      <c r="D361" s="80" cm="1">
        <f t="array" aca="1" ref="D361" ca="1">_xlfn.IFS(D362=1,0,D363=1,0,AND(INDIRECT("ｄａｔａ!$"&amp;D$112&amp;"$"&amp;$B361)&lt;=INDIRECT("kikan!$Q$11"),INDIRECT("ｄａｔａ!$"&amp;D$112&amp;"$"&amp;$B361)&gt;=INDIRECT("kikan!$K$11")),0,TRUE,1)</f>
        <v>0</v>
      </c>
      <c r="F361" s="80">
        <v>0</v>
      </c>
      <c r="G361" s="80">
        <v>0</v>
      </c>
      <c r="H361" s="80">
        <v>0</v>
      </c>
      <c r="I361" s="80" cm="1">
        <f t="array" aca="1" ref="I361" ca="1">_xlfn.IFS(I362=1,0,I363=1,0,INDIRECT("ｄａｔａ!$"&amp;I$112&amp;"$"&amp;$B361)&gt;=INDIRECT("kikan!$I$11"),0,TRUE,1)</f>
        <v>0</v>
      </c>
      <c r="J361" s="80" cm="1">
        <f t="array" aca="1" ref="J361" ca="1">_xlfn.IFS(D364=1,0,I361=1,0,J362=1,0,I363=1,0,J363=1,0,INDIRECT("ｄａｔａ!$"&amp;I$112&amp;"$"&amp;$B361)&gt;INDIRECT("kikan!$I$11"),0,INDIRECT("ｄａｔａ!$"&amp;J$112&amp;"$"&amp;$B361)&gt;=INDIRECT("ｄａｔａ!$"&amp;D$112&amp;"$"&amp;$B361),0,TRUE,1)</f>
        <v>0</v>
      </c>
      <c r="K361" s="80" cm="1">
        <f t="array" aca="1" ref="K361" ca="1">_xlfn.IFS(K362=1,0,K363=1,0,AND(INDIRECT("ｄａｔａ!$"&amp;K$112&amp;"$"&amp;$B362)&gt;0,INDIRECT("ｄａｔａ!$"&amp;K$112&amp;"$"&amp;$B362)&lt;10000),0,TRUE,1)</f>
        <v>0</v>
      </c>
      <c r="L361" s="80" cm="1">
        <f t="array" aca="1" ref="L361" ca="1">_xlfn.IFS(L362=1,0,L363=1,0,INDIRECT("ｄａｔａ!$"&amp;L$112&amp;"$"&amp;$B361)&lt;20000,1,TRUE,0)</f>
        <v>0</v>
      </c>
      <c r="M361" s="80">
        <v>0</v>
      </c>
      <c r="N361" s="80">
        <v>0</v>
      </c>
      <c r="O361" s="80" cm="1">
        <f t="array" aca="1" ref="O361" ca="1">_xlfn.IFS(O364=1,0,INDIRECT("ｄａｔａ!$"&amp;O$112&amp;"$"&amp;$B362)=4,1,TRUE,0)</f>
        <v>0</v>
      </c>
      <c r="P361" s="80" cm="1">
        <f t="array" aca="1" ref="P361" ca="1">_xlfn.IFS(P364=1,0,AND(INDIRECT("ｄａｔａ!$"&amp;P$112&amp;"$"&amp;$B362)&lt;=3,INDIRECT("ｄａｔａ!$"&amp;P$112&amp;"$"&amp;$B362)&gt;0),1,TRUE,0)</f>
        <v>0</v>
      </c>
      <c r="Q361" s="80" cm="1">
        <f t="array" aca="1" ref="Q361" ca="1">_xlfn.IFS(Q364=1,0,INDIRECT("ｄａｔａ!$"&amp;Q$112&amp;"$"&amp;$B361)=1,1,TRUE,0)</f>
        <v>0</v>
      </c>
      <c r="R361" s="80">
        <v>0</v>
      </c>
      <c r="S361" s="80">
        <v>0</v>
      </c>
      <c r="T361" s="80">
        <v>0</v>
      </c>
      <c r="U361" s="80">
        <v>0</v>
      </c>
      <c r="V361" s="80">
        <v>0</v>
      </c>
      <c r="W361" s="80">
        <v>0</v>
      </c>
      <c r="X361" s="80">
        <f ca="1">IF(AND(SUM($Y361:$AO361)=0,17-SUM($Y363:$AO363)&gt;1),1,0)</f>
        <v>0</v>
      </c>
      <c r="Y361" s="80" cm="1">
        <f t="array" aca="1" ref="Y361" ca="1">_xlfn.IFS(Y364=1,0,INDIRECT("ｄａｔａ!$"&amp;Y$112&amp;"$"&amp;$B361)=2,1,TRUE,0)</f>
        <v>0</v>
      </c>
      <c r="Z361" s="80" cm="1">
        <f t="array" aca="1" ref="Z361" ca="1">_xlfn.IFS(Z364=1,0,INDIRECT("ｄａｔａ!$"&amp;Z$112&amp;"$"&amp;$B361)=2,1,TRUE,0)</f>
        <v>0</v>
      </c>
      <c r="AA361" s="80" cm="1">
        <f t="array" aca="1" ref="AA361" ca="1">_xlfn.IFS(AA364=1,0,INDIRECT("ｄａｔａ!$"&amp;AA$112&amp;"$"&amp;$B361)=2,1,TRUE,0)</f>
        <v>0</v>
      </c>
      <c r="AB361" s="80" cm="1">
        <f t="array" aca="1" ref="AB361" ca="1">_xlfn.IFS(AB364=1,0,INDIRECT("ｄａｔａ!$"&amp;AB$112&amp;"$"&amp;$B361)=2,1,TRUE,0)</f>
        <v>0</v>
      </c>
      <c r="AC361" s="80" cm="1">
        <f t="array" aca="1" ref="AC361" ca="1">_xlfn.IFS(AC364=1,0,INDIRECT("ｄａｔａ!$"&amp;AC$112&amp;"$"&amp;$B361)=2,1,TRUE,0)</f>
        <v>0</v>
      </c>
      <c r="AD361" s="80" cm="1">
        <f t="array" aca="1" ref="AD361" ca="1">_xlfn.IFS(AD364=1,0,INDIRECT("ｄａｔａ!$"&amp;AD$112&amp;"$"&amp;$B361)=2,1,TRUE,0)</f>
        <v>0</v>
      </c>
      <c r="AE361" s="80" cm="1">
        <f t="array" aca="1" ref="AE361" ca="1">_xlfn.IFS(AE364=1,0,INDIRECT("ｄａｔａ!$"&amp;AE$112&amp;"$"&amp;$B361)=2,1,TRUE,0)</f>
        <v>0</v>
      </c>
      <c r="AF361" s="80" cm="1">
        <f t="array" aca="1" ref="AF361" ca="1">_xlfn.IFS(AF364=1,0,INDIRECT("ｄａｔａ!$"&amp;AF$112&amp;"$"&amp;$B361)=2,1,TRUE,0)</f>
        <v>0</v>
      </c>
      <c r="AG361" s="80" cm="1">
        <f t="array" aca="1" ref="AG361" ca="1">_xlfn.IFS(AG364=1,0,INDIRECT("ｄａｔａ!$"&amp;AG$112&amp;"$"&amp;$B361)=2,1,TRUE,0)</f>
        <v>0</v>
      </c>
      <c r="AH361" s="80" cm="1">
        <f t="array" aca="1" ref="AH361" ca="1">_xlfn.IFS(AH364=1,0,INDIRECT("ｄａｔａ!$"&amp;AH$112&amp;"$"&amp;$B361)=2,1,TRUE,0)</f>
        <v>0</v>
      </c>
      <c r="AI361" s="80" cm="1">
        <f t="array" aca="1" ref="AI361" ca="1">_xlfn.IFS(AI364=1,0,INDIRECT("ｄａｔａ!$"&amp;AI$112&amp;"$"&amp;$B361)=2,1,TRUE,0)</f>
        <v>0</v>
      </c>
      <c r="AJ361" s="80" cm="1">
        <f t="array" aca="1" ref="AJ361" ca="1">_xlfn.IFS(AJ364=1,0,INDIRECT("ｄａｔａ!$"&amp;AJ$112&amp;"$"&amp;$B361)=2,1,TRUE,0)</f>
        <v>0</v>
      </c>
      <c r="AK361" s="80" cm="1">
        <f t="array" aca="1" ref="AK361" ca="1">_xlfn.IFS(AK364=1,0,INDIRECT("ｄａｔａ!$"&amp;AK$112&amp;"$"&amp;$B361)=2,1,TRUE,0)</f>
        <v>0</v>
      </c>
      <c r="AL361" s="80" cm="1">
        <f t="array" aca="1" ref="AL361" ca="1">_xlfn.IFS(AL364=1,0,INDIRECT("ｄａｔａ!$"&amp;AL$112&amp;"$"&amp;$B361)=2,1,TRUE,0)</f>
        <v>0</v>
      </c>
      <c r="AM361" s="80" cm="1">
        <f t="array" aca="1" ref="AM361" ca="1">_xlfn.IFS(AM364=1,0,INDIRECT("ｄａｔａ!$"&amp;AM$112&amp;"$"&amp;$B361)=2,1,TRUE,0)</f>
        <v>0</v>
      </c>
      <c r="AN361" s="80" cm="1">
        <f t="array" aca="1" ref="AN361" ca="1">_xlfn.IFS(AN364=1,0,INDIRECT("ｄａｔａ!$"&amp;AN$112&amp;"$"&amp;$B361)=2,1,TRUE,0)</f>
        <v>0</v>
      </c>
      <c r="AO361" s="80" cm="1">
        <f t="array" aca="1" ref="AO361" ca="1">_xlfn.IFS(AO364=1,0,INDIRECT("ｄａｔａ!$"&amp;AO$112&amp;"$"&amp;$B361)=2,1,TRUE,0)</f>
        <v>0</v>
      </c>
      <c r="AP361" s="80">
        <f ca="1">IF(AND(SUM($AQ361:$AZ361)=0,10-SUM($AQ363:$AZ363)&gt;1),1,0)</f>
        <v>0</v>
      </c>
      <c r="AQ361" s="80" cm="1">
        <f t="array" aca="1" ref="AQ361" ca="1">_xlfn.IFS(AQ364=1,0,INDIRECT("ｄａｔａ!$"&amp;AQ$112&amp;"$"&amp;$B361)=2,1,TRUE,0)</f>
        <v>0</v>
      </c>
      <c r="AR361" s="80" cm="1">
        <f t="array" aca="1" ref="AR361" ca="1">_xlfn.IFS(AR364=1,0,INDIRECT("ｄａｔａ!$"&amp;AR$112&amp;"$"&amp;$B361)=2,1,TRUE,0)</f>
        <v>0</v>
      </c>
      <c r="AS361" s="80" cm="1">
        <f t="array" aca="1" ref="AS361" ca="1">_xlfn.IFS(AS364=1,0,INDIRECT("ｄａｔａ!$"&amp;AS$112&amp;"$"&amp;$B361)=2,1,TRUE,0)</f>
        <v>0</v>
      </c>
      <c r="AT361" s="80" cm="1">
        <f t="array" aca="1" ref="AT361" ca="1">_xlfn.IFS(AT364=1,0,INDIRECT("ｄａｔａ!$"&amp;AT$112&amp;"$"&amp;$B361)=2,1,TRUE,0)</f>
        <v>0</v>
      </c>
      <c r="AU361" s="80" cm="1">
        <f t="array" aca="1" ref="AU361" ca="1">_xlfn.IFS(AU364=1,0,INDIRECT("ｄａｔａ!$"&amp;AU$112&amp;"$"&amp;$B361)=2,1,TRUE,0)</f>
        <v>0</v>
      </c>
      <c r="AV361" s="80" cm="1">
        <f t="array" aca="1" ref="AV361" ca="1">_xlfn.IFS(AV364=1,0,INDIRECT("ｄａｔａ!$"&amp;AV$112&amp;"$"&amp;$B361)=2,1,TRUE,0)</f>
        <v>0</v>
      </c>
      <c r="AW361" s="80" cm="1">
        <f t="array" aca="1" ref="AW361" ca="1">_xlfn.IFS(AW364=1,0,INDIRECT("ｄａｔａ!$"&amp;AW$112&amp;"$"&amp;$B361)=2,1,TRUE,0)</f>
        <v>0</v>
      </c>
      <c r="AX361" s="80" cm="1">
        <f t="array" aca="1" ref="AX361" ca="1">_xlfn.IFS(AX364=1,0,INDIRECT("ｄａｔａ!$"&amp;AX$112&amp;"$"&amp;$B361)=2,1,TRUE,0)</f>
        <v>0</v>
      </c>
      <c r="AY361" s="80" cm="1">
        <f t="array" aca="1" ref="AY361" ca="1">_xlfn.IFS(AY364=1,0,INDIRECT("ｄａｔａ!$"&amp;AY$112&amp;"$"&amp;$B361)=2,1,TRUE,0)</f>
        <v>0</v>
      </c>
      <c r="AZ361" s="80" cm="1">
        <f t="array" aca="1" ref="AZ361" ca="1">_xlfn.IFS(AZ364=1,0,INDIRECT("ｄａｔａ!$"&amp;AZ$112&amp;"$"&amp;$B361)=2,1,TRUE,0)</f>
        <v>0</v>
      </c>
      <c r="BA361" s="80">
        <f ca="1">IF(AND(SUM($BB361:$BP361)=0,15-SUM($BB363:$BP363)&gt;1),1,0)</f>
        <v>0</v>
      </c>
      <c r="BB361" s="80" cm="1">
        <f t="array" aca="1" ref="BB361" ca="1">_xlfn.IFS(BB364=1,0,INDIRECT("ｄａｔａ!$"&amp;BB$112&amp;"$"&amp;$B361)=2,1,TRUE,0)</f>
        <v>0</v>
      </c>
      <c r="BC361" s="80" cm="1">
        <f t="array" aca="1" ref="BC361" ca="1">_xlfn.IFS(BC364=1,0,INDIRECT("ｄａｔａ!$"&amp;BC$112&amp;"$"&amp;$B361)=2,1,TRUE,0)</f>
        <v>0</v>
      </c>
      <c r="BD361" s="80" cm="1">
        <f t="array" aca="1" ref="BD361" ca="1">_xlfn.IFS(BD364=1,0,INDIRECT("ｄａｔａ!$"&amp;BD$112&amp;"$"&amp;$B361)=2,1,TRUE,0)</f>
        <v>0</v>
      </c>
      <c r="BE361" s="80" cm="1">
        <f t="array" aca="1" ref="BE361" ca="1">_xlfn.IFS(BE364=1,0,INDIRECT("ｄａｔａ!$"&amp;BE$112&amp;"$"&amp;$B361)=2,1,TRUE,0)</f>
        <v>0</v>
      </c>
      <c r="BF361" s="80" cm="1">
        <f t="array" aca="1" ref="BF361" ca="1">_xlfn.IFS(BF364=1,0,INDIRECT("ｄａｔａ!$"&amp;BF$112&amp;"$"&amp;$B361)=2,1,TRUE,0)</f>
        <v>0</v>
      </c>
      <c r="BG361" s="80" cm="1">
        <f t="array" aca="1" ref="BG361" ca="1">_xlfn.IFS(BG364=1,0,INDIRECT("ｄａｔａ!$"&amp;BG$112&amp;"$"&amp;$B361)=2,1,TRUE,0)</f>
        <v>0</v>
      </c>
      <c r="BH361" s="80" cm="1">
        <f t="array" aca="1" ref="BH361" ca="1">_xlfn.IFS(BH364=1,0,INDIRECT("ｄａｔａ!$"&amp;BH$112&amp;"$"&amp;$B361)=2,1,TRUE,0)</f>
        <v>0</v>
      </c>
      <c r="BI361" s="80" cm="1">
        <f t="array" aca="1" ref="BI361" ca="1">_xlfn.IFS(BI364=1,0,INDIRECT("ｄａｔａ!$"&amp;BI$112&amp;"$"&amp;$B361)=2,1,TRUE,0)</f>
        <v>0</v>
      </c>
      <c r="BJ361" s="80" cm="1">
        <f t="array" aca="1" ref="BJ361" ca="1">_xlfn.IFS(BJ364=1,0,INDIRECT("ｄａｔａ!$"&amp;BJ$112&amp;"$"&amp;$B361)=2,1,TRUE,0)</f>
        <v>0</v>
      </c>
      <c r="BK361" s="80" cm="1">
        <f t="array" aca="1" ref="BK361" ca="1">_xlfn.IFS(BK364=1,0,INDIRECT("ｄａｔａ!$"&amp;BK$112&amp;"$"&amp;$B361)=2,1,TRUE,0)</f>
        <v>0</v>
      </c>
      <c r="BL361" s="80" cm="1">
        <f t="array" aca="1" ref="BL361" ca="1">_xlfn.IFS(BL364=1,0,INDIRECT("ｄａｔａ!$"&amp;BL$112&amp;"$"&amp;$B361)=2,1,TRUE,0)</f>
        <v>0</v>
      </c>
      <c r="BM361" s="80" cm="1">
        <f t="array" aca="1" ref="BM361" ca="1">_xlfn.IFS(BM364=1,0,INDIRECT("ｄａｔａ!$"&amp;BM$112&amp;"$"&amp;$B361)=2,1,TRUE,0)</f>
        <v>0</v>
      </c>
      <c r="BN361" s="80" cm="1">
        <f t="array" aca="1" ref="BN361" ca="1">_xlfn.IFS(BN364=1,0,INDIRECT("ｄａｔａ!$"&amp;BN$112&amp;"$"&amp;$B361)=2,1,TRUE,0)</f>
        <v>0</v>
      </c>
      <c r="BO361" s="80" cm="1">
        <f t="array" aca="1" ref="BO361" ca="1">_xlfn.IFS(BO364=1,0,INDIRECT("ｄａｔａ!$"&amp;BO$112&amp;"$"&amp;$B361)=2,1,TRUE,0)</f>
        <v>0</v>
      </c>
      <c r="BP361" s="80" cm="1">
        <f t="array" aca="1" ref="BP361" ca="1">_xlfn.IFS(BP364=1,0,INDIRECT("ｄａｔａ!$"&amp;BP$112&amp;"$"&amp;$B361)=2,1,TRUE,0)</f>
        <v>0</v>
      </c>
    </row>
    <row r="362" spans="1:68" x14ac:dyDescent="0.2">
      <c r="B362" s="80">
        <f>VLOOKUP($A361,$A$11:$B$110,2,FALSE)</f>
        <v>69</v>
      </c>
      <c r="C362" s="80" t="s">
        <v>2437</v>
      </c>
      <c r="D362" s="80" cm="1">
        <f t="array" aca="1" ref="D362" ca="1">_xlfn.IFS(D363=1,0,AND(ISNUMBER(INDIRECT("ｄａｔａ!$"&amp;D$112&amp;"$"&amp;$B362)),INDIRECT("ｄａｔａ!$"&amp;D$112&amp;"$"&amp;$B362)&lt;=12,INDIRECT("ｄａｔａ!$"&amp;D$112&amp;"$"&amp;$B362)&gt;=1),0,TRUE,1)</f>
        <v>1</v>
      </c>
      <c r="F362" s="80">
        <v>0</v>
      </c>
      <c r="G362" s="80">
        <v>0</v>
      </c>
      <c r="H362" s="80">
        <v>0</v>
      </c>
      <c r="I362" s="80" cm="1">
        <f t="array" aca="1" ref="I362" ca="1">_xlfn.IFS(I363=1,0,AND(ISNUMBER(INDIRECT("ｄａｔａ!$"&amp;I$112&amp;"$"&amp;$B362)),LEN(INDIRECT("ｄａｔａ!$"&amp;I$112&amp;"$"&amp;$B362))=4),0,TRUE,1)</f>
        <v>0</v>
      </c>
      <c r="J362" s="80" cm="1">
        <f t="array" aca="1" ref="J362" ca="1">_xlfn.IFS(J363=1,0,AND(ISNUMBER(INDIRECT("ｄａｔａ!$"&amp;J$112&amp;"$"&amp;$B362)),INDIRECT("ｄａｔａ!$"&amp;J$112&amp;"$"&amp;$B362)&lt;=12,INDIRECT("ｄａｔａ!$"&amp;J$112&amp;"$"&amp;$B362)&gt;=1),0,TRUE,1)</f>
        <v>0</v>
      </c>
      <c r="K362" s="80" cm="1">
        <f t="array" aca="1" ref="K362" ca="1">_xlfn.IFS(K363=1,0,ISNUMBER(INDIRECT("ｄａｔａ!$"&amp;K$112&amp;"$"&amp;$B362)),0,TRUE,1)</f>
        <v>0</v>
      </c>
      <c r="L362" s="80" cm="1">
        <f t="array" aca="1" ref="L362" ca="1">_xlfn.IFS(L363=1,0,AND(ISNUMBER(INDIRECT("ｄａｔａ!$"&amp;L$112&amp;"$"&amp;$B362)),INDIRECT("ｄａｔａ!$"&amp;L$112&amp;"$"&amp;$B362)&gt;0),0,TRUE,1)</f>
        <v>0</v>
      </c>
      <c r="M362" s="80" cm="1">
        <f t="array" aca="1" ref="M362" ca="1">_xlfn.IFS(M363=1,0,AND(INDIRECT("ｄａｔａ!$"&amp;M$112&amp;"$"&amp;$B362)&lt;=5,INDIRECT("ｄａｔａ!$"&amp;M$112&amp;"$"&amp;$B362)&gt;0),0,TRUE,1)</f>
        <v>0</v>
      </c>
      <c r="N362" s="80" cm="1">
        <f t="array" aca="1" ref="N362" ca="1">_xlfn.IFS(N363=1,0,AND(INDIRECT("ｄａｔａ!$"&amp;N$112&amp;"$"&amp;$B362)&lt;=2,INDIRECT("ｄａｔａ!$"&amp;N$112&amp;"$"&amp;$B362)&gt;0),0,TRUE,1)</f>
        <v>0</v>
      </c>
      <c r="O362" s="80" cm="1">
        <f t="array" aca="1" ref="O362" ca="1">_xlfn.IFS(O363=1,0,AND(INDIRECT("ｄａｔａ!$"&amp;O$112&amp;"$"&amp;$B362)&lt;=4,INDIRECT("ｄａｔａ!$"&amp;O$112&amp;"$"&amp;$B362)&gt;0),0,TRUE,1)</f>
        <v>0</v>
      </c>
      <c r="P362" s="80" cm="1">
        <f t="array" aca="1" ref="P362" ca="1">_xlfn.IFS(P363=1,0,AND(INDIRECT("ｄａｔａ!$"&amp;P$112&amp;"$"&amp;$B362)&lt;=3,INDIRECT("ｄａｔａ!$"&amp;P$112&amp;"$"&amp;$B362)&gt;0),0,TRUE,1)</f>
        <v>0</v>
      </c>
      <c r="Q362" s="80" cm="1">
        <f t="array" aca="1" ref="Q362" ca="1">_xlfn.IFS(Q363=1,0,AND(INDIRECT("ｄａｔａ!$"&amp;Q$112&amp;"$"&amp;$B362)&lt;=2,INDIRECT("ｄａｔａ!$"&amp;Q$112&amp;"$"&amp;$B362)&gt;0),0,TRUE,1)</f>
        <v>0</v>
      </c>
      <c r="R362" s="80" cm="1">
        <f t="array" aca="1" ref="R362" ca="1">_xlfn.IFS(R363=1,0,AND(INDIRECT("ｄａｔａ!$"&amp;R$112&amp;"$"&amp;$B362)&lt;=10,INDIRECT("ｄａｔａ!$"&amp;R$112&amp;"$"&amp;$B362)&gt;0),0,TRUE,1)</f>
        <v>0</v>
      </c>
      <c r="S362" s="80" cm="1">
        <f t="array" aca="1" ref="S362" ca="1">_xlfn.IFS(S363=1,0,AND(INDIRECT("ｄａｔａ!$"&amp;S$112&amp;"$"&amp;$B362)&lt;=5,INDIRECT("ｄａｔａ!$"&amp;S$112&amp;"$"&amp;$B362)&gt;0),0,TRUE,1)</f>
        <v>0</v>
      </c>
      <c r="T362" s="80" cm="1">
        <f t="array" aca="1" ref="T362" ca="1">_xlfn.IFS(T363=1,0,AND(INDIRECT("ｄａｔａ!$"&amp;T$112&amp;"$"&amp;$B362)&lt;=9,INDIRECT("ｄａｔａ!$"&amp;T$112&amp;"$"&amp;$B362)&gt;0),0,TRUE,1)</f>
        <v>0</v>
      </c>
      <c r="U362" s="80" cm="1">
        <f t="array" aca="1" ref="U362" ca="1">_xlfn.IFS(U363=1,0,ISNUMBER(INDIRECT("ｄａｔａ!$"&amp;U$112&amp;"$"&amp;$B362)),0,TRUE,1)</f>
        <v>0</v>
      </c>
      <c r="V362" s="80" cm="1">
        <f t="array" aca="1" ref="V362" ca="1">_xlfn.IFS(V363=1,0,AND(INDIRECT("ｄａｔａ!$"&amp;V$112&amp;"$"&amp;$B362)&lt;=4,INDIRECT("ｄａｔａ!$"&amp;V$112&amp;"$"&amp;$B362)&gt;0),0,TRUE,1)</f>
        <v>0</v>
      </c>
      <c r="W362" s="80" cm="1">
        <f t="array" aca="1" ref="W362" ca="1">_xlfn.IFS(W363=1,0,AND(INDIRECT("ｄａｔａ!$"&amp;W$112&amp;"$"&amp;$B362)&lt;=2,INDIRECT("ｄａｔａ!$"&amp;W$112&amp;"$"&amp;$B362)&gt;0),0,TRUE,1)</f>
        <v>0</v>
      </c>
      <c r="X362" s="80">
        <f ca="1">IF(SUM($Y361:$AO361)&gt;1,1,0)</f>
        <v>0</v>
      </c>
      <c r="Y362" s="80" cm="1">
        <f t="array" aca="1" ref="Y362" ca="1">_xlfn.IFS(Y364=1,0,Y363=1,0,AND(INDIRECT("ｄａｔａ!$"&amp;Y$112&amp;"$"&amp;$B362)&lt;=2,INDIRECT("ｄａｔａ!$"&amp;Y$112&amp;"$"&amp;$B362)&gt;0),0,TRUE,1)</f>
        <v>0</v>
      </c>
      <c r="Z362" s="80" cm="1">
        <f t="array" aca="1" ref="Z362" ca="1">_xlfn.IFS(Z364=1,0,Z363=1,0,AND(INDIRECT("ｄａｔａ!$"&amp;Z$112&amp;"$"&amp;$B362)&lt;=2,INDIRECT("ｄａｔａ!$"&amp;Z$112&amp;"$"&amp;$B362)&gt;0),0,TRUE,1)</f>
        <v>0</v>
      </c>
      <c r="AA362" s="80" cm="1">
        <f t="array" aca="1" ref="AA362" ca="1">_xlfn.IFS(AA364=1,0,AA363=1,0,AND(INDIRECT("ｄａｔａ!$"&amp;AA$112&amp;"$"&amp;$B362)&lt;=2,INDIRECT("ｄａｔａ!$"&amp;AA$112&amp;"$"&amp;$B362)&gt;0),0,TRUE,1)</f>
        <v>0</v>
      </c>
      <c r="AB362" s="80" cm="1">
        <f t="array" aca="1" ref="AB362" ca="1">_xlfn.IFS(AB364=1,0,AB363=1,0,AND(INDIRECT("ｄａｔａ!$"&amp;AB$112&amp;"$"&amp;$B362)&lt;=2,INDIRECT("ｄａｔａ!$"&amp;AB$112&amp;"$"&amp;$B362)&gt;0),0,TRUE,1)</f>
        <v>0</v>
      </c>
      <c r="AC362" s="80" cm="1">
        <f t="array" aca="1" ref="AC362" ca="1">_xlfn.IFS(AC364=1,0,AC363=1,0,AND(INDIRECT("ｄａｔａ!$"&amp;AC$112&amp;"$"&amp;$B362)&lt;=2,INDIRECT("ｄａｔａ!$"&amp;AC$112&amp;"$"&amp;$B362)&gt;0),0,TRUE,1)</f>
        <v>0</v>
      </c>
      <c r="AD362" s="80" cm="1">
        <f t="array" aca="1" ref="AD362" ca="1">_xlfn.IFS(AD364=1,0,AD363=1,0,AND(INDIRECT("ｄａｔａ!$"&amp;AD$112&amp;"$"&amp;$B362)&lt;=2,INDIRECT("ｄａｔａ!$"&amp;AD$112&amp;"$"&amp;$B362)&gt;0),0,TRUE,1)</f>
        <v>0</v>
      </c>
      <c r="AE362" s="80" cm="1">
        <f t="array" aca="1" ref="AE362" ca="1">_xlfn.IFS(AE364=1,0,AE363=1,0,AND(INDIRECT("ｄａｔａ!$"&amp;AE$112&amp;"$"&amp;$B362)&lt;=2,INDIRECT("ｄａｔａ!$"&amp;AE$112&amp;"$"&amp;$B362)&gt;0),0,TRUE,1)</f>
        <v>0</v>
      </c>
      <c r="AF362" s="80" cm="1">
        <f t="array" aca="1" ref="AF362" ca="1">_xlfn.IFS(AF364=1,0,AF363=1,0,AND(INDIRECT("ｄａｔａ!$"&amp;AF$112&amp;"$"&amp;$B362)&lt;=2,INDIRECT("ｄａｔａ!$"&amp;AF$112&amp;"$"&amp;$B362)&gt;0),0,TRUE,1)</f>
        <v>0</v>
      </c>
      <c r="AG362" s="80" cm="1">
        <f t="array" aca="1" ref="AG362" ca="1">_xlfn.IFS(AG364=1,0,AG363=1,0,AND(INDIRECT("ｄａｔａ!$"&amp;AG$112&amp;"$"&amp;$B362)&lt;=2,INDIRECT("ｄａｔａ!$"&amp;AG$112&amp;"$"&amp;$B362)&gt;0),0,TRUE,1)</f>
        <v>0</v>
      </c>
      <c r="AH362" s="80" cm="1">
        <f t="array" aca="1" ref="AH362" ca="1">_xlfn.IFS(AH364=1,0,AH363=1,0,AND(INDIRECT("ｄａｔａ!$"&amp;AH$112&amp;"$"&amp;$B362)&lt;=2,INDIRECT("ｄａｔａ!$"&amp;AH$112&amp;"$"&amp;$B362)&gt;0),0,TRUE,1)</f>
        <v>0</v>
      </c>
      <c r="AI362" s="80" cm="1">
        <f t="array" aca="1" ref="AI362" ca="1">_xlfn.IFS(AI364=1,0,AI363=1,0,AND(INDIRECT("ｄａｔａ!$"&amp;AI$112&amp;"$"&amp;$B362)&lt;=2,INDIRECT("ｄａｔａ!$"&amp;AI$112&amp;"$"&amp;$B362)&gt;0),0,TRUE,1)</f>
        <v>0</v>
      </c>
      <c r="AJ362" s="80" cm="1">
        <f t="array" aca="1" ref="AJ362" ca="1">_xlfn.IFS(AJ364=1,0,AJ363=1,0,AND(INDIRECT("ｄａｔａ!$"&amp;AJ$112&amp;"$"&amp;$B362)&lt;=2,INDIRECT("ｄａｔａ!$"&amp;AJ$112&amp;"$"&amp;$B362)&gt;0),0,TRUE,1)</f>
        <v>0</v>
      </c>
      <c r="AK362" s="80" cm="1">
        <f t="array" aca="1" ref="AK362" ca="1">_xlfn.IFS(AK364=1,0,AK363=1,0,AND(INDIRECT("ｄａｔａ!$"&amp;AK$112&amp;"$"&amp;$B362)&lt;=2,INDIRECT("ｄａｔａ!$"&amp;AK$112&amp;"$"&amp;$B362)&gt;0),0,TRUE,1)</f>
        <v>0</v>
      </c>
      <c r="AL362" s="80" cm="1">
        <f t="array" aca="1" ref="AL362" ca="1">_xlfn.IFS(AL364=1,0,AL363=1,0,AND(INDIRECT("ｄａｔａ!$"&amp;AL$112&amp;"$"&amp;$B362)&lt;=2,INDIRECT("ｄａｔａ!$"&amp;AL$112&amp;"$"&amp;$B362)&gt;0),0,TRUE,1)</f>
        <v>0</v>
      </c>
      <c r="AM362" s="80" cm="1">
        <f t="array" aca="1" ref="AM362" ca="1">_xlfn.IFS(AM364=1,0,AM363=1,0,AND(INDIRECT("ｄａｔａ!$"&amp;AM$112&amp;"$"&amp;$B362)&lt;=2,INDIRECT("ｄａｔａ!$"&amp;AM$112&amp;"$"&amp;$B362)&gt;0),0,TRUE,1)</f>
        <v>0</v>
      </c>
      <c r="AN362" s="80" cm="1">
        <f t="array" aca="1" ref="AN362" ca="1">_xlfn.IFS(AN364=1,0,AN363=1,0,AND(INDIRECT("ｄａｔａ!$"&amp;AN$112&amp;"$"&amp;$B362)&lt;=2,INDIRECT("ｄａｔａ!$"&amp;AN$112&amp;"$"&amp;$B362)&gt;0),0,TRUE,1)</f>
        <v>0</v>
      </c>
      <c r="AO362" s="80" cm="1">
        <f t="array" aca="1" ref="AO362" ca="1">_xlfn.IFS(AO364=1,0,AO363=1,0,AND(INDIRECT("ｄａｔａ!$"&amp;AO$112&amp;"$"&amp;$B362)&lt;=2,INDIRECT("ｄａｔａ!$"&amp;AO$112&amp;"$"&amp;$B362)&gt;0),0,TRUE,1)</f>
        <v>0</v>
      </c>
      <c r="AP362" s="80">
        <f ca="1">IF(SUM($AQ361:$AZ361)&gt;1,1,0)</f>
        <v>0</v>
      </c>
      <c r="AQ362" s="80" cm="1">
        <f t="array" aca="1" ref="AQ362" ca="1">_xlfn.IFS(AQ364=1,0,AQ363=1,0,AND(INDIRECT("ｄａｔａ!$"&amp;AQ$112&amp;"$"&amp;$B362)&lt;=2,INDIRECT("ｄａｔａ!$"&amp;AQ$112&amp;"$"&amp;$B362)&gt;0),0,TRUE,1)</f>
        <v>0</v>
      </c>
      <c r="AR362" s="80" cm="1">
        <f t="array" aca="1" ref="AR362" ca="1">_xlfn.IFS(AR364=1,0,AR363=1,0,AND(INDIRECT("ｄａｔａ!$"&amp;AR$112&amp;"$"&amp;$B362)&lt;=2,INDIRECT("ｄａｔａ!$"&amp;AR$112&amp;"$"&amp;$B362)&gt;0),0,TRUE,1)</f>
        <v>0</v>
      </c>
      <c r="AS362" s="80" cm="1">
        <f t="array" aca="1" ref="AS362" ca="1">_xlfn.IFS(AS364=1,0,AS363=1,0,AND(INDIRECT("ｄａｔａ!$"&amp;AS$112&amp;"$"&amp;$B362)&lt;=2,INDIRECT("ｄａｔａ!$"&amp;AS$112&amp;"$"&amp;$B362)&gt;0),0,TRUE,1)</f>
        <v>0</v>
      </c>
      <c r="AT362" s="80" cm="1">
        <f t="array" aca="1" ref="AT362" ca="1">_xlfn.IFS(AT364=1,0,AT363=1,0,AND(INDIRECT("ｄａｔａ!$"&amp;AT$112&amp;"$"&amp;$B362)&lt;=2,INDIRECT("ｄａｔａ!$"&amp;AT$112&amp;"$"&amp;$B362)&gt;0),0,TRUE,1)</f>
        <v>0</v>
      </c>
      <c r="AU362" s="80" cm="1">
        <f t="array" aca="1" ref="AU362" ca="1">_xlfn.IFS(AU364=1,0,AU363=1,0,AND(INDIRECT("ｄａｔａ!$"&amp;AU$112&amp;"$"&amp;$B362)&lt;=2,INDIRECT("ｄａｔａ!$"&amp;AU$112&amp;"$"&amp;$B362)&gt;0),0,TRUE,1)</f>
        <v>0</v>
      </c>
      <c r="AV362" s="80" cm="1">
        <f t="array" aca="1" ref="AV362" ca="1">_xlfn.IFS(AV364=1,0,AV363=1,0,AND(INDIRECT("ｄａｔａ!$"&amp;AV$112&amp;"$"&amp;$B362)&lt;=2,INDIRECT("ｄａｔａ!$"&amp;AV$112&amp;"$"&amp;$B362)&gt;0),0,TRUE,1)</f>
        <v>0</v>
      </c>
      <c r="AW362" s="80" cm="1">
        <f t="array" aca="1" ref="AW362" ca="1">_xlfn.IFS(AW364=1,0,AW363=1,0,AND(INDIRECT("ｄａｔａ!$"&amp;AW$112&amp;"$"&amp;$B362)&lt;=2,INDIRECT("ｄａｔａ!$"&amp;AW$112&amp;"$"&amp;$B362)&gt;0),0,TRUE,1)</f>
        <v>0</v>
      </c>
      <c r="AX362" s="80" cm="1">
        <f t="array" aca="1" ref="AX362" ca="1">_xlfn.IFS(AX364=1,0,AX363=1,0,AND(INDIRECT("ｄａｔａ!$"&amp;AX$112&amp;"$"&amp;$B362)&lt;=2,INDIRECT("ｄａｔａ!$"&amp;AX$112&amp;"$"&amp;$B362)&gt;0),0,TRUE,1)</f>
        <v>0</v>
      </c>
      <c r="AY362" s="80" cm="1">
        <f t="array" aca="1" ref="AY362" ca="1">_xlfn.IFS(AY364=1,0,AY363=1,0,AND(INDIRECT("ｄａｔａ!$"&amp;AY$112&amp;"$"&amp;$B362)&lt;=2,INDIRECT("ｄａｔａ!$"&amp;AY$112&amp;"$"&amp;$B362)&gt;0),0,TRUE,1)</f>
        <v>0</v>
      </c>
      <c r="AZ362" s="80" cm="1">
        <f t="array" aca="1" ref="AZ362" ca="1">_xlfn.IFS(AZ364=1,0,AZ363=1,0,AND(INDIRECT("ｄａｔａ!$"&amp;AZ$112&amp;"$"&amp;$B362)&lt;=2,INDIRECT("ｄａｔａ!$"&amp;AZ$112&amp;"$"&amp;$B362)&gt;0),0,TRUE,1)</f>
        <v>0</v>
      </c>
      <c r="BA362" s="80">
        <f ca="1">IF(SUM($BB361:$BP361)&gt;1,1,0)</f>
        <v>0</v>
      </c>
      <c r="BB362" s="80" cm="1">
        <f t="array" aca="1" ref="BB362" ca="1">_xlfn.IFS(BB364=1,0,BB363=1,0,AND(INDIRECT("ｄａｔａ!$"&amp;BB$112&amp;"$"&amp;$B362)&lt;=2,INDIRECT("ｄａｔａ!$"&amp;BB$112&amp;"$"&amp;$B362)&gt;0),0,TRUE,1)</f>
        <v>0</v>
      </c>
      <c r="BC362" s="80" cm="1">
        <f t="array" aca="1" ref="BC362" ca="1">_xlfn.IFS(BC364=1,0,BC363=1,0,AND(INDIRECT("ｄａｔａ!$"&amp;BC$112&amp;"$"&amp;$B362)&lt;=2,INDIRECT("ｄａｔａ!$"&amp;BC$112&amp;"$"&amp;$B362)&gt;0),0,TRUE,1)</f>
        <v>0</v>
      </c>
      <c r="BD362" s="80" cm="1">
        <f t="array" aca="1" ref="BD362" ca="1">_xlfn.IFS(BD364=1,0,BD363=1,0,AND(INDIRECT("ｄａｔａ!$"&amp;BD$112&amp;"$"&amp;$B362)&lt;=2,INDIRECT("ｄａｔａ!$"&amp;BD$112&amp;"$"&amp;$B362)&gt;0),0,TRUE,1)</f>
        <v>0</v>
      </c>
      <c r="BE362" s="80" cm="1">
        <f t="array" aca="1" ref="BE362" ca="1">_xlfn.IFS(BE364=1,0,BE363=1,0,AND(INDIRECT("ｄａｔａ!$"&amp;BE$112&amp;"$"&amp;$B362)&lt;=2,INDIRECT("ｄａｔａ!$"&amp;BE$112&amp;"$"&amp;$B362)&gt;0),0,TRUE,1)</f>
        <v>0</v>
      </c>
      <c r="BF362" s="80" cm="1">
        <f t="array" aca="1" ref="BF362" ca="1">_xlfn.IFS(BF364=1,0,BF363=1,0,AND(INDIRECT("ｄａｔａ!$"&amp;BF$112&amp;"$"&amp;$B362)&lt;=2,INDIRECT("ｄａｔａ!$"&amp;BF$112&amp;"$"&amp;$B362)&gt;0),0,TRUE,1)</f>
        <v>0</v>
      </c>
      <c r="BG362" s="80" cm="1">
        <f t="array" aca="1" ref="BG362" ca="1">_xlfn.IFS(BG364=1,0,BG363=1,0,AND(INDIRECT("ｄａｔａ!$"&amp;BG$112&amp;"$"&amp;$B362)&lt;=2,INDIRECT("ｄａｔａ!$"&amp;BG$112&amp;"$"&amp;$B362)&gt;0),0,TRUE,1)</f>
        <v>0</v>
      </c>
      <c r="BH362" s="80" cm="1">
        <f t="array" aca="1" ref="BH362" ca="1">_xlfn.IFS(BH364=1,0,BH363=1,0,AND(INDIRECT("ｄａｔａ!$"&amp;BH$112&amp;"$"&amp;$B362)&lt;=2,INDIRECT("ｄａｔａ!$"&amp;BH$112&amp;"$"&amp;$B362)&gt;0),0,TRUE,1)</f>
        <v>0</v>
      </c>
      <c r="BI362" s="80" cm="1">
        <f t="array" aca="1" ref="BI362" ca="1">_xlfn.IFS(BI364=1,0,BI363=1,0,AND(INDIRECT("ｄａｔａ!$"&amp;BI$112&amp;"$"&amp;$B362)&lt;=2,INDIRECT("ｄａｔａ!$"&amp;BI$112&amp;"$"&amp;$B362)&gt;0),0,TRUE,1)</f>
        <v>0</v>
      </c>
      <c r="BJ362" s="80" cm="1">
        <f t="array" aca="1" ref="BJ362" ca="1">_xlfn.IFS(BJ364=1,0,BJ363=1,0,AND(INDIRECT("ｄａｔａ!$"&amp;BJ$112&amp;"$"&amp;$B362)&lt;=2,INDIRECT("ｄａｔａ!$"&amp;BJ$112&amp;"$"&amp;$B362)&gt;0),0,TRUE,1)</f>
        <v>0</v>
      </c>
      <c r="BK362" s="80" cm="1">
        <f t="array" aca="1" ref="BK362" ca="1">_xlfn.IFS(BK364=1,0,BK363=1,0,AND(INDIRECT("ｄａｔａ!$"&amp;BK$112&amp;"$"&amp;$B362)&lt;=2,INDIRECT("ｄａｔａ!$"&amp;BK$112&amp;"$"&amp;$B362)&gt;0),0,TRUE,1)</f>
        <v>0</v>
      </c>
      <c r="BL362" s="80" cm="1">
        <f t="array" aca="1" ref="BL362" ca="1">_xlfn.IFS(BL364=1,0,BL363=1,0,AND(INDIRECT("ｄａｔａ!$"&amp;BL$112&amp;"$"&amp;$B362)&lt;=2,INDIRECT("ｄａｔａ!$"&amp;BL$112&amp;"$"&amp;$B362)&gt;0),0,TRUE,1)</f>
        <v>0</v>
      </c>
      <c r="BM362" s="80" cm="1">
        <f t="array" aca="1" ref="BM362" ca="1">_xlfn.IFS(BM364=1,0,BM363=1,0,AND(INDIRECT("ｄａｔａ!$"&amp;BM$112&amp;"$"&amp;$B362)&lt;=2,INDIRECT("ｄａｔａ!$"&amp;BM$112&amp;"$"&amp;$B362)&gt;0),0,TRUE,1)</f>
        <v>0</v>
      </c>
      <c r="BN362" s="80" cm="1">
        <f t="array" aca="1" ref="BN362" ca="1">_xlfn.IFS(BN364=1,0,BN363=1,0,AND(INDIRECT("ｄａｔａ!$"&amp;BN$112&amp;"$"&amp;$B362)&lt;=2,INDIRECT("ｄａｔａ!$"&amp;BN$112&amp;"$"&amp;$B362)&gt;0),0,TRUE,1)</f>
        <v>0</v>
      </c>
      <c r="BO362" s="80" cm="1">
        <f t="array" aca="1" ref="BO362" ca="1">_xlfn.IFS(BO364=1,0,BO363=1,0,AND(INDIRECT("ｄａｔａ!$"&amp;BO$112&amp;"$"&amp;$B362)&lt;=2,INDIRECT("ｄａｔａ!$"&amp;BO$112&amp;"$"&amp;$B362)&gt;0),0,TRUE,1)</f>
        <v>0</v>
      </c>
      <c r="BP362" s="80" cm="1">
        <f t="array" aca="1" ref="BP362" ca="1">_xlfn.IFS(BP364=1,0,BP363=1,0,AND(INDIRECT("ｄａｔａ!$"&amp;BP$112&amp;"$"&amp;$B362)&lt;=2,INDIRECT("ｄａｔａ!$"&amp;BP$112&amp;"$"&amp;$B362)&gt;0),0,TRUE,1)</f>
        <v>0</v>
      </c>
    </row>
    <row r="363" spans="1:68" x14ac:dyDescent="0.2">
      <c r="B363" s="80">
        <f>VLOOKUP($A361,$A$11:$B$110,2,FALSE)</f>
        <v>69</v>
      </c>
      <c r="C363" s="80" t="s">
        <v>2425</v>
      </c>
      <c r="D363" s="80" cm="1">
        <f t="array" aca="1" ref="D363" ca="1">_xlfn.IFS(D364=1,0,TRIM(INDIRECT("ｄａｔａ!$"&amp;D$112&amp;"$"&amp;$B363))="",1,TRIM(INDIRECT("ｄａｔａ!$"&amp;D$112&amp;"$"&amp;$B363))&lt;&gt;"",0)</f>
        <v>0</v>
      </c>
      <c r="F363" s="80" cm="1">
        <f t="array" aca="1" ref="F363" ca="1">_xlfn.IFS(F364=1,0,TRIM(INDIRECT("ｄａｔａ!$"&amp;F$112&amp;"$"&amp;$B363))="",1,TRIM(INDIRECT("ｄａｔａ!$"&amp;F$112&amp;"$"&amp;$B363))&lt;&gt;"",0)</f>
        <v>1</v>
      </c>
      <c r="G363" s="80" cm="1">
        <f t="array" aca="1" ref="G363" ca="1">_xlfn.IFS(G364=1,0,TRIM(INDIRECT("ｄａｔａ!$"&amp;G$112&amp;"$"&amp;$B363))="",1,TRIM(INDIRECT("ｄａｔａ!$"&amp;G$112&amp;"$"&amp;$B363))&lt;&gt;"",0)</f>
        <v>1</v>
      </c>
      <c r="H363" s="80" cm="1">
        <f t="array" aca="1" ref="H363" ca="1">_xlfn.IFS(H364=1,0,TRIM(INDIRECT("ｄａｔａ!$"&amp;H$112&amp;"$"&amp;$B363))="",1,TRIM(INDIRECT("ｄａｔａ!$"&amp;H$112&amp;"$"&amp;$B363))&lt;&gt;"",0)</f>
        <v>1</v>
      </c>
      <c r="I363" s="80" cm="1">
        <f t="array" aca="1" ref="I363" ca="1">_xlfn.IFS(I364=1,0,TRIM(INDIRECT("ｄａｔａ!$"&amp;I$112&amp;"$"&amp;$B363))="",1,TRIM(INDIRECT("ｄａｔａ!$"&amp;I$112&amp;"$"&amp;$B363))&lt;&gt;"",0)</f>
        <v>1</v>
      </c>
      <c r="J363" s="80" cm="1">
        <f t="array" aca="1" ref="J363" ca="1">_xlfn.IFS(J364=1,0,TRIM(INDIRECT("ｄａｔａ!$"&amp;J$112&amp;"$"&amp;$B363))="",1,TRIM(INDIRECT("ｄａｔａ!$"&amp;J$112&amp;"$"&amp;$B363))&lt;&gt;"",0)</f>
        <v>1</v>
      </c>
      <c r="K363" s="80" cm="1">
        <f t="array" aca="1" ref="K363" ca="1">_xlfn.IFS(K364=1,0,TRIM(INDIRECT("ｄａｔａ!$"&amp;K$112&amp;"$"&amp;$B363))="",1,TRIM(INDIRECT("ｄａｔａ!$"&amp;K$112&amp;"$"&amp;$B363))&lt;&gt;"",0)</f>
        <v>1</v>
      </c>
      <c r="L363" s="80" cm="1">
        <f t="array" aca="1" ref="L363" ca="1">_xlfn.IFS(L364=1,0,TRIM(INDIRECT("ｄａｔａ!$"&amp;L$112&amp;"$"&amp;$B363))="",1,TRIM(INDIRECT("ｄａｔａ!$"&amp;L$112&amp;"$"&amp;$B363))&lt;&gt;"",0)</f>
        <v>1</v>
      </c>
      <c r="M363" s="80" cm="1">
        <f t="array" aca="1" ref="M363" ca="1">_xlfn.IFS(M364=1,0,TRIM(INDIRECT("ｄａｔａ!$"&amp;M$112&amp;"$"&amp;$B363))="",1,TRIM(INDIRECT("ｄａｔａ!$"&amp;M$112&amp;"$"&amp;$B363))&lt;&gt;"",0)</f>
        <v>1</v>
      </c>
      <c r="N363" s="80" cm="1">
        <f t="array" aca="1" ref="N363" ca="1">_xlfn.IFS(N364=1,0,TRIM(INDIRECT("ｄａｔａ!$"&amp;N$112&amp;"$"&amp;$B363))="",1,TRIM(INDIRECT("ｄａｔａ!$"&amp;N$112&amp;"$"&amp;$B363))&lt;&gt;"",0)</f>
        <v>1</v>
      </c>
      <c r="O363" s="80" cm="1">
        <f t="array" aca="1" ref="O363" ca="1">_xlfn.IFS(O364=1,0,TRIM(INDIRECT("ｄａｔａ!$"&amp;O$112&amp;"$"&amp;$B363))="",1,TRIM(INDIRECT("ｄａｔａ!$"&amp;O$112&amp;"$"&amp;$B363))&lt;&gt;"",0)</f>
        <v>1</v>
      </c>
      <c r="P363" s="80" cm="1">
        <f t="array" aca="1" ref="P363" ca="1">_xlfn.IFS(P364=1,0,TRIM(INDIRECT("ｄａｔａ!$"&amp;P$112&amp;"$"&amp;$B363))="",1,TRIM(INDIRECT("ｄａｔａ!$"&amp;P$112&amp;"$"&amp;$B363))&lt;&gt;"",0)</f>
        <v>1</v>
      </c>
      <c r="Q363" s="80" cm="1">
        <f t="array" aca="1" ref="Q363" ca="1">_xlfn.IFS(Q364=1,0,TRIM(INDIRECT("ｄａｔａ!$"&amp;Q$112&amp;"$"&amp;$B363))="",1,TRIM(INDIRECT("ｄａｔａ!$"&amp;Q$112&amp;"$"&amp;$B363))&lt;&gt;"",0)</f>
        <v>1</v>
      </c>
      <c r="R363" s="80" cm="1">
        <f t="array" aca="1" ref="R363" ca="1">_xlfn.IFS(R364=1,0,TRIM(INDIRECT("ｄａｔａ!$"&amp;R$112&amp;"$"&amp;$B363))="",1,TRIM(INDIRECT("ｄａｔａ!$"&amp;R$112&amp;"$"&amp;$B363))&lt;&gt;"",0)</f>
        <v>1</v>
      </c>
      <c r="S363" s="80" cm="1">
        <f t="array" aca="1" ref="S363" ca="1">_xlfn.IFS(S364=1,0,TRIM(INDIRECT("ｄａｔａ!$"&amp;S$112&amp;"$"&amp;$B363))="",1,TRIM(INDIRECT("ｄａｔａ!$"&amp;S$112&amp;"$"&amp;$B363))&lt;&gt;"",0)</f>
        <v>1</v>
      </c>
      <c r="T363" s="80" cm="1">
        <f t="array" aca="1" ref="T363" ca="1">_xlfn.IFS(T364=1,0,TRIM(INDIRECT("ｄａｔａ!$"&amp;T$112&amp;"$"&amp;$B363))="",1,TRIM(INDIRECT("ｄａｔａ!$"&amp;T$112&amp;"$"&amp;$B363))&lt;&gt;"",0)</f>
        <v>1</v>
      </c>
      <c r="U363" s="80" cm="1">
        <f t="array" aca="1" ref="U363" ca="1">_xlfn.IFS(U364=1,0,TRIM(INDIRECT("ｄａｔａ!$"&amp;U$112&amp;"$"&amp;$B363))="",1,TRIM(INDIRECT("ｄａｔａ!$"&amp;U$112&amp;"$"&amp;$B363))&lt;&gt;"",0)</f>
        <v>1</v>
      </c>
      <c r="V363" s="80" cm="1">
        <f t="array" aca="1" ref="V363" ca="1">_xlfn.IFS(V364=1,0,TRIM(INDIRECT("ｄａｔａ!$"&amp;V$112&amp;"$"&amp;$B363))="",1,TRIM(INDIRECT("ｄａｔａ!$"&amp;V$112&amp;"$"&amp;$B363))&lt;&gt;"",0)</f>
        <v>1</v>
      </c>
      <c r="W363" s="80" cm="1">
        <f t="array" aca="1" ref="W363" ca="1">_xlfn.IFS(W364=1,0,TRIM(INDIRECT("ｄａｔａ!$"&amp;W$112&amp;"$"&amp;$B363))="",1,TRIM(INDIRECT("ｄａｔａ!$"&amp;W$112&amp;"$"&amp;$B363))&lt;&gt;"",0)</f>
        <v>1</v>
      </c>
      <c r="X363" s="80">
        <f ca="1">IF(SUM($Y363:$AO363)=17,1,0)</f>
        <v>1</v>
      </c>
      <c r="Y363" s="80" cm="1">
        <f t="array" aca="1" ref="Y363" ca="1">_xlfn.IFS(Y364=1,0,TRIM(INDIRECT("ｄａｔａ!$"&amp;Y$112&amp;"$"&amp;$B363))="",1,TRIM(INDIRECT("ｄａｔａ!$"&amp;Y$112&amp;"$"&amp;$B363))&lt;&gt;"",0)</f>
        <v>1</v>
      </c>
      <c r="Z363" s="80" cm="1">
        <f t="array" aca="1" ref="Z363" ca="1">_xlfn.IFS(Z364=1,0,TRIM(INDIRECT("ｄａｔａ!$"&amp;Z$112&amp;"$"&amp;$B363))="",1,TRIM(INDIRECT("ｄａｔａ!$"&amp;Z$112&amp;"$"&amp;$B363))&lt;&gt;"",0)</f>
        <v>1</v>
      </c>
      <c r="AA363" s="80" cm="1">
        <f t="array" aca="1" ref="AA363" ca="1">_xlfn.IFS(AA364=1,0,TRIM(INDIRECT("ｄａｔａ!$"&amp;AA$112&amp;"$"&amp;$B363))="",1,TRIM(INDIRECT("ｄａｔａ!$"&amp;AA$112&amp;"$"&amp;$B363))&lt;&gt;"",0)</f>
        <v>1</v>
      </c>
      <c r="AB363" s="80" cm="1">
        <f t="array" aca="1" ref="AB363" ca="1">_xlfn.IFS(AB364=1,0,TRIM(INDIRECT("ｄａｔａ!$"&amp;AB$112&amp;"$"&amp;$B363))="",1,TRIM(INDIRECT("ｄａｔａ!$"&amp;AB$112&amp;"$"&amp;$B363))&lt;&gt;"",0)</f>
        <v>1</v>
      </c>
      <c r="AC363" s="80" cm="1">
        <f t="array" aca="1" ref="AC363" ca="1">_xlfn.IFS(AC364=1,0,TRIM(INDIRECT("ｄａｔａ!$"&amp;AC$112&amp;"$"&amp;$B363))="",1,TRIM(INDIRECT("ｄａｔａ!$"&amp;AC$112&amp;"$"&amp;$B363))&lt;&gt;"",0)</f>
        <v>1</v>
      </c>
      <c r="AD363" s="80" cm="1">
        <f t="array" aca="1" ref="AD363" ca="1">_xlfn.IFS(AD364=1,0,TRIM(INDIRECT("ｄａｔａ!$"&amp;AD$112&amp;"$"&amp;$B363))="",1,TRIM(INDIRECT("ｄａｔａ!$"&amp;AD$112&amp;"$"&amp;$B363))&lt;&gt;"",0)</f>
        <v>1</v>
      </c>
      <c r="AE363" s="80" cm="1">
        <f t="array" aca="1" ref="AE363" ca="1">_xlfn.IFS(AE364=1,0,TRIM(INDIRECT("ｄａｔａ!$"&amp;AE$112&amp;"$"&amp;$B363))="",1,TRIM(INDIRECT("ｄａｔａ!$"&amp;AE$112&amp;"$"&amp;$B363))&lt;&gt;"",0)</f>
        <v>1</v>
      </c>
      <c r="AF363" s="80" cm="1">
        <f t="array" aca="1" ref="AF363" ca="1">_xlfn.IFS(AF364=1,0,TRIM(INDIRECT("ｄａｔａ!$"&amp;AF$112&amp;"$"&amp;$B363))="",1,TRIM(INDIRECT("ｄａｔａ!$"&amp;AF$112&amp;"$"&amp;$B363))&lt;&gt;"",0)</f>
        <v>1</v>
      </c>
      <c r="AG363" s="80" cm="1">
        <f t="array" aca="1" ref="AG363" ca="1">_xlfn.IFS(AG364=1,0,TRIM(INDIRECT("ｄａｔａ!$"&amp;AG$112&amp;"$"&amp;$B363))="",1,TRIM(INDIRECT("ｄａｔａ!$"&amp;AG$112&amp;"$"&amp;$B363))&lt;&gt;"",0)</f>
        <v>1</v>
      </c>
      <c r="AH363" s="80" cm="1">
        <f t="array" aca="1" ref="AH363" ca="1">_xlfn.IFS(AH364=1,0,TRIM(INDIRECT("ｄａｔａ!$"&amp;AH$112&amp;"$"&amp;$B363))="",1,TRIM(INDIRECT("ｄａｔａ!$"&amp;AH$112&amp;"$"&amp;$B363))&lt;&gt;"",0)</f>
        <v>1</v>
      </c>
      <c r="AI363" s="80" cm="1">
        <f t="array" aca="1" ref="AI363" ca="1">_xlfn.IFS(AI364=1,0,TRIM(INDIRECT("ｄａｔａ!$"&amp;AI$112&amp;"$"&amp;$B363))="",1,TRIM(INDIRECT("ｄａｔａ!$"&amp;AI$112&amp;"$"&amp;$B363))&lt;&gt;"",0)</f>
        <v>1</v>
      </c>
      <c r="AJ363" s="80" cm="1">
        <f t="array" aca="1" ref="AJ363" ca="1">_xlfn.IFS(AJ364=1,0,TRIM(INDIRECT("ｄａｔａ!$"&amp;AJ$112&amp;"$"&amp;$B363))="",1,TRIM(INDIRECT("ｄａｔａ!$"&amp;AJ$112&amp;"$"&amp;$B363))&lt;&gt;"",0)</f>
        <v>1</v>
      </c>
      <c r="AK363" s="80" cm="1">
        <f t="array" aca="1" ref="AK363" ca="1">_xlfn.IFS(AK364=1,0,TRIM(INDIRECT("ｄａｔａ!$"&amp;AK$112&amp;"$"&amp;$B363))="",1,TRIM(INDIRECT("ｄａｔａ!$"&amp;AK$112&amp;"$"&amp;$B363))&lt;&gt;"",0)</f>
        <v>1</v>
      </c>
      <c r="AL363" s="80" cm="1">
        <f t="array" aca="1" ref="AL363" ca="1">_xlfn.IFS(AL364=1,0,TRIM(INDIRECT("ｄａｔａ!$"&amp;AL$112&amp;"$"&amp;$B363))="",1,TRIM(INDIRECT("ｄａｔａ!$"&amp;AL$112&amp;"$"&amp;$B363))&lt;&gt;"",0)</f>
        <v>1</v>
      </c>
      <c r="AM363" s="80" cm="1">
        <f t="array" aca="1" ref="AM363" ca="1">_xlfn.IFS(AM364=1,0,TRIM(INDIRECT("ｄａｔａ!$"&amp;AM$112&amp;"$"&amp;$B363))="",1,TRIM(INDIRECT("ｄａｔａ!$"&amp;AM$112&amp;"$"&amp;$B363))&lt;&gt;"",0)</f>
        <v>1</v>
      </c>
      <c r="AN363" s="80" cm="1">
        <f t="array" aca="1" ref="AN363" ca="1">_xlfn.IFS(AN364=1,0,TRIM(INDIRECT("ｄａｔａ!$"&amp;AN$112&amp;"$"&amp;$B363))="",1,TRIM(INDIRECT("ｄａｔａ!$"&amp;AN$112&amp;"$"&amp;$B363))&lt;&gt;"",0)</f>
        <v>1</v>
      </c>
      <c r="AO363" s="80" cm="1">
        <f t="array" aca="1" ref="AO363" ca="1">_xlfn.IFS(AO364=1,0,TRIM(INDIRECT("ｄａｔａ!$"&amp;AO$112&amp;"$"&amp;$B363))="",1,TRIM(INDIRECT("ｄａｔａ!$"&amp;AO$112&amp;"$"&amp;$B363))&lt;&gt;"",0)</f>
        <v>1</v>
      </c>
      <c r="AP363" s="80">
        <f ca="1">IF(SUM($AQ363:$AZ363)=10,1,0)</f>
        <v>1</v>
      </c>
      <c r="AQ363" s="80" cm="1">
        <f t="array" aca="1" ref="AQ363" ca="1">_xlfn.IFS(AQ364=1,0,TRIM(INDIRECT("ｄａｔａ!$"&amp;AQ$112&amp;"$"&amp;$B363))="",1,TRIM(INDIRECT("ｄａｔａ!$"&amp;AQ$112&amp;"$"&amp;$B363))&lt;&gt;"",0)</f>
        <v>1</v>
      </c>
      <c r="AR363" s="80" cm="1">
        <f t="array" aca="1" ref="AR363" ca="1">_xlfn.IFS(AR364=1,0,TRIM(INDIRECT("ｄａｔａ!$"&amp;AR$112&amp;"$"&amp;$B363))="",1,TRIM(INDIRECT("ｄａｔａ!$"&amp;AR$112&amp;"$"&amp;$B363))&lt;&gt;"",0)</f>
        <v>1</v>
      </c>
      <c r="AS363" s="80" cm="1">
        <f t="array" aca="1" ref="AS363" ca="1">_xlfn.IFS(AS364=1,0,TRIM(INDIRECT("ｄａｔａ!$"&amp;AS$112&amp;"$"&amp;$B363))="",1,TRIM(INDIRECT("ｄａｔａ!$"&amp;AS$112&amp;"$"&amp;$B363))&lt;&gt;"",0)</f>
        <v>1</v>
      </c>
      <c r="AT363" s="80" cm="1">
        <f t="array" aca="1" ref="AT363" ca="1">_xlfn.IFS(AT364=1,0,TRIM(INDIRECT("ｄａｔａ!$"&amp;AT$112&amp;"$"&amp;$B363))="",1,TRIM(INDIRECT("ｄａｔａ!$"&amp;AT$112&amp;"$"&amp;$B363))&lt;&gt;"",0)</f>
        <v>1</v>
      </c>
      <c r="AU363" s="80" cm="1">
        <f t="array" aca="1" ref="AU363" ca="1">_xlfn.IFS(AU364=1,0,TRIM(INDIRECT("ｄａｔａ!$"&amp;AU$112&amp;"$"&amp;$B363))="",1,TRIM(INDIRECT("ｄａｔａ!$"&amp;AU$112&amp;"$"&amp;$B363))&lt;&gt;"",0)</f>
        <v>1</v>
      </c>
      <c r="AV363" s="80" cm="1">
        <f t="array" aca="1" ref="AV363" ca="1">_xlfn.IFS(AV364=1,0,TRIM(INDIRECT("ｄａｔａ!$"&amp;AV$112&amp;"$"&amp;$B363))="",1,TRIM(INDIRECT("ｄａｔａ!$"&amp;AV$112&amp;"$"&amp;$B363))&lt;&gt;"",0)</f>
        <v>1</v>
      </c>
      <c r="AW363" s="80" cm="1">
        <f t="array" aca="1" ref="AW363" ca="1">_xlfn.IFS(AW364=1,0,TRIM(INDIRECT("ｄａｔａ!$"&amp;AW$112&amp;"$"&amp;$B363))="",1,TRIM(INDIRECT("ｄａｔａ!$"&amp;AW$112&amp;"$"&amp;$B363))&lt;&gt;"",0)</f>
        <v>1</v>
      </c>
      <c r="AX363" s="80" cm="1">
        <f t="array" aca="1" ref="AX363" ca="1">_xlfn.IFS(AX364=1,0,TRIM(INDIRECT("ｄａｔａ!$"&amp;AX$112&amp;"$"&amp;$B363))="",1,TRIM(INDIRECT("ｄａｔａ!$"&amp;AX$112&amp;"$"&amp;$B363))&lt;&gt;"",0)</f>
        <v>1</v>
      </c>
      <c r="AY363" s="80" cm="1">
        <f t="array" aca="1" ref="AY363" ca="1">_xlfn.IFS(AY364=1,0,TRIM(INDIRECT("ｄａｔａ!$"&amp;AY$112&amp;"$"&amp;$B363))="",1,TRIM(INDIRECT("ｄａｔａ!$"&amp;AY$112&amp;"$"&amp;$B363))&lt;&gt;"",0)</f>
        <v>1</v>
      </c>
      <c r="AZ363" s="80" cm="1">
        <f t="array" aca="1" ref="AZ363" ca="1">_xlfn.IFS(AZ364=1,0,TRIM(INDIRECT("ｄａｔａ!$"&amp;AZ$112&amp;"$"&amp;$B363))="",1,TRIM(INDIRECT("ｄａｔａ!$"&amp;AZ$112&amp;"$"&amp;$B363))&lt;&gt;"",0)</f>
        <v>1</v>
      </c>
      <c r="BA363" s="80">
        <f ca="1">IF(SUM($BB363:$BP363)=15,1,0)</f>
        <v>1</v>
      </c>
      <c r="BB363" s="80" cm="1">
        <f t="array" aca="1" ref="BB363" ca="1">_xlfn.IFS(BB364=1,0,TRIM(INDIRECT("ｄａｔａ!$"&amp;BB$112&amp;"$"&amp;$B363))="",1,TRIM(INDIRECT("ｄａｔａ!$"&amp;BB$112&amp;"$"&amp;$B363))&lt;&gt;"",0)</f>
        <v>1</v>
      </c>
      <c r="BC363" s="80" cm="1">
        <f t="array" aca="1" ref="BC363" ca="1">_xlfn.IFS(BC364=1,0,TRIM(INDIRECT("ｄａｔａ!$"&amp;BC$112&amp;"$"&amp;$B363))="",1,TRIM(INDIRECT("ｄａｔａ!$"&amp;BC$112&amp;"$"&amp;$B363))&lt;&gt;"",0)</f>
        <v>1</v>
      </c>
      <c r="BD363" s="80" cm="1">
        <f t="array" aca="1" ref="BD363" ca="1">_xlfn.IFS(BD364=1,0,TRIM(INDIRECT("ｄａｔａ!$"&amp;BD$112&amp;"$"&amp;$B363))="",1,TRIM(INDIRECT("ｄａｔａ!$"&amp;BD$112&amp;"$"&amp;$B363))&lt;&gt;"",0)</f>
        <v>1</v>
      </c>
      <c r="BE363" s="80" cm="1">
        <f t="array" aca="1" ref="BE363" ca="1">_xlfn.IFS(BE364=1,0,TRIM(INDIRECT("ｄａｔａ!$"&amp;BE$112&amp;"$"&amp;$B363))="",1,TRIM(INDIRECT("ｄａｔａ!$"&amp;BE$112&amp;"$"&amp;$B363))&lt;&gt;"",0)</f>
        <v>1</v>
      </c>
      <c r="BF363" s="80" cm="1">
        <f t="array" aca="1" ref="BF363" ca="1">_xlfn.IFS(BF364=1,0,TRIM(INDIRECT("ｄａｔａ!$"&amp;BF$112&amp;"$"&amp;$B363))="",1,TRIM(INDIRECT("ｄａｔａ!$"&amp;BF$112&amp;"$"&amp;$B363))&lt;&gt;"",0)</f>
        <v>1</v>
      </c>
      <c r="BG363" s="80" cm="1">
        <f t="array" aca="1" ref="BG363" ca="1">_xlfn.IFS(BG364=1,0,TRIM(INDIRECT("ｄａｔａ!$"&amp;BG$112&amp;"$"&amp;$B363))="",1,TRIM(INDIRECT("ｄａｔａ!$"&amp;BG$112&amp;"$"&amp;$B363))&lt;&gt;"",0)</f>
        <v>1</v>
      </c>
      <c r="BH363" s="80" cm="1">
        <f t="array" aca="1" ref="BH363" ca="1">_xlfn.IFS(BH364=1,0,TRIM(INDIRECT("ｄａｔａ!$"&amp;BH$112&amp;"$"&amp;$B363))="",1,TRIM(INDIRECT("ｄａｔａ!$"&amp;BH$112&amp;"$"&amp;$B363))&lt;&gt;"",0)</f>
        <v>1</v>
      </c>
      <c r="BI363" s="80" cm="1">
        <f t="array" aca="1" ref="BI363" ca="1">_xlfn.IFS(BI364=1,0,TRIM(INDIRECT("ｄａｔａ!$"&amp;BI$112&amp;"$"&amp;$B363))="",1,TRIM(INDIRECT("ｄａｔａ!$"&amp;BI$112&amp;"$"&amp;$B363))&lt;&gt;"",0)</f>
        <v>1</v>
      </c>
      <c r="BJ363" s="80" cm="1">
        <f t="array" aca="1" ref="BJ363" ca="1">_xlfn.IFS(BJ364=1,0,TRIM(INDIRECT("ｄａｔａ!$"&amp;BJ$112&amp;"$"&amp;$B363))="",1,TRIM(INDIRECT("ｄａｔａ!$"&amp;BJ$112&amp;"$"&amp;$B363))&lt;&gt;"",0)</f>
        <v>1</v>
      </c>
      <c r="BK363" s="80" cm="1">
        <f t="array" aca="1" ref="BK363" ca="1">_xlfn.IFS(BK364=1,0,TRIM(INDIRECT("ｄａｔａ!$"&amp;BK$112&amp;"$"&amp;$B363))="",1,TRIM(INDIRECT("ｄａｔａ!$"&amp;BK$112&amp;"$"&amp;$B363))&lt;&gt;"",0)</f>
        <v>1</v>
      </c>
      <c r="BL363" s="80" cm="1">
        <f t="array" aca="1" ref="BL363" ca="1">_xlfn.IFS(BL364=1,0,TRIM(INDIRECT("ｄａｔａ!$"&amp;BL$112&amp;"$"&amp;$B363))="",1,TRIM(INDIRECT("ｄａｔａ!$"&amp;BL$112&amp;"$"&amp;$B363))&lt;&gt;"",0)</f>
        <v>1</v>
      </c>
      <c r="BM363" s="80" cm="1">
        <f t="array" aca="1" ref="BM363" ca="1">_xlfn.IFS(BM364=1,0,TRIM(INDIRECT("ｄａｔａ!$"&amp;BM$112&amp;"$"&amp;$B363))="",1,TRIM(INDIRECT("ｄａｔａ!$"&amp;BM$112&amp;"$"&amp;$B363))&lt;&gt;"",0)</f>
        <v>1</v>
      </c>
      <c r="BN363" s="80" cm="1">
        <f t="array" aca="1" ref="BN363" ca="1">_xlfn.IFS(BN364=1,0,TRIM(INDIRECT("ｄａｔａ!$"&amp;BN$112&amp;"$"&amp;$B363))="",1,TRIM(INDIRECT("ｄａｔａ!$"&amp;BN$112&amp;"$"&amp;$B363))&lt;&gt;"",0)</f>
        <v>1</v>
      </c>
      <c r="BO363" s="80" cm="1">
        <f t="array" aca="1" ref="BO363" ca="1">_xlfn.IFS(BO364=1,0,TRIM(INDIRECT("ｄａｔａ!$"&amp;BO$112&amp;"$"&amp;$B363))="",1,TRIM(INDIRECT("ｄａｔａ!$"&amp;BO$112&amp;"$"&amp;$B363))&lt;&gt;"",0)</f>
        <v>1</v>
      </c>
      <c r="BP363" s="80" cm="1">
        <f t="array" aca="1" ref="BP363" ca="1">_xlfn.IFS(BP364=1,0,TRIM(INDIRECT("ｄａｔａ!$"&amp;BP$112&amp;"$"&amp;$B363))="",1,TRIM(INDIRECT("ｄａｔａ!$"&amp;BP$112&amp;"$"&amp;$B363))&lt;&gt;"",0)</f>
        <v>1</v>
      </c>
    </row>
    <row r="364" spans="1:68" x14ac:dyDescent="0.2">
      <c r="B364" s="80">
        <f>VLOOKUP($A361,$A$11:$B$110,2,FALSE)</f>
        <v>69</v>
      </c>
      <c r="C364" s="80" t="s">
        <v>2430</v>
      </c>
      <c r="D364" s="80" cm="1">
        <f t="array" aca="1" ref="D364" ca="1">IF(ISERROR(INDIRECT("ｄａｔａ!$"&amp;D$112&amp;"$"&amp;$B364)),1,0)</f>
        <v>0</v>
      </c>
      <c r="F364" s="80" cm="1">
        <f t="array" aca="1" ref="F364" ca="1">IF(ISERROR(INDIRECT("ｄａｔａ!$"&amp;F$112&amp;"$"&amp;$B364)),1,0)</f>
        <v>0</v>
      </c>
      <c r="G364" s="80" cm="1">
        <f t="array" aca="1" ref="G364" ca="1">IF(ISERROR(INDIRECT("ｄａｔａ!$"&amp;G$112&amp;"$"&amp;$B364)),1,0)</f>
        <v>0</v>
      </c>
      <c r="H364" s="80" cm="1">
        <f t="array" aca="1" ref="H364" ca="1">IF(ISERROR(INDIRECT("ｄａｔａ!$"&amp;H$112&amp;"$"&amp;$B364)),1,0)</f>
        <v>0</v>
      </c>
      <c r="I364" s="80" cm="1">
        <f t="array" aca="1" ref="I364" ca="1">IF(ISERROR(INDIRECT("ｄａｔａ!$"&amp;I$112&amp;"$"&amp;$B364)),1,0)</f>
        <v>0</v>
      </c>
      <c r="J364" s="80" cm="1">
        <f t="array" aca="1" ref="J364" ca="1">IF(ISERROR(INDIRECT("ｄａｔａ!$"&amp;J$112&amp;"$"&amp;$B364)),1,0)</f>
        <v>0</v>
      </c>
      <c r="K364" s="80" cm="1">
        <f t="array" aca="1" ref="K364" ca="1">IF(ISERROR(INDIRECT("ｄａｔａ!$"&amp;K$112&amp;"$"&amp;$B364)),1,0)</f>
        <v>0</v>
      </c>
      <c r="L364" s="80" cm="1">
        <f t="array" aca="1" ref="L364" ca="1">IF(ISERROR(INDIRECT("ｄａｔａ!$"&amp;L$112&amp;"$"&amp;$B364)),1,0)</f>
        <v>0</v>
      </c>
      <c r="M364" s="80" cm="1">
        <f t="array" aca="1" ref="M364" ca="1">IF(ISERROR(INDIRECT("ｄａｔａ!$"&amp;M$112&amp;"$"&amp;$B364)),1,0)</f>
        <v>0</v>
      </c>
      <c r="N364" s="80" cm="1">
        <f t="array" aca="1" ref="N364" ca="1">IF(ISERROR(INDIRECT("ｄａｔａ!$"&amp;N$112&amp;"$"&amp;$B364)),1,0)</f>
        <v>0</v>
      </c>
      <c r="O364" s="80" cm="1">
        <f t="array" aca="1" ref="O364" ca="1">IF(ISERROR(INDIRECT("ｄａｔａ!$"&amp;O$112&amp;"$"&amp;$B364)),1,0)</f>
        <v>0</v>
      </c>
      <c r="P364" s="80" cm="1">
        <f t="array" aca="1" ref="P364" ca="1">IF(ISERROR(INDIRECT("ｄａｔａ!$"&amp;P$112&amp;"$"&amp;$B364)),1,0)</f>
        <v>0</v>
      </c>
      <c r="Q364" s="80" cm="1">
        <f t="array" aca="1" ref="Q364" ca="1">IF(ISERROR(INDIRECT("ｄａｔａ!$"&amp;Q$112&amp;"$"&amp;$B364)),1,0)</f>
        <v>0</v>
      </c>
      <c r="R364" s="80" cm="1">
        <f t="array" aca="1" ref="R364" ca="1">IF(ISERROR(INDIRECT("ｄａｔａ!$"&amp;R$112&amp;"$"&amp;$B364)),1,0)</f>
        <v>0</v>
      </c>
      <c r="S364" s="80" cm="1">
        <f t="array" aca="1" ref="S364" ca="1">IF(ISERROR(INDIRECT("ｄａｔａ!$"&amp;S$112&amp;"$"&amp;$B364)),1,0)</f>
        <v>0</v>
      </c>
      <c r="T364" s="80" cm="1">
        <f t="array" aca="1" ref="T364" ca="1">IF(ISERROR(INDIRECT("ｄａｔａ!$"&amp;T$112&amp;"$"&amp;$B364)),1,0)</f>
        <v>0</v>
      </c>
      <c r="U364" s="80" cm="1">
        <f t="array" aca="1" ref="U364" ca="1">IF(ISERROR(INDIRECT("ｄａｔａ!$"&amp;U$112&amp;"$"&amp;$B364)),1,0)</f>
        <v>0</v>
      </c>
      <c r="V364" s="80" cm="1">
        <f t="array" aca="1" ref="V364" ca="1">IF(ISERROR(INDIRECT("ｄａｔａ!$"&amp;V$112&amp;"$"&amp;$B364)),1,0)</f>
        <v>0</v>
      </c>
      <c r="W364" s="80" cm="1">
        <f t="array" aca="1" ref="W364" ca="1">IF(ISERROR(INDIRECT("ｄａｔａ!$"&amp;W$112&amp;"$"&amp;$B364)),1,0)</f>
        <v>0</v>
      </c>
      <c r="X364" s="80">
        <f ca="1">IF(SUM($Y362:$AO362,$Y364:$AO364)&gt;0,1,0)</f>
        <v>0</v>
      </c>
      <c r="Y364" s="80" cm="1">
        <f t="array" aca="1" ref="Y364" ca="1">IF(ISERROR(INDIRECT("ｄａｔａ!$"&amp;Y$112&amp;"$"&amp;$B364)),1,0)</f>
        <v>0</v>
      </c>
      <c r="Z364" s="80" cm="1">
        <f t="array" aca="1" ref="Z364" ca="1">IF(ISERROR(INDIRECT("ｄａｔａ!$"&amp;Z$112&amp;"$"&amp;$B364)),1,0)</f>
        <v>0</v>
      </c>
      <c r="AA364" s="80" cm="1">
        <f t="array" aca="1" ref="AA364" ca="1">IF(ISERROR(INDIRECT("ｄａｔａ!$"&amp;AA$112&amp;"$"&amp;$B364)),1,0)</f>
        <v>0</v>
      </c>
      <c r="AB364" s="80" cm="1">
        <f t="array" aca="1" ref="AB364" ca="1">IF(ISERROR(INDIRECT("ｄａｔａ!$"&amp;AB$112&amp;"$"&amp;$B364)),1,0)</f>
        <v>0</v>
      </c>
      <c r="AC364" s="80" cm="1">
        <f t="array" aca="1" ref="AC364" ca="1">IF(ISERROR(INDIRECT("ｄａｔａ!$"&amp;AC$112&amp;"$"&amp;$B364)),1,0)</f>
        <v>0</v>
      </c>
      <c r="AD364" s="80" cm="1">
        <f t="array" aca="1" ref="AD364" ca="1">IF(ISERROR(INDIRECT("ｄａｔａ!$"&amp;AD$112&amp;"$"&amp;$B364)),1,0)</f>
        <v>0</v>
      </c>
      <c r="AE364" s="80" cm="1">
        <f t="array" aca="1" ref="AE364" ca="1">IF(ISERROR(INDIRECT("ｄａｔａ!$"&amp;AE$112&amp;"$"&amp;$B364)),1,0)</f>
        <v>0</v>
      </c>
      <c r="AF364" s="80" cm="1">
        <f t="array" aca="1" ref="AF364" ca="1">IF(ISERROR(INDIRECT("ｄａｔａ!$"&amp;AF$112&amp;"$"&amp;$B364)),1,0)</f>
        <v>0</v>
      </c>
      <c r="AG364" s="80" cm="1">
        <f t="array" aca="1" ref="AG364" ca="1">IF(ISERROR(INDIRECT("ｄａｔａ!$"&amp;AG$112&amp;"$"&amp;$B364)),1,0)</f>
        <v>0</v>
      </c>
      <c r="AH364" s="80" cm="1">
        <f t="array" aca="1" ref="AH364" ca="1">IF(ISERROR(INDIRECT("ｄａｔａ!$"&amp;AH$112&amp;"$"&amp;$B364)),1,0)</f>
        <v>0</v>
      </c>
      <c r="AI364" s="80" cm="1">
        <f t="array" aca="1" ref="AI364" ca="1">IF(ISERROR(INDIRECT("ｄａｔａ!$"&amp;AI$112&amp;"$"&amp;$B364)),1,0)</f>
        <v>0</v>
      </c>
      <c r="AJ364" s="80" cm="1">
        <f t="array" aca="1" ref="AJ364" ca="1">IF(ISERROR(INDIRECT("ｄａｔａ!$"&amp;AJ$112&amp;"$"&amp;$B364)),1,0)</f>
        <v>0</v>
      </c>
      <c r="AK364" s="80" cm="1">
        <f t="array" aca="1" ref="AK364" ca="1">IF(ISERROR(INDIRECT("ｄａｔａ!$"&amp;AK$112&amp;"$"&amp;$B364)),1,0)</f>
        <v>0</v>
      </c>
      <c r="AL364" s="80" cm="1">
        <f t="array" aca="1" ref="AL364" ca="1">IF(ISERROR(INDIRECT("ｄａｔａ!$"&amp;AL$112&amp;"$"&amp;$B364)),1,0)</f>
        <v>0</v>
      </c>
      <c r="AM364" s="80" cm="1">
        <f t="array" aca="1" ref="AM364" ca="1">IF(ISERROR(INDIRECT("ｄａｔａ!$"&amp;AM$112&amp;"$"&amp;$B364)),1,0)</f>
        <v>0</v>
      </c>
      <c r="AN364" s="80" cm="1">
        <f t="array" aca="1" ref="AN364" ca="1">IF(ISERROR(INDIRECT("ｄａｔａ!$"&amp;AN$112&amp;"$"&amp;$B364)),1,0)</f>
        <v>0</v>
      </c>
      <c r="AO364" s="80" cm="1">
        <f t="array" aca="1" ref="AO364" ca="1">IF(ISERROR(INDIRECT("ｄａｔａ!$"&amp;AO$112&amp;"$"&amp;$B364)),1,0)</f>
        <v>0</v>
      </c>
      <c r="AP364" s="80">
        <f ca="1">IF(SUM($AQ362:$AZ362,$AQ364:$AZ364)&gt;0,1,0)</f>
        <v>0</v>
      </c>
      <c r="AQ364" s="80" cm="1">
        <f t="array" aca="1" ref="AQ364" ca="1">IF(ISERROR(INDIRECT("ｄａｔａ!$"&amp;AQ$112&amp;"$"&amp;$B364)),1,0)</f>
        <v>0</v>
      </c>
      <c r="AR364" s="80" cm="1">
        <f t="array" aca="1" ref="AR364" ca="1">IF(ISERROR(INDIRECT("ｄａｔａ!$"&amp;AR$112&amp;"$"&amp;$B364)),1,0)</f>
        <v>0</v>
      </c>
      <c r="AS364" s="80" cm="1">
        <f t="array" aca="1" ref="AS364" ca="1">IF(ISERROR(INDIRECT("ｄａｔａ!$"&amp;AS$112&amp;"$"&amp;$B364)),1,0)</f>
        <v>0</v>
      </c>
      <c r="AT364" s="80" cm="1">
        <f t="array" aca="1" ref="AT364" ca="1">IF(ISERROR(INDIRECT("ｄａｔａ!$"&amp;AT$112&amp;"$"&amp;$B364)),1,0)</f>
        <v>0</v>
      </c>
      <c r="AU364" s="80" cm="1">
        <f t="array" aca="1" ref="AU364" ca="1">IF(ISERROR(INDIRECT("ｄａｔａ!$"&amp;AU$112&amp;"$"&amp;$B364)),1,0)</f>
        <v>0</v>
      </c>
      <c r="AV364" s="80" cm="1">
        <f t="array" aca="1" ref="AV364" ca="1">IF(ISERROR(INDIRECT("ｄａｔａ!$"&amp;AV$112&amp;"$"&amp;$B364)),1,0)</f>
        <v>0</v>
      </c>
      <c r="AW364" s="80" cm="1">
        <f t="array" aca="1" ref="AW364" ca="1">IF(ISERROR(INDIRECT("ｄａｔａ!$"&amp;AW$112&amp;"$"&amp;$B364)),1,0)</f>
        <v>0</v>
      </c>
      <c r="AX364" s="80" cm="1">
        <f t="array" aca="1" ref="AX364" ca="1">IF(ISERROR(INDIRECT("ｄａｔａ!$"&amp;AX$112&amp;"$"&amp;$B364)),1,0)</f>
        <v>0</v>
      </c>
      <c r="AY364" s="80" cm="1">
        <f t="array" aca="1" ref="AY364" ca="1">IF(ISERROR(INDIRECT("ｄａｔａ!$"&amp;AY$112&amp;"$"&amp;$B364)),1,0)</f>
        <v>0</v>
      </c>
      <c r="AZ364" s="80" cm="1">
        <f t="array" aca="1" ref="AZ364" ca="1">IF(ISERROR(INDIRECT("ｄａｔａ!$"&amp;AZ$112&amp;"$"&amp;$B364)),1,0)</f>
        <v>0</v>
      </c>
      <c r="BA364" s="80">
        <f ca="1">IF(SUM($BB362:$BP362,$BB364:$BP364)&gt;0,1,0)</f>
        <v>0</v>
      </c>
      <c r="BB364" s="80" cm="1">
        <f t="array" aca="1" ref="BB364" ca="1">IF(ISERROR(INDIRECT("ｄａｔａ!$"&amp;BB$112&amp;"$"&amp;$B364)),1,0)</f>
        <v>0</v>
      </c>
      <c r="BC364" s="80" cm="1">
        <f t="array" aca="1" ref="BC364" ca="1">IF(ISERROR(INDIRECT("ｄａｔａ!$"&amp;BC$112&amp;"$"&amp;$B364)),1,0)</f>
        <v>0</v>
      </c>
      <c r="BD364" s="80" cm="1">
        <f t="array" aca="1" ref="BD364" ca="1">IF(ISERROR(INDIRECT("ｄａｔａ!$"&amp;BD$112&amp;"$"&amp;$B364)),1,0)</f>
        <v>0</v>
      </c>
      <c r="BE364" s="80" cm="1">
        <f t="array" aca="1" ref="BE364" ca="1">IF(ISERROR(INDIRECT("ｄａｔａ!$"&amp;BE$112&amp;"$"&amp;$B364)),1,0)</f>
        <v>0</v>
      </c>
      <c r="BF364" s="80" cm="1">
        <f t="array" aca="1" ref="BF364" ca="1">IF(ISERROR(INDIRECT("ｄａｔａ!$"&amp;BF$112&amp;"$"&amp;$B364)),1,0)</f>
        <v>0</v>
      </c>
      <c r="BG364" s="80" cm="1">
        <f t="array" aca="1" ref="BG364" ca="1">IF(ISERROR(INDIRECT("ｄａｔａ!$"&amp;BG$112&amp;"$"&amp;$B364)),1,0)</f>
        <v>0</v>
      </c>
      <c r="BH364" s="80" cm="1">
        <f t="array" aca="1" ref="BH364" ca="1">IF(ISERROR(INDIRECT("ｄａｔａ!$"&amp;BH$112&amp;"$"&amp;$B364)),1,0)</f>
        <v>0</v>
      </c>
      <c r="BI364" s="80" cm="1">
        <f t="array" aca="1" ref="BI364" ca="1">IF(ISERROR(INDIRECT("ｄａｔａ!$"&amp;BI$112&amp;"$"&amp;$B364)),1,0)</f>
        <v>0</v>
      </c>
      <c r="BJ364" s="80" cm="1">
        <f t="array" aca="1" ref="BJ364" ca="1">IF(ISERROR(INDIRECT("ｄａｔａ!$"&amp;BJ$112&amp;"$"&amp;$B364)),1,0)</f>
        <v>0</v>
      </c>
      <c r="BK364" s="80" cm="1">
        <f t="array" aca="1" ref="BK364" ca="1">IF(ISERROR(INDIRECT("ｄａｔａ!$"&amp;BK$112&amp;"$"&amp;$B364)),1,0)</f>
        <v>0</v>
      </c>
      <c r="BL364" s="80" cm="1">
        <f t="array" aca="1" ref="BL364" ca="1">IF(ISERROR(INDIRECT("ｄａｔａ!$"&amp;BL$112&amp;"$"&amp;$B364)),1,0)</f>
        <v>0</v>
      </c>
      <c r="BM364" s="80" cm="1">
        <f t="array" aca="1" ref="BM364" ca="1">IF(ISERROR(INDIRECT("ｄａｔａ!$"&amp;BM$112&amp;"$"&amp;$B364)),1,0)</f>
        <v>0</v>
      </c>
      <c r="BN364" s="80" cm="1">
        <f t="array" aca="1" ref="BN364" ca="1">IF(ISERROR(INDIRECT("ｄａｔａ!$"&amp;BN$112&amp;"$"&amp;$B364)),1,0)</f>
        <v>0</v>
      </c>
      <c r="BO364" s="80" cm="1">
        <f t="array" aca="1" ref="BO364" ca="1">IF(ISERROR(INDIRECT("ｄａｔａ!$"&amp;BO$112&amp;"$"&amp;$B364)),1,0)</f>
        <v>0</v>
      </c>
      <c r="BP364" s="80" cm="1">
        <f t="array" aca="1" ref="BP364" ca="1">IF(ISERROR(INDIRECT("ｄａｔａ!$"&amp;BP$112&amp;"$"&amp;$B364)),1,0)</f>
        <v>0</v>
      </c>
    </row>
    <row r="365" spans="1:68" x14ac:dyDescent="0.2">
      <c r="A365" s="80" t="s">
        <v>2381</v>
      </c>
      <c r="B365" s="80">
        <f>VLOOKUP($A365,$A$11:$B$110,2,FALSE)</f>
        <v>70</v>
      </c>
      <c r="C365" s="80" t="s">
        <v>2435</v>
      </c>
      <c r="D365" s="80" cm="1">
        <f t="array" aca="1" ref="D365" ca="1">_xlfn.IFS(D366=1,0,D367=1,0,AND(INDIRECT("ｄａｔａ!$"&amp;D$112&amp;"$"&amp;$B365)&lt;=INDIRECT("kikan!$Q$11"),INDIRECT("ｄａｔａ!$"&amp;D$112&amp;"$"&amp;$B365)&gt;=INDIRECT("kikan!$K$11")),0,TRUE,1)</f>
        <v>0</v>
      </c>
      <c r="F365" s="80">
        <v>0</v>
      </c>
      <c r="G365" s="80">
        <v>0</v>
      </c>
      <c r="H365" s="80">
        <v>0</v>
      </c>
      <c r="I365" s="80" cm="1">
        <f t="array" aca="1" ref="I365" ca="1">_xlfn.IFS(I366=1,0,I367=1,0,INDIRECT("ｄａｔａ!$"&amp;I$112&amp;"$"&amp;$B365)&gt;=INDIRECT("kikan!$I$11"),0,TRUE,1)</f>
        <v>0</v>
      </c>
      <c r="J365" s="80" cm="1">
        <f t="array" aca="1" ref="J365" ca="1">_xlfn.IFS(D368=1,0,I365=1,0,J366=1,0,I367=1,0,J367=1,0,INDIRECT("ｄａｔａ!$"&amp;I$112&amp;"$"&amp;$B365)&gt;INDIRECT("kikan!$I$11"),0,INDIRECT("ｄａｔａ!$"&amp;J$112&amp;"$"&amp;$B365)&gt;=INDIRECT("ｄａｔａ!$"&amp;D$112&amp;"$"&amp;$B365),0,TRUE,1)</f>
        <v>0</v>
      </c>
      <c r="K365" s="80" cm="1">
        <f t="array" aca="1" ref="K365" ca="1">_xlfn.IFS(K366=1,0,K367=1,0,AND(INDIRECT("ｄａｔａ!$"&amp;K$112&amp;"$"&amp;$B366)&gt;0,INDIRECT("ｄａｔａ!$"&amp;K$112&amp;"$"&amp;$B366)&lt;10000),0,TRUE,1)</f>
        <v>0</v>
      </c>
      <c r="L365" s="80" cm="1">
        <f t="array" aca="1" ref="L365" ca="1">_xlfn.IFS(L366=1,0,L367=1,0,INDIRECT("ｄａｔａ!$"&amp;L$112&amp;"$"&amp;$B365)&lt;20000,1,TRUE,0)</f>
        <v>0</v>
      </c>
      <c r="M365" s="80">
        <v>0</v>
      </c>
      <c r="N365" s="80">
        <v>0</v>
      </c>
      <c r="O365" s="80" cm="1">
        <f t="array" aca="1" ref="O365" ca="1">_xlfn.IFS(O368=1,0,INDIRECT("ｄａｔａ!$"&amp;O$112&amp;"$"&amp;$B366)=4,1,TRUE,0)</f>
        <v>0</v>
      </c>
      <c r="P365" s="80" cm="1">
        <f t="array" aca="1" ref="P365" ca="1">_xlfn.IFS(P368=1,0,AND(INDIRECT("ｄａｔａ!$"&amp;P$112&amp;"$"&amp;$B366)&lt;=3,INDIRECT("ｄａｔａ!$"&amp;P$112&amp;"$"&amp;$B366)&gt;0),1,TRUE,0)</f>
        <v>0</v>
      </c>
      <c r="Q365" s="80" cm="1">
        <f t="array" aca="1" ref="Q365" ca="1">_xlfn.IFS(Q368=1,0,INDIRECT("ｄａｔａ!$"&amp;Q$112&amp;"$"&amp;$B365)=1,1,TRUE,0)</f>
        <v>0</v>
      </c>
      <c r="R365" s="80">
        <v>0</v>
      </c>
      <c r="S365" s="80">
        <v>0</v>
      </c>
      <c r="T365" s="80">
        <v>0</v>
      </c>
      <c r="U365" s="80">
        <v>0</v>
      </c>
      <c r="V365" s="80">
        <v>0</v>
      </c>
      <c r="W365" s="80">
        <v>0</v>
      </c>
      <c r="X365" s="80">
        <f ca="1">IF(AND(SUM($Y365:$AO365)=0,17-SUM($Y367:$AO367)&gt;1),1,0)</f>
        <v>0</v>
      </c>
      <c r="Y365" s="80" cm="1">
        <f t="array" aca="1" ref="Y365" ca="1">_xlfn.IFS(Y368=1,0,INDIRECT("ｄａｔａ!$"&amp;Y$112&amp;"$"&amp;$B365)=2,1,TRUE,0)</f>
        <v>0</v>
      </c>
      <c r="Z365" s="80" cm="1">
        <f t="array" aca="1" ref="Z365" ca="1">_xlfn.IFS(Z368=1,0,INDIRECT("ｄａｔａ!$"&amp;Z$112&amp;"$"&amp;$B365)=2,1,TRUE,0)</f>
        <v>0</v>
      </c>
      <c r="AA365" s="80" cm="1">
        <f t="array" aca="1" ref="AA365" ca="1">_xlfn.IFS(AA368=1,0,INDIRECT("ｄａｔａ!$"&amp;AA$112&amp;"$"&amp;$B365)=2,1,TRUE,0)</f>
        <v>0</v>
      </c>
      <c r="AB365" s="80" cm="1">
        <f t="array" aca="1" ref="AB365" ca="1">_xlfn.IFS(AB368=1,0,INDIRECT("ｄａｔａ!$"&amp;AB$112&amp;"$"&amp;$B365)=2,1,TRUE,0)</f>
        <v>0</v>
      </c>
      <c r="AC365" s="80" cm="1">
        <f t="array" aca="1" ref="AC365" ca="1">_xlfn.IFS(AC368=1,0,INDIRECT("ｄａｔａ!$"&amp;AC$112&amp;"$"&amp;$B365)=2,1,TRUE,0)</f>
        <v>0</v>
      </c>
      <c r="AD365" s="80" cm="1">
        <f t="array" aca="1" ref="AD365" ca="1">_xlfn.IFS(AD368=1,0,INDIRECT("ｄａｔａ!$"&amp;AD$112&amp;"$"&amp;$B365)=2,1,TRUE,0)</f>
        <v>0</v>
      </c>
      <c r="AE365" s="80" cm="1">
        <f t="array" aca="1" ref="AE365" ca="1">_xlfn.IFS(AE368=1,0,INDIRECT("ｄａｔａ!$"&amp;AE$112&amp;"$"&amp;$B365)=2,1,TRUE,0)</f>
        <v>0</v>
      </c>
      <c r="AF365" s="80" cm="1">
        <f t="array" aca="1" ref="AF365" ca="1">_xlfn.IFS(AF368=1,0,INDIRECT("ｄａｔａ!$"&amp;AF$112&amp;"$"&amp;$B365)=2,1,TRUE,0)</f>
        <v>0</v>
      </c>
      <c r="AG365" s="80" cm="1">
        <f t="array" aca="1" ref="AG365" ca="1">_xlfn.IFS(AG368=1,0,INDIRECT("ｄａｔａ!$"&amp;AG$112&amp;"$"&amp;$B365)=2,1,TRUE,0)</f>
        <v>0</v>
      </c>
      <c r="AH365" s="80" cm="1">
        <f t="array" aca="1" ref="AH365" ca="1">_xlfn.IFS(AH368=1,0,INDIRECT("ｄａｔａ!$"&amp;AH$112&amp;"$"&amp;$B365)=2,1,TRUE,0)</f>
        <v>0</v>
      </c>
      <c r="AI365" s="80" cm="1">
        <f t="array" aca="1" ref="AI365" ca="1">_xlfn.IFS(AI368=1,0,INDIRECT("ｄａｔａ!$"&amp;AI$112&amp;"$"&amp;$B365)=2,1,TRUE,0)</f>
        <v>0</v>
      </c>
      <c r="AJ365" s="80" cm="1">
        <f t="array" aca="1" ref="AJ365" ca="1">_xlfn.IFS(AJ368=1,0,INDIRECT("ｄａｔａ!$"&amp;AJ$112&amp;"$"&amp;$B365)=2,1,TRUE,0)</f>
        <v>0</v>
      </c>
      <c r="AK365" s="80" cm="1">
        <f t="array" aca="1" ref="AK365" ca="1">_xlfn.IFS(AK368=1,0,INDIRECT("ｄａｔａ!$"&amp;AK$112&amp;"$"&amp;$B365)=2,1,TRUE,0)</f>
        <v>0</v>
      </c>
      <c r="AL365" s="80" cm="1">
        <f t="array" aca="1" ref="AL365" ca="1">_xlfn.IFS(AL368=1,0,INDIRECT("ｄａｔａ!$"&amp;AL$112&amp;"$"&amp;$B365)=2,1,TRUE,0)</f>
        <v>0</v>
      </c>
      <c r="AM365" s="80" cm="1">
        <f t="array" aca="1" ref="AM365" ca="1">_xlfn.IFS(AM368=1,0,INDIRECT("ｄａｔａ!$"&amp;AM$112&amp;"$"&amp;$B365)=2,1,TRUE,0)</f>
        <v>0</v>
      </c>
      <c r="AN365" s="80" cm="1">
        <f t="array" aca="1" ref="AN365" ca="1">_xlfn.IFS(AN368=1,0,INDIRECT("ｄａｔａ!$"&amp;AN$112&amp;"$"&amp;$B365)=2,1,TRUE,0)</f>
        <v>0</v>
      </c>
      <c r="AO365" s="80" cm="1">
        <f t="array" aca="1" ref="AO365" ca="1">_xlfn.IFS(AO368=1,0,INDIRECT("ｄａｔａ!$"&amp;AO$112&amp;"$"&amp;$B365)=2,1,TRUE,0)</f>
        <v>0</v>
      </c>
      <c r="AP365" s="80">
        <f ca="1">IF(AND(SUM($AQ365:$AZ365)=0,10-SUM($AQ367:$AZ367)&gt;1),1,0)</f>
        <v>0</v>
      </c>
      <c r="AQ365" s="80" cm="1">
        <f t="array" aca="1" ref="AQ365" ca="1">_xlfn.IFS(AQ368=1,0,INDIRECT("ｄａｔａ!$"&amp;AQ$112&amp;"$"&amp;$B365)=2,1,TRUE,0)</f>
        <v>0</v>
      </c>
      <c r="AR365" s="80" cm="1">
        <f t="array" aca="1" ref="AR365" ca="1">_xlfn.IFS(AR368=1,0,INDIRECT("ｄａｔａ!$"&amp;AR$112&amp;"$"&amp;$B365)=2,1,TRUE,0)</f>
        <v>0</v>
      </c>
      <c r="AS365" s="80" cm="1">
        <f t="array" aca="1" ref="AS365" ca="1">_xlfn.IFS(AS368=1,0,INDIRECT("ｄａｔａ!$"&amp;AS$112&amp;"$"&amp;$B365)=2,1,TRUE,0)</f>
        <v>0</v>
      </c>
      <c r="AT365" s="80" cm="1">
        <f t="array" aca="1" ref="AT365" ca="1">_xlfn.IFS(AT368=1,0,INDIRECT("ｄａｔａ!$"&amp;AT$112&amp;"$"&amp;$B365)=2,1,TRUE,0)</f>
        <v>0</v>
      </c>
      <c r="AU365" s="80" cm="1">
        <f t="array" aca="1" ref="AU365" ca="1">_xlfn.IFS(AU368=1,0,INDIRECT("ｄａｔａ!$"&amp;AU$112&amp;"$"&amp;$B365)=2,1,TRUE,0)</f>
        <v>0</v>
      </c>
      <c r="AV365" s="80" cm="1">
        <f t="array" aca="1" ref="AV365" ca="1">_xlfn.IFS(AV368=1,0,INDIRECT("ｄａｔａ!$"&amp;AV$112&amp;"$"&amp;$B365)=2,1,TRUE,0)</f>
        <v>0</v>
      </c>
      <c r="AW365" s="80" cm="1">
        <f t="array" aca="1" ref="AW365" ca="1">_xlfn.IFS(AW368=1,0,INDIRECT("ｄａｔａ!$"&amp;AW$112&amp;"$"&amp;$B365)=2,1,TRUE,0)</f>
        <v>0</v>
      </c>
      <c r="AX365" s="80" cm="1">
        <f t="array" aca="1" ref="AX365" ca="1">_xlfn.IFS(AX368=1,0,INDIRECT("ｄａｔａ!$"&amp;AX$112&amp;"$"&amp;$B365)=2,1,TRUE,0)</f>
        <v>0</v>
      </c>
      <c r="AY365" s="80" cm="1">
        <f t="array" aca="1" ref="AY365" ca="1">_xlfn.IFS(AY368=1,0,INDIRECT("ｄａｔａ!$"&amp;AY$112&amp;"$"&amp;$B365)=2,1,TRUE,0)</f>
        <v>0</v>
      </c>
      <c r="AZ365" s="80" cm="1">
        <f t="array" aca="1" ref="AZ365" ca="1">_xlfn.IFS(AZ368=1,0,INDIRECT("ｄａｔａ!$"&amp;AZ$112&amp;"$"&amp;$B365)=2,1,TRUE,0)</f>
        <v>0</v>
      </c>
      <c r="BA365" s="80">
        <f ca="1">IF(AND(SUM($BB365:$BP365)=0,15-SUM($BB367:$BP367)&gt;1),1,0)</f>
        <v>0</v>
      </c>
      <c r="BB365" s="80" cm="1">
        <f t="array" aca="1" ref="BB365" ca="1">_xlfn.IFS(BB368=1,0,INDIRECT("ｄａｔａ!$"&amp;BB$112&amp;"$"&amp;$B365)=2,1,TRUE,0)</f>
        <v>0</v>
      </c>
      <c r="BC365" s="80" cm="1">
        <f t="array" aca="1" ref="BC365" ca="1">_xlfn.IFS(BC368=1,0,INDIRECT("ｄａｔａ!$"&amp;BC$112&amp;"$"&amp;$B365)=2,1,TRUE,0)</f>
        <v>0</v>
      </c>
      <c r="BD365" s="80" cm="1">
        <f t="array" aca="1" ref="BD365" ca="1">_xlfn.IFS(BD368=1,0,INDIRECT("ｄａｔａ!$"&amp;BD$112&amp;"$"&amp;$B365)=2,1,TRUE,0)</f>
        <v>0</v>
      </c>
      <c r="BE365" s="80" cm="1">
        <f t="array" aca="1" ref="BE365" ca="1">_xlfn.IFS(BE368=1,0,INDIRECT("ｄａｔａ!$"&amp;BE$112&amp;"$"&amp;$B365)=2,1,TRUE,0)</f>
        <v>0</v>
      </c>
      <c r="BF365" s="80" cm="1">
        <f t="array" aca="1" ref="BF365" ca="1">_xlfn.IFS(BF368=1,0,INDIRECT("ｄａｔａ!$"&amp;BF$112&amp;"$"&amp;$B365)=2,1,TRUE,0)</f>
        <v>0</v>
      </c>
      <c r="BG365" s="80" cm="1">
        <f t="array" aca="1" ref="BG365" ca="1">_xlfn.IFS(BG368=1,0,INDIRECT("ｄａｔａ!$"&amp;BG$112&amp;"$"&amp;$B365)=2,1,TRUE,0)</f>
        <v>0</v>
      </c>
      <c r="BH365" s="80" cm="1">
        <f t="array" aca="1" ref="BH365" ca="1">_xlfn.IFS(BH368=1,0,INDIRECT("ｄａｔａ!$"&amp;BH$112&amp;"$"&amp;$B365)=2,1,TRUE,0)</f>
        <v>0</v>
      </c>
      <c r="BI365" s="80" cm="1">
        <f t="array" aca="1" ref="BI365" ca="1">_xlfn.IFS(BI368=1,0,INDIRECT("ｄａｔａ!$"&amp;BI$112&amp;"$"&amp;$B365)=2,1,TRUE,0)</f>
        <v>0</v>
      </c>
      <c r="BJ365" s="80" cm="1">
        <f t="array" aca="1" ref="BJ365" ca="1">_xlfn.IFS(BJ368=1,0,INDIRECT("ｄａｔａ!$"&amp;BJ$112&amp;"$"&amp;$B365)=2,1,TRUE,0)</f>
        <v>0</v>
      </c>
      <c r="BK365" s="80" cm="1">
        <f t="array" aca="1" ref="BK365" ca="1">_xlfn.IFS(BK368=1,0,INDIRECT("ｄａｔａ!$"&amp;BK$112&amp;"$"&amp;$B365)=2,1,TRUE,0)</f>
        <v>0</v>
      </c>
      <c r="BL365" s="80" cm="1">
        <f t="array" aca="1" ref="BL365" ca="1">_xlfn.IFS(BL368=1,0,INDIRECT("ｄａｔａ!$"&amp;BL$112&amp;"$"&amp;$B365)=2,1,TRUE,0)</f>
        <v>0</v>
      </c>
      <c r="BM365" s="80" cm="1">
        <f t="array" aca="1" ref="BM365" ca="1">_xlfn.IFS(BM368=1,0,INDIRECT("ｄａｔａ!$"&amp;BM$112&amp;"$"&amp;$B365)=2,1,TRUE,0)</f>
        <v>0</v>
      </c>
      <c r="BN365" s="80" cm="1">
        <f t="array" aca="1" ref="BN365" ca="1">_xlfn.IFS(BN368=1,0,INDIRECT("ｄａｔａ!$"&amp;BN$112&amp;"$"&amp;$B365)=2,1,TRUE,0)</f>
        <v>0</v>
      </c>
      <c r="BO365" s="80" cm="1">
        <f t="array" aca="1" ref="BO365" ca="1">_xlfn.IFS(BO368=1,0,INDIRECT("ｄａｔａ!$"&amp;BO$112&amp;"$"&amp;$B365)=2,1,TRUE,0)</f>
        <v>0</v>
      </c>
      <c r="BP365" s="80" cm="1">
        <f t="array" aca="1" ref="BP365" ca="1">_xlfn.IFS(BP368=1,0,INDIRECT("ｄａｔａ!$"&amp;BP$112&amp;"$"&amp;$B365)=2,1,TRUE,0)</f>
        <v>0</v>
      </c>
    </row>
    <row r="366" spans="1:68" x14ac:dyDescent="0.2">
      <c r="B366" s="80">
        <f>VLOOKUP($A365,$A$11:$B$110,2,FALSE)</f>
        <v>70</v>
      </c>
      <c r="C366" s="80" t="s">
        <v>2437</v>
      </c>
      <c r="D366" s="80" cm="1">
        <f t="array" aca="1" ref="D366" ca="1">_xlfn.IFS(D367=1,0,AND(ISNUMBER(INDIRECT("ｄａｔａ!$"&amp;D$112&amp;"$"&amp;$B366)),INDIRECT("ｄａｔａ!$"&amp;D$112&amp;"$"&amp;$B366)&lt;=12,INDIRECT("ｄａｔａ!$"&amp;D$112&amp;"$"&amp;$B366)&gt;=1),0,TRUE,1)</f>
        <v>1</v>
      </c>
      <c r="F366" s="80">
        <v>0</v>
      </c>
      <c r="G366" s="80">
        <v>0</v>
      </c>
      <c r="H366" s="80">
        <v>0</v>
      </c>
      <c r="I366" s="80" cm="1">
        <f t="array" aca="1" ref="I366" ca="1">_xlfn.IFS(I367=1,0,AND(ISNUMBER(INDIRECT("ｄａｔａ!$"&amp;I$112&amp;"$"&amp;$B366)),LEN(INDIRECT("ｄａｔａ!$"&amp;I$112&amp;"$"&amp;$B366))=4),0,TRUE,1)</f>
        <v>0</v>
      </c>
      <c r="J366" s="80" cm="1">
        <f t="array" aca="1" ref="J366" ca="1">_xlfn.IFS(J367=1,0,AND(ISNUMBER(INDIRECT("ｄａｔａ!$"&amp;J$112&amp;"$"&amp;$B366)),INDIRECT("ｄａｔａ!$"&amp;J$112&amp;"$"&amp;$B366)&lt;=12,INDIRECT("ｄａｔａ!$"&amp;J$112&amp;"$"&amp;$B366)&gt;=1),0,TRUE,1)</f>
        <v>0</v>
      </c>
      <c r="K366" s="80" cm="1">
        <f t="array" aca="1" ref="K366" ca="1">_xlfn.IFS(K367=1,0,ISNUMBER(INDIRECT("ｄａｔａ!$"&amp;K$112&amp;"$"&amp;$B366)),0,TRUE,1)</f>
        <v>0</v>
      </c>
      <c r="L366" s="80" cm="1">
        <f t="array" aca="1" ref="L366" ca="1">_xlfn.IFS(L367=1,0,AND(ISNUMBER(INDIRECT("ｄａｔａ!$"&amp;L$112&amp;"$"&amp;$B366)),INDIRECT("ｄａｔａ!$"&amp;L$112&amp;"$"&amp;$B366)&gt;0),0,TRUE,1)</f>
        <v>0</v>
      </c>
      <c r="M366" s="80" cm="1">
        <f t="array" aca="1" ref="M366" ca="1">_xlfn.IFS(M367=1,0,AND(INDIRECT("ｄａｔａ!$"&amp;M$112&amp;"$"&amp;$B366)&lt;=5,INDIRECT("ｄａｔａ!$"&amp;M$112&amp;"$"&amp;$B366)&gt;0),0,TRUE,1)</f>
        <v>0</v>
      </c>
      <c r="N366" s="80" cm="1">
        <f t="array" aca="1" ref="N366" ca="1">_xlfn.IFS(N367=1,0,AND(INDIRECT("ｄａｔａ!$"&amp;N$112&amp;"$"&amp;$B366)&lt;=2,INDIRECT("ｄａｔａ!$"&amp;N$112&amp;"$"&amp;$B366)&gt;0),0,TRUE,1)</f>
        <v>0</v>
      </c>
      <c r="O366" s="80" cm="1">
        <f t="array" aca="1" ref="O366" ca="1">_xlfn.IFS(O367=1,0,AND(INDIRECT("ｄａｔａ!$"&amp;O$112&amp;"$"&amp;$B366)&lt;=4,INDIRECT("ｄａｔａ!$"&amp;O$112&amp;"$"&amp;$B366)&gt;0),0,TRUE,1)</f>
        <v>0</v>
      </c>
      <c r="P366" s="80" cm="1">
        <f t="array" aca="1" ref="P366" ca="1">_xlfn.IFS(P367=1,0,AND(INDIRECT("ｄａｔａ!$"&amp;P$112&amp;"$"&amp;$B366)&lt;=3,INDIRECT("ｄａｔａ!$"&amp;P$112&amp;"$"&amp;$B366)&gt;0),0,TRUE,1)</f>
        <v>0</v>
      </c>
      <c r="Q366" s="80" cm="1">
        <f t="array" aca="1" ref="Q366" ca="1">_xlfn.IFS(Q367=1,0,AND(INDIRECT("ｄａｔａ!$"&amp;Q$112&amp;"$"&amp;$B366)&lt;=2,INDIRECT("ｄａｔａ!$"&amp;Q$112&amp;"$"&amp;$B366)&gt;0),0,TRUE,1)</f>
        <v>0</v>
      </c>
      <c r="R366" s="80" cm="1">
        <f t="array" aca="1" ref="R366" ca="1">_xlfn.IFS(R367=1,0,AND(INDIRECT("ｄａｔａ!$"&amp;R$112&amp;"$"&amp;$B366)&lt;=10,INDIRECT("ｄａｔａ!$"&amp;R$112&amp;"$"&amp;$B366)&gt;0),0,TRUE,1)</f>
        <v>0</v>
      </c>
      <c r="S366" s="80" cm="1">
        <f t="array" aca="1" ref="S366" ca="1">_xlfn.IFS(S367=1,0,AND(INDIRECT("ｄａｔａ!$"&amp;S$112&amp;"$"&amp;$B366)&lt;=5,INDIRECT("ｄａｔａ!$"&amp;S$112&amp;"$"&amp;$B366)&gt;0),0,TRUE,1)</f>
        <v>0</v>
      </c>
      <c r="T366" s="80" cm="1">
        <f t="array" aca="1" ref="T366" ca="1">_xlfn.IFS(T367=1,0,AND(INDIRECT("ｄａｔａ!$"&amp;T$112&amp;"$"&amp;$B366)&lt;=9,INDIRECT("ｄａｔａ!$"&amp;T$112&amp;"$"&amp;$B366)&gt;0),0,TRUE,1)</f>
        <v>0</v>
      </c>
      <c r="U366" s="80" cm="1">
        <f t="array" aca="1" ref="U366" ca="1">_xlfn.IFS(U367=1,0,ISNUMBER(INDIRECT("ｄａｔａ!$"&amp;U$112&amp;"$"&amp;$B366)),0,TRUE,1)</f>
        <v>0</v>
      </c>
      <c r="V366" s="80" cm="1">
        <f t="array" aca="1" ref="V366" ca="1">_xlfn.IFS(V367=1,0,AND(INDIRECT("ｄａｔａ!$"&amp;V$112&amp;"$"&amp;$B366)&lt;=4,INDIRECT("ｄａｔａ!$"&amp;V$112&amp;"$"&amp;$B366)&gt;0),0,TRUE,1)</f>
        <v>0</v>
      </c>
      <c r="W366" s="80" cm="1">
        <f t="array" aca="1" ref="W366" ca="1">_xlfn.IFS(W367=1,0,AND(INDIRECT("ｄａｔａ!$"&amp;W$112&amp;"$"&amp;$B366)&lt;=2,INDIRECT("ｄａｔａ!$"&amp;W$112&amp;"$"&amp;$B366)&gt;0),0,TRUE,1)</f>
        <v>0</v>
      </c>
      <c r="X366" s="80">
        <f ca="1">IF(SUM($Y365:$AO365)&gt;1,1,0)</f>
        <v>0</v>
      </c>
      <c r="Y366" s="80" cm="1">
        <f t="array" aca="1" ref="Y366" ca="1">_xlfn.IFS(Y368=1,0,Y367=1,0,AND(INDIRECT("ｄａｔａ!$"&amp;Y$112&amp;"$"&amp;$B366)&lt;=2,INDIRECT("ｄａｔａ!$"&amp;Y$112&amp;"$"&amp;$B366)&gt;0),0,TRUE,1)</f>
        <v>0</v>
      </c>
      <c r="Z366" s="80" cm="1">
        <f t="array" aca="1" ref="Z366" ca="1">_xlfn.IFS(Z368=1,0,Z367=1,0,AND(INDIRECT("ｄａｔａ!$"&amp;Z$112&amp;"$"&amp;$B366)&lt;=2,INDIRECT("ｄａｔａ!$"&amp;Z$112&amp;"$"&amp;$B366)&gt;0),0,TRUE,1)</f>
        <v>0</v>
      </c>
      <c r="AA366" s="80" cm="1">
        <f t="array" aca="1" ref="AA366" ca="1">_xlfn.IFS(AA368=1,0,AA367=1,0,AND(INDIRECT("ｄａｔａ!$"&amp;AA$112&amp;"$"&amp;$B366)&lt;=2,INDIRECT("ｄａｔａ!$"&amp;AA$112&amp;"$"&amp;$B366)&gt;0),0,TRUE,1)</f>
        <v>0</v>
      </c>
      <c r="AB366" s="80" cm="1">
        <f t="array" aca="1" ref="AB366" ca="1">_xlfn.IFS(AB368=1,0,AB367=1,0,AND(INDIRECT("ｄａｔａ!$"&amp;AB$112&amp;"$"&amp;$B366)&lt;=2,INDIRECT("ｄａｔａ!$"&amp;AB$112&amp;"$"&amp;$B366)&gt;0),0,TRUE,1)</f>
        <v>0</v>
      </c>
      <c r="AC366" s="80" cm="1">
        <f t="array" aca="1" ref="AC366" ca="1">_xlfn.IFS(AC368=1,0,AC367=1,0,AND(INDIRECT("ｄａｔａ!$"&amp;AC$112&amp;"$"&amp;$B366)&lt;=2,INDIRECT("ｄａｔａ!$"&amp;AC$112&amp;"$"&amp;$B366)&gt;0),0,TRUE,1)</f>
        <v>0</v>
      </c>
      <c r="AD366" s="80" cm="1">
        <f t="array" aca="1" ref="AD366" ca="1">_xlfn.IFS(AD368=1,0,AD367=1,0,AND(INDIRECT("ｄａｔａ!$"&amp;AD$112&amp;"$"&amp;$B366)&lt;=2,INDIRECT("ｄａｔａ!$"&amp;AD$112&amp;"$"&amp;$B366)&gt;0),0,TRUE,1)</f>
        <v>0</v>
      </c>
      <c r="AE366" s="80" cm="1">
        <f t="array" aca="1" ref="AE366" ca="1">_xlfn.IFS(AE368=1,0,AE367=1,0,AND(INDIRECT("ｄａｔａ!$"&amp;AE$112&amp;"$"&amp;$B366)&lt;=2,INDIRECT("ｄａｔａ!$"&amp;AE$112&amp;"$"&amp;$B366)&gt;0),0,TRUE,1)</f>
        <v>0</v>
      </c>
      <c r="AF366" s="80" cm="1">
        <f t="array" aca="1" ref="AF366" ca="1">_xlfn.IFS(AF368=1,0,AF367=1,0,AND(INDIRECT("ｄａｔａ!$"&amp;AF$112&amp;"$"&amp;$B366)&lt;=2,INDIRECT("ｄａｔａ!$"&amp;AF$112&amp;"$"&amp;$B366)&gt;0),0,TRUE,1)</f>
        <v>0</v>
      </c>
      <c r="AG366" s="80" cm="1">
        <f t="array" aca="1" ref="AG366" ca="1">_xlfn.IFS(AG368=1,0,AG367=1,0,AND(INDIRECT("ｄａｔａ!$"&amp;AG$112&amp;"$"&amp;$B366)&lt;=2,INDIRECT("ｄａｔａ!$"&amp;AG$112&amp;"$"&amp;$B366)&gt;0),0,TRUE,1)</f>
        <v>0</v>
      </c>
      <c r="AH366" s="80" cm="1">
        <f t="array" aca="1" ref="AH366" ca="1">_xlfn.IFS(AH368=1,0,AH367=1,0,AND(INDIRECT("ｄａｔａ!$"&amp;AH$112&amp;"$"&amp;$B366)&lt;=2,INDIRECT("ｄａｔａ!$"&amp;AH$112&amp;"$"&amp;$B366)&gt;0),0,TRUE,1)</f>
        <v>0</v>
      </c>
      <c r="AI366" s="80" cm="1">
        <f t="array" aca="1" ref="AI366" ca="1">_xlfn.IFS(AI368=1,0,AI367=1,0,AND(INDIRECT("ｄａｔａ!$"&amp;AI$112&amp;"$"&amp;$B366)&lt;=2,INDIRECT("ｄａｔａ!$"&amp;AI$112&amp;"$"&amp;$B366)&gt;0),0,TRUE,1)</f>
        <v>0</v>
      </c>
      <c r="AJ366" s="80" cm="1">
        <f t="array" aca="1" ref="AJ366" ca="1">_xlfn.IFS(AJ368=1,0,AJ367=1,0,AND(INDIRECT("ｄａｔａ!$"&amp;AJ$112&amp;"$"&amp;$B366)&lt;=2,INDIRECT("ｄａｔａ!$"&amp;AJ$112&amp;"$"&amp;$B366)&gt;0),0,TRUE,1)</f>
        <v>0</v>
      </c>
      <c r="AK366" s="80" cm="1">
        <f t="array" aca="1" ref="AK366" ca="1">_xlfn.IFS(AK368=1,0,AK367=1,0,AND(INDIRECT("ｄａｔａ!$"&amp;AK$112&amp;"$"&amp;$B366)&lt;=2,INDIRECT("ｄａｔａ!$"&amp;AK$112&amp;"$"&amp;$B366)&gt;0),0,TRUE,1)</f>
        <v>0</v>
      </c>
      <c r="AL366" s="80" cm="1">
        <f t="array" aca="1" ref="AL366" ca="1">_xlfn.IFS(AL368=1,0,AL367=1,0,AND(INDIRECT("ｄａｔａ!$"&amp;AL$112&amp;"$"&amp;$B366)&lt;=2,INDIRECT("ｄａｔａ!$"&amp;AL$112&amp;"$"&amp;$B366)&gt;0),0,TRUE,1)</f>
        <v>0</v>
      </c>
      <c r="AM366" s="80" cm="1">
        <f t="array" aca="1" ref="AM366" ca="1">_xlfn.IFS(AM368=1,0,AM367=1,0,AND(INDIRECT("ｄａｔａ!$"&amp;AM$112&amp;"$"&amp;$B366)&lt;=2,INDIRECT("ｄａｔａ!$"&amp;AM$112&amp;"$"&amp;$B366)&gt;0),0,TRUE,1)</f>
        <v>0</v>
      </c>
      <c r="AN366" s="80" cm="1">
        <f t="array" aca="1" ref="AN366" ca="1">_xlfn.IFS(AN368=1,0,AN367=1,0,AND(INDIRECT("ｄａｔａ!$"&amp;AN$112&amp;"$"&amp;$B366)&lt;=2,INDIRECT("ｄａｔａ!$"&amp;AN$112&amp;"$"&amp;$B366)&gt;0),0,TRUE,1)</f>
        <v>0</v>
      </c>
      <c r="AO366" s="80" cm="1">
        <f t="array" aca="1" ref="AO366" ca="1">_xlfn.IFS(AO368=1,0,AO367=1,0,AND(INDIRECT("ｄａｔａ!$"&amp;AO$112&amp;"$"&amp;$B366)&lt;=2,INDIRECT("ｄａｔａ!$"&amp;AO$112&amp;"$"&amp;$B366)&gt;0),0,TRUE,1)</f>
        <v>0</v>
      </c>
      <c r="AP366" s="80">
        <f ca="1">IF(SUM($AQ365:$AZ365)&gt;1,1,0)</f>
        <v>0</v>
      </c>
      <c r="AQ366" s="80" cm="1">
        <f t="array" aca="1" ref="AQ366" ca="1">_xlfn.IFS(AQ368=1,0,AQ367=1,0,AND(INDIRECT("ｄａｔａ!$"&amp;AQ$112&amp;"$"&amp;$B366)&lt;=2,INDIRECT("ｄａｔａ!$"&amp;AQ$112&amp;"$"&amp;$B366)&gt;0),0,TRUE,1)</f>
        <v>0</v>
      </c>
      <c r="AR366" s="80" cm="1">
        <f t="array" aca="1" ref="AR366" ca="1">_xlfn.IFS(AR368=1,0,AR367=1,0,AND(INDIRECT("ｄａｔａ!$"&amp;AR$112&amp;"$"&amp;$B366)&lt;=2,INDIRECT("ｄａｔａ!$"&amp;AR$112&amp;"$"&amp;$B366)&gt;0),0,TRUE,1)</f>
        <v>0</v>
      </c>
      <c r="AS366" s="80" cm="1">
        <f t="array" aca="1" ref="AS366" ca="1">_xlfn.IFS(AS368=1,0,AS367=1,0,AND(INDIRECT("ｄａｔａ!$"&amp;AS$112&amp;"$"&amp;$B366)&lt;=2,INDIRECT("ｄａｔａ!$"&amp;AS$112&amp;"$"&amp;$B366)&gt;0),0,TRUE,1)</f>
        <v>0</v>
      </c>
      <c r="AT366" s="80" cm="1">
        <f t="array" aca="1" ref="AT366" ca="1">_xlfn.IFS(AT368=1,0,AT367=1,0,AND(INDIRECT("ｄａｔａ!$"&amp;AT$112&amp;"$"&amp;$B366)&lt;=2,INDIRECT("ｄａｔａ!$"&amp;AT$112&amp;"$"&amp;$B366)&gt;0),0,TRUE,1)</f>
        <v>0</v>
      </c>
      <c r="AU366" s="80" cm="1">
        <f t="array" aca="1" ref="AU366" ca="1">_xlfn.IFS(AU368=1,0,AU367=1,0,AND(INDIRECT("ｄａｔａ!$"&amp;AU$112&amp;"$"&amp;$B366)&lt;=2,INDIRECT("ｄａｔａ!$"&amp;AU$112&amp;"$"&amp;$B366)&gt;0),0,TRUE,1)</f>
        <v>0</v>
      </c>
      <c r="AV366" s="80" cm="1">
        <f t="array" aca="1" ref="AV366" ca="1">_xlfn.IFS(AV368=1,0,AV367=1,0,AND(INDIRECT("ｄａｔａ!$"&amp;AV$112&amp;"$"&amp;$B366)&lt;=2,INDIRECT("ｄａｔａ!$"&amp;AV$112&amp;"$"&amp;$B366)&gt;0),0,TRUE,1)</f>
        <v>0</v>
      </c>
      <c r="AW366" s="80" cm="1">
        <f t="array" aca="1" ref="AW366" ca="1">_xlfn.IFS(AW368=1,0,AW367=1,0,AND(INDIRECT("ｄａｔａ!$"&amp;AW$112&amp;"$"&amp;$B366)&lt;=2,INDIRECT("ｄａｔａ!$"&amp;AW$112&amp;"$"&amp;$B366)&gt;0),0,TRUE,1)</f>
        <v>0</v>
      </c>
      <c r="AX366" s="80" cm="1">
        <f t="array" aca="1" ref="AX366" ca="1">_xlfn.IFS(AX368=1,0,AX367=1,0,AND(INDIRECT("ｄａｔａ!$"&amp;AX$112&amp;"$"&amp;$B366)&lt;=2,INDIRECT("ｄａｔａ!$"&amp;AX$112&amp;"$"&amp;$B366)&gt;0),0,TRUE,1)</f>
        <v>0</v>
      </c>
      <c r="AY366" s="80" cm="1">
        <f t="array" aca="1" ref="AY366" ca="1">_xlfn.IFS(AY368=1,0,AY367=1,0,AND(INDIRECT("ｄａｔａ!$"&amp;AY$112&amp;"$"&amp;$B366)&lt;=2,INDIRECT("ｄａｔａ!$"&amp;AY$112&amp;"$"&amp;$B366)&gt;0),0,TRUE,1)</f>
        <v>0</v>
      </c>
      <c r="AZ366" s="80" cm="1">
        <f t="array" aca="1" ref="AZ366" ca="1">_xlfn.IFS(AZ368=1,0,AZ367=1,0,AND(INDIRECT("ｄａｔａ!$"&amp;AZ$112&amp;"$"&amp;$B366)&lt;=2,INDIRECT("ｄａｔａ!$"&amp;AZ$112&amp;"$"&amp;$B366)&gt;0),0,TRUE,1)</f>
        <v>0</v>
      </c>
      <c r="BA366" s="80">
        <f ca="1">IF(SUM($BB365:$BP365)&gt;1,1,0)</f>
        <v>0</v>
      </c>
      <c r="BB366" s="80" cm="1">
        <f t="array" aca="1" ref="BB366" ca="1">_xlfn.IFS(BB368=1,0,BB367=1,0,AND(INDIRECT("ｄａｔａ!$"&amp;BB$112&amp;"$"&amp;$B366)&lt;=2,INDIRECT("ｄａｔａ!$"&amp;BB$112&amp;"$"&amp;$B366)&gt;0),0,TRUE,1)</f>
        <v>0</v>
      </c>
      <c r="BC366" s="80" cm="1">
        <f t="array" aca="1" ref="BC366" ca="1">_xlfn.IFS(BC368=1,0,BC367=1,0,AND(INDIRECT("ｄａｔａ!$"&amp;BC$112&amp;"$"&amp;$B366)&lt;=2,INDIRECT("ｄａｔａ!$"&amp;BC$112&amp;"$"&amp;$B366)&gt;0),0,TRUE,1)</f>
        <v>0</v>
      </c>
      <c r="BD366" s="80" cm="1">
        <f t="array" aca="1" ref="BD366" ca="1">_xlfn.IFS(BD368=1,0,BD367=1,0,AND(INDIRECT("ｄａｔａ!$"&amp;BD$112&amp;"$"&amp;$B366)&lt;=2,INDIRECT("ｄａｔａ!$"&amp;BD$112&amp;"$"&amp;$B366)&gt;0),0,TRUE,1)</f>
        <v>0</v>
      </c>
      <c r="BE366" s="80" cm="1">
        <f t="array" aca="1" ref="BE366" ca="1">_xlfn.IFS(BE368=1,0,BE367=1,0,AND(INDIRECT("ｄａｔａ!$"&amp;BE$112&amp;"$"&amp;$B366)&lt;=2,INDIRECT("ｄａｔａ!$"&amp;BE$112&amp;"$"&amp;$B366)&gt;0),0,TRUE,1)</f>
        <v>0</v>
      </c>
      <c r="BF366" s="80" cm="1">
        <f t="array" aca="1" ref="BF366" ca="1">_xlfn.IFS(BF368=1,0,BF367=1,0,AND(INDIRECT("ｄａｔａ!$"&amp;BF$112&amp;"$"&amp;$B366)&lt;=2,INDIRECT("ｄａｔａ!$"&amp;BF$112&amp;"$"&amp;$B366)&gt;0),0,TRUE,1)</f>
        <v>0</v>
      </c>
      <c r="BG366" s="80" cm="1">
        <f t="array" aca="1" ref="BG366" ca="1">_xlfn.IFS(BG368=1,0,BG367=1,0,AND(INDIRECT("ｄａｔａ!$"&amp;BG$112&amp;"$"&amp;$B366)&lt;=2,INDIRECT("ｄａｔａ!$"&amp;BG$112&amp;"$"&amp;$B366)&gt;0),0,TRUE,1)</f>
        <v>0</v>
      </c>
      <c r="BH366" s="80" cm="1">
        <f t="array" aca="1" ref="BH366" ca="1">_xlfn.IFS(BH368=1,0,BH367=1,0,AND(INDIRECT("ｄａｔａ!$"&amp;BH$112&amp;"$"&amp;$B366)&lt;=2,INDIRECT("ｄａｔａ!$"&amp;BH$112&amp;"$"&amp;$B366)&gt;0),0,TRUE,1)</f>
        <v>0</v>
      </c>
      <c r="BI366" s="80" cm="1">
        <f t="array" aca="1" ref="BI366" ca="1">_xlfn.IFS(BI368=1,0,BI367=1,0,AND(INDIRECT("ｄａｔａ!$"&amp;BI$112&amp;"$"&amp;$B366)&lt;=2,INDIRECT("ｄａｔａ!$"&amp;BI$112&amp;"$"&amp;$B366)&gt;0),0,TRUE,1)</f>
        <v>0</v>
      </c>
      <c r="BJ366" s="80" cm="1">
        <f t="array" aca="1" ref="BJ366" ca="1">_xlfn.IFS(BJ368=1,0,BJ367=1,0,AND(INDIRECT("ｄａｔａ!$"&amp;BJ$112&amp;"$"&amp;$B366)&lt;=2,INDIRECT("ｄａｔａ!$"&amp;BJ$112&amp;"$"&amp;$B366)&gt;0),0,TRUE,1)</f>
        <v>0</v>
      </c>
      <c r="BK366" s="80" cm="1">
        <f t="array" aca="1" ref="BK366" ca="1">_xlfn.IFS(BK368=1,0,BK367=1,0,AND(INDIRECT("ｄａｔａ!$"&amp;BK$112&amp;"$"&amp;$B366)&lt;=2,INDIRECT("ｄａｔａ!$"&amp;BK$112&amp;"$"&amp;$B366)&gt;0),0,TRUE,1)</f>
        <v>0</v>
      </c>
      <c r="BL366" s="80" cm="1">
        <f t="array" aca="1" ref="BL366" ca="1">_xlfn.IFS(BL368=1,0,BL367=1,0,AND(INDIRECT("ｄａｔａ!$"&amp;BL$112&amp;"$"&amp;$B366)&lt;=2,INDIRECT("ｄａｔａ!$"&amp;BL$112&amp;"$"&amp;$B366)&gt;0),0,TRUE,1)</f>
        <v>0</v>
      </c>
      <c r="BM366" s="80" cm="1">
        <f t="array" aca="1" ref="BM366" ca="1">_xlfn.IFS(BM368=1,0,BM367=1,0,AND(INDIRECT("ｄａｔａ!$"&amp;BM$112&amp;"$"&amp;$B366)&lt;=2,INDIRECT("ｄａｔａ!$"&amp;BM$112&amp;"$"&amp;$B366)&gt;0),0,TRUE,1)</f>
        <v>0</v>
      </c>
      <c r="BN366" s="80" cm="1">
        <f t="array" aca="1" ref="BN366" ca="1">_xlfn.IFS(BN368=1,0,BN367=1,0,AND(INDIRECT("ｄａｔａ!$"&amp;BN$112&amp;"$"&amp;$B366)&lt;=2,INDIRECT("ｄａｔａ!$"&amp;BN$112&amp;"$"&amp;$B366)&gt;0),0,TRUE,1)</f>
        <v>0</v>
      </c>
      <c r="BO366" s="80" cm="1">
        <f t="array" aca="1" ref="BO366" ca="1">_xlfn.IFS(BO368=1,0,BO367=1,0,AND(INDIRECT("ｄａｔａ!$"&amp;BO$112&amp;"$"&amp;$B366)&lt;=2,INDIRECT("ｄａｔａ!$"&amp;BO$112&amp;"$"&amp;$B366)&gt;0),0,TRUE,1)</f>
        <v>0</v>
      </c>
      <c r="BP366" s="80" cm="1">
        <f t="array" aca="1" ref="BP366" ca="1">_xlfn.IFS(BP368=1,0,BP367=1,0,AND(INDIRECT("ｄａｔａ!$"&amp;BP$112&amp;"$"&amp;$B366)&lt;=2,INDIRECT("ｄａｔａ!$"&amp;BP$112&amp;"$"&amp;$B366)&gt;0),0,TRUE,1)</f>
        <v>0</v>
      </c>
    </row>
    <row r="367" spans="1:68" x14ac:dyDescent="0.2">
      <c r="B367" s="80">
        <f>VLOOKUP($A365,$A$11:$B$110,2,FALSE)</f>
        <v>70</v>
      </c>
      <c r="C367" s="80" t="s">
        <v>2425</v>
      </c>
      <c r="D367" s="80" cm="1">
        <f t="array" aca="1" ref="D367" ca="1">_xlfn.IFS(D368=1,0,TRIM(INDIRECT("ｄａｔａ!$"&amp;D$112&amp;"$"&amp;$B367))="",1,TRIM(INDIRECT("ｄａｔａ!$"&amp;D$112&amp;"$"&amp;$B367))&lt;&gt;"",0)</f>
        <v>0</v>
      </c>
      <c r="F367" s="80" cm="1">
        <f t="array" aca="1" ref="F367" ca="1">_xlfn.IFS(F368=1,0,TRIM(INDIRECT("ｄａｔａ!$"&amp;F$112&amp;"$"&amp;$B367))="",1,TRIM(INDIRECT("ｄａｔａ!$"&amp;F$112&amp;"$"&amp;$B367))&lt;&gt;"",0)</f>
        <v>1</v>
      </c>
      <c r="G367" s="80" cm="1">
        <f t="array" aca="1" ref="G367" ca="1">_xlfn.IFS(G368=1,0,TRIM(INDIRECT("ｄａｔａ!$"&amp;G$112&amp;"$"&amp;$B367))="",1,TRIM(INDIRECT("ｄａｔａ!$"&amp;G$112&amp;"$"&amp;$B367))&lt;&gt;"",0)</f>
        <v>1</v>
      </c>
      <c r="H367" s="80" cm="1">
        <f t="array" aca="1" ref="H367" ca="1">_xlfn.IFS(H368=1,0,TRIM(INDIRECT("ｄａｔａ!$"&amp;H$112&amp;"$"&amp;$B367))="",1,TRIM(INDIRECT("ｄａｔａ!$"&amp;H$112&amp;"$"&amp;$B367))&lt;&gt;"",0)</f>
        <v>1</v>
      </c>
      <c r="I367" s="80" cm="1">
        <f t="array" aca="1" ref="I367" ca="1">_xlfn.IFS(I368=1,0,TRIM(INDIRECT("ｄａｔａ!$"&amp;I$112&amp;"$"&amp;$B367))="",1,TRIM(INDIRECT("ｄａｔａ!$"&amp;I$112&amp;"$"&amp;$B367))&lt;&gt;"",0)</f>
        <v>1</v>
      </c>
      <c r="J367" s="80" cm="1">
        <f t="array" aca="1" ref="J367" ca="1">_xlfn.IFS(J368=1,0,TRIM(INDIRECT("ｄａｔａ!$"&amp;J$112&amp;"$"&amp;$B367))="",1,TRIM(INDIRECT("ｄａｔａ!$"&amp;J$112&amp;"$"&amp;$B367))&lt;&gt;"",0)</f>
        <v>1</v>
      </c>
      <c r="K367" s="80" cm="1">
        <f t="array" aca="1" ref="K367" ca="1">_xlfn.IFS(K368=1,0,TRIM(INDIRECT("ｄａｔａ!$"&amp;K$112&amp;"$"&amp;$B367))="",1,TRIM(INDIRECT("ｄａｔａ!$"&amp;K$112&amp;"$"&amp;$B367))&lt;&gt;"",0)</f>
        <v>1</v>
      </c>
      <c r="L367" s="80" cm="1">
        <f t="array" aca="1" ref="L367" ca="1">_xlfn.IFS(L368=1,0,TRIM(INDIRECT("ｄａｔａ!$"&amp;L$112&amp;"$"&amp;$B367))="",1,TRIM(INDIRECT("ｄａｔａ!$"&amp;L$112&amp;"$"&amp;$B367))&lt;&gt;"",0)</f>
        <v>1</v>
      </c>
      <c r="M367" s="80" cm="1">
        <f t="array" aca="1" ref="M367" ca="1">_xlfn.IFS(M368=1,0,TRIM(INDIRECT("ｄａｔａ!$"&amp;M$112&amp;"$"&amp;$B367))="",1,TRIM(INDIRECT("ｄａｔａ!$"&amp;M$112&amp;"$"&amp;$B367))&lt;&gt;"",0)</f>
        <v>1</v>
      </c>
      <c r="N367" s="80" cm="1">
        <f t="array" aca="1" ref="N367" ca="1">_xlfn.IFS(N368=1,0,TRIM(INDIRECT("ｄａｔａ!$"&amp;N$112&amp;"$"&amp;$B367))="",1,TRIM(INDIRECT("ｄａｔａ!$"&amp;N$112&amp;"$"&amp;$B367))&lt;&gt;"",0)</f>
        <v>1</v>
      </c>
      <c r="O367" s="80" cm="1">
        <f t="array" aca="1" ref="O367" ca="1">_xlfn.IFS(O368=1,0,TRIM(INDIRECT("ｄａｔａ!$"&amp;O$112&amp;"$"&amp;$B367))="",1,TRIM(INDIRECT("ｄａｔａ!$"&amp;O$112&amp;"$"&amp;$B367))&lt;&gt;"",0)</f>
        <v>1</v>
      </c>
      <c r="P367" s="80" cm="1">
        <f t="array" aca="1" ref="P367" ca="1">_xlfn.IFS(P368=1,0,TRIM(INDIRECT("ｄａｔａ!$"&amp;P$112&amp;"$"&amp;$B367))="",1,TRIM(INDIRECT("ｄａｔａ!$"&amp;P$112&amp;"$"&amp;$B367))&lt;&gt;"",0)</f>
        <v>1</v>
      </c>
      <c r="Q367" s="80" cm="1">
        <f t="array" aca="1" ref="Q367" ca="1">_xlfn.IFS(Q368=1,0,TRIM(INDIRECT("ｄａｔａ!$"&amp;Q$112&amp;"$"&amp;$B367))="",1,TRIM(INDIRECT("ｄａｔａ!$"&amp;Q$112&amp;"$"&amp;$B367))&lt;&gt;"",0)</f>
        <v>1</v>
      </c>
      <c r="R367" s="80" cm="1">
        <f t="array" aca="1" ref="R367" ca="1">_xlfn.IFS(R368=1,0,TRIM(INDIRECT("ｄａｔａ!$"&amp;R$112&amp;"$"&amp;$B367))="",1,TRIM(INDIRECT("ｄａｔａ!$"&amp;R$112&amp;"$"&amp;$B367))&lt;&gt;"",0)</f>
        <v>1</v>
      </c>
      <c r="S367" s="80" cm="1">
        <f t="array" aca="1" ref="S367" ca="1">_xlfn.IFS(S368=1,0,TRIM(INDIRECT("ｄａｔａ!$"&amp;S$112&amp;"$"&amp;$B367))="",1,TRIM(INDIRECT("ｄａｔａ!$"&amp;S$112&amp;"$"&amp;$B367))&lt;&gt;"",0)</f>
        <v>1</v>
      </c>
      <c r="T367" s="80" cm="1">
        <f t="array" aca="1" ref="T367" ca="1">_xlfn.IFS(T368=1,0,TRIM(INDIRECT("ｄａｔａ!$"&amp;T$112&amp;"$"&amp;$B367))="",1,TRIM(INDIRECT("ｄａｔａ!$"&amp;T$112&amp;"$"&amp;$B367))&lt;&gt;"",0)</f>
        <v>1</v>
      </c>
      <c r="U367" s="80" cm="1">
        <f t="array" aca="1" ref="U367" ca="1">_xlfn.IFS(U368=1,0,TRIM(INDIRECT("ｄａｔａ!$"&amp;U$112&amp;"$"&amp;$B367))="",1,TRIM(INDIRECT("ｄａｔａ!$"&amp;U$112&amp;"$"&amp;$B367))&lt;&gt;"",0)</f>
        <v>1</v>
      </c>
      <c r="V367" s="80" cm="1">
        <f t="array" aca="1" ref="V367" ca="1">_xlfn.IFS(V368=1,0,TRIM(INDIRECT("ｄａｔａ!$"&amp;V$112&amp;"$"&amp;$B367))="",1,TRIM(INDIRECT("ｄａｔａ!$"&amp;V$112&amp;"$"&amp;$B367))&lt;&gt;"",0)</f>
        <v>1</v>
      </c>
      <c r="W367" s="80" cm="1">
        <f t="array" aca="1" ref="W367" ca="1">_xlfn.IFS(W368=1,0,TRIM(INDIRECT("ｄａｔａ!$"&amp;W$112&amp;"$"&amp;$B367))="",1,TRIM(INDIRECT("ｄａｔａ!$"&amp;W$112&amp;"$"&amp;$B367))&lt;&gt;"",0)</f>
        <v>1</v>
      </c>
      <c r="X367" s="80">
        <f ca="1">IF(SUM($Y367:$AO367)=17,1,0)</f>
        <v>1</v>
      </c>
      <c r="Y367" s="80" cm="1">
        <f t="array" aca="1" ref="Y367" ca="1">_xlfn.IFS(Y368=1,0,TRIM(INDIRECT("ｄａｔａ!$"&amp;Y$112&amp;"$"&amp;$B367))="",1,TRIM(INDIRECT("ｄａｔａ!$"&amp;Y$112&amp;"$"&amp;$B367))&lt;&gt;"",0)</f>
        <v>1</v>
      </c>
      <c r="Z367" s="80" cm="1">
        <f t="array" aca="1" ref="Z367" ca="1">_xlfn.IFS(Z368=1,0,TRIM(INDIRECT("ｄａｔａ!$"&amp;Z$112&amp;"$"&amp;$B367))="",1,TRIM(INDIRECT("ｄａｔａ!$"&amp;Z$112&amp;"$"&amp;$B367))&lt;&gt;"",0)</f>
        <v>1</v>
      </c>
      <c r="AA367" s="80" cm="1">
        <f t="array" aca="1" ref="AA367" ca="1">_xlfn.IFS(AA368=1,0,TRIM(INDIRECT("ｄａｔａ!$"&amp;AA$112&amp;"$"&amp;$B367))="",1,TRIM(INDIRECT("ｄａｔａ!$"&amp;AA$112&amp;"$"&amp;$B367))&lt;&gt;"",0)</f>
        <v>1</v>
      </c>
      <c r="AB367" s="80" cm="1">
        <f t="array" aca="1" ref="AB367" ca="1">_xlfn.IFS(AB368=1,0,TRIM(INDIRECT("ｄａｔａ!$"&amp;AB$112&amp;"$"&amp;$B367))="",1,TRIM(INDIRECT("ｄａｔａ!$"&amp;AB$112&amp;"$"&amp;$B367))&lt;&gt;"",0)</f>
        <v>1</v>
      </c>
      <c r="AC367" s="80" cm="1">
        <f t="array" aca="1" ref="AC367" ca="1">_xlfn.IFS(AC368=1,0,TRIM(INDIRECT("ｄａｔａ!$"&amp;AC$112&amp;"$"&amp;$B367))="",1,TRIM(INDIRECT("ｄａｔａ!$"&amp;AC$112&amp;"$"&amp;$B367))&lt;&gt;"",0)</f>
        <v>1</v>
      </c>
      <c r="AD367" s="80" cm="1">
        <f t="array" aca="1" ref="AD367" ca="1">_xlfn.IFS(AD368=1,0,TRIM(INDIRECT("ｄａｔａ!$"&amp;AD$112&amp;"$"&amp;$B367))="",1,TRIM(INDIRECT("ｄａｔａ!$"&amp;AD$112&amp;"$"&amp;$B367))&lt;&gt;"",0)</f>
        <v>1</v>
      </c>
      <c r="AE367" s="80" cm="1">
        <f t="array" aca="1" ref="AE367" ca="1">_xlfn.IFS(AE368=1,0,TRIM(INDIRECT("ｄａｔａ!$"&amp;AE$112&amp;"$"&amp;$B367))="",1,TRIM(INDIRECT("ｄａｔａ!$"&amp;AE$112&amp;"$"&amp;$B367))&lt;&gt;"",0)</f>
        <v>1</v>
      </c>
      <c r="AF367" s="80" cm="1">
        <f t="array" aca="1" ref="AF367" ca="1">_xlfn.IFS(AF368=1,0,TRIM(INDIRECT("ｄａｔａ!$"&amp;AF$112&amp;"$"&amp;$B367))="",1,TRIM(INDIRECT("ｄａｔａ!$"&amp;AF$112&amp;"$"&amp;$B367))&lt;&gt;"",0)</f>
        <v>1</v>
      </c>
      <c r="AG367" s="80" cm="1">
        <f t="array" aca="1" ref="AG367" ca="1">_xlfn.IFS(AG368=1,0,TRIM(INDIRECT("ｄａｔａ!$"&amp;AG$112&amp;"$"&amp;$B367))="",1,TRIM(INDIRECT("ｄａｔａ!$"&amp;AG$112&amp;"$"&amp;$B367))&lt;&gt;"",0)</f>
        <v>1</v>
      </c>
      <c r="AH367" s="80" cm="1">
        <f t="array" aca="1" ref="AH367" ca="1">_xlfn.IFS(AH368=1,0,TRIM(INDIRECT("ｄａｔａ!$"&amp;AH$112&amp;"$"&amp;$B367))="",1,TRIM(INDIRECT("ｄａｔａ!$"&amp;AH$112&amp;"$"&amp;$B367))&lt;&gt;"",0)</f>
        <v>1</v>
      </c>
      <c r="AI367" s="80" cm="1">
        <f t="array" aca="1" ref="AI367" ca="1">_xlfn.IFS(AI368=1,0,TRIM(INDIRECT("ｄａｔａ!$"&amp;AI$112&amp;"$"&amp;$B367))="",1,TRIM(INDIRECT("ｄａｔａ!$"&amp;AI$112&amp;"$"&amp;$B367))&lt;&gt;"",0)</f>
        <v>1</v>
      </c>
      <c r="AJ367" s="80" cm="1">
        <f t="array" aca="1" ref="AJ367" ca="1">_xlfn.IFS(AJ368=1,0,TRIM(INDIRECT("ｄａｔａ!$"&amp;AJ$112&amp;"$"&amp;$B367))="",1,TRIM(INDIRECT("ｄａｔａ!$"&amp;AJ$112&amp;"$"&amp;$B367))&lt;&gt;"",0)</f>
        <v>1</v>
      </c>
      <c r="AK367" s="80" cm="1">
        <f t="array" aca="1" ref="AK367" ca="1">_xlfn.IFS(AK368=1,0,TRIM(INDIRECT("ｄａｔａ!$"&amp;AK$112&amp;"$"&amp;$B367))="",1,TRIM(INDIRECT("ｄａｔａ!$"&amp;AK$112&amp;"$"&amp;$B367))&lt;&gt;"",0)</f>
        <v>1</v>
      </c>
      <c r="AL367" s="80" cm="1">
        <f t="array" aca="1" ref="AL367" ca="1">_xlfn.IFS(AL368=1,0,TRIM(INDIRECT("ｄａｔａ!$"&amp;AL$112&amp;"$"&amp;$B367))="",1,TRIM(INDIRECT("ｄａｔａ!$"&amp;AL$112&amp;"$"&amp;$B367))&lt;&gt;"",0)</f>
        <v>1</v>
      </c>
      <c r="AM367" s="80" cm="1">
        <f t="array" aca="1" ref="AM367" ca="1">_xlfn.IFS(AM368=1,0,TRIM(INDIRECT("ｄａｔａ!$"&amp;AM$112&amp;"$"&amp;$B367))="",1,TRIM(INDIRECT("ｄａｔａ!$"&amp;AM$112&amp;"$"&amp;$B367))&lt;&gt;"",0)</f>
        <v>1</v>
      </c>
      <c r="AN367" s="80" cm="1">
        <f t="array" aca="1" ref="AN367" ca="1">_xlfn.IFS(AN368=1,0,TRIM(INDIRECT("ｄａｔａ!$"&amp;AN$112&amp;"$"&amp;$B367))="",1,TRIM(INDIRECT("ｄａｔａ!$"&amp;AN$112&amp;"$"&amp;$B367))&lt;&gt;"",0)</f>
        <v>1</v>
      </c>
      <c r="AO367" s="80" cm="1">
        <f t="array" aca="1" ref="AO367" ca="1">_xlfn.IFS(AO368=1,0,TRIM(INDIRECT("ｄａｔａ!$"&amp;AO$112&amp;"$"&amp;$B367))="",1,TRIM(INDIRECT("ｄａｔａ!$"&amp;AO$112&amp;"$"&amp;$B367))&lt;&gt;"",0)</f>
        <v>1</v>
      </c>
      <c r="AP367" s="80">
        <f ca="1">IF(SUM($AQ367:$AZ367)=10,1,0)</f>
        <v>1</v>
      </c>
      <c r="AQ367" s="80" cm="1">
        <f t="array" aca="1" ref="AQ367" ca="1">_xlfn.IFS(AQ368=1,0,TRIM(INDIRECT("ｄａｔａ!$"&amp;AQ$112&amp;"$"&amp;$B367))="",1,TRIM(INDIRECT("ｄａｔａ!$"&amp;AQ$112&amp;"$"&amp;$B367))&lt;&gt;"",0)</f>
        <v>1</v>
      </c>
      <c r="AR367" s="80" cm="1">
        <f t="array" aca="1" ref="AR367" ca="1">_xlfn.IFS(AR368=1,0,TRIM(INDIRECT("ｄａｔａ!$"&amp;AR$112&amp;"$"&amp;$B367))="",1,TRIM(INDIRECT("ｄａｔａ!$"&amp;AR$112&amp;"$"&amp;$B367))&lt;&gt;"",0)</f>
        <v>1</v>
      </c>
      <c r="AS367" s="80" cm="1">
        <f t="array" aca="1" ref="AS367" ca="1">_xlfn.IFS(AS368=1,0,TRIM(INDIRECT("ｄａｔａ!$"&amp;AS$112&amp;"$"&amp;$B367))="",1,TRIM(INDIRECT("ｄａｔａ!$"&amp;AS$112&amp;"$"&amp;$B367))&lt;&gt;"",0)</f>
        <v>1</v>
      </c>
      <c r="AT367" s="80" cm="1">
        <f t="array" aca="1" ref="AT367" ca="1">_xlfn.IFS(AT368=1,0,TRIM(INDIRECT("ｄａｔａ!$"&amp;AT$112&amp;"$"&amp;$B367))="",1,TRIM(INDIRECT("ｄａｔａ!$"&amp;AT$112&amp;"$"&amp;$B367))&lt;&gt;"",0)</f>
        <v>1</v>
      </c>
      <c r="AU367" s="80" cm="1">
        <f t="array" aca="1" ref="AU367" ca="1">_xlfn.IFS(AU368=1,0,TRIM(INDIRECT("ｄａｔａ!$"&amp;AU$112&amp;"$"&amp;$B367))="",1,TRIM(INDIRECT("ｄａｔａ!$"&amp;AU$112&amp;"$"&amp;$B367))&lt;&gt;"",0)</f>
        <v>1</v>
      </c>
      <c r="AV367" s="80" cm="1">
        <f t="array" aca="1" ref="AV367" ca="1">_xlfn.IFS(AV368=1,0,TRIM(INDIRECT("ｄａｔａ!$"&amp;AV$112&amp;"$"&amp;$B367))="",1,TRIM(INDIRECT("ｄａｔａ!$"&amp;AV$112&amp;"$"&amp;$B367))&lt;&gt;"",0)</f>
        <v>1</v>
      </c>
      <c r="AW367" s="80" cm="1">
        <f t="array" aca="1" ref="AW367" ca="1">_xlfn.IFS(AW368=1,0,TRIM(INDIRECT("ｄａｔａ!$"&amp;AW$112&amp;"$"&amp;$B367))="",1,TRIM(INDIRECT("ｄａｔａ!$"&amp;AW$112&amp;"$"&amp;$B367))&lt;&gt;"",0)</f>
        <v>1</v>
      </c>
      <c r="AX367" s="80" cm="1">
        <f t="array" aca="1" ref="AX367" ca="1">_xlfn.IFS(AX368=1,0,TRIM(INDIRECT("ｄａｔａ!$"&amp;AX$112&amp;"$"&amp;$B367))="",1,TRIM(INDIRECT("ｄａｔａ!$"&amp;AX$112&amp;"$"&amp;$B367))&lt;&gt;"",0)</f>
        <v>1</v>
      </c>
      <c r="AY367" s="80" cm="1">
        <f t="array" aca="1" ref="AY367" ca="1">_xlfn.IFS(AY368=1,0,TRIM(INDIRECT("ｄａｔａ!$"&amp;AY$112&amp;"$"&amp;$B367))="",1,TRIM(INDIRECT("ｄａｔａ!$"&amp;AY$112&amp;"$"&amp;$B367))&lt;&gt;"",0)</f>
        <v>1</v>
      </c>
      <c r="AZ367" s="80" cm="1">
        <f t="array" aca="1" ref="AZ367" ca="1">_xlfn.IFS(AZ368=1,0,TRIM(INDIRECT("ｄａｔａ!$"&amp;AZ$112&amp;"$"&amp;$B367))="",1,TRIM(INDIRECT("ｄａｔａ!$"&amp;AZ$112&amp;"$"&amp;$B367))&lt;&gt;"",0)</f>
        <v>1</v>
      </c>
      <c r="BA367" s="80">
        <f ca="1">IF(SUM($BB367:$BP367)=15,1,0)</f>
        <v>1</v>
      </c>
      <c r="BB367" s="80" cm="1">
        <f t="array" aca="1" ref="BB367" ca="1">_xlfn.IFS(BB368=1,0,TRIM(INDIRECT("ｄａｔａ!$"&amp;BB$112&amp;"$"&amp;$B367))="",1,TRIM(INDIRECT("ｄａｔａ!$"&amp;BB$112&amp;"$"&amp;$B367))&lt;&gt;"",0)</f>
        <v>1</v>
      </c>
      <c r="BC367" s="80" cm="1">
        <f t="array" aca="1" ref="BC367" ca="1">_xlfn.IFS(BC368=1,0,TRIM(INDIRECT("ｄａｔａ!$"&amp;BC$112&amp;"$"&amp;$B367))="",1,TRIM(INDIRECT("ｄａｔａ!$"&amp;BC$112&amp;"$"&amp;$B367))&lt;&gt;"",0)</f>
        <v>1</v>
      </c>
      <c r="BD367" s="80" cm="1">
        <f t="array" aca="1" ref="BD367" ca="1">_xlfn.IFS(BD368=1,0,TRIM(INDIRECT("ｄａｔａ!$"&amp;BD$112&amp;"$"&amp;$B367))="",1,TRIM(INDIRECT("ｄａｔａ!$"&amp;BD$112&amp;"$"&amp;$B367))&lt;&gt;"",0)</f>
        <v>1</v>
      </c>
      <c r="BE367" s="80" cm="1">
        <f t="array" aca="1" ref="BE367" ca="1">_xlfn.IFS(BE368=1,0,TRIM(INDIRECT("ｄａｔａ!$"&amp;BE$112&amp;"$"&amp;$B367))="",1,TRIM(INDIRECT("ｄａｔａ!$"&amp;BE$112&amp;"$"&amp;$B367))&lt;&gt;"",0)</f>
        <v>1</v>
      </c>
      <c r="BF367" s="80" cm="1">
        <f t="array" aca="1" ref="BF367" ca="1">_xlfn.IFS(BF368=1,0,TRIM(INDIRECT("ｄａｔａ!$"&amp;BF$112&amp;"$"&amp;$B367))="",1,TRIM(INDIRECT("ｄａｔａ!$"&amp;BF$112&amp;"$"&amp;$B367))&lt;&gt;"",0)</f>
        <v>1</v>
      </c>
      <c r="BG367" s="80" cm="1">
        <f t="array" aca="1" ref="BG367" ca="1">_xlfn.IFS(BG368=1,0,TRIM(INDIRECT("ｄａｔａ!$"&amp;BG$112&amp;"$"&amp;$B367))="",1,TRIM(INDIRECT("ｄａｔａ!$"&amp;BG$112&amp;"$"&amp;$B367))&lt;&gt;"",0)</f>
        <v>1</v>
      </c>
      <c r="BH367" s="80" cm="1">
        <f t="array" aca="1" ref="BH367" ca="1">_xlfn.IFS(BH368=1,0,TRIM(INDIRECT("ｄａｔａ!$"&amp;BH$112&amp;"$"&amp;$B367))="",1,TRIM(INDIRECT("ｄａｔａ!$"&amp;BH$112&amp;"$"&amp;$B367))&lt;&gt;"",0)</f>
        <v>1</v>
      </c>
      <c r="BI367" s="80" cm="1">
        <f t="array" aca="1" ref="BI367" ca="1">_xlfn.IFS(BI368=1,0,TRIM(INDIRECT("ｄａｔａ!$"&amp;BI$112&amp;"$"&amp;$B367))="",1,TRIM(INDIRECT("ｄａｔａ!$"&amp;BI$112&amp;"$"&amp;$B367))&lt;&gt;"",0)</f>
        <v>1</v>
      </c>
      <c r="BJ367" s="80" cm="1">
        <f t="array" aca="1" ref="BJ367" ca="1">_xlfn.IFS(BJ368=1,0,TRIM(INDIRECT("ｄａｔａ!$"&amp;BJ$112&amp;"$"&amp;$B367))="",1,TRIM(INDIRECT("ｄａｔａ!$"&amp;BJ$112&amp;"$"&amp;$B367))&lt;&gt;"",0)</f>
        <v>1</v>
      </c>
      <c r="BK367" s="80" cm="1">
        <f t="array" aca="1" ref="BK367" ca="1">_xlfn.IFS(BK368=1,0,TRIM(INDIRECT("ｄａｔａ!$"&amp;BK$112&amp;"$"&amp;$B367))="",1,TRIM(INDIRECT("ｄａｔａ!$"&amp;BK$112&amp;"$"&amp;$B367))&lt;&gt;"",0)</f>
        <v>1</v>
      </c>
      <c r="BL367" s="80" cm="1">
        <f t="array" aca="1" ref="BL367" ca="1">_xlfn.IFS(BL368=1,0,TRIM(INDIRECT("ｄａｔａ!$"&amp;BL$112&amp;"$"&amp;$B367))="",1,TRIM(INDIRECT("ｄａｔａ!$"&amp;BL$112&amp;"$"&amp;$B367))&lt;&gt;"",0)</f>
        <v>1</v>
      </c>
      <c r="BM367" s="80" cm="1">
        <f t="array" aca="1" ref="BM367" ca="1">_xlfn.IFS(BM368=1,0,TRIM(INDIRECT("ｄａｔａ!$"&amp;BM$112&amp;"$"&amp;$B367))="",1,TRIM(INDIRECT("ｄａｔａ!$"&amp;BM$112&amp;"$"&amp;$B367))&lt;&gt;"",0)</f>
        <v>1</v>
      </c>
      <c r="BN367" s="80" cm="1">
        <f t="array" aca="1" ref="BN367" ca="1">_xlfn.IFS(BN368=1,0,TRIM(INDIRECT("ｄａｔａ!$"&amp;BN$112&amp;"$"&amp;$B367))="",1,TRIM(INDIRECT("ｄａｔａ!$"&amp;BN$112&amp;"$"&amp;$B367))&lt;&gt;"",0)</f>
        <v>1</v>
      </c>
      <c r="BO367" s="80" cm="1">
        <f t="array" aca="1" ref="BO367" ca="1">_xlfn.IFS(BO368=1,0,TRIM(INDIRECT("ｄａｔａ!$"&amp;BO$112&amp;"$"&amp;$B367))="",1,TRIM(INDIRECT("ｄａｔａ!$"&amp;BO$112&amp;"$"&amp;$B367))&lt;&gt;"",0)</f>
        <v>1</v>
      </c>
      <c r="BP367" s="80" cm="1">
        <f t="array" aca="1" ref="BP367" ca="1">_xlfn.IFS(BP368=1,0,TRIM(INDIRECT("ｄａｔａ!$"&amp;BP$112&amp;"$"&amp;$B367))="",1,TRIM(INDIRECT("ｄａｔａ!$"&amp;BP$112&amp;"$"&amp;$B367))&lt;&gt;"",0)</f>
        <v>1</v>
      </c>
    </row>
    <row r="368" spans="1:68" x14ac:dyDescent="0.2">
      <c r="B368" s="80">
        <f>VLOOKUP($A365,$A$11:$B$110,2,FALSE)</f>
        <v>70</v>
      </c>
      <c r="C368" s="80" t="s">
        <v>2430</v>
      </c>
      <c r="D368" s="80" cm="1">
        <f t="array" aca="1" ref="D368" ca="1">IF(ISERROR(INDIRECT("ｄａｔａ!$"&amp;D$112&amp;"$"&amp;$B368)),1,0)</f>
        <v>0</v>
      </c>
      <c r="F368" s="80" cm="1">
        <f t="array" aca="1" ref="F368" ca="1">IF(ISERROR(INDIRECT("ｄａｔａ!$"&amp;F$112&amp;"$"&amp;$B368)),1,0)</f>
        <v>0</v>
      </c>
      <c r="G368" s="80" cm="1">
        <f t="array" aca="1" ref="G368" ca="1">IF(ISERROR(INDIRECT("ｄａｔａ!$"&amp;G$112&amp;"$"&amp;$B368)),1,0)</f>
        <v>0</v>
      </c>
      <c r="H368" s="80" cm="1">
        <f t="array" aca="1" ref="H368" ca="1">IF(ISERROR(INDIRECT("ｄａｔａ!$"&amp;H$112&amp;"$"&amp;$B368)),1,0)</f>
        <v>0</v>
      </c>
      <c r="I368" s="80" cm="1">
        <f t="array" aca="1" ref="I368" ca="1">IF(ISERROR(INDIRECT("ｄａｔａ!$"&amp;I$112&amp;"$"&amp;$B368)),1,0)</f>
        <v>0</v>
      </c>
      <c r="J368" s="80" cm="1">
        <f t="array" aca="1" ref="J368" ca="1">IF(ISERROR(INDIRECT("ｄａｔａ!$"&amp;J$112&amp;"$"&amp;$B368)),1,0)</f>
        <v>0</v>
      </c>
      <c r="K368" s="80" cm="1">
        <f t="array" aca="1" ref="K368" ca="1">IF(ISERROR(INDIRECT("ｄａｔａ!$"&amp;K$112&amp;"$"&amp;$B368)),1,0)</f>
        <v>0</v>
      </c>
      <c r="L368" s="80" cm="1">
        <f t="array" aca="1" ref="L368" ca="1">IF(ISERROR(INDIRECT("ｄａｔａ!$"&amp;L$112&amp;"$"&amp;$B368)),1,0)</f>
        <v>0</v>
      </c>
      <c r="M368" s="80" cm="1">
        <f t="array" aca="1" ref="M368" ca="1">IF(ISERROR(INDIRECT("ｄａｔａ!$"&amp;M$112&amp;"$"&amp;$B368)),1,0)</f>
        <v>0</v>
      </c>
      <c r="N368" s="80" cm="1">
        <f t="array" aca="1" ref="N368" ca="1">IF(ISERROR(INDIRECT("ｄａｔａ!$"&amp;N$112&amp;"$"&amp;$B368)),1,0)</f>
        <v>0</v>
      </c>
      <c r="O368" s="80" cm="1">
        <f t="array" aca="1" ref="O368" ca="1">IF(ISERROR(INDIRECT("ｄａｔａ!$"&amp;O$112&amp;"$"&amp;$B368)),1,0)</f>
        <v>0</v>
      </c>
      <c r="P368" s="80" cm="1">
        <f t="array" aca="1" ref="P368" ca="1">IF(ISERROR(INDIRECT("ｄａｔａ!$"&amp;P$112&amp;"$"&amp;$B368)),1,0)</f>
        <v>0</v>
      </c>
      <c r="Q368" s="80" cm="1">
        <f t="array" aca="1" ref="Q368" ca="1">IF(ISERROR(INDIRECT("ｄａｔａ!$"&amp;Q$112&amp;"$"&amp;$B368)),1,0)</f>
        <v>0</v>
      </c>
      <c r="R368" s="80" cm="1">
        <f t="array" aca="1" ref="R368" ca="1">IF(ISERROR(INDIRECT("ｄａｔａ!$"&amp;R$112&amp;"$"&amp;$B368)),1,0)</f>
        <v>0</v>
      </c>
      <c r="S368" s="80" cm="1">
        <f t="array" aca="1" ref="S368" ca="1">IF(ISERROR(INDIRECT("ｄａｔａ!$"&amp;S$112&amp;"$"&amp;$B368)),1,0)</f>
        <v>0</v>
      </c>
      <c r="T368" s="80" cm="1">
        <f t="array" aca="1" ref="T368" ca="1">IF(ISERROR(INDIRECT("ｄａｔａ!$"&amp;T$112&amp;"$"&amp;$B368)),1,0)</f>
        <v>0</v>
      </c>
      <c r="U368" s="80" cm="1">
        <f t="array" aca="1" ref="U368" ca="1">IF(ISERROR(INDIRECT("ｄａｔａ!$"&amp;U$112&amp;"$"&amp;$B368)),1,0)</f>
        <v>0</v>
      </c>
      <c r="V368" s="80" cm="1">
        <f t="array" aca="1" ref="V368" ca="1">IF(ISERROR(INDIRECT("ｄａｔａ!$"&amp;V$112&amp;"$"&amp;$B368)),1,0)</f>
        <v>0</v>
      </c>
      <c r="W368" s="80" cm="1">
        <f t="array" aca="1" ref="W368" ca="1">IF(ISERROR(INDIRECT("ｄａｔａ!$"&amp;W$112&amp;"$"&amp;$B368)),1,0)</f>
        <v>0</v>
      </c>
      <c r="X368" s="80">
        <f ca="1">IF(SUM($Y366:$AO366,$Y368:$AO368)&gt;0,1,0)</f>
        <v>0</v>
      </c>
      <c r="Y368" s="80" cm="1">
        <f t="array" aca="1" ref="Y368" ca="1">IF(ISERROR(INDIRECT("ｄａｔａ!$"&amp;Y$112&amp;"$"&amp;$B368)),1,0)</f>
        <v>0</v>
      </c>
      <c r="Z368" s="80" cm="1">
        <f t="array" aca="1" ref="Z368" ca="1">IF(ISERROR(INDIRECT("ｄａｔａ!$"&amp;Z$112&amp;"$"&amp;$B368)),1,0)</f>
        <v>0</v>
      </c>
      <c r="AA368" s="80" cm="1">
        <f t="array" aca="1" ref="AA368" ca="1">IF(ISERROR(INDIRECT("ｄａｔａ!$"&amp;AA$112&amp;"$"&amp;$B368)),1,0)</f>
        <v>0</v>
      </c>
      <c r="AB368" s="80" cm="1">
        <f t="array" aca="1" ref="AB368" ca="1">IF(ISERROR(INDIRECT("ｄａｔａ!$"&amp;AB$112&amp;"$"&amp;$B368)),1,0)</f>
        <v>0</v>
      </c>
      <c r="AC368" s="80" cm="1">
        <f t="array" aca="1" ref="AC368" ca="1">IF(ISERROR(INDIRECT("ｄａｔａ!$"&amp;AC$112&amp;"$"&amp;$B368)),1,0)</f>
        <v>0</v>
      </c>
      <c r="AD368" s="80" cm="1">
        <f t="array" aca="1" ref="AD368" ca="1">IF(ISERROR(INDIRECT("ｄａｔａ!$"&amp;AD$112&amp;"$"&amp;$B368)),1,0)</f>
        <v>0</v>
      </c>
      <c r="AE368" s="80" cm="1">
        <f t="array" aca="1" ref="AE368" ca="1">IF(ISERROR(INDIRECT("ｄａｔａ!$"&amp;AE$112&amp;"$"&amp;$B368)),1,0)</f>
        <v>0</v>
      </c>
      <c r="AF368" s="80" cm="1">
        <f t="array" aca="1" ref="AF368" ca="1">IF(ISERROR(INDIRECT("ｄａｔａ!$"&amp;AF$112&amp;"$"&amp;$B368)),1,0)</f>
        <v>0</v>
      </c>
      <c r="AG368" s="80" cm="1">
        <f t="array" aca="1" ref="AG368" ca="1">IF(ISERROR(INDIRECT("ｄａｔａ!$"&amp;AG$112&amp;"$"&amp;$B368)),1,0)</f>
        <v>0</v>
      </c>
      <c r="AH368" s="80" cm="1">
        <f t="array" aca="1" ref="AH368" ca="1">IF(ISERROR(INDIRECT("ｄａｔａ!$"&amp;AH$112&amp;"$"&amp;$B368)),1,0)</f>
        <v>0</v>
      </c>
      <c r="AI368" s="80" cm="1">
        <f t="array" aca="1" ref="AI368" ca="1">IF(ISERROR(INDIRECT("ｄａｔａ!$"&amp;AI$112&amp;"$"&amp;$B368)),1,0)</f>
        <v>0</v>
      </c>
      <c r="AJ368" s="80" cm="1">
        <f t="array" aca="1" ref="AJ368" ca="1">IF(ISERROR(INDIRECT("ｄａｔａ!$"&amp;AJ$112&amp;"$"&amp;$B368)),1,0)</f>
        <v>0</v>
      </c>
      <c r="AK368" s="80" cm="1">
        <f t="array" aca="1" ref="AK368" ca="1">IF(ISERROR(INDIRECT("ｄａｔａ!$"&amp;AK$112&amp;"$"&amp;$B368)),1,0)</f>
        <v>0</v>
      </c>
      <c r="AL368" s="80" cm="1">
        <f t="array" aca="1" ref="AL368" ca="1">IF(ISERROR(INDIRECT("ｄａｔａ!$"&amp;AL$112&amp;"$"&amp;$B368)),1,0)</f>
        <v>0</v>
      </c>
      <c r="AM368" s="80" cm="1">
        <f t="array" aca="1" ref="AM368" ca="1">IF(ISERROR(INDIRECT("ｄａｔａ!$"&amp;AM$112&amp;"$"&amp;$B368)),1,0)</f>
        <v>0</v>
      </c>
      <c r="AN368" s="80" cm="1">
        <f t="array" aca="1" ref="AN368" ca="1">IF(ISERROR(INDIRECT("ｄａｔａ!$"&amp;AN$112&amp;"$"&amp;$B368)),1,0)</f>
        <v>0</v>
      </c>
      <c r="AO368" s="80" cm="1">
        <f t="array" aca="1" ref="AO368" ca="1">IF(ISERROR(INDIRECT("ｄａｔａ!$"&amp;AO$112&amp;"$"&amp;$B368)),1,0)</f>
        <v>0</v>
      </c>
      <c r="AP368" s="80">
        <f ca="1">IF(SUM($AQ366:$AZ366,$AQ368:$AZ368)&gt;0,1,0)</f>
        <v>0</v>
      </c>
      <c r="AQ368" s="80" cm="1">
        <f t="array" aca="1" ref="AQ368" ca="1">IF(ISERROR(INDIRECT("ｄａｔａ!$"&amp;AQ$112&amp;"$"&amp;$B368)),1,0)</f>
        <v>0</v>
      </c>
      <c r="AR368" s="80" cm="1">
        <f t="array" aca="1" ref="AR368" ca="1">IF(ISERROR(INDIRECT("ｄａｔａ!$"&amp;AR$112&amp;"$"&amp;$B368)),1,0)</f>
        <v>0</v>
      </c>
      <c r="AS368" s="80" cm="1">
        <f t="array" aca="1" ref="AS368" ca="1">IF(ISERROR(INDIRECT("ｄａｔａ!$"&amp;AS$112&amp;"$"&amp;$B368)),1,0)</f>
        <v>0</v>
      </c>
      <c r="AT368" s="80" cm="1">
        <f t="array" aca="1" ref="AT368" ca="1">IF(ISERROR(INDIRECT("ｄａｔａ!$"&amp;AT$112&amp;"$"&amp;$B368)),1,0)</f>
        <v>0</v>
      </c>
      <c r="AU368" s="80" cm="1">
        <f t="array" aca="1" ref="AU368" ca="1">IF(ISERROR(INDIRECT("ｄａｔａ!$"&amp;AU$112&amp;"$"&amp;$B368)),1,0)</f>
        <v>0</v>
      </c>
      <c r="AV368" s="80" cm="1">
        <f t="array" aca="1" ref="AV368" ca="1">IF(ISERROR(INDIRECT("ｄａｔａ!$"&amp;AV$112&amp;"$"&amp;$B368)),1,0)</f>
        <v>0</v>
      </c>
      <c r="AW368" s="80" cm="1">
        <f t="array" aca="1" ref="AW368" ca="1">IF(ISERROR(INDIRECT("ｄａｔａ!$"&amp;AW$112&amp;"$"&amp;$B368)),1,0)</f>
        <v>0</v>
      </c>
      <c r="AX368" s="80" cm="1">
        <f t="array" aca="1" ref="AX368" ca="1">IF(ISERROR(INDIRECT("ｄａｔａ!$"&amp;AX$112&amp;"$"&amp;$B368)),1,0)</f>
        <v>0</v>
      </c>
      <c r="AY368" s="80" cm="1">
        <f t="array" aca="1" ref="AY368" ca="1">IF(ISERROR(INDIRECT("ｄａｔａ!$"&amp;AY$112&amp;"$"&amp;$B368)),1,0)</f>
        <v>0</v>
      </c>
      <c r="AZ368" s="80" cm="1">
        <f t="array" aca="1" ref="AZ368" ca="1">IF(ISERROR(INDIRECT("ｄａｔａ!$"&amp;AZ$112&amp;"$"&amp;$B368)),1,0)</f>
        <v>0</v>
      </c>
      <c r="BA368" s="80">
        <f ca="1">IF(SUM($BB366:$BP366,$BB368:$BP368)&gt;0,1,0)</f>
        <v>0</v>
      </c>
      <c r="BB368" s="80" cm="1">
        <f t="array" aca="1" ref="BB368" ca="1">IF(ISERROR(INDIRECT("ｄａｔａ!$"&amp;BB$112&amp;"$"&amp;$B368)),1,0)</f>
        <v>0</v>
      </c>
      <c r="BC368" s="80" cm="1">
        <f t="array" aca="1" ref="BC368" ca="1">IF(ISERROR(INDIRECT("ｄａｔａ!$"&amp;BC$112&amp;"$"&amp;$B368)),1,0)</f>
        <v>0</v>
      </c>
      <c r="BD368" s="80" cm="1">
        <f t="array" aca="1" ref="BD368" ca="1">IF(ISERROR(INDIRECT("ｄａｔａ!$"&amp;BD$112&amp;"$"&amp;$B368)),1,0)</f>
        <v>0</v>
      </c>
      <c r="BE368" s="80" cm="1">
        <f t="array" aca="1" ref="BE368" ca="1">IF(ISERROR(INDIRECT("ｄａｔａ!$"&amp;BE$112&amp;"$"&amp;$B368)),1,0)</f>
        <v>0</v>
      </c>
      <c r="BF368" s="80" cm="1">
        <f t="array" aca="1" ref="BF368" ca="1">IF(ISERROR(INDIRECT("ｄａｔａ!$"&amp;BF$112&amp;"$"&amp;$B368)),1,0)</f>
        <v>0</v>
      </c>
      <c r="BG368" s="80" cm="1">
        <f t="array" aca="1" ref="BG368" ca="1">IF(ISERROR(INDIRECT("ｄａｔａ!$"&amp;BG$112&amp;"$"&amp;$B368)),1,0)</f>
        <v>0</v>
      </c>
      <c r="BH368" s="80" cm="1">
        <f t="array" aca="1" ref="BH368" ca="1">IF(ISERROR(INDIRECT("ｄａｔａ!$"&amp;BH$112&amp;"$"&amp;$B368)),1,0)</f>
        <v>0</v>
      </c>
      <c r="BI368" s="80" cm="1">
        <f t="array" aca="1" ref="BI368" ca="1">IF(ISERROR(INDIRECT("ｄａｔａ!$"&amp;BI$112&amp;"$"&amp;$B368)),1,0)</f>
        <v>0</v>
      </c>
      <c r="BJ368" s="80" cm="1">
        <f t="array" aca="1" ref="BJ368" ca="1">IF(ISERROR(INDIRECT("ｄａｔａ!$"&amp;BJ$112&amp;"$"&amp;$B368)),1,0)</f>
        <v>0</v>
      </c>
      <c r="BK368" s="80" cm="1">
        <f t="array" aca="1" ref="BK368" ca="1">IF(ISERROR(INDIRECT("ｄａｔａ!$"&amp;BK$112&amp;"$"&amp;$B368)),1,0)</f>
        <v>0</v>
      </c>
      <c r="BL368" s="80" cm="1">
        <f t="array" aca="1" ref="BL368" ca="1">IF(ISERROR(INDIRECT("ｄａｔａ!$"&amp;BL$112&amp;"$"&amp;$B368)),1,0)</f>
        <v>0</v>
      </c>
      <c r="BM368" s="80" cm="1">
        <f t="array" aca="1" ref="BM368" ca="1">IF(ISERROR(INDIRECT("ｄａｔａ!$"&amp;BM$112&amp;"$"&amp;$B368)),1,0)</f>
        <v>0</v>
      </c>
      <c r="BN368" s="80" cm="1">
        <f t="array" aca="1" ref="BN368" ca="1">IF(ISERROR(INDIRECT("ｄａｔａ!$"&amp;BN$112&amp;"$"&amp;$B368)),1,0)</f>
        <v>0</v>
      </c>
      <c r="BO368" s="80" cm="1">
        <f t="array" aca="1" ref="BO368" ca="1">IF(ISERROR(INDIRECT("ｄａｔａ!$"&amp;BO$112&amp;"$"&amp;$B368)),1,0)</f>
        <v>0</v>
      </c>
      <c r="BP368" s="80" cm="1">
        <f t="array" aca="1" ref="BP368" ca="1">IF(ISERROR(INDIRECT("ｄａｔａ!$"&amp;BP$112&amp;"$"&amp;$B368)),1,0)</f>
        <v>0</v>
      </c>
    </row>
    <row r="369" spans="1:68" x14ac:dyDescent="0.2">
      <c r="A369" s="80" t="s">
        <v>2382</v>
      </c>
      <c r="B369" s="80">
        <f>VLOOKUP($A369,$A$11:$B$110,2,FALSE)</f>
        <v>71</v>
      </c>
      <c r="C369" s="80" t="s">
        <v>2435</v>
      </c>
      <c r="D369" s="80" cm="1">
        <f t="array" aca="1" ref="D369" ca="1">_xlfn.IFS(D370=1,0,D371=1,0,AND(INDIRECT("ｄａｔａ!$"&amp;D$112&amp;"$"&amp;$B369)&lt;=INDIRECT("kikan!$Q$11"),INDIRECT("ｄａｔａ!$"&amp;D$112&amp;"$"&amp;$B369)&gt;=INDIRECT("kikan!$K$11")),0,TRUE,1)</f>
        <v>0</v>
      </c>
      <c r="F369" s="80">
        <v>0</v>
      </c>
      <c r="G369" s="80">
        <v>0</v>
      </c>
      <c r="H369" s="80">
        <v>0</v>
      </c>
      <c r="I369" s="80" cm="1">
        <f t="array" aca="1" ref="I369" ca="1">_xlfn.IFS(I370=1,0,I371=1,0,INDIRECT("ｄａｔａ!$"&amp;I$112&amp;"$"&amp;$B369)&gt;=INDIRECT("kikan!$I$11"),0,TRUE,1)</f>
        <v>0</v>
      </c>
      <c r="J369" s="80" cm="1">
        <f t="array" aca="1" ref="J369" ca="1">_xlfn.IFS(D372=1,0,I369=1,0,J370=1,0,I371=1,0,J371=1,0,INDIRECT("ｄａｔａ!$"&amp;I$112&amp;"$"&amp;$B369)&gt;INDIRECT("kikan!$I$11"),0,INDIRECT("ｄａｔａ!$"&amp;J$112&amp;"$"&amp;$B369)&gt;=INDIRECT("ｄａｔａ!$"&amp;D$112&amp;"$"&amp;$B369),0,TRUE,1)</f>
        <v>0</v>
      </c>
      <c r="K369" s="80" cm="1">
        <f t="array" aca="1" ref="K369" ca="1">_xlfn.IFS(K370=1,0,K371=1,0,AND(INDIRECT("ｄａｔａ!$"&amp;K$112&amp;"$"&amp;$B370)&gt;0,INDIRECT("ｄａｔａ!$"&amp;K$112&amp;"$"&amp;$B370)&lt;10000),0,TRUE,1)</f>
        <v>0</v>
      </c>
      <c r="L369" s="80" cm="1">
        <f t="array" aca="1" ref="L369" ca="1">_xlfn.IFS(L370=1,0,L371=1,0,INDIRECT("ｄａｔａ!$"&amp;L$112&amp;"$"&amp;$B369)&lt;20000,1,TRUE,0)</f>
        <v>0</v>
      </c>
      <c r="M369" s="80">
        <v>0</v>
      </c>
      <c r="N369" s="80">
        <v>0</v>
      </c>
      <c r="O369" s="80" cm="1">
        <f t="array" aca="1" ref="O369" ca="1">_xlfn.IFS(O372=1,0,INDIRECT("ｄａｔａ!$"&amp;O$112&amp;"$"&amp;$B370)=4,1,TRUE,0)</f>
        <v>0</v>
      </c>
      <c r="P369" s="80" cm="1">
        <f t="array" aca="1" ref="P369" ca="1">_xlfn.IFS(P372=1,0,AND(INDIRECT("ｄａｔａ!$"&amp;P$112&amp;"$"&amp;$B370)&lt;=3,INDIRECT("ｄａｔａ!$"&amp;P$112&amp;"$"&amp;$B370)&gt;0),1,TRUE,0)</f>
        <v>0</v>
      </c>
      <c r="Q369" s="80" cm="1">
        <f t="array" aca="1" ref="Q369" ca="1">_xlfn.IFS(Q372=1,0,INDIRECT("ｄａｔａ!$"&amp;Q$112&amp;"$"&amp;$B369)=1,1,TRUE,0)</f>
        <v>0</v>
      </c>
      <c r="R369" s="80">
        <v>0</v>
      </c>
      <c r="S369" s="80">
        <v>0</v>
      </c>
      <c r="T369" s="80">
        <v>0</v>
      </c>
      <c r="U369" s="80">
        <v>0</v>
      </c>
      <c r="V369" s="80">
        <v>0</v>
      </c>
      <c r="W369" s="80">
        <v>0</v>
      </c>
      <c r="X369" s="80">
        <f ca="1">IF(AND(SUM($Y369:$AO369)=0,17-SUM($Y371:$AO371)&gt;1),1,0)</f>
        <v>0</v>
      </c>
      <c r="Y369" s="80" cm="1">
        <f t="array" aca="1" ref="Y369" ca="1">_xlfn.IFS(Y372=1,0,INDIRECT("ｄａｔａ!$"&amp;Y$112&amp;"$"&amp;$B369)=2,1,TRUE,0)</f>
        <v>0</v>
      </c>
      <c r="Z369" s="80" cm="1">
        <f t="array" aca="1" ref="Z369" ca="1">_xlfn.IFS(Z372=1,0,INDIRECT("ｄａｔａ!$"&amp;Z$112&amp;"$"&amp;$B369)=2,1,TRUE,0)</f>
        <v>0</v>
      </c>
      <c r="AA369" s="80" cm="1">
        <f t="array" aca="1" ref="AA369" ca="1">_xlfn.IFS(AA372=1,0,INDIRECT("ｄａｔａ!$"&amp;AA$112&amp;"$"&amp;$B369)=2,1,TRUE,0)</f>
        <v>0</v>
      </c>
      <c r="AB369" s="80" cm="1">
        <f t="array" aca="1" ref="AB369" ca="1">_xlfn.IFS(AB372=1,0,INDIRECT("ｄａｔａ!$"&amp;AB$112&amp;"$"&amp;$B369)=2,1,TRUE,0)</f>
        <v>0</v>
      </c>
      <c r="AC369" s="80" cm="1">
        <f t="array" aca="1" ref="AC369" ca="1">_xlfn.IFS(AC372=1,0,INDIRECT("ｄａｔａ!$"&amp;AC$112&amp;"$"&amp;$B369)=2,1,TRUE,0)</f>
        <v>0</v>
      </c>
      <c r="AD369" s="80" cm="1">
        <f t="array" aca="1" ref="AD369" ca="1">_xlfn.IFS(AD372=1,0,INDIRECT("ｄａｔａ!$"&amp;AD$112&amp;"$"&amp;$B369)=2,1,TRUE,0)</f>
        <v>0</v>
      </c>
      <c r="AE369" s="80" cm="1">
        <f t="array" aca="1" ref="AE369" ca="1">_xlfn.IFS(AE372=1,0,INDIRECT("ｄａｔａ!$"&amp;AE$112&amp;"$"&amp;$B369)=2,1,TRUE,0)</f>
        <v>0</v>
      </c>
      <c r="AF369" s="80" cm="1">
        <f t="array" aca="1" ref="AF369" ca="1">_xlfn.IFS(AF372=1,0,INDIRECT("ｄａｔａ!$"&amp;AF$112&amp;"$"&amp;$B369)=2,1,TRUE,0)</f>
        <v>0</v>
      </c>
      <c r="AG369" s="80" cm="1">
        <f t="array" aca="1" ref="AG369" ca="1">_xlfn.IFS(AG372=1,0,INDIRECT("ｄａｔａ!$"&amp;AG$112&amp;"$"&amp;$B369)=2,1,TRUE,0)</f>
        <v>0</v>
      </c>
      <c r="AH369" s="80" cm="1">
        <f t="array" aca="1" ref="AH369" ca="1">_xlfn.IFS(AH372=1,0,INDIRECT("ｄａｔａ!$"&amp;AH$112&amp;"$"&amp;$B369)=2,1,TRUE,0)</f>
        <v>0</v>
      </c>
      <c r="AI369" s="80" cm="1">
        <f t="array" aca="1" ref="AI369" ca="1">_xlfn.IFS(AI372=1,0,INDIRECT("ｄａｔａ!$"&amp;AI$112&amp;"$"&amp;$B369)=2,1,TRUE,0)</f>
        <v>0</v>
      </c>
      <c r="AJ369" s="80" cm="1">
        <f t="array" aca="1" ref="AJ369" ca="1">_xlfn.IFS(AJ372=1,0,INDIRECT("ｄａｔａ!$"&amp;AJ$112&amp;"$"&amp;$B369)=2,1,TRUE,0)</f>
        <v>0</v>
      </c>
      <c r="AK369" s="80" cm="1">
        <f t="array" aca="1" ref="AK369" ca="1">_xlfn.IFS(AK372=1,0,INDIRECT("ｄａｔａ!$"&amp;AK$112&amp;"$"&amp;$B369)=2,1,TRUE,0)</f>
        <v>0</v>
      </c>
      <c r="AL369" s="80" cm="1">
        <f t="array" aca="1" ref="AL369" ca="1">_xlfn.IFS(AL372=1,0,INDIRECT("ｄａｔａ!$"&amp;AL$112&amp;"$"&amp;$B369)=2,1,TRUE,0)</f>
        <v>0</v>
      </c>
      <c r="AM369" s="80" cm="1">
        <f t="array" aca="1" ref="AM369" ca="1">_xlfn.IFS(AM372=1,0,INDIRECT("ｄａｔａ!$"&amp;AM$112&amp;"$"&amp;$B369)=2,1,TRUE,0)</f>
        <v>0</v>
      </c>
      <c r="AN369" s="80" cm="1">
        <f t="array" aca="1" ref="AN369" ca="1">_xlfn.IFS(AN372=1,0,INDIRECT("ｄａｔａ!$"&amp;AN$112&amp;"$"&amp;$B369)=2,1,TRUE,0)</f>
        <v>0</v>
      </c>
      <c r="AO369" s="80" cm="1">
        <f t="array" aca="1" ref="AO369" ca="1">_xlfn.IFS(AO372=1,0,INDIRECT("ｄａｔａ!$"&amp;AO$112&amp;"$"&amp;$B369)=2,1,TRUE,0)</f>
        <v>0</v>
      </c>
      <c r="AP369" s="80">
        <f ca="1">IF(AND(SUM($AQ369:$AZ369)=0,10-SUM($AQ371:$AZ371)&gt;1),1,0)</f>
        <v>0</v>
      </c>
      <c r="AQ369" s="80" cm="1">
        <f t="array" aca="1" ref="AQ369" ca="1">_xlfn.IFS(AQ372=1,0,INDIRECT("ｄａｔａ!$"&amp;AQ$112&amp;"$"&amp;$B369)=2,1,TRUE,0)</f>
        <v>0</v>
      </c>
      <c r="AR369" s="80" cm="1">
        <f t="array" aca="1" ref="AR369" ca="1">_xlfn.IFS(AR372=1,0,INDIRECT("ｄａｔａ!$"&amp;AR$112&amp;"$"&amp;$B369)=2,1,TRUE,0)</f>
        <v>0</v>
      </c>
      <c r="AS369" s="80" cm="1">
        <f t="array" aca="1" ref="AS369" ca="1">_xlfn.IFS(AS372=1,0,INDIRECT("ｄａｔａ!$"&amp;AS$112&amp;"$"&amp;$B369)=2,1,TRUE,0)</f>
        <v>0</v>
      </c>
      <c r="AT369" s="80" cm="1">
        <f t="array" aca="1" ref="AT369" ca="1">_xlfn.IFS(AT372=1,0,INDIRECT("ｄａｔａ!$"&amp;AT$112&amp;"$"&amp;$B369)=2,1,TRUE,0)</f>
        <v>0</v>
      </c>
      <c r="AU369" s="80" cm="1">
        <f t="array" aca="1" ref="AU369" ca="1">_xlfn.IFS(AU372=1,0,INDIRECT("ｄａｔａ!$"&amp;AU$112&amp;"$"&amp;$B369)=2,1,TRUE,0)</f>
        <v>0</v>
      </c>
      <c r="AV369" s="80" cm="1">
        <f t="array" aca="1" ref="AV369" ca="1">_xlfn.IFS(AV372=1,0,INDIRECT("ｄａｔａ!$"&amp;AV$112&amp;"$"&amp;$B369)=2,1,TRUE,0)</f>
        <v>0</v>
      </c>
      <c r="AW369" s="80" cm="1">
        <f t="array" aca="1" ref="AW369" ca="1">_xlfn.IFS(AW372=1,0,INDIRECT("ｄａｔａ!$"&amp;AW$112&amp;"$"&amp;$B369)=2,1,TRUE,0)</f>
        <v>0</v>
      </c>
      <c r="AX369" s="80" cm="1">
        <f t="array" aca="1" ref="AX369" ca="1">_xlfn.IFS(AX372=1,0,INDIRECT("ｄａｔａ!$"&amp;AX$112&amp;"$"&amp;$B369)=2,1,TRUE,0)</f>
        <v>0</v>
      </c>
      <c r="AY369" s="80" cm="1">
        <f t="array" aca="1" ref="AY369" ca="1">_xlfn.IFS(AY372=1,0,INDIRECT("ｄａｔａ!$"&amp;AY$112&amp;"$"&amp;$B369)=2,1,TRUE,0)</f>
        <v>0</v>
      </c>
      <c r="AZ369" s="80" cm="1">
        <f t="array" aca="1" ref="AZ369" ca="1">_xlfn.IFS(AZ372=1,0,INDIRECT("ｄａｔａ!$"&amp;AZ$112&amp;"$"&amp;$B369)=2,1,TRUE,0)</f>
        <v>0</v>
      </c>
      <c r="BA369" s="80">
        <f ca="1">IF(AND(SUM($BB369:$BP369)=0,15-SUM($BB371:$BP371)&gt;1),1,0)</f>
        <v>0</v>
      </c>
      <c r="BB369" s="80" cm="1">
        <f t="array" aca="1" ref="BB369" ca="1">_xlfn.IFS(BB372=1,0,INDIRECT("ｄａｔａ!$"&amp;BB$112&amp;"$"&amp;$B369)=2,1,TRUE,0)</f>
        <v>0</v>
      </c>
      <c r="BC369" s="80" cm="1">
        <f t="array" aca="1" ref="BC369" ca="1">_xlfn.IFS(BC372=1,0,INDIRECT("ｄａｔａ!$"&amp;BC$112&amp;"$"&amp;$B369)=2,1,TRUE,0)</f>
        <v>0</v>
      </c>
      <c r="BD369" s="80" cm="1">
        <f t="array" aca="1" ref="BD369" ca="1">_xlfn.IFS(BD372=1,0,INDIRECT("ｄａｔａ!$"&amp;BD$112&amp;"$"&amp;$B369)=2,1,TRUE,0)</f>
        <v>0</v>
      </c>
      <c r="BE369" s="80" cm="1">
        <f t="array" aca="1" ref="BE369" ca="1">_xlfn.IFS(BE372=1,0,INDIRECT("ｄａｔａ!$"&amp;BE$112&amp;"$"&amp;$B369)=2,1,TRUE,0)</f>
        <v>0</v>
      </c>
      <c r="BF369" s="80" cm="1">
        <f t="array" aca="1" ref="BF369" ca="1">_xlfn.IFS(BF372=1,0,INDIRECT("ｄａｔａ!$"&amp;BF$112&amp;"$"&amp;$B369)=2,1,TRUE,0)</f>
        <v>0</v>
      </c>
      <c r="BG369" s="80" cm="1">
        <f t="array" aca="1" ref="BG369" ca="1">_xlfn.IFS(BG372=1,0,INDIRECT("ｄａｔａ!$"&amp;BG$112&amp;"$"&amp;$B369)=2,1,TRUE,0)</f>
        <v>0</v>
      </c>
      <c r="BH369" s="80" cm="1">
        <f t="array" aca="1" ref="BH369" ca="1">_xlfn.IFS(BH372=1,0,INDIRECT("ｄａｔａ!$"&amp;BH$112&amp;"$"&amp;$B369)=2,1,TRUE,0)</f>
        <v>0</v>
      </c>
      <c r="BI369" s="80" cm="1">
        <f t="array" aca="1" ref="BI369" ca="1">_xlfn.IFS(BI372=1,0,INDIRECT("ｄａｔａ!$"&amp;BI$112&amp;"$"&amp;$B369)=2,1,TRUE,0)</f>
        <v>0</v>
      </c>
      <c r="BJ369" s="80" cm="1">
        <f t="array" aca="1" ref="BJ369" ca="1">_xlfn.IFS(BJ372=1,0,INDIRECT("ｄａｔａ!$"&amp;BJ$112&amp;"$"&amp;$B369)=2,1,TRUE,0)</f>
        <v>0</v>
      </c>
      <c r="BK369" s="80" cm="1">
        <f t="array" aca="1" ref="BK369" ca="1">_xlfn.IFS(BK372=1,0,INDIRECT("ｄａｔａ!$"&amp;BK$112&amp;"$"&amp;$B369)=2,1,TRUE,0)</f>
        <v>0</v>
      </c>
      <c r="BL369" s="80" cm="1">
        <f t="array" aca="1" ref="BL369" ca="1">_xlfn.IFS(BL372=1,0,INDIRECT("ｄａｔａ!$"&amp;BL$112&amp;"$"&amp;$B369)=2,1,TRUE,0)</f>
        <v>0</v>
      </c>
      <c r="BM369" s="80" cm="1">
        <f t="array" aca="1" ref="BM369" ca="1">_xlfn.IFS(BM372=1,0,INDIRECT("ｄａｔａ!$"&amp;BM$112&amp;"$"&amp;$B369)=2,1,TRUE,0)</f>
        <v>0</v>
      </c>
      <c r="BN369" s="80" cm="1">
        <f t="array" aca="1" ref="BN369" ca="1">_xlfn.IFS(BN372=1,0,INDIRECT("ｄａｔａ!$"&amp;BN$112&amp;"$"&amp;$B369)=2,1,TRUE,0)</f>
        <v>0</v>
      </c>
      <c r="BO369" s="80" cm="1">
        <f t="array" aca="1" ref="BO369" ca="1">_xlfn.IFS(BO372=1,0,INDIRECT("ｄａｔａ!$"&amp;BO$112&amp;"$"&amp;$B369)=2,1,TRUE,0)</f>
        <v>0</v>
      </c>
      <c r="BP369" s="80" cm="1">
        <f t="array" aca="1" ref="BP369" ca="1">_xlfn.IFS(BP372=1,0,INDIRECT("ｄａｔａ!$"&amp;BP$112&amp;"$"&amp;$B369)=2,1,TRUE,0)</f>
        <v>0</v>
      </c>
    </row>
    <row r="370" spans="1:68" x14ac:dyDescent="0.2">
      <c r="B370" s="80">
        <f>VLOOKUP($A369,$A$11:$B$110,2,FALSE)</f>
        <v>71</v>
      </c>
      <c r="C370" s="80" t="s">
        <v>2437</v>
      </c>
      <c r="D370" s="80" cm="1">
        <f t="array" aca="1" ref="D370" ca="1">_xlfn.IFS(D371=1,0,AND(ISNUMBER(INDIRECT("ｄａｔａ!$"&amp;D$112&amp;"$"&amp;$B370)),INDIRECT("ｄａｔａ!$"&amp;D$112&amp;"$"&amp;$B370)&lt;=12,INDIRECT("ｄａｔａ!$"&amp;D$112&amp;"$"&amp;$B370)&gt;=1),0,TRUE,1)</f>
        <v>1</v>
      </c>
      <c r="F370" s="80">
        <v>0</v>
      </c>
      <c r="G370" s="80">
        <v>0</v>
      </c>
      <c r="H370" s="80">
        <v>0</v>
      </c>
      <c r="I370" s="80" cm="1">
        <f t="array" aca="1" ref="I370" ca="1">_xlfn.IFS(I371=1,0,AND(ISNUMBER(INDIRECT("ｄａｔａ!$"&amp;I$112&amp;"$"&amp;$B370)),LEN(INDIRECT("ｄａｔａ!$"&amp;I$112&amp;"$"&amp;$B370))=4),0,TRUE,1)</f>
        <v>0</v>
      </c>
      <c r="J370" s="80" cm="1">
        <f t="array" aca="1" ref="J370" ca="1">_xlfn.IFS(J371=1,0,AND(ISNUMBER(INDIRECT("ｄａｔａ!$"&amp;J$112&amp;"$"&amp;$B370)),INDIRECT("ｄａｔａ!$"&amp;J$112&amp;"$"&amp;$B370)&lt;=12,INDIRECT("ｄａｔａ!$"&amp;J$112&amp;"$"&amp;$B370)&gt;=1),0,TRUE,1)</f>
        <v>0</v>
      </c>
      <c r="K370" s="80" cm="1">
        <f t="array" aca="1" ref="K370" ca="1">_xlfn.IFS(K371=1,0,ISNUMBER(INDIRECT("ｄａｔａ!$"&amp;K$112&amp;"$"&amp;$B370)),0,TRUE,1)</f>
        <v>0</v>
      </c>
      <c r="L370" s="80" cm="1">
        <f t="array" aca="1" ref="L370" ca="1">_xlfn.IFS(L371=1,0,AND(ISNUMBER(INDIRECT("ｄａｔａ!$"&amp;L$112&amp;"$"&amp;$B370)),INDIRECT("ｄａｔａ!$"&amp;L$112&amp;"$"&amp;$B370)&gt;0),0,TRUE,1)</f>
        <v>0</v>
      </c>
      <c r="M370" s="80" cm="1">
        <f t="array" aca="1" ref="M370" ca="1">_xlfn.IFS(M371=1,0,AND(INDIRECT("ｄａｔａ!$"&amp;M$112&amp;"$"&amp;$B370)&lt;=5,INDIRECT("ｄａｔａ!$"&amp;M$112&amp;"$"&amp;$B370)&gt;0),0,TRUE,1)</f>
        <v>0</v>
      </c>
      <c r="N370" s="80" cm="1">
        <f t="array" aca="1" ref="N370" ca="1">_xlfn.IFS(N371=1,0,AND(INDIRECT("ｄａｔａ!$"&amp;N$112&amp;"$"&amp;$B370)&lt;=2,INDIRECT("ｄａｔａ!$"&amp;N$112&amp;"$"&amp;$B370)&gt;0),0,TRUE,1)</f>
        <v>0</v>
      </c>
      <c r="O370" s="80" cm="1">
        <f t="array" aca="1" ref="O370" ca="1">_xlfn.IFS(O371=1,0,AND(INDIRECT("ｄａｔａ!$"&amp;O$112&amp;"$"&amp;$B370)&lt;=4,INDIRECT("ｄａｔａ!$"&amp;O$112&amp;"$"&amp;$B370)&gt;0),0,TRUE,1)</f>
        <v>0</v>
      </c>
      <c r="P370" s="80" cm="1">
        <f t="array" aca="1" ref="P370" ca="1">_xlfn.IFS(P371=1,0,AND(INDIRECT("ｄａｔａ!$"&amp;P$112&amp;"$"&amp;$B370)&lt;=3,INDIRECT("ｄａｔａ!$"&amp;P$112&amp;"$"&amp;$B370)&gt;0),0,TRUE,1)</f>
        <v>0</v>
      </c>
      <c r="Q370" s="80" cm="1">
        <f t="array" aca="1" ref="Q370" ca="1">_xlfn.IFS(Q371=1,0,AND(INDIRECT("ｄａｔａ!$"&amp;Q$112&amp;"$"&amp;$B370)&lt;=2,INDIRECT("ｄａｔａ!$"&amp;Q$112&amp;"$"&amp;$B370)&gt;0),0,TRUE,1)</f>
        <v>0</v>
      </c>
      <c r="R370" s="80" cm="1">
        <f t="array" aca="1" ref="R370" ca="1">_xlfn.IFS(R371=1,0,AND(INDIRECT("ｄａｔａ!$"&amp;R$112&amp;"$"&amp;$B370)&lt;=10,INDIRECT("ｄａｔａ!$"&amp;R$112&amp;"$"&amp;$B370)&gt;0),0,TRUE,1)</f>
        <v>0</v>
      </c>
      <c r="S370" s="80" cm="1">
        <f t="array" aca="1" ref="S370" ca="1">_xlfn.IFS(S371=1,0,AND(INDIRECT("ｄａｔａ!$"&amp;S$112&amp;"$"&amp;$B370)&lt;=5,INDIRECT("ｄａｔａ!$"&amp;S$112&amp;"$"&amp;$B370)&gt;0),0,TRUE,1)</f>
        <v>0</v>
      </c>
      <c r="T370" s="80" cm="1">
        <f t="array" aca="1" ref="T370" ca="1">_xlfn.IFS(T371=1,0,AND(INDIRECT("ｄａｔａ!$"&amp;T$112&amp;"$"&amp;$B370)&lt;=9,INDIRECT("ｄａｔａ!$"&amp;T$112&amp;"$"&amp;$B370)&gt;0),0,TRUE,1)</f>
        <v>0</v>
      </c>
      <c r="U370" s="80" cm="1">
        <f t="array" aca="1" ref="U370" ca="1">_xlfn.IFS(U371=1,0,ISNUMBER(INDIRECT("ｄａｔａ!$"&amp;U$112&amp;"$"&amp;$B370)),0,TRUE,1)</f>
        <v>0</v>
      </c>
      <c r="V370" s="80" cm="1">
        <f t="array" aca="1" ref="V370" ca="1">_xlfn.IFS(V371=1,0,AND(INDIRECT("ｄａｔａ!$"&amp;V$112&amp;"$"&amp;$B370)&lt;=4,INDIRECT("ｄａｔａ!$"&amp;V$112&amp;"$"&amp;$B370)&gt;0),0,TRUE,1)</f>
        <v>0</v>
      </c>
      <c r="W370" s="80" cm="1">
        <f t="array" aca="1" ref="W370" ca="1">_xlfn.IFS(W371=1,0,AND(INDIRECT("ｄａｔａ!$"&amp;W$112&amp;"$"&amp;$B370)&lt;=2,INDIRECT("ｄａｔａ!$"&amp;W$112&amp;"$"&amp;$B370)&gt;0),0,TRUE,1)</f>
        <v>0</v>
      </c>
      <c r="X370" s="80">
        <f ca="1">IF(SUM($Y369:$AO369)&gt;1,1,0)</f>
        <v>0</v>
      </c>
      <c r="Y370" s="80" cm="1">
        <f t="array" aca="1" ref="Y370" ca="1">_xlfn.IFS(Y372=1,0,Y371=1,0,AND(INDIRECT("ｄａｔａ!$"&amp;Y$112&amp;"$"&amp;$B370)&lt;=2,INDIRECT("ｄａｔａ!$"&amp;Y$112&amp;"$"&amp;$B370)&gt;0),0,TRUE,1)</f>
        <v>0</v>
      </c>
      <c r="Z370" s="80" cm="1">
        <f t="array" aca="1" ref="Z370" ca="1">_xlfn.IFS(Z372=1,0,Z371=1,0,AND(INDIRECT("ｄａｔａ!$"&amp;Z$112&amp;"$"&amp;$B370)&lt;=2,INDIRECT("ｄａｔａ!$"&amp;Z$112&amp;"$"&amp;$B370)&gt;0),0,TRUE,1)</f>
        <v>0</v>
      </c>
      <c r="AA370" s="80" cm="1">
        <f t="array" aca="1" ref="AA370" ca="1">_xlfn.IFS(AA372=1,0,AA371=1,0,AND(INDIRECT("ｄａｔａ!$"&amp;AA$112&amp;"$"&amp;$B370)&lt;=2,INDIRECT("ｄａｔａ!$"&amp;AA$112&amp;"$"&amp;$B370)&gt;0),0,TRUE,1)</f>
        <v>0</v>
      </c>
      <c r="AB370" s="80" cm="1">
        <f t="array" aca="1" ref="AB370" ca="1">_xlfn.IFS(AB372=1,0,AB371=1,0,AND(INDIRECT("ｄａｔａ!$"&amp;AB$112&amp;"$"&amp;$B370)&lt;=2,INDIRECT("ｄａｔａ!$"&amp;AB$112&amp;"$"&amp;$B370)&gt;0),0,TRUE,1)</f>
        <v>0</v>
      </c>
      <c r="AC370" s="80" cm="1">
        <f t="array" aca="1" ref="AC370" ca="1">_xlfn.IFS(AC372=1,0,AC371=1,0,AND(INDIRECT("ｄａｔａ!$"&amp;AC$112&amp;"$"&amp;$B370)&lt;=2,INDIRECT("ｄａｔａ!$"&amp;AC$112&amp;"$"&amp;$B370)&gt;0),0,TRUE,1)</f>
        <v>0</v>
      </c>
      <c r="AD370" s="80" cm="1">
        <f t="array" aca="1" ref="AD370" ca="1">_xlfn.IFS(AD372=1,0,AD371=1,0,AND(INDIRECT("ｄａｔａ!$"&amp;AD$112&amp;"$"&amp;$B370)&lt;=2,INDIRECT("ｄａｔａ!$"&amp;AD$112&amp;"$"&amp;$B370)&gt;0),0,TRUE,1)</f>
        <v>0</v>
      </c>
      <c r="AE370" s="80" cm="1">
        <f t="array" aca="1" ref="AE370" ca="1">_xlfn.IFS(AE372=1,0,AE371=1,0,AND(INDIRECT("ｄａｔａ!$"&amp;AE$112&amp;"$"&amp;$B370)&lt;=2,INDIRECT("ｄａｔａ!$"&amp;AE$112&amp;"$"&amp;$B370)&gt;0),0,TRUE,1)</f>
        <v>0</v>
      </c>
      <c r="AF370" s="80" cm="1">
        <f t="array" aca="1" ref="AF370" ca="1">_xlfn.IFS(AF372=1,0,AF371=1,0,AND(INDIRECT("ｄａｔａ!$"&amp;AF$112&amp;"$"&amp;$B370)&lt;=2,INDIRECT("ｄａｔａ!$"&amp;AF$112&amp;"$"&amp;$B370)&gt;0),0,TRUE,1)</f>
        <v>0</v>
      </c>
      <c r="AG370" s="80" cm="1">
        <f t="array" aca="1" ref="AG370" ca="1">_xlfn.IFS(AG372=1,0,AG371=1,0,AND(INDIRECT("ｄａｔａ!$"&amp;AG$112&amp;"$"&amp;$B370)&lt;=2,INDIRECT("ｄａｔａ!$"&amp;AG$112&amp;"$"&amp;$B370)&gt;0),0,TRUE,1)</f>
        <v>0</v>
      </c>
      <c r="AH370" s="80" cm="1">
        <f t="array" aca="1" ref="AH370" ca="1">_xlfn.IFS(AH372=1,0,AH371=1,0,AND(INDIRECT("ｄａｔａ!$"&amp;AH$112&amp;"$"&amp;$B370)&lt;=2,INDIRECT("ｄａｔａ!$"&amp;AH$112&amp;"$"&amp;$B370)&gt;0),0,TRUE,1)</f>
        <v>0</v>
      </c>
      <c r="AI370" s="80" cm="1">
        <f t="array" aca="1" ref="AI370" ca="1">_xlfn.IFS(AI372=1,0,AI371=1,0,AND(INDIRECT("ｄａｔａ!$"&amp;AI$112&amp;"$"&amp;$B370)&lt;=2,INDIRECT("ｄａｔａ!$"&amp;AI$112&amp;"$"&amp;$B370)&gt;0),0,TRUE,1)</f>
        <v>0</v>
      </c>
      <c r="AJ370" s="80" cm="1">
        <f t="array" aca="1" ref="AJ370" ca="1">_xlfn.IFS(AJ372=1,0,AJ371=1,0,AND(INDIRECT("ｄａｔａ!$"&amp;AJ$112&amp;"$"&amp;$B370)&lt;=2,INDIRECT("ｄａｔａ!$"&amp;AJ$112&amp;"$"&amp;$B370)&gt;0),0,TRUE,1)</f>
        <v>0</v>
      </c>
      <c r="AK370" s="80" cm="1">
        <f t="array" aca="1" ref="AK370" ca="1">_xlfn.IFS(AK372=1,0,AK371=1,0,AND(INDIRECT("ｄａｔａ!$"&amp;AK$112&amp;"$"&amp;$B370)&lt;=2,INDIRECT("ｄａｔａ!$"&amp;AK$112&amp;"$"&amp;$B370)&gt;0),0,TRUE,1)</f>
        <v>0</v>
      </c>
      <c r="AL370" s="80" cm="1">
        <f t="array" aca="1" ref="AL370" ca="1">_xlfn.IFS(AL372=1,0,AL371=1,0,AND(INDIRECT("ｄａｔａ!$"&amp;AL$112&amp;"$"&amp;$B370)&lt;=2,INDIRECT("ｄａｔａ!$"&amp;AL$112&amp;"$"&amp;$B370)&gt;0),0,TRUE,1)</f>
        <v>0</v>
      </c>
      <c r="AM370" s="80" cm="1">
        <f t="array" aca="1" ref="AM370" ca="1">_xlfn.IFS(AM372=1,0,AM371=1,0,AND(INDIRECT("ｄａｔａ!$"&amp;AM$112&amp;"$"&amp;$B370)&lt;=2,INDIRECT("ｄａｔａ!$"&amp;AM$112&amp;"$"&amp;$B370)&gt;0),0,TRUE,1)</f>
        <v>0</v>
      </c>
      <c r="AN370" s="80" cm="1">
        <f t="array" aca="1" ref="AN370" ca="1">_xlfn.IFS(AN372=1,0,AN371=1,0,AND(INDIRECT("ｄａｔａ!$"&amp;AN$112&amp;"$"&amp;$B370)&lt;=2,INDIRECT("ｄａｔａ!$"&amp;AN$112&amp;"$"&amp;$B370)&gt;0),0,TRUE,1)</f>
        <v>0</v>
      </c>
      <c r="AO370" s="80" cm="1">
        <f t="array" aca="1" ref="AO370" ca="1">_xlfn.IFS(AO372=1,0,AO371=1,0,AND(INDIRECT("ｄａｔａ!$"&amp;AO$112&amp;"$"&amp;$B370)&lt;=2,INDIRECT("ｄａｔａ!$"&amp;AO$112&amp;"$"&amp;$B370)&gt;0),0,TRUE,1)</f>
        <v>0</v>
      </c>
      <c r="AP370" s="80">
        <f ca="1">IF(SUM($AQ369:$AZ369)&gt;1,1,0)</f>
        <v>0</v>
      </c>
      <c r="AQ370" s="80" cm="1">
        <f t="array" aca="1" ref="AQ370" ca="1">_xlfn.IFS(AQ372=1,0,AQ371=1,0,AND(INDIRECT("ｄａｔａ!$"&amp;AQ$112&amp;"$"&amp;$B370)&lt;=2,INDIRECT("ｄａｔａ!$"&amp;AQ$112&amp;"$"&amp;$B370)&gt;0),0,TRUE,1)</f>
        <v>0</v>
      </c>
      <c r="AR370" s="80" cm="1">
        <f t="array" aca="1" ref="AR370" ca="1">_xlfn.IFS(AR372=1,0,AR371=1,0,AND(INDIRECT("ｄａｔａ!$"&amp;AR$112&amp;"$"&amp;$B370)&lt;=2,INDIRECT("ｄａｔａ!$"&amp;AR$112&amp;"$"&amp;$B370)&gt;0),0,TRUE,1)</f>
        <v>0</v>
      </c>
      <c r="AS370" s="80" cm="1">
        <f t="array" aca="1" ref="AS370" ca="1">_xlfn.IFS(AS372=1,0,AS371=1,0,AND(INDIRECT("ｄａｔａ!$"&amp;AS$112&amp;"$"&amp;$B370)&lt;=2,INDIRECT("ｄａｔａ!$"&amp;AS$112&amp;"$"&amp;$B370)&gt;0),0,TRUE,1)</f>
        <v>0</v>
      </c>
      <c r="AT370" s="80" cm="1">
        <f t="array" aca="1" ref="AT370" ca="1">_xlfn.IFS(AT372=1,0,AT371=1,0,AND(INDIRECT("ｄａｔａ!$"&amp;AT$112&amp;"$"&amp;$B370)&lt;=2,INDIRECT("ｄａｔａ!$"&amp;AT$112&amp;"$"&amp;$B370)&gt;0),0,TRUE,1)</f>
        <v>0</v>
      </c>
      <c r="AU370" s="80" cm="1">
        <f t="array" aca="1" ref="AU370" ca="1">_xlfn.IFS(AU372=1,0,AU371=1,0,AND(INDIRECT("ｄａｔａ!$"&amp;AU$112&amp;"$"&amp;$B370)&lt;=2,INDIRECT("ｄａｔａ!$"&amp;AU$112&amp;"$"&amp;$B370)&gt;0),0,TRUE,1)</f>
        <v>0</v>
      </c>
      <c r="AV370" s="80" cm="1">
        <f t="array" aca="1" ref="AV370" ca="1">_xlfn.IFS(AV372=1,0,AV371=1,0,AND(INDIRECT("ｄａｔａ!$"&amp;AV$112&amp;"$"&amp;$B370)&lt;=2,INDIRECT("ｄａｔａ!$"&amp;AV$112&amp;"$"&amp;$B370)&gt;0),0,TRUE,1)</f>
        <v>0</v>
      </c>
      <c r="AW370" s="80" cm="1">
        <f t="array" aca="1" ref="AW370" ca="1">_xlfn.IFS(AW372=1,0,AW371=1,0,AND(INDIRECT("ｄａｔａ!$"&amp;AW$112&amp;"$"&amp;$B370)&lt;=2,INDIRECT("ｄａｔａ!$"&amp;AW$112&amp;"$"&amp;$B370)&gt;0),0,TRUE,1)</f>
        <v>0</v>
      </c>
      <c r="AX370" s="80" cm="1">
        <f t="array" aca="1" ref="AX370" ca="1">_xlfn.IFS(AX372=1,0,AX371=1,0,AND(INDIRECT("ｄａｔａ!$"&amp;AX$112&amp;"$"&amp;$B370)&lt;=2,INDIRECT("ｄａｔａ!$"&amp;AX$112&amp;"$"&amp;$B370)&gt;0),0,TRUE,1)</f>
        <v>0</v>
      </c>
      <c r="AY370" s="80" cm="1">
        <f t="array" aca="1" ref="AY370" ca="1">_xlfn.IFS(AY372=1,0,AY371=1,0,AND(INDIRECT("ｄａｔａ!$"&amp;AY$112&amp;"$"&amp;$B370)&lt;=2,INDIRECT("ｄａｔａ!$"&amp;AY$112&amp;"$"&amp;$B370)&gt;0),0,TRUE,1)</f>
        <v>0</v>
      </c>
      <c r="AZ370" s="80" cm="1">
        <f t="array" aca="1" ref="AZ370" ca="1">_xlfn.IFS(AZ372=1,0,AZ371=1,0,AND(INDIRECT("ｄａｔａ!$"&amp;AZ$112&amp;"$"&amp;$B370)&lt;=2,INDIRECT("ｄａｔａ!$"&amp;AZ$112&amp;"$"&amp;$B370)&gt;0),0,TRUE,1)</f>
        <v>0</v>
      </c>
      <c r="BA370" s="80">
        <f ca="1">IF(SUM($BB369:$BP369)&gt;1,1,0)</f>
        <v>0</v>
      </c>
      <c r="BB370" s="80" cm="1">
        <f t="array" aca="1" ref="BB370" ca="1">_xlfn.IFS(BB372=1,0,BB371=1,0,AND(INDIRECT("ｄａｔａ!$"&amp;BB$112&amp;"$"&amp;$B370)&lt;=2,INDIRECT("ｄａｔａ!$"&amp;BB$112&amp;"$"&amp;$B370)&gt;0),0,TRUE,1)</f>
        <v>0</v>
      </c>
      <c r="BC370" s="80" cm="1">
        <f t="array" aca="1" ref="BC370" ca="1">_xlfn.IFS(BC372=1,0,BC371=1,0,AND(INDIRECT("ｄａｔａ!$"&amp;BC$112&amp;"$"&amp;$B370)&lt;=2,INDIRECT("ｄａｔａ!$"&amp;BC$112&amp;"$"&amp;$B370)&gt;0),0,TRUE,1)</f>
        <v>0</v>
      </c>
      <c r="BD370" s="80" cm="1">
        <f t="array" aca="1" ref="BD370" ca="1">_xlfn.IFS(BD372=1,0,BD371=1,0,AND(INDIRECT("ｄａｔａ!$"&amp;BD$112&amp;"$"&amp;$B370)&lt;=2,INDIRECT("ｄａｔａ!$"&amp;BD$112&amp;"$"&amp;$B370)&gt;0),0,TRUE,1)</f>
        <v>0</v>
      </c>
      <c r="BE370" s="80" cm="1">
        <f t="array" aca="1" ref="BE370" ca="1">_xlfn.IFS(BE372=1,0,BE371=1,0,AND(INDIRECT("ｄａｔａ!$"&amp;BE$112&amp;"$"&amp;$B370)&lt;=2,INDIRECT("ｄａｔａ!$"&amp;BE$112&amp;"$"&amp;$B370)&gt;0),0,TRUE,1)</f>
        <v>0</v>
      </c>
      <c r="BF370" s="80" cm="1">
        <f t="array" aca="1" ref="BF370" ca="1">_xlfn.IFS(BF372=1,0,BF371=1,0,AND(INDIRECT("ｄａｔａ!$"&amp;BF$112&amp;"$"&amp;$B370)&lt;=2,INDIRECT("ｄａｔａ!$"&amp;BF$112&amp;"$"&amp;$B370)&gt;0),0,TRUE,1)</f>
        <v>0</v>
      </c>
      <c r="BG370" s="80" cm="1">
        <f t="array" aca="1" ref="BG370" ca="1">_xlfn.IFS(BG372=1,0,BG371=1,0,AND(INDIRECT("ｄａｔａ!$"&amp;BG$112&amp;"$"&amp;$B370)&lt;=2,INDIRECT("ｄａｔａ!$"&amp;BG$112&amp;"$"&amp;$B370)&gt;0),0,TRUE,1)</f>
        <v>0</v>
      </c>
      <c r="BH370" s="80" cm="1">
        <f t="array" aca="1" ref="BH370" ca="1">_xlfn.IFS(BH372=1,0,BH371=1,0,AND(INDIRECT("ｄａｔａ!$"&amp;BH$112&amp;"$"&amp;$B370)&lt;=2,INDIRECT("ｄａｔａ!$"&amp;BH$112&amp;"$"&amp;$B370)&gt;0),0,TRUE,1)</f>
        <v>0</v>
      </c>
      <c r="BI370" s="80" cm="1">
        <f t="array" aca="1" ref="BI370" ca="1">_xlfn.IFS(BI372=1,0,BI371=1,0,AND(INDIRECT("ｄａｔａ!$"&amp;BI$112&amp;"$"&amp;$B370)&lt;=2,INDIRECT("ｄａｔａ!$"&amp;BI$112&amp;"$"&amp;$B370)&gt;0),0,TRUE,1)</f>
        <v>0</v>
      </c>
      <c r="BJ370" s="80" cm="1">
        <f t="array" aca="1" ref="BJ370" ca="1">_xlfn.IFS(BJ372=1,0,BJ371=1,0,AND(INDIRECT("ｄａｔａ!$"&amp;BJ$112&amp;"$"&amp;$B370)&lt;=2,INDIRECT("ｄａｔａ!$"&amp;BJ$112&amp;"$"&amp;$B370)&gt;0),0,TRUE,1)</f>
        <v>0</v>
      </c>
      <c r="BK370" s="80" cm="1">
        <f t="array" aca="1" ref="BK370" ca="1">_xlfn.IFS(BK372=1,0,BK371=1,0,AND(INDIRECT("ｄａｔａ!$"&amp;BK$112&amp;"$"&amp;$B370)&lt;=2,INDIRECT("ｄａｔａ!$"&amp;BK$112&amp;"$"&amp;$B370)&gt;0),0,TRUE,1)</f>
        <v>0</v>
      </c>
      <c r="BL370" s="80" cm="1">
        <f t="array" aca="1" ref="BL370" ca="1">_xlfn.IFS(BL372=1,0,BL371=1,0,AND(INDIRECT("ｄａｔａ!$"&amp;BL$112&amp;"$"&amp;$B370)&lt;=2,INDIRECT("ｄａｔａ!$"&amp;BL$112&amp;"$"&amp;$B370)&gt;0),0,TRUE,1)</f>
        <v>0</v>
      </c>
      <c r="BM370" s="80" cm="1">
        <f t="array" aca="1" ref="BM370" ca="1">_xlfn.IFS(BM372=1,0,BM371=1,0,AND(INDIRECT("ｄａｔａ!$"&amp;BM$112&amp;"$"&amp;$B370)&lt;=2,INDIRECT("ｄａｔａ!$"&amp;BM$112&amp;"$"&amp;$B370)&gt;0),0,TRUE,1)</f>
        <v>0</v>
      </c>
      <c r="BN370" s="80" cm="1">
        <f t="array" aca="1" ref="BN370" ca="1">_xlfn.IFS(BN372=1,0,BN371=1,0,AND(INDIRECT("ｄａｔａ!$"&amp;BN$112&amp;"$"&amp;$B370)&lt;=2,INDIRECT("ｄａｔａ!$"&amp;BN$112&amp;"$"&amp;$B370)&gt;0),0,TRUE,1)</f>
        <v>0</v>
      </c>
      <c r="BO370" s="80" cm="1">
        <f t="array" aca="1" ref="BO370" ca="1">_xlfn.IFS(BO372=1,0,BO371=1,0,AND(INDIRECT("ｄａｔａ!$"&amp;BO$112&amp;"$"&amp;$B370)&lt;=2,INDIRECT("ｄａｔａ!$"&amp;BO$112&amp;"$"&amp;$B370)&gt;0),0,TRUE,1)</f>
        <v>0</v>
      </c>
      <c r="BP370" s="80" cm="1">
        <f t="array" aca="1" ref="BP370" ca="1">_xlfn.IFS(BP372=1,0,BP371=1,0,AND(INDIRECT("ｄａｔａ!$"&amp;BP$112&amp;"$"&amp;$B370)&lt;=2,INDIRECT("ｄａｔａ!$"&amp;BP$112&amp;"$"&amp;$B370)&gt;0),0,TRUE,1)</f>
        <v>0</v>
      </c>
    </row>
    <row r="371" spans="1:68" x14ac:dyDescent="0.2">
      <c r="B371" s="80">
        <f>VLOOKUP($A369,$A$11:$B$110,2,FALSE)</f>
        <v>71</v>
      </c>
      <c r="C371" s="80" t="s">
        <v>2425</v>
      </c>
      <c r="D371" s="80" cm="1">
        <f t="array" aca="1" ref="D371" ca="1">_xlfn.IFS(D372=1,0,TRIM(INDIRECT("ｄａｔａ!$"&amp;D$112&amp;"$"&amp;$B371))="",1,TRIM(INDIRECT("ｄａｔａ!$"&amp;D$112&amp;"$"&amp;$B371))&lt;&gt;"",0)</f>
        <v>0</v>
      </c>
      <c r="F371" s="80" cm="1">
        <f t="array" aca="1" ref="F371" ca="1">_xlfn.IFS(F372=1,0,TRIM(INDIRECT("ｄａｔａ!$"&amp;F$112&amp;"$"&amp;$B371))="",1,TRIM(INDIRECT("ｄａｔａ!$"&amp;F$112&amp;"$"&amp;$B371))&lt;&gt;"",0)</f>
        <v>1</v>
      </c>
      <c r="G371" s="80" cm="1">
        <f t="array" aca="1" ref="G371" ca="1">_xlfn.IFS(G372=1,0,TRIM(INDIRECT("ｄａｔａ!$"&amp;G$112&amp;"$"&amp;$B371))="",1,TRIM(INDIRECT("ｄａｔａ!$"&amp;G$112&amp;"$"&amp;$B371))&lt;&gt;"",0)</f>
        <v>1</v>
      </c>
      <c r="H371" s="80" cm="1">
        <f t="array" aca="1" ref="H371" ca="1">_xlfn.IFS(H372=1,0,TRIM(INDIRECT("ｄａｔａ!$"&amp;H$112&amp;"$"&amp;$B371))="",1,TRIM(INDIRECT("ｄａｔａ!$"&amp;H$112&amp;"$"&amp;$B371))&lt;&gt;"",0)</f>
        <v>1</v>
      </c>
      <c r="I371" s="80" cm="1">
        <f t="array" aca="1" ref="I371" ca="1">_xlfn.IFS(I372=1,0,TRIM(INDIRECT("ｄａｔａ!$"&amp;I$112&amp;"$"&amp;$B371))="",1,TRIM(INDIRECT("ｄａｔａ!$"&amp;I$112&amp;"$"&amp;$B371))&lt;&gt;"",0)</f>
        <v>1</v>
      </c>
      <c r="J371" s="80" cm="1">
        <f t="array" aca="1" ref="J371" ca="1">_xlfn.IFS(J372=1,0,TRIM(INDIRECT("ｄａｔａ!$"&amp;J$112&amp;"$"&amp;$B371))="",1,TRIM(INDIRECT("ｄａｔａ!$"&amp;J$112&amp;"$"&amp;$B371))&lt;&gt;"",0)</f>
        <v>1</v>
      </c>
      <c r="K371" s="80" cm="1">
        <f t="array" aca="1" ref="K371" ca="1">_xlfn.IFS(K372=1,0,TRIM(INDIRECT("ｄａｔａ!$"&amp;K$112&amp;"$"&amp;$B371))="",1,TRIM(INDIRECT("ｄａｔａ!$"&amp;K$112&amp;"$"&amp;$B371))&lt;&gt;"",0)</f>
        <v>1</v>
      </c>
      <c r="L371" s="80" cm="1">
        <f t="array" aca="1" ref="L371" ca="1">_xlfn.IFS(L372=1,0,TRIM(INDIRECT("ｄａｔａ!$"&amp;L$112&amp;"$"&amp;$B371))="",1,TRIM(INDIRECT("ｄａｔａ!$"&amp;L$112&amp;"$"&amp;$B371))&lt;&gt;"",0)</f>
        <v>1</v>
      </c>
      <c r="M371" s="80" cm="1">
        <f t="array" aca="1" ref="M371" ca="1">_xlfn.IFS(M372=1,0,TRIM(INDIRECT("ｄａｔａ!$"&amp;M$112&amp;"$"&amp;$B371))="",1,TRIM(INDIRECT("ｄａｔａ!$"&amp;M$112&amp;"$"&amp;$B371))&lt;&gt;"",0)</f>
        <v>1</v>
      </c>
      <c r="N371" s="80" cm="1">
        <f t="array" aca="1" ref="N371" ca="1">_xlfn.IFS(N372=1,0,TRIM(INDIRECT("ｄａｔａ!$"&amp;N$112&amp;"$"&amp;$B371))="",1,TRIM(INDIRECT("ｄａｔａ!$"&amp;N$112&amp;"$"&amp;$B371))&lt;&gt;"",0)</f>
        <v>1</v>
      </c>
      <c r="O371" s="80" cm="1">
        <f t="array" aca="1" ref="O371" ca="1">_xlfn.IFS(O372=1,0,TRIM(INDIRECT("ｄａｔａ!$"&amp;O$112&amp;"$"&amp;$B371))="",1,TRIM(INDIRECT("ｄａｔａ!$"&amp;O$112&amp;"$"&amp;$B371))&lt;&gt;"",0)</f>
        <v>1</v>
      </c>
      <c r="P371" s="80" cm="1">
        <f t="array" aca="1" ref="P371" ca="1">_xlfn.IFS(P372=1,0,TRIM(INDIRECT("ｄａｔａ!$"&amp;P$112&amp;"$"&amp;$B371))="",1,TRIM(INDIRECT("ｄａｔａ!$"&amp;P$112&amp;"$"&amp;$B371))&lt;&gt;"",0)</f>
        <v>1</v>
      </c>
      <c r="Q371" s="80" cm="1">
        <f t="array" aca="1" ref="Q371" ca="1">_xlfn.IFS(Q372=1,0,TRIM(INDIRECT("ｄａｔａ!$"&amp;Q$112&amp;"$"&amp;$B371))="",1,TRIM(INDIRECT("ｄａｔａ!$"&amp;Q$112&amp;"$"&amp;$B371))&lt;&gt;"",0)</f>
        <v>1</v>
      </c>
      <c r="R371" s="80" cm="1">
        <f t="array" aca="1" ref="R371" ca="1">_xlfn.IFS(R372=1,0,TRIM(INDIRECT("ｄａｔａ!$"&amp;R$112&amp;"$"&amp;$B371))="",1,TRIM(INDIRECT("ｄａｔａ!$"&amp;R$112&amp;"$"&amp;$B371))&lt;&gt;"",0)</f>
        <v>1</v>
      </c>
      <c r="S371" s="80" cm="1">
        <f t="array" aca="1" ref="S371" ca="1">_xlfn.IFS(S372=1,0,TRIM(INDIRECT("ｄａｔａ!$"&amp;S$112&amp;"$"&amp;$B371))="",1,TRIM(INDIRECT("ｄａｔａ!$"&amp;S$112&amp;"$"&amp;$B371))&lt;&gt;"",0)</f>
        <v>1</v>
      </c>
      <c r="T371" s="80" cm="1">
        <f t="array" aca="1" ref="T371" ca="1">_xlfn.IFS(T372=1,0,TRIM(INDIRECT("ｄａｔａ!$"&amp;T$112&amp;"$"&amp;$B371))="",1,TRIM(INDIRECT("ｄａｔａ!$"&amp;T$112&amp;"$"&amp;$B371))&lt;&gt;"",0)</f>
        <v>1</v>
      </c>
      <c r="U371" s="80" cm="1">
        <f t="array" aca="1" ref="U371" ca="1">_xlfn.IFS(U372=1,0,TRIM(INDIRECT("ｄａｔａ!$"&amp;U$112&amp;"$"&amp;$B371))="",1,TRIM(INDIRECT("ｄａｔａ!$"&amp;U$112&amp;"$"&amp;$B371))&lt;&gt;"",0)</f>
        <v>1</v>
      </c>
      <c r="V371" s="80" cm="1">
        <f t="array" aca="1" ref="V371" ca="1">_xlfn.IFS(V372=1,0,TRIM(INDIRECT("ｄａｔａ!$"&amp;V$112&amp;"$"&amp;$B371))="",1,TRIM(INDIRECT("ｄａｔａ!$"&amp;V$112&amp;"$"&amp;$B371))&lt;&gt;"",0)</f>
        <v>1</v>
      </c>
      <c r="W371" s="80" cm="1">
        <f t="array" aca="1" ref="W371" ca="1">_xlfn.IFS(W372=1,0,TRIM(INDIRECT("ｄａｔａ!$"&amp;W$112&amp;"$"&amp;$B371))="",1,TRIM(INDIRECT("ｄａｔａ!$"&amp;W$112&amp;"$"&amp;$B371))&lt;&gt;"",0)</f>
        <v>1</v>
      </c>
      <c r="X371" s="80">
        <f ca="1">IF(SUM($Y371:$AO371)=17,1,0)</f>
        <v>1</v>
      </c>
      <c r="Y371" s="80" cm="1">
        <f t="array" aca="1" ref="Y371" ca="1">_xlfn.IFS(Y372=1,0,TRIM(INDIRECT("ｄａｔａ!$"&amp;Y$112&amp;"$"&amp;$B371))="",1,TRIM(INDIRECT("ｄａｔａ!$"&amp;Y$112&amp;"$"&amp;$B371))&lt;&gt;"",0)</f>
        <v>1</v>
      </c>
      <c r="Z371" s="80" cm="1">
        <f t="array" aca="1" ref="Z371" ca="1">_xlfn.IFS(Z372=1,0,TRIM(INDIRECT("ｄａｔａ!$"&amp;Z$112&amp;"$"&amp;$B371))="",1,TRIM(INDIRECT("ｄａｔａ!$"&amp;Z$112&amp;"$"&amp;$B371))&lt;&gt;"",0)</f>
        <v>1</v>
      </c>
      <c r="AA371" s="80" cm="1">
        <f t="array" aca="1" ref="AA371" ca="1">_xlfn.IFS(AA372=1,0,TRIM(INDIRECT("ｄａｔａ!$"&amp;AA$112&amp;"$"&amp;$B371))="",1,TRIM(INDIRECT("ｄａｔａ!$"&amp;AA$112&amp;"$"&amp;$B371))&lt;&gt;"",0)</f>
        <v>1</v>
      </c>
      <c r="AB371" s="80" cm="1">
        <f t="array" aca="1" ref="AB371" ca="1">_xlfn.IFS(AB372=1,0,TRIM(INDIRECT("ｄａｔａ!$"&amp;AB$112&amp;"$"&amp;$B371))="",1,TRIM(INDIRECT("ｄａｔａ!$"&amp;AB$112&amp;"$"&amp;$B371))&lt;&gt;"",0)</f>
        <v>1</v>
      </c>
      <c r="AC371" s="80" cm="1">
        <f t="array" aca="1" ref="AC371" ca="1">_xlfn.IFS(AC372=1,0,TRIM(INDIRECT("ｄａｔａ!$"&amp;AC$112&amp;"$"&amp;$B371))="",1,TRIM(INDIRECT("ｄａｔａ!$"&amp;AC$112&amp;"$"&amp;$B371))&lt;&gt;"",0)</f>
        <v>1</v>
      </c>
      <c r="AD371" s="80" cm="1">
        <f t="array" aca="1" ref="AD371" ca="1">_xlfn.IFS(AD372=1,0,TRIM(INDIRECT("ｄａｔａ!$"&amp;AD$112&amp;"$"&amp;$B371))="",1,TRIM(INDIRECT("ｄａｔａ!$"&amp;AD$112&amp;"$"&amp;$B371))&lt;&gt;"",0)</f>
        <v>1</v>
      </c>
      <c r="AE371" s="80" cm="1">
        <f t="array" aca="1" ref="AE371" ca="1">_xlfn.IFS(AE372=1,0,TRIM(INDIRECT("ｄａｔａ!$"&amp;AE$112&amp;"$"&amp;$B371))="",1,TRIM(INDIRECT("ｄａｔａ!$"&amp;AE$112&amp;"$"&amp;$B371))&lt;&gt;"",0)</f>
        <v>1</v>
      </c>
      <c r="AF371" s="80" cm="1">
        <f t="array" aca="1" ref="AF371" ca="1">_xlfn.IFS(AF372=1,0,TRIM(INDIRECT("ｄａｔａ!$"&amp;AF$112&amp;"$"&amp;$B371))="",1,TRIM(INDIRECT("ｄａｔａ!$"&amp;AF$112&amp;"$"&amp;$B371))&lt;&gt;"",0)</f>
        <v>1</v>
      </c>
      <c r="AG371" s="80" cm="1">
        <f t="array" aca="1" ref="AG371" ca="1">_xlfn.IFS(AG372=1,0,TRIM(INDIRECT("ｄａｔａ!$"&amp;AG$112&amp;"$"&amp;$B371))="",1,TRIM(INDIRECT("ｄａｔａ!$"&amp;AG$112&amp;"$"&amp;$B371))&lt;&gt;"",0)</f>
        <v>1</v>
      </c>
      <c r="AH371" s="80" cm="1">
        <f t="array" aca="1" ref="AH371" ca="1">_xlfn.IFS(AH372=1,0,TRIM(INDIRECT("ｄａｔａ!$"&amp;AH$112&amp;"$"&amp;$B371))="",1,TRIM(INDIRECT("ｄａｔａ!$"&amp;AH$112&amp;"$"&amp;$B371))&lt;&gt;"",0)</f>
        <v>1</v>
      </c>
      <c r="AI371" s="80" cm="1">
        <f t="array" aca="1" ref="AI371" ca="1">_xlfn.IFS(AI372=1,0,TRIM(INDIRECT("ｄａｔａ!$"&amp;AI$112&amp;"$"&amp;$B371))="",1,TRIM(INDIRECT("ｄａｔａ!$"&amp;AI$112&amp;"$"&amp;$B371))&lt;&gt;"",0)</f>
        <v>1</v>
      </c>
      <c r="AJ371" s="80" cm="1">
        <f t="array" aca="1" ref="AJ371" ca="1">_xlfn.IFS(AJ372=1,0,TRIM(INDIRECT("ｄａｔａ!$"&amp;AJ$112&amp;"$"&amp;$B371))="",1,TRIM(INDIRECT("ｄａｔａ!$"&amp;AJ$112&amp;"$"&amp;$B371))&lt;&gt;"",0)</f>
        <v>1</v>
      </c>
      <c r="AK371" s="80" cm="1">
        <f t="array" aca="1" ref="AK371" ca="1">_xlfn.IFS(AK372=1,0,TRIM(INDIRECT("ｄａｔａ!$"&amp;AK$112&amp;"$"&amp;$B371))="",1,TRIM(INDIRECT("ｄａｔａ!$"&amp;AK$112&amp;"$"&amp;$B371))&lt;&gt;"",0)</f>
        <v>1</v>
      </c>
      <c r="AL371" s="80" cm="1">
        <f t="array" aca="1" ref="AL371" ca="1">_xlfn.IFS(AL372=1,0,TRIM(INDIRECT("ｄａｔａ!$"&amp;AL$112&amp;"$"&amp;$B371))="",1,TRIM(INDIRECT("ｄａｔａ!$"&amp;AL$112&amp;"$"&amp;$B371))&lt;&gt;"",0)</f>
        <v>1</v>
      </c>
      <c r="AM371" s="80" cm="1">
        <f t="array" aca="1" ref="AM371" ca="1">_xlfn.IFS(AM372=1,0,TRIM(INDIRECT("ｄａｔａ!$"&amp;AM$112&amp;"$"&amp;$B371))="",1,TRIM(INDIRECT("ｄａｔａ!$"&amp;AM$112&amp;"$"&amp;$B371))&lt;&gt;"",0)</f>
        <v>1</v>
      </c>
      <c r="AN371" s="80" cm="1">
        <f t="array" aca="1" ref="AN371" ca="1">_xlfn.IFS(AN372=1,0,TRIM(INDIRECT("ｄａｔａ!$"&amp;AN$112&amp;"$"&amp;$B371))="",1,TRIM(INDIRECT("ｄａｔａ!$"&amp;AN$112&amp;"$"&amp;$B371))&lt;&gt;"",0)</f>
        <v>1</v>
      </c>
      <c r="AO371" s="80" cm="1">
        <f t="array" aca="1" ref="AO371" ca="1">_xlfn.IFS(AO372=1,0,TRIM(INDIRECT("ｄａｔａ!$"&amp;AO$112&amp;"$"&amp;$B371))="",1,TRIM(INDIRECT("ｄａｔａ!$"&amp;AO$112&amp;"$"&amp;$B371))&lt;&gt;"",0)</f>
        <v>1</v>
      </c>
      <c r="AP371" s="80">
        <f ca="1">IF(SUM($AQ371:$AZ371)=10,1,0)</f>
        <v>1</v>
      </c>
      <c r="AQ371" s="80" cm="1">
        <f t="array" aca="1" ref="AQ371" ca="1">_xlfn.IFS(AQ372=1,0,TRIM(INDIRECT("ｄａｔａ!$"&amp;AQ$112&amp;"$"&amp;$B371))="",1,TRIM(INDIRECT("ｄａｔａ!$"&amp;AQ$112&amp;"$"&amp;$B371))&lt;&gt;"",0)</f>
        <v>1</v>
      </c>
      <c r="AR371" s="80" cm="1">
        <f t="array" aca="1" ref="AR371" ca="1">_xlfn.IFS(AR372=1,0,TRIM(INDIRECT("ｄａｔａ!$"&amp;AR$112&amp;"$"&amp;$B371))="",1,TRIM(INDIRECT("ｄａｔａ!$"&amp;AR$112&amp;"$"&amp;$B371))&lt;&gt;"",0)</f>
        <v>1</v>
      </c>
      <c r="AS371" s="80" cm="1">
        <f t="array" aca="1" ref="AS371" ca="1">_xlfn.IFS(AS372=1,0,TRIM(INDIRECT("ｄａｔａ!$"&amp;AS$112&amp;"$"&amp;$B371))="",1,TRIM(INDIRECT("ｄａｔａ!$"&amp;AS$112&amp;"$"&amp;$B371))&lt;&gt;"",0)</f>
        <v>1</v>
      </c>
      <c r="AT371" s="80" cm="1">
        <f t="array" aca="1" ref="AT371" ca="1">_xlfn.IFS(AT372=1,0,TRIM(INDIRECT("ｄａｔａ!$"&amp;AT$112&amp;"$"&amp;$B371))="",1,TRIM(INDIRECT("ｄａｔａ!$"&amp;AT$112&amp;"$"&amp;$B371))&lt;&gt;"",0)</f>
        <v>1</v>
      </c>
      <c r="AU371" s="80" cm="1">
        <f t="array" aca="1" ref="AU371" ca="1">_xlfn.IFS(AU372=1,0,TRIM(INDIRECT("ｄａｔａ!$"&amp;AU$112&amp;"$"&amp;$B371))="",1,TRIM(INDIRECT("ｄａｔａ!$"&amp;AU$112&amp;"$"&amp;$B371))&lt;&gt;"",0)</f>
        <v>1</v>
      </c>
      <c r="AV371" s="80" cm="1">
        <f t="array" aca="1" ref="AV371" ca="1">_xlfn.IFS(AV372=1,0,TRIM(INDIRECT("ｄａｔａ!$"&amp;AV$112&amp;"$"&amp;$B371))="",1,TRIM(INDIRECT("ｄａｔａ!$"&amp;AV$112&amp;"$"&amp;$B371))&lt;&gt;"",0)</f>
        <v>1</v>
      </c>
      <c r="AW371" s="80" cm="1">
        <f t="array" aca="1" ref="AW371" ca="1">_xlfn.IFS(AW372=1,0,TRIM(INDIRECT("ｄａｔａ!$"&amp;AW$112&amp;"$"&amp;$B371))="",1,TRIM(INDIRECT("ｄａｔａ!$"&amp;AW$112&amp;"$"&amp;$B371))&lt;&gt;"",0)</f>
        <v>1</v>
      </c>
      <c r="AX371" s="80" cm="1">
        <f t="array" aca="1" ref="AX371" ca="1">_xlfn.IFS(AX372=1,0,TRIM(INDIRECT("ｄａｔａ!$"&amp;AX$112&amp;"$"&amp;$B371))="",1,TRIM(INDIRECT("ｄａｔａ!$"&amp;AX$112&amp;"$"&amp;$B371))&lt;&gt;"",0)</f>
        <v>1</v>
      </c>
      <c r="AY371" s="80" cm="1">
        <f t="array" aca="1" ref="AY371" ca="1">_xlfn.IFS(AY372=1,0,TRIM(INDIRECT("ｄａｔａ!$"&amp;AY$112&amp;"$"&amp;$B371))="",1,TRIM(INDIRECT("ｄａｔａ!$"&amp;AY$112&amp;"$"&amp;$B371))&lt;&gt;"",0)</f>
        <v>1</v>
      </c>
      <c r="AZ371" s="80" cm="1">
        <f t="array" aca="1" ref="AZ371" ca="1">_xlfn.IFS(AZ372=1,0,TRIM(INDIRECT("ｄａｔａ!$"&amp;AZ$112&amp;"$"&amp;$B371))="",1,TRIM(INDIRECT("ｄａｔａ!$"&amp;AZ$112&amp;"$"&amp;$B371))&lt;&gt;"",0)</f>
        <v>1</v>
      </c>
      <c r="BA371" s="80">
        <f ca="1">IF(SUM($BB371:$BP371)=15,1,0)</f>
        <v>1</v>
      </c>
      <c r="BB371" s="80" cm="1">
        <f t="array" aca="1" ref="BB371" ca="1">_xlfn.IFS(BB372=1,0,TRIM(INDIRECT("ｄａｔａ!$"&amp;BB$112&amp;"$"&amp;$B371))="",1,TRIM(INDIRECT("ｄａｔａ!$"&amp;BB$112&amp;"$"&amp;$B371))&lt;&gt;"",0)</f>
        <v>1</v>
      </c>
      <c r="BC371" s="80" cm="1">
        <f t="array" aca="1" ref="BC371" ca="1">_xlfn.IFS(BC372=1,0,TRIM(INDIRECT("ｄａｔａ!$"&amp;BC$112&amp;"$"&amp;$B371))="",1,TRIM(INDIRECT("ｄａｔａ!$"&amp;BC$112&amp;"$"&amp;$B371))&lt;&gt;"",0)</f>
        <v>1</v>
      </c>
      <c r="BD371" s="80" cm="1">
        <f t="array" aca="1" ref="BD371" ca="1">_xlfn.IFS(BD372=1,0,TRIM(INDIRECT("ｄａｔａ!$"&amp;BD$112&amp;"$"&amp;$B371))="",1,TRIM(INDIRECT("ｄａｔａ!$"&amp;BD$112&amp;"$"&amp;$B371))&lt;&gt;"",0)</f>
        <v>1</v>
      </c>
      <c r="BE371" s="80" cm="1">
        <f t="array" aca="1" ref="BE371" ca="1">_xlfn.IFS(BE372=1,0,TRIM(INDIRECT("ｄａｔａ!$"&amp;BE$112&amp;"$"&amp;$B371))="",1,TRIM(INDIRECT("ｄａｔａ!$"&amp;BE$112&amp;"$"&amp;$B371))&lt;&gt;"",0)</f>
        <v>1</v>
      </c>
      <c r="BF371" s="80" cm="1">
        <f t="array" aca="1" ref="BF371" ca="1">_xlfn.IFS(BF372=1,0,TRIM(INDIRECT("ｄａｔａ!$"&amp;BF$112&amp;"$"&amp;$B371))="",1,TRIM(INDIRECT("ｄａｔａ!$"&amp;BF$112&amp;"$"&amp;$B371))&lt;&gt;"",0)</f>
        <v>1</v>
      </c>
      <c r="BG371" s="80" cm="1">
        <f t="array" aca="1" ref="BG371" ca="1">_xlfn.IFS(BG372=1,0,TRIM(INDIRECT("ｄａｔａ!$"&amp;BG$112&amp;"$"&amp;$B371))="",1,TRIM(INDIRECT("ｄａｔａ!$"&amp;BG$112&amp;"$"&amp;$B371))&lt;&gt;"",0)</f>
        <v>1</v>
      </c>
      <c r="BH371" s="80" cm="1">
        <f t="array" aca="1" ref="BH371" ca="1">_xlfn.IFS(BH372=1,0,TRIM(INDIRECT("ｄａｔａ!$"&amp;BH$112&amp;"$"&amp;$B371))="",1,TRIM(INDIRECT("ｄａｔａ!$"&amp;BH$112&amp;"$"&amp;$B371))&lt;&gt;"",0)</f>
        <v>1</v>
      </c>
      <c r="BI371" s="80" cm="1">
        <f t="array" aca="1" ref="BI371" ca="1">_xlfn.IFS(BI372=1,0,TRIM(INDIRECT("ｄａｔａ!$"&amp;BI$112&amp;"$"&amp;$B371))="",1,TRIM(INDIRECT("ｄａｔａ!$"&amp;BI$112&amp;"$"&amp;$B371))&lt;&gt;"",0)</f>
        <v>1</v>
      </c>
      <c r="BJ371" s="80" cm="1">
        <f t="array" aca="1" ref="BJ371" ca="1">_xlfn.IFS(BJ372=1,0,TRIM(INDIRECT("ｄａｔａ!$"&amp;BJ$112&amp;"$"&amp;$B371))="",1,TRIM(INDIRECT("ｄａｔａ!$"&amp;BJ$112&amp;"$"&amp;$B371))&lt;&gt;"",0)</f>
        <v>1</v>
      </c>
      <c r="BK371" s="80" cm="1">
        <f t="array" aca="1" ref="BK371" ca="1">_xlfn.IFS(BK372=1,0,TRIM(INDIRECT("ｄａｔａ!$"&amp;BK$112&amp;"$"&amp;$B371))="",1,TRIM(INDIRECT("ｄａｔａ!$"&amp;BK$112&amp;"$"&amp;$B371))&lt;&gt;"",0)</f>
        <v>1</v>
      </c>
      <c r="BL371" s="80" cm="1">
        <f t="array" aca="1" ref="BL371" ca="1">_xlfn.IFS(BL372=1,0,TRIM(INDIRECT("ｄａｔａ!$"&amp;BL$112&amp;"$"&amp;$B371))="",1,TRIM(INDIRECT("ｄａｔａ!$"&amp;BL$112&amp;"$"&amp;$B371))&lt;&gt;"",0)</f>
        <v>1</v>
      </c>
      <c r="BM371" s="80" cm="1">
        <f t="array" aca="1" ref="BM371" ca="1">_xlfn.IFS(BM372=1,0,TRIM(INDIRECT("ｄａｔａ!$"&amp;BM$112&amp;"$"&amp;$B371))="",1,TRIM(INDIRECT("ｄａｔａ!$"&amp;BM$112&amp;"$"&amp;$B371))&lt;&gt;"",0)</f>
        <v>1</v>
      </c>
      <c r="BN371" s="80" cm="1">
        <f t="array" aca="1" ref="BN371" ca="1">_xlfn.IFS(BN372=1,0,TRIM(INDIRECT("ｄａｔａ!$"&amp;BN$112&amp;"$"&amp;$B371))="",1,TRIM(INDIRECT("ｄａｔａ!$"&amp;BN$112&amp;"$"&amp;$B371))&lt;&gt;"",0)</f>
        <v>1</v>
      </c>
      <c r="BO371" s="80" cm="1">
        <f t="array" aca="1" ref="BO371" ca="1">_xlfn.IFS(BO372=1,0,TRIM(INDIRECT("ｄａｔａ!$"&amp;BO$112&amp;"$"&amp;$B371))="",1,TRIM(INDIRECT("ｄａｔａ!$"&amp;BO$112&amp;"$"&amp;$B371))&lt;&gt;"",0)</f>
        <v>1</v>
      </c>
      <c r="BP371" s="80" cm="1">
        <f t="array" aca="1" ref="BP371" ca="1">_xlfn.IFS(BP372=1,0,TRIM(INDIRECT("ｄａｔａ!$"&amp;BP$112&amp;"$"&amp;$B371))="",1,TRIM(INDIRECT("ｄａｔａ!$"&amp;BP$112&amp;"$"&amp;$B371))&lt;&gt;"",0)</f>
        <v>1</v>
      </c>
    </row>
    <row r="372" spans="1:68" x14ac:dyDescent="0.2">
      <c r="B372" s="80">
        <f>VLOOKUP($A369,$A$11:$B$110,2,FALSE)</f>
        <v>71</v>
      </c>
      <c r="C372" s="80" t="s">
        <v>2430</v>
      </c>
      <c r="D372" s="80" cm="1">
        <f t="array" aca="1" ref="D372" ca="1">IF(ISERROR(INDIRECT("ｄａｔａ!$"&amp;D$112&amp;"$"&amp;$B372)),1,0)</f>
        <v>0</v>
      </c>
      <c r="F372" s="80" cm="1">
        <f t="array" aca="1" ref="F372" ca="1">IF(ISERROR(INDIRECT("ｄａｔａ!$"&amp;F$112&amp;"$"&amp;$B372)),1,0)</f>
        <v>0</v>
      </c>
      <c r="G372" s="80" cm="1">
        <f t="array" aca="1" ref="G372" ca="1">IF(ISERROR(INDIRECT("ｄａｔａ!$"&amp;G$112&amp;"$"&amp;$B372)),1,0)</f>
        <v>0</v>
      </c>
      <c r="H372" s="80" cm="1">
        <f t="array" aca="1" ref="H372" ca="1">IF(ISERROR(INDIRECT("ｄａｔａ!$"&amp;H$112&amp;"$"&amp;$B372)),1,0)</f>
        <v>0</v>
      </c>
      <c r="I372" s="80" cm="1">
        <f t="array" aca="1" ref="I372" ca="1">IF(ISERROR(INDIRECT("ｄａｔａ!$"&amp;I$112&amp;"$"&amp;$B372)),1,0)</f>
        <v>0</v>
      </c>
      <c r="J372" s="80" cm="1">
        <f t="array" aca="1" ref="J372" ca="1">IF(ISERROR(INDIRECT("ｄａｔａ!$"&amp;J$112&amp;"$"&amp;$B372)),1,0)</f>
        <v>0</v>
      </c>
      <c r="K372" s="80" cm="1">
        <f t="array" aca="1" ref="K372" ca="1">IF(ISERROR(INDIRECT("ｄａｔａ!$"&amp;K$112&amp;"$"&amp;$B372)),1,0)</f>
        <v>0</v>
      </c>
      <c r="L372" s="80" cm="1">
        <f t="array" aca="1" ref="L372" ca="1">IF(ISERROR(INDIRECT("ｄａｔａ!$"&amp;L$112&amp;"$"&amp;$B372)),1,0)</f>
        <v>0</v>
      </c>
      <c r="M372" s="80" cm="1">
        <f t="array" aca="1" ref="M372" ca="1">IF(ISERROR(INDIRECT("ｄａｔａ!$"&amp;M$112&amp;"$"&amp;$B372)),1,0)</f>
        <v>0</v>
      </c>
      <c r="N372" s="80" cm="1">
        <f t="array" aca="1" ref="N372" ca="1">IF(ISERROR(INDIRECT("ｄａｔａ!$"&amp;N$112&amp;"$"&amp;$B372)),1,0)</f>
        <v>0</v>
      </c>
      <c r="O372" s="80" cm="1">
        <f t="array" aca="1" ref="O372" ca="1">IF(ISERROR(INDIRECT("ｄａｔａ!$"&amp;O$112&amp;"$"&amp;$B372)),1,0)</f>
        <v>0</v>
      </c>
      <c r="P372" s="80" cm="1">
        <f t="array" aca="1" ref="P372" ca="1">IF(ISERROR(INDIRECT("ｄａｔａ!$"&amp;P$112&amp;"$"&amp;$B372)),1,0)</f>
        <v>0</v>
      </c>
      <c r="Q372" s="80" cm="1">
        <f t="array" aca="1" ref="Q372" ca="1">IF(ISERROR(INDIRECT("ｄａｔａ!$"&amp;Q$112&amp;"$"&amp;$B372)),1,0)</f>
        <v>0</v>
      </c>
      <c r="R372" s="80" cm="1">
        <f t="array" aca="1" ref="R372" ca="1">IF(ISERROR(INDIRECT("ｄａｔａ!$"&amp;R$112&amp;"$"&amp;$B372)),1,0)</f>
        <v>0</v>
      </c>
      <c r="S372" s="80" cm="1">
        <f t="array" aca="1" ref="S372" ca="1">IF(ISERROR(INDIRECT("ｄａｔａ!$"&amp;S$112&amp;"$"&amp;$B372)),1,0)</f>
        <v>0</v>
      </c>
      <c r="T372" s="80" cm="1">
        <f t="array" aca="1" ref="T372" ca="1">IF(ISERROR(INDIRECT("ｄａｔａ!$"&amp;T$112&amp;"$"&amp;$B372)),1,0)</f>
        <v>0</v>
      </c>
      <c r="U372" s="80" cm="1">
        <f t="array" aca="1" ref="U372" ca="1">IF(ISERROR(INDIRECT("ｄａｔａ!$"&amp;U$112&amp;"$"&amp;$B372)),1,0)</f>
        <v>0</v>
      </c>
      <c r="V372" s="80" cm="1">
        <f t="array" aca="1" ref="V372" ca="1">IF(ISERROR(INDIRECT("ｄａｔａ!$"&amp;V$112&amp;"$"&amp;$B372)),1,0)</f>
        <v>0</v>
      </c>
      <c r="W372" s="80" cm="1">
        <f t="array" aca="1" ref="W372" ca="1">IF(ISERROR(INDIRECT("ｄａｔａ!$"&amp;W$112&amp;"$"&amp;$B372)),1,0)</f>
        <v>0</v>
      </c>
      <c r="X372" s="80">
        <f ca="1">IF(SUM($Y370:$AO370,$Y372:$AO372)&gt;0,1,0)</f>
        <v>0</v>
      </c>
      <c r="Y372" s="80" cm="1">
        <f t="array" aca="1" ref="Y372" ca="1">IF(ISERROR(INDIRECT("ｄａｔａ!$"&amp;Y$112&amp;"$"&amp;$B372)),1,0)</f>
        <v>0</v>
      </c>
      <c r="Z372" s="80" cm="1">
        <f t="array" aca="1" ref="Z372" ca="1">IF(ISERROR(INDIRECT("ｄａｔａ!$"&amp;Z$112&amp;"$"&amp;$B372)),1,0)</f>
        <v>0</v>
      </c>
      <c r="AA372" s="80" cm="1">
        <f t="array" aca="1" ref="AA372" ca="1">IF(ISERROR(INDIRECT("ｄａｔａ!$"&amp;AA$112&amp;"$"&amp;$B372)),1,0)</f>
        <v>0</v>
      </c>
      <c r="AB372" s="80" cm="1">
        <f t="array" aca="1" ref="AB372" ca="1">IF(ISERROR(INDIRECT("ｄａｔａ!$"&amp;AB$112&amp;"$"&amp;$B372)),1,0)</f>
        <v>0</v>
      </c>
      <c r="AC372" s="80" cm="1">
        <f t="array" aca="1" ref="AC372" ca="1">IF(ISERROR(INDIRECT("ｄａｔａ!$"&amp;AC$112&amp;"$"&amp;$B372)),1,0)</f>
        <v>0</v>
      </c>
      <c r="AD372" s="80" cm="1">
        <f t="array" aca="1" ref="AD372" ca="1">IF(ISERROR(INDIRECT("ｄａｔａ!$"&amp;AD$112&amp;"$"&amp;$B372)),1,0)</f>
        <v>0</v>
      </c>
      <c r="AE372" s="80" cm="1">
        <f t="array" aca="1" ref="AE372" ca="1">IF(ISERROR(INDIRECT("ｄａｔａ!$"&amp;AE$112&amp;"$"&amp;$B372)),1,0)</f>
        <v>0</v>
      </c>
      <c r="AF372" s="80" cm="1">
        <f t="array" aca="1" ref="AF372" ca="1">IF(ISERROR(INDIRECT("ｄａｔａ!$"&amp;AF$112&amp;"$"&amp;$B372)),1,0)</f>
        <v>0</v>
      </c>
      <c r="AG372" s="80" cm="1">
        <f t="array" aca="1" ref="AG372" ca="1">IF(ISERROR(INDIRECT("ｄａｔａ!$"&amp;AG$112&amp;"$"&amp;$B372)),1,0)</f>
        <v>0</v>
      </c>
      <c r="AH372" s="80" cm="1">
        <f t="array" aca="1" ref="AH372" ca="1">IF(ISERROR(INDIRECT("ｄａｔａ!$"&amp;AH$112&amp;"$"&amp;$B372)),1,0)</f>
        <v>0</v>
      </c>
      <c r="AI372" s="80" cm="1">
        <f t="array" aca="1" ref="AI372" ca="1">IF(ISERROR(INDIRECT("ｄａｔａ!$"&amp;AI$112&amp;"$"&amp;$B372)),1,0)</f>
        <v>0</v>
      </c>
      <c r="AJ372" s="80" cm="1">
        <f t="array" aca="1" ref="AJ372" ca="1">IF(ISERROR(INDIRECT("ｄａｔａ!$"&amp;AJ$112&amp;"$"&amp;$B372)),1,0)</f>
        <v>0</v>
      </c>
      <c r="AK372" s="80" cm="1">
        <f t="array" aca="1" ref="AK372" ca="1">IF(ISERROR(INDIRECT("ｄａｔａ!$"&amp;AK$112&amp;"$"&amp;$B372)),1,0)</f>
        <v>0</v>
      </c>
      <c r="AL372" s="80" cm="1">
        <f t="array" aca="1" ref="AL372" ca="1">IF(ISERROR(INDIRECT("ｄａｔａ!$"&amp;AL$112&amp;"$"&amp;$B372)),1,0)</f>
        <v>0</v>
      </c>
      <c r="AM372" s="80" cm="1">
        <f t="array" aca="1" ref="AM372" ca="1">IF(ISERROR(INDIRECT("ｄａｔａ!$"&amp;AM$112&amp;"$"&amp;$B372)),1,0)</f>
        <v>0</v>
      </c>
      <c r="AN372" s="80" cm="1">
        <f t="array" aca="1" ref="AN372" ca="1">IF(ISERROR(INDIRECT("ｄａｔａ!$"&amp;AN$112&amp;"$"&amp;$B372)),1,0)</f>
        <v>0</v>
      </c>
      <c r="AO372" s="80" cm="1">
        <f t="array" aca="1" ref="AO372" ca="1">IF(ISERROR(INDIRECT("ｄａｔａ!$"&amp;AO$112&amp;"$"&amp;$B372)),1,0)</f>
        <v>0</v>
      </c>
      <c r="AP372" s="80">
        <f ca="1">IF(SUM($AQ370:$AZ370,$AQ372:$AZ372)&gt;0,1,0)</f>
        <v>0</v>
      </c>
      <c r="AQ372" s="80" cm="1">
        <f t="array" aca="1" ref="AQ372" ca="1">IF(ISERROR(INDIRECT("ｄａｔａ!$"&amp;AQ$112&amp;"$"&amp;$B372)),1,0)</f>
        <v>0</v>
      </c>
      <c r="AR372" s="80" cm="1">
        <f t="array" aca="1" ref="AR372" ca="1">IF(ISERROR(INDIRECT("ｄａｔａ!$"&amp;AR$112&amp;"$"&amp;$B372)),1,0)</f>
        <v>0</v>
      </c>
      <c r="AS372" s="80" cm="1">
        <f t="array" aca="1" ref="AS372" ca="1">IF(ISERROR(INDIRECT("ｄａｔａ!$"&amp;AS$112&amp;"$"&amp;$B372)),1,0)</f>
        <v>0</v>
      </c>
      <c r="AT372" s="80" cm="1">
        <f t="array" aca="1" ref="AT372" ca="1">IF(ISERROR(INDIRECT("ｄａｔａ!$"&amp;AT$112&amp;"$"&amp;$B372)),1,0)</f>
        <v>0</v>
      </c>
      <c r="AU372" s="80" cm="1">
        <f t="array" aca="1" ref="AU372" ca="1">IF(ISERROR(INDIRECT("ｄａｔａ!$"&amp;AU$112&amp;"$"&amp;$B372)),1,0)</f>
        <v>0</v>
      </c>
      <c r="AV372" s="80" cm="1">
        <f t="array" aca="1" ref="AV372" ca="1">IF(ISERROR(INDIRECT("ｄａｔａ!$"&amp;AV$112&amp;"$"&amp;$B372)),1,0)</f>
        <v>0</v>
      </c>
      <c r="AW372" s="80" cm="1">
        <f t="array" aca="1" ref="AW372" ca="1">IF(ISERROR(INDIRECT("ｄａｔａ!$"&amp;AW$112&amp;"$"&amp;$B372)),1,0)</f>
        <v>0</v>
      </c>
      <c r="AX372" s="80" cm="1">
        <f t="array" aca="1" ref="AX372" ca="1">IF(ISERROR(INDIRECT("ｄａｔａ!$"&amp;AX$112&amp;"$"&amp;$B372)),1,0)</f>
        <v>0</v>
      </c>
      <c r="AY372" s="80" cm="1">
        <f t="array" aca="1" ref="AY372" ca="1">IF(ISERROR(INDIRECT("ｄａｔａ!$"&amp;AY$112&amp;"$"&amp;$B372)),1,0)</f>
        <v>0</v>
      </c>
      <c r="AZ372" s="80" cm="1">
        <f t="array" aca="1" ref="AZ372" ca="1">IF(ISERROR(INDIRECT("ｄａｔａ!$"&amp;AZ$112&amp;"$"&amp;$B372)),1,0)</f>
        <v>0</v>
      </c>
      <c r="BA372" s="80">
        <f ca="1">IF(SUM($BB370:$BP370,$BB372:$BP372)&gt;0,1,0)</f>
        <v>0</v>
      </c>
      <c r="BB372" s="80" cm="1">
        <f t="array" aca="1" ref="BB372" ca="1">IF(ISERROR(INDIRECT("ｄａｔａ!$"&amp;BB$112&amp;"$"&amp;$B372)),1,0)</f>
        <v>0</v>
      </c>
      <c r="BC372" s="80" cm="1">
        <f t="array" aca="1" ref="BC372" ca="1">IF(ISERROR(INDIRECT("ｄａｔａ!$"&amp;BC$112&amp;"$"&amp;$B372)),1,0)</f>
        <v>0</v>
      </c>
      <c r="BD372" s="80" cm="1">
        <f t="array" aca="1" ref="BD372" ca="1">IF(ISERROR(INDIRECT("ｄａｔａ!$"&amp;BD$112&amp;"$"&amp;$B372)),1,0)</f>
        <v>0</v>
      </c>
      <c r="BE372" s="80" cm="1">
        <f t="array" aca="1" ref="BE372" ca="1">IF(ISERROR(INDIRECT("ｄａｔａ!$"&amp;BE$112&amp;"$"&amp;$B372)),1,0)</f>
        <v>0</v>
      </c>
      <c r="BF372" s="80" cm="1">
        <f t="array" aca="1" ref="BF372" ca="1">IF(ISERROR(INDIRECT("ｄａｔａ!$"&amp;BF$112&amp;"$"&amp;$B372)),1,0)</f>
        <v>0</v>
      </c>
      <c r="BG372" s="80" cm="1">
        <f t="array" aca="1" ref="BG372" ca="1">IF(ISERROR(INDIRECT("ｄａｔａ!$"&amp;BG$112&amp;"$"&amp;$B372)),1,0)</f>
        <v>0</v>
      </c>
      <c r="BH372" s="80" cm="1">
        <f t="array" aca="1" ref="BH372" ca="1">IF(ISERROR(INDIRECT("ｄａｔａ!$"&amp;BH$112&amp;"$"&amp;$B372)),1,0)</f>
        <v>0</v>
      </c>
      <c r="BI372" s="80" cm="1">
        <f t="array" aca="1" ref="BI372" ca="1">IF(ISERROR(INDIRECT("ｄａｔａ!$"&amp;BI$112&amp;"$"&amp;$B372)),1,0)</f>
        <v>0</v>
      </c>
      <c r="BJ372" s="80" cm="1">
        <f t="array" aca="1" ref="BJ372" ca="1">IF(ISERROR(INDIRECT("ｄａｔａ!$"&amp;BJ$112&amp;"$"&amp;$B372)),1,0)</f>
        <v>0</v>
      </c>
      <c r="BK372" s="80" cm="1">
        <f t="array" aca="1" ref="BK372" ca="1">IF(ISERROR(INDIRECT("ｄａｔａ!$"&amp;BK$112&amp;"$"&amp;$B372)),1,0)</f>
        <v>0</v>
      </c>
      <c r="BL372" s="80" cm="1">
        <f t="array" aca="1" ref="BL372" ca="1">IF(ISERROR(INDIRECT("ｄａｔａ!$"&amp;BL$112&amp;"$"&amp;$B372)),1,0)</f>
        <v>0</v>
      </c>
      <c r="BM372" s="80" cm="1">
        <f t="array" aca="1" ref="BM372" ca="1">IF(ISERROR(INDIRECT("ｄａｔａ!$"&amp;BM$112&amp;"$"&amp;$B372)),1,0)</f>
        <v>0</v>
      </c>
      <c r="BN372" s="80" cm="1">
        <f t="array" aca="1" ref="BN372" ca="1">IF(ISERROR(INDIRECT("ｄａｔａ!$"&amp;BN$112&amp;"$"&amp;$B372)),1,0)</f>
        <v>0</v>
      </c>
      <c r="BO372" s="80" cm="1">
        <f t="array" aca="1" ref="BO372" ca="1">IF(ISERROR(INDIRECT("ｄａｔａ!$"&amp;BO$112&amp;"$"&amp;$B372)),1,0)</f>
        <v>0</v>
      </c>
      <c r="BP372" s="80" cm="1">
        <f t="array" aca="1" ref="BP372" ca="1">IF(ISERROR(INDIRECT("ｄａｔａ!$"&amp;BP$112&amp;"$"&amp;$B372)),1,0)</f>
        <v>0</v>
      </c>
    </row>
    <row r="373" spans="1:68" x14ac:dyDescent="0.2">
      <c r="A373" s="80" t="s">
        <v>2383</v>
      </c>
      <c r="B373" s="80">
        <f>VLOOKUP($A373,$A$11:$B$110,2,FALSE)</f>
        <v>72</v>
      </c>
      <c r="C373" s="80" t="s">
        <v>2435</v>
      </c>
      <c r="D373" s="80" cm="1">
        <f t="array" aca="1" ref="D373" ca="1">_xlfn.IFS(D374=1,0,D375=1,0,AND(INDIRECT("ｄａｔａ!$"&amp;D$112&amp;"$"&amp;$B373)&lt;=INDIRECT("kikan!$Q$11"),INDIRECT("ｄａｔａ!$"&amp;D$112&amp;"$"&amp;$B373)&gt;=INDIRECT("kikan!$K$11")),0,TRUE,1)</f>
        <v>0</v>
      </c>
      <c r="F373" s="80">
        <v>0</v>
      </c>
      <c r="G373" s="80">
        <v>0</v>
      </c>
      <c r="H373" s="80">
        <v>0</v>
      </c>
      <c r="I373" s="80" cm="1">
        <f t="array" aca="1" ref="I373" ca="1">_xlfn.IFS(I374=1,0,I375=1,0,INDIRECT("ｄａｔａ!$"&amp;I$112&amp;"$"&amp;$B373)&gt;=INDIRECT("kikan!$I$11"),0,TRUE,1)</f>
        <v>0</v>
      </c>
      <c r="J373" s="80" cm="1">
        <f t="array" aca="1" ref="J373" ca="1">_xlfn.IFS(D376=1,0,I373=1,0,J374=1,0,I375=1,0,J375=1,0,INDIRECT("ｄａｔａ!$"&amp;I$112&amp;"$"&amp;$B373)&gt;INDIRECT("kikan!$I$11"),0,INDIRECT("ｄａｔａ!$"&amp;J$112&amp;"$"&amp;$B373)&gt;=INDIRECT("ｄａｔａ!$"&amp;D$112&amp;"$"&amp;$B373),0,TRUE,1)</f>
        <v>0</v>
      </c>
      <c r="K373" s="80" cm="1">
        <f t="array" aca="1" ref="K373" ca="1">_xlfn.IFS(K374=1,0,K375=1,0,AND(INDIRECT("ｄａｔａ!$"&amp;K$112&amp;"$"&amp;$B374)&gt;0,INDIRECT("ｄａｔａ!$"&amp;K$112&amp;"$"&amp;$B374)&lt;10000),0,TRUE,1)</f>
        <v>0</v>
      </c>
      <c r="L373" s="80" cm="1">
        <f t="array" aca="1" ref="L373" ca="1">_xlfn.IFS(L374=1,0,L375=1,0,INDIRECT("ｄａｔａ!$"&amp;L$112&amp;"$"&amp;$B373)&lt;20000,1,TRUE,0)</f>
        <v>0</v>
      </c>
      <c r="M373" s="80">
        <v>0</v>
      </c>
      <c r="N373" s="80">
        <v>0</v>
      </c>
      <c r="O373" s="80" cm="1">
        <f t="array" aca="1" ref="O373" ca="1">_xlfn.IFS(O376=1,0,INDIRECT("ｄａｔａ!$"&amp;O$112&amp;"$"&amp;$B374)=4,1,TRUE,0)</f>
        <v>0</v>
      </c>
      <c r="P373" s="80" cm="1">
        <f t="array" aca="1" ref="P373" ca="1">_xlfn.IFS(P376=1,0,AND(INDIRECT("ｄａｔａ!$"&amp;P$112&amp;"$"&amp;$B374)&lt;=3,INDIRECT("ｄａｔａ!$"&amp;P$112&amp;"$"&amp;$B374)&gt;0),1,TRUE,0)</f>
        <v>0</v>
      </c>
      <c r="Q373" s="80" cm="1">
        <f t="array" aca="1" ref="Q373" ca="1">_xlfn.IFS(Q376=1,0,INDIRECT("ｄａｔａ!$"&amp;Q$112&amp;"$"&amp;$B373)=1,1,TRUE,0)</f>
        <v>0</v>
      </c>
      <c r="R373" s="80">
        <v>0</v>
      </c>
      <c r="S373" s="80">
        <v>0</v>
      </c>
      <c r="T373" s="80">
        <v>0</v>
      </c>
      <c r="U373" s="80">
        <v>0</v>
      </c>
      <c r="V373" s="80">
        <v>0</v>
      </c>
      <c r="W373" s="80">
        <v>0</v>
      </c>
      <c r="X373" s="80">
        <f ca="1">IF(AND(SUM($Y373:$AO373)=0,17-SUM($Y375:$AO375)&gt;1),1,0)</f>
        <v>0</v>
      </c>
      <c r="Y373" s="80" cm="1">
        <f t="array" aca="1" ref="Y373" ca="1">_xlfn.IFS(Y376=1,0,INDIRECT("ｄａｔａ!$"&amp;Y$112&amp;"$"&amp;$B373)=2,1,TRUE,0)</f>
        <v>0</v>
      </c>
      <c r="Z373" s="80" cm="1">
        <f t="array" aca="1" ref="Z373" ca="1">_xlfn.IFS(Z376=1,0,INDIRECT("ｄａｔａ!$"&amp;Z$112&amp;"$"&amp;$B373)=2,1,TRUE,0)</f>
        <v>0</v>
      </c>
      <c r="AA373" s="80" cm="1">
        <f t="array" aca="1" ref="AA373" ca="1">_xlfn.IFS(AA376=1,0,INDIRECT("ｄａｔａ!$"&amp;AA$112&amp;"$"&amp;$B373)=2,1,TRUE,0)</f>
        <v>0</v>
      </c>
      <c r="AB373" s="80" cm="1">
        <f t="array" aca="1" ref="AB373" ca="1">_xlfn.IFS(AB376=1,0,INDIRECT("ｄａｔａ!$"&amp;AB$112&amp;"$"&amp;$B373)=2,1,TRUE,0)</f>
        <v>0</v>
      </c>
      <c r="AC373" s="80" cm="1">
        <f t="array" aca="1" ref="AC373" ca="1">_xlfn.IFS(AC376=1,0,INDIRECT("ｄａｔａ!$"&amp;AC$112&amp;"$"&amp;$B373)=2,1,TRUE,0)</f>
        <v>0</v>
      </c>
      <c r="AD373" s="80" cm="1">
        <f t="array" aca="1" ref="AD373" ca="1">_xlfn.IFS(AD376=1,0,INDIRECT("ｄａｔａ!$"&amp;AD$112&amp;"$"&amp;$B373)=2,1,TRUE,0)</f>
        <v>0</v>
      </c>
      <c r="AE373" s="80" cm="1">
        <f t="array" aca="1" ref="AE373" ca="1">_xlfn.IFS(AE376=1,0,INDIRECT("ｄａｔａ!$"&amp;AE$112&amp;"$"&amp;$B373)=2,1,TRUE,0)</f>
        <v>0</v>
      </c>
      <c r="AF373" s="80" cm="1">
        <f t="array" aca="1" ref="AF373" ca="1">_xlfn.IFS(AF376=1,0,INDIRECT("ｄａｔａ!$"&amp;AF$112&amp;"$"&amp;$B373)=2,1,TRUE,0)</f>
        <v>0</v>
      </c>
      <c r="AG373" s="80" cm="1">
        <f t="array" aca="1" ref="AG373" ca="1">_xlfn.IFS(AG376=1,0,INDIRECT("ｄａｔａ!$"&amp;AG$112&amp;"$"&amp;$B373)=2,1,TRUE,0)</f>
        <v>0</v>
      </c>
      <c r="AH373" s="80" cm="1">
        <f t="array" aca="1" ref="AH373" ca="1">_xlfn.IFS(AH376=1,0,INDIRECT("ｄａｔａ!$"&amp;AH$112&amp;"$"&amp;$B373)=2,1,TRUE,0)</f>
        <v>0</v>
      </c>
      <c r="AI373" s="80" cm="1">
        <f t="array" aca="1" ref="AI373" ca="1">_xlfn.IFS(AI376=1,0,INDIRECT("ｄａｔａ!$"&amp;AI$112&amp;"$"&amp;$B373)=2,1,TRUE,0)</f>
        <v>0</v>
      </c>
      <c r="AJ373" s="80" cm="1">
        <f t="array" aca="1" ref="AJ373" ca="1">_xlfn.IFS(AJ376=1,0,INDIRECT("ｄａｔａ!$"&amp;AJ$112&amp;"$"&amp;$B373)=2,1,TRUE,0)</f>
        <v>0</v>
      </c>
      <c r="AK373" s="80" cm="1">
        <f t="array" aca="1" ref="AK373" ca="1">_xlfn.IFS(AK376=1,0,INDIRECT("ｄａｔａ!$"&amp;AK$112&amp;"$"&amp;$B373)=2,1,TRUE,0)</f>
        <v>0</v>
      </c>
      <c r="AL373" s="80" cm="1">
        <f t="array" aca="1" ref="AL373" ca="1">_xlfn.IFS(AL376=1,0,INDIRECT("ｄａｔａ!$"&amp;AL$112&amp;"$"&amp;$B373)=2,1,TRUE,0)</f>
        <v>0</v>
      </c>
      <c r="AM373" s="80" cm="1">
        <f t="array" aca="1" ref="AM373" ca="1">_xlfn.IFS(AM376=1,0,INDIRECT("ｄａｔａ!$"&amp;AM$112&amp;"$"&amp;$B373)=2,1,TRUE,0)</f>
        <v>0</v>
      </c>
      <c r="AN373" s="80" cm="1">
        <f t="array" aca="1" ref="AN373" ca="1">_xlfn.IFS(AN376=1,0,INDIRECT("ｄａｔａ!$"&amp;AN$112&amp;"$"&amp;$B373)=2,1,TRUE,0)</f>
        <v>0</v>
      </c>
      <c r="AO373" s="80" cm="1">
        <f t="array" aca="1" ref="AO373" ca="1">_xlfn.IFS(AO376=1,0,INDIRECT("ｄａｔａ!$"&amp;AO$112&amp;"$"&amp;$B373)=2,1,TRUE,0)</f>
        <v>0</v>
      </c>
      <c r="AP373" s="80">
        <f ca="1">IF(AND(SUM($AQ373:$AZ373)=0,10-SUM($AQ375:$AZ375)&gt;1),1,0)</f>
        <v>0</v>
      </c>
      <c r="AQ373" s="80" cm="1">
        <f t="array" aca="1" ref="AQ373" ca="1">_xlfn.IFS(AQ376=1,0,INDIRECT("ｄａｔａ!$"&amp;AQ$112&amp;"$"&amp;$B373)=2,1,TRUE,0)</f>
        <v>0</v>
      </c>
      <c r="AR373" s="80" cm="1">
        <f t="array" aca="1" ref="AR373" ca="1">_xlfn.IFS(AR376=1,0,INDIRECT("ｄａｔａ!$"&amp;AR$112&amp;"$"&amp;$B373)=2,1,TRUE,0)</f>
        <v>0</v>
      </c>
      <c r="AS373" s="80" cm="1">
        <f t="array" aca="1" ref="AS373" ca="1">_xlfn.IFS(AS376=1,0,INDIRECT("ｄａｔａ!$"&amp;AS$112&amp;"$"&amp;$B373)=2,1,TRUE,0)</f>
        <v>0</v>
      </c>
      <c r="AT373" s="80" cm="1">
        <f t="array" aca="1" ref="AT373" ca="1">_xlfn.IFS(AT376=1,0,INDIRECT("ｄａｔａ!$"&amp;AT$112&amp;"$"&amp;$B373)=2,1,TRUE,0)</f>
        <v>0</v>
      </c>
      <c r="AU373" s="80" cm="1">
        <f t="array" aca="1" ref="AU373" ca="1">_xlfn.IFS(AU376=1,0,INDIRECT("ｄａｔａ!$"&amp;AU$112&amp;"$"&amp;$B373)=2,1,TRUE,0)</f>
        <v>0</v>
      </c>
      <c r="AV373" s="80" cm="1">
        <f t="array" aca="1" ref="AV373" ca="1">_xlfn.IFS(AV376=1,0,INDIRECT("ｄａｔａ!$"&amp;AV$112&amp;"$"&amp;$B373)=2,1,TRUE,0)</f>
        <v>0</v>
      </c>
      <c r="AW373" s="80" cm="1">
        <f t="array" aca="1" ref="AW373" ca="1">_xlfn.IFS(AW376=1,0,INDIRECT("ｄａｔａ!$"&amp;AW$112&amp;"$"&amp;$B373)=2,1,TRUE,0)</f>
        <v>0</v>
      </c>
      <c r="AX373" s="80" cm="1">
        <f t="array" aca="1" ref="AX373" ca="1">_xlfn.IFS(AX376=1,0,INDIRECT("ｄａｔａ!$"&amp;AX$112&amp;"$"&amp;$B373)=2,1,TRUE,0)</f>
        <v>0</v>
      </c>
      <c r="AY373" s="80" cm="1">
        <f t="array" aca="1" ref="AY373" ca="1">_xlfn.IFS(AY376=1,0,INDIRECT("ｄａｔａ!$"&amp;AY$112&amp;"$"&amp;$B373)=2,1,TRUE,0)</f>
        <v>0</v>
      </c>
      <c r="AZ373" s="80" cm="1">
        <f t="array" aca="1" ref="AZ373" ca="1">_xlfn.IFS(AZ376=1,0,INDIRECT("ｄａｔａ!$"&amp;AZ$112&amp;"$"&amp;$B373)=2,1,TRUE,0)</f>
        <v>0</v>
      </c>
      <c r="BA373" s="80">
        <f ca="1">IF(AND(SUM($BB373:$BP373)=0,15-SUM($BB375:$BP375)&gt;1),1,0)</f>
        <v>0</v>
      </c>
      <c r="BB373" s="80" cm="1">
        <f t="array" aca="1" ref="BB373" ca="1">_xlfn.IFS(BB376=1,0,INDIRECT("ｄａｔａ!$"&amp;BB$112&amp;"$"&amp;$B373)=2,1,TRUE,0)</f>
        <v>0</v>
      </c>
      <c r="BC373" s="80" cm="1">
        <f t="array" aca="1" ref="BC373" ca="1">_xlfn.IFS(BC376=1,0,INDIRECT("ｄａｔａ!$"&amp;BC$112&amp;"$"&amp;$B373)=2,1,TRUE,0)</f>
        <v>0</v>
      </c>
      <c r="BD373" s="80" cm="1">
        <f t="array" aca="1" ref="BD373" ca="1">_xlfn.IFS(BD376=1,0,INDIRECT("ｄａｔａ!$"&amp;BD$112&amp;"$"&amp;$B373)=2,1,TRUE,0)</f>
        <v>0</v>
      </c>
      <c r="BE373" s="80" cm="1">
        <f t="array" aca="1" ref="BE373" ca="1">_xlfn.IFS(BE376=1,0,INDIRECT("ｄａｔａ!$"&amp;BE$112&amp;"$"&amp;$B373)=2,1,TRUE,0)</f>
        <v>0</v>
      </c>
      <c r="BF373" s="80" cm="1">
        <f t="array" aca="1" ref="BF373" ca="1">_xlfn.IFS(BF376=1,0,INDIRECT("ｄａｔａ!$"&amp;BF$112&amp;"$"&amp;$B373)=2,1,TRUE,0)</f>
        <v>0</v>
      </c>
      <c r="BG373" s="80" cm="1">
        <f t="array" aca="1" ref="BG373" ca="1">_xlfn.IFS(BG376=1,0,INDIRECT("ｄａｔａ!$"&amp;BG$112&amp;"$"&amp;$B373)=2,1,TRUE,0)</f>
        <v>0</v>
      </c>
      <c r="BH373" s="80" cm="1">
        <f t="array" aca="1" ref="BH373" ca="1">_xlfn.IFS(BH376=1,0,INDIRECT("ｄａｔａ!$"&amp;BH$112&amp;"$"&amp;$B373)=2,1,TRUE,0)</f>
        <v>0</v>
      </c>
      <c r="BI373" s="80" cm="1">
        <f t="array" aca="1" ref="BI373" ca="1">_xlfn.IFS(BI376=1,0,INDIRECT("ｄａｔａ!$"&amp;BI$112&amp;"$"&amp;$B373)=2,1,TRUE,0)</f>
        <v>0</v>
      </c>
      <c r="BJ373" s="80" cm="1">
        <f t="array" aca="1" ref="BJ373" ca="1">_xlfn.IFS(BJ376=1,0,INDIRECT("ｄａｔａ!$"&amp;BJ$112&amp;"$"&amp;$B373)=2,1,TRUE,0)</f>
        <v>0</v>
      </c>
      <c r="BK373" s="80" cm="1">
        <f t="array" aca="1" ref="BK373" ca="1">_xlfn.IFS(BK376=1,0,INDIRECT("ｄａｔａ!$"&amp;BK$112&amp;"$"&amp;$B373)=2,1,TRUE,0)</f>
        <v>0</v>
      </c>
      <c r="BL373" s="80" cm="1">
        <f t="array" aca="1" ref="BL373" ca="1">_xlfn.IFS(BL376=1,0,INDIRECT("ｄａｔａ!$"&amp;BL$112&amp;"$"&amp;$B373)=2,1,TRUE,0)</f>
        <v>0</v>
      </c>
      <c r="BM373" s="80" cm="1">
        <f t="array" aca="1" ref="BM373" ca="1">_xlfn.IFS(BM376=1,0,INDIRECT("ｄａｔａ!$"&amp;BM$112&amp;"$"&amp;$B373)=2,1,TRUE,0)</f>
        <v>0</v>
      </c>
      <c r="BN373" s="80" cm="1">
        <f t="array" aca="1" ref="BN373" ca="1">_xlfn.IFS(BN376=1,0,INDIRECT("ｄａｔａ!$"&amp;BN$112&amp;"$"&amp;$B373)=2,1,TRUE,0)</f>
        <v>0</v>
      </c>
      <c r="BO373" s="80" cm="1">
        <f t="array" aca="1" ref="BO373" ca="1">_xlfn.IFS(BO376=1,0,INDIRECT("ｄａｔａ!$"&amp;BO$112&amp;"$"&amp;$B373)=2,1,TRUE,0)</f>
        <v>0</v>
      </c>
      <c r="BP373" s="80" cm="1">
        <f t="array" aca="1" ref="BP373" ca="1">_xlfn.IFS(BP376=1,0,INDIRECT("ｄａｔａ!$"&amp;BP$112&amp;"$"&amp;$B373)=2,1,TRUE,0)</f>
        <v>0</v>
      </c>
    </row>
    <row r="374" spans="1:68" x14ac:dyDescent="0.2">
      <c r="B374" s="80">
        <f>VLOOKUP($A373,$A$11:$B$110,2,FALSE)</f>
        <v>72</v>
      </c>
      <c r="C374" s="80" t="s">
        <v>2437</v>
      </c>
      <c r="D374" s="80" cm="1">
        <f t="array" aca="1" ref="D374" ca="1">_xlfn.IFS(D375=1,0,AND(ISNUMBER(INDIRECT("ｄａｔａ!$"&amp;D$112&amp;"$"&amp;$B374)),INDIRECT("ｄａｔａ!$"&amp;D$112&amp;"$"&amp;$B374)&lt;=12,INDIRECT("ｄａｔａ!$"&amp;D$112&amp;"$"&amp;$B374)&gt;=1),0,TRUE,1)</f>
        <v>1</v>
      </c>
      <c r="F374" s="80">
        <v>0</v>
      </c>
      <c r="G374" s="80">
        <v>0</v>
      </c>
      <c r="H374" s="80">
        <v>0</v>
      </c>
      <c r="I374" s="80" cm="1">
        <f t="array" aca="1" ref="I374" ca="1">_xlfn.IFS(I375=1,0,AND(ISNUMBER(INDIRECT("ｄａｔａ!$"&amp;I$112&amp;"$"&amp;$B374)),LEN(INDIRECT("ｄａｔａ!$"&amp;I$112&amp;"$"&amp;$B374))=4),0,TRUE,1)</f>
        <v>0</v>
      </c>
      <c r="J374" s="80" cm="1">
        <f t="array" aca="1" ref="J374" ca="1">_xlfn.IFS(J375=1,0,AND(ISNUMBER(INDIRECT("ｄａｔａ!$"&amp;J$112&amp;"$"&amp;$B374)),INDIRECT("ｄａｔａ!$"&amp;J$112&amp;"$"&amp;$B374)&lt;=12,INDIRECT("ｄａｔａ!$"&amp;J$112&amp;"$"&amp;$B374)&gt;=1),0,TRUE,1)</f>
        <v>0</v>
      </c>
      <c r="K374" s="80" cm="1">
        <f t="array" aca="1" ref="K374" ca="1">_xlfn.IFS(K375=1,0,ISNUMBER(INDIRECT("ｄａｔａ!$"&amp;K$112&amp;"$"&amp;$B374)),0,TRUE,1)</f>
        <v>0</v>
      </c>
      <c r="L374" s="80" cm="1">
        <f t="array" aca="1" ref="L374" ca="1">_xlfn.IFS(L375=1,0,AND(ISNUMBER(INDIRECT("ｄａｔａ!$"&amp;L$112&amp;"$"&amp;$B374)),INDIRECT("ｄａｔａ!$"&amp;L$112&amp;"$"&amp;$B374)&gt;0),0,TRUE,1)</f>
        <v>0</v>
      </c>
      <c r="M374" s="80" cm="1">
        <f t="array" aca="1" ref="M374" ca="1">_xlfn.IFS(M375=1,0,AND(INDIRECT("ｄａｔａ!$"&amp;M$112&amp;"$"&amp;$B374)&lt;=5,INDIRECT("ｄａｔａ!$"&amp;M$112&amp;"$"&amp;$B374)&gt;0),0,TRUE,1)</f>
        <v>0</v>
      </c>
      <c r="N374" s="80" cm="1">
        <f t="array" aca="1" ref="N374" ca="1">_xlfn.IFS(N375=1,0,AND(INDIRECT("ｄａｔａ!$"&amp;N$112&amp;"$"&amp;$B374)&lt;=2,INDIRECT("ｄａｔａ!$"&amp;N$112&amp;"$"&amp;$B374)&gt;0),0,TRUE,1)</f>
        <v>0</v>
      </c>
      <c r="O374" s="80" cm="1">
        <f t="array" aca="1" ref="O374" ca="1">_xlfn.IFS(O375=1,0,AND(INDIRECT("ｄａｔａ!$"&amp;O$112&amp;"$"&amp;$B374)&lt;=4,INDIRECT("ｄａｔａ!$"&amp;O$112&amp;"$"&amp;$B374)&gt;0),0,TRUE,1)</f>
        <v>0</v>
      </c>
      <c r="P374" s="80" cm="1">
        <f t="array" aca="1" ref="P374" ca="1">_xlfn.IFS(P375=1,0,AND(INDIRECT("ｄａｔａ!$"&amp;P$112&amp;"$"&amp;$B374)&lt;=3,INDIRECT("ｄａｔａ!$"&amp;P$112&amp;"$"&amp;$B374)&gt;0),0,TRUE,1)</f>
        <v>0</v>
      </c>
      <c r="Q374" s="80" cm="1">
        <f t="array" aca="1" ref="Q374" ca="1">_xlfn.IFS(Q375=1,0,AND(INDIRECT("ｄａｔａ!$"&amp;Q$112&amp;"$"&amp;$B374)&lt;=2,INDIRECT("ｄａｔａ!$"&amp;Q$112&amp;"$"&amp;$B374)&gt;0),0,TRUE,1)</f>
        <v>0</v>
      </c>
      <c r="R374" s="80" cm="1">
        <f t="array" aca="1" ref="R374" ca="1">_xlfn.IFS(R375=1,0,AND(INDIRECT("ｄａｔａ!$"&amp;R$112&amp;"$"&amp;$B374)&lt;=10,INDIRECT("ｄａｔａ!$"&amp;R$112&amp;"$"&amp;$B374)&gt;0),0,TRUE,1)</f>
        <v>0</v>
      </c>
      <c r="S374" s="80" cm="1">
        <f t="array" aca="1" ref="S374" ca="1">_xlfn.IFS(S375=1,0,AND(INDIRECT("ｄａｔａ!$"&amp;S$112&amp;"$"&amp;$B374)&lt;=5,INDIRECT("ｄａｔａ!$"&amp;S$112&amp;"$"&amp;$B374)&gt;0),0,TRUE,1)</f>
        <v>0</v>
      </c>
      <c r="T374" s="80" cm="1">
        <f t="array" aca="1" ref="T374" ca="1">_xlfn.IFS(T375=1,0,AND(INDIRECT("ｄａｔａ!$"&amp;T$112&amp;"$"&amp;$B374)&lt;=9,INDIRECT("ｄａｔａ!$"&amp;T$112&amp;"$"&amp;$B374)&gt;0),0,TRUE,1)</f>
        <v>0</v>
      </c>
      <c r="U374" s="80" cm="1">
        <f t="array" aca="1" ref="U374" ca="1">_xlfn.IFS(U375=1,0,ISNUMBER(INDIRECT("ｄａｔａ!$"&amp;U$112&amp;"$"&amp;$B374)),0,TRUE,1)</f>
        <v>0</v>
      </c>
      <c r="V374" s="80" cm="1">
        <f t="array" aca="1" ref="V374" ca="1">_xlfn.IFS(V375=1,0,AND(INDIRECT("ｄａｔａ!$"&amp;V$112&amp;"$"&amp;$B374)&lt;=4,INDIRECT("ｄａｔａ!$"&amp;V$112&amp;"$"&amp;$B374)&gt;0),0,TRUE,1)</f>
        <v>0</v>
      </c>
      <c r="W374" s="80" cm="1">
        <f t="array" aca="1" ref="W374" ca="1">_xlfn.IFS(W375=1,0,AND(INDIRECT("ｄａｔａ!$"&amp;W$112&amp;"$"&amp;$B374)&lt;=2,INDIRECT("ｄａｔａ!$"&amp;W$112&amp;"$"&amp;$B374)&gt;0),0,TRUE,1)</f>
        <v>0</v>
      </c>
      <c r="X374" s="80">
        <f ca="1">IF(SUM($Y373:$AO373)&gt;1,1,0)</f>
        <v>0</v>
      </c>
      <c r="Y374" s="80" cm="1">
        <f t="array" aca="1" ref="Y374" ca="1">_xlfn.IFS(Y376=1,0,Y375=1,0,AND(INDIRECT("ｄａｔａ!$"&amp;Y$112&amp;"$"&amp;$B374)&lt;=2,INDIRECT("ｄａｔａ!$"&amp;Y$112&amp;"$"&amp;$B374)&gt;0),0,TRUE,1)</f>
        <v>0</v>
      </c>
      <c r="Z374" s="80" cm="1">
        <f t="array" aca="1" ref="Z374" ca="1">_xlfn.IFS(Z376=1,0,Z375=1,0,AND(INDIRECT("ｄａｔａ!$"&amp;Z$112&amp;"$"&amp;$B374)&lt;=2,INDIRECT("ｄａｔａ!$"&amp;Z$112&amp;"$"&amp;$B374)&gt;0),0,TRUE,1)</f>
        <v>0</v>
      </c>
      <c r="AA374" s="80" cm="1">
        <f t="array" aca="1" ref="AA374" ca="1">_xlfn.IFS(AA376=1,0,AA375=1,0,AND(INDIRECT("ｄａｔａ!$"&amp;AA$112&amp;"$"&amp;$B374)&lt;=2,INDIRECT("ｄａｔａ!$"&amp;AA$112&amp;"$"&amp;$B374)&gt;0),0,TRUE,1)</f>
        <v>0</v>
      </c>
      <c r="AB374" s="80" cm="1">
        <f t="array" aca="1" ref="AB374" ca="1">_xlfn.IFS(AB376=1,0,AB375=1,0,AND(INDIRECT("ｄａｔａ!$"&amp;AB$112&amp;"$"&amp;$B374)&lt;=2,INDIRECT("ｄａｔａ!$"&amp;AB$112&amp;"$"&amp;$B374)&gt;0),0,TRUE,1)</f>
        <v>0</v>
      </c>
      <c r="AC374" s="80" cm="1">
        <f t="array" aca="1" ref="AC374" ca="1">_xlfn.IFS(AC376=1,0,AC375=1,0,AND(INDIRECT("ｄａｔａ!$"&amp;AC$112&amp;"$"&amp;$B374)&lt;=2,INDIRECT("ｄａｔａ!$"&amp;AC$112&amp;"$"&amp;$B374)&gt;0),0,TRUE,1)</f>
        <v>0</v>
      </c>
      <c r="AD374" s="80" cm="1">
        <f t="array" aca="1" ref="AD374" ca="1">_xlfn.IFS(AD376=1,0,AD375=1,0,AND(INDIRECT("ｄａｔａ!$"&amp;AD$112&amp;"$"&amp;$B374)&lt;=2,INDIRECT("ｄａｔａ!$"&amp;AD$112&amp;"$"&amp;$B374)&gt;0),0,TRUE,1)</f>
        <v>0</v>
      </c>
      <c r="AE374" s="80" cm="1">
        <f t="array" aca="1" ref="AE374" ca="1">_xlfn.IFS(AE376=1,0,AE375=1,0,AND(INDIRECT("ｄａｔａ!$"&amp;AE$112&amp;"$"&amp;$B374)&lt;=2,INDIRECT("ｄａｔａ!$"&amp;AE$112&amp;"$"&amp;$B374)&gt;0),0,TRUE,1)</f>
        <v>0</v>
      </c>
      <c r="AF374" s="80" cm="1">
        <f t="array" aca="1" ref="AF374" ca="1">_xlfn.IFS(AF376=1,0,AF375=1,0,AND(INDIRECT("ｄａｔａ!$"&amp;AF$112&amp;"$"&amp;$B374)&lt;=2,INDIRECT("ｄａｔａ!$"&amp;AF$112&amp;"$"&amp;$B374)&gt;0),0,TRUE,1)</f>
        <v>0</v>
      </c>
      <c r="AG374" s="80" cm="1">
        <f t="array" aca="1" ref="AG374" ca="1">_xlfn.IFS(AG376=1,0,AG375=1,0,AND(INDIRECT("ｄａｔａ!$"&amp;AG$112&amp;"$"&amp;$B374)&lt;=2,INDIRECT("ｄａｔａ!$"&amp;AG$112&amp;"$"&amp;$B374)&gt;0),0,TRUE,1)</f>
        <v>0</v>
      </c>
      <c r="AH374" s="80" cm="1">
        <f t="array" aca="1" ref="AH374" ca="1">_xlfn.IFS(AH376=1,0,AH375=1,0,AND(INDIRECT("ｄａｔａ!$"&amp;AH$112&amp;"$"&amp;$B374)&lt;=2,INDIRECT("ｄａｔａ!$"&amp;AH$112&amp;"$"&amp;$B374)&gt;0),0,TRUE,1)</f>
        <v>0</v>
      </c>
      <c r="AI374" s="80" cm="1">
        <f t="array" aca="1" ref="AI374" ca="1">_xlfn.IFS(AI376=1,0,AI375=1,0,AND(INDIRECT("ｄａｔａ!$"&amp;AI$112&amp;"$"&amp;$B374)&lt;=2,INDIRECT("ｄａｔａ!$"&amp;AI$112&amp;"$"&amp;$B374)&gt;0),0,TRUE,1)</f>
        <v>0</v>
      </c>
      <c r="AJ374" s="80" cm="1">
        <f t="array" aca="1" ref="AJ374" ca="1">_xlfn.IFS(AJ376=1,0,AJ375=1,0,AND(INDIRECT("ｄａｔａ!$"&amp;AJ$112&amp;"$"&amp;$B374)&lt;=2,INDIRECT("ｄａｔａ!$"&amp;AJ$112&amp;"$"&amp;$B374)&gt;0),0,TRUE,1)</f>
        <v>0</v>
      </c>
      <c r="AK374" s="80" cm="1">
        <f t="array" aca="1" ref="AK374" ca="1">_xlfn.IFS(AK376=1,0,AK375=1,0,AND(INDIRECT("ｄａｔａ!$"&amp;AK$112&amp;"$"&amp;$B374)&lt;=2,INDIRECT("ｄａｔａ!$"&amp;AK$112&amp;"$"&amp;$B374)&gt;0),0,TRUE,1)</f>
        <v>0</v>
      </c>
      <c r="AL374" s="80" cm="1">
        <f t="array" aca="1" ref="AL374" ca="1">_xlfn.IFS(AL376=1,0,AL375=1,0,AND(INDIRECT("ｄａｔａ!$"&amp;AL$112&amp;"$"&amp;$B374)&lt;=2,INDIRECT("ｄａｔａ!$"&amp;AL$112&amp;"$"&amp;$B374)&gt;0),0,TRUE,1)</f>
        <v>0</v>
      </c>
      <c r="AM374" s="80" cm="1">
        <f t="array" aca="1" ref="AM374" ca="1">_xlfn.IFS(AM376=1,0,AM375=1,0,AND(INDIRECT("ｄａｔａ!$"&amp;AM$112&amp;"$"&amp;$B374)&lt;=2,INDIRECT("ｄａｔａ!$"&amp;AM$112&amp;"$"&amp;$B374)&gt;0),0,TRUE,1)</f>
        <v>0</v>
      </c>
      <c r="AN374" s="80" cm="1">
        <f t="array" aca="1" ref="AN374" ca="1">_xlfn.IFS(AN376=1,0,AN375=1,0,AND(INDIRECT("ｄａｔａ!$"&amp;AN$112&amp;"$"&amp;$B374)&lt;=2,INDIRECT("ｄａｔａ!$"&amp;AN$112&amp;"$"&amp;$B374)&gt;0),0,TRUE,1)</f>
        <v>0</v>
      </c>
      <c r="AO374" s="80" cm="1">
        <f t="array" aca="1" ref="AO374" ca="1">_xlfn.IFS(AO376=1,0,AO375=1,0,AND(INDIRECT("ｄａｔａ!$"&amp;AO$112&amp;"$"&amp;$B374)&lt;=2,INDIRECT("ｄａｔａ!$"&amp;AO$112&amp;"$"&amp;$B374)&gt;0),0,TRUE,1)</f>
        <v>0</v>
      </c>
      <c r="AP374" s="80">
        <f ca="1">IF(SUM($AQ373:$AZ373)&gt;1,1,0)</f>
        <v>0</v>
      </c>
      <c r="AQ374" s="80" cm="1">
        <f t="array" aca="1" ref="AQ374" ca="1">_xlfn.IFS(AQ376=1,0,AQ375=1,0,AND(INDIRECT("ｄａｔａ!$"&amp;AQ$112&amp;"$"&amp;$B374)&lt;=2,INDIRECT("ｄａｔａ!$"&amp;AQ$112&amp;"$"&amp;$B374)&gt;0),0,TRUE,1)</f>
        <v>0</v>
      </c>
      <c r="AR374" s="80" cm="1">
        <f t="array" aca="1" ref="AR374" ca="1">_xlfn.IFS(AR376=1,0,AR375=1,0,AND(INDIRECT("ｄａｔａ!$"&amp;AR$112&amp;"$"&amp;$B374)&lt;=2,INDIRECT("ｄａｔａ!$"&amp;AR$112&amp;"$"&amp;$B374)&gt;0),0,TRUE,1)</f>
        <v>0</v>
      </c>
      <c r="AS374" s="80" cm="1">
        <f t="array" aca="1" ref="AS374" ca="1">_xlfn.IFS(AS376=1,0,AS375=1,0,AND(INDIRECT("ｄａｔａ!$"&amp;AS$112&amp;"$"&amp;$B374)&lt;=2,INDIRECT("ｄａｔａ!$"&amp;AS$112&amp;"$"&amp;$B374)&gt;0),0,TRUE,1)</f>
        <v>0</v>
      </c>
      <c r="AT374" s="80" cm="1">
        <f t="array" aca="1" ref="AT374" ca="1">_xlfn.IFS(AT376=1,0,AT375=1,0,AND(INDIRECT("ｄａｔａ!$"&amp;AT$112&amp;"$"&amp;$B374)&lt;=2,INDIRECT("ｄａｔａ!$"&amp;AT$112&amp;"$"&amp;$B374)&gt;0),0,TRUE,1)</f>
        <v>0</v>
      </c>
      <c r="AU374" s="80" cm="1">
        <f t="array" aca="1" ref="AU374" ca="1">_xlfn.IFS(AU376=1,0,AU375=1,0,AND(INDIRECT("ｄａｔａ!$"&amp;AU$112&amp;"$"&amp;$B374)&lt;=2,INDIRECT("ｄａｔａ!$"&amp;AU$112&amp;"$"&amp;$B374)&gt;0),0,TRUE,1)</f>
        <v>0</v>
      </c>
      <c r="AV374" s="80" cm="1">
        <f t="array" aca="1" ref="AV374" ca="1">_xlfn.IFS(AV376=1,0,AV375=1,0,AND(INDIRECT("ｄａｔａ!$"&amp;AV$112&amp;"$"&amp;$B374)&lt;=2,INDIRECT("ｄａｔａ!$"&amp;AV$112&amp;"$"&amp;$B374)&gt;0),0,TRUE,1)</f>
        <v>0</v>
      </c>
      <c r="AW374" s="80" cm="1">
        <f t="array" aca="1" ref="AW374" ca="1">_xlfn.IFS(AW376=1,0,AW375=1,0,AND(INDIRECT("ｄａｔａ!$"&amp;AW$112&amp;"$"&amp;$B374)&lt;=2,INDIRECT("ｄａｔａ!$"&amp;AW$112&amp;"$"&amp;$B374)&gt;0),0,TRUE,1)</f>
        <v>0</v>
      </c>
      <c r="AX374" s="80" cm="1">
        <f t="array" aca="1" ref="AX374" ca="1">_xlfn.IFS(AX376=1,0,AX375=1,0,AND(INDIRECT("ｄａｔａ!$"&amp;AX$112&amp;"$"&amp;$B374)&lt;=2,INDIRECT("ｄａｔａ!$"&amp;AX$112&amp;"$"&amp;$B374)&gt;0),0,TRUE,1)</f>
        <v>0</v>
      </c>
      <c r="AY374" s="80" cm="1">
        <f t="array" aca="1" ref="AY374" ca="1">_xlfn.IFS(AY376=1,0,AY375=1,0,AND(INDIRECT("ｄａｔａ!$"&amp;AY$112&amp;"$"&amp;$B374)&lt;=2,INDIRECT("ｄａｔａ!$"&amp;AY$112&amp;"$"&amp;$B374)&gt;0),0,TRUE,1)</f>
        <v>0</v>
      </c>
      <c r="AZ374" s="80" cm="1">
        <f t="array" aca="1" ref="AZ374" ca="1">_xlfn.IFS(AZ376=1,0,AZ375=1,0,AND(INDIRECT("ｄａｔａ!$"&amp;AZ$112&amp;"$"&amp;$B374)&lt;=2,INDIRECT("ｄａｔａ!$"&amp;AZ$112&amp;"$"&amp;$B374)&gt;0),0,TRUE,1)</f>
        <v>0</v>
      </c>
      <c r="BA374" s="80">
        <f ca="1">IF(SUM($BB373:$BP373)&gt;1,1,0)</f>
        <v>0</v>
      </c>
      <c r="BB374" s="80" cm="1">
        <f t="array" aca="1" ref="BB374" ca="1">_xlfn.IFS(BB376=1,0,BB375=1,0,AND(INDIRECT("ｄａｔａ!$"&amp;BB$112&amp;"$"&amp;$B374)&lt;=2,INDIRECT("ｄａｔａ!$"&amp;BB$112&amp;"$"&amp;$B374)&gt;0),0,TRUE,1)</f>
        <v>0</v>
      </c>
      <c r="BC374" s="80" cm="1">
        <f t="array" aca="1" ref="BC374" ca="1">_xlfn.IFS(BC376=1,0,BC375=1,0,AND(INDIRECT("ｄａｔａ!$"&amp;BC$112&amp;"$"&amp;$B374)&lt;=2,INDIRECT("ｄａｔａ!$"&amp;BC$112&amp;"$"&amp;$B374)&gt;0),0,TRUE,1)</f>
        <v>0</v>
      </c>
      <c r="BD374" s="80" cm="1">
        <f t="array" aca="1" ref="BD374" ca="1">_xlfn.IFS(BD376=1,0,BD375=1,0,AND(INDIRECT("ｄａｔａ!$"&amp;BD$112&amp;"$"&amp;$B374)&lt;=2,INDIRECT("ｄａｔａ!$"&amp;BD$112&amp;"$"&amp;$B374)&gt;0),0,TRUE,1)</f>
        <v>0</v>
      </c>
      <c r="BE374" s="80" cm="1">
        <f t="array" aca="1" ref="BE374" ca="1">_xlfn.IFS(BE376=1,0,BE375=1,0,AND(INDIRECT("ｄａｔａ!$"&amp;BE$112&amp;"$"&amp;$B374)&lt;=2,INDIRECT("ｄａｔａ!$"&amp;BE$112&amp;"$"&amp;$B374)&gt;0),0,TRUE,1)</f>
        <v>0</v>
      </c>
      <c r="BF374" s="80" cm="1">
        <f t="array" aca="1" ref="BF374" ca="1">_xlfn.IFS(BF376=1,0,BF375=1,0,AND(INDIRECT("ｄａｔａ!$"&amp;BF$112&amp;"$"&amp;$B374)&lt;=2,INDIRECT("ｄａｔａ!$"&amp;BF$112&amp;"$"&amp;$B374)&gt;0),0,TRUE,1)</f>
        <v>0</v>
      </c>
      <c r="BG374" s="80" cm="1">
        <f t="array" aca="1" ref="BG374" ca="1">_xlfn.IFS(BG376=1,0,BG375=1,0,AND(INDIRECT("ｄａｔａ!$"&amp;BG$112&amp;"$"&amp;$B374)&lt;=2,INDIRECT("ｄａｔａ!$"&amp;BG$112&amp;"$"&amp;$B374)&gt;0),0,TRUE,1)</f>
        <v>0</v>
      </c>
      <c r="BH374" s="80" cm="1">
        <f t="array" aca="1" ref="BH374" ca="1">_xlfn.IFS(BH376=1,0,BH375=1,0,AND(INDIRECT("ｄａｔａ!$"&amp;BH$112&amp;"$"&amp;$B374)&lt;=2,INDIRECT("ｄａｔａ!$"&amp;BH$112&amp;"$"&amp;$B374)&gt;0),0,TRUE,1)</f>
        <v>0</v>
      </c>
      <c r="BI374" s="80" cm="1">
        <f t="array" aca="1" ref="BI374" ca="1">_xlfn.IFS(BI376=1,0,BI375=1,0,AND(INDIRECT("ｄａｔａ!$"&amp;BI$112&amp;"$"&amp;$B374)&lt;=2,INDIRECT("ｄａｔａ!$"&amp;BI$112&amp;"$"&amp;$B374)&gt;0),0,TRUE,1)</f>
        <v>0</v>
      </c>
      <c r="BJ374" s="80" cm="1">
        <f t="array" aca="1" ref="BJ374" ca="1">_xlfn.IFS(BJ376=1,0,BJ375=1,0,AND(INDIRECT("ｄａｔａ!$"&amp;BJ$112&amp;"$"&amp;$B374)&lt;=2,INDIRECT("ｄａｔａ!$"&amp;BJ$112&amp;"$"&amp;$B374)&gt;0),0,TRUE,1)</f>
        <v>0</v>
      </c>
      <c r="BK374" s="80" cm="1">
        <f t="array" aca="1" ref="BK374" ca="1">_xlfn.IFS(BK376=1,0,BK375=1,0,AND(INDIRECT("ｄａｔａ!$"&amp;BK$112&amp;"$"&amp;$B374)&lt;=2,INDIRECT("ｄａｔａ!$"&amp;BK$112&amp;"$"&amp;$B374)&gt;0),0,TRUE,1)</f>
        <v>0</v>
      </c>
      <c r="BL374" s="80" cm="1">
        <f t="array" aca="1" ref="BL374" ca="1">_xlfn.IFS(BL376=1,0,BL375=1,0,AND(INDIRECT("ｄａｔａ!$"&amp;BL$112&amp;"$"&amp;$B374)&lt;=2,INDIRECT("ｄａｔａ!$"&amp;BL$112&amp;"$"&amp;$B374)&gt;0),0,TRUE,1)</f>
        <v>0</v>
      </c>
      <c r="BM374" s="80" cm="1">
        <f t="array" aca="1" ref="BM374" ca="1">_xlfn.IFS(BM376=1,0,BM375=1,0,AND(INDIRECT("ｄａｔａ!$"&amp;BM$112&amp;"$"&amp;$B374)&lt;=2,INDIRECT("ｄａｔａ!$"&amp;BM$112&amp;"$"&amp;$B374)&gt;0),0,TRUE,1)</f>
        <v>0</v>
      </c>
      <c r="BN374" s="80" cm="1">
        <f t="array" aca="1" ref="BN374" ca="1">_xlfn.IFS(BN376=1,0,BN375=1,0,AND(INDIRECT("ｄａｔａ!$"&amp;BN$112&amp;"$"&amp;$B374)&lt;=2,INDIRECT("ｄａｔａ!$"&amp;BN$112&amp;"$"&amp;$B374)&gt;0),0,TRUE,1)</f>
        <v>0</v>
      </c>
      <c r="BO374" s="80" cm="1">
        <f t="array" aca="1" ref="BO374" ca="1">_xlfn.IFS(BO376=1,0,BO375=1,0,AND(INDIRECT("ｄａｔａ!$"&amp;BO$112&amp;"$"&amp;$B374)&lt;=2,INDIRECT("ｄａｔａ!$"&amp;BO$112&amp;"$"&amp;$B374)&gt;0),0,TRUE,1)</f>
        <v>0</v>
      </c>
      <c r="BP374" s="80" cm="1">
        <f t="array" aca="1" ref="BP374" ca="1">_xlfn.IFS(BP376=1,0,BP375=1,0,AND(INDIRECT("ｄａｔａ!$"&amp;BP$112&amp;"$"&amp;$B374)&lt;=2,INDIRECT("ｄａｔａ!$"&amp;BP$112&amp;"$"&amp;$B374)&gt;0),0,TRUE,1)</f>
        <v>0</v>
      </c>
    </row>
    <row r="375" spans="1:68" x14ac:dyDescent="0.2">
      <c r="B375" s="80">
        <f>VLOOKUP($A373,$A$11:$B$110,2,FALSE)</f>
        <v>72</v>
      </c>
      <c r="C375" s="80" t="s">
        <v>2425</v>
      </c>
      <c r="D375" s="80" cm="1">
        <f t="array" aca="1" ref="D375" ca="1">_xlfn.IFS(D376=1,0,TRIM(INDIRECT("ｄａｔａ!$"&amp;D$112&amp;"$"&amp;$B375))="",1,TRIM(INDIRECT("ｄａｔａ!$"&amp;D$112&amp;"$"&amp;$B375))&lt;&gt;"",0)</f>
        <v>0</v>
      </c>
      <c r="F375" s="80" cm="1">
        <f t="array" aca="1" ref="F375" ca="1">_xlfn.IFS(F376=1,0,TRIM(INDIRECT("ｄａｔａ!$"&amp;F$112&amp;"$"&amp;$B375))="",1,TRIM(INDIRECT("ｄａｔａ!$"&amp;F$112&amp;"$"&amp;$B375))&lt;&gt;"",0)</f>
        <v>1</v>
      </c>
      <c r="G375" s="80" cm="1">
        <f t="array" aca="1" ref="G375" ca="1">_xlfn.IFS(G376=1,0,TRIM(INDIRECT("ｄａｔａ!$"&amp;G$112&amp;"$"&amp;$B375))="",1,TRIM(INDIRECT("ｄａｔａ!$"&amp;G$112&amp;"$"&amp;$B375))&lt;&gt;"",0)</f>
        <v>1</v>
      </c>
      <c r="H375" s="80" cm="1">
        <f t="array" aca="1" ref="H375" ca="1">_xlfn.IFS(H376=1,0,TRIM(INDIRECT("ｄａｔａ!$"&amp;H$112&amp;"$"&amp;$B375))="",1,TRIM(INDIRECT("ｄａｔａ!$"&amp;H$112&amp;"$"&amp;$B375))&lt;&gt;"",0)</f>
        <v>1</v>
      </c>
      <c r="I375" s="80" cm="1">
        <f t="array" aca="1" ref="I375" ca="1">_xlfn.IFS(I376=1,0,TRIM(INDIRECT("ｄａｔａ!$"&amp;I$112&amp;"$"&amp;$B375))="",1,TRIM(INDIRECT("ｄａｔａ!$"&amp;I$112&amp;"$"&amp;$B375))&lt;&gt;"",0)</f>
        <v>1</v>
      </c>
      <c r="J375" s="80" cm="1">
        <f t="array" aca="1" ref="J375" ca="1">_xlfn.IFS(J376=1,0,TRIM(INDIRECT("ｄａｔａ!$"&amp;J$112&amp;"$"&amp;$B375))="",1,TRIM(INDIRECT("ｄａｔａ!$"&amp;J$112&amp;"$"&amp;$B375))&lt;&gt;"",0)</f>
        <v>1</v>
      </c>
      <c r="K375" s="80" cm="1">
        <f t="array" aca="1" ref="K375" ca="1">_xlfn.IFS(K376=1,0,TRIM(INDIRECT("ｄａｔａ!$"&amp;K$112&amp;"$"&amp;$B375))="",1,TRIM(INDIRECT("ｄａｔａ!$"&amp;K$112&amp;"$"&amp;$B375))&lt;&gt;"",0)</f>
        <v>1</v>
      </c>
      <c r="L375" s="80" cm="1">
        <f t="array" aca="1" ref="L375" ca="1">_xlfn.IFS(L376=1,0,TRIM(INDIRECT("ｄａｔａ!$"&amp;L$112&amp;"$"&amp;$B375))="",1,TRIM(INDIRECT("ｄａｔａ!$"&amp;L$112&amp;"$"&amp;$B375))&lt;&gt;"",0)</f>
        <v>1</v>
      </c>
      <c r="M375" s="80" cm="1">
        <f t="array" aca="1" ref="M375" ca="1">_xlfn.IFS(M376=1,0,TRIM(INDIRECT("ｄａｔａ!$"&amp;M$112&amp;"$"&amp;$B375))="",1,TRIM(INDIRECT("ｄａｔａ!$"&amp;M$112&amp;"$"&amp;$B375))&lt;&gt;"",0)</f>
        <v>1</v>
      </c>
      <c r="N375" s="80" cm="1">
        <f t="array" aca="1" ref="N375" ca="1">_xlfn.IFS(N376=1,0,TRIM(INDIRECT("ｄａｔａ!$"&amp;N$112&amp;"$"&amp;$B375))="",1,TRIM(INDIRECT("ｄａｔａ!$"&amp;N$112&amp;"$"&amp;$B375))&lt;&gt;"",0)</f>
        <v>1</v>
      </c>
      <c r="O375" s="80" cm="1">
        <f t="array" aca="1" ref="O375" ca="1">_xlfn.IFS(O376=1,0,TRIM(INDIRECT("ｄａｔａ!$"&amp;O$112&amp;"$"&amp;$B375))="",1,TRIM(INDIRECT("ｄａｔａ!$"&amp;O$112&amp;"$"&amp;$B375))&lt;&gt;"",0)</f>
        <v>1</v>
      </c>
      <c r="P375" s="80" cm="1">
        <f t="array" aca="1" ref="P375" ca="1">_xlfn.IFS(P376=1,0,TRIM(INDIRECT("ｄａｔａ!$"&amp;P$112&amp;"$"&amp;$B375))="",1,TRIM(INDIRECT("ｄａｔａ!$"&amp;P$112&amp;"$"&amp;$B375))&lt;&gt;"",0)</f>
        <v>1</v>
      </c>
      <c r="Q375" s="80" cm="1">
        <f t="array" aca="1" ref="Q375" ca="1">_xlfn.IFS(Q376=1,0,TRIM(INDIRECT("ｄａｔａ!$"&amp;Q$112&amp;"$"&amp;$B375))="",1,TRIM(INDIRECT("ｄａｔａ!$"&amp;Q$112&amp;"$"&amp;$B375))&lt;&gt;"",0)</f>
        <v>1</v>
      </c>
      <c r="R375" s="80" cm="1">
        <f t="array" aca="1" ref="R375" ca="1">_xlfn.IFS(R376=1,0,TRIM(INDIRECT("ｄａｔａ!$"&amp;R$112&amp;"$"&amp;$B375))="",1,TRIM(INDIRECT("ｄａｔａ!$"&amp;R$112&amp;"$"&amp;$B375))&lt;&gt;"",0)</f>
        <v>1</v>
      </c>
      <c r="S375" s="80" cm="1">
        <f t="array" aca="1" ref="S375" ca="1">_xlfn.IFS(S376=1,0,TRIM(INDIRECT("ｄａｔａ!$"&amp;S$112&amp;"$"&amp;$B375))="",1,TRIM(INDIRECT("ｄａｔａ!$"&amp;S$112&amp;"$"&amp;$B375))&lt;&gt;"",0)</f>
        <v>1</v>
      </c>
      <c r="T375" s="80" cm="1">
        <f t="array" aca="1" ref="T375" ca="1">_xlfn.IFS(T376=1,0,TRIM(INDIRECT("ｄａｔａ!$"&amp;T$112&amp;"$"&amp;$B375))="",1,TRIM(INDIRECT("ｄａｔａ!$"&amp;T$112&amp;"$"&amp;$B375))&lt;&gt;"",0)</f>
        <v>1</v>
      </c>
      <c r="U375" s="80" cm="1">
        <f t="array" aca="1" ref="U375" ca="1">_xlfn.IFS(U376=1,0,TRIM(INDIRECT("ｄａｔａ!$"&amp;U$112&amp;"$"&amp;$B375))="",1,TRIM(INDIRECT("ｄａｔａ!$"&amp;U$112&amp;"$"&amp;$B375))&lt;&gt;"",0)</f>
        <v>1</v>
      </c>
      <c r="V375" s="80" cm="1">
        <f t="array" aca="1" ref="V375" ca="1">_xlfn.IFS(V376=1,0,TRIM(INDIRECT("ｄａｔａ!$"&amp;V$112&amp;"$"&amp;$B375))="",1,TRIM(INDIRECT("ｄａｔａ!$"&amp;V$112&amp;"$"&amp;$B375))&lt;&gt;"",0)</f>
        <v>1</v>
      </c>
      <c r="W375" s="80" cm="1">
        <f t="array" aca="1" ref="W375" ca="1">_xlfn.IFS(W376=1,0,TRIM(INDIRECT("ｄａｔａ!$"&amp;W$112&amp;"$"&amp;$B375))="",1,TRIM(INDIRECT("ｄａｔａ!$"&amp;W$112&amp;"$"&amp;$B375))&lt;&gt;"",0)</f>
        <v>1</v>
      </c>
      <c r="X375" s="80">
        <f ca="1">IF(SUM($Y375:$AO375)=17,1,0)</f>
        <v>1</v>
      </c>
      <c r="Y375" s="80" cm="1">
        <f t="array" aca="1" ref="Y375" ca="1">_xlfn.IFS(Y376=1,0,TRIM(INDIRECT("ｄａｔａ!$"&amp;Y$112&amp;"$"&amp;$B375))="",1,TRIM(INDIRECT("ｄａｔａ!$"&amp;Y$112&amp;"$"&amp;$B375))&lt;&gt;"",0)</f>
        <v>1</v>
      </c>
      <c r="Z375" s="80" cm="1">
        <f t="array" aca="1" ref="Z375" ca="1">_xlfn.IFS(Z376=1,0,TRIM(INDIRECT("ｄａｔａ!$"&amp;Z$112&amp;"$"&amp;$B375))="",1,TRIM(INDIRECT("ｄａｔａ!$"&amp;Z$112&amp;"$"&amp;$B375))&lt;&gt;"",0)</f>
        <v>1</v>
      </c>
      <c r="AA375" s="80" cm="1">
        <f t="array" aca="1" ref="AA375" ca="1">_xlfn.IFS(AA376=1,0,TRIM(INDIRECT("ｄａｔａ!$"&amp;AA$112&amp;"$"&amp;$B375))="",1,TRIM(INDIRECT("ｄａｔａ!$"&amp;AA$112&amp;"$"&amp;$B375))&lt;&gt;"",0)</f>
        <v>1</v>
      </c>
      <c r="AB375" s="80" cm="1">
        <f t="array" aca="1" ref="AB375" ca="1">_xlfn.IFS(AB376=1,0,TRIM(INDIRECT("ｄａｔａ!$"&amp;AB$112&amp;"$"&amp;$B375))="",1,TRIM(INDIRECT("ｄａｔａ!$"&amp;AB$112&amp;"$"&amp;$B375))&lt;&gt;"",0)</f>
        <v>1</v>
      </c>
      <c r="AC375" s="80" cm="1">
        <f t="array" aca="1" ref="AC375" ca="1">_xlfn.IFS(AC376=1,0,TRIM(INDIRECT("ｄａｔａ!$"&amp;AC$112&amp;"$"&amp;$B375))="",1,TRIM(INDIRECT("ｄａｔａ!$"&amp;AC$112&amp;"$"&amp;$B375))&lt;&gt;"",0)</f>
        <v>1</v>
      </c>
      <c r="AD375" s="80" cm="1">
        <f t="array" aca="1" ref="AD375" ca="1">_xlfn.IFS(AD376=1,0,TRIM(INDIRECT("ｄａｔａ!$"&amp;AD$112&amp;"$"&amp;$B375))="",1,TRIM(INDIRECT("ｄａｔａ!$"&amp;AD$112&amp;"$"&amp;$B375))&lt;&gt;"",0)</f>
        <v>1</v>
      </c>
      <c r="AE375" s="80" cm="1">
        <f t="array" aca="1" ref="AE375" ca="1">_xlfn.IFS(AE376=1,0,TRIM(INDIRECT("ｄａｔａ!$"&amp;AE$112&amp;"$"&amp;$B375))="",1,TRIM(INDIRECT("ｄａｔａ!$"&amp;AE$112&amp;"$"&amp;$B375))&lt;&gt;"",0)</f>
        <v>1</v>
      </c>
      <c r="AF375" s="80" cm="1">
        <f t="array" aca="1" ref="AF375" ca="1">_xlfn.IFS(AF376=1,0,TRIM(INDIRECT("ｄａｔａ!$"&amp;AF$112&amp;"$"&amp;$B375))="",1,TRIM(INDIRECT("ｄａｔａ!$"&amp;AF$112&amp;"$"&amp;$B375))&lt;&gt;"",0)</f>
        <v>1</v>
      </c>
      <c r="AG375" s="80" cm="1">
        <f t="array" aca="1" ref="AG375" ca="1">_xlfn.IFS(AG376=1,0,TRIM(INDIRECT("ｄａｔａ!$"&amp;AG$112&amp;"$"&amp;$B375))="",1,TRIM(INDIRECT("ｄａｔａ!$"&amp;AG$112&amp;"$"&amp;$B375))&lt;&gt;"",0)</f>
        <v>1</v>
      </c>
      <c r="AH375" s="80" cm="1">
        <f t="array" aca="1" ref="AH375" ca="1">_xlfn.IFS(AH376=1,0,TRIM(INDIRECT("ｄａｔａ!$"&amp;AH$112&amp;"$"&amp;$B375))="",1,TRIM(INDIRECT("ｄａｔａ!$"&amp;AH$112&amp;"$"&amp;$B375))&lt;&gt;"",0)</f>
        <v>1</v>
      </c>
      <c r="AI375" s="80" cm="1">
        <f t="array" aca="1" ref="AI375" ca="1">_xlfn.IFS(AI376=1,0,TRIM(INDIRECT("ｄａｔａ!$"&amp;AI$112&amp;"$"&amp;$B375))="",1,TRIM(INDIRECT("ｄａｔａ!$"&amp;AI$112&amp;"$"&amp;$B375))&lt;&gt;"",0)</f>
        <v>1</v>
      </c>
      <c r="AJ375" s="80" cm="1">
        <f t="array" aca="1" ref="AJ375" ca="1">_xlfn.IFS(AJ376=1,0,TRIM(INDIRECT("ｄａｔａ!$"&amp;AJ$112&amp;"$"&amp;$B375))="",1,TRIM(INDIRECT("ｄａｔａ!$"&amp;AJ$112&amp;"$"&amp;$B375))&lt;&gt;"",0)</f>
        <v>1</v>
      </c>
      <c r="AK375" s="80" cm="1">
        <f t="array" aca="1" ref="AK375" ca="1">_xlfn.IFS(AK376=1,0,TRIM(INDIRECT("ｄａｔａ!$"&amp;AK$112&amp;"$"&amp;$B375))="",1,TRIM(INDIRECT("ｄａｔａ!$"&amp;AK$112&amp;"$"&amp;$B375))&lt;&gt;"",0)</f>
        <v>1</v>
      </c>
      <c r="AL375" s="80" cm="1">
        <f t="array" aca="1" ref="AL375" ca="1">_xlfn.IFS(AL376=1,0,TRIM(INDIRECT("ｄａｔａ!$"&amp;AL$112&amp;"$"&amp;$B375))="",1,TRIM(INDIRECT("ｄａｔａ!$"&amp;AL$112&amp;"$"&amp;$B375))&lt;&gt;"",0)</f>
        <v>1</v>
      </c>
      <c r="AM375" s="80" cm="1">
        <f t="array" aca="1" ref="AM375" ca="1">_xlfn.IFS(AM376=1,0,TRIM(INDIRECT("ｄａｔａ!$"&amp;AM$112&amp;"$"&amp;$B375))="",1,TRIM(INDIRECT("ｄａｔａ!$"&amp;AM$112&amp;"$"&amp;$B375))&lt;&gt;"",0)</f>
        <v>1</v>
      </c>
      <c r="AN375" s="80" cm="1">
        <f t="array" aca="1" ref="AN375" ca="1">_xlfn.IFS(AN376=1,0,TRIM(INDIRECT("ｄａｔａ!$"&amp;AN$112&amp;"$"&amp;$B375))="",1,TRIM(INDIRECT("ｄａｔａ!$"&amp;AN$112&amp;"$"&amp;$B375))&lt;&gt;"",0)</f>
        <v>1</v>
      </c>
      <c r="AO375" s="80" cm="1">
        <f t="array" aca="1" ref="AO375" ca="1">_xlfn.IFS(AO376=1,0,TRIM(INDIRECT("ｄａｔａ!$"&amp;AO$112&amp;"$"&amp;$B375))="",1,TRIM(INDIRECT("ｄａｔａ!$"&amp;AO$112&amp;"$"&amp;$B375))&lt;&gt;"",0)</f>
        <v>1</v>
      </c>
      <c r="AP375" s="80">
        <f ca="1">IF(SUM($AQ375:$AZ375)=10,1,0)</f>
        <v>1</v>
      </c>
      <c r="AQ375" s="80" cm="1">
        <f t="array" aca="1" ref="AQ375" ca="1">_xlfn.IFS(AQ376=1,0,TRIM(INDIRECT("ｄａｔａ!$"&amp;AQ$112&amp;"$"&amp;$B375))="",1,TRIM(INDIRECT("ｄａｔａ!$"&amp;AQ$112&amp;"$"&amp;$B375))&lt;&gt;"",0)</f>
        <v>1</v>
      </c>
      <c r="AR375" s="80" cm="1">
        <f t="array" aca="1" ref="AR375" ca="1">_xlfn.IFS(AR376=1,0,TRIM(INDIRECT("ｄａｔａ!$"&amp;AR$112&amp;"$"&amp;$B375))="",1,TRIM(INDIRECT("ｄａｔａ!$"&amp;AR$112&amp;"$"&amp;$B375))&lt;&gt;"",0)</f>
        <v>1</v>
      </c>
      <c r="AS375" s="80" cm="1">
        <f t="array" aca="1" ref="AS375" ca="1">_xlfn.IFS(AS376=1,0,TRIM(INDIRECT("ｄａｔａ!$"&amp;AS$112&amp;"$"&amp;$B375))="",1,TRIM(INDIRECT("ｄａｔａ!$"&amp;AS$112&amp;"$"&amp;$B375))&lt;&gt;"",0)</f>
        <v>1</v>
      </c>
      <c r="AT375" s="80" cm="1">
        <f t="array" aca="1" ref="AT375" ca="1">_xlfn.IFS(AT376=1,0,TRIM(INDIRECT("ｄａｔａ!$"&amp;AT$112&amp;"$"&amp;$B375))="",1,TRIM(INDIRECT("ｄａｔａ!$"&amp;AT$112&amp;"$"&amp;$B375))&lt;&gt;"",0)</f>
        <v>1</v>
      </c>
      <c r="AU375" s="80" cm="1">
        <f t="array" aca="1" ref="AU375" ca="1">_xlfn.IFS(AU376=1,0,TRIM(INDIRECT("ｄａｔａ!$"&amp;AU$112&amp;"$"&amp;$B375))="",1,TRIM(INDIRECT("ｄａｔａ!$"&amp;AU$112&amp;"$"&amp;$B375))&lt;&gt;"",0)</f>
        <v>1</v>
      </c>
      <c r="AV375" s="80" cm="1">
        <f t="array" aca="1" ref="AV375" ca="1">_xlfn.IFS(AV376=1,0,TRIM(INDIRECT("ｄａｔａ!$"&amp;AV$112&amp;"$"&amp;$B375))="",1,TRIM(INDIRECT("ｄａｔａ!$"&amp;AV$112&amp;"$"&amp;$B375))&lt;&gt;"",0)</f>
        <v>1</v>
      </c>
      <c r="AW375" s="80" cm="1">
        <f t="array" aca="1" ref="AW375" ca="1">_xlfn.IFS(AW376=1,0,TRIM(INDIRECT("ｄａｔａ!$"&amp;AW$112&amp;"$"&amp;$B375))="",1,TRIM(INDIRECT("ｄａｔａ!$"&amp;AW$112&amp;"$"&amp;$B375))&lt;&gt;"",0)</f>
        <v>1</v>
      </c>
      <c r="AX375" s="80" cm="1">
        <f t="array" aca="1" ref="AX375" ca="1">_xlfn.IFS(AX376=1,0,TRIM(INDIRECT("ｄａｔａ!$"&amp;AX$112&amp;"$"&amp;$B375))="",1,TRIM(INDIRECT("ｄａｔａ!$"&amp;AX$112&amp;"$"&amp;$B375))&lt;&gt;"",0)</f>
        <v>1</v>
      </c>
      <c r="AY375" s="80" cm="1">
        <f t="array" aca="1" ref="AY375" ca="1">_xlfn.IFS(AY376=1,0,TRIM(INDIRECT("ｄａｔａ!$"&amp;AY$112&amp;"$"&amp;$B375))="",1,TRIM(INDIRECT("ｄａｔａ!$"&amp;AY$112&amp;"$"&amp;$B375))&lt;&gt;"",0)</f>
        <v>1</v>
      </c>
      <c r="AZ375" s="80" cm="1">
        <f t="array" aca="1" ref="AZ375" ca="1">_xlfn.IFS(AZ376=1,0,TRIM(INDIRECT("ｄａｔａ!$"&amp;AZ$112&amp;"$"&amp;$B375))="",1,TRIM(INDIRECT("ｄａｔａ!$"&amp;AZ$112&amp;"$"&amp;$B375))&lt;&gt;"",0)</f>
        <v>1</v>
      </c>
      <c r="BA375" s="80">
        <f ca="1">IF(SUM($BB375:$BP375)=15,1,0)</f>
        <v>1</v>
      </c>
      <c r="BB375" s="80" cm="1">
        <f t="array" aca="1" ref="BB375" ca="1">_xlfn.IFS(BB376=1,0,TRIM(INDIRECT("ｄａｔａ!$"&amp;BB$112&amp;"$"&amp;$B375))="",1,TRIM(INDIRECT("ｄａｔａ!$"&amp;BB$112&amp;"$"&amp;$B375))&lt;&gt;"",0)</f>
        <v>1</v>
      </c>
      <c r="BC375" s="80" cm="1">
        <f t="array" aca="1" ref="BC375" ca="1">_xlfn.IFS(BC376=1,0,TRIM(INDIRECT("ｄａｔａ!$"&amp;BC$112&amp;"$"&amp;$B375))="",1,TRIM(INDIRECT("ｄａｔａ!$"&amp;BC$112&amp;"$"&amp;$B375))&lt;&gt;"",0)</f>
        <v>1</v>
      </c>
      <c r="BD375" s="80" cm="1">
        <f t="array" aca="1" ref="BD375" ca="1">_xlfn.IFS(BD376=1,0,TRIM(INDIRECT("ｄａｔａ!$"&amp;BD$112&amp;"$"&amp;$B375))="",1,TRIM(INDIRECT("ｄａｔａ!$"&amp;BD$112&amp;"$"&amp;$B375))&lt;&gt;"",0)</f>
        <v>1</v>
      </c>
      <c r="BE375" s="80" cm="1">
        <f t="array" aca="1" ref="BE375" ca="1">_xlfn.IFS(BE376=1,0,TRIM(INDIRECT("ｄａｔａ!$"&amp;BE$112&amp;"$"&amp;$B375))="",1,TRIM(INDIRECT("ｄａｔａ!$"&amp;BE$112&amp;"$"&amp;$B375))&lt;&gt;"",0)</f>
        <v>1</v>
      </c>
      <c r="BF375" s="80" cm="1">
        <f t="array" aca="1" ref="BF375" ca="1">_xlfn.IFS(BF376=1,0,TRIM(INDIRECT("ｄａｔａ!$"&amp;BF$112&amp;"$"&amp;$B375))="",1,TRIM(INDIRECT("ｄａｔａ!$"&amp;BF$112&amp;"$"&amp;$B375))&lt;&gt;"",0)</f>
        <v>1</v>
      </c>
      <c r="BG375" s="80" cm="1">
        <f t="array" aca="1" ref="BG375" ca="1">_xlfn.IFS(BG376=1,0,TRIM(INDIRECT("ｄａｔａ!$"&amp;BG$112&amp;"$"&amp;$B375))="",1,TRIM(INDIRECT("ｄａｔａ!$"&amp;BG$112&amp;"$"&amp;$B375))&lt;&gt;"",0)</f>
        <v>1</v>
      </c>
      <c r="BH375" s="80" cm="1">
        <f t="array" aca="1" ref="BH375" ca="1">_xlfn.IFS(BH376=1,0,TRIM(INDIRECT("ｄａｔａ!$"&amp;BH$112&amp;"$"&amp;$B375))="",1,TRIM(INDIRECT("ｄａｔａ!$"&amp;BH$112&amp;"$"&amp;$B375))&lt;&gt;"",0)</f>
        <v>1</v>
      </c>
      <c r="BI375" s="80" cm="1">
        <f t="array" aca="1" ref="BI375" ca="1">_xlfn.IFS(BI376=1,0,TRIM(INDIRECT("ｄａｔａ!$"&amp;BI$112&amp;"$"&amp;$B375))="",1,TRIM(INDIRECT("ｄａｔａ!$"&amp;BI$112&amp;"$"&amp;$B375))&lt;&gt;"",0)</f>
        <v>1</v>
      </c>
      <c r="BJ375" s="80" cm="1">
        <f t="array" aca="1" ref="BJ375" ca="1">_xlfn.IFS(BJ376=1,0,TRIM(INDIRECT("ｄａｔａ!$"&amp;BJ$112&amp;"$"&amp;$B375))="",1,TRIM(INDIRECT("ｄａｔａ!$"&amp;BJ$112&amp;"$"&amp;$B375))&lt;&gt;"",0)</f>
        <v>1</v>
      </c>
      <c r="BK375" s="80" cm="1">
        <f t="array" aca="1" ref="BK375" ca="1">_xlfn.IFS(BK376=1,0,TRIM(INDIRECT("ｄａｔａ!$"&amp;BK$112&amp;"$"&amp;$B375))="",1,TRIM(INDIRECT("ｄａｔａ!$"&amp;BK$112&amp;"$"&amp;$B375))&lt;&gt;"",0)</f>
        <v>1</v>
      </c>
      <c r="BL375" s="80" cm="1">
        <f t="array" aca="1" ref="BL375" ca="1">_xlfn.IFS(BL376=1,0,TRIM(INDIRECT("ｄａｔａ!$"&amp;BL$112&amp;"$"&amp;$B375))="",1,TRIM(INDIRECT("ｄａｔａ!$"&amp;BL$112&amp;"$"&amp;$B375))&lt;&gt;"",0)</f>
        <v>1</v>
      </c>
      <c r="BM375" s="80" cm="1">
        <f t="array" aca="1" ref="BM375" ca="1">_xlfn.IFS(BM376=1,0,TRIM(INDIRECT("ｄａｔａ!$"&amp;BM$112&amp;"$"&amp;$B375))="",1,TRIM(INDIRECT("ｄａｔａ!$"&amp;BM$112&amp;"$"&amp;$B375))&lt;&gt;"",0)</f>
        <v>1</v>
      </c>
      <c r="BN375" s="80" cm="1">
        <f t="array" aca="1" ref="BN375" ca="1">_xlfn.IFS(BN376=1,0,TRIM(INDIRECT("ｄａｔａ!$"&amp;BN$112&amp;"$"&amp;$B375))="",1,TRIM(INDIRECT("ｄａｔａ!$"&amp;BN$112&amp;"$"&amp;$B375))&lt;&gt;"",0)</f>
        <v>1</v>
      </c>
      <c r="BO375" s="80" cm="1">
        <f t="array" aca="1" ref="BO375" ca="1">_xlfn.IFS(BO376=1,0,TRIM(INDIRECT("ｄａｔａ!$"&amp;BO$112&amp;"$"&amp;$B375))="",1,TRIM(INDIRECT("ｄａｔａ!$"&amp;BO$112&amp;"$"&amp;$B375))&lt;&gt;"",0)</f>
        <v>1</v>
      </c>
      <c r="BP375" s="80" cm="1">
        <f t="array" aca="1" ref="BP375" ca="1">_xlfn.IFS(BP376=1,0,TRIM(INDIRECT("ｄａｔａ!$"&amp;BP$112&amp;"$"&amp;$B375))="",1,TRIM(INDIRECT("ｄａｔａ!$"&amp;BP$112&amp;"$"&amp;$B375))&lt;&gt;"",0)</f>
        <v>1</v>
      </c>
    </row>
    <row r="376" spans="1:68" x14ac:dyDescent="0.2">
      <c r="B376" s="80">
        <f>VLOOKUP($A373,$A$11:$B$110,2,FALSE)</f>
        <v>72</v>
      </c>
      <c r="C376" s="80" t="s">
        <v>2430</v>
      </c>
      <c r="D376" s="80" cm="1">
        <f t="array" aca="1" ref="D376" ca="1">IF(ISERROR(INDIRECT("ｄａｔａ!$"&amp;D$112&amp;"$"&amp;$B376)),1,0)</f>
        <v>0</v>
      </c>
      <c r="F376" s="80" cm="1">
        <f t="array" aca="1" ref="F376" ca="1">IF(ISERROR(INDIRECT("ｄａｔａ!$"&amp;F$112&amp;"$"&amp;$B376)),1,0)</f>
        <v>0</v>
      </c>
      <c r="G376" s="80" cm="1">
        <f t="array" aca="1" ref="G376" ca="1">IF(ISERROR(INDIRECT("ｄａｔａ!$"&amp;G$112&amp;"$"&amp;$B376)),1,0)</f>
        <v>0</v>
      </c>
      <c r="H376" s="80" cm="1">
        <f t="array" aca="1" ref="H376" ca="1">IF(ISERROR(INDIRECT("ｄａｔａ!$"&amp;H$112&amp;"$"&amp;$B376)),1,0)</f>
        <v>0</v>
      </c>
      <c r="I376" s="80" cm="1">
        <f t="array" aca="1" ref="I376" ca="1">IF(ISERROR(INDIRECT("ｄａｔａ!$"&amp;I$112&amp;"$"&amp;$B376)),1,0)</f>
        <v>0</v>
      </c>
      <c r="J376" s="80" cm="1">
        <f t="array" aca="1" ref="J376" ca="1">IF(ISERROR(INDIRECT("ｄａｔａ!$"&amp;J$112&amp;"$"&amp;$B376)),1,0)</f>
        <v>0</v>
      </c>
      <c r="K376" s="80" cm="1">
        <f t="array" aca="1" ref="K376" ca="1">IF(ISERROR(INDIRECT("ｄａｔａ!$"&amp;K$112&amp;"$"&amp;$B376)),1,0)</f>
        <v>0</v>
      </c>
      <c r="L376" s="80" cm="1">
        <f t="array" aca="1" ref="L376" ca="1">IF(ISERROR(INDIRECT("ｄａｔａ!$"&amp;L$112&amp;"$"&amp;$B376)),1,0)</f>
        <v>0</v>
      </c>
      <c r="M376" s="80" cm="1">
        <f t="array" aca="1" ref="M376" ca="1">IF(ISERROR(INDIRECT("ｄａｔａ!$"&amp;M$112&amp;"$"&amp;$B376)),1,0)</f>
        <v>0</v>
      </c>
      <c r="N376" s="80" cm="1">
        <f t="array" aca="1" ref="N376" ca="1">IF(ISERROR(INDIRECT("ｄａｔａ!$"&amp;N$112&amp;"$"&amp;$B376)),1,0)</f>
        <v>0</v>
      </c>
      <c r="O376" s="80" cm="1">
        <f t="array" aca="1" ref="O376" ca="1">IF(ISERROR(INDIRECT("ｄａｔａ!$"&amp;O$112&amp;"$"&amp;$B376)),1,0)</f>
        <v>0</v>
      </c>
      <c r="P376" s="80" cm="1">
        <f t="array" aca="1" ref="P376" ca="1">IF(ISERROR(INDIRECT("ｄａｔａ!$"&amp;P$112&amp;"$"&amp;$B376)),1,0)</f>
        <v>0</v>
      </c>
      <c r="Q376" s="80" cm="1">
        <f t="array" aca="1" ref="Q376" ca="1">IF(ISERROR(INDIRECT("ｄａｔａ!$"&amp;Q$112&amp;"$"&amp;$B376)),1,0)</f>
        <v>0</v>
      </c>
      <c r="R376" s="80" cm="1">
        <f t="array" aca="1" ref="R376" ca="1">IF(ISERROR(INDIRECT("ｄａｔａ!$"&amp;R$112&amp;"$"&amp;$B376)),1,0)</f>
        <v>0</v>
      </c>
      <c r="S376" s="80" cm="1">
        <f t="array" aca="1" ref="S376" ca="1">IF(ISERROR(INDIRECT("ｄａｔａ!$"&amp;S$112&amp;"$"&amp;$B376)),1,0)</f>
        <v>0</v>
      </c>
      <c r="T376" s="80" cm="1">
        <f t="array" aca="1" ref="T376" ca="1">IF(ISERROR(INDIRECT("ｄａｔａ!$"&amp;T$112&amp;"$"&amp;$B376)),1,0)</f>
        <v>0</v>
      </c>
      <c r="U376" s="80" cm="1">
        <f t="array" aca="1" ref="U376" ca="1">IF(ISERROR(INDIRECT("ｄａｔａ!$"&amp;U$112&amp;"$"&amp;$B376)),1,0)</f>
        <v>0</v>
      </c>
      <c r="V376" s="80" cm="1">
        <f t="array" aca="1" ref="V376" ca="1">IF(ISERROR(INDIRECT("ｄａｔａ!$"&amp;V$112&amp;"$"&amp;$B376)),1,0)</f>
        <v>0</v>
      </c>
      <c r="W376" s="80" cm="1">
        <f t="array" aca="1" ref="W376" ca="1">IF(ISERROR(INDIRECT("ｄａｔａ!$"&amp;W$112&amp;"$"&amp;$B376)),1,0)</f>
        <v>0</v>
      </c>
      <c r="X376" s="80">
        <f ca="1">IF(SUM($Y374:$AO374,$Y376:$AO376)&gt;0,1,0)</f>
        <v>0</v>
      </c>
      <c r="Y376" s="80" cm="1">
        <f t="array" aca="1" ref="Y376" ca="1">IF(ISERROR(INDIRECT("ｄａｔａ!$"&amp;Y$112&amp;"$"&amp;$B376)),1,0)</f>
        <v>0</v>
      </c>
      <c r="Z376" s="80" cm="1">
        <f t="array" aca="1" ref="Z376" ca="1">IF(ISERROR(INDIRECT("ｄａｔａ!$"&amp;Z$112&amp;"$"&amp;$B376)),1,0)</f>
        <v>0</v>
      </c>
      <c r="AA376" s="80" cm="1">
        <f t="array" aca="1" ref="AA376" ca="1">IF(ISERROR(INDIRECT("ｄａｔａ!$"&amp;AA$112&amp;"$"&amp;$B376)),1,0)</f>
        <v>0</v>
      </c>
      <c r="AB376" s="80" cm="1">
        <f t="array" aca="1" ref="AB376" ca="1">IF(ISERROR(INDIRECT("ｄａｔａ!$"&amp;AB$112&amp;"$"&amp;$B376)),1,0)</f>
        <v>0</v>
      </c>
      <c r="AC376" s="80" cm="1">
        <f t="array" aca="1" ref="AC376" ca="1">IF(ISERROR(INDIRECT("ｄａｔａ!$"&amp;AC$112&amp;"$"&amp;$B376)),1,0)</f>
        <v>0</v>
      </c>
      <c r="AD376" s="80" cm="1">
        <f t="array" aca="1" ref="AD376" ca="1">IF(ISERROR(INDIRECT("ｄａｔａ!$"&amp;AD$112&amp;"$"&amp;$B376)),1,0)</f>
        <v>0</v>
      </c>
      <c r="AE376" s="80" cm="1">
        <f t="array" aca="1" ref="AE376" ca="1">IF(ISERROR(INDIRECT("ｄａｔａ!$"&amp;AE$112&amp;"$"&amp;$B376)),1,0)</f>
        <v>0</v>
      </c>
      <c r="AF376" s="80" cm="1">
        <f t="array" aca="1" ref="AF376" ca="1">IF(ISERROR(INDIRECT("ｄａｔａ!$"&amp;AF$112&amp;"$"&amp;$B376)),1,0)</f>
        <v>0</v>
      </c>
      <c r="AG376" s="80" cm="1">
        <f t="array" aca="1" ref="AG376" ca="1">IF(ISERROR(INDIRECT("ｄａｔａ!$"&amp;AG$112&amp;"$"&amp;$B376)),1,0)</f>
        <v>0</v>
      </c>
      <c r="AH376" s="80" cm="1">
        <f t="array" aca="1" ref="AH376" ca="1">IF(ISERROR(INDIRECT("ｄａｔａ!$"&amp;AH$112&amp;"$"&amp;$B376)),1,0)</f>
        <v>0</v>
      </c>
      <c r="AI376" s="80" cm="1">
        <f t="array" aca="1" ref="AI376" ca="1">IF(ISERROR(INDIRECT("ｄａｔａ!$"&amp;AI$112&amp;"$"&amp;$B376)),1,0)</f>
        <v>0</v>
      </c>
      <c r="AJ376" s="80" cm="1">
        <f t="array" aca="1" ref="AJ376" ca="1">IF(ISERROR(INDIRECT("ｄａｔａ!$"&amp;AJ$112&amp;"$"&amp;$B376)),1,0)</f>
        <v>0</v>
      </c>
      <c r="AK376" s="80" cm="1">
        <f t="array" aca="1" ref="AK376" ca="1">IF(ISERROR(INDIRECT("ｄａｔａ!$"&amp;AK$112&amp;"$"&amp;$B376)),1,0)</f>
        <v>0</v>
      </c>
      <c r="AL376" s="80" cm="1">
        <f t="array" aca="1" ref="AL376" ca="1">IF(ISERROR(INDIRECT("ｄａｔａ!$"&amp;AL$112&amp;"$"&amp;$B376)),1,0)</f>
        <v>0</v>
      </c>
      <c r="AM376" s="80" cm="1">
        <f t="array" aca="1" ref="AM376" ca="1">IF(ISERROR(INDIRECT("ｄａｔａ!$"&amp;AM$112&amp;"$"&amp;$B376)),1,0)</f>
        <v>0</v>
      </c>
      <c r="AN376" s="80" cm="1">
        <f t="array" aca="1" ref="AN376" ca="1">IF(ISERROR(INDIRECT("ｄａｔａ!$"&amp;AN$112&amp;"$"&amp;$B376)),1,0)</f>
        <v>0</v>
      </c>
      <c r="AO376" s="80" cm="1">
        <f t="array" aca="1" ref="AO376" ca="1">IF(ISERROR(INDIRECT("ｄａｔａ!$"&amp;AO$112&amp;"$"&amp;$B376)),1,0)</f>
        <v>0</v>
      </c>
      <c r="AP376" s="80">
        <f ca="1">IF(SUM($AQ374:$AZ374,$AQ376:$AZ376)&gt;0,1,0)</f>
        <v>0</v>
      </c>
      <c r="AQ376" s="80" cm="1">
        <f t="array" aca="1" ref="AQ376" ca="1">IF(ISERROR(INDIRECT("ｄａｔａ!$"&amp;AQ$112&amp;"$"&amp;$B376)),1,0)</f>
        <v>0</v>
      </c>
      <c r="AR376" s="80" cm="1">
        <f t="array" aca="1" ref="AR376" ca="1">IF(ISERROR(INDIRECT("ｄａｔａ!$"&amp;AR$112&amp;"$"&amp;$B376)),1,0)</f>
        <v>0</v>
      </c>
      <c r="AS376" s="80" cm="1">
        <f t="array" aca="1" ref="AS376" ca="1">IF(ISERROR(INDIRECT("ｄａｔａ!$"&amp;AS$112&amp;"$"&amp;$B376)),1,0)</f>
        <v>0</v>
      </c>
      <c r="AT376" s="80" cm="1">
        <f t="array" aca="1" ref="AT376" ca="1">IF(ISERROR(INDIRECT("ｄａｔａ!$"&amp;AT$112&amp;"$"&amp;$B376)),1,0)</f>
        <v>0</v>
      </c>
      <c r="AU376" s="80" cm="1">
        <f t="array" aca="1" ref="AU376" ca="1">IF(ISERROR(INDIRECT("ｄａｔａ!$"&amp;AU$112&amp;"$"&amp;$B376)),1,0)</f>
        <v>0</v>
      </c>
      <c r="AV376" s="80" cm="1">
        <f t="array" aca="1" ref="AV376" ca="1">IF(ISERROR(INDIRECT("ｄａｔａ!$"&amp;AV$112&amp;"$"&amp;$B376)),1,0)</f>
        <v>0</v>
      </c>
      <c r="AW376" s="80" cm="1">
        <f t="array" aca="1" ref="AW376" ca="1">IF(ISERROR(INDIRECT("ｄａｔａ!$"&amp;AW$112&amp;"$"&amp;$B376)),1,0)</f>
        <v>0</v>
      </c>
      <c r="AX376" s="80" cm="1">
        <f t="array" aca="1" ref="AX376" ca="1">IF(ISERROR(INDIRECT("ｄａｔａ!$"&amp;AX$112&amp;"$"&amp;$B376)),1,0)</f>
        <v>0</v>
      </c>
      <c r="AY376" s="80" cm="1">
        <f t="array" aca="1" ref="AY376" ca="1">IF(ISERROR(INDIRECT("ｄａｔａ!$"&amp;AY$112&amp;"$"&amp;$B376)),1,0)</f>
        <v>0</v>
      </c>
      <c r="AZ376" s="80" cm="1">
        <f t="array" aca="1" ref="AZ376" ca="1">IF(ISERROR(INDIRECT("ｄａｔａ!$"&amp;AZ$112&amp;"$"&amp;$B376)),1,0)</f>
        <v>0</v>
      </c>
      <c r="BA376" s="80">
        <f ca="1">IF(SUM($BB374:$BP374,$BB376:$BP376)&gt;0,1,0)</f>
        <v>0</v>
      </c>
      <c r="BB376" s="80" cm="1">
        <f t="array" aca="1" ref="BB376" ca="1">IF(ISERROR(INDIRECT("ｄａｔａ!$"&amp;BB$112&amp;"$"&amp;$B376)),1,0)</f>
        <v>0</v>
      </c>
      <c r="BC376" s="80" cm="1">
        <f t="array" aca="1" ref="BC376" ca="1">IF(ISERROR(INDIRECT("ｄａｔａ!$"&amp;BC$112&amp;"$"&amp;$B376)),1,0)</f>
        <v>0</v>
      </c>
      <c r="BD376" s="80" cm="1">
        <f t="array" aca="1" ref="BD376" ca="1">IF(ISERROR(INDIRECT("ｄａｔａ!$"&amp;BD$112&amp;"$"&amp;$B376)),1,0)</f>
        <v>0</v>
      </c>
      <c r="BE376" s="80" cm="1">
        <f t="array" aca="1" ref="BE376" ca="1">IF(ISERROR(INDIRECT("ｄａｔａ!$"&amp;BE$112&amp;"$"&amp;$B376)),1,0)</f>
        <v>0</v>
      </c>
      <c r="BF376" s="80" cm="1">
        <f t="array" aca="1" ref="BF376" ca="1">IF(ISERROR(INDIRECT("ｄａｔａ!$"&amp;BF$112&amp;"$"&amp;$B376)),1,0)</f>
        <v>0</v>
      </c>
      <c r="BG376" s="80" cm="1">
        <f t="array" aca="1" ref="BG376" ca="1">IF(ISERROR(INDIRECT("ｄａｔａ!$"&amp;BG$112&amp;"$"&amp;$B376)),1,0)</f>
        <v>0</v>
      </c>
      <c r="BH376" s="80" cm="1">
        <f t="array" aca="1" ref="BH376" ca="1">IF(ISERROR(INDIRECT("ｄａｔａ!$"&amp;BH$112&amp;"$"&amp;$B376)),1,0)</f>
        <v>0</v>
      </c>
      <c r="BI376" s="80" cm="1">
        <f t="array" aca="1" ref="BI376" ca="1">IF(ISERROR(INDIRECT("ｄａｔａ!$"&amp;BI$112&amp;"$"&amp;$B376)),1,0)</f>
        <v>0</v>
      </c>
      <c r="BJ376" s="80" cm="1">
        <f t="array" aca="1" ref="BJ376" ca="1">IF(ISERROR(INDIRECT("ｄａｔａ!$"&amp;BJ$112&amp;"$"&amp;$B376)),1,0)</f>
        <v>0</v>
      </c>
      <c r="BK376" s="80" cm="1">
        <f t="array" aca="1" ref="BK376" ca="1">IF(ISERROR(INDIRECT("ｄａｔａ!$"&amp;BK$112&amp;"$"&amp;$B376)),1,0)</f>
        <v>0</v>
      </c>
      <c r="BL376" s="80" cm="1">
        <f t="array" aca="1" ref="BL376" ca="1">IF(ISERROR(INDIRECT("ｄａｔａ!$"&amp;BL$112&amp;"$"&amp;$B376)),1,0)</f>
        <v>0</v>
      </c>
      <c r="BM376" s="80" cm="1">
        <f t="array" aca="1" ref="BM376" ca="1">IF(ISERROR(INDIRECT("ｄａｔａ!$"&amp;BM$112&amp;"$"&amp;$B376)),1,0)</f>
        <v>0</v>
      </c>
      <c r="BN376" s="80" cm="1">
        <f t="array" aca="1" ref="BN376" ca="1">IF(ISERROR(INDIRECT("ｄａｔａ!$"&amp;BN$112&amp;"$"&amp;$B376)),1,0)</f>
        <v>0</v>
      </c>
      <c r="BO376" s="80" cm="1">
        <f t="array" aca="1" ref="BO376" ca="1">IF(ISERROR(INDIRECT("ｄａｔａ!$"&amp;BO$112&amp;"$"&amp;$B376)),1,0)</f>
        <v>0</v>
      </c>
      <c r="BP376" s="80" cm="1">
        <f t="array" aca="1" ref="BP376" ca="1">IF(ISERROR(INDIRECT("ｄａｔａ!$"&amp;BP$112&amp;"$"&amp;$B376)),1,0)</f>
        <v>0</v>
      </c>
    </row>
    <row r="377" spans="1:68" x14ac:dyDescent="0.2">
      <c r="A377" s="80" t="s">
        <v>2384</v>
      </c>
      <c r="B377" s="80">
        <f>VLOOKUP($A377,$A$11:$B$110,2,FALSE)</f>
        <v>73</v>
      </c>
      <c r="C377" s="80" t="s">
        <v>2435</v>
      </c>
      <c r="D377" s="80" cm="1">
        <f t="array" aca="1" ref="D377" ca="1">_xlfn.IFS(D378=1,0,D379=1,0,AND(INDIRECT("ｄａｔａ!$"&amp;D$112&amp;"$"&amp;$B377)&lt;=INDIRECT("kikan!$Q$11"),INDIRECT("ｄａｔａ!$"&amp;D$112&amp;"$"&amp;$B377)&gt;=INDIRECT("kikan!$K$11")),0,TRUE,1)</f>
        <v>0</v>
      </c>
      <c r="F377" s="80">
        <v>0</v>
      </c>
      <c r="G377" s="80">
        <v>0</v>
      </c>
      <c r="H377" s="80">
        <v>0</v>
      </c>
      <c r="I377" s="80" cm="1">
        <f t="array" aca="1" ref="I377" ca="1">_xlfn.IFS(I378=1,0,I379=1,0,INDIRECT("ｄａｔａ!$"&amp;I$112&amp;"$"&amp;$B377)&gt;=INDIRECT("kikan!$I$11"),0,TRUE,1)</f>
        <v>0</v>
      </c>
      <c r="J377" s="80" cm="1">
        <f t="array" aca="1" ref="J377" ca="1">_xlfn.IFS(D380=1,0,I377=1,0,J378=1,0,I379=1,0,J379=1,0,INDIRECT("ｄａｔａ!$"&amp;I$112&amp;"$"&amp;$B377)&gt;INDIRECT("kikan!$I$11"),0,INDIRECT("ｄａｔａ!$"&amp;J$112&amp;"$"&amp;$B377)&gt;=INDIRECT("ｄａｔａ!$"&amp;D$112&amp;"$"&amp;$B377),0,TRUE,1)</f>
        <v>0</v>
      </c>
      <c r="K377" s="80" cm="1">
        <f t="array" aca="1" ref="K377" ca="1">_xlfn.IFS(K378=1,0,K379=1,0,AND(INDIRECT("ｄａｔａ!$"&amp;K$112&amp;"$"&amp;$B378)&gt;0,INDIRECT("ｄａｔａ!$"&amp;K$112&amp;"$"&amp;$B378)&lt;10000),0,TRUE,1)</f>
        <v>0</v>
      </c>
      <c r="L377" s="80" cm="1">
        <f t="array" aca="1" ref="L377" ca="1">_xlfn.IFS(L378=1,0,L379=1,0,INDIRECT("ｄａｔａ!$"&amp;L$112&amp;"$"&amp;$B377)&lt;20000,1,TRUE,0)</f>
        <v>0</v>
      </c>
      <c r="M377" s="80">
        <v>0</v>
      </c>
      <c r="N377" s="80">
        <v>0</v>
      </c>
      <c r="O377" s="80" cm="1">
        <f t="array" aca="1" ref="O377" ca="1">_xlfn.IFS(O380=1,0,INDIRECT("ｄａｔａ!$"&amp;O$112&amp;"$"&amp;$B378)=4,1,TRUE,0)</f>
        <v>0</v>
      </c>
      <c r="P377" s="80" cm="1">
        <f t="array" aca="1" ref="P377" ca="1">_xlfn.IFS(P380=1,0,AND(INDIRECT("ｄａｔａ!$"&amp;P$112&amp;"$"&amp;$B378)&lt;=3,INDIRECT("ｄａｔａ!$"&amp;P$112&amp;"$"&amp;$B378)&gt;0),1,TRUE,0)</f>
        <v>0</v>
      </c>
      <c r="Q377" s="80" cm="1">
        <f t="array" aca="1" ref="Q377" ca="1">_xlfn.IFS(Q380=1,0,INDIRECT("ｄａｔａ!$"&amp;Q$112&amp;"$"&amp;$B377)=1,1,TRUE,0)</f>
        <v>0</v>
      </c>
      <c r="R377" s="80">
        <v>0</v>
      </c>
      <c r="S377" s="80">
        <v>0</v>
      </c>
      <c r="T377" s="80">
        <v>0</v>
      </c>
      <c r="U377" s="80">
        <v>0</v>
      </c>
      <c r="V377" s="80">
        <v>0</v>
      </c>
      <c r="W377" s="80">
        <v>0</v>
      </c>
      <c r="X377" s="80">
        <f ca="1">IF(AND(SUM($Y377:$AO377)=0,17-SUM($Y379:$AO379)&gt;1),1,0)</f>
        <v>0</v>
      </c>
      <c r="Y377" s="80" cm="1">
        <f t="array" aca="1" ref="Y377" ca="1">_xlfn.IFS(Y380=1,0,INDIRECT("ｄａｔａ!$"&amp;Y$112&amp;"$"&amp;$B377)=2,1,TRUE,0)</f>
        <v>0</v>
      </c>
      <c r="Z377" s="80" cm="1">
        <f t="array" aca="1" ref="Z377" ca="1">_xlfn.IFS(Z380=1,0,INDIRECT("ｄａｔａ!$"&amp;Z$112&amp;"$"&amp;$B377)=2,1,TRUE,0)</f>
        <v>0</v>
      </c>
      <c r="AA377" s="80" cm="1">
        <f t="array" aca="1" ref="AA377" ca="1">_xlfn.IFS(AA380=1,0,INDIRECT("ｄａｔａ!$"&amp;AA$112&amp;"$"&amp;$B377)=2,1,TRUE,0)</f>
        <v>0</v>
      </c>
      <c r="AB377" s="80" cm="1">
        <f t="array" aca="1" ref="AB377" ca="1">_xlfn.IFS(AB380=1,0,INDIRECT("ｄａｔａ!$"&amp;AB$112&amp;"$"&amp;$B377)=2,1,TRUE,0)</f>
        <v>0</v>
      </c>
      <c r="AC377" s="80" cm="1">
        <f t="array" aca="1" ref="AC377" ca="1">_xlfn.IFS(AC380=1,0,INDIRECT("ｄａｔａ!$"&amp;AC$112&amp;"$"&amp;$B377)=2,1,TRUE,0)</f>
        <v>0</v>
      </c>
      <c r="AD377" s="80" cm="1">
        <f t="array" aca="1" ref="AD377" ca="1">_xlfn.IFS(AD380=1,0,INDIRECT("ｄａｔａ!$"&amp;AD$112&amp;"$"&amp;$B377)=2,1,TRUE,0)</f>
        <v>0</v>
      </c>
      <c r="AE377" s="80" cm="1">
        <f t="array" aca="1" ref="AE377" ca="1">_xlfn.IFS(AE380=1,0,INDIRECT("ｄａｔａ!$"&amp;AE$112&amp;"$"&amp;$B377)=2,1,TRUE,0)</f>
        <v>0</v>
      </c>
      <c r="AF377" s="80" cm="1">
        <f t="array" aca="1" ref="AF377" ca="1">_xlfn.IFS(AF380=1,0,INDIRECT("ｄａｔａ!$"&amp;AF$112&amp;"$"&amp;$B377)=2,1,TRUE,0)</f>
        <v>0</v>
      </c>
      <c r="AG377" s="80" cm="1">
        <f t="array" aca="1" ref="AG377" ca="1">_xlfn.IFS(AG380=1,0,INDIRECT("ｄａｔａ!$"&amp;AG$112&amp;"$"&amp;$B377)=2,1,TRUE,0)</f>
        <v>0</v>
      </c>
      <c r="AH377" s="80" cm="1">
        <f t="array" aca="1" ref="AH377" ca="1">_xlfn.IFS(AH380=1,0,INDIRECT("ｄａｔａ!$"&amp;AH$112&amp;"$"&amp;$B377)=2,1,TRUE,0)</f>
        <v>0</v>
      </c>
      <c r="AI377" s="80" cm="1">
        <f t="array" aca="1" ref="AI377" ca="1">_xlfn.IFS(AI380=1,0,INDIRECT("ｄａｔａ!$"&amp;AI$112&amp;"$"&amp;$B377)=2,1,TRUE,0)</f>
        <v>0</v>
      </c>
      <c r="AJ377" s="80" cm="1">
        <f t="array" aca="1" ref="AJ377" ca="1">_xlfn.IFS(AJ380=1,0,INDIRECT("ｄａｔａ!$"&amp;AJ$112&amp;"$"&amp;$B377)=2,1,TRUE,0)</f>
        <v>0</v>
      </c>
      <c r="AK377" s="80" cm="1">
        <f t="array" aca="1" ref="AK377" ca="1">_xlfn.IFS(AK380=1,0,INDIRECT("ｄａｔａ!$"&amp;AK$112&amp;"$"&amp;$B377)=2,1,TRUE,0)</f>
        <v>0</v>
      </c>
      <c r="AL377" s="80" cm="1">
        <f t="array" aca="1" ref="AL377" ca="1">_xlfn.IFS(AL380=1,0,INDIRECT("ｄａｔａ!$"&amp;AL$112&amp;"$"&amp;$B377)=2,1,TRUE,0)</f>
        <v>0</v>
      </c>
      <c r="AM377" s="80" cm="1">
        <f t="array" aca="1" ref="AM377" ca="1">_xlfn.IFS(AM380=1,0,INDIRECT("ｄａｔａ!$"&amp;AM$112&amp;"$"&amp;$B377)=2,1,TRUE,0)</f>
        <v>0</v>
      </c>
      <c r="AN377" s="80" cm="1">
        <f t="array" aca="1" ref="AN377" ca="1">_xlfn.IFS(AN380=1,0,INDIRECT("ｄａｔａ!$"&amp;AN$112&amp;"$"&amp;$B377)=2,1,TRUE,0)</f>
        <v>0</v>
      </c>
      <c r="AO377" s="80" cm="1">
        <f t="array" aca="1" ref="AO377" ca="1">_xlfn.IFS(AO380=1,0,INDIRECT("ｄａｔａ!$"&amp;AO$112&amp;"$"&amp;$B377)=2,1,TRUE,0)</f>
        <v>0</v>
      </c>
      <c r="AP377" s="80">
        <f ca="1">IF(AND(SUM($AQ377:$AZ377)=0,10-SUM($AQ379:$AZ379)&gt;1),1,0)</f>
        <v>0</v>
      </c>
      <c r="AQ377" s="80" cm="1">
        <f t="array" aca="1" ref="AQ377" ca="1">_xlfn.IFS(AQ380=1,0,INDIRECT("ｄａｔａ!$"&amp;AQ$112&amp;"$"&amp;$B377)=2,1,TRUE,0)</f>
        <v>0</v>
      </c>
      <c r="AR377" s="80" cm="1">
        <f t="array" aca="1" ref="AR377" ca="1">_xlfn.IFS(AR380=1,0,INDIRECT("ｄａｔａ!$"&amp;AR$112&amp;"$"&amp;$B377)=2,1,TRUE,0)</f>
        <v>0</v>
      </c>
      <c r="AS377" s="80" cm="1">
        <f t="array" aca="1" ref="AS377" ca="1">_xlfn.IFS(AS380=1,0,INDIRECT("ｄａｔａ!$"&amp;AS$112&amp;"$"&amp;$B377)=2,1,TRUE,0)</f>
        <v>0</v>
      </c>
      <c r="AT377" s="80" cm="1">
        <f t="array" aca="1" ref="AT377" ca="1">_xlfn.IFS(AT380=1,0,INDIRECT("ｄａｔａ!$"&amp;AT$112&amp;"$"&amp;$B377)=2,1,TRUE,0)</f>
        <v>0</v>
      </c>
      <c r="AU377" s="80" cm="1">
        <f t="array" aca="1" ref="AU377" ca="1">_xlfn.IFS(AU380=1,0,INDIRECT("ｄａｔａ!$"&amp;AU$112&amp;"$"&amp;$B377)=2,1,TRUE,0)</f>
        <v>0</v>
      </c>
      <c r="AV377" s="80" cm="1">
        <f t="array" aca="1" ref="AV377" ca="1">_xlfn.IFS(AV380=1,0,INDIRECT("ｄａｔａ!$"&amp;AV$112&amp;"$"&amp;$B377)=2,1,TRUE,0)</f>
        <v>0</v>
      </c>
      <c r="AW377" s="80" cm="1">
        <f t="array" aca="1" ref="AW377" ca="1">_xlfn.IFS(AW380=1,0,INDIRECT("ｄａｔａ!$"&amp;AW$112&amp;"$"&amp;$B377)=2,1,TRUE,0)</f>
        <v>0</v>
      </c>
      <c r="AX377" s="80" cm="1">
        <f t="array" aca="1" ref="AX377" ca="1">_xlfn.IFS(AX380=1,0,INDIRECT("ｄａｔａ!$"&amp;AX$112&amp;"$"&amp;$B377)=2,1,TRUE,0)</f>
        <v>0</v>
      </c>
      <c r="AY377" s="80" cm="1">
        <f t="array" aca="1" ref="AY377" ca="1">_xlfn.IFS(AY380=1,0,INDIRECT("ｄａｔａ!$"&amp;AY$112&amp;"$"&amp;$B377)=2,1,TRUE,0)</f>
        <v>0</v>
      </c>
      <c r="AZ377" s="80" cm="1">
        <f t="array" aca="1" ref="AZ377" ca="1">_xlfn.IFS(AZ380=1,0,INDIRECT("ｄａｔａ!$"&amp;AZ$112&amp;"$"&amp;$B377)=2,1,TRUE,0)</f>
        <v>0</v>
      </c>
      <c r="BA377" s="80">
        <f ca="1">IF(AND(SUM($BB377:$BP377)=0,15-SUM($BB379:$BP379)&gt;1),1,0)</f>
        <v>0</v>
      </c>
      <c r="BB377" s="80" cm="1">
        <f t="array" aca="1" ref="BB377" ca="1">_xlfn.IFS(BB380=1,0,INDIRECT("ｄａｔａ!$"&amp;BB$112&amp;"$"&amp;$B377)=2,1,TRUE,0)</f>
        <v>0</v>
      </c>
      <c r="BC377" s="80" cm="1">
        <f t="array" aca="1" ref="BC377" ca="1">_xlfn.IFS(BC380=1,0,INDIRECT("ｄａｔａ!$"&amp;BC$112&amp;"$"&amp;$B377)=2,1,TRUE,0)</f>
        <v>0</v>
      </c>
      <c r="BD377" s="80" cm="1">
        <f t="array" aca="1" ref="BD377" ca="1">_xlfn.IFS(BD380=1,0,INDIRECT("ｄａｔａ!$"&amp;BD$112&amp;"$"&amp;$B377)=2,1,TRUE,0)</f>
        <v>0</v>
      </c>
      <c r="BE377" s="80" cm="1">
        <f t="array" aca="1" ref="BE377" ca="1">_xlfn.IFS(BE380=1,0,INDIRECT("ｄａｔａ!$"&amp;BE$112&amp;"$"&amp;$B377)=2,1,TRUE,0)</f>
        <v>0</v>
      </c>
      <c r="BF377" s="80" cm="1">
        <f t="array" aca="1" ref="BF377" ca="1">_xlfn.IFS(BF380=1,0,INDIRECT("ｄａｔａ!$"&amp;BF$112&amp;"$"&amp;$B377)=2,1,TRUE,0)</f>
        <v>0</v>
      </c>
      <c r="BG377" s="80" cm="1">
        <f t="array" aca="1" ref="BG377" ca="1">_xlfn.IFS(BG380=1,0,INDIRECT("ｄａｔａ!$"&amp;BG$112&amp;"$"&amp;$B377)=2,1,TRUE,0)</f>
        <v>0</v>
      </c>
      <c r="BH377" s="80" cm="1">
        <f t="array" aca="1" ref="BH377" ca="1">_xlfn.IFS(BH380=1,0,INDIRECT("ｄａｔａ!$"&amp;BH$112&amp;"$"&amp;$B377)=2,1,TRUE,0)</f>
        <v>0</v>
      </c>
      <c r="BI377" s="80" cm="1">
        <f t="array" aca="1" ref="BI377" ca="1">_xlfn.IFS(BI380=1,0,INDIRECT("ｄａｔａ!$"&amp;BI$112&amp;"$"&amp;$B377)=2,1,TRUE,0)</f>
        <v>0</v>
      </c>
      <c r="BJ377" s="80" cm="1">
        <f t="array" aca="1" ref="BJ377" ca="1">_xlfn.IFS(BJ380=1,0,INDIRECT("ｄａｔａ!$"&amp;BJ$112&amp;"$"&amp;$B377)=2,1,TRUE,0)</f>
        <v>0</v>
      </c>
      <c r="BK377" s="80" cm="1">
        <f t="array" aca="1" ref="BK377" ca="1">_xlfn.IFS(BK380=1,0,INDIRECT("ｄａｔａ!$"&amp;BK$112&amp;"$"&amp;$B377)=2,1,TRUE,0)</f>
        <v>0</v>
      </c>
      <c r="BL377" s="80" cm="1">
        <f t="array" aca="1" ref="BL377" ca="1">_xlfn.IFS(BL380=1,0,INDIRECT("ｄａｔａ!$"&amp;BL$112&amp;"$"&amp;$B377)=2,1,TRUE,0)</f>
        <v>0</v>
      </c>
      <c r="BM377" s="80" cm="1">
        <f t="array" aca="1" ref="BM377" ca="1">_xlfn.IFS(BM380=1,0,INDIRECT("ｄａｔａ!$"&amp;BM$112&amp;"$"&amp;$B377)=2,1,TRUE,0)</f>
        <v>0</v>
      </c>
      <c r="BN377" s="80" cm="1">
        <f t="array" aca="1" ref="BN377" ca="1">_xlfn.IFS(BN380=1,0,INDIRECT("ｄａｔａ!$"&amp;BN$112&amp;"$"&amp;$B377)=2,1,TRUE,0)</f>
        <v>0</v>
      </c>
      <c r="BO377" s="80" cm="1">
        <f t="array" aca="1" ref="BO377" ca="1">_xlfn.IFS(BO380=1,0,INDIRECT("ｄａｔａ!$"&amp;BO$112&amp;"$"&amp;$B377)=2,1,TRUE,0)</f>
        <v>0</v>
      </c>
      <c r="BP377" s="80" cm="1">
        <f t="array" aca="1" ref="BP377" ca="1">_xlfn.IFS(BP380=1,0,INDIRECT("ｄａｔａ!$"&amp;BP$112&amp;"$"&amp;$B377)=2,1,TRUE,0)</f>
        <v>0</v>
      </c>
    </row>
    <row r="378" spans="1:68" x14ac:dyDescent="0.2">
      <c r="B378" s="80">
        <f>VLOOKUP($A377,$A$11:$B$110,2,FALSE)</f>
        <v>73</v>
      </c>
      <c r="C378" s="80" t="s">
        <v>2437</v>
      </c>
      <c r="D378" s="80" cm="1">
        <f t="array" aca="1" ref="D378" ca="1">_xlfn.IFS(D379=1,0,AND(ISNUMBER(INDIRECT("ｄａｔａ!$"&amp;D$112&amp;"$"&amp;$B378)),INDIRECT("ｄａｔａ!$"&amp;D$112&amp;"$"&amp;$B378)&lt;=12,INDIRECT("ｄａｔａ!$"&amp;D$112&amp;"$"&amp;$B378)&gt;=1),0,TRUE,1)</f>
        <v>1</v>
      </c>
      <c r="F378" s="80">
        <v>0</v>
      </c>
      <c r="G378" s="80">
        <v>0</v>
      </c>
      <c r="H378" s="80">
        <v>0</v>
      </c>
      <c r="I378" s="80" cm="1">
        <f t="array" aca="1" ref="I378" ca="1">_xlfn.IFS(I379=1,0,AND(ISNUMBER(INDIRECT("ｄａｔａ!$"&amp;I$112&amp;"$"&amp;$B378)),LEN(INDIRECT("ｄａｔａ!$"&amp;I$112&amp;"$"&amp;$B378))=4),0,TRUE,1)</f>
        <v>0</v>
      </c>
      <c r="J378" s="80" cm="1">
        <f t="array" aca="1" ref="J378" ca="1">_xlfn.IFS(J379=1,0,AND(ISNUMBER(INDIRECT("ｄａｔａ!$"&amp;J$112&amp;"$"&amp;$B378)),INDIRECT("ｄａｔａ!$"&amp;J$112&amp;"$"&amp;$B378)&lt;=12,INDIRECT("ｄａｔａ!$"&amp;J$112&amp;"$"&amp;$B378)&gt;=1),0,TRUE,1)</f>
        <v>0</v>
      </c>
      <c r="K378" s="80" cm="1">
        <f t="array" aca="1" ref="K378" ca="1">_xlfn.IFS(K379=1,0,ISNUMBER(INDIRECT("ｄａｔａ!$"&amp;K$112&amp;"$"&amp;$B378)),0,TRUE,1)</f>
        <v>0</v>
      </c>
      <c r="L378" s="80" cm="1">
        <f t="array" aca="1" ref="L378" ca="1">_xlfn.IFS(L379=1,0,AND(ISNUMBER(INDIRECT("ｄａｔａ!$"&amp;L$112&amp;"$"&amp;$B378)),INDIRECT("ｄａｔａ!$"&amp;L$112&amp;"$"&amp;$B378)&gt;0),0,TRUE,1)</f>
        <v>0</v>
      </c>
      <c r="M378" s="80" cm="1">
        <f t="array" aca="1" ref="M378" ca="1">_xlfn.IFS(M379=1,0,AND(INDIRECT("ｄａｔａ!$"&amp;M$112&amp;"$"&amp;$B378)&lt;=5,INDIRECT("ｄａｔａ!$"&amp;M$112&amp;"$"&amp;$B378)&gt;0),0,TRUE,1)</f>
        <v>0</v>
      </c>
      <c r="N378" s="80" cm="1">
        <f t="array" aca="1" ref="N378" ca="1">_xlfn.IFS(N379=1,0,AND(INDIRECT("ｄａｔａ!$"&amp;N$112&amp;"$"&amp;$B378)&lt;=2,INDIRECT("ｄａｔａ!$"&amp;N$112&amp;"$"&amp;$B378)&gt;0),0,TRUE,1)</f>
        <v>0</v>
      </c>
      <c r="O378" s="80" cm="1">
        <f t="array" aca="1" ref="O378" ca="1">_xlfn.IFS(O379=1,0,AND(INDIRECT("ｄａｔａ!$"&amp;O$112&amp;"$"&amp;$B378)&lt;=4,INDIRECT("ｄａｔａ!$"&amp;O$112&amp;"$"&amp;$B378)&gt;0),0,TRUE,1)</f>
        <v>0</v>
      </c>
      <c r="P378" s="80" cm="1">
        <f t="array" aca="1" ref="P378" ca="1">_xlfn.IFS(P379=1,0,AND(INDIRECT("ｄａｔａ!$"&amp;P$112&amp;"$"&amp;$B378)&lt;=3,INDIRECT("ｄａｔａ!$"&amp;P$112&amp;"$"&amp;$B378)&gt;0),0,TRUE,1)</f>
        <v>0</v>
      </c>
      <c r="Q378" s="80" cm="1">
        <f t="array" aca="1" ref="Q378" ca="1">_xlfn.IFS(Q379=1,0,AND(INDIRECT("ｄａｔａ!$"&amp;Q$112&amp;"$"&amp;$B378)&lt;=2,INDIRECT("ｄａｔａ!$"&amp;Q$112&amp;"$"&amp;$B378)&gt;0),0,TRUE,1)</f>
        <v>0</v>
      </c>
      <c r="R378" s="80" cm="1">
        <f t="array" aca="1" ref="R378" ca="1">_xlfn.IFS(R379=1,0,AND(INDIRECT("ｄａｔａ!$"&amp;R$112&amp;"$"&amp;$B378)&lt;=10,INDIRECT("ｄａｔａ!$"&amp;R$112&amp;"$"&amp;$B378)&gt;0),0,TRUE,1)</f>
        <v>0</v>
      </c>
      <c r="S378" s="80" cm="1">
        <f t="array" aca="1" ref="S378" ca="1">_xlfn.IFS(S379=1,0,AND(INDIRECT("ｄａｔａ!$"&amp;S$112&amp;"$"&amp;$B378)&lt;=5,INDIRECT("ｄａｔａ!$"&amp;S$112&amp;"$"&amp;$B378)&gt;0),0,TRUE,1)</f>
        <v>0</v>
      </c>
      <c r="T378" s="80" cm="1">
        <f t="array" aca="1" ref="T378" ca="1">_xlfn.IFS(T379=1,0,AND(INDIRECT("ｄａｔａ!$"&amp;T$112&amp;"$"&amp;$B378)&lt;=9,INDIRECT("ｄａｔａ!$"&amp;T$112&amp;"$"&amp;$B378)&gt;0),0,TRUE,1)</f>
        <v>0</v>
      </c>
      <c r="U378" s="80" cm="1">
        <f t="array" aca="1" ref="U378" ca="1">_xlfn.IFS(U379=1,0,ISNUMBER(INDIRECT("ｄａｔａ!$"&amp;U$112&amp;"$"&amp;$B378)),0,TRUE,1)</f>
        <v>0</v>
      </c>
      <c r="V378" s="80" cm="1">
        <f t="array" aca="1" ref="V378" ca="1">_xlfn.IFS(V379=1,0,AND(INDIRECT("ｄａｔａ!$"&amp;V$112&amp;"$"&amp;$B378)&lt;=4,INDIRECT("ｄａｔａ!$"&amp;V$112&amp;"$"&amp;$B378)&gt;0),0,TRUE,1)</f>
        <v>0</v>
      </c>
      <c r="W378" s="80" cm="1">
        <f t="array" aca="1" ref="W378" ca="1">_xlfn.IFS(W379=1,0,AND(INDIRECT("ｄａｔａ!$"&amp;W$112&amp;"$"&amp;$B378)&lt;=2,INDIRECT("ｄａｔａ!$"&amp;W$112&amp;"$"&amp;$B378)&gt;0),0,TRUE,1)</f>
        <v>0</v>
      </c>
      <c r="X378" s="80">
        <f ca="1">IF(SUM($Y377:$AO377)&gt;1,1,0)</f>
        <v>0</v>
      </c>
      <c r="Y378" s="80" cm="1">
        <f t="array" aca="1" ref="Y378" ca="1">_xlfn.IFS(Y380=1,0,Y379=1,0,AND(INDIRECT("ｄａｔａ!$"&amp;Y$112&amp;"$"&amp;$B378)&lt;=2,INDIRECT("ｄａｔａ!$"&amp;Y$112&amp;"$"&amp;$B378)&gt;0),0,TRUE,1)</f>
        <v>0</v>
      </c>
      <c r="Z378" s="80" cm="1">
        <f t="array" aca="1" ref="Z378" ca="1">_xlfn.IFS(Z380=1,0,Z379=1,0,AND(INDIRECT("ｄａｔａ!$"&amp;Z$112&amp;"$"&amp;$B378)&lt;=2,INDIRECT("ｄａｔａ!$"&amp;Z$112&amp;"$"&amp;$B378)&gt;0),0,TRUE,1)</f>
        <v>0</v>
      </c>
      <c r="AA378" s="80" cm="1">
        <f t="array" aca="1" ref="AA378" ca="1">_xlfn.IFS(AA380=1,0,AA379=1,0,AND(INDIRECT("ｄａｔａ!$"&amp;AA$112&amp;"$"&amp;$B378)&lt;=2,INDIRECT("ｄａｔａ!$"&amp;AA$112&amp;"$"&amp;$B378)&gt;0),0,TRUE,1)</f>
        <v>0</v>
      </c>
      <c r="AB378" s="80" cm="1">
        <f t="array" aca="1" ref="AB378" ca="1">_xlfn.IFS(AB380=1,0,AB379=1,0,AND(INDIRECT("ｄａｔａ!$"&amp;AB$112&amp;"$"&amp;$B378)&lt;=2,INDIRECT("ｄａｔａ!$"&amp;AB$112&amp;"$"&amp;$B378)&gt;0),0,TRUE,1)</f>
        <v>0</v>
      </c>
      <c r="AC378" s="80" cm="1">
        <f t="array" aca="1" ref="AC378" ca="1">_xlfn.IFS(AC380=1,0,AC379=1,0,AND(INDIRECT("ｄａｔａ!$"&amp;AC$112&amp;"$"&amp;$B378)&lt;=2,INDIRECT("ｄａｔａ!$"&amp;AC$112&amp;"$"&amp;$B378)&gt;0),0,TRUE,1)</f>
        <v>0</v>
      </c>
      <c r="AD378" s="80" cm="1">
        <f t="array" aca="1" ref="AD378" ca="1">_xlfn.IFS(AD380=1,0,AD379=1,0,AND(INDIRECT("ｄａｔａ!$"&amp;AD$112&amp;"$"&amp;$B378)&lt;=2,INDIRECT("ｄａｔａ!$"&amp;AD$112&amp;"$"&amp;$B378)&gt;0),0,TRUE,1)</f>
        <v>0</v>
      </c>
      <c r="AE378" s="80" cm="1">
        <f t="array" aca="1" ref="AE378" ca="1">_xlfn.IFS(AE380=1,0,AE379=1,0,AND(INDIRECT("ｄａｔａ!$"&amp;AE$112&amp;"$"&amp;$B378)&lt;=2,INDIRECT("ｄａｔａ!$"&amp;AE$112&amp;"$"&amp;$B378)&gt;0),0,TRUE,1)</f>
        <v>0</v>
      </c>
      <c r="AF378" s="80" cm="1">
        <f t="array" aca="1" ref="AF378" ca="1">_xlfn.IFS(AF380=1,0,AF379=1,0,AND(INDIRECT("ｄａｔａ!$"&amp;AF$112&amp;"$"&amp;$B378)&lt;=2,INDIRECT("ｄａｔａ!$"&amp;AF$112&amp;"$"&amp;$B378)&gt;0),0,TRUE,1)</f>
        <v>0</v>
      </c>
      <c r="AG378" s="80" cm="1">
        <f t="array" aca="1" ref="AG378" ca="1">_xlfn.IFS(AG380=1,0,AG379=1,0,AND(INDIRECT("ｄａｔａ!$"&amp;AG$112&amp;"$"&amp;$B378)&lt;=2,INDIRECT("ｄａｔａ!$"&amp;AG$112&amp;"$"&amp;$B378)&gt;0),0,TRUE,1)</f>
        <v>0</v>
      </c>
      <c r="AH378" s="80" cm="1">
        <f t="array" aca="1" ref="AH378" ca="1">_xlfn.IFS(AH380=1,0,AH379=1,0,AND(INDIRECT("ｄａｔａ!$"&amp;AH$112&amp;"$"&amp;$B378)&lt;=2,INDIRECT("ｄａｔａ!$"&amp;AH$112&amp;"$"&amp;$B378)&gt;0),0,TRUE,1)</f>
        <v>0</v>
      </c>
      <c r="AI378" s="80" cm="1">
        <f t="array" aca="1" ref="AI378" ca="1">_xlfn.IFS(AI380=1,0,AI379=1,0,AND(INDIRECT("ｄａｔａ!$"&amp;AI$112&amp;"$"&amp;$B378)&lt;=2,INDIRECT("ｄａｔａ!$"&amp;AI$112&amp;"$"&amp;$B378)&gt;0),0,TRUE,1)</f>
        <v>0</v>
      </c>
      <c r="AJ378" s="80" cm="1">
        <f t="array" aca="1" ref="AJ378" ca="1">_xlfn.IFS(AJ380=1,0,AJ379=1,0,AND(INDIRECT("ｄａｔａ!$"&amp;AJ$112&amp;"$"&amp;$B378)&lt;=2,INDIRECT("ｄａｔａ!$"&amp;AJ$112&amp;"$"&amp;$B378)&gt;0),0,TRUE,1)</f>
        <v>0</v>
      </c>
      <c r="AK378" s="80" cm="1">
        <f t="array" aca="1" ref="AK378" ca="1">_xlfn.IFS(AK380=1,0,AK379=1,0,AND(INDIRECT("ｄａｔａ!$"&amp;AK$112&amp;"$"&amp;$B378)&lt;=2,INDIRECT("ｄａｔａ!$"&amp;AK$112&amp;"$"&amp;$B378)&gt;0),0,TRUE,1)</f>
        <v>0</v>
      </c>
      <c r="AL378" s="80" cm="1">
        <f t="array" aca="1" ref="AL378" ca="1">_xlfn.IFS(AL380=1,0,AL379=1,0,AND(INDIRECT("ｄａｔａ!$"&amp;AL$112&amp;"$"&amp;$B378)&lt;=2,INDIRECT("ｄａｔａ!$"&amp;AL$112&amp;"$"&amp;$B378)&gt;0),0,TRUE,1)</f>
        <v>0</v>
      </c>
      <c r="AM378" s="80" cm="1">
        <f t="array" aca="1" ref="AM378" ca="1">_xlfn.IFS(AM380=1,0,AM379=1,0,AND(INDIRECT("ｄａｔａ!$"&amp;AM$112&amp;"$"&amp;$B378)&lt;=2,INDIRECT("ｄａｔａ!$"&amp;AM$112&amp;"$"&amp;$B378)&gt;0),0,TRUE,1)</f>
        <v>0</v>
      </c>
      <c r="AN378" s="80" cm="1">
        <f t="array" aca="1" ref="AN378" ca="1">_xlfn.IFS(AN380=1,0,AN379=1,0,AND(INDIRECT("ｄａｔａ!$"&amp;AN$112&amp;"$"&amp;$B378)&lt;=2,INDIRECT("ｄａｔａ!$"&amp;AN$112&amp;"$"&amp;$B378)&gt;0),0,TRUE,1)</f>
        <v>0</v>
      </c>
      <c r="AO378" s="80" cm="1">
        <f t="array" aca="1" ref="AO378" ca="1">_xlfn.IFS(AO380=1,0,AO379=1,0,AND(INDIRECT("ｄａｔａ!$"&amp;AO$112&amp;"$"&amp;$B378)&lt;=2,INDIRECT("ｄａｔａ!$"&amp;AO$112&amp;"$"&amp;$B378)&gt;0),0,TRUE,1)</f>
        <v>0</v>
      </c>
      <c r="AP378" s="80">
        <f ca="1">IF(SUM($AQ377:$AZ377)&gt;1,1,0)</f>
        <v>0</v>
      </c>
      <c r="AQ378" s="80" cm="1">
        <f t="array" aca="1" ref="AQ378" ca="1">_xlfn.IFS(AQ380=1,0,AQ379=1,0,AND(INDIRECT("ｄａｔａ!$"&amp;AQ$112&amp;"$"&amp;$B378)&lt;=2,INDIRECT("ｄａｔａ!$"&amp;AQ$112&amp;"$"&amp;$B378)&gt;0),0,TRUE,1)</f>
        <v>0</v>
      </c>
      <c r="AR378" s="80" cm="1">
        <f t="array" aca="1" ref="AR378" ca="1">_xlfn.IFS(AR380=1,0,AR379=1,0,AND(INDIRECT("ｄａｔａ!$"&amp;AR$112&amp;"$"&amp;$B378)&lt;=2,INDIRECT("ｄａｔａ!$"&amp;AR$112&amp;"$"&amp;$B378)&gt;0),0,TRUE,1)</f>
        <v>0</v>
      </c>
      <c r="AS378" s="80" cm="1">
        <f t="array" aca="1" ref="AS378" ca="1">_xlfn.IFS(AS380=1,0,AS379=1,0,AND(INDIRECT("ｄａｔａ!$"&amp;AS$112&amp;"$"&amp;$B378)&lt;=2,INDIRECT("ｄａｔａ!$"&amp;AS$112&amp;"$"&amp;$B378)&gt;0),0,TRUE,1)</f>
        <v>0</v>
      </c>
      <c r="AT378" s="80" cm="1">
        <f t="array" aca="1" ref="AT378" ca="1">_xlfn.IFS(AT380=1,0,AT379=1,0,AND(INDIRECT("ｄａｔａ!$"&amp;AT$112&amp;"$"&amp;$B378)&lt;=2,INDIRECT("ｄａｔａ!$"&amp;AT$112&amp;"$"&amp;$B378)&gt;0),0,TRUE,1)</f>
        <v>0</v>
      </c>
      <c r="AU378" s="80" cm="1">
        <f t="array" aca="1" ref="AU378" ca="1">_xlfn.IFS(AU380=1,0,AU379=1,0,AND(INDIRECT("ｄａｔａ!$"&amp;AU$112&amp;"$"&amp;$B378)&lt;=2,INDIRECT("ｄａｔａ!$"&amp;AU$112&amp;"$"&amp;$B378)&gt;0),0,TRUE,1)</f>
        <v>0</v>
      </c>
      <c r="AV378" s="80" cm="1">
        <f t="array" aca="1" ref="AV378" ca="1">_xlfn.IFS(AV380=1,0,AV379=1,0,AND(INDIRECT("ｄａｔａ!$"&amp;AV$112&amp;"$"&amp;$B378)&lt;=2,INDIRECT("ｄａｔａ!$"&amp;AV$112&amp;"$"&amp;$B378)&gt;0),0,TRUE,1)</f>
        <v>0</v>
      </c>
      <c r="AW378" s="80" cm="1">
        <f t="array" aca="1" ref="AW378" ca="1">_xlfn.IFS(AW380=1,0,AW379=1,0,AND(INDIRECT("ｄａｔａ!$"&amp;AW$112&amp;"$"&amp;$B378)&lt;=2,INDIRECT("ｄａｔａ!$"&amp;AW$112&amp;"$"&amp;$B378)&gt;0),0,TRUE,1)</f>
        <v>0</v>
      </c>
      <c r="AX378" s="80" cm="1">
        <f t="array" aca="1" ref="AX378" ca="1">_xlfn.IFS(AX380=1,0,AX379=1,0,AND(INDIRECT("ｄａｔａ!$"&amp;AX$112&amp;"$"&amp;$B378)&lt;=2,INDIRECT("ｄａｔａ!$"&amp;AX$112&amp;"$"&amp;$B378)&gt;0),0,TRUE,1)</f>
        <v>0</v>
      </c>
      <c r="AY378" s="80" cm="1">
        <f t="array" aca="1" ref="AY378" ca="1">_xlfn.IFS(AY380=1,0,AY379=1,0,AND(INDIRECT("ｄａｔａ!$"&amp;AY$112&amp;"$"&amp;$B378)&lt;=2,INDIRECT("ｄａｔａ!$"&amp;AY$112&amp;"$"&amp;$B378)&gt;0),0,TRUE,1)</f>
        <v>0</v>
      </c>
      <c r="AZ378" s="80" cm="1">
        <f t="array" aca="1" ref="AZ378" ca="1">_xlfn.IFS(AZ380=1,0,AZ379=1,0,AND(INDIRECT("ｄａｔａ!$"&amp;AZ$112&amp;"$"&amp;$B378)&lt;=2,INDIRECT("ｄａｔａ!$"&amp;AZ$112&amp;"$"&amp;$B378)&gt;0),0,TRUE,1)</f>
        <v>0</v>
      </c>
      <c r="BA378" s="80">
        <f ca="1">IF(SUM($BB377:$BP377)&gt;1,1,0)</f>
        <v>0</v>
      </c>
      <c r="BB378" s="80" cm="1">
        <f t="array" aca="1" ref="BB378" ca="1">_xlfn.IFS(BB380=1,0,BB379=1,0,AND(INDIRECT("ｄａｔａ!$"&amp;BB$112&amp;"$"&amp;$B378)&lt;=2,INDIRECT("ｄａｔａ!$"&amp;BB$112&amp;"$"&amp;$B378)&gt;0),0,TRUE,1)</f>
        <v>0</v>
      </c>
      <c r="BC378" s="80" cm="1">
        <f t="array" aca="1" ref="BC378" ca="1">_xlfn.IFS(BC380=1,0,BC379=1,0,AND(INDIRECT("ｄａｔａ!$"&amp;BC$112&amp;"$"&amp;$B378)&lt;=2,INDIRECT("ｄａｔａ!$"&amp;BC$112&amp;"$"&amp;$B378)&gt;0),0,TRUE,1)</f>
        <v>0</v>
      </c>
      <c r="BD378" s="80" cm="1">
        <f t="array" aca="1" ref="BD378" ca="1">_xlfn.IFS(BD380=1,0,BD379=1,0,AND(INDIRECT("ｄａｔａ!$"&amp;BD$112&amp;"$"&amp;$B378)&lt;=2,INDIRECT("ｄａｔａ!$"&amp;BD$112&amp;"$"&amp;$B378)&gt;0),0,TRUE,1)</f>
        <v>0</v>
      </c>
      <c r="BE378" s="80" cm="1">
        <f t="array" aca="1" ref="BE378" ca="1">_xlfn.IFS(BE380=1,0,BE379=1,0,AND(INDIRECT("ｄａｔａ!$"&amp;BE$112&amp;"$"&amp;$B378)&lt;=2,INDIRECT("ｄａｔａ!$"&amp;BE$112&amp;"$"&amp;$B378)&gt;0),0,TRUE,1)</f>
        <v>0</v>
      </c>
      <c r="BF378" s="80" cm="1">
        <f t="array" aca="1" ref="BF378" ca="1">_xlfn.IFS(BF380=1,0,BF379=1,0,AND(INDIRECT("ｄａｔａ!$"&amp;BF$112&amp;"$"&amp;$B378)&lt;=2,INDIRECT("ｄａｔａ!$"&amp;BF$112&amp;"$"&amp;$B378)&gt;0),0,TRUE,1)</f>
        <v>0</v>
      </c>
      <c r="BG378" s="80" cm="1">
        <f t="array" aca="1" ref="BG378" ca="1">_xlfn.IFS(BG380=1,0,BG379=1,0,AND(INDIRECT("ｄａｔａ!$"&amp;BG$112&amp;"$"&amp;$B378)&lt;=2,INDIRECT("ｄａｔａ!$"&amp;BG$112&amp;"$"&amp;$B378)&gt;0),0,TRUE,1)</f>
        <v>0</v>
      </c>
      <c r="BH378" s="80" cm="1">
        <f t="array" aca="1" ref="BH378" ca="1">_xlfn.IFS(BH380=1,0,BH379=1,0,AND(INDIRECT("ｄａｔａ!$"&amp;BH$112&amp;"$"&amp;$B378)&lt;=2,INDIRECT("ｄａｔａ!$"&amp;BH$112&amp;"$"&amp;$B378)&gt;0),0,TRUE,1)</f>
        <v>0</v>
      </c>
      <c r="BI378" s="80" cm="1">
        <f t="array" aca="1" ref="BI378" ca="1">_xlfn.IFS(BI380=1,0,BI379=1,0,AND(INDIRECT("ｄａｔａ!$"&amp;BI$112&amp;"$"&amp;$B378)&lt;=2,INDIRECT("ｄａｔａ!$"&amp;BI$112&amp;"$"&amp;$B378)&gt;0),0,TRUE,1)</f>
        <v>0</v>
      </c>
      <c r="BJ378" s="80" cm="1">
        <f t="array" aca="1" ref="BJ378" ca="1">_xlfn.IFS(BJ380=1,0,BJ379=1,0,AND(INDIRECT("ｄａｔａ!$"&amp;BJ$112&amp;"$"&amp;$B378)&lt;=2,INDIRECT("ｄａｔａ!$"&amp;BJ$112&amp;"$"&amp;$B378)&gt;0),0,TRUE,1)</f>
        <v>0</v>
      </c>
      <c r="BK378" s="80" cm="1">
        <f t="array" aca="1" ref="BK378" ca="1">_xlfn.IFS(BK380=1,0,BK379=1,0,AND(INDIRECT("ｄａｔａ!$"&amp;BK$112&amp;"$"&amp;$B378)&lt;=2,INDIRECT("ｄａｔａ!$"&amp;BK$112&amp;"$"&amp;$B378)&gt;0),0,TRUE,1)</f>
        <v>0</v>
      </c>
      <c r="BL378" s="80" cm="1">
        <f t="array" aca="1" ref="BL378" ca="1">_xlfn.IFS(BL380=1,0,BL379=1,0,AND(INDIRECT("ｄａｔａ!$"&amp;BL$112&amp;"$"&amp;$B378)&lt;=2,INDIRECT("ｄａｔａ!$"&amp;BL$112&amp;"$"&amp;$B378)&gt;0),0,TRUE,1)</f>
        <v>0</v>
      </c>
      <c r="BM378" s="80" cm="1">
        <f t="array" aca="1" ref="BM378" ca="1">_xlfn.IFS(BM380=1,0,BM379=1,0,AND(INDIRECT("ｄａｔａ!$"&amp;BM$112&amp;"$"&amp;$B378)&lt;=2,INDIRECT("ｄａｔａ!$"&amp;BM$112&amp;"$"&amp;$B378)&gt;0),0,TRUE,1)</f>
        <v>0</v>
      </c>
      <c r="BN378" s="80" cm="1">
        <f t="array" aca="1" ref="BN378" ca="1">_xlfn.IFS(BN380=1,0,BN379=1,0,AND(INDIRECT("ｄａｔａ!$"&amp;BN$112&amp;"$"&amp;$B378)&lt;=2,INDIRECT("ｄａｔａ!$"&amp;BN$112&amp;"$"&amp;$B378)&gt;0),0,TRUE,1)</f>
        <v>0</v>
      </c>
      <c r="BO378" s="80" cm="1">
        <f t="array" aca="1" ref="BO378" ca="1">_xlfn.IFS(BO380=1,0,BO379=1,0,AND(INDIRECT("ｄａｔａ!$"&amp;BO$112&amp;"$"&amp;$B378)&lt;=2,INDIRECT("ｄａｔａ!$"&amp;BO$112&amp;"$"&amp;$B378)&gt;0),0,TRUE,1)</f>
        <v>0</v>
      </c>
      <c r="BP378" s="80" cm="1">
        <f t="array" aca="1" ref="BP378" ca="1">_xlfn.IFS(BP380=1,0,BP379=1,0,AND(INDIRECT("ｄａｔａ!$"&amp;BP$112&amp;"$"&amp;$B378)&lt;=2,INDIRECT("ｄａｔａ!$"&amp;BP$112&amp;"$"&amp;$B378)&gt;0),0,TRUE,1)</f>
        <v>0</v>
      </c>
    </row>
    <row r="379" spans="1:68" x14ac:dyDescent="0.2">
      <c r="B379" s="80">
        <f>VLOOKUP($A377,$A$11:$B$110,2,FALSE)</f>
        <v>73</v>
      </c>
      <c r="C379" s="80" t="s">
        <v>2425</v>
      </c>
      <c r="D379" s="80" cm="1">
        <f t="array" aca="1" ref="D379" ca="1">_xlfn.IFS(D380=1,0,TRIM(INDIRECT("ｄａｔａ!$"&amp;D$112&amp;"$"&amp;$B379))="",1,TRIM(INDIRECT("ｄａｔａ!$"&amp;D$112&amp;"$"&amp;$B379))&lt;&gt;"",0)</f>
        <v>0</v>
      </c>
      <c r="F379" s="80" cm="1">
        <f t="array" aca="1" ref="F379" ca="1">_xlfn.IFS(F380=1,0,TRIM(INDIRECT("ｄａｔａ!$"&amp;F$112&amp;"$"&amp;$B379))="",1,TRIM(INDIRECT("ｄａｔａ!$"&amp;F$112&amp;"$"&amp;$B379))&lt;&gt;"",0)</f>
        <v>1</v>
      </c>
      <c r="G379" s="80" cm="1">
        <f t="array" aca="1" ref="G379" ca="1">_xlfn.IFS(G380=1,0,TRIM(INDIRECT("ｄａｔａ!$"&amp;G$112&amp;"$"&amp;$B379))="",1,TRIM(INDIRECT("ｄａｔａ!$"&amp;G$112&amp;"$"&amp;$B379))&lt;&gt;"",0)</f>
        <v>1</v>
      </c>
      <c r="H379" s="80" cm="1">
        <f t="array" aca="1" ref="H379" ca="1">_xlfn.IFS(H380=1,0,TRIM(INDIRECT("ｄａｔａ!$"&amp;H$112&amp;"$"&amp;$B379))="",1,TRIM(INDIRECT("ｄａｔａ!$"&amp;H$112&amp;"$"&amp;$B379))&lt;&gt;"",0)</f>
        <v>1</v>
      </c>
      <c r="I379" s="80" cm="1">
        <f t="array" aca="1" ref="I379" ca="1">_xlfn.IFS(I380=1,0,TRIM(INDIRECT("ｄａｔａ!$"&amp;I$112&amp;"$"&amp;$B379))="",1,TRIM(INDIRECT("ｄａｔａ!$"&amp;I$112&amp;"$"&amp;$B379))&lt;&gt;"",0)</f>
        <v>1</v>
      </c>
      <c r="J379" s="80" cm="1">
        <f t="array" aca="1" ref="J379" ca="1">_xlfn.IFS(J380=1,0,TRIM(INDIRECT("ｄａｔａ!$"&amp;J$112&amp;"$"&amp;$B379))="",1,TRIM(INDIRECT("ｄａｔａ!$"&amp;J$112&amp;"$"&amp;$B379))&lt;&gt;"",0)</f>
        <v>1</v>
      </c>
      <c r="K379" s="80" cm="1">
        <f t="array" aca="1" ref="K379" ca="1">_xlfn.IFS(K380=1,0,TRIM(INDIRECT("ｄａｔａ!$"&amp;K$112&amp;"$"&amp;$B379))="",1,TRIM(INDIRECT("ｄａｔａ!$"&amp;K$112&amp;"$"&amp;$B379))&lt;&gt;"",0)</f>
        <v>1</v>
      </c>
      <c r="L379" s="80" cm="1">
        <f t="array" aca="1" ref="L379" ca="1">_xlfn.IFS(L380=1,0,TRIM(INDIRECT("ｄａｔａ!$"&amp;L$112&amp;"$"&amp;$B379))="",1,TRIM(INDIRECT("ｄａｔａ!$"&amp;L$112&amp;"$"&amp;$B379))&lt;&gt;"",0)</f>
        <v>1</v>
      </c>
      <c r="M379" s="80" cm="1">
        <f t="array" aca="1" ref="M379" ca="1">_xlfn.IFS(M380=1,0,TRIM(INDIRECT("ｄａｔａ!$"&amp;M$112&amp;"$"&amp;$B379))="",1,TRIM(INDIRECT("ｄａｔａ!$"&amp;M$112&amp;"$"&amp;$B379))&lt;&gt;"",0)</f>
        <v>1</v>
      </c>
      <c r="N379" s="80" cm="1">
        <f t="array" aca="1" ref="N379" ca="1">_xlfn.IFS(N380=1,0,TRIM(INDIRECT("ｄａｔａ!$"&amp;N$112&amp;"$"&amp;$B379))="",1,TRIM(INDIRECT("ｄａｔａ!$"&amp;N$112&amp;"$"&amp;$B379))&lt;&gt;"",0)</f>
        <v>1</v>
      </c>
      <c r="O379" s="80" cm="1">
        <f t="array" aca="1" ref="O379" ca="1">_xlfn.IFS(O380=1,0,TRIM(INDIRECT("ｄａｔａ!$"&amp;O$112&amp;"$"&amp;$B379))="",1,TRIM(INDIRECT("ｄａｔａ!$"&amp;O$112&amp;"$"&amp;$B379))&lt;&gt;"",0)</f>
        <v>1</v>
      </c>
      <c r="P379" s="80" cm="1">
        <f t="array" aca="1" ref="P379" ca="1">_xlfn.IFS(P380=1,0,TRIM(INDIRECT("ｄａｔａ!$"&amp;P$112&amp;"$"&amp;$B379))="",1,TRIM(INDIRECT("ｄａｔａ!$"&amp;P$112&amp;"$"&amp;$B379))&lt;&gt;"",0)</f>
        <v>1</v>
      </c>
      <c r="Q379" s="80" cm="1">
        <f t="array" aca="1" ref="Q379" ca="1">_xlfn.IFS(Q380=1,0,TRIM(INDIRECT("ｄａｔａ!$"&amp;Q$112&amp;"$"&amp;$B379))="",1,TRIM(INDIRECT("ｄａｔａ!$"&amp;Q$112&amp;"$"&amp;$B379))&lt;&gt;"",0)</f>
        <v>1</v>
      </c>
      <c r="R379" s="80" cm="1">
        <f t="array" aca="1" ref="R379" ca="1">_xlfn.IFS(R380=1,0,TRIM(INDIRECT("ｄａｔａ!$"&amp;R$112&amp;"$"&amp;$B379))="",1,TRIM(INDIRECT("ｄａｔａ!$"&amp;R$112&amp;"$"&amp;$B379))&lt;&gt;"",0)</f>
        <v>1</v>
      </c>
      <c r="S379" s="80" cm="1">
        <f t="array" aca="1" ref="S379" ca="1">_xlfn.IFS(S380=1,0,TRIM(INDIRECT("ｄａｔａ!$"&amp;S$112&amp;"$"&amp;$B379))="",1,TRIM(INDIRECT("ｄａｔａ!$"&amp;S$112&amp;"$"&amp;$B379))&lt;&gt;"",0)</f>
        <v>1</v>
      </c>
      <c r="T379" s="80" cm="1">
        <f t="array" aca="1" ref="T379" ca="1">_xlfn.IFS(T380=1,0,TRIM(INDIRECT("ｄａｔａ!$"&amp;T$112&amp;"$"&amp;$B379))="",1,TRIM(INDIRECT("ｄａｔａ!$"&amp;T$112&amp;"$"&amp;$B379))&lt;&gt;"",0)</f>
        <v>1</v>
      </c>
      <c r="U379" s="80" cm="1">
        <f t="array" aca="1" ref="U379" ca="1">_xlfn.IFS(U380=1,0,TRIM(INDIRECT("ｄａｔａ!$"&amp;U$112&amp;"$"&amp;$B379))="",1,TRIM(INDIRECT("ｄａｔａ!$"&amp;U$112&amp;"$"&amp;$B379))&lt;&gt;"",0)</f>
        <v>1</v>
      </c>
      <c r="V379" s="80" cm="1">
        <f t="array" aca="1" ref="V379" ca="1">_xlfn.IFS(V380=1,0,TRIM(INDIRECT("ｄａｔａ!$"&amp;V$112&amp;"$"&amp;$B379))="",1,TRIM(INDIRECT("ｄａｔａ!$"&amp;V$112&amp;"$"&amp;$B379))&lt;&gt;"",0)</f>
        <v>1</v>
      </c>
      <c r="W379" s="80" cm="1">
        <f t="array" aca="1" ref="W379" ca="1">_xlfn.IFS(W380=1,0,TRIM(INDIRECT("ｄａｔａ!$"&amp;W$112&amp;"$"&amp;$B379))="",1,TRIM(INDIRECT("ｄａｔａ!$"&amp;W$112&amp;"$"&amp;$B379))&lt;&gt;"",0)</f>
        <v>1</v>
      </c>
      <c r="X379" s="80">
        <f ca="1">IF(SUM($Y379:$AO379)=17,1,0)</f>
        <v>1</v>
      </c>
      <c r="Y379" s="80" cm="1">
        <f t="array" aca="1" ref="Y379" ca="1">_xlfn.IFS(Y380=1,0,TRIM(INDIRECT("ｄａｔａ!$"&amp;Y$112&amp;"$"&amp;$B379))="",1,TRIM(INDIRECT("ｄａｔａ!$"&amp;Y$112&amp;"$"&amp;$B379))&lt;&gt;"",0)</f>
        <v>1</v>
      </c>
      <c r="Z379" s="80" cm="1">
        <f t="array" aca="1" ref="Z379" ca="1">_xlfn.IFS(Z380=1,0,TRIM(INDIRECT("ｄａｔａ!$"&amp;Z$112&amp;"$"&amp;$B379))="",1,TRIM(INDIRECT("ｄａｔａ!$"&amp;Z$112&amp;"$"&amp;$B379))&lt;&gt;"",0)</f>
        <v>1</v>
      </c>
      <c r="AA379" s="80" cm="1">
        <f t="array" aca="1" ref="AA379" ca="1">_xlfn.IFS(AA380=1,0,TRIM(INDIRECT("ｄａｔａ!$"&amp;AA$112&amp;"$"&amp;$B379))="",1,TRIM(INDIRECT("ｄａｔａ!$"&amp;AA$112&amp;"$"&amp;$B379))&lt;&gt;"",0)</f>
        <v>1</v>
      </c>
      <c r="AB379" s="80" cm="1">
        <f t="array" aca="1" ref="AB379" ca="1">_xlfn.IFS(AB380=1,0,TRIM(INDIRECT("ｄａｔａ!$"&amp;AB$112&amp;"$"&amp;$B379))="",1,TRIM(INDIRECT("ｄａｔａ!$"&amp;AB$112&amp;"$"&amp;$B379))&lt;&gt;"",0)</f>
        <v>1</v>
      </c>
      <c r="AC379" s="80" cm="1">
        <f t="array" aca="1" ref="AC379" ca="1">_xlfn.IFS(AC380=1,0,TRIM(INDIRECT("ｄａｔａ!$"&amp;AC$112&amp;"$"&amp;$B379))="",1,TRIM(INDIRECT("ｄａｔａ!$"&amp;AC$112&amp;"$"&amp;$B379))&lt;&gt;"",0)</f>
        <v>1</v>
      </c>
      <c r="AD379" s="80" cm="1">
        <f t="array" aca="1" ref="AD379" ca="1">_xlfn.IFS(AD380=1,0,TRIM(INDIRECT("ｄａｔａ!$"&amp;AD$112&amp;"$"&amp;$B379))="",1,TRIM(INDIRECT("ｄａｔａ!$"&amp;AD$112&amp;"$"&amp;$B379))&lt;&gt;"",0)</f>
        <v>1</v>
      </c>
      <c r="AE379" s="80" cm="1">
        <f t="array" aca="1" ref="AE379" ca="1">_xlfn.IFS(AE380=1,0,TRIM(INDIRECT("ｄａｔａ!$"&amp;AE$112&amp;"$"&amp;$B379))="",1,TRIM(INDIRECT("ｄａｔａ!$"&amp;AE$112&amp;"$"&amp;$B379))&lt;&gt;"",0)</f>
        <v>1</v>
      </c>
      <c r="AF379" s="80" cm="1">
        <f t="array" aca="1" ref="AF379" ca="1">_xlfn.IFS(AF380=1,0,TRIM(INDIRECT("ｄａｔａ!$"&amp;AF$112&amp;"$"&amp;$B379))="",1,TRIM(INDIRECT("ｄａｔａ!$"&amp;AF$112&amp;"$"&amp;$B379))&lt;&gt;"",0)</f>
        <v>1</v>
      </c>
      <c r="AG379" s="80" cm="1">
        <f t="array" aca="1" ref="AG379" ca="1">_xlfn.IFS(AG380=1,0,TRIM(INDIRECT("ｄａｔａ!$"&amp;AG$112&amp;"$"&amp;$B379))="",1,TRIM(INDIRECT("ｄａｔａ!$"&amp;AG$112&amp;"$"&amp;$B379))&lt;&gt;"",0)</f>
        <v>1</v>
      </c>
      <c r="AH379" s="80" cm="1">
        <f t="array" aca="1" ref="AH379" ca="1">_xlfn.IFS(AH380=1,0,TRIM(INDIRECT("ｄａｔａ!$"&amp;AH$112&amp;"$"&amp;$B379))="",1,TRIM(INDIRECT("ｄａｔａ!$"&amp;AH$112&amp;"$"&amp;$B379))&lt;&gt;"",0)</f>
        <v>1</v>
      </c>
      <c r="AI379" s="80" cm="1">
        <f t="array" aca="1" ref="AI379" ca="1">_xlfn.IFS(AI380=1,0,TRIM(INDIRECT("ｄａｔａ!$"&amp;AI$112&amp;"$"&amp;$B379))="",1,TRIM(INDIRECT("ｄａｔａ!$"&amp;AI$112&amp;"$"&amp;$B379))&lt;&gt;"",0)</f>
        <v>1</v>
      </c>
      <c r="AJ379" s="80" cm="1">
        <f t="array" aca="1" ref="AJ379" ca="1">_xlfn.IFS(AJ380=1,0,TRIM(INDIRECT("ｄａｔａ!$"&amp;AJ$112&amp;"$"&amp;$B379))="",1,TRIM(INDIRECT("ｄａｔａ!$"&amp;AJ$112&amp;"$"&amp;$B379))&lt;&gt;"",0)</f>
        <v>1</v>
      </c>
      <c r="AK379" s="80" cm="1">
        <f t="array" aca="1" ref="AK379" ca="1">_xlfn.IFS(AK380=1,0,TRIM(INDIRECT("ｄａｔａ!$"&amp;AK$112&amp;"$"&amp;$B379))="",1,TRIM(INDIRECT("ｄａｔａ!$"&amp;AK$112&amp;"$"&amp;$B379))&lt;&gt;"",0)</f>
        <v>1</v>
      </c>
      <c r="AL379" s="80" cm="1">
        <f t="array" aca="1" ref="AL379" ca="1">_xlfn.IFS(AL380=1,0,TRIM(INDIRECT("ｄａｔａ!$"&amp;AL$112&amp;"$"&amp;$B379))="",1,TRIM(INDIRECT("ｄａｔａ!$"&amp;AL$112&amp;"$"&amp;$B379))&lt;&gt;"",0)</f>
        <v>1</v>
      </c>
      <c r="AM379" s="80" cm="1">
        <f t="array" aca="1" ref="AM379" ca="1">_xlfn.IFS(AM380=1,0,TRIM(INDIRECT("ｄａｔａ!$"&amp;AM$112&amp;"$"&amp;$B379))="",1,TRIM(INDIRECT("ｄａｔａ!$"&amp;AM$112&amp;"$"&amp;$B379))&lt;&gt;"",0)</f>
        <v>1</v>
      </c>
      <c r="AN379" s="80" cm="1">
        <f t="array" aca="1" ref="AN379" ca="1">_xlfn.IFS(AN380=1,0,TRIM(INDIRECT("ｄａｔａ!$"&amp;AN$112&amp;"$"&amp;$B379))="",1,TRIM(INDIRECT("ｄａｔａ!$"&amp;AN$112&amp;"$"&amp;$B379))&lt;&gt;"",0)</f>
        <v>1</v>
      </c>
      <c r="AO379" s="80" cm="1">
        <f t="array" aca="1" ref="AO379" ca="1">_xlfn.IFS(AO380=1,0,TRIM(INDIRECT("ｄａｔａ!$"&amp;AO$112&amp;"$"&amp;$B379))="",1,TRIM(INDIRECT("ｄａｔａ!$"&amp;AO$112&amp;"$"&amp;$B379))&lt;&gt;"",0)</f>
        <v>1</v>
      </c>
      <c r="AP379" s="80">
        <f ca="1">IF(SUM($AQ379:$AZ379)=10,1,0)</f>
        <v>1</v>
      </c>
      <c r="AQ379" s="80" cm="1">
        <f t="array" aca="1" ref="AQ379" ca="1">_xlfn.IFS(AQ380=1,0,TRIM(INDIRECT("ｄａｔａ!$"&amp;AQ$112&amp;"$"&amp;$B379))="",1,TRIM(INDIRECT("ｄａｔａ!$"&amp;AQ$112&amp;"$"&amp;$B379))&lt;&gt;"",0)</f>
        <v>1</v>
      </c>
      <c r="AR379" s="80" cm="1">
        <f t="array" aca="1" ref="AR379" ca="1">_xlfn.IFS(AR380=1,0,TRIM(INDIRECT("ｄａｔａ!$"&amp;AR$112&amp;"$"&amp;$B379))="",1,TRIM(INDIRECT("ｄａｔａ!$"&amp;AR$112&amp;"$"&amp;$B379))&lt;&gt;"",0)</f>
        <v>1</v>
      </c>
      <c r="AS379" s="80" cm="1">
        <f t="array" aca="1" ref="AS379" ca="1">_xlfn.IFS(AS380=1,0,TRIM(INDIRECT("ｄａｔａ!$"&amp;AS$112&amp;"$"&amp;$B379))="",1,TRIM(INDIRECT("ｄａｔａ!$"&amp;AS$112&amp;"$"&amp;$B379))&lt;&gt;"",0)</f>
        <v>1</v>
      </c>
      <c r="AT379" s="80" cm="1">
        <f t="array" aca="1" ref="AT379" ca="1">_xlfn.IFS(AT380=1,0,TRIM(INDIRECT("ｄａｔａ!$"&amp;AT$112&amp;"$"&amp;$B379))="",1,TRIM(INDIRECT("ｄａｔａ!$"&amp;AT$112&amp;"$"&amp;$B379))&lt;&gt;"",0)</f>
        <v>1</v>
      </c>
      <c r="AU379" s="80" cm="1">
        <f t="array" aca="1" ref="AU379" ca="1">_xlfn.IFS(AU380=1,0,TRIM(INDIRECT("ｄａｔａ!$"&amp;AU$112&amp;"$"&amp;$B379))="",1,TRIM(INDIRECT("ｄａｔａ!$"&amp;AU$112&amp;"$"&amp;$B379))&lt;&gt;"",0)</f>
        <v>1</v>
      </c>
      <c r="AV379" s="80" cm="1">
        <f t="array" aca="1" ref="AV379" ca="1">_xlfn.IFS(AV380=1,0,TRIM(INDIRECT("ｄａｔａ!$"&amp;AV$112&amp;"$"&amp;$B379))="",1,TRIM(INDIRECT("ｄａｔａ!$"&amp;AV$112&amp;"$"&amp;$B379))&lt;&gt;"",0)</f>
        <v>1</v>
      </c>
      <c r="AW379" s="80" cm="1">
        <f t="array" aca="1" ref="AW379" ca="1">_xlfn.IFS(AW380=1,0,TRIM(INDIRECT("ｄａｔａ!$"&amp;AW$112&amp;"$"&amp;$B379))="",1,TRIM(INDIRECT("ｄａｔａ!$"&amp;AW$112&amp;"$"&amp;$B379))&lt;&gt;"",0)</f>
        <v>1</v>
      </c>
      <c r="AX379" s="80" cm="1">
        <f t="array" aca="1" ref="AX379" ca="1">_xlfn.IFS(AX380=1,0,TRIM(INDIRECT("ｄａｔａ!$"&amp;AX$112&amp;"$"&amp;$B379))="",1,TRIM(INDIRECT("ｄａｔａ!$"&amp;AX$112&amp;"$"&amp;$B379))&lt;&gt;"",0)</f>
        <v>1</v>
      </c>
      <c r="AY379" s="80" cm="1">
        <f t="array" aca="1" ref="AY379" ca="1">_xlfn.IFS(AY380=1,0,TRIM(INDIRECT("ｄａｔａ!$"&amp;AY$112&amp;"$"&amp;$B379))="",1,TRIM(INDIRECT("ｄａｔａ!$"&amp;AY$112&amp;"$"&amp;$B379))&lt;&gt;"",0)</f>
        <v>1</v>
      </c>
      <c r="AZ379" s="80" cm="1">
        <f t="array" aca="1" ref="AZ379" ca="1">_xlfn.IFS(AZ380=1,0,TRIM(INDIRECT("ｄａｔａ!$"&amp;AZ$112&amp;"$"&amp;$B379))="",1,TRIM(INDIRECT("ｄａｔａ!$"&amp;AZ$112&amp;"$"&amp;$B379))&lt;&gt;"",0)</f>
        <v>1</v>
      </c>
      <c r="BA379" s="80">
        <f ca="1">IF(SUM($BB379:$BP379)=15,1,0)</f>
        <v>1</v>
      </c>
      <c r="BB379" s="80" cm="1">
        <f t="array" aca="1" ref="BB379" ca="1">_xlfn.IFS(BB380=1,0,TRIM(INDIRECT("ｄａｔａ!$"&amp;BB$112&amp;"$"&amp;$B379))="",1,TRIM(INDIRECT("ｄａｔａ!$"&amp;BB$112&amp;"$"&amp;$B379))&lt;&gt;"",0)</f>
        <v>1</v>
      </c>
      <c r="BC379" s="80" cm="1">
        <f t="array" aca="1" ref="BC379" ca="1">_xlfn.IFS(BC380=1,0,TRIM(INDIRECT("ｄａｔａ!$"&amp;BC$112&amp;"$"&amp;$B379))="",1,TRIM(INDIRECT("ｄａｔａ!$"&amp;BC$112&amp;"$"&amp;$B379))&lt;&gt;"",0)</f>
        <v>1</v>
      </c>
      <c r="BD379" s="80" cm="1">
        <f t="array" aca="1" ref="BD379" ca="1">_xlfn.IFS(BD380=1,0,TRIM(INDIRECT("ｄａｔａ!$"&amp;BD$112&amp;"$"&amp;$B379))="",1,TRIM(INDIRECT("ｄａｔａ!$"&amp;BD$112&amp;"$"&amp;$B379))&lt;&gt;"",0)</f>
        <v>1</v>
      </c>
      <c r="BE379" s="80" cm="1">
        <f t="array" aca="1" ref="BE379" ca="1">_xlfn.IFS(BE380=1,0,TRIM(INDIRECT("ｄａｔａ!$"&amp;BE$112&amp;"$"&amp;$B379))="",1,TRIM(INDIRECT("ｄａｔａ!$"&amp;BE$112&amp;"$"&amp;$B379))&lt;&gt;"",0)</f>
        <v>1</v>
      </c>
      <c r="BF379" s="80" cm="1">
        <f t="array" aca="1" ref="BF379" ca="1">_xlfn.IFS(BF380=1,0,TRIM(INDIRECT("ｄａｔａ!$"&amp;BF$112&amp;"$"&amp;$B379))="",1,TRIM(INDIRECT("ｄａｔａ!$"&amp;BF$112&amp;"$"&amp;$B379))&lt;&gt;"",0)</f>
        <v>1</v>
      </c>
      <c r="BG379" s="80" cm="1">
        <f t="array" aca="1" ref="BG379" ca="1">_xlfn.IFS(BG380=1,0,TRIM(INDIRECT("ｄａｔａ!$"&amp;BG$112&amp;"$"&amp;$B379))="",1,TRIM(INDIRECT("ｄａｔａ!$"&amp;BG$112&amp;"$"&amp;$B379))&lt;&gt;"",0)</f>
        <v>1</v>
      </c>
      <c r="BH379" s="80" cm="1">
        <f t="array" aca="1" ref="BH379" ca="1">_xlfn.IFS(BH380=1,0,TRIM(INDIRECT("ｄａｔａ!$"&amp;BH$112&amp;"$"&amp;$B379))="",1,TRIM(INDIRECT("ｄａｔａ!$"&amp;BH$112&amp;"$"&amp;$B379))&lt;&gt;"",0)</f>
        <v>1</v>
      </c>
      <c r="BI379" s="80" cm="1">
        <f t="array" aca="1" ref="BI379" ca="1">_xlfn.IFS(BI380=1,0,TRIM(INDIRECT("ｄａｔａ!$"&amp;BI$112&amp;"$"&amp;$B379))="",1,TRIM(INDIRECT("ｄａｔａ!$"&amp;BI$112&amp;"$"&amp;$B379))&lt;&gt;"",0)</f>
        <v>1</v>
      </c>
      <c r="BJ379" s="80" cm="1">
        <f t="array" aca="1" ref="BJ379" ca="1">_xlfn.IFS(BJ380=1,0,TRIM(INDIRECT("ｄａｔａ!$"&amp;BJ$112&amp;"$"&amp;$B379))="",1,TRIM(INDIRECT("ｄａｔａ!$"&amp;BJ$112&amp;"$"&amp;$B379))&lt;&gt;"",0)</f>
        <v>1</v>
      </c>
      <c r="BK379" s="80" cm="1">
        <f t="array" aca="1" ref="BK379" ca="1">_xlfn.IFS(BK380=1,0,TRIM(INDIRECT("ｄａｔａ!$"&amp;BK$112&amp;"$"&amp;$B379))="",1,TRIM(INDIRECT("ｄａｔａ!$"&amp;BK$112&amp;"$"&amp;$B379))&lt;&gt;"",0)</f>
        <v>1</v>
      </c>
      <c r="BL379" s="80" cm="1">
        <f t="array" aca="1" ref="BL379" ca="1">_xlfn.IFS(BL380=1,0,TRIM(INDIRECT("ｄａｔａ!$"&amp;BL$112&amp;"$"&amp;$B379))="",1,TRIM(INDIRECT("ｄａｔａ!$"&amp;BL$112&amp;"$"&amp;$B379))&lt;&gt;"",0)</f>
        <v>1</v>
      </c>
      <c r="BM379" s="80" cm="1">
        <f t="array" aca="1" ref="BM379" ca="1">_xlfn.IFS(BM380=1,0,TRIM(INDIRECT("ｄａｔａ!$"&amp;BM$112&amp;"$"&amp;$B379))="",1,TRIM(INDIRECT("ｄａｔａ!$"&amp;BM$112&amp;"$"&amp;$B379))&lt;&gt;"",0)</f>
        <v>1</v>
      </c>
      <c r="BN379" s="80" cm="1">
        <f t="array" aca="1" ref="BN379" ca="1">_xlfn.IFS(BN380=1,0,TRIM(INDIRECT("ｄａｔａ!$"&amp;BN$112&amp;"$"&amp;$B379))="",1,TRIM(INDIRECT("ｄａｔａ!$"&amp;BN$112&amp;"$"&amp;$B379))&lt;&gt;"",0)</f>
        <v>1</v>
      </c>
      <c r="BO379" s="80" cm="1">
        <f t="array" aca="1" ref="BO379" ca="1">_xlfn.IFS(BO380=1,0,TRIM(INDIRECT("ｄａｔａ!$"&amp;BO$112&amp;"$"&amp;$B379))="",1,TRIM(INDIRECT("ｄａｔａ!$"&amp;BO$112&amp;"$"&amp;$B379))&lt;&gt;"",0)</f>
        <v>1</v>
      </c>
      <c r="BP379" s="80" cm="1">
        <f t="array" aca="1" ref="BP379" ca="1">_xlfn.IFS(BP380=1,0,TRIM(INDIRECT("ｄａｔａ!$"&amp;BP$112&amp;"$"&amp;$B379))="",1,TRIM(INDIRECT("ｄａｔａ!$"&amp;BP$112&amp;"$"&amp;$B379))&lt;&gt;"",0)</f>
        <v>1</v>
      </c>
    </row>
    <row r="380" spans="1:68" x14ac:dyDescent="0.2">
      <c r="B380" s="80">
        <f>VLOOKUP($A377,$A$11:$B$110,2,FALSE)</f>
        <v>73</v>
      </c>
      <c r="C380" s="80" t="s">
        <v>2430</v>
      </c>
      <c r="D380" s="80" cm="1">
        <f t="array" aca="1" ref="D380" ca="1">IF(ISERROR(INDIRECT("ｄａｔａ!$"&amp;D$112&amp;"$"&amp;$B380)),1,0)</f>
        <v>0</v>
      </c>
      <c r="F380" s="80" cm="1">
        <f t="array" aca="1" ref="F380" ca="1">IF(ISERROR(INDIRECT("ｄａｔａ!$"&amp;F$112&amp;"$"&amp;$B380)),1,0)</f>
        <v>0</v>
      </c>
      <c r="G380" s="80" cm="1">
        <f t="array" aca="1" ref="G380" ca="1">IF(ISERROR(INDIRECT("ｄａｔａ!$"&amp;G$112&amp;"$"&amp;$B380)),1,0)</f>
        <v>0</v>
      </c>
      <c r="H380" s="80" cm="1">
        <f t="array" aca="1" ref="H380" ca="1">IF(ISERROR(INDIRECT("ｄａｔａ!$"&amp;H$112&amp;"$"&amp;$B380)),1,0)</f>
        <v>0</v>
      </c>
      <c r="I380" s="80" cm="1">
        <f t="array" aca="1" ref="I380" ca="1">IF(ISERROR(INDIRECT("ｄａｔａ!$"&amp;I$112&amp;"$"&amp;$B380)),1,0)</f>
        <v>0</v>
      </c>
      <c r="J380" s="80" cm="1">
        <f t="array" aca="1" ref="J380" ca="1">IF(ISERROR(INDIRECT("ｄａｔａ!$"&amp;J$112&amp;"$"&amp;$B380)),1,0)</f>
        <v>0</v>
      </c>
      <c r="K380" s="80" cm="1">
        <f t="array" aca="1" ref="K380" ca="1">IF(ISERROR(INDIRECT("ｄａｔａ!$"&amp;K$112&amp;"$"&amp;$B380)),1,0)</f>
        <v>0</v>
      </c>
      <c r="L380" s="80" cm="1">
        <f t="array" aca="1" ref="L380" ca="1">IF(ISERROR(INDIRECT("ｄａｔａ!$"&amp;L$112&amp;"$"&amp;$B380)),1,0)</f>
        <v>0</v>
      </c>
      <c r="M380" s="80" cm="1">
        <f t="array" aca="1" ref="M380" ca="1">IF(ISERROR(INDIRECT("ｄａｔａ!$"&amp;M$112&amp;"$"&amp;$B380)),1,0)</f>
        <v>0</v>
      </c>
      <c r="N380" s="80" cm="1">
        <f t="array" aca="1" ref="N380" ca="1">IF(ISERROR(INDIRECT("ｄａｔａ!$"&amp;N$112&amp;"$"&amp;$B380)),1,0)</f>
        <v>0</v>
      </c>
      <c r="O380" s="80" cm="1">
        <f t="array" aca="1" ref="O380" ca="1">IF(ISERROR(INDIRECT("ｄａｔａ!$"&amp;O$112&amp;"$"&amp;$B380)),1,0)</f>
        <v>0</v>
      </c>
      <c r="P380" s="80" cm="1">
        <f t="array" aca="1" ref="P380" ca="1">IF(ISERROR(INDIRECT("ｄａｔａ!$"&amp;P$112&amp;"$"&amp;$B380)),1,0)</f>
        <v>0</v>
      </c>
      <c r="Q380" s="80" cm="1">
        <f t="array" aca="1" ref="Q380" ca="1">IF(ISERROR(INDIRECT("ｄａｔａ!$"&amp;Q$112&amp;"$"&amp;$B380)),1,0)</f>
        <v>0</v>
      </c>
      <c r="R380" s="80" cm="1">
        <f t="array" aca="1" ref="R380" ca="1">IF(ISERROR(INDIRECT("ｄａｔａ!$"&amp;R$112&amp;"$"&amp;$B380)),1,0)</f>
        <v>0</v>
      </c>
      <c r="S380" s="80" cm="1">
        <f t="array" aca="1" ref="S380" ca="1">IF(ISERROR(INDIRECT("ｄａｔａ!$"&amp;S$112&amp;"$"&amp;$B380)),1,0)</f>
        <v>0</v>
      </c>
      <c r="T380" s="80" cm="1">
        <f t="array" aca="1" ref="T380" ca="1">IF(ISERROR(INDIRECT("ｄａｔａ!$"&amp;T$112&amp;"$"&amp;$B380)),1,0)</f>
        <v>0</v>
      </c>
      <c r="U380" s="80" cm="1">
        <f t="array" aca="1" ref="U380" ca="1">IF(ISERROR(INDIRECT("ｄａｔａ!$"&amp;U$112&amp;"$"&amp;$B380)),1,0)</f>
        <v>0</v>
      </c>
      <c r="V380" s="80" cm="1">
        <f t="array" aca="1" ref="V380" ca="1">IF(ISERROR(INDIRECT("ｄａｔａ!$"&amp;V$112&amp;"$"&amp;$B380)),1,0)</f>
        <v>0</v>
      </c>
      <c r="W380" s="80" cm="1">
        <f t="array" aca="1" ref="W380" ca="1">IF(ISERROR(INDIRECT("ｄａｔａ!$"&amp;W$112&amp;"$"&amp;$B380)),1,0)</f>
        <v>0</v>
      </c>
      <c r="X380" s="80">
        <f ca="1">IF(SUM($Y378:$AO378,$Y380:$AO380)&gt;0,1,0)</f>
        <v>0</v>
      </c>
      <c r="Y380" s="80" cm="1">
        <f t="array" aca="1" ref="Y380" ca="1">IF(ISERROR(INDIRECT("ｄａｔａ!$"&amp;Y$112&amp;"$"&amp;$B380)),1,0)</f>
        <v>0</v>
      </c>
      <c r="Z380" s="80" cm="1">
        <f t="array" aca="1" ref="Z380" ca="1">IF(ISERROR(INDIRECT("ｄａｔａ!$"&amp;Z$112&amp;"$"&amp;$B380)),1,0)</f>
        <v>0</v>
      </c>
      <c r="AA380" s="80" cm="1">
        <f t="array" aca="1" ref="AA380" ca="1">IF(ISERROR(INDIRECT("ｄａｔａ!$"&amp;AA$112&amp;"$"&amp;$B380)),1,0)</f>
        <v>0</v>
      </c>
      <c r="AB380" s="80" cm="1">
        <f t="array" aca="1" ref="AB380" ca="1">IF(ISERROR(INDIRECT("ｄａｔａ!$"&amp;AB$112&amp;"$"&amp;$B380)),1,0)</f>
        <v>0</v>
      </c>
      <c r="AC380" s="80" cm="1">
        <f t="array" aca="1" ref="AC380" ca="1">IF(ISERROR(INDIRECT("ｄａｔａ!$"&amp;AC$112&amp;"$"&amp;$B380)),1,0)</f>
        <v>0</v>
      </c>
      <c r="AD380" s="80" cm="1">
        <f t="array" aca="1" ref="AD380" ca="1">IF(ISERROR(INDIRECT("ｄａｔａ!$"&amp;AD$112&amp;"$"&amp;$B380)),1,0)</f>
        <v>0</v>
      </c>
      <c r="AE380" s="80" cm="1">
        <f t="array" aca="1" ref="AE380" ca="1">IF(ISERROR(INDIRECT("ｄａｔａ!$"&amp;AE$112&amp;"$"&amp;$B380)),1,0)</f>
        <v>0</v>
      </c>
      <c r="AF380" s="80" cm="1">
        <f t="array" aca="1" ref="AF380" ca="1">IF(ISERROR(INDIRECT("ｄａｔａ!$"&amp;AF$112&amp;"$"&amp;$B380)),1,0)</f>
        <v>0</v>
      </c>
      <c r="AG380" s="80" cm="1">
        <f t="array" aca="1" ref="AG380" ca="1">IF(ISERROR(INDIRECT("ｄａｔａ!$"&amp;AG$112&amp;"$"&amp;$B380)),1,0)</f>
        <v>0</v>
      </c>
      <c r="AH380" s="80" cm="1">
        <f t="array" aca="1" ref="AH380" ca="1">IF(ISERROR(INDIRECT("ｄａｔａ!$"&amp;AH$112&amp;"$"&amp;$B380)),1,0)</f>
        <v>0</v>
      </c>
      <c r="AI380" s="80" cm="1">
        <f t="array" aca="1" ref="AI380" ca="1">IF(ISERROR(INDIRECT("ｄａｔａ!$"&amp;AI$112&amp;"$"&amp;$B380)),1,0)</f>
        <v>0</v>
      </c>
      <c r="AJ380" s="80" cm="1">
        <f t="array" aca="1" ref="AJ380" ca="1">IF(ISERROR(INDIRECT("ｄａｔａ!$"&amp;AJ$112&amp;"$"&amp;$B380)),1,0)</f>
        <v>0</v>
      </c>
      <c r="AK380" s="80" cm="1">
        <f t="array" aca="1" ref="AK380" ca="1">IF(ISERROR(INDIRECT("ｄａｔａ!$"&amp;AK$112&amp;"$"&amp;$B380)),1,0)</f>
        <v>0</v>
      </c>
      <c r="AL380" s="80" cm="1">
        <f t="array" aca="1" ref="AL380" ca="1">IF(ISERROR(INDIRECT("ｄａｔａ!$"&amp;AL$112&amp;"$"&amp;$B380)),1,0)</f>
        <v>0</v>
      </c>
      <c r="AM380" s="80" cm="1">
        <f t="array" aca="1" ref="AM380" ca="1">IF(ISERROR(INDIRECT("ｄａｔａ!$"&amp;AM$112&amp;"$"&amp;$B380)),1,0)</f>
        <v>0</v>
      </c>
      <c r="AN380" s="80" cm="1">
        <f t="array" aca="1" ref="AN380" ca="1">IF(ISERROR(INDIRECT("ｄａｔａ!$"&amp;AN$112&amp;"$"&amp;$B380)),1,0)</f>
        <v>0</v>
      </c>
      <c r="AO380" s="80" cm="1">
        <f t="array" aca="1" ref="AO380" ca="1">IF(ISERROR(INDIRECT("ｄａｔａ!$"&amp;AO$112&amp;"$"&amp;$B380)),1,0)</f>
        <v>0</v>
      </c>
      <c r="AP380" s="80">
        <f ca="1">IF(SUM($AQ378:$AZ378,$AQ380:$AZ380)&gt;0,1,0)</f>
        <v>0</v>
      </c>
      <c r="AQ380" s="80" cm="1">
        <f t="array" aca="1" ref="AQ380" ca="1">IF(ISERROR(INDIRECT("ｄａｔａ!$"&amp;AQ$112&amp;"$"&amp;$B380)),1,0)</f>
        <v>0</v>
      </c>
      <c r="AR380" s="80" cm="1">
        <f t="array" aca="1" ref="AR380" ca="1">IF(ISERROR(INDIRECT("ｄａｔａ!$"&amp;AR$112&amp;"$"&amp;$B380)),1,0)</f>
        <v>0</v>
      </c>
      <c r="AS380" s="80" cm="1">
        <f t="array" aca="1" ref="AS380" ca="1">IF(ISERROR(INDIRECT("ｄａｔａ!$"&amp;AS$112&amp;"$"&amp;$B380)),1,0)</f>
        <v>0</v>
      </c>
      <c r="AT380" s="80" cm="1">
        <f t="array" aca="1" ref="AT380" ca="1">IF(ISERROR(INDIRECT("ｄａｔａ!$"&amp;AT$112&amp;"$"&amp;$B380)),1,0)</f>
        <v>0</v>
      </c>
      <c r="AU380" s="80" cm="1">
        <f t="array" aca="1" ref="AU380" ca="1">IF(ISERROR(INDIRECT("ｄａｔａ!$"&amp;AU$112&amp;"$"&amp;$B380)),1,0)</f>
        <v>0</v>
      </c>
      <c r="AV380" s="80" cm="1">
        <f t="array" aca="1" ref="AV380" ca="1">IF(ISERROR(INDIRECT("ｄａｔａ!$"&amp;AV$112&amp;"$"&amp;$B380)),1,0)</f>
        <v>0</v>
      </c>
      <c r="AW380" s="80" cm="1">
        <f t="array" aca="1" ref="AW380" ca="1">IF(ISERROR(INDIRECT("ｄａｔａ!$"&amp;AW$112&amp;"$"&amp;$B380)),1,0)</f>
        <v>0</v>
      </c>
      <c r="AX380" s="80" cm="1">
        <f t="array" aca="1" ref="AX380" ca="1">IF(ISERROR(INDIRECT("ｄａｔａ!$"&amp;AX$112&amp;"$"&amp;$B380)),1,0)</f>
        <v>0</v>
      </c>
      <c r="AY380" s="80" cm="1">
        <f t="array" aca="1" ref="AY380" ca="1">IF(ISERROR(INDIRECT("ｄａｔａ!$"&amp;AY$112&amp;"$"&amp;$B380)),1,0)</f>
        <v>0</v>
      </c>
      <c r="AZ380" s="80" cm="1">
        <f t="array" aca="1" ref="AZ380" ca="1">IF(ISERROR(INDIRECT("ｄａｔａ!$"&amp;AZ$112&amp;"$"&amp;$B380)),1,0)</f>
        <v>0</v>
      </c>
      <c r="BA380" s="80">
        <f ca="1">IF(SUM($BB378:$BP378,$BB380:$BP380)&gt;0,1,0)</f>
        <v>0</v>
      </c>
      <c r="BB380" s="80" cm="1">
        <f t="array" aca="1" ref="BB380" ca="1">IF(ISERROR(INDIRECT("ｄａｔａ!$"&amp;BB$112&amp;"$"&amp;$B380)),1,0)</f>
        <v>0</v>
      </c>
      <c r="BC380" s="80" cm="1">
        <f t="array" aca="1" ref="BC380" ca="1">IF(ISERROR(INDIRECT("ｄａｔａ!$"&amp;BC$112&amp;"$"&amp;$B380)),1,0)</f>
        <v>0</v>
      </c>
      <c r="BD380" s="80" cm="1">
        <f t="array" aca="1" ref="BD380" ca="1">IF(ISERROR(INDIRECT("ｄａｔａ!$"&amp;BD$112&amp;"$"&amp;$B380)),1,0)</f>
        <v>0</v>
      </c>
      <c r="BE380" s="80" cm="1">
        <f t="array" aca="1" ref="BE380" ca="1">IF(ISERROR(INDIRECT("ｄａｔａ!$"&amp;BE$112&amp;"$"&amp;$B380)),1,0)</f>
        <v>0</v>
      </c>
      <c r="BF380" s="80" cm="1">
        <f t="array" aca="1" ref="BF380" ca="1">IF(ISERROR(INDIRECT("ｄａｔａ!$"&amp;BF$112&amp;"$"&amp;$B380)),1,0)</f>
        <v>0</v>
      </c>
      <c r="BG380" s="80" cm="1">
        <f t="array" aca="1" ref="BG380" ca="1">IF(ISERROR(INDIRECT("ｄａｔａ!$"&amp;BG$112&amp;"$"&amp;$B380)),1,0)</f>
        <v>0</v>
      </c>
      <c r="BH380" s="80" cm="1">
        <f t="array" aca="1" ref="BH380" ca="1">IF(ISERROR(INDIRECT("ｄａｔａ!$"&amp;BH$112&amp;"$"&amp;$B380)),1,0)</f>
        <v>0</v>
      </c>
      <c r="BI380" s="80" cm="1">
        <f t="array" aca="1" ref="BI380" ca="1">IF(ISERROR(INDIRECT("ｄａｔａ!$"&amp;BI$112&amp;"$"&amp;$B380)),1,0)</f>
        <v>0</v>
      </c>
      <c r="BJ380" s="80" cm="1">
        <f t="array" aca="1" ref="BJ380" ca="1">IF(ISERROR(INDIRECT("ｄａｔａ!$"&amp;BJ$112&amp;"$"&amp;$B380)),1,0)</f>
        <v>0</v>
      </c>
      <c r="BK380" s="80" cm="1">
        <f t="array" aca="1" ref="BK380" ca="1">IF(ISERROR(INDIRECT("ｄａｔａ!$"&amp;BK$112&amp;"$"&amp;$B380)),1,0)</f>
        <v>0</v>
      </c>
      <c r="BL380" s="80" cm="1">
        <f t="array" aca="1" ref="BL380" ca="1">IF(ISERROR(INDIRECT("ｄａｔａ!$"&amp;BL$112&amp;"$"&amp;$B380)),1,0)</f>
        <v>0</v>
      </c>
      <c r="BM380" s="80" cm="1">
        <f t="array" aca="1" ref="BM380" ca="1">IF(ISERROR(INDIRECT("ｄａｔａ!$"&amp;BM$112&amp;"$"&amp;$B380)),1,0)</f>
        <v>0</v>
      </c>
      <c r="BN380" s="80" cm="1">
        <f t="array" aca="1" ref="BN380" ca="1">IF(ISERROR(INDIRECT("ｄａｔａ!$"&amp;BN$112&amp;"$"&amp;$B380)),1,0)</f>
        <v>0</v>
      </c>
      <c r="BO380" s="80" cm="1">
        <f t="array" aca="1" ref="BO380" ca="1">IF(ISERROR(INDIRECT("ｄａｔａ!$"&amp;BO$112&amp;"$"&amp;$B380)),1,0)</f>
        <v>0</v>
      </c>
      <c r="BP380" s="80" cm="1">
        <f t="array" aca="1" ref="BP380" ca="1">IF(ISERROR(INDIRECT("ｄａｔａ!$"&amp;BP$112&amp;"$"&amp;$B380)),1,0)</f>
        <v>0</v>
      </c>
    </row>
    <row r="381" spans="1:68" x14ac:dyDescent="0.2">
      <c r="A381" s="80" t="s">
        <v>2385</v>
      </c>
      <c r="B381" s="80">
        <f>VLOOKUP($A381,$A$11:$B$110,2,FALSE)</f>
        <v>74</v>
      </c>
      <c r="C381" s="80" t="s">
        <v>2435</v>
      </c>
      <c r="D381" s="80" cm="1">
        <f t="array" aca="1" ref="D381" ca="1">_xlfn.IFS(D382=1,0,D383=1,0,AND(INDIRECT("ｄａｔａ!$"&amp;D$112&amp;"$"&amp;$B381)&lt;=INDIRECT("kikan!$Q$11"),INDIRECT("ｄａｔａ!$"&amp;D$112&amp;"$"&amp;$B381)&gt;=INDIRECT("kikan!$K$11")),0,TRUE,1)</f>
        <v>0</v>
      </c>
      <c r="F381" s="80">
        <v>0</v>
      </c>
      <c r="G381" s="80">
        <v>0</v>
      </c>
      <c r="H381" s="80">
        <v>0</v>
      </c>
      <c r="I381" s="80" cm="1">
        <f t="array" aca="1" ref="I381" ca="1">_xlfn.IFS(I382=1,0,I383=1,0,INDIRECT("ｄａｔａ!$"&amp;I$112&amp;"$"&amp;$B381)&gt;=INDIRECT("kikan!$I$11"),0,TRUE,1)</f>
        <v>0</v>
      </c>
      <c r="J381" s="80" cm="1">
        <f t="array" aca="1" ref="J381" ca="1">_xlfn.IFS(D384=1,0,I381=1,0,J382=1,0,I383=1,0,J383=1,0,INDIRECT("ｄａｔａ!$"&amp;I$112&amp;"$"&amp;$B381)&gt;INDIRECT("kikan!$I$11"),0,INDIRECT("ｄａｔａ!$"&amp;J$112&amp;"$"&amp;$B381)&gt;=INDIRECT("ｄａｔａ!$"&amp;D$112&amp;"$"&amp;$B381),0,TRUE,1)</f>
        <v>0</v>
      </c>
      <c r="K381" s="80" cm="1">
        <f t="array" aca="1" ref="K381" ca="1">_xlfn.IFS(K382=1,0,K383=1,0,AND(INDIRECT("ｄａｔａ!$"&amp;K$112&amp;"$"&amp;$B382)&gt;0,INDIRECT("ｄａｔａ!$"&amp;K$112&amp;"$"&amp;$B382)&lt;10000),0,TRUE,1)</f>
        <v>0</v>
      </c>
      <c r="L381" s="80" cm="1">
        <f t="array" aca="1" ref="L381" ca="1">_xlfn.IFS(L382=1,0,L383=1,0,INDIRECT("ｄａｔａ!$"&amp;L$112&amp;"$"&amp;$B381)&lt;20000,1,TRUE,0)</f>
        <v>0</v>
      </c>
      <c r="M381" s="80">
        <v>0</v>
      </c>
      <c r="N381" s="80">
        <v>0</v>
      </c>
      <c r="O381" s="80" cm="1">
        <f t="array" aca="1" ref="O381" ca="1">_xlfn.IFS(O384=1,0,INDIRECT("ｄａｔａ!$"&amp;O$112&amp;"$"&amp;$B382)=4,1,TRUE,0)</f>
        <v>0</v>
      </c>
      <c r="P381" s="80" cm="1">
        <f t="array" aca="1" ref="P381" ca="1">_xlfn.IFS(P384=1,0,AND(INDIRECT("ｄａｔａ!$"&amp;P$112&amp;"$"&amp;$B382)&lt;=3,INDIRECT("ｄａｔａ!$"&amp;P$112&amp;"$"&amp;$B382)&gt;0),1,TRUE,0)</f>
        <v>0</v>
      </c>
      <c r="Q381" s="80" cm="1">
        <f t="array" aca="1" ref="Q381" ca="1">_xlfn.IFS(Q384=1,0,INDIRECT("ｄａｔａ!$"&amp;Q$112&amp;"$"&amp;$B381)=1,1,TRUE,0)</f>
        <v>0</v>
      </c>
      <c r="R381" s="80">
        <v>0</v>
      </c>
      <c r="S381" s="80">
        <v>0</v>
      </c>
      <c r="T381" s="80">
        <v>0</v>
      </c>
      <c r="U381" s="80">
        <v>0</v>
      </c>
      <c r="V381" s="80">
        <v>0</v>
      </c>
      <c r="W381" s="80">
        <v>0</v>
      </c>
      <c r="X381" s="80">
        <f ca="1">IF(AND(SUM($Y381:$AO381)=0,17-SUM($Y383:$AO383)&gt;1),1,0)</f>
        <v>0</v>
      </c>
      <c r="Y381" s="80" cm="1">
        <f t="array" aca="1" ref="Y381" ca="1">_xlfn.IFS(Y384=1,0,INDIRECT("ｄａｔａ!$"&amp;Y$112&amp;"$"&amp;$B381)=2,1,TRUE,0)</f>
        <v>0</v>
      </c>
      <c r="Z381" s="80" cm="1">
        <f t="array" aca="1" ref="Z381" ca="1">_xlfn.IFS(Z384=1,0,INDIRECT("ｄａｔａ!$"&amp;Z$112&amp;"$"&amp;$B381)=2,1,TRUE,0)</f>
        <v>0</v>
      </c>
      <c r="AA381" s="80" cm="1">
        <f t="array" aca="1" ref="AA381" ca="1">_xlfn.IFS(AA384=1,0,INDIRECT("ｄａｔａ!$"&amp;AA$112&amp;"$"&amp;$B381)=2,1,TRUE,0)</f>
        <v>0</v>
      </c>
      <c r="AB381" s="80" cm="1">
        <f t="array" aca="1" ref="AB381" ca="1">_xlfn.IFS(AB384=1,0,INDIRECT("ｄａｔａ!$"&amp;AB$112&amp;"$"&amp;$B381)=2,1,TRUE,0)</f>
        <v>0</v>
      </c>
      <c r="AC381" s="80" cm="1">
        <f t="array" aca="1" ref="AC381" ca="1">_xlfn.IFS(AC384=1,0,INDIRECT("ｄａｔａ!$"&amp;AC$112&amp;"$"&amp;$B381)=2,1,TRUE,0)</f>
        <v>0</v>
      </c>
      <c r="AD381" s="80" cm="1">
        <f t="array" aca="1" ref="AD381" ca="1">_xlfn.IFS(AD384=1,0,INDIRECT("ｄａｔａ!$"&amp;AD$112&amp;"$"&amp;$B381)=2,1,TRUE,0)</f>
        <v>0</v>
      </c>
      <c r="AE381" s="80" cm="1">
        <f t="array" aca="1" ref="AE381" ca="1">_xlfn.IFS(AE384=1,0,INDIRECT("ｄａｔａ!$"&amp;AE$112&amp;"$"&amp;$B381)=2,1,TRUE,0)</f>
        <v>0</v>
      </c>
      <c r="AF381" s="80" cm="1">
        <f t="array" aca="1" ref="AF381" ca="1">_xlfn.IFS(AF384=1,0,INDIRECT("ｄａｔａ!$"&amp;AF$112&amp;"$"&amp;$B381)=2,1,TRUE,0)</f>
        <v>0</v>
      </c>
      <c r="AG381" s="80" cm="1">
        <f t="array" aca="1" ref="AG381" ca="1">_xlfn.IFS(AG384=1,0,INDIRECT("ｄａｔａ!$"&amp;AG$112&amp;"$"&amp;$B381)=2,1,TRUE,0)</f>
        <v>0</v>
      </c>
      <c r="AH381" s="80" cm="1">
        <f t="array" aca="1" ref="AH381" ca="1">_xlfn.IFS(AH384=1,0,INDIRECT("ｄａｔａ!$"&amp;AH$112&amp;"$"&amp;$B381)=2,1,TRUE,0)</f>
        <v>0</v>
      </c>
      <c r="AI381" s="80" cm="1">
        <f t="array" aca="1" ref="AI381" ca="1">_xlfn.IFS(AI384=1,0,INDIRECT("ｄａｔａ!$"&amp;AI$112&amp;"$"&amp;$B381)=2,1,TRUE,0)</f>
        <v>0</v>
      </c>
      <c r="AJ381" s="80" cm="1">
        <f t="array" aca="1" ref="AJ381" ca="1">_xlfn.IFS(AJ384=1,0,INDIRECT("ｄａｔａ!$"&amp;AJ$112&amp;"$"&amp;$B381)=2,1,TRUE,0)</f>
        <v>0</v>
      </c>
      <c r="AK381" s="80" cm="1">
        <f t="array" aca="1" ref="AK381" ca="1">_xlfn.IFS(AK384=1,0,INDIRECT("ｄａｔａ!$"&amp;AK$112&amp;"$"&amp;$B381)=2,1,TRUE,0)</f>
        <v>0</v>
      </c>
      <c r="AL381" s="80" cm="1">
        <f t="array" aca="1" ref="AL381" ca="1">_xlfn.IFS(AL384=1,0,INDIRECT("ｄａｔａ!$"&amp;AL$112&amp;"$"&amp;$B381)=2,1,TRUE,0)</f>
        <v>0</v>
      </c>
      <c r="AM381" s="80" cm="1">
        <f t="array" aca="1" ref="AM381" ca="1">_xlfn.IFS(AM384=1,0,INDIRECT("ｄａｔａ!$"&amp;AM$112&amp;"$"&amp;$B381)=2,1,TRUE,0)</f>
        <v>0</v>
      </c>
      <c r="AN381" s="80" cm="1">
        <f t="array" aca="1" ref="AN381" ca="1">_xlfn.IFS(AN384=1,0,INDIRECT("ｄａｔａ!$"&amp;AN$112&amp;"$"&amp;$B381)=2,1,TRUE,0)</f>
        <v>0</v>
      </c>
      <c r="AO381" s="80" cm="1">
        <f t="array" aca="1" ref="AO381" ca="1">_xlfn.IFS(AO384=1,0,INDIRECT("ｄａｔａ!$"&amp;AO$112&amp;"$"&amp;$B381)=2,1,TRUE,0)</f>
        <v>0</v>
      </c>
      <c r="AP381" s="80">
        <f ca="1">IF(AND(SUM($AQ381:$AZ381)=0,10-SUM($AQ383:$AZ383)&gt;1),1,0)</f>
        <v>0</v>
      </c>
      <c r="AQ381" s="80" cm="1">
        <f t="array" aca="1" ref="AQ381" ca="1">_xlfn.IFS(AQ384=1,0,INDIRECT("ｄａｔａ!$"&amp;AQ$112&amp;"$"&amp;$B381)=2,1,TRUE,0)</f>
        <v>0</v>
      </c>
      <c r="AR381" s="80" cm="1">
        <f t="array" aca="1" ref="AR381" ca="1">_xlfn.IFS(AR384=1,0,INDIRECT("ｄａｔａ!$"&amp;AR$112&amp;"$"&amp;$B381)=2,1,TRUE,0)</f>
        <v>0</v>
      </c>
      <c r="AS381" s="80" cm="1">
        <f t="array" aca="1" ref="AS381" ca="1">_xlfn.IFS(AS384=1,0,INDIRECT("ｄａｔａ!$"&amp;AS$112&amp;"$"&amp;$B381)=2,1,TRUE,0)</f>
        <v>0</v>
      </c>
      <c r="AT381" s="80" cm="1">
        <f t="array" aca="1" ref="AT381" ca="1">_xlfn.IFS(AT384=1,0,INDIRECT("ｄａｔａ!$"&amp;AT$112&amp;"$"&amp;$B381)=2,1,TRUE,0)</f>
        <v>0</v>
      </c>
      <c r="AU381" s="80" cm="1">
        <f t="array" aca="1" ref="AU381" ca="1">_xlfn.IFS(AU384=1,0,INDIRECT("ｄａｔａ!$"&amp;AU$112&amp;"$"&amp;$B381)=2,1,TRUE,0)</f>
        <v>0</v>
      </c>
      <c r="AV381" s="80" cm="1">
        <f t="array" aca="1" ref="AV381" ca="1">_xlfn.IFS(AV384=1,0,INDIRECT("ｄａｔａ!$"&amp;AV$112&amp;"$"&amp;$B381)=2,1,TRUE,0)</f>
        <v>0</v>
      </c>
      <c r="AW381" s="80" cm="1">
        <f t="array" aca="1" ref="AW381" ca="1">_xlfn.IFS(AW384=1,0,INDIRECT("ｄａｔａ!$"&amp;AW$112&amp;"$"&amp;$B381)=2,1,TRUE,0)</f>
        <v>0</v>
      </c>
      <c r="AX381" s="80" cm="1">
        <f t="array" aca="1" ref="AX381" ca="1">_xlfn.IFS(AX384=1,0,INDIRECT("ｄａｔａ!$"&amp;AX$112&amp;"$"&amp;$B381)=2,1,TRUE,0)</f>
        <v>0</v>
      </c>
      <c r="AY381" s="80" cm="1">
        <f t="array" aca="1" ref="AY381" ca="1">_xlfn.IFS(AY384=1,0,INDIRECT("ｄａｔａ!$"&amp;AY$112&amp;"$"&amp;$B381)=2,1,TRUE,0)</f>
        <v>0</v>
      </c>
      <c r="AZ381" s="80" cm="1">
        <f t="array" aca="1" ref="AZ381" ca="1">_xlfn.IFS(AZ384=1,0,INDIRECT("ｄａｔａ!$"&amp;AZ$112&amp;"$"&amp;$B381)=2,1,TRUE,0)</f>
        <v>0</v>
      </c>
      <c r="BA381" s="80">
        <f ca="1">IF(AND(SUM($BB381:$BP381)=0,15-SUM($BB383:$BP383)&gt;1),1,0)</f>
        <v>0</v>
      </c>
      <c r="BB381" s="80" cm="1">
        <f t="array" aca="1" ref="BB381" ca="1">_xlfn.IFS(BB384=1,0,INDIRECT("ｄａｔａ!$"&amp;BB$112&amp;"$"&amp;$B381)=2,1,TRUE,0)</f>
        <v>0</v>
      </c>
      <c r="BC381" s="80" cm="1">
        <f t="array" aca="1" ref="BC381" ca="1">_xlfn.IFS(BC384=1,0,INDIRECT("ｄａｔａ!$"&amp;BC$112&amp;"$"&amp;$B381)=2,1,TRUE,0)</f>
        <v>0</v>
      </c>
      <c r="BD381" s="80" cm="1">
        <f t="array" aca="1" ref="BD381" ca="1">_xlfn.IFS(BD384=1,0,INDIRECT("ｄａｔａ!$"&amp;BD$112&amp;"$"&amp;$B381)=2,1,TRUE,0)</f>
        <v>0</v>
      </c>
      <c r="BE381" s="80" cm="1">
        <f t="array" aca="1" ref="BE381" ca="1">_xlfn.IFS(BE384=1,0,INDIRECT("ｄａｔａ!$"&amp;BE$112&amp;"$"&amp;$B381)=2,1,TRUE,0)</f>
        <v>0</v>
      </c>
      <c r="BF381" s="80" cm="1">
        <f t="array" aca="1" ref="BF381" ca="1">_xlfn.IFS(BF384=1,0,INDIRECT("ｄａｔａ!$"&amp;BF$112&amp;"$"&amp;$B381)=2,1,TRUE,0)</f>
        <v>0</v>
      </c>
      <c r="BG381" s="80" cm="1">
        <f t="array" aca="1" ref="BG381" ca="1">_xlfn.IFS(BG384=1,0,INDIRECT("ｄａｔａ!$"&amp;BG$112&amp;"$"&amp;$B381)=2,1,TRUE,0)</f>
        <v>0</v>
      </c>
      <c r="BH381" s="80" cm="1">
        <f t="array" aca="1" ref="BH381" ca="1">_xlfn.IFS(BH384=1,0,INDIRECT("ｄａｔａ!$"&amp;BH$112&amp;"$"&amp;$B381)=2,1,TRUE,0)</f>
        <v>0</v>
      </c>
      <c r="BI381" s="80" cm="1">
        <f t="array" aca="1" ref="BI381" ca="1">_xlfn.IFS(BI384=1,0,INDIRECT("ｄａｔａ!$"&amp;BI$112&amp;"$"&amp;$B381)=2,1,TRUE,0)</f>
        <v>0</v>
      </c>
      <c r="BJ381" s="80" cm="1">
        <f t="array" aca="1" ref="BJ381" ca="1">_xlfn.IFS(BJ384=1,0,INDIRECT("ｄａｔａ!$"&amp;BJ$112&amp;"$"&amp;$B381)=2,1,TRUE,0)</f>
        <v>0</v>
      </c>
      <c r="BK381" s="80" cm="1">
        <f t="array" aca="1" ref="BK381" ca="1">_xlfn.IFS(BK384=1,0,INDIRECT("ｄａｔａ!$"&amp;BK$112&amp;"$"&amp;$B381)=2,1,TRUE,0)</f>
        <v>0</v>
      </c>
      <c r="BL381" s="80" cm="1">
        <f t="array" aca="1" ref="BL381" ca="1">_xlfn.IFS(BL384=1,0,INDIRECT("ｄａｔａ!$"&amp;BL$112&amp;"$"&amp;$B381)=2,1,TRUE,0)</f>
        <v>0</v>
      </c>
      <c r="BM381" s="80" cm="1">
        <f t="array" aca="1" ref="BM381" ca="1">_xlfn.IFS(BM384=1,0,INDIRECT("ｄａｔａ!$"&amp;BM$112&amp;"$"&amp;$B381)=2,1,TRUE,0)</f>
        <v>0</v>
      </c>
      <c r="BN381" s="80" cm="1">
        <f t="array" aca="1" ref="BN381" ca="1">_xlfn.IFS(BN384=1,0,INDIRECT("ｄａｔａ!$"&amp;BN$112&amp;"$"&amp;$B381)=2,1,TRUE,0)</f>
        <v>0</v>
      </c>
      <c r="BO381" s="80" cm="1">
        <f t="array" aca="1" ref="BO381" ca="1">_xlfn.IFS(BO384=1,0,INDIRECT("ｄａｔａ!$"&amp;BO$112&amp;"$"&amp;$B381)=2,1,TRUE,0)</f>
        <v>0</v>
      </c>
      <c r="BP381" s="80" cm="1">
        <f t="array" aca="1" ref="BP381" ca="1">_xlfn.IFS(BP384=1,0,INDIRECT("ｄａｔａ!$"&amp;BP$112&amp;"$"&amp;$B381)=2,1,TRUE,0)</f>
        <v>0</v>
      </c>
    </row>
    <row r="382" spans="1:68" x14ac:dyDescent="0.2">
      <c r="B382" s="80">
        <f>VLOOKUP($A381,$A$11:$B$110,2,FALSE)</f>
        <v>74</v>
      </c>
      <c r="C382" s="80" t="s">
        <v>2437</v>
      </c>
      <c r="D382" s="80" cm="1">
        <f t="array" aca="1" ref="D382" ca="1">_xlfn.IFS(D383=1,0,AND(ISNUMBER(INDIRECT("ｄａｔａ!$"&amp;D$112&amp;"$"&amp;$B382)),INDIRECT("ｄａｔａ!$"&amp;D$112&amp;"$"&amp;$B382)&lt;=12,INDIRECT("ｄａｔａ!$"&amp;D$112&amp;"$"&amp;$B382)&gt;=1),0,TRUE,1)</f>
        <v>1</v>
      </c>
      <c r="F382" s="80">
        <v>0</v>
      </c>
      <c r="G382" s="80">
        <v>0</v>
      </c>
      <c r="H382" s="80">
        <v>0</v>
      </c>
      <c r="I382" s="80" cm="1">
        <f t="array" aca="1" ref="I382" ca="1">_xlfn.IFS(I383=1,0,AND(ISNUMBER(INDIRECT("ｄａｔａ!$"&amp;I$112&amp;"$"&amp;$B382)),LEN(INDIRECT("ｄａｔａ!$"&amp;I$112&amp;"$"&amp;$B382))=4),0,TRUE,1)</f>
        <v>0</v>
      </c>
      <c r="J382" s="80" cm="1">
        <f t="array" aca="1" ref="J382" ca="1">_xlfn.IFS(J383=1,0,AND(ISNUMBER(INDIRECT("ｄａｔａ!$"&amp;J$112&amp;"$"&amp;$B382)),INDIRECT("ｄａｔａ!$"&amp;J$112&amp;"$"&amp;$B382)&lt;=12,INDIRECT("ｄａｔａ!$"&amp;J$112&amp;"$"&amp;$B382)&gt;=1),0,TRUE,1)</f>
        <v>0</v>
      </c>
      <c r="K382" s="80" cm="1">
        <f t="array" aca="1" ref="K382" ca="1">_xlfn.IFS(K383=1,0,ISNUMBER(INDIRECT("ｄａｔａ!$"&amp;K$112&amp;"$"&amp;$B382)),0,TRUE,1)</f>
        <v>0</v>
      </c>
      <c r="L382" s="80" cm="1">
        <f t="array" aca="1" ref="L382" ca="1">_xlfn.IFS(L383=1,0,AND(ISNUMBER(INDIRECT("ｄａｔａ!$"&amp;L$112&amp;"$"&amp;$B382)),INDIRECT("ｄａｔａ!$"&amp;L$112&amp;"$"&amp;$B382)&gt;0),0,TRUE,1)</f>
        <v>0</v>
      </c>
      <c r="M382" s="80" cm="1">
        <f t="array" aca="1" ref="M382" ca="1">_xlfn.IFS(M383=1,0,AND(INDIRECT("ｄａｔａ!$"&amp;M$112&amp;"$"&amp;$B382)&lt;=5,INDIRECT("ｄａｔａ!$"&amp;M$112&amp;"$"&amp;$B382)&gt;0),0,TRUE,1)</f>
        <v>0</v>
      </c>
      <c r="N382" s="80" cm="1">
        <f t="array" aca="1" ref="N382" ca="1">_xlfn.IFS(N383=1,0,AND(INDIRECT("ｄａｔａ!$"&amp;N$112&amp;"$"&amp;$B382)&lt;=2,INDIRECT("ｄａｔａ!$"&amp;N$112&amp;"$"&amp;$B382)&gt;0),0,TRUE,1)</f>
        <v>0</v>
      </c>
      <c r="O382" s="80" cm="1">
        <f t="array" aca="1" ref="O382" ca="1">_xlfn.IFS(O383=1,0,AND(INDIRECT("ｄａｔａ!$"&amp;O$112&amp;"$"&amp;$B382)&lt;=4,INDIRECT("ｄａｔａ!$"&amp;O$112&amp;"$"&amp;$B382)&gt;0),0,TRUE,1)</f>
        <v>0</v>
      </c>
      <c r="P382" s="80" cm="1">
        <f t="array" aca="1" ref="P382" ca="1">_xlfn.IFS(P383=1,0,AND(INDIRECT("ｄａｔａ!$"&amp;P$112&amp;"$"&amp;$B382)&lt;=3,INDIRECT("ｄａｔａ!$"&amp;P$112&amp;"$"&amp;$B382)&gt;0),0,TRUE,1)</f>
        <v>0</v>
      </c>
      <c r="Q382" s="80" cm="1">
        <f t="array" aca="1" ref="Q382" ca="1">_xlfn.IFS(Q383=1,0,AND(INDIRECT("ｄａｔａ!$"&amp;Q$112&amp;"$"&amp;$B382)&lt;=2,INDIRECT("ｄａｔａ!$"&amp;Q$112&amp;"$"&amp;$B382)&gt;0),0,TRUE,1)</f>
        <v>0</v>
      </c>
      <c r="R382" s="80" cm="1">
        <f t="array" aca="1" ref="R382" ca="1">_xlfn.IFS(R383=1,0,AND(INDIRECT("ｄａｔａ!$"&amp;R$112&amp;"$"&amp;$B382)&lt;=10,INDIRECT("ｄａｔａ!$"&amp;R$112&amp;"$"&amp;$B382)&gt;0),0,TRUE,1)</f>
        <v>0</v>
      </c>
      <c r="S382" s="80" cm="1">
        <f t="array" aca="1" ref="S382" ca="1">_xlfn.IFS(S383=1,0,AND(INDIRECT("ｄａｔａ!$"&amp;S$112&amp;"$"&amp;$B382)&lt;=5,INDIRECT("ｄａｔａ!$"&amp;S$112&amp;"$"&amp;$B382)&gt;0),0,TRUE,1)</f>
        <v>0</v>
      </c>
      <c r="T382" s="80" cm="1">
        <f t="array" aca="1" ref="T382" ca="1">_xlfn.IFS(T383=1,0,AND(INDIRECT("ｄａｔａ!$"&amp;T$112&amp;"$"&amp;$B382)&lt;=9,INDIRECT("ｄａｔａ!$"&amp;T$112&amp;"$"&amp;$B382)&gt;0),0,TRUE,1)</f>
        <v>0</v>
      </c>
      <c r="U382" s="80" cm="1">
        <f t="array" aca="1" ref="U382" ca="1">_xlfn.IFS(U383=1,0,ISNUMBER(INDIRECT("ｄａｔａ!$"&amp;U$112&amp;"$"&amp;$B382)),0,TRUE,1)</f>
        <v>0</v>
      </c>
      <c r="V382" s="80" cm="1">
        <f t="array" aca="1" ref="V382" ca="1">_xlfn.IFS(V383=1,0,AND(INDIRECT("ｄａｔａ!$"&amp;V$112&amp;"$"&amp;$B382)&lt;=4,INDIRECT("ｄａｔａ!$"&amp;V$112&amp;"$"&amp;$B382)&gt;0),0,TRUE,1)</f>
        <v>0</v>
      </c>
      <c r="W382" s="80" cm="1">
        <f t="array" aca="1" ref="W382" ca="1">_xlfn.IFS(W383=1,0,AND(INDIRECT("ｄａｔａ!$"&amp;W$112&amp;"$"&amp;$B382)&lt;=2,INDIRECT("ｄａｔａ!$"&amp;W$112&amp;"$"&amp;$B382)&gt;0),0,TRUE,1)</f>
        <v>0</v>
      </c>
      <c r="X382" s="80">
        <f ca="1">IF(SUM($Y381:$AO381)&gt;1,1,0)</f>
        <v>0</v>
      </c>
      <c r="Y382" s="80" cm="1">
        <f t="array" aca="1" ref="Y382" ca="1">_xlfn.IFS(Y384=1,0,Y383=1,0,AND(INDIRECT("ｄａｔａ!$"&amp;Y$112&amp;"$"&amp;$B382)&lt;=2,INDIRECT("ｄａｔａ!$"&amp;Y$112&amp;"$"&amp;$B382)&gt;0),0,TRUE,1)</f>
        <v>0</v>
      </c>
      <c r="Z382" s="80" cm="1">
        <f t="array" aca="1" ref="Z382" ca="1">_xlfn.IFS(Z384=1,0,Z383=1,0,AND(INDIRECT("ｄａｔａ!$"&amp;Z$112&amp;"$"&amp;$B382)&lt;=2,INDIRECT("ｄａｔａ!$"&amp;Z$112&amp;"$"&amp;$B382)&gt;0),0,TRUE,1)</f>
        <v>0</v>
      </c>
      <c r="AA382" s="80" cm="1">
        <f t="array" aca="1" ref="AA382" ca="1">_xlfn.IFS(AA384=1,0,AA383=1,0,AND(INDIRECT("ｄａｔａ!$"&amp;AA$112&amp;"$"&amp;$B382)&lt;=2,INDIRECT("ｄａｔａ!$"&amp;AA$112&amp;"$"&amp;$B382)&gt;0),0,TRUE,1)</f>
        <v>0</v>
      </c>
      <c r="AB382" s="80" cm="1">
        <f t="array" aca="1" ref="AB382" ca="1">_xlfn.IFS(AB384=1,0,AB383=1,0,AND(INDIRECT("ｄａｔａ!$"&amp;AB$112&amp;"$"&amp;$B382)&lt;=2,INDIRECT("ｄａｔａ!$"&amp;AB$112&amp;"$"&amp;$B382)&gt;0),0,TRUE,1)</f>
        <v>0</v>
      </c>
      <c r="AC382" s="80" cm="1">
        <f t="array" aca="1" ref="AC382" ca="1">_xlfn.IFS(AC384=1,0,AC383=1,0,AND(INDIRECT("ｄａｔａ!$"&amp;AC$112&amp;"$"&amp;$B382)&lt;=2,INDIRECT("ｄａｔａ!$"&amp;AC$112&amp;"$"&amp;$B382)&gt;0),0,TRUE,1)</f>
        <v>0</v>
      </c>
      <c r="AD382" s="80" cm="1">
        <f t="array" aca="1" ref="AD382" ca="1">_xlfn.IFS(AD384=1,0,AD383=1,0,AND(INDIRECT("ｄａｔａ!$"&amp;AD$112&amp;"$"&amp;$B382)&lt;=2,INDIRECT("ｄａｔａ!$"&amp;AD$112&amp;"$"&amp;$B382)&gt;0),0,TRUE,1)</f>
        <v>0</v>
      </c>
      <c r="AE382" s="80" cm="1">
        <f t="array" aca="1" ref="AE382" ca="1">_xlfn.IFS(AE384=1,0,AE383=1,0,AND(INDIRECT("ｄａｔａ!$"&amp;AE$112&amp;"$"&amp;$B382)&lt;=2,INDIRECT("ｄａｔａ!$"&amp;AE$112&amp;"$"&amp;$B382)&gt;0),0,TRUE,1)</f>
        <v>0</v>
      </c>
      <c r="AF382" s="80" cm="1">
        <f t="array" aca="1" ref="AF382" ca="1">_xlfn.IFS(AF384=1,0,AF383=1,0,AND(INDIRECT("ｄａｔａ!$"&amp;AF$112&amp;"$"&amp;$B382)&lt;=2,INDIRECT("ｄａｔａ!$"&amp;AF$112&amp;"$"&amp;$B382)&gt;0),0,TRUE,1)</f>
        <v>0</v>
      </c>
      <c r="AG382" s="80" cm="1">
        <f t="array" aca="1" ref="AG382" ca="1">_xlfn.IFS(AG384=1,0,AG383=1,0,AND(INDIRECT("ｄａｔａ!$"&amp;AG$112&amp;"$"&amp;$B382)&lt;=2,INDIRECT("ｄａｔａ!$"&amp;AG$112&amp;"$"&amp;$B382)&gt;0),0,TRUE,1)</f>
        <v>0</v>
      </c>
      <c r="AH382" s="80" cm="1">
        <f t="array" aca="1" ref="AH382" ca="1">_xlfn.IFS(AH384=1,0,AH383=1,0,AND(INDIRECT("ｄａｔａ!$"&amp;AH$112&amp;"$"&amp;$B382)&lt;=2,INDIRECT("ｄａｔａ!$"&amp;AH$112&amp;"$"&amp;$B382)&gt;0),0,TRUE,1)</f>
        <v>0</v>
      </c>
      <c r="AI382" s="80" cm="1">
        <f t="array" aca="1" ref="AI382" ca="1">_xlfn.IFS(AI384=1,0,AI383=1,0,AND(INDIRECT("ｄａｔａ!$"&amp;AI$112&amp;"$"&amp;$B382)&lt;=2,INDIRECT("ｄａｔａ!$"&amp;AI$112&amp;"$"&amp;$B382)&gt;0),0,TRUE,1)</f>
        <v>0</v>
      </c>
      <c r="AJ382" s="80" cm="1">
        <f t="array" aca="1" ref="AJ382" ca="1">_xlfn.IFS(AJ384=1,0,AJ383=1,0,AND(INDIRECT("ｄａｔａ!$"&amp;AJ$112&amp;"$"&amp;$B382)&lt;=2,INDIRECT("ｄａｔａ!$"&amp;AJ$112&amp;"$"&amp;$B382)&gt;0),0,TRUE,1)</f>
        <v>0</v>
      </c>
      <c r="AK382" s="80" cm="1">
        <f t="array" aca="1" ref="AK382" ca="1">_xlfn.IFS(AK384=1,0,AK383=1,0,AND(INDIRECT("ｄａｔａ!$"&amp;AK$112&amp;"$"&amp;$B382)&lt;=2,INDIRECT("ｄａｔａ!$"&amp;AK$112&amp;"$"&amp;$B382)&gt;0),0,TRUE,1)</f>
        <v>0</v>
      </c>
      <c r="AL382" s="80" cm="1">
        <f t="array" aca="1" ref="AL382" ca="1">_xlfn.IFS(AL384=1,0,AL383=1,0,AND(INDIRECT("ｄａｔａ!$"&amp;AL$112&amp;"$"&amp;$B382)&lt;=2,INDIRECT("ｄａｔａ!$"&amp;AL$112&amp;"$"&amp;$B382)&gt;0),0,TRUE,1)</f>
        <v>0</v>
      </c>
      <c r="AM382" s="80" cm="1">
        <f t="array" aca="1" ref="AM382" ca="1">_xlfn.IFS(AM384=1,0,AM383=1,0,AND(INDIRECT("ｄａｔａ!$"&amp;AM$112&amp;"$"&amp;$B382)&lt;=2,INDIRECT("ｄａｔａ!$"&amp;AM$112&amp;"$"&amp;$B382)&gt;0),0,TRUE,1)</f>
        <v>0</v>
      </c>
      <c r="AN382" s="80" cm="1">
        <f t="array" aca="1" ref="AN382" ca="1">_xlfn.IFS(AN384=1,0,AN383=1,0,AND(INDIRECT("ｄａｔａ!$"&amp;AN$112&amp;"$"&amp;$B382)&lt;=2,INDIRECT("ｄａｔａ!$"&amp;AN$112&amp;"$"&amp;$B382)&gt;0),0,TRUE,1)</f>
        <v>0</v>
      </c>
      <c r="AO382" s="80" cm="1">
        <f t="array" aca="1" ref="AO382" ca="1">_xlfn.IFS(AO384=1,0,AO383=1,0,AND(INDIRECT("ｄａｔａ!$"&amp;AO$112&amp;"$"&amp;$B382)&lt;=2,INDIRECT("ｄａｔａ!$"&amp;AO$112&amp;"$"&amp;$B382)&gt;0),0,TRUE,1)</f>
        <v>0</v>
      </c>
      <c r="AP382" s="80">
        <f ca="1">IF(SUM($AQ381:$AZ381)&gt;1,1,0)</f>
        <v>0</v>
      </c>
      <c r="AQ382" s="80" cm="1">
        <f t="array" aca="1" ref="AQ382" ca="1">_xlfn.IFS(AQ384=1,0,AQ383=1,0,AND(INDIRECT("ｄａｔａ!$"&amp;AQ$112&amp;"$"&amp;$B382)&lt;=2,INDIRECT("ｄａｔａ!$"&amp;AQ$112&amp;"$"&amp;$B382)&gt;0),0,TRUE,1)</f>
        <v>0</v>
      </c>
      <c r="AR382" s="80" cm="1">
        <f t="array" aca="1" ref="AR382" ca="1">_xlfn.IFS(AR384=1,0,AR383=1,0,AND(INDIRECT("ｄａｔａ!$"&amp;AR$112&amp;"$"&amp;$B382)&lt;=2,INDIRECT("ｄａｔａ!$"&amp;AR$112&amp;"$"&amp;$B382)&gt;0),0,TRUE,1)</f>
        <v>0</v>
      </c>
      <c r="AS382" s="80" cm="1">
        <f t="array" aca="1" ref="AS382" ca="1">_xlfn.IFS(AS384=1,0,AS383=1,0,AND(INDIRECT("ｄａｔａ!$"&amp;AS$112&amp;"$"&amp;$B382)&lt;=2,INDIRECT("ｄａｔａ!$"&amp;AS$112&amp;"$"&amp;$B382)&gt;0),0,TRUE,1)</f>
        <v>0</v>
      </c>
      <c r="AT382" s="80" cm="1">
        <f t="array" aca="1" ref="AT382" ca="1">_xlfn.IFS(AT384=1,0,AT383=1,0,AND(INDIRECT("ｄａｔａ!$"&amp;AT$112&amp;"$"&amp;$B382)&lt;=2,INDIRECT("ｄａｔａ!$"&amp;AT$112&amp;"$"&amp;$B382)&gt;0),0,TRUE,1)</f>
        <v>0</v>
      </c>
      <c r="AU382" s="80" cm="1">
        <f t="array" aca="1" ref="AU382" ca="1">_xlfn.IFS(AU384=1,0,AU383=1,0,AND(INDIRECT("ｄａｔａ!$"&amp;AU$112&amp;"$"&amp;$B382)&lt;=2,INDIRECT("ｄａｔａ!$"&amp;AU$112&amp;"$"&amp;$B382)&gt;0),0,TRUE,1)</f>
        <v>0</v>
      </c>
      <c r="AV382" s="80" cm="1">
        <f t="array" aca="1" ref="AV382" ca="1">_xlfn.IFS(AV384=1,0,AV383=1,0,AND(INDIRECT("ｄａｔａ!$"&amp;AV$112&amp;"$"&amp;$B382)&lt;=2,INDIRECT("ｄａｔａ!$"&amp;AV$112&amp;"$"&amp;$B382)&gt;0),0,TRUE,1)</f>
        <v>0</v>
      </c>
      <c r="AW382" s="80" cm="1">
        <f t="array" aca="1" ref="AW382" ca="1">_xlfn.IFS(AW384=1,0,AW383=1,0,AND(INDIRECT("ｄａｔａ!$"&amp;AW$112&amp;"$"&amp;$B382)&lt;=2,INDIRECT("ｄａｔａ!$"&amp;AW$112&amp;"$"&amp;$B382)&gt;0),0,TRUE,1)</f>
        <v>0</v>
      </c>
      <c r="AX382" s="80" cm="1">
        <f t="array" aca="1" ref="AX382" ca="1">_xlfn.IFS(AX384=1,0,AX383=1,0,AND(INDIRECT("ｄａｔａ!$"&amp;AX$112&amp;"$"&amp;$B382)&lt;=2,INDIRECT("ｄａｔａ!$"&amp;AX$112&amp;"$"&amp;$B382)&gt;0),0,TRUE,1)</f>
        <v>0</v>
      </c>
      <c r="AY382" s="80" cm="1">
        <f t="array" aca="1" ref="AY382" ca="1">_xlfn.IFS(AY384=1,0,AY383=1,0,AND(INDIRECT("ｄａｔａ!$"&amp;AY$112&amp;"$"&amp;$B382)&lt;=2,INDIRECT("ｄａｔａ!$"&amp;AY$112&amp;"$"&amp;$B382)&gt;0),0,TRUE,1)</f>
        <v>0</v>
      </c>
      <c r="AZ382" s="80" cm="1">
        <f t="array" aca="1" ref="AZ382" ca="1">_xlfn.IFS(AZ384=1,0,AZ383=1,0,AND(INDIRECT("ｄａｔａ!$"&amp;AZ$112&amp;"$"&amp;$B382)&lt;=2,INDIRECT("ｄａｔａ!$"&amp;AZ$112&amp;"$"&amp;$B382)&gt;0),0,TRUE,1)</f>
        <v>0</v>
      </c>
      <c r="BA382" s="80">
        <f ca="1">IF(SUM($BB381:$BP381)&gt;1,1,0)</f>
        <v>0</v>
      </c>
      <c r="BB382" s="80" cm="1">
        <f t="array" aca="1" ref="BB382" ca="1">_xlfn.IFS(BB384=1,0,BB383=1,0,AND(INDIRECT("ｄａｔａ!$"&amp;BB$112&amp;"$"&amp;$B382)&lt;=2,INDIRECT("ｄａｔａ!$"&amp;BB$112&amp;"$"&amp;$B382)&gt;0),0,TRUE,1)</f>
        <v>0</v>
      </c>
      <c r="BC382" s="80" cm="1">
        <f t="array" aca="1" ref="BC382" ca="1">_xlfn.IFS(BC384=1,0,BC383=1,0,AND(INDIRECT("ｄａｔａ!$"&amp;BC$112&amp;"$"&amp;$B382)&lt;=2,INDIRECT("ｄａｔａ!$"&amp;BC$112&amp;"$"&amp;$B382)&gt;0),0,TRUE,1)</f>
        <v>0</v>
      </c>
      <c r="BD382" s="80" cm="1">
        <f t="array" aca="1" ref="BD382" ca="1">_xlfn.IFS(BD384=1,0,BD383=1,0,AND(INDIRECT("ｄａｔａ!$"&amp;BD$112&amp;"$"&amp;$B382)&lt;=2,INDIRECT("ｄａｔａ!$"&amp;BD$112&amp;"$"&amp;$B382)&gt;0),0,TRUE,1)</f>
        <v>0</v>
      </c>
      <c r="BE382" s="80" cm="1">
        <f t="array" aca="1" ref="BE382" ca="1">_xlfn.IFS(BE384=1,0,BE383=1,0,AND(INDIRECT("ｄａｔａ!$"&amp;BE$112&amp;"$"&amp;$B382)&lt;=2,INDIRECT("ｄａｔａ!$"&amp;BE$112&amp;"$"&amp;$B382)&gt;0),0,TRUE,1)</f>
        <v>0</v>
      </c>
      <c r="BF382" s="80" cm="1">
        <f t="array" aca="1" ref="BF382" ca="1">_xlfn.IFS(BF384=1,0,BF383=1,0,AND(INDIRECT("ｄａｔａ!$"&amp;BF$112&amp;"$"&amp;$B382)&lt;=2,INDIRECT("ｄａｔａ!$"&amp;BF$112&amp;"$"&amp;$B382)&gt;0),0,TRUE,1)</f>
        <v>0</v>
      </c>
      <c r="BG382" s="80" cm="1">
        <f t="array" aca="1" ref="BG382" ca="1">_xlfn.IFS(BG384=1,0,BG383=1,0,AND(INDIRECT("ｄａｔａ!$"&amp;BG$112&amp;"$"&amp;$B382)&lt;=2,INDIRECT("ｄａｔａ!$"&amp;BG$112&amp;"$"&amp;$B382)&gt;0),0,TRUE,1)</f>
        <v>0</v>
      </c>
      <c r="BH382" s="80" cm="1">
        <f t="array" aca="1" ref="BH382" ca="1">_xlfn.IFS(BH384=1,0,BH383=1,0,AND(INDIRECT("ｄａｔａ!$"&amp;BH$112&amp;"$"&amp;$B382)&lt;=2,INDIRECT("ｄａｔａ!$"&amp;BH$112&amp;"$"&amp;$B382)&gt;0),0,TRUE,1)</f>
        <v>0</v>
      </c>
      <c r="BI382" s="80" cm="1">
        <f t="array" aca="1" ref="BI382" ca="1">_xlfn.IFS(BI384=1,0,BI383=1,0,AND(INDIRECT("ｄａｔａ!$"&amp;BI$112&amp;"$"&amp;$B382)&lt;=2,INDIRECT("ｄａｔａ!$"&amp;BI$112&amp;"$"&amp;$B382)&gt;0),0,TRUE,1)</f>
        <v>0</v>
      </c>
      <c r="BJ382" s="80" cm="1">
        <f t="array" aca="1" ref="BJ382" ca="1">_xlfn.IFS(BJ384=1,0,BJ383=1,0,AND(INDIRECT("ｄａｔａ!$"&amp;BJ$112&amp;"$"&amp;$B382)&lt;=2,INDIRECT("ｄａｔａ!$"&amp;BJ$112&amp;"$"&amp;$B382)&gt;0),0,TRUE,1)</f>
        <v>0</v>
      </c>
      <c r="BK382" s="80" cm="1">
        <f t="array" aca="1" ref="BK382" ca="1">_xlfn.IFS(BK384=1,0,BK383=1,0,AND(INDIRECT("ｄａｔａ!$"&amp;BK$112&amp;"$"&amp;$B382)&lt;=2,INDIRECT("ｄａｔａ!$"&amp;BK$112&amp;"$"&amp;$B382)&gt;0),0,TRUE,1)</f>
        <v>0</v>
      </c>
      <c r="BL382" s="80" cm="1">
        <f t="array" aca="1" ref="BL382" ca="1">_xlfn.IFS(BL384=1,0,BL383=1,0,AND(INDIRECT("ｄａｔａ!$"&amp;BL$112&amp;"$"&amp;$B382)&lt;=2,INDIRECT("ｄａｔａ!$"&amp;BL$112&amp;"$"&amp;$B382)&gt;0),0,TRUE,1)</f>
        <v>0</v>
      </c>
      <c r="BM382" s="80" cm="1">
        <f t="array" aca="1" ref="BM382" ca="1">_xlfn.IFS(BM384=1,0,BM383=1,0,AND(INDIRECT("ｄａｔａ!$"&amp;BM$112&amp;"$"&amp;$B382)&lt;=2,INDIRECT("ｄａｔａ!$"&amp;BM$112&amp;"$"&amp;$B382)&gt;0),0,TRUE,1)</f>
        <v>0</v>
      </c>
      <c r="BN382" s="80" cm="1">
        <f t="array" aca="1" ref="BN382" ca="1">_xlfn.IFS(BN384=1,0,BN383=1,0,AND(INDIRECT("ｄａｔａ!$"&amp;BN$112&amp;"$"&amp;$B382)&lt;=2,INDIRECT("ｄａｔａ!$"&amp;BN$112&amp;"$"&amp;$B382)&gt;0),0,TRUE,1)</f>
        <v>0</v>
      </c>
      <c r="BO382" s="80" cm="1">
        <f t="array" aca="1" ref="BO382" ca="1">_xlfn.IFS(BO384=1,0,BO383=1,0,AND(INDIRECT("ｄａｔａ!$"&amp;BO$112&amp;"$"&amp;$B382)&lt;=2,INDIRECT("ｄａｔａ!$"&amp;BO$112&amp;"$"&amp;$B382)&gt;0),0,TRUE,1)</f>
        <v>0</v>
      </c>
      <c r="BP382" s="80" cm="1">
        <f t="array" aca="1" ref="BP382" ca="1">_xlfn.IFS(BP384=1,0,BP383=1,0,AND(INDIRECT("ｄａｔａ!$"&amp;BP$112&amp;"$"&amp;$B382)&lt;=2,INDIRECT("ｄａｔａ!$"&amp;BP$112&amp;"$"&amp;$B382)&gt;0),0,TRUE,1)</f>
        <v>0</v>
      </c>
    </row>
    <row r="383" spans="1:68" x14ac:dyDescent="0.2">
      <c r="B383" s="80">
        <f>VLOOKUP($A381,$A$11:$B$110,2,FALSE)</f>
        <v>74</v>
      </c>
      <c r="C383" s="80" t="s">
        <v>2425</v>
      </c>
      <c r="D383" s="80" cm="1">
        <f t="array" aca="1" ref="D383" ca="1">_xlfn.IFS(D384=1,0,TRIM(INDIRECT("ｄａｔａ!$"&amp;D$112&amp;"$"&amp;$B383))="",1,TRIM(INDIRECT("ｄａｔａ!$"&amp;D$112&amp;"$"&amp;$B383))&lt;&gt;"",0)</f>
        <v>0</v>
      </c>
      <c r="F383" s="80" cm="1">
        <f t="array" aca="1" ref="F383" ca="1">_xlfn.IFS(F384=1,0,TRIM(INDIRECT("ｄａｔａ!$"&amp;F$112&amp;"$"&amp;$B383))="",1,TRIM(INDIRECT("ｄａｔａ!$"&amp;F$112&amp;"$"&amp;$B383))&lt;&gt;"",0)</f>
        <v>1</v>
      </c>
      <c r="G383" s="80" cm="1">
        <f t="array" aca="1" ref="G383" ca="1">_xlfn.IFS(G384=1,0,TRIM(INDIRECT("ｄａｔａ!$"&amp;G$112&amp;"$"&amp;$B383))="",1,TRIM(INDIRECT("ｄａｔａ!$"&amp;G$112&amp;"$"&amp;$B383))&lt;&gt;"",0)</f>
        <v>1</v>
      </c>
      <c r="H383" s="80" cm="1">
        <f t="array" aca="1" ref="H383" ca="1">_xlfn.IFS(H384=1,0,TRIM(INDIRECT("ｄａｔａ!$"&amp;H$112&amp;"$"&amp;$B383))="",1,TRIM(INDIRECT("ｄａｔａ!$"&amp;H$112&amp;"$"&amp;$B383))&lt;&gt;"",0)</f>
        <v>1</v>
      </c>
      <c r="I383" s="80" cm="1">
        <f t="array" aca="1" ref="I383" ca="1">_xlfn.IFS(I384=1,0,TRIM(INDIRECT("ｄａｔａ!$"&amp;I$112&amp;"$"&amp;$B383))="",1,TRIM(INDIRECT("ｄａｔａ!$"&amp;I$112&amp;"$"&amp;$B383))&lt;&gt;"",0)</f>
        <v>1</v>
      </c>
      <c r="J383" s="80" cm="1">
        <f t="array" aca="1" ref="J383" ca="1">_xlfn.IFS(J384=1,0,TRIM(INDIRECT("ｄａｔａ!$"&amp;J$112&amp;"$"&amp;$B383))="",1,TRIM(INDIRECT("ｄａｔａ!$"&amp;J$112&amp;"$"&amp;$B383))&lt;&gt;"",0)</f>
        <v>1</v>
      </c>
      <c r="K383" s="80" cm="1">
        <f t="array" aca="1" ref="K383" ca="1">_xlfn.IFS(K384=1,0,TRIM(INDIRECT("ｄａｔａ!$"&amp;K$112&amp;"$"&amp;$B383))="",1,TRIM(INDIRECT("ｄａｔａ!$"&amp;K$112&amp;"$"&amp;$B383))&lt;&gt;"",0)</f>
        <v>1</v>
      </c>
      <c r="L383" s="80" cm="1">
        <f t="array" aca="1" ref="L383" ca="1">_xlfn.IFS(L384=1,0,TRIM(INDIRECT("ｄａｔａ!$"&amp;L$112&amp;"$"&amp;$B383))="",1,TRIM(INDIRECT("ｄａｔａ!$"&amp;L$112&amp;"$"&amp;$B383))&lt;&gt;"",0)</f>
        <v>1</v>
      </c>
      <c r="M383" s="80" cm="1">
        <f t="array" aca="1" ref="M383" ca="1">_xlfn.IFS(M384=1,0,TRIM(INDIRECT("ｄａｔａ!$"&amp;M$112&amp;"$"&amp;$B383))="",1,TRIM(INDIRECT("ｄａｔａ!$"&amp;M$112&amp;"$"&amp;$B383))&lt;&gt;"",0)</f>
        <v>1</v>
      </c>
      <c r="N383" s="80" cm="1">
        <f t="array" aca="1" ref="N383" ca="1">_xlfn.IFS(N384=1,0,TRIM(INDIRECT("ｄａｔａ!$"&amp;N$112&amp;"$"&amp;$B383))="",1,TRIM(INDIRECT("ｄａｔａ!$"&amp;N$112&amp;"$"&amp;$B383))&lt;&gt;"",0)</f>
        <v>1</v>
      </c>
      <c r="O383" s="80" cm="1">
        <f t="array" aca="1" ref="O383" ca="1">_xlfn.IFS(O384=1,0,TRIM(INDIRECT("ｄａｔａ!$"&amp;O$112&amp;"$"&amp;$B383))="",1,TRIM(INDIRECT("ｄａｔａ!$"&amp;O$112&amp;"$"&amp;$B383))&lt;&gt;"",0)</f>
        <v>1</v>
      </c>
      <c r="P383" s="80" cm="1">
        <f t="array" aca="1" ref="P383" ca="1">_xlfn.IFS(P384=1,0,TRIM(INDIRECT("ｄａｔａ!$"&amp;P$112&amp;"$"&amp;$B383))="",1,TRIM(INDIRECT("ｄａｔａ!$"&amp;P$112&amp;"$"&amp;$B383))&lt;&gt;"",0)</f>
        <v>1</v>
      </c>
      <c r="Q383" s="80" cm="1">
        <f t="array" aca="1" ref="Q383" ca="1">_xlfn.IFS(Q384=1,0,TRIM(INDIRECT("ｄａｔａ!$"&amp;Q$112&amp;"$"&amp;$B383))="",1,TRIM(INDIRECT("ｄａｔａ!$"&amp;Q$112&amp;"$"&amp;$B383))&lt;&gt;"",0)</f>
        <v>1</v>
      </c>
      <c r="R383" s="80" cm="1">
        <f t="array" aca="1" ref="R383" ca="1">_xlfn.IFS(R384=1,0,TRIM(INDIRECT("ｄａｔａ!$"&amp;R$112&amp;"$"&amp;$B383))="",1,TRIM(INDIRECT("ｄａｔａ!$"&amp;R$112&amp;"$"&amp;$B383))&lt;&gt;"",0)</f>
        <v>1</v>
      </c>
      <c r="S383" s="80" cm="1">
        <f t="array" aca="1" ref="S383" ca="1">_xlfn.IFS(S384=1,0,TRIM(INDIRECT("ｄａｔａ!$"&amp;S$112&amp;"$"&amp;$B383))="",1,TRIM(INDIRECT("ｄａｔａ!$"&amp;S$112&amp;"$"&amp;$B383))&lt;&gt;"",0)</f>
        <v>1</v>
      </c>
      <c r="T383" s="80" cm="1">
        <f t="array" aca="1" ref="T383" ca="1">_xlfn.IFS(T384=1,0,TRIM(INDIRECT("ｄａｔａ!$"&amp;T$112&amp;"$"&amp;$B383))="",1,TRIM(INDIRECT("ｄａｔａ!$"&amp;T$112&amp;"$"&amp;$B383))&lt;&gt;"",0)</f>
        <v>1</v>
      </c>
      <c r="U383" s="80" cm="1">
        <f t="array" aca="1" ref="U383" ca="1">_xlfn.IFS(U384=1,0,TRIM(INDIRECT("ｄａｔａ!$"&amp;U$112&amp;"$"&amp;$B383))="",1,TRIM(INDIRECT("ｄａｔａ!$"&amp;U$112&amp;"$"&amp;$B383))&lt;&gt;"",0)</f>
        <v>1</v>
      </c>
      <c r="V383" s="80" cm="1">
        <f t="array" aca="1" ref="V383" ca="1">_xlfn.IFS(V384=1,0,TRIM(INDIRECT("ｄａｔａ!$"&amp;V$112&amp;"$"&amp;$B383))="",1,TRIM(INDIRECT("ｄａｔａ!$"&amp;V$112&amp;"$"&amp;$B383))&lt;&gt;"",0)</f>
        <v>1</v>
      </c>
      <c r="W383" s="80" cm="1">
        <f t="array" aca="1" ref="W383" ca="1">_xlfn.IFS(W384=1,0,TRIM(INDIRECT("ｄａｔａ!$"&amp;W$112&amp;"$"&amp;$B383))="",1,TRIM(INDIRECT("ｄａｔａ!$"&amp;W$112&amp;"$"&amp;$B383))&lt;&gt;"",0)</f>
        <v>1</v>
      </c>
      <c r="X383" s="80">
        <f ca="1">IF(SUM($Y383:$AO383)=17,1,0)</f>
        <v>1</v>
      </c>
      <c r="Y383" s="80" cm="1">
        <f t="array" aca="1" ref="Y383" ca="1">_xlfn.IFS(Y384=1,0,TRIM(INDIRECT("ｄａｔａ!$"&amp;Y$112&amp;"$"&amp;$B383))="",1,TRIM(INDIRECT("ｄａｔａ!$"&amp;Y$112&amp;"$"&amp;$B383))&lt;&gt;"",0)</f>
        <v>1</v>
      </c>
      <c r="Z383" s="80" cm="1">
        <f t="array" aca="1" ref="Z383" ca="1">_xlfn.IFS(Z384=1,0,TRIM(INDIRECT("ｄａｔａ!$"&amp;Z$112&amp;"$"&amp;$B383))="",1,TRIM(INDIRECT("ｄａｔａ!$"&amp;Z$112&amp;"$"&amp;$B383))&lt;&gt;"",0)</f>
        <v>1</v>
      </c>
      <c r="AA383" s="80" cm="1">
        <f t="array" aca="1" ref="AA383" ca="1">_xlfn.IFS(AA384=1,0,TRIM(INDIRECT("ｄａｔａ!$"&amp;AA$112&amp;"$"&amp;$B383))="",1,TRIM(INDIRECT("ｄａｔａ!$"&amp;AA$112&amp;"$"&amp;$B383))&lt;&gt;"",0)</f>
        <v>1</v>
      </c>
      <c r="AB383" s="80" cm="1">
        <f t="array" aca="1" ref="AB383" ca="1">_xlfn.IFS(AB384=1,0,TRIM(INDIRECT("ｄａｔａ!$"&amp;AB$112&amp;"$"&amp;$B383))="",1,TRIM(INDIRECT("ｄａｔａ!$"&amp;AB$112&amp;"$"&amp;$B383))&lt;&gt;"",0)</f>
        <v>1</v>
      </c>
      <c r="AC383" s="80" cm="1">
        <f t="array" aca="1" ref="AC383" ca="1">_xlfn.IFS(AC384=1,0,TRIM(INDIRECT("ｄａｔａ!$"&amp;AC$112&amp;"$"&amp;$B383))="",1,TRIM(INDIRECT("ｄａｔａ!$"&amp;AC$112&amp;"$"&amp;$B383))&lt;&gt;"",0)</f>
        <v>1</v>
      </c>
      <c r="AD383" s="80" cm="1">
        <f t="array" aca="1" ref="AD383" ca="1">_xlfn.IFS(AD384=1,0,TRIM(INDIRECT("ｄａｔａ!$"&amp;AD$112&amp;"$"&amp;$B383))="",1,TRIM(INDIRECT("ｄａｔａ!$"&amp;AD$112&amp;"$"&amp;$B383))&lt;&gt;"",0)</f>
        <v>1</v>
      </c>
      <c r="AE383" s="80" cm="1">
        <f t="array" aca="1" ref="AE383" ca="1">_xlfn.IFS(AE384=1,0,TRIM(INDIRECT("ｄａｔａ!$"&amp;AE$112&amp;"$"&amp;$B383))="",1,TRIM(INDIRECT("ｄａｔａ!$"&amp;AE$112&amp;"$"&amp;$B383))&lt;&gt;"",0)</f>
        <v>1</v>
      </c>
      <c r="AF383" s="80" cm="1">
        <f t="array" aca="1" ref="AF383" ca="1">_xlfn.IFS(AF384=1,0,TRIM(INDIRECT("ｄａｔａ!$"&amp;AF$112&amp;"$"&amp;$B383))="",1,TRIM(INDIRECT("ｄａｔａ!$"&amp;AF$112&amp;"$"&amp;$B383))&lt;&gt;"",0)</f>
        <v>1</v>
      </c>
      <c r="AG383" s="80" cm="1">
        <f t="array" aca="1" ref="AG383" ca="1">_xlfn.IFS(AG384=1,0,TRIM(INDIRECT("ｄａｔａ!$"&amp;AG$112&amp;"$"&amp;$B383))="",1,TRIM(INDIRECT("ｄａｔａ!$"&amp;AG$112&amp;"$"&amp;$B383))&lt;&gt;"",0)</f>
        <v>1</v>
      </c>
      <c r="AH383" s="80" cm="1">
        <f t="array" aca="1" ref="AH383" ca="1">_xlfn.IFS(AH384=1,0,TRIM(INDIRECT("ｄａｔａ!$"&amp;AH$112&amp;"$"&amp;$B383))="",1,TRIM(INDIRECT("ｄａｔａ!$"&amp;AH$112&amp;"$"&amp;$B383))&lt;&gt;"",0)</f>
        <v>1</v>
      </c>
      <c r="AI383" s="80" cm="1">
        <f t="array" aca="1" ref="AI383" ca="1">_xlfn.IFS(AI384=1,0,TRIM(INDIRECT("ｄａｔａ!$"&amp;AI$112&amp;"$"&amp;$B383))="",1,TRIM(INDIRECT("ｄａｔａ!$"&amp;AI$112&amp;"$"&amp;$B383))&lt;&gt;"",0)</f>
        <v>1</v>
      </c>
      <c r="AJ383" s="80" cm="1">
        <f t="array" aca="1" ref="AJ383" ca="1">_xlfn.IFS(AJ384=1,0,TRIM(INDIRECT("ｄａｔａ!$"&amp;AJ$112&amp;"$"&amp;$B383))="",1,TRIM(INDIRECT("ｄａｔａ!$"&amp;AJ$112&amp;"$"&amp;$B383))&lt;&gt;"",0)</f>
        <v>1</v>
      </c>
      <c r="AK383" s="80" cm="1">
        <f t="array" aca="1" ref="AK383" ca="1">_xlfn.IFS(AK384=1,0,TRIM(INDIRECT("ｄａｔａ!$"&amp;AK$112&amp;"$"&amp;$B383))="",1,TRIM(INDIRECT("ｄａｔａ!$"&amp;AK$112&amp;"$"&amp;$B383))&lt;&gt;"",0)</f>
        <v>1</v>
      </c>
      <c r="AL383" s="80" cm="1">
        <f t="array" aca="1" ref="AL383" ca="1">_xlfn.IFS(AL384=1,0,TRIM(INDIRECT("ｄａｔａ!$"&amp;AL$112&amp;"$"&amp;$B383))="",1,TRIM(INDIRECT("ｄａｔａ!$"&amp;AL$112&amp;"$"&amp;$B383))&lt;&gt;"",0)</f>
        <v>1</v>
      </c>
      <c r="AM383" s="80" cm="1">
        <f t="array" aca="1" ref="AM383" ca="1">_xlfn.IFS(AM384=1,0,TRIM(INDIRECT("ｄａｔａ!$"&amp;AM$112&amp;"$"&amp;$B383))="",1,TRIM(INDIRECT("ｄａｔａ!$"&amp;AM$112&amp;"$"&amp;$B383))&lt;&gt;"",0)</f>
        <v>1</v>
      </c>
      <c r="AN383" s="80" cm="1">
        <f t="array" aca="1" ref="AN383" ca="1">_xlfn.IFS(AN384=1,0,TRIM(INDIRECT("ｄａｔａ!$"&amp;AN$112&amp;"$"&amp;$B383))="",1,TRIM(INDIRECT("ｄａｔａ!$"&amp;AN$112&amp;"$"&amp;$B383))&lt;&gt;"",0)</f>
        <v>1</v>
      </c>
      <c r="AO383" s="80" cm="1">
        <f t="array" aca="1" ref="AO383" ca="1">_xlfn.IFS(AO384=1,0,TRIM(INDIRECT("ｄａｔａ!$"&amp;AO$112&amp;"$"&amp;$B383))="",1,TRIM(INDIRECT("ｄａｔａ!$"&amp;AO$112&amp;"$"&amp;$B383))&lt;&gt;"",0)</f>
        <v>1</v>
      </c>
      <c r="AP383" s="80">
        <f ca="1">IF(SUM($AQ383:$AZ383)=10,1,0)</f>
        <v>1</v>
      </c>
      <c r="AQ383" s="80" cm="1">
        <f t="array" aca="1" ref="AQ383" ca="1">_xlfn.IFS(AQ384=1,0,TRIM(INDIRECT("ｄａｔａ!$"&amp;AQ$112&amp;"$"&amp;$B383))="",1,TRIM(INDIRECT("ｄａｔａ!$"&amp;AQ$112&amp;"$"&amp;$B383))&lt;&gt;"",0)</f>
        <v>1</v>
      </c>
      <c r="AR383" s="80" cm="1">
        <f t="array" aca="1" ref="AR383" ca="1">_xlfn.IFS(AR384=1,0,TRIM(INDIRECT("ｄａｔａ!$"&amp;AR$112&amp;"$"&amp;$B383))="",1,TRIM(INDIRECT("ｄａｔａ!$"&amp;AR$112&amp;"$"&amp;$B383))&lt;&gt;"",0)</f>
        <v>1</v>
      </c>
      <c r="AS383" s="80" cm="1">
        <f t="array" aca="1" ref="AS383" ca="1">_xlfn.IFS(AS384=1,0,TRIM(INDIRECT("ｄａｔａ!$"&amp;AS$112&amp;"$"&amp;$B383))="",1,TRIM(INDIRECT("ｄａｔａ!$"&amp;AS$112&amp;"$"&amp;$B383))&lt;&gt;"",0)</f>
        <v>1</v>
      </c>
      <c r="AT383" s="80" cm="1">
        <f t="array" aca="1" ref="AT383" ca="1">_xlfn.IFS(AT384=1,0,TRIM(INDIRECT("ｄａｔａ!$"&amp;AT$112&amp;"$"&amp;$B383))="",1,TRIM(INDIRECT("ｄａｔａ!$"&amp;AT$112&amp;"$"&amp;$B383))&lt;&gt;"",0)</f>
        <v>1</v>
      </c>
      <c r="AU383" s="80" cm="1">
        <f t="array" aca="1" ref="AU383" ca="1">_xlfn.IFS(AU384=1,0,TRIM(INDIRECT("ｄａｔａ!$"&amp;AU$112&amp;"$"&amp;$B383))="",1,TRIM(INDIRECT("ｄａｔａ!$"&amp;AU$112&amp;"$"&amp;$B383))&lt;&gt;"",0)</f>
        <v>1</v>
      </c>
      <c r="AV383" s="80" cm="1">
        <f t="array" aca="1" ref="AV383" ca="1">_xlfn.IFS(AV384=1,0,TRIM(INDIRECT("ｄａｔａ!$"&amp;AV$112&amp;"$"&amp;$B383))="",1,TRIM(INDIRECT("ｄａｔａ!$"&amp;AV$112&amp;"$"&amp;$B383))&lt;&gt;"",0)</f>
        <v>1</v>
      </c>
      <c r="AW383" s="80" cm="1">
        <f t="array" aca="1" ref="AW383" ca="1">_xlfn.IFS(AW384=1,0,TRIM(INDIRECT("ｄａｔａ!$"&amp;AW$112&amp;"$"&amp;$B383))="",1,TRIM(INDIRECT("ｄａｔａ!$"&amp;AW$112&amp;"$"&amp;$B383))&lt;&gt;"",0)</f>
        <v>1</v>
      </c>
      <c r="AX383" s="80" cm="1">
        <f t="array" aca="1" ref="AX383" ca="1">_xlfn.IFS(AX384=1,0,TRIM(INDIRECT("ｄａｔａ!$"&amp;AX$112&amp;"$"&amp;$B383))="",1,TRIM(INDIRECT("ｄａｔａ!$"&amp;AX$112&amp;"$"&amp;$B383))&lt;&gt;"",0)</f>
        <v>1</v>
      </c>
      <c r="AY383" s="80" cm="1">
        <f t="array" aca="1" ref="AY383" ca="1">_xlfn.IFS(AY384=1,0,TRIM(INDIRECT("ｄａｔａ!$"&amp;AY$112&amp;"$"&amp;$B383))="",1,TRIM(INDIRECT("ｄａｔａ!$"&amp;AY$112&amp;"$"&amp;$B383))&lt;&gt;"",0)</f>
        <v>1</v>
      </c>
      <c r="AZ383" s="80" cm="1">
        <f t="array" aca="1" ref="AZ383" ca="1">_xlfn.IFS(AZ384=1,0,TRIM(INDIRECT("ｄａｔａ!$"&amp;AZ$112&amp;"$"&amp;$B383))="",1,TRIM(INDIRECT("ｄａｔａ!$"&amp;AZ$112&amp;"$"&amp;$B383))&lt;&gt;"",0)</f>
        <v>1</v>
      </c>
      <c r="BA383" s="80">
        <f ca="1">IF(SUM($BB383:$BP383)=15,1,0)</f>
        <v>1</v>
      </c>
      <c r="BB383" s="80" cm="1">
        <f t="array" aca="1" ref="BB383" ca="1">_xlfn.IFS(BB384=1,0,TRIM(INDIRECT("ｄａｔａ!$"&amp;BB$112&amp;"$"&amp;$B383))="",1,TRIM(INDIRECT("ｄａｔａ!$"&amp;BB$112&amp;"$"&amp;$B383))&lt;&gt;"",0)</f>
        <v>1</v>
      </c>
      <c r="BC383" s="80" cm="1">
        <f t="array" aca="1" ref="BC383" ca="1">_xlfn.IFS(BC384=1,0,TRIM(INDIRECT("ｄａｔａ!$"&amp;BC$112&amp;"$"&amp;$B383))="",1,TRIM(INDIRECT("ｄａｔａ!$"&amp;BC$112&amp;"$"&amp;$B383))&lt;&gt;"",0)</f>
        <v>1</v>
      </c>
      <c r="BD383" s="80" cm="1">
        <f t="array" aca="1" ref="BD383" ca="1">_xlfn.IFS(BD384=1,0,TRIM(INDIRECT("ｄａｔａ!$"&amp;BD$112&amp;"$"&amp;$B383))="",1,TRIM(INDIRECT("ｄａｔａ!$"&amp;BD$112&amp;"$"&amp;$B383))&lt;&gt;"",0)</f>
        <v>1</v>
      </c>
      <c r="BE383" s="80" cm="1">
        <f t="array" aca="1" ref="BE383" ca="1">_xlfn.IFS(BE384=1,0,TRIM(INDIRECT("ｄａｔａ!$"&amp;BE$112&amp;"$"&amp;$B383))="",1,TRIM(INDIRECT("ｄａｔａ!$"&amp;BE$112&amp;"$"&amp;$B383))&lt;&gt;"",0)</f>
        <v>1</v>
      </c>
      <c r="BF383" s="80" cm="1">
        <f t="array" aca="1" ref="BF383" ca="1">_xlfn.IFS(BF384=1,0,TRIM(INDIRECT("ｄａｔａ!$"&amp;BF$112&amp;"$"&amp;$B383))="",1,TRIM(INDIRECT("ｄａｔａ!$"&amp;BF$112&amp;"$"&amp;$B383))&lt;&gt;"",0)</f>
        <v>1</v>
      </c>
      <c r="BG383" s="80" cm="1">
        <f t="array" aca="1" ref="BG383" ca="1">_xlfn.IFS(BG384=1,0,TRIM(INDIRECT("ｄａｔａ!$"&amp;BG$112&amp;"$"&amp;$B383))="",1,TRIM(INDIRECT("ｄａｔａ!$"&amp;BG$112&amp;"$"&amp;$B383))&lt;&gt;"",0)</f>
        <v>1</v>
      </c>
      <c r="BH383" s="80" cm="1">
        <f t="array" aca="1" ref="BH383" ca="1">_xlfn.IFS(BH384=1,0,TRIM(INDIRECT("ｄａｔａ!$"&amp;BH$112&amp;"$"&amp;$B383))="",1,TRIM(INDIRECT("ｄａｔａ!$"&amp;BH$112&amp;"$"&amp;$B383))&lt;&gt;"",0)</f>
        <v>1</v>
      </c>
      <c r="BI383" s="80" cm="1">
        <f t="array" aca="1" ref="BI383" ca="1">_xlfn.IFS(BI384=1,0,TRIM(INDIRECT("ｄａｔａ!$"&amp;BI$112&amp;"$"&amp;$B383))="",1,TRIM(INDIRECT("ｄａｔａ!$"&amp;BI$112&amp;"$"&amp;$B383))&lt;&gt;"",0)</f>
        <v>1</v>
      </c>
      <c r="BJ383" s="80" cm="1">
        <f t="array" aca="1" ref="BJ383" ca="1">_xlfn.IFS(BJ384=1,0,TRIM(INDIRECT("ｄａｔａ!$"&amp;BJ$112&amp;"$"&amp;$B383))="",1,TRIM(INDIRECT("ｄａｔａ!$"&amp;BJ$112&amp;"$"&amp;$B383))&lt;&gt;"",0)</f>
        <v>1</v>
      </c>
      <c r="BK383" s="80" cm="1">
        <f t="array" aca="1" ref="BK383" ca="1">_xlfn.IFS(BK384=1,0,TRIM(INDIRECT("ｄａｔａ!$"&amp;BK$112&amp;"$"&amp;$B383))="",1,TRIM(INDIRECT("ｄａｔａ!$"&amp;BK$112&amp;"$"&amp;$B383))&lt;&gt;"",0)</f>
        <v>1</v>
      </c>
      <c r="BL383" s="80" cm="1">
        <f t="array" aca="1" ref="BL383" ca="1">_xlfn.IFS(BL384=1,0,TRIM(INDIRECT("ｄａｔａ!$"&amp;BL$112&amp;"$"&amp;$B383))="",1,TRIM(INDIRECT("ｄａｔａ!$"&amp;BL$112&amp;"$"&amp;$B383))&lt;&gt;"",0)</f>
        <v>1</v>
      </c>
      <c r="BM383" s="80" cm="1">
        <f t="array" aca="1" ref="BM383" ca="1">_xlfn.IFS(BM384=1,0,TRIM(INDIRECT("ｄａｔａ!$"&amp;BM$112&amp;"$"&amp;$B383))="",1,TRIM(INDIRECT("ｄａｔａ!$"&amp;BM$112&amp;"$"&amp;$B383))&lt;&gt;"",0)</f>
        <v>1</v>
      </c>
      <c r="BN383" s="80" cm="1">
        <f t="array" aca="1" ref="BN383" ca="1">_xlfn.IFS(BN384=1,0,TRIM(INDIRECT("ｄａｔａ!$"&amp;BN$112&amp;"$"&amp;$B383))="",1,TRIM(INDIRECT("ｄａｔａ!$"&amp;BN$112&amp;"$"&amp;$B383))&lt;&gt;"",0)</f>
        <v>1</v>
      </c>
      <c r="BO383" s="80" cm="1">
        <f t="array" aca="1" ref="BO383" ca="1">_xlfn.IFS(BO384=1,0,TRIM(INDIRECT("ｄａｔａ!$"&amp;BO$112&amp;"$"&amp;$B383))="",1,TRIM(INDIRECT("ｄａｔａ!$"&amp;BO$112&amp;"$"&amp;$B383))&lt;&gt;"",0)</f>
        <v>1</v>
      </c>
      <c r="BP383" s="80" cm="1">
        <f t="array" aca="1" ref="BP383" ca="1">_xlfn.IFS(BP384=1,0,TRIM(INDIRECT("ｄａｔａ!$"&amp;BP$112&amp;"$"&amp;$B383))="",1,TRIM(INDIRECT("ｄａｔａ!$"&amp;BP$112&amp;"$"&amp;$B383))&lt;&gt;"",0)</f>
        <v>1</v>
      </c>
    </row>
    <row r="384" spans="1:68" x14ac:dyDescent="0.2">
      <c r="B384" s="80">
        <f>VLOOKUP($A381,$A$11:$B$110,2,FALSE)</f>
        <v>74</v>
      </c>
      <c r="C384" s="80" t="s">
        <v>2430</v>
      </c>
      <c r="D384" s="80" cm="1">
        <f t="array" aca="1" ref="D384" ca="1">IF(ISERROR(INDIRECT("ｄａｔａ!$"&amp;D$112&amp;"$"&amp;$B384)),1,0)</f>
        <v>0</v>
      </c>
      <c r="F384" s="80" cm="1">
        <f t="array" aca="1" ref="F384" ca="1">IF(ISERROR(INDIRECT("ｄａｔａ!$"&amp;F$112&amp;"$"&amp;$B384)),1,0)</f>
        <v>0</v>
      </c>
      <c r="G384" s="80" cm="1">
        <f t="array" aca="1" ref="G384" ca="1">IF(ISERROR(INDIRECT("ｄａｔａ!$"&amp;G$112&amp;"$"&amp;$B384)),1,0)</f>
        <v>0</v>
      </c>
      <c r="H384" s="80" cm="1">
        <f t="array" aca="1" ref="H384" ca="1">IF(ISERROR(INDIRECT("ｄａｔａ!$"&amp;H$112&amp;"$"&amp;$B384)),1,0)</f>
        <v>0</v>
      </c>
      <c r="I384" s="80" cm="1">
        <f t="array" aca="1" ref="I384" ca="1">IF(ISERROR(INDIRECT("ｄａｔａ!$"&amp;I$112&amp;"$"&amp;$B384)),1,0)</f>
        <v>0</v>
      </c>
      <c r="J384" s="80" cm="1">
        <f t="array" aca="1" ref="J384" ca="1">IF(ISERROR(INDIRECT("ｄａｔａ!$"&amp;J$112&amp;"$"&amp;$B384)),1,0)</f>
        <v>0</v>
      </c>
      <c r="K384" s="80" cm="1">
        <f t="array" aca="1" ref="K384" ca="1">IF(ISERROR(INDIRECT("ｄａｔａ!$"&amp;K$112&amp;"$"&amp;$B384)),1,0)</f>
        <v>0</v>
      </c>
      <c r="L384" s="80" cm="1">
        <f t="array" aca="1" ref="L384" ca="1">IF(ISERROR(INDIRECT("ｄａｔａ!$"&amp;L$112&amp;"$"&amp;$B384)),1,0)</f>
        <v>0</v>
      </c>
      <c r="M384" s="80" cm="1">
        <f t="array" aca="1" ref="M384" ca="1">IF(ISERROR(INDIRECT("ｄａｔａ!$"&amp;M$112&amp;"$"&amp;$B384)),1,0)</f>
        <v>0</v>
      </c>
      <c r="N384" s="80" cm="1">
        <f t="array" aca="1" ref="N384" ca="1">IF(ISERROR(INDIRECT("ｄａｔａ!$"&amp;N$112&amp;"$"&amp;$B384)),1,0)</f>
        <v>0</v>
      </c>
      <c r="O384" s="80" cm="1">
        <f t="array" aca="1" ref="O384" ca="1">IF(ISERROR(INDIRECT("ｄａｔａ!$"&amp;O$112&amp;"$"&amp;$B384)),1,0)</f>
        <v>0</v>
      </c>
      <c r="P384" s="80" cm="1">
        <f t="array" aca="1" ref="P384" ca="1">IF(ISERROR(INDIRECT("ｄａｔａ!$"&amp;P$112&amp;"$"&amp;$B384)),1,0)</f>
        <v>0</v>
      </c>
      <c r="Q384" s="80" cm="1">
        <f t="array" aca="1" ref="Q384" ca="1">IF(ISERROR(INDIRECT("ｄａｔａ!$"&amp;Q$112&amp;"$"&amp;$B384)),1,0)</f>
        <v>0</v>
      </c>
      <c r="R384" s="80" cm="1">
        <f t="array" aca="1" ref="R384" ca="1">IF(ISERROR(INDIRECT("ｄａｔａ!$"&amp;R$112&amp;"$"&amp;$B384)),1,0)</f>
        <v>0</v>
      </c>
      <c r="S384" s="80" cm="1">
        <f t="array" aca="1" ref="S384" ca="1">IF(ISERROR(INDIRECT("ｄａｔａ!$"&amp;S$112&amp;"$"&amp;$B384)),1,0)</f>
        <v>0</v>
      </c>
      <c r="T384" s="80" cm="1">
        <f t="array" aca="1" ref="T384" ca="1">IF(ISERROR(INDIRECT("ｄａｔａ!$"&amp;T$112&amp;"$"&amp;$B384)),1,0)</f>
        <v>0</v>
      </c>
      <c r="U384" s="80" cm="1">
        <f t="array" aca="1" ref="U384" ca="1">IF(ISERROR(INDIRECT("ｄａｔａ!$"&amp;U$112&amp;"$"&amp;$B384)),1,0)</f>
        <v>0</v>
      </c>
      <c r="V384" s="80" cm="1">
        <f t="array" aca="1" ref="V384" ca="1">IF(ISERROR(INDIRECT("ｄａｔａ!$"&amp;V$112&amp;"$"&amp;$B384)),1,0)</f>
        <v>0</v>
      </c>
      <c r="W384" s="80" cm="1">
        <f t="array" aca="1" ref="W384" ca="1">IF(ISERROR(INDIRECT("ｄａｔａ!$"&amp;W$112&amp;"$"&amp;$B384)),1,0)</f>
        <v>0</v>
      </c>
      <c r="X384" s="80">
        <f ca="1">IF(SUM($Y382:$AO382,$Y384:$AO384)&gt;0,1,0)</f>
        <v>0</v>
      </c>
      <c r="Y384" s="80" cm="1">
        <f t="array" aca="1" ref="Y384" ca="1">IF(ISERROR(INDIRECT("ｄａｔａ!$"&amp;Y$112&amp;"$"&amp;$B384)),1,0)</f>
        <v>0</v>
      </c>
      <c r="Z384" s="80" cm="1">
        <f t="array" aca="1" ref="Z384" ca="1">IF(ISERROR(INDIRECT("ｄａｔａ!$"&amp;Z$112&amp;"$"&amp;$B384)),1,0)</f>
        <v>0</v>
      </c>
      <c r="AA384" s="80" cm="1">
        <f t="array" aca="1" ref="AA384" ca="1">IF(ISERROR(INDIRECT("ｄａｔａ!$"&amp;AA$112&amp;"$"&amp;$B384)),1,0)</f>
        <v>0</v>
      </c>
      <c r="AB384" s="80" cm="1">
        <f t="array" aca="1" ref="AB384" ca="1">IF(ISERROR(INDIRECT("ｄａｔａ!$"&amp;AB$112&amp;"$"&amp;$B384)),1,0)</f>
        <v>0</v>
      </c>
      <c r="AC384" s="80" cm="1">
        <f t="array" aca="1" ref="AC384" ca="1">IF(ISERROR(INDIRECT("ｄａｔａ!$"&amp;AC$112&amp;"$"&amp;$B384)),1,0)</f>
        <v>0</v>
      </c>
      <c r="AD384" s="80" cm="1">
        <f t="array" aca="1" ref="AD384" ca="1">IF(ISERROR(INDIRECT("ｄａｔａ!$"&amp;AD$112&amp;"$"&amp;$B384)),1,0)</f>
        <v>0</v>
      </c>
      <c r="AE384" s="80" cm="1">
        <f t="array" aca="1" ref="AE384" ca="1">IF(ISERROR(INDIRECT("ｄａｔａ!$"&amp;AE$112&amp;"$"&amp;$B384)),1,0)</f>
        <v>0</v>
      </c>
      <c r="AF384" s="80" cm="1">
        <f t="array" aca="1" ref="AF384" ca="1">IF(ISERROR(INDIRECT("ｄａｔａ!$"&amp;AF$112&amp;"$"&amp;$B384)),1,0)</f>
        <v>0</v>
      </c>
      <c r="AG384" s="80" cm="1">
        <f t="array" aca="1" ref="AG384" ca="1">IF(ISERROR(INDIRECT("ｄａｔａ!$"&amp;AG$112&amp;"$"&amp;$B384)),1,0)</f>
        <v>0</v>
      </c>
      <c r="AH384" s="80" cm="1">
        <f t="array" aca="1" ref="AH384" ca="1">IF(ISERROR(INDIRECT("ｄａｔａ!$"&amp;AH$112&amp;"$"&amp;$B384)),1,0)</f>
        <v>0</v>
      </c>
      <c r="AI384" s="80" cm="1">
        <f t="array" aca="1" ref="AI384" ca="1">IF(ISERROR(INDIRECT("ｄａｔａ!$"&amp;AI$112&amp;"$"&amp;$B384)),1,0)</f>
        <v>0</v>
      </c>
      <c r="AJ384" s="80" cm="1">
        <f t="array" aca="1" ref="AJ384" ca="1">IF(ISERROR(INDIRECT("ｄａｔａ!$"&amp;AJ$112&amp;"$"&amp;$B384)),1,0)</f>
        <v>0</v>
      </c>
      <c r="AK384" s="80" cm="1">
        <f t="array" aca="1" ref="AK384" ca="1">IF(ISERROR(INDIRECT("ｄａｔａ!$"&amp;AK$112&amp;"$"&amp;$B384)),1,0)</f>
        <v>0</v>
      </c>
      <c r="AL384" s="80" cm="1">
        <f t="array" aca="1" ref="AL384" ca="1">IF(ISERROR(INDIRECT("ｄａｔａ!$"&amp;AL$112&amp;"$"&amp;$B384)),1,0)</f>
        <v>0</v>
      </c>
      <c r="AM384" s="80" cm="1">
        <f t="array" aca="1" ref="AM384" ca="1">IF(ISERROR(INDIRECT("ｄａｔａ!$"&amp;AM$112&amp;"$"&amp;$B384)),1,0)</f>
        <v>0</v>
      </c>
      <c r="AN384" s="80" cm="1">
        <f t="array" aca="1" ref="AN384" ca="1">IF(ISERROR(INDIRECT("ｄａｔａ!$"&amp;AN$112&amp;"$"&amp;$B384)),1,0)</f>
        <v>0</v>
      </c>
      <c r="AO384" s="80" cm="1">
        <f t="array" aca="1" ref="AO384" ca="1">IF(ISERROR(INDIRECT("ｄａｔａ!$"&amp;AO$112&amp;"$"&amp;$B384)),1,0)</f>
        <v>0</v>
      </c>
      <c r="AP384" s="80">
        <f ca="1">IF(SUM($AQ382:$AZ382,$AQ384:$AZ384)&gt;0,1,0)</f>
        <v>0</v>
      </c>
      <c r="AQ384" s="80" cm="1">
        <f t="array" aca="1" ref="AQ384" ca="1">IF(ISERROR(INDIRECT("ｄａｔａ!$"&amp;AQ$112&amp;"$"&amp;$B384)),1,0)</f>
        <v>0</v>
      </c>
      <c r="AR384" s="80" cm="1">
        <f t="array" aca="1" ref="AR384" ca="1">IF(ISERROR(INDIRECT("ｄａｔａ!$"&amp;AR$112&amp;"$"&amp;$B384)),1,0)</f>
        <v>0</v>
      </c>
      <c r="AS384" s="80" cm="1">
        <f t="array" aca="1" ref="AS384" ca="1">IF(ISERROR(INDIRECT("ｄａｔａ!$"&amp;AS$112&amp;"$"&amp;$B384)),1,0)</f>
        <v>0</v>
      </c>
      <c r="AT384" s="80" cm="1">
        <f t="array" aca="1" ref="AT384" ca="1">IF(ISERROR(INDIRECT("ｄａｔａ!$"&amp;AT$112&amp;"$"&amp;$B384)),1,0)</f>
        <v>0</v>
      </c>
      <c r="AU384" s="80" cm="1">
        <f t="array" aca="1" ref="AU384" ca="1">IF(ISERROR(INDIRECT("ｄａｔａ!$"&amp;AU$112&amp;"$"&amp;$B384)),1,0)</f>
        <v>0</v>
      </c>
      <c r="AV384" s="80" cm="1">
        <f t="array" aca="1" ref="AV384" ca="1">IF(ISERROR(INDIRECT("ｄａｔａ!$"&amp;AV$112&amp;"$"&amp;$B384)),1,0)</f>
        <v>0</v>
      </c>
      <c r="AW384" s="80" cm="1">
        <f t="array" aca="1" ref="AW384" ca="1">IF(ISERROR(INDIRECT("ｄａｔａ!$"&amp;AW$112&amp;"$"&amp;$B384)),1,0)</f>
        <v>0</v>
      </c>
      <c r="AX384" s="80" cm="1">
        <f t="array" aca="1" ref="AX384" ca="1">IF(ISERROR(INDIRECT("ｄａｔａ!$"&amp;AX$112&amp;"$"&amp;$B384)),1,0)</f>
        <v>0</v>
      </c>
      <c r="AY384" s="80" cm="1">
        <f t="array" aca="1" ref="AY384" ca="1">IF(ISERROR(INDIRECT("ｄａｔａ!$"&amp;AY$112&amp;"$"&amp;$B384)),1,0)</f>
        <v>0</v>
      </c>
      <c r="AZ384" s="80" cm="1">
        <f t="array" aca="1" ref="AZ384" ca="1">IF(ISERROR(INDIRECT("ｄａｔａ!$"&amp;AZ$112&amp;"$"&amp;$B384)),1,0)</f>
        <v>0</v>
      </c>
      <c r="BA384" s="80">
        <f ca="1">IF(SUM($BB382:$BP382,$BB384:$BP384)&gt;0,1,0)</f>
        <v>0</v>
      </c>
      <c r="BB384" s="80" cm="1">
        <f t="array" aca="1" ref="BB384" ca="1">IF(ISERROR(INDIRECT("ｄａｔａ!$"&amp;BB$112&amp;"$"&amp;$B384)),1,0)</f>
        <v>0</v>
      </c>
      <c r="BC384" s="80" cm="1">
        <f t="array" aca="1" ref="BC384" ca="1">IF(ISERROR(INDIRECT("ｄａｔａ!$"&amp;BC$112&amp;"$"&amp;$B384)),1,0)</f>
        <v>0</v>
      </c>
      <c r="BD384" s="80" cm="1">
        <f t="array" aca="1" ref="BD384" ca="1">IF(ISERROR(INDIRECT("ｄａｔａ!$"&amp;BD$112&amp;"$"&amp;$B384)),1,0)</f>
        <v>0</v>
      </c>
      <c r="BE384" s="80" cm="1">
        <f t="array" aca="1" ref="BE384" ca="1">IF(ISERROR(INDIRECT("ｄａｔａ!$"&amp;BE$112&amp;"$"&amp;$B384)),1,0)</f>
        <v>0</v>
      </c>
      <c r="BF384" s="80" cm="1">
        <f t="array" aca="1" ref="BF384" ca="1">IF(ISERROR(INDIRECT("ｄａｔａ!$"&amp;BF$112&amp;"$"&amp;$B384)),1,0)</f>
        <v>0</v>
      </c>
      <c r="BG384" s="80" cm="1">
        <f t="array" aca="1" ref="BG384" ca="1">IF(ISERROR(INDIRECT("ｄａｔａ!$"&amp;BG$112&amp;"$"&amp;$B384)),1,0)</f>
        <v>0</v>
      </c>
      <c r="BH384" s="80" cm="1">
        <f t="array" aca="1" ref="BH384" ca="1">IF(ISERROR(INDIRECT("ｄａｔａ!$"&amp;BH$112&amp;"$"&amp;$B384)),1,0)</f>
        <v>0</v>
      </c>
      <c r="BI384" s="80" cm="1">
        <f t="array" aca="1" ref="BI384" ca="1">IF(ISERROR(INDIRECT("ｄａｔａ!$"&amp;BI$112&amp;"$"&amp;$B384)),1,0)</f>
        <v>0</v>
      </c>
      <c r="BJ384" s="80" cm="1">
        <f t="array" aca="1" ref="BJ384" ca="1">IF(ISERROR(INDIRECT("ｄａｔａ!$"&amp;BJ$112&amp;"$"&amp;$B384)),1,0)</f>
        <v>0</v>
      </c>
      <c r="BK384" s="80" cm="1">
        <f t="array" aca="1" ref="BK384" ca="1">IF(ISERROR(INDIRECT("ｄａｔａ!$"&amp;BK$112&amp;"$"&amp;$B384)),1,0)</f>
        <v>0</v>
      </c>
      <c r="BL384" s="80" cm="1">
        <f t="array" aca="1" ref="BL384" ca="1">IF(ISERROR(INDIRECT("ｄａｔａ!$"&amp;BL$112&amp;"$"&amp;$B384)),1,0)</f>
        <v>0</v>
      </c>
      <c r="BM384" s="80" cm="1">
        <f t="array" aca="1" ref="BM384" ca="1">IF(ISERROR(INDIRECT("ｄａｔａ!$"&amp;BM$112&amp;"$"&amp;$B384)),1,0)</f>
        <v>0</v>
      </c>
      <c r="BN384" s="80" cm="1">
        <f t="array" aca="1" ref="BN384" ca="1">IF(ISERROR(INDIRECT("ｄａｔａ!$"&amp;BN$112&amp;"$"&amp;$B384)),1,0)</f>
        <v>0</v>
      </c>
      <c r="BO384" s="80" cm="1">
        <f t="array" aca="1" ref="BO384" ca="1">IF(ISERROR(INDIRECT("ｄａｔａ!$"&amp;BO$112&amp;"$"&amp;$B384)),1,0)</f>
        <v>0</v>
      </c>
      <c r="BP384" s="80" cm="1">
        <f t="array" aca="1" ref="BP384" ca="1">IF(ISERROR(INDIRECT("ｄａｔａ!$"&amp;BP$112&amp;"$"&amp;$B384)),1,0)</f>
        <v>0</v>
      </c>
    </row>
    <row r="385" spans="1:68" x14ac:dyDescent="0.2">
      <c r="A385" s="80" t="s">
        <v>2386</v>
      </c>
      <c r="B385" s="80">
        <f>VLOOKUP($A385,$A$11:$B$110,2,FALSE)</f>
        <v>75</v>
      </c>
      <c r="C385" s="80" t="s">
        <v>2435</v>
      </c>
      <c r="D385" s="80" cm="1">
        <f t="array" aca="1" ref="D385" ca="1">_xlfn.IFS(D386=1,0,D387=1,0,AND(INDIRECT("ｄａｔａ!$"&amp;D$112&amp;"$"&amp;$B385)&lt;=INDIRECT("kikan!$Q$11"),INDIRECT("ｄａｔａ!$"&amp;D$112&amp;"$"&amp;$B385)&gt;=INDIRECT("kikan!$K$11")),0,TRUE,1)</f>
        <v>0</v>
      </c>
      <c r="F385" s="80">
        <v>0</v>
      </c>
      <c r="G385" s="80">
        <v>0</v>
      </c>
      <c r="H385" s="80">
        <v>0</v>
      </c>
      <c r="I385" s="80" cm="1">
        <f t="array" aca="1" ref="I385" ca="1">_xlfn.IFS(I386=1,0,I387=1,0,INDIRECT("ｄａｔａ!$"&amp;I$112&amp;"$"&amp;$B385)&gt;=INDIRECT("kikan!$I$11"),0,TRUE,1)</f>
        <v>0</v>
      </c>
      <c r="J385" s="80" cm="1">
        <f t="array" aca="1" ref="J385" ca="1">_xlfn.IFS(D388=1,0,I385=1,0,J386=1,0,I387=1,0,J387=1,0,INDIRECT("ｄａｔａ!$"&amp;I$112&amp;"$"&amp;$B385)&gt;INDIRECT("kikan!$I$11"),0,INDIRECT("ｄａｔａ!$"&amp;J$112&amp;"$"&amp;$B385)&gt;=INDIRECT("ｄａｔａ!$"&amp;D$112&amp;"$"&amp;$B385),0,TRUE,1)</f>
        <v>0</v>
      </c>
      <c r="K385" s="80" cm="1">
        <f t="array" aca="1" ref="K385" ca="1">_xlfn.IFS(K386=1,0,K387=1,0,AND(INDIRECT("ｄａｔａ!$"&amp;K$112&amp;"$"&amp;$B386)&gt;0,INDIRECT("ｄａｔａ!$"&amp;K$112&amp;"$"&amp;$B386)&lt;10000),0,TRUE,1)</f>
        <v>0</v>
      </c>
      <c r="L385" s="80" cm="1">
        <f t="array" aca="1" ref="L385" ca="1">_xlfn.IFS(L386=1,0,L387=1,0,INDIRECT("ｄａｔａ!$"&amp;L$112&amp;"$"&amp;$B385)&lt;20000,1,TRUE,0)</f>
        <v>0</v>
      </c>
      <c r="M385" s="80">
        <v>0</v>
      </c>
      <c r="N385" s="80">
        <v>0</v>
      </c>
      <c r="O385" s="80" cm="1">
        <f t="array" aca="1" ref="O385" ca="1">_xlfn.IFS(O388=1,0,INDIRECT("ｄａｔａ!$"&amp;O$112&amp;"$"&amp;$B386)=4,1,TRUE,0)</f>
        <v>0</v>
      </c>
      <c r="P385" s="80" cm="1">
        <f t="array" aca="1" ref="P385" ca="1">_xlfn.IFS(P388=1,0,AND(INDIRECT("ｄａｔａ!$"&amp;P$112&amp;"$"&amp;$B386)&lt;=3,INDIRECT("ｄａｔａ!$"&amp;P$112&amp;"$"&amp;$B386)&gt;0),1,TRUE,0)</f>
        <v>0</v>
      </c>
      <c r="Q385" s="80" cm="1">
        <f t="array" aca="1" ref="Q385" ca="1">_xlfn.IFS(Q388=1,0,INDIRECT("ｄａｔａ!$"&amp;Q$112&amp;"$"&amp;$B385)=1,1,TRUE,0)</f>
        <v>0</v>
      </c>
      <c r="R385" s="80">
        <v>0</v>
      </c>
      <c r="S385" s="80">
        <v>0</v>
      </c>
      <c r="T385" s="80">
        <v>0</v>
      </c>
      <c r="U385" s="80">
        <v>0</v>
      </c>
      <c r="V385" s="80">
        <v>0</v>
      </c>
      <c r="W385" s="80">
        <v>0</v>
      </c>
      <c r="X385" s="80">
        <f ca="1">IF(AND(SUM($Y385:$AO385)=0,17-SUM($Y387:$AO387)&gt;1),1,0)</f>
        <v>0</v>
      </c>
      <c r="Y385" s="80" cm="1">
        <f t="array" aca="1" ref="Y385" ca="1">_xlfn.IFS(Y388=1,0,INDIRECT("ｄａｔａ!$"&amp;Y$112&amp;"$"&amp;$B385)=2,1,TRUE,0)</f>
        <v>0</v>
      </c>
      <c r="Z385" s="80" cm="1">
        <f t="array" aca="1" ref="Z385" ca="1">_xlfn.IFS(Z388=1,0,INDIRECT("ｄａｔａ!$"&amp;Z$112&amp;"$"&amp;$B385)=2,1,TRUE,0)</f>
        <v>0</v>
      </c>
      <c r="AA385" s="80" cm="1">
        <f t="array" aca="1" ref="AA385" ca="1">_xlfn.IFS(AA388=1,0,INDIRECT("ｄａｔａ!$"&amp;AA$112&amp;"$"&amp;$B385)=2,1,TRUE,0)</f>
        <v>0</v>
      </c>
      <c r="AB385" s="80" cm="1">
        <f t="array" aca="1" ref="AB385" ca="1">_xlfn.IFS(AB388=1,0,INDIRECT("ｄａｔａ!$"&amp;AB$112&amp;"$"&amp;$B385)=2,1,TRUE,0)</f>
        <v>0</v>
      </c>
      <c r="AC385" s="80" cm="1">
        <f t="array" aca="1" ref="AC385" ca="1">_xlfn.IFS(AC388=1,0,INDIRECT("ｄａｔａ!$"&amp;AC$112&amp;"$"&amp;$B385)=2,1,TRUE,0)</f>
        <v>0</v>
      </c>
      <c r="AD385" s="80" cm="1">
        <f t="array" aca="1" ref="AD385" ca="1">_xlfn.IFS(AD388=1,0,INDIRECT("ｄａｔａ!$"&amp;AD$112&amp;"$"&amp;$B385)=2,1,TRUE,0)</f>
        <v>0</v>
      </c>
      <c r="AE385" s="80" cm="1">
        <f t="array" aca="1" ref="AE385" ca="1">_xlfn.IFS(AE388=1,0,INDIRECT("ｄａｔａ!$"&amp;AE$112&amp;"$"&amp;$B385)=2,1,TRUE,0)</f>
        <v>0</v>
      </c>
      <c r="AF385" s="80" cm="1">
        <f t="array" aca="1" ref="AF385" ca="1">_xlfn.IFS(AF388=1,0,INDIRECT("ｄａｔａ!$"&amp;AF$112&amp;"$"&amp;$B385)=2,1,TRUE,0)</f>
        <v>0</v>
      </c>
      <c r="AG385" s="80" cm="1">
        <f t="array" aca="1" ref="AG385" ca="1">_xlfn.IFS(AG388=1,0,INDIRECT("ｄａｔａ!$"&amp;AG$112&amp;"$"&amp;$B385)=2,1,TRUE,0)</f>
        <v>0</v>
      </c>
      <c r="AH385" s="80" cm="1">
        <f t="array" aca="1" ref="AH385" ca="1">_xlfn.IFS(AH388=1,0,INDIRECT("ｄａｔａ!$"&amp;AH$112&amp;"$"&amp;$B385)=2,1,TRUE,0)</f>
        <v>0</v>
      </c>
      <c r="AI385" s="80" cm="1">
        <f t="array" aca="1" ref="AI385" ca="1">_xlfn.IFS(AI388=1,0,INDIRECT("ｄａｔａ!$"&amp;AI$112&amp;"$"&amp;$B385)=2,1,TRUE,0)</f>
        <v>0</v>
      </c>
      <c r="AJ385" s="80" cm="1">
        <f t="array" aca="1" ref="AJ385" ca="1">_xlfn.IFS(AJ388=1,0,INDIRECT("ｄａｔａ!$"&amp;AJ$112&amp;"$"&amp;$B385)=2,1,TRUE,0)</f>
        <v>0</v>
      </c>
      <c r="AK385" s="80" cm="1">
        <f t="array" aca="1" ref="AK385" ca="1">_xlfn.IFS(AK388=1,0,INDIRECT("ｄａｔａ!$"&amp;AK$112&amp;"$"&amp;$B385)=2,1,TRUE,0)</f>
        <v>0</v>
      </c>
      <c r="AL385" s="80" cm="1">
        <f t="array" aca="1" ref="AL385" ca="1">_xlfn.IFS(AL388=1,0,INDIRECT("ｄａｔａ!$"&amp;AL$112&amp;"$"&amp;$B385)=2,1,TRUE,0)</f>
        <v>0</v>
      </c>
      <c r="AM385" s="80" cm="1">
        <f t="array" aca="1" ref="AM385" ca="1">_xlfn.IFS(AM388=1,0,INDIRECT("ｄａｔａ!$"&amp;AM$112&amp;"$"&amp;$B385)=2,1,TRUE,0)</f>
        <v>0</v>
      </c>
      <c r="AN385" s="80" cm="1">
        <f t="array" aca="1" ref="AN385" ca="1">_xlfn.IFS(AN388=1,0,INDIRECT("ｄａｔａ!$"&amp;AN$112&amp;"$"&amp;$B385)=2,1,TRUE,0)</f>
        <v>0</v>
      </c>
      <c r="AO385" s="80" cm="1">
        <f t="array" aca="1" ref="AO385" ca="1">_xlfn.IFS(AO388=1,0,INDIRECT("ｄａｔａ!$"&amp;AO$112&amp;"$"&amp;$B385)=2,1,TRUE,0)</f>
        <v>0</v>
      </c>
      <c r="AP385" s="80">
        <f ca="1">IF(AND(SUM($AQ385:$AZ385)=0,10-SUM($AQ387:$AZ387)&gt;1),1,0)</f>
        <v>0</v>
      </c>
      <c r="AQ385" s="80" cm="1">
        <f t="array" aca="1" ref="AQ385" ca="1">_xlfn.IFS(AQ388=1,0,INDIRECT("ｄａｔａ!$"&amp;AQ$112&amp;"$"&amp;$B385)=2,1,TRUE,0)</f>
        <v>0</v>
      </c>
      <c r="AR385" s="80" cm="1">
        <f t="array" aca="1" ref="AR385" ca="1">_xlfn.IFS(AR388=1,0,INDIRECT("ｄａｔａ!$"&amp;AR$112&amp;"$"&amp;$B385)=2,1,TRUE,0)</f>
        <v>0</v>
      </c>
      <c r="AS385" s="80" cm="1">
        <f t="array" aca="1" ref="AS385" ca="1">_xlfn.IFS(AS388=1,0,INDIRECT("ｄａｔａ!$"&amp;AS$112&amp;"$"&amp;$B385)=2,1,TRUE,0)</f>
        <v>0</v>
      </c>
      <c r="AT385" s="80" cm="1">
        <f t="array" aca="1" ref="AT385" ca="1">_xlfn.IFS(AT388=1,0,INDIRECT("ｄａｔａ!$"&amp;AT$112&amp;"$"&amp;$B385)=2,1,TRUE,0)</f>
        <v>0</v>
      </c>
      <c r="AU385" s="80" cm="1">
        <f t="array" aca="1" ref="AU385" ca="1">_xlfn.IFS(AU388=1,0,INDIRECT("ｄａｔａ!$"&amp;AU$112&amp;"$"&amp;$B385)=2,1,TRUE,0)</f>
        <v>0</v>
      </c>
      <c r="AV385" s="80" cm="1">
        <f t="array" aca="1" ref="AV385" ca="1">_xlfn.IFS(AV388=1,0,INDIRECT("ｄａｔａ!$"&amp;AV$112&amp;"$"&amp;$B385)=2,1,TRUE,0)</f>
        <v>0</v>
      </c>
      <c r="AW385" s="80" cm="1">
        <f t="array" aca="1" ref="AW385" ca="1">_xlfn.IFS(AW388=1,0,INDIRECT("ｄａｔａ!$"&amp;AW$112&amp;"$"&amp;$B385)=2,1,TRUE,0)</f>
        <v>0</v>
      </c>
      <c r="AX385" s="80" cm="1">
        <f t="array" aca="1" ref="AX385" ca="1">_xlfn.IFS(AX388=1,0,INDIRECT("ｄａｔａ!$"&amp;AX$112&amp;"$"&amp;$B385)=2,1,TRUE,0)</f>
        <v>0</v>
      </c>
      <c r="AY385" s="80" cm="1">
        <f t="array" aca="1" ref="AY385" ca="1">_xlfn.IFS(AY388=1,0,INDIRECT("ｄａｔａ!$"&amp;AY$112&amp;"$"&amp;$B385)=2,1,TRUE,0)</f>
        <v>0</v>
      </c>
      <c r="AZ385" s="80" cm="1">
        <f t="array" aca="1" ref="AZ385" ca="1">_xlfn.IFS(AZ388=1,0,INDIRECT("ｄａｔａ!$"&amp;AZ$112&amp;"$"&amp;$B385)=2,1,TRUE,0)</f>
        <v>0</v>
      </c>
      <c r="BA385" s="80">
        <f ca="1">IF(AND(SUM($BB385:$BP385)=0,15-SUM($BB387:$BP387)&gt;1),1,0)</f>
        <v>0</v>
      </c>
      <c r="BB385" s="80" cm="1">
        <f t="array" aca="1" ref="BB385" ca="1">_xlfn.IFS(BB388=1,0,INDIRECT("ｄａｔａ!$"&amp;BB$112&amp;"$"&amp;$B385)=2,1,TRUE,0)</f>
        <v>0</v>
      </c>
      <c r="BC385" s="80" cm="1">
        <f t="array" aca="1" ref="BC385" ca="1">_xlfn.IFS(BC388=1,0,INDIRECT("ｄａｔａ!$"&amp;BC$112&amp;"$"&amp;$B385)=2,1,TRUE,0)</f>
        <v>0</v>
      </c>
      <c r="BD385" s="80" cm="1">
        <f t="array" aca="1" ref="BD385" ca="1">_xlfn.IFS(BD388=1,0,INDIRECT("ｄａｔａ!$"&amp;BD$112&amp;"$"&amp;$B385)=2,1,TRUE,0)</f>
        <v>0</v>
      </c>
      <c r="BE385" s="80" cm="1">
        <f t="array" aca="1" ref="BE385" ca="1">_xlfn.IFS(BE388=1,0,INDIRECT("ｄａｔａ!$"&amp;BE$112&amp;"$"&amp;$B385)=2,1,TRUE,0)</f>
        <v>0</v>
      </c>
      <c r="BF385" s="80" cm="1">
        <f t="array" aca="1" ref="BF385" ca="1">_xlfn.IFS(BF388=1,0,INDIRECT("ｄａｔａ!$"&amp;BF$112&amp;"$"&amp;$B385)=2,1,TRUE,0)</f>
        <v>0</v>
      </c>
      <c r="BG385" s="80" cm="1">
        <f t="array" aca="1" ref="BG385" ca="1">_xlfn.IFS(BG388=1,0,INDIRECT("ｄａｔａ!$"&amp;BG$112&amp;"$"&amp;$B385)=2,1,TRUE,0)</f>
        <v>0</v>
      </c>
      <c r="BH385" s="80" cm="1">
        <f t="array" aca="1" ref="BH385" ca="1">_xlfn.IFS(BH388=1,0,INDIRECT("ｄａｔａ!$"&amp;BH$112&amp;"$"&amp;$B385)=2,1,TRUE,0)</f>
        <v>0</v>
      </c>
      <c r="BI385" s="80" cm="1">
        <f t="array" aca="1" ref="BI385" ca="1">_xlfn.IFS(BI388=1,0,INDIRECT("ｄａｔａ!$"&amp;BI$112&amp;"$"&amp;$B385)=2,1,TRUE,0)</f>
        <v>0</v>
      </c>
      <c r="BJ385" s="80" cm="1">
        <f t="array" aca="1" ref="BJ385" ca="1">_xlfn.IFS(BJ388=1,0,INDIRECT("ｄａｔａ!$"&amp;BJ$112&amp;"$"&amp;$B385)=2,1,TRUE,0)</f>
        <v>0</v>
      </c>
      <c r="BK385" s="80" cm="1">
        <f t="array" aca="1" ref="BK385" ca="1">_xlfn.IFS(BK388=1,0,INDIRECT("ｄａｔａ!$"&amp;BK$112&amp;"$"&amp;$B385)=2,1,TRUE,0)</f>
        <v>0</v>
      </c>
      <c r="BL385" s="80" cm="1">
        <f t="array" aca="1" ref="BL385" ca="1">_xlfn.IFS(BL388=1,0,INDIRECT("ｄａｔａ!$"&amp;BL$112&amp;"$"&amp;$B385)=2,1,TRUE,0)</f>
        <v>0</v>
      </c>
      <c r="BM385" s="80" cm="1">
        <f t="array" aca="1" ref="BM385" ca="1">_xlfn.IFS(BM388=1,0,INDIRECT("ｄａｔａ!$"&amp;BM$112&amp;"$"&amp;$B385)=2,1,TRUE,0)</f>
        <v>0</v>
      </c>
      <c r="BN385" s="80" cm="1">
        <f t="array" aca="1" ref="BN385" ca="1">_xlfn.IFS(BN388=1,0,INDIRECT("ｄａｔａ!$"&amp;BN$112&amp;"$"&amp;$B385)=2,1,TRUE,0)</f>
        <v>0</v>
      </c>
      <c r="BO385" s="80" cm="1">
        <f t="array" aca="1" ref="BO385" ca="1">_xlfn.IFS(BO388=1,0,INDIRECT("ｄａｔａ!$"&amp;BO$112&amp;"$"&amp;$B385)=2,1,TRUE,0)</f>
        <v>0</v>
      </c>
      <c r="BP385" s="80" cm="1">
        <f t="array" aca="1" ref="BP385" ca="1">_xlfn.IFS(BP388=1,0,INDIRECT("ｄａｔａ!$"&amp;BP$112&amp;"$"&amp;$B385)=2,1,TRUE,0)</f>
        <v>0</v>
      </c>
    </row>
    <row r="386" spans="1:68" x14ac:dyDescent="0.2">
      <c r="B386" s="80">
        <f>VLOOKUP($A385,$A$11:$B$110,2,FALSE)</f>
        <v>75</v>
      </c>
      <c r="C386" s="80" t="s">
        <v>2437</v>
      </c>
      <c r="D386" s="80" cm="1">
        <f t="array" aca="1" ref="D386" ca="1">_xlfn.IFS(D387=1,0,AND(ISNUMBER(INDIRECT("ｄａｔａ!$"&amp;D$112&amp;"$"&amp;$B386)),INDIRECT("ｄａｔａ!$"&amp;D$112&amp;"$"&amp;$B386)&lt;=12,INDIRECT("ｄａｔａ!$"&amp;D$112&amp;"$"&amp;$B386)&gt;=1),0,TRUE,1)</f>
        <v>1</v>
      </c>
      <c r="F386" s="80">
        <v>0</v>
      </c>
      <c r="G386" s="80">
        <v>0</v>
      </c>
      <c r="H386" s="80">
        <v>0</v>
      </c>
      <c r="I386" s="80" cm="1">
        <f t="array" aca="1" ref="I386" ca="1">_xlfn.IFS(I387=1,0,AND(ISNUMBER(INDIRECT("ｄａｔａ!$"&amp;I$112&amp;"$"&amp;$B386)),LEN(INDIRECT("ｄａｔａ!$"&amp;I$112&amp;"$"&amp;$B386))=4),0,TRUE,1)</f>
        <v>0</v>
      </c>
      <c r="J386" s="80" cm="1">
        <f t="array" aca="1" ref="J386" ca="1">_xlfn.IFS(J387=1,0,AND(ISNUMBER(INDIRECT("ｄａｔａ!$"&amp;J$112&amp;"$"&amp;$B386)),INDIRECT("ｄａｔａ!$"&amp;J$112&amp;"$"&amp;$B386)&lt;=12,INDIRECT("ｄａｔａ!$"&amp;J$112&amp;"$"&amp;$B386)&gt;=1),0,TRUE,1)</f>
        <v>0</v>
      </c>
      <c r="K386" s="80" cm="1">
        <f t="array" aca="1" ref="K386" ca="1">_xlfn.IFS(K387=1,0,ISNUMBER(INDIRECT("ｄａｔａ!$"&amp;K$112&amp;"$"&amp;$B386)),0,TRUE,1)</f>
        <v>0</v>
      </c>
      <c r="L386" s="80" cm="1">
        <f t="array" aca="1" ref="L386" ca="1">_xlfn.IFS(L387=1,0,AND(ISNUMBER(INDIRECT("ｄａｔａ!$"&amp;L$112&amp;"$"&amp;$B386)),INDIRECT("ｄａｔａ!$"&amp;L$112&amp;"$"&amp;$B386)&gt;0),0,TRUE,1)</f>
        <v>0</v>
      </c>
      <c r="M386" s="80" cm="1">
        <f t="array" aca="1" ref="M386" ca="1">_xlfn.IFS(M387=1,0,AND(INDIRECT("ｄａｔａ!$"&amp;M$112&amp;"$"&amp;$B386)&lt;=5,INDIRECT("ｄａｔａ!$"&amp;M$112&amp;"$"&amp;$B386)&gt;0),0,TRUE,1)</f>
        <v>0</v>
      </c>
      <c r="N386" s="80" cm="1">
        <f t="array" aca="1" ref="N386" ca="1">_xlfn.IFS(N387=1,0,AND(INDIRECT("ｄａｔａ!$"&amp;N$112&amp;"$"&amp;$B386)&lt;=2,INDIRECT("ｄａｔａ!$"&amp;N$112&amp;"$"&amp;$B386)&gt;0),0,TRUE,1)</f>
        <v>0</v>
      </c>
      <c r="O386" s="80" cm="1">
        <f t="array" aca="1" ref="O386" ca="1">_xlfn.IFS(O387=1,0,AND(INDIRECT("ｄａｔａ!$"&amp;O$112&amp;"$"&amp;$B386)&lt;=4,INDIRECT("ｄａｔａ!$"&amp;O$112&amp;"$"&amp;$B386)&gt;0),0,TRUE,1)</f>
        <v>0</v>
      </c>
      <c r="P386" s="80" cm="1">
        <f t="array" aca="1" ref="P386" ca="1">_xlfn.IFS(P387=1,0,AND(INDIRECT("ｄａｔａ!$"&amp;P$112&amp;"$"&amp;$B386)&lt;=3,INDIRECT("ｄａｔａ!$"&amp;P$112&amp;"$"&amp;$B386)&gt;0),0,TRUE,1)</f>
        <v>0</v>
      </c>
      <c r="Q386" s="80" cm="1">
        <f t="array" aca="1" ref="Q386" ca="1">_xlfn.IFS(Q387=1,0,AND(INDIRECT("ｄａｔａ!$"&amp;Q$112&amp;"$"&amp;$B386)&lt;=2,INDIRECT("ｄａｔａ!$"&amp;Q$112&amp;"$"&amp;$B386)&gt;0),0,TRUE,1)</f>
        <v>0</v>
      </c>
      <c r="R386" s="80" cm="1">
        <f t="array" aca="1" ref="R386" ca="1">_xlfn.IFS(R387=1,0,AND(INDIRECT("ｄａｔａ!$"&amp;R$112&amp;"$"&amp;$B386)&lt;=10,INDIRECT("ｄａｔａ!$"&amp;R$112&amp;"$"&amp;$B386)&gt;0),0,TRUE,1)</f>
        <v>0</v>
      </c>
      <c r="S386" s="80" cm="1">
        <f t="array" aca="1" ref="S386" ca="1">_xlfn.IFS(S387=1,0,AND(INDIRECT("ｄａｔａ!$"&amp;S$112&amp;"$"&amp;$B386)&lt;=5,INDIRECT("ｄａｔａ!$"&amp;S$112&amp;"$"&amp;$B386)&gt;0),0,TRUE,1)</f>
        <v>0</v>
      </c>
      <c r="T386" s="80" cm="1">
        <f t="array" aca="1" ref="T386" ca="1">_xlfn.IFS(T387=1,0,AND(INDIRECT("ｄａｔａ!$"&amp;T$112&amp;"$"&amp;$B386)&lt;=9,INDIRECT("ｄａｔａ!$"&amp;T$112&amp;"$"&amp;$B386)&gt;0),0,TRUE,1)</f>
        <v>0</v>
      </c>
      <c r="U386" s="80" cm="1">
        <f t="array" aca="1" ref="U386" ca="1">_xlfn.IFS(U387=1,0,ISNUMBER(INDIRECT("ｄａｔａ!$"&amp;U$112&amp;"$"&amp;$B386)),0,TRUE,1)</f>
        <v>0</v>
      </c>
      <c r="V386" s="80" cm="1">
        <f t="array" aca="1" ref="V386" ca="1">_xlfn.IFS(V387=1,0,AND(INDIRECT("ｄａｔａ!$"&amp;V$112&amp;"$"&amp;$B386)&lt;=4,INDIRECT("ｄａｔａ!$"&amp;V$112&amp;"$"&amp;$B386)&gt;0),0,TRUE,1)</f>
        <v>0</v>
      </c>
      <c r="W386" s="80" cm="1">
        <f t="array" aca="1" ref="W386" ca="1">_xlfn.IFS(W387=1,0,AND(INDIRECT("ｄａｔａ!$"&amp;W$112&amp;"$"&amp;$B386)&lt;=2,INDIRECT("ｄａｔａ!$"&amp;W$112&amp;"$"&amp;$B386)&gt;0),0,TRUE,1)</f>
        <v>0</v>
      </c>
      <c r="X386" s="80">
        <f ca="1">IF(SUM($Y385:$AO385)&gt;1,1,0)</f>
        <v>0</v>
      </c>
      <c r="Y386" s="80" cm="1">
        <f t="array" aca="1" ref="Y386" ca="1">_xlfn.IFS(Y388=1,0,Y387=1,0,AND(INDIRECT("ｄａｔａ!$"&amp;Y$112&amp;"$"&amp;$B386)&lt;=2,INDIRECT("ｄａｔａ!$"&amp;Y$112&amp;"$"&amp;$B386)&gt;0),0,TRUE,1)</f>
        <v>0</v>
      </c>
      <c r="Z386" s="80" cm="1">
        <f t="array" aca="1" ref="Z386" ca="1">_xlfn.IFS(Z388=1,0,Z387=1,0,AND(INDIRECT("ｄａｔａ!$"&amp;Z$112&amp;"$"&amp;$B386)&lt;=2,INDIRECT("ｄａｔａ!$"&amp;Z$112&amp;"$"&amp;$B386)&gt;0),0,TRUE,1)</f>
        <v>0</v>
      </c>
      <c r="AA386" s="80" cm="1">
        <f t="array" aca="1" ref="AA386" ca="1">_xlfn.IFS(AA388=1,0,AA387=1,0,AND(INDIRECT("ｄａｔａ!$"&amp;AA$112&amp;"$"&amp;$B386)&lt;=2,INDIRECT("ｄａｔａ!$"&amp;AA$112&amp;"$"&amp;$B386)&gt;0),0,TRUE,1)</f>
        <v>0</v>
      </c>
      <c r="AB386" s="80" cm="1">
        <f t="array" aca="1" ref="AB386" ca="1">_xlfn.IFS(AB388=1,0,AB387=1,0,AND(INDIRECT("ｄａｔａ!$"&amp;AB$112&amp;"$"&amp;$B386)&lt;=2,INDIRECT("ｄａｔａ!$"&amp;AB$112&amp;"$"&amp;$B386)&gt;0),0,TRUE,1)</f>
        <v>0</v>
      </c>
      <c r="AC386" s="80" cm="1">
        <f t="array" aca="1" ref="AC386" ca="1">_xlfn.IFS(AC388=1,0,AC387=1,0,AND(INDIRECT("ｄａｔａ!$"&amp;AC$112&amp;"$"&amp;$B386)&lt;=2,INDIRECT("ｄａｔａ!$"&amp;AC$112&amp;"$"&amp;$B386)&gt;0),0,TRUE,1)</f>
        <v>0</v>
      </c>
      <c r="AD386" s="80" cm="1">
        <f t="array" aca="1" ref="AD386" ca="1">_xlfn.IFS(AD388=1,0,AD387=1,0,AND(INDIRECT("ｄａｔａ!$"&amp;AD$112&amp;"$"&amp;$B386)&lt;=2,INDIRECT("ｄａｔａ!$"&amp;AD$112&amp;"$"&amp;$B386)&gt;0),0,TRUE,1)</f>
        <v>0</v>
      </c>
      <c r="AE386" s="80" cm="1">
        <f t="array" aca="1" ref="AE386" ca="1">_xlfn.IFS(AE388=1,0,AE387=1,0,AND(INDIRECT("ｄａｔａ!$"&amp;AE$112&amp;"$"&amp;$B386)&lt;=2,INDIRECT("ｄａｔａ!$"&amp;AE$112&amp;"$"&amp;$B386)&gt;0),0,TRUE,1)</f>
        <v>0</v>
      </c>
      <c r="AF386" s="80" cm="1">
        <f t="array" aca="1" ref="AF386" ca="1">_xlfn.IFS(AF388=1,0,AF387=1,0,AND(INDIRECT("ｄａｔａ!$"&amp;AF$112&amp;"$"&amp;$B386)&lt;=2,INDIRECT("ｄａｔａ!$"&amp;AF$112&amp;"$"&amp;$B386)&gt;0),0,TRUE,1)</f>
        <v>0</v>
      </c>
      <c r="AG386" s="80" cm="1">
        <f t="array" aca="1" ref="AG386" ca="1">_xlfn.IFS(AG388=1,0,AG387=1,0,AND(INDIRECT("ｄａｔａ!$"&amp;AG$112&amp;"$"&amp;$B386)&lt;=2,INDIRECT("ｄａｔａ!$"&amp;AG$112&amp;"$"&amp;$B386)&gt;0),0,TRUE,1)</f>
        <v>0</v>
      </c>
      <c r="AH386" s="80" cm="1">
        <f t="array" aca="1" ref="AH386" ca="1">_xlfn.IFS(AH388=1,0,AH387=1,0,AND(INDIRECT("ｄａｔａ!$"&amp;AH$112&amp;"$"&amp;$B386)&lt;=2,INDIRECT("ｄａｔａ!$"&amp;AH$112&amp;"$"&amp;$B386)&gt;0),0,TRUE,1)</f>
        <v>0</v>
      </c>
      <c r="AI386" s="80" cm="1">
        <f t="array" aca="1" ref="AI386" ca="1">_xlfn.IFS(AI388=1,0,AI387=1,0,AND(INDIRECT("ｄａｔａ!$"&amp;AI$112&amp;"$"&amp;$B386)&lt;=2,INDIRECT("ｄａｔａ!$"&amp;AI$112&amp;"$"&amp;$B386)&gt;0),0,TRUE,1)</f>
        <v>0</v>
      </c>
      <c r="AJ386" s="80" cm="1">
        <f t="array" aca="1" ref="AJ386" ca="1">_xlfn.IFS(AJ388=1,0,AJ387=1,0,AND(INDIRECT("ｄａｔａ!$"&amp;AJ$112&amp;"$"&amp;$B386)&lt;=2,INDIRECT("ｄａｔａ!$"&amp;AJ$112&amp;"$"&amp;$B386)&gt;0),0,TRUE,1)</f>
        <v>0</v>
      </c>
      <c r="AK386" s="80" cm="1">
        <f t="array" aca="1" ref="AK386" ca="1">_xlfn.IFS(AK388=1,0,AK387=1,0,AND(INDIRECT("ｄａｔａ!$"&amp;AK$112&amp;"$"&amp;$B386)&lt;=2,INDIRECT("ｄａｔａ!$"&amp;AK$112&amp;"$"&amp;$B386)&gt;0),0,TRUE,1)</f>
        <v>0</v>
      </c>
      <c r="AL386" s="80" cm="1">
        <f t="array" aca="1" ref="AL386" ca="1">_xlfn.IFS(AL388=1,0,AL387=1,0,AND(INDIRECT("ｄａｔａ!$"&amp;AL$112&amp;"$"&amp;$B386)&lt;=2,INDIRECT("ｄａｔａ!$"&amp;AL$112&amp;"$"&amp;$B386)&gt;0),0,TRUE,1)</f>
        <v>0</v>
      </c>
      <c r="AM386" s="80" cm="1">
        <f t="array" aca="1" ref="AM386" ca="1">_xlfn.IFS(AM388=1,0,AM387=1,0,AND(INDIRECT("ｄａｔａ!$"&amp;AM$112&amp;"$"&amp;$B386)&lt;=2,INDIRECT("ｄａｔａ!$"&amp;AM$112&amp;"$"&amp;$B386)&gt;0),0,TRUE,1)</f>
        <v>0</v>
      </c>
      <c r="AN386" s="80" cm="1">
        <f t="array" aca="1" ref="AN386" ca="1">_xlfn.IFS(AN388=1,0,AN387=1,0,AND(INDIRECT("ｄａｔａ!$"&amp;AN$112&amp;"$"&amp;$B386)&lt;=2,INDIRECT("ｄａｔａ!$"&amp;AN$112&amp;"$"&amp;$B386)&gt;0),0,TRUE,1)</f>
        <v>0</v>
      </c>
      <c r="AO386" s="80" cm="1">
        <f t="array" aca="1" ref="AO386" ca="1">_xlfn.IFS(AO388=1,0,AO387=1,0,AND(INDIRECT("ｄａｔａ!$"&amp;AO$112&amp;"$"&amp;$B386)&lt;=2,INDIRECT("ｄａｔａ!$"&amp;AO$112&amp;"$"&amp;$B386)&gt;0),0,TRUE,1)</f>
        <v>0</v>
      </c>
      <c r="AP386" s="80">
        <f ca="1">IF(SUM($AQ385:$AZ385)&gt;1,1,0)</f>
        <v>0</v>
      </c>
      <c r="AQ386" s="80" cm="1">
        <f t="array" aca="1" ref="AQ386" ca="1">_xlfn.IFS(AQ388=1,0,AQ387=1,0,AND(INDIRECT("ｄａｔａ!$"&amp;AQ$112&amp;"$"&amp;$B386)&lt;=2,INDIRECT("ｄａｔａ!$"&amp;AQ$112&amp;"$"&amp;$B386)&gt;0),0,TRUE,1)</f>
        <v>0</v>
      </c>
      <c r="AR386" s="80" cm="1">
        <f t="array" aca="1" ref="AR386" ca="1">_xlfn.IFS(AR388=1,0,AR387=1,0,AND(INDIRECT("ｄａｔａ!$"&amp;AR$112&amp;"$"&amp;$B386)&lt;=2,INDIRECT("ｄａｔａ!$"&amp;AR$112&amp;"$"&amp;$B386)&gt;0),0,TRUE,1)</f>
        <v>0</v>
      </c>
      <c r="AS386" s="80" cm="1">
        <f t="array" aca="1" ref="AS386" ca="1">_xlfn.IFS(AS388=1,0,AS387=1,0,AND(INDIRECT("ｄａｔａ!$"&amp;AS$112&amp;"$"&amp;$B386)&lt;=2,INDIRECT("ｄａｔａ!$"&amp;AS$112&amp;"$"&amp;$B386)&gt;0),0,TRUE,1)</f>
        <v>0</v>
      </c>
      <c r="AT386" s="80" cm="1">
        <f t="array" aca="1" ref="AT386" ca="1">_xlfn.IFS(AT388=1,0,AT387=1,0,AND(INDIRECT("ｄａｔａ!$"&amp;AT$112&amp;"$"&amp;$B386)&lt;=2,INDIRECT("ｄａｔａ!$"&amp;AT$112&amp;"$"&amp;$B386)&gt;0),0,TRUE,1)</f>
        <v>0</v>
      </c>
      <c r="AU386" s="80" cm="1">
        <f t="array" aca="1" ref="AU386" ca="1">_xlfn.IFS(AU388=1,0,AU387=1,0,AND(INDIRECT("ｄａｔａ!$"&amp;AU$112&amp;"$"&amp;$B386)&lt;=2,INDIRECT("ｄａｔａ!$"&amp;AU$112&amp;"$"&amp;$B386)&gt;0),0,TRUE,1)</f>
        <v>0</v>
      </c>
      <c r="AV386" s="80" cm="1">
        <f t="array" aca="1" ref="AV386" ca="1">_xlfn.IFS(AV388=1,0,AV387=1,0,AND(INDIRECT("ｄａｔａ!$"&amp;AV$112&amp;"$"&amp;$B386)&lt;=2,INDIRECT("ｄａｔａ!$"&amp;AV$112&amp;"$"&amp;$B386)&gt;0),0,TRUE,1)</f>
        <v>0</v>
      </c>
      <c r="AW386" s="80" cm="1">
        <f t="array" aca="1" ref="AW386" ca="1">_xlfn.IFS(AW388=1,0,AW387=1,0,AND(INDIRECT("ｄａｔａ!$"&amp;AW$112&amp;"$"&amp;$B386)&lt;=2,INDIRECT("ｄａｔａ!$"&amp;AW$112&amp;"$"&amp;$B386)&gt;0),0,TRUE,1)</f>
        <v>0</v>
      </c>
      <c r="AX386" s="80" cm="1">
        <f t="array" aca="1" ref="AX386" ca="1">_xlfn.IFS(AX388=1,0,AX387=1,0,AND(INDIRECT("ｄａｔａ!$"&amp;AX$112&amp;"$"&amp;$B386)&lt;=2,INDIRECT("ｄａｔａ!$"&amp;AX$112&amp;"$"&amp;$B386)&gt;0),0,TRUE,1)</f>
        <v>0</v>
      </c>
      <c r="AY386" s="80" cm="1">
        <f t="array" aca="1" ref="AY386" ca="1">_xlfn.IFS(AY388=1,0,AY387=1,0,AND(INDIRECT("ｄａｔａ!$"&amp;AY$112&amp;"$"&amp;$B386)&lt;=2,INDIRECT("ｄａｔａ!$"&amp;AY$112&amp;"$"&amp;$B386)&gt;0),0,TRUE,1)</f>
        <v>0</v>
      </c>
      <c r="AZ386" s="80" cm="1">
        <f t="array" aca="1" ref="AZ386" ca="1">_xlfn.IFS(AZ388=1,0,AZ387=1,0,AND(INDIRECT("ｄａｔａ!$"&amp;AZ$112&amp;"$"&amp;$B386)&lt;=2,INDIRECT("ｄａｔａ!$"&amp;AZ$112&amp;"$"&amp;$B386)&gt;0),0,TRUE,1)</f>
        <v>0</v>
      </c>
      <c r="BA386" s="80">
        <f ca="1">IF(SUM($BB385:$BP385)&gt;1,1,0)</f>
        <v>0</v>
      </c>
      <c r="BB386" s="80" cm="1">
        <f t="array" aca="1" ref="BB386" ca="1">_xlfn.IFS(BB388=1,0,BB387=1,0,AND(INDIRECT("ｄａｔａ!$"&amp;BB$112&amp;"$"&amp;$B386)&lt;=2,INDIRECT("ｄａｔａ!$"&amp;BB$112&amp;"$"&amp;$B386)&gt;0),0,TRUE,1)</f>
        <v>0</v>
      </c>
      <c r="BC386" s="80" cm="1">
        <f t="array" aca="1" ref="BC386" ca="1">_xlfn.IFS(BC388=1,0,BC387=1,0,AND(INDIRECT("ｄａｔａ!$"&amp;BC$112&amp;"$"&amp;$B386)&lt;=2,INDIRECT("ｄａｔａ!$"&amp;BC$112&amp;"$"&amp;$B386)&gt;0),0,TRUE,1)</f>
        <v>0</v>
      </c>
      <c r="BD386" s="80" cm="1">
        <f t="array" aca="1" ref="BD386" ca="1">_xlfn.IFS(BD388=1,0,BD387=1,0,AND(INDIRECT("ｄａｔａ!$"&amp;BD$112&amp;"$"&amp;$B386)&lt;=2,INDIRECT("ｄａｔａ!$"&amp;BD$112&amp;"$"&amp;$B386)&gt;0),0,TRUE,1)</f>
        <v>0</v>
      </c>
      <c r="BE386" s="80" cm="1">
        <f t="array" aca="1" ref="BE386" ca="1">_xlfn.IFS(BE388=1,0,BE387=1,0,AND(INDIRECT("ｄａｔａ!$"&amp;BE$112&amp;"$"&amp;$B386)&lt;=2,INDIRECT("ｄａｔａ!$"&amp;BE$112&amp;"$"&amp;$B386)&gt;0),0,TRUE,1)</f>
        <v>0</v>
      </c>
      <c r="BF386" s="80" cm="1">
        <f t="array" aca="1" ref="BF386" ca="1">_xlfn.IFS(BF388=1,0,BF387=1,0,AND(INDIRECT("ｄａｔａ!$"&amp;BF$112&amp;"$"&amp;$B386)&lt;=2,INDIRECT("ｄａｔａ!$"&amp;BF$112&amp;"$"&amp;$B386)&gt;0),0,TRUE,1)</f>
        <v>0</v>
      </c>
      <c r="BG386" s="80" cm="1">
        <f t="array" aca="1" ref="BG386" ca="1">_xlfn.IFS(BG388=1,0,BG387=1,0,AND(INDIRECT("ｄａｔａ!$"&amp;BG$112&amp;"$"&amp;$B386)&lt;=2,INDIRECT("ｄａｔａ!$"&amp;BG$112&amp;"$"&amp;$B386)&gt;0),0,TRUE,1)</f>
        <v>0</v>
      </c>
      <c r="BH386" s="80" cm="1">
        <f t="array" aca="1" ref="BH386" ca="1">_xlfn.IFS(BH388=1,0,BH387=1,0,AND(INDIRECT("ｄａｔａ!$"&amp;BH$112&amp;"$"&amp;$B386)&lt;=2,INDIRECT("ｄａｔａ!$"&amp;BH$112&amp;"$"&amp;$B386)&gt;0),0,TRUE,1)</f>
        <v>0</v>
      </c>
      <c r="BI386" s="80" cm="1">
        <f t="array" aca="1" ref="BI386" ca="1">_xlfn.IFS(BI388=1,0,BI387=1,0,AND(INDIRECT("ｄａｔａ!$"&amp;BI$112&amp;"$"&amp;$B386)&lt;=2,INDIRECT("ｄａｔａ!$"&amp;BI$112&amp;"$"&amp;$B386)&gt;0),0,TRUE,1)</f>
        <v>0</v>
      </c>
      <c r="BJ386" s="80" cm="1">
        <f t="array" aca="1" ref="BJ386" ca="1">_xlfn.IFS(BJ388=1,0,BJ387=1,0,AND(INDIRECT("ｄａｔａ!$"&amp;BJ$112&amp;"$"&amp;$B386)&lt;=2,INDIRECT("ｄａｔａ!$"&amp;BJ$112&amp;"$"&amp;$B386)&gt;0),0,TRUE,1)</f>
        <v>0</v>
      </c>
      <c r="BK386" s="80" cm="1">
        <f t="array" aca="1" ref="BK386" ca="1">_xlfn.IFS(BK388=1,0,BK387=1,0,AND(INDIRECT("ｄａｔａ!$"&amp;BK$112&amp;"$"&amp;$B386)&lt;=2,INDIRECT("ｄａｔａ!$"&amp;BK$112&amp;"$"&amp;$B386)&gt;0),0,TRUE,1)</f>
        <v>0</v>
      </c>
      <c r="BL386" s="80" cm="1">
        <f t="array" aca="1" ref="BL386" ca="1">_xlfn.IFS(BL388=1,0,BL387=1,0,AND(INDIRECT("ｄａｔａ!$"&amp;BL$112&amp;"$"&amp;$B386)&lt;=2,INDIRECT("ｄａｔａ!$"&amp;BL$112&amp;"$"&amp;$B386)&gt;0),0,TRUE,1)</f>
        <v>0</v>
      </c>
      <c r="BM386" s="80" cm="1">
        <f t="array" aca="1" ref="BM386" ca="1">_xlfn.IFS(BM388=1,0,BM387=1,0,AND(INDIRECT("ｄａｔａ!$"&amp;BM$112&amp;"$"&amp;$B386)&lt;=2,INDIRECT("ｄａｔａ!$"&amp;BM$112&amp;"$"&amp;$B386)&gt;0),0,TRUE,1)</f>
        <v>0</v>
      </c>
      <c r="BN386" s="80" cm="1">
        <f t="array" aca="1" ref="BN386" ca="1">_xlfn.IFS(BN388=1,0,BN387=1,0,AND(INDIRECT("ｄａｔａ!$"&amp;BN$112&amp;"$"&amp;$B386)&lt;=2,INDIRECT("ｄａｔａ!$"&amp;BN$112&amp;"$"&amp;$B386)&gt;0),0,TRUE,1)</f>
        <v>0</v>
      </c>
      <c r="BO386" s="80" cm="1">
        <f t="array" aca="1" ref="BO386" ca="1">_xlfn.IFS(BO388=1,0,BO387=1,0,AND(INDIRECT("ｄａｔａ!$"&amp;BO$112&amp;"$"&amp;$B386)&lt;=2,INDIRECT("ｄａｔａ!$"&amp;BO$112&amp;"$"&amp;$B386)&gt;0),0,TRUE,1)</f>
        <v>0</v>
      </c>
      <c r="BP386" s="80" cm="1">
        <f t="array" aca="1" ref="BP386" ca="1">_xlfn.IFS(BP388=1,0,BP387=1,0,AND(INDIRECT("ｄａｔａ!$"&amp;BP$112&amp;"$"&amp;$B386)&lt;=2,INDIRECT("ｄａｔａ!$"&amp;BP$112&amp;"$"&amp;$B386)&gt;0),0,TRUE,1)</f>
        <v>0</v>
      </c>
    </row>
    <row r="387" spans="1:68" x14ac:dyDescent="0.2">
      <c r="B387" s="80">
        <f>VLOOKUP($A385,$A$11:$B$110,2,FALSE)</f>
        <v>75</v>
      </c>
      <c r="C387" s="80" t="s">
        <v>2425</v>
      </c>
      <c r="D387" s="80" cm="1">
        <f t="array" aca="1" ref="D387" ca="1">_xlfn.IFS(D388=1,0,TRIM(INDIRECT("ｄａｔａ!$"&amp;D$112&amp;"$"&amp;$B387))="",1,TRIM(INDIRECT("ｄａｔａ!$"&amp;D$112&amp;"$"&amp;$B387))&lt;&gt;"",0)</f>
        <v>0</v>
      </c>
      <c r="F387" s="80" cm="1">
        <f t="array" aca="1" ref="F387" ca="1">_xlfn.IFS(F388=1,0,TRIM(INDIRECT("ｄａｔａ!$"&amp;F$112&amp;"$"&amp;$B387))="",1,TRIM(INDIRECT("ｄａｔａ!$"&amp;F$112&amp;"$"&amp;$B387))&lt;&gt;"",0)</f>
        <v>1</v>
      </c>
      <c r="G387" s="80" cm="1">
        <f t="array" aca="1" ref="G387" ca="1">_xlfn.IFS(G388=1,0,TRIM(INDIRECT("ｄａｔａ!$"&amp;G$112&amp;"$"&amp;$B387))="",1,TRIM(INDIRECT("ｄａｔａ!$"&amp;G$112&amp;"$"&amp;$B387))&lt;&gt;"",0)</f>
        <v>1</v>
      </c>
      <c r="H387" s="80" cm="1">
        <f t="array" aca="1" ref="H387" ca="1">_xlfn.IFS(H388=1,0,TRIM(INDIRECT("ｄａｔａ!$"&amp;H$112&amp;"$"&amp;$B387))="",1,TRIM(INDIRECT("ｄａｔａ!$"&amp;H$112&amp;"$"&amp;$B387))&lt;&gt;"",0)</f>
        <v>1</v>
      </c>
      <c r="I387" s="80" cm="1">
        <f t="array" aca="1" ref="I387" ca="1">_xlfn.IFS(I388=1,0,TRIM(INDIRECT("ｄａｔａ!$"&amp;I$112&amp;"$"&amp;$B387))="",1,TRIM(INDIRECT("ｄａｔａ!$"&amp;I$112&amp;"$"&amp;$B387))&lt;&gt;"",0)</f>
        <v>1</v>
      </c>
      <c r="J387" s="80" cm="1">
        <f t="array" aca="1" ref="J387" ca="1">_xlfn.IFS(J388=1,0,TRIM(INDIRECT("ｄａｔａ!$"&amp;J$112&amp;"$"&amp;$B387))="",1,TRIM(INDIRECT("ｄａｔａ!$"&amp;J$112&amp;"$"&amp;$B387))&lt;&gt;"",0)</f>
        <v>1</v>
      </c>
      <c r="K387" s="80" cm="1">
        <f t="array" aca="1" ref="K387" ca="1">_xlfn.IFS(K388=1,0,TRIM(INDIRECT("ｄａｔａ!$"&amp;K$112&amp;"$"&amp;$B387))="",1,TRIM(INDIRECT("ｄａｔａ!$"&amp;K$112&amp;"$"&amp;$B387))&lt;&gt;"",0)</f>
        <v>1</v>
      </c>
      <c r="L387" s="80" cm="1">
        <f t="array" aca="1" ref="L387" ca="1">_xlfn.IFS(L388=1,0,TRIM(INDIRECT("ｄａｔａ!$"&amp;L$112&amp;"$"&amp;$B387))="",1,TRIM(INDIRECT("ｄａｔａ!$"&amp;L$112&amp;"$"&amp;$B387))&lt;&gt;"",0)</f>
        <v>1</v>
      </c>
      <c r="M387" s="80" cm="1">
        <f t="array" aca="1" ref="M387" ca="1">_xlfn.IFS(M388=1,0,TRIM(INDIRECT("ｄａｔａ!$"&amp;M$112&amp;"$"&amp;$B387))="",1,TRIM(INDIRECT("ｄａｔａ!$"&amp;M$112&amp;"$"&amp;$B387))&lt;&gt;"",0)</f>
        <v>1</v>
      </c>
      <c r="N387" s="80" cm="1">
        <f t="array" aca="1" ref="N387" ca="1">_xlfn.IFS(N388=1,0,TRIM(INDIRECT("ｄａｔａ!$"&amp;N$112&amp;"$"&amp;$B387))="",1,TRIM(INDIRECT("ｄａｔａ!$"&amp;N$112&amp;"$"&amp;$B387))&lt;&gt;"",0)</f>
        <v>1</v>
      </c>
      <c r="O387" s="80" cm="1">
        <f t="array" aca="1" ref="O387" ca="1">_xlfn.IFS(O388=1,0,TRIM(INDIRECT("ｄａｔａ!$"&amp;O$112&amp;"$"&amp;$B387))="",1,TRIM(INDIRECT("ｄａｔａ!$"&amp;O$112&amp;"$"&amp;$B387))&lt;&gt;"",0)</f>
        <v>1</v>
      </c>
      <c r="P387" s="80" cm="1">
        <f t="array" aca="1" ref="P387" ca="1">_xlfn.IFS(P388=1,0,TRIM(INDIRECT("ｄａｔａ!$"&amp;P$112&amp;"$"&amp;$B387))="",1,TRIM(INDIRECT("ｄａｔａ!$"&amp;P$112&amp;"$"&amp;$B387))&lt;&gt;"",0)</f>
        <v>1</v>
      </c>
      <c r="Q387" s="80" cm="1">
        <f t="array" aca="1" ref="Q387" ca="1">_xlfn.IFS(Q388=1,0,TRIM(INDIRECT("ｄａｔａ!$"&amp;Q$112&amp;"$"&amp;$B387))="",1,TRIM(INDIRECT("ｄａｔａ!$"&amp;Q$112&amp;"$"&amp;$B387))&lt;&gt;"",0)</f>
        <v>1</v>
      </c>
      <c r="R387" s="80" cm="1">
        <f t="array" aca="1" ref="R387" ca="1">_xlfn.IFS(R388=1,0,TRIM(INDIRECT("ｄａｔａ!$"&amp;R$112&amp;"$"&amp;$B387))="",1,TRIM(INDIRECT("ｄａｔａ!$"&amp;R$112&amp;"$"&amp;$B387))&lt;&gt;"",0)</f>
        <v>1</v>
      </c>
      <c r="S387" s="80" cm="1">
        <f t="array" aca="1" ref="S387" ca="1">_xlfn.IFS(S388=1,0,TRIM(INDIRECT("ｄａｔａ!$"&amp;S$112&amp;"$"&amp;$B387))="",1,TRIM(INDIRECT("ｄａｔａ!$"&amp;S$112&amp;"$"&amp;$B387))&lt;&gt;"",0)</f>
        <v>1</v>
      </c>
      <c r="T387" s="80" cm="1">
        <f t="array" aca="1" ref="T387" ca="1">_xlfn.IFS(T388=1,0,TRIM(INDIRECT("ｄａｔａ!$"&amp;T$112&amp;"$"&amp;$B387))="",1,TRIM(INDIRECT("ｄａｔａ!$"&amp;T$112&amp;"$"&amp;$B387))&lt;&gt;"",0)</f>
        <v>1</v>
      </c>
      <c r="U387" s="80" cm="1">
        <f t="array" aca="1" ref="U387" ca="1">_xlfn.IFS(U388=1,0,TRIM(INDIRECT("ｄａｔａ!$"&amp;U$112&amp;"$"&amp;$B387))="",1,TRIM(INDIRECT("ｄａｔａ!$"&amp;U$112&amp;"$"&amp;$B387))&lt;&gt;"",0)</f>
        <v>1</v>
      </c>
      <c r="V387" s="80" cm="1">
        <f t="array" aca="1" ref="V387" ca="1">_xlfn.IFS(V388=1,0,TRIM(INDIRECT("ｄａｔａ!$"&amp;V$112&amp;"$"&amp;$B387))="",1,TRIM(INDIRECT("ｄａｔａ!$"&amp;V$112&amp;"$"&amp;$B387))&lt;&gt;"",0)</f>
        <v>1</v>
      </c>
      <c r="W387" s="80" cm="1">
        <f t="array" aca="1" ref="W387" ca="1">_xlfn.IFS(W388=1,0,TRIM(INDIRECT("ｄａｔａ!$"&amp;W$112&amp;"$"&amp;$B387))="",1,TRIM(INDIRECT("ｄａｔａ!$"&amp;W$112&amp;"$"&amp;$B387))&lt;&gt;"",0)</f>
        <v>1</v>
      </c>
      <c r="X387" s="80">
        <f ca="1">IF(SUM($Y387:$AO387)=17,1,0)</f>
        <v>1</v>
      </c>
      <c r="Y387" s="80" cm="1">
        <f t="array" aca="1" ref="Y387" ca="1">_xlfn.IFS(Y388=1,0,TRIM(INDIRECT("ｄａｔａ!$"&amp;Y$112&amp;"$"&amp;$B387))="",1,TRIM(INDIRECT("ｄａｔａ!$"&amp;Y$112&amp;"$"&amp;$B387))&lt;&gt;"",0)</f>
        <v>1</v>
      </c>
      <c r="Z387" s="80" cm="1">
        <f t="array" aca="1" ref="Z387" ca="1">_xlfn.IFS(Z388=1,0,TRIM(INDIRECT("ｄａｔａ!$"&amp;Z$112&amp;"$"&amp;$B387))="",1,TRIM(INDIRECT("ｄａｔａ!$"&amp;Z$112&amp;"$"&amp;$B387))&lt;&gt;"",0)</f>
        <v>1</v>
      </c>
      <c r="AA387" s="80" cm="1">
        <f t="array" aca="1" ref="AA387" ca="1">_xlfn.IFS(AA388=1,0,TRIM(INDIRECT("ｄａｔａ!$"&amp;AA$112&amp;"$"&amp;$B387))="",1,TRIM(INDIRECT("ｄａｔａ!$"&amp;AA$112&amp;"$"&amp;$B387))&lt;&gt;"",0)</f>
        <v>1</v>
      </c>
      <c r="AB387" s="80" cm="1">
        <f t="array" aca="1" ref="AB387" ca="1">_xlfn.IFS(AB388=1,0,TRIM(INDIRECT("ｄａｔａ!$"&amp;AB$112&amp;"$"&amp;$B387))="",1,TRIM(INDIRECT("ｄａｔａ!$"&amp;AB$112&amp;"$"&amp;$B387))&lt;&gt;"",0)</f>
        <v>1</v>
      </c>
      <c r="AC387" s="80" cm="1">
        <f t="array" aca="1" ref="AC387" ca="1">_xlfn.IFS(AC388=1,0,TRIM(INDIRECT("ｄａｔａ!$"&amp;AC$112&amp;"$"&amp;$B387))="",1,TRIM(INDIRECT("ｄａｔａ!$"&amp;AC$112&amp;"$"&amp;$B387))&lt;&gt;"",0)</f>
        <v>1</v>
      </c>
      <c r="AD387" s="80" cm="1">
        <f t="array" aca="1" ref="AD387" ca="1">_xlfn.IFS(AD388=1,0,TRIM(INDIRECT("ｄａｔａ!$"&amp;AD$112&amp;"$"&amp;$B387))="",1,TRIM(INDIRECT("ｄａｔａ!$"&amp;AD$112&amp;"$"&amp;$B387))&lt;&gt;"",0)</f>
        <v>1</v>
      </c>
      <c r="AE387" s="80" cm="1">
        <f t="array" aca="1" ref="AE387" ca="1">_xlfn.IFS(AE388=1,0,TRIM(INDIRECT("ｄａｔａ!$"&amp;AE$112&amp;"$"&amp;$B387))="",1,TRIM(INDIRECT("ｄａｔａ!$"&amp;AE$112&amp;"$"&amp;$B387))&lt;&gt;"",0)</f>
        <v>1</v>
      </c>
      <c r="AF387" s="80" cm="1">
        <f t="array" aca="1" ref="AF387" ca="1">_xlfn.IFS(AF388=1,0,TRIM(INDIRECT("ｄａｔａ!$"&amp;AF$112&amp;"$"&amp;$B387))="",1,TRIM(INDIRECT("ｄａｔａ!$"&amp;AF$112&amp;"$"&amp;$B387))&lt;&gt;"",0)</f>
        <v>1</v>
      </c>
      <c r="AG387" s="80" cm="1">
        <f t="array" aca="1" ref="AG387" ca="1">_xlfn.IFS(AG388=1,0,TRIM(INDIRECT("ｄａｔａ!$"&amp;AG$112&amp;"$"&amp;$B387))="",1,TRIM(INDIRECT("ｄａｔａ!$"&amp;AG$112&amp;"$"&amp;$B387))&lt;&gt;"",0)</f>
        <v>1</v>
      </c>
      <c r="AH387" s="80" cm="1">
        <f t="array" aca="1" ref="AH387" ca="1">_xlfn.IFS(AH388=1,0,TRIM(INDIRECT("ｄａｔａ!$"&amp;AH$112&amp;"$"&amp;$B387))="",1,TRIM(INDIRECT("ｄａｔａ!$"&amp;AH$112&amp;"$"&amp;$B387))&lt;&gt;"",0)</f>
        <v>1</v>
      </c>
      <c r="AI387" s="80" cm="1">
        <f t="array" aca="1" ref="AI387" ca="1">_xlfn.IFS(AI388=1,0,TRIM(INDIRECT("ｄａｔａ!$"&amp;AI$112&amp;"$"&amp;$B387))="",1,TRIM(INDIRECT("ｄａｔａ!$"&amp;AI$112&amp;"$"&amp;$B387))&lt;&gt;"",0)</f>
        <v>1</v>
      </c>
      <c r="AJ387" s="80" cm="1">
        <f t="array" aca="1" ref="AJ387" ca="1">_xlfn.IFS(AJ388=1,0,TRIM(INDIRECT("ｄａｔａ!$"&amp;AJ$112&amp;"$"&amp;$B387))="",1,TRIM(INDIRECT("ｄａｔａ!$"&amp;AJ$112&amp;"$"&amp;$B387))&lt;&gt;"",0)</f>
        <v>1</v>
      </c>
      <c r="AK387" s="80" cm="1">
        <f t="array" aca="1" ref="AK387" ca="1">_xlfn.IFS(AK388=1,0,TRIM(INDIRECT("ｄａｔａ!$"&amp;AK$112&amp;"$"&amp;$B387))="",1,TRIM(INDIRECT("ｄａｔａ!$"&amp;AK$112&amp;"$"&amp;$B387))&lt;&gt;"",0)</f>
        <v>1</v>
      </c>
      <c r="AL387" s="80" cm="1">
        <f t="array" aca="1" ref="AL387" ca="1">_xlfn.IFS(AL388=1,0,TRIM(INDIRECT("ｄａｔａ!$"&amp;AL$112&amp;"$"&amp;$B387))="",1,TRIM(INDIRECT("ｄａｔａ!$"&amp;AL$112&amp;"$"&amp;$B387))&lt;&gt;"",0)</f>
        <v>1</v>
      </c>
      <c r="AM387" s="80" cm="1">
        <f t="array" aca="1" ref="AM387" ca="1">_xlfn.IFS(AM388=1,0,TRIM(INDIRECT("ｄａｔａ!$"&amp;AM$112&amp;"$"&amp;$B387))="",1,TRIM(INDIRECT("ｄａｔａ!$"&amp;AM$112&amp;"$"&amp;$B387))&lt;&gt;"",0)</f>
        <v>1</v>
      </c>
      <c r="AN387" s="80" cm="1">
        <f t="array" aca="1" ref="AN387" ca="1">_xlfn.IFS(AN388=1,0,TRIM(INDIRECT("ｄａｔａ!$"&amp;AN$112&amp;"$"&amp;$B387))="",1,TRIM(INDIRECT("ｄａｔａ!$"&amp;AN$112&amp;"$"&amp;$B387))&lt;&gt;"",0)</f>
        <v>1</v>
      </c>
      <c r="AO387" s="80" cm="1">
        <f t="array" aca="1" ref="AO387" ca="1">_xlfn.IFS(AO388=1,0,TRIM(INDIRECT("ｄａｔａ!$"&amp;AO$112&amp;"$"&amp;$B387))="",1,TRIM(INDIRECT("ｄａｔａ!$"&amp;AO$112&amp;"$"&amp;$B387))&lt;&gt;"",0)</f>
        <v>1</v>
      </c>
      <c r="AP387" s="80">
        <f ca="1">IF(SUM($AQ387:$AZ387)=10,1,0)</f>
        <v>1</v>
      </c>
      <c r="AQ387" s="80" cm="1">
        <f t="array" aca="1" ref="AQ387" ca="1">_xlfn.IFS(AQ388=1,0,TRIM(INDIRECT("ｄａｔａ!$"&amp;AQ$112&amp;"$"&amp;$B387))="",1,TRIM(INDIRECT("ｄａｔａ!$"&amp;AQ$112&amp;"$"&amp;$B387))&lt;&gt;"",0)</f>
        <v>1</v>
      </c>
      <c r="AR387" s="80" cm="1">
        <f t="array" aca="1" ref="AR387" ca="1">_xlfn.IFS(AR388=1,0,TRIM(INDIRECT("ｄａｔａ!$"&amp;AR$112&amp;"$"&amp;$B387))="",1,TRIM(INDIRECT("ｄａｔａ!$"&amp;AR$112&amp;"$"&amp;$B387))&lt;&gt;"",0)</f>
        <v>1</v>
      </c>
      <c r="AS387" s="80" cm="1">
        <f t="array" aca="1" ref="AS387" ca="1">_xlfn.IFS(AS388=1,0,TRIM(INDIRECT("ｄａｔａ!$"&amp;AS$112&amp;"$"&amp;$B387))="",1,TRIM(INDIRECT("ｄａｔａ!$"&amp;AS$112&amp;"$"&amp;$B387))&lt;&gt;"",0)</f>
        <v>1</v>
      </c>
      <c r="AT387" s="80" cm="1">
        <f t="array" aca="1" ref="AT387" ca="1">_xlfn.IFS(AT388=1,0,TRIM(INDIRECT("ｄａｔａ!$"&amp;AT$112&amp;"$"&amp;$B387))="",1,TRIM(INDIRECT("ｄａｔａ!$"&amp;AT$112&amp;"$"&amp;$B387))&lt;&gt;"",0)</f>
        <v>1</v>
      </c>
      <c r="AU387" s="80" cm="1">
        <f t="array" aca="1" ref="AU387" ca="1">_xlfn.IFS(AU388=1,0,TRIM(INDIRECT("ｄａｔａ!$"&amp;AU$112&amp;"$"&amp;$B387))="",1,TRIM(INDIRECT("ｄａｔａ!$"&amp;AU$112&amp;"$"&amp;$B387))&lt;&gt;"",0)</f>
        <v>1</v>
      </c>
      <c r="AV387" s="80" cm="1">
        <f t="array" aca="1" ref="AV387" ca="1">_xlfn.IFS(AV388=1,0,TRIM(INDIRECT("ｄａｔａ!$"&amp;AV$112&amp;"$"&amp;$B387))="",1,TRIM(INDIRECT("ｄａｔａ!$"&amp;AV$112&amp;"$"&amp;$B387))&lt;&gt;"",0)</f>
        <v>1</v>
      </c>
      <c r="AW387" s="80" cm="1">
        <f t="array" aca="1" ref="AW387" ca="1">_xlfn.IFS(AW388=1,0,TRIM(INDIRECT("ｄａｔａ!$"&amp;AW$112&amp;"$"&amp;$B387))="",1,TRIM(INDIRECT("ｄａｔａ!$"&amp;AW$112&amp;"$"&amp;$B387))&lt;&gt;"",0)</f>
        <v>1</v>
      </c>
      <c r="AX387" s="80" cm="1">
        <f t="array" aca="1" ref="AX387" ca="1">_xlfn.IFS(AX388=1,0,TRIM(INDIRECT("ｄａｔａ!$"&amp;AX$112&amp;"$"&amp;$B387))="",1,TRIM(INDIRECT("ｄａｔａ!$"&amp;AX$112&amp;"$"&amp;$B387))&lt;&gt;"",0)</f>
        <v>1</v>
      </c>
      <c r="AY387" s="80" cm="1">
        <f t="array" aca="1" ref="AY387" ca="1">_xlfn.IFS(AY388=1,0,TRIM(INDIRECT("ｄａｔａ!$"&amp;AY$112&amp;"$"&amp;$B387))="",1,TRIM(INDIRECT("ｄａｔａ!$"&amp;AY$112&amp;"$"&amp;$B387))&lt;&gt;"",0)</f>
        <v>1</v>
      </c>
      <c r="AZ387" s="80" cm="1">
        <f t="array" aca="1" ref="AZ387" ca="1">_xlfn.IFS(AZ388=1,0,TRIM(INDIRECT("ｄａｔａ!$"&amp;AZ$112&amp;"$"&amp;$B387))="",1,TRIM(INDIRECT("ｄａｔａ!$"&amp;AZ$112&amp;"$"&amp;$B387))&lt;&gt;"",0)</f>
        <v>1</v>
      </c>
      <c r="BA387" s="80">
        <f ca="1">IF(SUM($BB387:$BP387)=15,1,0)</f>
        <v>1</v>
      </c>
      <c r="BB387" s="80" cm="1">
        <f t="array" aca="1" ref="BB387" ca="1">_xlfn.IFS(BB388=1,0,TRIM(INDIRECT("ｄａｔａ!$"&amp;BB$112&amp;"$"&amp;$B387))="",1,TRIM(INDIRECT("ｄａｔａ!$"&amp;BB$112&amp;"$"&amp;$B387))&lt;&gt;"",0)</f>
        <v>1</v>
      </c>
      <c r="BC387" s="80" cm="1">
        <f t="array" aca="1" ref="BC387" ca="1">_xlfn.IFS(BC388=1,0,TRIM(INDIRECT("ｄａｔａ!$"&amp;BC$112&amp;"$"&amp;$B387))="",1,TRIM(INDIRECT("ｄａｔａ!$"&amp;BC$112&amp;"$"&amp;$B387))&lt;&gt;"",0)</f>
        <v>1</v>
      </c>
      <c r="BD387" s="80" cm="1">
        <f t="array" aca="1" ref="BD387" ca="1">_xlfn.IFS(BD388=1,0,TRIM(INDIRECT("ｄａｔａ!$"&amp;BD$112&amp;"$"&amp;$B387))="",1,TRIM(INDIRECT("ｄａｔａ!$"&amp;BD$112&amp;"$"&amp;$B387))&lt;&gt;"",0)</f>
        <v>1</v>
      </c>
      <c r="BE387" s="80" cm="1">
        <f t="array" aca="1" ref="BE387" ca="1">_xlfn.IFS(BE388=1,0,TRIM(INDIRECT("ｄａｔａ!$"&amp;BE$112&amp;"$"&amp;$B387))="",1,TRIM(INDIRECT("ｄａｔａ!$"&amp;BE$112&amp;"$"&amp;$B387))&lt;&gt;"",0)</f>
        <v>1</v>
      </c>
      <c r="BF387" s="80" cm="1">
        <f t="array" aca="1" ref="BF387" ca="1">_xlfn.IFS(BF388=1,0,TRIM(INDIRECT("ｄａｔａ!$"&amp;BF$112&amp;"$"&amp;$B387))="",1,TRIM(INDIRECT("ｄａｔａ!$"&amp;BF$112&amp;"$"&amp;$B387))&lt;&gt;"",0)</f>
        <v>1</v>
      </c>
      <c r="BG387" s="80" cm="1">
        <f t="array" aca="1" ref="BG387" ca="1">_xlfn.IFS(BG388=1,0,TRIM(INDIRECT("ｄａｔａ!$"&amp;BG$112&amp;"$"&amp;$B387))="",1,TRIM(INDIRECT("ｄａｔａ!$"&amp;BG$112&amp;"$"&amp;$B387))&lt;&gt;"",0)</f>
        <v>1</v>
      </c>
      <c r="BH387" s="80" cm="1">
        <f t="array" aca="1" ref="BH387" ca="1">_xlfn.IFS(BH388=1,0,TRIM(INDIRECT("ｄａｔａ!$"&amp;BH$112&amp;"$"&amp;$B387))="",1,TRIM(INDIRECT("ｄａｔａ!$"&amp;BH$112&amp;"$"&amp;$B387))&lt;&gt;"",0)</f>
        <v>1</v>
      </c>
      <c r="BI387" s="80" cm="1">
        <f t="array" aca="1" ref="BI387" ca="1">_xlfn.IFS(BI388=1,0,TRIM(INDIRECT("ｄａｔａ!$"&amp;BI$112&amp;"$"&amp;$B387))="",1,TRIM(INDIRECT("ｄａｔａ!$"&amp;BI$112&amp;"$"&amp;$B387))&lt;&gt;"",0)</f>
        <v>1</v>
      </c>
      <c r="BJ387" s="80" cm="1">
        <f t="array" aca="1" ref="BJ387" ca="1">_xlfn.IFS(BJ388=1,0,TRIM(INDIRECT("ｄａｔａ!$"&amp;BJ$112&amp;"$"&amp;$B387))="",1,TRIM(INDIRECT("ｄａｔａ!$"&amp;BJ$112&amp;"$"&amp;$B387))&lt;&gt;"",0)</f>
        <v>1</v>
      </c>
      <c r="BK387" s="80" cm="1">
        <f t="array" aca="1" ref="BK387" ca="1">_xlfn.IFS(BK388=1,0,TRIM(INDIRECT("ｄａｔａ!$"&amp;BK$112&amp;"$"&amp;$B387))="",1,TRIM(INDIRECT("ｄａｔａ!$"&amp;BK$112&amp;"$"&amp;$B387))&lt;&gt;"",0)</f>
        <v>1</v>
      </c>
      <c r="BL387" s="80" cm="1">
        <f t="array" aca="1" ref="BL387" ca="1">_xlfn.IFS(BL388=1,0,TRIM(INDIRECT("ｄａｔａ!$"&amp;BL$112&amp;"$"&amp;$B387))="",1,TRIM(INDIRECT("ｄａｔａ!$"&amp;BL$112&amp;"$"&amp;$B387))&lt;&gt;"",0)</f>
        <v>1</v>
      </c>
      <c r="BM387" s="80" cm="1">
        <f t="array" aca="1" ref="BM387" ca="1">_xlfn.IFS(BM388=1,0,TRIM(INDIRECT("ｄａｔａ!$"&amp;BM$112&amp;"$"&amp;$B387))="",1,TRIM(INDIRECT("ｄａｔａ!$"&amp;BM$112&amp;"$"&amp;$B387))&lt;&gt;"",0)</f>
        <v>1</v>
      </c>
      <c r="BN387" s="80" cm="1">
        <f t="array" aca="1" ref="BN387" ca="1">_xlfn.IFS(BN388=1,0,TRIM(INDIRECT("ｄａｔａ!$"&amp;BN$112&amp;"$"&amp;$B387))="",1,TRIM(INDIRECT("ｄａｔａ!$"&amp;BN$112&amp;"$"&amp;$B387))&lt;&gt;"",0)</f>
        <v>1</v>
      </c>
      <c r="BO387" s="80" cm="1">
        <f t="array" aca="1" ref="BO387" ca="1">_xlfn.IFS(BO388=1,0,TRIM(INDIRECT("ｄａｔａ!$"&amp;BO$112&amp;"$"&amp;$B387))="",1,TRIM(INDIRECT("ｄａｔａ!$"&amp;BO$112&amp;"$"&amp;$B387))&lt;&gt;"",0)</f>
        <v>1</v>
      </c>
      <c r="BP387" s="80" cm="1">
        <f t="array" aca="1" ref="BP387" ca="1">_xlfn.IFS(BP388=1,0,TRIM(INDIRECT("ｄａｔａ!$"&amp;BP$112&amp;"$"&amp;$B387))="",1,TRIM(INDIRECT("ｄａｔａ!$"&amp;BP$112&amp;"$"&amp;$B387))&lt;&gt;"",0)</f>
        <v>1</v>
      </c>
    </row>
    <row r="388" spans="1:68" x14ac:dyDescent="0.2">
      <c r="B388" s="80">
        <f>VLOOKUP($A385,$A$11:$B$110,2,FALSE)</f>
        <v>75</v>
      </c>
      <c r="C388" s="80" t="s">
        <v>2430</v>
      </c>
      <c r="D388" s="80" cm="1">
        <f t="array" aca="1" ref="D388" ca="1">IF(ISERROR(INDIRECT("ｄａｔａ!$"&amp;D$112&amp;"$"&amp;$B388)),1,0)</f>
        <v>0</v>
      </c>
      <c r="F388" s="80" cm="1">
        <f t="array" aca="1" ref="F388" ca="1">IF(ISERROR(INDIRECT("ｄａｔａ!$"&amp;F$112&amp;"$"&amp;$B388)),1,0)</f>
        <v>0</v>
      </c>
      <c r="G388" s="80" cm="1">
        <f t="array" aca="1" ref="G388" ca="1">IF(ISERROR(INDIRECT("ｄａｔａ!$"&amp;G$112&amp;"$"&amp;$B388)),1,0)</f>
        <v>0</v>
      </c>
      <c r="H388" s="80" cm="1">
        <f t="array" aca="1" ref="H388" ca="1">IF(ISERROR(INDIRECT("ｄａｔａ!$"&amp;H$112&amp;"$"&amp;$B388)),1,0)</f>
        <v>0</v>
      </c>
      <c r="I388" s="80" cm="1">
        <f t="array" aca="1" ref="I388" ca="1">IF(ISERROR(INDIRECT("ｄａｔａ!$"&amp;I$112&amp;"$"&amp;$B388)),1,0)</f>
        <v>0</v>
      </c>
      <c r="J388" s="80" cm="1">
        <f t="array" aca="1" ref="J388" ca="1">IF(ISERROR(INDIRECT("ｄａｔａ!$"&amp;J$112&amp;"$"&amp;$B388)),1,0)</f>
        <v>0</v>
      </c>
      <c r="K388" s="80" cm="1">
        <f t="array" aca="1" ref="K388" ca="1">IF(ISERROR(INDIRECT("ｄａｔａ!$"&amp;K$112&amp;"$"&amp;$B388)),1,0)</f>
        <v>0</v>
      </c>
      <c r="L388" s="80" cm="1">
        <f t="array" aca="1" ref="L388" ca="1">IF(ISERROR(INDIRECT("ｄａｔａ!$"&amp;L$112&amp;"$"&amp;$B388)),1,0)</f>
        <v>0</v>
      </c>
      <c r="M388" s="80" cm="1">
        <f t="array" aca="1" ref="M388" ca="1">IF(ISERROR(INDIRECT("ｄａｔａ!$"&amp;M$112&amp;"$"&amp;$B388)),1,0)</f>
        <v>0</v>
      </c>
      <c r="N388" s="80" cm="1">
        <f t="array" aca="1" ref="N388" ca="1">IF(ISERROR(INDIRECT("ｄａｔａ!$"&amp;N$112&amp;"$"&amp;$B388)),1,0)</f>
        <v>0</v>
      </c>
      <c r="O388" s="80" cm="1">
        <f t="array" aca="1" ref="O388" ca="1">IF(ISERROR(INDIRECT("ｄａｔａ!$"&amp;O$112&amp;"$"&amp;$B388)),1,0)</f>
        <v>0</v>
      </c>
      <c r="P388" s="80" cm="1">
        <f t="array" aca="1" ref="P388" ca="1">IF(ISERROR(INDIRECT("ｄａｔａ!$"&amp;P$112&amp;"$"&amp;$B388)),1,0)</f>
        <v>0</v>
      </c>
      <c r="Q388" s="80" cm="1">
        <f t="array" aca="1" ref="Q388" ca="1">IF(ISERROR(INDIRECT("ｄａｔａ!$"&amp;Q$112&amp;"$"&amp;$B388)),1,0)</f>
        <v>0</v>
      </c>
      <c r="R388" s="80" cm="1">
        <f t="array" aca="1" ref="R388" ca="1">IF(ISERROR(INDIRECT("ｄａｔａ!$"&amp;R$112&amp;"$"&amp;$B388)),1,0)</f>
        <v>0</v>
      </c>
      <c r="S388" s="80" cm="1">
        <f t="array" aca="1" ref="S388" ca="1">IF(ISERROR(INDIRECT("ｄａｔａ!$"&amp;S$112&amp;"$"&amp;$B388)),1,0)</f>
        <v>0</v>
      </c>
      <c r="T388" s="80" cm="1">
        <f t="array" aca="1" ref="T388" ca="1">IF(ISERROR(INDIRECT("ｄａｔａ!$"&amp;T$112&amp;"$"&amp;$B388)),1,0)</f>
        <v>0</v>
      </c>
      <c r="U388" s="80" cm="1">
        <f t="array" aca="1" ref="U388" ca="1">IF(ISERROR(INDIRECT("ｄａｔａ!$"&amp;U$112&amp;"$"&amp;$B388)),1,0)</f>
        <v>0</v>
      </c>
      <c r="V388" s="80" cm="1">
        <f t="array" aca="1" ref="V388" ca="1">IF(ISERROR(INDIRECT("ｄａｔａ!$"&amp;V$112&amp;"$"&amp;$B388)),1,0)</f>
        <v>0</v>
      </c>
      <c r="W388" s="80" cm="1">
        <f t="array" aca="1" ref="W388" ca="1">IF(ISERROR(INDIRECT("ｄａｔａ!$"&amp;W$112&amp;"$"&amp;$B388)),1,0)</f>
        <v>0</v>
      </c>
      <c r="X388" s="80">
        <f ca="1">IF(SUM($Y386:$AO386,$Y388:$AO388)&gt;0,1,0)</f>
        <v>0</v>
      </c>
      <c r="Y388" s="80" cm="1">
        <f t="array" aca="1" ref="Y388" ca="1">IF(ISERROR(INDIRECT("ｄａｔａ!$"&amp;Y$112&amp;"$"&amp;$B388)),1,0)</f>
        <v>0</v>
      </c>
      <c r="Z388" s="80" cm="1">
        <f t="array" aca="1" ref="Z388" ca="1">IF(ISERROR(INDIRECT("ｄａｔａ!$"&amp;Z$112&amp;"$"&amp;$B388)),1,0)</f>
        <v>0</v>
      </c>
      <c r="AA388" s="80" cm="1">
        <f t="array" aca="1" ref="AA388" ca="1">IF(ISERROR(INDIRECT("ｄａｔａ!$"&amp;AA$112&amp;"$"&amp;$B388)),1,0)</f>
        <v>0</v>
      </c>
      <c r="AB388" s="80" cm="1">
        <f t="array" aca="1" ref="AB388" ca="1">IF(ISERROR(INDIRECT("ｄａｔａ!$"&amp;AB$112&amp;"$"&amp;$B388)),1,0)</f>
        <v>0</v>
      </c>
      <c r="AC388" s="80" cm="1">
        <f t="array" aca="1" ref="AC388" ca="1">IF(ISERROR(INDIRECT("ｄａｔａ!$"&amp;AC$112&amp;"$"&amp;$B388)),1,0)</f>
        <v>0</v>
      </c>
      <c r="AD388" s="80" cm="1">
        <f t="array" aca="1" ref="AD388" ca="1">IF(ISERROR(INDIRECT("ｄａｔａ!$"&amp;AD$112&amp;"$"&amp;$B388)),1,0)</f>
        <v>0</v>
      </c>
      <c r="AE388" s="80" cm="1">
        <f t="array" aca="1" ref="AE388" ca="1">IF(ISERROR(INDIRECT("ｄａｔａ!$"&amp;AE$112&amp;"$"&amp;$B388)),1,0)</f>
        <v>0</v>
      </c>
      <c r="AF388" s="80" cm="1">
        <f t="array" aca="1" ref="AF388" ca="1">IF(ISERROR(INDIRECT("ｄａｔａ!$"&amp;AF$112&amp;"$"&amp;$B388)),1,0)</f>
        <v>0</v>
      </c>
      <c r="AG388" s="80" cm="1">
        <f t="array" aca="1" ref="AG388" ca="1">IF(ISERROR(INDIRECT("ｄａｔａ!$"&amp;AG$112&amp;"$"&amp;$B388)),1,0)</f>
        <v>0</v>
      </c>
      <c r="AH388" s="80" cm="1">
        <f t="array" aca="1" ref="AH388" ca="1">IF(ISERROR(INDIRECT("ｄａｔａ!$"&amp;AH$112&amp;"$"&amp;$B388)),1,0)</f>
        <v>0</v>
      </c>
      <c r="AI388" s="80" cm="1">
        <f t="array" aca="1" ref="AI388" ca="1">IF(ISERROR(INDIRECT("ｄａｔａ!$"&amp;AI$112&amp;"$"&amp;$B388)),1,0)</f>
        <v>0</v>
      </c>
      <c r="AJ388" s="80" cm="1">
        <f t="array" aca="1" ref="AJ388" ca="1">IF(ISERROR(INDIRECT("ｄａｔａ!$"&amp;AJ$112&amp;"$"&amp;$B388)),1,0)</f>
        <v>0</v>
      </c>
      <c r="AK388" s="80" cm="1">
        <f t="array" aca="1" ref="AK388" ca="1">IF(ISERROR(INDIRECT("ｄａｔａ!$"&amp;AK$112&amp;"$"&amp;$B388)),1,0)</f>
        <v>0</v>
      </c>
      <c r="AL388" s="80" cm="1">
        <f t="array" aca="1" ref="AL388" ca="1">IF(ISERROR(INDIRECT("ｄａｔａ!$"&amp;AL$112&amp;"$"&amp;$B388)),1,0)</f>
        <v>0</v>
      </c>
      <c r="AM388" s="80" cm="1">
        <f t="array" aca="1" ref="AM388" ca="1">IF(ISERROR(INDIRECT("ｄａｔａ!$"&amp;AM$112&amp;"$"&amp;$B388)),1,0)</f>
        <v>0</v>
      </c>
      <c r="AN388" s="80" cm="1">
        <f t="array" aca="1" ref="AN388" ca="1">IF(ISERROR(INDIRECT("ｄａｔａ!$"&amp;AN$112&amp;"$"&amp;$B388)),1,0)</f>
        <v>0</v>
      </c>
      <c r="AO388" s="80" cm="1">
        <f t="array" aca="1" ref="AO388" ca="1">IF(ISERROR(INDIRECT("ｄａｔａ!$"&amp;AO$112&amp;"$"&amp;$B388)),1,0)</f>
        <v>0</v>
      </c>
      <c r="AP388" s="80">
        <f ca="1">IF(SUM($AQ386:$AZ386,$AQ388:$AZ388)&gt;0,1,0)</f>
        <v>0</v>
      </c>
      <c r="AQ388" s="80" cm="1">
        <f t="array" aca="1" ref="AQ388" ca="1">IF(ISERROR(INDIRECT("ｄａｔａ!$"&amp;AQ$112&amp;"$"&amp;$B388)),1,0)</f>
        <v>0</v>
      </c>
      <c r="AR388" s="80" cm="1">
        <f t="array" aca="1" ref="AR388" ca="1">IF(ISERROR(INDIRECT("ｄａｔａ!$"&amp;AR$112&amp;"$"&amp;$B388)),1,0)</f>
        <v>0</v>
      </c>
      <c r="AS388" s="80" cm="1">
        <f t="array" aca="1" ref="AS388" ca="1">IF(ISERROR(INDIRECT("ｄａｔａ!$"&amp;AS$112&amp;"$"&amp;$B388)),1,0)</f>
        <v>0</v>
      </c>
      <c r="AT388" s="80" cm="1">
        <f t="array" aca="1" ref="AT388" ca="1">IF(ISERROR(INDIRECT("ｄａｔａ!$"&amp;AT$112&amp;"$"&amp;$B388)),1,0)</f>
        <v>0</v>
      </c>
      <c r="AU388" s="80" cm="1">
        <f t="array" aca="1" ref="AU388" ca="1">IF(ISERROR(INDIRECT("ｄａｔａ!$"&amp;AU$112&amp;"$"&amp;$B388)),1,0)</f>
        <v>0</v>
      </c>
      <c r="AV388" s="80" cm="1">
        <f t="array" aca="1" ref="AV388" ca="1">IF(ISERROR(INDIRECT("ｄａｔａ!$"&amp;AV$112&amp;"$"&amp;$B388)),1,0)</f>
        <v>0</v>
      </c>
      <c r="AW388" s="80" cm="1">
        <f t="array" aca="1" ref="AW388" ca="1">IF(ISERROR(INDIRECT("ｄａｔａ!$"&amp;AW$112&amp;"$"&amp;$B388)),1,0)</f>
        <v>0</v>
      </c>
      <c r="AX388" s="80" cm="1">
        <f t="array" aca="1" ref="AX388" ca="1">IF(ISERROR(INDIRECT("ｄａｔａ!$"&amp;AX$112&amp;"$"&amp;$B388)),1,0)</f>
        <v>0</v>
      </c>
      <c r="AY388" s="80" cm="1">
        <f t="array" aca="1" ref="AY388" ca="1">IF(ISERROR(INDIRECT("ｄａｔａ!$"&amp;AY$112&amp;"$"&amp;$B388)),1,0)</f>
        <v>0</v>
      </c>
      <c r="AZ388" s="80" cm="1">
        <f t="array" aca="1" ref="AZ388" ca="1">IF(ISERROR(INDIRECT("ｄａｔａ!$"&amp;AZ$112&amp;"$"&amp;$B388)),1,0)</f>
        <v>0</v>
      </c>
      <c r="BA388" s="80">
        <f ca="1">IF(SUM($BB386:$BP386,$BB388:$BP388)&gt;0,1,0)</f>
        <v>0</v>
      </c>
      <c r="BB388" s="80" cm="1">
        <f t="array" aca="1" ref="BB388" ca="1">IF(ISERROR(INDIRECT("ｄａｔａ!$"&amp;BB$112&amp;"$"&amp;$B388)),1,0)</f>
        <v>0</v>
      </c>
      <c r="BC388" s="80" cm="1">
        <f t="array" aca="1" ref="BC388" ca="1">IF(ISERROR(INDIRECT("ｄａｔａ!$"&amp;BC$112&amp;"$"&amp;$B388)),1,0)</f>
        <v>0</v>
      </c>
      <c r="BD388" s="80" cm="1">
        <f t="array" aca="1" ref="BD388" ca="1">IF(ISERROR(INDIRECT("ｄａｔａ!$"&amp;BD$112&amp;"$"&amp;$B388)),1,0)</f>
        <v>0</v>
      </c>
      <c r="BE388" s="80" cm="1">
        <f t="array" aca="1" ref="BE388" ca="1">IF(ISERROR(INDIRECT("ｄａｔａ!$"&amp;BE$112&amp;"$"&amp;$B388)),1,0)</f>
        <v>0</v>
      </c>
      <c r="BF388" s="80" cm="1">
        <f t="array" aca="1" ref="BF388" ca="1">IF(ISERROR(INDIRECT("ｄａｔａ!$"&amp;BF$112&amp;"$"&amp;$B388)),1,0)</f>
        <v>0</v>
      </c>
      <c r="BG388" s="80" cm="1">
        <f t="array" aca="1" ref="BG388" ca="1">IF(ISERROR(INDIRECT("ｄａｔａ!$"&amp;BG$112&amp;"$"&amp;$B388)),1,0)</f>
        <v>0</v>
      </c>
      <c r="BH388" s="80" cm="1">
        <f t="array" aca="1" ref="BH388" ca="1">IF(ISERROR(INDIRECT("ｄａｔａ!$"&amp;BH$112&amp;"$"&amp;$B388)),1,0)</f>
        <v>0</v>
      </c>
      <c r="BI388" s="80" cm="1">
        <f t="array" aca="1" ref="BI388" ca="1">IF(ISERROR(INDIRECT("ｄａｔａ!$"&amp;BI$112&amp;"$"&amp;$B388)),1,0)</f>
        <v>0</v>
      </c>
      <c r="BJ388" s="80" cm="1">
        <f t="array" aca="1" ref="BJ388" ca="1">IF(ISERROR(INDIRECT("ｄａｔａ!$"&amp;BJ$112&amp;"$"&amp;$B388)),1,0)</f>
        <v>0</v>
      </c>
      <c r="BK388" s="80" cm="1">
        <f t="array" aca="1" ref="BK388" ca="1">IF(ISERROR(INDIRECT("ｄａｔａ!$"&amp;BK$112&amp;"$"&amp;$B388)),1,0)</f>
        <v>0</v>
      </c>
      <c r="BL388" s="80" cm="1">
        <f t="array" aca="1" ref="BL388" ca="1">IF(ISERROR(INDIRECT("ｄａｔａ!$"&amp;BL$112&amp;"$"&amp;$B388)),1,0)</f>
        <v>0</v>
      </c>
      <c r="BM388" s="80" cm="1">
        <f t="array" aca="1" ref="BM388" ca="1">IF(ISERROR(INDIRECT("ｄａｔａ!$"&amp;BM$112&amp;"$"&amp;$B388)),1,0)</f>
        <v>0</v>
      </c>
      <c r="BN388" s="80" cm="1">
        <f t="array" aca="1" ref="BN388" ca="1">IF(ISERROR(INDIRECT("ｄａｔａ!$"&amp;BN$112&amp;"$"&amp;$B388)),1,0)</f>
        <v>0</v>
      </c>
      <c r="BO388" s="80" cm="1">
        <f t="array" aca="1" ref="BO388" ca="1">IF(ISERROR(INDIRECT("ｄａｔａ!$"&amp;BO$112&amp;"$"&amp;$B388)),1,0)</f>
        <v>0</v>
      </c>
      <c r="BP388" s="80" cm="1">
        <f t="array" aca="1" ref="BP388" ca="1">IF(ISERROR(INDIRECT("ｄａｔａ!$"&amp;BP$112&amp;"$"&amp;$B388)),1,0)</f>
        <v>0</v>
      </c>
    </row>
    <row r="389" spans="1:68" x14ac:dyDescent="0.2">
      <c r="A389" s="80" t="s">
        <v>2387</v>
      </c>
      <c r="B389" s="80">
        <f>VLOOKUP($A389,$A$11:$B$110,2,FALSE)</f>
        <v>76</v>
      </c>
      <c r="C389" s="80" t="s">
        <v>2435</v>
      </c>
      <c r="D389" s="80" cm="1">
        <f t="array" aca="1" ref="D389" ca="1">_xlfn.IFS(D390=1,0,D391=1,0,AND(INDIRECT("ｄａｔａ!$"&amp;D$112&amp;"$"&amp;$B389)&lt;=INDIRECT("kikan!$Q$11"),INDIRECT("ｄａｔａ!$"&amp;D$112&amp;"$"&amp;$B389)&gt;=INDIRECT("kikan!$K$11")),0,TRUE,1)</f>
        <v>0</v>
      </c>
      <c r="F389" s="80">
        <v>0</v>
      </c>
      <c r="G389" s="80">
        <v>0</v>
      </c>
      <c r="H389" s="80">
        <v>0</v>
      </c>
      <c r="I389" s="80" cm="1">
        <f t="array" aca="1" ref="I389" ca="1">_xlfn.IFS(I390=1,0,I391=1,0,INDIRECT("ｄａｔａ!$"&amp;I$112&amp;"$"&amp;$B389)&gt;=INDIRECT("kikan!$I$11"),0,TRUE,1)</f>
        <v>0</v>
      </c>
      <c r="J389" s="80" cm="1">
        <f t="array" aca="1" ref="J389" ca="1">_xlfn.IFS(D392=1,0,I389=1,0,J390=1,0,I391=1,0,J391=1,0,INDIRECT("ｄａｔａ!$"&amp;I$112&amp;"$"&amp;$B389)&gt;INDIRECT("kikan!$I$11"),0,INDIRECT("ｄａｔａ!$"&amp;J$112&amp;"$"&amp;$B389)&gt;=INDIRECT("ｄａｔａ!$"&amp;D$112&amp;"$"&amp;$B389),0,TRUE,1)</f>
        <v>0</v>
      </c>
      <c r="K389" s="80" cm="1">
        <f t="array" aca="1" ref="K389" ca="1">_xlfn.IFS(K390=1,0,K391=1,0,AND(INDIRECT("ｄａｔａ!$"&amp;K$112&amp;"$"&amp;$B390)&gt;0,INDIRECT("ｄａｔａ!$"&amp;K$112&amp;"$"&amp;$B390)&lt;10000),0,TRUE,1)</f>
        <v>0</v>
      </c>
      <c r="L389" s="80" cm="1">
        <f t="array" aca="1" ref="L389" ca="1">_xlfn.IFS(L390=1,0,L391=1,0,INDIRECT("ｄａｔａ!$"&amp;L$112&amp;"$"&amp;$B389)&lt;20000,1,TRUE,0)</f>
        <v>0</v>
      </c>
      <c r="M389" s="80">
        <v>0</v>
      </c>
      <c r="N389" s="80">
        <v>0</v>
      </c>
      <c r="O389" s="80" cm="1">
        <f t="array" aca="1" ref="O389" ca="1">_xlfn.IFS(O392=1,0,INDIRECT("ｄａｔａ!$"&amp;O$112&amp;"$"&amp;$B390)=4,1,TRUE,0)</f>
        <v>0</v>
      </c>
      <c r="P389" s="80" cm="1">
        <f t="array" aca="1" ref="P389" ca="1">_xlfn.IFS(P392=1,0,AND(INDIRECT("ｄａｔａ!$"&amp;P$112&amp;"$"&amp;$B390)&lt;=3,INDIRECT("ｄａｔａ!$"&amp;P$112&amp;"$"&amp;$B390)&gt;0),1,TRUE,0)</f>
        <v>0</v>
      </c>
      <c r="Q389" s="80" cm="1">
        <f t="array" aca="1" ref="Q389" ca="1">_xlfn.IFS(Q392=1,0,INDIRECT("ｄａｔａ!$"&amp;Q$112&amp;"$"&amp;$B389)=1,1,TRUE,0)</f>
        <v>0</v>
      </c>
      <c r="R389" s="80">
        <v>0</v>
      </c>
      <c r="S389" s="80">
        <v>0</v>
      </c>
      <c r="T389" s="80">
        <v>0</v>
      </c>
      <c r="U389" s="80">
        <v>0</v>
      </c>
      <c r="V389" s="80">
        <v>0</v>
      </c>
      <c r="W389" s="80">
        <v>0</v>
      </c>
      <c r="X389" s="80">
        <f ca="1">IF(AND(SUM($Y389:$AO389)=0,17-SUM($Y391:$AO391)&gt;1),1,0)</f>
        <v>0</v>
      </c>
      <c r="Y389" s="80" cm="1">
        <f t="array" aca="1" ref="Y389" ca="1">_xlfn.IFS(Y392=1,0,INDIRECT("ｄａｔａ!$"&amp;Y$112&amp;"$"&amp;$B389)=2,1,TRUE,0)</f>
        <v>0</v>
      </c>
      <c r="Z389" s="80" cm="1">
        <f t="array" aca="1" ref="Z389" ca="1">_xlfn.IFS(Z392=1,0,INDIRECT("ｄａｔａ!$"&amp;Z$112&amp;"$"&amp;$B389)=2,1,TRUE,0)</f>
        <v>0</v>
      </c>
      <c r="AA389" s="80" cm="1">
        <f t="array" aca="1" ref="AA389" ca="1">_xlfn.IFS(AA392=1,0,INDIRECT("ｄａｔａ!$"&amp;AA$112&amp;"$"&amp;$B389)=2,1,TRUE,0)</f>
        <v>0</v>
      </c>
      <c r="AB389" s="80" cm="1">
        <f t="array" aca="1" ref="AB389" ca="1">_xlfn.IFS(AB392=1,0,INDIRECT("ｄａｔａ!$"&amp;AB$112&amp;"$"&amp;$B389)=2,1,TRUE,0)</f>
        <v>0</v>
      </c>
      <c r="AC389" s="80" cm="1">
        <f t="array" aca="1" ref="AC389" ca="1">_xlfn.IFS(AC392=1,0,INDIRECT("ｄａｔａ!$"&amp;AC$112&amp;"$"&amp;$B389)=2,1,TRUE,0)</f>
        <v>0</v>
      </c>
      <c r="AD389" s="80" cm="1">
        <f t="array" aca="1" ref="AD389" ca="1">_xlfn.IFS(AD392=1,0,INDIRECT("ｄａｔａ!$"&amp;AD$112&amp;"$"&amp;$B389)=2,1,TRUE,0)</f>
        <v>0</v>
      </c>
      <c r="AE389" s="80" cm="1">
        <f t="array" aca="1" ref="AE389" ca="1">_xlfn.IFS(AE392=1,0,INDIRECT("ｄａｔａ!$"&amp;AE$112&amp;"$"&amp;$B389)=2,1,TRUE,0)</f>
        <v>0</v>
      </c>
      <c r="AF389" s="80" cm="1">
        <f t="array" aca="1" ref="AF389" ca="1">_xlfn.IFS(AF392=1,0,INDIRECT("ｄａｔａ!$"&amp;AF$112&amp;"$"&amp;$B389)=2,1,TRUE,0)</f>
        <v>0</v>
      </c>
      <c r="AG389" s="80" cm="1">
        <f t="array" aca="1" ref="AG389" ca="1">_xlfn.IFS(AG392=1,0,INDIRECT("ｄａｔａ!$"&amp;AG$112&amp;"$"&amp;$B389)=2,1,TRUE,0)</f>
        <v>0</v>
      </c>
      <c r="AH389" s="80" cm="1">
        <f t="array" aca="1" ref="AH389" ca="1">_xlfn.IFS(AH392=1,0,INDIRECT("ｄａｔａ!$"&amp;AH$112&amp;"$"&amp;$B389)=2,1,TRUE,0)</f>
        <v>0</v>
      </c>
      <c r="AI389" s="80" cm="1">
        <f t="array" aca="1" ref="AI389" ca="1">_xlfn.IFS(AI392=1,0,INDIRECT("ｄａｔａ!$"&amp;AI$112&amp;"$"&amp;$B389)=2,1,TRUE,0)</f>
        <v>0</v>
      </c>
      <c r="AJ389" s="80" cm="1">
        <f t="array" aca="1" ref="AJ389" ca="1">_xlfn.IFS(AJ392=1,0,INDIRECT("ｄａｔａ!$"&amp;AJ$112&amp;"$"&amp;$B389)=2,1,TRUE,0)</f>
        <v>0</v>
      </c>
      <c r="AK389" s="80" cm="1">
        <f t="array" aca="1" ref="AK389" ca="1">_xlfn.IFS(AK392=1,0,INDIRECT("ｄａｔａ!$"&amp;AK$112&amp;"$"&amp;$B389)=2,1,TRUE,0)</f>
        <v>0</v>
      </c>
      <c r="AL389" s="80" cm="1">
        <f t="array" aca="1" ref="AL389" ca="1">_xlfn.IFS(AL392=1,0,INDIRECT("ｄａｔａ!$"&amp;AL$112&amp;"$"&amp;$B389)=2,1,TRUE,0)</f>
        <v>0</v>
      </c>
      <c r="AM389" s="80" cm="1">
        <f t="array" aca="1" ref="AM389" ca="1">_xlfn.IFS(AM392=1,0,INDIRECT("ｄａｔａ!$"&amp;AM$112&amp;"$"&amp;$B389)=2,1,TRUE,0)</f>
        <v>0</v>
      </c>
      <c r="AN389" s="80" cm="1">
        <f t="array" aca="1" ref="AN389" ca="1">_xlfn.IFS(AN392=1,0,INDIRECT("ｄａｔａ!$"&amp;AN$112&amp;"$"&amp;$B389)=2,1,TRUE,0)</f>
        <v>0</v>
      </c>
      <c r="AO389" s="80" cm="1">
        <f t="array" aca="1" ref="AO389" ca="1">_xlfn.IFS(AO392=1,0,INDIRECT("ｄａｔａ!$"&amp;AO$112&amp;"$"&amp;$B389)=2,1,TRUE,0)</f>
        <v>0</v>
      </c>
      <c r="AP389" s="80">
        <f ca="1">IF(AND(SUM($AQ389:$AZ389)=0,10-SUM($AQ391:$AZ391)&gt;1),1,0)</f>
        <v>0</v>
      </c>
      <c r="AQ389" s="80" cm="1">
        <f t="array" aca="1" ref="AQ389" ca="1">_xlfn.IFS(AQ392=1,0,INDIRECT("ｄａｔａ!$"&amp;AQ$112&amp;"$"&amp;$B389)=2,1,TRUE,0)</f>
        <v>0</v>
      </c>
      <c r="AR389" s="80" cm="1">
        <f t="array" aca="1" ref="AR389" ca="1">_xlfn.IFS(AR392=1,0,INDIRECT("ｄａｔａ!$"&amp;AR$112&amp;"$"&amp;$B389)=2,1,TRUE,0)</f>
        <v>0</v>
      </c>
      <c r="AS389" s="80" cm="1">
        <f t="array" aca="1" ref="AS389" ca="1">_xlfn.IFS(AS392=1,0,INDIRECT("ｄａｔａ!$"&amp;AS$112&amp;"$"&amp;$B389)=2,1,TRUE,0)</f>
        <v>0</v>
      </c>
      <c r="AT389" s="80" cm="1">
        <f t="array" aca="1" ref="AT389" ca="1">_xlfn.IFS(AT392=1,0,INDIRECT("ｄａｔａ!$"&amp;AT$112&amp;"$"&amp;$B389)=2,1,TRUE,0)</f>
        <v>0</v>
      </c>
      <c r="AU389" s="80" cm="1">
        <f t="array" aca="1" ref="AU389" ca="1">_xlfn.IFS(AU392=1,0,INDIRECT("ｄａｔａ!$"&amp;AU$112&amp;"$"&amp;$B389)=2,1,TRUE,0)</f>
        <v>0</v>
      </c>
      <c r="AV389" s="80" cm="1">
        <f t="array" aca="1" ref="AV389" ca="1">_xlfn.IFS(AV392=1,0,INDIRECT("ｄａｔａ!$"&amp;AV$112&amp;"$"&amp;$B389)=2,1,TRUE,0)</f>
        <v>0</v>
      </c>
      <c r="AW389" s="80" cm="1">
        <f t="array" aca="1" ref="AW389" ca="1">_xlfn.IFS(AW392=1,0,INDIRECT("ｄａｔａ!$"&amp;AW$112&amp;"$"&amp;$B389)=2,1,TRUE,0)</f>
        <v>0</v>
      </c>
      <c r="AX389" s="80" cm="1">
        <f t="array" aca="1" ref="AX389" ca="1">_xlfn.IFS(AX392=1,0,INDIRECT("ｄａｔａ!$"&amp;AX$112&amp;"$"&amp;$B389)=2,1,TRUE,0)</f>
        <v>0</v>
      </c>
      <c r="AY389" s="80" cm="1">
        <f t="array" aca="1" ref="AY389" ca="1">_xlfn.IFS(AY392=1,0,INDIRECT("ｄａｔａ!$"&amp;AY$112&amp;"$"&amp;$B389)=2,1,TRUE,0)</f>
        <v>0</v>
      </c>
      <c r="AZ389" s="80" cm="1">
        <f t="array" aca="1" ref="AZ389" ca="1">_xlfn.IFS(AZ392=1,0,INDIRECT("ｄａｔａ!$"&amp;AZ$112&amp;"$"&amp;$B389)=2,1,TRUE,0)</f>
        <v>0</v>
      </c>
      <c r="BA389" s="80">
        <f ca="1">IF(AND(SUM($BB389:$BP389)=0,15-SUM($BB391:$BP391)&gt;1),1,0)</f>
        <v>0</v>
      </c>
      <c r="BB389" s="80" cm="1">
        <f t="array" aca="1" ref="BB389" ca="1">_xlfn.IFS(BB392=1,0,INDIRECT("ｄａｔａ!$"&amp;BB$112&amp;"$"&amp;$B389)=2,1,TRUE,0)</f>
        <v>0</v>
      </c>
      <c r="BC389" s="80" cm="1">
        <f t="array" aca="1" ref="BC389" ca="1">_xlfn.IFS(BC392=1,0,INDIRECT("ｄａｔａ!$"&amp;BC$112&amp;"$"&amp;$B389)=2,1,TRUE,0)</f>
        <v>0</v>
      </c>
      <c r="BD389" s="80" cm="1">
        <f t="array" aca="1" ref="BD389" ca="1">_xlfn.IFS(BD392=1,0,INDIRECT("ｄａｔａ!$"&amp;BD$112&amp;"$"&amp;$B389)=2,1,TRUE,0)</f>
        <v>0</v>
      </c>
      <c r="BE389" s="80" cm="1">
        <f t="array" aca="1" ref="BE389" ca="1">_xlfn.IFS(BE392=1,0,INDIRECT("ｄａｔａ!$"&amp;BE$112&amp;"$"&amp;$B389)=2,1,TRUE,0)</f>
        <v>0</v>
      </c>
      <c r="BF389" s="80" cm="1">
        <f t="array" aca="1" ref="BF389" ca="1">_xlfn.IFS(BF392=1,0,INDIRECT("ｄａｔａ!$"&amp;BF$112&amp;"$"&amp;$B389)=2,1,TRUE,0)</f>
        <v>0</v>
      </c>
      <c r="BG389" s="80" cm="1">
        <f t="array" aca="1" ref="BG389" ca="1">_xlfn.IFS(BG392=1,0,INDIRECT("ｄａｔａ!$"&amp;BG$112&amp;"$"&amp;$B389)=2,1,TRUE,0)</f>
        <v>0</v>
      </c>
      <c r="BH389" s="80" cm="1">
        <f t="array" aca="1" ref="BH389" ca="1">_xlfn.IFS(BH392=1,0,INDIRECT("ｄａｔａ!$"&amp;BH$112&amp;"$"&amp;$B389)=2,1,TRUE,0)</f>
        <v>0</v>
      </c>
      <c r="BI389" s="80" cm="1">
        <f t="array" aca="1" ref="BI389" ca="1">_xlfn.IFS(BI392=1,0,INDIRECT("ｄａｔａ!$"&amp;BI$112&amp;"$"&amp;$B389)=2,1,TRUE,0)</f>
        <v>0</v>
      </c>
      <c r="BJ389" s="80" cm="1">
        <f t="array" aca="1" ref="BJ389" ca="1">_xlfn.IFS(BJ392=1,0,INDIRECT("ｄａｔａ!$"&amp;BJ$112&amp;"$"&amp;$B389)=2,1,TRUE,0)</f>
        <v>0</v>
      </c>
      <c r="BK389" s="80" cm="1">
        <f t="array" aca="1" ref="BK389" ca="1">_xlfn.IFS(BK392=1,0,INDIRECT("ｄａｔａ!$"&amp;BK$112&amp;"$"&amp;$B389)=2,1,TRUE,0)</f>
        <v>0</v>
      </c>
      <c r="BL389" s="80" cm="1">
        <f t="array" aca="1" ref="BL389" ca="1">_xlfn.IFS(BL392=1,0,INDIRECT("ｄａｔａ!$"&amp;BL$112&amp;"$"&amp;$B389)=2,1,TRUE,0)</f>
        <v>0</v>
      </c>
      <c r="BM389" s="80" cm="1">
        <f t="array" aca="1" ref="BM389" ca="1">_xlfn.IFS(BM392=1,0,INDIRECT("ｄａｔａ!$"&amp;BM$112&amp;"$"&amp;$B389)=2,1,TRUE,0)</f>
        <v>0</v>
      </c>
      <c r="BN389" s="80" cm="1">
        <f t="array" aca="1" ref="BN389" ca="1">_xlfn.IFS(BN392=1,0,INDIRECT("ｄａｔａ!$"&amp;BN$112&amp;"$"&amp;$B389)=2,1,TRUE,0)</f>
        <v>0</v>
      </c>
      <c r="BO389" s="80" cm="1">
        <f t="array" aca="1" ref="BO389" ca="1">_xlfn.IFS(BO392=1,0,INDIRECT("ｄａｔａ!$"&amp;BO$112&amp;"$"&amp;$B389)=2,1,TRUE,0)</f>
        <v>0</v>
      </c>
      <c r="BP389" s="80" cm="1">
        <f t="array" aca="1" ref="BP389" ca="1">_xlfn.IFS(BP392=1,0,INDIRECT("ｄａｔａ!$"&amp;BP$112&amp;"$"&amp;$B389)=2,1,TRUE,0)</f>
        <v>0</v>
      </c>
    </row>
    <row r="390" spans="1:68" x14ac:dyDescent="0.2">
      <c r="B390" s="80">
        <f>VLOOKUP($A389,$A$11:$B$110,2,FALSE)</f>
        <v>76</v>
      </c>
      <c r="C390" s="80" t="s">
        <v>2437</v>
      </c>
      <c r="D390" s="80" cm="1">
        <f t="array" aca="1" ref="D390" ca="1">_xlfn.IFS(D391=1,0,AND(ISNUMBER(INDIRECT("ｄａｔａ!$"&amp;D$112&amp;"$"&amp;$B390)),INDIRECT("ｄａｔａ!$"&amp;D$112&amp;"$"&amp;$B390)&lt;=12,INDIRECT("ｄａｔａ!$"&amp;D$112&amp;"$"&amp;$B390)&gt;=1),0,TRUE,1)</f>
        <v>1</v>
      </c>
      <c r="F390" s="80">
        <v>0</v>
      </c>
      <c r="G390" s="80">
        <v>0</v>
      </c>
      <c r="H390" s="80">
        <v>0</v>
      </c>
      <c r="I390" s="80" cm="1">
        <f t="array" aca="1" ref="I390" ca="1">_xlfn.IFS(I391=1,0,AND(ISNUMBER(INDIRECT("ｄａｔａ!$"&amp;I$112&amp;"$"&amp;$B390)),LEN(INDIRECT("ｄａｔａ!$"&amp;I$112&amp;"$"&amp;$B390))=4),0,TRUE,1)</f>
        <v>0</v>
      </c>
      <c r="J390" s="80" cm="1">
        <f t="array" aca="1" ref="J390" ca="1">_xlfn.IFS(J391=1,0,AND(ISNUMBER(INDIRECT("ｄａｔａ!$"&amp;J$112&amp;"$"&amp;$B390)),INDIRECT("ｄａｔａ!$"&amp;J$112&amp;"$"&amp;$B390)&lt;=12,INDIRECT("ｄａｔａ!$"&amp;J$112&amp;"$"&amp;$B390)&gt;=1),0,TRUE,1)</f>
        <v>0</v>
      </c>
      <c r="K390" s="80" cm="1">
        <f t="array" aca="1" ref="K390" ca="1">_xlfn.IFS(K391=1,0,ISNUMBER(INDIRECT("ｄａｔａ!$"&amp;K$112&amp;"$"&amp;$B390)),0,TRUE,1)</f>
        <v>0</v>
      </c>
      <c r="L390" s="80" cm="1">
        <f t="array" aca="1" ref="L390" ca="1">_xlfn.IFS(L391=1,0,AND(ISNUMBER(INDIRECT("ｄａｔａ!$"&amp;L$112&amp;"$"&amp;$B390)),INDIRECT("ｄａｔａ!$"&amp;L$112&amp;"$"&amp;$B390)&gt;0),0,TRUE,1)</f>
        <v>0</v>
      </c>
      <c r="M390" s="80" cm="1">
        <f t="array" aca="1" ref="M390" ca="1">_xlfn.IFS(M391=1,0,AND(INDIRECT("ｄａｔａ!$"&amp;M$112&amp;"$"&amp;$B390)&lt;=5,INDIRECT("ｄａｔａ!$"&amp;M$112&amp;"$"&amp;$B390)&gt;0),0,TRUE,1)</f>
        <v>0</v>
      </c>
      <c r="N390" s="80" cm="1">
        <f t="array" aca="1" ref="N390" ca="1">_xlfn.IFS(N391=1,0,AND(INDIRECT("ｄａｔａ!$"&amp;N$112&amp;"$"&amp;$B390)&lt;=2,INDIRECT("ｄａｔａ!$"&amp;N$112&amp;"$"&amp;$B390)&gt;0),0,TRUE,1)</f>
        <v>0</v>
      </c>
      <c r="O390" s="80" cm="1">
        <f t="array" aca="1" ref="O390" ca="1">_xlfn.IFS(O391=1,0,AND(INDIRECT("ｄａｔａ!$"&amp;O$112&amp;"$"&amp;$B390)&lt;=4,INDIRECT("ｄａｔａ!$"&amp;O$112&amp;"$"&amp;$B390)&gt;0),0,TRUE,1)</f>
        <v>0</v>
      </c>
      <c r="P390" s="80" cm="1">
        <f t="array" aca="1" ref="P390" ca="1">_xlfn.IFS(P391=1,0,AND(INDIRECT("ｄａｔａ!$"&amp;P$112&amp;"$"&amp;$B390)&lt;=3,INDIRECT("ｄａｔａ!$"&amp;P$112&amp;"$"&amp;$B390)&gt;0),0,TRUE,1)</f>
        <v>0</v>
      </c>
      <c r="Q390" s="80" cm="1">
        <f t="array" aca="1" ref="Q390" ca="1">_xlfn.IFS(Q391=1,0,AND(INDIRECT("ｄａｔａ!$"&amp;Q$112&amp;"$"&amp;$B390)&lt;=2,INDIRECT("ｄａｔａ!$"&amp;Q$112&amp;"$"&amp;$B390)&gt;0),0,TRUE,1)</f>
        <v>0</v>
      </c>
      <c r="R390" s="80" cm="1">
        <f t="array" aca="1" ref="R390" ca="1">_xlfn.IFS(R391=1,0,AND(INDIRECT("ｄａｔａ!$"&amp;R$112&amp;"$"&amp;$B390)&lt;=10,INDIRECT("ｄａｔａ!$"&amp;R$112&amp;"$"&amp;$B390)&gt;0),0,TRUE,1)</f>
        <v>0</v>
      </c>
      <c r="S390" s="80" cm="1">
        <f t="array" aca="1" ref="S390" ca="1">_xlfn.IFS(S391=1,0,AND(INDIRECT("ｄａｔａ!$"&amp;S$112&amp;"$"&amp;$B390)&lt;=5,INDIRECT("ｄａｔａ!$"&amp;S$112&amp;"$"&amp;$B390)&gt;0),0,TRUE,1)</f>
        <v>0</v>
      </c>
      <c r="T390" s="80" cm="1">
        <f t="array" aca="1" ref="T390" ca="1">_xlfn.IFS(T391=1,0,AND(INDIRECT("ｄａｔａ!$"&amp;T$112&amp;"$"&amp;$B390)&lt;=9,INDIRECT("ｄａｔａ!$"&amp;T$112&amp;"$"&amp;$B390)&gt;0),0,TRUE,1)</f>
        <v>0</v>
      </c>
      <c r="U390" s="80" cm="1">
        <f t="array" aca="1" ref="U390" ca="1">_xlfn.IFS(U391=1,0,ISNUMBER(INDIRECT("ｄａｔａ!$"&amp;U$112&amp;"$"&amp;$B390)),0,TRUE,1)</f>
        <v>0</v>
      </c>
      <c r="V390" s="80" cm="1">
        <f t="array" aca="1" ref="V390" ca="1">_xlfn.IFS(V391=1,0,AND(INDIRECT("ｄａｔａ!$"&amp;V$112&amp;"$"&amp;$B390)&lt;=4,INDIRECT("ｄａｔａ!$"&amp;V$112&amp;"$"&amp;$B390)&gt;0),0,TRUE,1)</f>
        <v>0</v>
      </c>
      <c r="W390" s="80" cm="1">
        <f t="array" aca="1" ref="W390" ca="1">_xlfn.IFS(W391=1,0,AND(INDIRECT("ｄａｔａ!$"&amp;W$112&amp;"$"&amp;$B390)&lt;=2,INDIRECT("ｄａｔａ!$"&amp;W$112&amp;"$"&amp;$B390)&gt;0),0,TRUE,1)</f>
        <v>0</v>
      </c>
      <c r="X390" s="80">
        <f ca="1">IF(SUM($Y389:$AO389)&gt;1,1,0)</f>
        <v>0</v>
      </c>
      <c r="Y390" s="80" cm="1">
        <f t="array" aca="1" ref="Y390" ca="1">_xlfn.IFS(Y392=1,0,Y391=1,0,AND(INDIRECT("ｄａｔａ!$"&amp;Y$112&amp;"$"&amp;$B390)&lt;=2,INDIRECT("ｄａｔａ!$"&amp;Y$112&amp;"$"&amp;$B390)&gt;0),0,TRUE,1)</f>
        <v>0</v>
      </c>
      <c r="Z390" s="80" cm="1">
        <f t="array" aca="1" ref="Z390" ca="1">_xlfn.IFS(Z392=1,0,Z391=1,0,AND(INDIRECT("ｄａｔａ!$"&amp;Z$112&amp;"$"&amp;$B390)&lt;=2,INDIRECT("ｄａｔａ!$"&amp;Z$112&amp;"$"&amp;$B390)&gt;0),0,TRUE,1)</f>
        <v>0</v>
      </c>
      <c r="AA390" s="80" cm="1">
        <f t="array" aca="1" ref="AA390" ca="1">_xlfn.IFS(AA392=1,0,AA391=1,0,AND(INDIRECT("ｄａｔａ!$"&amp;AA$112&amp;"$"&amp;$B390)&lt;=2,INDIRECT("ｄａｔａ!$"&amp;AA$112&amp;"$"&amp;$B390)&gt;0),0,TRUE,1)</f>
        <v>0</v>
      </c>
      <c r="AB390" s="80" cm="1">
        <f t="array" aca="1" ref="AB390" ca="1">_xlfn.IFS(AB392=1,0,AB391=1,0,AND(INDIRECT("ｄａｔａ!$"&amp;AB$112&amp;"$"&amp;$B390)&lt;=2,INDIRECT("ｄａｔａ!$"&amp;AB$112&amp;"$"&amp;$B390)&gt;0),0,TRUE,1)</f>
        <v>0</v>
      </c>
      <c r="AC390" s="80" cm="1">
        <f t="array" aca="1" ref="AC390" ca="1">_xlfn.IFS(AC392=1,0,AC391=1,0,AND(INDIRECT("ｄａｔａ!$"&amp;AC$112&amp;"$"&amp;$B390)&lt;=2,INDIRECT("ｄａｔａ!$"&amp;AC$112&amp;"$"&amp;$B390)&gt;0),0,TRUE,1)</f>
        <v>0</v>
      </c>
      <c r="AD390" s="80" cm="1">
        <f t="array" aca="1" ref="AD390" ca="1">_xlfn.IFS(AD392=1,0,AD391=1,0,AND(INDIRECT("ｄａｔａ!$"&amp;AD$112&amp;"$"&amp;$B390)&lt;=2,INDIRECT("ｄａｔａ!$"&amp;AD$112&amp;"$"&amp;$B390)&gt;0),0,TRUE,1)</f>
        <v>0</v>
      </c>
      <c r="AE390" s="80" cm="1">
        <f t="array" aca="1" ref="AE390" ca="1">_xlfn.IFS(AE392=1,0,AE391=1,0,AND(INDIRECT("ｄａｔａ!$"&amp;AE$112&amp;"$"&amp;$B390)&lt;=2,INDIRECT("ｄａｔａ!$"&amp;AE$112&amp;"$"&amp;$B390)&gt;0),0,TRUE,1)</f>
        <v>0</v>
      </c>
      <c r="AF390" s="80" cm="1">
        <f t="array" aca="1" ref="AF390" ca="1">_xlfn.IFS(AF392=1,0,AF391=1,0,AND(INDIRECT("ｄａｔａ!$"&amp;AF$112&amp;"$"&amp;$B390)&lt;=2,INDIRECT("ｄａｔａ!$"&amp;AF$112&amp;"$"&amp;$B390)&gt;0),0,TRUE,1)</f>
        <v>0</v>
      </c>
      <c r="AG390" s="80" cm="1">
        <f t="array" aca="1" ref="AG390" ca="1">_xlfn.IFS(AG392=1,0,AG391=1,0,AND(INDIRECT("ｄａｔａ!$"&amp;AG$112&amp;"$"&amp;$B390)&lt;=2,INDIRECT("ｄａｔａ!$"&amp;AG$112&amp;"$"&amp;$B390)&gt;0),0,TRUE,1)</f>
        <v>0</v>
      </c>
      <c r="AH390" s="80" cm="1">
        <f t="array" aca="1" ref="AH390" ca="1">_xlfn.IFS(AH392=1,0,AH391=1,0,AND(INDIRECT("ｄａｔａ!$"&amp;AH$112&amp;"$"&amp;$B390)&lt;=2,INDIRECT("ｄａｔａ!$"&amp;AH$112&amp;"$"&amp;$B390)&gt;0),0,TRUE,1)</f>
        <v>0</v>
      </c>
      <c r="AI390" s="80" cm="1">
        <f t="array" aca="1" ref="AI390" ca="1">_xlfn.IFS(AI392=1,0,AI391=1,0,AND(INDIRECT("ｄａｔａ!$"&amp;AI$112&amp;"$"&amp;$B390)&lt;=2,INDIRECT("ｄａｔａ!$"&amp;AI$112&amp;"$"&amp;$B390)&gt;0),0,TRUE,1)</f>
        <v>0</v>
      </c>
      <c r="AJ390" s="80" cm="1">
        <f t="array" aca="1" ref="AJ390" ca="1">_xlfn.IFS(AJ392=1,0,AJ391=1,0,AND(INDIRECT("ｄａｔａ!$"&amp;AJ$112&amp;"$"&amp;$B390)&lt;=2,INDIRECT("ｄａｔａ!$"&amp;AJ$112&amp;"$"&amp;$B390)&gt;0),0,TRUE,1)</f>
        <v>0</v>
      </c>
      <c r="AK390" s="80" cm="1">
        <f t="array" aca="1" ref="AK390" ca="1">_xlfn.IFS(AK392=1,0,AK391=1,0,AND(INDIRECT("ｄａｔａ!$"&amp;AK$112&amp;"$"&amp;$B390)&lt;=2,INDIRECT("ｄａｔａ!$"&amp;AK$112&amp;"$"&amp;$B390)&gt;0),0,TRUE,1)</f>
        <v>0</v>
      </c>
      <c r="AL390" s="80" cm="1">
        <f t="array" aca="1" ref="AL390" ca="1">_xlfn.IFS(AL392=1,0,AL391=1,0,AND(INDIRECT("ｄａｔａ!$"&amp;AL$112&amp;"$"&amp;$B390)&lt;=2,INDIRECT("ｄａｔａ!$"&amp;AL$112&amp;"$"&amp;$B390)&gt;0),0,TRUE,1)</f>
        <v>0</v>
      </c>
      <c r="AM390" s="80" cm="1">
        <f t="array" aca="1" ref="AM390" ca="1">_xlfn.IFS(AM392=1,0,AM391=1,0,AND(INDIRECT("ｄａｔａ!$"&amp;AM$112&amp;"$"&amp;$B390)&lt;=2,INDIRECT("ｄａｔａ!$"&amp;AM$112&amp;"$"&amp;$B390)&gt;0),0,TRUE,1)</f>
        <v>0</v>
      </c>
      <c r="AN390" s="80" cm="1">
        <f t="array" aca="1" ref="AN390" ca="1">_xlfn.IFS(AN392=1,0,AN391=1,0,AND(INDIRECT("ｄａｔａ!$"&amp;AN$112&amp;"$"&amp;$B390)&lt;=2,INDIRECT("ｄａｔａ!$"&amp;AN$112&amp;"$"&amp;$B390)&gt;0),0,TRUE,1)</f>
        <v>0</v>
      </c>
      <c r="AO390" s="80" cm="1">
        <f t="array" aca="1" ref="AO390" ca="1">_xlfn.IFS(AO392=1,0,AO391=1,0,AND(INDIRECT("ｄａｔａ!$"&amp;AO$112&amp;"$"&amp;$B390)&lt;=2,INDIRECT("ｄａｔａ!$"&amp;AO$112&amp;"$"&amp;$B390)&gt;0),0,TRUE,1)</f>
        <v>0</v>
      </c>
      <c r="AP390" s="80">
        <f ca="1">IF(SUM($AQ389:$AZ389)&gt;1,1,0)</f>
        <v>0</v>
      </c>
      <c r="AQ390" s="80" cm="1">
        <f t="array" aca="1" ref="AQ390" ca="1">_xlfn.IFS(AQ392=1,0,AQ391=1,0,AND(INDIRECT("ｄａｔａ!$"&amp;AQ$112&amp;"$"&amp;$B390)&lt;=2,INDIRECT("ｄａｔａ!$"&amp;AQ$112&amp;"$"&amp;$B390)&gt;0),0,TRUE,1)</f>
        <v>0</v>
      </c>
      <c r="AR390" s="80" cm="1">
        <f t="array" aca="1" ref="AR390" ca="1">_xlfn.IFS(AR392=1,0,AR391=1,0,AND(INDIRECT("ｄａｔａ!$"&amp;AR$112&amp;"$"&amp;$B390)&lt;=2,INDIRECT("ｄａｔａ!$"&amp;AR$112&amp;"$"&amp;$B390)&gt;0),0,TRUE,1)</f>
        <v>0</v>
      </c>
      <c r="AS390" s="80" cm="1">
        <f t="array" aca="1" ref="AS390" ca="1">_xlfn.IFS(AS392=1,0,AS391=1,0,AND(INDIRECT("ｄａｔａ!$"&amp;AS$112&amp;"$"&amp;$B390)&lt;=2,INDIRECT("ｄａｔａ!$"&amp;AS$112&amp;"$"&amp;$B390)&gt;0),0,TRUE,1)</f>
        <v>0</v>
      </c>
      <c r="AT390" s="80" cm="1">
        <f t="array" aca="1" ref="AT390" ca="1">_xlfn.IFS(AT392=1,0,AT391=1,0,AND(INDIRECT("ｄａｔａ!$"&amp;AT$112&amp;"$"&amp;$B390)&lt;=2,INDIRECT("ｄａｔａ!$"&amp;AT$112&amp;"$"&amp;$B390)&gt;0),0,TRUE,1)</f>
        <v>0</v>
      </c>
      <c r="AU390" s="80" cm="1">
        <f t="array" aca="1" ref="AU390" ca="1">_xlfn.IFS(AU392=1,0,AU391=1,0,AND(INDIRECT("ｄａｔａ!$"&amp;AU$112&amp;"$"&amp;$B390)&lt;=2,INDIRECT("ｄａｔａ!$"&amp;AU$112&amp;"$"&amp;$B390)&gt;0),0,TRUE,1)</f>
        <v>0</v>
      </c>
      <c r="AV390" s="80" cm="1">
        <f t="array" aca="1" ref="AV390" ca="1">_xlfn.IFS(AV392=1,0,AV391=1,0,AND(INDIRECT("ｄａｔａ!$"&amp;AV$112&amp;"$"&amp;$B390)&lt;=2,INDIRECT("ｄａｔａ!$"&amp;AV$112&amp;"$"&amp;$B390)&gt;0),0,TRUE,1)</f>
        <v>0</v>
      </c>
      <c r="AW390" s="80" cm="1">
        <f t="array" aca="1" ref="AW390" ca="1">_xlfn.IFS(AW392=1,0,AW391=1,0,AND(INDIRECT("ｄａｔａ!$"&amp;AW$112&amp;"$"&amp;$B390)&lt;=2,INDIRECT("ｄａｔａ!$"&amp;AW$112&amp;"$"&amp;$B390)&gt;0),0,TRUE,1)</f>
        <v>0</v>
      </c>
      <c r="AX390" s="80" cm="1">
        <f t="array" aca="1" ref="AX390" ca="1">_xlfn.IFS(AX392=1,0,AX391=1,0,AND(INDIRECT("ｄａｔａ!$"&amp;AX$112&amp;"$"&amp;$B390)&lt;=2,INDIRECT("ｄａｔａ!$"&amp;AX$112&amp;"$"&amp;$B390)&gt;0),0,TRUE,1)</f>
        <v>0</v>
      </c>
      <c r="AY390" s="80" cm="1">
        <f t="array" aca="1" ref="AY390" ca="1">_xlfn.IFS(AY392=1,0,AY391=1,0,AND(INDIRECT("ｄａｔａ!$"&amp;AY$112&amp;"$"&amp;$B390)&lt;=2,INDIRECT("ｄａｔａ!$"&amp;AY$112&amp;"$"&amp;$B390)&gt;0),0,TRUE,1)</f>
        <v>0</v>
      </c>
      <c r="AZ390" s="80" cm="1">
        <f t="array" aca="1" ref="AZ390" ca="1">_xlfn.IFS(AZ392=1,0,AZ391=1,0,AND(INDIRECT("ｄａｔａ!$"&amp;AZ$112&amp;"$"&amp;$B390)&lt;=2,INDIRECT("ｄａｔａ!$"&amp;AZ$112&amp;"$"&amp;$B390)&gt;0),0,TRUE,1)</f>
        <v>0</v>
      </c>
      <c r="BA390" s="80">
        <f ca="1">IF(SUM($BB389:$BP389)&gt;1,1,0)</f>
        <v>0</v>
      </c>
      <c r="BB390" s="80" cm="1">
        <f t="array" aca="1" ref="BB390" ca="1">_xlfn.IFS(BB392=1,0,BB391=1,0,AND(INDIRECT("ｄａｔａ!$"&amp;BB$112&amp;"$"&amp;$B390)&lt;=2,INDIRECT("ｄａｔａ!$"&amp;BB$112&amp;"$"&amp;$B390)&gt;0),0,TRUE,1)</f>
        <v>0</v>
      </c>
      <c r="BC390" s="80" cm="1">
        <f t="array" aca="1" ref="BC390" ca="1">_xlfn.IFS(BC392=1,0,BC391=1,0,AND(INDIRECT("ｄａｔａ!$"&amp;BC$112&amp;"$"&amp;$B390)&lt;=2,INDIRECT("ｄａｔａ!$"&amp;BC$112&amp;"$"&amp;$B390)&gt;0),0,TRUE,1)</f>
        <v>0</v>
      </c>
      <c r="BD390" s="80" cm="1">
        <f t="array" aca="1" ref="BD390" ca="1">_xlfn.IFS(BD392=1,0,BD391=1,0,AND(INDIRECT("ｄａｔａ!$"&amp;BD$112&amp;"$"&amp;$B390)&lt;=2,INDIRECT("ｄａｔａ!$"&amp;BD$112&amp;"$"&amp;$B390)&gt;0),0,TRUE,1)</f>
        <v>0</v>
      </c>
      <c r="BE390" s="80" cm="1">
        <f t="array" aca="1" ref="BE390" ca="1">_xlfn.IFS(BE392=1,0,BE391=1,0,AND(INDIRECT("ｄａｔａ!$"&amp;BE$112&amp;"$"&amp;$B390)&lt;=2,INDIRECT("ｄａｔａ!$"&amp;BE$112&amp;"$"&amp;$B390)&gt;0),0,TRUE,1)</f>
        <v>0</v>
      </c>
      <c r="BF390" s="80" cm="1">
        <f t="array" aca="1" ref="BF390" ca="1">_xlfn.IFS(BF392=1,0,BF391=1,0,AND(INDIRECT("ｄａｔａ!$"&amp;BF$112&amp;"$"&amp;$B390)&lt;=2,INDIRECT("ｄａｔａ!$"&amp;BF$112&amp;"$"&amp;$B390)&gt;0),0,TRUE,1)</f>
        <v>0</v>
      </c>
      <c r="BG390" s="80" cm="1">
        <f t="array" aca="1" ref="BG390" ca="1">_xlfn.IFS(BG392=1,0,BG391=1,0,AND(INDIRECT("ｄａｔａ!$"&amp;BG$112&amp;"$"&amp;$B390)&lt;=2,INDIRECT("ｄａｔａ!$"&amp;BG$112&amp;"$"&amp;$B390)&gt;0),0,TRUE,1)</f>
        <v>0</v>
      </c>
      <c r="BH390" s="80" cm="1">
        <f t="array" aca="1" ref="BH390" ca="1">_xlfn.IFS(BH392=1,0,BH391=1,0,AND(INDIRECT("ｄａｔａ!$"&amp;BH$112&amp;"$"&amp;$B390)&lt;=2,INDIRECT("ｄａｔａ!$"&amp;BH$112&amp;"$"&amp;$B390)&gt;0),0,TRUE,1)</f>
        <v>0</v>
      </c>
      <c r="BI390" s="80" cm="1">
        <f t="array" aca="1" ref="BI390" ca="1">_xlfn.IFS(BI392=1,0,BI391=1,0,AND(INDIRECT("ｄａｔａ!$"&amp;BI$112&amp;"$"&amp;$B390)&lt;=2,INDIRECT("ｄａｔａ!$"&amp;BI$112&amp;"$"&amp;$B390)&gt;0),0,TRUE,1)</f>
        <v>0</v>
      </c>
      <c r="BJ390" s="80" cm="1">
        <f t="array" aca="1" ref="BJ390" ca="1">_xlfn.IFS(BJ392=1,0,BJ391=1,0,AND(INDIRECT("ｄａｔａ!$"&amp;BJ$112&amp;"$"&amp;$B390)&lt;=2,INDIRECT("ｄａｔａ!$"&amp;BJ$112&amp;"$"&amp;$B390)&gt;0),0,TRUE,1)</f>
        <v>0</v>
      </c>
      <c r="BK390" s="80" cm="1">
        <f t="array" aca="1" ref="BK390" ca="1">_xlfn.IFS(BK392=1,0,BK391=1,0,AND(INDIRECT("ｄａｔａ!$"&amp;BK$112&amp;"$"&amp;$B390)&lt;=2,INDIRECT("ｄａｔａ!$"&amp;BK$112&amp;"$"&amp;$B390)&gt;0),0,TRUE,1)</f>
        <v>0</v>
      </c>
      <c r="BL390" s="80" cm="1">
        <f t="array" aca="1" ref="BL390" ca="1">_xlfn.IFS(BL392=1,0,BL391=1,0,AND(INDIRECT("ｄａｔａ!$"&amp;BL$112&amp;"$"&amp;$B390)&lt;=2,INDIRECT("ｄａｔａ!$"&amp;BL$112&amp;"$"&amp;$B390)&gt;0),0,TRUE,1)</f>
        <v>0</v>
      </c>
      <c r="BM390" s="80" cm="1">
        <f t="array" aca="1" ref="BM390" ca="1">_xlfn.IFS(BM392=1,0,BM391=1,0,AND(INDIRECT("ｄａｔａ!$"&amp;BM$112&amp;"$"&amp;$B390)&lt;=2,INDIRECT("ｄａｔａ!$"&amp;BM$112&amp;"$"&amp;$B390)&gt;0),0,TRUE,1)</f>
        <v>0</v>
      </c>
      <c r="BN390" s="80" cm="1">
        <f t="array" aca="1" ref="BN390" ca="1">_xlfn.IFS(BN392=1,0,BN391=1,0,AND(INDIRECT("ｄａｔａ!$"&amp;BN$112&amp;"$"&amp;$B390)&lt;=2,INDIRECT("ｄａｔａ!$"&amp;BN$112&amp;"$"&amp;$B390)&gt;0),0,TRUE,1)</f>
        <v>0</v>
      </c>
      <c r="BO390" s="80" cm="1">
        <f t="array" aca="1" ref="BO390" ca="1">_xlfn.IFS(BO392=1,0,BO391=1,0,AND(INDIRECT("ｄａｔａ!$"&amp;BO$112&amp;"$"&amp;$B390)&lt;=2,INDIRECT("ｄａｔａ!$"&amp;BO$112&amp;"$"&amp;$B390)&gt;0),0,TRUE,1)</f>
        <v>0</v>
      </c>
      <c r="BP390" s="80" cm="1">
        <f t="array" aca="1" ref="BP390" ca="1">_xlfn.IFS(BP392=1,0,BP391=1,0,AND(INDIRECT("ｄａｔａ!$"&amp;BP$112&amp;"$"&amp;$B390)&lt;=2,INDIRECT("ｄａｔａ!$"&amp;BP$112&amp;"$"&amp;$B390)&gt;0),0,TRUE,1)</f>
        <v>0</v>
      </c>
    </row>
    <row r="391" spans="1:68" x14ac:dyDescent="0.2">
      <c r="B391" s="80">
        <f>VLOOKUP($A389,$A$11:$B$110,2,FALSE)</f>
        <v>76</v>
      </c>
      <c r="C391" s="80" t="s">
        <v>2425</v>
      </c>
      <c r="D391" s="80" cm="1">
        <f t="array" aca="1" ref="D391" ca="1">_xlfn.IFS(D392=1,0,TRIM(INDIRECT("ｄａｔａ!$"&amp;D$112&amp;"$"&amp;$B391))="",1,TRIM(INDIRECT("ｄａｔａ!$"&amp;D$112&amp;"$"&amp;$B391))&lt;&gt;"",0)</f>
        <v>0</v>
      </c>
      <c r="F391" s="80" cm="1">
        <f t="array" aca="1" ref="F391" ca="1">_xlfn.IFS(F392=1,0,TRIM(INDIRECT("ｄａｔａ!$"&amp;F$112&amp;"$"&amp;$B391))="",1,TRIM(INDIRECT("ｄａｔａ!$"&amp;F$112&amp;"$"&amp;$B391))&lt;&gt;"",0)</f>
        <v>1</v>
      </c>
      <c r="G391" s="80" cm="1">
        <f t="array" aca="1" ref="G391" ca="1">_xlfn.IFS(G392=1,0,TRIM(INDIRECT("ｄａｔａ!$"&amp;G$112&amp;"$"&amp;$B391))="",1,TRIM(INDIRECT("ｄａｔａ!$"&amp;G$112&amp;"$"&amp;$B391))&lt;&gt;"",0)</f>
        <v>1</v>
      </c>
      <c r="H391" s="80" cm="1">
        <f t="array" aca="1" ref="H391" ca="1">_xlfn.IFS(H392=1,0,TRIM(INDIRECT("ｄａｔａ!$"&amp;H$112&amp;"$"&amp;$B391))="",1,TRIM(INDIRECT("ｄａｔａ!$"&amp;H$112&amp;"$"&amp;$B391))&lt;&gt;"",0)</f>
        <v>1</v>
      </c>
      <c r="I391" s="80" cm="1">
        <f t="array" aca="1" ref="I391" ca="1">_xlfn.IFS(I392=1,0,TRIM(INDIRECT("ｄａｔａ!$"&amp;I$112&amp;"$"&amp;$B391))="",1,TRIM(INDIRECT("ｄａｔａ!$"&amp;I$112&amp;"$"&amp;$B391))&lt;&gt;"",0)</f>
        <v>1</v>
      </c>
      <c r="J391" s="80" cm="1">
        <f t="array" aca="1" ref="J391" ca="1">_xlfn.IFS(J392=1,0,TRIM(INDIRECT("ｄａｔａ!$"&amp;J$112&amp;"$"&amp;$B391))="",1,TRIM(INDIRECT("ｄａｔａ!$"&amp;J$112&amp;"$"&amp;$B391))&lt;&gt;"",0)</f>
        <v>1</v>
      </c>
      <c r="K391" s="80" cm="1">
        <f t="array" aca="1" ref="K391" ca="1">_xlfn.IFS(K392=1,0,TRIM(INDIRECT("ｄａｔａ!$"&amp;K$112&amp;"$"&amp;$B391))="",1,TRIM(INDIRECT("ｄａｔａ!$"&amp;K$112&amp;"$"&amp;$B391))&lt;&gt;"",0)</f>
        <v>1</v>
      </c>
      <c r="L391" s="80" cm="1">
        <f t="array" aca="1" ref="L391" ca="1">_xlfn.IFS(L392=1,0,TRIM(INDIRECT("ｄａｔａ!$"&amp;L$112&amp;"$"&amp;$B391))="",1,TRIM(INDIRECT("ｄａｔａ!$"&amp;L$112&amp;"$"&amp;$B391))&lt;&gt;"",0)</f>
        <v>1</v>
      </c>
      <c r="M391" s="80" cm="1">
        <f t="array" aca="1" ref="M391" ca="1">_xlfn.IFS(M392=1,0,TRIM(INDIRECT("ｄａｔａ!$"&amp;M$112&amp;"$"&amp;$B391))="",1,TRIM(INDIRECT("ｄａｔａ!$"&amp;M$112&amp;"$"&amp;$B391))&lt;&gt;"",0)</f>
        <v>1</v>
      </c>
      <c r="N391" s="80" cm="1">
        <f t="array" aca="1" ref="N391" ca="1">_xlfn.IFS(N392=1,0,TRIM(INDIRECT("ｄａｔａ!$"&amp;N$112&amp;"$"&amp;$B391))="",1,TRIM(INDIRECT("ｄａｔａ!$"&amp;N$112&amp;"$"&amp;$B391))&lt;&gt;"",0)</f>
        <v>1</v>
      </c>
      <c r="O391" s="80" cm="1">
        <f t="array" aca="1" ref="O391" ca="1">_xlfn.IFS(O392=1,0,TRIM(INDIRECT("ｄａｔａ!$"&amp;O$112&amp;"$"&amp;$B391))="",1,TRIM(INDIRECT("ｄａｔａ!$"&amp;O$112&amp;"$"&amp;$B391))&lt;&gt;"",0)</f>
        <v>1</v>
      </c>
      <c r="P391" s="80" cm="1">
        <f t="array" aca="1" ref="P391" ca="1">_xlfn.IFS(P392=1,0,TRIM(INDIRECT("ｄａｔａ!$"&amp;P$112&amp;"$"&amp;$B391))="",1,TRIM(INDIRECT("ｄａｔａ!$"&amp;P$112&amp;"$"&amp;$B391))&lt;&gt;"",0)</f>
        <v>1</v>
      </c>
      <c r="Q391" s="80" cm="1">
        <f t="array" aca="1" ref="Q391" ca="1">_xlfn.IFS(Q392=1,0,TRIM(INDIRECT("ｄａｔａ!$"&amp;Q$112&amp;"$"&amp;$B391))="",1,TRIM(INDIRECT("ｄａｔａ!$"&amp;Q$112&amp;"$"&amp;$B391))&lt;&gt;"",0)</f>
        <v>1</v>
      </c>
      <c r="R391" s="80" cm="1">
        <f t="array" aca="1" ref="R391" ca="1">_xlfn.IFS(R392=1,0,TRIM(INDIRECT("ｄａｔａ!$"&amp;R$112&amp;"$"&amp;$B391))="",1,TRIM(INDIRECT("ｄａｔａ!$"&amp;R$112&amp;"$"&amp;$B391))&lt;&gt;"",0)</f>
        <v>1</v>
      </c>
      <c r="S391" s="80" cm="1">
        <f t="array" aca="1" ref="S391" ca="1">_xlfn.IFS(S392=1,0,TRIM(INDIRECT("ｄａｔａ!$"&amp;S$112&amp;"$"&amp;$B391))="",1,TRIM(INDIRECT("ｄａｔａ!$"&amp;S$112&amp;"$"&amp;$B391))&lt;&gt;"",0)</f>
        <v>1</v>
      </c>
      <c r="T391" s="80" cm="1">
        <f t="array" aca="1" ref="T391" ca="1">_xlfn.IFS(T392=1,0,TRIM(INDIRECT("ｄａｔａ!$"&amp;T$112&amp;"$"&amp;$B391))="",1,TRIM(INDIRECT("ｄａｔａ!$"&amp;T$112&amp;"$"&amp;$B391))&lt;&gt;"",0)</f>
        <v>1</v>
      </c>
      <c r="U391" s="80" cm="1">
        <f t="array" aca="1" ref="U391" ca="1">_xlfn.IFS(U392=1,0,TRIM(INDIRECT("ｄａｔａ!$"&amp;U$112&amp;"$"&amp;$B391))="",1,TRIM(INDIRECT("ｄａｔａ!$"&amp;U$112&amp;"$"&amp;$B391))&lt;&gt;"",0)</f>
        <v>1</v>
      </c>
      <c r="V391" s="80" cm="1">
        <f t="array" aca="1" ref="V391" ca="1">_xlfn.IFS(V392=1,0,TRIM(INDIRECT("ｄａｔａ!$"&amp;V$112&amp;"$"&amp;$B391))="",1,TRIM(INDIRECT("ｄａｔａ!$"&amp;V$112&amp;"$"&amp;$B391))&lt;&gt;"",0)</f>
        <v>1</v>
      </c>
      <c r="W391" s="80" cm="1">
        <f t="array" aca="1" ref="W391" ca="1">_xlfn.IFS(W392=1,0,TRIM(INDIRECT("ｄａｔａ!$"&amp;W$112&amp;"$"&amp;$B391))="",1,TRIM(INDIRECT("ｄａｔａ!$"&amp;W$112&amp;"$"&amp;$B391))&lt;&gt;"",0)</f>
        <v>1</v>
      </c>
      <c r="X391" s="80">
        <f ca="1">IF(SUM($Y391:$AO391)=17,1,0)</f>
        <v>1</v>
      </c>
      <c r="Y391" s="80" cm="1">
        <f t="array" aca="1" ref="Y391" ca="1">_xlfn.IFS(Y392=1,0,TRIM(INDIRECT("ｄａｔａ!$"&amp;Y$112&amp;"$"&amp;$B391))="",1,TRIM(INDIRECT("ｄａｔａ!$"&amp;Y$112&amp;"$"&amp;$B391))&lt;&gt;"",0)</f>
        <v>1</v>
      </c>
      <c r="Z391" s="80" cm="1">
        <f t="array" aca="1" ref="Z391" ca="1">_xlfn.IFS(Z392=1,0,TRIM(INDIRECT("ｄａｔａ!$"&amp;Z$112&amp;"$"&amp;$B391))="",1,TRIM(INDIRECT("ｄａｔａ!$"&amp;Z$112&amp;"$"&amp;$B391))&lt;&gt;"",0)</f>
        <v>1</v>
      </c>
      <c r="AA391" s="80" cm="1">
        <f t="array" aca="1" ref="AA391" ca="1">_xlfn.IFS(AA392=1,0,TRIM(INDIRECT("ｄａｔａ!$"&amp;AA$112&amp;"$"&amp;$B391))="",1,TRIM(INDIRECT("ｄａｔａ!$"&amp;AA$112&amp;"$"&amp;$B391))&lt;&gt;"",0)</f>
        <v>1</v>
      </c>
      <c r="AB391" s="80" cm="1">
        <f t="array" aca="1" ref="AB391" ca="1">_xlfn.IFS(AB392=1,0,TRIM(INDIRECT("ｄａｔａ!$"&amp;AB$112&amp;"$"&amp;$B391))="",1,TRIM(INDIRECT("ｄａｔａ!$"&amp;AB$112&amp;"$"&amp;$B391))&lt;&gt;"",0)</f>
        <v>1</v>
      </c>
      <c r="AC391" s="80" cm="1">
        <f t="array" aca="1" ref="AC391" ca="1">_xlfn.IFS(AC392=1,0,TRIM(INDIRECT("ｄａｔａ!$"&amp;AC$112&amp;"$"&amp;$B391))="",1,TRIM(INDIRECT("ｄａｔａ!$"&amp;AC$112&amp;"$"&amp;$B391))&lt;&gt;"",0)</f>
        <v>1</v>
      </c>
      <c r="AD391" s="80" cm="1">
        <f t="array" aca="1" ref="AD391" ca="1">_xlfn.IFS(AD392=1,0,TRIM(INDIRECT("ｄａｔａ!$"&amp;AD$112&amp;"$"&amp;$B391))="",1,TRIM(INDIRECT("ｄａｔａ!$"&amp;AD$112&amp;"$"&amp;$B391))&lt;&gt;"",0)</f>
        <v>1</v>
      </c>
      <c r="AE391" s="80" cm="1">
        <f t="array" aca="1" ref="AE391" ca="1">_xlfn.IFS(AE392=1,0,TRIM(INDIRECT("ｄａｔａ!$"&amp;AE$112&amp;"$"&amp;$B391))="",1,TRIM(INDIRECT("ｄａｔａ!$"&amp;AE$112&amp;"$"&amp;$B391))&lt;&gt;"",0)</f>
        <v>1</v>
      </c>
      <c r="AF391" s="80" cm="1">
        <f t="array" aca="1" ref="AF391" ca="1">_xlfn.IFS(AF392=1,0,TRIM(INDIRECT("ｄａｔａ!$"&amp;AF$112&amp;"$"&amp;$B391))="",1,TRIM(INDIRECT("ｄａｔａ!$"&amp;AF$112&amp;"$"&amp;$B391))&lt;&gt;"",0)</f>
        <v>1</v>
      </c>
      <c r="AG391" s="80" cm="1">
        <f t="array" aca="1" ref="AG391" ca="1">_xlfn.IFS(AG392=1,0,TRIM(INDIRECT("ｄａｔａ!$"&amp;AG$112&amp;"$"&amp;$B391))="",1,TRIM(INDIRECT("ｄａｔａ!$"&amp;AG$112&amp;"$"&amp;$B391))&lt;&gt;"",0)</f>
        <v>1</v>
      </c>
      <c r="AH391" s="80" cm="1">
        <f t="array" aca="1" ref="AH391" ca="1">_xlfn.IFS(AH392=1,0,TRIM(INDIRECT("ｄａｔａ!$"&amp;AH$112&amp;"$"&amp;$B391))="",1,TRIM(INDIRECT("ｄａｔａ!$"&amp;AH$112&amp;"$"&amp;$B391))&lt;&gt;"",0)</f>
        <v>1</v>
      </c>
      <c r="AI391" s="80" cm="1">
        <f t="array" aca="1" ref="AI391" ca="1">_xlfn.IFS(AI392=1,0,TRIM(INDIRECT("ｄａｔａ!$"&amp;AI$112&amp;"$"&amp;$B391))="",1,TRIM(INDIRECT("ｄａｔａ!$"&amp;AI$112&amp;"$"&amp;$B391))&lt;&gt;"",0)</f>
        <v>1</v>
      </c>
      <c r="AJ391" s="80" cm="1">
        <f t="array" aca="1" ref="AJ391" ca="1">_xlfn.IFS(AJ392=1,0,TRIM(INDIRECT("ｄａｔａ!$"&amp;AJ$112&amp;"$"&amp;$B391))="",1,TRIM(INDIRECT("ｄａｔａ!$"&amp;AJ$112&amp;"$"&amp;$B391))&lt;&gt;"",0)</f>
        <v>1</v>
      </c>
      <c r="AK391" s="80" cm="1">
        <f t="array" aca="1" ref="AK391" ca="1">_xlfn.IFS(AK392=1,0,TRIM(INDIRECT("ｄａｔａ!$"&amp;AK$112&amp;"$"&amp;$B391))="",1,TRIM(INDIRECT("ｄａｔａ!$"&amp;AK$112&amp;"$"&amp;$B391))&lt;&gt;"",0)</f>
        <v>1</v>
      </c>
      <c r="AL391" s="80" cm="1">
        <f t="array" aca="1" ref="AL391" ca="1">_xlfn.IFS(AL392=1,0,TRIM(INDIRECT("ｄａｔａ!$"&amp;AL$112&amp;"$"&amp;$B391))="",1,TRIM(INDIRECT("ｄａｔａ!$"&amp;AL$112&amp;"$"&amp;$B391))&lt;&gt;"",0)</f>
        <v>1</v>
      </c>
      <c r="AM391" s="80" cm="1">
        <f t="array" aca="1" ref="AM391" ca="1">_xlfn.IFS(AM392=1,0,TRIM(INDIRECT("ｄａｔａ!$"&amp;AM$112&amp;"$"&amp;$B391))="",1,TRIM(INDIRECT("ｄａｔａ!$"&amp;AM$112&amp;"$"&amp;$B391))&lt;&gt;"",0)</f>
        <v>1</v>
      </c>
      <c r="AN391" s="80" cm="1">
        <f t="array" aca="1" ref="AN391" ca="1">_xlfn.IFS(AN392=1,0,TRIM(INDIRECT("ｄａｔａ!$"&amp;AN$112&amp;"$"&amp;$B391))="",1,TRIM(INDIRECT("ｄａｔａ!$"&amp;AN$112&amp;"$"&amp;$B391))&lt;&gt;"",0)</f>
        <v>1</v>
      </c>
      <c r="AO391" s="80" cm="1">
        <f t="array" aca="1" ref="AO391" ca="1">_xlfn.IFS(AO392=1,0,TRIM(INDIRECT("ｄａｔａ!$"&amp;AO$112&amp;"$"&amp;$B391))="",1,TRIM(INDIRECT("ｄａｔａ!$"&amp;AO$112&amp;"$"&amp;$B391))&lt;&gt;"",0)</f>
        <v>1</v>
      </c>
      <c r="AP391" s="80">
        <f ca="1">IF(SUM($AQ391:$AZ391)=10,1,0)</f>
        <v>1</v>
      </c>
      <c r="AQ391" s="80" cm="1">
        <f t="array" aca="1" ref="AQ391" ca="1">_xlfn.IFS(AQ392=1,0,TRIM(INDIRECT("ｄａｔａ!$"&amp;AQ$112&amp;"$"&amp;$B391))="",1,TRIM(INDIRECT("ｄａｔａ!$"&amp;AQ$112&amp;"$"&amp;$B391))&lt;&gt;"",0)</f>
        <v>1</v>
      </c>
      <c r="AR391" s="80" cm="1">
        <f t="array" aca="1" ref="AR391" ca="1">_xlfn.IFS(AR392=1,0,TRIM(INDIRECT("ｄａｔａ!$"&amp;AR$112&amp;"$"&amp;$B391))="",1,TRIM(INDIRECT("ｄａｔａ!$"&amp;AR$112&amp;"$"&amp;$B391))&lt;&gt;"",0)</f>
        <v>1</v>
      </c>
      <c r="AS391" s="80" cm="1">
        <f t="array" aca="1" ref="AS391" ca="1">_xlfn.IFS(AS392=1,0,TRIM(INDIRECT("ｄａｔａ!$"&amp;AS$112&amp;"$"&amp;$B391))="",1,TRIM(INDIRECT("ｄａｔａ!$"&amp;AS$112&amp;"$"&amp;$B391))&lt;&gt;"",0)</f>
        <v>1</v>
      </c>
      <c r="AT391" s="80" cm="1">
        <f t="array" aca="1" ref="AT391" ca="1">_xlfn.IFS(AT392=1,0,TRIM(INDIRECT("ｄａｔａ!$"&amp;AT$112&amp;"$"&amp;$B391))="",1,TRIM(INDIRECT("ｄａｔａ!$"&amp;AT$112&amp;"$"&amp;$B391))&lt;&gt;"",0)</f>
        <v>1</v>
      </c>
      <c r="AU391" s="80" cm="1">
        <f t="array" aca="1" ref="AU391" ca="1">_xlfn.IFS(AU392=1,0,TRIM(INDIRECT("ｄａｔａ!$"&amp;AU$112&amp;"$"&amp;$B391))="",1,TRIM(INDIRECT("ｄａｔａ!$"&amp;AU$112&amp;"$"&amp;$B391))&lt;&gt;"",0)</f>
        <v>1</v>
      </c>
      <c r="AV391" s="80" cm="1">
        <f t="array" aca="1" ref="AV391" ca="1">_xlfn.IFS(AV392=1,0,TRIM(INDIRECT("ｄａｔａ!$"&amp;AV$112&amp;"$"&amp;$B391))="",1,TRIM(INDIRECT("ｄａｔａ!$"&amp;AV$112&amp;"$"&amp;$B391))&lt;&gt;"",0)</f>
        <v>1</v>
      </c>
      <c r="AW391" s="80" cm="1">
        <f t="array" aca="1" ref="AW391" ca="1">_xlfn.IFS(AW392=1,0,TRIM(INDIRECT("ｄａｔａ!$"&amp;AW$112&amp;"$"&amp;$B391))="",1,TRIM(INDIRECT("ｄａｔａ!$"&amp;AW$112&amp;"$"&amp;$B391))&lt;&gt;"",0)</f>
        <v>1</v>
      </c>
      <c r="AX391" s="80" cm="1">
        <f t="array" aca="1" ref="AX391" ca="1">_xlfn.IFS(AX392=1,0,TRIM(INDIRECT("ｄａｔａ!$"&amp;AX$112&amp;"$"&amp;$B391))="",1,TRIM(INDIRECT("ｄａｔａ!$"&amp;AX$112&amp;"$"&amp;$B391))&lt;&gt;"",0)</f>
        <v>1</v>
      </c>
      <c r="AY391" s="80" cm="1">
        <f t="array" aca="1" ref="AY391" ca="1">_xlfn.IFS(AY392=1,0,TRIM(INDIRECT("ｄａｔａ!$"&amp;AY$112&amp;"$"&amp;$B391))="",1,TRIM(INDIRECT("ｄａｔａ!$"&amp;AY$112&amp;"$"&amp;$B391))&lt;&gt;"",0)</f>
        <v>1</v>
      </c>
      <c r="AZ391" s="80" cm="1">
        <f t="array" aca="1" ref="AZ391" ca="1">_xlfn.IFS(AZ392=1,0,TRIM(INDIRECT("ｄａｔａ!$"&amp;AZ$112&amp;"$"&amp;$B391))="",1,TRIM(INDIRECT("ｄａｔａ!$"&amp;AZ$112&amp;"$"&amp;$B391))&lt;&gt;"",0)</f>
        <v>1</v>
      </c>
      <c r="BA391" s="80">
        <f ca="1">IF(SUM($BB391:$BP391)=15,1,0)</f>
        <v>1</v>
      </c>
      <c r="BB391" s="80" cm="1">
        <f t="array" aca="1" ref="BB391" ca="1">_xlfn.IFS(BB392=1,0,TRIM(INDIRECT("ｄａｔａ!$"&amp;BB$112&amp;"$"&amp;$B391))="",1,TRIM(INDIRECT("ｄａｔａ!$"&amp;BB$112&amp;"$"&amp;$B391))&lt;&gt;"",0)</f>
        <v>1</v>
      </c>
      <c r="BC391" s="80" cm="1">
        <f t="array" aca="1" ref="BC391" ca="1">_xlfn.IFS(BC392=1,0,TRIM(INDIRECT("ｄａｔａ!$"&amp;BC$112&amp;"$"&amp;$B391))="",1,TRIM(INDIRECT("ｄａｔａ!$"&amp;BC$112&amp;"$"&amp;$B391))&lt;&gt;"",0)</f>
        <v>1</v>
      </c>
      <c r="BD391" s="80" cm="1">
        <f t="array" aca="1" ref="BD391" ca="1">_xlfn.IFS(BD392=1,0,TRIM(INDIRECT("ｄａｔａ!$"&amp;BD$112&amp;"$"&amp;$B391))="",1,TRIM(INDIRECT("ｄａｔａ!$"&amp;BD$112&amp;"$"&amp;$B391))&lt;&gt;"",0)</f>
        <v>1</v>
      </c>
      <c r="BE391" s="80" cm="1">
        <f t="array" aca="1" ref="BE391" ca="1">_xlfn.IFS(BE392=1,0,TRIM(INDIRECT("ｄａｔａ!$"&amp;BE$112&amp;"$"&amp;$B391))="",1,TRIM(INDIRECT("ｄａｔａ!$"&amp;BE$112&amp;"$"&amp;$B391))&lt;&gt;"",0)</f>
        <v>1</v>
      </c>
      <c r="BF391" s="80" cm="1">
        <f t="array" aca="1" ref="BF391" ca="1">_xlfn.IFS(BF392=1,0,TRIM(INDIRECT("ｄａｔａ!$"&amp;BF$112&amp;"$"&amp;$B391))="",1,TRIM(INDIRECT("ｄａｔａ!$"&amp;BF$112&amp;"$"&amp;$B391))&lt;&gt;"",0)</f>
        <v>1</v>
      </c>
      <c r="BG391" s="80" cm="1">
        <f t="array" aca="1" ref="BG391" ca="1">_xlfn.IFS(BG392=1,0,TRIM(INDIRECT("ｄａｔａ!$"&amp;BG$112&amp;"$"&amp;$B391))="",1,TRIM(INDIRECT("ｄａｔａ!$"&amp;BG$112&amp;"$"&amp;$B391))&lt;&gt;"",0)</f>
        <v>1</v>
      </c>
      <c r="BH391" s="80" cm="1">
        <f t="array" aca="1" ref="BH391" ca="1">_xlfn.IFS(BH392=1,0,TRIM(INDIRECT("ｄａｔａ!$"&amp;BH$112&amp;"$"&amp;$B391))="",1,TRIM(INDIRECT("ｄａｔａ!$"&amp;BH$112&amp;"$"&amp;$B391))&lt;&gt;"",0)</f>
        <v>1</v>
      </c>
      <c r="BI391" s="80" cm="1">
        <f t="array" aca="1" ref="BI391" ca="1">_xlfn.IFS(BI392=1,0,TRIM(INDIRECT("ｄａｔａ!$"&amp;BI$112&amp;"$"&amp;$B391))="",1,TRIM(INDIRECT("ｄａｔａ!$"&amp;BI$112&amp;"$"&amp;$B391))&lt;&gt;"",0)</f>
        <v>1</v>
      </c>
      <c r="BJ391" s="80" cm="1">
        <f t="array" aca="1" ref="BJ391" ca="1">_xlfn.IFS(BJ392=1,0,TRIM(INDIRECT("ｄａｔａ!$"&amp;BJ$112&amp;"$"&amp;$B391))="",1,TRIM(INDIRECT("ｄａｔａ!$"&amp;BJ$112&amp;"$"&amp;$B391))&lt;&gt;"",0)</f>
        <v>1</v>
      </c>
      <c r="BK391" s="80" cm="1">
        <f t="array" aca="1" ref="BK391" ca="1">_xlfn.IFS(BK392=1,0,TRIM(INDIRECT("ｄａｔａ!$"&amp;BK$112&amp;"$"&amp;$B391))="",1,TRIM(INDIRECT("ｄａｔａ!$"&amp;BK$112&amp;"$"&amp;$B391))&lt;&gt;"",0)</f>
        <v>1</v>
      </c>
      <c r="BL391" s="80" cm="1">
        <f t="array" aca="1" ref="BL391" ca="1">_xlfn.IFS(BL392=1,0,TRIM(INDIRECT("ｄａｔａ!$"&amp;BL$112&amp;"$"&amp;$B391))="",1,TRIM(INDIRECT("ｄａｔａ!$"&amp;BL$112&amp;"$"&amp;$B391))&lt;&gt;"",0)</f>
        <v>1</v>
      </c>
      <c r="BM391" s="80" cm="1">
        <f t="array" aca="1" ref="BM391" ca="1">_xlfn.IFS(BM392=1,0,TRIM(INDIRECT("ｄａｔａ!$"&amp;BM$112&amp;"$"&amp;$B391))="",1,TRIM(INDIRECT("ｄａｔａ!$"&amp;BM$112&amp;"$"&amp;$B391))&lt;&gt;"",0)</f>
        <v>1</v>
      </c>
      <c r="BN391" s="80" cm="1">
        <f t="array" aca="1" ref="BN391" ca="1">_xlfn.IFS(BN392=1,0,TRIM(INDIRECT("ｄａｔａ!$"&amp;BN$112&amp;"$"&amp;$B391))="",1,TRIM(INDIRECT("ｄａｔａ!$"&amp;BN$112&amp;"$"&amp;$B391))&lt;&gt;"",0)</f>
        <v>1</v>
      </c>
      <c r="BO391" s="80" cm="1">
        <f t="array" aca="1" ref="BO391" ca="1">_xlfn.IFS(BO392=1,0,TRIM(INDIRECT("ｄａｔａ!$"&amp;BO$112&amp;"$"&amp;$B391))="",1,TRIM(INDIRECT("ｄａｔａ!$"&amp;BO$112&amp;"$"&amp;$B391))&lt;&gt;"",0)</f>
        <v>1</v>
      </c>
      <c r="BP391" s="80" cm="1">
        <f t="array" aca="1" ref="BP391" ca="1">_xlfn.IFS(BP392=1,0,TRIM(INDIRECT("ｄａｔａ!$"&amp;BP$112&amp;"$"&amp;$B391))="",1,TRIM(INDIRECT("ｄａｔａ!$"&amp;BP$112&amp;"$"&amp;$B391))&lt;&gt;"",0)</f>
        <v>1</v>
      </c>
    </row>
    <row r="392" spans="1:68" x14ac:dyDescent="0.2">
      <c r="B392" s="80">
        <f>VLOOKUP($A389,$A$11:$B$110,2,FALSE)</f>
        <v>76</v>
      </c>
      <c r="C392" s="80" t="s">
        <v>2430</v>
      </c>
      <c r="D392" s="80" cm="1">
        <f t="array" aca="1" ref="D392" ca="1">IF(ISERROR(INDIRECT("ｄａｔａ!$"&amp;D$112&amp;"$"&amp;$B392)),1,0)</f>
        <v>0</v>
      </c>
      <c r="F392" s="80" cm="1">
        <f t="array" aca="1" ref="F392" ca="1">IF(ISERROR(INDIRECT("ｄａｔａ!$"&amp;F$112&amp;"$"&amp;$B392)),1,0)</f>
        <v>0</v>
      </c>
      <c r="G392" s="80" cm="1">
        <f t="array" aca="1" ref="G392" ca="1">IF(ISERROR(INDIRECT("ｄａｔａ!$"&amp;G$112&amp;"$"&amp;$B392)),1,0)</f>
        <v>0</v>
      </c>
      <c r="H392" s="80" cm="1">
        <f t="array" aca="1" ref="H392" ca="1">IF(ISERROR(INDIRECT("ｄａｔａ!$"&amp;H$112&amp;"$"&amp;$B392)),1,0)</f>
        <v>0</v>
      </c>
      <c r="I392" s="80" cm="1">
        <f t="array" aca="1" ref="I392" ca="1">IF(ISERROR(INDIRECT("ｄａｔａ!$"&amp;I$112&amp;"$"&amp;$B392)),1,0)</f>
        <v>0</v>
      </c>
      <c r="J392" s="80" cm="1">
        <f t="array" aca="1" ref="J392" ca="1">IF(ISERROR(INDIRECT("ｄａｔａ!$"&amp;J$112&amp;"$"&amp;$B392)),1,0)</f>
        <v>0</v>
      </c>
      <c r="K392" s="80" cm="1">
        <f t="array" aca="1" ref="K392" ca="1">IF(ISERROR(INDIRECT("ｄａｔａ!$"&amp;K$112&amp;"$"&amp;$B392)),1,0)</f>
        <v>0</v>
      </c>
      <c r="L392" s="80" cm="1">
        <f t="array" aca="1" ref="L392" ca="1">IF(ISERROR(INDIRECT("ｄａｔａ!$"&amp;L$112&amp;"$"&amp;$B392)),1,0)</f>
        <v>0</v>
      </c>
      <c r="M392" s="80" cm="1">
        <f t="array" aca="1" ref="M392" ca="1">IF(ISERROR(INDIRECT("ｄａｔａ!$"&amp;M$112&amp;"$"&amp;$B392)),1,0)</f>
        <v>0</v>
      </c>
      <c r="N392" s="80" cm="1">
        <f t="array" aca="1" ref="N392" ca="1">IF(ISERROR(INDIRECT("ｄａｔａ!$"&amp;N$112&amp;"$"&amp;$B392)),1,0)</f>
        <v>0</v>
      </c>
      <c r="O392" s="80" cm="1">
        <f t="array" aca="1" ref="O392" ca="1">IF(ISERROR(INDIRECT("ｄａｔａ!$"&amp;O$112&amp;"$"&amp;$B392)),1,0)</f>
        <v>0</v>
      </c>
      <c r="P392" s="80" cm="1">
        <f t="array" aca="1" ref="P392" ca="1">IF(ISERROR(INDIRECT("ｄａｔａ!$"&amp;P$112&amp;"$"&amp;$B392)),1,0)</f>
        <v>0</v>
      </c>
      <c r="Q392" s="80" cm="1">
        <f t="array" aca="1" ref="Q392" ca="1">IF(ISERROR(INDIRECT("ｄａｔａ!$"&amp;Q$112&amp;"$"&amp;$B392)),1,0)</f>
        <v>0</v>
      </c>
      <c r="R392" s="80" cm="1">
        <f t="array" aca="1" ref="R392" ca="1">IF(ISERROR(INDIRECT("ｄａｔａ!$"&amp;R$112&amp;"$"&amp;$B392)),1,0)</f>
        <v>0</v>
      </c>
      <c r="S392" s="80" cm="1">
        <f t="array" aca="1" ref="S392" ca="1">IF(ISERROR(INDIRECT("ｄａｔａ!$"&amp;S$112&amp;"$"&amp;$B392)),1,0)</f>
        <v>0</v>
      </c>
      <c r="T392" s="80" cm="1">
        <f t="array" aca="1" ref="T392" ca="1">IF(ISERROR(INDIRECT("ｄａｔａ!$"&amp;T$112&amp;"$"&amp;$B392)),1,0)</f>
        <v>0</v>
      </c>
      <c r="U392" s="80" cm="1">
        <f t="array" aca="1" ref="U392" ca="1">IF(ISERROR(INDIRECT("ｄａｔａ!$"&amp;U$112&amp;"$"&amp;$B392)),1,0)</f>
        <v>0</v>
      </c>
      <c r="V392" s="80" cm="1">
        <f t="array" aca="1" ref="V392" ca="1">IF(ISERROR(INDIRECT("ｄａｔａ!$"&amp;V$112&amp;"$"&amp;$B392)),1,0)</f>
        <v>0</v>
      </c>
      <c r="W392" s="80" cm="1">
        <f t="array" aca="1" ref="W392" ca="1">IF(ISERROR(INDIRECT("ｄａｔａ!$"&amp;W$112&amp;"$"&amp;$B392)),1,0)</f>
        <v>0</v>
      </c>
      <c r="X392" s="80">
        <f ca="1">IF(SUM($Y390:$AO390,$Y392:$AO392)&gt;0,1,0)</f>
        <v>0</v>
      </c>
      <c r="Y392" s="80" cm="1">
        <f t="array" aca="1" ref="Y392" ca="1">IF(ISERROR(INDIRECT("ｄａｔａ!$"&amp;Y$112&amp;"$"&amp;$B392)),1,0)</f>
        <v>0</v>
      </c>
      <c r="Z392" s="80" cm="1">
        <f t="array" aca="1" ref="Z392" ca="1">IF(ISERROR(INDIRECT("ｄａｔａ!$"&amp;Z$112&amp;"$"&amp;$B392)),1,0)</f>
        <v>0</v>
      </c>
      <c r="AA392" s="80" cm="1">
        <f t="array" aca="1" ref="AA392" ca="1">IF(ISERROR(INDIRECT("ｄａｔａ!$"&amp;AA$112&amp;"$"&amp;$B392)),1,0)</f>
        <v>0</v>
      </c>
      <c r="AB392" s="80" cm="1">
        <f t="array" aca="1" ref="AB392" ca="1">IF(ISERROR(INDIRECT("ｄａｔａ!$"&amp;AB$112&amp;"$"&amp;$B392)),1,0)</f>
        <v>0</v>
      </c>
      <c r="AC392" s="80" cm="1">
        <f t="array" aca="1" ref="AC392" ca="1">IF(ISERROR(INDIRECT("ｄａｔａ!$"&amp;AC$112&amp;"$"&amp;$B392)),1,0)</f>
        <v>0</v>
      </c>
      <c r="AD392" s="80" cm="1">
        <f t="array" aca="1" ref="AD392" ca="1">IF(ISERROR(INDIRECT("ｄａｔａ!$"&amp;AD$112&amp;"$"&amp;$B392)),1,0)</f>
        <v>0</v>
      </c>
      <c r="AE392" s="80" cm="1">
        <f t="array" aca="1" ref="AE392" ca="1">IF(ISERROR(INDIRECT("ｄａｔａ!$"&amp;AE$112&amp;"$"&amp;$B392)),1,0)</f>
        <v>0</v>
      </c>
      <c r="AF392" s="80" cm="1">
        <f t="array" aca="1" ref="AF392" ca="1">IF(ISERROR(INDIRECT("ｄａｔａ!$"&amp;AF$112&amp;"$"&amp;$B392)),1,0)</f>
        <v>0</v>
      </c>
      <c r="AG392" s="80" cm="1">
        <f t="array" aca="1" ref="AG392" ca="1">IF(ISERROR(INDIRECT("ｄａｔａ!$"&amp;AG$112&amp;"$"&amp;$B392)),1,0)</f>
        <v>0</v>
      </c>
      <c r="AH392" s="80" cm="1">
        <f t="array" aca="1" ref="AH392" ca="1">IF(ISERROR(INDIRECT("ｄａｔａ!$"&amp;AH$112&amp;"$"&amp;$B392)),1,0)</f>
        <v>0</v>
      </c>
      <c r="AI392" s="80" cm="1">
        <f t="array" aca="1" ref="AI392" ca="1">IF(ISERROR(INDIRECT("ｄａｔａ!$"&amp;AI$112&amp;"$"&amp;$B392)),1,0)</f>
        <v>0</v>
      </c>
      <c r="AJ392" s="80" cm="1">
        <f t="array" aca="1" ref="AJ392" ca="1">IF(ISERROR(INDIRECT("ｄａｔａ!$"&amp;AJ$112&amp;"$"&amp;$B392)),1,0)</f>
        <v>0</v>
      </c>
      <c r="AK392" s="80" cm="1">
        <f t="array" aca="1" ref="AK392" ca="1">IF(ISERROR(INDIRECT("ｄａｔａ!$"&amp;AK$112&amp;"$"&amp;$B392)),1,0)</f>
        <v>0</v>
      </c>
      <c r="AL392" s="80" cm="1">
        <f t="array" aca="1" ref="AL392" ca="1">IF(ISERROR(INDIRECT("ｄａｔａ!$"&amp;AL$112&amp;"$"&amp;$B392)),1,0)</f>
        <v>0</v>
      </c>
      <c r="AM392" s="80" cm="1">
        <f t="array" aca="1" ref="AM392" ca="1">IF(ISERROR(INDIRECT("ｄａｔａ!$"&amp;AM$112&amp;"$"&amp;$B392)),1,0)</f>
        <v>0</v>
      </c>
      <c r="AN392" s="80" cm="1">
        <f t="array" aca="1" ref="AN392" ca="1">IF(ISERROR(INDIRECT("ｄａｔａ!$"&amp;AN$112&amp;"$"&amp;$B392)),1,0)</f>
        <v>0</v>
      </c>
      <c r="AO392" s="80" cm="1">
        <f t="array" aca="1" ref="AO392" ca="1">IF(ISERROR(INDIRECT("ｄａｔａ!$"&amp;AO$112&amp;"$"&amp;$B392)),1,0)</f>
        <v>0</v>
      </c>
      <c r="AP392" s="80">
        <f ca="1">IF(SUM($AQ390:$AZ390,$AQ392:$AZ392)&gt;0,1,0)</f>
        <v>0</v>
      </c>
      <c r="AQ392" s="80" cm="1">
        <f t="array" aca="1" ref="AQ392" ca="1">IF(ISERROR(INDIRECT("ｄａｔａ!$"&amp;AQ$112&amp;"$"&amp;$B392)),1,0)</f>
        <v>0</v>
      </c>
      <c r="AR392" s="80" cm="1">
        <f t="array" aca="1" ref="AR392" ca="1">IF(ISERROR(INDIRECT("ｄａｔａ!$"&amp;AR$112&amp;"$"&amp;$B392)),1,0)</f>
        <v>0</v>
      </c>
      <c r="AS392" s="80" cm="1">
        <f t="array" aca="1" ref="AS392" ca="1">IF(ISERROR(INDIRECT("ｄａｔａ!$"&amp;AS$112&amp;"$"&amp;$B392)),1,0)</f>
        <v>0</v>
      </c>
      <c r="AT392" s="80" cm="1">
        <f t="array" aca="1" ref="AT392" ca="1">IF(ISERROR(INDIRECT("ｄａｔａ!$"&amp;AT$112&amp;"$"&amp;$B392)),1,0)</f>
        <v>0</v>
      </c>
      <c r="AU392" s="80" cm="1">
        <f t="array" aca="1" ref="AU392" ca="1">IF(ISERROR(INDIRECT("ｄａｔａ!$"&amp;AU$112&amp;"$"&amp;$B392)),1,0)</f>
        <v>0</v>
      </c>
      <c r="AV392" s="80" cm="1">
        <f t="array" aca="1" ref="AV392" ca="1">IF(ISERROR(INDIRECT("ｄａｔａ!$"&amp;AV$112&amp;"$"&amp;$B392)),1,0)</f>
        <v>0</v>
      </c>
      <c r="AW392" s="80" cm="1">
        <f t="array" aca="1" ref="AW392" ca="1">IF(ISERROR(INDIRECT("ｄａｔａ!$"&amp;AW$112&amp;"$"&amp;$B392)),1,0)</f>
        <v>0</v>
      </c>
      <c r="AX392" s="80" cm="1">
        <f t="array" aca="1" ref="AX392" ca="1">IF(ISERROR(INDIRECT("ｄａｔａ!$"&amp;AX$112&amp;"$"&amp;$B392)),1,0)</f>
        <v>0</v>
      </c>
      <c r="AY392" s="80" cm="1">
        <f t="array" aca="1" ref="AY392" ca="1">IF(ISERROR(INDIRECT("ｄａｔａ!$"&amp;AY$112&amp;"$"&amp;$B392)),1,0)</f>
        <v>0</v>
      </c>
      <c r="AZ392" s="80" cm="1">
        <f t="array" aca="1" ref="AZ392" ca="1">IF(ISERROR(INDIRECT("ｄａｔａ!$"&amp;AZ$112&amp;"$"&amp;$B392)),1,0)</f>
        <v>0</v>
      </c>
      <c r="BA392" s="80">
        <f ca="1">IF(SUM($BB390:$BP390,$BB392:$BP392)&gt;0,1,0)</f>
        <v>0</v>
      </c>
      <c r="BB392" s="80" cm="1">
        <f t="array" aca="1" ref="BB392" ca="1">IF(ISERROR(INDIRECT("ｄａｔａ!$"&amp;BB$112&amp;"$"&amp;$B392)),1,0)</f>
        <v>0</v>
      </c>
      <c r="BC392" s="80" cm="1">
        <f t="array" aca="1" ref="BC392" ca="1">IF(ISERROR(INDIRECT("ｄａｔａ!$"&amp;BC$112&amp;"$"&amp;$B392)),1,0)</f>
        <v>0</v>
      </c>
      <c r="BD392" s="80" cm="1">
        <f t="array" aca="1" ref="BD392" ca="1">IF(ISERROR(INDIRECT("ｄａｔａ!$"&amp;BD$112&amp;"$"&amp;$B392)),1,0)</f>
        <v>0</v>
      </c>
      <c r="BE392" s="80" cm="1">
        <f t="array" aca="1" ref="BE392" ca="1">IF(ISERROR(INDIRECT("ｄａｔａ!$"&amp;BE$112&amp;"$"&amp;$B392)),1,0)</f>
        <v>0</v>
      </c>
      <c r="BF392" s="80" cm="1">
        <f t="array" aca="1" ref="BF392" ca="1">IF(ISERROR(INDIRECT("ｄａｔａ!$"&amp;BF$112&amp;"$"&amp;$B392)),1,0)</f>
        <v>0</v>
      </c>
      <c r="BG392" s="80" cm="1">
        <f t="array" aca="1" ref="BG392" ca="1">IF(ISERROR(INDIRECT("ｄａｔａ!$"&amp;BG$112&amp;"$"&amp;$B392)),1,0)</f>
        <v>0</v>
      </c>
      <c r="BH392" s="80" cm="1">
        <f t="array" aca="1" ref="BH392" ca="1">IF(ISERROR(INDIRECT("ｄａｔａ!$"&amp;BH$112&amp;"$"&amp;$B392)),1,0)</f>
        <v>0</v>
      </c>
      <c r="BI392" s="80" cm="1">
        <f t="array" aca="1" ref="BI392" ca="1">IF(ISERROR(INDIRECT("ｄａｔａ!$"&amp;BI$112&amp;"$"&amp;$B392)),1,0)</f>
        <v>0</v>
      </c>
      <c r="BJ392" s="80" cm="1">
        <f t="array" aca="1" ref="BJ392" ca="1">IF(ISERROR(INDIRECT("ｄａｔａ!$"&amp;BJ$112&amp;"$"&amp;$B392)),1,0)</f>
        <v>0</v>
      </c>
      <c r="BK392" s="80" cm="1">
        <f t="array" aca="1" ref="BK392" ca="1">IF(ISERROR(INDIRECT("ｄａｔａ!$"&amp;BK$112&amp;"$"&amp;$B392)),1,0)</f>
        <v>0</v>
      </c>
      <c r="BL392" s="80" cm="1">
        <f t="array" aca="1" ref="BL392" ca="1">IF(ISERROR(INDIRECT("ｄａｔａ!$"&amp;BL$112&amp;"$"&amp;$B392)),1,0)</f>
        <v>0</v>
      </c>
      <c r="BM392" s="80" cm="1">
        <f t="array" aca="1" ref="BM392" ca="1">IF(ISERROR(INDIRECT("ｄａｔａ!$"&amp;BM$112&amp;"$"&amp;$B392)),1,0)</f>
        <v>0</v>
      </c>
      <c r="BN392" s="80" cm="1">
        <f t="array" aca="1" ref="BN392" ca="1">IF(ISERROR(INDIRECT("ｄａｔａ!$"&amp;BN$112&amp;"$"&amp;$B392)),1,0)</f>
        <v>0</v>
      </c>
      <c r="BO392" s="80" cm="1">
        <f t="array" aca="1" ref="BO392" ca="1">IF(ISERROR(INDIRECT("ｄａｔａ!$"&amp;BO$112&amp;"$"&amp;$B392)),1,0)</f>
        <v>0</v>
      </c>
      <c r="BP392" s="80" cm="1">
        <f t="array" aca="1" ref="BP392" ca="1">IF(ISERROR(INDIRECT("ｄａｔａ!$"&amp;BP$112&amp;"$"&amp;$B392)),1,0)</f>
        <v>0</v>
      </c>
    </row>
    <row r="393" spans="1:68" x14ac:dyDescent="0.2">
      <c r="A393" s="80" t="s">
        <v>2388</v>
      </c>
      <c r="B393" s="80">
        <f>VLOOKUP($A393,$A$11:$B$110,2,FALSE)</f>
        <v>77</v>
      </c>
      <c r="C393" s="80" t="s">
        <v>2435</v>
      </c>
      <c r="D393" s="80" cm="1">
        <f t="array" aca="1" ref="D393" ca="1">_xlfn.IFS(D394=1,0,D395=1,0,AND(INDIRECT("ｄａｔａ!$"&amp;D$112&amp;"$"&amp;$B393)&lt;=INDIRECT("kikan!$Q$11"),INDIRECT("ｄａｔａ!$"&amp;D$112&amp;"$"&amp;$B393)&gt;=INDIRECT("kikan!$K$11")),0,TRUE,1)</f>
        <v>0</v>
      </c>
      <c r="F393" s="80">
        <v>0</v>
      </c>
      <c r="G393" s="80">
        <v>0</v>
      </c>
      <c r="H393" s="80">
        <v>0</v>
      </c>
      <c r="I393" s="80" cm="1">
        <f t="array" aca="1" ref="I393" ca="1">_xlfn.IFS(I394=1,0,I395=1,0,INDIRECT("ｄａｔａ!$"&amp;I$112&amp;"$"&amp;$B393)&gt;=INDIRECT("kikan!$I$11"),0,TRUE,1)</f>
        <v>0</v>
      </c>
      <c r="J393" s="80" cm="1">
        <f t="array" aca="1" ref="J393" ca="1">_xlfn.IFS(D396=1,0,I393=1,0,J394=1,0,I395=1,0,J395=1,0,INDIRECT("ｄａｔａ!$"&amp;I$112&amp;"$"&amp;$B393)&gt;INDIRECT("kikan!$I$11"),0,INDIRECT("ｄａｔａ!$"&amp;J$112&amp;"$"&amp;$B393)&gt;=INDIRECT("ｄａｔａ!$"&amp;D$112&amp;"$"&amp;$B393),0,TRUE,1)</f>
        <v>0</v>
      </c>
      <c r="K393" s="80" cm="1">
        <f t="array" aca="1" ref="K393" ca="1">_xlfn.IFS(K394=1,0,K395=1,0,AND(INDIRECT("ｄａｔａ!$"&amp;K$112&amp;"$"&amp;$B394)&gt;0,INDIRECT("ｄａｔａ!$"&amp;K$112&amp;"$"&amp;$B394)&lt;10000),0,TRUE,1)</f>
        <v>0</v>
      </c>
      <c r="L393" s="80" cm="1">
        <f t="array" aca="1" ref="L393" ca="1">_xlfn.IFS(L394=1,0,L395=1,0,INDIRECT("ｄａｔａ!$"&amp;L$112&amp;"$"&amp;$B393)&lt;20000,1,TRUE,0)</f>
        <v>0</v>
      </c>
      <c r="M393" s="80">
        <v>0</v>
      </c>
      <c r="N393" s="80">
        <v>0</v>
      </c>
      <c r="O393" s="80" cm="1">
        <f t="array" aca="1" ref="O393" ca="1">_xlfn.IFS(O396=1,0,INDIRECT("ｄａｔａ!$"&amp;O$112&amp;"$"&amp;$B394)=4,1,TRUE,0)</f>
        <v>0</v>
      </c>
      <c r="P393" s="80" cm="1">
        <f t="array" aca="1" ref="P393" ca="1">_xlfn.IFS(P396=1,0,AND(INDIRECT("ｄａｔａ!$"&amp;P$112&amp;"$"&amp;$B394)&lt;=3,INDIRECT("ｄａｔａ!$"&amp;P$112&amp;"$"&amp;$B394)&gt;0),1,TRUE,0)</f>
        <v>0</v>
      </c>
      <c r="Q393" s="80" cm="1">
        <f t="array" aca="1" ref="Q393" ca="1">_xlfn.IFS(Q396=1,0,INDIRECT("ｄａｔａ!$"&amp;Q$112&amp;"$"&amp;$B393)=1,1,TRUE,0)</f>
        <v>0</v>
      </c>
      <c r="R393" s="80">
        <v>0</v>
      </c>
      <c r="S393" s="80">
        <v>0</v>
      </c>
      <c r="T393" s="80">
        <v>0</v>
      </c>
      <c r="U393" s="80">
        <v>0</v>
      </c>
      <c r="V393" s="80">
        <v>0</v>
      </c>
      <c r="W393" s="80">
        <v>0</v>
      </c>
      <c r="X393" s="80">
        <f ca="1">IF(AND(SUM($Y393:$AO393)=0,17-SUM($Y395:$AO395)&gt;1),1,0)</f>
        <v>0</v>
      </c>
      <c r="Y393" s="80" cm="1">
        <f t="array" aca="1" ref="Y393" ca="1">_xlfn.IFS(Y396=1,0,INDIRECT("ｄａｔａ!$"&amp;Y$112&amp;"$"&amp;$B393)=2,1,TRUE,0)</f>
        <v>0</v>
      </c>
      <c r="Z393" s="80" cm="1">
        <f t="array" aca="1" ref="Z393" ca="1">_xlfn.IFS(Z396=1,0,INDIRECT("ｄａｔａ!$"&amp;Z$112&amp;"$"&amp;$B393)=2,1,TRUE,0)</f>
        <v>0</v>
      </c>
      <c r="AA393" s="80" cm="1">
        <f t="array" aca="1" ref="AA393" ca="1">_xlfn.IFS(AA396=1,0,INDIRECT("ｄａｔａ!$"&amp;AA$112&amp;"$"&amp;$B393)=2,1,TRUE,0)</f>
        <v>0</v>
      </c>
      <c r="AB393" s="80" cm="1">
        <f t="array" aca="1" ref="AB393" ca="1">_xlfn.IFS(AB396=1,0,INDIRECT("ｄａｔａ!$"&amp;AB$112&amp;"$"&amp;$B393)=2,1,TRUE,0)</f>
        <v>0</v>
      </c>
      <c r="AC393" s="80" cm="1">
        <f t="array" aca="1" ref="AC393" ca="1">_xlfn.IFS(AC396=1,0,INDIRECT("ｄａｔａ!$"&amp;AC$112&amp;"$"&amp;$B393)=2,1,TRUE,0)</f>
        <v>0</v>
      </c>
      <c r="AD393" s="80" cm="1">
        <f t="array" aca="1" ref="AD393" ca="1">_xlfn.IFS(AD396=1,0,INDIRECT("ｄａｔａ!$"&amp;AD$112&amp;"$"&amp;$B393)=2,1,TRUE,0)</f>
        <v>0</v>
      </c>
      <c r="AE393" s="80" cm="1">
        <f t="array" aca="1" ref="AE393" ca="1">_xlfn.IFS(AE396=1,0,INDIRECT("ｄａｔａ!$"&amp;AE$112&amp;"$"&amp;$B393)=2,1,TRUE,0)</f>
        <v>0</v>
      </c>
      <c r="AF393" s="80" cm="1">
        <f t="array" aca="1" ref="AF393" ca="1">_xlfn.IFS(AF396=1,0,INDIRECT("ｄａｔａ!$"&amp;AF$112&amp;"$"&amp;$B393)=2,1,TRUE,0)</f>
        <v>0</v>
      </c>
      <c r="AG393" s="80" cm="1">
        <f t="array" aca="1" ref="AG393" ca="1">_xlfn.IFS(AG396=1,0,INDIRECT("ｄａｔａ!$"&amp;AG$112&amp;"$"&amp;$B393)=2,1,TRUE,0)</f>
        <v>0</v>
      </c>
      <c r="AH393" s="80" cm="1">
        <f t="array" aca="1" ref="AH393" ca="1">_xlfn.IFS(AH396=1,0,INDIRECT("ｄａｔａ!$"&amp;AH$112&amp;"$"&amp;$B393)=2,1,TRUE,0)</f>
        <v>0</v>
      </c>
      <c r="AI393" s="80" cm="1">
        <f t="array" aca="1" ref="AI393" ca="1">_xlfn.IFS(AI396=1,0,INDIRECT("ｄａｔａ!$"&amp;AI$112&amp;"$"&amp;$B393)=2,1,TRUE,0)</f>
        <v>0</v>
      </c>
      <c r="AJ393" s="80" cm="1">
        <f t="array" aca="1" ref="AJ393" ca="1">_xlfn.IFS(AJ396=1,0,INDIRECT("ｄａｔａ!$"&amp;AJ$112&amp;"$"&amp;$B393)=2,1,TRUE,0)</f>
        <v>0</v>
      </c>
      <c r="AK393" s="80" cm="1">
        <f t="array" aca="1" ref="AK393" ca="1">_xlfn.IFS(AK396=1,0,INDIRECT("ｄａｔａ!$"&amp;AK$112&amp;"$"&amp;$B393)=2,1,TRUE,0)</f>
        <v>0</v>
      </c>
      <c r="AL393" s="80" cm="1">
        <f t="array" aca="1" ref="AL393" ca="1">_xlfn.IFS(AL396=1,0,INDIRECT("ｄａｔａ!$"&amp;AL$112&amp;"$"&amp;$B393)=2,1,TRUE,0)</f>
        <v>0</v>
      </c>
      <c r="AM393" s="80" cm="1">
        <f t="array" aca="1" ref="AM393" ca="1">_xlfn.IFS(AM396=1,0,INDIRECT("ｄａｔａ!$"&amp;AM$112&amp;"$"&amp;$B393)=2,1,TRUE,0)</f>
        <v>0</v>
      </c>
      <c r="AN393" s="80" cm="1">
        <f t="array" aca="1" ref="AN393" ca="1">_xlfn.IFS(AN396=1,0,INDIRECT("ｄａｔａ!$"&amp;AN$112&amp;"$"&amp;$B393)=2,1,TRUE,0)</f>
        <v>0</v>
      </c>
      <c r="AO393" s="80" cm="1">
        <f t="array" aca="1" ref="AO393" ca="1">_xlfn.IFS(AO396=1,0,INDIRECT("ｄａｔａ!$"&amp;AO$112&amp;"$"&amp;$B393)=2,1,TRUE,0)</f>
        <v>0</v>
      </c>
      <c r="AP393" s="80">
        <f ca="1">IF(AND(SUM($AQ393:$AZ393)=0,10-SUM($AQ395:$AZ395)&gt;1),1,0)</f>
        <v>0</v>
      </c>
      <c r="AQ393" s="80" cm="1">
        <f t="array" aca="1" ref="AQ393" ca="1">_xlfn.IFS(AQ396=1,0,INDIRECT("ｄａｔａ!$"&amp;AQ$112&amp;"$"&amp;$B393)=2,1,TRUE,0)</f>
        <v>0</v>
      </c>
      <c r="AR393" s="80" cm="1">
        <f t="array" aca="1" ref="AR393" ca="1">_xlfn.IFS(AR396=1,0,INDIRECT("ｄａｔａ!$"&amp;AR$112&amp;"$"&amp;$B393)=2,1,TRUE,0)</f>
        <v>0</v>
      </c>
      <c r="AS393" s="80" cm="1">
        <f t="array" aca="1" ref="AS393" ca="1">_xlfn.IFS(AS396=1,0,INDIRECT("ｄａｔａ!$"&amp;AS$112&amp;"$"&amp;$B393)=2,1,TRUE,0)</f>
        <v>0</v>
      </c>
      <c r="AT393" s="80" cm="1">
        <f t="array" aca="1" ref="AT393" ca="1">_xlfn.IFS(AT396=1,0,INDIRECT("ｄａｔａ!$"&amp;AT$112&amp;"$"&amp;$B393)=2,1,TRUE,0)</f>
        <v>0</v>
      </c>
      <c r="AU393" s="80" cm="1">
        <f t="array" aca="1" ref="AU393" ca="1">_xlfn.IFS(AU396=1,0,INDIRECT("ｄａｔａ!$"&amp;AU$112&amp;"$"&amp;$B393)=2,1,TRUE,0)</f>
        <v>0</v>
      </c>
      <c r="AV393" s="80" cm="1">
        <f t="array" aca="1" ref="AV393" ca="1">_xlfn.IFS(AV396=1,0,INDIRECT("ｄａｔａ!$"&amp;AV$112&amp;"$"&amp;$B393)=2,1,TRUE,0)</f>
        <v>0</v>
      </c>
      <c r="AW393" s="80" cm="1">
        <f t="array" aca="1" ref="AW393" ca="1">_xlfn.IFS(AW396=1,0,INDIRECT("ｄａｔａ!$"&amp;AW$112&amp;"$"&amp;$B393)=2,1,TRUE,0)</f>
        <v>0</v>
      </c>
      <c r="AX393" s="80" cm="1">
        <f t="array" aca="1" ref="AX393" ca="1">_xlfn.IFS(AX396=1,0,INDIRECT("ｄａｔａ!$"&amp;AX$112&amp;"$"&amp;$B393)=2,1,TRUE,0)</f>
        <v>0</v>
      </c>
      <c r="AY393" s="80" cm="1">
        <f t="array" aca="1" ref="AY393" ca="1">_xlfn.IFS(AY396=1,0,INDIRECT("ｄａｔａ!$"&amp;AY$112&amp;"$"&amp;$B393)=2,1,TRUE,0)</f>
        <v>0</v>
      </c>
      <c r="AZ393" s="80" cm="1">
        <f t="array" aca="1" ref="AZ393" ca="1">_xlfn.IFS(AZ396=1,0,INDIRECT("ｄａｔａ!$"&amp;AZ$112&amp;"$"&amp;$B393)=2,1,TRUE,0)</f>
        <v>0</v>
      </c>
      <c r="BA393" s="80">
        <f ca="1">IF(AND(SUM($BB393:$BP393)=0,15-SUM($BB395:$BP395)&gt;1),1,0)</f>
        <v>0</v>
      </c>
      <c r="BB393" s="80" cm="1">
        <f t="array" aca="1" ref="BB393" ca="1">_xlfn.IFS(BB396=1,0,INDIRECT("ｄａｔａ!$"&amp;BB$112&amp;"$"&amp;$B393)=2,1,TRUE,0)</f>
        <v>0</v>
      </c>
      <c r="BC393" s="80" cm="1">
        <f t="array" aca="1" ref="BC393" ca="1">_xlfn.IFS(BC396=1,0,INDIRECT("ｄａｔａ!$"&amp;BC$112&amp;"$"&amp;$B393)=2,1,TRUE,0)</f>
        <v>0</v>
      </c>
      <c r="BD393" s="80" cm="1">
        <f t="array" aca="1" ref="BD393" ca="1">_xlfn.IFS(BD396=1,0,INDIRECT("ｄａｔａ!$"&amp;BD$112&amp;"$"&amp;$B393)=2,1,TRUE,0)</f>
        <v>0</v>
      </c>
      <c r="BE393" s="80" cm="1">
        <f t="array" aca="1" ref="BE393" ca="1">_xlfn.IFS(BE396=1,0,INDIRECT("ｄａｔａ!$"&amp;BE$112&amp;"$"&amp;$B393)=2,1,TRUE,0)</f>
        <v>0</v>
      </c>
      <c r="BF393" s="80" cm="1">
        <f t="array" aca="1" ref="BF393" ca="1">_xlfn.IFS(BF396=1,0,INDIRECT("ｄａｔａ!$"&amp;BF$112&amp;"$"&amp;$B393)=2,1,TRUE,0)</f>
        <v>0</v>
      </c>
      <c r="BG393" s="80" cm="1">
        <f t="array" aca="1" ref="BG393" ca="1">_xlfn.IFS(BG396=1,0,INDIRECT("ｄａｔａ!$"&amp;BG$112&amp;"$"&amp;$B393)=2,1,TRUE,0)</f>
        <v>0</v>
      </c>
      <c r="BH393" s="80" cm="1">
        <f t="array" aca="1" ref="BH393" ca="1">_xlfn.IFS(BH396=1,0,INDIRECT("ｄａｔａ!$"&amp;BH$112&amp;"$"&amp;$B393)=2,1,TRUE,0)</f>
        <v>0</v>
      </c>
      <c r="BI393" s="80" cm="1">
        <f t="array" aca="1" ref="BI393" ca="1">_xlfn.IFS(BI396=1,0,INDIRECT("ｄａｔａ!$"&amp;BI$112&amp;"$"&amp;$B393)=2,1,TRUE,0)</f>
        <v>0</v>
      </c>
      <c r="BJ393" s="80" cm="1">
        <f t="array" aca="1" ref="BJ393" ca="1">_xlfn.IFS(BJ396=1,0,INDIRECT("ｄａｔａ!$"&amp;BJ$112&amp;"$"&amp;$B393)=2,1,TRUE,0)</f>
        <v>0</v>
      </c>
      <c r="BK393" s="80" cm="1">
        <f t="array" aca="1" ref="BK393" ca="1">_xlfn.IFS(BK396=1,0,INDIRECT("ｄａｔａ!$"&amp;BK$112&amp;"$"&amp;$B393)=2,1,TRUE,0)</f>
        <v>0</v>
      </c>
      <c r="BL393" s="80" cm="1">
        <f t="array" aca="1" ref="BL393" ca="1">_xlfn.IFS(BL396=1,0,INDIRECT("ｄａｔａ!$"&amp;BL$112&amp;"$"&amp;$B393)=2,1,TRUE,0)</f>
        <v>0</v>
      </c>
      <c r="BM393" s="80" cm="1">
        <f t="array" aca="1" ref="BM393" ca="1">_xlfn.IFS(BM396=1,0,INDIRECT("ｄａｔａ!$"&amp;BM$112&amp;"$"&amp;$B393)=2,1,TRUE,0)</f>
        <v>0</v>
      </c>
      <c r="BN393" s="80" cm="1">
        <f t="array" aca="1" ref="BN393" ca="1">_xlfn.IFS(BN396=1,0,INDIRECT("ｄａｔａ!$"&amp;BN$112&amp;"$"&amp;$B393)=2,1,TRUE,0)</f>
        <v>0</v>
      </c>
      <c r="BO393" s="80" cm="1">
        <f t="array" aca="1" ref="BO393" ca="1">_xlfn.IFS(BO396=1,0,INDIRECT("ｄａｔａ!$"&amp;BO$112&amp;"$"&amp;$B393)=2,1,TRUE,0)</f>
        <v>0</v>
      </c>
      <c r="BP393" s="80" cm="1">
        <f t="array" aca="1" ref="BP393" ca="1">_xlfn.IFS(BP396=1,0,INDIRECT("ｄａｔａ!$"&amp;BP$112&amp;"$"&amp;$B393)=2,1,TRUE,0)</f>
        <v>0</v>
      </c>
    </row>
    <row r="394" spans="1:68" x14ac:dyDescent="0.2">
      <c r="B394" s="80">
        <f>VLOOKUP($A393,$A$11:$B$110,2,FALSE)</f>
        <v>77</v>
      </c>
      <c r="C394" s="80" t="s">
        <v>2437</v>
      </c>
      <c r="D394" s="80" cm="1">
        <f t="array" aca="1" ref="D394" ca="1">_xlfn.IFS(D395=1,0,AND(ISNUMBER(INDIRECT("ｄａｔａ!$"&amp;D$112&amp;"$"&amp;$B394)),INDIRECT("ｄａｔａ!$"&amp;D$112&amp;"$"&amp;$B394)&lt;=12,INDIRECT("ｄａｔａ!$"&amp;D$112&amp;"$"&amp;$B394)&gt;=1),0,TRUE,1)</f>
        <v>1</v>
      </c>
      <c r="F394" s="80">
        <v>0</v>
      </c>
      <c r="G394" s="80">
        <v>0</v>
      </c>
      <c r="H394" s="80">
        <v>0</v>
      </c>
      <c r="I394" s="80" cm="1">
        <f t="array" aca="1" ref="I394" ca="1">_xlfn.IFS(I395=1,0,AND(ISNUMBER(INDIRECT("ｄａｔａ!$"&amp;I$112&amp;"$"&amp;$B394)),LEN(INDIRECT("ｄａｔａ!$"&amp;I$112&amp;"$"&amp;$B394))=4),0,TRUE,1)</f>
        <v>0</v>
      </c>
      <c r="J394" s="80" cm="1">
        <f t="array" aca="1" ref="J394" ca="1">_xlfn.IFS(J395=1,0,AND(ISNUMBER(INDIRECT("ｄａｔａ!$"&amp;J$112&amp;"$"&amp;$B394)),INDIRECT("ｄａｔａ!$"&amp;J$112&amp;"$"&amp;$B394)&lt;=12,INDIRECT("ｄａｔａ!$"&amp;J$112&amp;"$"&amp;$B394)&gt;=1),0,TRUE,1)</f>
        <v>0</v>
      </c>
      <c r="K394" s="80" cm="1">
        <f t="array" aca="1" ref="K394" ca="1">_xlfn.IFS(K395=1,0,ISNUMBER(INDIRECT("ｄａｔａ!$"&amp;K$112&amp;"$"&amp;$B394)),0,TRUE,1)</f>
        <v>0</v>
      </c>
      <c r="L394" s="80" cm="1">
        <f t="array" aca="1" ref="L394" ca="1">_xlfn.IFS(L395=1,0,AND(ISNUMBER(INDIRECT("ｄａｔａ!$"&amp;L$112&amp;"$"&amp;$B394)),INDIRECT("ｄａｔａ!$"&amp;L$112&amp;"$"&amp;$B394)&gt;0),0,TRUE,1)</f>
        <v>0</v>
      </c>
      <c r="M394" s="80" cm="1">
        <f t="array" aca="1" ref="M394" ca="1">_xlfn.IFS(M395=1,0,AND(INDIRECT("ｄａｔａ!$"&amp;M$112&amp;"$"&amp;$B394)&lt;=5,INDIRECT("ｄａｔａ!$"&amp;M$112&amp;"$"&amp;$B394)&gt;0),0,TRUE,1)</f>
        <v>0</v>
      </c>
      <c r="N394" s="80" cm="1">
        <f t="array" aca="1" ref="N394" ca="1">_xlfn.IFS(N395=1,0,AND(INDIRECT("ｄａｔａ!$"&amp;N$112&amp;"$"&amp;$B394)&lt;=2,INDIRECT("ｄａｔａ!$"&amp;N$112&amp;"$"&amp;$B394)&gt;0),0,TRUE,1)</f>
        <v>0</v>
      </c>
      <c r="O394" s="80" cm="1">
        <f t="array" aca="1" ref="O394" ca="1">_xlfn.IFS(O395=1,0,AND(INDIRECT("ｄａｔａ!$"&amp;O$112&amp;"$"&amp;$B394)&lt;=4,INDIRECT("ｄａｔａ!$"&amp;O$112&amp;"$"&amp;$B394)&gt;0),0,TRUE,1)</f>
        <v>0</v>
      </c>
      <c r="P394" s="80" cm="1">
        <f t="array" aca="1" ref="P394" ca="1">_xlfn.IFS(P395=1,0,AND(INDIRECT("ｄａｔａ!$"&amp;P$112&amp;"$"&amp;$B394)&lt;=3,INDIRECT("ｄａｔａ!$"&amp;P$112&amp;"$"&amp;$B394)&gt;0),0,TRUE,1)</f>
        <v>0</v>
      </c>
      <c r="Q394" s="80" cm="1">
        <f t="array" aca="1" ref="Q394" ca="1">_xlfn.IFS(Q395=1,0,AND(INDIRECT("ｄａｔａ!$"&amp;Q$112&amp;"$"&amp;$B394)&lt;=2,INDIRECT("ｄａｔａ!$"&amp;Q$112&amp;"$"&amp;$B394)&gt;0),0,TRUE,1)</f>
        <v>0</v>
      </c>
      <c r="R394" s="80" cm="1">
        <f t="array" aca="1" ref="R394" ca="1">_xlfn.IFS(R395=1,0,AND(INDIRECT("ｄａｔａ!$"&amp;R$112&amp;"$"&amp;$B394)&lt;=10,INDIRECT("ｄａｔａ!$"&amp;R$112&amp;"$"&amp;$B394)&gt;0),0,TRUE,1)</f>
        <v>0</v>
      </c>
      <c r="S394" s="80" cm="1">
        <f t="array" aca="1" ref="S394" ca="1">_xlfn.IFS(S395=1,0,AND(INDIRECT("ｄａｔａ!$"&amp;S$112&amp;"$"&amp;$B394)&lt;=5,INDIRECT("ｄａｔａ!$"&amp;S$112&amp;"$"&amp;$B394)&gt;0),0,TRUE,1)</f>
        <v>0</v>
      </c>
      <c r="T394" s="80" cm="1">
        <f t="array" aca="1" ref="T394" ca="1">_xlfn.IFS(T395=1,0,AND(INDIRECT("ｄａｔａ!$"&amp;T$112&amp;"$"&amp;$B394)&lt;=9,INDIRECT("ｄａｔａ!$"&amp;T$112&amp;"$"&amp;$B394)&gt;0),0,TRUE,1)</f>
        <v>0</v>
      </c>
      <c r="U394" s="80" cm="1">
        <f t="array" aca="1" ref="U394" ca="1">_xlfn.IFS(U395=1,0,ISNUMBER(INDIRECT("ｄａｔａ!$"&amp;U$112&amp;"$"&amp;$B394)),0,TRUE,1)</f>
        <v>0</v>
      </c>
      <c r="V394" s="80" cm="1">
        <f t="array" aca="1" ref="V394" ca="1">_xlfn.IFS(V395=1,0,AND(INDIRECT("ｄａｔａ!$"&amp;V$112&amp;"$"&amp;$B394)&lt;=4,INDIRECT("ｄａｔａ!$"&amp;V$112&amp;"$"&amp;$B394)&gt;0),0,TRUE,1)</f>
        <v>0</v>
      </c>
      <c r="W394" s="80" cm="1">
        <f t="array" aca="1" ref="W394" ca="1">_xlfn.IFS(W395=1,0,AND(INDIRECT("ｄａｔａ!$"&amp;W$112&amp;"$"&amp;$B394)&lt;=2,INDIRECT("ｄａｔａ!$"&amp;W$112&amp;"$"&amp;$B394)&gt;0),0,TRUE,1)</f>
        <v>0</v>
      </c>
      <c r="X394" s="80">
        <f ca="1">IF(SUM($Y393:$AO393)&gt;1,1,0)</f>
        <v>0</v>
      </c>
      <c r="Y394" s="80" cm="1">
        <f t="array" aca="1" ref="Y394" ca="1">_xlfn.IFS(Y396=1,0,Y395=1,0,AND(INDIRECT("ｄａｔａ!$"&amp;Y$112&amp;"$"&amp;$B394)&lt;=2,INDIRECT("ｄａｔａ!$"&amp;Y$112&amp;"$"&amp;$B394)&gt;0),0,TRUE,1)</f>
        <v>0</v>
      </c>
      <c r="Z394" s="80" cm="1">
        <f t="array" aca="1" ref="Z394" ca="1">_xlfn.IFS(Z396=1,0,Z395=1,0,AND(INDIRECT("ｄａｔａ!$"&amp;Z$112&amp;"$"&amp;$B394)&lt;=2,INDIRECT("ｄａｔａ!$"&amp;Z$112&amp;"$"&amp;$B394)&gt;0),0,TRUE,1)</f>
        <v>0</v>
      </c>
      <c r="AA394" s="80" cm="1">
        <f t="array" aca="1" ref="AA394" ca="1">_xlfn.IFS(AA396=1,0,AA395=1,0,AND(INDIRECT("ｄａｔａ!$"&amp;AA$112&amp;"$"&amp;$B394)&lt;=2,INDIRECT("ｄａｔａ!$"&amp;AA$112&amp;"$"&amp;$B394)&gt;0),0,TRUE,1)</f>
        <v>0</v>
      </c>
      <c r="AB394" s="80" cm="1">
        <f t="array" aca="1" ref="AB394" ca="1">_xlfn.IFS(AB396=1,0,AB395=1,0,AND(INDIRECT("ｄａｔａ!$"&amp;AB$112&amp;"$"&amp;$B394)&lt;=2,INDIRECT("ｄａｔａ!$"&amp;AB$112&amp;"$"&amp;$B394)&gt;0),0,TRUE,1)</f>
        <v>0</v>
      </c>
      <c r="AC394" s="80" cm="1">
        <f t="array" aca="1" ref="AC394" ca="1">_xlfn.IFS(AC396=1,0,AC395=1,0,AND(INDIRECT("ｄａｔａ!$"&amp;AC$112&amp;"$"&amp;$B394)&lt;=2,INDIRECT("ｄａｔａ!$"&amp;AC$112&amp;"$"&amp;$B394)&gt;0),0,TRUE,1)</f>
        <v>0</v>
      </c>
      <c r="AD394" s="80" cm="1">
        <f t="array" aca="1" ref="AD394" ca="1">_xlfn.IFS(AD396=1,0,AD395=1,0,AND(INDIRECT("ｄａｔａ!$"&amp;AD$112&amp;"$"&amp;$B394)&lt;=2,INDIRECT("ｄａｔａ!$"&amp;AD$112&amp;"$"&amp;$B394)&gt;0),0,TRUE,1)</f>
        <v>0</v>
      </c>
      <c r="AE394" s="80" cm="1">
        <f t="array" aca="1" ref="AE394" ca="1">_xlfn.IFS(AE396=1,0,AE395=1,0,AND(INDIRECT("ｄａｔａ!$"&amp;AE$112&amp;"$"&amp;$B394)&lt;=2,INDIRECT("ｄａｔａ!$"&amp;AE$112&amp;"$"&amp;$B394)&gt;0),0,TRUE,1)</f>
        <v>0</v>
      </c>
      <c r="AF394" s="80" cm="1">
        <f t="array" aca="1" ref="AF394" ca="1">_xlfn.IFS(AF396=1,0,AF395=1,0,AND(INDIRECT("ｄａｔａ!$"&amp;AF$112&amp;"$"&amp;$B394)&lt;=2,INDIRECT("ｄａｔａ!$"&amp;AF$112&amp;"$"&amp;$B394)&gt;0),0,TRUE,1)</f>
        <v>0</v>
      </c>
      <c r="AG394" s="80" cm="1">
        <f t="array" aca="1" ref="AG394" ca="1">_xlfn.IFS(AG396=1,0,AG395=1,0,AND(INDIRECT("ｄａｔａ!$"&amp;AG$112&amp;"$"&amp;$B394)&lt;=2,INDIRECT("ｄａｔａ!$"&amp;AG$112&amp;"$"&amp;$B394)&gt;0),0,TRUE,1)</f>
        <v>0</v>
      </c>
      <c r="AH394" s="80" cm="1">
        <f t="array" aca="1" ref="AH394" ca="1">_xlfn.IFS(AH396=1,0,AH395=1,0,AND(INDIRECT("ｄａｔａ!$"&amp;AH$112&amp;"$"&amp;$B394)&lt;=2,INDIRECT("ｄａｔａ!$"&amp;AH$112&amp;"$"&amp;$B394)&gt;0),0,TRUE,1)</f>
        <v>0</v>
      </c>
      <c r="AI394" s="80" cm="1">
        <f t="array" aca="1" ref="AI394" ca="1">_xlfn.IFS(AI396=1,0,AI395=1,0,AND(INDIRECT("ｄａｔａ!$"&amp;AI$112&amp;"$"&amp;$B394)&lt;=2,INDIRECT("ｄａｔａ!$"&amp;AI$112&amp;"$"&amp;$B394)&gt;0),0,TRUE,1)</f>
        <v>0</v>
      </c>
      <c r="AJ394" s="80" cm="1">
        <f t="array" aca="1" ref="AJ394" ca="1">_xlfn.IFS(AJ396=1,0,AJ395=1,0,AND(INDIRECT("ｄａｔａ!$"&amp;AJ$112&amp;"$"&amp;$B394)&lt;=2,INDIRECT("ｄａｔａ!$"&amp;AJ$112&amp;"$"&amp;$B394)&gt;0),0,TRUE,1)</f>
        <v>0</v>
      </c>
      <c r="AK394" s="80" cm="1">
        <f t="array" aca="1" ref="AK394" ca="1">_xlfn.IFS(AK396=1,0,AK395=1,0,AND(INDIRECT("ｄａｔａ!$"&amp;AK$112&amp;"$"&amp;$B394)&lt;=2,INDIRECT("ｄａｔａ!$"&amp;AK$112&amp;"$"&amp;$B394)&gt;0),0,TRUE,1)</f>
        <v>0</v>
      </c>
      <c r="AL394" s="80" cm="1">
        <f t="array" aca="1" ref="AL394" ca="1">_xlfn.IFS(AL396=1,0,AL395=1,0,AND(INDIRECT("ｄａｔａ!$"&amp;AL$112&amp;"$"&amp;$B394)&lt;=2,INDIRECT("ｄａｔａ!$"&amp;AL$112&amp;"$"&amp;$B394)&gt;0),0,TRUE,1)</f>
        <v>0</v>
      </c>
      <c r="AM394" s="80" cm="1">
        <f t="array" aca="1" ref="AM394" ca="1">_xlfn.IFS(AM396=1,0,AM395=1,0,AND(INDIRECT("ｄａｔａ!$"&amp;AM$112&amp;"$"&amp;$B394)&lt;=2,INDIRECT("ｄａｔａ!$"&amp;AM$112&amp;"$"&amp;$B394)&gt;0),0,TRUE,1)</f>
        <v>0</v>
      </c>
      <c r="AN394" s="80" cm="1">
        <f t="array" aca="1" ref="AN394" ca="1">_xlfn.IFS(AN396=1,0,AN395=1,0,AND(INDIRECT("ｄａｔａ!$"&amp;AN$112&amp;"$"&amp;$B394)&lt;=2,INDIRECT("ｄａｔａ!$"&amp;AN$112&amp;"$"&amp;$B394)&gt;0),0,TRUE,1)</f>
        <v>0</v>
      </c>
      <c r="AO394" s="80" cm="1">
        <f t="array" aca="1" ref="AO394" ca="1">_xlfn.IFS(AO396=1,0,AO395=1,0,AND(INDIRECT("ｄａｔａ!$"&amp;AO$112&amp;"$"&amp;$B394)&lt;=2,INDIRECT("ｄａｔａ!$"&amp;AO$112&amp;"$"&amp;$B394)&gt;0),0,TRUE,1)</f>
        <v>0</v>
      </c>
      <c r="AP394" s="80">
        <f ca="1">IF(SUM($AQ393:$AZ393)&gt;1,1,0)</f>
        <v>0</v>
      </c>
      <c r="AQ394" s="80" cm="1">
        <f t="array" aca="1" ref="AQ394" ca="1">_xlfn.IFS(AQ396=1,0,AQ395=1,0,AND(INDIRECT("ｄａｔａ!$"&amp;AQ$112&amp;"$"&amp;$B394)&lt;=2,INDIRECT("ｄａｔａ!$"&amp;AQ$112&amp;"$"&amp;$B394)&gt;0),0,TRUE,1)</f>
        <v>0</v>
      </c>
      <c r="AR394" s="80" cm="1">
        <f t="array" aca="1" ref="AR394" ca="1">_xlfn.IFS(AR396=1,0,AR395=1,0,AND(INDIRECT("ｄａｔａ!$"&amp;AR$112&amp;"$"&amp;$B394)&lt;=2,INDIRECT("ｄａｔａ!$"&amp;AR$112&amp;"$"&amp;$B394)&gt;0),0,TRUE,1)</f>
        <v>0</v>
      </c>
      <c r="AS394" s="80" cm="1">
        <f t="array" aca="1" ref="AS394" ca="1">_xlfn.IFS(AS396=1,0,AS395=1,0,AND(INDIRECT("ｄａｔａ!$"&amp;AS$112&amp;"$"&amp;$B394)&lt;=2,INDIRECT("ｄａｔａ!$"&amp;AS$112&amp;"$"&amp;$B394)&gt;0),0,TRUE,1)</f>
        <v>0</v>
      </c>
      <c r="AT394" s="80" cm="1">
        <f t="array" aca="1" ref="AT394" ca="1">_xlfn.IFS(AT396=1,0,AT395=1,0,AND(INDIRECT("ｄａｔａ!$"&amp;AT$112&amp;"$"&amp;$B394)&lt;=2,INDIRECT("ｄａｔａ!$"&amp;AT$112&amp;"$"&amp;$B394)&gt;0),0,TRUE,1)</f>
        <v>0</v>
      </c>
      <c r="AU394" s="80" cm="1">
        <f t="array" aca="1" ref="AU394" ca="1">_xlfn.IFS(AU396=1,0,AU395=1,0,AND(INDIRECT("ｄａｔａ!$"&amp;AU$112&amp;"$"&amp;$B394)&lt;=2,INDIRECT("ｄａｔａ!$"&amp;AU$112&amp;"$"&amp;$B394)&gt;0),0,TRUE,1)</f>
        <v>0</v>
      </c>
      <c r="AV394" s="80" cm="1">
        <f t="array" aca="1" ref="AV394" ca="1">_xlfn.IFS(AV396=1,0,AV395=1,0,AND(INDIRECT("ｄａｔａ!$"&amp;AV$112&amp;"$"&amp;$B394)&lt;=2,INDIRECT("ｄａｔａ!$"&amp;AV$112&amp;"$"&amp;$B394)&gt;0),0,TRUE,1)</f>
        <v>0</v>
      </c>
      <c r="AW394" s="80" cm="1">
        <f t="array" aca="1" ref="AW394" ca="1">_xlfn.IFS(AW396=1,0,AW395=1,0,AND(INDIRECT("ｄａｔａ!$"&amp;AW$112&amp;"$"&amp;$B394)&lt;=2,INDIRECT("ｄａｔａ!$"&amp;AW$112&amp;"$"&amp;$B394)&gt;0),0,TRUE,1)</f>
        <v>0</v>
      </c>
      <c r="AX394" s="80" cm="1">
        <f t="array" aca="1" ref="AX394" ca="1">_xlfn.IFS(AX396=1,0,AX395=1,0,AND(INDIRECT("ｄａｔａ!$"&amp;AX$112&amp;"$"&amp;$B394)&lt;=2,INDIRECT("ｄａｔａ!$"&amp;AX$112&amp;"$"&amp;$B394)&gt;0),0,TRUE,1)</f>
        <v>0</v>
      </c>
      <c r="AY394" s="80" cm="1">
        <f t="array" aca="1" ref="AY394" ca="1">_xlfn.IFS(AY396=1,0,AY395=1,0,AND(INDIRECT("ｄａｔａ!$"&amp;AY$112&amp;"$"&amp;$B394)&lt;=2,INDIRECT("ｄａｔａ!$"&amp;AY$112&amp;"$"&amp;$B394)&gt;0),0,TRUE,1)</f>
        <v>0</v>
      </c>
      <c r="AZ394" s="80" cm="1">
        <f t="array" aca="1" ref="AZ394" ca="1">_xlfn.IFS(AZ396=1,0,AZ395=1,0,AND(INDIRECT("ｄａｔａ!$"&amp;AZ$112&amp;"$"&amp;$B394)&lt;=2,INDIRECT("ｄａｔａ!$"&amp;AZ$112&amp;"$"&amp;$B394)&gt;0),0,TRUE,1)</f>
        <v>0</v>
      </c>
      <c r="BA394" s="80">
        <f ca="1">IF(SUM($BB393:$BP393)&gt;1,1,0)</f>
        <v>0</v>
      </c>
      <c r="BB394" s="80" cm="1">
        <f t="array" aca="1" ref="BB394" ca="1">_xlfn.IFS(BB396=1,0,BB395=1,0,AND(INDIRECT("ｄａｔａ!$"&amp;BB$112&amp;"$"&amp;$B394)&lt;=2,INDIRECT("ｄａｔａ!$"&amp;BB$112&amp;"$"&amp;$B394)&gt;0),0,TRUE,1)</f>
        <v>0</v>
      </c>
      <c r="BC394" s="80" cm="1">
        <f t="array" aca="1" ref="BC394" ca="1">_xlfn.IFS(BC396=1,0,BC395=1,0,AND(INDIRECT("ｄａｔａ!$"&amp;BC$112&amp;"$"&amp;$B394)&lt;=2,INDIRECT("ｄａｔａ!$"&amp;BC$112&amp;"$"&amp;$B394)&gt;0),0,TRUE,1)</f>
        <v>0</v>
      </c>
      <c r="BD394" s="80" cm="1">
        <f t="array" aca="1" ref="BD394" ca="1">_xlfn.IFS(BD396=1,0,BD395=1,0,AND(INDIRECT("ｄａｔａ!$"&amp;BD$112&amp;"$"&amp;$B394)&lt;=2,INDIRECT("ｄａｔａ!$"&amp;BD$112&amp;"$"&amp;$B394)&gt;0),0,TRUE,1)</f>
        <v>0</v>
      </c>
      <c r="BE394" s="80" cm="1">
        <f t="array" aca="1" ref="BE394" ca="1">_xlfn.IFS(BE396=1,0,BE395=1,0,AND(INDIRECT("ｄａｔａ!$"&amp;BE$112&amp;"$"&amp;$B394)&lt;=2,INDIRECT("ｄａｔａ!$"&amp;BE$112&amp;"$"&amp;$B394)&gt;0),0,TRUE,1)</f>
        <v>0</v>
      </c>
      <c r="BF394" s="80" cm="1">
        <f t="array" aca="1" ref="BF394" ca="1">_xlfn.IFS(BF396=1,0,BF395=1,0,AND(INDIRECT("ｄａｔａ!$"&amp;BF$112&amp;"$"&amp;$B394)&lt;=2,INDIRECT("ｄａｔａ!$"&amp;BF$112&amp;"$"&amp;$B394)&gt;0),0,TRUE,1)</f>
        <v>0</v>
      </c>
      <c r="BG394" s="80" cm="1">
        <f t="array" aca="1" ref="BG394" ca="1">_xlfn.IFS(BG396=1,0,BG395=1,0,AND(INDIRECT("ｄａｔａ!$"&amp;BG$112&amp;"$"&amp;$B394)&lt;=2,INDIRECT("ｄａｔａ!$"&amp;BG$112&amp;"$"&amp;$B394)&gt;0),0,TRUE,1)</f>
        <v>0</v>
      </c>
      <c r="BH394" s="80" cm="1">
        <f t="array" aca="1" ref="BH394" ca="1">_xlfn.IFS(BH396=1,0,BH395=1,0,AND(INDIRECT("ｄａｔａ!$"&amp;BH$112&amp;"$"&amp;$B394)&lt;=2,INDIRECT("ｄａｔａ!$"&amp;BH$112&amp;"$"&amp;$B394)&gt;0),0,TRUE,1)</f>
        <v>0</v>
      </c>
      <c r="BI394" s="80" cm="1">
        <f t="array" aca="1" ref="BI394" ca="1">_xlfn.IFS(BI396=1,0,BI395=1,0,AND(INDIRECT("ｄａｔａ!$"&amp;BI$112&amp;"$"&amp;$B394)&lt;=2,INDIRECT("ｄａｔａ!$"&amp;BI$112&amp;"$"&amp;$B394)&gt;0),0,TRUE,1)</f>
        <v>0</v>
      </c>
      <c r="BJ394" s="80" cm="1">
        <f t="array" aca="1" ref="BJ394" ca="1">_xlfn.IFS(BJ396=1,0,BJ395=1,0,AND(INDIRECT("ｄａｔａ!$"&amp;BJ$112&amp;"$"&amp;$B394)&lt;=2,INDIRECT("ｄａｔａ!$"&amp;BJ$112&amp;"$"&amp;$B394)&gt;0),0,TRUE,1)</f>
        <v>0</v>
      </c>
      <c r="BK394" s="80" cm="1">
        <f t="array" aca="1" ref="BK394" ca="1">_xlfn.IFS(BK396=1,0,BK395=1,0,AND(INDIRECT("ｄａｔａ!$"&amp;BK$112&amp;"$"&amp;$B394)&lt;=2,INDIRECT("ｄａｔａ!$"&amp;BK$112&amp;"$"&amp;$B394)&gt;0),0,TRUE,1)</f>
        <v>0</v>
      </c>
      <c r="BL394" s="80" cm="1">
        <f t="array" aca="1" ref="BL394" ca="1">_xlfn.IFS(BL396=1,0,BL395=1,0,AND(INDIRECT("ｄａｔａ!$"&amp;BL$112&amp;"$"&amp;$B394)&lt;=2,INDIRECT("ｄａｔａ!$"&amp;BL$112&amp;"$"&amp;$B394)&gt;0),0,TRUE,1)</f>
        <v>0</v>
      </c>
      <c r="BM394" s="80" cm="1">
        <f t="array" aca="1" ref="BM394" ca="1">_xlfn.IFS(BM396=1,0,BM395=1,0,AND(INDIRECT("ｄａｔａ!$"&amp;BM$112&amp;"$"&amp;$B394)&lt;=2,INDIRECT("ｄａｔａ!$"&amp;BM$112&amp;"$"&amp;$B394)&gt;0),0,TRUE,1)</f>
        <v>0</v>
      </c>
      <c r="BN394" s="80" cm="1">
        <f t="array" aca="1" ref="BN394" ca="1">_xlfn.IFS(BN396=1,0,BN395=1,0,AND(INDIRECT("ｄａｔａ!$"&amp;BN$112&amp;"$"&amp;$B394)&lt;=2,INDIRECT("ｄａｔａ!$"&amp;BN$112&amp;"$"&amp;$B394)&gt;0),0,TRUE,1)</f>
        <v>0</v>
      </c>
      <c r="BO394" s="80" cm="1">
        <f t="array" aca="1" ref="BO394" ca="1">_xlfn.IFS(BO396=1,0,BO395=1,0,AND(INDIRECT("ｄａｔａ!$"&amp;BO$112&amp;"$"&amp;$B394)&lt;=2,INDIRECT("ｄａｔａ!$"&amp;BO$112&amp;"$"&amp;$B394)&gt;0),0,TRUE,1)</f>
        <v>0</v>
      </c>
      <c r="BP394" s="80" cm="1">
        <f t="array" aca="1" ref="BP394" ca="1">_xlfn.IFS(BP396=1,0,BP395=1,0,AND(INDIRECT("ｄａｔａ!$"&amp;BP$112&amp;"$"&amp;$B394)&lt;=2,INDIRECT("ｄａｔａ!$"&amp;BP$112&amp;"$"&amp;$B394)&gt;0),0,TRUE,1)</f>
        <v>0</v>
      </c>
    </row>
    <row r="395" spans="1:68" x14ac:dyDescent="0.2">
      <c r="B395" s="80">
        <f>VLOOKUP($A393,$A$11:$B$110,2,FALSE)</f>
        <v>77</v>
      </c>
      <c r="C395" s="80" t="s">
        <v>2425</v>
      </c>
      <c r="D395" s="80" cm="1">
        <f t="array" aca="1" ref="D395" ca="1">_xlfn.IFS(D396=1,0,TRIM(INDIRECT("ｄａｔａ!$"&amp;D$112&amp;"$"&amp;$B395))="",1,TRIM(INDIRECT("ｄａｔａ!$"&amp;D$112&amp;"$"&amp;$B395))&lt;&gt;"",0)</f>
        <v>0</v>
      </c>
      <c r="F395" s="80" cm="1">
        <f t="array" aca="1" ref="F395" ca="1">_xlfn.IFS(F396=1,0,TRIM(INDIRECT("ｄａｔａ!$"&amp;F$112&amp;"$"&amp;$B395))="",1,TRIM(INDIRECT("ｄａｔａ!$"&amp;F$112&amp;"$"&amp;$B395))&lt;&gt;"",0)</f>
        <v>1</v>
      </c>
      <c r="G395" s="80" cm="1">
        <f t="array" aca="1" ref="G395" ca="1">_xlfn.IFS(G396=1,0,TRIM(INDIRECT("ｄａｔａ!$"&amp;G$112&amp;"$"&amp;$B395))="",1,TRIM(INDIRECT("ｄａｔａ!$"&amp;G$112&amp;"$"&amp;$B395))&lt;&gt;"",0)</f>
        <v>1</v>
      </c>
      <c r="H395" s="80" cm="1">
        <f t="array" aca="1" ref="H395" ca="1">_xlfn.IFS(H396=1,0,TRIM(INDIRECT("ｄａｔａ!$"&amp;H$112&amp;"$"&amp;$B395))="",1,TRIM(INDIRECT("ｄａｔａ!$"&amp;H$112&amp;"$"&amp;$B395))&lt;&gt;"",0)</f>
        <v>1</v>
      </c>
      <c r="I395" s="80" cm="1">
        <f t="array" aca="1" ref="I395" ca="1">_xlfn.IFS(I396=1,0,TRIM(INDIRECT("ｄａｔａ!$"&amp;I$112&amp;"$"&amp;$B395))="",1,TRIM(INDIRECT("ｄａｔａ!$"&amp;I$112&amp;"$"&amp;$B395))&lt;&gt;"",0)</f>
        <v>1</v>
      </c>
      <c r="J395" s="80" cm="1">
        <f t="array" aca="1" ref="J395" ca="1">_xlfn.IFS(J396=1,0,TRIM(INDIRECT("ｄａｔａ!$"&amp;J$112&amp;"$"&amp;$B395))="",1,TRIM(INDIRECT("ｄａｔａ!$"&amp;J$112&amp;"$"&amp;$B395))&lt;&gt;"",0)</f>
        <v>1</v>
      </c>
      <c r="K395" s="80" cm="1">
        <f t="array" aca="1" ref="K395" ca="1">_xlfn.IFS(K396=1,0,TRIM(INDIRECT("ｄａｔａ!$"&amp;K$112&amp;"$"&amp;$B395))="",1,TRIM(INDIRECT("ｄａｔａ!$"&amp;K$112&amp;"$"&amp;$B395))&lt;&gt;"",0)</f>
        <v>1</v>
      </c>
      <c r="L395" s="80" cm="1">
        <f t="array" aca="1" ref="L395" ca="1">_xlfn.IFS(L396=1,0,TRIM(INDIRECT("ｄａｔａ!$"&amp;L$112&amp;"$"&amp;$B395))="",1,TRIM(INDIRECT("ｄａｔａ!$"&amp;L$112&amp;"$"&amp;$B395))&lt;&gt;"",0)</f>
        <v>1</v>
      </c>
      <c r="M395" s="80" cm="1">
        <f t="array" aca="1" ref="M395" ca="1">_xlfn.IFS(M396=1,0,TRIM(INDIRECT("ｄａｔａ!$"&amp;M$112&amp;"$"&amp;$B395))="",1,TRIM(INDIRECT("ｄａｔａ!$"&amp;M$112&amp;"$"&amp;$B395))&lt;&gt;"",0)</f>
        <v>1</v>
      </c>
      <c r="N395" s="80" cm="1">
        <f t="array" aca="1" ref="N395" ca="1">_xlfn.IFS(N396=1,0,TRIM(INDIRECT("ｄａｔａ!$"&amp;N$112&amp;"$"&amp;$B395))="",1,TRIM(INDIRECT("ｄａｔａ!$"&amp;N$112&amp;"$"&amp;$B395))&lt;&gt;"",0)</f>
        <v>1</v>
      </c>
      <c r="O395" s="80" cm="1">
        <f t="array" aca="1" ref="O395" ca="1">_xlfn.IFS(O396=1,0,TRIM(INDIRECT("ｄａｔａ!$"&amp;O$112&amp;"$"&amp;$B395))="",1,TRIM(INDIRECT("ｄａｔａ!$"&amp;O$112&amp;"$"&amp;$B395))&lt;&gt;"",0)</f>
        <v>1</v>
      </c>
      <c r="P395" s="80" cm="1">
        <f t="array" aca="1" ref="P395" ca="1">_xlfn.IFS(P396=1,0,TRIM(INDIRECT("ｄａｔａ!$"&amp;P$112&amp;"$"&amp;$B395))="",1,TRIM(INDIRECT("ｄａｔａ!$"&amp;P$112&amp;"$"&amp;$B395))&lt;&gt;"",0)</f>
        <v>1</v>
      </c>
      <c r="Q395" s="80" cm="1">
        <f t="array" aca="1" ref="Q395" ca="1">_xlfn.IFS(Q396=1,0,TRIM(INDIRECT("ｄａｔａ!$"&amp;Q$112&amp;"$"&amp;$B395))="",1,TRIM(INDIRECT("ｄａｔａ!$"&amp;Q$112&amp;"$"&amp;$B395))&lt;&gt;"",0)</f>
        <v>1</v>
      </c>
      <c r="R395" s="80" cm="1">
        <f t="array" aca="1" ref="R395" ca="1">_xlfn.IFS(R396=1,0,TRIM(INDIRECT("ｄａｔａ!$"&amp;R$112&amp;"$"&amp;$B395))="",1,TRIM(INDIRECT("ｄａｔａ!$"&amp;R$112&amp;"$"&amp;$B395))&lt;&gt;"",0)</f>
        <v>1</v>
      </c>
      <c r="S395" s="80" cm="1">
        <f t="array" aca="1" ref="S395" ca="1">_xlfn.IFS(S396=1,0,TRIM(INDIRECT("ｄａｔａ!$"&amp;S$112&amp;"$"&amp;$B395))="",1,TRIM(INDIRECT("ｄａｔａ!$"&amp;S$112&amp;"$"&amp;$B395))&lt;&gt;"",0)</f>
        <v>1</v>
      </c>
      <c r="T395" s="80" cm="1">
        <f t="array" aca="1" ref="T395" ca="1">_xlfn.IFS(T396=1,0,TRIM(INDIRECT("ｄａｔａ!$"&amp;T$112&amp;"$"&amp;$B395))="",1,TRIM(INDIRECT("ｄａｔａ!$"&amp;T$112&amp;"$"&amp;$B395))&lt;&gt;"",0)</f>
        <v>1</v>
      </c>
      <c r="U395" s="80" cm="1">
        <f t="array" aca="1" ref="U395" ca="1">_xlfn.IFS(U396=1,0,TRIM(INDIRECT("ｄａｔａ!$"&amp;U$112&amp;"$"&amp;$B395))="",1,TRIM(INDIRECT("ｄａｔａ!$"&amp;U$112&amp;"$"&amp;$B395))&lt;&gt;"",0)</f>
        <v>1</v>
      </c>
      <c r="V395" s="80" cm="1">
        <f t="array" aca="1" ref="V395" ca="1">_xlfn.IFS(V396=1,0,TRIM(INDIRECT("ｄａｔａ!$"&amp;V$112&amp;"$"&amp;$B395))="",1,TRIM(INDIRECT("ｄａｔａ!$"&amp;V$112&amp;"$"&amp;$B395))&lt;&gt;"",0)</f>
        <v>1</v>
      </c>
      <c r="W395" s="80" cm="1">
        <f t="array" aca="1" ref="W395" ca="1">_xlfn.IFS(W396=1,0,TRIM(INDIRECT("ｄａｔａ!$"&amp;W$112&amp;"$"&amp;$B395))="",1,TRIM(INDIRECT("ｄａｔａ!$"&amp;W$112&amp;"$"&amp;$B395))&lt;&gt;"",0)</f>
        <v>1</v>
      </c>
      <c r="X395" s="80">
        <f ca="1">IF(SUM($Y395:$AO395)=17,1,0)</f>
        <v>1</v>
      </c>
      <c r="Y395" s="80" cm="1">
        <f t="array" aca="1" ref="Y395" ca="1">_xlfn.IFS(Y396=1,0,TRIM(INDIRECT("ｄａｔａ!$"&amp;Y$112&amp;"$"&amp;$B395))="",1,TRIM(INDIRECT("ｄａｔａ!$"&amp;Y$112&amp;"$"&amp;$B395))&lt;&gt;"",0)</f>
        <v>1</v>
      </c>
      <c r="Z395" s="80" cm="1">
        <f t="array" aca="1" ref="Z395" ca="1">_xlfn.IFS(Z396=1,0,TRIM(INDIRECT("ｄａｔａ!$"&amp;Z$112&amp;"$"&amp;$B395))="",1,TRIM(INDIRECT("ｄａｔａ!$"&amp;Z$112&amp;"$"&amp;$B395))&lt;&gt;"",0)</f>
        <v>1</v>
      </c>
      <c r="AA395" s="80" cm="1">
        <f t="array" aca="1" ref="AA395" ca="1">_xlfn.IFS(AA396=1,0,TRIM(INDIRECT("ｄａｔａ!$"&amp;AA$112&amp;"$"&amp;$B395))="",1,TRIM(INDIRECT("ｄａｔａ!$"&amp;AA$112&amp;"$"&amp;$B395))&lt;&gt;"",0)</f>
        <v>1</v>
      </c>
      <c r="AB395" s="80" cm="1">
        <f t="array" aca="1" ref="AB395" ca="1">_xlfn.IFS(AB396=1,0,TRIM(INDIRECT("ｄａｔａ!$"&amp;AB$112&amp;"$"&amp;$B395))="",1,TRIM(INDIRECT("ｄａｔａ!$"&amp;AB$112&amp;"$"&amp;$B395))&lt;&gt;"",0)</f>
        <v>1</v>
      </c>
      <c r="AC395" s="80" cm="1">
        <f t="array" aca="1" ref="AC395" ca="1">_xlfn.IFS(AC396=1,0,TRIM(INDIRECT("ｄａｔａ!$"&amp;AC$112&amp;"$"&amp;$B395))="",1,TRIM(INDIRECT("ｄａｔａ!$"&amp;AC$112&amp;"$"&amp;$B395))&lt;&gt;"",0)</f>
        <v>1</v>
      </c>
      <c r="AD395" s="80" cm="1">
        <f t="array" aca="1" ref="AD395" ca="1">_xlfn.IFS(AD396=1,0,TRIM(INDIRECT("ｄａｔａ!$"&amp;AD$112&amp;"$"&amp;$B395))="",1,TRIM(INDIRECT("ｄａｔａ!$"&amp;AD$112&amp;"$"&amp;$B395))&lt;&gt;"",0)</f>
        <v>1</v>
      </c>
      <c r="AE395" s="80" cm="1">
        <f t="array" aca="1" ref="AE395" ca="1">_xlfn.IFS(AE396=1,0,TRIM(INDIRECT("ｄａｔａ!$"&amp;AE$112&amp;"$"&amp;$B395))="",1,TRIM(INDIRECT("ｄａｔａ!$"&amp;AE$112&amp;"$"&amp;$B395))&lt;&gt;"",0)</f>
        <v>1</v>
      </c>
      <c r="AF395" s="80" cm="1">
        <f t="array" aca="1" ref="AF395" ca="1">_xlfn.IFS(AF396=1,0,TRIM(INDIRECT("ｄａｔａ!$"&amp;AF$112&amp;"$"&amp;$B395))="",1,TRIM(INDIRECT("ｄａｔａ!$"&amp;AF$112&amp;"$"&amp;$B395))&lt;&gt;"",0)</f>
        <v>1</v>
      </c>
      <c r="AG395" s="80" cm="1">
        <f t="array" aca="1" ref="AG395" ca="1">_xlfn.IFS(AG396=1,0,TRIM(INDIRECT("ｄａｔａ!$"&amp;AG$112&amp;"$"&amp;$B395))="",1,TRIM(INDIRECT("ｄａｔａ!$"&amp;AG$112&amp;"$"&amp;$B395))&lt;&gt;"",0)</f>
        <v>1</v>
      </c>
      <c r="AH395" s="80" cm="1">
        <f t="array" aca="1" ref="AH395" ca="1">_xlfn.IFS(AH396=1,0,TRIM(INDIRECT("ｄａｔａ!$"&amp;AH$112&amp;"$"&amp;$B395))="",1,TRIM(INDIRECT("ｄａｔａ!$"&amp;AH$112&amp;"$"&amp;$B395))&lt;&gt;"",0)</f>
        <v>1</v>
      </c>
      <c r="AI395" s="80" cm="1">
        <f t="array" aca="1" ref="AI395" ca="1">_xlfn.IFS(AI396=1,0,TRIM(INDIRECT("ｄａｔａ!$"&amp;AI$112&amp;"$"&amp;$B395))="",1,TRIM(INDIRECT("ｄａｔａ!$"&amp;AI$112&amp;"$"&amp;$B395))&lt;&gt;"",0)</f>
        <v>1</v>
      </c>
      <c r="AJ395" s="80" cm="1">
        <f t="array" aca="1" ref="AJ395" ca="1">_xlfn.IFS(AJ396=1,0,TRIM(INDIRECT("ｄａｔａ!$"&amp;AJ$112&amp;"$"&amp;$B395))="",1,TRIM(INDIRECT("ｄａｔａ!$"&amp;AJ$112&amp;"$"&amp;$B395))&lt;&gt;"",0)</f>
        <v>1</v>
      </c>
      <c r="AK395" s="80" cm="1">
        <f t="array" aca="1" ref="AK395" ca="1">_xlfn.IFS(AK396=1,0,TRIM(INDIRECT("ｄａｔａ!$"&amp;AK$112&amp;"$"&amp;$B395))="",1,TRIM(INDIRECT("ｄａｔａ!$"&amp;AK$112&amp;"$"&amp;$B395))&lt;&gt;"",0)</f>
        <v>1</v>
      </c>
      <c r="AL395" s="80" cm="1">
        <f t="array" aca="1" ref="AL395" ca="1">_xlfn.IFS(AL396=1,0,TRIM(INDIRECT("ｄａｔａ!$"&amp;AL$112&amp;"$"&amp;$B395))="",1,TRIM(INDIRECT("ｄａｔａ!$"&amp;AL$112&amp;"$"&amp;$B395))&lt;&gt;"",0)</f>
        <v>1</v>
      </c>
      <c r="AM395" s="80" cm="1">
        <f t="array" aca="1" ref="AM395" ca="1">_xlfn.IFS(AM396=1,0,TRIM(INDIRECT("ｄａｔａ!$"&amp;AM$112&amp;"$"&amp;$B395))="",1,TRIM(INDIRECT("ｄａｔａ!$"&amp;AM$112&amp;"$"&amp;$B395))&lt;&gt;"",0)</f>
        <v>1</v>
      </c>
      <c r="AN395" s="80" cm="1">
        <f t="array" aca="1" ref="AN395" ca="1">_xlfn.IFS(AN396=1,0,TRIM(INDIRECT("ｄａｔａ!$"&amp;AN$112&amp;"$"&amp;$B395))="",1,TRIM(INDIRECT("ｄａｔａ!$"&amp;AN$112&amp;"$"&amp;$B395))&lt;&gt;"",0)</f>
        <v>1</v>
      </c>
      <c r="AO395" s="80" cm="1">
        <f t="array" aca="1" ref="AO395" ca="1">_xlfn.IFS(AO396=1,0,TRIM(INDIRECT("ｄａｔａ!$"&amp;AO$112&amp;"$"&amp;$B395))="",1,TRIM(INDIRECT("ｄａｔａ!$"&amp;AO$112&amp;"$"&amp;$B395))&lt;&gt;"",0)</f>
        <v>1</v>
      </c>
      <c r="AP395" s="80">
        <f ca="1">IF(SUM($AQ395:$AZ395)=10,1,0)</f>
        <v>1</v>
      </c>
      <c r="AQ395" s="80" cm="1">
        <f t="array" aca="1" ref="AQ395" ca="1">_xlfn.IFS(AQ396=1,0,TRIM(INDIRECT("ｄａｔａ!$"&amp;AQ$112&amp;"$"&amp;$B395))="",1,TRIM(INDIRECT("ｄａｔａ!$"&amp;AQ$112&amp;"$"&amp;$B395))&lt;&gt;"",0)</f>
        <v>1</v>
      </c>
      <c r="AR395" s="80" cm="1">
        <f t="array" aca="1" ref="AR395" ca="1">_xlfn.IFS(AR396=1,0,TRIM(INDIRECT("ｄａｔａ!$"&amp;AR$112&amp;"$"&amp;$B395))="",1,TRIM(INDIRECT("ｄａｔａ!$"&amp;AR$112&amp;"$"&amp;$B395))&lt;&gt;"",0)</f>
        <v>1</v>
      </c>
      <c r="AS395" s="80" cm="1">
        <f t="array" aca="1" ref="AS395" ca="1">_xlfn.IFS(AS396=1,0,TRIM(INDIRECT("ｄａｔａ!$"&amp;AS$112&amp;"$"&amp;$B395))="",1,TRIM(INDIRECT("ｄａｔａ!$"&amp;AS$112&amp;"$"&amp;$B395))&lt;&gt;"",0)</f>
        <v>1</v>
      </c>
      <c r="AT395" s="80" cm="1">
        <f t="array" aca="1" ref="AT395" ca="1">_xlfn.IFS(AT396=1,0,TRIM(INDIRECT("ｄａｔａ!$"&amp;AT$112&amp;"$"&amp;$B395))="",1,TRIM(INDIRECT("ｄａｔａ!$"&amp;AT$112&amp;"$"&amp;$B395))&lt;&gt;"",0)</f>
        <v>1</v>
      </c>
      <c r="AU395" s="80" cm="1">
        <f t="array" aca="1" ref="AU395" ca="1">_xlfn.IFS(AU396=1,0,TRIM(INDIRECT("ｄａｔａ!$"&amp;AU$112&amp;"$"&amp;$B395))="",1,TRIM(INDIRECT("ｄａｔａ!$"&amp;AU$112&amp;"$"&amp;$B395))&lt;&gt;"",0)</f>
        <v>1</v>
      </c>
      <c r="AV395" s="80" cm="1">
        <f t="array" aca="1" ref="AV395" ca="1">_xlfn.IFS(AV396=1,0,TRIM(INDIRECT("ｄａｔａ!$"&amp;AV$112&amp;"$"&amp;$B395))="",1,TRIM(INDIRECT("ｄａｔａ!$"&amp;AV$112&amp;"$"&amp;$B395))&lt;&gt;"",0)</f>
        <v>1</v>
      </c>
      <c r="AW395" s="80" cm="1">
        <f t="array" aca="1" ref="AW395" ca="1">_xlfn.IFS(AW396=1,0,TRIM(INDIRECT("ｄａｔａ!$"&amp;AW$112&amp;"$"&amp;$B395))="",1,TRIM(INDIRECT("ｄａｔａ!$"&amp;AW$112&amp;"$"&amp;$B395))&lt;&gt;"",0)</f>
        <v>1</v>
      </c>
      <c r="AX395" s="80" cm="1">
        <f t="array" aca="1" ref="AX395" ca="1">_xlfn.IFS(AX396=1,0,TRIM(INDIRECT("ｄａｔａ!$"&amp;AX$112&amp;"$"&amp;$B395))="",1,TRIM(INDIRECT("ｄａｔａ!$"&amp;AX$112&amp;"$"&amp;$B395))&lt;&gt;"",0)</f>
        <v>1</v>
      </c>
      <c r="AY395" s="80" cm="1">
        <f t="array" aca="1" ref="AY395" ca="1">_xlfn.IFS(AY396=1,0,TRIM(INDIRECT("ｄａｔａ!$"&amp;AY$112&amp;"$"&amp;$B395))="",1,TRIM(INDIRECT("ｄａｔａ!$"&amp;AY$112&amp;"$"&amp;$B395))&lt;&gt;"",0)</f>
        <v>1</v>
      </c>
      <c r="AZ395" s="80" cm="1">
        <f t="array" aca="1" ref="AZ395" ca="1">_xlfn.IFS(AZ396=1,0,TRIM(INDIRECT("ｄａｔａ!$"&amp;AZ$112&amp;"$"&amp;$B395))="",1,TRIM(INDIRECT("ｄａｔａ!$"&amp;AZ$112&amp;"$"&amp;$B395))&lt;&gt;"",0)</f>
        <v>1</v>
      </c>
      <c r="BA395" s="80">
        <f ca="1">IF(SUM($BB395:$BP395)=15,1,0)</f>
        <v>1</v>
      </c>
      <c r="BB395" s="80" cm="1">
        <f t="array" aca="1" ref="BB395" ca="1">_xlfn.IFS(BB396=1,0,TRIM(INDIRECT("ｄａｔａ!$"&amp;BB$112&amp;"$"&amp;$B395))="",1,TRIM(INDIRECT("ｄａｔａ!$"&amp;BB$112&amp;"$"&amp;$B395))&lt;&gt;"",0)</f>
        <v>1</v>
      </c>
      <c r="BC395" s="80" cm="1">
        <f t="array" aca="1" ref="BC395" ca="1">_xlfn.IFS(BC396=1,0,TRIM(INDIRECT("ｄａｔａ!$"&amp;BC$112&amp;"$"&amp;$B395))="",1,TRIM(INDIRECT("ｄａｔａ!$"&amp;BC$112&amp;"$"&amp;$B395))&lt;&gt;"",0)</f>
        <v>1</v>
      </c>
      <c r="BD395" s="80" cm="1">
        <f t="array" aca="1" ref="BD395" ca="1">_xlfn.IFS(BD396=1,0,TRIM(INDIRECT("ｄａｔａ!$"&amp;BD$112&amp;"$"&amp;$B395))="",1,TRIM(INDIRECT("ｄａｔａ!$"&amp;BD$112&amp;"$"&amp;$B395))&lt;&gt;"",0)</f>
        <v>1</v>
      </c>
      <c r="BE395" s="80" cm="1">
        <f t="array" aca="1" ref="BE395" ca="1">_xlfn.IFS(BE396=1,0,TRIM(INDIRECT("ｄａｔａ!$"&amp;BE$112&amp;"$"&amp;$B395))="",1,TRIM(INDIRECT("ｄａｔａ!$"&amp;BE$112&amp;"$"&amp;$B395))&lt;&gt;"",0)</f>
        <v>1</v>
      </c>
      <c r="BF395" s="80" cm="1">
        <f t="array" aca="1" ref="BF395" ca="1">_xlfn.IFS(BF396=1,0,TRIM(INDIRECT("ｄａｔａ!$"&amp;BF$112&amp;"$"&amp;$B395))="",1,TRIM(INDIRECT("ｄａｔａ!$"&amp;BF$112&amp;"$"&amp;$B395))&lt;&gt;"",0)</f>
        <v>1</v>
      </c>
      <c r="BG395" s="80" cm="1">
        <f t="array" aca="1" ref="BG395" ca="1">_xlfn.IFS(BG396=1,0,TRIM(INDIRECT("ｄａｔａ!$"&amp;BG$112&amp;"$"&amp;$B395))="",1,TRIM(INDIRECT("ｄａｔａ!$"&amp;BG$112&amp;"$"&amp;$B395))&lt;&gt;"",0)</f>
        <v>1</v>
      </c>
      <c r="BH395" s="80" cm="1">
        <f t="array" aca="1" ref="BH395" ca="1">_xlfn.IFS(BH396=1,0,TRIM(INDIRECT("ｄａｔａ!$"&amp;BH$112&amp;"$"&amp;$B395))="",1,TRIM(INDIRECT("ｄａｔａ!$"&amp;BH$112&amp;"$"&amp;$B395))&lt;&gt;"",0)</f>
        <v>1</v>
      </c>
      <c r="BI395" s="80" cm="1">
        <f t="array" aca="1" ref="BI395" ca="1">_xlfn.IFS(BI396=1,0,TRIM(INDIRECT("ｄａｔａ!$"&amp;BI$112&amp;"$"&amp;$B395))="",1,TRIM(INDIRECT("ｄａｔａ!$"&amp;BI$112&amp;"$"&amp;$B395))&lt;&gt;"",0)</f>
        <v>1</v>
      </c>
      <c r="BJ395" s="80" cm="1">
        <f t="array" aca="1" ref="BJ395" ca="1">_xlfn.IFS(BJ396=1,0,TRIM(INDIRECT("ｄａｔａ!$"&amp;BJ$112&amp;"$"&amp;$B395))="",1,TRIM(INDIRECT("ｄａｔａ!$"&amp;BJ$112&amp;"$"&amp;$B395))&lt;&gt;"",0)</f>
        <v>1</v>
      </c>
      <c r="BK395" s="80" cm="1">
        <f t="array" aca="1" ref="BK395" ca="1">_xlfn.IFS(BK396=1,0,TRIM(INDIRECT("ｄａｔａ!$"&amp;BK$112&amp;"$"&amp;$B395))="",1,TRIM(INDIRECT("ｄａｔａ!$"&amp;BK$112&amp;"$"&amp;$B395))&lt;&gt;"",0)</f>
        <v>1</v>
      </c>
      <c r="BL395" s="80" cm="1">
        <f t="array" aca="1" ref="BL395" ca="1">_xlfn.IFS(BL396=1,0,TRIM(INDIRECT("ｄａｔａ!$"&amp;BL$112&amp;"$"&amp;$B395))="",1,TRIM(INDIRECT("ｄａｔａ!$"&amp;BL$112&amp;"$"&amp;$B395))&lt;&gt;"",0)</f>
        <v>1</v>
      </c>
      <c r="BM395" s="80" cm="1">
        <f t="array" aca="1" ref="BM395" ca="1">_xlfn.IFS(BM396=1,0,TRIM(INDIRECT("ｄａｔａ!$"&amp;BM$112&amp;"$"&amp;$B395))="",1,TRIM(INDIRECT("ｄａｔａ!$"&amp;BM$112&amp;"$"&amp;$B395))&lt;&gt;"",0)</f>
        <v>1</v>
      </c>
      <c r="BN395" s="80" cm="1">
        <f t="array" aca="1" ref="BN395" ca="1">_xlfn.IFS(BN396=1,0,TRIM(INDIRECT("ｄａｔａ!$"&amp;BN$112&amp;"$"&amp;$B395))="",1,TRIM(INDIRECT("ｄａｔａ!$"&amp;BN$112&amp;"$"&amp;$B395))&lt;&gt;"",0)</f>
        <v>1</v>
      </c>
      <c r="BO395" s="80" cm="1">
        <f t="array" aca="1" ref="BO395" ca="1">_xlfn.IFS(BO396=1,0,TRIM(INDIRECT("ｄａｔａ!$"&amp;BO$112&amp;"$"&amp;$B395))="",1,TRIM(INDIRECT("ｄａｔａ!$"&amp;BO$112&amp;"$"&amp;$B395))&lt;&gt;"",0)</f>
        <v>1</v>
      </c>
      <c r="BP395" s="80" cm="1">
        <f t="array" aca="1" ref="BP395" ca="1">_xlfn.IFS(BP396=1,0,TRIM(INDIRECT("ｄａｔａ!$"&amp;BP$112&amp;"$"&amp;$B395))="",1,TRIM(INDIRECT("ｄａｔａ!$"&amp;BP$112&amp;"$"&amp;$B395))&lt;&gt;"",0)</f>
        <v>1</v>
      </c>
    </row>
    <row r="396" spans="1:68" x14ac:dyDescent="0.2">
      <c r="B396" s="80">
        <f>VLOOKUP($A393,$A$11:$B$110,2,FALSE)</f>
        <v>77</v>
      </c>
      <c r="C396" s="80" t="s">
        <v>2430</v>
      </c>
      <c r="D396" s="80" cm="1">
        <f t="array" aca="1" ref="D396" ca="1">IF(ISERROR(INDIRECT("ｄａｔａ!$"&amp;D$112&amp;"$"&amp;$B396)),1,0)</f>
        <v>0</v>
      </c>
      <c r="F396" s="80" cm="1">
        <f t="array" aca="1" ref="F396" ca="1">IF(ISERROR(INDIRECT("ｄａｔａ!$"&amp;F$112&amp;"$"&amp;$B396)),1,0)</f>
        <v>0</v>
      </c>
      <c r="G396" s="80" cm="1">
        <f t="array" aca="1" ref="G396" ca="1">IF(ISERROR(INDIRECT("ｄａｔａ!$"&amp;G$112&amp;"$"&amp;$B396)),1,0)</f>
        <v>0</v>
      </c>
      <c r="H396" s="80" cm="1">
        <f t="array" aca="1" ref="H396" ca="1">IF(ISERROR(INDIRECT("ｄａｔａ!$"&amp;H$112&amp;"$"&amp;$B396)),1,0)</f>
        <v>0</v>
      </c>
      <c r="I396" s="80" cm="1">
        <f t="array" aca="1" ref="I396" ca="1">IF(ISERROR(INDIRECT("ｄａｔａ!$"&amp;I$112&amp;"$"&amp;$B396)),1,0)</f>
        <v>0</v>
      </c>
      <c r="J396" s="80" cm="1">
        <f t="array" aca="1" ref="J396" ca="1">IF(ISERROR(INDIRECT("ｄａｔａ!$"&amp;J$112&amp;"$"&amp;$B396)),1,0)</f>
        <v>0</v>
      </c>
      <c r="K396" s="80" cm="1">
        <f t="array" aca="1" ref="K396" ca="1">IF(ISERROR(INDIRECT("ｄａｔａ!$"&amp;K$112&amp;"$"&amp;$B396)),1,0)</f>
        <v>0</v>
      </c>
      <c r="L396" s="80" cm="1">
        <f t="array" aca="1" ref="L396" ca="1">IF(ISERROR(INDIRECT("ｄａｔａ!$"&amp;L$112&amp;"$"&amp;$B396)),1,0)</f>
        <v>0</v>
      </c>
      <c r="M396" s="80" cm="1">
        <f t="array" aca="1" ref="M396" ca="1">IF(ISERROR(INDIRECT("ｄａｔａ!$"&amp;M$112&amp;"$"&amp;$B396)),1,0)</f>
        <v>0</v>
      </c>
      <c r="N396" s="80" cm="1">
        <f t="array" aca="1" ref="N396" ca="1">IF(ISERROR(INDIRECT("ｄａｔａ!$"&amp;N$112&amp;"$"&amp;$B396)),1,0)</f>
        <v>0</v>
      </c>
      <c r="O396" s="80" cm="1">
        <f t="array" aca="1" ref="O396" ca="1">IF(ISERROR(INDIRECT("ｄａｔａ!$"&amp;O$112&amp;"$"&amp;$B396)),1,0)</f>
        <v>0</v>
      </c>
      <c r="P396" s="80" cm="1">
        <f t="array" aca="1" ref="P396" ca="1">IF(ISERROR(INDIRECT("ｄａｔａ!$"&amp;P$112&amp;"$"&amp;$B396)),1,0)</f>
        <v>0</v>
      </c>
      <c r="Q396" s="80" cm="1">
        <f t="array" aca="1" ref="Q396" ca="1">IF(ISERROR(INDIRECT("ｄａｔａ!$"&amp;Q$112&amp;"$"&amp;$B396)),1,0)</f>
        <v>0</v>
      </c>
      <c r="R396" s="80" cm="1">
        <f t="array" aca="1" ref="R396" ca="1">IF(ISERROR(INDIRECT("ｄａｔａ!$"&amp;R$112&amp;"$"&amp;$B396)),1,0)</f>
        <v>0</v>
      </c>
      <c r="S396" s="80" cm="1">
        <f t="array" aca="1" ref="S396" ca="1">IF(ISERROR(INDIRECT("ｄａｔａ!$"&amp;S$112&amp;"$"&amp;$B396)),1,0)</f>
        <v>0</v>
      </c>
      <c r="T396" s="80" cm="1">
        <f t="array" aca="1" ref="T396" ca="1">IF(ISERROR(INDIRECT("ｄａｔａ!$"&amp;T$112&amp;"$"&amp;$B396)),1,0)</f>
        <v>0</v>
      </c>
      <c r="U396" s="80" cm="1">
        <f t="array" aca="1" ref="U396" ca="1">IF(ISERROR(INDIRECT("ｄａｔａ!$"&amp;U$112&amp;"$"&amp;$B396)),1,0)</f>
        <v>0</v>
      </c>
      <c r="V396" s="80" cm="1">
        <f t="array" aca="1" ref="V396" ca="1">IF(ISERROR(INDIRECT("ｄａｔａ!$"&amp;V$112&amp;"$"&amp;$B396)),1,0)</f>
        <v>0</v>
      </c>
      <c r="W396" s="80" cm="1">
        <f t="array" aca="1" ref="W396" ca="1">IF(ISERROR(INDIRECT("ｄａｔａ!$"&amp;W$112&amp;"$"&amp;$B396)),1,0)</f>
        <v>0</v>
      </c>
      <c r="X396" s="80">
        <f ca="1">IF(SUM($Y394:$AO394,$Y396:$AO396)&gt;0,1,0)</f>
        <v>0</v>
      </c>
      <c r="Y396" s="80" cm="1">
        <f t="array" aca="1" ref="Y396" ca="1">IF(ISERROR(INDIRECT("ｄａｔａ!$"&amp;Y$112&amp;"$"&amp;$B396)),1,0)</f>
        <v>0</v>
      </c>
      <c r="Z396" s="80" cm="1">
        <f t="array" aca="1" ref="Z396" ca="1">IF(ISERROR(INDIRECT("ｄａｔａ!$"&amp;Z$112&amp;"$"&amp;$B396)),1,0)</f>
        <v>0</v>
      </c>
      <c r="AA396" s="80" cm="1">
        <f t="array" aca="1" ref="AA396" ca="1">IF(ISERROR(INDIRECT("ｄａｔａ!$"&amp;AA$112&amp;"$"&amp;$B396)),1,0)</f>
        <v>0</v>
      </c>
      <c r="AB396" s="80" cm="1">
        <f t="array" aca="1" ref="AB396" ca="1">IF(ISERROR(INDIRECT("ｄａｔａ!$"&amp;AB$112&amp;"$"&amp;$B396)),1,0)</f>
        <v>0</v>
      </c>
      <c r="AC396" s="80" cm="1">
        <f t="array" aca="1" ref="AC396" ca="1">IF(ISERROR(INDIRECT("ｄａｔａ!$"&amp;AC$112&amp;"$"&amp;$B396)),1,0)</f>
        <v>0</v>
      </c>
      <c r="AD396" s="80" cm="1">
        <f t="array" aca="1" ref="AD396" ca="1">IF(ISERROR(INDIRECT("ｄａｔａ!$"&amp;AD$112&amp;"$"&amp;$B396)),1,0)</f>
        <v>0</v>
      </c>
      <c r="AE396" s="80" cm="1">
        <f t="array" aca="1" ref="AE396" ca="1">IF(ISERROR(INDIRECT("ｄａｔａ!$"&amp;AE$112&amp;"$"&amp;$B396)),1,0)</f>
        <v>0</v>
      </c>
      <c r="AF396" s="80" cm="1">
        <f t="array" aca="1" ref="AF396" ca="1">IF(ISERROR(INDIRECT("ｄａｔａ!$"&amp;AF$112&amp;"$"&amp;$B396)),1,0)</f>
        <v>0</v>
      </c>
      <c r="AG396" s="80" cm="1">
        <f t="array" aca="1" ref="AG396" ca="1">IF(ISERROR(INDIRECT("ｄａｔａ!$"&amp;AG$112&amp;"$"&amp;$B396)),1,0)</f>
        <v>0</v>
      </c>
      <c r="AH396" s="80" cm="1">
        <f t="array" aca="1" ref="AH396" ca="1">IF(ISERROR(INDIRECT("ｄａｔａ!$"&amp;AH$112&amp;"$"&amp;$B396)),1,0)</f>
        <v>0</v>
      </c>
      <c r="AI396" s="80" cm="1">
        <f t="array" aca="1" ref="AI396" ca="1">IF(ISERROR(INDIRECT("ｄａｔａ!$"&amp;AI$112&amp;"$"&amp;$B396)),1,0)</f>
        <v>0</v>
      </c>
      <c r="AJ396" s="80" cm="1">
        <f t="array" aca="1" ref="AJ396" ca="1">IF(ISERROR(INDIRECT("ｄａｔａ!$"&amp;AJ$112&amp;"$"&amp;$B396)),1,0)</f>
        <v>0</v>
      </c>
      <c r="AK396" s="80" cm="1">
        <f t="array" aca="1" ref="AK396" ca="1">IF(ISERROR(INDIRECT("ｄａｔａ!$"&amp;AK$112&amp;"$"&amp;$B396)),1,0)</f>
        <v>0</v>
      </c>
      <c r="AL396" s="80" cm="1">
        <f t="array" aca="1" ref="AL396" ca="1">IF(ISERROR(INDIRECT("ｄａｔａ!$"&amp;AL$112&amp;"$"&amp;$B396)),1,0)</f>
        <v>0</v>
      </c>
      <c r="AM396" s="80" cm="1">
        <f t="array" aca="1" ref="AM396" ca="1">IF(ISERROR(INDIRECT("ｄａｔａ!$"&amp;AM$112&amp;"$"&amp;$B396)),1,0)</f>
        <v>0</v>
      </c>
      <c r="AN396" s="80" cm="1">
        <f t="array" aca="1" ref="AN396" ca="1">IF(ISERROR(INDIRECT("ｄａｔａ!$"&amp;AN$112&amp;"$"&amp;$B396)),1,0)</f>
        <v>0</v>
      </c>
      <c r="AO396" s="80" cm="1">
        <f t="array" aca="1" ref="AO396" ca="1">IF(ISERROR(INDIRECT("ｄａｔａ!$"&amp;AO$112&amp;"$"&amp;$B396)),1,0)</f>
        <v>0</v>
      </c>
      <c r="AP396" s="80">
        <f ca="1">IF(SUM($AQ394:$AZ394,$AQ396:$AZ396)&gt;0,1,0)</f>
        <v>0</v>
      </c>
      <c r="AQ396" s="80" cm="1">
        <f t="array" aca="1" ref="AQ396" ca="1">IF(ISERROR(INDIRECT("ｄａｔａ!$"&amp;AQ$112&amp;"$"&amp;$B396)),1,0)</f>
        <v>0</v>
      </c>
      <c r="AR396" s="80" cm="1">
        <f t="array" aca="1" ref="AR396" ca="1">IF(ISERROR(INDIRECT("ｄａｔａ!$"&amp;AR$112&amp;"$"&amp;$B396)),1,0)</f>
        <v>0</v>
      </c>
      <c r="AS396" s="80" cm="1">
        <f t="array" aca="1" ref="AS396" ca="1">IF(ISERROR(INDIRECT("ｄａｔａ!$"&amp;AS$112&amp;"$"&amp;$B396)),1,0)</f>
        <v>0</v>
      </c>
      <c r="AT396" s="80" cm="1">
        <f t="array" aca="1" ref="AT396" ca="1">IF(ISERROR(INDIRECT("ｄａｔａ!$"&amp;AT$112&amp;"$"&amp;$B396)),1,0)</f>
        <v>0</v>
      </c>
      <c r="AU396" s="80" cm="1">
        <f t="array" aca="1" ref="AU396" ca="1">IF(ISERROR(INDIRECT("ｄａｔａ!$"&amp;AU$112&amp;"$"&amp;$B396)),1,0)</f>
        <v>0</v>
      </c>
      <c r="AV396" s="80" cm="1">
        <f t="array" aca="1" ref="AV396" ca="1">IF(ISERROR(INDIRECT("ｄａｔａ!$"&amp;AV$112&amp;"$"&amp;$B396)),1,0)</f>
        <v>0</v>
      </c>
      <c r="AW396" s="80" cm="1">
        <f t="array" aca="1" ref="AW396" ca="1">IF(ISERROR(INDIRECT("ｄａｔａ!$"&amp;AW$112&amp;"$"&amp;$B396)),1,0)</f>
        <v>0</v>
      </c>
      <c r="AX396" s="80" cm="1">
        <f t="array" aca="1" ref="AX396" ca="1">IF(ISERROR(INDIRECT("ｄａｔａ!$"&amp;AX$112&amp;"$"&amp;$B396)),1,0)</f>
        <v>0</v>
      </c>
      <c r="AY396" s="80" cm="1">
        <f t="array" aca="1" ref="AY396" ca="1">IF(ISERROR(INDIRECT("ｄａｔａ!$"&amp;AY$112&amp;"$"&amp;$B396)),1,0)</f>
        <v>0</v>
      </c>
      <c r="AZ396" s="80" cm="1">
        <f t="array" aca="1" ref="AZ396" ca="1">IF(ISERROR(INDIRECT("ｄａｔａ!$"&amp;AZ$112&amp;"$"&amp;$B396)),1,0)</f>
        <v>0</v>
      </c>
      <c r="BA396" s="80">
        <f ca="1">IF(SUM($BB394:$BP394,$BB396:$BP396)&gt;0,1,0)</f>
        <v>0</v>
      </c>
      <c r="BB396" s="80" cm="1">
        <f t="array" aca="1" ref="BB396" ca="1">IF(ISERROR(INDIRECT("ｄａｔａ!$"&amp;BB$112&amp;"$"&amp;$B396)),1,0)</f>
        <v>0</v>
      </c>
      <c r="BC396" s="80" cm="1">
        <f t="array" aca="1" ref="BC396" ca="1">IF(ISERROR(INDIRECT("ｄａｔａ!$"&amp;BC$112&amp;"$"&amp;$B396)),1,0)</f>
        <v>0</v>
      </c>
      <c r="BD396" s="80" cm="1">
        <f t="array" aca="1" ref="BD396" ca="1">IF(ISERROR(INDIRECT("ｄａｔａ!$"&amp;BD$112&amp;"$"&amp;$B396)),1,0)</f>
        <v>0</v>
      </c>
      <c r="BE396" s="80" cm="1">
        <f t="array" aca="1" ref="BE396" ca="1">IF(ISERROR(INDIRECT("ｄａｔａ!$"&amp;BE$112&amp;"$"&amp;$B396)),1,0)</f>
        <v>0</v>
      </c>
      <c r="BF396" s="80" cm="1">
        <f t="array" aca="1" ref="BF396" ca="1">IF(ISERROR(INDIRECT("ｄａｔａ!$"&amp;BF$112&amp;"$"&amp;$B396)),1,0)</f>
        <v>0</v>
      </c>
      <c r="BG396" s="80" cm="1">
        <f t="array" aca="1" ref="BG396" ca="1">IF(ISERROR(INDIRECT("ｄａｔａ!$"&amp;BG$112&amp;"$"&amp;$B396)),1,0)</f>
        <v>0</v>
      </c>
      <c r="BH396" s="80" cm="1">
        <f t="array" aca="1" ref="BH396" ca="1">IF(ISERROR(INDIRECT("ｄａｔａ!$"&amp;BH$112&amp;"$"&amp;$B396)),1,0)</f>
        <v>0</v>
      </c>
      <c r="BI396" s="80" cm="1">
        <f t="array" aca="1" ref="BI396" ca="1">IF(ISERROR(INDIRECT("ｄａｔａ!$"&amp;BI$112&amp;"$"&amp;$B396)),1,0)</f>
        <v>0</v>
      </c>
      <c r="BJ396" s="80" cm="1">
        <f t="array" aca="1" ref="BJ396" ca="1">IF(ISERROR(INDIRECT("ｄａｔａ!$"&amp;BJ$112&amp;"$"&amp;$B396)),1,0)</f>
        <v>0</v>
      </c>
      <c r="BK396" s="80" cm="1">
        <f t="array" aca="1" ref="BK396" ca="1">IF(ISERROR(INDIRECT("ｄａｔａ!$"&amp;BK$112&amp;"$"&amp;$B396)),1,0)</f>
        <v>0</v>
      </c>
      <c r="BL396" s="80" cm="1">
        <f t="array" aca="1" ref="BL396" ca="1">IF(ISERROR(INDIRECT("ｄａｔａ!$"&amp;BL$112&amp;"$"&amp;$B396)),1,0)</f>
        <v>0</v>
      </c>
      <c r="BM396" s="80" cm="1">
        <f t="array" aca="1" ref="BM396" ca="1">IF(ISERROR(INDIRECT("ｄａｔａ!$"&amp;BM$112&amp;"$"&amp;$B396)),1,0)</f>
        <v>0</v>
      </c>
      <c r="BN396" s="80" cm="1">
        <f t="array" aca="1" ref="BN396" ca="1">IF(ISERROR(INDIRECT("ｄａｔａ!$"&amp;BN$112&amp;"$"&amp;$B396)),1,0)</f>
        <v>0</v>
      </c>
      <c r="BO396" s="80" cm="1">
        <f t="array" aca="1" ref="BO396" ca="1">IF(ISERROR(INDIRECT("ｄａｔａ!$"&amp;BO$112&amp;"$"&amp;$B396)),1,0)</f>
        <v>0</v>
      </c>
      <c r="BP396" s="80" cm="1">
        <f t="array" aca="1" ref="BP396" ca="1">IF(ISERROR(INDIRECT("ｄａｔａ!$"&amp;BP$112&amp;"$"&amp;$B396)),1,0)</f>
        <v>0</v>
      </c>
    </row>
    <row r="397" spans="1:68" x14ac:dyDescent="0.2">
      <c r="A397" s="80" t="s">
        <v>2389</v>
      </c>
      <c r="B397" s="80">
        <f>VLOOKUP($A397,$A$11:$B$110,2,FALSE)</f>
        <v>78</v>
      </c>
      <c r="C397" s="80" t="s">
        <v>2435</v>
      </c>
      <c r="D397" s="80" cm="1">
        <f t="array" aca="1" ref="D397" ca="1">_xlfn.IFS(D398=1,0,D399=1,0,AND(INDIRECT("ｄａｔａ!$"&amp;D$112&amp;"$"&amp;$B397)&lt;=INDIRECT("kikan!$Q$11"),INDIRECT("ｄａｔａ!$"&amp;D$112&amp;"$"&amp;$B397)&gt;=INDIRECT("kikan!$K$11")),0,TRUE,1)</f>
        <v>0</v>
      </c>
      <c r="F397" s="80">
        <v>0</v>
      </c>
      <c r="G397" s="80">
        <v>0</v>
      </c>
      <c r="H397" s="80">
        <v>0</v>
      </c>
      <c r="I397" s="80" cm="1">
        <f t="array" aca="1" ref="I397" ca="1">_xlfn.IFS(I398=1,0,I399=1,0,INDIRECT("ｄａｔａ!$"&amp;I$112&amp;"$"&amp;$B397)&gt;=INDIRECT("kikan!$I$11"),0,TRUE,1)</f>
        <v>0</v>
      </c>
      <c r="J397" s="80" cm="1">
        <f t="array" aca="1" ref="J397" ca="1">_xlfn.IFS(D400=1,0,I397=1,0,J398=1,0,I399=1,0,J399=1,0,INDIRECT("ｄａｔａ!$"&amp;I$112&amp;"$"&amp;$B397)&gt;INDIRECT("kikan!$I$11"),0,INDIRECT("ｄａｔａ!$"&amp;J$112&amp;"$"&amp;$B397)&gt;=INDIRECT("ｄａｔａ!$"&amp;D$112&amp;"$"&amp;$B397),0,TRUE,1)</f>
        <v>0</v>
      </c>
      <c r="K397" s="80" cm="1">
        <f t="array" aca="1" ref="K397" ca="1">_xlfn.IFS(K398=1,0,K399=1,0,AND(INDIRECT("ｄａｔａ!$"&amp;K$112&amp;"$"&amp;$B398)&gt;0,INDIRECT("ｄａｔａ!$"&amp;K$112&amp;"$"&amp;$B398)&lt;10000),0,TRUE,1)</f>
        <v>0</v>
      </c>
      <c r="L397" s="80" cm="1">
        <f t="array" aca="1" ref="L397" ca="1">_xlfn.IFS(L398=1,0,L399=1,0,INDIRECT("ｄａｔａ!$"&amp;L$112&amp;"$"&amp;$B397)&lt;20000,1,TRUE,0)</f>
        <v>0</v>
      </c>
      <c r="M397" s="80">
        <v>0</v>
      </c>
      <c r="N397" s="80">
        <v>0</v>
      </c>
      <c r="O397" s="80" cm="1">
        <f t="array" aca="1" ref="O397" ca="1">_xlfn.IFS(O400=1,0,INDIRECT("ｄａｔａ!$"&amp;O$112&amp;"$"&amp;$B398)=4,1,TRUE,0)</f>
        <v>0</v>
      </c>
      <c r="P397" s="80" cm="1">
        <f t="array" aca="1" ref="P397" ca="1">_xlfn.IFS(P400=1,0,AND(INDIRECT("ｄａｔａ!$"&amp;P$112&amp;"$"&amp;$B398)&lt;=3,INDIRECT("ｄａｔａ!$"&amp;P$112&amp;"$"&amp;$B398)&gt;0),1,TRUE,0)</f>
        <v>0</v>
      </c>
      <c r="Q397" s="80" cm="1">
        <f t="array" aca="1" ref="Q397" ca="1">_xlfn.IFS(Q400=1,0,INDIRECT("ｄａｔａ!$"&amp;Q$112&amp;"$"&amp;$B397)=1,1,TRUE,0)</f>
        <v>0</v>
      </c>
      <c r="R397" s="80">
        <v>0</v>
      </c>
      <c r="S397" s="80">
        <v>0</v>
      </c>
      <c r="T397" s="80">
        <v>0</v>
      </c>
      <c r="U397" s="80">
        <v>0</v>
      </c>
      <c r="V397" s="80">
        <v>0</v>
      </c>
      <c r="W397" s="80">
        <v>0</v>
      </c>
      <c r="X397" s="80">
        <f ca="1">IF(AND(SUM($Y397:$AO397)=0,17-SUM($Y399:$AO399)&gt;1),1,0)</f>
        <v>0</v>
      </c>
      <c r="Y397" s="80" cm="1">
        <f t="array" aca="1" ref="Y397" ca="1">_xlfn.IFS(Y400=1,0,INDIRECT("ｄａｔａ!$"&amp;Y$112&amp;"$"&amp;$B397)=2,1,TRUE,0)</f>
        <v>0</v>
      </c>
      <c r="Z397" s="80" cm="1">
        <f t="array" aca="1" ref="Z397" ca="1">_xlfn.IFS(Z400=1,0,INDIRECT("ｄａｔａ!$"&amp;Z$112&amp;"$"&amp;$B397)=2,1,TRUE,0)</f>
        <v>0</v>
      </c>
      <c r="AA397" s="80" cm="1">
        <f t="array" aca="1" ref="AA397" ca="1">_xlfn.IFS(AA400=1,0,INDIRECT("ｄａｔａ!$"&amp;AA$112&amp;"$"&amp;$B397)=2,1,TRUE,0)</f>
        <v>0</v>
      </c>
      <c r="AB397" s="80" cm="1">
        <f t="array" aca="1" ref="AB397" ca="1">_xlfn.IFS(AB400=1,0,INDIRECT("ｄａｔａ!$"&amp;AB$112&amp;"$"&amp;$B397)=2,1,TRUE,0)</f>
        <v>0</v>
      </c>
      <c r="AC397" s="80" cm="1">
        <f t="array" aca="1" ref="AC397" ca="1">_xlfn.IFS(AC400=1,0,INDIRECT("ｄａｔａ!$"&amp;AC$112&amp;"$"&amp;$B397)=2,1,TRUE,0)</f>
        <v>0</v>
      </c>
      <c r="AD397" s="80" cm="1">
        <f t="array" aca="1" ref="AD397" ca="1">_xlfn.IFS(AD400=1,0,INDIRECT("ｄａｔａ!$"&amp;AD$112&amp;"$"&amp;$B397)=2,1,TRUE,0)</f>
        <v>0</v>
      </c>
      <c r="AE397" s="80" cm="1">
        <f t="array" aca="1" ref="AE397" ca="1">_xlfn.IFS(AE400=1,0,INDIRECT("ｄａｔａ!$"&amp;AE$112&amp;"$"&amp;$B397)=2,1,TRUE,0)</f>
        <v>0</v>
      </c>
      <c r="AF397" s="80" cm="1">
        <f t="array" aca="1" ref="AF397" ca="1">_xlfn.IFS(AF400=1,0,INDIRECT("ｄａｔａ!$"&amp;AF$112&amp;"$"&amp;$B397)=2,1,TRUE,0)</f>
        <v>0</v>
      </c>
      <c r="AG397" s="80" cm="1">
        <f t="array" aca="1" ref="AG397" ca="1">_xlfn.IFS(AG400=1,0,INDIRECT("ｄａｔａ!$"&amp;AG$112&amp;"$"&amp;$B397)=2,1,TRUE,0)</f>
        <v>0</v>
      </c>
      <c r="AH397" s="80" cm="1">
        <f t="array" aca="1" ref="AH397" ca="1">_xlfn.IFS(AH400=1,0,INDIRECT("ｄａｔａ!$"&amp;AH$112&amp;"$"&amp;$B397)=2,1,TRUE,0)</f>
        <v>0</v>
      </c>
      <c r="AI397" s="80" cm="1">
        <f t="array" aca="1" ref="AI397" ca="1">_xlfn.IFS(AI400=1,0,INDIRECT("ｄａｔａ!$"&amp;AI$112&amp;"$"&amp;$B397)=2,1,TRUE,0)</f>
        <v>0</v>
      </c>
      <c r="AJ397" s="80" cm="1">
        <f t="array" aca="1" ref="AJ397" ca="1">_xlfn.IFS(AJ400=1,0,INDIRECT("ｄａｔａ!$"&amp;AJ$112&amp;"$"&amp;$B397)=2,1,TRUE,0)</f>
        <v>0</v>
      </c>
      <c r="AK397" s="80" cm="1">
        <f t="array" aca="1" ref="AK397" ca="1">_xlfn.IFS(AK400=1,0,INDIRECT("ｄａｔａ!$"&amp;AK$112&amp;"$"&amp;$B397)=2,1,TRUE,0)</f>
        <v>0</v>
      </c>
      <c r="AL397" s="80" cm="1">
        <f t="array" aca="1" ref="AL397" ca="1">_xlfn.IFS(AL400=1,0,INDIRECT("ｄａｔａ!$"&amp;AL$112&amp;"$"&amp;$B397)=2,1,TRUE,0)</f>
        <v>0</v>
      </c>
      <c r="AM397" s="80" cm="1">
        <f t="array" aca="1" ref="AM397" ca="1">_xlfn.IFS(AM400=1,0,INDIRECT("ｄａｔａ!$"&amp;AM$112&amp;"$"&amp;$B397)=2,1,TRUE,0)</f>
        <v>0</v>
      </c>
      <c r="AN397" s="80" cm="1">
        <f t="array" aca="1" ref="AN397" ca="1">_xlfn.IFS(AN400=1,0,INDIRECT("ｄａｔａ!$"&amp;AN$112&amp;"$"&amp;$B397)=2,1,TRUE,0)</f>
        <v>0</v>
      </c>
      <c r="AO397" s="80" cm="1">
        <f t="array" aca="1" ref="AO397" ca="1">_xlfn.IFS(AO400=1,0,INDIRECT("ｄａｔａ!$"&amp;AO$112&amp;"$"&amp;$B397)=2,1,TRUE,0)</f>
        <v>0</v>
      </c>
      <c r="AP397" s="80">
        <f ca="1">IF(AND(SUM($AQ397:$AZ397)=0,10-SUM($AQ399:$AZ399)&gt;1),1,0)</f>
        <v>0</v>
      </c>
      <c r="AQ397" s="80" cm="1">
        <f t="array" aca="1" ref="AQ397" ca="1">_xlfn.IFS(AQ400=1,0,INDIRECT("ｄａｔａ!$"&amp;AQ$112&amp;"$"&amp;$B397)=2,1,TRUE,0)</f>
        <v>0</v>
      </c>
      <c r="AR397" s="80" cm="1">
        <f t="array" aca="1" ref="AR397" ca="1">_xlfn.IFS(AR400=1,0,INDIRECT("ｄａｔａ!$"&amp;AR$112&amp;"$"&amp;$B397)=2,1,TRUE,0)</f>
        <v>0</v>
      </c>
      <c r="AS397" s="80" cm="1">
        <f t="array" aca="1" ref="AS397" ca="1">_xlfn.IFS(AS400=1,0,INDIRECT("ｄａｔａ!$"&amp;AS$112&amp;"$"&amp;$B397)=2,1,TRUE,0)</f>
        <v>0</v>
      </c>
      <c r="AT397" s="80" cm="1">
        <f t="array" aca="1" ref="AT397" ca="1">_xlfn.IFS(AT400=1,0,INDIRECT("ｄａｔａ!$"&amp;AT$112&amp;"$"&amp;$B397)=2,1,TRUE,0)</f>
        <v>0</v>
      </c>
      <c r="AU397" s="80" cm="1">
        <f t="array" aca="1" ref="AU397" ca="1">_xlfn.IFS(AU400=1,0,INDIRECT("ｄａｔａ!$"&amp;AU$112&amp;"$"&amp;$B397)=2,1,TRUE,0)</f>
        <v>0</v>
      </c>
      <c r="AV397" s="80" cm="1">
        <f t="array" aca="1" ref="AV397" ca="1">_xlfn.IFS(AV400=1,0,INDIRECT("ｄａｔａ!$"&amp;AV$112&amp;"$"&amp;$B397)=2,1,TRUE,0)</f>
        <v>0</v>
      </c>
      <c r="AW397" s="80" cm="1">
        <f t="array" aca="1" ref="AW397" ca="1">_xlfn.IFS(AW400=1,0,INDIRECT("ｄａｔａ!$"&amp;AW$112&amp;"$"&amp;$B397)=2,1,TRUE,0)</f>
        <v>0</v>
      </c>
      <c r="AX397" s="80" cm="1">
        <f t="array" aca="1" ref="AX397" ca="1">_xlfn.IFS(AX400=1,0,INDIRECT("ｄａｔａ!$"&amp;AX$112&amp;"$"&amp;$B397)=2,1,TRUE,0)</f>
        <v>0</v>
      </c>
      <c r="AY397" s="80" cm="1">
        <f t="array" aca="1" ref="AY397" ca="1">_xlfn.IFS(AY400=1,0,INDIRECT("ｄａｔａ!$"&amp;AY$112&amp;"$"&amp;$B397)=2,1,TRUE,0)</f>
        <v>0</v>
      </c>
      <c r="AZ397" s="80" cm="1">
        <f t="array" aca="1" ref="AZ397" ca="1">_xlfn.IFS(AZ400=1,0,INDIRECT("ｄａｔａ!$"&amp;AZ$112&amp;"$"&amp;$B397)=2,1,TRUE,0)</f>
        <v>0</v>
      </c>
      <c r="BA397" s="80">
        <f ca="1">IF(AND(SUM($BB397:$BP397)=0,15-SUM($BB399:$BP399)&gt;1),1,0)</f>
        <v>0</v>
      </c>
      <c r="BB397" s="80" cm="1">
        <f t="array" aca="1" ref="BB397" ca="1">_xlfn.IFS(BB400=1,0,INDIRECT("ｄａｔａ!$"&amp;BB$112&amp;"$"&amp;$B397)=2,1,TRUE,0)</f>
        <v>0</v>
      </c>
      <c r="BC397" s="80" cm="1">
        <f t="array" aca="1" ref="BC397" ca="1">_xlfn.IFS(BC400=1,0,INDIRECT("ｄａｔａ!$"&amp;BC$112&amp;"$"&amp;$B397)=2,1,TRUE,0)</f>
        <v>0</v>
      </c>
      <c r="BD397" s="80" cm="1">
        <f t="array" aca="1" ref="BD397" ca="1">_xlfn.IFS(BD400=1,0,INDIRECT("ｄａｔａ!$"&amp;BD$112&amp;"$"&amp;$B397)=2,1,TRUE,0)</f>
        <v>0</v>
      </c>
      <c r="BE397" s="80" cm="1">
        <f t="array" aca="1" ref="BE397" ca="1">_xlfn.IFS(BE400=1,0,INDIRECT("ｄａｔａ!$"&amp;BE$112&amp;"$"&amp;$B397)=2,1,TRUE,0)</f>
        <v>0</v>
      </c>
      <c r="BF397" s="80" cm="1">
        <f t="array" aca="1" ref="BF397" ca="1">_xlfn.IFS(BF400=1,0,INDIRECT("ｄａｔａ!$"&amp;BF$112&amp;"$"&amp;$B397)=2,1,TRUE,0)</f>
        <v>0</v>
      </c>
      <c r="BG397" s="80" cm="1">
        <f t="array" aca="1" ref="BG397" ca="1">_xlfn.IFS(BG400=1,0,INDIRECT("ｄａｔａ!$"&amp;BG$112&amp;"$"&amp;$B397)=2,1,TRUE,0)</f>
        <v>0</v>
      </c>
      <c r="BH397" s="80" cm="1">
        <f t="array" aca="1" ref="BH397" ca="1">_xlfn.IFS(BH400=1,0,INDIRECT("ｄａｔａ!$"&amp;BH$112&amp;"$"&amp;$B397)=2,1,TRUE,0)</f>
        <v>0</v>
      </c>
      <c r="BI397" s="80" cm="1">
        <f t="array" aca="1" ref="BI397" ca="1">_xlfn.IFS(BI400=1,0,INDIRECT("ｄａｔａ!$"&amp;BI$112&amp;"$"&amp;$B397)=2,1,TRUE,0)</f>
        <v>0</v>
      </c>
      <c r="BJ397" s="80" cm="1">
        <f t="array" aca="1" ref="BJ397" ca="1">_xlfn.IFS(BJ400=1,0,INDIRECT("ｄａｔａ!$"&amp;BJ$112&amp;"$"&amp;$B397)=2,1,TRUE,0)</f>
        <v>0</v>
      </c>
      <c r="BK397" s="80" cm="1">
        <f t="array" aca="1" ref="BK397" ca="1">_xlfn.IFS(BK400=1,0,INDIRECT("ｄａｔａ!$"&amp;BK$112&amp;"$"&amp;$B397)=2,1,TRUE,0)</f>
        <v>0</v>
      </c>
      <c r="BL397" s="80" cm="1">
        <f t="array" aca="1" ref="BL397" ca="1">_xlfn.IFS(BL400=1,0,INDIRECT("ｄａｔａ!$"&amp;BL$112&amp;"$"&amp;$B397)=2,1,TRUE,0)</f>
        <v>0</v>
      </c>
      <c r="BM397" s="80" cm="1">
        <f t="array" aca="1" ref="BM397" ca="1">_xlfn.IFS(BM400=1,0,INDIRECT("ｄａｔａ!$"&amp;BM$112&amp;"$"&amp;$B397)=2,1,TRUE,0)</f>
        <v>0</v>
      </c>
      <c r="BN397" s="80" cm="1">
        <f t="array" aca="1" ref="BN397" ca="1">_xlfn.IFS(BN400=1,0,INDIRECT("ｄａｔａ!$"&amp;BN$112&amp;"$"&amp;$B397)=2,1,TRUE,0)</f>
        <v>0</v>
      </c>
      <c r="BO397" s="80" cm="1">
        <f t="array" aca="1" ref="BO397" ca="1">_xlfn.IFS(BO400=1,0,INDIRECT("ｄａｔａ!$"&amp;BO$112&amp;"$"&amp;$B397)=2,1,TRUE,0)</f>
        <v>0</v>
      </c>
      <c r="BP397" s="80" cm="1">
        <f t="array" aca="1" ref="BP397" ca="1">_xlfn.IFS(BP400=1,0,INDIRECT("ｄａｔａ!$"&amp;BP$112&amp;"$"&amp;$B397)=2,1,TRUE,0)</f>
        <v>0</v>
      </c>
    </row>
    <row r="398" spans="1:68" x14ac:dyDescent="0.2">
      <c r="B398" s="80">
        <f>VLOOKUP($A397,$A$11:$B$110,2,FALSE)</f>
        <v>78</v>
      </c>
      <c r="C398" s="80" t="s">
        <v>2437</v>
      </c>
      <c r="D398" s="80" cm="1">
        <f t="array" aca="1" ref="D398" ca="1">_xlfn.IFS(D399=1,0,AND(ISNUMBER(INDIRECT("ｄａｔａ!$"&amp;D$112&amp;"$"&amp;$B398)),INDIRECT("ｄａｔａ!$"&amp;D$112&amp;"$"&amp;$B398)&lt;=12,INDIRECT("ｄａｔａ!$"&amp;D$112&amp;"$"&amp;$B398)&gt;=1),0,TRUE,1)</f>
        <v>1</v>
      </c>
      <c r="F398" s="80">
        <v>0</v>
      </c>
      <c r="G398" s="80">
        <v>0</v>
      </c>
      <c r="H398" s="80">
        <v>0</v>
      </c>
      <c r="I398" s="80" cm="1">
        <f t="array" aca="1" ref="I398" ca="1">_xlfn.IFS(I399=1,0,AND(ISNUMBER(INDIRECT("ｄａｔａ!$"&amp;I$112&amp;"$"&amp;$B398)),LEN(INDIRECT("ｄａｔａ!$"&amp;I$112&amp;"$"&amp;$B398))=4),0,TRUE,1)</f>
        <v>0</v>
      </c>
      <c r="J398" s="80" cm="1">
        <f t="array" aca="1" ref="J398" ca="1">_xlfn.IFS(J399=1,0,AND(ISNUMBER(INDIRECT("ｄａｔａ!$"&amp;J$112&amp;"$"&amp;$B398)),INDIRECT("ｄａｔａ!$"&amp;J$112&amp;"$"&amp;$B398)&lt;=12,INDIRECT("ｄａｔａ!$"&amp;J$112&amp;"$"&amp;$B398)&gt;=1),0,TRUE,1)</f>
        <v>0</v>
      </c>
      <c r="K398" s="80" cm="1">
        <f t="array" aca="1" ref="K398" ca="1">_xlfn.IFS(K399=1,0,ISNUMBER(INDIRECT("ｄａｔａ!$"&amp;K$112&amp;"$"&amp;$B398)),0,TRUE,1)</f>
        <v>0</v>
      </c>
      <c r="L398" s="80" cm="1">
        <f t="array" aca="1" ref="L398" ca="1">_xlfn.IFS(L399=1,0,AND(ISNUMBER(INDIRECT("ｄａｔａ!$"&amp;L$112&amp;"$"&amp;$B398)),INDIRECT("ｄａｔａ!$"&amp;L$112&amp;"$"&amp;$B398)&gt;0),0,TRUE,1)</f>
        <v>0</v>
      </c>
      <c r="M398" s="80" cm="1">
        <f t="array" aca="1" ref="M398" ca="1">_xlfn.IFS(M399=1,0,AND(INDIRECT("ｄａｔａ!$"&amp;M$112&amp;"$"&amp;$B398)&lt;=5,INDIRECT("ｄａｔａ!$"&amp;M$112&amp;"$"&amp;$B398)&gt;0),0,TRUE,1)</f>
        <v>0</v>
      </c>
      <c r="N398" s="80" cm="1">
        <f t="array" aca="1" ref="N398" ca="1">_xlfn.IFS(N399=1,0,AND(INDIRECT("ｄａｔａ!$"&amp;N$112&amp;"$"&amp;$B398)&lt;=2,INDIRECT("ｄａｔａ!$"&amp;N$112&amp;"$"&amp;$B398)&gt;0),0,TRUE,1)</f>
        <v>0</v>
      </c>
      <c r="O398" s="80" cm="1">
        <f t="array" aca="1" ref="O398" ca="1">_xlfn.IFS(O399=1,0,AND(INDIRECT("ｄａｔａ!$"&amp;O$112&amp;"$"&amp;$B398)&lt;=4,INDIRECT("ｄａｔａ!$"&amp;O$112&amp;"$"&amp;$B398)&gt;0),0,TRUE,1)</f>
        <v>0</v>
      </c>
      <c r="P398" s="80" cm="1">
        <f t="array" aca="1" ref="P398" ca="1">_xlfn.IFS(P399=1,0,AND(INDIRECT("ｄａｔａ!$"&amp;P$112&amp;"$"&amp;$B398)&lt;=3,INDIRECT("ｄａｔａ!$"&amp;P$112&amp;"$"&amp;$B398)&gt;0),0,TRUE,1)</f>
        <v>0</v>
      </c>
      <c r="Q398" s="80" cm="1">
        <f t="array" aca="1" ref="Q398" ca="1">_xlfn.IFS(Q399=1,0,AND(INDIRECT("ｄａｔａ!$"&amp;Q$112&amp;"$"&amp;$B398)&lt;=2,INDIRECT("ｄａｔａ!$"&amp;Q$112&amp;"$"&amp;$B398)&gt;0),0,TRUE,1)</f>
        <v>0</v>
      </c>
      <c r="R398" s="80" cm="1">
        <f t="array" aca="1" ref="R398" ca="1">_xlfn.IFS(R399=1,0,AND(INDIRECT("ｄａｔａ!$"&amp;R$112&amp;"$"&amp;$B398)&lt;=10,INDIRECT("ｄａｔａ!$"&amp;R$112&amp;"$"&amp;$B398)&gt;0),0,TRUE,1)</f>
        <v>0</v>
      </c>
      <c r="S398" s="80" cm="1">
        <f t="array" aca="1" ref="S398" ca="1">_xlfn.IFS(S399=1,0,AND(INDIRECT("ｄａｔａ!$"&amp;S$112&amp;"$"&amp;$B398)&lt;=5,INDIRECT("ｄａｔａ!$"&amp;S$112&amp;"$"&amp;$B398)&gt;0),0,TRUE,1)</f>
        <v>0</v>
      </c>
      <c r="T398" s="80" cm="1">
        <f t="array" aca="1" ref="T398" ca="1">_xlfn.IFS(T399=1,0,AND(INDIRECT("ｄａｔａ!$"&amp;T$112&amp;"$"&amp;$B398)&lt;=9,INDIRECT("ｄａｔａ!$"&amp;T$112&amp;"$"&amp;$B398)&gt;0),0,TRUE,1)</f>
        <v>0</v>
      </c>
      <c r="U398" s="80" cm="1">
        <f t="array" aca="1" ref="U398" ca="1">_xlfn.IFS(U399=1,0,ISNUMBER(INDIRECT("ｄａｔａ!$"&amp;U$112&amp;"$"&amp;$B398)),0,TRUE,1)</f>
        <v>0</v>
      </c>
      <c r="V398" s="80" cm="1">
        <f t="array" aca="1" ref="V398" ca="1">_xlfn.IFS(V399=1,0,AND(INDIRECT("ｄａｔａ!$"&amp;V$112&amp;"$"&amp;$B398)&lt;=4,INDIRECT("ｄａｔａ!$"&amp;V$112&amp;"$"&amp;$B398)&gt;0),0,TRUE,1)</f>
        <v>0</v>
      </c>
      <c r="W398" s="80" cm="1">
        <f t="array" aca="1" ref="W398" ca="1">_xlfn.IFS(W399=1,0,AND(INDIRECT("ｄａｔａ!$"&amp;W$112&amp;"$"&amp;$B398)&lt;=2,INDIRECT("ｄａｔａ!$"&amp;W$112&amp;"$"&amp;$B398)&gt;0),0,TRUE,1)</f>
        <v>0</v>
      </c>
      <c r="X398" s="80">
        <f ca="1">IF(SUM($Y397:$AO397)&gt;1,1,0)</f>
        <v>0</v>
      </c>
      <c r="Y398" s="80" cm="1">
        <f t="array" aca="1" ref="Y398" ca="1">_xlfn.IFS(Y400=1,0,Y399=1,0,AND(INDIRECT("ｄａｔａ!$"&amp;Y$112&amp;"$"&amp;$B398)&lt;=2,INDIRECT("ｄａｔａ!$"&amp;Y$112&amp;"$"&amp;$B398)&gt;0),0,TRUE,1)</f>
        <v>0</v>
      </c>
      <c r="Z398" s="80" cm="1">
        <f t="array" aca="1" ref="Z398" ca="1">_xlfn.IFS(Z400=1,0,Z399=1,0,AND(INDIRECT("ｄａｔａ!$"&amp;Z$112&amp;"$"&amp;$B398)&lt;=2,INDIRECT("ｄａｔａ!$"&amp;Z$112&amp;"$"&amp;$B398)&gt;0),0,TRUE,1)</f>
        <v>0</v>
      </c>
      <c r="AA398" s="80" cm="1">
        <f t="array" aca="1" ref="AA398" ca="1">_xlfn.IFS(AA400=1,0,AA399=1,0,AND(INDIRECT("ｄａｔａ!$"&amp;AA$112&amp;"$"&amp;$B398)&lt;=2,INDIRECT("ｄａｔａ!$"&amp;AA$112&amp;"$"&amp;$B398)&gt;0),0,TRUE,1)</f>
        <v>0</v>
      </c>
      <c r="AB398" s="80" cm="1">
        <f t="array" aca="1" ref="AB398" ca="1">_xlfn.IFS(AB400=1,0,AB399=1,0,AND(INDIRECT("ｄａｔａ!$"&amp;AB$112&amp;"$"&amp;$B398)&lt;=2,INDIRECT("ｄａｔａ!$"&amp;AB$112&amp;"$"&amp;$B398)&gt;0),0,TRUE,1)</f>
        <v>0</v>
      </c>
      <c r="AC398" s="80" cm="1">
        <f t="array" aca="1" ref="AC398" ca="1">_xlfn.IFS(AC400=1,0,AC399=1,0,AND(INDIRECT("ｄａｔａ!$"&amp;AC$112&amp;"$"&amp;$B398)&lt;=2,INDIRECT("ｄａｔａ!$"&amp;AC$112&amp;"$"&amp;$B398)&gt;0),0,TRUE,1)</f>
        <v>0</v>
      </c>
      <c r="AD398" s="80" cm="1">
        <f t="array" aca="1" ref="AD398" ca="1">_xlfn.IFS(AD400=1,0,AD399=1,0,AND(INDIRECT("ｄａｔａ!$"&amp;AD$112&amp;"$"&amp;$B398)&lt;=2,INDIRECT("ｄａｔａ!$"&amp;AD$112&amp;"$"&amp;$B398)&gt;0),0,TRUE,1)</f>
        <v>0</v>
      </c>
      <c r="AE398" s="80" cm="1">
        <f t="array" aca="1" ref="AE398" ca="1">_xlfn.IFS(AE400=1,0,AE399=1,0,AND(INDIRECT("ｄａｔａ!$"&amp;AE$112&amp;"$"&amp;$B398)&lt;=2,INDIRECT("ｄａｔａ!$"&amp;AE$112&amp;"$"&amp;$B398)&gt;0),0,TRUE,1)</f>
        <v>0</v>
      </c>
      <c r="AF398" s="80" cm="1">
        <f t="array" aca="1" ref="AF398" ca="1">_xlfn.IFS(AF400=1,0,AF399=1,0,AND(INDIRECT("ｄａｔａ!$"&amp;AF$112&amp;"$"&amp;$B398)&lt;=2,INDIRECT("ｄａｔａ!$"&amp;AF$112&amp;"$"&amp;$B398)&gt;0),0,TRUE,1)</f>
        <v>0</v>
      </c>
      <c r="AG398" s="80" cm="1">
        <f t="array" aca="1" ref="AG398" ca="1">_xlfn.IFS(AG400=1,0,AG399=1,0,AND(INDIRECT("ｄａｔａ!$"&amp;AG$112&amp;"$"&amp;$B398)&lt;=2,INDIRECT("ｄａｔａ!$"&amp;AG$112&amp;"$"&amp;$B398)&gt;0),0,TRUE,1)</f>
        <v>0</v>
      </c>
      <c r="AH398" s="80" cm="1">
        <f t="array" aca="1" ref="AH398" ca="1">_xlfn.IFS(AH400=1,0,AH399=1,0,AND(INDIRECT("ｄａｔａ!$"&amp;AH$112&amp;"$"&amp;$B398)&lt;=2,INDIRECT("ｄａｔａ!$"&amp;AH$112&amp;"$"&amp;$B398)&gt;0),0,TRUE,1)</f>
        <v>0</v>
      </c>
      <c r="AI398" s="80" cm="1">
        <f t="array" aca="1" ref="AI398" ca="1">_xlfn.IFS(AI400=1,0,AI399=1,0,AND(INDIRECT("ｄａｔａ!$"&amp;AI$112&amp;"$"&amp;$B398)&lt;=2,INDIRECT("ｄａｔａ!$"&amp;AI$112&amp;"$"&amp;$B398)&gt;0),0,TRUE,1)</f>
        <v>0</v>
      </c>
      <c r="AJ398" s="80" cm="1">
        <f t="array" aca="1" ref="AJ398" ca="1">_xlfn.IFS(AJ400=1,0,AJ399=1,0,AND(INDIRECT("ｄａｔａ!$"&amp;AJ$112&amp;"$"&amp;$B398)&lt;=2,INDIRECT("ｄａｔａ!$"&amp;AJ$112&amp;"$"&amp;$B398)&gt;0),0,TRUE,1)</f>
        <v>0</v>
      </c>
      <c r="AK398" s="80" cm="1">
        <f t="array" aca="1" ref="AK398" ca="1">_xlfn.IFS(AK400=1,0,AK399=1,0,AND(INDIRECT("ｄａｔａ!$"&amp;AK$112&amp;"$"&amp;$B398)&lt;=2,INDIRECT("ｄａｔａ!$"&amp;AK$112&amp;"$"&amp;$B398)&gt;0),0,TRUE,1)</f>
        <v>0</v>
      </c>
      <c r="AL398" s="80" cm="1">
        <f t="array" aca="1" ref="AL398" ca="1">_xlfn.IFS(AL400=1,0,AL399=1,0,AND(INDIRECT("ｄａｔａ!$"&amp;AL$112&amp;"$"&amp;$B398)&lt;=2,INDIRECT("ｄａｔａ!$"&amp;AL$112&amp;"$"&amp;$B398)&gt;0),0,TRUE,1)</f>
        <v>0</v>
      </c>
      <c r="AM398" s="80" cm="1">
        <f t="array" aca="1" ref="AM398" ca="1">_xlfn.IFS(AM400=1,0,AM399=1,0,AND(INDIRECT("ｄａｔａ!$"&amp;AM$112&amp;"$"&amp;$B398)&lt;=2,INDIRECT("ｄａｔａ!$"&amp;AM$112&amp;"$"&amp;$B398)&gt;0),0,TRUE,1)</f>
        <v>0</v>
      </c>
      <c r="AN398" s="80" cm="1">
        <f t="array" aca="1" ref="AN398" ca="1">_xlfn.IFS(AN400=1,0,AN399=1,0,AND(INDIRECT("ｄａｔａ!$"&amp;AN$112&amp;"$"&amp;$B398)&lt;=2,INDIRECT("ｄａｔａ!$"&amp;AN$112&amp;"$"&amp;$B398)&gt;0),0,TRUE,1)</f>
        <v>0</v>
      </c>
      <c r="AO398" s="80" cm="1">
        <f t="array" aca="1" ref="AO398" ca="1">_xlfn.IFS(AO400=1,0,AO399=1,0,AND(INDIRECT("ｄａｔａ!$"&amp;AO$112&amp;"$"&amp;$B398)&lt;=2,INDIRECT("ｄａｔａ!$"&amp;AO$112&amp;"$"&amp;$B398)&gt;0),0,TRUE,1)</f>
        <v>0</v>
      </c>
      <c r="AP398" s="80">
        <f ca="1">IF(SUM($AQ397:$AZ397)&gt;1,1,0)</f>
        <v>0</v>
      </c>
      <c r="AQ398" s="80" cm="1">
        <f t="array" aca="1" ref="AQ398" ca="1">_xlfn.IFS(AQ400=1,0,AQ399=1,0,AND(INDIRECT("ｄａｔａ!$"&amp;AQ$112&amp;"$"&amp;$B398)&lt;=2,INDIRECT("ｄａｔａ!$"&amp;AQ$112&amp;"$"&amp;$B398)&gt;0),0,TRUE,1)</f>
        <v>0</v>
      </c>
      <c r="AR398" s="80" cm="1">
        <f t="array" aca="1" ref="AR398" ca="1">_xlfn.IFS(AR400=1,0,AR399=1,0,AND(INDIRECT("ｄａｔａ!$"&amp;AR$112&amp;"$"&amp;$B398)&lt;=2,INDIRECT("ｄａｔａ!$"&amp;AR$112&amp;"$"&amp;$B398)&gt;0),0,TRUE,1)</f>
        <v>0</v>
      </c>
      <c r="AS398" s="80" cm="1">
        <f t="array" aca="1" ref="AS398" ca="1">_xlfn.IFS(AS400=1,0,AS399=1,0,AND(INDIRECT("ｄａｔａ!$"&amp;AS$112&amp;"$"&amp;$B398)&lt;=2,INDIRECT("ｄａｔａ!$"&amp;AS$112&amp;"$"&amp;$B398)&gt;0),0,TRUE,1)</f>
        <v>0</v>
      </c>
      <c r="AT398" s="80" cm="1">
        <f t="array" aca="1" ref="AT398" ca="1">_xlfn.IFS(AT400=1,0,AT399=1,0,AND(INDIRECT("ｄａｔａ!$"&amp;AT$112&amp;"$"&amp;$B398)&lt;=2,INDIRECT("ｄａｔａ!$"&amp;AT$112&amp;"$"&amp;$B398)&gt;0),0,TRUE,1)</f>
        <v>0</v>
      </c>
      <c r="AU398" s="80" cm="1">
        <f t="array" aca="1" ref="AU398" ca="1">_xlfn.IFS(AU400=1,0,AU399=1,0,AND(INDIRECT("ｄａｔａ!$"&amp;AU$112&amp;"$"&amp;$B398)&lt;=2,INDIRECT("ｄａｔａ!$"&amp;AU$112&amp;"$"&amp;$B398)&gt;0),0,TRUE,1)</f>
        <v>0</v>
      </c>
      <c r="AV398" s="80" cm="1">
        <f t="array" aca="1" ref="AV398" ca="1">_xlfn.IFS(AV400=1,0,AV399=1,0,AND(INDIRECT("ｄａｔａ!$"&amp;AV$112&amp;"$"&amp;$B398)&lt;=2,INDIRECT("ｄａｔａ!$"&amp;AV$112&amp;"$"&amp;$B398)&gt;0),0,TRUE,1)</f>
        <v>0</v>
      </c>
      <c r="AW398" s="80" cm="1">
        <f t="array" aca="1" ref="AW398" ca="1">_xlfn.IFS(AW400=1,0,AW399=1,0,AND(INDIRECT("ｄａｔａ!$"&amp;AW$112&amp;"$"&amp;$B398)&lt;=2,INDIRECT("ｄａｔａ!$"&amp;AW$112&amp;"$"&amp;$B398)&gt;0),0,TRUE,1)</f>
        <v>0</v>
      </c>
      <c r="AX398" s="80" cm="1">
        <f t="array" aca="1" ref="AX398" ca="1">_xlfn.IFS(AX400=1,0,AX399=1,0,AND(INDIRECT("ｄａｔａ!$"&amp;AX$112&amp;"$"&amp;$B398)&lt;=2,INDIRECT("ｄａｔａ!$"&amp;AX$112&amp;"$"&amp;$B398)&gt;0),0,TRUE,1)</f>
        <v>0</v>
      </c>
      <c r="AY398" s="80" cm="1">
        <f t="array" aca="1" ref="AY398" ca="1">_xlfn.IFS(AY400=1,0,AY399=1,0,AND(INDIRECT("ｄａｔａ!$"&amp;AY$112&amp;"$"&amp;$B398)&lt;=2,INDIRECT("ｄａｔａ!$"&amp;AY$112&amp;"$"&amp;$B398)&gt;0),0,TRUE,1)</f>
        <v>0</v>
      </c>
      <c r="AZ398" s="80" cm="1">
        <f t="array" aca="1" ref="AZ398" ca="1">_xlfn.IFS(AZ400=1,0,AZ399=1,0,AND(INDIRECT("ｄａｔａ!$"&amp;AZ$112&amp;"$"&amp;$B398)&lt;=2,INDIRECT("ｄａｔａ!$"&amp;AZ$112&amp;"$"&amp;$B398)&gt;0),0,TRUE,1)</f>
        <v>0</v>
      </c>
      <c r="BA398" s="80">
        <f ca="1">IF(SUM($BB397:$BP397)&gt;1,1,0)</f>
        <v>0</v>
      </c>
      <c r="BB398" s="80" cm="1">
        <f t="array" aca="1" ref="BB398" ca="1">_xlfn.IFS(BB400=1,0,BB399=1,0,AND(INDIRECT("ｄａｔａ!$"&amp;BB$112&amp;"$"&amp;$B398)&lt;=2,INDIRECT("ｄａｔａ!$"&amp;BB$112&amp;"$"&amp;$B398)&gt;0),0,TRUE,1)</f>
        <v>0</v>
      </c>
      <c r="BC398" s="80" cm="1">
        <f t="array" aca="1" ref="BC398" ca="1">_xlfn.IFS(BC400=1,0,BC399=1,0,AND(INDIRECT("ｄａｔａ!$"&amp;BC$112&amp;"$"&amp;$B398)&lt;=2,INDIRECT("ｄａｔａ!$"&amp;BC$112&amp;"$"&amp;$B398)&gt;0),0,TRUE,1)</f>
        <v>0</v>
      </c>
      <c r="BD398" s="80" cm="1">
        <f t="array" aca="1" ref="BD398" ca="1">_xlfn.IFS(BD400=1,0,BD399=1,0,AND(INDIRECT("ｄａｔａ!$"&amp;BD$112&amp;"$"&amp;$B398)&lt;=2,INDIRECT("ｄａｔａ!$"&amp;BD$112&amp;"$"&amp;$B398)&gt;0),0,TRUE,1)</f>
        <v>0</v>
      </c>
      <c r="BE398" s="80" cm="1">
        <f t="array" aca="1" ref="BE398" ca="1">_xlfn.IFS(BE400=1,0,BE399=1,0,AND(INDIRECT("ｄａｔａ!$"&amp;BE$112&amp;"$"&amp;$B398)&lt;=2,INDIRECT("ｄａｔａ!$"&amp;BE$112&amp;"$"&amp;$B398)&gt;0),0,TRUE,1)</f>
        <v>0</v>
      </c>
      <c r="BF398" s="80" cm="1">
        <f t="array" aca="1" ref="BF398" ca="1">_xlfn.IFS(BF400=1,0,BF399=1,0,AND(INDIRECT("ｄａｔａ!$"&amp;BF$112&amp;"$"&amp;$B398)&lt;=2,INDIRECT("ｄａｔａ!$"&amp;BF$112&amp;"$"&amp;$B398)&gt;0),0,TRUE,1)</f>
        <v>0</v>
      </c>
      <c r="BG398" s="80" cm="1">
        <f t="array" aca="1" ref="BG398" ca="1">_xlfn.IFS(BG400=1,0,BG399=1,0,AND(INDIRECT("ｄａｔａ!$"&amp;BG$112&amp;"$"&amp;$B398)&lt;=2,INDIRECT("ｄａｔａ!$"&amp;BG$112&amp;"$"&amp;$B398)&gt;0),0,TRUE,1)</f>
        <v>0</v>
      </c>
      <c r="BH398" s="80" cm="1">
        <f t="array" aca="1" ref="BH398" ca="1">_xlfn.IFS(BH400=1,0,BH399=1,0,AND(INDIRECT("ｄａｔａ!$"&amp;BH$112&amp;"$"&amp;$B398)&lt;=2,INDIRECT("ｄａｔａ!$"&amp;BH$112&amp;"$"&amp;$B398)&gt;0),0,TRUE,1)</f>
        <v>0</v>
      </c>
      <c r="BI398" s="80" cm="1">
        <f t="array" aca="1" ref="BI398" ca="1">_xlfn.IFS(BI400=1,0,BI399=1,0,AND(INDIRECT("ｄａｔａ!$"&amp;BI$112&amp;"$"&amp;$B398)&lt;=2,INDIRECT("ｄａｔａ!$"&amp;BI$112&amp;"$"&amp;$B398)&gt;0),0,TRUE,1)</f>
        <v>0</v>
      </c>
      <c r="BJ398" s="80" cm="1">
        <f t="array" aca="1" ref="BJ398" ca="1">_xlfn.IFS(BJ400=1,0,BJ399=1,0,AND(INDIRECT("ｄａｔａ!$"&amp;BJ$112&amp;"$"&amp;$B398)&lt;=2,INDIRECT("ｄａｔａ!$"&amp;BJ$112&amp;"$"&amp;$B398)&gt;0),0,TRUE,1)</f>
        <v>0</v>
      </c>
      <c r="BK398" s="80" cm="1">
        <f t="array" aca="1" ref="BK398" ca="1">_xlfn.IFS(BK400=1,0,BK399=1,0,AND(INDIRECT("ｄａｔａ!$"&amp;BK$112&amp;"$"&amp;$B398)&lt;=2,INDIRECT("ｄａｔａ!$"&amp;BK$112&amp;"$"&amp;$B398)&gt;0),0,TRUE,1)</f>
        <v>0</v>
      </c>
      <c r="BL398" s="80" cm="1">
        <f t="array" aca="1" ref="BL398" ca="1">_xlfn.IFS(BL400=1,0,BL399=1,0,AND(INDIRECT("ｄａｔａ!$"&amp;BL$112&amp;"$"&amp;$B398)&lt;=2,INDIRECT("ｄａｔａ!$"&amp;BL$112&amp;"$"&amp;$B398)&gt;0),0,TRUE,1)</f>
        <v>0</v>
      </c>
      <c r="BM398" s="80" cm="1">
        <f t="array" aca="1" ref="BM398" ca="1">_xlfn.IFS(BM400=1,0,BM399=1,0,AND(INDIRECT("ｄａｔａ!$"&amp;BM$112&amp;"$"&amp;$B398)&lt;=2,INDIRECT("ｄａｔａ!$"&amp;BM$112&amp;"$"&amp;$B398)&gt;0),0,TRUE,1)</f>
        <v>0</v>
      </c>
      <c r="BN398" s="80" cm="1">
        <f t="array" aca="1" ref="BN398" ca="1">_xlfn.IFS(BN400=1,0,BN399=1,0,AND(INDIRECT("ｄａｔａ!$"&amp;BN$112&amp;"$"&amp;$B398)&lt;=2,INDIRECT("ｄａｔａ!$"&amp;BN$112&amp;"$"&amp;$B398)&gt;0),0,TRUE,1)</f>
        <v>0</v>
      </c>
      <c r="BO398" s="80" cm="1">
        <f t="array" aca="1" ref="BO398" ca="1">_xlfn.IFS(BO400=1,0,BO399=1,0,AND(INDIRECT("ｄａｔａ!$"&amp;BO$112&amp;"$"&amp;$B398)&lt;=2,INDIRECT("ｄａｔａ!$"&amp;BO$112&amp;"$"&amp;$B398)&gt;0),0,TRUE,1)</f>
        <v>0</v>
      </c>
      <c r="BP398" s="80" cm="1">
        <f t="array" aca="1" ref="BP398" ca="1">_xlfn.IFS(BP400=1,0,BP399=1,0,AND(INDIRECT("ｄａｔａ!$"&amp;BP$112&amp;"$"&amp;$B398)&lt;=2,INDIRECT("ｄａｔａ!$"&amp;BP$112&amp;"$"&amp;$B398)&gt;0),0,TRUE,1)</f>
        <v>0</v>
      </c>
    </row>
    <row r="399" spans="1:68" x14ac:dyDescent="0.2">
      <c r="B399" s="80">
        <f>VLOOKUP($A397,$A$11:$B$110,2,FALSE)</f>
        <v>78</v>
      </c>
      <c r="C399" s="80" t="s">
        <v>2425</v>
      </c>
      <c r="D399" s="80" cm="1">
        <f t="array" aca="1" ref="D399" ca="1">_xlfn.IFS(D400=1,0,TRIM(INDIRECT("ｄａｔａ!$"&amp;D$112&amp;"$"&amp;$B399))="",1,TRIM(INDIRECT("ｄａｔａ!$"&amp;D$112&amp;"$"&amp;$B399))&lt;&gt;"",0)</f>
        <v>0</v>
      </c>
      <c r="F399" s="80" cm="1">
        <f t="array" aca="1" ref="F399" ca="1">_xlfn.IFS(F400=1,0,TRIM(INDIRECT("ｄａｔａ!$"&amp;F$112&amp;"$"&amp;$B399))="",1,TRIM(INDIRECT("ｄａｔａ!$"&amp;F$112&amp;"$"&amp;$B399))&lt;&gt;"",0)</f>
        <v>1</v>
      </c>
      <c r="G399" s="80" cm="1">
        <f t="array" aca="1" ref="G399" ca="1">_xlfn.IFS(G400=1,0,TRIM(INDIRECT("ｄａｔａ!$"&amp;G$112&amp;"$"&amp;$B399))="",1,TRIM(INDIRECT("ｄａｔａ!$"&amp;G$112&amp;"$"&amp;$B399))&lt;&gt;"",0)</f>
        <v>1</v>
      </c>
      <c r="H399" s="80" cm="1">
        <f t="array" aca="1" ref="H399" ca="1">_xlfn.IFS(H400=1,0,TRIM(INDIRECT("ｄａｔａ!$"&amp;H$112&amp;"$"&amp;$B399))="",1,TRIM(INDIRECT("ｄａｔａ!$"&amp;H$112&amp;"$"&amp;$B399))&lt;&gt;"",0)</f>
        <v>1</v>
      </c>
      <c r="I399" s="80" cm="1">
        <f t="array" aca="1" ref="I399" ca="1">_xlfn.IFS(I400=1,0,TRIM(INDIRECT("ｄａｔａ!$"&amp;I$112&amp;"$"&amp;$B399))="",1,TRIM(INDIRECT("ｄａｔａ!$"&amp;I$112&amp;"$"&amp;$B399))&lt;&gt;"",0)</f>
        <v>1</v>
      </c>
      <c r="J399" s="80" cm="1">
        <f t="array" aca="1" ref="J399" ca="1">_xlfn.IFS(J400=1,0,TRIM(INDIRECT("ｄａｔａ!$"&amp;J$112&amp;"$"&amp;$B399))="",1,TRIM(INDIRECT("ｄａｔａ!$"&amp;J$112&amp;"$"&amp;$B399))&lt;&gt;"",0)</f>
        <v>1</v>
      </c>
      <c r="K399" s="80" cm="1">
        <f t="array" aca="1" ref="K399" ca="1">_xlfn.IFS(K400=1,0,TRIM(INDIRECT("ｄａｔａ!$"&amp;K$112&amp;"$"&amp;$B399))="",1,TRIM(INDIRECT("ｄａｔａ!$"&amp;K$112&amp;"$"&amp;$B399))&lt;&gt;"",0)</f>
        <v>1</v>
      </c>
      <c r="L399" s="80" cm="1">
        <f t="array" aca="1" ref="L399" ca="1">_xlfn.IFS(L400=1,0,TRIM(INDIRECT("ｄａｔａ!$"&amp;L$112&amp;"$"&amp;$B399))="",1,TRIM(INDIRECT("ｄａｔａ!$"&amp;L$112&amp;"$"&amp;$B399))&lt;&gt;"",0)</f>
        <v>1</v>
      </c>
      <c r="M399" s="80" cm="1">
        <f t="array" aca="1" ref="M399" ca="1">_xlfn.IFS(M400=1,0,TRIM(INDIRECT("ｄａｔａ!$"&amp;M$112&amp;"$"&amp;$B399))="",1,TRIM(INDIRECT("ｄａｔａ!$"&amp;M$112&amp;"$"&amp;$B399))&lt;&gt;"",0)</f>
        <v>1</v>
      </c>
      <c r="N399" s="80" cm="1">
        <f t="array" aca="1" ref="N399" ca="1">_xlfn.IFS(N400=1,0,TRIM(INDIRECT("ｄａｔａ!$"&amp;N$112&amp;"$"&amp;$B399))="",1,TRIM(INDIRECT("ｄａｔａ!$"&amp;N$112&amp;"$"&amp;$B399))&lt;&gt;"",0)</f>
        <v>1</v>
      </c>
      <c r="O399" s="80" cm="1">
        <f t="array" aca="1" ref="O399" ca="1">_xlfn.IFS(O400=1,0,TRIM(INDIRECT("ｄａｔａ!$"&amp;O$112&amp;"$"&amp;$B399))="",1,TRIM(INDIRECT("ｄａｔａ!$"&amp;O$112&amp;"$"&amp;$B399))&lt;&gt;"",0)</f>
        <v>1</v>
      </c>
      <c r="P399" s="80" cm="1">
        <f t="array" aca="1" ref="P399" ca="1">_xlfn.IFS(P400=1,0,TRIM(INDIRECT("ｄａｔａ!$"&amp;P$112&amp;"$"&amp;$B399))="",1,TRIM(INDIRECT("ｄａｔａ!$"&amp;P$112&amp;"$"&amp;$B399))&lt;&gt;"",0)</f>
        <v>1</v>
      </c>
      <c r="Q399" s="80" cm="1">
        <f t="array" aca="1" ref="Q399" ca="1">_xlfn.IFS(Q400=1,0,TRIM(INDIRECT("ｄａｔａ!$"&amp;Q$112&amp;"$"&amp;$B399))="",1,TRIM(INDIRECT("ｄａｔａ!$"&amp;Q$112&amp;"$"&amp;$B399))&lt;&gt;"",0)</f>
        <v>1</v>
      </c>
      <c r="R399" s="80" cm="1">
        <f t="array" aca="1" ref="R399" ca="1">_xlfn.IFS(R400=1,0,TRIM(INDIRECT("ｄａｔａ!$"&amp;R$112&amp;"$"&amp;$B399))="",1,TRIM(INDIRECT("ｄａｔａ!$"&amp;R$112&amp;"$"&amp;$B399))&lt;&gt;"",0)</f>
        <v>1</v>
      </c>
      <c r="S399" s="80" cm="1">
        <f t="array" aca="1" ref="S399" ca="1">_xlfn.IFS(S400=1,0,TRIM(INDIRECT("ｄａｔａ!$"&amp;S$112&amp;"$"&amp;$B399))="",1,TRIM(INDIRECT("ｄａｔａ!$"&amp;S$112&amp;"$"&amp;$B399))&lt;&gt;"",0)</f>
        <v>1</v>
      </c>
      <c r="T399" s="80" cm="1">
        <f t="array" aca="1" ref="T399" ca="1">_xlfn.IFS(T400=1,0,TRIM(INDIRECT("ｄａｔａ!$"&amp;T$112&amp;"$"&amp;$B399))="",1,TRIM(INDIRECT("ｄａｔａ!$"&amp;T$112&amp;"$"&amp;$B399))&lt;&gt;"",0)</f>
        <v>1</v>
      </c>
      <c r="U399" s="80" cm="1">
        <f t="array" aca="1" ref="U399" ca="1">_xlfn.IFS(U400=1,0,TRIM(INDIRECT("ｄａｔａ!$"&amp;U$112&amp;"$"&amp;$B399))="",1,TRIM(INDIRECT("ｄａｔａ!$"&amp;U$112&amp;"$"&amp;$B399))&lt;&gt;"",0)</f>
        <v>1</v>
      </c>
      <c r="V399" s="80" cm="1">
        <f t="array" aca="1" ref="V399" ca="1">_xlfn.IFS(V400=1,0,TRIM(INDIRECT("ｄａｔａ!$"&amp;V$112&amp;"$"&amp;$B399))="",1,TRIM(INDIRECT("ｄａｔａ!$"&amp;V$112&amp;"$"&amp;$B399))&lt;&gt;"",0)</f>
        <v>1</v>
      </c>
      <c r="W399" s="80" cm="1">
        <f t="array" aca="1" ref="W399" ca="1">_xlfn.IFS(W400=1,0,TRIM(INDIRECT("ｄａｔａ!$"&amp;W$112&amp;"$"&amp;$B399))="",1,TRIM(INDIRECT("ｄａｔａ!$"&amp;W$112&amp;"$"&amp;$B399))&lt;&gt;"",0)</f>
        <v>1</v>
      </c>
      <c r="X399" s="80">
        <f ca="1">IF(SUM($Y399:$AO399)=17,1,0)</f>
        <v>1</v>
      </c>
      <c r="Y399" s="80" cm="1">
        <f t="array" aca="1" ref="Y399" ca="1">_xlfn.IFS(Y400=1,0,TRIM(INDIRECT("ｄａｔａ!$"&amp;Y$112&amp;"$"&amp;$B399))="",1,TRIM(INDIRECT("ｄａｔａ!$"&amp;Y$112&amp;"$"&amp;$B399))&lt;&gt;"",0)</f>
        <v>1</v>
      </c>
      <c r="Z399" s="80" cm="1">
        <f t="array" aca="1" ref="Z399" ca="1">_xlfn.IFS(Z400=1,0,TRIM(INDIRECT("ｄａｔａ!$"&amp;Z$112&amp;"$"&amp;$B399))="",1,TRIM(INDIRECT("ｄａｔａ!$"&amp;Z$112&amp;"$"&amp;$B399))&lt;&gt;"",0)</f>
        <v>1</v>
      </c>
      <c r="AA399" s="80" cm="1">
        <f t="array" aca="1" ref="AA399" ca="1">_xlfn.IFS(AA400=1,0,TRIM(INDIRECT("ｄａｔａ!$"&amp;AA$112&amp;"$"&amp;$B399))="",1,TRIM(INDIRECT("ｄａｔａ!$"&amp;AA$112&amp;"$"&amp;$B399))&lt;&gt;"",0)</f>
        <v>1</v>
      </c>
      <c r="AB399" s="80" cm="1">
        <f t="array" aca="1" ref="AB399" ca="1">_xlfn.IFS(AB400=1,0,TRIM(INDIRECT("ｄａｔａ!$"&amp;AB$112&amp;"$"&amp;$B399))="",1,TRIM(INDIRECT("ｄａｔａ!$"&amp;AB$112&amp;"$"&amp;$B399))&lt;&gt;"",0)</f>
        <v>1</v>
      </c>
      <c r="AC399" s="80" cm="1">
        <f t="array" aca="1" ref="AC399" ca="1">_xlfn.IFS(AC400=1,0,TRIM(INDIRECT("ｄａｔａ!$"&amp;AC$112&amp;"$"&amp;$B399))="",1,TRIM(INDIRECT("ｄａｔａ!$"&amp;AC$112&amp;"$"&amp;$B399))&lt;&gt;"",0)</f>
        <v>1</v>
      </c>
      <c r="AD399" s="80" cm="1">
        <f t="array" aca="1" ref="AD399" ca="1">_xlfn.IFS(AD400=1,0,TRIM(INDIRECT("ｄａｔａ!$"&amp;AD$112&amp;"$"&amp;$B399))="",1,TRIM(INDIRECT("ｄａｔａ!$"&amp;AD$112&amp;"$"&amp;$B399))&lt;&gt;"",0)</f>
        <v>1</v>
      </c>
      <c r="AE399" s="80" cm="1">
        <f t="array" aca="1" ref="AE399" ca="1">_xlfn.IFS(AE400=1,0,TRIM(INDIRECT("ｄａｔａ!$"&amp;AE$112&amp;"$"&amp;$B399))="",1,TRIM(INDIRECT("ｄａｔａ!$"&amp;AE$112&amp;"$"&amp;$B399))&lt;&gt;"",0)</f>
        <v>1</v>
      </c>
      <c r="AF399" s="80" cm="1">
        <f t="array" aca="1" ref="AF399" ca="1">_xlfn.IFS(AF400=1,0,TRIM(INDIRECT("ｄａｔａ!$"&amp;AF$112&amp;"$"&amp;$B399))="",1,TRIM(INDIRECT("ｄａｔａ!$"&amp;AF$112&amp;"$"&amp;$B399))&lt;&gt;"",0)</f>
        <v>1</v>
      </c>
      <c r="AG399" s="80" cm="1">
        <f t="array" aca="1" ref="AG399" ca="1">_xlfn.IFS(AG400=1,0,TRIM(INDIRECT("ｄａｔａ!$"&amp;AG$112&amp;"$"&amp;$B399))="",1,TRIM(INDIRECT("ｄａｔａ!$"&amp;AG$112&amp;"$"&amp;$B399))&lt;&gt;"",0)</f>
        <v>1</v>
      </c>
      <c r="AH399" s="80" cm="1">
        <f t="array" aca="1" ref="AH399" ca="1">_xlfn.IFS(AH400=1,0,TRIM(INDIRECT("ｄａｔａ!$"&amp;AH$112&amp;"$"&amp;$B399))="",1,TRIM(INDIRECT("ｄａｔａ!$"&amp;AH$112&amp;"$"&amp;$B399))&lt;&gt;"",0)</f>
        <v>1</v>
      </c>
      <c r="AI399" s="80" cm="1">
        <f t="array" aca="1" ref="AI399" ca="1">_xlfn.IFS(AI400=1,0,TRIM(INDIRECT("ｄａｔａ!$"&amp;AI$112&amp;"$"&amp;$B399))="",1,TRIM(INDIRECT("ｄａｔａ!$"&amp;AI$112&amp;"$"&amp;$B399))&lt;&gt;"",0)</f>
        <v>1</v>
      </c>
      <c r="AJ399" s="80" cm="1">
        <f t="array" aca="1" ref="AJ399" ca="1">_xlfn.IFS(AJ400=1,0,TRIM(INDIRECT("ｄａｔａ!$"&amp;AJ$112&amp;"$"&amp;$B399))="",1,TRIM(INDIRECT("ｄａｔａ!$"&amp;AJ$112&amp;"$"&amp;$B399))&lt;&gt;"",0)</f>
        <v>1</v>
      </c>
      <c r="AK399" s="80" cm="1">
        <f t="array" aca="1" ref="AK399" ca="1">_xlfn.IFS(AK400=1,0,TRIM(INDIRECT("ｄａｔａ!$"&amp;AK$112&amp;"$"&amp;$B399))="",1,TRIM(INDIRECT("ｄａｔａ!$"&amp;AK$112&amp;"$"&amp;$B399))&lt;&gt;"",0)</f>
        <v>1</v>
      </c>
      <c r="AL399" s="80" cm="1">
        <f t="array" aca="1" ref="AL399" ca="1">_xlfn.IFS(AL400=1,0,TRIM(INDIRECT("ｄａｔａ!$"&amp;AL$112&amp;"$"&amp;$B399))="",1,TRIM(INDIRECT("ｄａｔａ!$"&amp;AL$112&amp;"$"&amp;$B399))&lt;&gt;"",0)</f>
        <v>1</v>
      </c>
      <c r="AM399" s="80" cm="1">
        <f t="array" aca="1" ref="AM399" ca="1">_xlfn.IFS(AM400=1,0,TRIM(INDIRECT("ｄａｔａ!$"&amp;AM$112&amp;"$"&amp;$B399))="",1,TRIM(INDIRECT("ｄａｔａ!$"&amp;AM$112&amp;"$"&amp;$B399))&lt;&gt;"",0)</f>
        <v>1</v>
      </c>
      <c r="AN399" s="80" cm="1">
        <f t="array" aca="1" ref="AN399" ca="1">_xlfn.IFS(AN400=1,0,TRIM(INDIRECT("ｄａｔａ!$"&amp;AN$112&amp;"$"&amp;$B399))="",1,TRIM(INDIRECT("ｄａｔａ!$"&amp;AN$112&amp;"$"&amp;$B399))&lt;&gt;"",0)</f>
        <v>1</v>
      </c>
      <c r="AO399" s="80" cm="1">
        <f t="array" aca="1" ref="AO399" ca="1">_xlfn.IFS(AO400=1,0,TRIM(INDIRECT("ｄａｔａ!$"&amp;AO$112&amp;"$"&amp;$B399))="",1,TRIM(INDIRECT("ｄａｔａ!$"&amp;AO$112&amp;"$"&amp;$B399))&lt;&gt;"",0)</f>
        <v>1</v>
      </c>
      <c r="AP399" s="80">
        <f ca="1">IF(SUM($AQ399:$AZ399)=10,1,0)</f>
        <v>1</v>
      </c>
      <c r="AQ399" s="80" cm="1">
        <f t="array" aca="1" ref="AQ399" ca="1">_xlfn.IFS(AQ400=1,0,TRIM(INDIRECT("ｄａｔａ!$"&amp;AQ$112&amp;"$"&amp;$B399))="",1,TRIM(INDIRECT("ｄａｔａ!$"&amp;AQ$112&amp;"$"&amp;$B399))&lt;&gt;"",0)</f>
        <v>1</v>
      </c>
      <c r="AR399" s="80" cm="1">
        <f t="array" aca="1" ref="AR399" ca="1">_xlfn.IFS(AR400=1,0,TRIM(INDIRECT("ｄａｔａ!$"&amp;AR$112&amp;"$"&amp;$B399))="",1,TRIM(INDIRECT("ｄａｔａ!$"&amp;AR$112&amp;"$"&amp;$B399))&lt;&gt;"",0)</f>
        <v>1</v>
      </c>
      <c r="AS399" s="80" cm="1">
        <f t="array" aca="1" ref="AS399" ca="1">_xlfn.IFS(AS400=1,0,TRIM(INDIRECT("ｄａｔａ!$"&amp;AS$112&amp;"$"&amp;$B399))="",1,TRIM(INDIRECT("ｄａｔａ!$"&amp;AS$112&amp;"$"&amp;$B399))&lt;&gt;"",0)</f>
        <v>1</v>
      </c>
      <c r="AT399" s="80" cm="1">
        <f t="array" aca="1" ref="AT399" ca="1">_xlfn.IFS(AT400=1,0,TRIM(INDIRECT("ｄａｔａ!$"&amp;AT$112&amp;"$"&amp;$B399))="",1,TRIM(INDIRECT("ｄａｔａ!$"&amp;AT$112&amp;"$"&amp;$B399))&lt;&gt;"",0)</f>
        <v>1</v>
      </c>
      <c r="AU399" s="80" cm="1">
        <f t="array" aca="1" ref="AU399" ca="1">_xlfn.IFS(AU400=1,0,TRIM(INDIRECT("ｄａｔａ!$"&amp;AU$112&amp;"$"&amp;$B399))="",1,TRIM(INDIRECT("ｄａｔａ!$"&amp;AU$112&amp;"$"&amp;$B399))&lt;&gt;"",0)</f>
        <v>1</v>
      </c>
      <c r="AV399" s="80" cm="1">
        <f t="array" aca="1" ref="AV399" ca="1">_xlfn.IFS(AV400=1,0,TRIM(INDIRECT("ｄａｔａ!$"&amp;AV$112&amp;"$"&amp;$B399))="",1,TRIM(INDIRECT("ｄａｔａ!$"&amp;AV$112&amp;"$"&amp;$B399))&lt;&gt;"",0)</f>
        <v>1</v>
      </c>
      <c r="AW399" s="80" cm="1">
        <f t="array" aca="1" ref="AW399" ca="1">_xlfn.IFS(AW400=1,0,TRIM(INDIRECT("ｄａｔａ!$"&amp;AW$112&amp;"$"&amp;$B399))="",1,TRIM(INDIRECT("ｄａｔａ!$"&amp;AW$112&amp;"$"&amp;$B399))&lt;&gt;"",0)</f>
        <v>1</v>
      </c>
      <c r="AX399" s="80" cm="1">
        <f t="array" aca="1" ref="AX399" ca="1">_xlfn.IFS(AX400=1,0,TRIM(INDIRECT("ｄａｔａ!$"&amp;AX$112&amp;"$"&amp;$B399))="",1,TRIM(INDIRECT("ｄａｔａ!$"&amp;AX$112&amp;"$"&amp;$B399))&lt;&gt;"",0)</f>
        <v>1</v>
      </c>
      <c r="AY399" s="80" cm="1">
        <f t="array" aca="1" ref="AY399" ca="1">_xlfn.IFS(AY400=1,0,TRIM(INDIRECT("ｄａｔａ!$"&amp;AY$112&amp;"$"&amp;$B399))="",1,TRIM(INDIRECT("ｄａｔａ!$"&amp;AY$112&amp;"$"&amp;$B399))&lt;&gt;"",0)</f>
        <v>1</v>
      </c>
      <c r="AZ399" s="80" cm="1">
        <f t="array" aca="1" ref="AZ399" ca="1">_xlfn.IFS(AZ400=1,0,TRIM(INDIRECT("ｄａｔａ!$"&amp;AZ$112&amp;"$"&amp;$B399))="",1,TRIM(INDIRECT("ｄａｔａ!$"&amp;AZ$112&amp;"$"&amp;$B399))&lt;&gt;"",0)</f>
        <v>1</v>
      </c>
      <c r="BA399" s="80">
        <f ca="1">IF(SUM($BB399:$BP399)=15,1,0)</f>
        <v>1</v>
      </c>
      <c r="BB399" s="80" cm="1">
        <f t="array" aca="1" ref="BB399" ca="1">_xlfn.IFS(BB400=1,0,TRIM(INDIRECT("ｄａｔａ!$"&amp;BB$112&amp;"$"&amp;$B399))="",1,TRIM(INDIRECT("ｄａｔａ!$"&amp;BB$112&amp;"$"&amp;$B399))&lt;&gt;"",0)</f>
        <v>1</v>
      </c>
      <c r="BC399" s="80" cm="1">
        <f t="array" aca="1" ref="BC399" ca="1">_xlfn.IFS(BC400=1,0,TRIM(INDIRECT("ｄａｔａ!$"&amp;BC$112&amp;"$"&amp;$B399))="",1,TRIM(INDIRECT("ｄａｔａ!$"&amp;BC$112&amp;"$"&amp;$B399))&lt;&gt;"",0)</f>
        <v>1</v>
      </c>
      <c r="BD399" s="80" cm="1">
        <f t="array" aca="1" ref="BD399" ca="1">_xlfn.IFS(BD400=1,0,TRIM(INDIRECT("ｄａｔａ!$"&amp;BD$112&amp;"$"&amp;$B399))="",1,TRIM(INDIRECT("ｄａｔａ!$"&amp;BD$112&amp;"$"&amp;$B399))&lt;&gt;"",0)</f>
        <v>1</v>
      </c>
      <c r="BE399" s="80" cm="1">
        <f t="array" aca="1" ref="BE399" ca="1">_xlfn.IFS(BE400=1,0,TRIM(INDIRECT("ｄａｔａ!$"&amp;BE$112&amp;"$"&amp;$B399))="",1,TRIM(INDIRECT("ｄａｔａ!$"&amp;BE$112&amp;"$"&amp;$B399))&lt;&gt;"",0)</f>
        <v>1</v>
      </c>
      <c r="BF399" s="80" cm="1">
        <f t="array" aca="1" ref="BF399" ca="1">_xlfn.IFS(BF400=1,0,TRIM(INDIRECT("ｄａｔａ!$"&amp;BF$112&amp;"$"&amp;$B399))="",1,TRIM(INDIRECT("ｄａｔａ!$"&amp;BF$112&amp;"$"&amp;$B399))&lt;&gt;"",0)</f>
        <v>1</v>
      </c>
      <c r="BG399" s="80" cm="1">
        <f t="array" aca="1" ref="BG399" ca="1">_xlfn.IFS(BG400=1,0,TRIM(INDIRECT("ｄａｔａ!$"&amp;BG$112&amp;"$"&amp;$B399))="",1,TRIM(INDIRECT("ｄａｔａ!$"&amp;BG$112&amp;"$"&amp;$B399))&lt;&gt;"",0)</f>
        <v>1</v>
      </c>
      <c r="BH399" s="80" cm="1">
        <f t="array" aca="1" ref="BH399" ca="1">_xlfn.IFS(BH400=1,0,TRIM(INDIRECT("ｄａｔａ!$"&amp;BH$112&amp;"$"&amp;$B399))="",1,TRIM(INDIRECT("ｄａｔａ!$"&amp;BH$112&amp;"$"&amp;$B399))&lt;&gt;"",0)</f>
        <v>1</v>
      </c>
      <c r="BI399" s="80" cm="1">
        <f t="array" aca="1" ref="BI399" ca="1">_xlfn.IFS(BI400=1,0,TRIM(INDIRECT("ｄａｔａ!$"&amp;BI$112&amp;"$"&amp;$B399))="",1,TRIM(INDIRECT("ｄａｔａ!$"&amp;BI$112&amp;"$"&amp;$B399))&lt;&gt;"",0)</f>
        <v>1</v>
      </c>
      <c r="BJ399" s="80" cm="1">
        <f t="array" aca="1" ref="BJ399" ca="1">_xlfn.IFS(BJ400=1,0,TRIM(INDIRECT("ｄａｔａ!$"&amp;BJ$112&amp;"$"&amp;$B399))="",1,TRIM(INDIRECT("ｄａｔａ!$"&amp;BJ$112&amp;"$"&amp;$B399))&lt;&gt;"",0)</f>
        <v>1</v>
      </c>
      <c r="BK399" s="80" cm="1">
        <f t="array" aca="1" ref="BK399" ca="1">_xlfn.IFS(BK400=1,0,TRIM(INDIRECT("ｄａｔａ!$"&amp;BK$112&amp;"$"&amp;$B399))="",1,TRIM(INDIRECT("ｄａｔａ!$"&amp;BK$112&amp;"$"&amp;$B399))&lt;&gt;"",0)</f>
        <v>1</v>
      </c>
      <c r="BL399" s="80" cm="1">
        <f t="array" aca="1" ref="BL399" ca="1">_xlfn.IFS(BL400=1,0,TRIM(INDIRECT("ｄａｔａ!$"&amp;BL$112&amp;"$"&amp;$B399))="",1,TRIM(INDIRECT("ｄａｔａ!$"&amp;BL$112&amp;"$"&amp;$B399))&lt;&gt;"",0)</f>
        <v>1</v>
      </c>
      <c r="BM399" s="80" cm="1">
        <f t="array" aca="1" ref="BM399" ca="1">_xlfn.IFS(BM400=1,0,TRIM(INDIRECT("ｄａｔａ!$"&amp;BM$112&amp;"$"&amp;$B399))="",1,TRIM(INDIRECT("ｄａｔａ!$"&amp;BM$112&amp;"$"&amp;$B399))&lt;&gt;"",0)</f>
        <v>1</v>
      </c>
      <c r="BN399" s="80" cm="1">
        <f t="array" aca="1" ref="BN399" ca="1">_xlfn.IFS(BN400=1,0,TRIM(INDIRECT("ｄａｔａ!$"&amp;BN$112&amp;"$"&amp;$B399))="",1,TRIM(INDIRECT("ｄａｔａ!$"&amp;BN$112&amp;"$"&amp;$B399))&lt;&gt;"",0)</f>
        <v>1</v>
      </c>
      <c r="BO399" s="80" cm="1">
        <f t="array" aca="1" ref="BO399" ca="1">_xlfn.IFS(BO400=1,0,TRIM(INDIRECT("ｄａｔａ!$"&amp;BO$112&amp;"$"&amp;$B399))="",1,TRIM(INDIRECT("ｄａｔａ!$"&amp;BO$112&amp;"$"&amp;$B399))&lt;&gt;"",0)</f>
        <v>1</v>
      </c>
      <c r="BP399" s="80" cm="1">
        <f t="array" aca="1" ref="BP399" ca="1">_xlfn.IFS(BP400=1,0,TRIM(INDIRECT("ｄａｔａ!$"&amp;BP$112&amp;"$"&amp;$B399))="",1,TRIM(INDIRECT("ｄａｔａ!$"&amp;BP$112&amp;"$"&amp;$B399))&lt;&gt;"",0)</f>
        <v>1</v>
      </c>
    </row>
    <row r="400" spans="1:68" x14ac:dyDescent="0.2">
      <c r="B400" s="80">
        <f>VLOOKUP($A397,$A$11:$B$110,2,FALSE)</f>
        <v>78</v>
      </c>
      <c r="C400" s="80" t="s">
        <v>2430</v>
      </c>
      <c r="D400" s="80" cm="1">
        <f t="array" aca="1" ref="D400" ca="1">IF(ISERROR(INDIRECT("ｄａｔａ!$"&amp;D$112&amp;"$"&amp;$B400)),1,0)</f>
        <v>0</v>
      </c>
      <c r="F400" s="80" cm="1">
        <f t="array" aca="1" ref="F400" ca="1">IF(ISERROR(INDIRECT("ｄａｔａ!$"&amp;F$112&amp;"$"&amp;$B400)),1,0)</f>
        <v>0</v>
      </c>
      <c r="G400" s="80" cm="1">
        <f t="array" aca="1" ref="G400" ca="1">IF(ISERROR(INDIRECT("ｄａｔａ!$"&amp;G$112&amp;"$"&amp;$B400)),1,0)</f>
        <v>0</v>
      </c>
      <c r="H400" s="80" cm="1">
        <f t="array" aca="1" ref="H400" ca="1">IF(ISERROR(INDIRECT("ｄａｔａ!$"&amp;H$112&amp;"$"&amp;$B400)),1,0)</f>
        <v>0</v>
      </c>
      <c r="I400" s="80" cm="1">
        <f t="array" aca="1" ref="I400" ca="1">IF(ISERROR(INDIRECT("ｄａｔａ!$"&amp;I$112&amp;"$"&amp;$B400)),1,0)</f>
        <v>0</v>
      </c>
      <c r="J400" s="80" cm="1">
        <f t="array" aca="1" ref="J400" ca="1">IF(ISERROR(INDIRECT("ｄａｔａ!$"&amp;J$112&amp;"$"&amp;$B400)),1,0)</f>
        <v>0</v>
      </c>
      <c r="K400" s="80" cm="1">
        <f t="array" aca="1" ref="K400" ca="1">IF(ISERROR(INDIRECT("ｄａｔａ!$"&amp;K$112&amp;"$"&amp;$B400)),1,0)</f>
        <v>0</v>
      </c>
      <c r="L400" s="80" cm="1">
        <f t="array" aca="1" ref="L400" ca="1">IF(ISERROR(INDIRECT("ｄａｔａ!$"&amp;L$112&amp;"$"&amp;$B400)),1,0)</f>
        <v>0</v>
      </c>
      <c r="M400" s="80" cm="1">
        <f t="array" aca="1" ref="M400" ca="1">IF(ISERROR(INDIRECT("ｄａｔａ!$"&amp;M$112&amp;"$"&amp;$B400)),1,0)</f>
        <v>0</v>
      </c>
      <c r="N400" s="80" cm="1">
        <f t="array" aca="1" ref="N400" ca="1">IF(ISERROR(INDIRECT("ｄａｔａ!$"&amp;N$112&amp;"$"&amp;$B400)),1,0)</f>
        <v>0</v>
      </c>
      <c r="O400" s="80" cm="1">
        <f t="array" aca="1" ref="O400" ca="1">IF(ISERROR(INDIRECT("ｄａｔａ!$"&amp;O$112&amp;"$"&amp;$B400)),1,0)</f>
        <v>0</v>
      </c>
      <c r="P400" s="80" cm="1">
        <f t="array" aca="1" ref="P400" ca="1">IF(ISERROR(INDIRECT("ｄａｔａ!$"&amp;P$112&amp;"$"&amp;$B400)),1,0)</f>
        <v>0</v>
      </c>
      <c r="Q400" s="80" cm="1">
        <f t="array" aca="1" ref="Q400" ca="1">IF(ISERROR(INDIRECT("ｄａｔａ!$"&amp;Q$112&amp;"$"&amp;$B400)),1,0)</f>
        <v>0</v>
      </c>
      <c r="R400" s="80" cm="1">
        <f t="array" aca="1" ref="R400" ca="1">IF(ISERROR(INDIRECT("ｄａｔａ!$"&amp;R$112&amp;"$"&amp;$B400)),1,0)</f>
        <v>0</v>
      </c>
      <c r="S400" s="80" cm="1">
        <f t="array" aca="1" ref="S400" ca="1">IF(ISERROR(INDIRECT("ｄａｔａ!$"&amp;S$112&amp;"$"&amp;$B400)),1,0)</f>
        <v>0</v>
      </c>
      <c r="T400" s="80" cm="1">
        <f t="array" aca="1" ref="T400" ca="1">IF(ISERROR(INDIRECT("ｄａｔａ!$"&amp;T$112&amp;"$"&amp;$B400)),1,0)</f>
        <v>0</v>
      </c>
      <c r="U400" s="80" cm="1">
        <f t="array" aca="1" ref="U400" ca="1">IF(ISERROR(INDIRECT("ｄａｔａ!$"&amp;U$112&amp;"$"&amp;$B400)),1,0)</f>
        <v>0</v>
      </c>
      <c r="V400" s="80" cm="1">
        <f t="array" aca="1" ref="V400" ca="1">IF(ISERROR(INDIRECT("ｄａｔａ!$"&amp;V$112&amp;"$"&amp;$B400)),1,0)</f>
        <v>0</v>
      </c>
      <c r="W400" s="80" cm="1">
        <f t="array" aca="1" ref="W400" ca="1">IF(ISERROR(INDIRECT("ｄａｔａ!$"&amp;W$112&amp;"$"&amp;$B400)),1,0)</f>
        <v>0</v>
      </c>
      <c r="X400" s="80">
        <f ca="1">IF(SUM($Y398:$AO398,$Y400:$AO400)&gt;0,1,0)</f>
        <v>0</v>
      </c>
      <c r="Y400" s="80" cm="1">
        <f t="array" aca="1" ref="Y400" ca="1">IF(ISERROR(INDIRECT("ｄａｔａ!$"&amp;Y$112&amp;"$"&amp;$B400)),1,0)</f>
        <v>0</v>
      </c>
      <c r="Z400" s="80" cm="1">
        <f t="array" aca="1" ref="Z400" ca="1">IF(ISERROR(INDIRECT("ｄａｔａ!$"&amp;Z$112&amp;"$"&amp;$B400)),1,0)</f>
        <v>0</v>
      </c>
      <c r="AA400" s="80" cm="1">
        <f t="array" aca="1" ref="AA400" ca="1">IF(ISERROR(INDIRECT("ｄａｔａ!$"&amp;AA$112&amp;"$"&amp;$B400)),1,0)</f>
        <v>0</v>
      </c>
      <c r="AB400" s="80" cm="1">
        <f t="array" aca="1" ref="AB400" ca="1">IF(ISERROR(INDIRECT("ｄａｔａ!$"&amp;AB$112&amp;"$"&amp;$B400)),1,0)</f>
        <v>0</v>
      </c>
      <c r="AC400" s="80" cm="1">
        <f t="array" aca="1" ref="AC400" ca="1">IF(ISERROR(INDIRECT("ｄａｔａ!$"&amp;AC$112&amp;"$"&amp;$B400)),1,0)</f>
        <v>0</v>
      </c>
      <c r="AD400" s="80" cm="1">
        <f t="array" aca="1" ref="AD400" ca="1">IF(ISERROR(INDIRECT("ｄａｔａ!$"&amp;AD$112&amp;"$"&amp;$B400)),1,0)</f>
        <v>0</v>
      </c>
      <c r="AE400" s="80" cm="1">
        <f t="array" aca="1" ref="AE400" ca="1">IF(ISERROR(INDIRECT("ｄａｔａ!$"&amp;AE$112&amp;"$"&amp;$B400)),1,0)</f>
        <v>0</v>
      </c>
      <c r="AF400" s="80" cm="1">
        <f t="array" aca="1" ref="AF400" ca="1">IF(ISERROR(INDIRECT("ｄａｔａ!$"&amp;AF$112&amp;"$"&amp;$B400)),1,0)</f>
        <v>0</v>
      </c>
      <c r="AG400" s="80" cm="1">
        <f t="array" aca="1" ref="AG400" ca="1">IF(ISERROR(INDIRECT("ｄａｔａ!$"&amp;AG$112&amp;"$"&amp;$B400)),1,0)</f>
        <v>0</v>
      </c>
      <c r="AH400" s="80" cm="1">
        <f t="array" aca="1" ref="AH400" ca="1">IF(ISERROR(INDIRECT("ｄａｔａ!$"&amp;AH$112&amp;"$"&amp;$B400)),1,0)</f>
        <v>0</v>
      </c>
      <c r="AI400" s="80" cm="1">
        <f t="array" aca="1" ref="AI400" ca="1">IF(ISERROR(INDIRECT("ｄａｔａ!$"&amp;AI$112&amp;"$"&amp;$B400)),1,0)</f>
        <v>0</v>
      </c>
      <c r="AJ400" s="80" cm="1">
        <f t="array" aca="1" ref="AJ400" ca="1">IF(ISERROR(INDIRECT("ｄａｔａ!$"&amp;AJ$112&amp;"$"&amp;$B400)),1,0)</f>
        <v>0</v>
      </c>
      <c r="AK400" s="80" cm="1">
        <f t="array" aca="1" ref="AK400" ca="1">IF(ISERROR(INDIRECT("ｄａｔａ!$"&amp;AK$112&amp;"$"&amp;$B400)),1,0)</f>
        <v>0</v>
      </c>
      <c r="AL400" s="80" cm="1">
        <f t="array" aca="1" ref="AL400" ca="1">IF(ISERROR(INDIRECT("ｄａｔａ!$"&amp;AL$112&amp;"$"&amp;$B400)),1,0)</f>
        <v>0</v>
      </c>
      <c r="AM400" s="80" cm="1">
        <f t="array" aca="1" ref="AM400" ca="1">IF(ISERROR(INDIRECT("ｄａｔａ!$"&amp;AM$112&amp;"$"&amp;$B400)),1,0)</f>
        <v>0</v>
      </c>
      <c r="AN400" s="80" cm="1">
        <f t="array" aca="1" ref="AN400" ca="1">IF(ISERROR(INDIRECT("ｄａｔａ!$"&amp;AN$112&amp;"$"&amp;$B400)),1,0)</f>
        <v>0</v>
      </c>
      <c r="AO400" s="80" cm="1">
        <f t="array" aca="1" ref="AO400" ca="1">IF(ISERROR(INDIRECT("ｄａｔａ!$"&amp;AO$112&amp;"$"&amp;$B400)),1,0)</f>
        <v>0</v>
      </c>
      <c r="AP400" s="80">
        <f ca="1">IF(SUM($AQ398:$AZ398,$AQ400:$AZ400)&gt;0,1,0)</f>
        <v>0</v>
      </c>
      <c r="AQ400" s="80" cm="1">
        <f t="array" aca="1" ref="AQ400" ca="1">IF(ISERROR(INDIRECT("ｄａｔａ!$"&amp;AQ$112&amp;"$"&amp;$B400)),1,0)</f>
        <v>0</v>
      </c>
      <c r="AR400" s="80" cm="1">
        <f t="array" aca="1" ref="AR400" ca="1">IF(ISERROR(INDIRECT("ｄａｔａ!$"&amp;AR$112&amp;"$"&amp;$B400)),1,0)</f>
        <v>0</v>
      </c>
      <c r="AS400" s="80" cm="1">
        <f t="array" aca="1" ref="AS400" ca="1">IF(ISERROR(INDIRECT("ｄａｔａ!$"&amp;AS$112&amp;"$"&amp;$B400)),1,0)</f>
        <v>0</v>
      </c>
      <c r="AT400" s="80" cm="1">
        <f t="array" aca="1" ref="AT400" ca="1">IF(ISERROR(INDIRECT("ｄａｔａ!$"&amp;AT$112&amp;"$"&amp;$B400)),1,0)</f>
        <v>0</v>
      </c>
      <c r="AU400" s="80" cm="1">
        <f t="array" aca="1" ref="AU400" ca="1">IF(ISERROR(INDIRECT("ｄａｔａ!$"&amp;AU$112&amp;"$"&amp;$B400)),1,0)</f>
        <v>0</v>
      </c>
      <c r="AV400" s="80" cm="1">
        <f t="array" aca="1" ref="AV400" ca="1">IF(ISERROR(INDIRECT("ｄａｔａ!$"&amp;AV$112&amp;"$"&amp;$B400)),1,0)</f>
        <v>0</v>
      </c>
      <c r="AW400" s="80" cm="1">
        <f t="array" aca="1" ref="AW400" ca="1">IF(ISERROR(INDIRECT("ｄａｔａ!$"&amp;AW$112&amp;"$"&amp;$B400)),1,0)</f>
        <v>0</v>
      </c>
      <c r="AX400" s="80" cm="1">
        <f t="array" aca="1" ref="AX400" ca="1">IF(ISERROR(INDIRECT("ｄａｔａ!$"&amp;AX$112&amp;"$"&amp;$B400)),1,0)</f>
        <v>0</v>
      </c>
      <c r="AY400" s="80" cm="1">
        <f t="array" aca="1" ref="AY400" ca="1">IF(ISERROR(INDIRECT("ｄａｔａ!$"&amp;AY$112&amp;"$"&amp;$B400)),1,0)</f>
        <v>0</v>
      </c>
      <c r="AZ400" s="80" cm="1">
        <f t="array" aca="1" ref="AZ400" ca="1">IF(ISERROR(INDIRECT("ｄａｔａ!$"&amp;AZ$112&amp;"$"&amp;$B400)),1,0)</f>
        <v>0</v>
      </c>
      <c r="BA400" s="80">
        <f ca="1">IF(SUM($BB398:$BP398,$BB400:$BP400)&gt;0,1,0)</f>
        <v>0</v>
      </c>
      <c r="BB400" s="80" cm="1">
        <f t="array" aca="1" ref="BB400" ca="1">IF(ISERROR(INDIRECT("ｄａｔａ!$"&amp;BB$112&amp;"$"&amp;$B400)),1,0)</f>
        <v>0</v>
      </c>
      <c r="BC400" s="80" cm="1">
        <f t="array" aca="1" ref="BC400" ca="1">IF(ISERROR(INDIRECT("ｄａｔａ!$"&amp;BC$112&amp;"$"&amp;$B400)),1,0)</f>
        <v>0</v>
      </c>
      <c r="BD400" s="80" cm="1">
        <f t="array" aca="1" ref="BD400" ca="1">IF(ISERROR(INDIRECT("ｄａｔａ!$"&amp;BD$112&amp;"$"&amp;$B400)),1,0)</f>
        <v>0</v>
      </c>
      <c r="BE400" s="80" cm="1">
        <f t="array" aca="1" ref="BE400" ca="1">IF(ISERROR(INDIRECT("ｄａｔａ!$"&amp;BE$112&amp;"$"&amp;$B400)),1,0)</f>
        <v>0</v>
      </c>
      <c r="BF400" s="80" cm="1">
        <f t="array" aca="1" ref="BF400" ca="1">IF(ISERROR(INDIRECT("ｄａｔａ!$"&amp;BF$112&amp;"$"&amp;$B400)),1,0)</f>
        <v>0</v>
      </c>
      <c r="BG400" s="80" cm="1">
        <f t="array" aca="1" ref="BG400" ca="1">IF(ISERROR(INDIRECT("ｄａｔａ!$"&amp;BG$112&amp;"$"&amp;$B400)),1,0)</f>
        <v>0</v>
      </c>
      <c r="BH400" s="80" cm="1">
        <f t="array" aca="1" ref="BH400" ca="1">IF(ISERROR(INDIRECT("ｄａｔａ!$"&amp;BH$112&amp;"$"&amp;$B400)),1,0)</f>
        <v>0</v>
      </c>
      <c r="BI400" s="80" cm="1">
        <f t="array" aca="1" ref="BI400" ca="1">IF(ISERROR(INDIRECT("ｄａｔａ!$"&amp;BI$112&amp;"$"&amp;$B400)),1,0)</f>
        <v>0</v>
      </c>
      <c r="BJ400" s="80" cm="1">
        <f t="array" aca="1" ref="BJ400" ca="1">IF(ISERROR(INDIRECT("ｄａｔａ!$"&amp;BJ$112&amp;"$"&amp;$B400)),1,0)</f>
        <v>0</v>
      </c>
      <c r="BK400" s="80" cm="1">
        <f t="array" aca="1" ref="BK400" ca="1">IF(ISERROR(INDIRECT("ｄａｔａ!$"&amp;BK$112&amp;"$"&amp;$B400)),1,0)</f>
        <v>0</v>
      </c>
      <c r="BL400" s="80" cm="1">
        <f t="array" aca="1" ref="BL400" ca="1">IF(ISERROR(INDIRECT("ｄａｔａ!$"&amp;BL$112&amp;"$"&amp;$B400)),1,0)</f>
        <v>0</v>
      </c>
      <c r="BM400" s="80" cm="1">
        <f t="array" aca="1" ref="BM400" ca="1">IF(ISERROR(INDIRECT("ｄａｔａ!$"&amp;BM$112&amp;"$"&amp;$B400)),1,0)</f>
        <v>0</v>
      </c>
      <c r="BN400" s="80" cm="1">
        <f t="array" aca="1" ref="BN400" ca="1">IF(ISERROR(INDIRECT("ｄａｔａ!$"&amp;BN$112&amp;"$"&amp;$B400)),1,0)</f>
        <v>0</v>
      </c>
      <c r="BO400" s="80" cm="1">
        <f t="array" aca="1" ref="BO400" ca="1">IF(ISERROR(INDIRECT("ｄａｔａ!$"&amp;BO$112&amp;"$"&amp;$B400)),1,0)</f>
        <v>0</v>
      </c>
      <c r="BP400" s="80" cm="1">
        <f t="array" aca="1" ref="BP400" ca="1">IF(ISERROR(INDIRECT("ｄａｔａ!$"&amp;BP$112&amp;"$"&amp;$B400)),1,0)</f>
        <v>0</v>
      </c>
    </row>
    <row r="401" spans="1:68" x14ac:dyDescent="0.2">
      <c r="A401" s="80" t="s">
        <v>2390</v>
      </c>
      <c r="B401" s="80">
        <f>VLOOKUP($A401,$A$11:$B$110,2,FALSE)</f>
        <v>79</v>
      </c>
      <c r="C401" s="80" t="s">
        <v>2435</v>
      </c>
      <c r="D401" s="80" cm="1">
        <f t="array" aca="1" ref="D401" ca="1">_xlfn.IFS(D402=1,0,D403=1,0,AND(INDIRECT("ｄａｔａ!$"&amp;D$112&amp;"$"&amp;$B401)&lt;=INDIRECT("kikan!$Q$11"),INDIRECT("ｄａｔａ!$"&amp;D$112&amp;"$"&amp;$B401)&gt;=INDIRECT("kikan!$K$11")),0,TRUE,1)</f>
        <v>0</v>
      </c>
      <c r="F401" s="80">
        <v>0</v>
      </c>
      <c r="G401" s="80">
        <v>0</v>
      </c>
      <c r="H401" s="80">
        <v>0</v>
      </c>
      <c r="I401" s="80" cm="1">
        <f t="array" aca="1" ref="I401" ca="1">_xlfn.IFS(I402=1,0,I403=1,0,INDIRECT("ｄａｔａ!$"&amp;I$112&amp;"$"&amp;$B401)&gt;=INDIRECT("kikan!$I$11"),0,TRUE,1)</f>
        <v>0</v>
      </c>
      <c r="J401" s="80" cm="1">
        <f t="array" aca="1" ref="J401" ca="1">_xlfn.IFS(D404=1,0,I401=1,0,J402=1,0,I403=1,0,J403=1,0,INDIRECT("ｄａｔａ!$"&amp;I$112&amp;"$"&amp;$B401)&gt;INDIRECT("kikan!$I$11"),0,INDIRECT("ｄａｔａ!$"&amp;J$112&amp;"$"&amp;$B401)&gt;=INDIRECT("ｄａｔａ!$"&amp;D$112&amp;"$"&amp;$B401),0,TRUE,1)</f>
        <v>0</v>
      </c>
      <c r="K401" s="80" cm="1">
        <f t="array" aca="1" ref="K401" ca="1">_xlfn.IFS(K402=1,0,K403=1,0,AND(INDIRECT("ｄａｔａ!$"&amp;K$112&amp;"$"&amp;$B402)&gt;0,INDIRECT("ｄａｔａ!$"&amp;K$112&amp;"$"&amp;$B402)&lt;10000),0,TRUE,1)</f>
        <v>0</v>
      </c>
      <c r="L401" s="80" cm="1">
        <f t="array" aca="1" ref="L401" ca="1">_xlfn.IFS(L402=1,0,L403=1,0,INDIRECT("ｄａｔａ!$"&amp;L$112&amp;"$"&amp;$B401)&lt;20000,1,TRUE,0)</f>
        <v>0</v>
      </c>
      <c r="M401" s="80">
        <v>0</v>
      </c>
      <c r="N401" s="80">
        <v>0</v>
      </c>
      <c r="O401" s="80" cm="1">
        <f t="array" aca="1" ref="O401" ca="1">_xlfn.IFS(O404=1,0,INDIRECT("ｄａｔａ!$"&amp;O$112&amp;"$"&amp;$B402)=4,1,TRUE,0)</f>
        <v>0</v>
      </c>
      <c r="P401" s="80" cm="1">
        <f t="array" aca="1" ref="P401" ca="1">_xlfn.IFS(P404=1,0,AND(INDIRECT("ｄａｔａ!$"&amp;P$112&amp;"$"&amp;$B402)&lt;=3,INDIRECT("ｄａｔａ!$"&amp;P$112&amp;"$"&amp;$B402)&gt;0),1,TRUE,0)</f>
        <v>0</v>
      </c>
      <c r="Q401" s="80" cm="1">
        <f t="array" aca="1" ref="Q401" ca="1">_xlfn.IFS(Q404=1,0,INDIRECT("ｄａｔａ!$"&amp;Q$112&amp;"$"&amp;$B401)=1,1,TRUE,0)</f>
        <v>0</v>
      </c>
      <c r="R401" s="80">
        <v>0</v>
      </c>
      <c r="S401" s="80">
        <v>0</v>
      </c>
      <c r="T401" s="80">
        <v>0</v>
      </c>
      <c r="U401" s="80">
        <v>0</v>
      </c>
      <c r="V401" s="80">
        <v>0</v>
      </c>
      <c r="W401" s="80">
        <v>0</v>
      </c>
      <c r="X401" s="80">
        <f ca="1">IF(AND(SUM($Y401:$AO401)=0,17-SUM($Y403:$AO403)&gt;1),1,0)</f>
        <v>0</v>
      </c>
      <c r="Y401" s="80" cm="1">
        <f t="array" aca="1" ref="Y401" ca="1">_xlfn.IFS(Y404=1,0,INDIRECT("ｄａｔａ!$"&amp;Y$112&amp;"$"&amp;$B401)=2,1,TRUE,0)</f>
        <v>0</v>
      </c>
      <c r="Z401" s="80" cm="1">
        <f t="array" aca="1" ref="Z401" ca="1">_xlfn.IFS(Z404=1,0,INDIRECT("ｄａｔａ!$"&amp;Z$112&amp;"$"&amp;$B401)=2,1,TRUE,0)</f>
        <v>0</v>
      </c>
      <c r="AA401" s="80" cm="1">
        <f t="array" aca="1" ref="AA401" ca="1">_xlfn.IFS(AA404=1,0,INDIRECT("ｄａｔａ!$"&amp;AA$112&amp;"$"&amp;$B401)=2,1,TRUE,0)</f>
        <v>0</v>
      </c>
      <c r="AB401" s="80" cm="1">
        <f t="array" aca="1" ref="AB401" ca="1">_xlfn.IFS(AB404=1,0,INDIRECT("ｄａｔａ!$"&amp;AB$112&amp;"$"&amp;$B401)=2,1,TRUE,0)</f>
        <v>0</v>
      </c>
      <c r="AC401" s="80" cm="1">
        <f t="array" aca="1" ref="AC401" ca="1">_xlfn.IFS(AC404=1,0,INDIRECT("ｄａｔａ!$"&amp;AC$112&amp;"$"&amp;$B401)=2,1,TRUE,0)</f>
        <v>0</v>
      </c>
      <c r="AD401" s="80" cm="1">
        <f t="array" aca="1" ref="AD401" ca="1">_xlfn.IFS(AD404=1,0,INDIRECT("ｄａｔａ!$"&amp;AD$112&amp;"$"&amp;$B401)=2,1,TRUE,0)</f>
        <v>0</v>
      </c>
      <c r="AE401" s="80" cm="1">
        <f t="array" aca="1" ref="AE401" ca="1">_xlfn.IFS(AE404=1,0,INDIRECT("ｄａｔａ!$"&amp;AE$112&amp;"$"&amp;$B401)=2,1,TRUE,0)</f>
        <v>0</v>
      </c>
      <c r="AF401" s="80" cm="1">
        <f t="array" aca="1" ref="AF401" ca="1">_xlfn.IFS(AF404=1,0,INDIRECT("ｄａｔａ!$"&amp;AF$112&amp;"$"&amp;$B401)=2,1,TRUE,0)</f>
        <v>0</v>
      </c>
      <c r="AG401" s="80" cm="1">
        <f t="array" aca="1" ref="AG401" ca="1">_xlfn.IFS(AG404=1,0,INDIRECT("ｄａｔａ!$"&amp;AG$112&amp;"$"&amp;$B401)=2,1,TRUE,0)</f>
        <v>0</v>
      </c>
      <c r="AH401" s="80" cm="1">
        <f t="array" aca="1" ref="AH401" ca="1">_xlfn.IFS(AH404=1,0,INDIRECT("ｄａｔａ!$"&amp;AH$112&amp;"$"&amp;$B401)=2,1,TRUE,0)</f>
        <v>0</v>
      </c>
      <c r="AI401" s="80" cm="1">
        <f t="array" aca="1" ref="AI401" ca="1">_xlfn.IFS(AI404=1,0,INDIRECT("ｄａｔａ!$"&amp;AI$112&amp;"$"&amp;$B401)=2,1,TRUE,0)</f>
        <v>0</v>
      </c>
      <c r="AJ401" s="80" cm="1">
        <f t="array" aca="1" ref="AJ401" ca="1">_xlfn.IFS(AJ404=1,0,INDIRECT("ｄａｔａ!$"&amp;AJ$112&amp;"$"&amp;$B401)=2,1,TRUE,0)</f>
        <v>0</v>
      </c>
      <c r="AK401" s="80" cm="1">
        <f t="array" aca="1" ref="AK401" ca="1">_xlfn.IFS(AK404=1,0,INDIRECT("ｄａｔａ!$"&amp;AK$112&amp;"$"&amp;$B401)=2,1,TRUE,0)</f>
        <v>0</v>
      </c>
      <c r="AL401" s="80" cm="1">
        <f t="array" aca="1" ref="AL401" ca="1">_xlfn.IFS(AL404=1,0,INDIRECT("ｄａｔａ!$"&amp;AL$112&amp;"$"&amp;$B401)=2,1,TRUE,0)</f>
        <v>0</v>
      </c>
      <c r="AM401" s="80" cm="1">
        <f t="array" aca="1" ref="AM401" ca="1">_xlfn.IFS(AM404=1,0,INDIRECT("ｄａｔａ!$"&amp;AM$112&amp;"$"&amp;$B401)=2,1,TRUE,0)</f>
        <v>0</v>
      </c>
      <c r="AN401" s="80" cm="1">
        <f t="array" aca="1" ref="AN401" ca="1">_xlfn.IFS(AN404=1,0,INDIRECT("ｄａｔａ!$"&amp;AN$112&amp;"$"&amp;$B401)=2,1,TRUE,0)</f>
        <v>0</v>
      </c>
      <c r="AO401" s="80" cm="1">
        <f t="array" aca="1" ref="AO401" ca="1">_xlfn.IFS(AO404=1,0,INDIRECT("ｄａｔａ!$"&amp;AO$112&amp;"$"&amp;$B401)=2,1,TRUE,0)</f>
        <v>0</v>
      </c>
      <c r="AP401" s="80">
        <f ca="1">IF(AND(SUM($AQ401:$AZ401)=0,10-SUM($AQ403:$AZ403)&gt;1),1,0)</f>
        <v>0</v>
      </c>
      <c r="AQ401" s="80" cm="1">
        <f t="array" aca="1" ref="AQ401" ca="1">_xlfn.IFS(AQ404=1,0,INDIRECT("ｄａｔａ!$"&amp;AQ$112&amp;"$"&amp;$B401)=2,1,TRUE,0)</f>
        <v>0</v>
      </c>
      <c r="AR401" s="80" cm="1">
        <f t="array" aca="1" ref="AR401" ca="1">_xlfn.IFS(AR404=1,0,INDIRECT("ｄａｔａ!$"&amp;AR$112&amp;"$"&amp;$B401)=2,1,TRUE,0)</f>
        <v>0</v>
      </c>
      <c r="AS401" s="80" cm="1">
        <f t="array" aca="1" ref="AS401" ca="1">_xlfn.IFS(AS404=1,0,INDIRECT("ｄａｔａ!$"&amp;AS$112&amp;"$"&amp;$B401)=2,1,TRUE,0)</f>
        <v>0</v>
      </c>
      <c r="AT401" s="80" cm="1">
        <f t="array" aca="1" ref="AT401" ca="1">_xlfn.IFS(AT404=1,0,INDIRECT("ｄａｔａ!$"&amp;AT$112&amp;"$"&amp;$B401)=2,1,TRUE,0)</f>
        <v>0</v>
      </c>
      <c r="AU401" s="80" cm="1">
        <f t="array" aca="1" ref="AU401" ca="1">_xlfn.IFS(AU404=1,0,INDIRECT("ｄａｔａ!$"&amp;AU$112&amp;"$"&amp;$B401)=2,1,TRUE,0)</f>
        <v>0</v>
      </c>
      <c r="AV401" s="80" cm="1">
        <f t="array" aca="1" ref="AV401" ca="1">_xlfn.IFS(AV404=1,0,INDIRECT("ｄａｔａ!$"&amp;AV$112&amp;"$"&amp;$B401)=2,1,TRUE,0)</f>
        <v>0</v>
      </c>
      <c r="AW401" s="80" cm="1">
        <f t="array" aca="1" ref="AW401" ca="1">_xlfn.IFS(AW404=1,0,INDIRECT("ｄａｔａ!$"&amp;AW$112&amp;"$"&amp;$B401)=2,1,TRUE,0)</f>
        <v>0</v>
      </c>
      <c r="AX401" s="80" cm="1">
        <f t="array" aca="1" ref="AX401" ca="1">_xlfn.IFS(AX404=1,0,INDIRECT("ｄａｔａ!$"&amp;AX$112&amp;"$"&amp;$B401)=2,1,TRUE,0)</f>
        <v>0</v>
      </c>
      <c r="AY401" s="80" cm="1">
        <f t="array" aca="1" ref="AY401" ca="1">_xlfn.IFS(AY404=1,0,INDIRECT("ｄａｔａ!$"&amp;AY$112&amp;"$"&amp;$B401)=2,1,TRUE,0)</f>
        <v>0</v>
      </c>
      <c r="AZ401" s="80" cm="1">
        <f t="array" aca="1" ref="AZ401" ca="1">_xlfn.IFS(AZ404=1,0,INDIRECT("ｄａｔａ!$"&amp;AZ$112&amp;"$"&amp;$B401)=2,1,TRUE,0)</f>
        <v>0</v>
      </c>
      <c r="BA401" s="80">
        <f ca="1">IF(AND(SUM($BB401:$BP401)=0,15-SUM($BB403:$BP403)&gt;1),1,0)</f>
        <v>0</v>
      </c>
      <c r="BB401" s="80" cm="1">
        <f t="array" aca="1" ref="BB401" ca="1">_xlfn.IFS(BB404=1,0,INDIRECT("ｄａｔａ!$"&amp;BB$112&amp;"$"&amp;$B401)=2,1,TRUE,0)</f>
        <v>0</v>
      </c>
      <c r="BC401" s="80" cm="1">
        <f t="array" aca="1" ref="BC401" ca="1">_xlfn.IFS(BC404=1,0,INDIRECT("ｄａｔａ!$"&amp;BC$112&amp;"$"&amp;$B401)=2,1,TRUE,0)</f>
        <v>0</v>
      </c>
      <c r="BD401" s="80" cm="1">
        <f t="array" aca="1" ref="BD401" ca="1">_xlfn.IFS(BD404=1,0,INDIRECT("ｄａｔａ!$"&amp;BD$112&amp;"$"&amp;$B401)=2,1,TRUE,0)</f>
        <v>0</v>
      </c>
      <c r="BE401" s="80" cm="1">
        <f t="array" aca="1" ref="BE401" ca="1">_xlfn.IFS(BE404=1,0,INDIRECT("ｄａｔａ!$"&amp;BE$112&amp;"$"&amp;$B401)=2,1,TRUE,0)</f>
        <v>0</v>
      </c>
      <c r="BF401" s="80" cm="1">
        <f t="array" aca="1" ref="BF401" ca="1">_xlfn.IFS(BF404=1,0,INDIRECT("ｄａｔａ!$"&amp;BF$112&amp;"$"&amp;$B401)=2,1,TRUE,0)</f>
        <v>0</v>
      </c>
      <c r="BG401" s="80" cm="1">
        <f t="array" aca="1" ref="BG401" ca="1">_xlfn.IFS(BG404=1,0,INDIRECT("ｄａｔａ!$"&amp;BG$112&amp;"$"&amp;$B401)=2,1,TRUE,0)</f>
        <v>0</v>
      </c>
      <c r="BH401" s="80" cm="1">
        <f t="array" aca="1" ref="BH401" ca="1">_xlfn.IFS(BH404=1,0,INDIRECT("ｄａｔａ!$"&amp;BH$112&amp;"$"&amp;$B401)=2,1,TRUE,0)</f>
        <v>0</v>
      </c>
      <c r="BI401" s="80" cm="1">
        <f t="array" aca="1" ref="BI401" ca="1">_xlfn.IFS(BI404=1,0,INDIRECT("ｄａｔａ!$"&amp;BI$112&amp;"$"&amp;$B401)=2,1,TRUE,0)</f>
        <v>0</v>
      </c>
      <c r="BJ401" s="80" cm="1">
        <f t="array" aca="1" ref="BJ401" ca="1">_xlfn.IFS(BJ404=1,0,INDIRECT("ｄａｔａ!$"&amp;BJ$112&amp;"$"&amp;$B401)=2,1,TRUE,0)</f>
        <v>0</v>
      </c>
      <c r="BK401" s="80" cm="1">
        <f t="array" aca="1" ref="BK401" ca="1">_xlfn.IFS(BK404=1,0,INDIRECT("ｄａｔａ!$"&amp;BK$112&amp;"$"&amp;$B401)=2,1,TRUE,0)</f>
        <v>0</v>
      </c>
      <c r="BL401" s="80" cm="1">
        <f t="array" aca="1" ref="BL401" ca="1">_xlfn.IFS(BL404=1,0,INDIRECT("ｄａｔａ!$"&amp;BL$112&amp;"$"&amp;$B401)=2,1,TRUE,0)</f>
        <v>0</v>
      </c>
      <c r="BM401" s="80" cm="1">
        <f t="array" aca="1" ref="BM401" ca="1">_xlfn.IFS(BM404=1,0,INDIRECT("ｄａｔａ!$"&amp;BM$112&amp;"$"&amp;$B401)=2,1,TRUE,0)</f>
        <v>0</v>
      </c>
      <c r="BN401" s="80" cm="1">
        <f t="array" aca="1" ref="BN401" ca="1">_xlfn.IFS(BN404=1,0,INDIRECT("ｄａｔａ!$"&amp;BN$112&amp;"$"&amp;$B401)=2,1,TRUE,0)</f>
        <v>0</v>
      </c>
      <c r="BO401" s="80" cm="1">
        <f t="array" aca="1" ref="BO401" ca="1">_xlfn.IFS(BO404=1,0,INDIRECT("ｄａｔａ!$"&amp;BO$112&amp;"$"&amp;$B401)=2,1,TRUE,0)</f>
        <v>0</v>
      </c>
      <c r="BP401" s="80" cm="1">
        <f t="array" aca="1" ref="BP401" ca="1">_xlfn.IFS(BP404=1,0,INDIRECT("ｄａｔａ!$"&amp;BP$112&amp;"$"&amp;$B401)=2,1,TRUE,0)</f>
        <v>0</v>
      </c>
    </row>
    <row r="402" spans="1:68" x14ac:dyDescent="0.2">
      <c r="B402" s="80">
        <f>VLOOKUP($A401,$A$11:$B$110,2,FALSE)</f>
        <v>79</v>
      </c>
      <c r="C402" s="80" t="s">
        <v>2437</v>
      </c>
      <c r="D402" s="80" cm="1">
        <f t="array" aca="1" ref="D402" ca="1">_xlfn.IFS(D403=1,0,AND(ISNUMBER(INDIRECT("ｄａｔａ!$"&amp;D$112&amp;"$"&amp;$B402)),INDIRECT("ｄａｔａ!$"&amp;D$112&amp;"$"&amp;$B402)&lt;=12,INDIRECT("ｄａｔａ!$"&amp;D$112&amp;"$"&amp;$B402)&gt;=1),0,TRUE,1)</f>
        <v>1</v>
      </c>
      <c r="F402" s="80">
        <v>0</v>
      </c>
      <c r="G402" s="80">
        <v>0</v>
      </c>
      <c r="H402" s="80">
        <v>0</v>
      </c>
      <c r="I402" s="80" cm="1">
        <f t="array" aca="1" ref="I402" ca="1">_xlfn.IFS(I403=1,0,AND(ISNUMBER(INDIRECT("ｄａｔａ!$"&amp;I$112&amp;"$"&amp;$B402)),LEN(INDIRECT("ｄａｔａ!$"&amp;I$112&amp;"$"&amp;$B402))=4),0,TRUE,1)</f>
        <v>0</v>
      </c>
      <c r="J402" s="80" cm="1">
        <f t="array" aca="1" ref="J402" ca="1">_xlfn.IFS(J403=1,0,AND(ISNUMBER(INDIRECT("ｄａｔａ!$"&amp;J$112&amp;"$"&amp;$B402)),INDIRECT("ｄａｔａ!$"&amp;J$112&amp;"$"&amp;$B402)&lt;=12,INDIRECT("ｄａｔａ!$"&amp;J$112&amp;"$"&amp;$B402)&gt;=1),0,TRUE,1)</f>
        <v>0</v>
      </c>
      <c r="K402" s="80" cm="1">
        <f t="array" aca="1" ref="K402" ca="1">_xlfn.IFS(K403=1,0,ISNUMBER(INDIRECT("ｄａｔａ!$"&amp;K$112&amp;"$"&amp;$B402)),0,TRUE,1)</f>
        <v>0</v>
      </c>
      <c r="L402" s="80" cm="1">
        <f t="array" aca="1" ref="L402" ca="1">_xlfn.IFS(L403=1,0,AND(ISNUMBER(INDIRECT("ｄａｔａ!$"&amp;L$112&amp;"$"&amp;$B402)),INDIRECT("ｄａｔａ!$"&amp;L$112&amp;"$"&amp;$B402)&gt;0),0,TRUE,1)</f>
        <v>0</v>
      </c>
      <c r="M402" s="80" cm="1">
        <f t="array" aca="1" ref="M402" ca="1">_xlfn.IFS(M403=1,0,AND(INDIRECT("ｄａｔａ!$"&amp;M$112&amp;"$"&amp;$B402)&lt;=5,INDIRECT("ｄａｔａ!$"&amp;M$112&amp;"$"&amp;$B402)&gt;0),0,TRUE,1)</f>
        <v>0</v>
      </c>
      <c r="N402" s="80" cm="1">
        <f t="array" aca="1" ref="N402" ca="1">_xlfn.IFS(N403=1,0,AND(INDIRECT("ｄａｔａ!$"&amp;N$112&amp;"$"&amp;$B402)&lt;=2,INDIRECT("ｄａｔａ!$"&amp;N$112&amp;"$"&amp;$B402)&gt;0),0,TRUE,1)</f>
        <v>0</v>
      </c>
      <c r="O402" s="80" cm="1">
        <f t="array" aca="1" ref="O402" ca="1">_xlfn.IFS(O403=1,0,AND(INDIRECT("ｄａｔａ!$"&amp;O$112&amp;"$"&amp;$B402)&lt;=4,INDIRECT("ｄａｔａ!$"&amp;O$112&amp;"$"&amp;$B402)&gt;0),0,TRUE,1)</f>
        <v>0</v>
      </c>
      <c r="P402" s="80" cm="1">
        <f t="array" aca="1" ref="P402" ca="1">_xlfn.IFS(P403=1,0,AND(INDIRECT("ｄａｔａ!$"&amp;P$112&amp;"$"&amp;$B402)&lt;=3,INDIRECT("ｄａｔａ!$"&amp;P$112&amp;"$"&amp;$B402)&gt;0),0,TRUE,1)</f>
        <v>0</v>
      </c>
      <c r="Q402" s="80" cm="1">
        <f t="array" aca="1" ref="Q402" ca="1">_xlfn.IFS(Q403=1,0,AND(INDIRECT("ｄａｔａ!$"&amp;Q$112&amp;"$"&amp;$B402)&lt;=2,INDIRECT("ｄａｔａ!$"&amp;Q$112&amp;"$"&amp;$B402)&gt;0),0,TRUE,1)</f>
        <v>0</v>
      </c>
      <c r="R402" s="80" cm="1">
        <f t="array" aca="1" ref="R402" ca="1">_xlfn.IFS(R403=1,0,AND(INDIRECT("ｄａｔａ!$"&amp;R$112&amp;"$"&amp;$B402)&lt;=10,INDIRECT("ｄａｔａ!$"&amp;R$112&amp;"$"&amp;$B402)&gt;0),0,TRUE,1)</f>
        <v>0</v>
      </c>
      <c r="S402" s="80" cm="1">
        <f t="array" aca="1" ref="S402" ca="1">_xlfn.IFS(S403=1,0,AND(INDIRECT("ｄａｔａ!$"&amp;S$112&amp;"$"&amp;$B402)&lt;=5,INDIRECT("ｄａｔａ!$"&amp;S$112&amp;"$"&amp;$B402)&gt;0),0,TRUE,1)</f>
        <v>0</v>
      </c>
      <c r="T402" s="80" cm="1">
        <f t="array" aca="1" ref="T402" ca="1">_xlfn.IFS(T403=1,0,AND(INDIRECT("ｄａｔａ!$"&amp;T$112&amp;"$"&amp;$B402)&lt;=9,INDIRECT("ｄａｔａ!$"&amp;T$112&amp;"$"&amp;$B402)&gt;0),0,TRUE,1)</f>
        <v>0</v>
      </c>
      <c r="U402" s="80" cm="1">
        <f t="array" aca="1" ref="U402" ca="1">_xlfn.IFS(U403=1,0,ISNUMBER(INDIRECT("ｄａｔａ!$"&amp;U$112&amp;"$"&amp;$B402)),0,TRUE,1)</f>
        <v>0</v>
      </c>
      <c r="V402" s="80" cm="1">
        <f t="array" aca="1" ref="V402" ca="1">_xlfn.IFS(V403=1,0,AND(INDIRECT("ｄａｔａ!$"&amp;V$112&amp;"$"&amp;$B402)&lt;=4,INDIRECT("ｄａｔａ!$"&amp;V$112&amp;"$"&amp;$B402)&gt;0),0,TRUE,1)</f>
        <v>0</v>
      </c>
      <c r="W402" s="80" cm="1">
        <f t="array" aca="1" ref="W402" ca="1">_xlfn.IFS(W403=1,0,AND(INDIRECT("ｄａｔａ!$"&amp;W$112&amp;"$"&amp;$B402)&lt;=2,INDIRECT("ｄａｔａ!$"&amp;W$112&amp;"$"&amp;$B402)&gt;0),0,TRUE,1)</f>
        <v>0</v>
      </c>
      <c r="X402" s="80">
        <f ca="1">IF(SUM($Y401:$AO401)&gt;1,1,0)</f>
        <v>0</v>
      </c>
      <c r="Y402" s="80" cm="1">
        <f t="array" aca="1" ref="Y402" ca="1">_xlfn.IFS(Y404=1,0,Y403=1,0,AND(INDIRECT("ｄａｔａ!$"&amp;Y$112&amp;"$"&amp;$B402)&lt;=2,INDIRECT("ｄａｔａ!$"&amp;Y$112&amp;"$"&amp;$B402)&gt;0),0,TRUE,1)</f>
        <v>0</v>
      </c>
      <c r="Z402" s="80" cm="1">
        <f t="array" aca="1" ref="Z402" ca="1">_xlfn.IFS(Z404=1,0,Z403=1,0,AND(INDIRECT("ｄａｔａ!$"&amp;Z$112&amp;"$"&amp;$B402)&lt;=2,INDIRECT("ｄａｔａ!$"&amp;Z$112&amp;"$"&amp;$B402)&gt;0),0,TRUE,1)</f>
        <v>0</v>
      </c>
      <c r="AA402" s="80" cm="1">
        <f t="array" aca="1" ref="AA402" ca="1">_xlfn.IFS(AA404=1,0,AA403=1,0,AND(INDIRECT("ｄａｔａ!$"&amp;AA$112&amp;"$"&amp;$B402)&lt;=2,INDIRECT("ｄａｔａ!$"&amp;AA$112&amp;"$"&amp;$B402)&gt;0),0,TRUE,1)</f>
        <v>0</v>
      </c>
      <c r="AB402" s="80" cm="1">
        <f t="array" aca="1" ref="AB402" ca="1">_xlfn.IFS(AB404=1,0,AB403=1,0,AND(INDIRECT("ｄａｔａ!$"&amp;AB$112&amp;"$"&amp;$B402)&lt;=2,INDIRECT("ｄａｔａ!$"&amp;AB$112&amp;"$"&amp;$B402)&gt;0),0,TRUE,1)</f>
        <v>0</v>
      </c>
      <c r="AC402" s="80" cm="1">
        <f t="array" aca="1" ref="AC402" ca="1">_xlfn.IFS(AC404=1,0,AC403=1,0,AND(INDIRECT("ｄａｔａ!$"&amp;AC$112&amp;"$"&amp;$B402)&lt;=2,INDIRECT("ｄａｔａ!$"&amp;AC$112&amp;"$"&amp;$B402)&gt;0),0,TRUE,1)</f>
        <v>0</v>
      </c>
      <c r="AD402" s="80" cm="1">
        <f t="array" aca="1" ref="AD402" ca="1">_xlfn.IFS(AD404=1,0,AD403=1,0,AND(INDIRECT("ｄａｔａ!$"&amp;AD$112&amp;"$"&amp;$B402)&lt;=2,INDIRECT("ｄａｔａ!$"&amp;AD$112&amp;"$"&amp;$B402)&gt;0),0,TRUE,1)</f>
        <v>0</v>
      </c>
      <c r="AE402" s="80" cm="1">
        <f t="array" aca="1" ref="AE402" ca="1">_xlfn.IFS(AE404=1,0,AE403=1,0,AND(INDIRECT("ｄａｔａ!$"&amp;AE$112&amp;"$"&amp;$B402)&lt;=2,INDIRECT("ｄａｔａ!$"&amp;AE$112&amp;"$"&amp;$B402)&gt;0),0,TRUE,1)</f>
        <v>0</v>
      </c>
      <c r="AF402" s="80" cm="1">
        <f t="array" aca="1" ref="AF402" ca="1">_xlfn.IFS(AF404=1,0,AF403=1,0,AND(INDIRECT("ｄａｔａ!$"&amp;AF$112&amp;"$"&amp;$B402)&lt;=2,INDIRECT("ｄａｔａ!$"&amp;AF$112&amp;"$"&amp;$B402)&gt;0),0,TRUE,1)</f>
        <v>0</v>
      </c>
      <c r="AG402" s="80" cm="1">
        <f t="array" aca="1" ref="AG402" ca="1">_xlfn.IFS(AG404=1,0,AG403=1,0,AND(INDIRECT("ｄａｔａ!$"&amp;AG$112&amp;"$"&amp;$B402)&lt;=2,INDIRECT("ｄａｔａ!$"&amp;AG$112&amp;"$"&amp;$B402)&gt;0),0,TRUE,1)</f>
        <v>0</v>
      </c>
      <c r="AH402" s="80" cm="1">
        <f t="array" aca="1" ref="AH402" ca="1">_xlfn.IFS(AH404=1,0,AH403=1,0,AND(INDIRECT("ｄａｔａ!$"&amp;AH$112&amp;"$"&amp;$B402)&lt;=2,INDIRECT("ｄａｔａ!$"&amp;AH$112&amp;"$"&amp;$B402)&gt;0),0,TRUE,1)</f>
        <v>0</v>
      </c>
      <c r="AI402" s="80" cm="1">
        <f t="array" aca="1" ref="AI402" ca="1">_xlfn.IFS(AI404=1,0,AI403=1,0,AND(INDIRECT("ｄａｔａ!$"&amp;AI$112&amp;"$"&amp;$B402)&lt;=2,INDIRECT("ｄａｔａ!$"&amp;AI$112&amp;"$"&amp;$B402)&gt;0),0,TRUE,1)</f>
        <v>0</v>
      </c>
      <c r="AJ402" s="80" cm="1">
        <f t="array" aca="1" ref="AJ402" ca="1">_xlfn.IFS(AJ404=1,0,AJ403=1,0,AND(INDIRECT("ｄａｔａ!$"&amp;AJ$112&amp;"$"&amp;$B402)&lt;=2,INDIRECT("ｄａｔａ!$"&amp;AJ$112&amp;"$"&amp;$B402)&gt;0),0,TRUE,1)</f>
        <v>0</v>
      </c>
      <c r="AK402" s="80" cm="1">
        <f t="array" aca="1" ref="AK402" ca="1">_xlfn.IFS(AK404=1,0,AK403=1,0,AND(INDIRECT("ｄａｔａ!$"&amp;AK$112&amp;"$"&amp;$B402)&lt;=2,INDIRECT("ｄａｔａ!$"&amp;AK$112&amp;"$"&amp;$B402)&gt;0),0,TRUE,1)</f>
        <v>0</v>
      </c>
      <c r="AL402" s="80" cm="1">
        <f t="array" aca="1" ref="AL402" ca="1">_xlfn.IFS(AL404=1,0,AL403=1,0,AND(INDIRECT("ｄａｔａ!$"&amp;AL$112&amp;"$"&amp;$B402)&lt;=2,INDIRECT("ｄａｔａ!$"&amp;AL$112&amp;"$"&amp;$B402)&gt;0),0,TRUE,1)</f>
        <v>0</v>
      </c>
      <c r="AM402" s="80" cm="1">
        <f t="array" aca="1" ref="AM402" ca="1">_xlfn.IFS(AM404=1,0,AM403=1,0,AND(INDIRECT("ｄａｔａ!$"&amp;AM$112&amp;"$"&amp;$B402)&lt;=2,INDIRECT("ｄａｔａ!$"&amp;AM$112&amp;"$"&amp;$B402)&gt;0),0,TRUE,1)</f>
        <v>0</v>
      </c>
      <c r="AN402" s="80" cm="1">
        <f t="array" aca="1" ref="AN402" ca="1">_xlfn.IFS(AN404=1,0,AN403=1,0,AND(INDIRECT("ｄａｔａ!$"&amp;AN$112&amp;"$"&amp;$B402)&lt;=2,INDIRECT("ｄａｔａ!$"&amp;AN$112&amp;"$"&amp;$B402)&gt;0),0,TRUE,1)</f>
        <v>0</v>
      </c>
      <c r="AO402" s="80" cm="1">
        <f t="array" aca="1" ref="AO402" ca="1">_xlfn.IFS(AO404=1,0,AO403=1,0,AND(INDIRECT("ｄａｔａ!$"&amp;AO$112&amp;"$"&amp;$B402)&lt;=2,INDIRECT("ｄａｔａ!$"&amp;AO$112&amp;"$"&amp;$B402)&gt;0),0,TRUE,1)</f>
        <v>0</v>
      </c>
      <c r="AP402" s="80">
        <f ca="1">IF(SUM($AQ401:$AZ401)&gt;1,1,0)</f>
        <v>0</v>
      </c>
      <c r="AQ402" s="80" cm="1">
        <f t="array" aca="1" ref="AQ402" ca="1">_xlfn.IFS(AQ404=1,0,AQ403=1,0,AND(INDIRECT("ｄａｔａ!$"&amp;AQ$112&amp;"$"&amp;$B402)&lt;=2,INDIRECT("ｄａｔａ!$"&amp;AQ$112&amp;"$"&amp;$B402)&gt;0),0,TRUE,1)</f>
        <v>0</v>
      </c>
      <c r="AR402" s="80" cm="1">
        <f t="array" aca="1" ref="AR402" ca="1">_xlfn.IFS(AR404=1,0,AR403=1,0,AND(INDIRECT("ｄａｔａ!$"&amp;AR$112&amp;"$"&amp;$B402)&lt;=2,INDIRECT("ｄａｔａ!$"&amp;AR$112&amp;"$"&amp;$B402)&gt;0),0,TRUE,1)</f>
        <v>0</v>
      </c>
      <c r="AS402" s="80" cm="1">
        <f t="array" aca="1" ref="AS402" ca="1">_xlfn.IFS(AS404=1,0,AS403=1,0,AND(INDIRECT("ｄａｔａ!$"&amp;AS$112&amp;"$"&amp;$B402)&lt;=2,INDIRECT("ｄａｔａ!$"&amp;AS$112&amp;"$"&amp;$B402)&gt;0),0,TRUE,1)</f>
        <v>0</v>
      </c>
      <c r="AT402" s="80" cm="1">
        <f t="array" aca="1" ref="AT402" ca="1">_xlfn.IFS(AT404=1,0,AT403=1,0,AND(INDIRECT("ｄａｔａ!$"&amp;AT$112&amp;"$"&amp;$B402)&lt;=2,INDIRECT("ｄａｔａ!$"&amp;AT$112&amp;"$"&amp;$B402)&gt;0),0,TRUE,1)</f>
        <v>0</v>
      </c>
      <c r="AU402" s="80" cm="1">
        <f t="array" aca="1" ref="AU402" ca="1">_xlfn.IFS(AU404=1,0,AU403=1,0,AND(INDIRECT("ｄａｔａ!$"&amp;AU$112&amp;"$"&amp;$B402)&lt;=2,INDIRECT("ｄａｔａ!$"&amp;AU$112&amp;"$"&amp;$B402)&gt;0),0,TRUE,1)</f>
        <v>0</v>
      </c>
      <c r="AV402" s="80" cm="1">
        <f t="array" aca="1" ref="AV402" ca="1">_xlfn.IFS(AV404=1,0,AV403=1,0,AND(INDIRECT("ｄａｔａ!$"&amp;AV$112&amp;"$"&amp;$B402)&lt;=2,INDIRECT("ｄａｔａ!$"&amp;AV$112&amp;"$"&amp;$B402)&gt;0),0,TRUE,1)</f>
        <v>0</v>
      </c>
      <c r="AW402" s="80" cm="1">
        <f t="array" aca="1" ref="AW402" ca="1">_xlfn.IFS(AW404=1,0,AW403=1,0,AND(INDIRECT("ｄａｔａ!$"&amp;AW$112&amp;"$"&amp;$B402)&lt;=2,INDIRECT("ｄａｔａ!$"&amp;AW$112&amp;"$"&amp;$B402)&gt;0),0,TRUE,1)</f>
        <v>0</v>
      </c>
      <c r="AX402" s="80" cm="1">
        <f t="array" aca="1" ref="AX402" ca="1">_xlfn.IFS(AX404=1,0,AX403=1,0,AND(INDIRECT("ｄａｔａ!$"&amp;AX$112&amp;"$"&amp;$B402)&lt;=2,INDIRECT("ｄａｔａ!$"&amp;AX$112&amp;"$"&amp;$B402)&gt;0),0,TRUE,1)</f>
        <v>0</v>
      </c>
      <c r="AY402" s="80" cm="1">
        <f t="array" aca="1" ref="AY402" ca="1">_xlfn.IFS(AY404=1,0,AY403=1,0,AND(INDIRECT("ｄａｔａ!$"&amp;AY$112&amp;"$"&amp;$B402)&lt;=2,INDIRECT("ｄａｔａ!$"&amp;AY$112&amp;"$"&amp;$B402)&gt;0),0,TRUE,1)</f>
        <v>0</v>
      </c>
      <c r="AZ402" s="80" cm="1">
        <f t="array" aca="1" ref="AZ402" ca="1">_xlfn.IFS(AZ404=1,0,AZ403=1,0,AND(INDIRECT("ｄａｔａ!$"&amp;AZ$112&amp;"$"&amp;$B402)&lt;=2,INDIRECT("ｄａｔａ!$"&amp;AZ$112&amp;"$"&amp;$B402)&gt;0),0,TRUE,1)</f>
        <v>0</v>
      </c>
      <c r="BA402" s="80">
        <f ca="1">IF(SUM($BB401:$BP401)&gt;1,1,0)</f>
        <v>0</v>
      </c>
      <c r="BB402" s="80" cm="1">
        <f t="array" aca="1" ref="BB402" ca="1">_xlfn.IFS(BB404=1,0,BB403=1,0,AND(INDIRECT("ｄａｔａ!$"&amp;BB$112&amp;"$"&amp;$B402)&lt;=2,INDIRECT("ｄａｔａ!$"&amp;BB$112&amp;"$"&amp;$B402)&gt;0),0,TRUE,1)</f>
        <v>0</v>
      </c>
      <c r="BC402" s="80" cm="1">
        <f t="array" aca="1" ref="BC402" ca="1">_xlfn.IFS(BC404=1,0,BC403=1,0,AND(INDIRECT("ｄａｔａ!$"&amp;BC$112&amp;"$"&amp;$B402)&lt;=2,INDIRECT("ｄａｔａ!$"&amp;BC$112&amp;"$"&amp;$B402)&gt;0),0,TRUE,1)</f>
        <v>0</v>
      </c>
      <c r="BD402" s="80" cm="1">
        <f t="array" aca="1" ref="BD402" ca="1">_xlfn.IFS(BD404=1,0,BD403=1,0,AND(INDIRECT("ｄａｔａ!$"&amp;BD$112&amp;"$"&amp;$B402)&lt;=2,INDIRECT("ｄａｔａ!$"&amp;BD$112&amp;"$"&amp;$B402)&gt;0),0,TRUE,1)</f>
        <v>0</v>
      </c>
      <c r="BE402" s="80" cm="1">
        <f t="array" aca="1" ref="BE402" ca="1">_xlfn.IFS(BE404=1,0,BE403=1,0,AND(INDIRECT("ｄａｔａ!$"&amp;BE$112&amp;"$"&amp;$B402)&lt;=2,INDIRECT("ｄａｔａ!$"&amp;BE$112&amp;"$"&amp;$B402)&gt;0),0,TRUE,1)</f>
        <v>0</v>
      </c>
      <c r="BF402" s="80" cm="1">
        <f t="array" aca="1" ref="BF402" ca="1">_xlfn.IFS(BF404=1,0,BF403=1,0,AND(INDIRECT("ｄａｔａ!$"&amp;BF$112&amp;"$"&amp;$B402)&lt;=2,INDIRECT("ｄａｔａ!$"&amp;BF$112&amp;"$"&amp;$B402)&gt;0),0,TRUE,1)</f>
        <v>0</v>
      </c>
      <c r="BG402" s="80" cm="1">
        <f t="array" aca="1" ref="BG402" ca="1">_xlfn.IFS(BG404=1,0,BG403=1,0,AND(INDIRECT("ｄａｔａ!$"&amp;BG$112&amp;"$"&amp;$B402)&lt;=2,INDIRECT("ｄａｔａ!$"&amp;BG$112&amp;"$"&amp;$B402)&gt;0),0,TRUE,1)</f>
        <v>0</v>
      </c>
      <c r="BH402" s="80" cm="1">
        <f t="array" aca="1" ref="BH402" ca="1">_xlfn.IFS(BH404=1,0,BH403=1,0,AND(INDIRECT("ｄａｔａ!$"&amp;BH$112&amp;"$"&amp;$B402)&lt;=2,INDIRECT("ｄａｔａ!$"&amp;BH$112&amp;"$"&amp;$B402)&gt;0),0,TRUE,1)</f>
        <v>0</v>
      </c>
      <c r="BI402" s="80" cm="1">
        <f t="array" aca="1" ref="BI402" ca="1">_xlfn.IFS(BI404=1,0,BI403=1,0,AND(INDIRECT("ｄａｔａ!$"&amp;BI$112&amp;"$"&amp;$B402)&lt;=2,INDIRECT("ｄａｔａ!$"&amp;BI$112&amp;"$"&amp;$B402)&gt;0),0,TRUE,1)</f>
        <v>0</v>
      </c>
      <c r="BJ402" s="80" cm="1">
        <f t="array" aca="1" ref="BJ402" ca="1">_xlfn.IFS(BJ404=1,0,BJ403=1,0,AND(INDIRECT("ｄａｔａ!$"&amp;BJ$112&amp;"$"&amp;$B402)&lt;=2,INDIRECT("ｄａｔａ!$"&amp;BJ$112&amp;"$"&amp;$B402)&gt;0),0,TRUE,1)</f>
        <v>0</v>
      </c>
      <c r="BK402" s="80" cm="1">
        <f t="array" aca="1" ref="BK402" ca="1">_xlfn.IFS(BK404=1,0,BK403=1,0,AND(INDIRECT("ｄａｔａ!$"&amp;BK$112&amp;"$"&amp;$B402)&lt;=2,INDIRECT("ｄａｔａ!$"&amp;BK$112&amp;"$"&amp;$B402)&gt;0),0,TRUE,1)</f>
        <v>0</v>
      </c>
      <c r="BL402" s="80" cm="1">
        <f t="array" aca="1" ref="BL402" ca="1">_xlfn.IFS(BL404=1,0,BL403=1,0,AND(INDIRECT("ｄａｔａ!$"&amp;BL$112&amp;"$"&amp;$B402)&lt;=2,INDIRECT("ｄａｔａ!$"&amp;BL$112&amp;"$"&amp;$B402)&gt;0),0,TRUE,1)</f>
        <v>0</v>
      </c>
      <c r="BM402" s="80" cm="1">
        <f t="array" aca="1" ref="BM402" ca="1">_xlfn.IFS(BM404=1,0,BM403=1,0,AND(INDIRECT("ｄａｔａ!$"&amp;BM$112&amp;"$"&amp;$B402)&lt;=2,INDIRECT("ｄａｔａ!$"&amp;BM$112&amp;"$"&amp;$B402)&gt;0),0,TRUE,1)</f>
        <v>0</v>
      </c>
      <c r="BN402" s="80" cm="1">
        <f t="array" aca="1" ref="BN402" ca="1">_xlfn.IFS(BN404=1,0,BN403=1,0,AND(INDIRECT("ｄａｔａ!$"&amp;BN$112&amp;"$"&amp;$B402)&lt;=2,INDIRECT("ｄａｔａ!$"&amp;BN$112&amp;"$"&amp;$B402)&gt;0),0,TRUE,1)</f>
        <v>0</v>
      </c>
      <c r="BO402" s="80" cm="1">
        <f t="array" aca="1" ref="BO402" ca="1">_xlfn.IFS(BO404=1,0,BO403=1,0,AND(INDIRECT("ｄａｔａ!$"&amp;BO$112&amp;"$"&amp;$B402)&lt;=2,INDIRECT("ｄａｔａ!$"&amp;BO$112&amp;"$"&amp;$B402)&gt;0),0,TRUE,1)</f>
        <v>0</v>
      </c>
      <c r="BP402" s="80" cm="1">
        <f t="array" aca="1" ref="BP402" ca="1">_xlfn.IFS(BP404=1,0,BP403=1,0,AND(INDIRECT("ｄａｔａ!$"&amp;BP$112&amp;"$"&amp;$B402)&lt;=2,INDIRECT("ｄａｔａ!$"&amp;BP$112&amp;"$"&amp;$B402)&gt;0),0,TRUE,1)</f>
        <v>0</v>
      </c>
    </row>
    <row r="403" spans="1:68" x14ac:dyDescent="0.2">
      <c r="B403" s="80">
        <f>VLOOKUP($A401,$A$11:$B$110,2,FALSE)</f>
        <v>79</v>
      </c>
      <c r="C403" s="80" t="s">
        <v>2425</v>
      </c>
      <c r="D403" s="80" cm="1">
        <f t="array" aca="1" ref="D403" ca="1">_xlfn.IFS(D404=1,0,TRIM(INDIRECT("ｄａｔａ!$"&amp;D$112&amp;"$"&amp;$B403))="",1,TRIM(INDIRECT("ｄａｔａ!$"&amp;D$112&amp;"$"&amp;$B403))&lt;&gt;"",0)</f>
        <v>0</v>
      </c>
      <c r="F403" s="80" cm="1">
        <f t="array" aca="1" ref="F403" ca="1">_xlfn.IFS(F404=1,0,TRIM(INDIRECT("ｄａｔａ!$"&amp;F$112&amp;"$"&amp;$B403))="",1,TRIM(INDIRECT("ｄａｔａ!$"&amp;F$112&amp;"$"&amp;$B403))&lt;&gt;"",0)</f>
        <v>1</v>
      </c>
      <c r="G403" s="80" cm="1">
        <f t="array" aca="1" ref="G403" ca="1">_xlfn.IFS(G404=1,0,TRIM(INDIRECT("ｄａｔａ!$"&amp;G$112&amp;"$"&amp;$B403))="",1,TRIM(INDIRECT("ｄａｔａ!$"&amp;G$112&amp;"$"&amp;$B403))&lt;&gt;"",0)</f>
        <v>1</v>
      </c>
      <c r="H403" s="80" cm="1">
        <f t="array" aca="1" ref="H403" ca="1">_xlfn.IFS(H404=1,0,TRIM(INDIRECT("ｄａｔａ!$"&amp;H$112&amp;"$"&amp;$B403))="",1,TRIM(INDIRECT("ｄａｔａ!$"&amp;H$112&amp;"$"&amp;$B403))&lt;&gt;"",0)</f>
        <v>1</v>
      </c>
      <c r="I403" s="80" cm="1">
        <f t="array" aca="1" ref="I403" ca="1">_xlfn.IFS(I404=1,0,TRIM(INDIRECT("ｄａｔａ!$"&amp;I$112&amp;"$"&amp;$B403))="",1,TRIM(INDIRECT("ｄａｔａ!$"&amp;I$112&amp;"$"&amp;$B403))&lt;&gt;"",0)</f>
        <v>1</v>
      </c>
      <c r="J403" s="80" cm="1">
        <f t="array" aca="1" ref="J403" ca="1">_xlfn.IFS(J404=1,0,TRIM(INDIRECT("ｄａｔａ!$"&amp;J$112&amp;"$"&amp;$B403))="",1,TRIM(INDIRECT("ｄａｔａ!$"&amp;J$112&amp;"$"&amp;$B403))&lt;&gt;"",0)</f>
        <v>1</v>
      </c>
      <c r="K403" s="80" cm="1">
        <f t="array" aca="1" ref="K403" ca="1">_xlfn.IFS(K404=1,0,TRIM(INDIRECT("ｄａｔａ!$"&amp;K$112&amp;"$"&amp;$B403))="",1,TRIM(INDIRECT("ｄａｔａ!$"&amp;K$112&amp;"$"&amp;$B403))&lt;&gt;"",0)</f>
        <v>1</v>
      </c>
      <c r="L403" s="80" cm="1">
        <f t="array" aca="1" ref="L403" ca="1">_xlfn.IFS(L404=1,0,TRIM(INDIRECT("ｄａｔａ!$"&amp;L$112&amp;"$"&amp;$B403))="",1,TRIM(INDIRECT("ｄａｔａ!$"&amp;L$112&amp;"$"&amp;$B403))&lt;&gt;"",0)</f>
        <v>1</v>
      </c>
      <c r="M403" s="80" cm="1">
        <f t="array" aca="1" ref="M403" ca="1">_xlfn.IFS(M404=1,0,TRIM(INDIRECT("ｄａｔａ!$"&amp;M$112&amp;"$"&amp;$B403))="",1,TRIM(INDIRECT("ｄａｔａ!$"&amp;M$112&amp;"$"&amp;$B403))&lt;&gt;"",0)</f>
        <v>1</v>
      </c>
      <c r="N403" s="80" cm="1">
        <f t="array" aca="1" ref="N403" ca="1">_xlfn.IFS(N404=1,0,TRIM(INDIRECT("ｄａｔａ!$"&amp;N$112&amp;"$"&amp;$B403))="",1,TRIM(INDIRECT("ｄａｔａ!$"&amp;N$112&amp;"$"&amp;$B403))&lt;&gt;"",0)</f>
        <v>1</v>
      </c>
      <c r="O403" s="80" cm="1">
        <f t="array" aca="1" ref="O403" ca="1">_xlfn.IFS(O404=1,0,TRIM(INDIRECT("ｄａｔａ!$"&amp;O$112&amp;"$"&amp;$B403))="",1,TRIM(INDIRECT("ｄａｔａ!$"&amp;O$112&amp;"$"&amp;$B403))&lt;&gt;"",0)</f>
        <v>1</v>
      </c>
      <c r="P403" s="80" cm="1">
        <f t="array" aca="1" ref="P403" ca="1">_xlfn.IFS(P404=1,0,TRIM(INDIRECT("ｄａｔａ!$"&amp;P$112&amp;"$"&amp;$B403))="",1,TRIM(INDIRECT("ｄａｔａ!$"&amp;P$112&amp;"$"&amp;$B403))&lt;&gt;"",0)</f>
        <v>1</v>
      </c>
      <c r="Q403" s="80" cm="1">
        <f t="array" aca="1" ref="Q403" ca="1">_xlfn.IFS(Q404=1,0,TRIM(INDIRECT("ｄａｔａ!$"&amp;Q$112&amp;"$"&amp;$B403))="",1,TRIM(INDIRECT("ｄａｔａ!$"&amp;Q$112&amp;"$"&amp;$B403))&lt;&gt;"",0)</f>
        <v>1</v>
      </c>
      <c r="R403" s="80" cm="1">
        <f t="array" aca="1" ref="R403" ca="1">_xlfn.IFS(R404=1,0,TRIM(INDIRECT("ｄａｔａ!$"&amp;R$112&amp;"$"&amp;$B403))="",1,TRIM(INDIRECT("ｄａｔａ!$"&amp;R$112&amp;"$"&amp;$B403))&lt;&gt;"",0)</f>
        <v>1</v>
      </c>
      <c r="S403" s="80" cm="1">
        <f t="array" aca="1" ref="S403" ca="1">_xlfn.IFS(S404=1,0,TRIM(INDIRECT("ｄａｔａ!$"&amp;S$112&amp;"$"&amp;$B403))="",1,TRIM(INDIRECT("ｄａｔａ!$"&amp;S$112&amp;"$"&amp;$B403))&lt;&gt;"",0)</f>
        <v>1</v>
      </c>
      <c r="T403" s="80" cm="1">
        <f t="array" aca="1" ref="T403" ca="1">_xlfn.IFS(T404=1,0,TRIM(INDIRECT("ｄａｔａ!$"&amp;T$112&amp;"$"&amp;$B403))="",1,TRIM(INDIRECT("ｄａｔａ!$"&amp;T$112&amp;"$"&amp;$B403))&lt;&gt;"",0)</f>
        <v>1</v>
      </c>
      <c r="U403" s="80" cm="1">
        <f t="array" aca="1" ref="U403" ca="1">_xlfn.IFS(U404=1,0,TRIM(INDIRECT("ｄａｔａ!$"&amp;U$112&amp;"$"&amp;$B403))="",1,TRIM(INDIRECT("ｄａｔａ!$"&amp;U$112&amp;"$"&amp;$B403))&lt;&gt;"",0)</f>
        <v>1</v>
      </c>
      <c r="V403" s="80" cm="1">
        <f t="array" aca="1" ref="V403" ca="1">_xlfn.IFS(V404=1,0,TRIM(INDIRECT("ｄａｔａ!$"&amp;V$112&amp;"$"&amp;$B403))="",1,TRIM(INDIRECT("ｄａｔａ!$"&amp;V$112&amp;"$"&amp;$B403))&lt;&gt;"",0)</f>
        <v>1</v>
      </c>
      <c r="W403" s="80" cm="1">
        <f t="array" aca="1" ref="W403" ca="1">_xlfn.IFS(W404=1,0,TRIM(INDIRECT("ｄａｔａ!$"&amp;W$112&amp;"$"&amp;$B403))="",1,TRIM(INDIRECT("ｄａｔａ!$"&amp;W$112&amp;"$"&amp;$B403))&lt;&gt;"",0)</f>
        <v>1</v>
      </c>
      <c r="X403" s="80">
        <f ca="1">IF(SUM($Y403:$AO403)=17,1,0)</f>
        <v>1</v>
      </c>
      <c r="Y403" s="80" cm="1">
        <f t="array" aca="1" ref="Y403" ca="1">_xlfn.IFS(Y404=1,0,TRIM(INDIRECT("ｄａｔａ!$"&amp;Y$112&amp;"$"&amp;$B403))="",1,TRIM(INDIRECT("ｄａｔａ!$"&amp;Y$112&amp;"$"&amp;$B403))&lt;&gt;"",0)</f>
        <v>1</v>
      </c>
      <c r="Z403" s="80" cm="1">
        <f t="array" aca="1" ref="Z403" ca="1">_xlfn.IFS(Z404=1,0,TRIM(INDIRECT("ｄａｔａ!$"&amp;Z$112&amp;"$"&amp;$B403))="",1,TRIM(INDIRECT("ｄａｔａ!$"&amp;Z$112&amp;"$"&amp;$B403))&lt;&gt;"",0)</f>
        <v>1</v>
      </c>
      <c r="AA403" s="80" cm="1">
        <f t="array" aca="1" ref="AA403" ca="1">_xlfn.IFS(AA404=1,0,TRIM(INDIRECT("ｄａｔａ!$"&amp;AA$112&amp;"$"&amp;$B403))="",1,TRIM(INDIRECT("ｄａｔａ!$"&amp;AA$112&amp;"$"&amp;$B403))&lt;&gt;"",0)</f>
        <v>1</v>
      </c>
      <c r="AB403" s="80" cm="1">
        <f t="array" aca="1" ref="AB403" ca="1">_xlfn.IFS(AB404=1,0,TRIM(INDIRECT("ｄａｔａ!$"&amp;AB$112&amp;"$"&amp;$B403))="",1,TRIM(INDIRECT("ｄａｔａ!$"&amp;AB$112&amp;"$"&amp;$B403))&lt;&gt;"",0)</f>
        <v>1</v>
      </c>
      <c r="AC403" s="80" cm="1">
        <f t="array" aca="1" ref="AC403" ca="1">_xlfn.IFS(AC404=1,0,TRIM(INDIRECT("ｄａｔａ!$"&amp;AC$112&amp;"$"&amp;$B403))="",1,TRIM(INDIRECT("ｄａｔａ!$"&amp;AC$112&amp;"$"&amp;$B403))&lt;&gt;"",0)</f>
        <v>1</v>
      </c>
      <c r="AD403" s="80" cm="1">
        <f t="array" aca="1" ref="AD403" ca="1">_xlfn.IFS(AD404=1,0,TRIM(INDIRECT("ｄａｔａ!$"&amp;AD$112&amp;"$"&amp;$B403))="",1,TRIM(INDIRECT("ｄａｔａ!$"&amp;AD$112&amp;"$"&amp;$B403))&lt;&gt;"",0)</f>
        <v>1</v>
      </c>
      <c r="AE403" s="80" cm="1">
        <f t="array" aca="1" ref="AE403" ca="1">_xlfn.IFS(AE404=1,0,TRIM(INDIRECT("ｄａｔａ!$"&amp;AE$112&amp;"$"&amp;$B403))="",1,TRIM(INDIRECT("ｄａｔａ!$"&amp;AE$112&amp;"$"&amp;$B403))&lt;&gt;"",0)</f>
        <v>1</v>
      </c>
      <c r="AF403" s="80" cm="1">
        <f t="array" aca="1" ref="AF403" ca="1">_xlfn.IFS(AF404=1,0,TRIM(INDIRECT("ｄａｔａ!$"&amp;AF$112&amp;"$"&amp;$B403))="",1,TRIM(INDIRECT("ｄａｔａ!$"&amp;AF$112&amp;"$"&amp;$B403))&lt;&gt;"",0)</f>
        <v>1</v>
      </c>
      <c r="AG403" s="80" cm="1">
        <f t="array" aca="1" ref="AG403" ca="1">_xlfn.IFS(AG404=1,0,TRIM(INDIRECT("ｄａｔａ!$"&amp;AG$112&amp;"$"&amp;$B403))="",1,TRIM(INDIRECT("ｄａｔａ!$"&amp;AG$112&amp;"$"&amp;$B403))&lt;&gt;"",0)</f>
        <v>1</v>
      </c>
      <c r="AH403" s="80" cm="1">
        <f t="array" aca="1" ref="AH403" ca="1">_xlfn.IFS(AH404=1,0,TRIM(INDIRECT("ｄａｔａ!$"&amp;AH$112&amp;"$"&amp;$B403))="",1,TRIM(INDIRECT("ｄａｔａ!$"&amp;AH$112&amp;"$"&amp;$B403))&lt;&gt;"",0)</f>
        <v>1</v>
      </c>
      <c r="AI403" s="80" cm="1">
        <f t="array" aca="1" ref="AI403" ca="1">_xlfn.IFS(AI404=1,0,TRIM(INDIRECT("ｄａｔａ!$"&amp;AI$112&amp;"$"&amp;$B403))="",1,TRIM(INDIRECT("ｄａｔａ!$"&amp;AI$112&amp;"$"&amp;$B403))&lt;&gt;"",0)</f>
        <v>1</v>
      </c>
      <c r="AJ403" s="80" cm="1">
        <f t="array" aca="1" ref="AJ403" ca="1">_xlfn.IFS(AJ404=1,0,TRIM(INDIRECT("ｄａｔａ!$"&amp;AJ$112&amp;"$"&amp;$B403))="",1,TRIM(INDIRECT("ｄａｔａ!$"&amp;AJ$112&amp;"$"&amp;$B403))&lt;&gt;"",0)</f>
        <v>1</v>
      </c>
      <c r="AK403" s="80" cm="1">
        <f t="array" aca="1" ref="AK403" ca="1">_xlfn.IFS(AK404=1,0,TRIM(INDIRECT("ｄａｔａ!$"&amp;AK$112&amp;"$"&amp;$B403))="",1,TRIM(INDIRECT("ｄａｔａ!$"&amp;AK$112&amp;"$"&amp;$B403))&lt;&gt;"",0)</f>
        <v>1</v>
      </c>
      <c r="AL403" s="80" cm="1">
        <f t="array" aca="1" ref="AL403" ca="1">_xlfn.IFS(AL404=1,0,TRIM(INDIRECT("ｄａｔａ!$"&amp;AL$112&amp;"$"&amp;$B403))="",1,TRIM(INDIRECT("ｄａｔａ!$"&amp;AL$112&amp;"$"&amp;$B403))&lt;&gt;"",0)</f>
        <v>1</v>
      </c>
      <c r="AM403" s="80" cm="1">
        <f t="array" aca="1" ref="AM403" ca="1">_xlfn.IFS(AM404=1,0,TRIM(INDIRECT("ｄａｔａ!$"&amp;AM$112&amp;"$"&amp;$B403))="",1,TRIM(INDIRECT("ｄａｔａ!$"&amp;AM$112&amp;"$"&amp;$B403))&lt;&gt;"",0)</f>
        <v>1</v>
      </c>
      <c r="AN403" s="80" cm="1">
        <f t="array" aca="1" ref="AN403" ca="1">_xlfn.IFS(AN404=1,0,TRIM(INDIRECT("ｄａｔａ!$"&amp;AN$112&amp;"$"&amp;$B403))="",1,TRIM(INDIRECT("ｄａｔａ!$"&amp;AN$112&amp;"$"&amp;$B403))&lt;&gt;"",0)</f>
        <v>1</v>
      </c>
      <c r="AO403" s="80" cm="1">
        <f t="array" aca="1" ref="AO403" ca="1">_xlfn.IFS(AO404=1,0,TRIM(INDIRECT("ｄａｔａ!$"&amp;AO$112&amp;"$"&amp;$B403))="",1,TRIM(INDIRECT("ｄａｔａ!$"&amp;AO$112&amp;"$"&amp;$B403))&lt;&gt;"",0)</f>
        <v>1</v>
      </c>
      <c r="AP403" s="80">
        <f ca="1">IF(SUM($AQ403:$AZ403)=10,1,0)</f>
        <v>1</v>
      </c>
      <c r="AQ403" s="80" cm="1">
        <f t="array" aca="1" ref="AQ403" ca="1">_xlfn.IFS(AQ404=1,0,TRIM(INDIRECT("ｄａｔａ!$"&amp;AQ$112&amp;"$"&amp;$B403))="",1,TRIM(INDIRECT("ｄａｔａ!$"&amp;AQ$112&amp;"$"&amp;$B403))&lt;&gt;"",0)</f>
        <v>1</v>
      </c>
      <c r="AR403" s="80" cm="1">
        <f t="array" aca="1" ref="AR403" ca="1">_xlfn.IFS(AR404=1,0,TRIM(INDIRECT("ｄａｔａ!$"&amp;AR$112&amp;"$"&amp;$B403))="",1,TRIM(INDIRECT("ｄａｔａ!$"&amp;AR$112&amp;"$"&amp;$B403))&lt;&gt;"",0)</f>
        <v>1</v>
      </c>
      <c r="AS403" s="80" cm="1">
        <f t="array" aca="1" ref="AS403" ca="1">_xlfn.IFS(AS404=1,0,TRIM(INDIRECT("ｄａｔａ!$"&amp;AS$112&amp;"$"&amp;$B403))="",1,TRIM(INDIRECT("ｄａｔａ!$"&amp;AS$112&amp;"$"&amp;$B403))&lt;&gt;"",0)</f>
        <v>1</v>
      </c>
      <c r="AT403" s="80" cm="1">
        <f t="array" aca="1" ref="AT403" ca="1">_xlfn.IFS(AT404=1,0,TRIM(INDIRECT("ｄａｔａ!$"&amp;AT$112&amp;"$"&amp;$B403))="",1,TRIM(INDIRECT("ｄａｔａ!$"&amp;AT$112&amp;"$"&amp;$B403))&lt;&gt;"",0)</f>
        <v>1</v>
      </c>
      <c r="AU403" s="80" cm="1">
        <f t="array" aca="1" ref="AU403" ca="1">_xlfn.IFS(AU404=1,0,TRIM(INDIRECT("ｄａｔａ!$"&amp;AU$112&amp;"$"&amp;$B403))="",1,TRIM(INDIRECT("ｄａｔａ!$"&amp;AU$112&amp;"$"&amp;$B403))&lt;&gt;"",0)</f>
        <v>1</v>
      </c>
      <c r="AV403" s="80" cm="1">
        <f t="array" aca="1" ref="AV403" ca="1">_xlfn.IFS(AV404=1,0,TRIM(INDIRECT("ｄａｔａ!$"&amp;AV$112&amp;"$"&amp;$B403))="",1,TRIM(INDIRECT("ｄａｔａ!$"&amp;AV$112&amp;"$"&amp;$B403))&lt;&gt;"",0)</f>
        <v>1</v>
      </c>
      <c r="AW403" s="80" cm="1">
        <f t="array" aca="1" ref="AW403" ca="1">_xlfn.IFS(AW404=1,0,TRIM(INDIRECT("ｄａｔａ!$"&amp;AW$112&amp;"$"&amp;$B403))="",1,TRIM(INDIRECT("ｄａｔａ!$"&amp;AW$112&amp;"$"&amp;$B403))&lt;&gt;"",0)</f>
        <v>1</v>
      </c>
      <c r="AX403" s="80" cm="1">
        <f t="array" aca="1" ref="AX403" ca="1">_xlfn.IFS(AX404=1,0,TRIM(INDIRECT("ｄａｔａ!$"&amp;AX$112&amp;"$"&amp;$B403))="",1,TRIM(INDIRECT("ｄａｔａ!$"&amp;AX$112&amp;"$"&amp;$B403))&lt;&gt;"",0)</f>
        <v>1</v>
      </c>
      <c r="AY403" s="80" cm="1">
        <f t="array" aca="1" ref="AY403" ca="1">_xlfn.IFS(AY404=1,0,TRIM(INDIRECT("ｄａｔａ!$"&amp;AY$112&amp;"$"&amp;$B403))="",1,TRIM(INDIRECT("ｄａｔａ!$"&amp;AY$112&amp;"$"&amp;$B403))&lt;&gt;"",0)</f>
        <v>1</v>
      </c>
      <c r="AZ403" s="80" cm="1">
        <f t="array" aca="1" ref="AZ403" ca="1">_xlfn.IFS(AZ404=1,0,TRIM(INDIRECT("ｄａｔａ!$"&amp;AZ$112&amp;"$"&amp;$B403))="",1,TRIM(INDIRECT("ｄａｔａ!$"&amp;AZ$112&amp;"$"&amp;$B403))&lt;&gt;"",0)</f>
        <v>1</v>
      </c>
      <c r="BA403" s="80">
        <f ca="1">IF(SUM($BB403:$BP403)=15,1,0)</f>
        <v>1</v>
      </c>
      <c r="BB403" s="80" cm="1">
        <f t="array" aca="1" ref="BB403" ca="1">_xlfn.IFS(BB404=1,0,TRIM(INDIRECT("ｄａｔａ!$"&amp;BB$112&amp;"$"&amp;$B403))="",1,TRIM(INDIRECT("ｄａｔａ!$"&amp;BB$112&amp;"$"&amp;$B403))&lt;&gt;"",0)</f>
        <v>1</v>
      </c>
      <c r="BC403" s="80" cm="1">
        <f t="array" aca="1" ref="BC403" ca="1">_xlfn.IFS(BC404=1,0,TRIM(INDIRECT("ｄａｔａ!$"&amp;BC$112&amp;"$"&amp;$B403))="",1,TRIM(INDIRECT("ｄａｔａ!$"&amp;BC$112&amp;"$"&amp;$B403))&lt;&gt;"",0)</f>
        <v>1</v>
      </c>
      <c r="BD403" s="80" cm="1">
        <f t="array" aca="1" ref="BD403" ca="1">_xlfn.IFS(BD404=1,0,TRIM(INDIRECT("ｄａｔａ!$"&amp;BD$112&amp;"$"&amp;$B403))="",1,TRIM(INDIRECT("ｄａｔａ!$"&amp;BD$112&amp;"$"&amp;$B403))&lt;&gt;"",0)</f>
        <v>1</v>
      </c>
      <c r="BE403" s="80" cm="1">
        <f t="array" aca="1" ref="BE403" ca="1">_xlfn.IFS(BE404=1,0,TRIM(INDIRECT("ｄａｔａ!$"&amp;BE$112&amp;"$"&amp;$B403))="",1,TRIM(INDIRECT("ｄａｔａ!$"&amp;BE$112&amp;"$"&amp;$B403))&lt;&gt;"",0)</f>
        <v>1</v>
      </c>
      <c r="BF403" s="80" cm="1">
        <f t="array" aca="1" ref="BF403" ca="1">_xlfn.IFS(BF404=1,0,TRIM(INDIRECT("ｄａｔａ!$"&amp;BF$112&amp;"$"&amp;$B403))="",1,TRIM(INDIRECT("ｄａｔａ!$"&amp;BF$112&amp;"$"&amp;$B403))&lt;&gt;"",0)</f>
        <v>1</v>
      </c>
      <c r="BG403" s="80" cm="1">
        <f t="array" aca="1" ref="BG403" ca="1">_xlfn.IFS(BG404=1,0,TRIM(INDIRECT("ｄａｔａ!$"&amp;BG$112&amp;"$"&amp;$B403))="",1,TRIM(INDIRECT("ｄａｔａ!$"&amp;BG$112&amp;"$"&amp;$B403))&lt;&gt;"",0)</f>
        <v>1</v>
      </c>
      <c r="BH403" s="80" cm="1">
        <f t="array" aca="1" ref="BH403" ca="1">_xlfn.IFS(BH404=1,0,TRIM(INDIRECT("ｄａｔａ!$"&amp;BH$112&amp;"$"&amp;$B403))="",1,TRIM(INDIRECT("ｄａｔａ!$"&amp;BH$112&amp;"$"&amp;$B403))&lt;&gt;"",0)</f>
        <v>1</v>
      </c>
      <c r="BI403" s="80" cm="1">
        <f t="array" aca="1" ref="BI403" ca="1">_xlfn.IFS(BI404=1,0,TRIM(INDIRECT("ｄａｔａ!$"&amp;BI$112&amp;"$"&amp;$B403))="",1,TRIM(INDIRECT("ｄａｔａ!$"&amp;BI$112&amp;"$"&amp;$B403))&lt;&gt;"",0)</f>
        <v>1</v>
      </c>
      <c r="BJ403" s="80" cm="1">
        <f t="array" aca="1" ref="BJ403" ca="1">_xlfn.IFS(BJ404=1,0,TRIM(INDIRECT("ｄａｔａ!$"&amp;BJ$112&amp;"$"&amp;$B403))="",1,TRIM(INDIRECT("ｄａｔａ!$"&amp;BJ$112&amp;"$"&amp;$B403))&lt;&gt;"",0)</f>
        <v>1</v>
      </c>
      <c r="BK403" s="80" cm="1">
        <f t="array" aca="1" ref="BK403" ca="1">_xlfn.IFS(BK404=1,0,TRIM(INDIRECT("ｄａｔａ!$"&amp;BK$112&amp;"$"&amp;$B403))="",1,TRIM(INDIRECT("ｄａｔａ!$"&amp;BK$112&amp;"$"&amp;$B403))&lt;&gt;"",0)</f>
        <v>1</v>
      </c>
      <c r="BL403" s="80" cm="1">
        <f t="array" aca="1" ref="BL403" ca="1">_xlfn.IFS(BL404=1,0,TRIM(INDIRECT("ｄａｔａ!$"&amp;BL$112&amp;"$"&amp;$B403))="",1,TRIM(INDIRECT("ｄａｔａ!$"&amp;BL$112&amp;"$"&amp;$B403))&lt;&gt;"",0)</f>
        <v>1</v>
      </c>
      <c r="BM403" s="80" cm="1">
        <f t="array" aca="1" ref="BM403" ca="1">_xlfn.IFS(BM404=1,0,TRIM(INDIRECT("ｄａｔａ!$"&amp;BM$112&amp;"$"&amp;$B403))="",1,TRIM(INDIRECT("ｄａｔａ!$"&amp;BM$112&amp;"$"&amp;$B403))&lt;&gt;"",0)</f>
        <v>1</v>
      </c>
      <c r="BN403" s="80" cm="1">
        <f t="array" aca="1" ref="BN403" ca="1">_xlfn.IFS(BN404=1,0,TRIM(INDIRECT("ｄａｔａ!$"&amp;BN$112&amp;"$"&amp;$B403))="",1,TRIM(INDIRECT("ｄａｔａ!$"&amp;BN$112&amp;"$"&amp;$B403))&lt;&gt;"",0)</f>
        <v>1</v>
      </c>
      <c r="BO403" s="80" cm="1">
        <f t="array" aca="1" ref="BO403" ca="1">_xlfn.IFS(BO404=1,0,TRIM(INDIRECT("ｄａｔａ!$"&amp;BO$112&amp;"$"&amp;$B403))="",1,TRIM(INDIRECT("ｄａｔａ!$"&amp;BO$112&amp;"$"&amp;$B403))&lt;&gt;"",0)</f>
        <v>1</v>
      </c>
      <c r="BP403" s="80" cm="1">
        <f t="array" aca="1" ref="BP403" ca="1">_xlfn.IFS(BP404=1,0,TRIM(INDIRECT("ｄａｔａ!$"&amp;BP$112&amp;"$"&amp;$B403))="",1,TRIM(INDIRECT("ｄａｔａ!$"&amp;BP$112&amp;"$"&amp;$B403))&lt;&gt;"",0)</f>
        <v>1</v>
      </c>
    </row>
    <row r="404" spans="1:68" x14ac:dyDescent="0.2">
      <c r="B404" s="80">
        <f>VLOOKUP($A401,$A$11:$B$110,2,FALSE)</f>
        <v>79</v>
      </c>
      <c r="C404" s="80" t="s">
        <v>2430</v>
      </c>
      <c r="D404" s="80" cm="1">
        <f t="array" aca="1" ref="D404" ca="1">IF(ISERROR(INDIRECT("ｄａｔａ!$"&amp;D$112&amp;"$"&amp;$B404)),1,0)</f>
        <v>0</v>
      </c>
      <c r="F404" s="80" cm="1">
        <f t="array" aca="1" ref="F404" ca="1">IF(ISERROR(INDIRECT("ｄａｔａ!$"&amp;F$112&amp;"$"&amp;$B404)),1,0)</f>
        <v>0</v>
      </c>
      <c r="G404" s="80" cm="1">
        <f t="array" aca="1" ref="G404" ca="1">IF(ISERROR(INDIRECT("ｄａｔａ!$"&amp;G$112&amp;"$"&amp;$B404)),1,0)</f>
        <v>0</v>
      </c>
      <c r="H404" s="80" cm="1">
        <f t="array" aca="1" ref="H404" ca="1">IF(ISERROR(INDIRECT("ｄａｔａ!$"&amp;H$112&amp;"$"&amp;$B404)),1,0)</f>
        <v>0</v>
      </c>
      <c r="I404" s="80" cm="1">
        <f t="array" aca="1" ref="I404" ca="1">IF(ISERROR(INDIRECT("ｄａｔａ!$"&amp;I$112&amp;"$"&amp;$B404)),1,0)</f>
        <v>0</v>
      </c>
      <c r="J404" s="80" cm="1">
        <f t="array" aca="1" ref="J404" ca="1">IF(ISERROR(INDIRECT("ｄａｔａ!$"&amp;J$112&amp;"$"&amp;$B404)),1,0)</f>
        <v>0</v>
      </c>
      <c r="K404" s="80" cm="1">
        <f t="array" aca="1" ref="K404" ca="1">IF(ISERROR(INDIRECT("ｄａｔａ!$"&amp;K$112&amp;"$"&amp;$B404)),1,0)</f>
        <v>0</v>
      </c>
      <c r="L404" s="80" cm="1">
        <f t="array" aca="1" ref="L404" ca="1">IF(ISERROR(INDIRECT("ｄａｔａ!$"&amp;L$112&amp;"$"&amp;$B404)),1,0)</f>
        <v>0</v>
      </c>
      <c r="M404" s="80" cm="1">
        <f t="array" aca="1" ref="M404" ca="1">IF(ISERROR(INDIRECT("ｄａｔａ!$"&amp;M$112&amp;"$"&amp;$B404)),1,0)</f>
        <v>0</v>
      </c>
      <c r="N404" s="80" cm="1">
        <f t="array" aca="1" ref="N404" ca="1">IF(ISERROR(INDIRECT("ｄａｔａ!$"&amp;N$112&amp;"$"&amp;$B404)),1,0)</f>
        <v>0</v>
      </c>
      <c r="O404" s="80" cm="1">
        <f t="array" aca="1" ref="O404" ca="1">IF(ISERROR(INDIRECT("ｄａｔａ!$"&amp;O$112&amp;"$"&amp;$B404)),1,0)</f>
        <v>0</v>
      </c>
      <c r="P404" s="80" cm="1">
        <f t="array" aca="1" ref="P404" ca="1">IF(ISERROR(INDIRECT("ｄａｔａ!$"&amp;P$112&amp;"$"&amp;$B404)),1,0)</f>
        <v>0</v>
      </c>
      <c r="Q404" s="80" cm="1">
        <f t="array" aca="1" ref="Q404" ca="1">IF(ISERROR(INDIRECT("ｄａｔａ!$"&amp;Q$112&amp;"$"&amp;$B404)),1,0)</f>
        <v>0</v>
      </c>
      <c r="R404" s="80" cm="1">
        <f t="array" aca="1" ref="R404" ca="1">IF(ISERROR(INDIRECT("ｄａｔａ!$"&amp;R$112&amp;"$"&amp;$B404)),1,0)</f>
        <v>0</v>
      </c>
      <c r="S404" s="80" cm="1">
        <f t="array" aca="1" ref="S404" ca="1">IF(ISERROR(INDIRECT("ｄａｔａ!$"&amp;S$112&amp;"$"&amp;$B404)),1,0)</f>
        <v>0</v>
      </c>
      <c r="T404" s="80" cm="1">
        <f t="array" aca="1" ref="T404" ca="1">IF(ISERROR(INDIRECT("ｄａｔａ!$"&amp;T$112&amp;"$"&amp;$B404)),1,0)</f>
        <v>0</v>
      </c>
      <c r="U404" s="80" cm="1">
        <f t="array" aca="1" ref="U404" ca="1">IF(ISERROR(INDIRECT("ｄａｔａ!$"&amp;U$112&amp;"$"&amp;$B404)),1,0)</f>
        <v>0</v>
      </c>
      <c r="V404" s="80" cm="1">
        <f t="array" aca="1" ref="V404" ca="1">IF(ISERROR(INDIRECT("ｄａｔａ!$"&amp;V$112&amp;"$"&amp;$B404)),1,0)</f>
        <v>0</v>
      </c>
      <c r="W404" s="80" cm="1">
        <f t="array" aca="1" ref="W404" ca="1">IF(ISERROR(INDIRECT("ｄａｔａ!$"&amp;W$112&amp;"$"&amp;$B404)),1,0)</f>
        <v>0</v>
      </c>
      <c r="X404" s="80">
        <f ca="1">IF(SUM($Y402:$AO402,$Y404:$AO404)&gt;0,1,0)</f>
        <v>0</v>
      </c>
      <c r="Y404" s="80" cm="1">
        <f t="array" aca="1" ref="Y404" ca="1">IF(ISERROR(INDIRECT("ｄａｔａ!$"&amp;Y$112&amp;"$"&amp;$B404)),1,0)</f>
        <v>0</v>
      </c>
      <c r="Z404" s="80" cm="1">
        <f t="array" aca="1" ref="Z404" ca="1">IF(ISERROR(INDIRECT("ｄａｔａ!$"&amp;Z$112&amp;"$"&amp;$B404)),1,0)</f>
        <v>0</v>
      </c>
      <c r="AA404" s="80" cm="1">
        <f t="array" aca="1" ref="AA404" ca="1">IF(ISERROR(INDIRECT("ｄａｔａ!$"&amp;AA$112&amp;"$"&amp;$B404)),1,0)</f>
        <v>0</v>
      </c>
      <c r="AB404" s="80" cm="1">
        <f t="array" aca="1" ref="AB404" ca="1">IF(ISERROR(INDIRECT("ｄａｔａ!$"&amp;AB$112&amp;"$"&amp;$B404)),1,0)</f>
        <v>0</v>
      </c>
      <c r="AC404" s="80" cm="1">
        <f t="array" aca="1" ref="AC404" ca="1">IF(ISERROR(INDIRECT("ｄａｔａ!$"&amp;AC$112&amp;"$"&amp;$B404)),1,0)</f>
        <v>0</v>
      </c>
      <c r="AD404" s="80" cm="1">
        <f t="array" aca="1" ref="AD404" ca="1">IF(ISERROR(INDIRECT("ｄａｔａ!$"&amp;AD$112&amp;"$"&amp;$B404)),1,0)</f>
        <v>0</v>
      </c>
      <c r="AE404" s="80" cm="1">
        <f t="array" aca="1" ref="AE404" ca="1">IF(ISERROR(INDIRECT("ｄａｔａ!$"&amp;AE$112&amp;"$"&amp;$B404)),1,0)</f>
        <v>0</v>
      </c>
      <c r="AF404" s="80" cm="1">
        <f t="array" aca="1" ref="AF404" ca="1">IF(ISERROR(INDIRECT("ｄａｔａ!$"&amp;AF$112&amp;"$"&amp;$B404)),1,0)</f>
        <v>0</v>
      </c>
      <c r="AG404" s="80" cm="1">
        <f t="array" aca="1" ref="AG404" ca="1">IF(ISERROR(INDIRECT("ｄａｔａ!$"&amp;AG$112&amp;"$"&amp;$B404)),1,0)</f>
        <v>0</v>
      </c>
      <c r="AH404" s="80" cm="1">
        <f t="array" aca="1" ref="AH404" ca="1">IF(ISERROR(INDIRECT("ｄａｔａ!$"&amp;AH$112&amp;"$"&amp;$B404)),1,0)</f>
        <v>0</v>
      </c>
      <c r="AI404" s="80" cm="1">
        <f t="array" aca="1" ref="AI404" ca="1">IF(ISERROR(INDIRECT("ｄａｔａ!$"&amp;AI$112&amp;"$"&amp;$B404)),1,0)</f>
        <v>0</v>
      </c>
      <c r="AJ404" s="80" cm="1">
        <f t="array" aca="1" ref="AJ404" ca="1">IF(ISERROR(INDIRECT("ｄａｔａ!$"&amp;AJ$112&amp;"$"&amp;$B404)),1,0)</f>
        <v>0</v>
      </c>
      <c r="AK404" s="80" cm="1">
        <f t="array" aca="1" ref="AK404" ca="1">IF(ISERROR(INDIRECT("ｄａｔａ!$"&amp;AK$112&amp;"$"&amp;$B404)),1,0)</f>
        <v>0</v>
      </c>
      <c r="AL404" s="80" cm="1">
        <f t="array" aca="1" ref="AL404" ca="1">IF(ISERROR(INDIRECT("ｄａｔａ!$"&amp;AL$112&amp;"$"&amp;$B404)),1,0)</f>
        <v>0</v>
      </c>
      <c r="AM404" s="80" cm="1">
        <f t="array" aca="1" ref="AM404" ca="1">IF(ISERROR(INDIRECT("ｄａｔａ!$"&amp;AM$112&amp;"$"&amp;$B404)),1,0)</f>
        <v>0</v>
      </c>
      <c r="AN404" s="80" cm="1">
        <f t="array" aca="1" ref="AN404" ca="1">IF(ISERROR(INDIRECT("ｄａｔａ!$"&amp;AN$112&amp;"$"&amp;$B404)),1,0)</f>
        <v>0</v>
      </c>
      <c r="AO404" s="80" cm="1">
        <f t="array" aca="1" ref="AO404" ca="1">IF(ISERROR(INDIRECT("ｄａｔａ!$"&amp;AO$112&amp;"$"&amp;$B404)),1,0)</f>
        <v>0</v>
      </c>
      <c r="AP404" s="80">
        <f ca="1">IF(SUM($AQ402:$AZ402,$AQ404:$AZ404)&gt;0,1,0)</f>
        <v>0</v>
      </c>
      <c r="AQ404" s="80" cm="1">
        <f t="array" aca="1" ref="AQ404" ca="1">IF(ISERROR(INDIRECT("ｄａｔａ!$"&amp;AQ$112&amp;"$"&amp;$B404)),1,0)</f>
        <v>0</v>
      </c>
      <c r="AR404" s="80" cm="1">
        <f t="array" aca="1" ref="AR404" ca="1">IF(ISERROR(INDIRECT("ｄａｔａ!$"&amp;AR$112&amp;"$"&amp;$B404)),1,0)</f>
        <v>0</v>
      </c>
      <c r="AS404" s="80" cm="1">
        <f t="array" aca="1" ref="AS404" ca="1">IF(ISERROR(INDIRECT("ｄａｔａ!$"&amp;AS$112&amp;"$"&amp;$B404)),1,0)</f>
        <v>0</v>
      </c>
      <c r="AT404" s="80" cm="1">
        <f t="array" aca="1" ref="AT404" ca="1">IF(ISERROR(INDIRECT("ｄａｔａ!$"&amp;AT$112&amp;"$"&amp;$B404)),1,0)</f>
        <v>0</v>
      </c>
      <c r="AU404" s="80" cm="1">
        <f t="array" aca="1" ref="AU404" ca="1">IF(ISERROR(INDIRECT("ｄａｔａ!$"&amp;AU$112&amp;"$"&amp;$B404)),1,0)</f>
        <v>0</v>
      </c>
      <c r="AV404" s="80" cm="1">
        <f t="array" aca="1" ref="AV404" ca="1">IF(ISERROR(INDIRECT("ｄａｔａ!$"&amp;AV$112&amp;"$"&amp;$B404)),1,0)</f>
        <v>0</v>
      </c>
      <c r="AW404" s="80" cm="1">
        <f t="array" aca="1" ref="AW404" ca="1">IF(ISERROR(INDIRECT("ｄａｔａ!$"&amp;AW$112&amp;"$"&amp;$B404)),1,0)</f>
        <v>0</v>
      </c>
      <c r="AX404" s="80" cm="1">
        <f t="array" aca="1" ref="AX404" ca="1">IF(ISERROR(INDIRECT("ｄａｔａ!$"&amp;AX$112&amp;"$"&amp;$B404)),1,0)</f>
        <v>0</v>
      </c>
      <c r="AY404" s="80" cm="1">
        <f t="array" aca="1" ref="AY404" ca="1">IF(ISERROR(INDIRECT("ｄａｔａ!$"&amp;AY$112&amp;"$"&amp;$B404)),1,0)</f>
        <v>0</v>
      </c>
      <c r="AZ404" s="80" cm="1">
        <f t="array" aca="1" ref="AZ404" ca="1">IF(ISERROR(INDIRECT("ｄａｔａ!$"&amp;AZ$112&amp;"$"&amp;$B404)),1,0)</f>
        <v>0</v>
      </c>
      <c r="BA404" s="80">
        <f ca="1">IF(SUM($BB402:$BP402,$BB404:$BP404)&gt;0,1,0)</f>
        <v>0</v>
      </c>
      <c r="BB404" s="80" cm="1">
        <f t="array" aca="1" ref="BB404" ca="1">IF(ISERROR(INDIRECT("ｄａｔａ!$"&amp;BB$112&amp;"$"&amp;$B404)),1,0)</f>
        <v>0</v>
      </c>
      <c r="BC404" s="80" cm="1">
        <f t="array" aca="1" ref="BC404" ca="1">IF(ISERROR(INDIRECT("ｄａｔａ!$"&amp;BC$112&amp;"$"&amp;$B404)),1,0)</f>
        <v>0</v>
      </c>
      <c r="BD404" s="80" cm="1">
        <f t="array" aca="1" ref="BD404" ca="1">IF(ISERROR(INDIRECT("ｄａｔａ!$"&amp;BD$112&amp;"$"&amp;$B404)),1,0)</f>
        <v>0</v>
      </c>
      <c r="BE404" s="80" cm="1">
        <f t="array" aca="1" ref="BE404" ca="1">IF(ISERROR(INDIRECT("ｄａｔａ!$"&amp;BE$112&amp;"$"&amp;$B404)),1,0)</f>
        <v>0</v>
      </c>
      <c r="BF404" s="80" cm="1">
        <f t="array" aca="1" ref="BF404" ca="1">IF(ISERROR(INDIRECT("ｄａｔａ!$"&amp;BF$112&amp;"$"&amp;$B404)),1,0)</f>
        <v>0</v>
      </c>
      <c r="BG404" s="80" cm="1">
        <f t="array" aca="1" ref="BG404" ca="1">IF(ISERROR(INDIRECT("ｄａｔａ!$"&amp;BG$112&amp;"$"&amp;$B404)),1,0)</f>
        <v>0</v>
      </c>
      <c r="BH404" s="80" cm="1">
        <f t="array" aca="1" ref="BH404" ca="1">IF(ISERROR(INDIRECT("ｄａｔａ!$"&amp;BH$112&amp;"$"&amp;$B404)),1,0)</f>
        <v>0</v>
      </c>
      <c r="BI404" s="80" cm="1">
        <f t="array" aca="1" ref="BI404" ca="1">IF(ISERROR(INDIRECT("ｄａｔａ!$"&amp;BI$112&amp;"$"&amp;$B404)),1,0)</f>
        <v>0</v>
      </c>
      <c r="BJ404" s="80" cm="1">
        <f t="array" aca="1" ref="BJ404" ca="1">IF(ISERROR(INDIRECT("ｄａｔａ!$"&amp;BJ$112&amp;"$"&amp;$B404)),1,0)</f>
        <v>0</v>
      </c>
      <c r="BK404" s="80" cm="1">
        <f t="array" aca="1" ref="BK404" ca="1">IF(ISERROR(INDIRECT("ｄａｔａ!$"&amp;BK$112&amp;"$"&amp;$B404)),1,0)</f>
        <v>0</v>
      </c>
      <c r="BL404" s="80" cm="1">
        <f t="array" aca="1" ref="BL404" ca="1">IF(ISERROR(INDIRECT("ｄａｔａ!$"&amp;BL$112&amp;"$"&amp;$B404)),1,0)</f>
        <v>0</v>
      </c>
      <c r="BM404" s="80" cm="1">
        <f t="array" aca="1" ref="BM404" ca="1">IF(ISERROR(INDIRECT("ｄａｔａ!$"&amp;BM$112&amp;"$"&amp;$B404)),1,0)</f>
        <v>0</v>
      </c>
      <c r="BN404" s="80" cm="1">
        <f t="array" aca="1" ref="BN404" ca="1">IF(ISERROR(INDIRECT("ｄａｔａ!$"&amp;BN$112&amp;"$"&amp;$B404)),1,0)</f>
        <v>0</v>
      </c>
      <c r="BO404" s="80" cm="1">
        <f t="array" aca="1" ref="BO404" ca="1">IF(ISERROR(INDIRECT("ｄａｔａ!$"&amp;BO$112&amp;"$"&amp;$B404)),1,0)</f>
        <v>0</v>
      </c>
      <c r="BP404" s="80" cm="1">
        <f t="array" aca="1" ref="BP404" ca="1">IF(ISERROR(INDIRECT("ｄａｔａ!$"&amp;BP$112&amp;"$"&amp;$B404)),1,0)</f>
        <v>0</v>
      </c>
    </row>
    <row r="405" spans="1:68" x14ac:dyDescent="0.2">
      <c r="A405" s="80" t="s">
        <v>2391</v>
      </c>
      <c r="B405" s="80">
        <f>VLOOKUP($A405,$A$11:$B$110,2,FALSE)</f>
        <v>80</v>
      </c>
      <c r="C405" s="80" t="s">
        <v>2435</v>
      </c>
      <c r="D405" s="80" cm="1">
        <f t="array" aca="1" ref="D405" ca="1">_xlfn.IFS(D406=1,0,D407=1,0,AND(INDIRECT("ｄａｔａ!$"&amp;D$112&amp;"$"&amp;$B405)&lt;=INDIRECT("kikan!$Q$11"),INDIRECT("ｄａｔａ!$"&amp;D$112&amp;"$"&amp;$B405)&gt;=INDIRECT("kikan!$K$11")),0,TRUE,1)</f>
        <v>0</v>
      </c>
      <c r="F405" s="80">
        <v>0</v>
      </c>
      <c r="G405" s="80">
        <v>0</v>
      </c>
      <c r="H405" s="80">
        <v>0</v>
      </c>
      <c r="I405" s="80" cm="1">
        <f t="array" aca="1" ref="I405" ca="1">_xlfn.IFS(I406=1,0,I407=1,0,INDIRECT("ｄａｔａ!$"&amp;I$112&amp;"$"&amp;$B405)&gt;=INDIRECT("kikan!$I$11"),0,TRUE,1)</f>
        <v>0</v>
      </c>
      <c r="J405" s="80" cm="1">
        <f t="array" aca="1" ref="J405" ca="1">_xlfn.IFS(D408=1,0,I405=1,0,J406=1,0,I407=1,0,J407=1,0,INDIRECT("ｄａｔａ!$"&amp;I$112&amp;"$"&amp;$B405)&gt;INDIRECT("kikan!$I$11"),0,INDIRECT("ｄａｔａ!$"&amp;J$112&amp;"$"&amp;$B405)&gt;=INDIRECT("ｄａｔａ!$"&amp;D$112&amp;"$"&amp;$B405),0,TRUE,1)</f>
        <v>0</v>
      </c>
      <c r="K405" s="80" cm="1">
        <f t="array" aca="1" ref="K405" ca="1">_xlfn.IFS(K406=1,0,K407=1,0,AND(INDIRECT("ｄａｔａ!$"&amp;K$112&amp;"$"&amp;$B406)&gt;0,INDIRECT("ｄａｔａ!$"&amp;K$112&amp;"$"&amp;$B406)&lt;10000),0,TRUE,1)</f>
        <v>0</v>
      </c>
      <c r="L405" s="80" cm="1">
        <f t="array" aca="1" ref="L405" ca="1">_xlfn.IFS(L406=1,0,L407=1,0,INDIRECT("ｄａｔａ!$"&amp;L$112&amp;"$"&amp;$B405)&lt;20000,1,TRUE,0)</f>
        <v>0</v>
      </c>
      <c r="M405" s="80">
        <v>0</v>
      </c>
      <c r="N405" s="80">
        <v>0</v>
      </c>
      <c r="O405" s="80" cm="1">
        <f t="array" aca="1" ref="O405" ca="1">_xlfn.IFS(O408=1,0,INDIRECT("ｄａｔａ!$"&amp;O$112&amp;"$"&amp;$B406)=4,1,TRUE,0)</f>
        <v>0</v>
      </c>
      <c r="P405" s="80" cm="1">
        <f t="array" aca="1" ref="P405" ca="1">_xlfn.IFS(P408=1,0,AND(INDIRECT("ｄａｔａ!$"&amp;P$112&amp;"$"&amp;$B406)&lt;=3,INDIRECT("ｄａｔａ!$"&amp;P$112&amp;"$"&amp;$B406)&gt;0),1,TRUE,0)</f>
        <v>0</v>
      </c>
      <c r="Q405" s="80" cm="1">
        <f t="array" aca="1" ref="Q405" ca="1">_xlfn.IFS(Q408=1,0,INDIRECT("ｄａｔａ!$"&amp;Q$112&amp;"$"&amp;$B405)=1,1,TRUE,0)</f>
        <v>0</v>
      </c>
      <c r="R405" s="80">
        <v>0</v>
      </c>
      <c r="S405" s="80">
        <v>0</v>
      </c>
      <c r="T405" s="80">
        <v>0</v>
      </c>
      <c r="U405" s="80">
        <v>0</v>
      </c>
      <c r="V405" s="80">
        <v>0</v>
      </c>
      <c r="W405" s="80">
        <v>0</v>
      </c>
      <c r="X405" s="80">
        <f ca="1">IF(AND(SUM($Y405:$AO405)=0,17-SUM($Y407:$AO407)&gt;1),1,0)</f>
        <v>0</v>
      </c>
      <c r="Y405" s="80" cm="1">
        <f t="array" aca="1" ref="Y405" ca="1">_xlfn.IFS(Y408=1,0,INDIRECT("ｄａｔａ!$"&amp;Y$112&amp;"$"&amp;$B405)=2,1,TRUE,0)</f>
        <v>0</v>
      </c>
      <c r="Z405" s="80" cm="1">
        <f t="array" aca="1" ref="Z405" ca="1">_xlfn.IFS(Z408=1,0,INDIRECT("ｄａｔａ!$"&amp;Z$112&amp;"$"&amp;$B405)=2,1,TRUE,0)</f>
        <v>0</v>
      </c>
      <c r="AA405" s="80" cm="1">
        <f t="array" aca="1" ref="AA405" ca="1">_xlfn.IFS(AA408=1,0,INDIRECT("ｄａｔａ!$"&amp;AA$112&amp;"$"&amp;$B405)=2,1,TRUE,0)</f>
        <v>0</v>
      </c>
      <c r="AB405" s="80" cm="1">
        <f t="array" aca="1" ref="AB405" ca="1">_xlfn.IFS(AB408=1,0,INDIRECT("ｄａｔａ!$"&amp;AB$112&amp;"$"&amp;$B405)=2,1,TRUE,0)</f>
        <v>0</v>
      </c>
      <c r="AC405" s="80" cm="1">
        <f t="array" aca="1" ref="AC405" ca="1">_xlfn.IFS(AC408=1,0,INDIRECT("ｄａｔａ!$"&amp;AC$112&amp;"$"&amp;$B405)=2,1,TRUE,0)</f>
        <v>0</v>
      </c>
      <c r="AD405" s="80" cm="1">
        <f t="array" aca="1" ref="AD405" ca="1">_xlfn.IFS(AD408=1,0,INDIRECT("ｄａｔａ!$"&amp;AD$112&amp;"$"&amp;$B405)=2,1,TRUE,0)</f>
        <v>0</v>
      </c>
      <c r="AE405" s="80" cm="1">
        <f t="array" aca="1" ref="AE405" ca="1">_xlfn.IFS(AE408=1,0,INDIRECT("ｄａｔａ!$"&amp;AE$112&amp;"$"&amp;$B405)=2,1,TRUE,0)</f>
        <v>0</v>
      </c>
      <c r="AF405" s="80" cm="1">
        <f t="array" aca="1" ref="AF405" ca="1">_xlfn.IFS(AF408=1,0,INDIRECT("ｄａｔａ!$"&amp;AF$112&amp;"$"&amp;$B405)=2,1,TRUE,0)</f>
        <v>0</v>
      </c>
      <c r="AG405" s="80" cm="1">
        <f t="array" aca="1" ref="AG405" ca="1">_xlfn.IFS(AG408=1,0,INDIRECT("ｄａｔａ!$"&amp;AG$112&amp;"$"&amp;$B405)=2,1,TRUE,0)</f>
        <v>0</v>
      </c>
      <c r="AH405" s="80" cm="1">
        <f t="array" aca="1" ref="AH405" ca="1">_xlfn.IFS(AH408=1,0,INDIRECT("ｄａｔａ!$"&amp;AH$112&amp;"$"&amp;$B405)=2,1,TRUE,0)</f>
        <v>0</v>
      </c>
      <c r="AI405" s="80" cm="1">
        <f t="array" aca="1" ref="AI405" ca="1">_xlfn.IFS(AI408=1,0,INDIRECT("ｄａｔａ!$"&amp;AI$112&amp;"$"&amp;$B405)=2,1,TRUE,0)</f>
        <v>0</v>
      </c>
      <c r="AJ405" s="80" cm="1">
        <f t="array" aca="1" ref="AJ405" ca="1">_xlfn.IFS(AJ408=1,0,INDIRECT("ｄａｔａ!$"&amp;AJ$112&amp;"$"&amp;$B405)=2,1,TRUE,0)</f>
        <v>0</v>
      </c>
      <c r="AK405" s="80" cm="1">
        <f t="array" aca="1" ref="AK405" ca="1">_xlfn.IFS(AK408=1,0,INDIRECT("ｄａｔａ!$"&amp;AK$112&amp;"$"&amp;$B405)=2,1,TRUE,0)</f>
        <v>0</v>
      </c>
      <c r="AL405" s="80" cm="1">
        <f t="array" aca="1" ref="AL405" ca="1">_xlfn.IFS(AL408=1,0,INDIRECT("ｄａｔａ!$"&amp;AL$112&amp;"$"&amp;$B405)=2,1,TRUE,0)</f>
        <v>0</v>
      </c>
      <c r="AM405" s="80" cm="1">
        <f t="array" aca="1" ref="AM405" ca="1">_xlfn.IFS(AM408=1,0,INDIRECT("ｄａｔａ!$"&amp;AM$112&amp;"$"&amp;$B405)=2,1,TRUE,0)</f>
        <v>0</v>
      </c>
      <c r="AN405" s="80" cm="1">
        <f t="array" aca="1" ref="AN405" ca="1">_xlfn.IFS(AN408=1,0,INDIRECT("ｄａｔａ!$"&amp;AN$112&amp;"$"&amp;$B405)=2,1,TRUE,0)</f>
        <v>0</v>
      </c>
      <c r="AO405" s="80" cm="1">
        <f t="array" aca="1" ref="AO405" ca="1">_xlfn.IFS(AO408=1,0,INDIRECT("ｄａｔａ!$"&amp;AO$112&amp;"$"&amp;$B405)=2,1,TRUE,0)</f>
        <v>0</v>
      </c>
      <c r="AP405" s="80">
        <f ca="1">IF(AND(SUM($AQ405:$AZ405)=0,10-SUM($AQ407:$AZ407)&gt;1),1,0)</f>
        <v>0</v>
      </c>
      <c r="AQ405" s="80" cm="1">
        <f t="array" aca="1" ref="AQ405" ca="1">_xlfn.IFS(AQ408=1,0,INDIRECT("ｄａｔａ!$"&amp;AQ$112&amp;"$"&amp;$B405)=2,1,TRUE,0)</f>
        <v>0</v>
      </c>
      <c r="AR405" s="80" cm="1">
        <f t="array" aca="1" ref="AR405" ca="1">_xlfn.IFS(AR408=1,0,INDIRECT("ｄａｔａ!$"&amp;AR$112&amp;"$"&amp;$B405)=2,1,TRUE,0)</f>
        <v>0</v>
      </c>
      <c r="AS405" s="80" cm="1">
        <f t="array" aca="1" ref="AS405" ca="1">_xlfn.IFS(AS408=1,0,INDIRECT("ｄａｔａ!$"&amp;AS$112&amp;"$"&amp;$B405)=2,1,TRUE,0)</f>
        <v>0</v>
      </c>
      <c r="AT405" s="80" cm="1">
        <f t="array" aca="1" ref="AT405" ca="1">_xlfn.IFS(AT408=1,0,INDIRECT("ｄａｔａ!$"&amp;AT$112&amp;"$"&amp;$B405)=2,1,TRUE,0)</f>
        <v>0</v>
      </c>
      <c r="AU405" s="80" cm="1">
        <f t="array" aca="1" ref="AU405" ca="1">_xlfn.IFS(AU408=1,0,INDIRECT("ｄａｔａ!$"&amp;AU$112&amp;"$"&amp;$B405)=2,1,TRUE,0)</f>
        <v>0</v>
      </c>
      <c r="AV405" s="80" cm="1">
        <f t="array" aca="1" ref="AV405" ca="1">_xlfn.IFS(AV408=1,0,INDIRECT("ｄａｔａ!$"&amp;AV$112&amp;"$"&amp;$B405)=2,1,TRUE,0)</f>
        <v>0</v>
      </c>
      <c r="AW405" s="80" cm="1">
        <f t="array" aca="1" ref="AW405" ca="1">_xlfn.IFS(AW408=1,0,INDIRECT("ｄａｔａ!$"&amp;AW$112&amp;"$"&amp;$B405)=2,1,TRUE,0)</f>
        <v>0</v>
      </c>
      <c r="AX405" s="80" cm="1">
        <f t="array" aca="1" ref="AX405" ca="1">_xlfn.IFS(AX408=1,0,INDIRECT("ｄａｔａ!$"&amp;AX$112&amp;"$"&amp;$B405)=2,1,TRUE,0)</f>
        <v>0</v>
      </c>
      <c r="AY405" s="80" cm="1">
        <f t="array" aca="1" ref="AY405" ca="1">_xlfn.IFS(AY408=1,0,INDIRECT("ｄａｔａ!$"&amp;AY$112&amp;"$"&amp;$B405)=2,1,TRUE,0)</f>
        <v>0</v>
      </c>
      <c r="AZ405" s="80" cm="1">
        <f t="array" aca="1" ref="AZ405" ca="1">_xlfn.IFS(AZ408=1,0,INDIRECT("ｄａｔａ!$"&amp;AZ$112&amp;"$"&amp;$B405)=2,1,TRUE,0)</f>
        <v>0</v>
      </c>
      <c r="BA405" s="80">
        <f ca="1">IF(AND(SUM($BB405:$BP405)=0,15-SUM($BB407:$BP407)&gt;1),1,0)</f>
        <v>0</v>
      </c>
      <c r="BB405" s="80" cm="1">
        <f t="array" aca="1" ref="BB405" ca="1">_xlfn.IFS(BB408=1,0,INDIRECT("ｄａｔａ!$"&amp;BB$112&amp;"$"&amp;$B405)=2,1,TRUE,0)</f>
        <v>0</v>
      </c>
      <c r="BC405" s="80" cm="1">
        <f t="array" aca="1" ref="BC405" ca="1">_xlfn.IFS(BC408=1,0,INDIRECT("ｄａｔａ!$"&amp;BC$112&amp;"$"&amp;$B405)=2,1,TRUE,0)</f>
        <v>0</v>
      </c>
      <c r="BD405" s="80" cm="1">
        <f t="array" aca="1" ref="BD405" ca="1">_xlfn.IFS(BD408=1,0,INDIRECT("ｄａｔａ!$"&amp;BD$112&amp;"$"&amp;$B405)=2,1,TRUE,0)</f>
        <v>0</v>
      </c>
      <c r="BE405" s="80" cm="1">
        <f t="array" aca="1" ref="BE405" ca="1">_xlfn.IFS(BE408=1,0,INDIRECT("ｄａｔａ!$"&amp;BE$112&amp;"$"&amp;$B405)=2,1,TRUE,0)</f>
        <v>0</v>
      </c>
      <c r="BF405" s="80" cm="1">
        <f t="array" aca="1" ref="BF405" ca="1">_xlfn.IFS(BF408=1,0,INDIRECT("ｄａｔａ!$"&amp;BF$112&amp;"$"&amp;$B405)=2,1,TRUE,0)</f>
        <v>0</v>
      </c>
      <c r="BG405" s="80" cm="1">
        <f t="array" aca="1" ref="BG405" ca="1">_xlfn.IFS(BG408=1,0,INDIRECT("ｄａｔａ!$"&amp;BG$112&amp;"$"&amp;$B405)=2,1,TRUE,0)</f>
        <v>0</v>
      </c>
      <c r="BH405" s="80" cm="1">
        <f t="array" aca="1" ref="BH405" ca="1">_xlfn.IFS(BH408=1,0,INDIRECT("ｄａｔａ!$"&amp;BH$112&amp;"$"&amp;$B405)=2,1,TRUE,0)</f>
        <v>0</v>
      </c>
      <c r="BI405" s="80" cm="1">
        <f t="array" aca="1" ref="BI405" ca="1">_xlfn.IFS(BI408=1,0,INDIRECT("ｄａｔａ!$"&amp;BI$112&amp;"$"&amp;$B405)=2,1,TRUE,0)</f>
        <v>0</v>
      </c>
      <c r="BJ405" s="80" cm="1">
        <f t="array" aca="1" ref="BJ405" ca="1">_xlfn.IFS(BJ408=1,0,INDIRECT("ｄａｔａ!$"&amp;BJ$112&amp;"$"&amp;$B405)=2,1,TRUE,0)</f>
        <v>0</v>
      </c>
      <c r="BK405" s="80" cm="1">
        <f t="array" aca="1" ref="BK405" ca="1">_xlfn.IFS(BK408=1,0,INDIRECT("ｄａｔａ!$"&amp;BK$112&amp;"$"&amp;$B405)=2,1,TRUE,0)</f>
        <v>0</v>
      </c>
      <c r="BL405" s="80" cm="1">
        <f t="array" aca="1" ref="BL405" ca="1">_xlfn.IFS(BL408=1,0,INDIRECT("ｄａｔａ!$"&amp;BL$112&amp;"$"&amp;$B405)=2,1,TRUE,0)</f>
        <v>0</v>
      </c>
      <c r="BM405" s="80" cm="1">
        <f t="array" aca="1" ref="BM405" ca="1">_xlfn.IFS(BM408=1,0,INDIRECT("ｄａｔａ!$"&amp;BM$112&amp;"$"&amp;$B405)=2,1,TRUE,0)</f>
        <v>0</v>
      </c>
      <c r="BN405" s="80" cm="1">
        <f t="array" aca="1" ref="BN405" ca="1">_xlfn.IFS(BN408=1,0,INDIRECT("ｄａｔａ!$"&amp;BN$112&amp;"$"&amp;$B405)=2,1,TRUE,0)</f>
        <v>0</v>
      </c>
      <c r="BO405" s="80" cm="1">
        <f t="array" aca="1" ref="BO405" ca="1">_xlfn.IFS(BO408=1,0,INDIRECT("ｄａｔａ!$"&amp;BO$112&amp;"$"&amp;$B405)=2,1,TRUE,0)</f>
        <v>0</v>
      </c>
      <c r="BP405" s="80" cm="1">
        <f t="array" aca="1" ref="BP405" ca="1">_xlfn.IFS(BP408=1,0,INDIRECT("ｄａｔａ!$"&amp;BP$112&amp;"$"&amp;$B405)=2,1,TRUE,0)</f>
        <v>0</v>
      </c>
    </row>
    <row r="406" spans="1:68" x14ac:dyDescent="0.2">
      <c r="B406" s="80">
        <f>VLOOKUP($A405,$A$11:$B$110,2,FALSE)</f>
        <v>80</v>
      </c>
      <c r="C406" s="80" t="s">
        <v>2437</v>
      </c>
      <c r="D406" s="80" cm="1">
        <f t="array" aca="1" ref="D406" ca="1">_xlfn.IFS(D407=1,0,AND(ISNUMBER(INDIRECT("ｄａｔａ!$"&amp;D$112&amp;"$"&amp;$B406)),INDIRECT("ｄａｔａ!$"&amp;D$112&amp;"$"&amp;$B406)&lt;=12,INDIRECT("ｄａｔａ!$"&amp;D$112&amp;"$"&amp;$B406)&gt;=1),0,TRUE,1)</f>
        <v>1</v>
      </c>
      <c r="F406" s="80">
        <v>0</v>
      </c>
      <c r="G406" s="80">
        <v>0</v>
      </c>
      <c r="H406" s="80">
        <v>0</v>
      </c>
      <c r="I406" s="80" cm="1">
        <f t="array" aca="1" ref="I406" ca="1">_xlfn.IFS(I407=1,0,AND(ISNUMBER(INDIRECT("ｄａｔａ!$"&amp;I$112&amp;"$"&amp;$B406)),LEN(INDIRECT("ｄａｔａ!$"&amp;I$112&amp;"$"&amp;$B406))=4),0,TRUE,1)</f>
        <v>0</v>
      </c>
      <c r="J406" s="80" cm="1">
        <f t="array" aca="1" ref="J406" ca="1">_xlfn.IFS(J407=1,0,AND(ISNUMBER(INDIRECT("ｄａｔａ!$"&amp;J$112&amp;"$"&amp;$B406)),INDIRECT("ｄａｔａ!$"&amp;J$112&amp;"$"&amp;$B406)&lt;=12,INDIRECT("ｄａｔａ!$"&amp;J$112&amp;"$"&amp;$B406)&gt;=1),0,TRUE,1)</f>
        <v>0</v>
      </c>
      <c r="K406" s="80" cm="1">
        <f t="array" aca="1" ref="K406" ca="1">_xlfn.IFS(K407=1,0,ISNUMBER(INDIRECT("ｄａｔａ!$"&amp;K$112&amp;"$"&amp;$B406)),0,TRUE,1)</f>
        <v>0</v>
      </c>
      <c r="L406" s="80" cm="1">
        <f t="array" aca="1" ref="L406" ca="1">_xlfn.IFS(L407=1,0,AND(ISNUMBER(INDIRECT("ｄａｔａ!$"&amp;L$112&amp;"$"&amp;$B406)),INDIRECT("ｄａｔａ!$"&amp;L$112&amp;"$"&amp;$B406)&gt;0),0,TRUE,1)</f>
        <v>0</v>
      </c>
      <c r="M406" s="80" cm="1">
        <f t="array" aca="1" ref="M406" ca="1">_xlfn.IFS(M407=1,0,AND(INDIRECT("ｄａｔａ!$"&amp;M$112&amp;"$"&amp;$B406)&lt;=5,INDIRECT("ｄａｔａ!$"&amp;M$112&amp;"$"&amp;$B406)&gt;0),0,TRUE,1)</f>
        <v>0</v>
      </c>
      <c r="N406" s="80" cm="1">
        <f t="array" aca="1" ref="N406" ca="1">_xlfn.IFS(N407=1,0,AND(INDIRECT("ｄａｔａ!$"&amp;N$112&amp;"$"&amp;$B406)&lt;=2,INDIRECT("ｄａｔａ!$"&amp;N$112&amp;"$"&amp;$B406)&gt;0),0,TRUE,1)</f>
        <v>0</v>
      </c>
      <c r="O406" s="80" cm="1">
        <f t="array" aca="1" ref="O406" ca="1">_xlfn.IFS(O407=1,0,AND(INDIRECT("ｄａｔａ!$"&amp;O$112&amp;"$"&amp;$B406)&lt;=4,INDIRECT("ｄａｔａ!$"&amp;O$112&amp;"$"&amp;$B406)&gt;0),0,TRUE,1)</f>
        <v>0</v>
      </c>
      <c r="P406" s="80" cm="1">
        <f t="array" aca="1" ref="P406" ca="1">_xlfn.IFS(P407=1,0,AND(INDIRECT("ｄａｔａ!$"&amp;P$112&amp;"$"&amp;$B406)&lt;=3,INDIRECT("ｄａｔａ!$"&amp;P$112&amp;"$"&amp;$B406)&gt;0),0,TRUE,1)</f>
        <v>0</v>
      </c>
      <c r="Q406" s="80" cm="1">
        <f t="array" aca="1" ref="Q406" ca="1">_xlfn.IFS(Q407=1,0,AND(INDIRECT("ｄａｔａ!$"&amp;Q$112&amp;"$"&amp;$B406)&lt;=2,INDIRECT("ｄａｔａ!$"&amp;Q$112&amp;"$"&amp;$B406)&gt;0),0,TRUE,1)</f>
        <v>0</v>
      </c>
      <c r="R406" s="80" cm="1">
        <f t="array" aca="1" ref="R406" ca="1">_xlfn.IFS(R407=1,0,AND(INDIRECT("ｄａｔａ!$"&amp;R$112&amp;"$"&amp;$B406)&lt;=10,INDIRECT("ｄａｔａ!$"&amp;R$112&amp;"$"&amp;$B406)&gt;0),0,TRUE,1)</f>
        <v>0</v>
      </c>
      <c r="S406" s="80" cm="1">
        <f t="array" aca="1" ref="S406" ca="1">_xlfn.IFS(S407=1,0,AND(INDIRECT("ｄａｔａ!$"&amp;S$112&amp;"$"&amp;$B406)&lt;=5,INDIRECT("ｄａｔａ!$"&amp;S$112&amp;"$"&amp;$B406)&gt;0),0,TRUE,1)</f>
        <v>0</v>
      </c>
      <c r="T406" s="80" cm="1">
        <f t="array" aca="1" ref="T406" ca="1">_xlfn.IFS(T407=1,0,AND(INDIRECT("ｄａｔａ!$"&amp;T$112&amp;"$"&amp;$B406)&lt;=9,INDIRECT("ｄａｔａ!$"&amp;T$112&amp;"$"&amp;$B406)&gt;0),0,TRUE,1)</f>
        <v>0</v>
      </c>
      <c r="U406" s="80" cm="1">
        <f t="array" aca="1" ref="U406" ca="1">_xlfn.IFS(U407=1,0,ISNUMBER(INDIRECT("ｄａｔａ!$"&amp;U$112&amp;"$"&amp;$B406)),0,TRUE,1)</f>
        <v>0</v>
      </c>
      <c r="V406" s="80" cm="1">
        <f t="array" aca="1" ref="V406" ca="1">_xlfn.IFS(V407=1,0,AND(INDIRECT("ｄａｔａ!$"&amp;V$112&amp;"$"&amp;$B406)&lt;=4,INDIRECT("ｄａｔａ!$"&amp;V$112&amp;"$"&amp;$B406)&gt;0),0,TRUE,1)</f>
        <v>0</v>
      </c>
      <c r="W406" s="80" cm="1">
        <f t="array" aca="1" ref="W406" ca="1">_xlfn.IFS(W407=1,0,AND(INDIRECT("ｄａｔａ!$"&amp;W$112&amp;"$"&amp;$B406)&lt;=2,INDIRECT("ｄａｔａ!$"&amp;W$112&amp;"$"&amp;$B406)&gt;0),0,TRUE,1)</f>
        <v>0</v>
      </c>
      <c r="X406" s="80">
        <f ca="1">IF(SUM($Y405:$AO405)&gt;1,1,0)</f>
        <v>0</v>
      </c>
      <c r="Y406" s="80" cm="1">
        <f t="array" aca="1" ref="Y406" ca="1">_xlfn.IFS(Y408=1,0,Y407=1,0,AND(INDIRECT("ｄａｔａ!$"&amp;Y$112&amp;"$"&amp;$B406)&lt;=2,INDIRECT("ｄａｔａ!$"&amp;Y$112&amp;"$"&amp;$B406)&gt;0),0,TRUE,1)</f>
        <v>0</v>
      </c>
      <c r="Z406" s="80" cm="1">
        <f t="array" aca="1" ref="Z406" ca="1">_xlfn.IFS(Z408=1,0,Z407=1,0,AND(INDIRECT("ｄａｔａ!$"&amp;Z$112&amp;"$"&amp;$B406)&lt;=2,INDIRECT("ｄａｔａ!$"&amp;Z$112&amp;"$"&amp;$B406)&gt;0),0,TRUE,1)</f>
        <v>0</v>
      </c>
      <c r="AA406" s="80" cm="1">
        <f t="array" aca="1" ref="AA406" ca="1">_xlfn.IFS(AA408=1,0,AA407=1,0,AND(INDIRECT("ｄａｔａ!$"&amp;AA$112&amp;"$"&amp;$B406)&lt;=2,INDIRECT("ｄａｔａ!$"&amp;AA$112&amp;"$"&amp;$B406)&gt;0),0,TRUE,1)</f>
        <v>0</v>
      </c>
      <c r="AB406" s="80" cm="1">
        <f t="array" aca="1" ref="AB406" ca="1">_xlfn.IFS(AB408=1,0,AB407=1,0,AND(INDIRECT("ｄａｔａ!$"&amp;AB$112&amp;"$"&amp;$B406)&lt;=2,INDIRECT("ｄａｔａ!$"&amp;AB$112&amp;"$"&amp;$B406)&gt;0),0,TRUE,1)</f>
        <v>0</v>
      </c>
      <c r="AC406" s="80" cm="1">
        <f t="array" aca="1" ref="AC406" ca="1">_xlfn.IFS(AC408=1,0,AC407=1,0,AND(INDIRECT("ｄａｔａ!$"&amp;AC$112&amp;"$"&amp;$B406)&lt;=2,INDIRECT("ｄａｔａ!$"&amp;AC$112&amp;"$"&amp;$B406)&gt;0),0,TRUE,1)</f>
        <v>0</v>
      </c>
      <c r="AD406" s="80" cm="1">
        <f t="array" aca="1" ref="AD406" ca="1">_xlfn.IFS(AD408=1,0,AD407=1,0,AND(INDIRECT("ｄａｔａ!$"&amp;AD$112&amp;"$"&amp;$B406)&lt;=2,INDIRECT("ｄａｔａ!$"&amp;AD$112&amp;"$"&amp;$B406)&gt;0),0,TRUE,1)</f>
        <v>0</v>
      </c>
      <c r="AE406" s="80" cm="1">
        <f t="array" aca="1" ref="AE406" ca="1">_xlfn.IFS(AE408=1,0,AE407=1,0,AND(INDIRECT("ｄａｔａ!$"&amp;AE$112&amp;"$"&amp;$B406)&lt;=2,INDIRECT("ｄａｔａ!$"&amp;AE$112&amp;"$"&amp;$B406)&gt;0),0,TRUE,1)</f>
        <v>0</v>
      </c>
      <c r="AF406" s="80" cm="1">
        <f t="array" aca="1" ref="AF406" ca="1">_xlfn.IFS(AF408=1,0,AF407=1,0,AND(INDIRECT("ｄａｔａ!$"&amp;AF$112&amp;"$"&amp;$B406)&lt;=2,INDIRECT("ｄａｔａ!$"&amp;AF$112&amp;"$"&amp;$B406)&gt;0),0,TRUE,1)</f>
        <v>0</v>
      </c>
      <c r="AG406" s="80" cm="1">
        <f t="array" aca="1" ref="AG406" ca="1">_xlfn.IFS(AG408=1,0,AG407=1,0,AND(INDIRECT("ｄａｔａ!$"&amp;AG$112&amp;"$"&amp;$B406)&lt;=2,INDIRECT("ｄａｔａ!$"&amp;AG$112&amp;"$"&amp;$B406)&gt;0),0,TRUE,1)</f>
        <v>0</v>
      </c>
      <c r="AH406" s="80" cm="1">
        <f t="array" aca="1" ref="AH406" ca="1">_xlfn.IFS(AH408=1,0,AH407=1,0,AND(INDIRECT("ｄａｔａ!$"&amp;AH$112&amp;"$"&amp;$B406)&lt;=2,INDIRECT("ｄａｔａ!$"&amp;AH$112&amp;"$"&amp;$B406)&gt;0),0,TRUE,1)</f>
        <v>0</v>
      </c>
      <c r="AI406" s="80" cm="1">
        <f t="array" aca="1" ref="AI406" ca="1">_xlfn.IFS(AI408=1,0,AI407=1,0,AND(INDIRECT("ｄａｔａ!$"&amp;AI$112&amp;"$"&amp;$B406)&lt;=2,INDIRECT("ｄａｔａ!$"&amp;AI$112&amp;"$"&amp;$B406)&gt;0),0,TRUE,1)</f>
        <v>0</v>
      </c>
      <c r="AJ406" s="80" cm="1">
        <f t="array" aca="1" ref="AJ406" ca="1">_xlfn.IFS(AJ408=1,0,AJ407=1,0,AND(INDIRECT("ｄａｔａ!$"&amp;AJ$112&amp;"$"&amp;$B406)&lt;=2,INDIRECT("ｄａｔａ!$"&amp;AJ$112&amp;"$"&amp;$B406)&gt;0),0,TRUE,1)</f>
        <v>0</v>
      </c>
      <c r="AK406" s="80" cm="1">
        <f t="array" aca="1" ref="AK406" ca="1">_xlfn.IFS(AK408=1,0,AK407=1,0,AND(INDIRECT("ｄａｔａ!$"&amp;AK$112&amp;"$"&amp;$B406)&lt;=2,INDIRECT("ｄａｔａ!$"&amp;AK$112&amp;"$"&amp;$B406)&gt;0),0,TRUE,1)</f>
        <v>0</v>
      </c>
      <c r="AL406" s="80" cm="1">
        <f t="array" aca="1" ref="AL406" ca="1">_xlfn.IFS(AL408=1,0,AL407=1,0,AND(INDIRECT("ｄａｔａ!$"&amp;AL$112&amp;"$"&amp;$B406)&lt;=2,INDIRECT("ｄａｔａ!$"&amp;AL$112&amp;"$"&amp;$B406)&gt;0),0,TRUE,1)</f>
        <v>0</v>
      </c>
      <c r="AM406" s="80" cm="1">
        <f t="array" aca="1" ref="AM406" ca="1">_xlfn.IFS(AM408=1,0,AM407=1,0,AND(INDIRECT("ｄａｔａ!$"&amp;AM$112&amp;"$"&amp;$B406)&lt;=2,INDIRECT("ｄａｔａ!$"&amp;AM$112&amp;"$"&amp;$B406)&gt;0),0,TRUE,1)</f>
        <v>0</v>
      </c>
      <c r="AN406" s="80" cm="1">
        <f t="array" aca="1" ref="AN406" ca="1">_xlfn.IFS(AN408=1,0,AN407=1,0,AND(INDIRECT("ｄａｔａ!$"&amp;AN$112&amp;"$"&amp;$B406)&lt;=2,INDIRECT("ｄａｔａ!$"&amp;AN$112&amp;"$"&amp;$B406)&gt;0),0,TRUE,1)</f>
        <v>0</v>
      </c>
      <c r="AO406" s="80" cm="1">
        <f t="array" aca="1" ref="AO406" ca="1">_xlfn.IFS(AO408=1,0,AO407=1,0,AND(INDIRECT("ｄａｔａ!$"&amp;AO$112&amp;"$"&amp;$B406)&lt;=2,INDIRECT("ｄａｔａ!$"&amp;AO$112&amp;"$"&amp;$B406)&gt;0),0,TRUE,1)</f>
        <v>0</v>
      </c>
      <c r="AP406" s="80">
        <f ca="1">IF(SUM($AQ405:$AZ405)&gt;1,1,0)</f>
        <v>0</v>
      </c>
      <c r="AQ406" s="80" cm="1">
        <f t="array" aca="1" ref="AQ406" ca="1">_xlfn.IFS(AQ408=1,0,AQ407=1,0,AND(INDIRECT("ｄａｔａ!$"&amp;AQ$112&amp;"$"&amp;$B406)&lt;=2,INDIRECT("ｄａｔａ!$"&amp;AQ$112&amp;"$"&amp;$B406)&gt;0),0,TRUE,1)</f>
        <v>0</v>
      </c>
      <c r="AR406" s="80" cm="1">
        <f t="array" aca="1" ref="AR406" ca="1">_xlfn.IFS(AR408=1,0,AR407=1,0,AND(INDIRECT("ｄａｔａ!$"&amp;AR$112&amp;"$"&amp;$B406)&lt;=2,INDIRECT("ｄａｔａ!$"&amp;AR$112&amp;"$"&amp;$B406)&gt;0),0,TRUE,1)</f>
        <v>0</v>
      </c>
      <c r="AS406" s="80" cm="1">
        <f t="array" aca="1" ref="AS406" ca="1">_xlfn.IFS(AS408=1,0,AS407=1,0,AND(INDIRECT("ｄａｔａ!$"&amp;AS$112&amp;"$"&amp;$B406)&lt;=2,INDIRECT("ｄａｔａ!$"&amp;AS$112&amp;"$"&amp;$B406)&gt;0),0,TRUE,1)</f>
        <v>0</v>
      </c>
      <c r="AT406" s="80" cm="1">
        <f t="array" aca="1" ref="AT406" ca="1">_xlfn.IFS(AT408=1,0,AT407=1,0,AND(INDIRECT("ｄａｔａ!$"&amp;AT$112&amp;"$"&amp;$B406)&lt;=2,INDIRECT("ｄａｔａ!$"&amp;AT$112&amp;"$"&amp;$B406)&gt;0),0,TRUE,1)</f>
        <v>0</v>
      </c>
      <c r="AU406" s="80" cm="1">
        <f t="array" aca="1" ref="AU406" ca="1">_xlfn.IFS(AU408=1,0,AU407=1,0,AND(INDIRECT("ｄａｔａ!$"&amp;AU$112&amp;"$"&amp;$B406)&lt;=2,INDIRECT("ｄａｔａ!$"&amp;AU$112&amp;"$"&amp;$B406)&gt;0),0,TRUE,1)</f>
        <v>0</v>
      </c>
      <c r="AV406" s="80" cm="1">
        <f t="array" aca="1" ref="AV406" ca="1">_xlfn.IFS(AV408=1,0,AV407=1,0,AND(INDIRECT("ｄａｔａ!$"&amp;AV$112&amp;"$"&amp;$B406)&lt;=2,INDIRECT("ｄａｔａ!$"&amp;AV$112&amp;"$"&amp;$B406)&gt;0),0,TRUE,1)</f>
        <v>0</v>
      </c>
      <c r="AW406" s="80" cm="1">
        <f t="array" aca="1" ref="AW406" ca="1">_xlfn.IFS(AW408=1,0,AW407=1,0,AND(INDIRECT("ｄａｔａ!$"&amp;AW$112&amp;"$"&amp;$B406)&lt;=2,INDIRECT("ｄａｔａ!$"&amp;AW$112&amp;"$"&amp;$B406)&gt;0),0,TRUE,1)</f>
        <v>0</v>
      </c>
      <c r="AX406" s="80" cm="1">
        <f t="array" aca="1" ref="AX406" ca="1">_xlfn.IFS(AX408=1,0,AX407=1,0,AND(INDIRECT("ｄａｔａ!$"&amp;AX$112&amp;"$"&amp;$B406)&lt;=2,INDIRECT("ｄａｔａ!$"&amp;AX$112&amp;"$"&amp;$B406)&gt;0),0,TRUE,1)</f>
        <v>0</v>
      </c>
      <c r="AY406" s="80" cm="1">
        <f t="array" aca="1" ref="AY406" ca="1">_xlfn.IFS(AY408=1,0,AY407=1,0,AND(INDIRECT("ｄａｔａ!$"&amp;AY$112&amp;"$"&amp;$B406)&lt;=2,INDIRECT("ｄａｔａ!$"&amp;AY$112&amp;"$"&amp;$B406)&gt;0),0,TRUE,1)</f>
        <v>0</v>
      </c>
      <c r="AZ406" s="80" cm="1">
        <f t="array" aca="1" ref="AZ406" ca="1">_xlfn.IFS(AZ408=1,0,AZ407=1,0,AND(INDIRECT("ｄａｔａ!$"&amp;AZ$112&amp;"$"&amp;$B406)&lt;=2,INDIRECT("ｄａｔａ!$"&amp;AZ$112&amp;"$"&amp;$B406)&gt;0),0,TRUE,1)</f>
        <v>0</v>
      </c>
      <c r="BA406" s="80">
        <f ca="1">IF(SUM($BB405:$BP405)&gt;1,1,0)</f>
        <v>0</v>
      </c>
      <c r="BB406" s="80" cm="1">
        <f t="array" aca="1" ref="BB406" ca="1">_xlfn.IFS(BB408=1,0,BB407=1,0,AND(INDIRECT("ｄａｔａ!$"&amp;BB$112&amp;"$"&amp;$B406)&lt;=2,INDIRECT("ｄａｔａ!$"&amp;BB$112&amp;"$"&amp;$B406)&gt;0),0,TRUE,1)</f>
        <v>0</v>
      </c>
      <c r="BC406" s="80" cm="1">
        <f t="array" aca="1" ref="BC406" ca="1">_xlfn.IFS(BC408=1,0,BC407=1,0,AND(INDIRECT("ｄａｔａ!$"&amp;BC$112&amp;"$"&amp;$B406)&lt;=2,INDIRECT("ｄａｔａ!$"&amp;BC$112&amp;"$"&amp;$B406)&gt;0),0,TRUE,1)</f>
        <v>0</v>
      </c>
      <c r="BD406" s="80" cm="1">
        <f t="array" aca="1" ref="BD406" ca="1">_xlfn.IFS(BD408=1,0,BD407=1,0,AND(INDIRECT("ｄａｔａ!$"&amp;BD$112&amp;"$"&amp;$B406)&lt;=2,INDIRECT("ｄａｔａ!$"&amp;BD$112&amp;"$"&amp;$B406)&gt;0),0,TRUE,1)</f>
        <v>0</v>
      </c>
      <c r="BE406" s="80" cm="1">
        <f t="array" aca="1" ref="BE406" ca="1">_xlfn.IFS(BE408=1,0,BE407=1,0,AND(INDIRECT("ｄａｔａ!$"&amp;BE$112&amp;"$"&amp;$B406)&lt;=2,INDIRECT("ｄａｔａ!$"&amp;BE$112&amp;"$"&amp;$B406)&gt;0),0,TRUE,1)</f>
        <v>0</v>
      </c>
      <c r="BF406" s="80" cm="1">
        <f t="array" aca="1" ref="BF406" ca="1">_xlfn.IFS(BF408=1,0,BF407=1,0,AND(INDIRECT("ｄａｔａ!$"&amp;BF$112&amp;"$"&amp;$B406)&lt;=2,INDIRECT("ｄａｔａ!$"&amp;BF$112&amp;"$"&amp;$B406)&gt;0),0,TRUE,1)</f>
        <v>0</v>
      </c>
      <c r="BG406" s="80" cm="1">
        <f t="array" aca="1" ref="BG406" ca="1">_xlfn.IFS(BG408=1,0,BG407=1,0,AND(INDIRECT("ｄａｔａ!$"&amp;BG$112&amp;"$"&amp;$B406)&lt;=2,INDIRECT("ｄａｔａ!$"&amp;BG$112&amp;"$"&amp;$B406)&gt;0),0,TRUE,1)</f>
        <v>0</v>
      </c>
      <c r="BH406" s="80" cm="1">
        <f t="array" aca="1" ref="BH406" ca="1">_xlfn.IFS(BH408=1,0,BH407=1,0,AND(INDIRECT("ｄａｔａ!$"&amp;BH$112&amp;"$"&amp;$B406)&lt;=2,INDIRECT("ｄａｔａ!$"&amp;BH$112&amp;"$"&amp;$B406)&gt;0),0,TRUE,1)</f>
        <v>0</v>
      </c>
      <c r="BI406" s="80" cm="1">
        <f t="array" aca="1" ref="BI406" ca="1">_xlfn.IFS(BI408=1,0,BI407=1,0,AND(INDIRECT("ｄａｔａ!$"&amp;BI$112&amp;"$"&amp;$B406)&lt;=2,INDIRECT("ｄａｔａ!$"&amp;BI$112&amp;"$"&amp;$B406)&gt;0),0,TRUE,1)</f>
        <v>0</v>
      </c>
      <c r="BJ406" s="80" cm="1">
        <f t="array" aca="1" ref="BJ406" ca="1">_xlfn.IFS(BJ408=1,0,BJ407=1,0,AND(INDIRECT("ｄａｔａ!$"&amp;BJ$112&amp;"$"&amp;$B406)&lt;=2,INDIRECT("ｄａｔａ!$"&amp;BJ$112&amp;"$"&amp;$B406)&gt;0),0,TRUE,1)</f>
        <v>0</v>
      </c>
      <c r="BK406" s="80" cm="1">
        <f t="array" aca="1" ref="BK406" ca="1">_xlfn.IFS(BK408=1,0,BK407=1,0,AND(INDIRECT("ｄａｔａ!$"&amp;BK$112&amp;"$"&amp;$B406)&lt;=2,INDIRECT("ｄａｔａ!$"&amp;BK$112&amp;"$"&amp;$B406)&gt;0),0,TRUE,1)</f>
        <v>0</v>
      </c>
      <c r="BL406" s="80" cm="1">
        <f t="array" aca="1" ref="BL406" ca="1">_xlfn.IFS(BL408=1,0,BL407=1,0,AND(INDIRECT("ｄａｔａ!$"&amp;BL$112&amp;"$"&amp;$B406)&lt;=2,INDIRECT("ｄａｔａ!$"&amp;BL$112&amp;"$"&amp;$B406)&gt;0),0,TRUE,1)</f>
        <v>0</v>
      </c>
      <c r="BM406" s="80" cm="1">
        <f t="array" aca="1" ref="BM406" ca="1">_xlfn.IFS(BM408=1,0,BM407=1,0,AND(INDIRECT("ｄａｔａ!$"&amp;BM$112&amp;"$"&amp;$B406)&lt;=2,INDIRECT("ｄａｔａ!$"&amp;BM$112&amp;"$"&amp;$B406)&gt;0),0,TRUE,1)</f>
        <v>0</v>
      </c>
      <c r="BN406" s="80" cm="1">
        <f t="array" aca="1" ref="BN406" ca="1">_xlfn.IFS(BN408=1,0,BN407=1,0,AND(INDIRECT("ｄａｔａ!$"&amp;BN$112&amp;"$"&amp;$B406)&lt;=2,INDIRECT("ｄａｔａ!$"&amp;BN$112&amp;"$"&amp;$B406)&gt;0),0,TRUE,1)</f>
        <v>0</v>
      </c>
      <c r="BO406" s="80" cm="1">
        <f t="array" aca="1" ref="BO406" ca="1">_xlfn.IFS(BO408=1,0,BO407=1,0,AND(INDIRECT("ｄａｔａ!$"&amp;BO$112&amp;"$"&amp;$B406)&lt;=2,INDIRECT("ｄａｔａ!$"&amp;BO$112&amp;"$"&amp;$B406)&gt;0),0,TRUE,1)</f>
        <v>0</v>
      </c>
      <c r="BP406" s="80" cm="1">
        <f t="array" aca="1" ref="BP406" ca="1">_xlfn.IFS(BP408=1,0,BP407=1,0,AND(INDIRECT("ｄａｔａ!$"&amp;BP$112&amp;"$"&amp;$B406)&lt;=2,INDIRECT("ｄａｔａ!$"&amp;BP$112&amp;"$"&amp;$B406)&gt;0),0,TRUE,1)</f>
        <v>0</v>
      </c>
    </row>
    <row r="407" spans="1:68" x14ac:dyDescent="0.2">
      <c r="B407" s="80">
        <f>VLOOKUP($A405,$A$11:$B$110,2,FALSE)</f>
        <v>80</v>
      </c>
      <c r="C407" s="80" t="s">
        <v>2425</v>
      </c>
      <c r="D407" s="80" cm="1">
        <f t="array" aca="1" ref="D407" ca="1">_xlfn.IFS(D408=1,0,TRIM(INDIRECT("ｄａｔａ!$"&amp;D$112&amp;"$"&amp;$B407))="",1,TRIM(INDIRECT("ｄａｔａ!$"&amp;D$112&amp;"$"&amp;$B407))&lt;&gt;"",0)</f>
        <v>0</v>
      </c>
      <c r="F407" s="80" cm="1">
        <f t="array" aca="1" ref="F407" ca="1">_xlfn.IFS(F408=1,0,TRIM(INDIRECT("ｄａｔａ!$"&amp;F$112&amp;"$"&amp;$B407))="",1,TRIM(INDIRECT("ｄａｔａ!$"&amp;F$112&amp;"$"&amp;$B407))&lt;&gt;"",0)</f>
        <v>1</v>
      </c>
      <c r="G407" s="80" cm="1">
        <f t="array" aca="1" ref="G407" ca="1">_xlfn.IFS(G408=1,0,TRIM(INDIRECT("ｄａｔａ!$"&amp;G$112&amp;"$"&amp;$B407))="",1,TRIM(INDIRECT("ｄａｔａ!$"&amp;G$112&amp;"$"&amp;$B407))&lt;&gt;"",0)</f>
        <v>1</v>
      </c>
      <c r="H407" s="80" cm="1">
        <f t="array" aca="1" ref="H407" ca="1">_xlfn.IFS(H408=1,0,TRIM(INDIRECT("ｄａｔａ!$"&amp;H$112&amp;"$"&amp;$B407))="",1,TRIM(INDIRECT("ｄａｔａ!$"&amp;H$112&amp;"$"&amp;$B407))&lt;&gt;"",0)</f>
        <v>1</v>
      </c>
      <c r="I407" s="80" cm="1">
        <f t="array" aca="1" ref="I407" ca="1">_xlfn.IFS(I408=1,0,TRIM(INDIRECT("ｄａｔａ!$"&amp;I$112&amp;"$"&amp;$B407))="",1,TRIM(INDIRECT("ｄａｔａ!$"&amp;I$112&amp;"$"&amp;$B407))&lt;&gt;"",0)</f>
        <v>1</v>
      </c>
      <c r="J407" s="80" cm="1">
        <f t="array" aca="1" ref="J407" ca="1">_xlfn.IFS(J408=1,0,TRIM(INDIRECT("ｄａｔａ!$"&amp;J$112&amp;"$"&amp;$B407))="",1,TRIM(INDIRECT("ｄａｔａ!$"&amp;J$112&amp;"$"&amp;$B407))&lt;&gt;"",0)</f>
        <v>1</v>
      </c>
      <c r="K407" s="80" cm="1">
        <f t="array" aca="1" ref="K407" ca="1">_xlfn.IFS(K408=1,0,TRIM(INDIRECT("ｄａｔａ!$"&amp;K$112&amp;"$"&amp;$B407))="",1,TRIM(INDIRECT("ｄａｔａ!$"&amp;K$112&amp;"$"&amp;$B407))&lt;&gt;"",0)</f>
        <v>1</v>
      </c>
      <c r="L407" s="80" cm="1">
        <f t="array" aca="1" ref="L407" ca="1">_xlfn.IFS(L408=1,0,TRIM(INDIRECT("ｄａｔａ!$"&amp;L$112&amp;"$"&amp;$B407))="",1,TRIM(INDIRECT("ｄａｔａ!$"&amp;L$112&amp;"$"&amp;$B407))&lt;&gt;"",0)</f>
        <v>1</v>
      </c>
      <c r="M407" s="80" cm="1">
        <f t="array" aca="1" ref="M407" ca="1">_xlfn.IFS(M408=1,0,TRIM(INDIRECT("ｄａｔａ!$"&amp;M$112&amp;"$"&amp;$B407))="",1,TRIM(INDIRECT("ｄａｔａ!$"&amp;M$112&amp;"$"&amp;$B407))&lt;&gt;"",0)</f>
        <v>1</v>
      </c>
      <c r="N407" s="80" cm="1">
        <f t="array" aca="1" ref="N407" ca="1">_xlfn.IFS(N408=1,0,TRIM(INDIRECT("ｄａｔａ!$"&amp;N$112&amp;"$"&amp;$B407))="",1,TRIM(INDIRECT("ｄａｔａ!$"&amp;N$112&amp;"$"&amp;$B407))&lt;&gt;"",0)</f>
        <v>1</v>
      </c>
      <c r="O407" s="80" cm="1">
        <f t="array" aca="1" ref="O407" ca="1">_xlfn.IFS(O408=1,0,TRIM(INDIRECT("ｄａｔａ!$"&amp;O$112&amp;"$"&amp;$B407))="",1,TRIM(INDIRECT("ｄａｔａ!$"&amp;O$112&amp;"$"&amp;$B407))&lt;&gt;"",0)</f>
        <v>1</v>
      </c>
      <c r="P407" s="80" cm="1">
        <f t="array" aca="1" ref="P407" ca="1">_xlfn.IFS(P408=1,0,TRIM(INDIRECT("ｄａｔａ!$"&amp;P$112&amp;"$"&amp;$B407))="",1,TRIM(INDIRECT("ｄａｔａ!$"&amp;P$112&amp;"$"&amp;$B407))&lt;&gt;"",0)</f>
        <v>1</v>
      </c>
      <c r="Q407" s="80" cm="1">
        <f t="array" aca="1" ref="Q407" ca="1">_xlfn.IFS(Q408=1,0,TRIM(INDIRECT("ｄａｔａ!$"&amp;Q$112&amp;"$"&amp;$B407))="",1,TRIM(INDIRECT("ｄａｔａ!$"&amp;Q$112&amp;"$"&amp;$B407))&lt;&gt;"",0)</f>
        <v>1</v>
      </c>
      <c r="R407" s="80" cm="1">
        <f t="array" aca="1" ref="R407" ca="1">_xlfn.IFS(R408=1,0,TRIM(INDIRECT("ｄａｔａ!$"&amp;R$112&amp;"$"&amp;$B407))="",1,TRIM(INDIRECT("ｄａｔａ!$"&amp;R$112&amp;"$"&amp;$B407))&lt;&gt;"",0)</f>
        <v>1</v>
      </c>
      <c r="S407" s="80" cm="1">
        <f t="array" aca="1" ref="S407" ca="1">_xlfn.IFS(S408=1,0,TRIM(INDIRECT("ｄａｔａ!$"&amp;S$112&amp;"$"&amp;$B407))="",1,TRIM(INDIRECT("ｄａｔａ!$"&amp;S$112&amp;"$"&amp;$B407))&lt;&gt;"",0)</f>
        <v>1</v>
      </c>
      <c r="T407" s="80" cm="1">
        <f t="array" aca="1" ref="T407" ca="1">_xlfn.IFS(T408=1,0,TRIM(INDIRECT("ｄａｔａ!$"&amp;T$112&amp;"$"&amp;$B407))="",1,TRIM(INDIRECT("ｄａｔａ!$"&amp;T$112&amp;"$"&amp;$B407))&lt;&gt;"",0)</f>
        <v>1</v>
      </c>
      <c r="U407" s="80" cm="1">
        <f t="array" aca="1" ref="U407" ca="1">_xlfn.IFS(U408=1,0,TRIM(INDIRECT("ｄａｔａ!$"&amp;U$112&amp;"$"&amp;$B407))="",1,TRIM(INDIRECT("ｄａｔａ!$"&amp;U$112&amp;"$"&amp;$B407))&lt;&gt;"",0)</f>
        <v>1</v>
      </c>
      <c r="V407" s="80" cm="1">
        <f t="array" aca="1" ref="V407" ca="1">_xlfn.IFS(V408=1,0,TRIM(INDIRECT("ｄａｔａ!$"&amp;V$112&amp;"$"&amp;$B407))="",1,TRIM(INDIRECT("ｄａｔａ!$"&amp;V$112&amp;"$"&amp;$B407))&lt;&gt;"",0)</f>
        <v>1</v>
      </c>
      <c r="W407" s="80" cm="1">
        <f t="array" aca="1" ref="W407" ca="1">_xlfn.IFS(W408=1,0,TRIM(INDIRECT("ｄａｔａ!$"&amp;W$112&amp;"$"&amp;$B407))="",1,TRIM(INDIRECT("ｄａｔａ!$"&amp;W$112&amp;"$"&amp;$B407))&lt;&gt;"",0)</f>
        <v>1</v>
      </c>
      <c r="X407" s="80">
        <f ca="1">IF(SUM($Y407:$AO407)=17,1,0)</f>
        <v>1</v>
      </c>
      <c r="Y407" s="80" cm="1">
        <f t="array" aca="1" ref="Y407" ca="1">_xlfn.IFS(Y408=1,0,TRIM(INDIRECT("ｄａｔａ!$"&amp;Y$112&amp;"$"&amp;$B407))="",1,TRIM(INDIRECT("ｄａｔａ!$"&amp;Y$112&amp;"$"&amp;$B407))&lt;&gt;"",0)</f>
        <v>1</v>
      </c>
      <c r="Z407" s="80" cm="1">
        <f t="array" aca="1" ref="Z407" ca="1">_xlfn.IFS(Z408=1,0,TRIM(INDIRECT("ｄａｔａ!$"&amp;Z$112&amp;"$"&amp;$B407))="",1,TRIM(INDIRECT("ｄａｔａ!$"&amp;Z$112&amp;"$"&amp;$B407))&lt;&gt;"",0)</f>
        <v>1</v>
      </c>
      <c r="AA407" s="80" cm="1">
        <f t="array" aca="1" ref="AA407" ca="1">_xlfn.IFS(AA408=1,0,TRIM(INDIRECT("ｄａｔａ!$"&amp;AA$112&amp;"$"&amp;$B407))="",1,TRIM(INDIRECT("ｄａｔａ!$"&amp;AA$112&amp;"$"&amp;$B407))&lt;&gt;"",0)</f>
        <v>1</v>
      </c>
      <c r="AB407" s="80" cm="1">
        <f t="array" aca="1" ref="AB407" ca="1">_xlfn.IFS(AB408=1,0,TRIM(INDIRECT("ｄａｔａ!$"&amp;AB$112&amp;"$"&amp;$B407))="",1,TRIM(INDIRECT("ｄａｔａ!$"&amp;AB$112&amp;"$"&amp;$B407))&lt;&gt;"",0)</f>
        <v>1</v>
      </c>
      <c r="AC407" s="80" cm="1">
        <f t="array" aca="1" ref="AC407" ca="1">_xlfn.IFS(AC408=1,0,TRIM(INDIRECT("ｄａｔａ!$"&amp;AC$112&amp;"$"&amp;$B407))="",1,TRIM(INDIRECT("ｄａｔａ!$"&amp;AC$112&amp;"$"&amp;$B407))&lt;&gt;"",0)</f>
        <v>1</v>
      </c>
      <c r="AD407" s="80" cm="1">
        <f t="array" aca="1" ref="AD407" ca="1">_xlfn.IFS(AD408=1,0,TRIM(INDIRECT("ｄａｔａ!$"&amp;AD$112&amp;"$"&amp;$B407))="",1,TRIM(INDIRECT("ｄａｔａ!$"&amp;AD$112&amp;"$"&amp;$B407))&lt;&gt;"",0)</f>
        <v>1</v>
      </c>
      <c r="AE407" s="80" cm="1">
        <f t="array" aca="1" ref="AE407" ca="1">_xlfn.IFS(AE408=1,0,TRIM(INDIRECT("ｄａｔａ!$"&amp;AE$112&amp;"$"&amp;$B407))="",1,TRIM(INDIRECT("ｄａｔａ!$"&amp;AE$112&amp;"$"&amp;$B407))&lt;&gt;"",0)</f>
        <v>1</v>
      </c>
      <c r="AF407" s="80" cm="1">
        <f t="array" aca="1" ref="AF407" ca="1">_xlfn.IFS(AF408=1,0,TRIM(INDIRECT("ｄａｔａ!$"&amp;AF$112&amp;"$"&amp;$B407))="",1,TRIM(INDIRECT("ｄａｔａ!$"&amp;AF$112&amp;"$"&amp;$B407))&lt;&gt;"",0)</f>
        <v>1</v>
      </c>
      <c r="AG407" s="80" cm="1">
        <f t="array" aca="1" ref="AG407" ca="1">_xlfn.IFS(AG408=1,0,TRIM(INDIRECT("ｄａｔａ!$"&amp;AG$112&amp;"$"&amp;$B407))="",1,TRIM(INDIRECT("ｄａｔａ!$"&amp;AG$112&amp;"$"&amp;$B407))&lt;&gt;"",0)</f>
        <v>1</v>
      </c>
      <c r="AH407" s="80" cm="1">
        <f t="array" aca="1" ref="AH407" ca="1">_xlfn.IFS(AH408=1,0,TRIM(INDIRECT("ｄａｔａ!$"&amp;AH$112&amp;"$"&amp;$B407))="",1,TRIM(INDIRECT("ｄａｔａ!$"&amp;AH$112&amp;"$"&amp;$B407))&lt;&gt;"",0)</f>
        <v>1</v>
      </c>
      <c r="AI407" s="80" cm="1">
        <f t="array" aca="1" ref="AI407" ca="1">_xlfn.IFS(AI408=1,0,TRIM(INDIRECT("ｄａｔａ!$"&amp;AI$112&amp;"$"&amp;$B407))="",1,TRIM(INDIRECT("ｄａｔａ!$"&amp;AI$112&amp;"$"&amp;$B407))&lt;&gt;"",0)</f>
        <v>1</v>
      </c>
      <c r="AJ407" s="80" cm="1">
        <f t="array" aca="1" ref="AJ407" ca="1">_xlfn.IFS(AJ408=1,0,TRIM(INDIRECT("ｄａｔａ!$"&amp;AJ$112&amp;"$"&amp;$B407))="",1,TRIM(INDIRECT("ｄａｔａ!$"&amp;AJ$112&amp;"$"&amp;$B407))&lt;&gt;"",0)</f>
        <v>1</v>
      </c>
      <c r="AK407" s="80" cm="1">
        <f t="array" aca="1" ref="AK407" ca="1">_xlfn.IFS(AK408=1,0,TRIM(INDIRECT("ｄａｔａ!$"&amp;AK$112&amp;"$"&amp;$B407))="",1,TRIM(INDIRECT("ｄａｔａ!$"&amp;AK$112&amp;"$"&amp;$B407))&lt;&gt;"",0)</f>
        <v>1</v>
      </c>
      <c r="AL407" s="80" cm="1">
        <f t="array" aca="1" ref="AL407" ca="1">_xlfn.IFS(AL408=1,0,TRIM(INDIRECT("ｄａｔａ!$"&amp;AL$112&amp;"$"&amp;$B407))="",1,TRIM(INDIRECT("ｄａｔａ!$"&amp;AL$112&amp;"$"&amp;$B407))&lt;&gt;"",0)</f>
        <v>1</v>
      </c>
      <c r="AM407" s="80" cm="1">
        <f t="array" aca="1" ref="AM407" ca="1">_xlfn.IFS(AM408=1,0,TRIM(INDIRECT("ｄａｔａ!$"&amp;AM$112&amp;"$"&amp;$B407))="",1,TRIM(INDIRECT("ｄａｔａ!$"&amp;AM$112&amp;"$"&amp;$B407))&lt;&gt;"",0)</f>
        <v>1</v>
      </c>
      <c r="AN407" s="80" cm="1">
        <f t="array" aca="1" ref="AN407" ca="1">_xlfn.IFS(AN408=1,0,TRIM(INDIRECT("ｄａｔａ!$"&amp;AN$112&amp;"$"&amp;$B407))="",1,TRIM(INDIRECT("ｄａｔａ!$"&amp;AN$112&amp;"$"&amp;$B407))&lt;&gt;"",0)</f>
        <v>1</v>
      </c>
      <c r="AO407" s="80" cm="1">
        <f t="array" aca="1" ref="AO407" ca="1">_xlfn.IFS(AO408=1,0,TRIM(INDIRECT("ｄａｔａ!$"&amp;AO$112&amp;"$"&amp;$B407))="",1,TRIM(INDIRECT("ｄａｔａ!$"&amp;AO$112&amp;"$"&amp;$B407))&lt;&gt;"",0)</f>
        <v>1</v>
      </c>
      <c r="AP407" s="80">
        <f ca="1">IF(SUM($AQ407:$AZ407)=10,1,0)</f>
        <v>1</v>
      </c>
      <c r="AQ407" s="80" cm="1">
        <f t="array" aca="1" ref="AQ407" ca="1">_xlfn.IFS(AQ408=1,0,TRIM(INDIRECT("ｄａｔａ!$"&amp;AQ$112&amp;"$"&amp;$B407))="",1,TRIM(INDIRECT("ｄａｔａ!$"&amp;AQ$112&amp;"$"&amp;$B407))&lt;&gt;"",0)</f>
        <v>1</v>
      </c>
      <c r="AR407" s="80" cm="1">
        <f t="array" aca="1" ref="AR407" ca="1">_xlfn.IFS(AR408=1,0,TRIM(INDIRECT("ｄａｔａ!$"&amp;AR$112&amp;"$"&amp;$B407))="",1,TRIM(INDIRECT("ｄａｔａ!$"&amp;AR$112&amp;"$"&amp;$B407))&lt;&gt;"",0)</f>
        <v>1</v>
      </c>
      <c r="AS407" s="80" cm="1">
        <f t="array" aca="1" ref="AS407" ca="1">_xlfn.IFS(AS408=1,0,TRIM(INDIRECT("ｄａｔａ!$"&amp;AS$112&amp;"$"&amp;$B407))="",1,TRIM(INDIRECT("ｄａｔａ!$"&amp;AS$112&amp;"$"&amp;$B407))&lt;&gt;"",0)</f>
        <v>1</v>
      </c>
      <c r="AT407" s="80" cm="1">
        <f t="array" aca="1" ref="AT407" ca="1">_xlfn.IFS(AT408=1,0,TRIM(INDIRECT("ｄａｔａ!$"&amp;AT$112&amp;"$"&amp;$B407))="",1,TRIM(INDIRECT("ｄａｔａ!$"&amp;AT$112&amp;"$"&amp;$B407))&lt;&gt;"",0)</f>
        <v>1</v>
      </c>
      <c r="AU407" s="80" cm="1">
        <f t="array" aca="1" ref="AU407" ca="1">_xlfn.IFS(AU408=1,0,TRIM(INDIRECT("ｄａｔａ!$"&amp;AU$112&amp;"$"&amp;$B407))="",1,TRIM(INDIRECT("ｄａｔａ!$"&amp;AU$112&amp;"$"&amp;$B407))&lt;&gt;"",0)</f>
        <v>1</v>
      </c>
      <c r="AV407" s="80" cm="1">
        <f t="array" aca="1" ref="AV407" ca="1">_xlfn.IFS(AV408=1,0,TRIM(INDIRECT("ｄａｔａ!$"&amp;AV$112&amp;"$"&amp;$B407))="",1,TRIM(INDIRECT("ｄａｔａ!$"&amp;AV$112&amp;"$"&amp;$B407))&lt;&gt;"",0)</f>
        <v>1</v>
      </c>
      <c r="AW407" s="80" cm="1">
        <f t="array" aca="1" ref="AW407" ca="1">_xlfn.IFS(AW408=1,0,TRIM(INDIRECT("ｄａｔａ!$"&amp;AW$112&amp;"$"&amp;$B407))="",1,TRIM(INDIRECT("ｄａｔａ!$"&amp;AW$112&amp;"$"&amp;$B407))&lt;&gt;"",0)</f>
        <v>1</v>
      </c>
      <c r="AX407" s="80" cm="1">
        <f t="array" aca="1" ref="AX407" ca="1">_xlfn.IFS(AX408=1,0,TRIM(INDIRECT("ｄａｔａ!$"&amp;AX$112&amp;"$"&amp;$B407))="",1,TRIM(INDIRECT("ｄａｔａ!$"&amp;AX$112&amp;"$"&amp;$B407))&lt;&gt;"",0)</f>
        <v>1</v>
      </c>
      <c r="AY407" s="80" cm="1">
        <f t="array" aca="1" ref="AY407" ca="1">_xlfn.IFS(AY408=1,0,TRIM(INDIRECT("ｄａｔａ!$"&amp;AY$112&amp;"$"&amp;$B407))="",1,TRIM(INDIRECT("ｄａｔａ!$"&amp;AY$112&amp;"$"&amp;$B407))&lt;&gt;"",0)</f>
        <v>1</v>
      </c>
      <c r="AZ407" s="80" cm="1">
        <f t="array" aca="1" ref="AZ407" ca="1">_xlfn.IFS(AZ408=1,0,TRIM(INDIRECT("ｄａｔａ!$"&amp;AZ$112&amp;"$"&amp;$B407))="",1,TRIM(INDIRECT("ｄａｔａ!$"&amp;AZ$112&amp;"$"&amp;$B407))&lt;&gt;"",0)</f>
        <v>1</v>
      </c>
      <c r="BA407" s="80">
        <f ca="1">IF(SUM($BB407:$BP407)=15,1,0)</f>
        <v>1</v>
      </c>
      <c r="BB407" s="80" cm="1">
        <f t="array" aca="1" ref="BB407" ca="1">_xlfn.IFS(BB408=1,0,TRIM(INDIRECT("ｄａｔａ!$"&amp;BB$112&amp;"$"&amp;$B407))="",1,TRIM(INDIRECT("ｄａｔａ!$"&amp;BB$112&amp;"$"&amp;$B407))&lt;&gt;"",0)</f>
        <v>1</v>
      </c>
      <c r="BC407" s="80" cm="1">
        <f t="array" aca="1" ref="BC407" ca="1">_xlfn.IFS(BC408=1,0,TRIM(INDIRECT("ｄａｔａ!$"&amp;BC$112&amp;"$"&amp;$B407))="",1,TRIM(INDIRECT("ｄａｔａ!$"&amp;BC$112&amp;"$"&amp;$B407))&lt;&gt;"",0)</f>
        <v>1</v>
      </c>
      <c r="BD407" s="80" cm="1">
        <f t="array" aca="1" ref="BD407" ca="1">_xlfn.IFS(BD408=1,0,TRIM(INDIRECT("ｄａｔａ!$"&amp;BD$112&amp;"$"&amp;$B407))="",1,TRIM(INDIRECT("ｄａｔａ!$"&amp;BD$112&amp;"$"&amp;$B407))&lt;&gt;"",0)</f>
        <v>1</v>
      </c>
      <c r="BE407" s="80" cm="1">
        <f t="array" aca="1" ref="BE407" ca="1">_xlfn.IFS(BE408=1,0,TRIM(INDIRECT("ｄａｔａ!$"&amp;BE$112&amp;"$"&amp;$B407))="",1,TRIM(INDIRECT("ｄａｔａ!$"&amp;BE$112&amp;"$"&amp;$B407))&lt;&gt;"",0)</f>
        <v>1</v>
      </c>
      <c r="BF407" s="80" cm="1">
        <f t="array" aca="1" ref="BF407" ca="1">_xlfn.IFS(BF408=1,0,TRIM(INDIRECT("ｄａｔａ!$"&amp;BF$112&amp;"$"&amp;$B407))="",1,TRIM(INDIRECT("ｄａｔａ!$"&amp;BF$112&amp;"$"&amp;$B407))&lt;&gt;"",0)</f>
        <v>1</v>
      </c>
      <c r="BG407" s="80" cm="1">
        <f t="array" aca="1" ref="BG407" ca="1">_xlfn.IFS(BG408=1,0,TRIM(INDIRECT("ｄａｔａ!$"&amp;BG$112&amp;"$"&amp;$B407))="",1,TRIM(INDIRECT("ｄａｔａ!$"&amp;BG$112&amp;"$"&amp;$B407))&lt;&gt;"",0)</f>
        <v>1</v>
      </c>
      <c r="BH407" s="80" cm="1">
        <f t="array" aca="1" ref="BH407" ca="1">_xlfn.IFS(BH408=1,0,TRIM(INDIRECT("ｄａｔａ!$"&amp;BH$112&amp;"$"&amp;$B407))="",1,TRIM(INDIRECT("ｄａｔａ!$"&amp;BH$112&amp;"$"&amp;$B407))&lt;&gt;"",0)</f>
        <v>1</v>
      </c>
      <c r="BI407" s="80" cm="1">
        <f t="array" aca="1" ref="BI407" ca="1">_xlfn.IFS(BI408=1,0,TRIM(INDIRECT("ｄａｔａ!$"&amp;BI$112&amp;"$"&amp;$B407))="",1,TRIM(INDIRECT("ｄａｔａ!$"&amp;BI$112&amp;"$"&amp;$B407))&lt;&gt;"",0)</f>
        <v>1</v>
      </c>
      <c r="BJ407" s="80" cm="1">
        <f t="array" aca="1" ref="BJ407" ca="1">_xlfn.IFS(BJ408=1,0,TRIM(INDIRECT("ｄａｔａ!$"&amp;BJ$112&amp;"$"&amp;$B407))="",1,TRIM(INDIRECT("ｄａｔａ!$"&amp;BJ$112&amp;"$"&amp;$B407))&lt;&gt;"",0)</f>
        <v>1</v>
      </c>
      <c r="BK407" s="80" cm="1">
        <f t="array" aca="1" ref="BK407" ca="1">_xlfn.IFS(BK408=1,0,TRIM(INDIRECT("ｄａｔａ!$"&amp;BK$112&amp;"$"&amp;$B407))="",1,TRIM(INDIRECT("ｄａｔａ!$"&amp;BK$112&amp;"$"&amp;$B407))&lt;&gt;"",0)</f>
        <v>1</v>
      </c>
      <c r="BL407" s="80" cm="1">
        <f t="array" aca="1" ref="BL407" ca="1">_xlfn.IFS(BL408=1,0,TRIM(INDIRECT("ｄａｔａ!$"&amp;BL$112&amp;"$"&amp;$B407))="",1,TRIM(INDIRECT("ｄａｔａ!$"&amp;BL$112&amp;"$"&amp;$B407))&lt;&gt;"",0)</f>
        <v>1</v>
      </c>
      <c r="BM407" s="80" cm="1">
        <f t="array" aca="1" ref="BM407" ca="1">_xlfn.IFS(BM408=1,0,TRIM(INDIRECT("ｄａｔａ!$"&amp;BM$112&amp;"$"&amp;$B407))="",1,TRIM(INDIRECT("ｄａｔａ!$"&amp;BM$112&amp;"$"&amp;$B407))&lt;&gt;"",0)</f>
        <v>1</v>
      </c>
      <c r="BN407" s="80" cm="1">
        <f t="array" aca="1" ref="BN407" ca="1">_xlfn.IFS(BN408=1,0,TRIM(INDIRECT("ｄａｔａ!$"&amp;BN$112&amp;"$"&amp;$B407))="",1,TRIM(INDIRECT("ｄａｔａ!$"&amp;BN$112&amp;"$"&amp;$B407))&lt;&gt;"",0)</f>
        <v>1</v>
      </c>
      <c r="BO407" s="80" cm="1">
        <f t="array" aca="1" ref="BO407" ca="1">_xlfn.IFS(BO408=1,0,TRIM(INDIRECT("ｄａｔａ!$"&amp;BO$112&amp;"$"&amp;$B407))="",1,TRIM(INDIRECT("ｄａｔａ!$"&amp;BO$112&amp;"$"&amp;$B407))&lt;&gt;"",0)</f>
        <v>1</v>
      </c>
      <c r="BP407" s="80" cm="1">
        <f t="array" aca="1" ref="BP407" ca="1">_xlfn.IFS(BP408=1,0,TRIM(INDIRECT("ｄａｔａ!$"&amp;BP$112&amp;"$"&amp;$B407))="",1,TRIM(INDIRECT("ｄａｔａ!$"&amp;BP$112&amp;"$"&amp;$B407))&lt;&gt;"",0)</f>
        <v>1</v>
      </c>
    </row>
    <row r="408" spans="1:68" x14ac:dyDescent="0.2">
      <c r="B408" s="80">
        <f>VLOOKUP($A405,$A$11:$B$110,2,FALSE)</f>
        <v>80</v>
      </c>
      <c r="C408" s="80" t="s">
        <v>2430</v>
      </c>
      <c r="D408" s="80" cm="1">
        <f t="array" aca="1" ref="D408" ca="1">IF(ISERROR(INDIRECT("ｄａｔａ!$"&amp;D$112&amp;"$"&amp;$B408)),1,0)</f>
        <v>0</v>
      </c>
      <c r="F408" s="80" cm="1">
        <f t="array" aca="1" ref="F408" ca="1">IF(ISERROR(INDIRECT("ｄａｔａ!$"&amp;F$112&amp;"$"&amp;$B408)),1,0)</f>
        <v>0</v>
      </c>
      <c r="G408" s="80" cm="1">
        <f t="array" aca="1" ref="G408" ca="1">IF(ISERROR(INDIRECT("ｄａｔａ!$"&amp;G$112&amp;"$"&amp;$B408)),1,0)</f>
        <v>0</v>
      </c>
      <c r="H408" s="80" cm="1">
        <f t="array" aca="1" ref="H408" ca="1">IF(ISERROR(INDIRECT("ｄａｔａ!$"&amp;H$112&amp;"$"&amp;$B408)),1,0)</f>
        <v>0</v>
      </c>
      <c r="I408" s="80" cm="1">
        <f t="array" aca="1" ref="I408" ca="1">IF(ISERROR(INDIRECT("ｄａｔａ!$"&amp;I$112&amp;"$"&amp;$B408)),1,0)</f>
        <v>0</v>
      </c>
      <c r="J408" s="80" cm="1">
        <f t="array" aca="1" ref="J408" ca="1">IF(ISERROR(INDIRECT("ｄａｔａ!$"&amp;J$112&amp;"$"&amp;$B408)),1,0)</f>
        <v>0</v>
      </c>
      <c r="K408" s="80" cm="1">
        <f t="array" aca="1" ref="K408" ca="1">IF(ISERROR(INDIRECT("ｄａｔａ!$"&amp;K$112&amp;"$"&amp;$B408)),1,0)</f>
        <v>0</v>
      </c>
      <c r="L408" s="80" cm="1">
        <f t="array" aca="1" ref="L408" ca="1">IF(ISERROR(INDIRECT("ｄａｔａ!$"&amp;L$112&amp;"$"&amp;$B408)),1,0)</f>
        <v>0</v>
      </c>
      <c r="M408" s="80" cm="1">
        <f t="array" aca="1" ref="M408" ca="1">IF(ISERROR(INDIRECT("ｄａｔａ!$"&amp;M$112&amp;"$"&amp;$B408)),1,0)</f>
        <v>0</v>
      </c>
      <c r="N408" s="80" cm="1">
        <f t="array" aca="1" ref="N408" ca="1">IF(ISERROR(INDIRECT("ｄａｔａ!$"&amp;N$112&amp;"$"&amp;$B408)),1,0)</f>
        <v>0</v>
      </c>
      <c r="O408" s="80" cm="1">
        <f t="array" aca="1" ref="O408" ca="1">IF(ISERROR(INDIRECT("ｄａｔａ!$"&amp;O$112&amp;"$"&amp;$B408)),1,0)</f>
        <v>0</v>
      </c>
      <c r="P408" s="80" cm="1">
        <f t="array" aca="1" ref="P408" ca="1">IF(ISERROR(INDIRECT("ｄａｔａ!$"&amp;P$112&amp;"$"&amp;$B408)),1,0)</f>
        <v>0</v>
      </c>
      <c r="Q408" s="80" cm="1">
        <f t="array" aca="1" ref="Q408" ca="1">IF(ISERROR(INDIRECT("ｄａｔａ!$"&amp;Q$112&amp;"$"&amp;$B408)),1,0)</f>
        <v>0</v>
      </c>
      <c r="R408" s="80" cm="1">
        <f t="array" aca="1" ref="R408" ca="1">IF(ISERROR(INDIRECT("ｄａｔａ!$"&amp;R$112&amp;"$"&amp;$B408)),1,0)</f>
        <v>0</v>
      </c>
      <c r="S408" s="80" cm="1">
        <f t="array" aca="1" ref="S408" ca="1">IF(ISERROR(INDIRECT("ｄａｔａ!$"&amp;S$112&amp;"$"&amp;$B408)),1,0)</f>
        <v>0</v>
      </c>
      <c r="T408" s="80" cm="1">
        <f t="array" aca="1" ref="T408" ca="1">IF(ISERROR(INDIRECT("ｄａｔａ!$"&amp;T$112&amp;"$"&amp;$B408)),1,0)</f>
        <v>0</v>
      </c>
      <c r="U408" s="80" cm="1">
        <f t="array" aca="1" ref="U408" ca="1">IF(ISERROR(INDIRECT("ｄａｔａ!$"&amp;U$112&amp;"$"&amp;$B408)),1,0)</f>
        <v>0</v>
      </c>
      <c r="V408" s="80" cm="1">
        <f t="array" aca="1" ref="V408" ca="1">IF(ISERROR(INDIRECT("ｄａｔａ!$"&amp;V$112&amp;"$"&amp;$B408)),1,0)</f>
        <v>0</v>
      </c>
      <c r="W408" s="80" cm="1">
        <f t="array" aca="1" ref="W408" ca="1">IF(ISERROR(INDIRECT("ｄａｔａ!$"&amp;W$112&amp;"$"&amp;$B408)),1,0)</f>
        <v>0</v>
      </c>
      <c r="X408" s="80">
        <f ca="1">IF(SUM($Y406:$AO406,$Y408:$AO408)&gt;0,1,0)</f>
        <v>0</v>
      </c>
      <c r="Y408" s="80" cm="1">
        <f t="array" aca="1" ref="Y408" ca="1">IF(ISERROR(INDIRECT("ｄａｔａ!$"&amp;Y$112&amp;"$"&amp;$B408)),1,0)</f>
        <v>0</v>
      </c>
      <c r="Z408" s="80" cm="1">
        <f t="array" aca="1" ref="Z408" ca="1">IF(ISERROR(INDIRECT("ｄａｔａ!$"&amp;Z$112&amp;"$"&amp;$B408)),1,0)</f>
        <v>0</v>
      </c>
      <c r="AA408" s="80" cm="1">
        <f t="array" aca="1" ref="AA408" ca="1">IF(ISERROR(INDIRECT("ｄａｔａ!$"&amp;AA$112&amp;"$"&amp;$B408)),1,0)</f>
        <v>0</v>
      </c>
      <c r="AB408" s="80" cm="1">
        <f t="array" aca="1" ref="AB408" ca="1">IF(ISERROR(INDIRECT("ｄａｔａ!$"&amp;AB$112&amp;"$"&amp;$B408)),1,0)</f>
        <v>0</v>
      </c>
      <c r="AC408" s="80" cm="1">
        <f t="array" aca="1" ref="AC408" ca="1">IF(ISERROR(INDIRECT("ｄａｔａ!$"&amp;AC$112&amp;"$"&amp;$B408)),1,0)</f>
        <v>0</v>
      </c>
      <c r="AD408" s="80" cm="1">
        <f t="array" aca="1" ref="AD408" ca="1">IF(ISERROR(INDIRECT("ｄａｔａ!$"&amp;AD$112&amp;"$"&amp;$B408)),1,0)</f>
        <v>0</v>
      </c>
      <c r="AE408" s="80" cm="1">
        <f t="array" aca="1" ref="AE408" ca="1">IF(ISERROR(INDIRECT("ｄａｔａ!$"&amp;AE$112&amp;"$"&amp;$B408)),1,0)</f>
        <v>0</v>
      </c>
      <c r="AF408" s="80" cm="1">
        <f t="array" aca="1" ref="AF408" ca="1">IF(ISERROR(INDIRECT("ｄａｔａ!$"&amp;AF$112&amp;"$"&amp;$B408)),1,0)</f>
        <v>0</v>
      </c>
      <c r="AG408" s="80" cm="1">
        <f t="array" aca="1" ref="AG408" ca="1">IF(ISERROR(INDIRECT("ｄａｔａ!$"&amp;AG$112&amp;"$"&amp;$B408)),1,0)</f>
        <v>0</v>
      </c>
      <c r="AH408" s="80" cm="1">
        <f t="array" aca="1" ref="AH408" ca="1">IF(ISERROR(INDIRECT("ｄａｔａ!$"&amp;AH$112&amp;"$"&amp;$B408)),1,0)</f>
        <v>0</v>
      </c>
      <c r="AI408" s="80" cm="1">
        <f t="array" aca="1" ref="AI408" ca="1">IF(ISERROR(INDIRECT("ｄａｔａ!$"&amp;AI$112&amp;"$"&amp;$B408)),1,0)</f>
        <v>0</v>
      </c>
      <c r="AJ408" s="80" cm="1">
        <f t="array" aca="1" ref="AJ408" ca="1">IF(ISERROR(INDIRECT("ｄａｔａ!$"&amp;AJ$112&amp;"$"&amp;$B408)),1,0)</f>
        <v>0</v>
      </c>
      <c r="AK408" s="80" cm="1">
        <f t="array" aca="1" ref="AK408" ca="1">IF(ISERROR(INDIRECT("ｄａｔａ!$"&amp;AK$112&amp;"$"&amp;$B408)),1,0)</f>
        <v>0</v>
      </c>
      <c r="AL408" s="80" cm="1">
        <f t="array" aca="1" ref="AL408" ca="1">IF(ISERROR(INDIRECT("ｄａｔａ!$"&amp;AL$112&amp;"$"&amp;$B408)),1,0)</f>
        <v>0</v>
      </c>
      <c r="AM408" s="80" cm="1">
        <f t="array" aca="1" ref="AM408" ca="1">IF(ISERROR(INDIRECT("ｄａｔａ!$"&amp;AM$112&amp;"$"&amp;$B408)),1,0)</f>
        <v>0</v>
      </c>
      <c r="AN408" s="80" cm="1">
        <f t="array" aca="1" ref="AN408" ca="1">IF(ISERROR(INDIRECT("ｄａｔａ!$"&amp;AN$112&amp;"$"&amp;$B408)),1,0)</f>
        <v>0</v>
      </c>
      <c r="AO408" s="80" cm="1">
        <f t="array" aca="1" ref="AO408" ca="1">IF(ISERROR(INDIRECT("ｄａｔａ!$"&amp;AO$112&amp;"$"&amp;$B408)),1,0)</f>
        <v>0</v>
      </c>
      <c r="AP408" s="80">
        <f ca="1">IF(SUM($AQ406:$AZ406,$AQ408:$AZ408)&gt;0,1,0)</f>
        <v>0</v>
      </c>
      <c r="AQ408" s="80" cm="1">
        <f t="array" aca="1" ref="AQ408" ca="1">IF(ISERROR(INDIRECT("ｄａｔａ!$"&amp;AQ$112&amp;"$"&amp;$B408)),1,0)</f>
        <v>0</v>
      </c>
      <c r="AR408" s="80" cm="1">
        <f t="array" aca="1" ref="AR408" ca="1">IF(ISERROR(INDIRECT("ｄａｔａ!$"&amp;AR$112&amp;"$"&amp;$B408)),1,0)</f>
        <v>0</v>
      </c>
      <c r="AS408" s="80" cm="1">
        <f t="array" aca="1" ref="AS408" ca="1">IF(ISERROR(INDIRECT("ｄａｔａ!$"&amp;AS$112&amp;"$"&amp;$B408)),1,0)</f>
        <v>0</v>
      </c>
      <c r="AT408" s="80" cm="1">
        <f t="array" aca="1" ref="AT408" ca="1">IF(ISERROR(INDIRECT("ｄａｔａ!$"&amp;AT$112&amp;"$"&amp;$B408)),1,0)</f>
        <v>0</v>
      </c>
      <c r="AU408" s="80" cm="1">
        <f t="array" aca="1" ref="AU408" ca="1">IF(ISERROR(INDIRECT("ｄａｔａ!$"&amp;AU$112&amp;"$"&amp;$B408)),1,0)</f>
        <v>0</v>
      </c>
      <c r="AV408" s="80" cm="1">
        <f t="array" aca="1" ref="AV408" ca="1">IF(ISERROR(INDIRECT("ｄａｔａ!$"&amp;AV$112&amp;"$"&amp;$B408)),1,0)</f>
        <v>0</v>
      </c>
      <c r="AW408" s="80" cm="1">
        <f t="array" aca="1" ref="AW408" ca="1">IF(ISERROR(INDIRECT("ｄａｔａ!$"&amp;AW$112&amp;"$"&amp;$B408)),1,0)</f>
        <v>0</v>
      </c>
      <c r="AX408" s="80" cm="1">
        <f t="array" aca="1" ref="AX408" ca="1">IF(ISERROR(INDIRECT("ｄａｔａ!$"&amp;AX$112&amp;"$"&amp;$B408)),1,0)</f>
        <v>0</v>
      </c>
      <c r="AY408" s="80" cm="1">
        <f t="array" aca="1" ref="AY408" ca="1">IF(ISERROR(INDIRECT("ｄａｔａ!$"&amp;AY$112&amp;"$"&amp;$B408)),1,0)</f>
        <v>0</v>
      </c>
      <c r="AZ408" s="80" cm="1">
        <f t="array" aca="1" ref="AZ408" ca="1">IF(ISERROR(INDIRECT("ｄａｔａ!$"&amp;AZ$112&amp;"$"&amp;$B408)),1,0)</f>
        <v>0</v>
      </c>
      <c r="BA408" s="80">
        <f ca="1">IF(SUM($BB406:$BP406,$BB408:$BP408)&gt;0,1,0)</f>
        <v>0</v>
      </c>
      <c r="BB408" s="80" cm="1">
        <f t="array" aca="1" ref="BB408" ca="1">IF(ISERROR(INDIRECT("ｄａｔａ!$"&amp;BB$112&amp;"$"&amp;$B408)),1,0)</f>
        <v>0</v>
      </c>
      <c r="BC408" s="80" cm="1">
        <f t="array" aca="1" ref="BC408" ca="1">IF(ISERROR(INDIRECT("ｄａｔａ!$"&amp;BC$112&amp;"$"&amp;$B408)),1,0)</f>
        <v>0</v>
      </c>
      <c r="BD408" s="80" cm="1">
        <f t="array" aca="1" ref="BD408" ca="1">IF(ISERROR(INDIRECT("ｄａｔａ!$"&amp;BD$112&amp;"$"&amp;$B408)),1,0)</f>
        <v>0</v>
      </c>
      <c r="BE408" s="80" cm="1">
        <f t="array" aca="1" ref="BE408" ca="1">IF(ISERROR(INDIRECT("ｄａｔａ!$"&amp;BE$112&amp;"$"&amp;$B408)),1,0)</f>
        <v>0</v>
      </c>
      <c r="BF408" s="80" cm="1">
        <f t="array" aca="1" ref="BF408" ca="1">IF(ISERROR(INDIRECT("ｄａｔａ!$"&amp;BF$112&amp;"$"&amp;$B408)),1,0)</f>
        <v>0</v>
      </c>
      <c r="BG408" s="80" cm="1">
        <f t="array" aca="1" ref="BG408" ca="1">IF(ISERROR(INDIRECT("ｄａｔａ!$"&amp;BG$112&amp;"$"&amp;$B408)),1,0)</f>
        <v>0</v>
      </c>
      <c r="BH408" s="80" cm="1">
        <f t="array" aca="1" ref="BH408" ca="1">IF(ISERROR(INDIRECT("ｄａｔａ!$"&amp;BH$112&amp;"$"&amp;$B408)),1,0)</f>
        <v>0</v>
      </c>
      <c r="BI408" s="80" cm="1">
        <f t="array" aca="1" ref="BI408" ca="1">IF(ISERROR(INDIRECT("ｄａｔａ!$"&amp;BI$112&amp;"$"&amp;$B408)),1,0)</f>
        <v>0</v>
      </c>
      <c r="BJ408" s="80" cm="1">
        <f t="array" aca="1" ref="BJ408" ca="1">IF(ISERROR(INDIRECT("ｄａｔａ!$"&amp;BJ$112&amp;"$"&amp;$B408)),1,0)</f>
        <v>0</v>
      </c>
      <c r="BK408" s="80" cm="1">
        <f t="array" aca="1" ref="BK408" ca="1">IF(ISERROR(INDIRECT("ｄａｔａ!$"&amp;BK$112&amp;"$"&amp;$B408)),1,0)</f>
        <v>0</v>
      </c>
      <c r="BL408" s="80" cm="1">
        <f t="array" aca="1" ref="BL408" ca="1">IF(ISERROR(INDIRECT("ｄａｔａ!$"&amp;BL$112&amp;"$"&amp;$B408)),1,0)</f>
        <v>0</v>
      </c>
      <c r="BM408" s="80" cm="1">
        <f t="array" aca="1" ref="BM408" ca="1">IF(ISERROR(INDIRECT("ｄａｔａ!$"&amp;BM$112&amp;"$"&amp;$B408)),1,0)</f>
        <v>0</v>
      </c>
      <c r="BN408" s="80" cm="1">
        <f t="array" aca="1" ref="BN408" ca="1">IF(ISERROR(INDIRECT("ｄａｔａ!$"&amp;BN$112&amp;"$"&amp;$B408)),1,0)</f>
        <v>0</v>
      </c>
      <c r="BO408" s="80" cm="1">
        <f t="array" aca="1" ref="BO408" ca="1">IF(ISERROR(INDIRECT("ｄａｔａ!$"&amp;BO$112&amp;"$"&amp;$B408)),1,0)</f>
        <v>0</v>
      </c>
      <c r="BP408" s="80" cm="1">
        <f t="array" aca="1" ref="BP408" ca="1">IF(ISERROR(INDIRECT("ｄａｔａ!$"&amp;BP$112&amp;"$"&amp;$B408)),1,0)</f>
        <v>0</v>
      </c>
    </row>
    <row r="409" spans="1:68" x14ac:dyDescent="0.2">
      <c r="A409" s="80" t="s">
        <v>2392</v>
      </c>
      <c r="B409" s="80">
        <f>VLOOKUP($A409,$A$11:$B$110,2,FALSE)</f>
        <v>81</v>
      </c>
      <c r="C409" s="80" t="s">
        <v>2435</v>
      </c>
      <c r="D409" s="80" cm="1">
        <f t="array" aca="1" ref="D409" ca="1">_xlfn.IFS(D410=1,0,D411=1,0,AND(INDIRECT("ｄａｔａ!$"&amp;D$112&amp;"$"&amp;$B409)&lt;=INDIRECT("kikan!$Q$11"),INDIRECT("ｄａｔａ!$"&amp;D$112&amp;"$"&amp;$B409)&gt;=INDIRECT("kikan!$K$11")),0,TRUE,1)</f>
        <v>0</v>
      </c>
      <c r="F409" s="80">
        <v>0</v>
      </c>
      <c r="G409" s="80">
        <v>0</v>
      </c>
      <c r="H409" s="80">
        <v>0</v>
      </c>
      <c r="I409" s="80" cm="1">
        <f t="array" aca="1" ref="I409" ca="1">_xlfn.IFS(I410=1,0,I411=1,0,INDIRECT("ｄａｔａ!$"&amp;I$112&amp;"$"&amp;$B409)&gt;=INDIRECT("kikan!$I$11"),0,TRUE,1)</f>
        <v>0</v>
      </c>
      <c r="J409" s="80" cm="1">
        <f t="array" aca="1" ref="J409" ca="1">_xlfn.IFS(D412=1,0,I409=1,0,J410=1,0,I411=1,0,J411=1,0,INDIRECT("ｄａｔａ!$"&amp;I$112&amp;"$"&amp;$B409)&gt;INDIRECT("kikan!$I$11"),0,INDIRECT("ｄａｔａ!$"&amp;J$112&amp;"$"&amp;$B409)&gt;=INDIRECT("ｄａｔａ!$"&amp;D$112&amp;"$"&amp;$B409),0,TRUE,1)</f>
        <v>0</v>
      </c>
      <c r="K409" s="80" cm="1">
        <f t="array" aca="1" ref="K409" ca="1">_xlfn.IFS(K410=1,0,K411=1,0,AND(INDIRECT("ｄａｔａ!$"&amp;K$112&amp;"$"&amp;$B410)&gt;0,INDIRECT("ｄａｔａ!$"&amp;K$112&amp;"$"&amp;$B410)&lt;10000),0,TRUE,1)</f>
        <v>0</v>
      </c>
      <c r="L409" s="80" cm="1">
        <f t="array" aca="1" ref="L409" ca="1">_xlfn.IFS(L410=1,0,L411=1,0,INDIRECT("ｄａｔａ!$"&amp;L$112&amp;"$"&amp;$B409)&lt;20000,1,TRUE,0)</f>
        <v>0</v>
      </c>
      <c r="M409" s="80">
        <v>0</v>
      </c>
      <c r="N409" s="80">
        <v>0</v>
      </c>
      <c r="O409" s="80" cm="1">
        <f t="array" aca="1" ref="O409" ca="1">_xlfn.IFS(O412=1,0,INDIRECT("ｄａｔａ!$"&amp;O$112&amp;"$"&amp;$B410)=4,1,TRUE,0)</f>
        <v>0</v>
      </c>
      <c r="P409" s="80" cm="1">
        <f t="array" aca="1" ref="P409" ca="1">_xlfn.IFS(P412=1,0,AND(INDIRECT("ｄａｔａ!$"&amp;P$112&amp;"$"&amp;$B410)&lt;=3,INDIRECT("ｄａｔａ!$"&amp;P$112&amp;"$"&amp;$B410)&gt;0),1,TRUE,0)</f>
        <v>0</v>
      </c>
      <c r="Q409" s="80" cm="1">
        <f t="array" aca="1" ref="Q409" ca="1">_xlfn.IFS(Q412=1,0,INDIRECT("ｄａｔａ!$"&amp;Q$112&amp;"$"&amp;$B409)=1,1,TRUE,0)</f>
        <v>0</v>
      </c>
      <c r="R409" s="80">
        <v>0</v>
      </c>
      <c r="S409" s="80">
        <v>0</v>
      </c>
      <c r="T409" s="80">
        <v>0</v>
      </c>
      <c r="U409" s="80">
        <v>0</v>
      </c>
      <c r="V409" s="80">
        <v>0</v>
      </c>
      <c r="W409" s="80">
        <v>0</v>
      </c>
      <c r="X409" s="80">
        <f ca="1">IF(AND(SUM($Y409:$AO409)=0,17-SUM($Y411:$AO411)&gt;1),1,0)</f>
        <v>0</v>
      </c>
      <c r="Y409" s="80" cm="1">
        <f t="array" aca="1" ref="Y409" ca="1">_xlfn.IFS(Y412=1,0,INDIRECT("ｄａｔａ!$"&amp;Y$112&amp;"$"&amp;$B409)=2,1,TRUE,0)</f>
        <v>0</v>
      </c>
      <c r="Z409" s="80" cm="1">
        <f t="array" aca="1" ref="Z409" ca="1">_xlfn.IFS(Z412=1,0,INDIRECT("ｄａｔａ!$"&amp;Z$112&amp;"$"&amp;$B409)=2,1,TRUE,0)</f>
        <v>0</v>
      </c>
      <c r="AA409" s="80" cm="1">
        <f t="array" aca="1" ref="AA409" ca="1">_xlfn.IFS(AA412=1,0,INDIRECT("ｄａｔａ!$"&amp;AA$112&amp;"$"&amp;$B409)=2,1,TRUE,0)</f>
        <v>0</v>
      </c>
      <c r="AB409" s="80" cm="1">
        <f t="array" aca="1" ref="AB409" ca="1">_xlfn.IFS(AB412=1,0,INDIRECT("ｄａｔａ!$"&amp;AB$112&amp;"$"&amp;$B409)=2,1,TRUE,0)</f>
        <v>0</v>
      </c>
      <c r="AC409" s="80" cm="1">
        <f t="array" aca="1" ref="AC409" ca="1">_xlfn.IFS(AC412=1,0,INDIRECT("ｄａｔａ!$"&amp;AC$112&amp;"$"&amp;$B409)=2,1,TRUE,0)</f>
        <v>0</v>
      </c>
      <c r="AD409" s="80" cm="1">
        <f t="array" aca="1" ref="AD409" ca="1">_xlfn.IFS(AD412=1,0,INDIRECT("ｄａｔａ!$"&amp;AD$112&amp;"$"&amp;$B409)=2,1,TRUE,0)</f>
        <v>0</v>
      </c>
      <c r="AE409" s="80" cm="1">
        <f t="array" aca="1" ref="AE409" ca="1">_xlfn.IFS(AE412=1,0,INDIRECT("ｄａｔａ!$"&amp;AE$112&amp;"$"&amp;$B409)=2,1,TRUE,0)</f>
        <v>0</v>
      </c>
      <c r="AF409" s="80" cm="1">
        <f t="array" aca="1" ref="AF409" ca="1">_xlfn.IFS(AF412=1,0,INDIRECT("ｄａｔａ!$"&amp;AF$112&amp;"$"&amp;$B409)=2,1,TRUE,0)</f>
        <v>0</v>
      </c>
      <c r="AG409" s="80" cm="1">
        <f t="array" aca="1" ref="AG409" ca="1">_xlfn.IFS(AG412=1,0,INDIRECT("ｄａｔａ!$"&amp;AG$112&amp;"$"&amp;$B409)=2,1,TRUE,0)</f>
        <v>0</v>
      </c>
      <c r="AH409" s="80" cm="1">
        <f t="array" aca="1" ref="AH409" ca="1">_xlfn.IFS(AH412=1,0,INDIRECT("ｄａｔａ!$"&amp;AH$112&amp;"$"&amp;$B409)=2,1,TRUE,0)</f>
        <v>0</v>
      </c>
      <c r="AI409" s="80" cm="1">
        <f t="array" aca="1" ref="AI409" ca="1">_xlfn.IFS(AI412=1,0,INDIRECT("ｄａｔａ!$"&amp;AI$112&amp;"$"&amp;$B409)=2,1,TRUE,0)</f>
        <v>0</v>
      </c>
      <c r="AJ409" s="80" cm="1">
        <f t="array" aca="1" ref="AJ409" ca="1">_xlfn.IFS(AJ412=1,0,INDIRECT("ｄａｔａ!$"&amp;AJ$112&amp;"$"&amp;$B409)=2,1,TRUE,0)</f>
        <v>0</v>
      </c>
      <c r="AK409" s="80" cm="1">
        <f t="array" aca="1" ref="AK409" ca="1">_xlfn.IFS(AK412=1,0,INDIRECT("ｄａｔａ!$"&amp;AK$112&amp;"$"&amp;$B409)=2,1,TRUE,0)</f>
        <v>0</v>
      </c>
      <c r="AL409" s="80" cm="1">
        <f t="array" aca="1" ref="AL409" ca="1">_xlfn.IFS(AL412=1,0,INDIRECT("ｄａｔａ!$"&amp;AL$112&amp;"$"&amp;$B409)=2,1,TRUE,0)</f>
        <v>0</v>
      </c>
      <c r="AM409" s="80" cm="1">
        <f t="array" aca="1" ref="AM409" ca="1">_xlfn.IFS(AM412=1,0,INDIRECT("ｄａｔａ!$"&amp;AM$112&amp;"$"&amp;$B409)=2,1,TRUE,0)</f>
        <v>0</v>
      </c>
      <c r="AN409" s="80" cm="1">
        <f t="array" aca="1" ref="AN409" ca="1">_xlfn.IFS(AN412=1,0,INDIRECT("ｄａｔａ!$"&amp;AN$112&amp;"$"&amp;$B409)=2,1,TRUE,0)</f>
        <v>0</v>
      </c>
      <c r="AO409" s="80" cm="1">
        <f t="array" aca="1" ref="AO409" ca="1">_xlfn.IFS(AO412=1,0,INDIRECT("ｄａｔａ!$"&amp;AO$112&amp;"$"&amp;$B409)=2,1,TRUE,0)</f>
        <v>0</v>
      </c>
      <c r="AP409" s="80">
        <f ca="1">IF(AND(SUM($AQ409:$AZ409)=0,10-SUM($AQ411:$AZ411)&gt;1),1,0)</f>
        <v>0</v>
      </c>
      <c r="AQ409" s="80" cm="1">
        <f t="array" aca="1" ref="AQ409" ca="1">_xlfn.IFS(AQ412=1,0,INDIRECT("ｄａｔａ!$"&amp;AQ$112&amp;"$"&amp;$B409)=2,1,TRUE,0)</f>
        <v>0</v>
      </c>
      <c r="AR409" s="80" cm="1">
        <f t="array" aca="1" ref="AR409" ca="1">_xlfn.IFS(AR412=1,0,INDIRECT("ｄａｔａ!$"&amp;AR$112&amp;"$"&amp;$B409)=2,1,TRUE,0)</f>
        <v>0</v>
      </c>
      <c r="AS409" s="80" cm="1">
        <f t="array" aca="1" ref="AS409" ca="1">_xlfn.IFS(AS412=1,0,INDIRECT("ｄａｔａ!$"&amp;AS$112&amp;"$"&amp;$B409)=2,1,TRUE,0)</f>
        <v>0</v>
      </c>
      <c r="AT409" s="80" cm="1">
        <f t="array" aca="1" ref="AT409" ca="1">_xlfn.IFS(AT412=1,0,INDIRECT("ｄａｔａ!$"&amp;AT$112&amp;"$"&amp;$B409)=2,1,TRUE,0)</f>
        <v>0</v>
      </c>
      <c r="AU409" s="80" cm="1">
        <f t="array" aca="1" ref="AU409" ca="1">_xlfn.IFS(AU412=1,0,INDIRECT("ｄａｔａ!$"&amp;AU$112&amp;"$"&amp;$B409)=2,1,TRUE,0)</f>
        <v>0</v>
      </c>
      <c r="AV409" s="80" cm="1">
        <f t="array" aca="1" ref="AV409" ca="1">_xlfn.IFS(AV412=1,0,INDIRECT("ｄａｔａ!$"&amp;AV$112&amp;"$"&amp;$B409)=2,1,TRUE,0)</f>
        <v>0</v>
      </c>
      <c r="AW409" s="80" cm="1">
        <f t="array" aca="1" ref="AW409" ca="1">_xlfn.IFS(AW412=1,0,INDIRECT("ｄａｔａ!$"&amp;AW$112&amp;"$"&amp;$B409)=2,1,TRUE,0)</f>
        <v>0</v>
      </c>
      <c r="AX409" s="80" cm="1">
        <f t="array" aca="1" ref="AX409" ca="1">_xlfn.IFS(AX412=1,0,INDIRECT("ｄａｔａ!$"&amp;AX$112&amp;"$"&amp;$B409)=2,1,TRUE,0)</f>
        <v>0</v>
      </c>
      <c r="AY409" s="80" cm="1">
        <f t="array" aca="1" ref="AY409" ca="1">_xlfn.IFS(AY412=1,0,INDIRECT("ｄａｔａ!$"&amp;AY$112&amp;"$"&amp;$B409)=2,1,TRUE,0)</f>
        <v>0</v>
      </c>
      <c r="AZ409" s="80" cm="1">
        <f t="array" aca="1" ref="AZ409" ca="1">_xlfn.IFS(AZ412=1,0,INDIRECT("ｄａｔａ!$"&amp;AZ$112&amp;"$"&amp;$B409)=2,1,TRUE,0)</f>
        <v>0</v>
      </c>
      <c r="BA409" s="80">
        <f ca="1">IF(AND(SUM($BB409:$BP409)=0,15-SUM($BB411:$BP411)&gt;1),1,0)</f>
        <v>0</v>
      </c>
      <c r="BB409" s="80" cm="1">
        <f t="array" aca="1" ref="BB409" ca="1">_xlfn.IFS(BB412=1,0,INDIRECT("ｄａｔａ!$"&amp;BB$112&amp;"$"&amp;$B409)=2,1,TRUE,0)</f>
        <v>0</v>
      </c>
      <c r="BC409" s="80" cm="1">
        <f t="array" aca="1" ref="BC409" ca="1">_xlfn.IFS(BC412=1,0,INDIRECT("ｄａｔａ!$"&amp;BC$112&amp;"$"&amp;$B409)=2,1,TRUE,0)</f>
        <v>0</v>
      </c>
      <c r="BD409" s="80" cm="1">
        <f t="array" aca="1" ref="BD409" ca="1">_xlfn.IFS(BD412=1,0,INDIRECT("ｄａｔａ!$"&amp;BD$112&amp;"$"&amp;$B409)=2,1,TRUE,0)</f>
        <v>0</v>
      </c>
      <c r="BE409" s="80" cm="1">
        <f t="array" aca="1" ref="BE409" ca="1">_xlfn.IFS(BE412=1,0,INDIRECT("ｄａｔａ!$"&amp;BE$112&amp;"$"&amp;$B409)=2,1,TRUE,0)</f>
        <v>0</v>
      </c>
      <c r="BF409" s="80" cm="1">
        <f t="array" aca="1" ref="BF409" ca="1">_xlfn.IFS(BF412=1,0,INDIRECT("ｄａｔａ!$"&amp;BF$112&amp;"$"&amp;$B409)=2,1,TRUE,0)</f>
        <v>0</v>
      </c>
      <c r="BG409" s="80" cm="1">
        <f t="array" aca="1" ref="BG409" ca="1">_xlfn.IFS(BG412=1,0,INDIRECT("ｄａｔａ!$"&amp;BG$112&amp;"$"&amp;$B409)=2,1,TRUE,0)</f>
        <v>0</v>
      </c>
      <c r="BH409" s="80" cm="1">
        <f t="array" aca="1" ref="BH409" ca="1">_xlfn.IFS(BH412=1,0,INDIRECT("ｄａｔａ!$"&amp;BH$112&amp;"$"&amp;$B409)=2,1,TRUE,0)</f>
        <v>0</v>
      </c>
      <c r="BI409" s="80" cm="1">
        <f t="array" aca="1" ref="BI409" ca="1">_xlfn.IFS(BI412=1,0,INDIRECT("ｄａｔａ!$"&amp;BI$112&amp;"$"&amp;$B409)=2,1,TRUE,0)</f>
        <v>0</v>
      </c>
      <c r="BJ409" s="80" cm="1">
        <f t="array" aca="1" ref="BJ409" ca="1">_xlfn.IFS(BJ412=1,0,INDIRECT("ｄａｔａ!$"&amp;BJ$112&amp;"$"&amp;$B409)=2,1,TRUE,0)</f>
        <v>0</v>
      </c>
      <c r="BK409" s="80" cm="1">
        <f t="array" aca="1" ref="BK409" ca="1">_xlfn.IFS(BK412=1,0,INDIRECT("ｄａｔａ!$"&amp;BK$112&amp;"$"&amp;$B409)=2,1,TRUE,0)</f>
        <v>0</v>
      </c>
      <c r="BL409" s="80" cm="1">
        <f t="array" aca="1" ref="BL409" ca="1">_xlfn.IFS(BL412=1,0,INDIRECT("ｄａｔａ!$"&amp;BL$112&amp;"$"&amp;$B409)=2,1,TRUE,0)</f>
        <v>0</v>
      </c>
      <c r="BM409" s="80" cm="1">
        <f t="array" aca="1" ref="BM409" ca="1">_xlfn.IFS(BM412=1,0,INDIRECT("ｄａｔａ!$"&amp;BM$112&amp;"$"&amp;$B409)=2,1,TRUE,0)</f>
        <v>0</v>
      </c>
      <c r="BN409" s="80" cm="1">
        <f t="array" aca="1" ref="BN409" ca="1">_xlfn.IFS(BN412=1,0,INDIRECT("ｄａｔａ!$"&amp;BN$112&amp;"$"&amp;$B409)=2,1,TRUE,0)</f>
        <v>0</v>
      </c>
      <c r="BO409" s="80" cm="1">
        <f t="array" aca="1" ref="BO409" ca="1">_xlfn.IFS(BO412=1,0,INDIRECT("ｄａｔａ!$"&amp;BO$112&amp;"$"&amp;$B409)=2,1,TRUE,0)</f>
        <v>0</v>
      </c>
      <c r="BP409" s="80" cm="1">
        <f t="array" aca="1" ref="BP409" ca="1">_xlfn.IFS(BP412=1,0,INDIRECT("ｄａｔａ!$"&amp;BP$112&amp;"$"&amp;$B409)=2,1,TRUE,0)</f>
        <v>0</v>
      </c>
    </row>
    <row r="410" spans="1:68" x14ac:dyDescent="0.2">
      <c r="B410" s="80">
        <f>VLOOKUP($A409,$A$11:$B$110,2,FALSE)</f>
        <v>81</v>
      </c>
      <c r="C410" s="80" t="s">
        <v>2437</v>
      </c>
      <c r="D410" s="80" cm="1">
        <f t="array" aca="1" ref="D410" ca="1">_xlfn.IFS(D411=1,0,AND(ISNUMBER(INDIRECT("ｄａｔａ!$"&amp;D$112&amp;"$"&amp;$B410)),INDIRECT("ｄａｔａ!$"&amp;D$112&amp;"$"&amp;$B410)&lt;=12,INDIRECT("ｄａｔａ!$"&amp;D$112&amp;"$"&amp;$B410)&gt;=1),0,TRUE,1)</f>
        <v>1</v>
      </c>
      <c r="F410" s="80">
        <v>0</v>
      </c>
      <c r="G410" s="80">
        <v>0</v>
      </c>
      <c r="H410" s="80">
        <v>0</v>
      </c>
      <c r="I410" s="80" cm="1">
        <f t="array" aca="1" ref="I410" ca="1">_xlfn.IFS(I411=1,0,AND(ISNUMBER(INDIRECT("ｄａｔａ!$"&amp;I$112&amp;"$"&amp;$B410)),LEN(INDIRECT("ｄａｔａ!$"&amp;I$112&amp;"$"&amp;$B410))=4),0,TRUE,1)</f>
        <v>0</v>
      </c>
      <c r="J410" s="80" cm="1">
        <f t="array" aca="1" ref="J410" ca="1">_xlfn.IFS(J411=1,0,AND(ISNUMBER(INDIRECT("ｄａｔａ!$"&amp;J$112&amp;"$"&amp;$B410)),INDIRECT("ｄａｔａ!$"&amp;J$112&amp;"$"&amp;$B410)&lt;=12,INDIRECT("ｄａｔａ!$"&amp;J$112&amp;"$"&amp;$B410)&gt;=1),0,TRUE,1)</f>
        <v>0</v>
      </c>
      <c r="K410" s="80" cm="1">
        <f t="array" aca="1" ref="K410" ca="1">_xlfn.IFS(K411=1,0,ISNUMBER(INDIRECT("ｄａｔａ!$"&amp;K$112&amp;"$"&amp;$B410)),0,TRUE,1)</f>
        <v>0</v>
      </c>
      <c r="L410" s="80" cm="1">
        <f t="array" aca="1" ref="L410" ca="1">_xlfn.IFS(L411=1,0,AND(ISNUMBER(INDIRECT("ｄａｔａ!$"&amp;L$112&amp;"$"&amp;$B410)),INDIRECT("ｄａｔａ!$"&amp;L$112&amp;"$"&amp;$B410)&gt;0),0,TRUE,1)</f>
        <v>0</v>
      </c>
      <c r="M410" s="80" cm="1">
        <f t="array" aca="1" ref="M410" ca="1">_xlfn.IFS(M411=1,0,AND(INDIRECT("ｄａｔａ!$"&amp;M$112&amp;"$"&amp;$B410)&lt;=5,INDIRECT("ｄａｔａ!$"&amp;M$112&amp;"$"&amp;$B410)&gt;0),0,TRUE,1)</f>
        <v>0</v>
      </c>
      <c r="N410" s="80" cm="1">
        <f t="array" aca="1" ref="N410" ca="1">_xlfn.IFS(N411=1,0,AND(INDIRECT("ｄａｔａ!$"&amp;N$112&amp;"$"&amp;$B410)&lt;=2,INDIRECT("ｄａｔａ!$"&amp;N$112&amp;"$"&amp;$B410)&gt;0),0,TRUE,1)</f>
        <v>0</v>
      </c>
      <c r="O410" s="80" cm="1">
        <f t="array" aca="1" ref="O410" ca="1">_xlfn.IFS(O411=1,0,AND(INDIRECT("ｄａｔａ!$"&amp;O$112&amp;"$"&amp;$B410)&lt;=4,INDIRECT("ｄａｔａ!$"&amp;O$112&amp;"$"&amp;$B410)&gt;0),0,TRUE,1)</f>
        <v>0</v>
      </c>
      <c r="P410" s="80" cm="1">
        <f t="array" aca="1" ref="P410" ca="1">_xlfn.IFS(P411=1,0,AND(INDIRECT("ｄａｔａ!$"&amp;P$112&amp;"$"&amp;$B410)&lt;=3,INDIRECT("ｄａｔａ!$"&amp;P$112&amp;"$"&amp;$B410)&gt;0),0,TRUE,1)</f>
        <v>0</v>
      </c>
      <c r="Q410" s="80" cm="1">
        <f t="array" aca="1" ref="Q410" ca="1">_xlfn.IFS(Q411=1,0,AND(INDIRECT("ｄａｔａ!$"&amp;Q$112&amp;"$"&amp;$B410)&lt;=2,INDIRECT("ｄａｔａ!$"&amp;Q$112&amp;"$"&amp;$B410)&gt;0),0,TRUE,1)</f>
        <v>0</v>
      </c>
      <c r="R410" s="80" cm="1">
        <f t="array" aca="1" ref="R410" ca="1">_xlfn.IFS(R411=1,0,AND(INDIRECT("ｄａｔａ!$"&amp;R$112&amp;"$"&amp;$B410)&lt;=10,INDIRECT("ｄａｔａ!$"&amp;R$112&amp;"$"&amp;$B410)&gt;0),0,TRUE,1)</f>
        <v>0</v>
      </c>
      <c r="S410" s="80" cm="1">
        <f t="array" aca="1" ref="S410" ca="1">_xlfn.IFS(S411=1,0,AND(INDIRECT("ｄａｔａ!$"&amp;S$112&amp;"$"&amp;$B410)&lt;=5,INDIRECT("ｄａｔａ!$"&amp;S$112&amp;"$"&amp;$B410)&gt;0),0,TRUE,1)</f>
        <v>0</v>
      </c>
      <c r="T410" s="80" cm="1">
        <f t="array" aca="1" ref="T410" ca="1">_xlfn.IFS(T411=1,0,AND(INDIRECT("ｄａｔａ!$"&amp;T$112&amp;"$"&amp;$B410)&lt;=9,INDIRECT("ｄａｔａ!$"&amp;T$112&amp;"$"&amp;$B410)&gt;0),0,TRUE,1)</f>
        <v>0</v>
      </c>
      <c r="U410" s="80" cm="1">
        <f t="array" aca="1" ref="U410" ca="1">_xlfn.IFS(U411=1,0,ISNUMBER(INDIRECT("ｄａｔａ!$"&amp;U$112&amp;"$"&amp;$B410)),0,TRUE,1)</f>
        <v>0</v>
      </c>
      <c r="V410" s="80" cm="1">
        <f t="array" aca="1" ref="V410" ca="1">_xlfn.IFS(V411=1,0,AND(INDIRECT("ｄａｔａ!$"&amp;V$112&amp;"$"&amp;$B410)&lt;=4,INDIRECT("ｄａｔａ!$"&amp;V$112&amp;"$"&amp;$B410)&gt;0),0,TRUE,1)</f>
        <v>0</v>
      </c>
      <c r="W410" s="80" cm="1">
        <f t="array" aca="1" ref="W410" ca="1">_xlfn.IFS(W411=1,0,AND(INDIRECT("ｄａｔａ!$"&amp;W$112&amp;"$"&amp;$B410)&lt;=2,INDIRECT("ｄａｔａ!$"&amp;W$112&amp;"$"&amp;$B410)&gt;0),0,TRUE,1)</f>
        <v>0</v>
      </c>
      <c r="X410" s="80">
        <f ca="1">IF(SUM($Y409:$AO409)&gt;1,1,0)</f>
        <v>0</v>
      </c>
      <c r="Y410" s="80" cm="1">
        <f t="array" aca="1" ref="Y410" ca="1">_xlfn.IFS(Y412=1,0,Y411=1,0,AND(INDIRECT("ｄａｔａ!$"&amp;Y$112&amp;"$"&amp;$B410)&lt;=2,INDIRECT("ｄａｔａ!$"&amp;Y$112&amp;"$"&amp;$B410)&gt;0),0,TRUE,1)</f>
        <v>0</v>
      </c>
      <c r="Z410" s="80" cm="1">
        <f t="array" aca="1" ref="Z410" ca="1">_xlfn.IFS(Z412=1,0,Z411=1,0,AND(INDIRECT("ｄａｔａ!$"&amp;Z$112&amp;"$"&amp;$B410)&lt;=2,INDIRECT("ｄａｔａ!$"&amp;Z$112&amp;"$"&amp;$B410)&gt;0),0,TRUE,1)</f>
        <v>0</v>
      </c>
      <c r="AA410" s="80" cm="1">
        <f t="array" aca="1" ref="AA410" ca="1">_xlfn.IFS(AA412=1,0,AA411=1,0,AND(INDIRECT("ｄａｔａ!$"&amp;AA$112&amp;"$"&amp;$B410)&lt;=2,INDIRECT("ｄａｔａ!$"&amp;AA$112&amp;"$"&amp;$B410)&gt;0),0,TRUE,1)</f>
        <v>0</v>
      </c>
      <c r="AB410" s="80" cm="1">
        <f t="array" aca="1" ref="AB410" ca="1">_xlfn.IFS(AB412=1,0,AB411=1,0,AND(INDIRECT("ｄａｔａ!$"&amp;AB$112&amp;"$"&amp;$B410)&lt;=2,INDIRECT("ｄａｔａ!$"&amp;AB$112&amp;"$"&amp;$B410)&gt;0),0,TRUE,1)</f>
        <v>0</v>
      </c>
      <c r="AC410" s="80" cm="1">
        <f t="array" aca="1" ref="AC410" ca="1">_xlfn.IFS(AC412=1,0,AC411=1,0,AND(INDIRECT("ｄａｔａ!$"&amp;AC$112&amp;"$"&amp;$B410)&lt;=2,INDIRECT("ｄａｔａ!$"&amp;AC$112&amp;"$"&amp;$B410)&gt;0),0,TRUE,1)</f>
        <v>0</v>
      </c>
      <c r="AD410" s="80" cm="1">
        <f t="array" aca="1" ref="AD410" ca="1">_xlfn.IFS(AD412=1,0,AD411=1,0,AND(INDIRECT("ｄａｔａ!$"&amp;AD$112&amp;"$"&amp;$B410)&lt;=2,INDIRECT("ｄａｔａ!$"&amp;AD$112&amp;"$"&amp;$B410)&gt;0),0,TRUE,1)</f>
        <v>0</v>
      </c>
      <c r="AE410" s="80" cm="1">
        <f t="array" aca="1" ref="AE410" ca="1">_xlfn.IFS(AE412=1,0,AE411=1,0,AND(INDIRECT("ｄａｔａ!$"&amp;AE$112&amp;"$"&amp;$B410)&lt;=2,INDIRECT("ｄａｔａ!$"&amp;AE$112&amp;"$"&amp;$B410)&gt;0),0,TRUE,1)</f>
        <v>0</v>
      </c>
      <c r="AF410" s="80" cm="1">
        <f t="array" aca="1" ref="AF410" ca="1">_xlfn.IFS(AF412=1,0,AF411=1,0,AND(INDIRECT("ｄａｔａ!$"&amp;AF$112&amp;"$"&amp;$B410)&lt;=2,INDIRECT("ｄａｔａ!$"&amp;AF$112&amp;"$"&amp;$B410)&gt;0),0,TRUE,1)</f>
        <v>0</v>
      </c>
      <c r="AG410" s="80" cm="1">
        <f t="array" aca="1" ref="AG410" ca="1">_xlfn.IFS(AG412=1,0,AG411=1,0,AND(INDIRECT("ｄａｔａ!$"&amp;AG$112&amp;"$"&amp;$B410)&lt;=2,INDIRECT("ｄａｔａ!$"&amp;AG$112&amp;"$"&amp;$B410)&gt;0),0,TRUE,1)</f>
        <v>0</v>
      </c>
      <c r="AH410" s="80" cm="1">
        <f t="array" aca="1" ref="AH410" ca="1">_xlfn.IFS(AH412=1,0,AH411=1,0,AND(INDIRECT("ｄａｔａ!$"&amp;AH$112&amp;"$"&amp;$B410)&lt;=2,INDIRECT("ｄａｔａ!$"&amp;AH$112&amp;"$"&amp;$B410)&gt;0),0,TRUE,1)</f>
        <v>0</v>
      </c>
      <c r="AI410" s="80" cm="1">
        <f t="array" aca="1" ref="AI410" ca="1">_xlfn.IFS(AI412=1,0,AI411=1,0,AND(INDIRECT("ｄａｔａ!$"&amp;AI$112&amp;"$"&amp;$B410)&lt;=2,INDIRECT("ｄａｔａ!$"&amp;AI$112&amp;"$"&amp;$B410)&gt;0),0,TRUE,1)</f>
        <v>0</v>
      </c>
      <c r="AJ410" s="80" cm="1">
        <f t="array" aca="1" ref="AJ410" ca="1">_xlfn.IFS(AJ412=1,0,AJ411=1,0,AND(INDIRECT("ｄａｔａ!$"&amp;AJ$112&amp;"$"&amp;$B410)&lt;=2,INDIRECT("ｄａｔａ!$"&amp;AJ$112&amp;"$"&amp;$B410)&gt;0),0,TRUE,1)</f>
        <v>0</v>
      </c>
      <c r="AK410" s="80" cm="1">
        <f t="array" aca="1" ref="AK410" ca="1">_xlfn.IFS(AK412=1,0,AK411=1,0,AND(INDIRECT("ｄａｔａ!$"&amp;AK$112&amp;"$"&amp;$B410)&lt;=2,INDIRECT("ｄａｔａ!$"&amp;AK$112&amp;"$"&amp;$B410)&gt;0),0,TRUE,1)</f>
        <v>0</v>
      </c>
      <c r="AL410" s="80" cm="1">
        <f t="array" aca="1" ref="AL410" ca="1">_xlfn.IFS(AL412=1,0,AL411=1,0,AND(INDIRECT("ｄａｔａ!$"&amp;AL$112&amp;"$"&amp;$B410)&lt;=2,INDIRECT("ｄａｔａ!$"&amp;AL$112&amp;"$"&amp;$B410)&gt;0),0,TRUE,1)</f>
        <v>0</v>
      </c>
      <c r="AM410" s="80" cm="1">
        <f t="array" aca="1" ref="AM410" ca="1">_xlfn.IFS(AM412=1,0,AM411=1,0,AND(INDIRECT("ｄａｔａ!$"&amp;AM$112&amp;"$"&amp;$B410)&lt;=2,INDIRECT("ｄａｔａ!$"&amp;AM$112&amp;"$"&amp;$B410)&gt;0),0,TRUE,1)</f>
        <v>0</v>
      </c>
      <c r="AN410" s="80" cm="1">
        <f t="array" aca="1" ref="AN410" ca="1">_xlfn.IFS(AN412=1,0,AN411=1,0,AND(INDIRECT("ｄａｔａ!$"&amp;AN$112&amp;"$"&amp;$B410)&lt;=2,INDIRECT("ｄａｔａ!$"&amp;AN$112&amp;"$"&amp;$B410)&gt;0),0,TRUE,1)</f>
        <v>0</v>
      </c>
      <c r="AO410" s="80" cm="1">
        <f t="array" aca="1" ref="AO410" ca="1">_xlfn.IFS(AO412=1,0,AO411=1,0,AND(INDIRECT("ｄａｔａ!$"&amp;AO$112&amp;"$"&amp;$B410)&lt;=2,INDIRECT("ｄａｔａ!$"&amp;AO$112&amp;"$"&amp;$B410)&gt;0),0,TRUE,1)</f>
        <v>0</v>
      </c>
      <c r="AP410" s="80">
        <f ca="1">IF(SUM($AQ409:$AZ409)&gt;1,1,0)</f>
        <v>0</v>
      </c>
      <c r="AQ410" s="80" cm="1">
        <f t="array" aca="1" ref="AQ410" ca="1">_xlfn.IFS(AQ412=1,0,AQ411=1,0,AND(INDIRECT("ｄａｔａ!$"&amp;AQ$112&amp;"$"&amp;$B410)&lt;=2,INDIRECT("ｄａｔａ!$"&amp;AQ$112&amp;"$"&amp;$B410)&gt;0),0,TRUE,1)</f>
        <v>0</v>
      </c>
      <c r="AR410" s="80" cm="1">
        <f t="array" aca="1" ref="AR410" ca="1">_xlfn.IFS(AR412=1,0,AR411=1,0,AND(INDIRECT("ｄａｔａ!$"&amp;AR$112&amp;"$"&amp;$B410)&lt;=2,INDIRECT("ｄａｔａ!$"&amp;AR$112&amp;"$"&amp;$B410)&gt;0),0,TRUE,1)</f>
        <v>0</v>
      </c>
      <c r="AS410" s="80" cm="1">
        <f t="array" aca="1" ref="AS410" ca="1">_xlfn.IFS(AS412=1,0,AS411=1,0,AND(INDIRECT("ｄａｔａ!$"&amp;AS$112&amp;"$"&amp;$B410)&lt;=2,INDIRECT("ｄａｔａ!$"&amp;AS$112&amp;"$"&amp;$B410)&gt;0),0,TRUE,1)</f>
        <v>0</v>
      </c>
      <c r="AT410" s="80" cm="1">
        <f t="array" aca="1" ref="AT410" ca="1">_xlfn.IFS(AT412=1,0,AT411=1,0,AND(INDIRECT("ｄａｔａ!$"&amp;AT$112&amp;"$"&amp;$B410)&lt;=2,INDIRECT("ｄａｔａ!$"&amp;AT$112&amp;"$"&amp;$B410)&gt;0),0,TRUE,1)</f>
        <v>0</v>
      </c>
      <c r="AU410" s="80" cm="1">
        <f t="array" aca="1" ref="AU410" ca="1">_xlfn.IFS(AU412=1,0,AU411=1,0,AND(INDIRECT("ｄａｔａ!$"&amp;AU$112&amp;"$"&amp;$B410)&lt;=2,INDIRECT("ｄａｔａ!$"&amp;AU$112&amp;"$"&amp;$B410)&gt;0),0,TRUE,1)</f>
        <v>0</v>
      </c>
      <c r="AV410" s="80" cm="1">
        <f t="array" aca="1" ref="AV410" ca="1">_xlfn.IFS(AV412=1,0,AV411=1,0,AND(INDIRECT("ｄａｔａ!$"&amp;AV$112&amp;"$"&amp;$B410)&lt;=2,INDIRECT("ｄａｔａ!$"&amp;AV$112&amp;"$"&amp;$B410)&gt;0),0,TRUE,1)</f>
        <v>0</v>
      </c>
      <c r="AW410" s="80" cm="1">
        <f t="array" aca="1" ref="AW410" ca="1">_xlfn.IFS(AW412=1,0,AW411=1,0,AND(INDIRECT("ｄａｔａ!$"&amp;AW$112&amp;"$"&amp;$B410)&lt;=2,INDIRECT("ｄａｔａ!$"&amp;AW$112&amp;"$"&amp;$B410)&gt;0),0,TRUE,1)</f>
        <v>0</v>
      </c>
      <c r="AX410" s="80" cm="1">
        <f t="array" aca="1" ref="AX410" ca="1">_xlfn.IFS(AX412=1,0,AX411=1,0,AND(INDIRECT("ｄａｔａ!$"&amp;AX$112&amp;"$"&amp;$B410)&lt;=2,INDIRECT("ｄａｔａ!$"&amp;AX$112&amp;"$"&amp;$B410)&gt;0),0,TRUE,1)</f>
        <v>0</v>
      </c>
      <c r="AY410" s="80" cm="1">
        <f t="array" aca="1" ref="AY410" ca="1">_xlfn.IFS(AY412=1,0,AY411=1,0,AND(INDIRECT("ｄａｔａ!$"&amp;AY$112&amp;"$"&amp;$B410)&lt;=2,INDIRECT("ｄａｔａ!$"&amp;AY$112&amp;"$"&amp;$B410)&gt;0),0,TRUE,1)</f>
        <v>0</v>
      </c>
      <c r="AZ410" s="80" cm="1">
        <f t="array" aca="1" ref="AZ410" ca="1">_xlfn.IFS(AZ412=1,0,AZ411=1,0,AND(INDIRECT("ｄａｔａ!$"&amp;AZ$112&amp;"$"&amp;$B410)&lt;=2,INDIRECT("ｄａｔａ!$"&amp;AZ$112&amp;"$"&amp;$B410)&gt;0),0,TRUE,1)</f>
        <v>0</v>
      </c>
      <c r="BA410" s="80">
        <f ca="1">IF(SUM($BB409:$BP409)&gt;1,1,0)</f>
        <v>0</v>
      </c>
      <c r="BB410" s="80" cm="1">
        <f t="array" aca="1" ref="BB410" ca="1">_xlfn.IFS(BB412=1,0,BB411=1,0,AND(INDIRECT("ｄａｔａ!$"&amp;BB$112&amp;"$"&amp;$B410)&lt;=2,INDIRECT("ｄａｔａ!$"&amp;BB$112&amp;"$"&amp;$B410)&gt;0),0,TRUE,1)</f>
        <v>0</v>
      </c>
      <c r="BC410" s="80" cm="1">
        <f t="array" aca="1" ref="BC410" ca="1">_xlfn.IFS(BC412=1,0,BC411=1,0,AND(INDIRECT("ｄａｔａ!$"&amp;BC$112&amp;"$"&amp;$B410)&lt;=2,INDIRECT("ｄａｔａ!$"&amp;BC$112&amp;"$"&amp;$B410)&gt;0),0,TRUE,1)</f>
        <v>0</v>
      </c>
      <c r="BD410" s="80" cm="1">
        <f t="array" aca="1" ref="BD410" ca="1">_xlfn.IFS(BD412=1,0,BD411=1,0,AND(INDIRECT("ｄａｔａ!$"&amp;BD$112&amp;"$"&amp;$B410)&lt;=2,INDIRECT("ｄａｔａ!$"&amp;BD$112&amp;"$"&amp;$B410)&gt;0),0,TRUE,1)</f>
        <v>0</v>
      </c>
      <c r="BE410" s="80" cm="1">
        <f t="array" aca="1" ref="BE410" ca="1">_xlfn.IFS(BE412=1,0,BE411=1,0,AND(INDIRECT("ｄａｔａ!$"&amp;BE$112&amp;"$"&amp;$B410)&lt;=2,INDIRECT("ｄａｔａ!$"&amp;BE$112&amp;"$"&amp;$B410)&gt;0),0,TRUE,1)</f>
        <v>0</v>
      </c>
      <c r="BF410" s="80" cm="1">
        <f t="array" aca="1" ref="BF410" ca="1">_xlfn.IFS(BF412=1,0,BF411=1,0,AND(INDIRECT("ｄａｔａ!$"&amp;BF$112&amp;"$"&amp;$B410)&lt;=2,INDIRECT("ｄａｔａ!$"&amp;BF$112&amp;"$"&amp;$B410)&gt;0),0,TRUE,1)</f>
        <v>0</v>
      </c>
      <c r="BG410" s="80" cm="1">
        <f t="array" aca="1" ref="BG410" ca="1">_xlfn.IFS(BG412=1,0,BG411=1,0,AND(INDIRECT("ｄａｔａ!$"&amp;BG$112&amp;"$"&amp;$B410)&lt;=2,INDIRECT("ｄａｔａ!$"&amp;BG$112&amp;"$"&amp;$B410)&gt;0),0,TRUE,1)</f>
        <v>0</v>
      </c>
      <c r="BH410" s="80" cm="1">
        <f t="array" aca="1" ref="BH410" ca="1">_xlfn.IFS(BH412=1,0,BH411=1,0,AND(INDIRECT("ｄａｔａ!$"&amp;BH$112&amp;"$"&amp;$B410)&lt;=2,INDIRECT("ｄａｔａ!$"&amp;BH$112&amp;"$"&amp;$B410)&gt;0),0,TRUE,1)</f>
        <v>0</v>
      </c>
      <c r="BI410" s="80" cm="1">
        <f t="array" aca="1" ref="BI410" ca="1">_xlfn.IFS(BI412=1,0,BI411=1,0,AND(INDIRECT("ｄａｔａ!$"&amp;BI$112&amp;"$"&amp;$B410)&lt;=2,INDIRECT("ｄａｔａ!$"&amp;BI$112&amp;"$"&amp;$B410)&gt;0),0,TRUE,1)</f>
        <v>0</v>
      </c>
      <c r="BJ410" s="80" cm="1">
        <f t="array" aca="1" ref="BJ410" ca="1">_xlfn.IFS(BJ412=1,0,BJ411=1,0,AND(INDIRECT("ｄａｔａ!$"&amp;BJ$112&amp;"$"&amp;$B410)&lt;=2,INDIRECT("ｄａｔａ!$"&amp;BJ$112&amp;"$"&amp;$B410)&gt;0),0,TRUE,1)</f>
        <v>0</v>
      </c>
      <c r="BK410" s="80" cm="1">
        <f t="array" aca="1" ref="BK410" ca="1">_xlfn.IFS(BK412=1,0,BK411=1,0,AND(INDIRECT("ｄａｔａ!$"&amp;BK$112&amp;"$"&amp;$B410)&lt;=2,INDIRECT("ｄａｔａ!$"&amp;BK$112&amp;"$"&amp;$B410)&gt;0),0,TRUE,1)</f>
        <v>0</v>
      </c>
      <c r="BL410" s="80" cm="1">
        <f t="array" aca="1" ref="BL410" ca="1">_xlfn.IFS(BL412=1,0,BL411=1,0,AND(INDIRECT("ｄａｔａ!$"&amp;BL$112&amp;"$"&amp;$B410)&lt;=2,INDIRECT("ｄａｔａ!$"&amp;BL$112&amp;"$"&amp;$B410)&gt;0),0,TRUE,1)</f>
        <v>0</v>
      </c>
      <c r="BM410" s="80" cm="1">
        <f t="array" aca="1" ref="BM410" ca="1">_xlfn.IFS(BM412=1,0,BM411=1,0,AND(INDIRECT("ｄａｔａ!$"&amp;BM$112&amp;"$"&amp;$B410)&lt;=2,INDIRECT("ｄａｔａ!$"&amp;BM$112&amp;"$"&amp;$B410)&gt;0),0,TRUE,1)</f>
        <v>0</v>
      </c>
      <c r="BN410" s="80" cm="1">
        <f t="array" aca="1" ref="BN410" ca="1">_xlfn.IFS(BN412=1,0,BN411=1,0,AND(INDIRECT("ｄａｔａ!$"&amp;BN$112&amp;"$"&amp;$B410)&lt;=2,INDIRECT("ｄａｔａ!$"&amp;BN$112&amp;"$"&amp;$B410)&gt;0),0,TRUE,1)</f>
        <v>0</v>
      </c>
      <c r="BO410" s="80" cm="1">
        <f t="array" aca="1" ref="BO410" ca="1">_xlfn.IFS(BO412=1,0,BO411=1,0,AND(INDIRECT("ｄａｔａ!$"&amp;BO$112&amp;"$"&amp;$B410)&lt;=2,INDIRECT("ｄａｔａ!$"&amp;BO$112&amp;"$"&amp;$B410)&gt;0),0,TRUE,1)</f>
        <v>0</v>
      </c>
      <c r="BP410" s="80" cm="1">
        <f t="array" aca="1" ref="BP410" ca="1">_xlfn.IFS(BP412=1,0,BP411=1,0,AND(INDIRECT("ｄａｔａ!$"&amp;BP$112&amp;"$"&amp;$B410)&lt;=2,INDIRECT("ｄａｔａ!$"&amp;BP$112&amp;"$"&amp;$B410)&gt;0),0,TRUE,1)</f>
        <v>0</v>
      </c>
    </row>
    <row r="411" spans="1:68" x14ac:dyDescent="0.2">
      <c r="B411" s="80">
        <f>VLOOKUP($A409,$A$11:$B$110,2,FALSE)</f>
        <v>81</v>
      </c>
      <c r="C411" s="80" t="s">
        <v>2425</v>
      </c>
      <c r="D411" s="80" cm="1">
        <f t="array" aca="1" ref="D411" ca="1">_xlfn.IFS(D412=1,0,TRIM(INDIRECT("ｄａｔａ!$"&amp;D$112&amp;"$"&amp;$B411))="",1,TRIM(INDIRECT("ｄａｔａ!$"&amp;D$112&amp;"$"&amp;$B411))&lt;&gt;"",0)</f>
        <v>0</v>
      </c>
      <c r="F411" s="80" cm="1">
        <f t="array" aca="1" ref="F411" ca="1">_xlfn.IFS(F412=1,0,TRIM(INDIRECT("ｄａｔａ!$"&amp;F$112&amp;"$"&amp;$B411))="",1,TRIM(INDIRECT("ｄａｔａ!$"&amp;F$112&amp;"$"&amp;$B411))&lt;&gt;"",0)</f>
        <v>1</v>
      </c>
      <c r="G411" s="80" cm="1">
        <f t="array" aca="1" ref="G411" ca="1">_xlfn.IFS(G412=1,0,TRIM(INDIRECT("ｄａｔａ!$"&amp;G$112&amp;"$"&amp;$B411))="",1,TRIM(INDIRECT("ｄａｔａ!$"&amp;G$112&amp;"$"&amp;$B411))&lt;&gt;"",0)</f>
        <v>1</v>
      </c>
      <c r="H411" s="80" cm="1">
        <f t="array" aca="1" ref="H411" ca="1">_xlfn.IFS(H412=1,0,TRIM(INDIRECT("ｄａｔａ!$"&amp;H$112&amp;"$"&amp;$B411))="",1,TRIM(INDIRECT("ｄａｔａ!$"&amp;H$112&amp;"$"&amp;$B411))&lt;&gt;"",0)</f>
        <v>1</v>
      </c>
      <c r="I411" s="80" cm="1">
        <f t="array" aca="1" ref="I411" ca="1">_xlfn.IFS(I412=1,0,TRIM(INDIRECT("ｄａｔａ!$"&amp;I$112&amp;"$"&amp;$B411))="",1,TRIM(INDIRECT("ｄａｔａ!$"&amp;I$112&amp;"$"&amp;$B411))&lt;&gt;"",0)</f>
        <v>1</v>
      </c>
      <c r="J411" s="80" cm="1">
        <f t="array" aca="1" ref="J411" ca="1">_xlfn.IFS(J412=1,0,TRIM(INDIRECT("ｄａｔａ!$"&amp;J$112&amp;"$"&amp;$B411))="",1,TRIM(INDIRECT("ｄａｔａ!$"&amp;J$112&amp;"$"&amp;$B411))&lt;&gt;"",0)</f>
        <v>1</v>
      </c>
      <c r="K411" s="80" cm="1">
        <f t="array" aca="1" ref="K411" ca="1">_xlfn.IFS(K412=1,0,TRIM(INDIRECT("ｄａｔａ!$"&amp;K$112&amp;"$"&amp;$B411))="",1,TRIM(INDIRECT("ｄａｔａ!$"&amp;K$112&amp;"$"&amp;$B411))&lt;&gt;"",0)</f>
        <v>1</v>
      </c>
      <c r="L411" s="80" cm="1">
        <f t="array" aca="1" ref="L411" ca="1">_xlfn.IFS(L412=1,0,TRIM(INDIRECT("ｄａｔａ!$"&amp;L$112&amp;"$"&amp;$B411))="",1,TRIM(INDIRECT("ｄａｔａ!$"&amp;L$112&amp;"$"&amp;$B411))&lt;&gt;"",0)</f>
        <v>1</v>
      </c>
      <c r="M411" s="80" cm="1">
        <f t="array" aca="1" ref="M411" ca="1">_xlfn.IFS(M412=1,0,TRIM(INDIRECT("ｄａｔａ!$"&amp;M$112&amp;"$"&amp;$B411))="",1,TRIM(INDIRECT("ｄａｔａ!$"&amp;M$112&amp;"$"&amp;$B411))&lt;&gt;"",0)</f>
        <v>1</v>
      </c>
      <c r="N411" s="80" cm="1">
        <f t="array" aca="1" ref="N411" ca="1">_xlfn.IFS(N412=1,0,TRIM(INDIRECT("ｄａｔａ!$"&amp;N$112&amp;"$"&amp;$B411))="",1,TRIM(INDIRECT("ｄａｔａ!$"&amp;N$112&amp;"$"&amp;$B411))&lt;&gt;"",0)</f>
        <v>1</v>
      </c>
      <c r="O411" s="80" cm="1">
        <f t="array" aca="1" ref="O411" ca="1">_xlfn.IFS(O412=1,0,TRIM(INDIRECT("ｄａｔａ!$"&amp;O$112&amp;"$"&amp;$B411))="",1,TRIM(INDIRECT("ｄａｔａ!$"&amp;O$112&amp;"$"&amp;$B411))&lt;&gt;"",0)</f>
        <v>1</v>
      </c>
      <c r="P411" s="80" cm="1">
        <f t="array" aca="1" ref="P411" ca="1">_xlfn.IFS(P412=1,0,TRIM(INDIRECT("ｄａｔａ!$"&amp;P$112&amp;"$"&amp;$B411))="",1,TRIM(INDIRECT("ｄａｔａ!$"&amp;P$112&amp;"$"&amp;$B411))&lt;&gt;"",0)</f>
        <v>1</v>
      </c>
      <c r="Q411" s="80" cm="1">
        <f t="array" aca="1" ref="Q411" ca="1">_xlfn.IFS(Q412=1,0,TRIM(INDIRECT("ｄａｔａ!$"&amp;Q$112&amp;"$"&amp;$B411))="",1,TRIM(INDIRECT("ｄａｔａ!$"&amp;Q$112&amp;"$"&amp;$B411))&lt;&gt;"",0)</f>
        <v>1</v>
      </c>
      <c r="R411" s="80" cm="1">
        <f t="array" aca="1" ref="R411" ca="1">_xlfn.IFS(R412=1,0,TRIM(INDIRECT("ｄａｔａ!$"&amp;R$112&amp;"$"&amp;$B411))="",1,TRIM(INDIRECT("ｄａｔａ!$"&amp;R$112&amp;"$"&amp;$B411))&lt;&gt;"",0)</f>
        <v>1</v>
      </c>
      <c r="S411" s="80" cm="1">
        <f t="array" aca="1" ref="S411" ca="1">_xlfn.IFS(S412=1,0,TRIM(INDIRECT("ｄａｔａ!$"&amp;S$112&amp;"$"&amp;$B411))="",1,TRIM(INDIRECT("ｄａｔａ!$"&amp;S$112&amp;"$"&amp;$B411))&lt;&gt;"",0)</f>
        <v>1</v>
      </c>
      <c r="T411" s="80" cm="1">
        <f t="array" aca="1" ref="T411" ca="1">_xlfn.IFS(T412=1,0,TRIM(INDIRECT("ｄａｔａ!$"&amp;T$112&amp;"$"&amp;$B411))="",1,TRIM(INDIRECT("ｄａｔａ!$"&amp;T$112&amp;"$"&amp;$B411))&lt;&gt;"",0)</f>
        <v>1</v>
      </c>
      <c r="U411" s="80" cm="1">
        <f t="array" aca="1" ref="U411" ca="1">_xlfn.IFS(U412=1,0,TRIM(INDIRECT("ｄａｔａ!$"&amp;U$112&amp;"$"&amp;$B411))="",1,TRIM(INDIRECT("ｄａｔａ!$"&amp;U$112&amp;"$"&amp;$B411))&lt;&gt;"",0)</f>
        <v>1</v>
      </c>
      <c r="V411" s="80" cm="1">
        <f t="array" aca="1" ref="V411" ca="1">_xlfn.IFS(V412=1,0,TRIM(INDIRECT("ｄａｔａ!$"&amp;V$112&amp;"$"&amp;$B411))="",1,TRIM(INDIRECT("ｄａｔａ!$"&amp;V$112&amp;"$"&amp;$B411))&lt;&gt;"",0)</f>
        <v>1</v>
      </c>
      <c r="W411" s="80" cm="1">
        <f t="array" aca="1" ref="W411" ca="1">_xlfn.IFS(W412=1,0,TRIM(INDIRECT("ｄａｔａ!$"&amp;W$112&amp;"$"&amp;$B411))="",1,TRIM(INDIRECT("ｄａｔａ!$"&amp;W$112&amp;"$"&amp;$B411))&lt;&gt;"",0)</f>
        <v>1</v>
      </c>
      <c r="X411" s="80">
        <f ca="1">IF(SUM($Y411:$AO411)=17,1,0)</f>
        <v>1</v>
      </c>
      <c r="Y411" s="80" cm="1">
        <f t="array" aca="1" ref="Y411" ca="1">_xlfn.IFS(Y412=1,0,TRIM(INDIRECT("ｄａｔａ!$"&amp;Y$112&amp;"$"&amp;$B411))="",1,TRIM(INDIRECT("ｄａｔａ!$"&amp;Y$112&amp;"$"&amp;$B411))&lt;&gt;"",0)</f>
        <v>1</v>
      </c>
      <c r="Z411" s="80" cm="1">
        <f t="array" aca="1" ref="Z411" ca="1">_xlfn.IFS(Z412=1,0,TRIM(INDIRECT("ｄａｔａ!$"&amp;Z$112&amp;"$"&amp;$B411))="",1,TRIM(INDIRECT("ｄａｔａ!$"&amp;Z$112&amp;"$"&amp;$B411))&lt;&gt;"",0)</f>
        <v>1</v>
      </c>
      <c r="AA411" s="80" cm="1">
        <f t="array" aca="1" ref="AA411" ca="1">_xlfn.IFS(AA412=1,0,TRIM(INDIRECT("ｄａｔａ!$"&amp;AA$112&amp;"$"&amp;$B411))="",1,TRIM(INDIRECT("ｄａｔａ!$"&amp;AA$112&amp;"$"&amp;$B411))&lt;&gt;"",0)</f>
        <v>1</v>
      </c>
      <c r="AB411" s="80" cm="1">
        <f t="array" aca="1" ref="AB411" ca="1">_xlfn.IFS(AB412=1,0,TRIM(INDIRECT("ｄａｔａ!$"&amp;AB$112&amp;"$"&amp;$B411))="",1,TRIM(INDIRECT("ｄａｔａ!$"&amp;AB$112&amp;"$"&amp;$B411))&lt;&gt;"",0)</f>
        <v>1</v>
      </c>
      <c r="AC411" s="80" cm="1">
        <f t="array" aca="1" ref="AC411" ca="1">_xlfn.IFS(AC412=1,0,TRIM(INDIRECT("ｄａｔａ!$"&amp;AC$112&amp;"$"&amp;$B411))="",1,TRIM(INDIRECT("ｄａｔａ!$"&amp;AC$112&amp;"$"&amp;$B411))&lt;&gt;"",0)</f>
        <v>1</v>
      </c>
      <c r="AD411" s="80" cm="1">
        <f t="array" aca="1" ref="AD411" ca="1">_xlfn.IFS(AD412=1,0,TRIM(INDIRECT("ｄａｔａ!$"&amp;AD$112&amp;"$"&amp;$B411))="",1,TRIM(INDIRECT("ｄａｔａ!$"&amp;AD$112&amp;"$"&amp;$B411))&lt;&gt;"",0)</f>
        <v>1</v>
      </c>
      <c r="AE411" s="80" cm="1">
        <f t="array" aca="1" ref="AE411" ca="1">_xlfn.IFS(AE412=1,0,TRIM(INDIRECT("ｄａｔａ!$"&amp;AE$112&amp;"$"&amp;$B411))="",1,TRIM(INDIRECT("ｄａｔａ!$"&amp;AE$112&amp;"$"&amp;$B411))&lt;&gt;"",0)</f>
        <v>1</v>
      </c>
      <c r="AF411" s="80" cm="1">
        <f t="array" aca="1" ref="AF411" ca="1">_xlfn.IFS(AF412=1,0,TRIM(INDIRECT("ｄａｔａ!$"&amp;AF$112&amp;"$"&amp;$B411))="",1,TRIM(INDIRECT("ｄａｔａ!$"&amp;AF$112&amp;"$"&amp;$B411))&lt;&gt;"",0)</f>
        <v>1</v>
      </c>
      <c r="AG411" s="80" cm="1">
        <f t="array" aca="1" ref="AG411" ca="1">_xlfn.IFS(AG412=1,0,TRIM(INDIRECT("ｄａｔａ!$"&amp;AG$112&amp;"$"&amp;$B411))="",1,TRIM(INDIRECT("ｄａｔａ!$"&amp;AG$112&amp;"$"&amp;$B411))&lt;&gt;"",0)</f>
        <v>1</v>
      </c>
      <c r="AH411" s="80" cm="1">
        <f t="array" aca="1" ref="AH411" ca="1">_xlfn.IFS(AH412=1,0,TRIM(INDIRECT("ｄａｔａ!$"&amp;AH$112&amp;"$"&amp;$B411))="",1,TRIM(INDIRECT("ｄａｔａ!$"&amp;AH$112&amp;"$"&amp;$B411))&lt;&gt;"",0)</f>
        <v>1</v>
      </c>
      <c r="AI411" s="80" cm="1">
        <f t="array" aca="1" ref="AI411" ca="1">_xlfn.IFS(AI412=1,0,TRIM(INDIRECT("ｄａｔａ!$"&amp;AI$112&amp;"$"&amp;$B411))="",1,TRIM(INDIRECT("ｄａｔａ!$"&amp;AI$112&amp;"$"&amp;$B411))&lt;&gt;"",0)</f>
        <v>1</v>
      </c>
      <c r="AJ411" s="80" cm="1">
        <f t="array" aca="1" ref="AJ411" ca="1">_xlfn.IFS(AJ412=1,0,TRIM(INDIRECT("ｄａｔａ!$"&amp;AJ$112&amp;"$"&amp;$B411))="",1,TRIM(INDIRECT("ｄａｔａ!$"&amp;AJ$112&amp;"$"&amp;$B411))&lt;&gt;"",0)</f>
        <v>1</v>
      </c>
      <c r="AK411" s="80" cm="1">
        <f t="array" aca="1" ref="AK411" ca="1">_xlfn.IFS(AK412=1,0,TRIM(INDIRECT("ｄａｔａ!$"&amp;AK$112&amp;"$"&amp;$B411))="",1,TRIM(INDIRECT("ｄａｔａ!$"&amp;AK$112&amp;"$"&amp;$B411))&lt;&gt;"",0)</f>
        <v>1</v>
      </c>
      <c r="AL411" s="80" cm="1">
        <f t="array" aca="1" ref="AL411" ca="1">_xlfn.IFS(AL412=1,0,TRIM(INDIRECT("ｄａｔａ!$"&amp;AL$112&amp;"$"&amp;$B411))="",1,TRIM(INDIRECT("ｄａｔａ!$"&amp;AL$112&amp;"$"&amp;$B411))&lt;&gt;"",0)</f>
        <v>1</v>
      </c>
      <c r="AM411" s="80" cm="1">
        <f t="array" aca="1" ref="AM411" ca="1">_xlfn.IFS(AM412=1,0,TRIM(INDIRECT("ｄａｔａ!$"&amp;AM$112&amp;"$"&amp;$B411))="",1,TRIM(INDIRECT("ｄａｔａ!$"&amp;AM$112&amp;"$"&amp;$B411))&lt;&gt;"",0)</f>
        <v>1</v>
      </c>
      <c r="AN411" s="80" cm="1">
        <f t="array" aca="1" ref="AN411" ca="1">_xlfn.IFS(AN412=1,0,TRIM(INDIRECT("ｄａｔａ!$"&amp;AN$112&amp;"$"&amp;$B411))="",1,TRIM(INDIRECT("ｄａｔａ!$"&amp;AN$112&amp;"$"&amp;$B411))&lt;&gt;"",0)</f>
        <v>1</v>
      </c>
      <c r="AO411" s="80" cm="1">
        <f t="array" aca="1" ref="AO411" ca="1">_xlfn.IFS(AO412=1,0,TRIM(INDIRECT("ｄａｔａ!$"&amp;AO$112&amp;"$"&amp;$B411))="",1,TRIM(INDIRECT("ｄａｔａ!$"&amp;AO$112&amp;"$"&amp;$B411))&lt;&gt;"",0)</f>
        <v>1</v>
      </c>
      <c r="AP411" s="80">
        <f ca="1">IF(SUM($AQ411:$AZ411)=10,1,0)</f>
        <v>1</v>
      </c>
      <c r="AQ411" s="80" cm="1">
        <f t="array" aca="1" ref="AQ411" ca="1">_xlfn.IFS(AQ412=1,0,TRIM(INDIRECT("ｄａｔａ!$"&amp;AQ$112&amp;"$"&amp;$B411))="",1,TRIM(INDIRECT("ｄａｔａ!$"&amp;AQ$112&amp;"$"&amp;$B411))&lt;&gt;"",0)</f>
        <v>1</v>
      </c>
      <c r="AR411" s="80" cm="1">
        <f t="array" aca="1" ref="AR411" ca="1">_xlfn.IFS(AR412=1,0,TRIM(INDIRECT("ｄａｔａ!$"&amp;AR$112&amp;"$"&amp;$B411))="",1,TRIM(INDIRECT("ｄａｔａ!$"&amp;AR$112&amp;"$"&amp;$B411))&lt;&gt;"",0)</f>
        <v>1</v>
      </c>
      <c r="AS411" s="80" cm="1">
        <f t="array" aca="1" ref="AS411" ca="1">_xlfn.IFS(AS412=1,0,TRIM(INDIRECT("ｄａｔａ!$"&amp;AS$112&amp;"$"&amp;$B411))="",1,TRIM(INDIRECT("ｄａｔａ!$"&amp;AS$112&amp;"$"&amp;$B411))&lt;&gt;"",0)</f>
        <v>1</v>
      </c>
      <c r="AT411" s="80" cm="1">
        <f t="array" aca="1" ref="AT411" ca="1">_xlfn.IFS(AT412=1,0,TRIM(INDIRECT("ｄａｔａ!$"&amp;AT$112&amp;"$"&amp;$B411))="",1,TRIM(INDIRECT("ｄａｔａ!$"&amp;AT$112&amp;"$"&amp;$B411))&lt;&gt;"",0)</f>
        <v>1</v>
      </c>
      <c r="AU411" s="80" cm="1">
        <f t="array" aca="1" ref="AU411" ca="1">_xlfn.IFS(AU412=1,0,TRIM(INDIRECT("ｄａｔａ!$"&amp;AU$112&amp;"$"&amp;$B411))="",1,TRIM(INDIRECT("ｄａｔａ!$"&amp;AU$112&amp;"$"&amp;$B411))&lt;&gt;"",0)</f>
        <v>1</v>
      </c>
      <c r="AV411" s="80" cm="1">
        <f t="array" aca="1" ref="AV411" ca="1">_xlfn.IFS(AV412=1,0,TRIM(INDIRECT("ｄａｔａ!$"&amp;AV$112&amp;"$"&amp;$B411))="",1,TRIM(INDIRECT("ｄａｔａ!$"&amp;AV$112&amp;"$"&amp;$B411))&lt;&gt;"",0)</f>
        <v>1</v>
      </c>
      <c r="AW411" s="80" cm="1">
        <f t="array" aca="1" ref="AW411" ca="1">_xlfn.IFS(AW412=1,0,TRIM(INDIRECT("ｄａｔａ!$"&amp;AW$112&amp;"$"&amp;$B411))="",1,TRIM(INDIRECT("ｄａｔａ!$"&amp;AW$112&amp;"$"&amp;$B411))&lt;&gt;"",0)</f>
        <v>1</v>
      </c>
      <c r="AX411" s="80" cm="1">
        <f t="array" aca="1" ref="AX411" ca="1">_xlfn.IFS(AX412=1,0,TRIM(INDIRECT("ｄａｔａ!$"&amp;AX$112&amp;"$"&amp;$B411))="",1,TRIM(INDIRECT("ｄａｔａ!$"&amp;AX$112&amp;"$"&amp;$B411))&lt;&gt;"",0)</f>
        <v>1</v>
      </c>
      <c r="AY411" s="80" cm="1">
        <f t="array" aca="1" ref="AY411" ca="1">_xlfn.IFS(AY412=1,0,TRIM(INDIRECT("ｄａｔａ!$"&amp;AY$112&amp;"$"&amp;$B411))="",1,TRIM(INDIRECT("ｄａｔａ!$"&amp;AY$112&amp;"$"&amp;$B411))&lt;&gt;"",0)</f>
        <v>1</v>
      </c>
      <c r="AZ411" s="80" cm="1">
        <f t="array" aca="1" ref="AZ411" ca="1">_xlfn.IFS(AZ412=1,0,TRIM(INDIRECT("ｄａｔａ!$"&amp;AZ$112&amp;"$"&amp;$B411))="",1,TRIM(INDIRECT("ｄａｔａ!$"&amp;AZ$112&amp;"$"&amp;$B411))&lt;&gt;"",0)</f>
        <v>1</v>
      </c>
      <c r="BA411" s="80">
        <f ca="1">IF(SUM($BB411:$BP411)=15,1,0)</f>
        <v>1</v>
      </c>
      <c r="BB411" s="80" cm="1">
        <f t="array" aca="1" ref="BB411" ca="1">_xlfn.IFS(BB412=1,0,TRIM(INDIRECT("ｄａｔａ!$"&amp;BB$112&amp;"$"&amp;$B411))="",1,TRIM(INDIRECT("ｄａｔａ!$"&amp;BB$112&amp;"$"&amp;$B411))&lt;&gt;"",0)</f>
        <v>1</v>
      </c>
      <c r="BC411" s="80" cm="1">
        <f t="array" aca="1" ref="BC411" ca="1">_xlfn.IFS(BC412=1,0,TRIM(INDIRECT("ｄａｔａ!$"&amp;BC$112&amp;"$"&amp;$B411))="",1,TRIM(INDIRECT("ｄａｔａ!$"&amp;BC$112&amp;"$"&amp;$B411))&lt;&gt;"",0)</f>
        <v>1</v>
      </c>
      <c r="BD411" s="80" cm="1">
        <f t="array" aca="1" ref="BD411" ca="1">_xlfn.IFS(BD412=1,0,TRIM(INDIRECT("ｄａｔａ!$"&amp;BD$112&amp;"$"&amp;$B411))="",1,TRIM(INDIRECT("ｄａｔａ!$"&amp;BD$112&amp;"$"&amp;$B411))&lt;&gt;"",0)</f>
        <v>1</v>
      </c>
      <c r="BE411" s="80" cm="1">
        <f t="array" aca="1" ref="BE411" ca="1">_xlfn.IFS(BE412=1,0,TRIM(INDIRECT("ｄａｔａ!$"&amp;BE$112&amp;"$"&amp;$B411))="",1,TRIM(INDIRECT("ｄａｔａ!$"&amp;BE$112&amp;"$"&amp;$B411))&lt;&gt;"",0)</f>
        <v>1</v>
      </c>
      <c r="BF411" s="80" cm="1">
        <f t="array" aca="1" ref="BF411" ca="1">_xlfn.IFS(BF412=1,0,TRIM(INDIRECT("ｄａｔａ!$"&amp;BF$112&amp;"$"&amp;$B411))="",1,TRIM(INDIRECT("ｄａｔａ!$"&amp;BF$112&amp;"$"&amp;$B411))&lt;&gt;"",0)</f>
        <v>1</v>
      </c>
      <c r="BG411" s="80" cm="1">
        <f t="array" aca="1" ref="BG411" ca="1">_xlfn.IFS(BG412=1,0,TRIM(INDIRECT("ｄａｔａ!$"&amp;BG$112&amp;"$"&amp;$B411))="",1,TRIM(INDIRECT("ｄａｔａ!$"&amp;BG$112&amp;"$"&amp;$B411))&lt;&gt;"",0)</f>
        <v>1</v>
      </c>
      <c r="BH411" s="80" cm="1">
        <f t="array" aca="1" ref="BH411" ca="1">_xlfn.IFS(BH412=1,0,TRIM(INDIRECT("ｄａｔａ!$"&amp;BH$112&amp;"$"&amp;$B411))="",1,TRIM(INDIRECT("ｄａｔａ!$"&amp;BH$112&amp;"$"&amp;$B411))&lt;&gt;"",0)</f>
        <v>1</v>
      </c>
      <c r="BI411" s="80" cm="1">
        <f t="array" aca="1" ref="BI411" ca="1">_xlfn.IFS(BI412=1,0,TRIM(INDIRECT("ｄａｔａ!$"&amp;BI$112&amp;"$"&amp;$B411))="",1,TRIM(INDIRECT("ｄａｔａ!$"&amp;BI$112&amp;"$"&amp;$B411))&lt;&gt;"",0)</f>
        <v>1</v>
      </c>
      <c r="BJ411" s="80" cm="1">
        <f t="array" aca="1" ref="BJ411" ca="1">_xlfn.IFS(BJ412=1,0,TRIM(INDIRECT("ｄａｔａ!$"&amp;BJ$112&amp;"$"&amp;$B411))="",1,TRIM(INDIRECT("ｄａｔａ!$"&amp;BJ$112&amp;"$"&amp;$B411))&lt;&gt;"",0)</f>
        <v>1</v>
      </c>
      <c r="BK411" s="80" cm="1">
        <f t="array" aca="1" ref="BK411" ca="1">_xlfn.IFS(BK412=1,0,TRIM(INDIRECT("ｄａｔａ!$"&amp;BK$112&amp;"$"&amp;$B411))="",1,TRIM(INDIRECT("ｄａｔａ!$"&amp;BK$112&amp;"$"&amp;$B411))&lt;&gt;"",0)</f>
        <v>1</v>
      </c>
      <c r="BL411" s="80" cm="1">
        <f t="array" aca="1" ref="BL411" ca="1">_xlfn.IFS(BL412=1,0,TRIM(INDIRECT("ｄａｔａ!$"&amp;BL$112&amp;"$"&amp;$B411))="",1,TRIM(INDIRECT("ｄａｔａ!$"&amp;BL$112&amp;"$"&amp;$B411))&lt;&gt;"",0)</f>
        <v>1</v>
      </c>
      <c r="BM411" s="80" cm="1">
        <f t="array" aca="1" ref="BM411" ca="1">_xlfn.IFS(BM412=1,0,TRIM(INDIRECT("ｄａｔａ!$"&amp;BM$112&amp;"$"&amp;$B411))="",1,TRIM(INDIRECT("ｄａｔａ!$"&amp;BM$112&amp;"$"&amp;$B411))&lt;&gt;"",0)</f>
        <v>1</v>
      </c>
      <c r="BN411" s="80" cm="1">
        <f t="array" aca="1" ref="BN411" ca="1">_xlfn.IFS(BN412=1,0,TRIM(INDIRECT("ｄａｔａ!$"&amp;BN$112&amp;"$"&amp;$B411))="",1,TRIM(INDIRECT("ｄａｔａ!$"&amp;BN$112&amp;"$"&amp;$B411))&lt;&gt;"",0)</f>
        <v>1</v>
      </c>
      <c r="BO411" s="80" cm="1">
        <f t="array" aca="1" ref="BO411" ca="1">_xlfn.IFS(BO412=1,0,TRIM(INDIRECT("ｄａｔａ!$"&amp;BO$112&amp;"$"&amp;$B411))="",1,TRIM(INDIRECT("ｄａｔａ!$"&amp;BO$112&amp;"$"&amp;$B411))&lt;&gt;"",0)</f>
        <v>1</v>
      </c>
      <c r="BP411" s="80" cm="1">
        <f t="array" aca="1" ref="BP411" ca="1">_xlfn.IFS(BP412=1,0,TRIM(INDIRECT("ｄａｔａ!$"&amp;BP$112&amp;"$"&amp;$B411))="",1,TRIM(INDIRECT("ｄａｔａ!$"&amp;BP$112&amp;"$"&amp;$B411))&lt;&gt;"",0)</f>
        <v>1</v>
      </c>
    </row>
    <row r="412" spans="1:68" x14ac:dyDescent="0.2">
      <c r="B412" s="80">
        <f>VLOOKUP($A409,$A$11:$B$110,2,FALSE)</f>
        <v>81</v>
      </c>
      <c r="C412" s="80" t="s">
        <v>2430</v>
      </c>
      <c r="D412" s="80" cm="1">
        <f t="array" aca="1" ref="D412" ca="1">IF(ISERROR(INDIRECT("ｄａｔａ!$"&amp;D$112&amp;"$"&amp;$B412)),1,0)</f>
        <v>0</v>
      </c>
      <c r="F412" s="80" cm="1">
        <f t="array" aca="1" ref="F412" ca="1">IF(ISERROR(INDIRECT("ｄａｔａ!$"&amp;F$112&amp;"$"&amp;$B412)),1,0)</f>
        <v>0</v>
      </c>
      <c r="G412" s="80" cm="1">
        <f t="array" aca="1" ref="G412" ca="1">IF(ISERROR(INDIRECT("ｄａｔａ!$"&amp;G$112&amp;"$"&amp;$B412)),1,0)</f>
        <v>0</v>
      </c>
      <c r="H412" s="80" cm="1">
        <f t="array" aca="1" ref="H412" ca="1">IF(ISERROR(INDIRECT("ｄａｔａ!$"&amp;H$112&amp;"$"&amp;$B412)),1,0)</f>
        <v>0</v>
      </c>
      <c r="I412" s="80" cm="1">
        <f t="array" aca="1" ref="I412" ca="1">IF(ISERROR(INDIRECT("ｄａｔａ!$"&amp;I$112&amp;"$"&amp;$B412)),1,0)</f>
        <v>0</v>
      </c>
      <c r="J412" s="80" cm="1">
        <f t="array" aca="1" ref="J412" ca="1">IF(ISERROR(INDIRECT("ｄａｔａ!$"&amp;J$112&amp;"$"&amp;$B412)),1,0)</f>
        <v>0</v>
      </c>
      <c r="K412" s="80" cm="1">
        <f t="array" aca="1" ref="K412" ca="1">IF(ISERROR(INDIRECT("ｄａｔａ!$"&amp;K$112&amp;"$"&amp;$B412)),1,0)</f>
        <v>0</v>
      </c>
      <c r="L412" s="80" cm="1">
        <f t="array" aca="1" ref="L412" ca="1">IF(ISERROR(INDIRECT("ｄａｔａ!$"&amp;L$112&amp;"$"&amp;$B412)),1,0)</f>
        <v>0</v>
      </c>
      <c r="M412" s="80" cm="1">
        <f t="array" aca="1" ref="M412" ca="1">IF(ISERROR(INDIRECT("ｄａｔａ!$"&amp;M$112&amp;"$"&amp;$B412)),1,0)</f>
        <v>0</v>
      </c>
      <c r="N412" s="80" cm="1">
        <f t="array" aca="1" ref="N412" ca="1">IF(ISERROR(INDIRECT("ｄａｔａ!$"&amp;N$112&amp;"$"&amp;$B412)),1,0)</f>
        <v>0</v>
      </c>
      <c r="O412" s="80" cm="1">
        <f t="array" aca="1" ref="O412" ca="1">IF(ISERROR(INDIRECT("ｄａｔａ!$"&amp;O$112&amp;"$"&amp;$B412)),1,0)</f>
        <v>0</v>
      </c>
      <c r="P412" s="80" cm="1">
        <f t="array" aca="1" ref="P412" ca="1">IF(ISERROR(INDIRECT("ｄａｔａ!$"&amp;P$112&amp;"$"&amp;$B412)),1,0)</f>
        <v>0</v>
      </c>
      <c r="Q412" s="80" cm="1">
        <f t="array" aca="1" ref="Q412" ca="1">IF(ISERROR(INDIRECT("ｄａｔａ!$"&amp;Q$112&amp;"$"&amp;$B412)),1,0)</f>
        <v>0</v>
      </c>
      <c r="R412" s="80" cm="1">
        <f t="array" aca="1" ref="R412" ca="1">IF(ISERROR(INDIRECT("ｄａｔａ!$"&amp;R$112&amp;"$"&amp;$B412)),1,0)</f>
        <v>0</v>
      </c>
      <c r="S412" s="80" cm="1">
        <f t="array" aca="1" ref="S412" ca="1">IF(ISERROR(INDIRECT("ｄａｔａ!$"&amp;S$112&amp;"$"&amp;$B412)),1,0)</f>
        <v>0</v>
      </c>
      <c r="T412" s="80" cm="1">
        <f t="array" aca="1" ref="T412" ca="1">IF(ISERROR(INDIRECT("ｄａｔａ!$"&amp;T$112&amp;"$"&amp;$B412)),1,0)</f>
        <v>0</v>
      </c>
      <c r="U412" s="80" cm="1">
        <f t="array" aca="1" ref="U412" ca="1">IF(ISERROR(INDIRECT("ｄａｔａ!$"&amp;U$112&amp;"$"&amp;$B412)),1,0)</f>
        <v>0</v>
      </c>
      <c r="V412" s="80" cm="1">
        <f t="array" aca="1" ref="V412" ca="1">IF(ISERROR(INDIRECT("ｄａｔａ!$"&amp;V$112&amp;"$"&amp;$B412)),1,0)</f>
        <v>0</v>
      </c>
      <c r="W412" s="80" cm="1">
        <f t="array" aca="1" ref="W412" ca="1">IF(ISERROR(INDIRECT("ｄａｔａ!$"&amp;W$112&amp;"$"&amp;$B412)),1,0)</f>
        <v>0</v>
      </c>
      <c r="X412" s="80">
        <f ca="1">IF(SUM($Y410:$AO410,$Y412:$AO412)&gt;0,1,0)</f>
        <v>0</v>
      </c>
      <c r="Y412" s="80" cm="1">
        <f t="array" aca="1" ref="Y412" ca="1">IF(ISERROR(INDIRECT("ｄａｔａ!$"&amp;Y$112&amp;"$"&amp;$B412)),1,0)</f>
        <v>0</v>
      </c>
      <c r="Z412" s="80" cm="1">
        <f t="array" aca="1" ref="Z412" ca="1">IF(ISERROR(INDIRECT("ｄａｔａ!$"&amp;Z$112&amp;"$"&amp;$B412)),1,0)</f>
        <v>0</v>
      </c>
      <c r="AA412" s="80" cm="1">
        <f t="array" aca="1" ref="AA412" ca="1">IF(ISERROR(INDIRECT("ｄａｔａ!$"&amp;AA$112&amp;"$"&amp;$B412)),1,0)</f>
        <v>0</v>
      </c>
      <c r="AB412" s="80" cm="1">
        <f t="array" aca="1" ref="AB412" ca="1">IF(ISERROR(INDIRECT("ｄａｔａ!$"&amp;AB$112&amp;"$"&amp;$B412)),1,0)</f>
        <v>0</v>
      </c>
      <c r="AC412" s="80" cm="1">
        <f t="array" aca="1" ref="AC412" ca="1">IF(ISERROR(INDIRECT("ｄａｔａ!$"&amp;AC$112&amp;"$"&amp;$B412)),1,0)</f>
        <v>0</v>
      </c>
      <c r="AD412" s="80" cm="1">
        <f t="array" aca="1" ref="AD412" ca="1">IF(ISERROR(INDIRECT("ｄａｔａ!$"&amp;AD$112&amp;"$"&amp;$B412)),1,0)</f>
        <v>0</v>
      </c>
      <c r="AE412" s="80" cm="1">
        <f t="array" aca="1" ref="AE412" ca="1">IF(ISERROR(INDIRECT("ｄａｔａ!$"&amp;AE$112&amp;"$"&amp;$B412)),1,0)</f>
        <v>0</v>
      </c>
      <c r="AF412" s="80" cm="1">
        <f t="array" aca="1" ref="AF412" ca="1">IF(ISERROR(INDIRECT("ｄａｔａ!$"&amp;AF$112&amp;"$"&amp;$B412)),1,0)</f>
        <v>0</v>
      </c>
      <c r="AG412" s="80" cm="1">
        <f t="array" aca="1" ref="AG412" ca="1">IF(ISERROR(INDIRECT("ｄａｔａ!$"&amp;AG$112&amp;"$"&amp;$B412)),1,0)</f>
        <v>0</v>
      </c>
      <c r="AH412" s="80" cm="1">
        <f t="array" aca="1" ref="AH412" ca="1">IF(ISERROR(INDIRECT("ｄａｔａ!$"&amp;AH$112&amp;"$"&amp;$B412)),1,0)</f>
        <v>0</v>
      </c>
      <c r="AI412" s="80" cm="1">
        <f t="array" aca="1" ref="AI412" ca="1">IF(ISERROR(INDIRECT("ｄａｔａ!$"&amp;AI$112&amp;"$"&amp;$B412)),1,0)</f>
        <v>0</v>
      </c>
      <c r="AJ412" s="80" cm="1">
        <f t="array" aca="1" ref="AJ412" ca="1">IF(ISERROR(INDIRECT("ｄａｔａ!$"&amp;AJ$112&amp;"$"&amp;$B412)),1,0)</f>
        <v>0</v>
      </c>
      <c r="AK412" s="80" cm="1">
        <f t="array" aca="1" ref="AK412" ca="1">IF(ISERROR(INDIRECT("ｄａｔａ!$"&amp;AK$112&amp;"$"&amp;$B412)),1,0)</f>
        <v>0</v>
      </c>
      <c r="AL412" s="80" cm="1">
        <f t="array" aca="1" ref="AL412" ca="1">IF(ISERROR(INDIRECT("ｄａｔａ!$"&amp;AL$112&amp;"$"&amp;$B412)),1,0)</f>
        <v>0</v>
      </c>
      <c r="AM412" s="80" cm="1">
        <f t="array" aca="1" ref="AM412" ca="1">IF(ISERROR(INDIRECT("ｄａｔａ!$"&amp;AM$112&amp;"$"&amp;$B412)),1,0)</f>
        <v>0</v>
      </c>
      <c r="AN412" s="80" cm="1">
        <f t="array" aca="1" ref="AN412" ca="1">IF(ISERROR(INDIRECT("ｄａｔａ!$"&amp;AN$112&amp;"$"&amp;$B412)),1,0)</f>
        <v>0</v>
      </c>
      <c r="AO412" s="80" cm="1">
        <f t="array" aca="1" ref="AO412" ca="1">IF(ISERROR(INDIRECT("ｄａｔａ!$"&amp;AO$112&amp;"$"&amp;$B412)),1,0)</f>
        <v>0</v>
      </c>
      <c r="AP412" s="80">
        <f ca="1">IF(SUM($AQ410:$AZ410,$AQ412:$AZ412)&gt;0,1,0)</f>
        <v>0</v>
      </c>
      <c r="AQ412" s="80" cm="1">
        <f t="array" aca="1" ref="AQ412" ca="1">IF(ISERROR(INDIRECT("ｄａｔａ!$"&amp;AQ$112&amp;"$"&amp;$B412)),1,0)</f>
        <v>0</v>
      </c>
      <c r="AR412" s="80" cm="1">
        <f t="array" aca="1" ref="AR412" ca="1">IF(ISERROR(INDIRECT("ｄａｔａ!$"&amp;AR$112&amp;"$"&amp;$B412)),1,0)</f>
        <v>0</v>
      </c>
      <c r="AS412" s="80" cm="1">
        <f t="array" aca="1" ref="AS412" ca="1">IF(ISERROR(INDIRECT("ｄａｔａ!$"&amp;AS$112&amp;"$"&amp;$B412)),1,0)</f>
        <v>0</v>
      </c>
      <c r="AT412" s="80" cm="1">
        <f t="array" aca="1" ref="AT412" ca="1">IF(ISERROR(INDIRECT("ｄａｔａ!$"&amp;AT$112&amp;"$"&amp;$B412)),1,0)</f>
        <v>0</v>
      </c>
      <c r="AU412" s="80" cm="1">
        <f t="array" aca="1" ref="AU412" ca="1">IF(ISERROR(INDIRECT("ｄａｔａ!$"&amp;AU$112&amp;"$"&amp;$B412)),1,0)</f>
        <v>0</v>
      </c>
      <c r="AV412" s="80" cm="1">
        <f t="array" aca="1" ref="AV412" ca="1">IF(ISERROR(INDIRECT("ｄａｔａ!$"&amp;AV$112&amp;"$"&amp;$B412)),1,0)</f>
        <v>0</v>
      </c>
      <c r="AW412" s="80" cm="1">
        <f t="array" aca="1" ref="AW412" ca="1">IF(ISERROR(INDIRECT("ｄａｔａ!$"&amp;AW$112&amp;"$"&amp;$B412)),1,0)</f>
        <v>0</v>
      </c>
      <c r="AX412" s="80" cm="1">
        <f t="array" aca="1" ref="AX412" ca="1">IF(ISERROR(INDIRECT("ｄａｔａ!$"&amp;AX$112&amp;"$"&amp;$B412)),1,0)</f>
        <v>0</v>
      </c>
      <c r="AY412" s="80" cm="1">
        <f t="array" aca="1" ref="AY412" ca="1">IF(ISERROR(INDIRECT("ｄａｔａ!$"&amp;AY$112&amp;"$"&amp;$B412)),1,0)</f>
        <v>0</v>
      </c>
      <c r="AZ412" s="80" cm="1">
        <f t="array" aca="1" ref="AZ412" ca="1">IF(ISERROR(INDIRECT("ｄａｔａ!$"&amp;AZ$112&amp;"$"&amp;$B412)),1,0)</f>
        <v>0</v>
      </c>
      <c r="BA412" s="80">
        <f ca="1">IF(SUM($BB410:$BP410,$BB412:$BP412)&gt;0,1,0)</f>
        <v>0</v>
      </c>
      <c r="BB412" s="80" cm="1">
        <f t="array" aca="1" ref="BB412" ca="1">IF(ISERROR(INDIRECT("ｄａｔａ!$"&amp;BB$112&amp;"$"&amp;$B412)),1,0)</f>
        <v>0</v>
      </c>
      <c r="BC412" s="80" cm="1">
        <f t="array" aca="1" ref="BC412" ca="1">IF(ISERROR(INDIRECT("ｄａｔａ!$"&amp;BC$112&amp;"$"&amp;$B412)),1,0)</f>
        <v>0</v>
      </c>
      <c r="BD412" s="80" cm="1">
        <f t="array" aca="1" ref="BD412" ca="1">IF(ISERROR(INDIRECT("ｄａｔａ!$"&amp;BD$112&amp;"$"&amp;$B412)),1,0)</f>
        <v>0</v>
      </c>
      <c r="BE412" s="80" cm="1">
        <f t="array" aca="1" ref="BE412" ca="1">IF(ISERROR(INDIRECT("ｄａｔａ!$"&amp;BE$112&amp;"$"&amp;$B412)),1,0)</f>
        <v>0</v>
      </c>
      <c r="BF412" s="80" cm="1">
        <f t="array" aca="1" ref="BF412" ca="1">IF(ISERROR(INDIRECT("ｄａｔａ!$"&amp;BF$112&amp;"$"&amp;$B412)),1,0)</f>
        <v>0</v>
      </c>
      <c r="BG412" s="80" cm="1">
        <f t="array" aca="1" ref="BG412" ca="1">IF(ISERROR(INDIRECT("ｄａｔａ!$"&amp;BG$112&amp;"$"&amp;$B412)),1,0)</f>
        <v>0</v>
      </c>
      <c r="BH412" s="80" cm="1">
        <f t="array" aca="1" ref="BH412" ca="1">IF(ISERROR(INDIRECT("ｄａｔａ!$"&amp;BH$112&amp;"$"&amp;$B412)),1,0)</f>
        <v>0</v>
      </c>
      <c r="BI412" s="80" cm="1">
        <f t="array" aca="1" ref="BI412" ca="1">IF(ISERROR(INDIRECT("ｄａｔａ!$"&amp;BI$112&amp;"$"&amp;$B412)),1,0)</f>
        <v>0</v>
      </c>
      <c r="BJ412" s="80" cm="1">
        <f t="array" aca="1" ref="BJ412" ca="1">IF(ISERROR(INDIRECT("ｄａｔａ!$"&amp;BJ$112&amp;"$"&amp;$B412)),1,0)</f>
        <v>0</v>
      </c>
      <c r="BK412" s="80" cm="1">
        <f t="array" aca="1" ref="BK412" ca="1">IF(ISERROR(INDIRECT("ｄａｔａ!$"&amp;BK$112&amp;"$"&amp;$B412)),1,0)</f>
        <v>0</v>
      </c>
      <c r="BL412" s="80" cm="1">
        <f t="array" aca="1" ref="BL412" ca="1">IF(ISERROR(INDIRECT("ｄａｔａ!$"&amp;BL$112&amp;"$"&amp;$B412)),1,0)</f>
        <v>0</v>
      </c>
      <c r="BM412" s="80" cm="1">
        <f t="array" aca="1" ref="BM412" ca="1">IF(ISERROR(INDIRECT("ｄａｔａ!$"&amp;BM$112&amp;"$"&amp;$B412)),1,0)</f>
        <v>0</v>
      </c>
      <c r="BN412" s="80" cm="1">
        <f t="array" aca="1" ref="BN412" ca="1">IF(ISERROR(INDIRECT("ｄａｔａ!$"&amp;BN$112&amp;"$"&amp;$B412)),1,0)</f>
        <v>0</v>
      </c>
      <c r="BO412" s="80" cm="1">
        <f t="array" aca="1" ref="BO412" ca="1">IF(ISERROR(INDIRECT("ｄａｔａ!$"&amp;BO$112&amp;"$"&amp;$B412)),1,0)</f>
        <v>0</v>
      </c>
      <c r="BP412" s="80" cm="1">
        <f t="array" aca="1" ref="BP412" ca="1">IF(ISERROR(INDIRECT("ｄａｔａ!$"&amp;BP$112&amp;"$"&amp;$B412)),1,0)</f>
        <v>0</v>
      </c>
    </row>
    <row r="413" spans="1:68" x14ac:dyDescent="0.2">
      <c r="A413" s="80" t="s">
        <v>2393</v>
      </c>
      <c r="B413" s="80">
        <f>VLOOKUP($A413,$A$11:$B$110,2,FALSE)</f>
        <v>82</v>
      </c>
      <c r="C413" s="80" t="s">
        <v>2435</v>
      </c>
      <c r="D413" s="80" cm="1">
        <f t="array" aca="1" ref="D413" ca="1">_xlfn.IFS(D414=1,0,D415=1,0,AND(INDIRECT("ｄａｔａ!$"&amp;D$112&amp;"$"&amp;$B413)&lt;=INDIRECT("kikan!$Q$11"),INDIRECT("ｄａｔａ!$"&amp;D$112&amp;"$"&amp;$B413)&gt;=INDIRECT("kikan!$K$11")),0,TRUE,1)</f>
        <v>0</v>
      </c>
      <c r="F413" s="80">
        <v>0</v>
      </c>
      <c r="G413" s="80">
        <v>0</v>
      </c>
      <c r="H413" s="80">
        <v>0</v>
      </c>
      <c r="I413" s="80" cm="1">
        <f t="array" aca="1" ref="I413" ca="1">_xlfn.IFS(I414=1,0,I415=1,0,INDIRECT("ｄａｔａ!$"&amp;I$112&amp;"$"&amp;$B413)&gt;=INDIRECT("kikan!$I$11"),0,TRUE,1)</f>
        <v>0</v>
      </c>
      <c r="J413" s="80" cm="1">
        <f t="array" aca="1" ref="J413" ca="1">_xlfn.IFS(D416=1,0,I413=1,0,J414=1,0,I415=1,0,J415=1,0,INDIRECT("ｄａｔａ!$"&amp;I$112&amp;"$"&amp;$B413)&gt;INDIRECT("kikan!$I$11"),0,INDIRECT("ｄａｔａ!$"&amp;J$112&amp;"$"&amp;$B413)&gt;=INDIRECT("ｄａｔａ!$"&amp;D$112&amp;"$"&amp;$B413),0,TRUE,1)</f>
        <v>0</v>
      </c>
      <c r="K413" s="80" cm="1">
        <f t="array" aca="1" ref="K413" ca="1">_xlfn.IFS(K414=1,0,K415=1,0,AND(INDIRECT("ｄａｔａ!$"&amp;K$112&amp;"$"&amp;$B414)&gt;0,INDIRECT("ｄａｔａ!$"&amp;K$112&amp;"$"&amp;$B414)&lt;10000),0,TRUE,1)</f>
        <v>0</v>
      </c>
      <c r="L413" s="80" cm="1">
        <f t="array" aca="1" ref="L413" ca="1">_xlfn.IFS(L414=1,0,L415=1,0,INDIRECT("ｄａｔａ!$"&amp;L$112&amp;"$"&amp;$B413)&lt;20000,1,TRUE,0)</f>
        <v>0</v>
      </c>
      <c r="M413" s="80">
        <v>0</v>
      </c>
      <c r="N413" s="80">
        <v>0</v>
      </c>
      <c r="O413" s="80" cm="1">
        <f t="array" aca="1" ref="O413" ca="1">_xlfn.IFS(O416=1,0,INDIRECT("ｄａｔａ!$"&amp;O$112&amp;"$"&amp;$B414)=4,1,TRUE,0)</f>
        <v>0</v>
      </c>
      <c r="P413" s="80" cm="1">
        <f t="array" aca="1" ref="P413" ca="1">_xlfn.IFS(P416=1,0,AND(INDIRECT("ｄａｔａ!$"&amp;P$112&amp;"$"&amp;$B414)&lt;=3,INDIRECT("ｄａｔａ!$"&amp;P$112&amp;"$"&amp;$B414)&gt;0),1,TRUE,0)</f>
        <v>0</v>
      </c>
      <c r="Q413" s="80" cm="1">
        <f t="array" aca="1" ref="Q413" ca="1">_xlfn.IFS(Q416=1,0,INDIRECT("ｄａｔａ!$"&amp;Q$112&amp;"$"&amp;$B413)=1,1,TRUE,0)</f>
        <v>0</v>
      </c>
      <c r="R413" s="80">
        <v>0</v>
      </c>
      <c r="S413" s="80">
        <v>0</v>
      </c>
      <c r="T413" s="80">
        <v>0</v>
      </c>
      <c r="U413" s="80">
        <v>0</v>
      </c>
      <c r="V413" s="80">
        <v>0</v>
      </c>
      <c r="W413" s="80">
        <v>0</v>
      </c>
      <c r="X413" s="80">
        <f ca="1">IF(AND(SUM($Y413:$AO413)=0,17-SUM($Y415:$AO415)&gt;1),1,0)</f>
        <v>0</v>
      </c>
      <c r="Y413" s="80" cm="1">
        <f t="array" aca="1" ref="Y413" ca="1">_xlfn.IFS(Y416=1,0,INDIRECT("ｄａｔａ!$"&amp;Y$112&amp;"$"&amp;$B413)=2,1,TRUE,0)</f>
        <v>0</v>
      </c>
      <c r="Z413" s="80" cm="1">
        <f t="array" aca="1" ref="Z413" ca="1">_xlfn.IFS(Z416=1,0,INDIRECT("ｄａｔａ!$"&amp;Z$112&amp;"$"&amp;$B413)=2,1,TRUE,0)</f>
        <v>0</v>
      </c>
      <c r="AA413" s="80" cm="1">
        <f t="array" aca="1" ref="AA413" ca="1">_xlfn.IFS(AA416=1,0,INDIRECT("ｄａｔａ!$"&amp;AA$112&amp;"$"&amp;$B413)=2,1,TRUE,0)</f>
        <v>0</v>
      </c>
      <c r="AB413" s="80" cm="1">
        <f t="array" aca="1" ref="AB413" ca="1">_xlfn.IFS(AB416=1,0,INDIRECT("ｄａｔａ!$"&amp;AB$112&amp;"$"&amp;$B413)=2,1,TRUE,0)</f>
        <v>0</v>
      </c>
      <c r="AC413" s="80" cm="1">
        <f t="array" aca="1" ref="AC413" ca="1">_xlfn.IFS(AC416=1,0,INDIRECT("ｄａｔａ!$"&amp;AC$112&amp;"$"&amp;$B413)=2,1,TRUE,0)</f>
        <v>0</v>
      </c>
      <c r="AD413" s="80" cm="1">
        <f t="array" aca="1" ref="AD413" ca="1">_xlfn.IFS(AD416=1,0,INDIRECT("ｄａｔａ!$"&amp;AD$112&amp;"$"&amp;$B413)=2,1,TRUE,0)</f>
        <v>0</v>
      </c>
      <c r="AE413" s="80" cm="1">
        <f t="array" aca="1" ref="AE413" ca="1">_xlfn.IFS(AE416=1,0,INDIRECT("ｄａｔａ!$"&amp;AE$112&amp;"$"&amp;$B413)=2,1,TRUE,0)</f>
        <v>0</v>
      </c>
      <c r="AF413" s="80" cm="1">
        <f t="array" aca="1" ref="AF413" ca="1">_xlfn.IFS(AF416=1,0,INDIRECT("ｄａｔａ!$"&amp;AF$112&amp;"$"&amp;$B413)=2,1,TRUE,0)</f>
        <v>0</v>
      </c>
      <c r="AG413" s="80" cm="1">
        <f t="array" aca="1" ref="AG413" ca="1">_xlfn.IFS(AG416=1,0,INDIRECT("ｄａｔａ!$"&amp;AG$112&amp;"$"&amp;$B413)=2,1,TRUE,0)</f>
        <v>0</v>
      </c>
      <c r="AH413" s="80" cm="1">
        <f t="array" aca="1" ref="AH413" ca="1">_xlfn.IFS(AH416=1,0,INDIRECT("ｄａｔａ!$"&amp;AH$112&amp;"$"&amp;$B413)=2,1,TRUE,0)</f>
        <v>0</v>
      </c>
      <c r="AI413" s="80" cm="1">
        <f t="array" aca="1" ref="AI413" ca="1">_xlfn.IFS(AI416=1,0,INDIRECT("ｄａｔａ!$"&amp;AI$112&amp;"$"&amp;$B413)=2,1,TRUE,0)</f>
        <v>0</v>
      </c>
      <c r="AJ413" s="80" cm="1">
        <f t="array" aca="1" ref="AJ413" ca="1">_xlfn.IFS(AJ416=1,0,INDIRECT("ｄａｔａ!$"&amp;AJ$112&amp;"$"&amp;$B413)=2,1,TRUE,0)</f>
        <v>0</v>
      </c>
      <c r="AK413" s="80" cm="1">
        <f t="array" aca="1" ref="AK413" ca="1">_xlfn.IFS(AK416=1,0,INDIRECT("ｄａｔａ!$"&amp;AK$112&amp;"$"&amp;$B413)=2,1,TRUE,0)</f>
        <v>0</v>
      </c>
      <c r="AL413" s="80" cm="1">
        <f t="array" aca="1" ref="AL413" ca="1">_xlfn.IFS(AL416=1,0,INDIRECT("ｄａｔａ!$"&amp;AL$112&amp;"$"&amp;$B413)=2,1,TRUE,0)</f>
        <v>0</v>
      </c>
      <c r="AM413" s="80" cm="1">
        <f t="array" aca="1" ref="AM413" ca="1">_xlfn.IFS(AM416=1,0,INDIRECT("ｄａｔａ!$"&amp;AM$112&amp;"$"&amp;$B413)=2,1,TRUE,0)</f>
        <v>0</v>
      </c>
      <c r="AN413" s="80" cm="1">
        <f t="array" aca="1" ref="AN413" ca="1">_xlfn.IFS(AN416=1,0,INDIRECT("ｄａｔａ!$"&amp;AN$112&amp;"$"&amp;$B413)=2,1,TRUE,0)</f>
        <v>0</v>
      </c>
      <c r="AO413" s="80" cm="1">
        <f t="array" aca="1" ref="AO413" ca="1">_xlfn.IFS(AO416=1,0,INDIRECT("ｄａｔａ!$"&amp;AO$112&amp;"$"&amp;$B413)=2,1,TRUE,0)</f>
        <v>0</v>
      </c>
      <c r="AP413" s="80">
        <f ca="1">IF(AND(SUM($AQ413:$AZ413)=0,10-SUM($AQ415:$AZ415)&gt;1),1,0)</f>
        <v>0</v>
      </c>
      <c r="AQ413" s="80" cm="1">
        <f t="array" aca="1" ref="AQ413" ca="1">_xlfn.IFS(AQ416=1,0,INDIRECT("ｄａｔａ!$"&amp;AQ$112&amp;"$"&amp;$B413)=2,1,TRUE,0)</f>
        <v>0</v>
      </c>
      <c r="AR413" s="80" cm="1">
        <f t="array" aca="1" ref="AR413" ca="1">_xlfn.IFS(AR416=1,0,INDIRECT("ｄａｔａ!$"&amp;AR$112&amp;"$"&amp;$B413)=2,1,TRUE,0)</f>
        <v>0</v>
      </c>
      <c r="AS413" s="80" cm="1">
        <f t="array" aca="1" ref="AS413" ca="1">_xlfn.IFS(AS416=1,0,INDIRECT("ｄａｔａ!$"&amp;AS$112&amp;"$"&amp;$B413)=2,1,TRUE,0)</f>
        <v>0</v>
      </c>
      <c r="AT413" s="80" cm="1">
        <f t="array" aca="1" ref="AT413" ca="1">_xlfn.IFS(AT416=1,0,INDIRECT("ｄａｔａ!$"&amp;AT$112&amp;"$"&amp;$B413)=2,1,TRUE,0)</f>
        <v>0</v>
      </c>
      <c r="AU413" s="80" cm="1">
        <f t="array" aca="1" ref="AU413" ca="1">_xlfn.IFS(AU416=1,0,INDIRECT("ｄａｔａ!$"&amp;AU$112&amp;"$"&amp;$B413)=2,1,TRUE,0)</f>
        <v>0</v>
      </c>
      <c r="AV413" s="80" cm="1">
        <f t="array" aca="1" ref="AV413" ca="1">_xlfn.IFS(AV416=1,0,INDIRECT("ｄａｔａ!$"&amp;AV$112&amp;"$"&amp;$B413)=2,1,TRUE,0)</f>
        <v>0</v>
      </c>
      <c r="AW413" s="80" cm="1">
        <f t="array" aca="1" ref="AW413" ca="1">_xlfn.IFS(AW416=1,0,INDIRECT("ｄａｔａ!$"&amp;AW$112&amp;"$"&amp;$B413)=2,1,TRUE,0)</f>
        <v>0</v>
      </c>
      <c r="AX413" s="80" cm="1">
        <f t="array" aca="1" ref="AX413" ca="1">_xlfn.IFS(AX416=1,0,INDIRECT("ｄａｔａ!$"&amp;AX$112&amp;"$"&amp;$B413)=2,1,TRUE,0)</f>
        <v>0</v>
      </c>
      <c r="AY413" s="80" cm="1">
        <f t="array" aca="1" ref="AY413" ca="1">_xlfn.IFS(AY416=1,0,INDIRECT("ｄａｔａ!$"&amp;AY$112&amp;"$"&amp;$B413)=2,1,TRUE,0)</f>
        <v>0</v>
      </c>
      <c r="AZ413" s="80" cm="1">
        <f t="array" aca="1" ref="AZ413" ca="1">_xlfn.IFS(AZ416=1,0,INDIRECT("ｄａｔａ!$"&amp;AZ$112&amp;"$"&amp;$B413)=2,1,TRUE,0)</f>
        <v>0</v>
      </c>
      <c r="BA413" s="80">
        <f ca="1">IF(AND(SUM($BB413:$BP413)=0,15-SUM($BB415:$BP415)&gt;1),1,0)</f>
        <v>0</v>
      </c>
      <c r="BB413" s="80" cm="1">
        <f t="array" aca="1" ref="BB413" ca="1">_xlfn.IFS(BB416=1,0,INDIRECT("ｄａｔａ!$"&amp;BB$112&amp;"$"&amp;$B413)=2,1,TRUE,0)</f>
        <v>0</v>
      </c>
      <c r="BC413" s="80" cm="1">
        <f t="array" aca="1" ref="BC413" ca="1">_xlfn.IFS(BC416=1,0,INDIRECT("ｄａｔａ!$"&amp;BC$112&amp;"$"&amp;$B413)=2,1,TRUE,0)</f>
        <v>0</v>
      </c>
      <c r="BD413" s="80" cm="1">
        <f t="array" aca="1" ref="BD413" ca="1">_xlfn.IFS(BD416=1,0,INDIRECT("ｄａｔａ!$"&amp;BD$112&amp;"$"&amp;$B413)=2,1,TRUE,0)</f>
        <v>0</v>
      </c>
      <c r="BE413" s="80" cm="1">
        <f t="array" aca="1" ref="BE413" ca="1">_xlfn.IFS(BE416=1,0,INDIRECT("ｄａｔａ!$"&amp;BE$112&amp;"$"&amp;$B413)=2,1,TRUE,0)</f>
        <v>0</v>
      </c>
      <c r="BF413" s="80" cm="1">
        <f t="array" aca="1" ref="BF413" ca="1">_xlfn.IFS(BF416=1,0,INDIRECT("ｄａｔａ!$"&amp;BF$112&amp;"$"&amp;$B413)=2,1,TRUE,0)</f>
        <v>0</v>
      </c>
      <c r="BG413" s="80" cm="1">
        <f t="array" aca="1" ref="BG413" ca="1">_xlfn.IFS(BG416=1,0,INDIRECT("ｄａｔａ!$"&amp;BG$112&amp;"$"&amp;$B413)=2,1,TRUE,0)</f>
        <v>0</v>
      </c>
      <c r="BH413" s="80" cm="1">
        <f t="array" aca="1" ref="BH413" ca="1">_xlfn.IFS(BH416=1,0,INDIRECT("ｄａｔａ!$"&amp;BH$112&amp;"$"&amp;$B413)=2,1,TRUE,0)</f>
        <v>0</v>
      </c>
      <c r="BI413" s="80" cm="1">
        <f t="array" aca="1" ref="BI413" ca="1">_xlfn.IFS(BI416=1,0,INDIRECT("ｄａｔａ!$"&amp;BI$112&amp;"$"&amp;$B413)=2,1,TRUE,0)</f>
        <v>0</v>
      </c>
      <c r="BJ413" s="80" cm="1">
        <f t="array" aca="1" ref="BJ413" ca="1">_xlfn.IFS(BJ416=1,0,INDIRECT("ｄａｔａ!$"&amp;BJ$112&amp;"$"&amp;$B413)=2,1,TRUE,0)</f>
        <v>0</v>
      </c>
      <c r="BK413" s="80" cm="1">
        <f t="array" aca="1" ref="BK413" ca="1">_xlfn.IFS(BK416=1,0,INDIRECT("ｄａｔａ!$"&amp;BK$112&amp;"$"&amp;$B413)=2,1,TRUE,0)</f>
        <v>0</v>
      </c>
      <c r="BL413" s="80" cm="1">
        <f t="array" aca="1" ref="BL413" ca="1">_xlfn.IFS(BL416=1,0,INDIRECT("ｄａｔａ!$"&amp;BL$112&amp;"$"&amp;$B413)=2,1,TRUE,0)</f>
        <v>0</v>
      </c>
      <c r="BM413" s="80" cm="1">
        <f t="array" aca="1" ref="BM413" ca="1">_xlfn.IFS(BM416=1,0,INDIRECT("ｄａｔａ!$"&amp;BM$112&amp;"$"&amp;$B413)=2,1,TRUE,0)</f>
        <v>0</v>
      </c>
      <c r="BN413" s="80" cm="1">
        <f t="array" aca="1" ref="BN413" ca="1">_xlfn.IFS(BN416=1,0,INDIRECT("ｄａｔａ!$"&amp;BN$112&amp;"$"&amp;$B413)=2,1,TRUE,0)</f>
        <v>0</v>
      </c>
      <c r="BO413" s="80" cm="1">
        <f t="array" aca="1" ref="BO413" ca="1">_xlfn.IFS(BO416=1,0,INDIRECT("ｄａｔａ!$"&amp;BO$112&amp;"$"&amp;$B413)=2,1,TRUE,0)</f>
        <v>0</v>
      </c>
      <c r="BP413" s="80" cm="1">
        <f t="array" aca="1" ref="BP413" ca="1">_xlfn.IFS(BP416=1,0,INDIRECT("ｄａｔａ!$"&amp;BP$112&amp;"$"&amp;$B413)=2,1,TRUE,0)</f>
        <v>0</v>
      </c>
    </row>
    <row r="414" spans="1:68" x14ac:dyDescent="0.2">
      <c r="B414" s="80">
        <f>VLOOKUP($A413,$A$11:$B$110,2,FALSE)</f>
        <v>82</v>
      </c>
      <c r="C414" s="80" t="s">
        <v>2437</v>
      </c>
      <c r="D414" s="80" cm="1">
        <f t="array" aca="1" ref="D414" ca="1">_xlfn.IFS(D415=1,0,AND(ISNUMBER(INDIRECT("ｄａｔａ!$"&amp;D$112&amp;"$"&amp;$B414)),INDIRECT("ｄａｔａ!$"&amp;D$112&amp;"$"&amp;$B414)&lt;=12,INDIRECT("ｄａｔａ!$"&amp;D$112&amp;"$"&amp;$B414)&gt;=1),0,TRUE,1)</f>
        <v>1</v>
      </c>
      <c r="F414" s="80">
        <v>0</v>
      </c>
      <c r="G414" s="80">
        <v>0</v>
      </c>
      <c r="H414" s="80">
        <v>0</v>
      </c>
      <c r="I414" s="80" cm="1">
        <f t="array" aca="1" ref="I414" ca="1">_xlfn.IFS(I415=1,0,AND(ISNUMBER(INDIRECT("ｄａｔａ!$"&amp;I$112&amp;"$"&amp;$B414)),LEN(INDIRECT("ｄａｔａ!$"&amp;I$112&amp;"$"&amp;$B414))=4),0,TRUE,1)</f>
        <v>0</v>
      </c>
      <c r="J414" s="80" cm="1">
        <f t="array" aca="1" ref="J414" ca="1">_xlfn.IFS(J415=1,0,AND(ISNUMBER(INDIRECT("ｄａｔａ!$"&amp;J$112&amp;"$"&amp;$B414)),INDIRECT("ｄａｔａ!$"&amp;J$112&amp;"$"&amp;$B414)&lt;=12,INDIRECT("ｄａｔａ!$"&amp;J$112&amp;"$"&amp;$B414)&gt;=1),0,TRUE,1)</f>
        <v>0</v>
      </c>
      <c r="K414" s="80" cm="1">
        <f t="array" aca="1" ref="K414" ca="1">_xlfn.IFS(K415=1,0,ISNUMBER(INDIRECT("ｄａｔａ!$"&amp;K$112&amp;"$"&amp;$B414)),0,TRUE,1)</f>
        <v>0</v>
      </c>
      <c r="L414" s="80" cm="1">
        <f t="array" aca="1" ref="L414" ca="1">_xlfn.IFS(L415=1,0,AND(ISNUMBER(INDIRECT("ｄａｔａ!$"&amp;L$112&amp;"$"&amp;$B414)),INDIRECT("ｄａｔａ!$"&amp;L$112&amp;"$"&amp;$B414)&gt;0),0,TRUE,1)</f>
        <v>0</v>
      </c>
      <c r="M414" s="80" cm="1">
        <f t="array" aca="1" ref="M414" ca="1">_xlfn.IFS(M415=1,0,AND(INDIRECT("ｄａｔａ!$"&amp;M$112&amp;"$"&amp;$B414)&lt;=5,INDIRECT("ｄａｔａ!$"&amp;M$112&amp;"$"&amp;$B414)&gt;0),0,TRUE,1)</f>
        <v>0</v>
      </c>
      <c r="N414" s="80" cm="1">
        <f t="array" aca="1" ref="N414" ca="1">_xlfn.IFS(N415=1,0,AND(INDIRECT("ｄａｔａ!$"&amp;N$112&amp;"$"&amp;$B414)&lt;=2,INDIRECT("ｄａｔａ!$"&amp;N$112&amp;"$"&amp;$B414)&gt;0),0,TRUE,1)</f>
        <v>0</v>
      </c>
      <c r="O414" s="80" cm="1">
        <f t="array" aca="1" ref="O414" ca="1">_xlfn.IFS(O415=1,0,AND(INDIRECT("ｄａｔａ!$"&amp;O$112&amp;"$"&amp;$B414)&lt;=4,INDIRECT("ｄａｔａ!$"&amp;O$112&amp;"$"&amp;$B414)&gt;0),0,TRUE,1)</f>
        <v>0</v>
      </c>
      <c r="P414" s="80" cm="1">
        <f t="array" aca="1" ref="P414" ca="1">_xlfn.IFS(P415=1,0,AND(INDIRECT("ｄａｔａ!$"&amp;P$112&amp;"$"&amp;$B414)&lt;=3,INDIRECT("ｄａｔａ!$"&amp;P$112&amp;"$"&amp;$B414)&gt;0),0,TRUE,1)</f>
        <v>0</v>
      </c>
      <c r="Q414" s="80" cm="1">
        <f t="array" aca="1" ref="Q414" ca="1">_xlfn.IFS(Q415=1,0,AND(INDIRECT("ｄａｔａ!$"&amp;Q$112&amp;"$"&amp;$B414)&lt;=2,INDIRECT("ｄａｔａ!$"&amp;Q$112&amp;"$"&amp;$B414)&gt;0),0,TRUE,1)</f>
        <v>0</v>
      </c>
      <c r="R414" s="80" cm="1">
        <f t="array" aca="1" ref="R414" ca="1">_xlfn.IFS(R415=1,0,AND(INDIRECT("ｄａｔａ!$"&amp;R$112&amp;"$"&amp;$B414)&lt;=10,INDIRECT("ｄａｔａ!$"&amp;R$112&amp;"$"&amp;$B414)&gt;0),0,TRUE,1)</f>
        <v>0</v>
      </c>
      <c r="S414" s="80" cm="1">
        <f t="array" aca="1" ref="S414" ca="1">_xlfn.IFS(S415=1,0,AND(INDIRECT("ｄａｔａ!$"&amp;S$112&amp;"$"&amp;$B414)&lt;=5,INDIRECT("ｄａｔａ!$"&amp;S$112&amp;"$"&amp;$B414)&gt;0),0,TRUE,1)</f>
        <v>0</v>
      </c>
      <c r="T414" s="80" cm="1">
        <f t="array" aca="1" ref="T414" ca="1">_xlfn.IFS(T415=1,0,AND(INDIRECT("ｄａｔａ!$"&amp;T$112&amp;"$"&amp;$B414)&lt;=9,INDIRECT("ｄａｔａ!$"&amp;T$112&amp;"$"&amp;$B414)&gt;0),0,TRUE,1)</f>
        <v>0</v>
      </c>
      <c r="U414" s="80" cm="1">
        <f t="array" aca="1" ref="U414" ca="1">_xlfn.IFS(U415=1,0,ISNUMBER(INDIRECT("ｄａｔａ!$"&amp;U$112&amp;"$"&amp;$B414)),0,TRUE,1)</f>
        <v>0</v>
      </c>
      <c r="V414" s="80" cm="1">
        <f t="array" aca="1" ref="V414" ca="1">_xlfn.IFS(V415=1,0,AND(INDIRECT("ｄａｔａ!$"&amp;V$112&amp;"$"&amp;$B414)&lt;=4,INDIRECT("ｄａｔａ!$"&amp;V$112&amp;"$"&amp;$B414)&gt;0),0,TRUE,1)</f>
        <v>0</v>
      </c>
      <c r="W414" s="80" cm="1">
        <f t="array" aca="1" ref="W414" ca="1">_xlfn.IFS(W415=1,0,AND(INDIRECT("ｄａｔａ!$"&amp;W$112&amp;"$"&amp;$B414)&lt;=2,INDIRECT("ｄａｔａ!$"&amp;W$112&amp;"$"&amp;$B414)&gt;0),0,TRUE,1)</f>
        <v>0</v>
      </c>
      <c r="X414" s="80">
        <f ca="1">IF(SUM($Y413:$AO413)&gt;1,1,0)</f>
        <v>0</v>
      </c>
      <c r="Y414" s="80" cm="1">
        <f t="array" aca="1" ref="Y414" ca="1">_xlfn.IFS(Y416=1,0,Y415=1,0,AND(INDIRECT("ｄａｔａ!$"&amp;Y$112&amp;"$"&amp;$B414)&lt;=2,INDIRECT("ｄａｔａ!$"&amp;Y$112&amp;"$"&amp;$B414)&gt;0),0,TRUE,1)</f>
        <v>0</v>
      </c>
      <c r="Z414" s="80" cm="1">
        <f t="array" aca="1" ref="Z414" ca="1">_xlfn.IFS(Z416=1,0,Z415=1,0,AND(INDIRECT("ｄａｔａ!$"&amp;Z$112&amp;"$"&amp;$B414)&lt;=2,INDIRECT("ｄａｔａ!$"&amp;Z$112&amp;"$"&amp;$B414)&gt;0),0,TRUE,1)</f>
        <v>0</v>
      </c>
      <c r="AA414" s="80" cm="1">
        <f t="array" aca="1" ref="AA414" ca="1">_xlfn.IFS(AA416=1,0,AA415=1,0,AND(INDIRECT("ｄａｔａ!$"&amp;AA$112&amp;"$"&amp;$B414)&lt;=2,INDIRECT("ｄａｔａ!$"&amp;AA$112&amp;"$"&amp;$B414)&gt;0),0,TRUE,1)</f>
        <v>0</v>
      </c>
      <c r="AB414" s="80" cm="1">
        <f t="array" aca="1" ref="AB414" ca="1">_xlfn.IFS(AB416=1,0,AB415=1,0,AND(INDIRECT("ｄａｔａ!$"&amp;AB$112&amp;"$"&amp;$B414)&lt;=2,INDIRECT("ｄａｔａ!$"&amp;AB$112&amp;"$"&amp;$B414)&gt;0),0,TRUE,1)</f>
        <v>0</v>
      </c>
      <c r="AC414" s="80" cm="1">
        <f t="array" aca="1" ref="AC414" ca="1">_xlfn.IFS(AC416=1,0,AC415=1,0,AND(INDIRECT("ｄａｔａ!$"&amp;AC$112&amp;"$"&amp;$B414)&lt;=2,INDIRECT("ｄａｔａ!$"&amp;AC$112&amp;"$"&amp;$B414)&gt;0),0,TRUE,1)</f>
        <v>0</v>
      </c>
      <c r="AD414" s="80" cm="1">
        <f t="array" aca="1" ref="AD414" ca="1">_xlfn.IFS(AD416=1,0,AD415=1,0,AND(INDIRECT("ｄａｔａ!$"&amp;AD$112&amp;"$"&amp;$B414)&lt;=2,INDIRECT("ｄａｔａ!$"&amp;AD$112&amp;"$"&amp;$B414)&gt;0),0,TRUE,1)</f>
        <v>0</v>
      </c>
      <c r="AE414" s="80" cm="1">
        <f t="array" aca="1" ref="AE414" ca="1">_xlfn.IFS(AE416=1,0,AE415=1,0,AND(INDIRECT("ｄａｔａ!$"&amp;AE$112&amp;"$"&amp;$B414)&lt;=2,INDIRECT("ｄａｔａ!$"&amp;AE$112&amp;"$"&amp;$B414)&gt;0),0,TRUE,1)</f>
        <v>0</v>
      </c>
      <c r="AF414" s="80" cm="1">
        <f t="array" aca="1" ref="AF414" ca="1">_xlfn.IFS(AF416=1,0,AF415=1,0,AND(INDIRECT("ｄａｔａ!$"&amp;AF$112&amp;"$"&amp;$B414)&lt;=2,INDIRECT("ｄａｔａ!$"&amp;AF$112&amp;"$"&amp;$B414)&gt;0),0,TRUE,1)</f>
        <v>0</v>
      </c>
      <c r="AG414" s="80" cm="1">
        <f t="array" aca="1" ref="AG414" ca="1">_xlfn.IFS(AG416=1,0,AG415=1,0,AND(INDIRECT("ｄａｔａ!$"&amp;AG$112&amp;"$"&amp;$B414)&lt;=2,INDIRECT("ｄａｔａ!$"&amp;AG$112&amp;"$"&amp;$B414)&gt;0),0,TRUE,1)</f>
        <v>0</v>
      </c>
      <c r="AH414" s="80" cm="1">
        <f t="array" aca="1" ref="AH414" ca="1">_xlfn.IFS(AH416=1,0,AH415=1,0,AND(INDIRECT("ｄａｔａ!$"&amp;AH$112&amp;"$"&amp;$B414)&lt;=2,INDIRECT("ｄａｔａ!$"&amp;AH$112&amp;"$"&amp;$B414)&gt;0),0,TRUE,1)</f>
        <v>0</v>
      </c>
      <c r="AI414" s="80" cm="1">
        <f t="array" aca="1" ref="AI414" ca="1">_xlfn.IFS(AI416=1,0,AI415=1,0,AND(INDIRECT("ｄａｔａ!$"&amp;AI$112&amp;"$"&amp;$B414)&lt;=2,INDIRECT("ｄａｔａ!$"&amp;AI$112&amp;"$"&amp;$B414)&gt;0),0,TRUE,1)</f>
        <v>0</v>
      </c>
      <c r="AJ414" s="80" cm="1">
        <f t="array" aca="1" ref="AJ414" ca="1">_xlfn.IFS(AJ416=1,0,AJ415=1,0,AND(INDIRECT("ｄａｔａ!$"&amp;AJ$112&amp;"$"&amp;$B414)&lt;=2,INDIRECT("ｄａｔａ!$"&amp;AJ$112&amp;"$"&amp;$B414)&gt;0),0,TRUE,1)</f>
        <v>0</v>
      </c>
      <c r="AK414" s="80" cm="1">
        <f t="array" aca="1" ref="AK414" ca="1">_xlfn.IFS(AK416=1,0,AK415=1,0,AND(INDIRECT("ｄａｔａ!$"&amp;AK$112&amp;"$"&amp;$B414)&lt;=2,INDIRECT("ｄａｔａ!$"&amp;AK$112&amp;"$"&amp;$B414)&gt;0),0,TRUE,1)</f>
        <v>0</v>
      </c>
      <c r="AL414" s="80" cm="1">
        <f t="array" aca="1" ref="AL414" ca="1">_xlfn.IFS(AL416=1,0,AL415=1,0,AND(INDIRECT("ｄａｔａ!$"&amp;AL$112&amp;"$"&amp;$B414)&lt;=2,INDIRECT("ｄａｔａ!$"&amp;AL$112&amp;"$"&amp;$B414)&gt;0),0,TRUE,1)</f>
        <v>0</v>
      </c>
      <c r="AM414" s="80" cm="1">
        <f t="array" aca="1" ref="AM414" ca="1">_xlfn.IFS(AM416=1,0,AM415=1,0,AND(INDIRECT("ｄａｔａ!$"&amp;AM$112&amp;"$"&amp;$B414)&lt;=2,INDIRECT("ｄａｔａ!$"&amp;AM$112&amp;"$"&amp;$B414)&gt;0),0,TRUE,1)</f>
        <v>0</v>
      </c>
      <c r="AN414" s="80" cm="1">
        <f t="array" aca="1" ref="AN414" ca="1">_xlfn.IFS(AN416=1,0,AN415=1,0,AND(INDIRECT("ｄａｔａ!$"&amp;AN$112&amp;"$"&amp;$B414)&lt;=2,INDIRECT("ｄａｔａ!$"&amp;AN$112&amp;"$"&amp;$B414)&gt;0),0,TRUE,1)</f>
        <v>0</v>
      </c>
      <c r="AO414" s="80" cm="1">
        <f t="array" aca="1" ref="AO414" ca="1">_xlfn.IFS(AO416=1,0,AO415=1,0,AND(INDIRECT("ｄａｔａ!$"&amp;AO$112&amp;"$"&amp;$B414)&lt;=2,INDIRECT("ｄａｔａ!$"&amp;AO$112&amp;"$"&amp;$B414)&gt;0),0,TRUE,1)</f>
        <v>0</v>
      </c>
      <c r="AP414" s="80">
        <f ca="1">IF(SUM($AQ413:$AZ413)&gt;1,1,0)</f>
        <v>0</v>
      </c>
      <c r="AQ414" s="80" cm="1">
        <f t="array" aca="1" ref="AQ414" ca="1">_xlfn.IFS(AQ416=1,0,AQ415=1,0,AND(INDIRECT("ｄａｔａ!$"&amp;AQ$112&amp;"$"&amp;$B414)&lt;=2,INDIRECT("ｄａｔａ!$"&amp;AQ$112&amp;"$"&amp;$B414)&gt;0),0,TRUE,1)</f>
        <v>0</v>
      </c>
      <c r="AR414" s="80" cm="1">
        <f t="array" aca="1" ref="AR414" ca="1">_xlfn.IFS(AR416=1,0,AR415=1,0,AND(INDIRECT("ｄａｔａ!$"&amp;AR$112&amp;"$"&amp;$B414)&lt;=2,INDIRECT("ｄａｔａ!$"&amp;AR$112&amp;"$"&amp;$B414)&gt;0),0,TRUE,1)</f>
        <v>0</v>
      </c>
      <c r="AS414" s="80" cm="1">
        <f t="array" aca="1" ref="AS414" ca="1">_xlfn.IFS(AS416=1,0,AS415=1,0,AND(INDIRECT("ｄａｔａ!$"&amp;AS$112&amp;"$"&amp;$B414)&lt;=2,INDIRECT("ｄａｔａ!$"&amp;AS$112&amp;"$"&amp;$B414)&gt;0),0,TRUE,1)</f>
        <v>0</v>
      </c>
      <c r="AT414" s="80" cm="1">
        <f t="array" aca="1" ref="AT414" ca="1">_xlfn.IFS(AT416=1,0,AT415=1,0,AND(INDIRECT("ｄａｔａ!$"&amp;AT$112&amp;"$"&amp;$B414)&lt;=2,INDIRECT("ｄａｔａ!$"&amp;AT$112&amp;"$"&amp;$B414)&gt;0),0,TRUE,1)</f>
        <v>0</v>
      </c>
      <c r="AU414" s="80" cm="1">
        <f t="array" aca="1" ref="AU414" ca="1">_xlfn.IFS(AU416=1,0,AU415=1,0,AND(INDIRECT("ｄａｔａ!$"&amp;AU$112&amp;"$"&amp;$B414)&lt;=2,INDIRECT("ｄａｔａ!$"&amp;AU$112&amp;"$"&amp;$B414)&gt;0),0,TRUE,1)</f>
        <v>0</v>
      </c>
      <c r="AV414" s="80" cm="1">
        <f t="array" aca="1" ref="AV414" ca="1">_xlfn.IFS(AV416=1,0,AV415=1,0,AND(INDIRECT("ｄａｔａ!$"&amp;AV$112&amp;"$"&amp;$B414)&lt;=2,INDIRECT("ｄａｔａ!$"&amp;AV$112&amp;"$"&amp;$B414)&gt;0),0,TRUE,1)</f>
        <v>0</v>
      </c>
      <c r="AW414" s="80" cm="1">
        <f t="array" aca="1" ref="AW414" ca="1">_xlfn.IFS(AW416=1,0,AW415=1,0,AND(INDIRECT("ｄａｔａ!$"&amp;AW$112&amp;"$"&amp;$B414)&lt;=2,INDIRECT("ｄａｔａ!$"&amp;AW$112&amp;"$"&amp;$B414)&gt;0),0,TRUE,1)</f>
        <v>0</v>
      </c>
      <c r="AX414" s="80" cm="1">
        <f t="array" aca="1" ref="AX414" ca="1">_xlfn.IFS(AX416=1,0,AX415=1,0,AND(INDIRECT("ｄａｔａ!$"&amp;AX$112&amp;"$"&amp;$B414)&lt;=2,INDIRECT("ｄａｔａ!$"&amp;AX$112&amp;"$"&amp;$B414)&gt;0),0,TRUE,1)</f>
        <v>0</v>
      </c>
      <c r="AY414" s="80" cm="1">
        <f t="array" aca="1" ref="AY414" ca="1">_xlfn.IFS(AY416=1,0,AY415=1,0,AND(INDIRECT("ｄａｔａ!$"&amp;AY$112&amp;"$"&amp;$B414)&lt;=2,INDIRECT("ｄａｔａ!$"&amp;AY$112&amp;"$"&amp;$B414)&gt;0),0,TRUE,1)</f>
        <v>0</v>
      </c>
      <c r="AZ414" s="80" cm="1">
        <f t="array" aca="1" ref="AZ414" ca="1">_xlfn.IFS(AZ416=1,0,AZ415=1,0,AND(INDIRECT("ｄａｔａ!$"&amp;AZ$112&amp;"$"&amp;$B414)&lt;=2,INDIRECT("ｄａｔａ!$"&amp;AZ$112&amp;"$"&amp;$B414)&gt;0),0,TRUE,1)</f>
        <v>0</v>
      </c>
      <c r="BA414" s="80">
        <f ca="1">IF(SUM($BB413:$BP413)&gt;1,1,0)</f>
        <v>0</v>
      </c>
      <c r="BB414" s="80" cm="1">
        <f t="array" aca="1" ref="BB414" ca="1">_xlfn.IFS(BB416=1,0,BB415=1,0,AND(INDIRECT("ｄａｔａ!$"&amp;BB$112&amp;"$"&amp;$B414)&lt;=2,INDIRECT("ｄａｔａ!$"&amp;BB$112&amp;"$"&amp;$B414)&gt;0),0,TRUE,1)</f>
        <v>0</v>
      </c>
      <c r="BC414" s="80" cm="1">
        <f t="array" aca="1" ref="BC414" ca="1">_xlfn.IFS(BC416=1,0,BC415=1,0,AND(INDIRECT("ｄａｔａ!$"&amp;BC$112&amp;"$"&amp;$B414)&lt;=2,INDIRECT("ｄａｔａ!$"&amp;BC$112&amp;"$"&amp;$B414)&gt;0),0,TRUE,1)</f>
        <v>0</v>
      </c>
      <c r="BD414" s="80" cm="1">
        <f t="array" aca="1" ref="BD414" ca="1">_xlfn.IFS(BD416=1,0,BD415=1,0,AND(INDIRECT("ｄａｔａ!$"&amp;BD$112&amp;"$"&amp;$B414)&lt;=2,INDIRECT("ｄａｔａ!$"&amp;BD$112&amp;"$"&amp;$B414)&gt;0),0,TRUE,1)</f>
        <v>0</v>
      </c>
      <c r="BE414" s="80" cm="1">
        <f t="array" aca="1" ref="BE414" ca="1">_xlfn.IFS(BE416=1,0,BE415=1,0,AND(INDIRECT("ｄａｔａ!$"&amp;BE$112&amp;"$"&amp;$B414)&lt;=2,INDIRECT("ｄａｔａ!$"&amp;BE$112&amp;"$"&amp;$B414)&gt;0),0,TRUE,1)</f>
        <v>0</v>
      </c>
      <c r="BF414" s="80" cm="1">
        <f t="array" aca="1" ref="BF414" ca="1">_xlfn.IFS(BF416=1,0,BF415=1,0,AND(INDIRECT("ｄａｔａ!$"&amp;BF$112&amp;"$"&amp;$B414)&lt;=2,INDIRECT("ｄａｔａ!$"&amp;BF$112&amp;"$"&amp;$B414)&gt;0),0,TRUE,1)</f>
        <v>0</v>
      </c>
      <c r="BG414" s="80" cm="1">
        <f t="array" aca="1" ref="BG414" ca="1">_xlfn.IFS(BG416=1,0,BG415=1,0,AND(INDIRECT("ｄａｔａ!$"&amp;BG$112&amp;"$"&amp;$B414)&lt;=2,INDIRECT("ｄａｔａ!$"&amp;BG$112&amp;"$"&amp;$B414)&gt;0),0,TRUE,1)</f>
        <v>0</v>
      </c>
      <c r="BH414" s="80" cm="1">
        <f t="array" aca="1" ref="BH414" ca="1">_xlfn.IFS(BH416=1,0,BH415=1,0,AND(INDIRECT("ｄａｔａ!$"&amp;BH$112&amp;"$"&amp;$B414)&lt;=2,INDIRECT("ｄａｔａ!$"&amp;BH$112&amp;"$"&amp;$B414)&gt;0),0,TRUE,1)</f>
        <v>0</v>
      </c>
      <c r="BI414" s="80" cm="1">
        <f t="array" aca="1" ref="BI414" ca="1">_xlfn.IFS(BI416=1,0,BI415=1,0,AND(INDIRECT("ｄａｔａ!$"&amp;BI$112&amp;"$"&amp;$B414)&lt;=2,INDIRECT("ｄａｔａ!$"&amp;BI$112&amp;"$"&amp;$B414)&gt;0),0,TRUE,1)</f>
        <v>0</v>
      </c>
      <c r="BJ414" s="80" cm="1">
        <f t="array" aca="1" ref="BJ414" ca="1">_xlfn.IFS(BJ416=1,0,BJ415=1,0,AND(INDIRECT("ｄａｔａ!$"&amp;BJ$112&amp;"$"&amp;$B414)&lt;=2,INDIRECT("ｄａｔａ!$"&amp;BJ$112&amp;"$"&amp;$B414)&gt;0),0,TRUE,1)</f>
        <v>0</v>
      </c>
      <c r="BK414" s="80" cm="1">
        <f t="array" aca="1" ref="BK414" ca="1">_xlfn.IFS(BK416=1,0,BK415=1,0,AND(INDIRECT("ｄａｔａ!$"&amp;BK$112&amp;"$"&amp;$B414)&lt;=2,INDIRECT("ｄａｔａ!$"&amp;BK$112&amp;"$"&amp;$B414)&gt;0),0,TRUE,1)</f>
        <v>0</v>
      </c>
      <c r="BL414" s="80" cm="1">
        <f t="array" aca="1" ref="BL414" ca="1">_xlfn.IFS(BL416=1,0,BL415=1,0,AND(INDIRECT("ｄａｔａ!$"&amp;BL$112&amp;"$"&amp;$B414)&lt;=2,INDIRECT("ｄａｔａ!$"&amp;BL$112&amp;"$"&amp;$B414)&gt;0),0,TRUE,1)</f>
        <v>0</v>
      </c>
      <c r="BM414" s="80" cm="1">
        <f t="array" aca="1" ref="BM414" ca="1">_xlfn.IFS(BM416=1,0,BM415=1,0,AND(INDIRECT("ｄａｔａ!$"&amp;BM$112&amp;"$"&amp;$B414)&lt;=2,INDIRECT("ｄａｔａ!$"&amp;BM$112&amp;"$"&amp;$B414)&gt;0),0,TRUE,1)</f>
        <v>0</v>
      </c>
      <c r="BN414" s="80" cm="1">
        <f t="array" aca="1" ref="BN414" ca="1">_xlfn.IFS(BN416=1,0,BN415=1,0,AND(INDIRECT("ｄａｔａ!$"&amp;BN$112&amp;"$"&amp;$B414)&lt;=2,INDIRECT("ｄａｔａ!$"&amp;BN$112&amp;"$"&amp;$B414)&gt;0),0,TRUE,1)</f>
        <v>0</v>
      </c>
      <c r="BO414" s="80" cm="1">
        <f t="array" aca="1" ref="BO414" ca="1">_xlfn.IFS(BO416=1,0,BO415=1,0,AND(INDIRECT("ｄａｔａ!$"&amp;BO$112&amp;"$"&amp;$B414)&lt;=2,INDIRECT("ｄａｔａ!$"&amp;BO$112&amp;"$"&amp;$B414)&gt;0),0,TRUE,1)</f>
        <v>0</v>
      </c>
      <c r="BP414" s="80" cm="1">
        <f t="array" aca="1" ref="BP414" ca="1">_xlfn.IFS(BP416=1,0,BP415=1,0,AND(INDIRECT("ｄａｔａ!$"&amp;BP$112&amp;"$"&amp;$B414)&lt;=2,INDIRECT("ｄａｔａ!$"&amp;BP$112&amp;"$"&amp;$B414)&gt;0),0,TRUE,1)</f>
        <v>0</v>
      </c>
    </row>
    <row r="415" spans="1:68" x14ac:dyDescent="0.2">
      <c r="B415" s="80">
        <f>VLOOKUP($A413,$A$11:$B$110,2,FALSE)</f>
        <v>82</v>
      </c>
      <c r="C415" s="80" t="s">
        <v>2425</v>
      </c>
      <c r="D415" s="80" cm="1">
        <f t="array" aca="1" ref="D415" ca="1">_xlfn.IFS(D416=1,0,TRIM(INDIRECT("ｄａｔａ!$"&amp;D$112&amp;"$"&amp;$B415))="",1,TRIM(INDIRECT("ｄａｔａ!$"&amp;D$112&amp;"$"&amp;$B415))&lt;&gt;"",0)</f>
        <v>0</v>
      </c>
      <c r="F415" s="80" cm="1">
        <f t="array" aca="1" ref="F415" ca="1">_xlfn.IFS(F416=1,0,TRIM(INDIRECT("ｄａｔａ!$"&amp;F$112&amp;"$"&amp;$B415))="",1,TRIM(INDIRECT("ｄａｔａ!$"&amp;F$112&amp;"$"&amp;$B415))&lt;&gt;"",0)</f>
        <v>1</v>
      </c>
      <c r="G415" s="80" cm="1">
        <f t="array" aca="1" ref="G415" ca="1">_xlfn.IFS(G416=1,0,TRIM(INDIRECT("ｄａｔａ!$"&amp;G$112&amp;"$"&amp;$B415))="",1,TRIM(INDIRECT("ｄａｔａ!$"&amp;G$112&amp;"$"&amp;$B415))&lt;&gt;"",0)</f>
        <v>1</v>
      </c>
      <c r="H415" s="80" cm="1">
        <f t="array" aca="1" ref="H415" ca="1">_xlfn.IFS(H416=1,0,TRIM(INDIRECT("ｄａｔａ!$"&amp;H$112&amp;"$"&amp;$B415))="",1,TRIM(INDIRECT("ｄａｔａ!$"&amp;H$112&amp;"$"&amp;$B415))&lt;&gt;"",0)</f>
        <v>1</v>
      </c>
      <c r="I415" s="80" cm="1">
        <f t="array" aca="1" ref="I415" ca="1">_xlfn.IFS(I416=1,0,TRIM(INDIRECT("ｄａｔａ!$"&amp;I$112&amp;"$"&amp;$B415))="",1,TRIM(INDIRECT("ｄａｔａ!$"&amp;I$112&amp;"$"&amp;$B415))&lt;&gt;"",0)</f>
        <v>1</v>
      </c>
      <c r="J415" s="80" cm="1">
        <f t="array" aca="1" ref="J415" ca="1">_xlfn.IFS(J416=1,0,TRIM(INDIRECT("ｄａｔａ!$"&amp;J$112&amp;"$"&amp;$B415))="",1,TRIM(INDIRECT("ｄａｔａ!$"&amp;J$112&amp;"$"&amp;$B415))&lt;&gt;"",0)</f>
        <v>1</v>
      </c>
      <c r="K415" s="80" cm="1">
        <f t="array" aca="1" ref="K415" ca="1">_xlfn.IFS(K416=1,0,TRIM(INDIRECT("ｄａｔａ!$"&amp;K$112&amp;"$"&amp;$B415))="",1,TRIM(INDIRECT("ｄａｔａ!$"&amp;K$112&amp;"$"&amp;$B415))&lt;&gt;"",0)</f>
        <v>1</v>
      </c>
      <c r="L415" s="80" cm="1">
        <f t="array" aca="1" ref="L415" ca="1">_xlfn.IFS(L416=1,0,TRIM(INDIRECT("ｄａｔａ!$"&amp;L$112&amp;"$"&amp;$B415))="",1,TRIM(INDIRECT("ｄａｔａ!$"&amp;L$112&amp;"$"&amp;$B415))&lt;&gt;"",0)</f>
        <v>1</v>
      </c>
      <c r="M415" s="80" cm="1">
        <f t="array" aca="1" ref="M415" ca="1">_xlfn.IFS(M416=1,0,TRIM(INDIRECT("ｄａｔａ!$"&amp;M$112&amp;"$"&amp;$B415))="",1,TRIM(INDIRECT("ｄａｔａ!$"&amp;M$112&amp;"$"&amp;$B415))&lt;&gt;"",0)</f>
        <v>1</v>
      </c>
      <c r="N415" s="80" cm="1">
        <f t="array" aca="1" ref="N415" ca="1">_xlfn.IFS(N416=1,0,TRIM(INDIRECT("ｄａｔａ!$"&amp;N$112&amp;"$"&amp;$B415))="",1,TRIM(INDIRECT("ｄａｔａ!$"&amp;N$112&amp;"$"&amp;$B415))&lt;&gt;"",0)</f>
        <v>1</v>
      </c>
      <c r="O415" s="80" cm="1">
        <f t="array" aca="1" ref="O415" ca="1">_xlfn.IFS(O416=1,0,TRIM(INDIRECT("ｄａｔａ!$"&amp;O$112&amp;"$"&amp;$B415))="",1,TRIM(INDIRECT("ｄａｔａ!$"&amp;O$112&amp;"$"&amp;$B415))&lt;&gt;"",0)</f>
        <v>1</v>
      </c>
      <c r="P415" s="80" cm="1">
        <f t="array" aca="1" ref="P415" ca="1">_xlfn.IFS(P416=1,0,TRIM(INDIRECT("ｄａｔａ!$"&amp;P$112&amp;"$"&amp;$B415))="",1,TRIM(INDIRECT("ｄａｔａ!$"&amp;P$112&amp;"$"&amp;$B415))&lt;&gt;"",0)</f>
        <v>1</v>
      </c>
      <c r="Q415" s="80" cm="1">
        <f t="array" aca="1" ref="Q415" ca="1">_xlfn.IFS(Q416=1,0,TRIM(INDIRECT("ｄａｔａ!$"&amp;Q$112&amp;"$"&amp;$B415))="",1,TRIM(INDIRECT("ｄａｔａ!$"&amp;Q$112&amp;"$"&amp;$B415))&lt;&gt;"",0)</f>
        <v>1</v>
      </c>
      <c r="R415" s="80" cm="1">
        <f t="array" aca="1" ref="R415" ca="1">_xlfn.IFS(R416=1,0,TRIM(INDIRECT("ｄａｔａ!$"&amp;R$112&amp;"$"&amp;$B415))="",1,TRIM(INDIRECT("ｄａｔａ!$"&amp;R$112&amp;"$"&amp;$B415))&lt;&gt;"",0)</f>
        <v>1</v>
      </c>
      <c r="S415" s="80" cm="1">
        <f t="array" aca="1" ref="S415" ca="1">_xlfn.IFS(S416=1,0,TRIM(INDIRECT("ｄａｔａ!$"&amp;S$112&amp;"$"&amp;$B415))="",1,TRIM(INDIRECT("ｄａｔａ!$"&amp;S$112&amp;"$"&amp;$B415))&lt;&gt;"",0)</f>
        <v>1</v>
      </c>
      <c r="T415" s="80" cm="1">
        <f t="array" aca="1" ref="T415" ca="1">_xlfn.IFS(T416=1,0,TRIM(INDIRECT("ｄａｔａ!$"&amp;T$112&amp;"$"&amp;$B415))="",1,TRIM(INDIRECT("ｄａｔａ!$"&amp;T$112&amp;"$"&amp;$B415))&lt;&gt;"",0)</f>
        <v>1</v>
      </c>
      <c r="U415" s="80" cm="1">
        <f t="array" aca="1" ref="U415" ca="1">_xlfn.IFS(U416=1,0,TRIM(INDIRECT("ｄａｔａ!$"&amp;U$112&amp;"$"&amp;$B415))="",1,TRIM(INDIRECT("ｄａｔａ!$"&amp;U$112&amp;"$"&amp;$B415))&lt;&gt;"",0)</f>
        <v>1</v>
      </c>
      <c r="V415" s="80" cm="1">
        <f t="array" aca="1" ref="V415" ca="1">_xlfn.IFS(V416=1,0,TRIM(INDIRECT("ｄａｔａ!$"&amp;V$112&amp;"$"&amp;$B415))="",1,TRIM(INDIRECT("ｄａｔａ!$"&amp;V$112&amp;"$"&amp;$B415))&lt;&gt;"",0)</f>
        <v>1</v>
      </c>
      <c r="W415" s="80" cm="1">
        <f t="array" aca="1" ref="W415" ca="1">_xlfn.IFS(W416=1,0,TRIM(INDIRECT("ｄａｔａ!$"&amp;W$112&amp;"$"&amp;$B415))="",1,TRIM(INDIRECT("ｄａｔａ!$"&amp;W$112&amp;"$"&amp;$B415))&lt;&gt;"",0)</f>
        <v>1</v>
      </c>
      <c r="X415" s="80">
        <f ca="1">IF(SUM($Y415:$AO415)=17,1,0)</f>
        <v>1</v>
      </c>
      <c r="Y415" s="80" cm="1">
        <f t="array" aca="1" ref="Y415" ca="1">_xlfn.IFS(Y416=1,0,TRIM(INDIRECT("ｄａｔａ!$"&amp;Y$112&amp;"$"&amp;$B415))="",1,TRIM(INDIRECT("ｄａｔａ!$"&amp;Y$112&amp;"$"&amp;$B415))&lt;&gt;"",0)</f>
        <v>1</v>
      </c>
      <c r="Z415" s="80" cm="1">
        <f t="array" aca="1" ref="Z415" ca="1">_xlfn.IFS(Z416=1,0,TRIM(INDIRECT("ｄａｔａ!$"&amp;Z$112&amp;"$"&amp;$B415))="",1,TRIM(INDIRECT("ｄａｔａ!$"&amp;Z$112&amp;"$"&amp;$B415))&lt;&gt;"",0)</f>
        <v>1</v>
      </c>
      <c r="AA415" s="80" cm="1">
        <f t="array" aca="1" ref="AA415" ca="1">_xlfn.IFS(AA416=1,0,TRIM(INDIRECT("ｄａｔａ!$"&amp;AA$112&amp;"$"&amp;$B415))="",1,TRIM(INDIRECT("ｄａｔａ!$"&amp;AA$112&amp;"$"&amp;$B415))&lt;&gt;"",0)</f>
        <v>1</v>
      </c>
      <c r="AB415" s="80" cm="1">
        <f t="array" aca="1" ref="AB415" ca="1">_xlfn.IFS(AB416=1,0,TRIM(INDIRECT("ｄａｔａ!$"&amp;AB$112&amp;"$"&amp;$B415))="",1,TRIM(INDIRECT("ｄａｔａ!$"&amp;AB$112&amp;"$"&amp;$B415))&lt;&gt;"",0)</f>
        <v>1</v>
      </c>
      <c r="AC415" s="80" cm="1">
        <f t="array" aca="1" ref="AC415" ca="1">_xlfn.IFS(AC416=1,0,TRIM(INDIRECT("ｄａｔａ!$"&amp;AC$112&amp;"$"&amp;$B415))="",1,TRIM(INDIRECT("ｄａｔａ!$"&amp;AC$112&amp;"$"&amp;$B415))&lt;&gt;"",0)</f>
        <v>1</v>
      </c>
      <c r="AD415" s="80" cm="1">
        <f t="array" aca="1" ref="AD415" ca="1">_xlfn.IFS(AD416=1,0,TRIM(INDIRECT("ｄａｔａ!$"&amp;AD$112&amp;"$"&amp;$B415))="",1,TRIM(INDIRECT("ｄａｔａ!$"&amp;AD$112&amp;"$"&amp;$B415))&lt;&gt;"",0)</f>
        <v>1</v>
      </c>
      <c r="AE415" s="80" cm="1">
        <f t="array" aca="1" ref="AE415" ca="1">_xlfn.IFS(AE416=1,0,TRIM(INDIRECT("ｄａｔａ!$"&amp;AE$112&amp;"$"&amp;$B415))="",1,TRIM(INDIRECT("ｄａｔａ!$"&amp;AE$112&amp;"$"&amp;$B415))&lt;&gt;"",0)</f>
        <v>1</v>
      </c>
      <c r="AF415" s="80" cm="1">
        <f t="array" aca="1" ref="AF415" ca="1">_xlfn.IFS(AF416=1,0,TRIM(INDIRECT("ｄａｔａ!$"&amp;AF$112&amp;"$"&amp;$B415))="",1,TRIM(INDIRECT("ｄａｔａ!$"&amp;AF$112&amp;"$"&amp;$B415))&lt;&gt;"",0)</f>
        <v>1</v>
      </c>
      <c r="AG415" s="80" cm="1">
        <f t="array" aca="1" ref="AG415" ca="1">_xlfn.IFS(AG416=1,0,TRIM(INDIRECT("ｄａｔａ!$"&amp;AG$112&amp;"$"&amp;$B415))="",1,TRIM(INDIRECT("ｄａｔａ!$"&amp;AG$112&amp;"$"&amp;$B415))&lt;&gt;"",0)</f>
        <v>1</v>
      </c>
      <c r="AH415" s="80" cm="1">
        <f t="array" aca="1" ref="AH415" ca="1">_xlfn.IFS(AH416=1,0,TRIM(INDIRECT("ｄａｔａ!$"&amp;AH$112&amp;"$"&amp;$B415))="",1,TRIM(INDIRECT("ｄａｔａ!$"&amp;AH$112&amp;"$"&amp;$B415))&lt;&gt;"",0)</f>
        <v>1</v>
      </c>
      <c r="AI415" s="80" cm="1">
        <f t="array" aca="1" ref="AI415" ca="1">_xlfn.IFS(AI416=1,0,TRIM(INDIRECT("ｄａｔａ!$"&amp;AI$112&amp;"$"&amp;$B415))="",1,TRIM(INDIRECT("ｄａｔａ!$"&amp;AI$112&amp;"$"&amp;$B415))&lt;&gt;"",0)</f>
        <v>1</v>
      </c>
      <c r="AJ415" s="80" cm="1">
        <f t="array" aca="1" ref="AJ415" ca="1">_xlfn.IFS(AJ416=1,0,TRIM(INDIRECT("ｄａｔａ!$"&amp;AJ$112&amp;"$"&amp;$B415))="",1,TRIM(INDIRECT("ｄａｔａ!$"&amp;AJ$112&amp;"$"&amp;$B415))&lt;&gt;"",0)</f>
        <v>1</v>
      </c>
      <c r="AK415" s="80" cm="1">
        <f t="array" aca="1" ref="AK415" ca="1">_xlfn.IFS(AK416=1,0,TRIM(INDIRECT("ｄａｔａ!$"&amp;AK$112&amp;"$"&amp;$B415))="",1,TRIM(INDIRECT("ｄａｔａ!$"&amp;AK$112&amp;"$"&amp;$B415))&lt;&gt;"",0)</f>
        <v>1</v>
      </c>
      <c r="AL415" s="80" cm="1">
        <f t="array" aca="1" ref="AL415" ca="1">_xlfn.IFS(AL416=1,0,TRIM(INDIRECT("ｄａｔａ!$"&amp;AL$112&amp;"$"&amp;$B415))="",1,TRIM(INDIRECT("ｄａｔａ!$"&amp;AL$112&amp;"$"&amp;$B415))&lt;&gt;"",0)</f>
        <v>1</v>
      </c>
      <c r="AM415" s="80" cm="1">
        <f t="array" aca="1" ref="AM415" ca="1">_xlfn.IFS(AM416=1,0,TRIM(INDIRECT("ｄａｔａ!$"&amp;AM$112&amp;"$"&amp;$B415))="",1,TRIM(INDIRECT("ｄａｔａ!$"&amp;AM$112&amp;"$"&amp;$B415))&lt;&gt;"",0)</f>
        <v>1</v>
      </c>
      <c r="AN415" s="80" cm="1">
        <f t="array" aca="1" ref="AN415" ca="1">_xlfn.IFS(AN416=1,0,TRIM(INDIRECT("ｄａｔａ!$"&amp;AN$112&amp;"$"&amp;$B415))="",1,TRIM(INDIRECT("ｄａｔａ!$"&amp;AN$112&amp;"$"&amp;$B415))&lt;&gt;"",0)</f>
        <v>1</v>
      </c>
      <c r="AO415" s="80" cm="1">
        <f t="array" aca="1" ref="AO415" ca="1">_xlfn.IFS(AO416=1,0,TRIM(INDIRECT("ｄａｔａ!$"&amp;AO$112&amp;"$"&amp;$B415))="",1,TRIM(INDIRECT("ｄａｔａ!$"&amp;AO$112&amp;"$"&amp;$B415))&lt;&gt;"",0)</f>
        <v>1</v>
      </c>
      <c r="AP415" s="80">
        <f ca="1">IF(SUM($AQ415:$AZ415)=10,1,0)</f>
        <v>1</v>
      </c>
      <c r="AQ415" s="80" cm="1">
        <f t="array" aca="1" ref="AQ415" ca="1">_xlfn.IFS(AQ416=1,0,TRIM(INDIRECT("ｄａｔａ!$"&amp;AQ$112&amp;"$"&amp;$B415))="",1,TRIM(INDIRECT("ｄａｔａ!$"&amp;AQ$112&amp;"$"&amp;$B415))&lt;&gt;"",0)</f>
        <v>1</v>
      </c>
      <c r="AR415" s="80" cm="1">
        <f t="array" aca="1" ref="AR415" ca="1">_xlfn.IFS(AR416=1,0,TRIM(INDIRECT("ｄａｔａ!$"&amp;AR$112&amp;"$"&amp;$B415))="",1,TRIM(INDIRECT("ｄａｔａ!$"&amp;AR$112&amp;"$"&amp;$B415))&lt;&gt;"",0)</f>
        <v>1</v>
      </c>
      <c r="AS415" s="80" cm="1">
        <f t="array" aca="1" ref="AS415" ca="1">_xlfn.IFS(AS416=1,0,TRIM(INDIRECT("ｄａｔａ!$"&amp;AS$112&amp;"$"&amp;$B415))="",1,TRIM(INDIRECT("ｄａｔａ!$"&amp;AS$112&amp;"$"&amp;$B415))&lt;&gt;"",0)</f>
        <v>1</v>
      </c>
      <c r="AT415" s="80" cm="1">
        <f t="array" aca="1" ref="AT415" ca="1">_xlfn.IFS(AT416=1,0,TRIM(INDIRECT("ｄａｔａ!$"&amp;AT$112&amp;"$"&amp;$B415))="",1,TRIM(INDIRECT("ｄａｔａ!$"&amp;AT$112&amp;"$"&amp;$B415))&lt;&gt;"",0)</f>
        <v>1</v>
      </c>
      <c r="AU415" s="80" cm="1">
        <f t="array" aca="1" ref="AU415" ca="1">_xlfn.IFS(AU416=1,0,TRIM(INDIRECT("ｄａｔａ!$"&amp;AU$112&amp;"$"&amp;$B415))="",1,TRIM(INDIRECT("ｄａｔａ!$"&amp;AU$112&amp;"$"&amp;$B415))&lt;&gt;"",0)</f>
        <v>1</v>
      </c>
      <c r="AV415" s="80" cm="1">
        <f t="array" aca="1" ref="AV415" ca="1">_xlfn.IFS(AV416=1,0,TRIM(INDIRECT("ｄａｔａ!$"&amp;AV$112&amp;"$"&amp;$B415))="",1,TRIM(INDIRECT("ｄａｔａ!$"&amp;AV$112&amp;"$"&amp;$B415))&lt;&gt;"",0)</f>
        <v>1</v>
      </c>
      <c r="AW415" s="80" cm="1">
        <f t="array" aca="1" ref="AW415" ca="1">_xlfn.IFS(AW416=1,0,TRIM(INDIRECT("ｄａｔａ!$"&amp;AW$112&amp;"$"&amp;$B415))="",1,TRIM(INDIRECT("ｄａｔａ!$"&amp;AW$112&amp;"$"&amp;$B415))&lt;&gt;"",0)</f>
        <v>1</v>
      </c>
      <c r="AX415" s="80" cm="1">
        <f t="array" aca="1" ref="AX415" ca="1">_xlfn.IFS(AX416=1,0,TRIM(INDIRECT("ｄａｔａ!$"&amp;AX$112&amp;"$"&amp;$B415))="",1,TRIM(INDIRECT("ｄａｔａ!$"&amp;AX$112&amp;"$"&amp;$B415))&lt;&gt;"",0)</f>
        <v>1</v>
      </c>
      <c r="AY415" s="80" cm="1">
        <f t="array" aca="1" ref="AY415" ca="1">_xlfn.IFS(AY416=1,0,TRIM(INDIRECT("ｄａｔａ!$"&amp;AY$112&amp;"$"&amp;$B415))="",1,TRIM(INDIRECT("ｄａｔａ!$"&amp;AY$112&amp;"$"&amp;$B415))&lt;&gt;"",0)</f>
        <v>1</v>
      </c>
      <c r="AZ415" s="80" cm="1">
        <f t="array" aca="1" ref="AZ415" ca="1">_xlfn.IFS(AZ416=1,0,TRIM(INDIRECT("ｄａｔａ!$"&amp;AZ$112&amp;"$"&amp;$B415))="",1,TRIM(INDIRECT("ｄａｔａ!$"&amp;AZ$112&amp;"$"&amp;$B415))&lt;&gt;"",0)</f>
        <v>1</v>
      </c>
      <c r="BA415" s="80">
        <f ca="1">IF(SUM($BB415:$BP415)=15,1,0)</f>
        <v>1</v>
      </c>
      <c r="BB415" s="80" cm="1">
        <f t="array" aca="1" ref="BB415" ca="1">_xlfn.IFS(BB416=1,0,TRIM(INDIRECT("ｄａｔａ!$"&amp;BB$112&amp;"$"&amp;$B415))="",1,TRIM(INDIRECT("ｄａｔａ!$"&amp;BB$112&amp;"$"&amp;$B415))&lt;&gt;"",0)</f>
        <v>1</v>
      </c>
      <c r="BC415" s="80" cm="1">
        <f t="array" aca="1" ref="BC415" ca="1">_xlfn.IFS(BC416=1,0,TRIM(INDIRECT("ｄａｔａ!$"&amp;BC$112&amp;"$"&amp;$B415))="",1,TRIM(INDIRECT("ｄａｔａ!$"&amp;BC$112&amp;"$"&amp;$B415))&lt;&gt;"",0)</f>
        <v>1</v>
      </c>
      <c r="BD415" s="80" cm="1">
        <f t="array" aca="1" ref="BD415" ca="1">_xlfn.IFS(BD416=1,0,TRIM(INDIRECT("ｄａｔａ!$"&amp;BD$112&amp;"$"&amp;$B415))="",1,TRIM(INDIRECT("ｄａｔａ!$"&amp;BD$112&amp;"$"&amp;$B415))&lt;&gt;"",0)</f>
        <v>1</v>
      </c>
      <c r="BE415" s="80" cm="1">
        <f t="array" aca="1" ref="BE415" ca="1">_xlfn.IFS(BE416=1,0,TRIM(INDIRECT("ｄａｔａ!$"&amp;BE$112&amp;"$"&amp;$B415))="",1,TRIM(INDIRECT("ｄａｔａ!$"&amp;BE$112&amp;"$"&amp;$B415))&lt;&gt;"",0)</f>
        <v>1</v>
      </c>
      <c r="BF415" s="80" cm="1">
        <f t="array" aca="1" ref="BF415" ca="1">_xlfn.IFS(BF416=1,0,TRIM(INDIRECT("ｄａｔａ!$"&amp;BF$112&amp;"$"&amp;$B415))="",1,TRIM(INDIRECT("ｄａｔａ!$"&amp;BF$112&amp;"$"&amp;$B415))&lt;&gt;"",0)</f>
        <v>1</v>
      </c>
      <c r="BG415" s="80" cm="1">
        <f t="array" aca="1" ref="BG415" ca="1">_xlfn.IFS(BG416=1,0,TRIM(INDIRECT("ｄａｔａ!$"&amp;BG$112&amp;"$"&amp;$B415))="",1,TRIM(INDIRECT("ｄａｔａ!$"&amp;BG$112&amp;"$"&amp;$B415))&lt;&gt;"",0)</f>
        <v>1</v>
      </c>
      <c r="BH415" s="80" cm="1">
        <f t="array" aca="1" ref="BH415" ca="1">_xlfn.IFS(BH416=1,0,TRIM(INDIRECT("ｄａｔａ!$"&amp;BH$112&amp;"$"&amp;$B415))="",1,TRIM(INDIRECT("ｄａｔａ!$"&amp;BH$112&amp;"$"&amp;$B415))&lt;&gt;"",0)</f>
        <v>1</v>
      </c>
      <c r="BI415" s="80" cm="1">
        <f t="array" aca="1" ref="BI415" ca="1">_xlfn.IFS(BI416=1,0,TRIM(INDIRECT("ｄａｔａ!$"&amp;BI$112&amp;"$"&amp;$B415))="",1,TRIM(INDIRECT("ｄａｔａ!$"&amp;BI$112&amp;"$"&amp;$B415))&lt;&gt;"",0)</f>
        <v>1</v>
      </c>
      <c r="BJ415" s="80" cm="1">
        <f t="array" aca="1" ref="BJ415" ca="1">_xlfn.IFS(BJ416=1,0,TRIM(INDIRECT("ｄａｔａ!$"&amp;BJ$112&amp;"$"&amp;$B415))="",1,TRIM(INDIRECT("ｄａｔａ!$"&amp;BJ$112&amp;"$"&amp;$B415))&lt;&gt;"",0)</f>
        <v>1</v>
      </c>
      <c r="BK415" s="80" cm="1">
        <f t="array" aca="1" ref="BK415" ca="1">_xlfn.IFS(BK416=1,0,TRIM(INDIRECT("ｄａｔａ!$"&amp;BK$112&amp;"$"&amp;$B415))="",1,TRIM(INDIRECT("ｄａｔａ!$"&amp;BK$112&amp;"$"&amp;$B415))&lt;&gt;"",0)</f>
        <v>1</v>
      </c>
      <c r="BL415" s="80" cm="1">
        <f t="array" aca="1" ref="BL415" ca="1">_xlfn.IFS(BL416=1,0,TRIM(INDIRECT("ｄａｔａ!$"&amp;BL$112&amp;"$"&amp;$B415))="",1,TRIM(INDIRECT("ｄａｔａ!$"&amp;BL$112&amp;"$"&amp;$B415))&lt;&gt;"",0)</f>
        <v>1</v>
      </c>
      <c r="BM415" s="80" cm="1">
        <f t="array" aca="1" ref="BM415" ca="1">_xlfn.IFS(BM416=1,0,TRIM(INDIRECT("ｄａｔａ!$"&amp;BM$112&amp;"$"&amp;$B415))="",1,TRIM(INDIRECT("ｄａｔａ!$"&amp;BM$112&amp;"$"&amp;$B415))&lt;&gt;"",0)</f>
        <v>1</v>
      </c>
      <c r="BN415" s="80" cm="1">
        <f t="array" aca="1" ref="BN415" ca="1">_xlfn.IFS(BN416=1,0,TRIM(INDIRECT("ｄａｔａ!$"&amp;BN$112&amp;"$"&amp;$B415))="",1,TRIM(INDIRECT("ｄａｔａ!$"&amp;BN$112&amp;"$"&amp;$B415))&lt;&gt;"",0)</f>
        <v>1</v>
      </c>
      <c r="BO415" s="80" cm="1">
        <f t="array" aca="1" ref="BO415" ca="1">_xlfn.IFS(BO416=1,0,TRIM(INDIRECT("ｄａｔａ!$"&amp;BO$112&amp;"$"&amp;$B415))="",1,TRIM(INDIRECT("ｄａｔａ!$"&amp;BO$112&amp;"$"&amp;$B415))&lt;&gt;"",0)</f>
        <v>1</v>
      </c>
      <c r="BP415" s="80" cm="1">
        <f t="array" aca="1" ref="BP415" ca="1">_xlfn.IFS(BP416=1,0,TRIM(INDIRECT("ｄａｔａ!$"&amp;BP$112&amp;"$"&amp;$B415))="",1,TRIM(INDIRECT("ｄａｔａ!$"&amp;BP$112&amp;"$"&amp;$B415))&lt;&gt;"",0)</f>
        <v>1</v>
      </c>
    </row>
    <row r="416" spans="1:68" x14ac:dyDescent="0.2">
      <c r="B416" s="80">
        <f>VLOOKUP($A413,$A$11:$B$110,2,FALSE)</f>
        <v>82</v>
      </c>
      <c r="C416" s="80" t="s">
        <v>2430</v>
      </c>
      <c r="D416" s="80" cm="1">
        <f t="array" aca="1" ref="D416" ca="1">IF(ISERROR(INDIRECT("ｄａｔａ!$"&amp;D$112&amp;"$"&amp;$B416)),1,0)</f>
        <v>0</v>
      </c>
      <c r="F416" s="80" cm="1">
        <f t="array" aca="1" ref="F416" ca="1">IF(ISERROR(INDIRECT("ｄａｔａ!$"&amp;F$112&amp;"$"&amp;$B416)),1,0)</f>
        <v>0</v>
      </c>
      <c r="G416" s="80" cm="1">
        <f t="array" aca="1" ref="G416" ca="1">IF(ISERROR(INDIRECT("ｄａｔａ!$"&amp;G$112&amp;"$"&amp;$B416)),1,0)</f>
        <v>0</v>
      </c>
      <c r="H416" s="80" cm="1">
        <f t="array" aca="1" ref="H416" ca="1">IF(ISERROR(INDIRECT("ｄａｔａ!$"&amp;H$112&amp;"$"&amp;$B416)),1,0)</f>
        <v>0</v>
      </c>
      <c r="I416" s="80" cm="1">
        <f t="array" aca="1" ref="I416" ca="1">IF(ISERROR(INDIRECT("ｄａｔａ!$"&amp;I$112&amp;"$"&amp;$B416)),1,0)</f>
        <v>0</v>
      </c>
      <c r="J416" s="80" cm="1">
        <f t="array" aca="1" ref="J416" ca="1">IF(ISERROR(INDIRECT("ｄａｔａ!$"&amp;J$112&amp;"$"&amp;$B416)),1,0)</f>
        <v>0</v>
      </c>
      <c r="K416" s="80" cm="1">
        <f t="array" aca="1" ref="K416" ca="1">IF(ISERROR(INDIRECT("ｄａｔａ!$"&amp;K$112&amp;"$"&amp;$B416)),1,0)</f>
        <v>0</v>
      </c>
      <c r="L416" s="80" cm="1">
        <f t="array" aca="1" ref="L416" ca="1">IF(ISERROR(INDIRECT("ｄａｔａ!$"&amp;L$112&amp;"$"&amp;$B416)),1,0)</f>
        <v>0</v>
      </c>
      <c r="M416" s="80" cm="1">
        <f t="array" aca="1" ref="M416" ca="1">IF(ISERROR(INDIRECT("ｄａｔａ!$"&amp;M$112&amp;"$"&amp;$B416)),1,0)</f>
        <v>0</v>
      </c>
      <c r="N416" s="80" cm="1">
        <f t="array" aca="1" ref="N416" ca="1">IF(ISERROR(INDIRECT("ｄａｔａ!$"&amp;N$112&amp;"$"&amp;$B416)),1,0)</f>
        <v>0</v>
      </c>
      <c r="O416" s="80" cm="1">
        <f t="array" aca="1" ref="O416" ca="1">IF(ISERROR(INDIRECT("ｄａｔａ!$"&amp;O$112&amp;"$"&amp;$B416)),1,0)</f>
        <v>0</v>
      </c>
      <c r="P416" s="80" cm="1">
        <f t="array" aca="1" ref="P416" ca="1">IF(ISERROR(INDIRECT("ｄａｔａ!$"&amp;P$112&amp;"$"&amp;$B416)),1,0)</f>
        <v>0</v>
      </c>
      <c r="Q416" s="80" cm="1">
        <f t="array" aca="1" ref="Q416" ca="1">IF(ISERROR(INDIRECT("ｄａｔａ!$"&amp;Q$112&amp;"$"&amp;$B416)),1,0)</f>
        <v>0</v>
      </c>
      <c r="R416" s="80" cm="1">
        <f t="array" aca="1" ref="R416" ca="1">IF(ISERROR(INDIRECT("ｄａｔａ!$"&amp;R$112&amp;"$"&amp;$B416)),1,0)</f>
        <v>0</v>
      </c>
      <c r="S416" s="80" cm="1">
        <f t="array" aca="1" ref="S416" ca="1">IF(ISERROR(INDIRECT("ｄａｔａ!$"&amp;S$112&amp;"$"&amp;$B416)),1,0)</f>
        <v>0</v>
      </c>
      <c r="T416" s="80" cm="1">
        <f t="array" aca="1" ref="T416" ca="1">IF(ISERROR(INDIRECT("ｄａｔａ!$"&amp;T$112&amp;"$"&amp;$B416)),1,0)</f>
        <v>0</v>
      </c>
      <c r="U416" s="80" cm="1">
        <f t="array" aca="1" ref="U416" ca="1">IF(ISERROR(INDIRECT("ｄａｔａ!$"&amp;U$112&amp;"$"&amp;$B416)),1,0)</f>
        <v>0</v>
      </c>
      <c r="V416" s="80" cm="1">
        <f t="array" aca="1" ref="V416" ca="1">IF(ISERROR(INDIRECT("ｄａｔａ!$"&amp;V$112&amp;"$"&amp;$B416)),1,0)</f>
        <v>0</v>
      </c>
      <c r="W416" s="80" cm="1">
        <f t="array" aca="1" ref="W416" ca="1">IF(ISERROR(INDIRECT("ｄａｔａ!$"&amp;W$112&amp;"$"&amp;$B416)),1,0)</f>
        <v>0</v>
      </c>
      <c r="X416" s="80">
        <f ca="1">IF(SUM($Y414:$AO414,$Y416:$AO416)&gt;0,1,0)</f>
        <v>0</v>
      </c>
      <c r="Y416" s="80" cm="1">
        <f t="array" aca="1" ref="Y416" ca="1">IF(ISERROR(INDIRECT("ｄａｔａ!$"&amp;Y$112&amp;"$"&amp;$B416)),1,0)</f>
        <v>0</v>
      </c>
      <c r="Z416" s="80" cm="1">
        <f t="array" aca="1" ref="Z416" ca="1">IF(ISERROR(INDIRECT("ｄａｔａ!$"&amp;Z$112&amp;"$"&amp;$B416)),1,0)</f>
        <v>0</v>
      </c>
      <c r="AA416" s="80" cm="1">
        <f t="array" aca="1" ref="AA416" ca="1">IF(ISERROR(INDIRECT("ｄａｔａ!$"&amp;AA$112&amp;"$"&amp;$B416)),1,0)</f>
        <v>0</v>
      </c>
      <c r="AB416" s="80" cm="1">
        <f t="array" aca="1" ref="AB416" ca="1">IF(ISERROR(INDIRECT("ｄａｔａ!$"&amp;AB$112&amp;"$"&amp;$B416)),1,0)</f>
        <v>0</v>
      </c>
      <c r="AC416" s="80" cm="1">
        <f t="array" aca="1" ref="AC416" ca="1">IF(ISERROR(INDIRECT("ｄａｔａ!$"&amp;AC$112&amp;"$"&amp;$B416)),1,0)</f>
        <v>0</v>
      </c>
      <c r="AD416" s="80" cm="1">
        <f t="array" aca="1" ref="AD416" ca="1">IF(ISERROR(INDIRECT("ｄａｔａ!$"&amp;AD$112&amp;"$"&amp;$B416)),1,0)</f>
        <v>0</v>
      </c>
      <c r="AE416" s="80" cm="1">
        <f t="array" aca="1" ref="AE416" ca="1">IF(ISERROR(INDIRECT("ｄａｔａ!$"&amp;AE$112&amp;"$"&amp;$B416)),1,0)</f>
        <v>0</v>
      </c>
      <c r="AF416" s="80" cm="1">
        <f t="array" aca="1" ref="AF416" ca="1">IF(ISERROR(INDIRECT("ｄａｔａ!$"&amp;AF$112&amp;"$"&amp;$B416)),1,0)</f>
        <v>0</v>
      </c>
      <c r="AG416" s="80" cm="1">
        <f t="array" aca="1" ref="AG416" ca="1">IF(ISERROR(INDIRECT("ｄａｔａ!$"&amp;AG$112&amp;"$"&amp;$B416)),1,0)</f>
        <v>0</v>
      </c>
      <c r="AH416" s="80" cm="1">
        <f t="array" aca="1" ref="AH416" ca="1">IF(ISERROR(INDIRECT("ｄａｔａ!$"&amp;AH$112&amp;"$"&amp;$B416)),1,0)</f>
        <v>0</v>
      </c>
      <c r="AI416" s="80" cm="1">
        <f t="array" aca="1" ref="AI416" ca="1">IF(ISERROR(INDIRECT("ｄａｔａ!$"&amp;AI$112&amp;"$"&amp;$B416)),1,0)</f>
        <v>0</v>
      </c>
      <c r="AJ416" s="80" cm="1">
        <f t="array" aca="1" ref="AJ416" ca="1">IF(ISERROR(INDIRECT("ｄａｔａ!$"&amp;AJ$112&amp;"$"&amp;$B416)),1,0)</f>
        <v>0</v>
      </c>
      <c r="AK416" s="80" cm="1">
        <f t="array" aca="1" ref="AK416" ca="1">IF(ISERROR(INDIRECT("ｄａｔａ!$"&amp;AK$112&amp;"$"&amp;$B416)),1,0)</f>
        <v>0</v>
      </c>
      <c r="AL416" s="80" cm="1">
        <f t="array" aca="1" ref="AL416" ca="1">IF(ISERROR(INDIRECT("ｄａｔａ!$"&amp;AL$112&amp;"$"&amp;$B416)),1,0)</f>
        <v>0</v>
      </c>
      <c r="AM416" s="80" cm="1">
        <f t="array" aca="1" ref="AM416" ca="1">IF(ISERROR(INDIRECT("ｄａｔａ!$"&amp;AM$112&amp;"$"&amp;$B416)),1,0)</f>
        <v>0</v>
      </c>
      <c r="AN416" s="80" cm="1">
        <f t="array" aca="1" ref="AN416" ca="1">IF(ISERROR(INDIRECT("ｄａｔａ!$"&amp;AN$112&amp;"$"&amp;$B416)),1,0)</f>
        <v>0</v>
      </c>
      <c r="AO416" s="80" cm="1">
        <f t="array" aca="1" ref="AO416" ca="1">IF(ISERROR(INDIRECT("ｄａｔａ!$"&amp;AO$112&amp;"$"&amp;$B416)),1,0)</f>
        <v>0</v>
      </c>
      <c r="AP416" s="80">
        <f ca="1">IF(SUM($AQ414:$AZ414,$AQ416:$AZ416)&gt;0,1,0)</f>
        <v>0</v>
      </c>
      <c r="AQ416" s="80" cm="1">
        <f t="array" aca="1" ref="AQ416" ca="1">IF(ISERROR(INDIRECT("ｄａｔａ!$"&amp;AQ$112&amp;"$"&amp;$B416)),1,0)</f>
        <v>0</v>
      </c>
      <c r="AR416" s="80" cm="1">
        <f t="array" aca="1" ref="AR416" ca="1">IF(ISERROR(INDIRECT("ｄａｔａ!$"&amp;AR$112&amp;"$"&amp;$B416)),1,0)</f>
        <v>0</v>
      </c>
      <c r="AS416" s="80" cm="1">
        <f t="array" aca="1" ref="AS416" ca="1">IF(ISERROR(INDIRECT("ｄａｔａ!$"&amp;AS$112&amp;"$"&amp;$B416)),1,0)</f>
        <v>0</v>
      </c>
      <c r="AT416" s="80" cm="1">
        <f t="array" aca="1" ref="AT416" ca="1">IF(ISERROR(INDIRECT("ｄａｔａ!$"&amp;AT$112&amp;"$"&amp;$B416)),1,0)</f>
        <v>0</v>
      </c>
      <c r="AU416" s="80" cm="1">
        <f t="array" aca="1" ref="AU416" ca="1">IF(ISERROR(INDIRECT("ｄａｔａ!$"&amp;AU$112&amp;"$"&amp;$B416)),1,0)</f>
        <v>0</v>
      </c>
      <c r="AV416" s="80" cm="1">
        <f t="array" aca="1" ref="AV416" ca="1">IF(ISERROR(INDIRECT("ｄａｔａ!$"&amp;AV$112&amp;"$"&amp;$B416)),1,0)</f>
        <v>0</v>
      </c>
      <c r="AW416" s="80" cm="1">
        <f t="array" aca="1" ref="AW416" ca="1">IF(ISERROR(INDIRECT("ｄａｔａ!$"&amp;AW$112&amp;"$"&amp;$B416)),1,0)</f>
        <v>0</v>
      </c>
      <c r="AX416" s="80" cm="1">
        <f t="array" aca="1" ref="AX416" ca="1">IF(ISERROR(INDIRECT("ｄａｔａ!$"&amp;AX$112&amp;"$"&amp;$B416)),1,0)</f>
        <v>0</v>
      </c>
      <c r="AY416" s="80" cm="1">
        <f t="array" aca="1" ref="AY416" ca="1">IF(ISERROR(INDIRECT("ｄａｔａ!$"&amp;AY$112&amp;"$"&amp;$B416)),1,0)</f>
        <v>0</v>
      </c>
      <c r="AZ416" s="80" cm="1">
        <f t="array" aca="1" ref="AZ416" ca="1">IF(ISERROR(INDIRECT("ｄａｔａ!$"&amp;AZ$112&amp;"$"&amp;$B416)),1,0)</f>
        <v>0</v>
      </c>
      <c r="BA416" s="80">
        <f ca="1">IF(SUM($BB414:$BP414,$BB416:$BP416)&gt;0,1,0)</f>
        <v>0</v>
      </c>
      <c r="BB416" s="80" cm="1">
        <f t="array" aca="1" ref="BB416" ca="1">IF(ISERROR(INDIRECT("ｄａｔａ!$"&amp;BB$112&amp;"$"&amp;$B416)),1,0)</f>
        <v>0</v>
      </c>
      <c r="BC416" s="80" cm="1">
        <f t="array" aca="1" ref="BC416" ca="1">IF(ISERROR(INDIRECT("ｄａｔａ!$"&amp;BC$112&amp;"$"&amp;$B416)),1,0)</f>
        <v>0</v>
      </c>
      <c r="BD416" s="80" cm="1">
        <f t="array" aca="1" ref="BD416" ca="1">IF(ISERROR(INDIRECT("ｄａｔａ!$"&amp;BD$112&amp;"$"&amp;$B416)),1,0)</f>
        <v>0</v>
      </c>
      <c r="BE416" s="80" cm="1">
        <f t="array" aca="1" ref="BE416" ca="1">IF(ISERROR(INDIRECT("ｄａｔａ!$"&amp;BE$112&amp;"$"&amp;$B416)),1,0)</f>
        <v>0</v>
      </c>
      <c r="BF416" s="80" cm="1">
        <f t="array" aca="1" ref="BF416" ca="1">IF(ISERROR(INDIRECT("ｄａｔａ!$"&amp;BF$112&amp;"$"&amp;$B416)),1,0)</f>
        <v>0</v>
      </c>
      <c r="BG416" s="80" cm="1">
        <f t="array" aca="1" ref="BG416" ca="1">IF(ISERROR(INDIRECT("ｄａｔａ!$"&amp;BG$112&amp;"$"&amp;$B416)),1,0)</f>
        <v>0</v>
      </c>
      <c r="BH416" s="80" cm="1">
        <f t="array" aca="1" ref="BH416" ca="1">IF(ISERROR(INDIRECT("ｄａｔａ!$"&amp;BH$112&amp;"$"&amp;$B416)),1,0)</f>
        <v>0</v>
      </c>
      <c r="BI416" s="80" cm="1">
        <f t="array" aca="1" ref="BI416" ca="1">IF(ISERROR(INDIRECT("ｄａｔａ!$"&amp;BI$112&amp;"$"&amp;$B416)),1,0)</f>
        <v>0</v>
      </c>
      <c r="BJ416" s="80" cm="1">
        <f t="array" aca="1" ref="BJ416" ca="1">IF(ISERROR(INDIRECT("ｄａｔａ!$"&amp;BJ$112&amp;"$"&amp;$B416)),1,0)</f>
        <v>0</v>
      </c>
      <c r="BK416" s="80" cm="1">
        <f t="array" aca="1" ref="BK416" ca="1">IF(ISERROR(INDIRECT("ｄａｔａ!$"&amp;BK$112&amp;"$"&amp;$B416)),1,0)</f>
        <v>0</v>
      </c>
      <c r="BL416" s="80" cm="1">
        <f t="array" aca="1" ref="BL416" ca="1">IF(ISERROR(INDIRECT("ｄａｔａ!$"&amp;BL$112&amp;"$"&amp;$B416)),1,0)</f>
        <v>0</v>
      </c>
      <c r="BM416" s="80" cm="1">
        <f t="array" aca="1" ref="BM416" ca="1">IF(ISERROR(INDIRECT("ｄａｔａ!$"&amp;BM$112&amp;"$"&amp;$B416)),1,0)</f>
        <v>0</v>
      </c>
      <c r="BN416" s="80" cm="1">
        <f t="array" aca="1" ref="BN416" ca="1">IF(ISERROR(INDIRECT("ｄａｔａ!$"&amp;BN$112&amp;"$"&amp;$B416)),1,0)</f>
        <v>0</v>
      </c>
      <c r="BO416" s="80" cm="1">
        <f t="array" aca="1" ref="BO416" ca="1">IF(ISERROR(INDIRECT("ｄａｔａ!$"&amp;BO$112&amp;"$"&amp;$B416)),1,0)</f>
        <v>0</v>
      </c>
      <c r="BP416" s="80" cm="1">
        <f t="array" aca="1" ref="BP416" ca="1">IF(ISERROR(INDIRECT("ｄａｔａ!$"&amp;BP$112&amp;"$"&amp;$B416)),1,0)</f>
        <v>0</v>
      </c>
    </row>
    <row r="417" spans="1:68" x14ac:dyDescent="0.2">
      <c r="A417" s="80" t="s">
        <v>2394</v>
      </c>
      <c r="B417" s="80">
        <f>VLOOKUP($A417,$A$11:$B$110,2,FALSE)</f>
        <v>83</v>
      </c>
      <c r="C417" s="80" t="s">
        <v>2435</v>
      </c>
      <c r="D417" s="80" cm="1">
        <f t="array" aca="1" ref="D417" ca="1">_xlfn.IFS(D418=1,0,D419=1,0,AND(INDIRECT("ｄａｔａ!$"&amp;D$112&amp;"$"&amp;$B417)&lt;=INDIRECT("kikan!$Q$11"),INDIRECT("ｄａｔａ!$"&amp;D$112&amp;"$"&amp;$B417)&gt;=INDIRECT("kikan!$K$11")),0,TRUE,1)</f>
        <v>0</v>
      </c>
      <c r="F417" s="80">
        <v>0</v>
      </c>
      <c r="G417" s="80">
        <v>0</v>
      </c>
      <c r="H417" s="80">
        <v>0</v>
      </c>
      <c r="I417" s="80" cm="1">
        <f t="array" aca="1" ref="I417" ca="1">_xlfn.IFS(I418=1,0,I419=1,0,INDIRECT("ｄａｔａ!$"&amp;I$112&amp;"$"&amp;$B417)&gt;=INDIRECT("kikan!$I$11"),0,TRUE,1)</f>
        <v>0</v>
      </c>
      <c r="J417" s="80" cm="1">
        <f t="array" aca="1" ref="J417" ca="1">_xlfn.IFS(D420=1,0,I417=1,0,J418=1,0,I419=1,0,J419=1,0,INDIRECT("ｄａｔａ!$"&amp;I$112&amp;"$"&amp;$B417)&gt;INDIRECT("kikan!$I$11"),0,INDIRECT("ｄａｔａ!$"&amp;J$112&amp;"$"&amp;$B417)&gt;=INDIRECT("ｄａｔａ!$"&amp;D$112&amp;"$"&amp;$B417),0,TRUE,1)</f>
        <v>0</v>
      </c>
      <c r="K417" s="80" cm="1">
        <f t="array" aca="1" ref="K417" ca="1">_xlfn.IFS(K418=1,0,K419=1,0,AND(INDIRECT("ｄａｔａ!$"&amp;K$112&amp;"$"&amp;$B418)&gt;0,INDIRECT("ｄａｔａ!$"&amp;K$112&amp;"$"&amp;$B418)&lt;10000),0,TRUE,1)</f>
        <v>0</v>
      </c>
      <c r="L417" s="80" cm="1">
        <f t="array" aca="1" ref="L417" ca="1">_xlfn.IFS(L418=1,0,L419=1,0,INDIRECT("ｄａｔａ!$"&amp;L$112&amp;"$"&amp;$B417)&lt;20000,1,TRUE,0)</f>
        <v>0</v>
      </c>
      <c r="M417" s="80">
        <v>0</v>
      </c>
      <c r="N417" s="80">
        <v>0</v>
      </c>
      <c r="O417" s="80" cm="1">
        <f t="array" aca="1" ref="O417" ca="1">_xlfn.IFS(O420=1,0,INDIRECT("ｄａｔａ!$"&amp;O$112&amp;"$"&amp;$B418)=4,1,TRUE,0)</f>
        <v>0</v>
      </c>
      <c r="P417" s="80" cm="1">
        <f t="array" aca="1" ref="P417" ca="1">_xlfn.IFS(P420=1,0,AND(INDIRECT("ｄａｔａ!$"&amp;P$112&amp;"$"&amp;$B418)&lt;=3,INDIRECT("ｄａｔａ!$"&amp;P$112&amp;"$"&amp;$B418)&gt;0),1,TRUE,0)</f>
        <v>0</v>
      </c>
      <c r="Q417" s="80" cm="1">
        <f t="array" aca="1" ref="Q417" ca="1">_xlfn.IFS(Q420=1,0,INDIRECT("ｄａｔａ!$"&amp;Q$112&amp;"$"&amp;$B417)=1,1,TRUE,0)</f>
        <v>0</v>
      </c>
      <c r="R417" s="80">
        <v>0</v>
      </c>
      <c r="S417" s="80">
        <v>0</v>
      </c>
      <c r="T417" s="80">
        <v>0</v>
      </c>
      <c r="U417" s="80">
        <v>0</v>
      </c>
      <c r="V417" s="80">
        <v>0</v>
      </c>
      <c r="W417" s="80">
        <v>0</v>
      </c>
      <c r="X417" s="80">
        <f ca="1">IF(AND(SUM($Y417:$AO417)=0,17-SUM($Y419:$AO419)&gt;1),1,0)</f>
        <v>0</v>
      </c>
      <c r="Y417" s="80" cm="1">
        <f t="array" aca="1" ref="Y417" ca="1">_xlfn.IFS(Y420=1,0,INDIRECT("ｄａｔａ!$"&amp;Y$112&amp;"$"&amp;$B417)=2,1,TRUE,0)</f>
        <v>0</v>
      </c>
      <c r="Z417" s="80" cm="1">
        <f t="array" aca="1" ref="Z417" ca="1">_xlfn.IFS(Z420=1,0,INDIRECT("ｄａｔａ!$"&amp;Z$112&amp;"$"&amp;$B417)=2,1,TRUE,0)</f>
        <v>0</v>
      </c>
      <c r="AA417" s="80" cm="1">
        <f t="array" aca="1" ref="AA417" ca="1">_xlfn.IFS(AA420=1,0,INDIRECT("ｄａｔａ!$"&amp;AA$112&amp;"$"&amp;$B417)=2,1,TRUE,0)</f>
        <v>0</v>
      </c>
      <c r="AB417" s="80" cm="1">
        <f t="array" aca="1" ref="AB417" ca="1">_xlfn.IFS(AB420=1,0,INDIRECT("ｄａｔａ!$"&amp;AB$112&amp;"$"&amp;$B417)=2,1,TRUE,0)</f>
        <v>0</v>
      </c>
      <c r="AC417" s="80" cm="1">
        <f t="array" aca="1" ref="AC417" ca="1">_xlfn.IFS(AC420=1,0,INDIRECT("ｄａｔａ!$"&amp;AC$112&amp;"$"&amp;$B417)=2,1,TRUE,0)</f>
        <v>0</v>
      </c>
      <c r="AD417" s="80" cm="1">
        <f t="array" aca="1" ref="AD417" ca="1">_xlfn.IFS(AD420=1,0,INDIRECT("ｄａｔａ!$"&amp;AD$112&amp;"$"&amp;$B417)=2,1,TRUE,0)</f>
        <v>0</v>
      </c>
      <c r="AE417" s="80" cm="1">
        <f t="array" aca="1" ref="AE417" ca="1">_xlfn.IFS(AE420=1,0,INDIRECT("ｄａｔａ!$"&amp;AE$112&amp;"$"&amp;$B417)=2,1,TRUE,0)</f>
        <v>0</v>
      </c>
      <c r="AF417" s="80" cm="1">
        <f t="array" aca="1" ref="AF417" ca="1">_xlfn.IFS(AF420=1,0,INDIRECT("ｄａｔａ!$"&amp;AF$112&amp;"$"&amp;$B417)=2,1,TRUE,0)</f>
        <v>0</v>
      </c>
      <c r="AG417" s="80" cm="1">
        <f t="array" aca="1" ref="AG417" ca="1">_xlfn.IFS(AG420=1,0,INDIRECT("ｄａｔａ!$"&amp;AG$112&amp;"$"&amp;$B417)=2,1,TRUE,0)</f>
        <v>0</v>
      </c>
      <c r="AH417" s="80" cm="1">
        <f t="array" aca="1" ref="AH417" ca="1">_xlfn.IFS(AH420=1,0,INDIRECT("ｄａｔａ!$"&amp;AH$112&amp;"$"&amp;$B417)=2,1,TRUE,0)</f>
        <v>0</v>
      </c>
      <c r="AI417" s="80" cm="1">
        <f t="array" aca="1" ref="AI417" ca="1">_xlfn.IFS(AI420=1,0,INDIRECT("ｄａｔａ!$"&amp;AI$112&amp;"$"&amp;$B417)=2,1,TRUE,0)</f>
        <v>0</v>
      </c>
      <c r="AJ417" s="80" cm="1">
        <f t="array" aca="1" ref="AJ417" ca="1">_xlfn.IFS(AJ420=1,0,INDIRECT("ｄａｔａ!$"&amp;AJ$112&amp;"$"&amp;$B417)=2,1,TRUE,0)</f>
        <v>0</v>
      </c>
      <c r="AK417" s="80" cm="1">
        <f t="array" aca="1" ref="AK417" ca="1">_xlfn.IFS(AK420=1,0,INDIRECT("ｄａｔａ!$"&amp;AK$112&amp;"$"&amp;$B417)=2,1,TRUE,0)</f>
        <v>0</v>
      </c>
      <c r="AL417" s="80" cm="1">
        <f t="array" aca="1" ref="AL417" ca="1">_xlfn.IFS(AL420=1,0,INDIRECT("ｄａｔａ!$"&amp;AL$112&amp;"$"&amp;$B417)=2,1,TRUE,0)</f>
        <v>0</v>
      </c>
      <c r="AM417" s="80" cm="1">
        <f t="array" aca="1" ref="AM417" ca="1">_xlfn.IFS(AM420=1,0,INDIRECT("ｄａｔａ!$"&amp;AM$112&amp;"$"&amp;$B417)=2,1,TRUE,0)</f>
        <v>0</v>
      </c>
      <c r="AN417" s="80" cm="1">
        <f t="array" aca="1" ref="AN417" ca="1">_xlfn.IFS(AN420=1,0,INDIRECT("ｄａｔａ!$"&amp;AN$112&amp;"$"&amp;$B417)=2,1,TRUE,0)</f>
        <v>0</v>
      </c>
      <c r="AO417" s="80" cm="1">
        <f t="array" aca="1" ref="AO417" ca="1">_xlfn.IFS(AO420=1,0,INDIRECT("ｄａｔａ!$"&amp;AO$112&amp;"$"&amp;$B417)=2,1,TRUE,0)</f>
        <v>0</v>
      </c>
      <c r="AP417" s="80">
        <f ca="1">IF(AND(SUM($AQ417:$AZ417)=0,10-SUM($AQ419:$AZ419)&gt;1),1,0)</f>
        <v>0</v>
      </c>
      <c r="AQ417" s="80" cm="1">
        <f t="array" aca="1" ref="AQ417" ca="1">_xlfn.IFS(AQ420=1,0,INDIRECT("ｄａｔａ!$"&amp;AQ$112&amp;"$"&amp;$B417)=2,1,TRUE,0)</f>
        <v>0</v>
      </c>
      <c r="AR417" s="80" cm="1">
        <f t="array" aca="1" ref="AR417" ca="1">_xlfn.IFS(AR420=1,0,INDIRECT("ｄａｔａ!$"&amp;AR$112&amp;"$"&amp;$B417)=2,1,TRUE,0)</f>
        <v>0</v>
      </c>
      <c r="AS417" s="80" cm="1">
        <f t="array" aca="1" ref="AS417" ca="1">_xlfn.IFS(AS420=1,0,INDIRECT("ｄａｔａ!$"&amp;AS$112&amp;"$"&amp;$B417)=2,1,TRUE,0)</f>
        <v>0</v>
      </c>
      <c r="AT417" s="80" cm="1">
        <f t="array" aca="1" ref="AT417" ca="1">_xlfn.IFS(AT420=1,0,INDIRECT("ｄａｔａ!$"&amp;AT$112&amp;"$"&amp;$B417)=2,1,TRUE,0)</f>
        <v>0</v>
      </c>
      <c r="AU417" s="80" cm="1">
        <f t="array" aca="1" ref="AU417" ca="1">_xlfn.IFS(AU420=1,0,INDIRECT("ｄａｔａ!$"&amp;AU$112&amp;"$"&amp;$B417)=2,1,TRUE,0)</f>
        <v>0</v>
      </c>
      <c r="AV417" s="80" cm="1">
        <f t="array" aca="1" ref="AV417" ca="1">_xlfn.IFS(AV420=1,0,INDIRECT("ｄａｔａ!$"&amp;AV$112&amp;"$"&amp;$B417)=2,1,TRUE,0)</f>
        <v>0</v>
      </c>
      <c r="AW417" s="80" cm="1">
        <f t="array" aca="1" ref="AW417" ca="1">_xlfn.IFS(AW420=1,0,INDIRECT("ｄａｔａ!$"&amp;AW$112&amp;"$"&amp;$B417)=2,1,TRUE,0)</f>
        <v>0</v>
      </c>
      <c r="AX417" s="80" cm="1">
        <f t="array" aca="1" ref="AX417" ca="1">_xlfn.IFS(AX420=1,0,INDIRECT("ｄａｔａ!$"&amp;AX$112&amp;"$"&amp;$B417)=2,1,TRUE,0)</f>
        <v>0</v>
      </c>
      <c r="AY417" s="80" cm="1">
        <f t="array" aca="1" ref="AY417" ca="1">_xlfn.IFS(AY420=1,0,INDIRECT("ｄａｔａ!$"&amp;AY$112&amp;"$"&amp;$B417)=2,1,TRUE,0)</f>
        <v>0</v>
      </c>
      <c r="AZ417" s="80" cm="1">
        <f t="array" aca="1" ref="AZ417" ca="1">_xlfn.IFS(AZ420=1,0,INDIRECT("ｄａｔａ!$"&amp;AZ$112&amp;"$"&amp;$B417)=2,1,TRUE,0)</f>
        <v>0</v>
      </c>
      <c r="BA417" s="80">
        <f ca="1">IF(AND(SUM($BB417:$BP417)=0,15-SUM($BB419:$BP419)&gt;1),1,0)</f>
        <v>0</v>
      </c>
      <c r="BB417" s="80" cm="1">
        <f t="array" aca="1" ref="BB417" ca="1">_xlfn.IFS(BB420=1,0,INDIRECT("ｄａｔａ!$"&amp;BB$112&amp;"$"&amp;$B417)=2,1,TRUE,0)</f>
        <v>0</v>
      </c>
      <c r="BC417" s="80" cm="1">
        <f t="array" aca="1" ref="BC417" ca="1">_xlfn.IFS(BC420=1,0,INDIRECT("ｄａｔａ!$"&amp;BC$112&amp;"$"&amp;$B417)=2,1,TRUE,0)</f>
        <v>0</v>
      </c>
      <c r="BD417" s="80" cm="1">
        <f t="array" aca="1" ref="BD417" ca="1">_xlfn.IFS(BD420=1,0,INDIRECT("ｄａｔａ!$"&amp;BD$112&amp;"$"&amp;$B417)=2,1,TRUE,0)</f>
        <v>0</v>
      </c>
      <c r="BE417" s="80" cm="1">
        <f t="array" aca="1" ref="BE417" ca="1">_xlfn.IFS(BE420=1,0,INDIRECT("ｄａｔａ!$"&amp;BE$112&amp;"$"&amp;$B417)=2,1,TRUE,0)</f>
        <v>0</v>
      </c>
      <c r="BF417" s="80" cm="1">
        <f t="array" aca="1" ref="BF417" ca="1">_xlfn.IFS(BF420=1,0,INDIRECT("ｄａｔａ!$"&amp;BF$112&amp;"$"&amp;$B417)=2,1,TRUE,0)</f>
        <v>0</v>
      </c>
      <c r="BG417" s="80" cm="1">
        <f t="array" aca="1" ref="BG417" ca="1">_xlfn.IFS(BG420=1,0,INDIRECT("ｄａｔａ!$"&amp;BG$112&amp;"$"&amp;$B417)=2,1,TRUE,0)</f>
        <v>0</v>
      </c>
      <c r="BH417" s="80" cm="1">
        <f t="array" aca="1" ref="BH417" ca="1">_xlfn.IFS(BH420=1,0,INDIRECT("ｄａｔａ!$"&amp;BH$112&amp;"$"&amp;$B417)=2,1,TRUE,0)</f>
        <v>0</v>
      </c>
      <c r="BI417" s="80" cm="1">
        <f t="array" aca="1" ref="BI417" ca="1">_xlfn.IFS(BI420=1,0,INDIRECT("ｄａｔａ!$"&amp;BI$112&amp;"$"&amp;$B417)=2,1,TRUE,0)</f>
        <v>0</v>
      </c>
      <c r="BJ417" s="80" cm="1">
        <f t="array" aca="1" ref="BJ417" ca="1">_xlfn.IFS(BJ420=1,0,INDIRECT("ｄａｔａ!$"&amp;BJ$112&amp;"$"&amp;$B417)=2,1,TRUE,0)</f>
        <v>0</v>
      </c>
      <c r="BK417" s="80" cm="1">
        <f t="array" aca="1" ref="BK417" ca="1">_xlfn.IFS(BK420=1,0,INDIRECT("ｄａｔａ!$"&amp;BK$112&amp;"$"&amp;$B417)=2,1,TRUE,0)</f>
        <v>0</v>
      </c>
      <c r="BL417" s="80" cm="1">
        <f t="array" aca="1" ref="BL417" ca="1">_xlfn.IFS(BL420=1,0,INDIRECT("ｄａｔａ!$"&amp;BL$112&amp;"$"&amp;$B417)=2,1,TRUE,0)</f>
        <v>0</v>
      </c>
      <c r="BM417" s="80" cm="1">
        <f t="array" aca="1" ref="BM417" ca="1">_xlfn.IFS(BM420=1,0,INDIRECT("ｄａｔａ!$"&amp;BM$112&amp;"$"&amp;$B417)=2,1,TRUE,0)</f>
        <v>0</v>
      </c>
      <c r="BN417" s="80" cm="1">
        <f t="array" aca="1" ref="BN417" ca="1">_xlfn.IFS(BN420=1,0,INDIRECT("ｄａｔａ!$"&amp;BN$112&amp;"$"&amp;$B417)=2,1,TRUE,0)</f>
        <v>0</v>
      </c>
      <c r="BO417" s="80" cm="1">
        <f t="array" aca="1" ref="BO417" ca="1">_xlfn.IFS(BO420=1,0,INDIRECT("ｄａｔａ!$"&amp;BO$112&amp;"$"&amp;$B417)=2,1,TRUE,0)</f>
        <v>0</v>
      </c>
      <c r="BP417" s="80" cm="1">
        <f t="array" aca="1" ref="BP417" ca="1">_xlfn.IFS(BP420=1,0,INDIRECT("ｄａｔａ!$"&amp;BP$112&amp;"$"&amp;$B417)=2,1,TRUE,0)</f>
        <v>0</v>
      </c>
    </row>
    <row r="418" spans="1:68" x14ac:dyDescent="0.2">
      <c r="B418" s="80">
        <f>VLOOKUP($A417,$A$11:$B$110,2,FALSE)</f>
        <v>83</v>
      </c>
      <c r="C418" s="80" t="s">
        <v>2437</v>
      </c>
      <c r="D418" s="80" cm="1">
        <f t="array" aca="1" ref="D418" ca="1">_xlfn.IFS(D419=1,0,AND(ISNUMBER(INDIRECT("ｄａｔａ!$"&amp;D$112&amp;"$"&amp;$B418)),INDIRECT("ｄａｔａ!$"&amp;D$112&amp;"$"&amp;$B418)&lt;=12,INDIRECT("ｄａｔａ!$"&amp;D$112&amp;"$"&amp;$B418)&gt;=1),0,TRUE,1)</f>
        <v>1</v>
      </c>
      <c r="F418" s="80">
        <v>0</v>
      </c>
      <c r="G418" s="80">
        <v>0</v>
      </c>
      <c r="H418" s="80">
        <v>0</v>
      </c>
      <c r="I418" s="80" cm="1">
        <f t="array" aca="1" ref="I418" ca="1">_xlfn.IFS(I419=1,0,AND(ISNUMBER(INDIRECT("ｄａｔａ!$"&amp;I$112&amp;"$"&amp;$B418)),LEN(INDIRECT("ｄａｔａ!$"&amp;I$112&amp;"$"&amp;$B418))=4),0,TRUE,1)</f>
        <v>0</v>
      </c>
      <c r="J418" s="80" cm="1">
        <f t="array" aca="1" ref="J418" ca="1">_xlfn.IFS(J419=1,0,AND(ISNUMBER(INDIRECT("ｄａｔａ!$"&amp;J$112&amp;"$"&amp;$B418)),INDIRECT("ｄａｔａ!$"&amp;J$112&amp;"$"&amp;$B418)&lt;=12,INDIRECT("ｄａｔａ!$"&amp;J$112&amp;"$"&amp;$B418)&gt;=1),0,TRUE,1)</f>
        <v>0</v>
      </c>
      <c r="K418" s="80" cm="1">
        <f t="array" aca="1" ref="K418" ca="1">_xlfn.IFS(K419=1,0,ISNUMBER(INDIRECT("ｄａｔａ!$"&amp;K$112&amp;"$"&amp;$B418)),0,TRUE,1)</f>
        <v>0</v>
      </c>
      <c r="L418" s="80" cm="1">
        <f t="array" aca="1" ref="L418" ca="1">_xlfn.IFS(L419=1,0,AND(ISNUMBER(INDIRECT("ｄａｔａ!$"&amp;L$112&amp;"$"&amp;$B418)),INDIRECT("ｄａｔａ!$"&amp;L$112&amp;"$"&amp;$B418)&gt;0),0,TRUE,1)</f>
        <v>0</v>
      </c>
      <c r="M418" s="80" cm="1">
        <f t="array" aca="1" ref="M418" ca="1">_xlfn.IFS(M419=1,0,AND(INDIRECT("ｄａｔａ!$"&amp;M$112&amp;"$"&amp;$B418)&lt;=5,INDIRECT("ｄａｔａ!$"&amp;M$112&amp;"$"&amp;$B418)&gt;0),0,TRUE,1)</f>
        <v>0</v>
      </c>
      <c r="N418" s="80" cm="1">
        <f t="array" aca="1" ref="N418" ca="1">_xlfn.IFS(N419=1,0,AND(INDIRECT("ｄａｔａ!$"&amp;N$112&amp;"$"&amp;$B418)&lt;=2,INDIRECT("ｄａｔａ!$"&amp;N$112&amp;"$"&amp;$B418)&gt;0),0,TRUE,1)</f>
        <v>0</v>
      </c>
      <c r="O418" s="80" cm="1">
        <f t="array" aca="1" ref="O418" ca="1">_xlfn.IFS(O419=1,0,AND(INDIRECT("ｄａｔａ!$"&amp;O$112&amp;"$"&amp;$B418)&lt;=4,INDIRECT("ｄａｔａ!$"&amp;O$112&amp;"$"&amp;$B418)&gt;0),0,TRUE,1)</f>
        <v>0</v>
      </c>
      <c r="P418" s="80" cm="1">
        <f t="array" aca="1" ref="P418" ca="1">_xlfn.IFS(P419=1,0,AND(INDIRECT("ｄａｔａ!$"&amp;P$112&amp;"$"&amp;$B418)&lt;=3,INDIRECT("ｄａｔａ!$"&amp;P$112&amp;"$"&amp;$B418)&gt;0),0,TRUE,1)</f>
        <v>0</v>
      </c>
      <c r="Q418" s="80" cm="1">
        <f t="array" aca="1" ref="Q418" ca="1">_xlfn.IFS(Q419=1,0,AND(INDIRECT("ｄａｔａ!$"&amp;Q$112&amp;"$"&amp;$B418)&lt;=2,INDIRECT("ｄａｔａ!$"&amp;Q$112&amp;"$"&amp;$B418)&gt;0),0,TRUE,1)</f>
        <v>0</v>
      </c>
      <c r="R418" s="80" cm="1">
        <f t="array" aca="1" ref="R418" ca="1">_xlfn.IFS(R419=1,0,AND(INDIRECT("ｄａｔａ!$"&amp;R$112&amp;"$"&amp;$B418)&lt;=10,INDIRECT("ｄａｔａ!$"&amp;R$112&amp;"$"&amp;$B418)&gt;0),0,TRUE,1)</f>
        <v>0</v>
      </c>
      <c r="S418" s="80" cm="1">
        <f t="array" aca="1" ref="S418" ca="1">_xlfn.IFS(S419=1,0,AND(INDIRECT("ｄａｔａ!$"&amp;S$112&amp;"$"&amp;$B418)&lt;=5,INDIRECT("ｄａｔａ!$"&amp;S$112&amp;"$"&amp;$B418)&gt;0),0,TRUE,1)</f>
        <v>0</v>
      </c>
      <c r="T418" s="80" cm="1">
        <f t="array" aca="1" ref="T418" ca="1">_xlfn.IFS(T419=1,0,AND(INDIRECT("ｄａｔａ!$"&amp;T$112&amp;"$"&amp;$B418)&lt;=9,INDIRECT("ｄａｔａ!$"&amp;T$112&amp;"$"&amp;$B418)&gt;0),0,TRUE,1)</f>
        <v>0</v>
      </c>
      <c r="U418" s="80" cm="1">
        <f t="array" aca="1" ref="U418" ca="1">_xlfn.IFS(U419=1,0,ISNUMBER(INDIRECT("ｄａｔａ!$"&amp;U$112&amp;"$"&amp;$B418)),0,TRUE,1)</f>
        <v>0</v>
      </c>
      <c r="V418" s="80" cm="1">
        <f t="array" aca="1" ref="V418" ca="1">_xlfn.IFS(V419=1,0,AND(INDIRECT("ｄａｔａ!$"&amp;V$112&amp;"$"&amp;$B418)&lt;=4,INDIRECT("ｄａｔａ!$"&amp;V$112&amp;"$"&amp;$B418)&gt;0),0,TRUE,1)</f>
        <v>0</v>
      </c>
      <c r="W418" s="80" cm="1">
        <f t="array" aca="1" ref="W418" ca="1">_xlfn.IFS(W419=1,0,AND(INDIRECT("ｄａｔａ!$"&amp;W$112&amp;"$"&amp;$B418)&lt;=2,INDIRECT("ｄａｔａ!$"&amp;W$112&amp;"$"&amp;$B418)&gt;0),0,TRUE,1)</f>
        <v>0</v>
      </c>
      <c r="X418" s="80">
        <f ca="1">IF(SUM($Y417:$AO417)&gt;1,1,0)</f>
        <v>0</v>
      </c>
      <c r="Y418" s="80" cm="1">
        <f t="array" aca="1" ref="Y418" ca="1">_xlfn.IFS(Y420=1,0,Y419=1,0,AND(INDIRECT("ｄａｔａ!$"&amp;Y$112&amp;"$"&amp;$B418)&lt;=2,INDIRECT("ｄａｔａ!$"&amp;Y$112&amp;"$"&amp;$B418)&gt;0),0,TRUE,1)</f>
        <v>0</v>
      </c>
      <c r="Z418" s="80" cm="1">
        <f t="array" aca="1" ref="Z418" ca="1">_xlfn.IFS(Z420=1,0,Z419=1,0,AND(INDIRECT("ｄａｔａ!$"&amp;Z$112&amp;"$"&amp;$B418)&lt;=2,INDIRECT("ｄａｔａ!$"&amp;Z$112&amp;"$"&amp;$B418)&gt;0),0,TRUE,1)</f>
        <v>0</v>
      </c>
      <c r="AA418" s="80" cm="1">
        <f t="array" aca="1" ref="AA418" ca="1">_xlfn.IFS(AA420=1,0,AA419=1,0,AND(INDIRECT("ｄａｔａ!$"&amp;AA$112&amp;"$"&amp;$B418)&lt;=2,INDIRECT("ｄａｔａ!$"&amp;AA$112&amp;"$"&amp;$B418)&gt;0),0,TRUE,1)</f>
        <v>0</v>
      </c>
      <c r="AB418" s="80" cm="1">
        <f t="array" aca="1" ref="AB418" ca="1">_xlfn.IFS(AB420=1,0,AB419=1,0,AND(INDIRECT("ｄａｔａ!$"&amp;AB$112&amp;"$"&amp;$B418)&lt;=2,INDIRECT("ｄａｔａ!$"&amp;AB$112&amp;"$"&amp;$B418)&gt;0),0,TRUE,1)</f>
        <v>0</v>
      </c>
      <c r="AC418" s="80" cm="1">
        <f t="array" aca="1" ref="AC418" ca="1">_xlfn.IFS(AC420=1,0,AC419=1,0,AND(INDIRECT("ｄａｔａ!$"&amp;AC$112&amp;"$"&amp;$B418)&lt;=2,INDIRECT("ｄａｔａ!$"&amp;AC$112&amp;"$"&amp;$B418)&gt;0),0,TRUE,1)</f>
        <v>0</v>
      </c>
      <c r="AD418" s="80" cm="1">
        <f t="array" aca="1" ref="AD418" ca="1">_xlfn.IFS(AD420=1,0,AD419=1,0,AND(INDIRECT("ｄａｔａ!$"&amp;AD$112&amp;"$"&amp;$B418)&lt;=2,INDIRECT("ｄａｔａ!$"&amp;AD$112&amp;"$"&amp;$B418)&gt;0),0,TRUE,1)</f>
        <v>0</v>
      </c>
      <c r="AE418" s="80" cm="1">
        <f t="array" aca="1" ref="AE418" ca="1">_xlfn.IFS(AE420=1,0,AE419=1,0,AND(INDIRECT("ｄａｔａ!$"&amp;AE$112&amp;"$"&amp;$B418)&lt;=2,INDIRECT("ｄａｔａ!$"&amp;AE$112&amp;"$"&amp;$B418)&gt;0),0,TRUE,1)</f>
        <v>0</v>
      </c>
      <c r="AF418" s="80" cm="1">
        <f t="array" aca="1" ref="AF418" ca="1">_xlfn.IFS(AF420=1,0,AF419=1,0,AND(INDIRECT("ｄａｔａ!$"&amp;AF$112&amp;"$"&amp;$B418)&lt;=2,INDIRECT("ｄａｔａ!$"&amp;AF$112&amp;"$"&amp;$B418)&gt;0),0,TRUE,1)</f>
        <v>0</v>
      </c>
      <c r="AG418" s="80" cm="1">
        <f t="array" aca="1" ref="AG418" ca="1">_xlfn.IFS(AG420=1,0,AG419=1,0,AND(INDIRECT("ｄａｔａ!$"&amp;AG$112&amp;"$"&amp;$B418)&lt;=2,INDIRECT("ｄａｔａ!$"&amp;AG$112&amp;"$"&amp;$B418)&gt;0),0,TRUE,1)</f>
        <v>0</v>
      </c>
      <c r="AH418" s="80" cm="1">
        <f t="array" aca="1" ref="AH418" ca="1">_xlfn.IFS(AH420=1,0,AH419=1,0,AND(INDIRECT("ｄａｔａ!$"&amp;AH$112&amp;"$"&amp;$B418)&lt;=2,INDIRECT("ｄａｔａ!$"&amp;AH$112&amp;"$"&amp;$B418)&gt;0),0,TRUE,1)</f>
        <v>0</v>
      </c>
      <c r="AI418" s="80" cm="1">
        <f t="array" aca="1" ref="AI418" ca="1">_xlfn.IFS(AI420=1,0,AI419=1,0,AND(INDIRECT("ｄａｔａ!$"&amp;AI$112&amp;"$"&amp;$B418)&lt;=2,INDIRECT("ｄａｔａ!$"&amp;AI$112&amp;"$"&amp;$B418)&gt;0),0,TRUE,1)</f>
        <v>0</v>
      </c>
      <c r="AJ418" s="80" cm="1">
        <f t="array" aca="1" ref="AJ418" ca="1">_xlfn.IFS(AJ420=1,0,AJ419=1,0,AND(INDIRECT("ｄａｔａ!$"&amp;AJ$112&amp;"$"&amp;$B418)&lt;=2,INDIRECT("ｄａｔａ!$"&amp;AJ$112&amp;"$"&amp;$B418)&gt;0),0,TRUE,1)</f>
        <v>0</v>
      </c>
      <c r="AK418" s="80" cm="1">
        <f t="array" aca="1" ref="AK418" ca="1">_xlfn.IFS(AK420=1,0,AK419=1,0,AND(INDIRECT("ｄａｔａ!$"&amp;AK$112&amp;"$"&amp;$B418)&lt;=2,INDIRECT("ｄａｔａ!$"&amp;AK$112&amp;"$"&amp;$B418)&gt;0),0,TRUE,1)</f>
        <v>0</v>
      </c>
      <c r="AL418" s="80" cm="1">
        <f t="array" aca="1" ref="AL418" ca="1">_xlfn.IFS(AL420=1,0,AL419=1,0,AND(INDIRECT("ｄａｔａ!$"&amp;AL$112&amp;"$"&amp;$B418)&lt;=2,INDIRECT("ｄａｔａ!$"&amp;AL$112&amp;"$"&amp;$B418)&gt;0),0,TRUE,1)</f>
        <v>0</v>
      </c>
      <c r="AM418" s="80" cm="1">
        <f t="array" aca="1" ref="AM418" ca="1">_xlfn.IFS(AM420=1,0,AM419=1,0,AND(INDIRECT("ｄａｔａ!$"&amp;AM$112&amp;"$"&amp;$B418)&lt;=2,INDIRECT("ｄａｔａ!$"&amp;AM$112&amp;"$"&amp;$B418)&gt;0),0,TRUE,1)</f>
        <v>0</v>
      </c>
      <c r="AN418" s="80" cm="1">
        <f t="array" aca="1" ref="AN418" ca="1">_xlfn.IFS(AN420=1,0,AN419=1,0,AND(INDIRECT("ｄａｔａ!$"&amp;AN$112&amp;"$"&amp;$B418)&lt;=2,INDIRECT("ｄａｔａ!$"&amp;AN$112&amp;"$"&amp;$B418)&gt;0),0,TRUE,1)</f>
        <v>0</v>
      </c>
      <c r="AO418" s="80" cm="1">
        <f t="array" aca="1" ref="AO418" ca="1">_xlfn.IFS(AO420=1,0,AO419=1,0,AND(INDIRECT("ｄａｔａ!$"&amp;AO$112&amp;"$"&amp;$B418)&lt;=2,INDIRECT("ｄａｔａ!$"&amp;AO$112&amp;"$"&amp;$B418)&gt;0),0,TRUE,1)</f>
        <v>0</v>
      </c>
      <c r="AP418" s="80">
        <f ca="1">IF(SUM($AQ417:$AZ417)&gt;1,1,0)</f>
        <v>0</v>
      </c>
      <c r="AQ418" s="80" cm="1">
        <f t="array" aca="1" ref="AQ418" ca="1">_xlfn.IFS(AQ420=1,0,AQ419=1,0,AND(INDIRECT("ｄａｔａ!$"&amp;AQ$112&amp;"$"&amp;$B418)&lt;=2,INDIRECT("ｄａｔａ!$"&amp;AQ$112&amp;"$"&amp;$B418)&gt;0),0,TRUE,1)</f>
        <v>0</v>
      </c>
      <c r="AR418" s="80" cm="1">
        <f t="array" aca="1" ref="AR418" ca="1">_xlfn.IFS(AR420=1,0,AR419=1,0,AND(INDIRECT("ｄａｔａ!$"&amp;AR$112&amp;"$"&amp;$B418)&lt;=2,INDIRECT("ｄａｔａ!$"&amp;AR$112&amp;"$"&amp;$B418)&gt;0),0,TRUE,1)</f>
        <v>0</v>
      </c>
      <c r="AS418" s="80" cm="1">
        <f t="array" aca="1" ref="AS418" ca="1">_xlfn.IFS(AS420=1,0,AS419=1,0,AND(INDIRECT("ｄａｔａ!$"&amp;AS$112&amp;"$"&amp;$B418)&lt;=2,INDIRECT("ｄａｔａ!$"&amp;AS$112&amp;"$"&amp;$B418)&gt;0),0,TRUE,1)</f>
        <v>0</v>
      </c>
      <c r="AT418" s="80" cm="1">
        <f t="array" aca="1" ref="AT418" ca="1">_xlfn.IFS(AT420=1,0,AT419=1,0,AND(INDIRECT("ｄａｔａ!$"&amp;AT$112&amp;"$"&amp;$B418)&lt;=2,INDIRECT("ｄａｔａ!$"&amp;AT$112&amp;"$"&amp;$B418)&gt;0),0,TRUE,1)</f>
        <v>0</v>
      </c>
      <c r="AU418" s="80" cm="1">
        <f t="array" aca="1" ref="AU418" ca="1">_xlfn.IFS(AU420=1,0,AU419=1,0,AND(INDIRECT("ｄａｔａ!$"&amp;AU$112&amp;"$"&amp;$B418)&lt;=2,INDIRECT("ｄａｔａ!$"&amp;AU$112&amp;"$"&amp;$B418)&gt;0),0,TRUE,1)</f>
        <v>0</v>
      </c>
      <c r="AV418" s="80" cm="1">
        <f t="array" aca="1" ref="AV418" ca="1">_xlfn.IFS(AV420=1,0,AV419=1,0,AND(INDIRECT("ｄａｔａ!$"&amp;AV$112&amp;"$"&amp;$B418)&lt;=2,INDIRECT("ｄａｔａ!$"&amp;AV$112&amp;"$"&amp;$B418)&gt;0),0,TRUE,1)</f>
        <v>0</v>
      </c>
      <c r="AW418" s="80" cm="1">
        <f t="array" aca="1" ref="AW418" ca="1">_xlfn.IFS(AW420=1,0,AW419=1,0,AND(INDIRECT("ｄａｔａ!$"&amp;AW$112&amp;"$"&amp;$B418)&lt;=2,INDIRECT("ｄａｔａ!$"&amp;AW$112&amp;"$"&amp;$B418)&gt;0),0,TRUE,1)</f>
        <v>0</v>
      </c>
      <c r="AX418" s="80" cm="1">
        <f t="array" aca="1" ref="AX418" ca="1">_xlfn.IFS(AX420=1,0,AX419=1,0,AND(INDIRECT("ｄａｔａ!$"&amp;AX$112&amp;"$"&amp;$B418)&lt;=2,INDIRECT("ｄａｔａ!$"&amp;AX$112&amp;"$"&amp;$B418)&gt;0),0,TRUE,1)</f>
        <v>0</v>
      </c>
      <c r="AY418" s="80" cm="1">
        <f t="array" aca="1" ref="AY418" ca="1">_xlfn.IFS(AY420=1,0,AY419=1,0,AND(INDIRECT("ｄａｔａ!$"&amp;AY$112&amp;"$"&amp;$B418)&lt;=2,INDIRECT("ｄａｔａ!$"&amp;AY$112&amp;"$"&amp;$B418)&gt;0),0,TRUE,1)</f>
        <v>0</v>
      </c>
      <c r="AZ418" s="80" cm="1">
        <f t="array" aca="1" ref="AZ418" ca="1">_xlfn.IFS(AZ420=1,0,AZ419=1,0,AND(INDIRECT("ｄａｔａ!$"&amp;AZ$112&amp;"$"&amp;$B418)&lt;=2,INDIRECT("ｄａｔａ!$"&amp;AZ$112&amp;"$"&amp;$B418)&gt;0),0,TRUE,1)</f>
        <v>0</v>
      </c>
      <c r="BA418" s="80">
        <f ca="1">IF(SUM($BB417:$BP417)&gt;1,1,0)</f>
        <v>0</v>
      </c>
      <c r="BB418" s="80" cm="1">
        <f t="array" aca="1" ref="BB418" ca="1">_xlfn.IFS(BB420=1,0,BB419=1,0,AND(INDIRECT("ｄａｔａ!$"&amp;BB$112&amp;"$"&amp;$B418)&lt;=2,INDIRECT("ｄａｔａ!$"&amp;BB$112&amp;"$"&amp;$B418)&gt;0),0,TRUE,1)</f>
        <v>0</v>
      </c>
      <c r="BC418" s="80" cm="1">
        <f t="array" aca="1" ref="BC418" ca="1">_xlfn.IFS(BC420=1,0,BC419=1,0,AND(INDIRECT("ｄａｔａ!$"&amp;BC$112&amp;"$"&amp;$B418)&lt;=2,INDIRECT("ｄａｔａ!$"&amp;BC$112&amp;"$"&amp;$B418)&gt;0),0,TRUE,1)</f>
        <v>0</v>
      </c>
      <c r="BD418" s="80" cm="1">
        <f t="array" aca="1" ref="BD418" ca="1">_xlfn.IFS(BD420=1,0,BD419=1,0,AND(INDIRECT("ｄａｔａ!$"&amp;BD$112&amp;"$"&amp;$B418)&lt;=2,INDIRECT("ｄａｔａ!$"&amp;BD$112&amp;"$"&amp;$B418)&gt;0),0,TRUE,1)</f>
        <v>0</v>
      </c>
      <c r="BE418" s="80" cm="1">
        <f t="array" aca="1" ref="BE418" ca="1">_xlfn.IFS(BE420=1,0,BE419=1,0,AND(INDIRECT("ｄａｔａ!$"&amp;BE$112&amp;"$"&amp;$B418)&lt;=2,INDIRECT("ｄａｔａ!$"&amp;BE$112&amp;"$"&amp;$B418)&gt;0),0,TRUE,1)</f>
        <v>0</v>
      </c>
      <c r="BF418" s="80" cm="1">
        <f t="array" aca="1" ref="BF418" ca="1">_xlfn.IFS(BF420=1,0,BF419=1,0,AND(INDIRECT("ｄａｔａ!$"&amp;BF$112&amp;"$"&amp;$B418)&lt;=2,INDIRECT("ｄａｔａ!$"&amp;BF$112&amp;"$"&amp;$B418)&gt;0),0,TRUE,1)</f>
        <v>0</v>
      </c>
      <c r="BG418" s="80" cm="1">
        <f t="array" aca="1" ref="BG418" ca="1">_xlfn.IFS(BG420=1,0,BG419=1,0,AND(INDIRECT("ｄａｔａ!$"&amp;BG$112&amp;"$"&amp;$B418)&lt;=2,INDIRECT("ｄａｔａ!$"&amp;BG$112&amp;"$"&amp;$B418)&gt;0),0,TRUE,1)</f>
        <v>0</v>
      </c>
      <c r="BH418" s="80" cm="1">
        <f t="array" aca="1" ref="BH418" ca="1">_xlfn.IFS(BH420=1,0,BH419=1,0,AND(INDIRECT("ｄａｔａ!$"&amp;BH$112&amp;"$"&amp;$B418)&lt;=2,INDIRECT("ｄａｔａ!$"&amp;BH$112&amp;"$"&amp;$B418)&gt;0),0,TRUE,1)</f>
        <v>0</v>
      </c>
      <c r="BI418" s="80" cm="1">
        <f t="array" aca="1" ref="BI418" ca="1">_xlfn.IFS(BI420=1,0,BI419=1,0,AND(INDIRECT("ｄａｔａ!$"&amp;BI$112&amp;"$"&amp;$B418)&lt;=2,INDIRECT("ｄａｔａ!$"&amp;BI$112&amp;"$"&amp;$B418)&gt;0),0,TRUE,1)</f>
        <v>0</v>
      </c>
      <c r="BJ418" s="80" cm="1">
        <f t="array" aca="1" ref="BJ418" ca="1">_xlfn.IFS(BJ420=1,0,BJ419=1,0,AND(INDIRECT("ｄａｔａ!$"&amp;BJ$112&amp;"$"&amp;$B418)&lt;=2,INDIRECT("ｄａｔａ!$"&amp;BJ$112&amp;"$"&amp;$B418)&gt;0),0,TRUE,1)</f>
        <v>0</v>
      </c>
      <c r="BK418" s="80" cm="1">
        <f t="array" aca="1" ref="BK418" ca="1">_xlfn.IFS(BK420=1,0,BK419=1,0,AND(INDIRECT("ｄａｔａ!$"&amp;BK$112&amp;"$"&amp;$B418)&lt;=2,INDIRECT("ｄａｔａ!$"&amp;BK$112&amp;"$"&amp;$B418)&gt;0),0,TRUE,1)</f>
        <v>0</v>
      </c>
      <c r="BL418" s="80" cm="1">
        <f t="array" aca="1" ref="BL418" ca="1">_xlfn.IFS(BL420=1,0,BL419=1,0,AND(INDIRECT("ｄａｔａ!$"&amp;BL$112&amp;"$"&amp;$B418)&lt;=2,INDIRECT("ｄａｔａ!$"&amp;BL$112&amp;"$"&amp;$B418)&gt;0),0,TRUE,1)</f>
        <v>0</v>
      </c>
      <c r="BM418" s="80" cm="1">
        <f t="array" aca="1" ref="BM418" ca="1">_xlfn.IFS(BM420=1,0,BM419=1,0,AND(INDIRECT("ｄａｔａ!$"&amp;BM$112&amp;"$"&amp;$B418)&lt;=2,INDIRECT("ｄａｔａ!$"&amp;BM$112&amp;"$"&amp;$B418)&gt;0),0,TRUE,1)</f>
        <v>0</v>
      </c>
      <c r="BN418" s="80" cm="1">
        <f t="array" aca="1" ref="BN418" ca="1">_xlfn.IFS(BN420=1,0,BN419=1,0,AND(INDIRECT("ｄａｔａ!$"&amp;BN$112&amp;"$"&amp;$B418)&lt;=2,INDIRECT("ｄａｔａ!$"&amp;BN$112&amp;"$"&amp;$B418)&gt;0),0,TRUE,1)</f>
        <v>0</v>
      </c>
      <c r="BO418" s="80" cm="1">
        <f t="array" aca="1" ref="BO418" ca="1">_xlfn.IFS(BO420=1,0,BO419=1,0,AND(INDIRECT("ｄａｔａ!$"&amp;BO$112&amp;"$"&amp;$B418)&lt;=2,INDIRECT("ｄａｔａ!$"&amp;BO$112&amp;"$"&amp;$B418)&gt;0),0,TRUE,1)</f>
        <v>0</v>
      </c>
      <c r="BP418" s="80" cm="1">
        <f t="array" aca="1" ref="BP418" ca="1">_xlfn.IFS(BP420=1,0,BP419=1,0,AND(INDIRECT("ｄａｔａ!$"&amp;BP$112&amp;"$"&amp;$B418)&lt;=2,INDIRECT("ｄａｔａ!$"&amp;BP$112&amp;"$"&amp;$B418)&gt;0),0,TRUE,1)</f>
        <v>0</v>
      </c>
    </row>
    <row r="419" spans="1:68" x14ac:dyDescent="0.2">
      <c r="B419" s="80">
        <f>VLOOKUP($A417,$A$11:$B$110,2,FALSE)</f>
        <v>83</v>
      </c>
      <c r="C419" s="80" t="s">
        <v>2425</v>
      </c>
      <c r="D419" s="80" cm="1">
        <f t="array" aca="1" ref="D419" ca="1">_xlfn.IFS(D420=1,0,TRIM(INDIRECT("ｄａｔａ!$"&amp;D$112&amp;"$"&amp;$B419))="",1,TRIM(INDIRECT("ｄａｔａ!$"&amp;D$112&amp;"$"&amp;$B419))&lt;&gt;"",0)</f>
        <v>0</v>
      </c>
      <c r="F419" s="80" cm="1">
        <f t="array" aca="1" ref="F419" ca="1">_xlfn.IFS(F420=1,0,TRIM(INDIRECT("ｄａｔａ!$"&amp;F$112&amp;"$"&amp;$B419))="",1,TRIM(INDIRECT("ｄａｔａ!$"&amp;F$112&amp;"$"&amp;$B419))&lt;&gt;"",0)</f>
        <v>1</v>
      </c>
      <c r="G419" s="80" cm="1">
        <f t="array" aca="1" ref="G419" ca="1">_xlfn.IFS(G420=1,0,TRIM(INDIRECT("ｄａｔａ!$"&amp;G$112&amp;"$"&amp;$B419))="",1,TRIM(INDIRECT("ｄａｔａ!$"&amp;G$112&amp;"$"&amp;$B419))&lt;&gt;"",0)</f>
        <v>1</v>
      </c>
      <c r="H419" s="80" cm="1">
        <f t="array" aca="1" ref="H419" ca="1">_xlfn.IFS(H420=1,0,TRIM(INDIRECT("ｄａｔａ!$"&amp;H$112&amp;"$"&amp;$B419))="",1,TRIM(INDIRECT("ｄａｔａ!$"&amp;H$112&amp;"$"&amp;$B419))&lt;&gt;"",0)</f>
        <v>1</v>
      </c>
      <c r="I419" s="80" cm="1">
        <f t="array" aca="1" ref="I419" ca="1">_xlfn.IFS(I420=1,0,TRIM(INDIRECT("ｄａｔａ!$"&amp;I$112&amp;"$"&amp;$B419))="",1,TRIM(INDIRECT("ｄａｔａ!$"&amp;I$112&amp;"$"&amp;$B419))&lt;&gt;"",0)</f>
        <v>1</v>
      </c>
      <c r="J419" s="80" cm="1">
        <f t="array" aca="1" ref="J419" ca="1">_xlfn.IFS(J420=1,0,TRIM(INDIRECT("ｄａｔａ!$"&amp;J$112&amp;"$"&amp;$B419))="",1,TRIM(INDIRECT("ｄａｔａ!$"&amp;J$112&amp;"$"&amp;$B419))&lt;&gt;"",0)</f>
        <v>1</v>
      </c>
      <c r="K419" s="80" cm="1">
        <f t="array" aca="1" ref="K419" ca="1">_xlfn.IFS(K420=1,0,TRIM(INDIRECT("ｄａｔａ!$"&amp;K$112&amp;"$"&amp;$B419))="",1,TRIM(INDIRECT("ｄａｔａ!$"&amp;K$112&amp;"$"&amp;$B419))&lt;&gt;"",0)</f>
        <v>1</v>
      </c>
      <c r="L419" s="80" cm="1">
        <f t="array" aca="1" ref="L419" ca="1">_xlfn.IFS(L420=1,0,TRIM(INDIRECT("ｄａｔａ!$"&amp;L$112&amp;"$"&amp;$B419))="",1,TRIM(INDIRECT("ｄａｔａ!$"&amp;L$112&amp;"$"&amp;$B419))&lt;&gt;"",0)</f>
        <v>1</v>
      </c>
      <c r="M419" s="80" cm="1">
        <f t="array" aca="1" ref="M419" ca="1">_xlfn.IFS(M420=1,0,TRIM(INDIRECT("ｄａｔａ!$"&amp;M$112&amp;"$"&amp;$B419))="",1,TRIM(INDIRECT("ｄａｔａ!$"&amp;M$112&amp;"$"&amp;$B419))&lt;&gt;"",0)</f>
        <v>1</v>
      </c>
      <c r="N419" s="80" cm="1">
        <f t="array" aca="1" ref="N419" ca="1">_xlfn.IFS(N420=1,0,TRIM(INDIRECT("ｄａｔａ!$"&amp;N$112&amp;"$"&amp;$B419))="",1,TRIM(INDIRECT("ｄａｔａ!$"&amp;N$112&amp;"$"&amp;$B419))&lt;&gt;"",0)</f>
        <v>1</v>
      </c>
      <c r="O419" s="80" cm="1">
        <f t="array" aca="1" ref="O419" ca="1">_xlfn.IFS(O420=1,0,TRIM(INDIRECT("ｄａｔａ!$"&amp;O$112&amp;"$"&amp;$B419))="",1,TRIM(INDIRECT("ｄａｔａ!$"&amp;O$112&amp;"$"&amp;$B419))&lt;&gt;"",0)</f>
        <v>1</v>
      </c>
      <c r="P419" s="80" cm="1">
        <f t="array" aca="1" ref="P419" ca="1">_xlfn.IFS(P420=1,0,TRIM(INDIRECT("ｄａｔａ!$"&amp;P$112&amp;"$"&amp;$B419))="",1,TRIM(INDIRECT("ｄａｔａ!$"&amp;P$112&amp;"$"&amp;$B419))&lt;&gt;"",0)</f>
        <v>1</v>
      </c>
      <c r="Q419" s="80" cm="1">
        <f t="array" aca="1" ref="Q419" ca="1">_xlfn.IFS(Q420=1,0,TRIM(INDIRECT("ｄａｔａ!$"&amp;Q$112&amp;"$"&amp;$B419))="",1,TRIM(INDIRECT("ｄａｔａ!$"&amp;Q$112&amp;"$"&amp;$B419))&lt;&gt;"",0)</f>
        <v>1</v>
      </c>
      <c r="R419" s="80" cm="1">
        <f t="array" aca="1" ref="R419" ca="1">_xlfn.IFS(R420=1,0,TRIM(INDIRECT("ｄａｔａ!$"&amp;R$112&amp;"$"&amp;$B419))="",1,TRIM(INDIRECT("ｄａｔａ!$"&amp;R$112&amp;"$"&amp;$B419))&lt;&gt;"",0)</f>
        <v>1</v>
      </c>
      <c r="S419" s="80" cm="1">
        <f t="array" aca="1" ref="S419" ca="1">_xlfn.IFS(S420=1,0,TRIM(INDIRECT("ｄａｔａ!$"&amp;S$112&amp;"$"&amp;$B419))="",1,TRIM(INDIRECT("ｄａｔａ!$"&amp;S$112&amp;"$"&amp;$B419))&lt;&gt;"",0)</f>
        <v>1</v>
      </c>
      <c r="T419" s="80" cm="1">
        <f t="array" aca="1" ref="T419" ca="1">_xlfn.IFS(T420=1,0,TRIM(INDIRECT("ｄａｔａ!$"&amp;T$112&amp;"$"&amp;$B419))="",1,TRIM(INDIRECT("ｄａｔａ!$"&amp;T$112&amp;"$"&amp;$B419))&lt;&gt;"",0)</f>
        <v>1</v>
      </c>
      <c r="U419" s="80" cm="1">
        <f t="array" aca="1" ref="U419" ca="1">_xlfn.IFS(U420=1,0,TRIM(INDIRECT("ｄａｔａ!$"&amp;U$112&amp;"$"&amp;$B419))="",1,TRIM(INDIRECT("ｄａｔａ!$"&amp;U$112&amp;"$"&amp;$B419))&lt;&gt;"",0)</f>
        <v>1</v>
      </c>
      <c r="V419" s="80" cm="1">
        <f t="array" aca="1" ref="V419" ca="1">_xlfn.IFS(V420=1,0,TRIM(INDIRECT("ｄａｔａ!$"&amp;V$112&amp;"$"&amp;$B419))="",1,TRIM(INDIRECT("ｄａｔａ!$"&amp;V$112&amp;"$"&amp;$B419))&lt;&gt;"",0)</f>
        <v>1</v>
      </c>
      <c r="W419" s="80" cm="1">
        <f t="array" aca="1" ref="W419" ca="1">_xlfn.IFS(W420=1,0,TRIM(INDIRECT("ｄａｔａ!$"&amp;W$112&amp;"$"&amp;$B419))="",1,TRIM(INDIRECT("ｄａｔａ!$"&amp;W$112&amp;"$"&amp;$B419))&lt;&gt;"",0)</f>
        <v>1</v>
      </c>
      <c r="X419" s="80">
        <f ca="1">IF(SUM($Y419:$AO419)=17,1,0)</f>
        <v>1</v>
      </c>
      <c r="Y419" s="80" cm="1">
        <f t="array" aca="1" ref="Y419" ca="1">_xlfn.IFS(Y420=1,0,TRIM(INDIRECT("ｄａｔａ!$"&amp;Y$112&amp;"$"&amp;$B419))="",1,TRIM(INDIRECT("ｄａｔａ!$"&amp;Y$112&amp;"$"&amp;$B419))&lt;&gt;"",0)</f>
        <v>1</v>
      </c>
      <c r="Z419" s="80" cm="1">
        <f t="array" aca="1" ref="Z419" ca="1">_xlfn.IFS(Z420=1,0,TRIM(INDIRECT("ｄａｔａ!$"&amp;Z$112&amp;"$"&amp;$B419))="",1,TRIM(INDIRECT("ｄａｔａ!$"&amp;Z$112&amp;"$"&amp;$B419))&lt;&gt;"",0)</f>
        <v>1</v>
      </c>
      <c r="AA419" s="80" cm="1">
        <f t="array" aca="1" ref="AA419" ca="1">_xlfn.IFS(AA420=1,0,TRIM(INDIRECT("ｄａｔａ!$"&amp;AA$112&amp;"$"&amp;$B419))="",1,TRIM(INDIRECT("ｄａｔａ!$"&amp;AA$112&amp;"$"&amp;$B419))&lt;&gt;"",0)</f>
        <v>1</v>
      </c>
      <c r="AB419" s="80" cm="1">
        <f t="array" aca="1" ref="AB419" ca="1">_xlfn.IFS(AB420=1,0,TRIM(INDIRECT("ｄａｔａ!$"&amp;AB$112&amp;"$"&amp;$B419))="",1,TRIM(INDIRECT("ｄａｔａ!$"&amp;AB$112&amp;"$"&amp;$B419))&lt;&gt;"",0)</f>
        <v>1</v>
      </c>
      <c r="AC419" s="80" cm="1">
        <f t="array" aca="1" ref="AC419" ca="1">_xlfn.IFS(AC420=1,0,TRIM(INDIRECT("ｄａｔａ!$"&amp;AC$112&amp;"$"&amp;$B419))="",1,TRIM(INDIRECT("ｄａｔａ!$"&amp;AC$112&amp;"$"&amp;$B419))&lt;&gt;"",0)</f>
        <v>1</v>
      </c>
      <c r="AD419" s="80" cm="1">
        <f t="array" aca="1" ref="AD419" ca="1">_xlfn.IFS(AD420=1,0,TRIM(INDIRECT("ｄａｔａ!$"&amp;AD$112&amp;"$"&amp;$B419))="",1,TRIM(INDIRECT("ｄａｔａ!$"&amp;AD$112&amp;"$"&amp;$B419))&lt;&gt;"",0)</f>
        <v>1</v>
      </c>
      <c r="AE419" s="80" cm="1">
        <f t="array" aca="1" ref="AE419" ca="1">_xlfn.IFS(AE420=1,0,TRIM(INDIRECT("ｄａｔａ!$"&amp;AE$112&amp;"$"&amp;$B419))="",1,TRIM(INDIRECT("ｄａｔａ!$"&amp;AE$112&amp;"$"&amp;$B419))&lt;&gt;"",0)</f>
        <v>1</v>
      </c>
      <c r="AF419" s="80" cm="1">
        <f t="array" aca="1" ref="AF419" ca="1">_xlfn.IFS(AF420=1,0,TRIM(INDIRECT("ｄａｔａ!$"&amp;AF$112&amp;"$"&amp;$B419))="",1,TRIM(INDIRECT("ｄａｔａ!$"&amp;AF$112&amp;"$"&amp;$B419))&lt;&gt;"",0)</f>
        <v>1</v>
      </c>
      <c r="AG419" s="80" cm="1">
        <f t="array" aca="1" ref="AG419" ca="1">_xlfn.IFS(AG420=1,0,TRIM(INDIRECT("ｄａｔａ!$"&amp;AG$112&amp;"$"&amp;$B419))="",1,TRIM(INDIRECT("ｄａｔａ!$"&amp;AG$112&amp;"$"&amp;$B419))&lt;&gt;"",0)</f>
        <v>1</v>
      </c>
      <c r="AH419" s="80" cm="1">
        <f t="array" aca="1" ref="AH419" ca="1">_xlfn.IFS(AH420=1,0,TRIM(INDIRECT("ｄａｔａ!$"&amp;AH$112&amp;"$"&amp;$B419))="",1,TRIM(INDIRECT("ｄａｔａ!$"&amp;AH$112&amp;"$"&amp;$B419))&lt;&gt;"",0)</f>
        <v>1</v>
      </c>
      <c r="AI419" s="80" cm="1">
        <f t="array" aca="1" ref="AI419" ca="1">_xlfn.IFS(AI420=1,0,TRIM(INDIRECT("ｄａｔａ!$"&amp;AI$112&amp;"$"&amp;$B419))="",1,TRIM(INDIRECT("ｄａｔａ!$"&amp;AI$112&amp;"$"&amp;$B419))&lt;&gt;"",0)</f>
        <v>1</v>
      </c>
      <c r="AJ419" s="80" cm="1">
        <f t="array" aca="1" ref="AJ419" ca="1">_xlfn.IFS(AJ420=1,0,TRIM(INDIRECT("ｄａｔａ!$"&amp;AJ$112&amp;"$"&amp;$B419))="",1,TRIM(INDIRECT("ｄａｔａ!$"&amp;AJ$112&amp;"$"&amp;$B419))&lt;&gt;"",0)</f>
        <v>1</v>
      </c>
      <c r="AK419" s="80" cm="1">
        <f t="array" aca="1" ref="AK419" ca="1">_xlfn.IFS(AK420=1,0,TRIM(INDIRECT("ｄａｔａ!$"&amp;AK$112&amp;"$"&amp;$B419))="",1,TRIM(INDIRECT("ｄａｔａ!$"&amp;AK$112&amp;"$"&amp;$B419))&lt;&gt;"",0)</f>
        <v>1</v>
      </c>
      <c r="AL419" s="80" cm="1">
        <f t="array" aca="1" ref="AL419" ca="1">_xlfn.IFS(AL420=1,0,TRIM(INDIRECT("ｄａｔａ!$"&amp;AL$112&amp;"$"&amp;$B419))="",1,TRIM(INDIRECT("ｄａｔａ!$"&amp;AL$112&amp;"$"&amp;$B419))&lt;&gt;"",0)</f>
        <v>1</v>
      </c>
      <c r="AM419" s="80" cm="1">
        <f t="array" aca="1" ref="AM419" ca="1">_xlfn.IFS(AM420=1,0,TRIM(INDIRECT("ｄａｔａ!$"&amp;AM$112&amp;"$"&amp;$B419))="",1,TRIM(INDIRECT("ｄａｔａ!$"&amp;AM$112&amp;"$"&amp;$B419))&lt;&gt;"",0)</f>
        <v>1</v>
      </c>
      <c r="AN419" s="80" cm="1">
        <f t="array" aca="1" ref="AN419" ca="1">_xlfn.IFS(AN420=1,0,TRIM(INDIRECT("ｄａｔａ!$"&amp;AN$112&amp;"$"&amp;$B419))="",1,TRIM(INDIRECT("ｄａｔａ!$"&amp;AN$112&amp;"$"&amp;$B419))&lt;&gt;"",0)</f>
        <v>1</v>
      </c>
      <c r="AO419" s="80" cm="1">
        <f t="array" aca="1" ref="AO419" ca="1">_xlfn.IFS(AO420=1,0,TRIM(INDIRECT("ｄａｔａ!$"&amp;AO$112&amp;"$"&amp;$B419))="",1,TRIM(INDIRECT("ｄａｔａ!$"&amp;AO$112&amp;"$"&amp;$B419))&lt;&gt;"",0)</f>
        <v>1</v>
      </c>
      <c r="AP419" s="80">
        <f ca="1">IF(SUM($AQ419:$AZ419)=10,1,0)</f>
        <v>1</v>
      </c>
      <c r="AQ419" s="80" cm="1">
        <f t="array" aca="1" ref="AQ419" ca="1">_xlfn.IFS(AQ420=1,0,TRIM(INDIRECT("ｄａｔａ!$"&amp;AQ$112&amp;"$"&amp;$B419))="",1,TRIM(INDIRECT("ｄａｔａ!$"&amp;AQ$112&amp;"$"&amp;$B419))&lt;&gt;"",0)</f>
        <v>1</v>
      </c>
      <c r="AR419" s="80" cm="1">
        <f t="array" aca="1" ref="AR419" ca="1">_xlfn.IFS(AR420=1,0,TRIM(INDIRECT("ｄａｔａ!$"&amp;AR$112&amp;"$"&amp;$B419))="",1,TRIM(INDIRECT("ｄａｔａ!$"&amp;AR$112&amp;"$"&amp;$B419))&lt;&gt;"",0)</f>
        <v>1</v>
      </c>
      <c r="AS419" s="80" cm="1">
        <f t="array" aca="1" ref="AS419" ca="1">_xlfn.IFS(AS420=1,0,TRIM(INDIRECT("ｄａｔａ!$"&amp;AS$112&amp;"$"&amp;$B419))="",1,TRIM(INDIRECT("ｄａｔａ!$"&amp;AS$112&amp;"$"&amp;$B419))&lt;&gt;"",0)</f>
        <v>1</v>
      </c>
      <c r="AT419" s="80" cm="1">
        <f t="array" aca="1" ref="AT419" ca="1">_xlfn.IFS(AT420=1,0,TRIM(INDIRECT("ｄａｔａ!$"&amp;AT$112&amp;"$"&amp;$B419))="",1,TRIM(INDIRECT("ｄａｔａ!$"&amp;AT$112&amp;"$"&amp;$B419))&lt;&gt;"",0)</f>
        <v>1</v>
      </c>
      <c r="AU419" s="80" cm="1">
        <f t="array" aca="1" ref="AU419" ca="1">_xlfn.IFS(AU420=1,0,TRIM(INDIRECT("ｄａｔａ!$"&amp;AU$112&amp;"$"&amp;$B419))="",1,TRIM(INDIRECT("ｄａｔａ!$"&amp;AU$112&amp;"$"&amp;$B419))&lt;&gt;"",0)</f>
        <v>1</v>
      </c>
      <c r="AV419" s="80" cm="1">
        <f t="array" aca="1" ref="AV419" ca="1">_xlfn.IFS(AV420=1,0,TRIM(INDIRECT("ｄａｔａ!$"&amp;AV$112&amp;"$"&amp;$B419))="",1,TRIM(INDIRECT("ｄａｔａ!$"&amp;AV$112&amp;"$"&amp;$B419))&lt;&gt;"",0)</f>
        <v>1</v>
      </c>
      <c r="AW419" s="80" cm="1">
        <f t="array" aca="1" ref="AW419" ca="1">_xlfn.IFS(AW420=1,0,TRIM(INDIRECT("ｄａｔａ!$"&amp;AW$112&amp;"$"&amp;$B419))="",1,TRIM(INDIRECT("ｄａｔａ!$"&amp;AW$112&amp;"$"&amp;$B419))&lt;&gt;"",0)</f>
        <v>1</v>
      </c>
      <c r="AX419" s="80" cm="1">
        <f t="array" aca="1" ref="AX419" ca="1">_xlfn.IFS(AX420=1,0,TRIM(INDIRECT("ｄａｔａ!$"&amp;AX$112&amp;"$"&amp;$B419))="",1,TRIM(INDIRECT("ｄａｔａ!$"&amp;AX$112&amp;"$"&amp;$B419))&lt;&gt;"",0)</f>
        <v>1</v>
      </c>
      <c r="AY419" s="80" cm="1">
        <f t="array" aca="1" ref="AY419" ca="1">_xlfn.IFS(AY420=1,0,TRIM(INDIRECT("ｄａｔａ!$"&amp;AY$112&amp;"$"&amp;$B419))="",1,TRIM(INDIRECT("ｄａｔａ!$"&amp;AY$112&amp;"$"&amp;$B419))&lt;&gt;"",0)</f>
        <v>1</v>
      </c>
      <c r="AZ419" s="80" cm="1">
        <f t="array" aca="1" ref="AZ419" ca="1">_xlfn.IFS(AZ420=1,0,TRIM(INDIRECT("ｄａｔａ!$"&amp;AZ$112&amp;"$"&amp;$B419))="",1,TRIM(INDIRECT("ｄａｔａ!$"&amp;AZ$112&amp;"$"&amp;$B419))&lt;&gt;"",0)</f>
        <v>1</v>
      </c>
      <c r="BA419" s="80">
        <f ca="1">IF(SUM($BB419:$BP419)=15,1,0)</f>
        <v>1</v>
      </c>
      <c r="BB419" s="80" cm="1">
        <f t="array" aca="1" ref="BB419" ca="1">_xlfn.IFS(BB420=1,0,TRIM(INDIRECT("ｄａｔａ!$"&amp;BB$112&amp;"$"&amp;$B419))="",1,TRIM(INDIRECT("ｄａｔａ!$"&amp;BB$112&amp;"$"&amp;$B419))&lt;&gt;"",0)</f>
        <v>1</v>
      </c>
      <c r="BC419" s="80" cm="1">
        <f t="array" aca="1" ref="BC419" ca="1">_xlfn.IFS(BC420=1,0,TRIM(INDIRECT("ｄａｔａ!$"&amp;BC$112&amp;"$"&amp;$B419))="",1,TRIM(INDIRECT("ｄａｔａ!$"&amp;BC$112&amp;"$"&amp;$B419))&lt;&gt;"",0)</f>
        <v>1</v>
      </c>
      <c r="BD419" s="80" cm="1">
        <f t="array" aca="1" ref="BD419" ca="1">_xlfn.IFS(BD420=1,0,TRIM(INDIRECT("ｄａｔａ!$"&amp;BD$112&amp;"$"&amp;$B419))="",1,TRIM(INDIRECT("ｄａｔａ!$"&amp;BD$112&amp;"$"&amp;$B419))&lt;&gt;"",0)</f>
        <v>1</v>
      </c>
      <c r="BE419" s="80" cm="1">
        <f t="array" aca="1" ref="BE419" ca="1">_xlfn.IFS(BE420=1,0,TRIM(INDIRECT("ｄａｔａ!$"&amp;BE$112&amp;"$"&amp;$B419))="",1,TRIM(INDIRECT("ｄａｔａ!$"&amp;BE$112&amp;"$"&amp;$B419))&lt;&gt;"",0)</f>
        <v>1</v>
      </c>
      <c r="BF419" s="80" cm="1">
        <f t="array" aca="1" ref="BF419" ca="1">_xlfn.IFS(BF420=1,0,TRIM(INDIRECT("ｄａｔａ!$"&amp;BF$112&amp;"$"&amp;$B419))="",1,TRIM(INDIRECT("ｄａｔａ!$"&amp;BF$112&amp;"$"&amp;$B419))&lt;&gt;"",0)</f>
        <v>1</v>
      </c>
      <c r="BG419" s="80" cm="1">
        <f t="array" aca="1" ref="BG419" ca="1">_xlfn.IFS(BG420=1,0,TRIM(INDIRECT("ｄａｔａ!$"&amp;BG$112&amp;"$"&amp;$B419))="",1,TRIM(INDIRECT("ｄａｔａ!$"&amp;BG$112&amp;"$"&amp;$B419))&lt;&gt;"",0)</f>
        <v>1</v>
      </c>
      <c r="BH419" s="80" cm="1">
        <f t="array" aca="1" ref="BH419" ca="1">_xlfn.IFS(BH420=1,0,TRIM(INDIRECT("ｄａｔａ!$"&amp;BH$112&amp;"$"&amp;$B419))="",1,TRIM(INDIRECT("ｄａｔａ!$"&amp;BH$112&amp;"$"&amp;$B419))&lt;&gt;"",0)</f>
        <v>1</v>
      </c>
      <c r="BI419" s="80" cm="1">
        <f t="array" aca="1" ref="BI419" ca="1">_xlfn.IFS(BI420=1,0,TRIM(INDIRECT("ｄａｔａ!$"&amp;BI$112&amp;"$"&amp;$B419))="",1,TRIM(INDIRECT("ｄａｔａ!$"&amp;BI$112&amp;"$"&amp;$B419))&lt;&gt;"",0)</f>
        <v>1</v>
      </c>
      <c r="BJ419" s="80" cm="1">
        <f t="array" aca="1" ref="BJ419" ca="1">_xlfn.IFS(BJ420=1,0,TRIM(INDIRECT("ｄａｔａ!$"&amp;BJ$112&amp;"$"&amp;$B419))="",1,TRIM(INDIRECT("ｄａｔａ!$"&amp;BJ$112&amp;"$"&amp;$B419))&lt;&gt;"",0)</f>
        <v>1</v>
      </c>
      <c r="BK419" s="80" cm="1">
        <f t="array" aca="1" ref="BK419" ca="1">_xlfn.IFS(BK420=1,0,TRIM(INDIRECT("ｄａｔａ!$"&amp;BK$112&amp;"$"&amp;$B419))="",1,TRIM(INDIRECT("ｄａｔａ!$"&amp;BK$112&amp;"$"&amp;$B419))&lt;&gt;"",0)</f>
        <v>1</v>
      </c>
      <c r="BL419" s="80" cm="1">
        <f t="array" aca="1" ref="BL419" ca="1">_xlfn.IFS(BL420=1,0,TRIM(INDIRECT("ｄａｔａ!$"&amp;BL$112&amp;"$"&amp;$B419))="",1,TRIM(INDIRECT("ｄａｔａ!$"&amp;BL$112&amp;"$"&amp;$B419))&lt;&gt;"",0)</f>
        <v>1</v>
      </c>
      <c r="BM419" s="80" cm="1">
        <f t="array" aca="1" ref="BM419" ca="1">_xlfn.IFS(BM420=1,0,TRIM(INDIRECT("ｄａｔａ!$"&amp;BM$112&amp;"$"&amp;$B419))="",1,TRIM(INDIRECT("ｄａｔａ!$"&amp;BM$112&amp;"$"&amp;$B419))&lt;&gt;"",0)</f>
        <v>1</v>
      </c>
      <c r="BN419" s="80" cm="1">
        <f t="array" aca="1" ref="BN419" ca="1">_xlfn.IFS(BN420=1,0,TRIM(INDIRECT("ｄａｔａ!$"&amp;BN$112&amp;"$"&amp;$B419))="",1,TRIM(INDIRECT("ｄａｔａ!$"&amp;BN$112&amp;"$"&amp;$B419))&lt;&gt;"",0)</f>
        <v>1</v>
      </c>
      <c r="BO419" s="80" cm="1">
        <f t="array" aca="1" ref="BO419" ca="1">_xlfn.IFS(BO420=1,0,TRIM(INDIRECT("ｄａｔａ!$"&amp;BO$112&amp;"$"&amp;$B419))="",1,TRIM(INDIRECT("ｄａｔａ!$"&amp;BO$112&amp;"$"&amp;$B419))&lt;&gt;"",0)</f>
        <v>1</v>
      </c>
      <c r="BP419" s="80" cm="1">
        <f t="array" aca="1" ref="BP419" ca="1">_xlfn.IFS(BP420=1,0,TRIM(INDIRECT("ｄａｔａ!$"&amp;BP$112&amp;"$"&amp;$B419))="",1,TRIM(INDIRECT("ｄａｔａ!$"&amp;BP$112&amp;"$"&amp;$B419))&lt;&gt;"",0)</f>
        <v>1</v>
      </c>
    </row>
    <row r="420" spans="1:68" x14ac:dyDescent="0.2">
      <c r="B420" s="80">
        <f>VLOOKUP($A417,$A$11:$B$110,2,FALSE)</f>
        <v>83</v>
      </c>
      <c r="C420" s="80" t="s">
        <v>2430</v>
      </c>
      <c r="D420" s="80" cm="1">
        <f t="array" aca="1" ref="D420" ca="1">IF(ISERROR(INDIRECT("ｄａｔａ!$"&amp;D$112&amp;"$"&amp;$B420)),1,0)</f>
        <v>0</v>
      </c>
      <c r="F420" s="80" cm="1">
        <f t="array" aca="1" ref="F420" ca="1">IF(ISERROR(INDIRECT("ｄａｔａ!$"&amp;F$112&amp;"$"&amp;$B420)),1,0)</f>
        <v>0</v>
      </c>
      <c r="G420" s="80" cm="1">
        <f t="array" aca="1" ref="G420" ca="1">IF(ISERROR(INDIRECT("ｄａｔａ!$"&amp;G$112&amp;"$"&amp;$B420)),1,0)</f>
        <v>0</v>
      </c>
      <c r="H420" s="80" cm="1">
        <f t="array" aca="1" ref="H420" ca="1">IF(ISERROR(INDIRECT("ｄａｔａ!$"&amp;H$112&amp;"$"&amp;$B420)),1,0)</f>
        <v>0</v>
      </c>
      <c r="I420" s="80" cm="1">
        <f t="array" aca="1" ref="I420" ca="1">IF(ISERROR(INDIRECT("ｄａｔａ!$"&amp;I$112&amp;"$"&amp;$B420)),1,0)</f>
        <v>0</v>
      </c>
      <c r="J420" s="80" cm="1">
        <f t="array" aca="1" ref="J420" ca="1">IF(ISERROR(INDIRECT("ｄａｔａ!$"&amp;J$112&amp;"$"&amp;$B420)),1,0)</f>
        <v>0</v>
      </c>
      <c r="K420" s="80" cm="1">
        <f t="array" aca="1" ref="K420" ca="1">IF(ISERROR(INDIRECT("ｄａｔａ!$"&amp;K$112&amp;"$"&amp;$B420)),1,0)</f>
        <v>0</v>
      </c>
      <c r="L420" s="80" cm="1">
        <f t="array" aca="1" ref="L420" ca="1">IF(ISERROR(INDIRECT("ｄａｔａ!$"&amp;L$112&amp;"$"&amp;$B420)),1,0)</f>
        <v>0</v>
      </c>
      <c r="M420" s="80" cm="1">
        <f t="array" aca="1" ref="M420" ca="1">IF(ISERROR(INDIRECT("ｄａｔａ!$"&amp;M$112&amp;"$"&amp;$B420)),1,0)</f>
        <v>0</v>
      </c>
      <c r="N420" s="80" cm="1">
        <f t="array" aca="1" ref="N420" ca="1">IF(ISERROR(INDIRECT("ｄａｔａ!$"&amp;N$112&amp;"$"&amp;$B420)),1,0)</f>
        <v>0</v>
      </c>
      <c r="O420" s="80" cm="1">
        <f t="array" aca="1" ref="O420" ca="1">IF(ISERROR(INDIRECT("ｄａｔａ!$"&amp;O$112&amp;"$"&amp;$B420)),1,0)</f>
        <v>0</v>
      </c>
      <c r="P420" s="80" cm="1">
        <f t="array" aca="1" ref="P420" ca="1">IF(ISERROR(INDIRECT("ｄａｔａ!$"&amp;P$112&amp;"$"&amp;$B420)),1,0)</f>
        <v>0</v>
      </c>
      <c r="Q420" s="80" cm="1">
        <f t="array" aca="1" ref="Q420" ca="1">IF(ISERROR(INDIRECT("ｄａｔａ!$"&amp;Q$112&amp;"$"&amp;$B420)),1,0)</f>
        <v>0</v>
      </c>
      <c r="R420" s="80" cm="1">
        <f t="array" aca="1" ref="R420" ca="1">IF(ISERROR(INDIRECT("ｄａｔａ!$"&amp;R$112&amp;"$"&amp;$B420)),1,0)</f>
        <v>0</v>
      </c>
      <c r="S420" s="80" cm="1">
        <f t="array" aca="1" ref="S420" ca="1">IF(ISERROR(INDIRECT("ｄａｔａ!$"&amp;S$112&amp;"$"&amp;$B420)),1,0)</f>
        <v>0</v>
      </c>
      <c r="T420" s="80" cm="1">
        <f t="array" aca="1" ref="T420" ca="1">IF(ISERROR(INDIRECT("ｄａｔａ!$"&amp;T$112&amp;"$"&amp;$B420)),1,0)</f>
        <v>0</v>
      </c>
      <c r="U420" s="80" cm="1">
        <f t="array" aca="1" ref="U420" ca="1">IF(ISERROR(INDIRECT("ｄａｔａ!$"&amp;U$112&amp;"$"&amp;$B420)),1,0)</f>
        <v>0</v>
      </c>
      <c r="V420" s="80" cm="1">
        <f t="array" aca="1" ref="V420" ca="1">IF(ISERROR(INDIRECT("ｄａｔａ!$"&amp;V$112&amp;"$"&amp;$B420)),1,0)</f>
        <v>0</v>
      </c>
      <c r="W420" s="80" cm="1">
        <f t="array" aca="1" ref="W420" ca="1">IF(ISERROR(INDIRECT("ｄａｔａ!$"&amp;W$112&amp;"$"&amp;$B420)),1,0)</f>
        <v>0</v>
      </c>
      <c r="X420" s="80">
        <f ca="1">IF(SUM($Y418:$AO418,$Y420:$AO420)&gt;0,1,0)</f>
        <v>0</v>
      </c>
      <c r="Y420" s="80" cm="1">
        <f t="array" aca="1" ref="Y420" ca="1">IF(ISERROR(INDIRECT("ｄａｔａ!$"&amp;Y$112&amp;"$"&amp;$B420)),1,0)</f>
        <v>0</v>
      </c>
      <c r="Z420" s="80" cm="1">
        <f t="array" aca="1" ref="Z420" ca="1">IF(ISERROR(INDIRECT("ｄａｔａ!$"&amp;Z$112&amp;"$"&amp;$B420)),1,0)</f>
        <v>0</v>
      </c>
      <c r="AA420" s="80" cm="1">
        <f t="array" aca="1" ref="AA420" ca="1">IF(ISERROR(INDIRECT("ｄａｔａ!$"&amp;AA$112&amp;"$"&amp;$B420)),1,0)</f>
        <v>0</v>
      </c>
      <c r="AB420" s="80" cm="1">
        <f t="array" aca="1" ref="AB420" ca="1">IF(ISERROR(INDIRECT("ｄａｔａ!$"&amp;AB$112&amp;"$"&amp;$B420)),1,0)</f>
        <v>0</v>
      </c>
      <c r="AC420" s="80" cm="1">
        <f t="array" aca="1" ref="AC420" ca="1">IF(ISERROR(INDIRECT("ｄａｔａ!$"&amp;AC$112&amp;"$"&amp;$B420)),1,0)</f>
        <v>0</v>
      </c>
      <c r="AD420" s="80" cm="1">
        <f t="array" aca="1" ref="AD420" ca="1">IF(ISERROR(INDIRECT("ｄａｔａ!$"&amp;AD$112&amp;"$"&amp;$B420)),1,0)</f>
        <v>0</v>
      </c>
      <c r="AE420" s="80" cm="1">
        <f t="array" aca="1" ref="AE420" ca="1">IF(ISERROR(INDIRECT("ｄａｔａ!$"&amp;AE$112&amp;"$"&amp;$B420)),1,0)</f>
        <v>0</v>
      </c>
      <c r="AF420" s="80" cm="1">
        <f t="array" aca="1" ref="AF420" ca="1">IF(ISERROR(INDIRECT("ｄａｔａ!$"&amp;AF$112&amp;"$"&amp;$B420)),1,0)</f>
        <v>0</v>
      </c>
      <c r="AG420" s="80" cm="1">
        <f t="array" aca="1" ref="AG420" ca="1">IF(ISERROR(INDIRECT("ｄａｔａ!$"&amp;AG$112&amp;"$"&amp;$B420)),1,0)</f>
        <v>0</v>
      </c>
      <c r="AH420" s="80" cm="1">
        <f t="array" aca="1" ref="AH420" ca="1">IF(ISERROR(INDIRECT("ｄａｔａ!$"&amp;AH$112&amp;"$"&amp;$B420)),1,0)</f>
        <v>0</v>
      </c>
      <c r="AI420" s="80" cm="1">
        <f t="array" aca="1" ref="AI420" ca="1">IF(ISERROR(INDIRECT("ｄａｔａ!$"&amp;AI$112&amp;"$"&amp;$B420)),1,0)</f>
        <v>0</v>
      </c>
      <c r="AJ420" s="80" cm="1">
        <f t="array" aca="1" ref="AJ420" ca="1">IF(ISERROR(INDIRECT("ｄａｔａ!$"&amp;AJ$112&amp;"$"&amp;$B420)),1,0)</f>
        <v>0</v>
      </c>
      <c r="AK420" s="80" cm="1">
        <f t="array" aca="1" ref="AK420" ca="1">IF(ISERROR(INDIRECT("ｄａｔａ!$"&amp;AK$112&amp;"$"&amp;$B420)),1,0)</f>
        <v>0</v>
      </c>
      <c r="AL420" s="80" cm="1">
        <f t="array" aca="1" ref="AL420" ca="1">IF(ISERROR(INDIRECT("ｄａｔａ!$"&amp;AL$112&amp;"$"&amp;$B420)),1,0)</f>
        <v>0</v>
      </c>
      <c r="AM420" s="80" cm="1">
        <f t="array" aca="1" ref="AM420" ca="1">IF(ISERROR(INDIRECT("ｄａｔａ!$"&amp;AM$112&amp;"$"&amp;$B420)),1,0)</f>
        <v>0</v>
      </c>
      <c r="AN420" s="80" cm="1">
        <f t="array" aca="1" ref="AN420" ca="1">IF(ISERROR(INDIRECT("ｄａｔａ!$"&amp;AN$112&amp;"$"&amp;$B420)),1,0)</f>
        <v>0</v>
      </c>
      <c r="AO420" s="80" cm="1">
        <f t="array" aca="1" ref="AO420" ca="1">IF(ISERROR(INDIRECT("ｄａｔａ!$"&amp;AO$112&amp;"$"&amp;$B420)),1,0)</f>
        <v>0</v>
      </c>
      <c r="AP420" s="80">
        <f ca="1">IF(SUM($AQ418:$AZ418,$AQ420:$AZ420)&gt;0,1,0)</f>
        <v>0</v>
      </c>
      <c r="AQ420" s="80" cm="1">
        <f t="array" aca="1" ref="AQ420" ca="1">IF(ISERROR(INDIRECT("ｄａｔａ!$"&amp;AQ$112&amp;"$"&amp;$B420)),1,0)</f>
        <v>0</v>
      </c>
      <c r="AR420" s="80" cm="1">
        <f t="array" aca="1" ref="AR420" ca="1">IF(ISERROR(INDIRECT("ｄａｔａ!$"&amp;AR$112&amp;"$"&amp;$B420)),1,0)</f>
        <v>0</v>
      </c>
      <c r="AS420" s="80" cm="1">
        <f t="array" aca="1" ref="AS420" ca="1">IF(ISERROR(INDIRECT("ｄａｔａ!$"&amp;AS$112&amp;"$"&amp;$B420)),1,0)</f>
        <v>0</v>
      </c>
      <c r="AT420" s="80" cm="1">
        <f t="array" aca="1" ref="AT420" ca="1">IF(ISERROR(INDIRECT("ｄａｔａ!$"&amp;AT$112&amp;"$"&amp;$B420)),1,0)</f>
        <v>0</v>
      </c>
      <c r="AU420" s="80" cm="1">
        <f t="array" aca="1" ref="AU420" ca="1">IF(ISERROR(INDIRECT("ｄａｔａ!$"&amp;AU$112&amp;"$"&amp;$B420)),1,0)</f>
        <v>0</v>
      </c>
      <c r="AV420" s="80" cm="1">
        <f t="array" aca="1" ref="AV420" ca="1">IF(ISERROR(INDIRECT("ｄａｔａ!$"&amp;AV$112&amp;"$"&amp;$B420)),1,0)</f>
        <v>0</v>
      </c>
      <c r="AW420" s="80" cm="1">
        <f t="array" aca="1" ref="AW420" ca="1">IF(ISERROR(INDIRECT("ｄａｔａ!$"&amp;AW$112&amp;"$"&amp;$B420)),1,0)</f>
        <v>0</v>
      </c>
      <c r="AX420" s="80" cm="1">
        <f t="array" aca="1" ref="AX420" ca="1">IF(ISERROR(INDIRECT("ｄａｔａ!$"&amp;AX$112&amp;"$"&amp;$B420)),1,0)</f>
        <v>0</v>
      </c>
      <c r="AY420" s="80" cm="1">
        <f t="array" aca="1" ref="AY420" ca="1">IF(ISERROR(INDIRECT("ｄａｔａ!$"&amp;AY$112&amp;"$"&amp;$B420)),1,0)</f>
        <v>0</v>
      </c>
      <c r="AZ420" s="80" cm="1">
        <f t="array" aca="1" ref="AZ420" ca="1">IF(ISERROR(INDIRECT("ｄａｔａ!$"&amp;AZ$112&amp;"$"&amp;$B420)),1,0)</f>
        <v>0</v>
      </c>
      <c r="BA420" s="80">
        <f ca="1">IF(SUM($BB418:$BP418,$BB420:$BP420)&gt;0,1,0)</f>
        <v>0</v>
      </c>
      <c r="BB420" s="80" cm="1">
        <f t="array" aca="1" ref="BB420" ca="1">IF(ISERROR(INDIRECT("ｄａｔａ!$"&amp;BB$112&amp;"$"&amp;$B420)),1,0)</f>
        <v>0</v>
      </c>
      <c r="BC420" s="80" cm="1">
        <f t="array" aca="1" ref="BC420" ca="1">IF(ISERROR(INDIRECT("ｄａｔａ!$"&amp;BC$112&amp;"$"&amp;$B420)),1,0)</f>
        <v>0</v>
      </c>
      <c r="BD420" s="80" cm="1">
        <f t="array" aca="1" ref="BD420" ca="1">IF(ISERROR(INDIRECT("ｄａｔａ!$"&amp;BD$112&amp;"$"&amp;$B420)),1,0)</f>
        <v>0</v>
      </c>
      <c r="BE420" s="80" cm="1">
        <f t="array" aca="1" ref="BE420" ca="1">IF(ISERROR(INDIRECT("ｄａｔａ!$"&amp;BE$112&amp;"$"&amp;$B420)),1,0)</f>
        <v>0</v>
      </c>
      <c r="BF420" s="80" cm="1">
        <f t="array" aca="1" ref="BF420" ca="1">IF(ISERROR(INDIRECT("ｄａｔａ!$"&amp;BF$112&amp;"$"&amp;$B420)),1,0)</f>
        <v>0</v>
      </c>
      <c r="BG420" s="80" cm="1">
        <f t="array" aca="1" ref="BG420" ca="1">IF(ISERROR(INDIRECT("ｄａｔａ!$"&amp;BG$112&amp;"$"&amp;$B420)),1,0)</f>
        <v>0</v>
      </c>
      <c r="BH420" s="80" cm="1">
        <f t="array" aca="1" ref="BH420" ca="1">IF(ISERROR(INDIRECT("ｄａｔａ!$"&amp;BH$112&amp;"$"&amp;$B420)),1,0)</f>
        <v>0</v>
      </c>
      <c r="BI420" s="80" cm="1">
        <f t="array" aca="1" ref="BI420" ca="1">IF(ISERROR(INDIRECT("ｄａｔａ!$"&amp;BI$112&amp;"$"&amp;$B420)),1,0)</f>
        <v>0</v>
      </c>
      <c r="BJ420" s="80" cm="1">
        <f t="array" aca="1" ref="BJ420" ca="1">IF(ISERROR(INDIRECT("ｄａｔａ!$"&amp;BJ$112&amp;"$"&amp;$B420)),1,0)</f>
        <v>0</v>
      </c>
      <c r="BK420" s="80" cm="1">
        <f t="array" aca="1" ref="BK420" ca="1">IF(ISERROR(INDIRECT("ｄａｔａ!$"&amp;BK$112&amp;"$"&amp;$B420)),1,0)</f>
        <v>0</v>
      </c>
      <c r="BL420" s="80" cm="1">
        <f t="array" aca="1" ref="BL420" ca="1">IF(ISERROR(INDIRECT("ｄａｔａ!$"&amp;BL$112&amp;"$"&amp;$B420)),1,0)</f>
        <v>0</v>
      </c>
      <c r="BM420" s="80" cm="1">
        <f t="array" aca="1" ref="BM420" ca="1">IF(ISERROR(INDIRECT("ｄａｔａ!$"&amp;BM$112&amp;"$"&amp;$B420)),1,0)</f>
        <v>0</v>
      </c>
      <c r="BN420" s="80" cm="1">
        <f t="array" aca="1" ref="BN420" ca="1">IF(ISERROR(INDIRECT("ｄａｔａ!$"&amp;BN$112&amp;"$"&amp;$B420)),1,0)</f>
        <v>0</v>
      </c>
      <c r="BO420" s="80" cm="1">
        <f t="array" aca="1" ref="BO420" ca="1">IF(ISERROR(INDIRECT("ｄａｔａ!$"&amp;BO$112&amp;"$"&amp;$B420)),1,0)</f>
        <v>0</v>
      </c>
      <c r="BP420" s="80" cm="1">
        <f t="array" aca="1" ref="BP420" ca="1">IF(ISERROR(INDIRECT("ｄａｔａ!$"&amp;BP$112&amp;"$"&amp;$B420)),1,0)</f>
        <v>0</v>
      </c>
    </row>
    <row r="421" spans="1:68" x14ac:dyDescent="0.2">
      <c r="A421" s="80" t="s">
        <v>2395</v>
      </c>
      <c r="B421" s="80">
        <f>VLOOKUP($A421,$A$11:$B$110,2,FALSE)</f>
        <v>84</v>
      </c>
      <c r="C421" s="80" t="s">
        <v>2435</v>
      </c>
      <c r="D421" s="80" cm="1">
        <f t="array" aca="1" ref="D421" ca="1">_xlfn.IFS(D422=1,0,D423=1,0,AND(INDIRECT("ｄａｔａ!$"&amp;D$112&amp;"$"&amp;$B421)&lt;=INDIRECT("kikan!$Q$11"),INDIRECT("ｄａｔａ!$"&amp;D$112&amp;"$"&amp;$B421)&gt;=INDIRECT("kikan!$K$11")),0,TRUE,1)</f>
        <v>0</v>
      </c>
      <c r="F421" s="80">
        <v>0</v>
      </c>
      <c r="G421" s="80">
        <v>0</v>
      </c>
      <c r="H421" s="80">
        <v>0</v>
      </c>
      <c r="I421" s="80" cm="1">
        <f t="array" aca="1" ref="I421" ca="1">_xlfn.IFS(I422=1,0,I423=1,0,INDIRECT("ｄａｔａ!$"&amp;I$112&amp;"$"&amp;$B421)&gt;=INDIRECT("kikan!$I$11"),0,TRUE,1)</f>
        <v>0</v>
      </c>
      <c r="J421" s="80" cm="1">
        <f t="array" aca="1" ref="J421" ca="1">_xlfn.IFS(D424=1,0,I421=1,0,J422=1,0,I423=1,0,J423=1,0,INDIRECT("ｄａｔａ!$"&amp;I$112&amp;"$"&amp;$B421)&gt;INDIRECT("kikan!$I$11"),0,INDIRECT("ｄａｔａ!$"&amp;J$112&amp;"$"&amp;$B421)&gt;=INDIRECT("ｄａｔａ!$"&amp;D$112&amp;"$"&amp;$B421),0,TRUE,1)</f>
        <v>0</v>
      </c>
      <c r="K421" s="80" cm="1">
        <f t="array" aca="1" ref="K421" ca="1">_xlfn.IFS(K422=1,0,K423=1,0,AND(INDIRECT("ｄａｔａ!$"&amp;K$112&amp;"$"&amp;$B422)&gt;0,INDIRECT("ｄａｔａ!$"&amp;K$112&amp;"$"&amp;$B422)&lt;10000),0,TRUE,1)</f>
        <v>0</v>
      </c>
      <c r="L421" s="80" cm="1">
        <f t="array" aca="1" ref="L421" ca="1">_xlfn.IFS(L422=1,0,L423=1,0,INDIRECT("ｄａｔａ!$"&amp;L$112&amp;"$"&amp;$B421)&lt;20000,1,TRUE,0)</f>
        <v>0</v>
      </c>
      <c r="M421" s="80">
        <v>0</v>
      </c>
      <c r="N421" s="80">
        <v>0</v>
      </c>
      <c r="O421" s="80" cm="1">
        <f t="array" aca="1" ref="O421" ca="1">_xlfn.IFS(O424=1,0,INDIRECT("ｄａｔａ!$"&amp;O$112&amp;"$"&amp;$B422)=4,1,TRUE,0)</f>
        <v>0</v>
      </c>
      <c r="P421" s="80" cm="1">
        <f t="array" aca="1" ref="P421" ca="1">_xlfn.IFS(P424=1,0,AND(INDIRECT("ｄａｔａ!$"&amp;P$112&amp;"$"&amp;$B422)&lt;=3,INDIRECT("ｄａｔａ!$"&amp;P$112&amp;"$"&amp;$B422)&gt;0),1,TRUE,0)</f>
        <v>0</v>
      </c>
      <c r="Q421" s="80" cm="1">
        <f t="array" aca="1" ref="Q421" ca="1">_xlfn.IFS(Q424=1,0,INDIRECT("ｄａｔａ!$"&amp;Q$112&amp;"$"&amp;$B421)=1,1,TRUE,0)</f>
        <v>0</v>
      </c>
      <c r="R421" s="80">
        <v>0</v>
      </c>
      <c r="S421" s="80">
        <v>0</v>
      </c>
      <c r="T421" s="80">
        <v>0</v>
      </c>
      <c r="U421" s="80">
        <v>0</v>
      </c>
      <c r="V421" s="80">
        <v>0</v>
      </c>
      <c r="W421" s="80">
        <v>0</v>
      </c>
      <c r="X421" s="80">
        <f ca="1">IF(AND(SUM($Y421:$AO421)=0,17-SUM($Y423:$AO423)&gt;1),1,0)</f>
        <v>0</v>
      </c>
      <c r="Y421" s="80" cm="1">
        <f t="array" aca="1" ref="Y421" ca="1">_xlfn.IFS(Y424=1,0,INDIRECT("ｄａｔａ!$"&amp;Y$112&amp;"$"&amp;$B421)=2,1,TRUE,0)</f>
        <v>0</v>
      </c>
      <c r="Z421" s="80" cm="1">
        <f t="array" aca="1" ref="Z421" ca="1">_xlfn.IFS(Z424=1,0,INDIRECT("ｄａｔａ!$"&amp;Z$112&amp;"$"&amp;$B421)=2,1,TRUE,0)</f>
        <v>0</v>
      </c>
      <c r="AA421" s="80" cm="1">
        <f t="array" aca="1" ref="AA421" ca="1">_xlfn.IFS(AA424=1,0,INDIRECT("ｄａｔａ!$"&amp;AA$112&amp;"$"&amp;$B421)=2,1,TRUE,0)</f>
        <v>0</v>
      </c>
      <c r="AB421" s="80" cm="1">
        <f t="array" aca="1" ref="AB421" ca="1">_xlfn.IFS(AB424=1,0,INDIRECT("ｄａｔａ!$"&amp;AB$112&amp;"$"&amp;$B421)=2,1,TRUE,0)</f>
        <v>0</v>
      </c>
      <c r="AC421" s="80" cm="1">
        <f t="array" aca="1" ref="AC421" ca="1">_xlfn.IFS(AC424=1,0,INDIRECT("ｄａｔａ!$"&amp;AC$112&amp;"$"&amp;$B421)=2,1,TRUE,0)</f>
        <v>0</v>
      </c>
      <c r="AD421" s="80" cm="1">
        <f t="array" aca="1" ref="AD421" ca="1">_xlfn.IFS(AD424=1,0,INDIRECT("ｄａｔａ!$"&amp;AD$112&amp;"$"&amp;$B421)=2,1,TRUE,0)</f>
        <v>0</v>
      </c>
      <c r="AE421" s="80" cm="1">
        <f t="array" aca="1" ref="AE421" ca="1">_xlfn.IFS(AE424=1,0,INDIRECT("ｄａｔａ!$"&amp;AE$112&amp;"$"&amp;$B421)=2,1,TRUE,0)</f>
        <v>0</v>
      </c>
      <c r="AF421" s="80" cm="1">
        <f t="array" aca="1" ref="AF421" ca="1">_xlfn.IFS(AF424=1,0,INDIRECT("ｄａｔａ!$"&amp;AF$112&amp;"$"&amp;$B421)=2,1,TRUE,0)</f>
        <v>0</v>
      </c>
      <c r="AG421" s="80" cm="1">
        <f t="array" aca="1" ref="AG421" ca="1">_xlfn.IFS(AG424=1,0,INDIRECT("ｄａｔａ!$"&amp;AG$112&amp;"$"&amp;$B421)=2,1,TRUE,0)</f>
        <v>0</v>
      </c>
      <c r="AH421" s="80" cm="1">
        <f t="array" aca="1" ref="AH421" ca="1">_xlfn.IFS(AH424=1,0,INDIRECT("ｄａｔａ!$"&amp;AH$112&amp;"$"&amp;$B421)=2,1,TRUE,0)</f>
        <v>0</v>
      </c>
      <c r="AI421" s="80" cm="1">
        <f t="array" aca="1" ref="AI421" ca="1">_xlfn.IFS(AI424=1,0,INDIRECT("ｄａｔａ!$"&amp;AI$112&amp;"$"&amp;$B421)=2,1,TRUE,0)</f>
        <v>0</v>
      </c>
      <c r="AJ421" s="80" cm="1">
        <f t="array" aca="1" ref="AJ421" ca="1">_xlfn.IFS(AJ424=1,0,INDIRECT("ｄａｔａ!$"&amp;AJ$112&amp;"$"&amp;$B421)=2,1,TRUE,0)</f>
        <v>0</v>
      </c>
      <c r="AK421" s="80" cm="1">
        <f t="array" aca="1" ref="AK421" ca="1">_xlfn.IFS(AK424=1,0,INDIRECT("ｄａｔａ!$"&amp;AK$112&amp;"$"&amp;$B421)=2,1,TRUE,0)</f>
        <v>0</v>
      </c>
      <c r="AL421" s="80" cm="1">
        <f t="array" aca="1" ref="AL421" ca="1">_xlfn.IFS(AL424=1,0,INDIRECT("ｄａｔａ!$"&amp;AL$112&amp;"$"&amp;$B421)=2,1,TRUE,0)</f>
        <v>0</v>
      </c>
      <c r="AM421" s="80" cm="1">
        <f t="array" aca="1" ref="AM421" ca="1">_xlfn.IFS(AM424=1,0,INDIRECT("ｄａｔａ!$"&amp;AM$112&amp;"$"&amp;$B421)=2,1,TRUE,0)</f>
        <v>0</v>
      </c>
      <c r="AN421" s="80" cm="1">
        <f t="array" aca="1" ref="AN421" ca="1">_xlfn.IFS(AN424=1,0,INDIRECT("ｄａｔａ!$"&amp;AN$112&amp;"$"&amp;$B421)=2,1,TRUE,0)</f>
        <v>0</v>
      </c>
      <c r="AO421" s="80" cm="1">
        <f t="array" aca="1" ref="AO421" ca="1">_xlfn.IFS(AO424=1,0,INDIRECT("ｄａｔａ!$"&amp;AO$112&amp;"$"&amp;$B421)=2,1,TRUE,0)</f>
        <v>0</v>
      </c>
      <c r="AP421" s="80">
        <f ca="1">IF(AND(SUM($AQ421:$AZ421)=0,10-SUM($AQ423:$AZ423)&gt;1),1,0)</f>
        <v>0</v>
      </c>
      <c r="AQ421" s="80" cm="1">
        <f t="array" aca="1" ref="AQ421" ca="1">_xlfn.IFS(AQ424=1,0,INDIRECT("ｄａｔａ!$"&amp;AQ$112&amp;"$"&amp;$B421)=2,1,TRUE,0)</f>
        <v>0</v>
      </c>
      <c r="AR421" s="80" cm="1">
        <f t="array" aca="1" ref="AR421" ca="1">_xlfn.IFS(AR424=1,0,INDIRECT("ｄａｔａ!$"&amp;AR$112&amp;"$"&amp;$B421)=2,1,TRUE,0)</f>
        <v>0</v>
      </c>
      <c r="AS421" s="80" cm="1">
        <f t="array" aca="1" ref="AS421" ca="1">_xlfn.IFS(AS424=1,0,INDIRECT("ｄａｔａ!$"&amp;AS$112&amp;"$"&amp;$B421)=2,1,TRUE,0)</f>
        <v>0</v>
      </c>
      <c r="AT421" s="80" cm="1">
        <f t="array" aca="1" ref="AT421" ca="1">_xlfn.IFS(AT424=1,0,INDIRECT("ｄａｔａ!$"&amp;AT$112&amp;"$"&amp;$B421)=2,1,TRUE,0)</f>
        <v>0</v>
      </c>
      <c r="AU421" s="80" cm="1">
        <f t="array" aca="1" ref="AU421" ca="1">_xlfn.IFS(AU424=1,0,INDIRECT("ｄａｔａ!$"&amp;AU$112&amp;"$"&amp;$B421)=2,1,TRUE,0)</f>
        <v>0</v>
      </c>
      <c r="AV421" s="80" cm="1">
        <f t="array" aca="1" ref="AV421" ca="1">_xlfn.IFS(AV424=1,0,INDIRECT("ｄａｔａ!$"&amp;AV$112&amp;"$"&amp;$B421)=2,1,TRUE,0)</f>
        <v>0</v>
      </c>
      <c r="AW421" s="80" cm="1">
        <f t="array" aca="1" ref="AW421" ca="1">_xlfn.IFS(AW424=1,0,INDIRECT("ｄａｔａ!$"&amp;AW$112&amp;"$"&amp;$B421)=2,1,TRUE,0)</f>
        <v>0</v>
      </c>
      <c r="AX421" s="80" cm="1">
        <f t="array" aca="1" ref="AX421" ca="1">_xlfn.IFS(AX424=1,0,INDIRECT("ｄａｔａ!$"&amp;AX$112&amp;"$"&amp;$B421)=2,1,TRUE,0)</f>
        <v>0</v>
      </c>
      <c r="AY421" s="80" cm="1">
        <f t="array" aca="1" ref="AY421" ca="1">_xlfn.IFS(AY424=1,0,INDIRECT("ｄａｔａ!$"&amp;AY$112&amp;"$"&amp;$B421)=2,1,TRUE,0)</f>
        <v>0</v>
      </c>
      <c r="AZ421" s="80" cm="1">
        <f t="array" aca="1" ref="AZ421" ca="1">_xlfn.IFS(AZ424=1,0,INDIRECT("ｄａｔａ!$"&amp;AZ$112&amp;"$"&amp;$B421)=2,1,TRUE,0)</f>
        <v>0</v>
      </c>
      <c r="BA421" s="80">
        <f ca="1">IF(AND(SUM($BB421:$BP421)=0,15-SUM($BB423:$BP423)&gt;1),1,0)</f>
        <v>0</v>
      </c>
      <c r="BB421" s="80" cm="1">
        <f t="array" aca="1" ref="BB421" ca="1">_xlfn.IFS(BB424=1,0,INDIRECT("ｄａｔａ!$"&amp;BB$112&amp;"$"&amp;$B421)=2,1,TRUE,0)</f>
        <v>0</v>
      </c>
      <c r="BC421" s="80" cm="1">
        <f t="array" aca="1" ref="BC421" ca="1">_xlfn.IFS(BC424=1,0,INDIRECT("ｄａｔａ!$"&amp;BC$112&amp;"$"&amp;$B421)=2,1,TRUE,0)</f>
        <v>0</v>
      </c>
      <c r="BD421" s="80" cm="1">
        <f t="array" aca="1" ref="BD421" ca="1">_xlfn.IFS(BD424=1,0,INDIRECT("ｄａｔａ!$"&amp;BD$112&amp;"$"&amp;$B421)=2,1,TRUE,0)</f>
        <v>0</v>
      </c>
      <c r="BE421" s="80" cm="1">
        <f t="array" aca="1" ref="BE421" ca="1">_xlfn.IFS(BE424=1,0,INDIRECT("ｄａｔａ!$"&amp;BE$112&amp;"$"&amp;$B421)=2,1,TRUE,0)</f>
        <v>0</v>
      </c>
      <c r="BF421" s="80" cm="1">
        <f t="array" aca="1" ref="BF421" ca="1">_xlfn.IFS(BF424=1,0,INDIRECT("ｄａｔａ!$"&amp;BF$112&amp;"$"&amp;$B421)=2,1,TRUE,0)</f>
        <v>0</v>
      </c>
      <c r="BG421" s="80" cm="1">
        <f t="array" aca="1" ref="BG421" ca="1">_xlfn.IFS(BG424=1,0,INDIRECT("ｄａｔａ!$"&amp;BG$112&amp;"$"&amp;$B421)=2,1,TRUE,0)</f>
        <v>0</v>
      </c>
      <c r="BH421" s="80" cm="1">
        <f t="array" aca="1" ref="BH421" ca="1">_xlfn.IFS(BH424=1,0,INDIRECT("ｄａｔａ!$"&amp;BH$112&amp;"$"&amp;$B421)=2,1,TRUE,0)</f>
        <v>0</v>
      </c>
      <c r="BI421" s="80" cm="1">
        <f t="array" aca="1" ref="BI421" ca="1">_xlfn.IFS(BI424=1,0,INDIRECT("ｄａｔａ!$"&amp;BI$112&amp;"$"&amp;$B421)=2,1,TRUE,0)</f>
        <v>0</v>
      </c>
      <c r="BJ421" s="80" cm="1">
        <f t="array" aca="1" ref="BJ421" ca="1">_xlfn.IFS(BJ424=1,0,INDIRECT("ｄａｔａ!$"&amp;BJ$112&amp;"$"&amp;$B421)=2,1,TRUE,0)</f>
        <v>0</v>
      </c>
      <c r="BK421" s="80" cm="1">
        <f t="array" aca="1" ref="BK421" ca="1">_xlfn.IFS(BK424=1,0,INDIRECT("ｄａｔａ!$"&amp;BK$112&amp;"$"&amp;$B421)=2,1,TRUE,0)</f>
        <v>0</v>
      </c>
      <c r="BL421" s="80" cm="1">
        <f t="array" aca="1" ref="BL421" ca="1">_xlfn.IFS(BL424=1,0,INDIRECT("ｄａｔａ!$"&amp;BL$112&amp;"$"&amp;$B421)=2,1,TRUE,0)</f>
        <v>0</v>
      </c>
      <c r="BM421" s="80" cm="1">
        <f t="array" aca="1" ref="BM421" ca="1">_xlfn.IFS(BM424=1,0,INDIRECT("ｄａｔａ!$"&amp;BM$112&amp;"$"&amp;$B421)=2,1,TRUE,0)</f>
        <v>0</v>
      </c>
      <c r="BN421" s="80" cm="1">
        <f t="array" aca="1" ref="BN421" ca="1">_xlfn.IFS(BN424=1,0,INDIRECT("ｄａｔａ!$"&amp;BN$112&amp;"$"&amp;$B421)=2,1,TRUE,0)</f>
        <v>0</v>
      </c>
      <c r="BO421" s="80" cm="1">
        <f t="array" aca="1" ref="BO421" ca="1">_xlfn.IFS(BO424=1,0,INDIRECT("ｄａｔａ!$"&amp;BO$112&amp;"$"&amp;$B421)=2,1,TRUE,0)</f>
        <v>0</v>
      </c>
      <c r="BP421" s="80" cm="1">
        <f t="array" aca="1" ref="BP421" ca="1">_xlfn.IFS(BP424=1,0,INDIRECT("ｄａｔａ!$"&amp;BP$112&amp;"$"&amp;$B421)=2,1,TRUE,0)</f>
        <v>0</v>
      </c>
    </row>
    <row r="422" spans="1:68" x14ac:dyDescent="0.2">
      <c r="B422" s="80">
        <f>VLOOKUP($A421,$A$11:$B$110,2,FALSE)</f>
        <v>84</v>
      </c>
      <c r="C422" s="80" t="s">
        <v>2437</v>
      </c>
      <c r="D422" s="80" cm="1">
        <f t="array" aca="1" ref="D422" ca="1">_xlfn.IFS(D423=1,0,AND(ISNUMBER(INDIRECT("ｄａｔａ!$"&amp;D$112&amp;"$"&amp;$B422)),INDIRECT("ｄａｔａ!$"&amp;D$112&amp;"$"&amp;$B422)&lt;=12,INDIRECT("ｄａｔａ!$"&amp;D$112&amp;"$"&amp;$B422)&gt;=1),0,TRUE,1)</f>
        <v>1</v>
      </c>
      <c r="F422" s="80">
        <v>0</v>
      </c>
      <c r="G422" s="80">
        <v>0</v>
      </c>
      <c r="H422" s="80">
        <v>0</v>
      </c>
      <c r="I422" s="80" cm="1">
        <f t="array" aca="1" ref="I422" ca="1">_xlfn.IFS(I423=1,0,AND(ISNUMBER(INDIRECT("ｄａｔａ!$"&amp;I$112&amp;"$"&amp;$B422)),LEN(INDIRECT("ｄａｔａ!$"&amp;I$112&amp;"$"&amp;$B422))=4),0,TRUE,1)</f>
        <v>0</v>
      </c>
      <c r="J422" s="80" cm="1">
        <f t="array" aca="1" ref="J422" ca="1">_xlfn.IFS(J423=1,0,AND(ISNUMBER(INDIRECT("ｄａｔａ!$"&amp;J$112&amp;"$"&amp;$B422)),INDIRECT("ｄａｔａ!$"&amp;J$112&amp;"$"&amp;$B422)&lt;=12,INDIRECT("ｄａｔａ!$"&amp;J$112&amp;"$"&amp;$B422)&gt;=1),0,TRUE,1)</f>
        <v>0</v>
      </c>
      <c r="K422" s="80" cm="1">
        <f t="array" aca="1" ref="K422" ca="1">_xlfn.IFS(K423=1,0,ISNUMBER(INDIRECT("ｄａｔａ!$"&amp;K$112&amp;"$"&amp;$B422)),0,TRUE,1)</f>
        <v>0</v>
      </c>
      <c r="L422" s="80" cm="1">
        <f t="array" aca="1" ref="L422" ca="1">_xlfn.IFS(L423=1,0,AND(ISNUMBER(INDIRECT("ｄａｔａ!$"&amp;L$112&amp;"$"&amp;$B422)),INDIRECT("ｄａｔａ!$"&amp;L$112&amp;"$"&amp;$B422)&gt;0),0,TRUE,1)</f>
        <v>0</v>
      </c>
      <c r="M422" s="80" cm="1">
        <f t="array" aca="1" ref="M422" ca="1">_xlfn.IFS(M423=1,0,AND(INDIRECT("ｄａｔａ!$"&amp;M$112&amp;"$"&amp;$B422)&lt;=5,INDIRECT("ｄａｔａ!$"&amp;M$112&amp;"$"&amp;$B422)&gt;0),0,TRUE,1)</f>
        <v>0</v>
      </c>
      <c r="N422" s="80" cm="1">
        <f t="array" aca="1" ref="N422" ca="1">_xlfn.IFS(N423=1,0,AND(INDIRECT("ｄａｔａ!$"&amp;N$112&amp;"$"&amp;$B422)&lt;=2,INDIRECT("ｄａｔａ!$"&amp;N$112&amp;"$"&amp;$B422)&gt;0),0,TRUE,1)</f>
        <v>0</v>
      </c>
      <c r="O422" s="80" cm="1">
        <f t="array" aca="1" ref="O422" ca="1">_xlfn.IFS(O423=1,0,AND(INDIRECT("ｄａｔａ!$"&amp;O$112&amp;"$"&amp;$B422)&lt;=4,INDIRECT("ｄａｔａ!$"&amp;O$112&amp;"$"&amp;$B422)&gt;0),0,TRUE,1)</f>
        <v>0</v>
      </c>
      <c r="P422" s="80" cm="1">
        <f t="array" aca="1" ref="P422" ca="1">_xlfn.IFS(P423=1,0,AND(INDIRECT("ｄａｔａ!$"&amp;P$112&amp;"$"&amp;$B422)&lt;=3,INDIRECT("ｄａｔａ!$"&amp;P$112&amp;"$"&amp;$B422)&gt;0),0,TRUE,1)</f>
        <v>0</v>
      </c>
      <c r="Q422" s="80" cm="1">
        <f t="array" aca="1" ref="Q422" ca="1">_xlfn.IFS(Q423=1,0,AND(INDIRECT("ｄａｔａ!$"&amp;Q$112&amp;"$"&amp;$B422)&lt;=2,INDIRECT("ｄａｔａ!$"&amp;Q$112&amp;"$"&amp;$B422)&gt;0),0,TRUE,1)</f>
        <v>0</v>
      </c>
      <c r="R422" s="80" cm="1">
        <f t="array" aca="1" ref="R422" ca="1">_xlfn.IFS(R423=1,0,AND(INDIRECT("ｄａｔａ!$"&amp;R$112&amp;"$"&amp;$B422)&lt;=10,INDIRECT("ｄａｔａ!$"&amp;R$112&amp;"$"&amp;$B422)&gt;0),0,TRUE,1)</f>
        <v>0</v>
      </c>
      <c r="S422" s="80" cm="1">
        <f t="array" aca="1" ref="S422" ca="1">_xlfn.IFS(S423=1,0,AND(INDIRECT("ｄａｔａ!$"&amp;S$112&amp;"$"&amp;$B422)&lt;=5,INDIRECT("ｄａｔａ!$"&amp;S$112&amp;"$"&amp;$B422)&gt;0),0,TRUE,1)</f>
        <v>0</v>
      </c>
      <c r="T422" s="80" cm="1">
        <f t="array" aca="1" ref="T422" ca="1">_xlfn.IFS(T423=1,0,AND(INDIRECT("ｄａｔａ!$"&amp;T$112&amp;"$"&amp;$B422)&lt;=9,INDIRECT("ｄａｔａ!$"&amp;T$112&amp;"$"&amp;$B422)&gt;0),0,TRUE,1)</f>
        <v>0</v>
      </c>
      <c r="U422" s="80" cm="1">
        <f t="array" aca="1" ref="U422" ca="1">_xlfn.IFS(U423=1,0,ISNUMBER(INDIRECT("ｄａｔａ!$"&amp;U$112&amp;"$"&amp;$B422)),0,TRUE,1)</f>
        <v>0</v>
      </c>
      <c r="V422" s="80" cm="1">
        <f t="array" aca="1" ref="V422" ca="1">_xlfn.IFS(V423=1,0,AND(INDIRECT("ｄａｔａ!$"&amp;V$112&amp;"$"&amp;$B422)&lt;=4,INDIRECT("ｄａｔａ!$"&amp;V$112&amp;"$"&amp;$B422)&gt;0),0,TRUE,1)</f>
        <v>0</v>
      </c>
      <c r="W422" s="80" cm="1">
        <f t="array" aca="1" ref="W422" ca="1">_xlfn.IFS(W423=1,0,AND(INDIRECT("ｄａｔａ!$"&amp;W$112&amp;"$"&amp;$B422)&lt;=2,INDIRECT("ｄａｔａ!$"&amp;W$112&amp;"$"&amp;$B422)&gt;0),0,TRUE,1)</f>
        <v>0</v>
      </c>
      <c r="X422" s="80">
        <f ca="1">IF(SUM($Y421:$AO421)&gt;1,1,0)</f>
        <v>0</v>
      </c>
      <c r="Y422" s="80" cm="1">
        <f t="array" aca="1" ref="Y422" ca="1">_xlfn.IFS(Y424=1,0,Y423=1,0,AND(INDIRECT("ｄａｔａ!$"&amp;Y$112&amp;"$"&amp;$B422)&lt;=2,INDIRECT("ｄａｔａ!$"&amp;Y$112&amp;"$"&amp;$B422)&gt;0),0,TRUE,1)</f>
        <v>0</v>
      </c>
      <c r="Z422" s="80" cm="1">
        <f t="array" aca="1" ref="Z422" ca="1">_xlfn.IFS(Z424=1,0,Z423=1,0,AND(INDIRECT("ｄａｔａ!$"&amp;Z$112&amp;"$"&amp;$B422)&lt;=2,INDIRECT("ｄａｔａ!$"&amp;Z$112&amp;"$"&amp;$B422)&gt;0),0,TRUE,1)</f>
        <v>0</v>
      </c>
      <c r="AA422" s="80" cm="1">
        <f t="array" aca="1" ref="AA422" ca="1">_xlfn.IFS(AA424=1,0,AA423=1,0,AND(INDIRECT("ｄａｔａ!$"&amp;AA$112&amp;"$"&amp;$B422)&lt;=2,INDIRECT("ｄａｔａ!$"&amp;AA$112&amp;"$"&amp;$B422)&gt;0),0,TRUE,1)</f>
        <v>0</v>
      </c>
      <c r="AB422" s="80" cm="1">
        <f t="array" aca="1" ref="AB422" ca="1">_xlfn.IFS(AB424=1,0,AB423=1,0,AND(INDIRECT("ｄａｔａ!$"&amp;AB$112&amp;"$"&amp;$B422)&lt;=2,INDIRECT("ｄａｔａ!$"&amp;AB$112&amp;"$"&amp;$B422)&gt;0),0,TRUE,1)</f>
        <v>0</v>
      </c>
      <c r="AC422" s="80" cm="1">
        <f t="array" aca="1" ref="AC422" ca="1">_xlfn.IFS(AC424=1,0,AC423=1,0,AND(INDIRECT("ｄａｔａ!$"&amp;AC$112&amp;"$"&amp;$B422)&lt;=2,INDIRECT("ｄａｔａ!$"&amp;AC$112&amp;"$"&amp;$B422)&gt;0),0,TRUE,1)</f>
        <v>0</v>
      </c>
      <c r="AD422" s="80" cm="1">
        <f t="array" aca="1" ref="AD422" ca="1">_xlfn.IFS(AD424=1,0,AD423=1,0,AND(INDIRECT("ｄａｔａ!$"&amp;AD$112&amp;"$"&amp;$B422)&lt;=2,INDIRECT("ｄａｔａ!$"&amp;AD$112&amp;"$"&amp;$B422)&gt;0),0,TRUE,1)</f>
        <v>0</v>
      </c>
      <c r="AE422" s="80" cm="1">
        <f t="array" aca="1" ref="AE422" ca="1">_xlfn.IFS(AE424=1,0,AE423=1,0,AND(INDIRECT("ｄａｔａ!$"&amp;AE$112&amp;"$"&amp;$B422)&lt;=2,INDIRECT("ｄａｔａ!$"&amp;AE$112&amp;"$"&amp;$B422)&gt;0),0,TRUE,1)</f>
        <v>0</v>
      </c>
      <c r="AF422" s="80" cm="1">
        <f t="array" aca="1" ref="AF422" ca="1">_xlfn.IFS(AF424=1,0,AF423=1,0,AND(INDIRECT("ｄａｔａ!$"&amp;AF$112&amp;"$"&amp;$B422)&lt;=2,INDIRECT("ｄａｔａ!$"&amp;AF$112&amp;"$"&amp;$B422)&gt;0),0,TRUE,1)</f>
        <v>0</v>
      </c>
      <c r="AG422" s="80" cm="1">
        <f t="array" aca="1" ref="AG422" ca="1">_xlfn.IFS(AG424=1,0,AG423=1,0,AND(INDIRECT("ｄａｔａ!$"&amp;AG$112&amp;"$"&amp;$B422)&lt;=2,INDIRECT("ｄａｔａ!$"&amp;AG$112&amp;"$"&amp;$B422)&gt;0),0,TRUE,1)</f>
        <v>0</v>
      </c>
      <c r="AH422" s="80" cm="1">
        <f t="array" aca="1" ref="AH422" ca="1">_xlfn.IFS(AH424=1,0,AH423=1,0,AND(INDIRECT("ｄａｔａ!$"&amp;AH$112&amp;"$"&amp;$B422)&lt;=2,INDIRECT("ｄａｔａ!$"&amp;AH$112&amp;"$"&amp;$B422)&gt;0),0,TRUE,1)</f>
        <v>0</v>
      </c>
      <c r="AI422" s="80" cm="1">
        <f t="array" aca="1" ref="AI422" ca="1">_xlfn.IFS(AI424=1,0,AI423=1,0,AND(INDIRECT("ｄａｔａ!$"&amp;AI$112&amp;"$"&amp;$B422)&lt;=2,INDIRECT("ｄａｔａ!$"&amp;AI$112&amp;"$"&amp;$B422)&gt;0),0,TRUE,1)</f>
        <v>0</v>
      </c>
      <c r="AJ422" s="80" cm="1">
        <f t="array" aca="1" ref="AJ422" ca="1">_xlfn.IFS(AJ424=1,0,AJ423=1,0,AND(INDIRECT("ｄａｔａ!$"&amp;AJ$112&amp;"$"&amp;$B422)&lt;=2,INDIRECT("ｄａｔａ!$"&amp;AJ$112&amp;"$"&amp;$B422)&gt;0),0,TRUE,1)</f>
        <v>0</v>
      </c>
      <c r="AK422" s="80" cm="1">
        <f t="array" aca="1" ref="AK422" ca="1">_xlfn.IFS(AK424=1,0,AK423=1,0,AND(INDIRECT("ｄａｔａ!$"&amp;AK$112&amp;"$"&amp;$B422)&lt;=2,INDIRECT("ｄａｔａ!$"&amp;AK$112&amp;"$"&amp;$B422)&gt;0),0,TRUE,1)</f>
        <v>0</v>
      </c>
      <c r="AL422" s="80" cm="1">
        <f t="array" aca="1" ref="AL422" ca="1">_xlfn.IFS(AL424=1,0,AL423=1,0,AND(INDIRECT("ｄａｔａ!$"&amp;AL$112&amp;"$"&amp;$B422)&lt;=2,INDIRECT("ｄａｔａ!$"&amp;AL$112&amp;"$"&amp;$B422)&gt;0),0,TRUE,1)</f>
        <v>0</v>
      </c>
      <c r="AM422" s="80" cm="1">
        <f t="array" aca="1" ref="AM422" ca="1">_xlfn.IFS(AM424=1,0,AM423=1,0,AND(INDIRECT("ｄａｔａ!$"&amp;AM$112&amp;"$"&amp;$B422)&lt;=2,INDIRECT("ｄａｔａ!$"&amp;AM$112&amp;"$"&amp;$B422)&gt;0),0,TRUE,1)</f>
        <v>0</v>
      </c>
      <c r="AN422" s="80" cm="1">
        <f t="array" aca="1" ref="AN422" ca="1">_xlfn.IFS(AN424=1,0,AN423=1,0,AND(INDIRECT("ｄａｔａ!$"&amp;AN$112&amp;"$"&amp;$B422)&lt;=2,INDIRECT("ｄａｔａ!$"&amp;AN$112&amp;"$"&amp;$B422)&gt;0),0,TRUE,1)</f>
        <v>0</v>
      </c>
      <c r="AO422" s="80" cm="1">
        <f t="array" aca="1" ref="AO422" ca="1">_xlfn.IFS(AO424=1,0,AO423=1,0,AND(INDIRECT("ｄａｔａ!$"&amp;AO$112&amp;"$"&amp;$B422)&lt;=2,INDIRECT("ｄａｔａ!$"&amp;AO$112&amp;"$"&amp;$B422)&gt;0),0,TRUE,1)</f>
        <v>0</v>
      </c>
      <c r="AP422" s="80">
        <f ca="1">IF(SUM($AQ421:$AZ421)&gt;1,1,0)</f>
        <v>0</v>
      </c>
      <c r="AQ422" s="80" cm="1">
        <f t="array" aca="1" ref="AQ422" ca="1">_xlfn.IFS(AQ424=1,0,AQ423=1,0,AND(INDIRECT("ｄａｔａ!$"&amp;AQ$112&amp;"$"&amp;$B422)&lt;=2,INDIRECT("ｄａｔａ!$"&amp;AQ$112&amp;"$"&amp;$B422)&gt;0),0,TRUE,1)</f>
        <v>0</v>
      </c>
      <c r="AR422" s="80" cm="1">
        <f t="array" aca="1" ref="AR422" ca="1">_xlfn.IFS(AR424=1,0,AR423=1,0,AND(INDIRECT("ｄａｔａ!$"&amp;AR$112&amp;"$"&amp;$B422)&lt;=2,INDIRECT("ｄａｔａ!$"&amp;AR$112&amp;"$"&amp;$B422)&gt;0),0,TRUE,1)</f>
        <v>0</v>
      </c>
      <c r="AS422" s="80" cm="1">
        <f t="array" aca="1" ref="AS422" ca="1">_xlfn.IFS(AS424=1,0,AS423=1,0,AND(INDIRECT("ｄａｔａ!$"&amp;AS$112&amp;"$"&amp;$B422)&lt;=2,INDIRECT("ｄａｔａ!$"&amp;AS$112&amp;"$"&amp;$B422)&gt;0),0,TRUE,1)</f>
        <v>0</v>
      </c>
      <c r="AT422" s="80" cm="1">
        <f t="array" aca="1" ref="AT422" ca="1">_xlfn.IFS(AT424=1,0,AT423=1,0,AND(INDIRECT("ｄａｔａ!$"&amp;AT$112&amp;"$"&amp;$B422)&lt;=2,INDIRECT("ｄａｔａ!$"&amp;AT$112&amp;"$"&amp;$B422)&gt;0),0,TRUE,1)</f>
        <v>0</v>
      </c>
      <c r="AU422" s="80" cm="1">
        <f t="array" aca="1" ref="AU422" ca="1">_xlfn.IFS(AU424=1,0,AU423=1,0,AND(INDIRECT("ｄａｔａ!$"&amp;AU$112&amp;"$"&amp;$B422)&lt;=2,INDIRECT("ｄａｔａ!$"&amp;AU$112&amp;"$"&amp;$B422)&gt;0),0,TRUE,1)</f>
        <v>0</v>
      </c>
      <c r="AV422" s="80" cm="1">
        <f t="array" aca="1" ref="AV422" ca="1">_xlfn.IFS(AV424=1,0,AV423=1,0,AND(INDIRECT("ｄａｔａ!$"&amp;AV$112&amp;"$"&amp;$B422)&lt;=2,INDIRECT("ｄａｔａ!$"&amp;AV$112&amp;"$"&amp;$B422)&gt;0),0,TRUE,1)</f>
        <v>0</v>
      </c>
      <c r="AW422" s="80" cm="1">
        <f t="array" aca="1" ref="AW422" ca="1">_xlfn.IFS(AW424=1,0,AW423=1,0,AND(INDIRECT("ｄａｔａ!$"&amp;AW$112&amp;"$"&amp;$B422)&lt;=2,INDIRECT("ｄａｔａ!$"&amp;AW$112&amp;"$"&amp;$B422)&gt;0),0,TRUE,1)</f>
        <v>0</v>
      </c>
      <c r="AX422" s="80" cm="1">
        <f t="array" aca="1" ref="AX422" ca="1">_xlfn.IFS(AX424=1,0,AX423=1,0,AND(INDIRECT("ｄａｔａ!$"&amp;AX$112&amp;"$"&amp;$B422)&lt;=2,INDIRECT("ｄａｔａ!$"&amp;AX$112&amp;"$"&amp;$B422)&gt;0),0,TRUE,1)</f>
        <v>0</v>
      </c>
      <c r="AY422" s="80" cm="1">
        <f t="array" aca="1" ref="AY422" ca="1">_xlfn.IFS(AY424=1,0,AY423=1,0,AND(INDIRECT("ｄａｔａ!$"&amp;AY$112&amp;"$"&amp;$B422)&lt;=2,INDIRECT("ｄａｔａ!$"&amp;AY$112&amp;"$"&amp;$B422)&gt;0),0,TRUE,1)</f>
        <v>0</v>
      </c>
      <c r="AZ422" s="80" cm="1">
        <f t="array" aca="1" ref="AZ422" ca="1">_xlfn.IFS(AZ424=1,0,AZ423=1,0,AND(INDIRECT("ｄａｔａ!$"&amp;AZ$112&amp;"$"&amp;$B422)&lt;=2,INDIRECT("ｄａｔａ!$"&amp;AZ$112&amp;"$"&amp;$B422)&gt;0),0,TRUE,1)</f>
        <v>0</v>
      </c>
      <c r="BA422" s="80">
        <f ca="1">IF(SUM($BB421:$BP421)&gt;1,1,0)</f>
        <v>0</v>
      </c>
      <c r="BB422" s="80" cm="1">
        <f t="array" aca="1" ref="BB422" ca="1">_xlfn.IFS(BB424=1,0,BB423=1,0,AND(INDIRECT("ｄａｔａ!$"&amp;BB$112&amp;"$"&amp;$B422)&lt;=2,INDIRECT("ｄａｔａ!$"&amp;BB$112&amp;"$"&amp;$B422)&gt;0),0,TRUE,1)</f>
        <v>0</v>
      </c>
      <c r="BC422" s="80" cm="1">
        <f t="array" aca="1" ref="BC422" ca="1">_xlfn.IFS(BC424=1,0,BC423=1,0,AND(INDIRECT("ｄａｔａ!$"&amp;BC$112&amp;"$"&amp;$B422)&lt;=2,INDIRECT("ｄａｔａ!$"&amp;BC$112&amp;"$"&amp;$B422)&gt;0),0,TRUE,1)</f>
        <v>0</v>
      </c>
      <c r="BD422" s="80" cm="1">
        <f t="array" aca="1" ref="BD422" ca="1">_xlfn.IFS(BD424=1,0,BD423=1,0,AND(INDIRECT("ｄａｔａ!$"&amp;BD$112&amp;"$"&amp;$B422)&lt;=2,INDIRECT("ｄａｔａ!$"&amp;BD$112&amp;"$"&amp;$B422)&gt;0),0,TRUE,1)</f>
        <v>0</v>
      </c>
      <c r="BE422" s="80" cm="1">
        <f t="array" aca="1" ref="BE422" ca="1">_xlfn.IFS(BE424=1,0,BE423=1,0,AND(INDIRECT("ｄａｔａ!$"&amp;BE$112&amp;"$"&amp;$B422)&lt;=2,INDIRECT("ｄａｔａ!$"&amp;BE$112&amp;"$"&amp;$B422)&gt;0),0,TRUE,1)</f>
        <v>0</v>
      </c>
      <c r="BF422" s="80" cm="1">
        <f t="array" aca="1" ref="BF422" ca="1">_xlfn.IFS(BF424=1,0,BF423=1,0,AND(INDIRECT("ｄａｔａ!$"&amp;BF$112&amp;"$"&amp;$B422)&lt;=2,INDIRECT("ｄａｔａ!$"&amp;BF$112&amp;"$"&amp;$B422)&gt;0),0,TRUE,1)</f>
        <v>0</v>
      </c>
      <c r="BG422" s="80" cm="1">
        <f t="array" aca="1" ref="BG422" ca="1">_xlfn.IFS(BG424=1,0,BG423=1,0,AND(INDIRECT("ｄａｔａ!$"&amp;BG$112&amp;"$"&amp;$B422)&lt;=2,INDIRECT("ｄａｔａ!$"&amp;BG$112&amp;"$"&amp;$B422)&gt;0),0,TRUE,1)</f>
        <v>0</v>
      </c>
      <c r="BH422" s="80" cm="1">
        <f t="array" aca="1" ref="BH422" ca="1">_xlfn.IFS(BH424=1,0,BH423=1,0,AND(INDIRECT("ｄａｔａ!$"&amp;BH$112&amp;"$"&amp;$B422)&lt;=2,INDIRECT("ｄａｔａ!$"&amp;BH$112&amp;"$"&amp;$B422)&gt;0),0,TRUE,1)</f>
        <v>0</v>
      </c>
      <c r="BI422" s="80" cm="1">
        <f t="array" aca="1" ref="BI422" ca="1">_xlfn.IFS(BI424=1,0,BI423=1,0,AND(INDIRECT("ｄａｔａ!$"&amp;BI$112&amp;"$"&amp;$B422)&lt;=2,INDIRECT("ｄａｔａ!$"&amp;BI$112&amp;"$"&amp;$B422)&gt;0),0,TRUE,1)</f>
        <v>0</v>
      </c>
      <c r="BJ422" s="80" cm="1">
        <f t="array" aca="1" ref="BJ422" ca="1">_xlfn.IFS(BJ424=1,0,BJ423=1,0,AND(INDIRECT("ｄａｔａ!$"&amp;BJ$112&amp;"$"&amp;$B422)&lt;=2,INDIRECT("ｄａｔａ!$"&amp;BJ$112&amp;"$"&amp;$B422)&gt;0),0,TRUE,1)</f>
        <v>0</v>
      </c>
      <c r="BK422" s="80" cm="1">
        <f t="array" aca="1" ref="BK422" ca="1">_xlfn.IFS(BK424=1,0,BK423=1,0,AND(INDIRECT("ｄａｔａ!$"&amp;BK$112&amp;"$"&amp;$B422)&lt;=2,INDIRECT("ｄａｔａ!$"&amp;BK$112&amp;"$"&amp;$B422)&gt;0),0,TRUE,1)</f>
        <v>0</v>
      </c>
      <c r="BL422" s="80" cm="1">
        <f t="array" aca="1" ref="BL422" ca="1">_xlfn.IFS(BL424=1,0,BL423=1,0,AND(INDIRECT("ｄａｔａ!$"&amp;BL$112&amp;"$"&amp;$B422)&lt;=2,INDIRECT("ｄａｔａ!$"&amp;BL$112&amp;"$"&amp;$B422)&gt;0),0,TRUE,1)</f>
        <v>0</v>
      </c>
      <c r="BM422" s="80" cm="1">
        <f t="array" aca="1" ref="BM422" ca="1">_xlfn.IFS(BM424=1,0,BM423=1,0,AND(INDIRECT("ｄａｔａ!$"&amp;BM$112&amp;"$"&amp;$B422)&lt;=2,INDIRECT("ｄａｔａ!$"&amp;BM$112&amp;"$"&amp;$B422)&gt;0),0,TRUE,1)</f>
        <v>0</v>
      </c>
      <c r="BN422" s="80" cm="1">
        <f t="array" aca="1" ref="BN422" ca="1">_xlfn.IFS(BN424=1,0,BN423=1,0,AND(INDIRECT("ｄａｔａ!$"&amp;BN$112&amp;"$"&amp;$B422)&lt;=2,INDIRECT("ｄａｔａ!$"&amp;BN$112&amp;"$"&amp;$B422)&gt;0),0,TRUE,1)</f>
        <v>0</v>
      </c>
      <c r="BO422" s="80" cm="1">
        <f t="array" aca="1" ref="BO422" ca="1">_xlfn.IFS(BO424=1,0,BO423=1,0,AND(INDIRECT("ｄａｔａ!$"&amp;BO$112&amp;"$"&amp;$B422)&lt;=2,INDIRECT("ｄａｔａ!$"&amp;BO$112&amp;"$"&amp;$B422)&gt;0),0,TRUE,1)</f>
        <v>0</v>
      </c>
      <c r="BP422" s="80" cm="1">
        <f t="array" aca="1" ref="BP422" ca="1">_xlfn.IFS(BP424=1,0,BP423=1,0,AND(INDIRECT("ｄａｔａ!$"&amp;BP$112&amp;"$"&amp;$B422)&lt;=2,INDIRECT("ｄａｔａ!$"&amp;BP$112&amp;"$"&amp;$B422)&gt;0),0,TRUE,1)</f>
        <v>0</v>
      </c>
    </row>
    <row r="423" spans="1:68" x14ac:dyDescent="0.2">
      <c r="B423" s="80">
        <f>VLOOKUP($A421,$A$11:$B$110,2,FALSE)</f>
        <v>84</v>
      </c>
      <c r="C423" s="80" t="s">
        <v>2425</v>
      </c>
      <c r="D423" s="80" cm="1">
        <f t="array" aca="1" ref="D423" ca="1">_xlfn.IFS(D424=1,0,TRIM(INDIRECT("ｄａｔａ!$"&amp;D$112&amp;"$"&amp;$B423))="",1,TRIM(INDIRECT("ｄａｔａ!$"&amp;D$112&amp;"$"&amp;$B423))&lt;&gt;"",0)</f>
        <v>0</v>
      </c>
      <c r="F423" s="80" cm="1">
        <f t="array" aca="1" ref="F423" ca="1">_xlfn.IFS(F424=1,0,TRIM(INDIRECT("ｄａｔａ!$"&amp;F$112&amp;"$"&amp;$B423))="",1,TRIM(INDIRECT("ｄａｔａ!$"&amp;F$112&amp;"$"&amp;$B423))&lt;&gt;"",0)</f>
        <v>1</v>
      </c>
      <c r="G423" s="80" cm="1">
        <f t="array" aca="1" ref="G423" ca="1">_xlfn.IFS(G424=1,0,TRIM(INDIRECT("ｄａｔａ!$"&amp;G$112&amp;"$"&amp;$B423))="",1,TRIM(INDIRECT("ｄａｔａ!$"&amp;G$112&amp;"$"&amp;$B423))&lt;&gt;"",0)</f>
        <v>1</v>
      </c>
      <c r="H423" s="80" cm="1">
        <f t="array" aca="1" ref="H423" ca="1">_xlfn.IFS(H424=1,0,TRIM(INDIRECT("ｄａｔａ!$"&amp;H$112&amp;"$"&amp;$B423))="",1,TRIM(INDIRECT("ｄａｔａ!$"&amp;H$112&amp;"$"&amp;$B423))&lt;&gt;"",0)</f>
        <v>1</v>
      </c>
      <c r="I423" s="80" cm="1">
        <f t="array" aca="1" ref="I423" ca="1">_xlfn.IFS(I424=1,0,TRIM(INDIRECT("ｄａｔａ!$"&amp;I$112&amp;"$"&amp;$B423))="",1,TRIM(INDIRECT("ｄａｔａ!$"&amp;I$112&amp;"$"&amp;$B423))&lt;&gt;"",0)</f>
        <v>1</v>
      </c>
      <c r="J423" s="80" cm="1">
        <f t="array" aca="1" ref="J423" ca="1">_xlfn.IFS(J424=1,0,TRIM(INDIRECT("ｄａｔａ!$"&amp;J$112&amp;"$"&amp;$B423))="",1,TRIM(INDIRECT("ｄａｔａ!$"&amp;J$112&amp;"$"&amp;$B423))&lt;&gt;"",0)</f>
        <v>1</v>
      </c>
      <c r="K423" s="80" cm="1">
        <f t="array" aca="1" ref="K423" ca="1">_xlfn.IFS(K424=1,0,TRIM(INDIRECT("ｄａｔａ!$"&amp;K$112&amp;"$"&amp;$B423))="",1,TRIM(INDIRECT("ｄａｔａ!$"&amp;K$112&amp;"$"&amp;$B423))&lt;&gt;"",0)</f>
        <v>1</v>
      </c>
      <c r="L423" s="80" cm="1">
        <f t="array" aca="1" ref="L423" ca="1">_xlfn.IFS(L424=1,0,TRIM(INDIRECT("ｄａｔａ!$"&amp;L$112&amp;"$"&amp;$B423))="",1,TRIM(INDIRECT("ｄａｔａ!$"&amp;L$112&amp;"$"&amp;$B423))&lt;&gt;"",0)</f>
        <v>1</v>
      </c>
      <c r="M423" s="80" cm="1">
        <f t="array" aca="1" ref="M423" ca="1">_xlfn.IFS(M424=1,0,TRIM(INDIRECT("ｄａｔａ!$"&amp;M$112&amp;"$"&amp;$B423))="",1,TRIM(INDIRECT("ｄａｔａ!$"&amp;M$112&amp;"$"&amp;$B423))&lt;&gt;"",0)</f>
        <v>1</v>
      </c>
      <c r="N423" s="80" cm="1">
        <f t="array" aca="1" ref="N423" ca="1">_xlfn.IFS(N424=1,0,TRIM(INDIRECT("ｄａｔａ!$"&amp;N$112&amp;"$"&amp;$B423))="",1,TRIM(INDIRECT("ｄａｔａ!$"&amp;N$112&amp;"$"&amp;$B423))&lt;&gt;"",0)</f>
        <v>1</v>
      </c>
      <c r="O423" s="80" cm="1">
        <f t="array" aca="1" ref="O423" ca="1">_xlfn.IFS(O424=1,0,TRIM(INDIRECT("ｄａｔａ!$"&amp;O$112&amp;"$"&amp;$B423))="",1,TRIM(INDIRECT("ｄａｔａ!$"&amp;O$112&amp;"$"&amp;$B423))&lt;&gt;"",0)</f>
        <v>1</v>
      </c>
      <c r="P423" s="80" cm="1">
        <f t="array" aca="1" ref="P423" ca="1">_xlfn.IFS(P424=1,0,TRIM(INDIRECT("ｄａｔａ!$"&amp;P$112&amp;"$"&amp;$B423))="",1,TRIM(INDIRECT("ｄａｔａ!$"&amp;P$112&amp;"$"&amp;$B423))&lt;&gt;"",0)</f>
        <v>1</v>
      </c>
      <c r="Q423" s="80" cm="1">
        <f t="array" aca="1" ref="Q423" ca="1">_xlfn.IFS(Q424=1,0,TRIM(INDIRECT("ｄａｔａ!$"&amp;Q$112&amp;"$"&amp;$B423))="",1,TRIM(INDIRECT("ｄａｔａ!$"&amp;Q$112&amp;"$"&amp;$B423))&lt;&gt;"",0)</f>
        <v>1</v>
      </c>
      <c r="R423" s="80" cm="1">
        <f t="array" aca="1" ref="R423" ca="1">_xlfn.IFS(R424=1,0,TRIM(INDIRECT("ｄａｔａ!$"&amp;R$112&amp;"$"&amp;$B423))="",1,TRIM(INDIRECT("ｄａｔａ!$"&amp;R$112&amp;"$"&amp;$B423))&lt;&gt;"",0)</f>
        <v>1</v>
      </c>
      <c r="S423" s="80" cm="1">
        <f t="array" aca="1" ref="S423" ca="1">_xlfn.IFS(S424=1,0,TRIM(INDIRECT("ｄａｔａ!$"&amp;S$112&amp;"$"&amp;$B423))="",1,TRIM(INDIRECT("ｄａｔａ!$"&amp;S$112&amp;"$"&amp;$B423))&lt;&gt;"",0)</f>
        <v>1</v>
      </c>
      <c r="T423" s="80" cm="1">
        <f t="array" aca="1" ref="T423" ca="1">_xlfn.IFS(T424=1,0,TRIM(INDIRECT("ｄａｔａ!$"&amp;T$112&amp;"$"&amp;$B423))="",1,TRIM(INDIRECT("ｄａｔａ!$"&amp;T$112&amp;"$"&amp;$B423))&lt;&gt;"",0)</f>
        <v>1</v>
      </c>
      <c r="U423" s="80" cm="1">
        <f t="array" aca="1" ref="U423" ca="1">_xlfn.IFS(U424=1,0,TRIM(INDIRECT("ｄａｔａ!$"&amp;U$112&amp;"$"&amp;$B423))="",1,TRIM(INDIRECT("ｄａｔａ!$"&amp;U$112&amp;"$"&amp;$B423))&lt;&gt;"",0)</f>
        <v>1</v>
      </c>
      <c r="V423" s="80" cm="1">
        <f t="array" aca="1" ref="V423" ca="1">_xlfn.IFS(V424=1,0,TRIM(INDIRECT("ｄａｔａ!$"&amp;V$112&amp;"$"&amp;$B423))="",1,TRIM(INDIRECT("ｄａｔａ!$"&amp;V$112&amp;"$"&amp;$B423))&lt;&gt;"",0)</f>
        <v>1</v>
      </c>
      <c r="W423" s="80" cm="1">
        <f t="array" aca="1" ref="W423" ca="1">_xlfn.IFS(W424=1,0,TRIM(INDIRECT("ｄａｔａ!$"&amp;W$112&amp;"$"&amp;$B423))="",1,TRIM(INDIRECT("ｄａｔａ!$"&amp;W$112&amp;"$"&amp;$B423))&lt;&gt;"",0)</f>
        <v>1</v>
      </c>
      <c r="X423" s="80">
        <f ca="1">IF(SUM($Y423:$AO423)=17,1,0)</f>
        <v>1</v>
      </c>
      <c r="Y423" s="80" cm="1">
        <f t="array" aca="1" ref="Y423" ca="1">_xlfn.IFS(Y424=1,0,TRIM(INDIRECT("ｄａｔａ!$"&amp;Y$112&amp;"$"&amp;$B423))="",1,TRIM(INDIRECT("ｄａｔａ!$"&amp;Y$112&amp;"$"&amp;$B423))&lt;&gt;"",0)</f>
        <v>1</v>
      </c>
      <c r="Z423" s="80" cm="1">
        <f t="array" aca="1" ref="Z423" ca="1">_xlfn.IFS(Z424=1,0,TRIM(INDIRECT("ｄａｔａ!$"&amp;Z$112&amp;"$"&amp;$B423))="",1,TRIM(INDIRECT("ｄａｔａ!$"&amp;Z$112&amp;"$"&amp;$B423))&lt;&gt;"",0)</f>
        <v>1</v>
      </c>
      <c r="AA423" s="80" cm="1">
        <f t="array" aca="1" ref="AA423" ca="1">_xlfn.IFS(AA424=1,0,TRIM(INDIRECT("ｄａｔａ!$"&amp;AA$112&amp;"$"&amp;$B423))="",1,TRIM(INDIRECT("ｄａｔａ!$"&amp;AA$112&amp;"$"&amp;$B423))&lt;&gt;"",0)</f>
        <v>1</v>
      </c>
      <c r="AB423" s="80" cm="1">
        <f t="array" aca="1" ref="AB423" ca="1">_xlfn.IFS(AB424=1,0,TRIM(INDIRECT("ｄａｔａ!$"&amp;AB$112&amp;"$"&amp;$B423))="",1,TRIM(INDIRECT("ｄａｔａ!$"&amp;AB$112&amp;"$"&amp;$B423))&lt;&gt;"",0)</f>
        <v>1</v>
      </c>
      <c r="AC423" s="80" cm="1">
        <f t="array" aca="1" ref="AC423" ca="1">_xlfn.IFS(AC424=1,0,TRIM(INDIRECT("ｄａｔａ!$"&amp;AC$112&amp;"$"&amp;$B423))="",1,TRIM(INDIRECT("ｄａｔａ!$"&amp;AC$112&amp;"$"&amp;$B423))&lt;&gt;"",0)</f>
        <v>1</v>
      </c>
      <c r="AD423" s="80" cm="1">
        <f t="array" aca="1" ref="AD423" ca="1">_xlfn.IFS(AD424=1,0,TRIM(INDIRECT("ｄａｔａ!$"&amp;AD$112&amp;"$"&amp;$B423))="",1,TRIM(INDIRECT("ｄａｔａ!$"&amp;AD$112&amp;"$"&amp;$B423))&lt;&gt;"",0)</f>
        <v>1</v>
      </c>
      <c r="AE423" s="80" cm="1">
        <f t="array" aca="1" ref="AE423" ca="1">_xlfn.IFS(AE424=1,0,TRIM(INDIRECT("ｄａｔａ!$"&amp;AE$112&amp;"$"&amp;$B423))="",1,TRIM(INDIRECT("ｄａｔａ!$"&amp;AE$112&amp;"$"&amp;$B423))&lt;&gt;"",0)</f>
        <v>1</v>
      </c>
      <c r="AF423" s="80" cm="1">
        <f t="array" aca="1" ref="AF423" ca="1">_xlfn.IFS(AF424=1,0,TRIM(INDIRECT("ｄａｔａ!$"&amp;AF$112&amp;"$"&amp;$B423))="",1,TRIM(INDIRECT("ｄａｔａ!$"&amp;AF$112&amp;"$"&amp;$B423))&lt;&gt;"",0)</f>
        <v>1</v>
      </c>
      <c r="AG423" s="80" cm="1">
        <f t="array" aca="1" ref="AG423" ca="1">_xlfn.IFS(AG424=1,0,TRIM(INDIRECT("ｄａｔａ!$"&amp;AG$112&amp;"$"&amp;$B423))="",1,TRIM(INDIRECT("ｄａｔａ!$"&amp;AG$112&amp;"$"&amp;$B423))&lt;&gt;"",0)</f>
        <v>1</v>
      </c>
      <c r="AH423" s="80" cm="1">
        <f t="array" aca="1" ref="AH423" ca="1">_xlfn.IFS(AH424=1,0,TRIM(INDIRECT("ｄａｔａ!$"&amp;AH$112&amp;"$"&amp;$B423))="",1,TRIM(INDIRECT("ｄａｔａ!$"&amp;AH$112&amp;"$"&amp;$B423))&lt;&gt;"",0)</f>
        <v>1</v>
      </c>
      <c r="AI423" s="80" cm="1">
        <f t="array" aca="1" ref="AI423" ca="1">_xlfn.IFS(AI424=1,0,TRIM(INDIRECT("ｄａｔａ!$"&amp;AI$112&amp;"$"&amp;$B423))="",1,TRIM(INDIRECT("ｄａｔａ!$"&amp;AI$112&amp;"$"&amp;$B423))&lt;&gt;"",0)</f>
        <v>1</v>
      </c>
      <c r="AJ423" s="80" cm="1">
        <f t="array" aca="1" ref="AJ423" ca="1">_xlfn.IFS(AJ424=1,0,TRIM(INDIRECT("ｄａｔａ!$"&amp;AJ$112&amp;"$"&amp;$B423))="",1,TRIM(INDIRECT("ｄａｔａ!$"&amp;AJ$112&amp;"$"&amp;$B423))&lt;&gt;"",0)</f>
        <v>1</v>
      </c>
      <c r="AK423" s="80" cm="1">
        <f t="array" aca="1" ref="AK423" ca="1">_xlfn.IFS(AK424=1,0,TRIM(INDIRECT("ｄａｔａ!$"&amp;AK$112&amp;"$"&amp;$B423))="",1,TRIM(INDIRECT("ｄａｔａ!$"&amp;AK$112&amp;"$"&amp;$B423))&lt;&gt;"",0)</f>
        <v>1</v>
      </c>
      <c r="AL423" s="80" cm="1">
        <f t="array" aca="1" ref="AL423" ca="1">_xlfn.IFS(AL424=1,0,TRIM(INDIRECT("ｄａｔａ!$"&amp;AL$112&amp;"$"&amp;$B423))="",1,TRIM(INDIRECT("ｄａｔａ!$"&amp;AL$112&amp;"$"&amp;$B423))&lt;&gt;"",0)</f>
        <v>1</v>
      </c>
      <c r="AM423" s="80" cm="1">
        <f t="array" aca="1" ref="AM423" ca="1">_xlfn.IFS(AM424=1,0,TRIM(INDIRECT("ｄａｔａ!$"&amp;AM$112&amp;"$"&amp;$B423))="",1,TRIM(INDIRECT("ｄａｔａ!$"&amp;AM$112&amp;"$"&amp;$B423))&lt;&gt;"",0)</f>
        <v>1</v>
      </c>
      <c r="AN423" s="80" cm="1">
        <f t="array" aca="1" ref="AN423" ca="1">_xlfn.IFS(AN424=1,0,TRIM(INDIRECT("ｄａｔａ!$"&amp;AN$112&amp;"$"&amp;$B423))="",1,TRIM(INDIRECT("ｄａｔａ!$"&amp;AN$112&amp;"$"&amp;$B423))&lt;&gt;"",0)</f>
        <v>1</v>
      </c>
      <c r="AO423" s="80" cm="1">
        <f t="array" aca="1" ref="AO423" ca="1">_xlfn.IFS(AO424=1,0,TRIM(INDIRECT("ｄａｔａ!$"&amp;AO$112&amp;"$"&amp;$B423))="",1,TRIM(INDIRECT("ｄａｔａ!$"&amp;AO$112&amp;"$"&amp;$B423))&lt;&gt;"",0)</f>
        <v>1</v>
      </c>
      <c r="AP423" s="80">
        <f ca="1">IF(SUM($AQ423:$AZ423)=10,1,0)</f>
        <v>1</v>
      </c>
      <c r="AQ423" s="80" cm="1">
        <f t="array" aca="1" ref="AQ423" ca="1">_xlfn.IFS(AQ424=1,0,TRIM(INDIRECT("ｄａｔａ!$"&amp;AQ$112&amp;"$"&amp;$B423))="",1,TRIM(INDIRECT("ｄａｔａ!$"&amp;AQ$112&amp;"$"&amp;$B423))&lt;&gt;"",0)</f>
        <v>1</v>
      </c>
      <c r="AR423" s="80" cm="1">
        <f t="array" aca="1" ref="AR423" ca="1">_xlfn.IFS(AR424=1,0,TRIM(INDIRECT("ｄａｔａ!$"&amp;AR$112&amp;"$"&amp;$B423))="",1,TRIM(INDIRECT("ｄａｔａ!$"&amp;AR$112&amp;"$"&amp;$B423))&lt;&gt;"",0)</f>
        <v>1</v>
      </c>
      <c r="AS423" s="80" cm="1">
        <f t="array" aca="1" ref="AS423" ca="1">_xlfn.IFS(AS424=1,0,TRIM(INDIRECT("ｄａｔａ!$"&amp;AS$112&amp;"$"&amp;$B423))="",1,TRIM(INDIRECT("ｄａｔａ!$"&amp;AS$112&amp;"$"&amp;$B423))&lt;&gt;"",0)</f>
        <v>1</v>
      </c>
      <c r="AT423" s="80" cm="1">
        <f t="array" aca="1" ref="AT423" ca="1">_xlfn.IFS(AT424=1,0,TRIM(INDIRECT("ｄａｔａ!$"&amp;AT$112&amp;"$"&amp;$B423))="",1,TRIM(INDIRECT("ｄａｔａ!$"&amp;AT$112&amp;"$"&amp;$B423))&lt;&gt;"",0)</f>
        <v>1</v>
      </c>
      <c r="AU423" s="80" cm="1">
        <f t="array" aca="1" ref="AU423" ca="1">_xlfn.IFS(AU424=1,0,TRIM(INDIRECT("ｄａｔａ!$"&amp;AU$112&amp;"$"&amp;$B423))="",1,TRIM(INDIRECT("ｄａｔａ!$"&amp;AU$112&amp;"$"&amp;$B423))&lt;&gt;"",0)</f>
        <v>1</v>
      </c>
      <c r="AV423" s="80" cm="1">
        <f t="array" aca="1" ref="AV423" ca="1">_xlfn.IFS(AV424=1,0,TRIM(INDIRECT("ｄａｔａ!$"&amp;AV$112&amp;"$"&amp;$B423))="",1,TRIM(INDIRECT("ｄａｔａ!$"&amp;AV$112&amp;"$"&amp;$B423))&lt;&gt;"",0)</f>
        <v>1</v>
      </c>
      <c r="AW423" s="80" cm="1">
        <f t="array" aca="1" ref="AW423" ca="1">_xlfn.IFS(AW424=1,0,TRIM(INDIRECT("ｄａｔａ!$"&amp;AW$112&amp;"$"&amp;$B423))="",1,TRIM(INDIRECT("ｄａｔａ!$"&amp;AW$112&amp;"$"&amp;$B423))&lt;&gt;"",0)</f>
        <v>1</v>
      </c>
      <c r="AX423" s="80" cm="1">
        <f t="array" aca="1" ref="AX423" ca="1">_xlfn.IFS(AX424=1,0,TRIM(INDIRECT("ｄａｔａ!$"&amp;AX$112&amp;"$"&amp;$B423))="",1,TRIM(INDIRECT("ｄａｔａ!$"&amp;AX$112&amp;"$"&amp;$B423))&lt;&gt;"",0)</f>
        <v>1</v>
      </c>
      <c r="AY423" s="80" cm="1">
        <f t="array" aca="1" ref="AY423" ca="1">_xlfn.IFS(AY424=1,0,TRIM(INDIRECT("ｄａｔａ!$"&amp;AY$112&amp;"$"&amp;$B423))="",1,TRIM(INDIRECT("ｄａｔａ!$"&amp;AY$112&amp;"$"&amp;$B423))&lt;&gt;"",0)</f>
        <v>1</v>
      </c>
      <c r="AZ423" s="80" cm="1">
        <f t="array" aca="1" ref="AZ423" ca="1">_xlfn.IFS(AZ424=1,0,TRIM(INDIRECT("ｄａｔａ!$"&amp;AZ$112&amp;"$"&amp;$B423))="",1,TRIM(INDIRECT("ｄａｔａ!$"&amp;AZ$112&amp;"$"&amp;$B423))&lt;&gt;"",0)</f>
        <v>1</v>
      </c>
      <c r="BA423" s="80">
        <f ca="1">IF(SUM($BB423:$BP423)=15,1,0)</f>
        <v>1</v>
      </c>
      <c r="BB423" s="80" cm="1">
        <f t="array" aca="1" ref="BB423" ca="1">_xlfn.IFS(BB424=1,0,TRIM(INDIRECT("ｄａｔａ!$"&amp;BB$112&amp;"$"&amp;$B423))="",1,TRIM(INDIRECT("ｄａｔａ!$"&amp;BB$112&amp;"$"&amp;$B423))&lt;&gt;"",0)</f>
        <v>1</v>
      </c>
      <c r="BC423" s="80" cm="1">
        <f t="array" aca="1" ref="BC423" ca="1">_xlfn.IFS(BC424=1,0,TRIM(INDIRECT("ｄａｔａ!$"&amp;BC$112&amp;"$"&amp;$B423))="",1,TRIM(INDIRECT("ｄａｔａ!$"&amp;BC$112&amp;"$"&amp;$B423))&lt;&gt;"",0)</f>
        <v>1</v>
      </c>
      <c r="BD423" s="80" cm="1">
        <f t="array" aca="1" ref="BD423" ca="1">_xlfn.IFS(BD424=1,0,TRIM(INDIRECT("ｄａｔａ!$"&amp;BD$112&amp;"$"&amp;$B423))="",1,TRIM(INDIRECT("ｄａｔａ!$"&amp;BD$112&amp;"$"&amp;$B423))&lt;&gt;"",0)</f>
        <v>1</v>
      </c>
      <c r="BE423" s="80" cm="1">
        <f t="array" aca="1" ref="BE423" ca="1">_xlfn.IFS(BE424=1,0,TRIM(INDIRECT("ｄａｔａ!$"&amp;BE$112&amp;"$"&amp;$B423))="",1,TRIM(INDIRECT("ｄａｔａ!$"&amp;BE$112&amp;"$"&amp;$B423))&lt;&gt;"",0)</f>
        <v>1</v>
      </c>
      <c r="BF423" s="80" cm="1">
        <f t="array" aca="1" ref="BF423" ca="1">_xlfn.IFS(BF424=1,0,TRIM(INDIRECT("ｄａｔａ!$"&amp;BF$112&amp;"$"&amp;$B423))="",1,TRIM(INDIRECT("ｄａｔａ!$"&amp;BF$112&amp;"$"&amp;$B423))&lt;&gt;"",0)</f>
        <v>1</v>
      </c>
      <c r="BG423" s="80" cm="1">
        <f t="array" aca="1" ref="BG423" ca="1">_xlfn.IFS(BG424=1,0,TRIM(INDIRECT("ｄａｔａ!$"&amp;BG$112&amp;"$"&amp;$B423))="",1,TRIM(INDIRECT("ｄａｔａ!$"&amp;BG$112&amp;"$"&amp;$B423))&lt;&gt;"",0)</f>
        <v>1</v>
      </c>
      <c r="BH423" s="80" cm="1">
        <f t="array" aca="1" ref="BH423" ca="1">_xlfn.IFS(BH424=1,0,TRIM(INDIRECT("ｄａｔａ!$"&amp;BH$112&amp;"$"&amp;$B423))="",1,TRIM(INDIRECT("ｄａｔａ!$"&amp;BH$112&amp;"$"&amp;$B423))&lt;&gt;"",0)</f>
        <v>1</v>
      </c>
      <c r="BI423" s="80" cm="1">
        <f t="array" aca="1" ref="BI423" ca="1">_xlfn.IFS(BI424=1,0,TRIM(INDIRECT("ｄａｔａ!$"&amp;BI$112&amp;"$"&amp;$B423))="",1,TRIM(INDIRECT("ｄａｔａ!$"&amp;BI$112&amp;"$"&amp;$B423))&lt;&gt;"",0)</f>
        <v>1</v>
      </c>
      <c r="BJ423" s="80" cm="1">
        <f t="array" aca="1" ref="BJ423" ca="1">_xlfn.IFS(BJ424=1,0,TRIM(INDIRECT("ｄａｔａ!$"&amp;BJ$112&amp;"$"&amp;$B423))="",1,TRIM(INDIRECT("ｄａｔａ!$"&amp;BJ$112&amp;"$"&amp;$B423))&lt;&gt;"",0)</f>
        <v>1</v>
      </c>
      <c r="BK423" s="80" cm="1">
        <f t="array" aca="1" ref="BK423" ca="1">_xlfn.IFS(BK424=1,0,TRIM(INDIRECT("ｄａｔａ!$"&amp;BK$112&amp;"$"&amp;$B423))="",1,TRIM(INDIRECT("ｄａｔａ!$"&amp;BK$112&amp;"$"&amp;$B423))&lt;&gt;"",0)</f>
        <v>1</v>
      </c>
      <c r="BL423" s="80" cm="1">
        <f t="array" aca="1" ref="BL423" ca="1">_xlfn.IFS(BL424=1,0,TRIM(INDIRECT("ｄａｔａ!$"&amp;BL$112&amp;"$"&amp;$B423))="",1,TRIM(INDIRECT("ｄａｔａ!$"&amp;BL$112&amp;"$"&amp;$B423))&lt;&gt;"",0)</f>
        <v>1</v>
      </c>
      <c r="BM423" s="80" cm="1">
        <f t="array" aca="1" ref="BM423" ca="1">_xlfn.IFS(BM424=1,0,TRIM(INDIRECT("ｄａｔａ!$"&amp;BM$112&amp;"$"&amp;$B423))="",1,TRIM(INDIRECT("ｄａｔａ!$"&amp;BM$112&amp;"$"&amp;$B423))&lt;&gt;"",0)</f>
        <v>1</v>
      </c>
      <c r="BN423" s="80" cm="1">
        <f t="array" aca="1" ref="BN423" ca="1">_xlfn.IFS(BN424=1,0,TRIM(INDIRECT("ｄａｔａ!$"&amp;BN$112&amp;"$"&amp;$B423))="",1,TRIM(INDIRECT("ｄａｔａ!$"&amp;BN$112&amp;"$"&amp;$B423))&lt;&gt;"",0)</f>
        <v>1</v>
      </c>
      <c r="BO423" s="80" cm="1">
        <f t="array" aca="1" ref="BO423" ca="1">_xlfn.IFS(BO424=1,0,TRIM(INDIRECT("ｄａｔａ!$"&amp;BO$112&amp;"$"&amp;$B423))="",1,TRIM(INDIRECT("ｄａｔａ!$"&amp;BO$112&amp;"$"&amp;$B423))&lt;&gt;"",0)</f>
        <v>1</v>
      </c>
      <c r="BP423" s="80" cm="1">
        <f t="array" aca="1" ref="BP423" ca="1">_xlfn.IFS(BP424=1,0,TRIM(INDIRECT("ｄａｔａ!$"&amp;BP$112&amp;"$"&amp;$B423))="",1,TRIM(INDIRECT("ｄａｔａ!$"&amp;BP$112&amp;"$"&amp;$B423))&lt;&gt;"",0)</f>
        <v>1</v>
      </c>
    </row>
    <row r="424" spans="1:68" x14ac:dyDescent="0.2">
      <c r="B424" s="80">
        <f>VLOOKUP($A421,$A$11:$B$110,2,FALSE)</f>
        <v>84</v>
      </c>
      <c r="C424" s="80" t="s">
        <v>2430</v>
      </c>
      <c r="D424" s="80" cm="1">
        <f t="array" aca="1" ref="D424" ca="1">IF(ISERROR(INDIRECT("ｄａｔａ!$"&amp;D$112&amp;"$"&amp;$B424)),1,0)</f>
        <v>0</v>
      </c>
      <c r="F424" s="80" cm="1">
        <f t="array" aca="1" ref="F424" ca="1">IF(ISERROR(INDIRECT("ｄａｔａ!$"&amp;F$112&amp;"$"&amp;$B424)),1,0)</f>
        <v>0</v>
      </c>
      <c r="G424" s="80" cm="1">
        <f t="array" aca="1" ref="G424" ca="1">IF(ISERROR(INDIRECT("ｄａｔａ!$"&amp;G$112&amp;"$"&amp;$B424)),1,0)</f>
        <v>0</v>
      </c>
      <c r="H424" s="80" cm="1">
        <f t="array" aca="1" ref="H424" ca="1">IF(ISERROR(INDIRECT("ｄａｔａ!$"&amp;H$112&amp;"$"&amp;$B424)),1,0)</f>
        <v>0</v>
      </c>
      <c r="I424" s="80" cm="1">
        <f t="array" aca="1" ref="I424" ca="1">IF(ISERROR(INDIRECT("ｄａｔａ!$"&amp;I$112&amp;"$"&amp;$B424)),1,0)</f>
        <v>0</v>
      </c>
      <c r="J424" s="80" cm="1">
        <f t="array" aca="1" ref="J424" ca="1">IF(ISERROR(INDIRECT("ｄａｔａ!$"&amp;J$112&amp;"$"&amp;$B424)),1,0)</f>
        <v>0</v>
      </c>
      <c r="K424" s="80" cm="1">
        <f t="array" aca="1" ref="K424" ca="1">IF(ISERROR(INDIRECT("ｄａｔａ!$"&amp;K$112&amp;"$"&amp;$B424)),1,0)</f>
        <v>0</v>
      </c>
      <c r="L424" s="80" cm="1">
        <f t="array" aca="1" ref="L424" ca="1">IF(ISERROR(INDIRECT("ｄａｔａ!$"&amp;L$112&amp;"$"&amp;$B424)),1,0)</f>
        <v>0</v>
      </c>
      <c r="M424" s="80" cm="1">
        <f t="array" aca="1" ref="M424" ca="1">IF(ISERROR(INDIRECT("ｄａｔａ!$"&amp;M$112&amp;"$"&amp;$B424)),1,0)</f>
        <v>0</v>
      </c>
      <c r="N424" s="80" cm="1">
        <f t="array" aca="1" ref="N424" ca="1">IF(ISERROR(INDIRECT("ｄａｔａ!$"&amp;N$112&amp;"$"&amp;$B424)),1,0)</f>
        <v>0</v>
      </c>
      <c r="O424" s="80" cm="1">
        <f t="array" aca="1" ref="O424" ca="1">IF(ISERROR(INDIRECT("ｄａｔａ!$"&amp;O$112&amp;"$"&amp;$B424)),1,0)</f>
        <v>0</v>
      </c>
      <c r="P424" s="80" cm="1">
        <f t="array" aca="1" ref="P424" ca="1">IF(ISERROR(INDIRECT("ｄａｔａ!$"&amp;P$112&amp;"$"&amp;$B424)),1,0)</f>
        <v>0</v>
      </c>
      <c r="Q424" s="80" cm="1">
        <f t="array" aca="1" ref="Q424" ca="1">IF(ISERROR(INDIRECT("ｄａｔａ!$"&amp;Q$112&amp;"$"&amp;$B424)),1,0)</f>
        <v>0</v>
      </c>
      <c r="R424" s="80" cm="1">
        <f t="array" aca="1" ref="R424" ca="1">IF(ISERROR(INDIRECT("ｄａｔａ!$"&amp;R$112&amp;"$"&amp;$B424)),1,0)</f>
        <v>0</v>
      </c>
      <c r="S424" s="80" cm="1">
        <f t="array" aca="1" ref="S424" ca="1">IF(ISERROR(INDIRECT("ｄａｔａ!$"&amp;S$112&amp;"$"&amp;$B424)),1,0)</f>
        <v>0</v>
      </c>
      <c r="T424" s="80" cm="1">
        <f t="array" aca="1" ref="T424" ca="1">IF(ISERROR(INDIRECT("ｄａｔａ!$"&amp;T$112&amp;"$"&amp;$B424)),1,0)</f>
        <v>0</v>
      </c>
      <c r="U424" s="80" cm="1">
        <f t="array" aca="1" ref="U424" ca="1">IF(ISERROR(INDIRECT("ｄａｔａ!$"&amp;U$112&amp;"$"&amp;$B424)),1,0)</f>
        <v>0</v>
      </c>
      <c r="V424" s="80" cm="1">
        <f t="array" aca="1" ref="V424" ca="1">IF(ISERROR(INDIRECT("ｄａｔａ!$"&amp;V$112&amp;"$"&amp;$B424)),1,0)</f>
        <v>0</v>
      </c>
      <c r="W424" s="80" cm="1">
        <f t="array" aca="1" ref="W424" ca="1">IF(ISERROR(INDIRECT("ｄａｔａ!$"&amp;W$112&amp;"$"&amp;$B424)),1,0)</f>
        <v>0</v>
      </c>
      <c r="X424" s="80">
        <f ca="1">IF(SUM($Y422:$AO422,$Y424:$AO424)&gt;0,1,0)</f>
        <v>0</v>
      </c>
      <c r="Y424" s="80" cm="1">
        <f t="array" aca="1" ref="Y424" ca="1">IF(ISERROR(INDIRECT("ｄａｔａ!$"&amp;Y$112&amp;"$"&amp;$B424)),1,0)</f>
        <v>0</v>
      </c>
      <c r="Z424" s="80" cm="1">
        <f t="array" aca="1" ref="Z424" ca="1">IF(ISERROR(INDIRECT("ｄａｔａ!$"&amp;Z$112&amp;"$"&amp;$B424)),1,0)</f>
        <v>0</v>
      </c>
      <c r="AA424" s="80" cm="1">
        <f t="array" aca="1" ref="AA424" ca="1">IF(ISERROR(INDIRECT("ｄａｔａ!$"&amp;AA$112&amp;"$"&amp;$B424)),1,0)</f>
        <v>0</v>
      </c>
      <c r="AB424" s="80" cm="1">
        <f t="array" aca="1" ref="AB424" ca="1">IF(ISERROR(INDIRECT("ｄａｔａ!$"&amp;AB$112&amp;"$"&amp;$B424)),1,0)</f>
        <v>0</v>
      </c>
      <c r="AC424" s="80" cm="1">
        <f t="array" aca="1" ref="AC424" ca="1">IF(ISERROR(INDIRECT("ｄａｔａ!$"&amp;AC$112&amp;"$"&amp;$B424)),1,0)</f>
        <v>0</v>
      </c>
      <c r="AD424" s="80" cm="1">
        <f t="array" aca="1" ref="AD424" ca="1">IF(ISERROR(INDIRECT("ｄａｔａ!$"&amp;AD$112&amp;"$"&amp;$B424)),1,0)</f>
        <v>0</v>
      </c>
      <c r="AE424" s="80" cm="1">
        <f t="array" aca="1" ref="AE424" ca="1">IF(ISERROR(INDIRECT("ｄａｔａ!$"&amp;AE$112&amp;"$"&amp;$B424)),1,0)</f>
        <v>0</v>
      </c>
      <c r="AF424" s="80" cm="1">
        <f t="array" aca="1" ref="AF424" ca="1">IF(ISERROR(INDIRECT("ｄａｔａ!$"&amp;AF$112&amp;"$"&amp;$B424)),1,0)</f>
        <v>0</v>
      </c>
      <c r="AG424" s="80" cm="1">
        <f t="array" aca="1" ref="AG424" ca="1">IF(ISERROR(INDIRECT("ｄａｔａ!$"&amp;AG$112&amp;"$"&amp;$B424)),1,0)</f>
        <v>0</v>
      </c>
      <c r="AH424" s="80" cm="1">
        <f t="array" aca="1" ref="AH424" ca="1">IF(ISERROR(INDIRECT("ｄａｔａ!$"&amp;AH$112&amp;"$"&amp;$B424)),1,0)</f>
        <v>0</v>
      </c>
      <c r="AI424" s="80" cm="1">
        <f t="array" aca="1" ref="AI424" ca="1">IF(ISERROR(INDIRECT("ｄａｔａ!$"&amp;AI$112&amp;"$"&amp;$B424)),1,0)</f>
        <v>0</v>
      </c>
      <c r="AJ424" s="80" cm="1">
        <f t="array" aca="1" ref="AJ424" ca="1">IF(ISERROR(INDIRECT("ｄａｔａ!$"&amp;AJ$112&amp;"$"&amp;$B424)),1,0)</f>
        <v>0</v>
      </c>
      <c r="AK424" s="80" cm="1">
        <f t="array" aca="1" ref="AK424" ca="1">IF(ISERROR(INDIRECT("ｄａｔａ!$"&amp;AK$112&amp;"$"&amp;$B424)),1,0)</f>
        <v>0</v>
      </c>
      <c r="AL424" s="80" cm="1">
        <f t="array" aca="1" ref="AL424" ca="1">IF(ISERROR(INDIRECT("ｄａｔａ!$"&amp;AL$112&amp;"$"&amp;$B424)),1,0)</f>
        <v>0</v>
      </c>
      <c r="AM424" s="80" cm="1">
        <f t="array" aca="1" ref="AM424" ca="1">IF(ISERROR(INDIRECT("ｄａｔａ!$"&amp;AM$112&amp;"$"&amp;$B424)),1,0)</f>
        <v>0</v>
      </c>
      <c r="AN424" s="80" cm="1">
        <f t="array" aca="1" ref="AN424" ca="1">IF(ISERROR(INDIRECT("ｄａｔａ!$"&amp;AN$112&amp;"$"&amp;$B424)),1,0)</f>
        <v>0</v>
      </c>
      <c r="AO424" s="80" cm="1">
        <f t="array" aca="1" ref="AO424" ca="1">IF(ISERROR(INDIRECT("ｄａｔａ!$"&amp;AO$112&amp;"$"&amp;$B424)),1,0)</f>
        <v>0</v>
      </c>
      <c r="AP424" s="80">
        <f ca="1">IF(SUM($AQ422:$AZ422,$AQ424:$AZ424)&gt;0,1,0)</f>
        <v>0</v>
      </c>
      <c r="AQ424" s="80" cm="1">
        <f t="array" aca="1" ref="AQ424" ca="1">IF(ISERROR(INDIRECT("ｄａｔａ!$"&amp;AQ$112&amp;"$"&amp;$B424)),1,0)</f>
        <v>0</v>
      </c>
      <c r="AR424" s="80" cm="1">
        <f t="array" aca="1" ref="AR424" ca="1">IF(ISERROR(INDIRECT("ｄａｔａ!$"&amp;AR$112&amp;"$"&amp;$B424)),1,0)</f>
        <v>0</v>
      </c>
      <c r="AS424" s="80" cm="1">
        <f t="array" aca="1" ref="AS424" ca="1">IF(ISERROR(INDIRECT("ｄａｔａ!$"&amp;AS$112&amp;"$"&amp;$B424)),1,0)</f>
        <v>0</v>
      </c>
      <c r="AT424" s="80" cm="1">
        <f t="array" aca="1" ref="AT424" ca="1">IF(ISERROR(INDIRECT("ｄａｔａ!$"&amp;AT$112&amp;"$"&amp;$B424)),1,0)</f>
        <v>0</v>
      </c>
      <c r="AU424" s="80" cm="1">
        <f t="array" aca="1" ref="AU424" ca="1">IF(ISERROR(INDIRECT("ｄａｔａ!$"&amp;AU$112&amp;"$"&amp;$B424)),1,0)</f>
        <v>0</v>
      </c>
      <c r="AV424" s="80" cm="1">
        <f t="array" aca="1" ref="AV424" ca="1">IF(ISERROR(INDIRECT("ｄａｔａ!$"&amp;AV$112&amp;"$"&amp;$B424)),1,0)</f>
        <v>0</v>
      </c>
      <c r="AW424" s="80" cm="1">
        <f t="array" aca="1" ref="AW424" ca="1">IF(ISERROR(INDIRECT("ｄａｔａ!$"&amp;AW$112&amp;"$"&amp;$B424)),1,0)</f>
        <v>0</v>
      </c>
      <c r="AX424" s="80" cm="1">
        <f t="array" aca="1" ref="AX424" ca="1">IF(ISERROR(INDIRECT("ｄａｔａ!$"&amp;AX$112&amp;"$"&amp;$B424)),1,0)</f>
        <v>0</v>
      </c>
      <c r="AY424" s="80" cm="1">
        <f t="array" aca="1" ref="AY424" ca="1">IF(ISERROR(INDIRECT("ｄａｔａ!$"&amp;AY$112&amp;"$"&amp;$B424)),1,0)</f>
        <v>0</v>
      </c>
      <c r="AZ424" s="80" cm="1">
        <f t="array" aca="1" ref="AZ424" ca="1">IF(ISERROR(INDIRECT("ｄａｔａ!$"&amp;AZ$112&amp;"$"&amp;$B424)),1,0)</f>
        <v>0</v>
      </c>
      <c r="BA424" s="80">
        <f ca="1">IF(SUM($BB422:$BP422,$BB424:$BP424)&gt;0,1,0)</f>
        <v>0</v>
      </c>
      <c r="BB424" s="80" cm="1">
        <f t="array" aca="1" ref="BB424" ca="1">IF(ISERROR(INDIRECT("ｄａｔａ!$"&amp;BB$112&amp;"$"&amp;$B424)),1,0)</f>
        <v>0</v>
      </c>
      <c r="BC424" s="80" cm="1">
        <f t="array" aca="1" ref="BC424" ca="1">IF(ISERROR(INDIRECT("ｄａｔａ!$"&amp;BC$112&amp;"$"&amp;$B424)),1,0)</f>
        <v>0</v>
      </c>
      <c r="BD424" s="80" cm="1">
        <f t="array" aca="1" ref="BD424" ca="1">IF(ISERROR(INDIRECT("ｄａｔａ!$"&amp;BD$112&amp;"$"&amp;$B424)),1,0)</f>
        <v>0</v>
      </c>
      <c r="BE424" s="80" cm="1">
        <f t="array" aca="1" ref="BE424" ca="1">IF(ISERROR(INDIRECT("ｄａｔａ!$"&amp;BE$112&amp;"$"&amp;$B424)),1,0)</f>
        <v>0</v>
      </c>
      <c r="BF424" s="80" cm="1">
        <f t="array" aca="1" ref="BF424" ca="1">IF(ISERROR(INDIRECT("ｄａｔａ!$"&amp;BF$112&amp;"$"&amp;$B424)),1,0)</f>
        <v>0</v>
      </c>
      <c r="BG424" s="80" cm="1">
        <f t="array" aca="1" ref="BG424" ca="1">IF(ISERROR(INDIRECT("ｄａｔａ!$"&amp;BG$112&amp;"$"&amp;$B424)),1,0)</f>
        <v>0</v>
      </c>
      <c r="BH424" s="80" cm="1">
        <f t="array" aca="1" ref="BH424" ca="1">IF(ISERROR(INDIRECT("ｄａｔａ!$"&amp;BH$112&amp;"$"&amp;$B424)),1,0)</f>
        <v>0</v>
      </c>
      <c r="BI424" s="80" cm="1">
        <f t="array" aca="1" ref="BI424" ca="1">IF(ISERROR(INDIRECT("ｄａｔａ!$"&amp;BI$112&amp;"$"&amp;$B424)),1,0)</f>
        <v>0</v>
      </c>
      <c r="BJ424" s="80" cm="1">
        <f t="array" aca="1" ref="BJ424" ca="1">IF(ISERROR(INDIRECT("ｄａｔａ!$"&amp;BJ$112&amp;"$"&amp;$B424)),1,0)</f>
        <v>0</v>
      </c>
      <c r="BK424" s="80" cm="1">
        <f t="array" aca="1" ref="BK424" ca="1">IF(ISERROR(INDIRECT("ｄａｔａ!$"&amp;BK$112&amp;"$"&amp;$B424)),1,0)</f>
        <v>0</v>
      </c>
      <c r="BL424" s="80" cm="1">
        <f t="array" aca="1" ref="BL424" ca="1">IF(ISERROR(INDIRECT("ｄａｔａ!$"&amp;BL$112&amp;"$"&amp;$B424)),1,0)</f>
        <v>0</v>
      </c>
      <c r="BM424" s="80" cm="1">
        <f t="array" aca="1" ref="BM424" ca="1">IF(ISERROR(INDIRECT("ｄａｔａ!$"&amp;BM$112&amp;"$"&amp;$B424)),1,0)</f>
        <v>0</v>
      </c>
      <c r="BN424" s="80" cm="1">
        <f t="array" aca="1" ref="BN424" ca="1">IF(ISERROR(INDIRECT("ｄａｔａ!$"&amp;BN$112&amp;"$"&amp;$B424)),1,0)</f>
        <v>0</v>
      </c>
      <c r="BO424" s="80" cm="1">
        <f t="array" aca="1" ref="BO424" ca="1">IF(ISERROR(INDIRECT("ｄａｔａ!$"&amp;BO$112&amp;"$"&amp;$B424)),1,0)</f>
        <v>0</v>
      </c>
      <c r="BP424" s="80" cm="1">
        <f t="array" aca="1" ref="BP424" ca="1">IF(ISERROR(INDIRECT("ｄａｔａ!$"&amp;BP$112&amp;"$"&amp;$B424)),1,0)</f>
        <v>0</v>
      </c>
    </row>
    <row r="425" spans="1:68" x14ac:dyDescent="0.2">
      <c r="A425" s="80" t="s">
        <v>2396</v>
      </c>
      <c r="B425" s="80">
        <f>VLOOKUP($A425,$A$11:$B$110,2,FALSE)</f>
        <v>85</v>
      </c>
      <c r="C425" s="80" t="s">
        <v>2435</v>
      </c>
      <c r="D425" s="80" cm="1">
        <f t="array" aca="1" ref="D425" ca="1">_xlfn.IFS(D426=1,0,D427=1,0,AND(INDIRECT("ｄａｔａ!$"&amp;D$112&amp;"$"&amp;$B425)&lt;=INDIRECT("kikan!$Q$11"),INDIRECT("ｄａｔａ!$"&amp;D$112&amp;"$"&amp;$B425)&gt;=INDIRECT("kikan!$K$11")),0,TRUE,1)</f>
        <v>0</v>
      </c>
      <c r="F425" s="80">
        <v>0</v>
      </c>
      <c r="G425" s="80">
        <v>0</v>
      </c>
      <c r="H425" s="80">
        <v>0</v>
      </c>
      <c r="I425" s="80" cm="1">
        <f t="array" aca="1" ref="I425" ca="1">_xlfn.IFS(I426=1,0,I427=1,0,INDIRECT("ｄａｔａ!$"&amp;I$112&amp;"$"&amp;$B425)&gt;=INDIRECT("kikan!$I$11"),0,TRUE,1)</f>
        <v>0</v>
      </c>
      <c r="J425" s="80" cm="1">
        <f t="array" aca="1" ref="J425" ca="1">_xlfn.IFS(D428=1,0,I425=1,0,J426=1,0,I427=1,0,J427=1,0,INDIRECT("ｄａｔａ!$"&amp;I$112&amp;"$"&amp;$B425)&gt;INDIRECT("kikan!$I$11"),0,INDIRECT("ｄａｔａ!$"&amp;J$112&amp;"$"&amp;$B425)&gt;=INDIRECT("ｄａｔａ!$"&amp;D$112&amp;"$"&amp;$B425),0,TRUE,1)</f>
        <v>0</v>
      </c>
      <c r="K425" s="80" cm="1">
        <f t="array" aca="1" ref="K425" ca="1">_xlfn.IFS(K426=1,0,K427=1,0,AND(INDIRECT("ｄａｔａ!$"&amp;K$112&amp;"$"&amp;$B426)&gt;0,INDIRECT("ｄａｔａ!$"&amp;K$112&amp;"$"&amp;$B426)&lt;10000),0,TRUE,1)</f>
        <v>0</v>
      </c>
      <c r="L425" s="80" cm="1">
        <f t="array" aca="1" ref="L425" ca="1">_xlfn.IFS(L426=1,0,L427=1,0,INDIRECT("ｄａｔａ!$"&amp;L$112&amp;"$"&amp;$B425)&lt;20000,1,TRUE,0)</f>
        <v>0</v>
      </c>
      <c r="M425" s="80">
        <v>0</v>
      </c>
      <c r="N425" s="80">
        <v>0</v>
      </c>
      <c r="O425" s="80" cm="1">
        <f t="array" aca="1" ref="O425" ca="1">_xlfn.IFS(O428=1,0,INDIRECT("ｄａｔａ!$"&amp;O$112&amp;"$"&amp;$B426)=4,1,TRUE,0)</f>
        <v>0</v>
      </c>
      <c r="P425" s="80" cm="1">
        <f t="array" aca="1" ref="P425" ca="1">_xlfn.IFS(P428=1,0,AND(INDIRECT("ｄａｔａ!$"&amp;P$112&amp;"$"&amp;$B426)&lt;=3,INDIRECT("ｄａｔａ!$"&amp;P$112&amp;"$"&amp;$B426)&gt;0),1,TRUE,0)</f>
        <v>0</v>
      </c>
      <c r="Q425" s="80" cm="1">
        <f t="array" aca="1" ref="Q425" ca="1">_xlfn.IFS(Q428=1,0,INDIRECT("ｄａｔａ!$"&amp;Q$112&amp;"$"&amp;$B425)=1,1,TRUE,0)</f>
        <v>0</v>
      </c>
      <c r="R425" s="80">
        <v>0</v>
      </c>
      <c r="S425" s="80">
        <v>0</v>
      </c>
      <c r="T425" s="80">
        <v>0</v>
      </c>
      <c r="U425" s="80">
        <v>0</v>
      </c>
      <c r="V425" s="80">
        <v>0</v>
      </c>
      <c r="W425" s="80">
        <v>0</v>
      </c>
      <c r="X425" s="80">
        <f ca="1">IF(AND(SUM($Y425:$AO425)=0,17-SUM($Y427:$AO427)&gt;1),1,0)</f>
        <v>0</v>
      </c>
      <c r="Y425" s="80" cm="1">
        <f t="array" aca="1" ref="Y425" ca="1">_xlfn.IFS(Y428=1,0,INDIRECT("ｄａｔａ!$"&amp;Y$112&amp;"$"&amp;$B425)=2,1,TRUE,0)</f>
        <v>0</v>
      </c>
      <c r="Z425" s="80" cm="1">
        <f t="array" aca="1" ref="Z425" ca="1">_xlfn.IFS(Z428=1,0,INDIRECT("ｄａｔａ!$"&amp;Z$112&amp;"$"&amp;$B425)=2,1,TRUE,0)</f>
        <v>0</v>
      </c>
      <c r="AA425" s="80" cm="1">
        <f t="array" aca="1" ref="AA425" ca="1">_xlfn.IFS(AA428=1,0,INDIRECT("ｄａｔａ!$"&amp;AA$112&amp;"$"&amp;$B425)=2,1,TRUE,0)</f>
        <v>0</v>
      </c>
      <c r="AB425" s="80" cm="1">
        <f t="array" aca="1" ref="AB425" ca="1">_xlfn.IFS(AB428=1,0,INDIRECT("ｄａｔａ!$"&amp;AB$112&amp;"$"&amp;$B425)=2,1,TRUE,0)</f>
        <v>0</v>
      </c>
      <c r="AC425" s="80" cm="1">
        <f t="array" aca="1" ref="AC425" ca="1">_xlfn.IFS(AC428=1,0,INDIRECT("ｄａｔａ!$"&amp;AC$112&amp;"$"&amp;$B425)=2,1,TRUE,0)</f>
        <v>0</v>
      </c>
      <c r="AD425" s="80" cm="1">
        <f t="array" aca="1" ref="AD425" ca="1">_xlfn.IFS(AD428=1,0,INDIRECT("ｄａｔａ!$"&amp;AD$112&amp;"$"&amp;$B425)=2,1,TRUE,0)</f>
        <v>0</v>
      </c>
      <c r="AE425" s="80" cm="1">
        <f t="array" aca="1" ref="AE425" ca="1">_xlfn.IFS(AE428=1,0,INDIRECT("ｄａｔａ!$"&amp;AE$112&amp;"$"&amp;$B425)=2,1,TRUE,0)</f>
        <v>0</v>
      </c>
      <c r="AF425" s="80" cm="1">
        <f t="array" aca="1" ref="AF425" ca="1">_xlfn.IFS(AF428=1,0,INDIRECT("ｄａｔａ!$"&amp;AF$112&amp;"$"&amp;$B425)=2,1,TRUE,0)</f>
        <v>0</v>
      </c>
      <c r="AG425" s="80" cm="1">
        <f t="array" aca="1" ref="AG425" ca="1">_xlfn.IFS(AG428=1,0,INDIRECT("ｄａｔａ!$"&amp;AG$112&amp;"$"&amp;$B425)=2,1,TRUE,0)</f>
        <v>0</v>
      </c>
      <c r="AH425" s="80" cm="1">
        <f t="array" aca="1" ref="AH425" ca="1">_xlfn.IFS(AH428=1,0,INDIRECT("ｄａｔａ!$"&amp;AH$112&amp;"$"&amp;$B425)=2,1,TRUE,0)</f>
        <v>0</v>
      </c>
      <c r="AI425" s="80" cm="1">
        <f t="array" aca="1" ref="AI425" ca="1">_xlfn.IFS(AI428=1,0,INDIRECT("ｄａｔａ!$"&amp;AI$112&amp;"$"&amp;$B425)=2,1,TRUE,0)</f>
        <v>0</v>
      </c>
      <c r="AJ425" s="80" cm="1">
        <f t="array" aca="1" ref="AJ425" ca="1">_xlfn.IFS(AJ428=1,0,INDIRECT("ｄａｔａ!$"&amp;AJ$112&amp;"$"&amp;$B425)=2,1,TRUE,0)</f>
        <v>0</v>
      </c>
      <c r="AK425" s="80" cm="1">
        <f t="array" aca="1" ref="AK425" ca="1">_xlfn.IFS(AK428=1,0,INDIRECT("ｄａｔａ!$"&amp;AK$112&amp;"$"&amp;$B425)=2,1,TRUE,0)</f>
        <v>0</v>
      </c>
      <c r="AL425" s="80" cm="1">
        <f t="array" aca="1" ref="AL425" ca="1">_xlfn.IFS(AL428=1,0,INDIRECT("ｄａｔａ!$"&amp;AL$112&amp;"$"&amp;$B425)=2,1,TRUE,0)</f>
        <v>0</v>
      </c>
      <c r="AM425" s="80" cm="1">
        <f t="array" aca="1" ref="AM425" ca="1">_xlfn.IFS(AM428=1,0,INDIRECT("ｄａｔａ!$"&amp;AM$112&amp;"$"&amp;$B425)=2,1,TRUE,0)</f>
        <v>0</v>
      </c>
      <c r="AN425" s="80" cm="1">
        <f t="array" aca="1" ref="AN425" ca="1">_xlfn.IFS(AN428=1,0,INDIRECT("ｄａｔａ!$"&amp;AN$112&amp;"$"&amp;$B425)=2,1,TRUE,0)</f>
        <v>0</v>
      </c>
      <c r="AO425" s="80" cm="1">
        <f t="array" aca="1" ref="AO425" ca="1">_xlfn.IFS(AO428=1,0,INDIRECT("ｄａｔａ!$"&amp;AO$112&amp;"$"&amp;$B425)=2,1,TRUE,0)</f>
        <v>0</v>
      </c>
      <c r="AP425" s="80">
        <f ca="1">IF(AND(SUM($AQ425:$AZ425)=0,10-SUM($AQ427:$AZ427)&gt;1),1,0)</f>
        <v>0</v>
      </c>
      <c r="AQ425" s="80" cm="1">
        <f t="array" aca="1" ref="AQ425" ca="1">_xlfn.IFS(AQ428=1,0,INDIRECT("ｄａｔａ!$"&amp;AQ$112&amp;"$"&amp;$B425)=2,1,TRUE,0)</f>
        <v>0</v>
      </c>
      <c r="AR425" s="80" cm="1">
        <f t="array" aca="1" ref="AR425" ca="1">_xlfn.IFS(AR428=1,0,INDIRECT("ｄａｔａ!$"&amp;AR$112&amp;"$"&amp;$B425)=2,1,TRUE,0)</f>
        <v>0</v>
      </c>
      <c r="AS425" s="80" cm="1">
        <f t="array" aca="1" ref="AS425" ca="1">_xlfn.IFS(AS428=1,0,INDIRECT("ｄａｔａ!$"&amp;AS$112&amp;"$"&amp;$B425)=2,1,TRUE,0)</f>
        <v>0</v>
      </c>
      <c r="AT425" s="80" cm="1">
        <f t="array" aca="1" ref="AT425" ca="1">_xlfn.IFS(AT428=1,0,INDIRECT("ｄａｔａ!$"&amp;AT$112&amp;"$"&amp;$B425)=2,1,TRUE,0)</f>
        <v>0</v>
      </c>
      <c r="AU425" s="80" cm="1">
        <f t="array" aca="1" ref="AU425" ca="1">_xlfn.IFS(AU428=1,0,INDIRECT("ｄａｔａ!$"&amp;AU$112&amp;"$"&amp;$B425)=2,1,TRUE,0)</f>
        <v>0</v>
      </c>
      <c r="AV425" s="80" cm="1">
        <f t="array" aca="1" ref="AV425" ca="1">_xlfn.IFS(AV428=1,0,INDIRECT("ｄａｔａ!$"&amp;AV$112&amp;"$"&amp;$B425)=2,1,TRUE,0)</f>
        <v>0</v>
      </c>
      <c r="AW425" s="80" cm="1">
        <f t="array" aca="1" ref="AW425" ca="1">_xlfn.IFS(AW428=1,0,INDIRECT("ｄａｔａ!$"&amp;AW$112&amp;"$"&amp;$B425)=2,1,TRUE,0)</f>
        <v>0</v>
      </c>
      <c r="AX425" s="80" cm="1">
        <f t="array" aca="1" ref="AX425" ca="1">_xlfn.IFS(AX428=1,0,INDIRECT("ｄａｔａ!$"&amp;AX$112&amp;"$"&amp;$B425)=2,1,TRUE,0)</f>
        <v>0</v>
      </c>
      <c r="AY425" s="80" cm="1">
        <f t="array" aca="1" ref="AY425" ca="1">_xlfn.IFS(AY428=1,0,INDIRECT("ｄａｔａ!$"&amp;AY$112&amp;"$"&amp;$B425)=2,1,TRUE,0)</f>
        <v>0</v>
      </c>
      <c r="AZ425" s="80" cm="1">
        <f t="array" aca="1" ref="AZ425" ca="1">_xlfn.IFS(AZ428=1,0,INDIRECT("ｄａｔａ!$"&amp;AZ$112&amp;"$"&amp;$B425)=2,1,TRUE,0)</f>
        <v>0</v>
      </c>
      <c r="BA425" s="80">
        <f ca="1">IF(AND(SUM($BB425:$BP425)=0,15-SUM($BB427:$BP427)&gt;1),1,0)</f>
        <v>0</v>
      </c>
      <c r="BB425" s="80" cm="1">
        <f t="array" aca="1" ref="BB425" ca="1">_xlfn.IFS(BB428=1,0,INDIRECT("ｄａｔａ!$"&amp;BB$112&amp;"$"&amp;$B425)=2,1,TRUE,0)</f>
        <v>0</v>
      </c>
      <c r="BC425" s="80" cm="1">
        <f t="array" aca="1" ref="BC425" ca="1">_xlfn.IFS(BC428=1,0,INDIRECT("ｄａｔａ!$"&amp;BC$112&amp;"$"&amp;$B425)=2,1,TRUE,0)</f>
        <v>0</v>
      </c>
      <c r="BD425" s="80" cm="1">
        <f t="array" aca="1" ref="BD425" ca="1">_xlfn.IFS(BD428=1,0,INDIRECT("ｄａｔａ!$"&amp;BD$112&amp;"$"&amp;$B425)=2,1,TRUE,0)</f>
        <v>0</v>
      </c>
      <c r="BE425" s="80" cm="1">
        <f t="array" aca="1" ref="BE425" ca="1">_xlfn.IFS(BE428=1,0,INDIRECT("ｄａｔａ!$"&amp;BE$112&amp;"$"&amp;$B425)=2,1,TRUE,0)</f>
        <v>0</v>
      </c>
      <c r="BF425" s="80" cm="1">
        <f t="array" aca="1" ref="BF425" ca="1">_xlfn.IFS(BF428=1,0,INDIRECT("ｄａｔａ!$"&amp;BF$112&amp;"$"&amp;$B425)=2,1,TRUE,0)</f>
        <v>0</v>
      </c>
      <c r="BG425" s="80" cm="1">
        <f t="array" aca="1" ref="BG425" ca="1">_xlfn.IFS(BG428=1,0,INDIRECT("ｄａｔａ!$"&amp;BG$112&amp;"$"&amp;$B425)=2,1,TRUE,0)</f>
        <v>0</v>
      </c>
      <c r="BH425" s="80" cm="1">
        <f t="array" aca="1" ref="BH425" ca="1">_xlfn.IFS(BH428=1,0,INDIRECT("ｄａｔａ!$"&amp;BH$112&amp;"$"&amp;$B425)=2,1,TRUE,0)</f>
        <v>0</v>
      </c>
      <c r="BI425" s="80" cm="1">
        <f t="array" aca="1" ref="BI425" ca="1">_xlfn.IFS(BI428=1,0,INDIRECT("ｄａｔａ!$"&amp;BI$112&amp;"$"&amp;$B425)=2,1,TRUE,0)</f>
        <v>0</v>
      </c>
      <c r="BJ425" s="80" cm="1">
        <f t="array" aca="1" ref="BJ425" ca="1">_xlfn.IFS(BJ428=1,0,INDIRECT("ｄａｔａ!$"&amp;BJ$112&amp;"$"&amp;$B425)=2,1,TRUE,0)</f>
        <v>0</v>
      </c>
      <c r="BK425" s="80" cm="1">
        <f t="array" aca="1" ref="BK425" ca="1">_xlfn.IFS(BK428=1,0,INDIRECT("ｄａｔａ!$"&amp;BK$112&amp;"$"&amp;$B425)=2,1,TRUE,0)</f>
        <v>0</v>
      </c>
      <c r="BL425" s="80" cm="1">
        <f t="array" aca="1" ref="BL425" ca="1">_xlfn.IFS(BL428=1,0,INDIRECT("ｄａｔａ!$"&amp;BL$112&amp;"$"&amp;$B425)=2,1,TRUE,0)</f>
        <v>0</v>
      </c>
      <c r="BM425" s="80" cm="1">
        <f t="array" aca="1" ref="BM425" ca="1">_xlfn.IFS(BM428=1,0,INDIRECT("ｄａｔａ!$"&amp;BM$112&amp;"$"&amp;$B425)=2,1,TRUE,0)</f>
        <v>0</v>
      </c>
      <c r="BN425" s="80" cm="1">
        <f t="array" aca="1" ref="BN425" ca="1">_xlfn.IFS(BN428=1,0,INDIRECT("ｄａｔａ!$"&amp;BN$112&amp;"$"&amp;$B425)=2,1,TRUE,0)</f>
        <v>0</v>
      </c>
      <c r="BO425" s="80" cm="1">
        <f t="array" aca="1" ref="BO425" ca="1">_xlfn.IFS(BO428=1,0,INDIRECT("ｄａｔａ!$"&amp;BO$112&amp;"$"&amp;$B425)=2,1,TRUE,0)</f>
        <v>0</v>
      </c>
      <c r="BP425" s="80" cm="1">
        <f t="array" aca="1" ref="BP425" ca="1">_xlfn.IFS(BP428=1,0,INDIRECT("ｄａｔａ!$"&amp;BP$112&amp;"$"&amp;$B425)=2,1,TRUE,0)</f>
        <v>0</v>
      </c>
    </row>
    <row r="426" spans="1:68" x14ac:dyDescent="0.2">
      <c r="B426" s="80">
        <f>VLOOKUP($A425,$A$11:$B$110,2,FALSE)</f>
        <v>85</v>
      </c>
      <c r="C426" s="80" t="s">
        <v>2437</v>
      </c>
      <c r="D426" s="80" cm="1">
        <f t="array" aca="1" ref="D426" ca="1">_xlfn.IFS(D427=1,0,AND(ISNUMBER(INDIRECT("ｄａｔａ!$"&amp;D$112&amp;"$"&amp;$B426)),INDIRECT("ｄａｔａ!$"&amp;D$112&amp;"$"&amp;$B426)&lt;=12,INDIRECT("ｄａｔａ!$"&amp;D$112&amp;"$"&amp;$B426)&gt;=1),0,TRUE,1)</f>
        <v>1</v>
      </c>
      <c r="F426" s="80">
        <v>0</v>
      </c>
      <c r="G426" s="80">
        <v>0</v>
      </c>
      <c r="H426" s="80">
        <v>0</v>
      </c>
      <c r="I426" s="80" cm="1">
        <f t="array" aca="1" ref="I426" ca="1">_xlfn.IFS(I427=1,0,AND(ISNUMBER(INDIRECT("ｄａｔａ!$"&amp;I$112&amp;"$"&amp;$B426)),LEN(INDIRECT("ｄａｔａ!$"&amp;I$112&amp;"$"&amp;$B426))=4),0,TRUE,1)</f>
        <v>0</v>
      </c>
      <c r="J426" s="80" cm="1">
        <f t="array" aca="1" ref="J426" ca="1">_xlfn.IFS(J427=1,0,AND(ISNUMBER(INDIRECT("ｄａｔａ!$"&amp;J$112&amp;"$"&amp;$B426)),INDIRECT("ｄａｔａ!$"&amp;J$112&amp;"$"&amp;$B426)&lt;=12,INDIRECT("ｄａｔａ!$"&amp;J$112&amp;"$"&amp;$B426)&gt;=1),0,TRUE,1)</f>
        <v>0</v>
      </c>
      <c r="K426" s="80" cm="1">
        <f t="array" aca="1" ref="K426" ca="1">_xlfn.IFS(K427=1,0,ISNUMBER(INDIRECT("ｄａｔａ!$"&amp;K$112&amp;"$"&amp;$B426)),0,TRUE,1)</f>
        <v>0</v>
      </c>
      <c r="L426" s="80" cm="1">
        <f t="array" aca="1" ref="L426" ca="1">_xlfn.IFS(L427=1,0,AND(ISNUMBER(INDIRECT("ｄａｔａ!$"&amp;L$112&amp;"$"&amp;$B426)),INDIRECT("ｄａｔａ!$"&amp;L$112&amp;"$"&amp;$B426)&gt;0),0,TRUE,1)</f>
        <v>0</v>
      </c>
      <c r="M426" s="80" cm="1">
        <f t="array" aca="1" ref="M426" ca="1">_xlfn.IFS(M427=1,0,AND(INDIRECT("ｄａｔａ!$"&amp;M$112&amp;"$"&amp;$B426)&lt;=5,INDIRECT("ｄａｔａ!$"&amp;M$112&amp;"$"&amp;$B426)&gt;0),0,TRUE,1)</f>
        <v>0</v>
      </c>
      <c r="N426" s="80" cm="1">
        <f t="array" aca="1" ref="N426" ca="1">_xlfn.IFS(N427=1,0,AND(INDIRECT("ｄａｔａ!$"&amp;N$112&amp;"$"&amp;$B426)&lt;=2,INDIRECT("ｄａｔａ!$"&amp;N$112&amp;"$"&amp;$B426)&gt;0),0,TRUE,1)</f>
        <v>0</v>
      </c>
      <c r="O426" s="80" cm="1">
        <f t="array" aca="1" ref="O426" ca="1">_xlfn.IFS(O427=1,0,AND(INDIRECT("ｄａｔａ!$"&amp;O$112&amp;"$"&amp;$B426)&lt;=4,INDIRECT("ｄａｔａ!$"&amp;O$112&amp;"$"&amp;$B426)&gt;0),0,TRUE,1)</f>
        <v>0</v>
      </c>
      <c r="P426" s="80" cm="1">
        <f t="array" aca="1" ref="P426" ca="1">_xlfn.IFS(P427=1,0,AND(INDIRECT("ｄａｔａ!$"&amp;P$112&amp;"$"&amp;$B426)&lt;=3,INDIRECT("ｄａｔａ!$"&amp;P$112&amp;"$"&amp;$B426)&gt;0),0,TRUE,1)</f>
        <v>0</v>
      </c>
      <c r="Q426" s="80" cm="1">
        <f t="array" aca="1" ref="Q426" ca="1">_xlfn.IFS(Q427=1,0,AND(INDIRECT("ｄａｔａ!$"&amp;Q$112&amp;"$"&amp;$B426)&lt;=2,INDIRECT("ｄａｔａ!$"&amp;Q$112&amp;"$"&amp;$B426)&gt;0),0,TRUE,1)</f>
        <v>0</v>
      </c>
      <c r="R426" s="80" cm="1">
        <f t="array" aca="1" ref="R426" ca="1">_xlfn.IFS(R427=1,0,AND(INDIRECT("ｄａｔａ!$"&amp;R$112&amp;"$"&amp;$B426)&lt;=10,INDIRECT("ｄａｔａ!$"&amp;R$112&amp;"$"&amp;$B426)&gt;0),0,TRUE,1)</f>
        <v>0</v>
      </c>
      <c r="S426" s="80" cm="1">
        <f t="array" aca="1" ref="S426" ca="1">_xlfn.IFS(S427=1,0,AND(INDIRECT("ｄａｔａ!$"&amp;S$112&amp;"$"&amp;$B426)&lt;=5,INDIRECT("ｄａｔａ!$"&amp;S$112&amp;"$"&amp;$B426)&gt;0),0,TRUE,1)</f>
        <v>0</v>
      </c>
      <c r="T426" s="80" cm="1">
        <f t="array" aca="1" ref="T426" ca="1">_xlfn.IFS(T427=1,0,AND(INDIRECT("ｄａｔａ!$"&amp;T$112&amp;"$"&amp;$B426)&lt;=9,INDIRECT("ｄａｔａ!$"&amp;T$112&amp;"$"&amp;$B426)&gt;0),0,TRUE,1)</f>
        <v>0</v>
      </c>
      <c r="U426" s="80" cm="1">
        <f t="array" aca="1" ref="U426" ca="1">_xlfn.IFS(U427=1,0,ISNUMBER(INDIRECT("ｄａｔａ!$"&amp;U$112&amp;"$"&amp;$B426)),0,TRUE,1)</f>
        <v>0</v>
      </c>
      <c r="V426" s="80" cm="1">
        <f t="array" aca="1" ref="V426" ca="1">_xlfn.IFS(V427=1,0,AND(INDIRECT("ｄａｔａ!$"&amp;V$112&amp;"$"&amp;$B426)&lt;=4,INDIRECT("ｄａｔａ!$"&amp;V$112&amp;"$"&amp;$B426)&gt;0),0,TRUE,1)</f>
        <v>0</v>
      </c>
      <c r="W426" s="80" cm="1">
        <f t="array" aca="1" ref="W426" ca="1">_xlfn.IFS(W427=1,0,AND(INDIRECT("ｄａｔａ!$"&amp;W$112&amp;"$"&amp;$B426)&lt;=2,INDIRECT("ｄａｔａ!$"&amp;W$112&amp;"$"&amp;$B426)&gt;0),0,TRUE,1)</f>
        <v>0</v>
      </c>
      <c r="X426" s="80">
        <f ca="1">IF(SUM($Y425:$AO425)&gt;1,1,0)</f>
        <v>0</v>
      </c>
      <c r="Y426" s="80" cm="1">
        <f t="array" aca="1" ref="Y426" ca="1">_xlfn.IFS(Y428=1,0,Y427=1,0,AND(INDIRECT("ｄａｔａ!$"&amp;Y$112&amp;"$"&amp;$B426)&lt;=2,INDIRECT("ｄａｔａ!$"&amp;Y$112&amp;"$"&amp;$B426)&gt;0),0,TRUE,1)</f>
        <v>0</v>
      </c>
      <c r="Z426" s="80" cm="1">
        <f t="array" aca="1" ref="Z426" ca="1">_xlfn.IFS(Z428=1,0,Z427=1,0,AND(INDIRECT("ｄａｔａ!$"&amp;Z$112&amp;"$"&amp;$B426)&lt;=2,INDIRECT("ｄａｔａ!$"&amp;Z$112&amp;"$"&amp;$B426)&gt;0),0,TRUE,1)</f>
        <v>0</v>
      </c>
      <c r="AA426" s="80" cm="1">
        <f t="array" aca="1" ref="AA426" ca="1">_xlfn.IFS(AA428=1,0,AA427=1,0,AND(INDIRECT("ｄａｔａ!$"&amp;AA$112&amp;"$"&amp;$B426)&lt;=2,INDIRECT("ｄａｔａ!$"&amp;AA$112&amp;"$"&amp;$B426)&gt;0),0,TRUE,1)</f>
        <v>0</v>
      </c>
      <c r="AB426" s="80" cm="1">
        <f t="array" aca="1" ref="AB426" ca="1">_xlfn.IFS(AB428=1,0,AB427=1,0,AND(INDIRECT("ｄａｔａ!$"&amp;AB$112&amp;"$"&amp;$B426)&lt;=2,INDIRECT("ｄａｔａ!$"&amp;AB$112&amp;"$"&amp;$B426)&gt;0),0,TRUE,1)</f>
        <v>0</v>
      </c>
      <c r="AC426" s="80" cm="1">
        <f t="array" aca="1" ref="AC426" ca="1">_xlfn.IFS(AC428=1,0,AC427=1,0,AND(INDIRECT("ｄａｔａ!$"&amp;AC$112&amp;"$"&amp;$B426)&lt;=2,INDIRECT("ｄａｔａ!$"&amp;AC$112&amp;"$"&amp;$B426)&gt;0),0,TRUE,1)</f>
        <v>0</v>
      </c>
      <c r="AD426" s="80" cm="1">
        <f t="array" aca="1" ref="AD426" ca="1">_xlfn.IFS(AD428=1,0,AD427=1,0,AND(INDIRECT("ｄａｔａ!$"&amp;AD$112&amp;"$"&amp;$B426)&lt;=2,INDIRECT("ｄａｔａ!$"&amp;AD$112&amp;"$"&amp;$B426)&gt;0),0,TRUE,1)</f>
        <v>0</v>
      </c>
      <c r="AE426" s="80" cm="1">
        <f t="array" aca="1" ref="AE426" ca="1">_xlfn.IFS(AE428=1,0,AE427=1,0,AND(INDIRECT("ｄａｔａ!$"&amp;AE$112&amp;"$"&amp;$B426)&lt;=2,INDIRECT("ｄａｔａ!$"&amp;AE$112&amp;"$"&amp;$B426)&gt;0),0,TRUE,1)</f>
        <v>0</v>
      </c>
      <c r="AF426" s="80" cm="1">
        <f t="array" aca="1" ref="AF426" ca="1">_xlfn.IFS(AF428=1,0,AF427=1,0,AND(INDIRECT("ｄａｔａ!$"&amp;AF$112&amp;"$"&amp;$B426)&lt;=2,INDIRECT("ｄａｔａ!$"&amp;AF$112&amp;"$"&amp;$B426)&gt;0),0,TRUE,1)</f>
        <v>0</v>
      </c>
      <c r="AG426" s="80" cm="1">
        <f t="array" aca="1" ref="AG426" ca="1">_xlfn.IFS(AG428=1,0,AG427=1,0,AND(INDIRECT("ｄａｔａ!$"&amp;AG$112&amp;"$"&amp;$B426)&lt;=2,INDIRECT("ｄａｔａ!$"&amp;AG$112&amp;"$"&amp;$B426)&gt;0),0,TRUE,1)</f>
        <v>0</v>
      </c>
      <c r="AH426" s="80" cm="1">
        <f t="array" aca="1" ref="AH426" ca="1">_xlfn.IFS(AH428=1,0,AH427=1,0,AND(INDIRECT("ｄａｔａ!$"&amp;AH$112&amp;"$"&amp;$B426)&lt;=2,INDIRECT("ｄａｔａ!$"&amp;AH$112&amp;"$"&amp;$B426)&gt;0),0,TRUE,1)</f>
        <v>0</v>
      </c>
      <c r="AI426" s="80" cm="1">
        <f t="array" aca="1" ref="AI426" ca="1">_xlfn.IFS(AI428=1,0,AI427=1,0,AND(INDIRECT("ｄａｔａ!$"&amp;AI$112&amp;"$"&amp;$B426)&lt;=2,INDIRECT("ｄａｔａ!$"&amp;AI$112&amp;"$"&amp;$B426)&gt;0),0,TRUE,1)</f>
        <v>0</v>
      </c>
      <c r="AJ426" s="80" cm="1">
        <f t="array" aca="1" ref="AJ426" ca="1">_xlfn.IFS(AJ428=1,0,AJ427=1,0,AND(INDIRECT("ｄａｔａ!$"&amp;AJ$112&amp;"$"&amp;$B426)&lt;=2,INDIRECT("ｄａｔａ!$"&amp;AJ$112&amp;"$"&amp;$B426)&gt;0),0,TRUE,1)</f>
        <v>0</v>
      </c>
      <c r="AK426" s="80" cm="1">
        <f t="array" aca="1" ref="AK426" ca="1">_xlfn.IFS(AK428=1,0,AK427=1,0,AND(INDIRECT("ｄａｔａ!$"&amp;AK$112&amp;"$"&amp;$B426)&lt;=2,INDIRECT("ｄａｔａ!$"&amp;AK$112&amp;"$"&amp;$B426)&gt;0),0,TRUE,1)</f>
        <v>0</v>
      </c>
      <c r="AL426" s="80" cm="1">
        <f t="array" aca="1" ref="AL426" ca="1">_xlfn.IFS(AL428=1,0,AL427=1,0,AND(INDIRECT("ｄａｔａ!$"&amp;AL$112&amp;"$"&amp;$B426)&lt;=2,INDIRECT("ｄａｔａ!$"&amp;AL$112&amp;"$"&amp;$B426)&gt;0),0,TRUE,1)</f>
        <v>0</v>
      </c>
      <c r="AM426" s="80" cm="1">
        <f t="array" aca="1" ref="AM426" ca="1">_xlfn.IFS(AM428=1,0,AM427=1,0,AND(INDIRECT("ｄａｔａ!$"&amp;AM$112&amp;"$"&amp;$B426)&lt;=2,INDIRECT("ｄａｔａ!$"&amp;AM$112&amp;"$"&amp;$B426)&gt;0),0,TRUE,1)</f>
        <v>0</v>
      </c>
      <c r="AN426" s="80" cm="1">
        <f t="array" aca="1" ref="AN426" ca="1">_xlfn.IFS(AN428=1,0,AN427=1,0,AND(INDIRECT("ｄａｔａ!$"&amp;AN$112&amp;"$"&amp;$B426)&lt;=2,INDIRECT("ｄａｔａ!$"&amp;AN$112&amp;"$"&amp;$B426)&gt;0),0,TRUE,1)</f>
        <v>0</v>
      </c>
      <c r="AO426" s="80" cm="1">
        <f t="array" aca="1" ref="AO426" ca="1">_xlfn.IFS(AO428=1,0,AO427=1,0,AND(INDIRECT("ｄａｔａ!$"&amp;AO$112&amp;"$"&amp;$B426)&lt;=2,INDIRECT("ｄａｔａ!$"&amp;AO$112&amp;"$"&amp;$B426)&gt;0),0,TRUE,1)</f>
        <v>0</v>
      </c>
      <c r="AP426" s="80">
        <f ca="1">IF(SUM($AQ425:$AZ425)&gt;1,1,0)</f>
        <v>0</v>
      </c>
      <c r="AQ426" s="80" cm="1">
        <f t="array" aca="1" ref="AQ426" ca="1">_xlfn.IFS(AQ428=1,0,AQ427=1,0,AND(INDIRECT("ｄａｔａ!$"&amp;AQ$112&amp;"$"&amp;$B426)&lt;=2,INDIRECT("ｄａｔａ!$"&amp;AQ$112&amp;"$"&amp;$B426)&gt;0),0,TRUE,1)</f>
        <v>0</v>
      </c>
      <c r="AR426" s="80" cm="1">
        <f t="array" aca="1" ref="AR426" ca="1">_xlfn.IFS(AR428=1,0,AR427=1,0,AND(INDIRECT("ｄａｔａ!$"&amp;AR$112&amp;"$"&amp;$B426)&lt;=2,INDIRECT("ｄａｔａ!$"&amp;AR$112&amp;"$"&amp;$B426)&gt;0),0,TRUE,1)</f>
        <v>0</v>
      </c>
      <c r="AS426" s="80" cm="1">
        <f t="array" aca="1" ref="AS426" ca="1">_xlfn.IFS(AS428=1,0,AS427=1,0,AND(INDIRECT("ｄａｔａ!$"&amp;AS$112&amp;"$"&amp;$B426)&lt;=2,INDIRECT("ｄａｔａ!$"&amp;AS$112&amp;"$"&amp;$B426)&gt;0),0,TRUE,1)</f>
        <v>0</v>
      </c>
      <c r="AT426" s="80" cm="1">
        <f t="array" aca="1" ref="AT426" ca="1">_xlfn.IFS(AT428=1,0,AT427=1,0,AND(INDIRECT("ｄａｔａ!$"&amp;AT$112&amp;"$"&amp;$B426)&lt;=2,INDIRECT("ｄａｔａ!$"&amp;AT$112&amp;"$"&amp;$B426)&gt;0),0,TRUE,1)</f>
        <v>0</v>
      </c>
      <c r="AU426" s="80" cm="1">
        <f t="array" aca="1" ref="AU426" ca="1">_xlfn.IFS(AU428=1,0,AU427=1,0,AND(INDIRECT("ｄａｔａ!$"&amp;AU$112&amp;"$"&amp;$B426)&lt;=2,INDIRECT("ｄａｔａ!$"&amp;AU$112&amp;"$"&amp;$B426)&gt;0),0,TRUE,1)</f>
        <v>0</v>
      </c>
      <c r="AV426" s="80" cm="1">
        <f t="array" aca="1" ref="AV426" ca="1">_xlfn.IFS(AV428=1,0,AV427=1,0,AND(INDIRECT("ｄａｔａ!$"&amp;AV$112&amp;"$"&amp;$B426)&lt;=2,INDIRECT("ｄａｔａ!$"&amp;AV$112&amp;"$"&amp;$B426)&gt;0),0,TRUE,1)</f>
        <v>0</v>
      </c>
      <c r="AW426" s="80" cm="1">
        <f t="array" aca="1" ref="AW426" ca="1">_xlfn.IFS(AW428=1,0,AW427=1,0,AND(INDIRECT("ｄａｔａ!$"&amp;AW$112&amp;"$"&amp;$B426)&lt;=2,INDIRECT("ｄａｔａ!$"&amp;AW$112&amp;"$"&amp;$B426)&gt;0),0,TRUE,1)</f>
        <v>0</v>
      </c>
      <c r="AX426" s="80" cm="1">
        <f t="array" aca="1" ref="AX426" ca="1">_xlfn.IFS(AX428=1,0,AX427=1,0,AND(INDIRECT("ｄａｔａ!$"&amp;AX$112&amp;"$"&amp;$B426)&lt;=2,INDIRECT("ｄａｔａ!$"&amp;AX$112&amp;"$"&amp;$B426)&gt;0),0,TRUE,1)</f>
        <v>0</v>
      </c>
      <c r="AY426" s="80" cm="1">
        <f t="array" aca="1" ref="AY426" ca="1">_xlfn.IFS(AY428=1,0,AY427=1,0,AND(INDIRECT("ｄａｔａ!$"&amp;AY$112&amp;"$"&amp;$B426)&lt;=2,INDIRECT("ｄａｔａ!$"&amp;AY$112&amp;"$"&amp;$B426)&gt;0),0,TRUE,1)</f>
        <v>0</v>
      </c>
      <c r="AZ426" s="80" cm="1">
        <f t="array" aca="1" ref="AZ426" ca="1">_xlfn.IFS(AZ428=1,0,AZ427=1,0,AND(INDIRECT("ｄａｔａ!$"&amp;AZ$112&amp;"$"&amp;$B426)&lt;=2,INDIRECT("ｄａｔａ!$"&amp;AZ$112&amp;"$"&amp;$B426)&gt;0),0,TRUE,1)</f>
        <v>0</v>
      </c>
      <c r="BA426" s="80">
        <f ca="1">IF(SUM($BB425:$BP425)&gt;1,1,0)</f>
        <v>0</v>
      </c>
      <c r="BB426" s="80" cm="1">
        <f t="array" aca="1" ref="BB426" ca="1">_xlfn.IFS(BB428=1,0,BB427=1,0,AND(INDIRECT("ｄａｔａ!$"&amp;BB$112&amp;"$"&amp;$B426)&lt;=2,INDIRECT("ｄａｔａ!$"&amp;BB$112&amp;"$"&amp;$B426)&gt;0),0,TRUE,1)</f>
        <v>0</v>
      </c>
      <c r="BC426" s="80" cm="1">
        <f t="array" aca="1" ref="BC426" ca="1">_xlfn.IFS(BC428=1,0,BC427=1,0,AND(INDIRECT("ｄａｔａ!$"&amp;BC$112&amp;"$"&amp;$B426)&lt;=2,INDIRECT("ｄａｔａ!$"&amp;BC$112&amp;"$"&amp;$B426)&gt;0),0,TRUE,1)</f>
        <v>0</v>
      </c>
      <c r="BD426" s="80" cm="1">
        <f t="array" aca="1" ref="BD426" ca="1">_xlfn.IFS(BD428=1,0,BD427=1,0,AND(INDIRECT("ｄａｔａ!$"&amp;BD$112&amp;"$"&amp;$B426)&lt;=2,INDIRECT("ｄａｔａ!$"&amp;BD$112&amp;"$"&amp;$B426)&gt;0),0,TRUE,1)</f>
        <v>0</v>
      </c>
      <c r="BE426" s="80" cm="1">
        <f t="array" aca="1" ref="BE426" ca="1">_xlfn.IFS(BE428=1,0,BE427=1,0,AND(INDIRECT("ｄａｔａ!$"&amp;BE$112&amp;"$"&amp;$B426)&lt;=2,INDIRECT("ｄａｔａ!$"&amp;BE$112&amp;"$"&amp;$B426)&gt;0),0,TRUE,1)</f>
        <v>0</v>
      </c>
      <c r="BF426" s="80" cm="1">
        <f t="array" aca="1" ref="BF426" ca="1">_xlfn.IFS(BF428=1,0,BF427=1,0,AND(INDIRECT("ｄａｔａ!$"&amp;BF$112&amp;"$"&amp;$B426)&lt;=2,INDIRECT("ｄａｔａ!$"&amp;BF$112&amp;"$"&amp;$B426)&gt;0),0,TRUE,1)</f>
        <v>0</v>
      </c>
      <c r="BG426" s="80" cm="1">
        <f t="array" aca="1" ref="BG426" ca="1">_xlfn.IFS(BG428=1,0,BG427=1,0,AND(INDIRECT("ｄａｔａ!$"&amp;BG$112&amp;"$"&amp;$B426)&lt;=2,INDIRECT("ｄａｔａ!$"&amp;BG$112&amp;"$"&amp;$B426)&gt;0),0,TRUE,1)</f>
        <v>0</v>
      </c>
      <c r="BH426" s="80" cm="1">
        <f t="array" aca="1" ref="BH426" ca="1">_xlfn.IFS(BH428=1,0,BH427=1,0,AND(INDIRECT("ｄａｔａ!$"&amp;BH$112&amp;"$"&amp;$B426)&lt;=2,INDIRECT("ｄａｔａ!$"&amp;BH$112&amp;"$"&amp;$B426)&gt;0),0,TRUE,1)</f>
        <v>0</v>
      </c>
      <c r="BI426" s="80" cm="1">
        <f t="array" aca="1" ref="BI426" ca="1">_xlfn.IFS(BI428=1,0,BI427=1,0,AND(INDIRECT("ｄａｔａ!$"&amp;BI$112&amp;"$"&amp;$B426)&lt;=2,INDIRECT("ｄａｔａ!$"&amp;BI$112&amp;"$"&amp;$B426)&gt;0),0,TRUE,1)</f>
        <v>0</v>
      </c>
      <c r="BJ426" s="80" cm="1">
        <f t="array" aca="1" ref="BJ426" ca="1">_xlfn.IFS(BJ428=1,0,BJ427=1,0,AND(INDIRECT("ｄａｔａ!$"&amp;BJ$112&amp;"$"&amp;$B426)&lt;=2,INDIRECT("ｄａｔａ!$"&amp;BJ$112&amp;"$"&amp;$B426)&gt;0),0,TRUE,1)</f>
        <v>0</v>
      </c>
      <c r="BK426" s="80" cm="1">
        <f t="array" aca="1" ref="BK426" ca="1">_xlfn.IFS(BK428=1,0,BK427=1,0,AND(INDIRECT("ｄａｔａ!$"&amp;BK$112&amp;"$"&amp;$B426)&lt;=2,INDIRECT("ｄａｔａ!$"&amp;BK$112&amp;"$"&amp;$B426)&gt;0),0,TRUE,1)</f>
        <v>0</v>
      </c>
      <c r="BL426" s="80" cm="1">
        <f t="array" aca="1" ref="BL426" ca="1">_xlfn.IFS(BL428=1,0,BL427=1,0,AND(INDIRECT("ｄａｔａ!$"&amp;BL$112&amp;"$"&amp;$B426)&lt;=2,INDIRECT("ｄａｔａ!$"&amp;BL$112&amp;"$"&amp;$B426)&gt;0),0,TRUE,1)</f>
        <v>0</v>
      </c>
      <c r="BM426" s="80" cm="1">
        <f t="array" aca="1" ref="BM426" ca="1">_xlfn.IFS(BM428=1,0,BM427=1,0,AND(INDIRECT("ｄａｔａ!$"&amp;BM$112&amp;"$"&amp;$B426)&lt;=2,INDIRECT("ｄａｔａ!$"&amp;BM$112&amp;"$"&amp;$B426)&gt;0),0,TRUE,1)</f>
        <v>0</v>
      </c>
      <c r="BN426" s="80" cm="1">
        <f t="array" aca="1" ref="BN426" ca="1">_xlfn.IFS(BN428=1,0,BN427=1,0,AND(INDIRECT("ｄａｔａ!$"&amp;BN$112&amp;"$"&amp;$B426)&lt;=2,INDIRECT("ｄａｔａ!$"&amp;BN$112&amp;"$"&amp;$B426)&gt;0),0,TRUE,1)</f>
        <v>0</v>
      </c>
      <c r="BO426" s="80" cm="1">
        <f t="array" aca="1" ref="BO426" ca="1">_xlfn.IFS(BO428=1,0,BO427=1,0,AND(INDIRECT("ｄａｔａ!$"&amp;BO$112&amp;"$"&amp;$B426)&lt;=2,INDIRECT("ｄａｔａ!$"&amp;BO$112&amp;"$"&amp;$B426)&gt;0),0,TRUE,1)</f>
        <v>0</v>
      </c>
      <c r="BP426" s="80" cm="1">
        <f t="array" aca="1" ref="BP426" ca="1">_xlfn.IFS(BP428=1,0,BP427=1,0,AND(INDIRECT("ｄａｔａ!$"&amp;BP$112&amp;"$"&amp;$B426)&lt;=2,INDIRECT("ｄａｔａ!$"&amp;BP$112&amp;"$"&amp;$B426)&gt;0),0,TRUE,1)</f>
        <v>0</v>
      </c>
    </row>
    <row r="427" spans="1:68" x14ac:dyDescent="0.2">
      <c r="B427" s="80">
        <f>VLOOKUP($A425,$A$11:$B$110,2,FALSE)</f>
        <v>85</v>
      </c>
      <c r="C427" s="80" t="s">
        <v>2425</v>
      </c>
      <c r="D427" s="80" cm="1">
        <f t="array" aca="1" ref="D427" ca="1">_xlfn.IFS(D428=1,0,TRIM(INDIRECT("ｄａｔａ!$"&amp;D$112&amp;"$"&amp;$B427))="",1,TRIM(INDIRECT("ｄａｔａ!$"&amp;D$112&amp;"$"&amp;$B427))&lt;&gt;"",0)</f>
        <v>0</v>
      </c>
      <c r="F427" s="80" cm="1">
        <f t="array" aca="1" ref="F427" ca="1">_xlfn.IFS(F428=1,0,TRIM(INDIRECT("ｄａｔａ!$"&amp;F$112&amp;"$"&amp;$B427))="",1,TRIM(INDIRECT("ｄａｔａ!$"&amp;F$112&amp;"$"&amp;$B427))&lt;&gt;"",0)</f>
        <v>1</v>
      </c>
      <c r="G427" s="80" cm="1">
        <f t="array" aca="1" ref="G427" ca="1">_xlfn.IFS(G428=1,0,TRIM(INDIRECT("ｄａｔａ!$"&amp;G$112&amp;"$"&amp;$B427))="",1,TRIM(INDIRECT("ｄａｔａ!$"&amp;G$112&amp;"$"&amp;$B427))&lt;&gt;"",0)</f>
        <v>1</v>
      </c>
      <c r="H427" s="80" cm="1">
        <f t="array" aca="1" ref="H427" ca="1">_xlfn.IFS(H428=1,0,TRIM(INDIRECT("ｄａｔａ!$"&amp;H$112&amp;"$"&amp;$B427))="",1,TRIM(INDIRECT("ｄａｔａ!$"&amp;H$112&amp;"$"&amp;$B427))&lt;&gt;"",0)</f>
        <v>1</v>
      </c>
      <c r="I427" s="80" cm="1">
        <f t="array" aca="1" ref="I427" ca="1">_xlfn.IFS(I428=1,0,TRIM(INDIRECT("ｄａｔａ!$"&amp;I$112&amp;"$"&amp;$B427))="",1,TRIM(INDIRECT("ｄａｔａ!$"&amp;I$112&amp;"$"&amp;$B427))&lt;&gt;"",0)</f>
        <v>1</v>
      </c>
      <c r="J427" s="80" cm="1">
        <f t="array" aca="1" ref="J427" ca="1">_xlfn.IFS(J428=1,0,TRIM(INDIRECT("ｄａｔａ!$"&amp;J$112&amp;"$"&amp;$B427))="",1,TRIM(INDIRECT("ｄａｔａ!$"&amp;J$112&amp;"$"&amp;$B427))&lt;&gt;"",0)</f>
        <v>1</v>
      </c>
      <c r="K427" s="80" cm="1">
        <f t="array" aca="1" ref="K427" ca="1">_xlfn.IFS(K428=1,0,TRIM(INDIRECT("ｄａｔａ!$"&amp;K$112&amp;"$"&amp;$B427))="",1,TRIM(INDIRECT("ｄａｔａ!$"&amp;K$112&amp;"$"&amp;$B427))&lt;&gt;"",0)</f>
        <v>1</v>
      </c>
      <c r="L427" s="80" cm="1">
        <f t="array" aca="1" ref="L427" ca="1">_xlfn.IFS(L428=1,0,TRIM(INDIRECT("ｄａｔａ!$"&amp;L$112&amp;"$"&amp;$B427))="",1,TRIM(INDIRECT("ｄａｔａ!$"&amp;L$112&amp;"$"&amp;$B427))&lt;&gt;"",0)</f>
        <v>1</v>
      </c>
      <c r="M427" s="80" cm="1">
        <f t="array" aca="1" ref="M427" ca="1">_xlfn.IFS(M428=1,0,TRIM(INDIRECT("ｄａｔａ!$"&amp;M$112&amp;"$"&amp;$B427))="",1,TRIM(INDIRECT("ｄａｔａ!$"&amp;M$112&amp;"$"&amp;$B427))&lt;&gt;"",0)</f>
        <v>1</v>
      </c>
      <c r="N427" s="80" cm="1">
        <f t="array" aca="1" ref="N427" ca="1">_xlfn.IFS(N428=1,0,TRIM(INDIRECT("ｄａｔａ!$"&amp;N$112&amp;"$"&amp;$B427))="",1,TRIM(INDIRECT("ｄａｔａ!$"&amp;N$112&amp;"$"&amp;$B427))&lt;&gt;"",0)</f>
        <v>1</v>
      </c>
      <c r="O427" s="80" cm="1">
        <f t="array" aca="1" ref="O427" ca="1">_xlfn.IFS(O428=1,0,TRIM(INDIRECT("ｄａｔａ!$"&amp;O$112&amp;"$"&amp;$B427))="",1,TRIM(INDIRECT("ｄａｔａ!$"&amp;O$112&amp;"$"&amp;$B427))&lt;&gt;"",0)</f>
        <v>1</v>
      </c>
      <c r="P427" s="80" cm="1">
        <f t="array" aca="1" ref="P427" ca="1">_xlfn.IFS(P428=1,0,TRIM(INDIRECT("ｄａｔａ!$"&amp;P$112&amp;"$"&amp;$B427))="",1,TRIM(INDIRECT("ｄａｔａ!$"&amp;P$112&amp;"$"&amp;$B427))&lt;&gt;"",0)</f>
        <v>1</v>
      </c>
      <c r="Q427" s="80" cm="1">
        <f t="array" aca="1" ref="Q427" ca="1">_xlfn.IFS(Q428=1,0,TRIM(INDIRECT("ｄａｔａ!$"&amp;Q$112&amp;"$"&amp;$B427))="",1,TRIM(INDIRECT("ｄａｔａ!$"&amp;Q$112&amp;"$"&amp;$B427))&lt;&gt;"",0)</f>
        <v>1</v>
      </c>
      <c r="R427" s="80" cm="1">
        <f t="array" aca="1" ref="R427" ca="1">_xlfn.IFS(R428=1,0,TRIM(INDIRECT("ｄａｔａ!$"&amp;R$112&amp;"$"&amp;$B427))="",1,TRIM(INDIRECT("ｄａｔａ!$"&amp;R$112&amp;"$"&amp;$B427))&lt;&gt;"",0)</f>
        <v>1</v>
      </c>
      <c r="S427" s="80" cm="1">
        <f t="array" aca="1" ref="S427" ca="1">_xlfn.IFS(S428=1,0,TRIM(INDIRECT("ｄａｔａ!$"&amp;S$112&amp;"$"&amp;$B427))="",1,TRIM(INDIRECT("ｄａｔａ!$"&amp;S$112&amp;"$"&amp;$B427))&lt;&gt;"",0)</f>
        <v>1</v>
      </c>
      <c r="T427" s="80" cm="1">
        <f t="array" aca="1" ref="T427" ca="1">_xlfn.IFS(T428=1,0,TRIM(INDIRECT("ｄａｔａ!$"&amp;T$112&amp;"$"&amp;$B427))="",1,TRIM(INDIRECT("ｄａｔａ!$"&amp;T$112&amp;"$"&amp;$B427))&lt;&gt;"",0)</f>
        <v>1</v>
      </c>
      <c r="U427" s="80" cm="1">
        <f t="array" aca="1" ref="U427" ca="1">_xlfn.IFS(U428=1,0,TRIM(INDIRECT("ｄａｔａ!$"&amp;U$112&amp;"$"&amp;$B427))="",1,TRIM(INDIRECT("ｄａｔａ!$"&amp;U$112&amp;"$"&amp;$B427))&lt;&gt;"",0)</f>
        <v>1</v>
      </c>
      <c r="V427" s="80" cm="1">
        <f t="array" aca="1" ref="V427" ca="1">_xlfn.IFS(V428=1,0,TRIM(INDIRECT("ｄａｔａ!$"&amp;V$112&amp;"$"&amp;$B427))="",1,TRIM(INDIRECT("ｄａｔａ!$"&amp;V$112&amp;"$"&amp;$B427))&lt;&gt;"",0)</f>
        <v>1</v>
      </c>
      <c r="W427" s="80" cm="1">
        <f t="array" aca="1" ref="W427" ca="1">_xlfn.IFS(W428=1,0,TRIM(INDIRECT("ｄａｔａ!$"&amp;W$112&amp;"$"&amp;$B427))="",1,TRIM(INDIRECT("ｄａｔａ!$"&amp;W$112&amp;"$"&amp;$B427))&lt;&gt;"",0)</f>
        <v>1</v>
      </c>
      <c r="X427" s="80">
        <f ca="1">IF(SUM($Y427:$AO427)=17,1,0)</f>
        <v>1</v>
      </c>
      <c r="Y427" s="80" cm="1">
        <f t="array" aca="1" ref="Y427" ca="1">_xlfn.IFS(Y428=1,0,TRIM(INDIRECT("ｄａｔａ!$"&amp;Y$112&amp;"$"&amp;$B427))="",1,TRIM(INDIRECT("ｄａｔａ!$"&amp;Y$112&amp;"$"&amp;$B427))&lt;&gt;"",0)</f>
        <v>1</v>
      </c>
      <c r="Z427" s="80" cm="1">
        <f t="array" aca="1" ref="Z427" ca="1">_xlfn.IFS(Z428=1,0,TRIM(INDIRECT("ｄａｔａ!$"&amp;Z$112&amp;"$"&amp;$B427))="",1,TRIM(INDIRECT("ｄａｔａ!$"&amp;Z$112&amp;"$"&amp;$B427))&lt;&gt;"",0)</f>
        <v>1</v>
      </c>
      <c r="AA427" s="80" cm="1">
        <f t="array" aca="1" ref="AA427" ca="1">_xlfn.IFS(AA428=1,0,TRIM(INDIRECT("ｄａｔａ!$"&amp;AA$112&amp;"$"&amp;$B427))="",1,TRIM(INDIRECT("ｄａｔａ!$"&amp;AA$112&amp;"$"&amp;$B427))&lt;&gt;"",0)</f>
        <v>1</v>
      </c>
      <c r="AB427" s="80" cm="1">
        <f t="array" aca="1" ref="AB427" ca="1">_xlfn.IFS(AB428=1,0,TRIM(INDIRECT("ｄａｔａ!$"&amp;AB$112&amp;"$"&amp;$B427))="",1,TRIM(INDIRECT("ｄａｔａ!$"&amp;AB$112&amp;"$"&amp;$B427))&lt;&gt;"",0)</f>
        <v>1</v>
      </c>
      <c r="AC427" s="80" cm="1">
        <f t="array" aca="1" ref="AC427" ca="1">_xlfn.IFS(AC428=1,0,TRIM(INDIRECT("ｄａｔａ!$"&amp;AC$112&amp;"$"&amp;$B427))="",1,TRIM(INDIRECT("ｄａｔａ!$"&amp;AC$112&amp;"$"&amp;$B427))&lt;&gt;"",0)</f>
        <v>1</v>
      </c>
      <c r="AD427" s="80" cm="1">
        <f t="array" aca="1" ref="AD427" ca="1">_xlfn.IFS(AD428=1,0,TRIM(INDIRECT("ｄａｔａ!$"&amp;AD$112&amp;"$"&amp;$B427))="",1,TRIM(INDIRECT("ｄａｔａ!$"&amp;AD$112&amp;"$"&amp;$B427))&lt;&gt;"",0)</f>
        <v>1</v>
      </c>
      <c r="AE427" s="80" cm="1">
        <f t="array" aca="1" ref="AE427" ca="1">_xlfn.IFS(AE428=1,0,TRIM(INDIRECT("ｄａｔａ!$"&amp;AE$112&amp;"$"&amp;$B427))="",1,TRIM(INDIRECT("ｄａｔａ!$"&amp;AE$112&amp;"$"&amp;$B427))&lt;&gt;"",0)</f>
        <v>1</v>
      </c>
      <c r="AF427" s="80" cm="1">
        <f t="array" aca="1" ref="AF427" ca="1">_xlfn.IFS(AF428=1,0,TRIM(INDIRECT("ｄａｔａ!$"&amp;AF$112&amp;"$"&amp;$B427))="",1,TRIM(INDIRECT("ｄａｔａ!$"&amp;AF$112&amp;"$"&amp;$B427))&lt;&gt;"",0)</f>
        <v>1</v>
      </c>
      <c r="AG427" s="80" cm="1">
        <f t="array" aca="1" ref="AG427" ca="1">_xlfn.IFS(AG428=1,0,TRIM(INDIRECT("ｄａｔａ!$"&amp;AG$112&amp;"$"&amp;$B427))="",1,TRIM(INDIRECT("ｄａｔａ!$"&amp;AG$112&amp;"$"&amp;$B427))&lt;&gt;"",0)</f>
        <v>1</v>
      </c>
      <c r="AH427" s="80" cm="1">
        <f t="array" aca="1" ref="AH427" ca="1">_xlfn.IFS(AH428=1,0,TRIM(INDIRECT("ｄａｔａ!$"&amp;AH$112&amp;"$"&amp;$B427))="",1,TRIM(INDIRECT("ｄａｔａ!$"&amp;AH$112&amp;"$"&amp;$B427))&lt;&gt;"",0)</f>
        <v>1</v>
      </c>
      <c r="AI427" s="80" cm="1">
        <f t="array" aca="1" ref="AI427" ca="1">_xlfn.IFS(AI428=1,0,TRIM(INDIRECT("ｄａｔａ!$"&amp;AI$112&amp;"$"&amp;$B427))="",1,TRIM(INDIRECT("ｄａｔａ!$"&amp;AI$112&amp;"$"&amp;$B427))&lt;&gt;"",0)</f>
        <v>1</v>
      </c>
      <c r="AJ427" s="80" cm="1">
        <f t="array" aca="1" ref="AJ427" ca="1">_xlfn.IFS(AJ428=1,0,TRIM(INDIRECT("ｄａｔａ!$"&amp;AJ$112&amp;"$"&amp;$B427))="",1,TRIM(INDIRECT("ｄａｔａ!$"&amp;AJ$112&amp;"$"&amp;$B427))&lt;&gt;"",0)</f>
        <v>1</v>
      </c>
      <c r="AK427" s="80" cm="1">
        <f t="array" aca="1" ref="AK427" ca="1">_xlfn.IFS(AK428=1,0,TRIM(INDIRECT("ｄａｔａ!$"&amp;AK$112&amp;"$"&amp;$B427))="",1,TRIM(INDIRECT("ｄａｔａ!$"&amp;AK$112&amp;"$"&amp;$B427))&lt;&gt;"",0)</f>
        <v>1</v>
      </c>
      <c r="AL427" s="80" cm="1">
        <f t="array" aca="1" ref="AL427" ca="1">_xlfn.IFS(AL428=1,0,TRIM(INDIRECT("ｄａｔａ!$"&amp;AL$112&amp;"$"&amp;$B427))="",1,TRIM(INDIRECT("ｄａｔａ!$"&amp;AL$112&amp;"$"&amp;$B427))&lt;&gt;"",0)</f>
        <v>1</v>
      </c>
      <c r="AM427" s="80" cm="1">
        <f t="array" aca="1" ref="AM427" ca="1">_xlfn.IFS(AM428=1,0,TRIM(INDIRECT("ｄａｔａ!$"&amp;AM$112&amp;"$"&amp;$B427))="",1,TRIM(INDIRECT("ｄａｔａ!$"&amp;AM$112&amp;"$"&amp;$B427))&lt;&gt;"",0)</f>
        <v>1</v>
      </c>
      <c r="AN427" s="80" cm="1">
        <f t="array" aca="1" ref="AN427" ca="1">_xlfn.IFS(AN428=1,0,TRIM(INDIRECT("ｄａｔａ!$"&amp;AN$112&amp;"$"&amp;$B427))="",1,TRIM(INDIRECT("ｄａｔａ!$"&amp;AN$112&amp;"$"&amp;$B427))&lt;&gt;"",0)</f>
        <v>1</v>
      </c>
      <c r="AO427" s="80" cm="1">
        <f t="array" aca="1" ref="AO427" ca="1">_xlfn.IFS(AO428=1,0,TRIM(INDIRECT("ｄａｔａ!$"&amp;AO$112&amp;"$"&amp;$B427))="",1,TRIM(INDIRECT("ｄａｔａ!$"&amp;AO$112&amp;"$"&amp;$B427))&lt;&gt;"",0)</f>
        <v>1</v>
      </c>
      <c r="AP427" s="80">
        <f ca="1">IF(SUM($AQ427:$AZ427)=10,1,0)</f>
        <v>1</v>
      </c>
      <c r="AQ427" s="80" cm="1">
        <f t="array" aca="1" ref="AQ427" ca="1">_xlfn.IFS(AQ428=1,0,TRIM(INDIRECT("ｄａｔａ!$"&amp;AQ$112&amp;"$"&amp;$B427))="",1,TRIM(INDIRECT("ｄａｔａ!$"&amp;AQ$112&amp;"$"&amp;$B427))&lt;&gt;"",0)</f>
        <v>1</v>
      </c>
      <c r="AR427" s="80" cm="1">
        <f t="array" aca="1" ref="AR427" ca="1">_xlfn.IFS(AR428=1,0,TRIM(INDIRECT("ｄａｔａ!$"&amp;AR$112&amp;"$"&amp;$B427))="",1,TRIM(INDIRECT("ｄａｔａ!$"&amp;AR$112&amp;"$"&amp;$B427))&lt;&gt;"",0)</f>
        <v>1</v>
      </c>
      <c r="AS427" s="80" cm="1">
        <f t="array" aca="1" ref="AS427" ca="1">_xlfn.IFS(AS428=1,0,TRIM(INDIRECT("ｄａｔａ!$"&amp;AS$112&amp;"$"&amp;$B427))="",1,TRIM(INDIRECT("ｄａｔａ!$"&amp;AS$112&amp;"$"&amp;$B427))&lt;&gt;"",0)</f>
        <v>1</v>
      </c>
      <c r="AT427" s="80" cm="1">
        <f t="array" aca="1" ref="AT427" ca="1">_xlfn.IFS(AT428=1,0,TRIM(INDIRECT("ｄａｔａ!$"&amp;AT$112&amp;"$"&amp;$B427))="",1,TRIM(INDIRECT("ｄａｔａ!$"&amp;AT$112&amp;"$"&amp;$B427))&lt;&gt;"",0)</f>
        <v>1</v>
      </c>
      <c r="AU427" s="80" cm="1">
        <f t="array" aca="1" ref="AU427" ca="1">_xlfn.IFS(AU428=1,0,TRIM(INDIRECT("ｄａｔａ!$"&amp;AU$112&amp;"$"&amp;$B427))="",1,TRIM(INDIRECT("ｄａｔａ!$"&amp;AU$112&amp;"$"&amp;$B427))&lt;&gt;"",0)</f>
        <v>1</v>
      </c>
      <c r="AV427" s="80" cm="1">
        <f t="array" aca="1" ref="AV427" ca="1">_xlfn.IFS(AV428=1,0,TRIM(INDIRECT("ｄａｔａ!$"&amp;AV$112&amp;"$"&amp;$B427))="",1,TRIM(INDIRECT("ｄａｔａ!$"&amp;AV$112&amp;"$"&amp;$B427))&lt;&gt;"",0)</f>
        <v>1</v>
      </c>
      <c r="AW427" s="80" cm="1">
        <f t="array" aca="1" ref="AW427" ca="1">_xlfn.IFS(AW428=1,0,TRIM(INDIRECT("ｄａｔａ!$"&amp;AW$112&amp;"$"&amp;$B427))="",1,TRIM(INDIRECT("ｄａｔａ!$"&amp;AW$112&amp;"$"&amp;$B427))&lt;&gt;"",0)</f>
        <v>1</v>
      </c>
      <c r="AX427" s="80" cm="1">
        <f t="array" aca="1" ref="AX427" ca="1">_xlfn.IFS(AX428=1,0,TRIM(INDIRECT("ｄａｔａ!$"&amp;AX$112&amp;"$"&amp;$B427))="",1,TRIM(INDIRECT("ｄａｔａ!$"&amp;AX$112&amp;"$"&amp;$B427))&lt;&gt;"",0)</f>
        <v>1</v>
      </c>
      <c r="AY427" s="80" cm="1">
        <f t="array" aca="1" ref="AY427" ca="1">_xlfn.IFS(AY428=1,0,TRIM(INDIRECT("ｄａｔａ!$"&amp;AY$112&amp;"$"&amp;$B427))="",1,TRIM(INDIRECT("ｄａｔａ!$"&amp;AY$112&amp;"$"&amp;$B427))&lt;&gt;"",0)</f>
        <v>1</v>
      </c>
      <c r="AZ427" s="80" cm="1">
        <f t="array" aca="1" ref="AZ427" ca="1">_xlfn.IFS(AZ428=1,0,TRIM(INDIRECT("ｄａｔａ!$"&amp;AZ$112&amp;"$"&amp;$B427))="",1,TRIM(INDIRECT("ｄａｔａ!$"&amp;AZ$112&amp;"$"&amp;$B427))&lt;&gt;"",0)</f>
        <v>1</v>
      </c>
      <c r="BA427" s="80">
        <f ca="1">IF(SUM($BB427:$BP427)=15,1,0)</f>
        <v>1</v>
      </c>
      <c r="BB427" s="80" cm="1">
        <f t="array" aca="1" ref="BB427" ca="1">_xlfn.IFS(BB428=1,0,TRIM(INDIRECT("ｄａｔａ!$"&amp;BB$112&amp;"$"&amp;$B427))="",1,TRIM(INDIRECT("ｄａｔａ!$"&amp;BB$112&amp;"$"&amp;$B427))&lt;&gt;"",0)</f>
        <v>1</v>
      </c>
      <c r="BC427" s="80" cm="1">
        <f t="array" aca="1" ref="BC427" ca="1">_xlfn.IFS(BC428=1,0,TRIM(INDIRECT("ｄａｔａ!$"&amp;BC$112&amp;"$"&amp;$B427))="",1,TRIM(INDIRECT("ｄａｔａ!$"&amp;BC$112&amp;"$"&amp;$B427))&lt;&gt;"",0)</f>
        <v>1</v>
      </c>
      <c r="BD427" s="80" cm="1">
        <f t="array" aca="1" ref="BD427" ca="1">_xlfn.IFS(BD428=1,0,TRIM(INDIRECT("ｄａｔａ!$"&amp;BD$112&amp;"$"&amp;$B427))="",1,TRIM(INDIRECT("ｄａｔａ!$"&amp;BD$112&amp;"$"&amp;$B427))&lt;&gt;"",0)</f>
        <v>1</v>
      </c>
      <c r="BE427" s="80" cm="1">
        <f t="array" aca="1" ref="BE427" ca="1">_xlfn.IFS(BE428=1,0,TRIM(INDIRECT("ｄａｔａ!$"&amp;BE$112&amp;"$"&amp;$B427))="",1,TRIM(INDIRECT("ｄａｔａ!$"&amp;BE$112&amp;"$"&amp;$B427))&lt;&gt;"",0)</f>
        <v>1</v>
      </c>
      <c r="BF427" s="80" cm="1">
        <f t="array" aca="1" ref="BF427" ca="1">_xlfn.IFS(BF428=1,0,TRIM(INDIRECT("ｄａｔａ!$"&amp;BF$112&amp;"$"&amp;$B427))="",1,TRIM(INDIRECT("ｄａｔａ!$"&amp;BF$112&amp;"$"&amp;$B427))&lt;&gt;"",0)</f>
        <v>1</v>
      </c>
      <c r="BG427" s="80" cm="1">
        <f t="array" aca="1" ref="BG427" ca="1">_xlfn.IFS(BG428=1,0,TRIM(INDIRECT("ｄａｔａ!$"&amp;BG$112&amp;"$"&amp;$B427))="",1,TRIM(INDIRECT("ｄａｔａ!$"&amp;BG$112&amp;"$"&amp;$B427))&lt;&gt;"",0)</f>
        <v>1</v>
      </c>
      <c r="BH427" s="80" cm="1">
        <f t="array" aca="1" ref="BH427" ca="1">_xlfn.IFS(BH428=1,0,TRIM(INDIRECT("ｄａｔａ!$"&amp;BH$112&amp;"$"&amp;$B427))="",1,TRIM(INDIRECT("ｄａｔａ!$"&amp;BH$112&amp;"$"&amp;$B427))&lt;&gt;"",0)</f>
        <v>1</v>
      </c>
      <c r="BI427" s="80" cm="1">
        <f t="array" aca="1" ref="BI427" ca="1">_xlfn.IFS(BI428=1,0,TRIM(INDIRECT("ｄａｔａ!$"&amp;BI$112&amp;"$"&amp;$B427))="",1,TRIM(INDIRECT("ｄａｔａ!$"&amp;BI$112&amp;"$"&amp;$B427))&lt;&gt;"",0)</f>
        <v>1</v>
      </c>
      <c r="BJ427" s="80" cm="1">
        <f t="array" aca="1" ref="BJ427" ca="1">_xlfn.IFS(BJ428=1,0,TRIM(INDIRECT("ｄａｔａ!$"&amp;BJ$112&amp;"$"&amp;$B427))="",1,TRIM(INDIRECT("ｄａｔａ!$"&amp;BJ$112&amp;"$"&amp;$B427))&lt;&gt;"",0)</f>
        <v>1</v>
      </c>
      <c r="BK427" s="80" cm="1">
        <f t="array" aca="1" ref="BK427" ca="1">_xlfn.IFS(BK428=1,0,TRIM(INDIRECT("ｄａｔａ!$"&amp;BK$112&amp;"$"&amp;$B427))="",1,TRIM(INDIRECT("ｄａｔａ!$"&amp;BK$112&amp;"$"&amp;$B427))&lt;&gt;"",0)</f>
        <v>1</v>
      </c>
      <c r="BL427" s="80" cm="1">
        <f t="array" aca="1" ref="BL427" ca="1">_xlfn.IFS(BL428=1,0,TRIM(INDIRECT("ｄａｔａ!$"&amp;BL$112&amp;"$"&amp;$B427))="",1,TRIM(INDIRECT("ｄａｔａ!$"&amp;BL$112&amp;"$"&amp;$B427))&lt;&gt;"",0)</f>
        <v>1</v>
      </c>
      <c r="BM427" s="80" cm="1">
        <f t="array" aca="1" ref="BM427" ca="1">_xlfn.IFS(BM428=1,0,TRIM(INDIRECT("ｄａｔａ!$"&amp;BM$112&amp;"$"&amp;$B427))="",1,TRIM(INDIRECT("ｄａｔａ!$"&amp;BM$112&amp;"$"&amp;$B427))&lt;&gt;"",0)</f>
        <v>1</v>
      </c>
      <c r="BN427" s="80" cm="1">
        <f t="array" aca="1" ref="BN427" ca="1">_xlfn.IFS(BN428=1,0,TRIM(INDIRECT("ｄａｔａ!$"&amp;BN$112&amp;"$"&amp;$B427))="",1,TRIM(INDIRECT("ｄａｔａ!$"&amp;BN$112&amp;"$"&amp;$B427))&lt;&gt;"",0)</f>
        <v>1</v>
      </c>
      <c r="BO427" s="80" cm="1">
        <f t="array" aca="1" ref="BO427" ca="1">_xlfn.IFS(BO428=1,0,TRIM(INDIRECT("ｄａｔａ!$"&amp;BO$112&amp;"$"&amp;$B427))="",1,TRIM(INDIRECT("ｄａｔａ!$"&amp;BO$112&amp;"$"&amp;$B427))&lt;&gt;"",0)</f>
        <v>1</v>
      </c>
      <c r="BP427" s="80" cm="1">
        <f t="array" aca="1" ref="BP427" ca="1">_xlfn.IFS(BP428=1,0,TRIM(INDIRECT("ｄａｔａ!$"&amp;BP$112&amp;"$"&amp;$B427))="",1,TRIM(INDIRECT("ｄａｔａ!$"&amp;BP$112&amp;"$"&amp;$B427))&lt;&gt;"",0)</f>
        <v>1</v>
      </c>
    </row>
    <row r="428" spans="1:68" x14ac:dyDescent="0.2">
      <c r="B428" s="80">
        <f>VLOOKUP($A425,$A$11:$B$110,2,FALSE)</f>
        <v>85</v>
      </c>
      <c r="C428" s="80" t="s">
        <v>2430</v>
      </c>
      <c r="D428" s="80" cm="1">
        <f t="array" aca="1" ref="D428" ca="1">IF(ISERROR(INDIRECT("ｄａｔａ!$"&amp;D$112&amp;"$"&amp;$B428)),1,0)</f>
        <v>0</v>
      </c>
      <c r="F428" s="80" cm="1">
        <f t="array" aca="1" ref="F428" ca="1">IF(ISERROR(INDIRECT("ｄａｔａ!$"&amp;F$112&amp;"$"&amp;$B428)),1,0)</f>
        <v>0</v>
      </c>
      <c r="G428" s="80" cm="1">
        <f t="array" aca="1" ref="G428" ca="1">IF(ISERROR(INDIRECT("ｄａｔａ!$"&amp;G$112&amp;"$"&amp;$B428)),1,0)</f>
        <v>0</v>
      </c>
      <c r="H428" s="80" cm="1">
        <f t="array" aca="1" ref="H428" ca="1">IF(ISERROR(INDIRECT("ｄａｔａ!$"&amp;H$112&amp;"$"&amp;$B428)),1,0)</f>
        <v>0</v>
      </c>
      <c r="I428" s="80" cm="1">
        <f t="array" aca="1" ref="I428" ca="1">IF(ISERROR(INDIRECT("ｄａｔａ!$"&amp;I$112&amp;"$"&amp;$B428)),1,0)</f>
        <v>0</v>
      </c>
      <c r="J428" s="80" cm="1">
        <f t="array" aca="1" ref="J428" ca="1">IF(ISERROR(INDIRECT("ｄａｔａ!$"&amp;J$112&amp;"$"&amp;$B428)),1,0)</f>
        <v>0</v>
      </c>
      <c r="K428" s="80" cm="1">
        <f t="array" aca="1" ref="K428" ca="1">IF(ISERROR(INDIRECT("ｄａｔａ!$"&amp;K$112&amp;"$"&amp;$B428)),1,0)</f>
        <v>0</v>
      </c>
      <c r="L428" s="80" cm="1">
        <f t="array" aca="1" ref="L428" ca="1">IF(ISERROR(INDIRECT("ｄａｔａ!$"&amp;L$112&amp;"$"&amp;$B428)),1,0)</f>
        <v>0</v>
      </c>
      <c r="M428" s="80" cm="1">
        <f t="array" aca="1" ref="M428" ca="1">IF(ISERROR(INDIRECT("ｄａｔａ!$"&amp;M$112&amp;"$"&amp;$B428)),1,0)</f>
        <v>0</v>
      </c>
      <c r="N428" s="80" cm="1">
        <f t="array" aca="1" ref="N428" ca="1">IF(ISERROR(INDIRECT("ｄａｔａ!$"&amp;N$112&amp;"$"&amp;$B428)),1,0)</f>
        <v>0</v>
      </c>
      <c r="O428" s="80" cm="1">
        <f t="array" aca="1" ref="O428" ca="1">IF(ISERROR(INDIRECT("ｄａｔａ!$"&amp;O$112&amp;"$"&amp;$B428)),1,0)</f>
        <v>0</v>
      </c>
      <c r="P428" s="80" cm="1">
        <f t="array" aca="1" ref="P428" ca="1">IF(ISERROR(INDIRECT("ｄａｔａ!$"&amp;P$112&amp;"$"&amp;$B428)),1,0)</f>
        <v>0</v>
      </c>
      <c r="Q428" s="80" cm="1">
        <f t="array" aca="1" ref="Q428" ca="1">IF(ISERROR(INDIRECT("ｄａｔａ!$"&amp;Q$112&amp;"$"&amp;$B428)),1,0)</f>
        <v>0</v>
      </c>
      <c r="R428" s="80" cm="1">
        <f t="array" aca="1" ref="R428" ca="1">IF(ISERROR(INDIRECT("ｄａｔａ!$"&amp;R$112&amp;"$"&amp;$B428)),1,0)</f>
        <v>0</v>
      </c>
      <c r="S428" s="80" cm="1">
        <f t="array" aca="1" ref="S428" ca="1">IF(ISERROR(INDIRECT("ｄａｔａ!$"&amp;S$112&amp;"$"&amp;$B428)),1,0)</f>
        <v>0</v>
      </c>
      <c r="T428" s="80" cm="1">
        <f t="array" aca="1" ref="T428" ca="1">IF(ISERROR(INDIRECT("ｄａｔａ!$"&amp;T$112&amp;"$"&amp;$B428)),1,0)</f>
        <v>0</v>
      </c>
      <c r="U428" s="80" cm="1">
        <f t="array" aca="1" ref="U428" ca="1">IF(ISERROR(INDIRECT("ｄａｔａ!$"&amp;U$112&amp;"$"&amp;$B428)),1,0)</f>
        <v>0</v>
      </c>
      <c r="V428" s="80" cm="1">
        <f t="array" aca="1" ref="V428" ca="1">IF(ISERROR(INDIRECT("ｄａｔａ!$"&amp;V$112&amp;"$"&amp;$B428)),1,0)</f>
        <v>0</v>
      </c>
      <c r="W428" s="80" cm="1">
        <f t="array" aca="1" ref="W428" ca="1">IF(ISERROR(INDIRECT("ｄａｔａ!$"&amp;W$112&amp;"$"&amp;$B428)),1,0)</f>
        <v>0</v>
      </c>
      <c r="X428" s="80">
        <f ca="1">IF(SUM($Y426:$AO426,$Y428:$AO428)&gt;0,1,0)</f>
        <v>0</v>
      </c>
      <c r="Y428" s="80" cm="1">
        <f t="array" aca="1" ref="Y428" ca="1">IF(ISERROR(INDIRECT("ｄａｔａ!$"&amp;Y$112&amp;"$"&amp;$B428)),1,0)</f>
        <v>0</v>
      </c>
      <c r="Z428" s="80" cm="1">
        <f t="array" aca="1" ref="Z428" ca="1">IF(ISERROR(INDIRECT("ｄａｔａ!$"&amp;Z$112&amp;"$"&amp;$B428)),1,0)</f>
        <v>0</v>
      </c>
      <c r="AA428" s="80" cm="1">
        <f t="array" aca="1" ref="AA428" ca="1">IF(ISERROR(INDIRECT("ｄａｔａ!$"&amp;AA$112&amp;"$"&amp;$B428)),1,0)</f>
        <v>0</v>
      </c>
      <c r="AB428" s="80" cm="1">
        <f t="array" aca="1" ref="AB428" ca="1">IF(ISERROR(INDIRECT("ｄａｔａ!$"&amp;AB$112&amp;"$"&amp;$B428)),1,0)</f>
        <v>0</v>
      </c>
      <c r="AC428" s="80" cm="1">
        <f t="array" aca="1" ref="AC428" ca="1">IF(ISERROR(INDIRECT("ｄａｔａ!$"&amp;AC$112&amp;"$"&amp;$B428)),1,0)</f>
        <v>0</v>
      </c>
      <c r="AD428" s="80" cm="1">
        <f t="array" aca="1" ref="AD428" ca="1">IF(ISERROR(INDIRECT("ｄａｔａ!$"&amp;AD$112&amp;"$"&amp;$B428)),1,0)</f>
        <v>0</v>
      </c>
      <c r="AE428" s="80" cm="1">
        <f t="array" aca="1" ref="AE428" ca="1">IF(ISERROR(INDIRECT("ｄａｔａ!$"&amp;AE$112&amp;"$"&amp;$B428)),1,0)</f>
        <v>0</v>
      </c>
      <c r="AF428" s="80" cm="1">
        <f t="array" aca="1" ref="AF428" ca="1">IF(ISERROR(INDIRECT("ｄａｔａ!$"&amp;AF$112&amp;"$"&amp;$B428)),1,0)</f>
        <v>0</v>
      </c>
      <c r="AG428" s="80" cm="1">
        <f t="array" aca="1" ref="AG428" ca="1">IF(ISERROR(INDIRECT("ｄａｔａ!$"&amp;AG$112&amp;"$"&amp;$B428)),1,0)</f>
        <v>0</v>
      </c>
      <c r="AH428" s="80" cm="1">
        <f t="array" aca="1" ref="AH428" ca="1">IF(ISERROR(INDIRECT("ｄａｔａ!$"&amp;AH$112&amp;"$"&amp;$B428)),1,0)</f>
        <v>0</v>
      </c>
      <c r="AI428" s="80" cm="1">
        <f t="array" aca="1" ref="AI428" ca="1">IF(ISERROR(INDIRECT("ｄａｔａ!$"&amp;AI$112&amp;"$"&amp;$B428)),1,0)</f>
        <v>0</v>
      </c>
      <c r="AJ428" s="80" cm="1">
        <f t="array" aca="1" ref="AJ428" ca="1">IF(ISERROR(INDIRECT("ｄａｔａ!$"&amp;AJ$112&amp;"$"&amp;$B428)),1,0)</f>
        <v>0</v>
      </c>
      <c r="AK428" s="80" cm="1">
        <f t="array" aca="1" ref="AK428" ca="1">IF(ISERROR(INDIRECT("ｄａｔａ!$"&amp;AK$112&amp;"$"&amp;$B428)),1,0)</f>
        <v>0</v>
      </c>
      <c r="AL428" s="80" cm="1">
        <f t="array" aca="1" ref="AL428" ca="1">IF(ISERROR(INDIRECT("ｄａｔａ!$"&amp;AL$112&amp;"$"&amp;$B428)),1,0)</f>
        <v>0</v>
      </c>
      <c r="AM428" s="80" cm="1">
        <f t="array" aca="1" ref="AM428" ca="1">IF(ISERROR(INDIRECT("ｄａｔａ!$"&amp;AM$112&amp;"$"&amp;$B428)),1,0)</f>
        <v>0</v>
      </c>
      <c r="AN428" s="80" cm="1">
        <f t="array" aca="1" ref="AN428" ca="1">IF(ISERROR(INDIRECT("ｄａｔａ!$"&amp;AN$112&amp;"$"&amp;$B428)),1,0)</f>
        <v>0</v>
      </c>
      <c r="AO428" s="80" cm="1">
        <f t="array" aca="1" ref="AO428" ca="1">IF(ISERROR(INDIRECT("ｄａｔａ!$"&amp;AO$112&amp;"$"&amp;$B428)),1,0)</f>
        <v>0</v>
      </c>
      <c r="AP428" s="80">
        <f ca="1">IF(SUM($AQ426:$AZ426,$AQ428:$AZ428)&gt;0,1,0)</f>
        <v>0</v>
      </c>
      <c r="AQ428" s="80" cm="1">
        <f t="array" aca="1" ref="AQ428" ca="1">IF(ISERROR(INDIRECT("ｄａｔａ!$"&amp;AQ$112&amp;"$"&amp;$B428)),1,0)</f>
        <v>0</v>
      </c>
      <c r="AR428" s="80" cm="1">
        <f t="array" aca="1" ref="AR428" ca="1">IF(ISERROR(INDIRECT("ｄａｔａ!$"&amp;AR$112&amp;"$"&amp;$B428)),1,0)</f>
        <v>0</v>
      </c>
      <c r="AS428" s="80" cm="1">
        <f t="array" aca="1" ref="AS428" ca="1">IF(ISERROR(INDIRECT("ｄａｔａ!$"&amp;AS$112&amp;"$"&amp;$B428)),1,0)</f>
        <v>0</v>
      </c>
      <c r="AT428" s="80" cm="1">
        <f t="array" aca="1" ref="AT428" ca="1">IF(ISERROR(INDIRECT("ｄａｔａ!$"&amp;AT$112&amp;"$"&amp;$B428)),1,0)</f>
        <v>0</v>
      </c>
      <c r="AU428" s="80" cm="1">
        <f t="array" aca="1" ref="AU428" ca="1">IF(ISERROR(INDIRECT("ｄａｔａ!$"&amp;AU$112&amp;"$"&amp;$B428)),1,0)</f>
        <v>0</v>
      </c>
      <c r="AV428" s="80" cm="1">
        <f t="array" aca="1" ref="AV428" ca="1">IF(ISERROR(INDIRECT("ｄａｔａ!$"&amp;AV$112&amp;"$"&amp;$B428)),1,0)</f>
        <v>0</v>
      </c>
      <c r="AW428" s="80" cm="1">
        <f t="array" aca="1" ref="AW428" ca="1">IF(ISERROR(INDIRECT("ｄａｔａ!$"&amp;AW$112&amp;"$"&amp;$B428)),1,0)</f>
        <v>0</v>
      </c>
      <c r="AX428" s="80" cm="1">
        <f t="array" aca="1" ref="AX428" ca="1">IF(ISERROR(INDIRECT("ｄａｔａ!$"&amp;AX$112&amp;"$"&amp;$B428)),1,0)</f>
        <v>0</v>
      </c>
      <c r="AY428" s="80" cm="1">
        <f t="array" aca="1" ref="AY428" ca="1">IF(ISERROR(INDIRECT("ｄａｔａ!$"&amp;AY$112&amp;"$"&amp;$B428)),1,0)</f>
        <v>0</v>
      </c>
      <c r="AZ428" s="80" cm="1">
        <f t="array" aca="1" ref="AZ428" ca="1">IF(ISERROR(INDIRECT("ｄａｔａ!$"&amp;AZ$112&amp;"$"&amp;$B428)),1,0)</f>
        <v>0</v>
      </c>
      <c r="BA428" s="80">
        <f ca="1">IF(SUM($BB426:$BP426,$BB428:$BP428)&gt;0,1,0)</f>
        <v>0</v>
      </c>
      <c r="BB428" s="80" cm="1">
        <f t="array" aca="1" ref="BB428" ca="1">IF(ISERROR(INDIRECT("ｄａｔａ!$"&amp;BB$112&amp;"$"&amp;$B428)),1,0)</f>
        <v>0</v>
      </c>
      <c r="BC428" s="80" cm="1">
        <f t="array" aca="1" ref="BC428" ca="1">IF(ISERROR(INDIRECT("ｄａｔａ!$"&amp;BC$112&amp;"$"&amp;$B428)),1,0)</f>
        <v>0</v>
      </c>
      <c r="BD428" s="80" cm="1">
        <f t="array" aca="1" ref="BD428" ca="1">IF(ISERROR(INDIRECT("ｄａｔａ!$"&amp;BD$112&amp;"$"&amp;$B428)),1,0)</f>
        <v>0</v>
      </c>
      <c r="BE428" s="80" cm="1">
        <f t="array" aca="1" ref="BE428" ca="1">IF(ISERROR(INDIRECT("ｄａｔａ!$"&amp;BE$112&amp;"$"&amp;$B428)),1,0)</f>
        <v>0</v>
      </c>
      <c r="BF428" s="80" cm="1">
        <f t="array" aca="1" ref="BF428" ca="1">IF(ISERROR(INDIRECT("ｄａｔａ!$"&amp;BF$112&amp;"$"&amp;$B428)),1,0)</f>
        <v>0</v>
      </c>
      <c r="BG428" s="80" cm="1">
        <f t="array" aca="1" ref="BG428" ca="1">IF(ISERROR(INDIRECT("ｄａｔａ!$"&amp;BG$112&amp;"$"&amp;$B428)),1,0)</f>
        <v>0</v>
      </c>
      <c r="BH428" s="80" cm="1">
        <f t="array" aca="1" ref="BH428" ca="1">IF(ISERROR(INDIRECT("ｄａｔａ!$"&amp;BH$112&amp;"$"&amp;$B428)),1,0)</f>
        <v>0</v>
      </c>
      <c r="BI428" s="80" cm="1">
        <f t="array" aca="1" ref="BI428" ca="1">IF(ISERROR(INDIRECT("ｄａｔａ!$"&amp;BI$112&amp;"$"&amp;$B428)),1,0)</f>
        <v>0</v>
      </c>
      <c r="BJ428" s="80" cm="1">
        <f t="array" aca="1" ref="BJ428" ca="1">IF(ISERROR(INDIRECT("ｄａｔａ!$"&amp;BJ$112&amp;"$"&amp;$B428)),1,0)</f>
        <v>0</v>
      </c>
      <c r="BK428" s="80" cm="1">
        <f t="array" aca="1" ref="BK428" ca="1">IF(ISERROR(INDIRECT("ｄａｔａ!$"&amp;BK$112&amp;"$"&amp;$B428)),1,0)</f>
        <v>0</v>
      </c>
      <c r="BL428" s="80" cm="1">
        <f t="array" aca="1" ref="BL428" ca="1">IF(ISERROR(INDIRECT("ｄａｔａ!$"&amp;BL$112&amp;"$"&amp;$B428)),1,0)</f>
        <v>0</v>
      </c>
      <c r="BM428" s="80" cm="1">
        <f t="array" aca="1" ref="BM428" ca="1">IF(ISERROR(INDIRECT("ｄａｔａ!$"&amp;BM$112&amp;"$"&amp;$B428)),1,0)</f>
        <v>0</v>
      </c>
      <c r="BN428" s="80" cm="1">
        <f t="array" aca="1" ref="BN428" ca="1">IF(ISERROR(INDIRECT("ｄａｔａ!$"&amp;BN$112&amp;"$"&amp;$B428)),1,0)</f>
        <v>0</v>
      </c>
      <c r="BO428" s="80" cm="1">
        <f t="array" aca="1" ref="BO428" ca="1">IF(ISERROR(INDIRECT("ｄａｔａ!$"&amp;BO$112&amp;"$"&amp;$B428)),1,0)</f>
        <v>0</v>
      </c>
      <c r="BP428" s="80" cm="1">
        <f t="array" aca="1" ref="BP428" ca="1">IF(ISERROR(INDIRECT("ｄａｔａ!$"&amp;BP$112&amp;"$"&amp;$B428)),1,0)</f>
        <v>0</v>
      </c>
    </row>
    <row r="429" spans="1:68" x14ac:dyDescent="0.2">
      <c r="A429" s="80" t="s">
        <v>2397</v>
      </c>
      <c r="B429" s="80">
        <f>VLOOKUP($A429,$A$11:$B$110,2,FALSE)</f>
        <v>86</v>
      </c>
      <c r="C429" s="80" t="s">
        <v>2435</v>
      </c>
      <c r="D429" s="80" cm="1">
        <f t="array" aca="1" ref="D429" ca="1">_xlfn.IFS(D430=1,0,D431=1,0,AND(INDIRECT("ｄａｔａ!$"&amp;D$112&amp;"$"&amp;$B429)&lt;=INDIRECT("kikan!$Q$11"),INDIRECT("ｄａｔａ!$"&amp;D$112&amp;"$"&amp;$B429)&gt;=INDIRECT("kikan!$K$11")),0,TRUE,1)</f>
        <v>0</v>
      </c>
      <c r="F429" s="80">
        <v>0</v>
      </c>
      <c r="G429" s="80">
        <v>0</v>
      </c>
      <c r="H429" s="80">
        <v>0</v>
      </c>
      <c r="I429" s="80" cm="1">
        <f t="array" aca="1" ref="I429" ca="1">_xlfn.IFS(I430=1,0,I431=1,0,INDIRECT("ｄａｔａ!$"&amp;I$112&amp;"$"&amp;$B429)&gt;=INDIRECT("kikan!$I$11"),0,TRUE,1)</f>
        <v>0</v>
      </c>
      <c r="J429" s="80" cm="1">
        <f t="array" aca="1" ref="J429" ca="1">_xlfn.IFS(D432=1,0,I429=1,0,J430=1,0,I431=1,0,J431=1,0,INDIRECT("ｄａｔａ!$"&amp;I$112&amp;"$"&amp;$B429)&gt;INDIRECT("kikan!$I$11"),0,INDIRECT("ｄａｔａ!$"&amp;J$112&amp;"$"&amp;$B429)&gt;=INDIRECT("ｄａｔａ!$"&amp;D$112&amp;"$"&amp;$B429),0,TRUE,1)</f>
        <v>0</v>
      </c>
      <c r="K429" s="80" cm="1">
        <f t="array" aca="1" ref="K429" ca="1">_xlfn.IFS(K430=1,0,K431=1,0,AND(INDIRECT("ｄａｔａ!$"&amp;K$112&amp;"$"&amp;$B430)&gt;0,INDIRECT("ｄａｔａ!$"&amp;K$112&amp;"$"&amp;$B430)&lt;10000),0,TRUE,1)</f>
        <v>0</v>
      </c>
      <c r="L429" s="80" cm="1">
        <f t="array" aca="1" ref="L429" ca="1">_xlfn.IFS(L430=1,0,L431=1,0,INDIRECT("ｄａｔａ!$"&amp;L$112&amp;"$"&amp;$B429)&lt;20000,1,TRUE,0)</f>
        <v>0</v>
      </c>
      <c r="M429" s="80">
        <v>0</v>
      </c>
      <c r="N429" s="80">
        <v>0</v>
      </c>
      <c r="O429" s="80" cm="1">
        <f t="array" aca="1" ref="O429" ca="1">_xlfn.IFS(O432=1,0,INDIRECT("ｄａｔａ!$"&amp;O$112&amp;"$"&amp;$B430)=4,1,TRUE,0)</f>
        <v>0</v>
      </c>
      <c r="P429" s="80" cm="1">
        <f t="array" aca="1" ref="P429" ca="1">_xlfn.IFS(P432=1,0,AND(INDIRECT("ｄａｔａ!$"&amp;P$112&amp;"$"&amp;$B430)&lt;=3,INDIRECT("ｄａｔａ!$"&amp;P$112&amp;"$"&amp;$B430)&gt;0),1,TRUE,0)</f>
        <v>0</v>
      </c>
      <c r="Q429" s="80" cm="1">
        <f t="array" aca="1" ref="Q429" ca="1">_xlfn.IFS(Q432=1,0,INDIRECT("ｄａｔａ!$"&amp;Q$112&amp;"$"&amp;$B429)=1,1,TRUE,0)</f>
        <v>0</v>
      </c>
      <c r="R429" s="80">
        <v>0</v>
      </c>
      <c r="S429" s="80">
        <v>0</v>
      </c>
      <c r="T429" s="80">
        <v>0</v>
      </c>
      <c r="U429" s="80">
        <v>0</v>
      </c>
      <c r="V429" s="80">
        <v>0</v>
      </c>
      <c r="W429" s="80">
        <v>0</v>
      </c>
      <c r="X429" s="80">
        <f ca="1">IF(AND(SUM($Y429:$AO429)=0,17-SUM($Y431:$AO431)&gt;1),1,0)</f>
        <v>0</v>
      </c>
      <c r="Y429" s="80" cm="1">
        <f t="array" aca="1" ref="Y429" ca="1">_xlfn.IFS(Y432=1,0,INDIRECT("ｄａｔａ!$"&amp;Y$112&amp;"$"&amp;$B429)=2,1,TRUE,0)</f>
        <v>0</v>
      </c>
      <c r="Z429" s="80" cm="1">
        <f t="array" aca="1" ref="Z429" ca="1">_xlfn.IFS(Z432=1,0,INDIRECT("ｄａｔａ!$"&amp;Z$112&amp;"$"&amp;$B429)=2,1,TRUE,0)</f>
        <v>0</v>
      </c>
      <c r="AA429" s="80" cm="1">
        <f t="array" aca="1" ref="AA429" ca="1">_xlfn.IFS(AA432=1,0,INDIRECT("ｄａｔａ!$"&amp;AA$112&amp;"$"&amp;$B429)=2,1,TRUE,0)</f>
        <v>0</v>
      </c>
      <c r="AB429" s="80" cm="1">
        <f t="array" aca="1" ref="AB429" ca="1">_xlfn.IFS(AB432=1,0,INDIRECT("ｄａｔａ!$"&amp;AB$112&amp;"$"&amp;$B429)=2,1,TRUE,0)</f>
        <v>0</v>
      </c>
      <c r="AC429" s="80" cm="1">
        <f t="array" aca="1" ref="AC429" ca="1">_xlfn.IFS(AC432=1,0,INDIRECT("ｄａｔａ!$"&amp;AC$112&amp;"$"&amp;$B429)=2,1,TRUE,0)</f>
        <v>0</v>
      </c>
      <c r="AD429" s="80" cm="1">
        <f t="array" aca="1" ref="AD429" ca="1">_xlfn.IFS(AD432=1,0,INDIRECT("ｄａｔａ!$"&amp;AD$112&amp;"$"&amp;$B429)=2,1,TRUE,0)</f>
        <v>0</v>
      </c>
      <c r="AE429" s="80" cm="1">
        <f t="array" aca="1" ref="AE429" ca="1">_xlfn.IFS(AE432=1,0,INDIRECT("ｄａｔａ!$"&amp;AE$112&amp;"$"&amp;$B429)=2,1,TRUE,0)</f>
        <v>0</v>
      </c>
      <c r="AF429" s="80" cm="1">
        <f t="array" aca="1" ref="AF429" ca="1">_xlfn.IFS(AF432=1,0,INDIRECT("ｄａｔａ!$"&amp;AF$112&amp;"$"&amp;$B429)=2,1,TRUE,0)</f>
        <v>0</v>
      </c>
      <c r="AG429" s="80" cm="1">
        <f t="array" aca="1" ref="AG429" ca="1">_xlfn.IFS(AG432=1,0,INDIRECT("ｄａｔａ!$"&amp;AG$112&amp;"$"&amp;$B429)=2,1,TRUE,0)</f>
        <v>0</v>
      </c>
      <c r="AH429" s="80" cm="1">
        <f t="array" aca="1" ref="AH429" ca="1">_xlfn.IFS(AH432=1,0,INDIRECT("ｄａｔａ!$"&amp;AH$112&amp;"$"&amp;$B429)=2,1,TRUE,0)</f>
        <v>0</v>
      </c>
      <c r="AI429" s="80" cm="1">
        <f t="array" aca="1" ref="AI429" ca="1">_xlfn.IFS(AI432=1,0,INDIRECT("ｄａｔａ!$"&amp;AI$112&amp;"$"&amp;$B429)=2,1,TRUE,0)</f>
        <v>0</v>
      </c>
      <c r="AJ429" s="80" cm="1">
        <f t="array" aca="1" ref="AJ429" ca="1">_xlfn.IFS(AJ432=1,0,INDIRECT("ｄａｔａ!$"&amp;AJ$112&amp;"$"&amp;$B429)=2,1,TRUE,0)</f>
        <v>0</v>
      </c>
      <c r="AK429" s="80" cm="1">
        <f t="array" aca="1" ref="AK429" ca="1">_xlfn.IFS(AK432=1,0,INDIRECT("ｄａｔａ!$"&amp;AK$112&amp;"$"&amp;$B429)=2,1,TRUE,0)</f>
        <v>0</v>
      </c>
      <c r="AL429" s="80" cm="1">
        <f t="array" aca="1" ref="AL429" ca="1">_xlfn.IFS(AL432=1,0,INDIRECT("ｄａｔａ!$"&amp;AL$112&amp;"$"&amp;$B429)=2,1,TRUE,0)</f>
        <v>0</v>
      </c>
      <c r="AM429" s="80" cm="1">
        <f t="array" aca="1" ref="AM429" ca="1">_xlfn.IFS(AM432=1,0,INDIRECT("ｄａｔａ!$"&amp;AM$112&amp;"$"&amp;$B429)=2,1,TRUE,0)</f>
        <v>0</v>
      </c>
      <c r="AN429" s="80" cm="1">
        <f t="array" aca="1" ref="AN429" ca="1">_xlfn.IFS(AN432=1,0,INDIRECT("ｄａｔａ!$"&amp;AN$112&amp;"$"&amp;$B429)=2,1,TRUE,0)</f>
        <v>0</v>
      </c>
      <c r="AO429" s="80" cm="1">
        <f t="array" aca="1" ref="AO429" ca="1">_xlfn.IFS(AO432=1,0,INDIRECT("ｄａｔａ!$"&amp;AO$112&amp;"$"&amp;$B429)=2,1,TRUE,0)</f>
        <v>0</v>
      </c>
      <c r="AP429" s="80">
        <f ca="1">IF(AND(SUM($AQ429:$AZ429)=0,10-SUM($AQ431:$AZ431)&gt;1),1,0)</f>
        <v>0</v>
      </c>
      <c r="AQ429" s="80" cm="1">
        <f t="array" aca="1" ref="AQ429" ca="1">_xlfn.IFS(AQ432=1,0,INDIRECT("ｄａｔａ!$"&amp;AQ$112&amp;"$"&amp;$B429)=2,1,TRUE,0)</f>
        <v>0</v>
      </c>
      <c r="AR429" s="80" cm="1">
        <f t="array" aca="1" ref="AR429" ca="1">_xlfn.IFS(AR432=1,0,INDIRECT("ｄａｔａ!$"&amp;AR$112&amp;"$"&amp;$B429)=2,1,TRUE,0)</f>
        <v>0</v>
      </c>
      <c r="AS429" s="80" cm="1">
        <f t="array" aca="1" ref="AS429" ca="1">_xlfn.IFS(AS432=1,0,INDIRECT("ｄａｔａ!$"&amp;AS$112&amp;"$"&amp;$B429)=2,1,TRUE,0)</f>
        <v>0</v>
      </c>
      <c r="AT429" s="80" cm="1">
        <f t="array" aca="1" ref="AT429" ca="1">_xlfn.IFS(AT432=1,0,INDIRECT("ｄａｔａ!$"&amp;AT$112&amp;"$"&amp;$B429)=2,1,TRUE,0)</f>
        <v>0</v>
      </c>
      <c r="AU429" s="80" cm="1">
        <f t="array" aca="1" ref="AU429" ca="1">_xlfn.IFS(AU432=1,0,INDIRECT("ｄａｔａ!$"&amp;AU$112&amp;"$"&amp;$B429)=2,1,TRUE,0)</f>
        <v>0</v>
      </c>
      <c r="AV429" s="80" cm="1">
        <f t="array" aca="1" ref="AV429" ca="1">_xlfn.IFS(AV432=1,0,INDIRECT("ｄａｔａ!$"&amp;AV$112&amp;"$"&amp;$B429)=2,1,TRUE,0)</f>
        <v>0</v>
      </c>
      <c r="AW429" s="80" cm="1">
        <f t="array" aca="1" ref="AW429" ca="1">_xlfn.IFS(AW432=1,0,INDIRECT("ｄａｔａ!$"&amp;AW$112&amp;"$"&amp;$B429)=2,1,TRUE,0)</f>
        <v>0</v>
      </c>
      <c r="AX429" s="80" cm="1">
        <f t="array" aca="1" ref="AX429" ca="1">_xlfn.IFS(AX432=1,0,INDIRECT("ｄａｔａ!$"&amp;AX$112&amp;"$"&amp;$B429)=2,1,TRUE,0)</f>
        <v>0</v>
      </c>
      <c r="AY429" s="80" cm="1">
        <f t="array" aca="1" ref="AY429" ca="1">_xlfn.IFS(AY432=1,0,INDIRECT("ｄａｔａ!$"&amp;AY$112&amp;"$"&amp;$B429)=2,1,TRUE,0)</f>
        <v>0</v>
      </c>
      <c r="AZ429" s="80" cm="1">
        <f t="array" aca="1" ref="AZ429" ca="1">_xlfn.IFS(AZ432=1,0,INDIRECT("ｄａｔａ!$"&amp;AZ$112&amp;"$"&amp;$B429)=2,1,TRUE,0)</f>
        <v>0</v>
      </c>
      <c r="BA429" s="80">
        <f ca="1">IF(AND(SUM($BB429:$BP429)=0,15-SUM($BB431:$BP431)&gt;1),1,0)</f>
        <v>0</v>
      </c>
      <c r="BB429" s="80" cm="1">
        <f t="array" aca="1" ref="BB429" ca="1">_xlfn.IFS(BB432=1,0,INDIRECT("ｄａｔａ!$"&amp;BB$112&amp;"$"&amp;$B429)=2,1,TRUE,0)</f>
        <v>0</v>
      </c>
      <c r="BC429" s="80" cm="1">
        <f t="array" aca="1" ref="BC429" ca="1">_xlfn.IFS(BC432=1,0,INDIRECT("ｄａｔａ!$"&amp;BC$112&amp;"$"&amp;$B429)=2,1,TRUE,0)</f>
        <v>0</v>
      </c>
      <c r="BD429" s="80" cm="1">
        <f t="array" aca="1" ref="BD429" ca="1">_xlfn.IFS(BD432=1,0,INDIRECT("ｄａｔａ!$"&amp;BD$112&amp;"$"&amp;$B429)=2,1,TRUE,0)</f>
        <v>0</v>
      </c>
      <c r="BE429" s="80" cm="1">
        <f t="array" aca="1" ref="BE429" ca="1">_xlfn.IFS(BE432=1,0,INDIRECT("ｄａｔａ!$"&amp;BE$112&amp;"$"&amp;$B429)=2,1,TRUE,0)</f>
        <v>0</v>
      </c>
      <c r="BF429" s="80" cm="1">
        <f t="array" aca="1" ref="BF429" ca="1">_xlfn.IFS(BF432=1,0,INDIRECT("ｄａｔａ!$"&amp;BF$112&amp;"$"&amp;$B429)=2,1,TRUE,0)</f>
        <v>0</v>
      </c>
      <c r="BG429" s="80" cm="1">
        <f t="array" aca="1" ref="BG429" ca="1">_xlfn.IFS(BG432=1,0,INDIRECT("ｄａｔａ!$"&amp;BG$112&amp;"$"&amp;$B429)=2,1,TRUE,0)</f>
        <v>0</v>
      </c>
      <c r="BH429" s="80" cm="1">
        <f t="array" aca="1" ref="BH429" ca="1">_xlfn.IFS(BH432=1,0,INDIRECT("ｄａｔａ!$"&amp;BH$112&amp;"$"&amp;$B429)=2,1,TRUE,0)</f>
        <v>0</v>
      </c>
      <c r="BI429" s="80" cm="1">
        <f t="array" aca="1" ref="BI429" ca="1">_xlfn.IFS(BI432=1,0,INDIRECT("ｄａｔａ!$"&amp;BI$112&amp;"$"&amp;$B429)=2,1,TRUE,0)</f>
        <v>0</v>
      </c>
      <c r="BJ429" s="80" cm="1">
        <f t="array" aca="1" ref="BJ429" ca="1">_xlfn.IFS(BJ432=1,0,INDIRECT("ｄａｔａ!$"&amp;BJ$112&amp;"$"&amp;$B429)=2,1,TRUE,0)</f>
        <v>0</v>
      </c>
      <c r="BK429" s="80" cm="1">
        <f t="array" aca="1" ref="BK429" ca="1">_xlfn.IFS(BK432=1,0,INDIRECT("ｄａｔａ!$"&amp;BK$112&amp;"$"&amp;$B429)=2,1,TRUE,0)</f>
        <v>0</v>
      </c>
      <c r="BL429" s="80" cm="1">
        <f t="array" aca="1" ref="BL429" ca="1">_xlfn.IFS(BL432=1,0,INDIRECT("ｄａｔａ!$"&amp;BL$112&amp;"$"&amp;$B429)=2,1,TRUE,0)</f>
        <v>0</v>
      </c>
      <c r="BM429" s="80" cm="1">
        <f t="array" aca="1" ref="BM429" ca="1">_xlfn.IFS(BM432=1,0,INDIRECT("ｄａｔａ!$"&amp;BM$112&amp;"$"&amp;$B429)=2,1,TRUE,0)</f>
        <v>0</v>
      </c>
      <c r="BN429" s="80" cm="1">
        <f t="array" aca="1" ref="BN429" ca="1">_xlfn.IFS(BN432=1,0,INDIRECT("ｄａｔａ!$"&amp;BN$112&amp;"$"&amp;$B429)=2,1,TRUE,0)</f>
        <v>0</v>
      </c>
      <c r="BO429" s="80" cm="1">
        <f t="array" aca="1" ref="BO429" ca="1">_xlfn.IFS(BO432=1,0,INDIRECT("ｄａｔａ!$"&amp;BO$112&amp;"$"&amp;$B429)=2,1,TRUE,0)</f>
        <v>0</v>
      </c>
      <c r="BP429" s="80" cm="1">
        <f t="array" aca="1" ref="BP429" ca="1">_xlfn.IFS(BP432=1,0,INDIRECT("ｄａｔａ!$"&amp;BP$112&amp;"$"&amp;$B429)=2,1,TRUE,0)</f>
        <v>0</v>
      </c>
    </row>
    <row r="430" spans="1:68" x14ac:dyDescent="0.2">
      <c r="B430" s="80">
        <f>VLOOKUP($A429,$A$11:$B$110,2,FALSE)</f>
        <v>86</v>
      </c>
      <c r="C430" s="80" t="s">
        <v>2437</v>
      </c>
      <c r="D430" s="80" cm="1">
        <f t="array" aca="1" ref="D430" ca="1">_xlfn.IFS(D431=1,0,AND(ISNUMBER(INDIRECT("ｄａｔａ!$"&amp;D$112&amp;"$"&amp;$B430)),INDIRECT("ｄａｔａ!$"&amp;D$112&amp;"$"&amp;$B430)&lt;=12,INDIRECT("ｄａｔａ!$"&amp;D$112&amp;"$"&amp;$B430)&gt;=1),0,TRUE,1)</f>
        <v>1</v>
      </c>
      <c r="F430" s="80">
        <v>0</v>
      </c>
      <c r="G430" s="80">
        <v>0</v>
      </c>
      <c r="H430" s="80">
        <v>0</v>
      </c>
      <c r="I430" s="80" cm="1">
        <f t="array" aca="1" ref="I430" ca="1">_xlfn.IFS(I431=1,0,AND(ISNUMBER(INDIRECT("ｄａｔａ!$"&amp;I$112&amp;"$"&amp;$B430)),LEN(INDIRECT("ｄａｔａ!$"&amp;I$112&amp;"$"&amp;$B430))=4),0,TRUE,1)</f>
        <v>0</v>
      </c>
      <c r="J430" s="80" cm="1">
        <f t="array" aca="1" ref="J430" ca="1">_xlfn.IFS(J431=1,0,AND(ISNUMBER(INDIRECT("ｄａｔａ!$"&amp;J$112&amp;"$"&amp;$B430)),INDIRECT("ｄａｔａ!$"&amp;J$112&amp;"$"&amp;$B430)&lt;=12,INDIRECT("ｄａｔａ!$"&amp;J$112&amp;"$"&amp;$B430)&gt;=1),0,TRUE,1)</f>
        <v>0</v>
      </c>
      <c r="K430" s="80" cm="1">
        <f t="array" aca="1" ref="K430" ca="1">_xlfn.IFS(K431=1,0,ISNUMBER(INDIRECT("ｄａｔａ!$"&amp;K$112&amp;"$"&amp;$B430)),0,TRUE,1)</f>
        <v>0</v>
      </c>
      <c r="L430" s="80" cm="1">
        <f t="array" aca="1" ref="L430" ca="1">_xlfn.IFS(L431=1,0,AND(ISNUMBER(INDIRECT("ｄａｔａ!$"&amp;L$112&amp;"$"&amp;$B430)),INDIRECT("ｄａｔａ!$"&amp;L$112&amp;"$"&amp;$B430)&gt;0),0,TRUE,1)</f>
        <v>0</v>
      </c>
      <c r="M430" s="80" cm="1">
        <f t="array" aca="1" ref="M430" ca="1">_xlfn.IFS(M431=1,0,AND(INDIRECT("ｄａｔａ!$"&amp;M$112&amp;"$"&amp;$B430)&lt;=5,INDIRECT("ｄａｔａ!$"&amp;M$112&amp;"$"&amp;$B430)&gt;0),0,TRUE,1)</f>
        <v>0</v>
      </c>
      <c r="N430" s="80" cm="1">
        <f t="array" aca="1" ref="N430" ca="1">_xlfn.IFS(N431=1,0,AND(INDIRECT("ｄａｔａ!$"&amp;N$112&amp;"$"&amp;$B430)&lt;=2,INDIRECT("ｄａｔａ!$"&amp;N$112&amp;"$"&amp;$B430)&gt;0),0,TRUE,1)</f>
        <v>0</v>
      </c>
      <c r="O430" s="80" cm="1">
        <f t="array" aca="1" ref="O430" ca="1">_xlfn.IFS(O431=1,0,AND(INDIRECT("ｄａｔａ!$"&amp;O$112&amp;"$"&amp;$B430)&lt;=4,INDIRECT("ｄａｔａ!$"&amp;O$112&amp;"$"&amp;$B430)&gt;0),0,TRUE,1)</f>
        <v>0</v>
      </c>
      <c r="P430" s="80" cm="1">
        <f t="array" aca="1" ref="P430" ca="1">_xlfn.IFS(P431=1,0,AND(INDIRECT("ｄａｔａ!$"&amp;P$112&amp;"$"&amp;$B430)&lt;=3,INDIRECT("ｄａｔａ!$"&amp;P$112&amp;"$"&amp;$B430)&gt;0),0,TRUE,1)</f>
        <v>0</v>
      </c>
      <c r="Q430" s="80" cm="1">
        <f t="array" aca="1" ref="Q430" ca="1">_xlfn.IFS(Q431=1,0,AND(INDIRECT("ｄａｔａ!$"&amp;Q$112&amp;"$"&amp;$B430)&lt;=2,INDIRECT("ｄａｔａ!$"&amp;Q$112&amp;"$"&amp;$B430)&gt;0),0,TRUE,1)</f>
        <v>0</v>
      </c>
      <c r="R430" s="80" cm="1">
        <f t="array" aca="1" ref="R430" ca="1">_xlfn.IFS(R431=1,0,AND(INDIRECT("ｄａｔａ!$"&amp;R$112&amp;"$"&amp;$B430)&lt;=10,INDIRECT("ｄａｔａ!$"&amp;R$112&amp;"$"&amp;$B430)&gt;0),0,TRUE,1)</f>
        <v>0</v>
      </c>
      <c r="S430" s="80" cm="1">
        <f t="array" aca="1" ref="S430" ca="1">_xlfn.IFS(S431=1,0,AND(INDIRECT("ｄａｔａ!$"&amp;S$112&amp;"$"&amp;$B430)&lt;=5,INDIRECT("ｄａｔａ!$"&amp;S$112&amp;"$"&amp;$B430)&gt;0),0,TRUE,1)</f>
        <v>0</v>
      </c>
      <c r="T430" s="80" cm="1">
        <f t="array" aca="1" ref="T430" ca="1">_xlfn.IFS(T431=1,0,AND(INDIRECT("ｄａｔａ!$"&amp;T$112&amp;"$"&amp;$B430)&lt;=9,INDIRECT("ｄａｔａ!$"&amp;T$112&amp;"$"&amp;$B430)&gt;0),0,TRUE,1)</f>
        <v>0</v>
      </c>
      <c r="U430" s="80" cm="1">
        <f t="array" aca="1" ref="U430" ca="1">_xlfn.IFS(U431=1,0,ISNUMBER(INDIRECT("ｄａｔａ!$"&amp;U$112&amp;"$"&amp;$B430)),0,TRUE,1)</f>
        <v>0</v>
      </c>
      <c r="V430" s="80" cm="1">
        <f t="array" aca="1" ref="V430" ca="1">_xlfn.IFS(V431=1,0,AND(INDIRECT("ｄａｔａ!$"&amp;V$112&amp;"$"&amp;$B430)&lt;=4,INDIRECT("ｄａｔａ!$"&amp;V$112&amp;"$"&amp;$B430)&gt;0),0,TRUE,1)</f>
        <v>0</v>
      </c>
      <c r="W430" s="80" cm="1">
        <f t="array" aca="1" ref="W430" ca="1">_xlfn.IFS(W431=1,0,AND(INDIRECT("ｄａｔａ!$"&amp;W$112&amp;"$"&amp;$B430)&lt;=2,INDIRECT("ｄａｔａ!$"&amp;W$112&amp;"$"&amp;$B430)&gt;0),0,TRUE,1)</f>
        <v>0</v>
      </c>
      <c r="X430" s="80">
        <f ca="1">IF(SUM($Y429:$AO429)&gt;1,1,0)</f>
        <v>0</v>
      </c>
      <c r="Y430" s="80" cm="1">
        <f t="array" aca="1" ref="Y430" ca="1">_xlfn.IFS(Y432=1,0,Y431=1,0,AND(INDIRECT("ｄａｔａ!$"&amp;Y$112&amp;"$"&amp;$B430)&lt;=2,INDIRECT("ｄａｔａ!$"&amp;Y$112&amp;"$"&amp;$B430)&gt;0),0,TRUE,1)</f>
        <v>0</v>
      </c>
      <c r="Z430" s="80" cm="1">
        <f t="array" aca="1" ref="Z430" ca="1">_xlfn.IFS(Z432=1,0,Z431=1,0,AND(INDIRECT("ｄａｔａ!$"&amp;Z$112&amp;"$"&amp;$B430)&lt;=2,INDIRECT("ｄａｔａ!$"&amp;Z$112&amp;"$"&amp;$B430)&gt;0),0,TRUE,1)</f>
        <v>0</v>
      </c>
      <c r="AA430" s="80" cm="1">
        <f t="array" aca="1" ref="AA430" ca="1">_xlfn.IFS(AA432=1,0,AA431=1,0,AND(INDIRECT("ｄａｔａ!$"&amp;AA$112&amp;"$"&amp;$B430)&lt;=2,INDIRECT("ｄａｔａ!$"&amp;AA$112&amp;"$"&amp;$B430)&gt;0),0,TRUE,1)</f>
        <v>0</v>
      </c>
      <c r="AB430" s="80" cm="1">
        <f t="array" aca="1" ref="AB430" ca="1">_xlfn.IFS(AB432=1,0,AB431=1,0,AND(INDIRECT("ｄａｔａ!$"&amp;AB$112&amp;"$"&amp;$B430)&lt;=2,INDIRECT("ｄａｔａ!$"&amp;AB$112&amp;"$"&amp;$B430)&gt;0),0,TRUE,1)</f>
        <v>0</v>
      </c>
      <c r="AC430" s="80" cm="1">
        <f t="array" aca="1" ref="AC430" ca="1">_xlfn.IFS(AC432=1,0,AC431=1,0,AND(INDIRECT("ｄａｔａ!$"&amp;AC$112&amp;"$"&amp;$B430)&lt;=2,INDIRECT("ｄａｔａ!$"&amp;AC$112&amp;"$"&amp;$B430)&gt;0),0,TRUE,1)</f>
        <v>0</v>
      </c>
      <c r="AD430" s="80" cm="1">
        <f t="array" aca="1" ref="AD430" ca="1">_xlfn.IFS(AD432=1,0,AD431=1,0,AND(INDIRECT("ｄａｔａ!$"&amp;AD$112&amp;"$"&amp;$B430)&lt;=2,INDIRECT("ｄａｔａ!$"&amp;AD$112&amp;"$"&amp;$B430)&gt;0),0,TRUE,1)</f>
        <v>0</v>
      </c>
      <c r="AE430" s="80" cm="1">
        <f t="array" aca="1" ref="AE430" ca="1">_xlfn.IFS(AE432=1,0,AE431=1,0,AND(INDIRECT("ｄａｔａ!$"&amp;AE$112&amp;"$"&amp;$B430)&lt;=2,INDIRECT("ｄａｔａ!$"&amp;AE$112&amp;"$"&amp;$B430)&gt;0),0,TRUE,1)</f>
        <v>0</v>
      </c>
      <c r="AF430" s="80" cm="1">
        <f t="array" aca="1" ref="AF430" ca="1">_xlfn.IFS(AF432=1,0,AF431=1,0,AND(INDIRECT("ｄａｔａ!$"&amp;AF$112&amp;"$"&amp;$B430)&lt;=2,INDIRECT("ｄａｔａ!$"&amp;AF$112&amp;"$"&amp;$B430)&gt;0),0,TRUE,1)</f>
        <v>0</v>
      </c>
      <c r="AG430" s="80" cm="1">
        <f t="array" aca="1" ref="AG430" ca="1">_xlfn.IFS(AG432=1,0,AG431=1,0,AND(INDIRECT("ｄａｔａ!$"&amp;AG$112&amp;"$"&amp;$B430)&lt;=2,INDIRECT("ｄａｔａ!$"&amp;AG$112&amp;"$"&amp;$B430)&gt;0),0,TRUE,1)</f>
        <v>0</v>
      </c>
      <c r="AH430" s="80" cm="1">
        <f t="array" aca="1" ref="AH430" ca="1">_xlfn.IFS(AH432=1,0,AH431=1,0,AND(INDIRECT("ｄａｔａ!$"&amp;AH$112&amp;"$"&amp;$B430)&lt;=2,INDIRECT("ｄａｔａ!$"&amp;AH$112&amp;"$"&amp;$B430)&gt;0),0,TRUE,1)</f>
        <v>0</v>
      </c>
      <c r="AI430" s="80" cm="1">
        <f t="array" aca="1" ref="AI430" ca="1">_xlfn.IFS(AI432=1,0,AI431=1,0,AND(INDIRECT("ｄａｔａ!$"&amp;AI$112&amp;"$"&amp;$B430)&lt;=2,INDIRECT("ｄａｔａ!$"&amp;AI$112&amp;"$"&amp;$B430)&gt;0),0,TRUE,1)</f>
        <v>0</v>
      </c>
      <c r="AJ430" s="80" cm="1">
        <f t="array" aca="1" ref="AJ430" ca="1">_xlfn.IFS(AJ432=1,0,AJ431=1,0,AND(INDIRECT("ｄａｔａ!$"&amp;AJ$112&amp;"$"&amp;$B430)&lt;=2,INDIRECT("ｄａｔａ!$"&amp;AJ$112&amp;"$"&amp;$B430)&gt;0),0,TRUE,1)</f>
        <v>0</v>
      </c>
      <c r="AK430" s="80" cm="1">
        <f t="array" aca="1" ref="AK430" ca="1">_xlfn.IFS(AK432=1,0,AK431=1,0,AND(INDIRECT("ｄａｔａ!$"&amp;AK$112&amp;"$"&amp;$B430)&lt;=2,INDIRECT("ｄａｔａ!$"&amp;AK$112&amp;"$"&amp;$B430)&gt;0),0,TRUE,1)</f>
        <v>0</v>
      </c>
      <c r="AL430" s="80" cm="1">
        <f t="array" aca="1" ref="AL430" ca="1">_xlfn.IFS(AL432=1,0,AL431=1,0,AND(INDIRECT("ｄａｔａ!$"&amp;AL$112&amp;"$"&amp;$B430)&lt;=2,INDIRECT("ｄａｔａ!$"&amp;AL$112&amp;"$"&amp;$B430)&gt;0),0,TRUE,1)</f>
        <v>0</v>
      </c>
      <c r="AM430" s="80" cm="1">
        <f t="array" aca="1" ref="AM430" ca="1">_xlfn.IFS(AM432=1,0,AM431=1,0,AND(INDIRECT("ｄａｔａ!$"&amp;AM$112&amp;"$"&amp;$B430)&lt;=2,INDIRECT("ｄａｔａ!$"&amp;AM$112&amp;"$"&amp;$B430)&gt;0),0,TRUE,1)</f>
        <v>0</v>
      </c>
      <c r="AN430" s="80" cm="1">
        <f t="array" aca="1" ref="AN430" ca="1">_xlfn.IFS(AN432=1,0,AN431=1,0,AND(INDIRECT("ｄａｔａ!$"&amp;AN$112&amp;"$"&amp;$B430)&lt;=2,INDIRECT("ｄａｔａ!$"&amp;AN$112&amp;"$"&amp;$B430)&gt;0),0,TRUE,1)</f>
        <v>0</v>
      </c>
      <c r="AO430" s="80" cm="1">
        <f t="array" aca="1" ref="AO430" ca="1">_xlfn.IFS(AO432=1,0,AO431=1,0,AND(INDIRECT("ｄａｔａ!$"&amp;AO$112&amp;"$"&amp;$B430)&lt;=2,INDIRECT("ｄａｔａ!$"&amp;AO$112&amp;"$"&amp;$B430)&gt;0),0,TRUE,1)</f>
        <v>0</v>
      </c>
      <c r="AP430" s="80">
        <f ca="1">IF(SUM($AQ429:$AZ429)&gt;1,1,0)</f>
        <v>0</v>
      </c>
      <c r="AQ430" s="80" cm="1">
        <f t="array" aca="1" ref="AQ430" ca="1">_xlfn.IFS(AQ432=1,0,AQ431=1,0,AND(INDIRECT("ｄａｔａ!$"&amp;AQ$112&amp;"$"&amp;$B430)&lt;=2,INDIRECT("ｄａｔａ!$"&amp;AQ$112&amp;"$"&amp;$B430)&gt;0),0,TRUE,1)</f>
        <v>0</v>
      </c>
      <c r="AR430" s="80" cm="1">
        <f t="array" aca="1" ref="AR430" ca="1">_xlfn.IFS(AR432=1,0,AR431=1,0,AND(INDIRECT("ｄａｔａ!$"&amp;AR$112&amp;"$"&amp;$B430)&lt;=2,INDIRECT("ｄａｔａ!$"&amp;AR$112&amp;"$"&amp;$B430)&gt;0),0,TRUE,1)</f>
        <v>0</v>
      </c>
      <c r="AS430" s="80" cm="1">
        <f t="array" aca="1" ref="AS430" ca="1">_xlfn.IFS(AS432=1,0,AS431=1,0,AND(INDIRECT("ｄａｔａ!$"&amp;AS$112&amp;"$"&amp;$B430)&lt;=2,INDIRECT("ｄａｔａ!$"&amp;AS$112&amp;"$"&amp;$B430)&gt;0),0,TRUE,1)</f>
        <v>0</v>
      </c>
      <c r="AT430" s="80" cm="1">
        <f t="array" aca="1" ref="AT430" ca="1">_xlfn.IFS(AT432=1,0,AT431=1,0,AND(INDIRECT("ｄａｔａ!$"&amp;AT$112&amp;"$"&amp;$B430)&lt;=2,INDIRECT("ｄａｔａ!$"&amp;AT$112&amp;"$"&amp;$B430)&gt;0),0,TRUE,1)</f>
        <v>0</v>
      </c>
      <c r="AU430" s="80" cm="1">
        <f t="array" aca="1" ref="AU430" ca="1">_xlfn.IFS(AU432=1,0,AU431=1,0,AND(INDIRECT("ｄａｔａ!$"&amp;AU$112&amp;"$"&amp;$B430)&lt;=2,INDIRECT("ｄａｔａ!$"&amp;AU$112&amp;"$"&amp;$B430)&gt;0),0,TRUE,1)</f>
        <v>0</v>
      </c>
      <c r="AV430" s="80" cm="1">
        <f t="array" aca="1" ref="AV430" ca="1">_xlfn.IFS(AV432=1,0,AV431=1,0,AND(INDIRECT("ｄａｔａ!$"&amp;AV$112&amp;"$"&amp;$B430)&lt;=2,INDIRECT("ｄａｔａ!$"&amp;AV$112&amp;"$"&amp;$B430)&gt;0),0,TRUE,1)</f>
        <v>0</v>
      </c>
      <c r="AW430" s="80" cm="1">
        <f t="array" aca="1" ref="AW430" ca="1">_xlfn.IFS(AW432=1,0,AW431=1,0,AND(INDIRECT("ｄａｔａ!$"&amp;AW$112&amp;"$"&amp;$B430)&lt;=2,INDIRECT("ｄａｔａ!$"&amp;AW$112&amp;"$"&amp;$B430)&gt;0),0,TRUE,1)</f>
        <v>0</v>
      </c>
      <c r="AX430" s="80" cm="1">
        <f t="array" aca="1" ref="AX430" ca="1">_xlfn.IFS(AX432=1,0,AX431=1,0,AND(INDIRECT("ｄａｔａ!$"&amp;AX$112&amp;"$"&amp;$B430)&lt;=2,INDIRECT("ｄａｔａ!$"&amp;AX$112&amp;"$"&amp;$B430)&gt;0),0,TRUE,1)</f>
        <v>0</v>
      </c>
      <c r="AY430" s="80" cm="1">
        <f t="array" aca="1" ref="AY430" ca="1">_xlfn.IFS(AY432=1,0,AY431=1,0,AND(INDIRECT("ｄａｔａ!$"&amp;AY$112&amp;"$"&amp;$B430)&lt;=2,INDIRECT("ｄａｔａ!$"&amp;AY$112&amp;"$"&amp;$B430)&gt;0),0,TRUE,1)</f>
        <v>0</v>
      </c>
      <c r="AZ430" s="80" cm="1">
        <f t="array" aca="1" ref="AZ430" ca="1">_xlfn.IFS(AZ432=1,0,AZ431=1,0,AND(INDIRECT("ｄａｔａ!$"&amp;AZ$112&amp;"$"&amp;$B430)&lt;=2,INDIRECT("ｄａｔａ!$"&amp;AZ$112&amp;"$"&amp;$B430)&gt;0),0,TRUE,1)</f>
        <v>0</v>
      </c>
      <c r="BA430" s="80">
        <f ca="1">IF(SUM($BB429:$BP429)&gt;1,1,0)</f>
        <v>0</v>
      </c>
      <c r="BB430" s="80" cm="1">
        <f t="array" aca="1" ref="BB430" ca="1">_xlfn.IFS(BB432=1,0,BB431=1,0,AND(INDIRECT("ｄａｔａ!$"&amp;BB$112&amp;"$"&amp;$B430)&lt;=2,INDIRECT("ｄａｔａ!$"&amp;BB$112&amp;"$"&amp;$B430)&gt;0),0,TRUE,1)</f>
        <v>0</v>
      </c>
      <c r="BC430" s="80" cm="1">
        <f t="array" aca="1" ref="BC430" ca="1">_xlfn.IFS(BC432=1,0,BC431=1,0,AND(INDIRECT("ｄａｔａ!$"&amp;BC$112&amp;"$"&amp;$B430)&lt;=2,INDIRECT("ｄａｔａ!$"&amp;BC$112&amp;"$"&amp;$B430)&gt;0),0,TRUE,1)</f>
        <v>0</v>
      </c>
      <c r="BD430" s="80" cm="1">
        <f t="array" aca="1" ref="BD430" ca="1">_xlfn.IFS(BD432=1,0,BD431=1,0,AND(INDIRECT("ｄａｔａ!$"&amp;BD$112&amp;"$"&amp;$B430)&lt;=2,INDIRECT("ｄａｔａ!$"&amp;BD$112&amp;"$"&amp;$B430)&gt;0),0,TRUE,1)</f>
        <v>0</v>
      </c>
      <c r="BE430" s="80" cm="1">
        <f t="array" aca="1" ref="BE430" ca="1">_xlfn.IFS(BE432=1,0,BE431=1,0,AND(INDIRECT("ｄａｔａ!$"&amp;BE$112&amp;"$"&amp;$B430)&lt;=2,INDIRECT("ｄａｔａ!$"&amp;BE$112&amp;"$"&amp;$B430)&gt;0),0,TRUE,1)</f>
        <v>0</v>
      </c>
      <c r="BF430" s="80" cm="1">
        <f t="array" aca="1" ref="BF430" ca="1">_xlfn.IFS(BF432=1,0,BF431=1,0,AND(INDIRECT("ｄａｔａ!$"&amp;BF$112&amp;"$"&amp;$B430)&lt;=2,INDIRECT("ｄａｔａ!$"&amp;BF$112&amp;"$"&amp;$B430)&gt;0),0,TRUE,1)</f>
        <v>0</v>
      </c>
      <c r="BG430" s="80" cm="1">
        <f t="array" aca="1" ref="BG430" ca="1">_xlfn.IFS(BG432=1,0,BG431=1,0,AND(INDIRECT("ｄａｔａ!$"&amp;BG$112&amp;"$"&amp;$B430)&lt;=2,INDIRECT("ｄａｔａ!$"&amp;BG$112&amp;"$"&amp;$B430)&gt;0),0,TRUE,1)</f>
        <v>0</v>
      </c>
      <c r="BH430" s="80" cm="1">
        <f t="array" aca="1" ref="BH430" ca="1">_xlfn.IFS(BH432=1,0,BH431=1,0,AND(INDIRECT("ｄａｔａ!$"&amp;BH$112&amp;"$"&amp;$B430)&lt;=2,INDIRECT("ｄａｔａ!$"&amp;BH$112&amp;"$"&amp;$B430)&gt;0),0,TRUE,1)</f>
        <v>0</v>
      </c>
      <c r="BI430" s="80" cm="1">
        <f t="array" aca="1" ref="BI430" ca="1">_xlfn.IFS(BI432=1,0,BI431=1,0,AND(INDIRECT("ｄａｔａ!$"&amp;BI$112&amp;"$"&amp;$B430)&lt;=2,INDIRECT("ｄａｔａ!$"&amp;BI$112&amp;"$"&amp;$B430)&gt;0),0,TRUE,1)</f>
        <v>0</v>
      </c>
      <c r="BJ430" s="80" cm="1">
        <f t="array" aca="1" ref="BJ430" ca="1">_xlfn.IFS(BJ432=1,0,BJ431=1,0,AND(INDIRECT("ｄａｔａ!$"&amp;BJ$112&amp;"$"&amp;$B430)&lt;=2,INDIRECT("ｄａｔａ!$"&amp;BJ$112&amp;"$"&amp;$B430)&gt;0),0,TRUE,1)</f>
        <v>0</v>
      </c>
      <c r="BK430" s="80" cm="1">
        <f t="array" aca="1" ref="BK430" ca="1">_xlfn.IFS(BK432=1,0,BK431=1,0,AND(INDIRECT("ｄａｔａ!$"&amp;BK$112&amp;"$"&amp;$B430)&lt;=2,INDIRECT("ｄａｔａ!$"&amp;BK$112&amp;"$"&amp;$B430)&gt;0),0,TRUE,1)</f>
        <v>0</v>
      </c>
      <c r="BL430" s="80" cm="1">
        <f t="array" aca="1" ref="BL430" ca="1">_xlfn.IFS(BL432=1,0,BL431=1,0,AND(INDIRECT("ｄａｔａ!$"&amp;BL$112&amp;"$"&amp;$B430)&lt;=2,INDIRECT("ｄａｔａ!$"&amp;BL$112&amp;"$"&amp;$B430)&gt;0),0,TRUE,1)</f>
        <v>0</v>
      </c>
      <c r="BM430" s="80" cm="1">
        <f t="array" aca="1" ref="BM430" ca="1">_xlfn.IFS(BM432=1,0,BM431=1,0,AND(INDIRECT("ｄａｔａ!$"&amp;BM$112&amp;"$"&amp;$B430)&lt;=2,INDIRECT("ｄａｔａ!$"&amp;BM$112&amp;"$"&amp;$B430)&gt;0),0,TRUE,1)</f>
        <v>0</v>
      </c>
      <c r="BN430" s="80" cm="1">
        <f t="array" aca="1" ref="BN430" ca="1">_xlfn.IFS(BN432=1,0,BN431=1,0,AND(INDIRECT("ｄａｔａ!$"&amp;BN$112&amp;"$"&amp;$B430)&lt;=2,INDIRECT("ｄａｔａ!$"&amp;BN$112&amp;"$"&amp;$B430)&gt;0),0,TRUE,1)</f>
        <v>0</v>
      </c>
      <c r="BO430" s="80" cm="1">
        <f t="array" aca="1" ref="BO430" ca="1">_xlfn.IFS(BO432=1,0,BO431=1,0,AND(INDIRECT("ｄａｔａ!$"&amp;BO$112&amp;"$"&amp;$B430)&lt;=2,INDIRECT("ｄａｔａ!$"&amp;BO$112&amp;"$"&amp;$B430)&gt;0),0,TRUE,1)</f>
        <v>0</v>
      </c>
      <c r="BP430" s="80" cm="1">
        <f t="array" aca="1" ref="BP430" ca="1">_xlfn.IFS(BP432=1,0,BP431=1,0,AND(INDIRECT("ｄａｔａ!$"&amp;BP$112&amp;"$"&amp;$B430)&lt;=2,INDIRECT("ｄａｔａ!$"&amp;BP$112&amp;"$"&amp;$B430)&gt;0),0,TRUE,1)</f>
        <v>0</v>
      </c>
    </row>
    <row r="431" spans="1:68" x14ac:dyDescent="0.2">
      <c r="B431" s="80">
        <f>VLOOKUP($A429,$A$11:$B$110,2,FALSE)</f>
        <v>86</v>
      </c>
      <c r="C431" s="80" t="s">
        <v>2425</v>
      </c>
      <c r="D431" s="80" cm="1">
        <f t="array" aca="1" ref="D431" ca="1">_xlfn.IFS(D432=1,0,TRIM(INDIRECT("ｄａｔａ!$"&amp;D$112&amp;"$"&amp;$B431))="",1,TRIM(INDIRECT("ｄａｔａ!$"&amp;D$112&amp;"$"&amp;$B431))&lt;&gt;"",0)</f>
        <v>0</v>
      </c>
      <c r="F431" s="80" cm="1">
        <f t="array" aca="1" ref="F431" ca="1">_xlfn.IFS(F432=1,0,TRIM(INDIRECT("ｄａｔａ!$"&amp;F$112&amp;"$"&amp;$B431))="",1,TRIM(INDIRECT("ｄａｔａ!$"&amp;F$112&amp;"$"&amp;$B431))&lt;&gt;"",0)</f>
        <v>1</v>
      </c>
      <c r="G431" s="80" cm="1">
        <f t="array" aca="1" ref="G431" ca="1">_xlfn.IFS(G432=1,0,TRIM(INDIRECT("ｄａｔａ!$"&amp;G$112&amp;"$"&amp;$B431))="",1,TRIM(INDIRECT("ｄａｔａ!$"&amp;G$112&amp;"$"&amp;$B431))&lt;&gt;"",0)</f>
        <v>1</v>
      </c>
      <c r="H431" s="80" cm="1">
        <f t="array" aca="1" ref="H431" ca="1">_xlfn.IFS(H432=1,0,TRIM(INDIRECT("ｄａｔａ!$"&amp;H$112&amp;"$"&amp;$B431))="",1,TRIM(INDIRECT("ｄａｔａ!$"&amp;H$112&amp;"$"&amp;$B431))&lt;&gt;"",0)</f>
        <v>1</v>
      </c>
      <c r="I431" s="80" cm="1">
        <f t="array" aca="1" ref="I431" ca="1">_xlfn.IFS(I432=1,0,TRIM(INDIRECT("ｄａｔａ!$"&amp;I$112&amp;"$"&amp;$B431))="",1,TRIM(INDIRECT("ｄａｔａ!$"&amp;I$112&amp;"$"&amp;$B431))&lt;&gt;"",0)</f>
        <v>1</v>
      </c>
      <c r="J431" s="80" cm="1">
        <f t="array" aca="1" ref="J431" ca="1">_xlfn.IFS(J432=1,0,TRIM(INDIRECT("ｄａｔａ!$"&amp;J$112&amp;"$"&amp;$B431))="",1,TRIM(INDIRECT("ｄａｔａ!$"&amp;J$112&amp;"$"&amp;$B431))&lt;&gt;"",0)</f>
        <v>1</v>
      </c>
      <c r="K431" s="80" cm="1">
        <f t="array" aca="1" ref="K431" ca="1">_xlfn.IFS(K432=1,0,TRIM(INDIRECT("ｄａｔａ!$"&amp;K$112&amp;"$"&amp;$B431))="",1,TRIM(INDIRECT("ｄａｔａ!$"&amp;K$112&amp;"$"&amp;$B431))&lt;&gt;"",0)</f>
        <v>1</v>
      </c>
      <c r="L431" s="80" cm="1">
        <f t="array" aca="1" ref="L431" ca="1">_xlfn.IFS(L432=1,0,TRIM(INDIRECT("ｄａｔａ!$"&amp;L$112&amp;"$"&amp;$B431))="",1,TRIM(INDIRECT("ｄａｔａ!$"&amp;L$112&amp;"$"&amp;$B431))&lt;&gt;"",0)</f>
        <v>1</v>
      </c>
      <c r="M431" s="80" cm="1">
        <f t="array" aca="1" ref="M431" ca="1">_xlfn.IFS(M432=1,0,TRIM(INDIRECT("ｄａｔａ!$"&amp;M$112&amp;"$"&amp;$B431))="",1,TRIM(INDIRECT("ｄａｔａ!$"&amp;M$112&amp;"$"&amp;$B431))&lt;&gt;"",0)</f>
        <v>1</v>
      </c>
      <c r="N431" s="80" cm="1">
        <f t="array" aca="1" ref="N431" ca="1">_xlfn.IFS(N432=1,0,TRIM(INDIRECT("ｄａｔａ!$"&amp;N$112&amp;"$"&amp;$B431))="",1,TRIM(INDIRECT("ｄａｔａ!$"&amp;N$112&amp;"$"&amp;$B431))&lt;&gt;"",0)</f>
        <v>1</v>
      </c>
      <c r="O431" s="80" cm="1">
        <f t="array" aca="1" ref="O431" ca="1">_xlfn.IFS(O432=1,0,TRIM(INDIRECT("ｄａｔａ!$"&amp;O$112&amp;"$"&amp;$B431))="",1,TRIM(INDIRECT("ｄａｔａ!$"&amp;O$112&amp;"$"&amp;$B431))&lt;&gt;"",0)</f>
        <v>1</v>
      </c>
      <c r="P431" s="80" cm="1">
        <f t="array" aca="1" ref="P431" ca="1">_xlfn.IFS(P432=1,0,TRIM(INDIRECT("ｄａｔａ!$"&amp;P$112&amp;"$"&amp;$B431))="",1,TRIM(INDIRECT("ｄａｔａ!$"&amp;P$112&amp;"$"&amp;$B431))&lt;&gt;"",0)</f>
        <v>1</v>
      </c>
      <c r="Q431" s="80" cm="1">
        <f t="array" aca="1" ref="Q431" ca="1">_xlfn.IFS(Q432=1,0,TRIM(INDIRECT("ｄａｔａ!$"&amp;Q$112&amp;"$"&amp;$B431))="",1,TRIM(INDIRECT("ｄａｔａ!$"&amp;Q$112&amp;"$"&amp;$B431))&lt;&gt;"",0)</f>
        <v>1</v>
      </c>
      <c r="R431" s="80" cm="1">
        <f t="array" aca="1" ref="R431" ca="1">_xlfn.IFS(R432=1,0,TRIM(INDIRECT("ｄａｔａ!$"&amp;R$112&amp;"$"&amp;$B431))="",1,TRIM(INDIRECT("ｄａｔａ!$"&amp;R$112&amp;"$"&amp;$B431))&lt;&gt;"",0)</f>
        <v>1</v>
      </c>
      <c r="S431" s="80" cm="1">
        <f t="array" aca="1" ref="S431" ca="1">_xlfn.IFS(S432=1,0,TRIM(INDIRECT("ｄａｔａ!$"&amp;S$112&amp;"$"&amp;$B431))="",1,TRIM(INDIRECT("ｄａｔａ!$"&amp;S$112&amp;"$"&amp;$B431))&lt;&gt;"",0)</f>
        <v>1</v>
      </c>
      <c r="T431" s="80" cm="1">
        <f t="array" aca="1" ref="T431" ca="1">_xlfn.IFS(T432=1,0,TRIM(INDIRECT("ｄａｔａ!$"&amp;T$112&amp;"$"&amp;$B431))="",1,TRIM(INDIRECT("ｄａｔａ!$"&amp;T$112&amp;"$"&amp;$B431))&lt;&gt;"",0)</f>
        <v>1</v>
      </c>
      <c r="U431" s="80" cm="1">
        <f t="array" aca="1" ref="U431" ca="1">_xlfn.IFS(U432=1,0,TRIM(INDIRECT("ｄａｔａ!$"&amp;U$112&amp;"$"&amp;$B431))="",1,TRIM(INDIRECT("ｄａｔａ!$"&amp;U$112&amp;"$"&amp;$B431))&lt;&gt;"",0)</f>
        <v>1</v>
      </c>
      <c r="V431" s="80" cm="1">
        <f t="array" aca="1" ref="V431" ca="1">_xlfn.IFS(V432=1,0,TRIM(INDIRECT("ｄａｔａ!$"&amp;V$112&amp;"$"&amp;$B431))="",1,TRIM(INDIRECT("ｄａｔａ!$"&amp;V$112&amp;"$"&amp;$B431))&lt;&gt;"",0)</f>
        <v>1</v>
      </c>
      <c r="W431" s="80" cm="1">
        <f t="array" aca="1" ref="W431" ca="1">_xlfn.IFS(W432=1,0,TRIM(INDIRECT("ｄａｔａ!$"&amp;W$112&amp;"$"&amp;$B431))="",1,TRIM(INDIRECT("ｄａｔａ!$"&amp;W$112&amp;"$"&amp;$B431))&lt;&gt;"",0)</f>
        <v>1</v>
      </c>
      <c r="X431" s="80">
        <f ca="1">IF(SUM($Y431:$AO431)=17,1,0)</f>
        <v>1</v>
      </c>
      <c r="Y431" s="80" cm="1">
        <f t="array" aca="1" ref="Y431" ca="1">_xlfn.IFS(Y432=1,0,TRIM(INDIRECT("ｄａｔａ!$"&amp;Y$112&amp;"$"&amp;$B431))="",1,TRIM(INDIRECT("ｄａｔａ!$"&amp;Y$112&amp;"$"&amp;$B431))&lt;&gt;"",0)</f>
        <v>1</v>
      </c>
      <c r="Z431" s="80" cm="1">
        <f t="array" aca="1" ref="Z431" ca="1">_xlfn.IFS(Z432=1,0,TRIM(INDIRECT("ｄａｔａ!$"&amp;Z$112&amp;"$"&amp;$B431))="",1,TRIM(INDIRECT("ｄａｔａ!$"&amp;Z$112&amp;"$"&amp;$B431))&lt;&gt;"",0)</f>
        <v>1</v>
      </c>
      <c r="AA431" s="80" cm="1">
        <f t="array" aca="1" ref="AA431" ca="1">_xlfn.IFS(AA432=1,0,TRIM(INDIRECT("ｄａｔａ!$"&amp;AA$112&amp;"$"&amp;$B431))="",1,TRIM(INDIRECT("ｄａｔａ!$"&amp;AA$112&amp;"$"&amp;$B431))&lt;&gt;"",0)</f>
        <v>1</v>
      </c>
      <c r="AB431" s="80" cm="1">
        <f t="array" aca="1" ref="AB431" ca="1">_xlfn.IFS(AB432=1,0,TRIM(INDIRECT("ｄａｔａ!$"&amp;AB$112&amp;"$"&amp;$B431))="",1,TRIM(INDIRECT("ｄａｔａ!$"&amp;AB$112&amp;"$"&amp;$B431))&lt;&gt;"",0)</f>
        <v>1</v>
      </c>
      <c r="AC431" s="80" cm="1">
        <f t="array" aca="1" ref="AC431" ca="1">_xlfn.IFS(AC432=1,0,TRIM(INDIRECT("ｄａｔａ!$"&amp;AC$112&amp;"$"&amp;$B431))="",1,TRIM(INDIRECT("ｄａｔａ!$"&amp;AC$112&amp;"$"&amp;$B431))&lt;&gt;"",0)</f>
        <v>1</v>
      </c>
      <c r="AD431" s="80" cm="1">
        <f t="array" aca="1" ref="AD431" ca="1">_xlfn.IFS(AD432=1,0,TRIM(INDIRECT("ｄａｔａ!$"&amp;AD$112&amp;"$"&amp;$B431))="",1,TRIM(INDIRECT("ｄａｔａ!$"&amp;AD$112&amp;"$"&amp;$B431))&lt;&gt;"",0)</f>
        <v>1</v>
      </c>
      <c r="AE431" s="80" cm="1">
        <f t="array" aca="1" ref="AE431" ca="1">_xlfn.IFS(AE432=1,0,TRIM(INDIRECT("ｄａｔａ!$"&amp;AE$112&amp;"$"&amp;$B431))="",1,TRIM(INDIRECT("ｄａｔａ!$"&amp;AE$112&amp;"$"&amp;$B431))&lt;&gt;"",0)</f>
        <v>1</v>
      </c>
      <c r="AF431" s="80" cm="1">
        <f t="array" aca="1" ref="AF431" ca="1">_xlfn.IFS(AF432=1,0,TRIM(INDIRECT("ｄａｔａ!$"&amp;AF$112&amp;"$"&amp;$B431))="",1,TRIM(INDIRECT("ｄａｔａ!$"&amp;AF$112&amp;"$"&amp;$B431))&lt;&gt;"",0)</f>
        <v>1</v>
      </c>
      <c r="AG431" s="80" cm="1">
        <f t="array" aca="1" ref="AG431" ca="1">_xlfn.IFS(AG432=1,0,TRIM(INDIRECT("ｄａｔａ!$"&amp;AG$112&amp;"$"&amp;$B431))="",1,TRIM(INDIRECT("ｄａｔａ!$"&amp;AG$112&amp;"$"&amp;$B431))&lt;&gt;"",0)</f>
        <v>1</v>
      </c>
      <c r="AH431" s="80" cm="1">
        <f t="array" aca="1" ref="AH431" ca="1">_xlfn.IFS(AH432=1,0,TRIM(INDIRECT("ｄａｔａ!$"&amp;AH$112&amp;"$"&amp;$B431))="",1,TRIM(INDIRECT("ｄａｔａ!$"&amp;AH$112&amp;"$"&amp;$B431))&lt;&gt;"",0)</f>
        <v>1</v>
      </c>
      <c r="AI431" s="80" cm="1">
        <f t="array" aca="1" ref="AI431" ca="1">_xlfn.IFS(AI432=1,0,TRIM(INDIRECT("ｄａｔａ!$"&amp;AI$112&amp;"$"&amp;$B431))="",1,TRIM(INDIRECT("ｄａｔａ!$"&amp;AI$112&amp;"$"&amp;$B431))&lt;&gt;"",0)</f>
        <v>1</v>
      </c>
      <c r="AJ431" s="80" cm="1">
        <f t="array" aca="1" ref="AJ431" ca="1">_xlfn.IFS(AJ432=1,0,TRIM(INDIRECT("ｄａｔａ!$"&amp;AJ$112&amp;"$"&amp;$B431))="",1,TRIM(INDIRECT("ｄａｔａ!$"&amp;AJ$112&amp;"$"&amp;$B431))&lt;&gt;"",0)</f>
        <v>1</v>
      </c>
      <c r="AK431" s="80" cm="1">
        <f t="array" aca="1" ref="AK431" ca="1">_xlfn.IFS(AK432=1,0,TRIM(INDIRECT("ｄａｔａ!$"&amp;AK$112&amp;"$"&amp;$B431))="",1,TRIM(INDIRECT("ｄａｔａ!$"&amp;AK$112&amp;"$"&amp;$B431))&lt;&gt;"",0)</f>
        <v>1</v>
      </c>
      <c r="AL431" s="80" cm="1">
        <f t="array" aca="1" ref="AL431" ca="1">_xlfn.IFS(AL432=1,0,TRIM(INDIRECT("ｄａｔａ!$"&amp;AL$112&amp;"$"&amp;$B431))="",1,TRIM(INDIRECT("ｄａｔａ!$"&amp;AL$112&amp;"$"&amp;$B431))&lt;&gt;"",0)</f>
        <v>1</v>
      </c>
      <c r="AM431" s="80" cm="1">
        <f t="array" aca="1" ref="AM431" ca="1">_xlfn.IFS(AM432=1,0,TRIM(INDIRECT("ｄａｔａ!$"&amp;AM$112&amp;"$"&amp;$B431))="",1,TRIM(INDIRECT("ｄａｔａ!$"&amp;AM$112&amp;"$"&amp;$B431))&lt;&gt;"",0)</f>
        <v>1</v>
      </c>
      <c r="AN431" s="80" cm="1">
        <f t="array" aca="1" ref="AN431" ca="1">_xlfn.IFS(AN432=1,0,TRIM(INDIRECT("ｄａｔａ!$"&amp;AN$112&amp;"$"&amp;$B431))="",1,TRIM(INDIRECT("ｄａｔａ!$"&amp;AN$112&amp;"$"&amp;$B431))&lt;&gt;"",0)</f>
        <v>1</v>
      </c>
      <c r="AO431" s="80" cm="1">
        <f t="array" aca="1" ref="AO431" ca="1">_xlfn.IFS(AO432=1,0,TRIM(INDIRECT("ｄａｔａ!$"&amp;AO$112&amp;"$"&amp;$B431))="",1,TRIM(INDIRECT("ｄａｔａ!$"&amp;AO$112&amp;"$"&amp;$B431))&lt;&gt;"",0)</f>
        <v>1</v>
      </c>
      <c r="AP431" s="80">
        <f ca="1">IF(SUM($AQ431:$AZ431)=10,1,0)</f>
        <v>1</v>
      </c>
      <c r="AQ431" s="80" cm="1">
        <f t="array" aca="1" ref="AQ431" ca="1">_xlfn.IFS(AQ432=1,0,TRIM(INDIRECT("ｄａｔａ!$"&amp;AQ$112&amp;"$"&amp;$B431))="",1,TRIM(INDIRECT("ｄａｔａ!$"&amp;AQ$112&amp;"$"&amp;$B431))&lt;&gt;"",0)</f>
        <v>1</v>
      </c>
      <c r="AR431" s="80" cm="1">
        <f t="array" aca="1" ref="AR431" ca="1">_xlfn.IFS(AR432=1,0,TRIM(INDIRECT("ｄａｔａ!$"&amp;AR$112&amp;"$"&amp;$B431))="",1,TRIM(INDIRECT("ｄａｔａ!$"&amp;AR$112&amp;"$"&amp;$B431))&lt;&gt;"",0)</f>
        <v>1</v>
      </c>
      <c r="AS431" s="80" cm="1">
        <f t="array" aca="1" ref="AS431" ca="1">_xlfn.IFS(AS432=1,0,TRIM(INDIRECT("ｄａｔａ!$"&amp;AS$112&amp;"$"&amp;$B431))="",1,TRIM(INDIRECT("ｄａｔａ!$"&amp;AS$112&amp;"$"&amp;$B431))&lt;&gt;"",0)</f>
        <v>1</v>
      </c>
      <c r="AT431" s="80" cm="1">
        <f t="array" aca="1" ref="AT431" ca="1">_xlfn.IFS(AT432=1,0,TRIM(INDIRECT("ｄａｔａ!$"&amp;AT$112&amp;"$"&amp;$B431))="",1,TRIM(INDIRECT("ｄａｔａ!$"&amp;AT$112&amp;"$"&amp;$B431))&lt;&gt;"",0)</f>
        <v>1</v>
      </c>
      <c r="AU431" s="80" cm="1">
        <f t="array" aca="1" ref="AU431" ca="1">_xlfn.IFS(AU432=1,0,TRIM(INDIRECT("ｄａｔａ!$"&amp;AU$112&amp;"$"&amp;$B431))="",1,TRIM(INDIRECT("ｄａｔａ!$"&amp;AU$112&amp;"$"&amp;$B431))&lt;&gt;"",0)</f>
        <v>1</v>
      </c>
      <c r="AV431" s="80" cm="1">
        <f t="array" aca="1" ref="AV431" ca="1">_xlfn.IFS(AV432=1,0,TRIM(INDIRECT("ｄａｔａ!$"&amp;AV$112&amp;"$"&amp;$B431))="",1,TRIM(INDIRECT("ｄａｔａ!$"&amp;AV$112&amp;"$"&amp;$B431))&lt;&gt;"",0)</f>
        <v>1</v>
      </c>
      <c r="AW431" s="80" cm="1">
        <f t="array" aca="1" ref="AW431" ca="1">_xlfn.IFS(AW432=1,0,TRIM(INDIRECT("ｄａｔａ!$"&amp;AW$112&amp;"$"&amp;$B431))="",1,TRIM(INDIRECT("ｄａｔａ!$"&amp;AW$112&amp;"$"&amp;$B431))&lt;&gt;"",0)</f>
        <v>1</v>
      </c>
      <c r="AX431" s="80" cm="1">
        <f t="array" aca="1" ref="AX431" ca="1">_xlfn.IFS(AX432=1,0,TRIM(INDIRECT("ｄａｔａ!$"&amp;AX$112&amp;"$"&amp;$B431))="",1,TRIM(INDIRECT("ｄａｔａ!$"&amp;AX$112&amp;"$"&amp;$B431))&lt;&gt;"",0)</f>
        <v>1</v>
      </c>
      <c r="AY431" s="80" cm="1">
        <f t="array" aca="1" ref="AY431" ca="1">_xlfn.IFS(AY432=1,0,TRIM(INDIRECT("ｄａｔａ!$"&amp;AY$112&amp;"$"&amp;$B431))="",1,TRIM(INDIRECT("ｄａｔａ!$"&amp;AY$112&amp;"$"&amp;$B431))&lt;&gt;"",0)</f>
        <v>1</v>
      </c>
      <c r="AZ431" s="80" cm="1">
        <f t="array" aca="1" ref="AZ431" ca="1">_xlfn.IFS(AZ432=1,0,TRIM(INDIRECT("ｄａｔａ!$"&amp;AZ$112&amp;"$"&amp;$B431))="",1,TRIM(INDIRECT("ｄａｔａ!$"&amp;AZ$112&amp;"$"&amp;$B431))&lt;&gt;"",0)</f>
        <v>1</v>
      </c>
      <c r="BA431" s="80">
        <f ca="1">IF(SUM($BB431:$BP431)=15,1,0)</f>
        <v>1</v>
      </c>
      <c r="BB431" s="80" cm="1">
        <f t="array" aca="1" ref="BB431" ca="1">_xlfn.IFS(BB432=1,0,TRIM(INDIRECT("ｄａｔａ!$"&amp;BB$112&amp;"$"&amp;$B431))="",1,TRIM(INDIRECT("ｄａｔａ!$"&amp;BB$112&amp;"$"&amp;$B431))&lt;&gt;"",0)</f>
        <v>1</v>
      </c>
      <c r="BC431" s="80" cm="1">
        <f t="array" aca="1" ref="BC431" ca="1">_xlfn.IFS(BC432=1,0,TRIM(INDIRECT("ｄａｔａ!$"&amp;BC$112&amp;"$"&amp;$B431))="",1,TRIM(INDIRECT("ｄａｔａ!$"&amp;BC$112&amp;"$"&amp;$B431))&lt;&gt;"",0)</f>
        <v>1</v>
      </c>
      <c r="BD431" s="80" cm="1">
        <f t="array" aca="1" ref="BD431" ca="1">_xlfn.IFS(BD432=1,0,TRIM(INDIRECT("ｄａｔａ!$"&amp;BD$112&amp;"$"&amp;$B431))="",1,TRIM(INDIRECT("ｄａｔａ!$"&amp;BD$112&amp;"$"&amp;$B431))&lt;&gt;"",0)</f>
        <v>1</v>
      </c>
      <c r="BE431" s="80" cm="1">
        <f t="array" aca="1" ref="BE431" ca="1">_xlfn.IFS(BE432=1,0,TRIM(INDIRECT("ｄａｔａ!$"&amp;BE$112&amp;"$"&amp;$B431))="",1,TRIM(INDIRECT("ｄａｔａ!$"&amp;BE$112&amp;"$"&amp;$B431))&lt;&gt;"",0)</f>
        <v>1</v>
      </c>
      <c r="BF431" s="80" cm="1">
        <f t="array" aca="1" ref="BF431" ca="1">_xlfn.IFS(BF432=1,0,TRIM(INDIRECT("ｄａｔａ!$"&amp;BF$112&amp;"$"&amp;$B431))="",1,TRIM(INDIRECT("ｄａｔａ!$"&amp;BF$112&amp;"$"&amp;$B431))&lt;&gt;"",0)</f>
        <v>1</v>
      </c>
      <c r="BG431" s="80" cm="1">
        <f t="array" aca="1" ref="BG431" ca="1">_xlfn.IFS(BG432=1,0,TRIM(INDIRECT("ｄａｔａ!$"&amp;BG$112&amp;"$"&amp;$B431))="",1,TRIM(INDIRECT("ｄａｔａ!$"&amp;BG$112&amp;"$"&amp;$B431))&lt;&gt;"",0)</f>
        <v>1</v>
      </c>
      <c r="BH431" s="80" cm="1">
        <f t="array" aca="1" ref="BH431" ca="1">_xlfn.IFS(BH432=1,0,TRIM(INDIRECT("ｄａｔａ!$"&amp;BH$112&amp;"$"&amp;$B431))="",1,TRIM(INDIRECT("ｄａｔａ!$"&amp;BH$112&amp;"$"&amp;$B431))&lt;&gt;"",0)</f>
        <v>1</v>
      </c>
      <c r="BI431" s="80" cm="1">
        <f t="array" aca="1" ref="BI431" ca="1">_xlfn.IFS(BI432=1,0,TRIM(INDIRECT("ｄａｔａ!$"&amp;BI$112&amp;"$"&amp;$B431))="",1,TRIM(INDIRECT("ｄａｔａ!$"&amp;BI$112&amp;"$"&amp;$B431))&lt;&gt;"",0)</f>
        <v>1</v>
      </c>
      <c r="BJ431" s="80" cm="1">
        <f t="array" aca="1" ref="BJ431" ca="1">_xlfn.IFS(BJ432=1,0,TRIM(INDIRECT("ｄａｔａ!$"&amp;BJ$112&amp;"$"&amp;$B431))="",1,TRIM(INDIRECT("ｄａｔａ!$"&amp;BJ$112&amp;"$"&amp;$B431))&lt;&gt;"",0)</f>
        <v>1</v>
      </c>
      <c r="BK431" s="80" cm="1">
        <f t="array" aca="1" ref="BK431" ca="1">_xlfn.IFS(BK432=1,0,TRIM(INDIRECT("ｄａｔａ!$"&amp;BK$112&amp;"$"&amp;$B431))="",1,TRIM(INDIRECT("ｄａｔａ!$"&amp;BK$112&amp;"$"&amp;$B431))&lt;&gt;"",0)</f>
        <v>1</v>
      </c>
      <c r="BL431" s="80" cm="1">
        <f t="array" aca="1" ref="BL431" ca="1">_xlfn.IFS(BL432=1,0,TRIM(INDIRECT("ｄａｔａ!$"&amp;BL$112&amp;"$"&amp;$B431))="",1,TRIM(INDIRECT("ｄａｔａ!$"&amp;BL$112&amp;"$"&amp;$B431))&lt;&gt;"",0)</f>
        <v>1</v>
      </c>
      <c r="BM431" s="80" cm="1">
        <f t="array" aca="1" ref="BM431" ca="1">_xlfn.IFS(BM432=1,0,TRIM(INDIRECT("ｄａｔａ!$"&amp;BM$112&amp;"$"&amp;$B431))="",1,TRIM(INDIRECT("ｄａｔａ!$"&amp;BM$112&amp;"$"&amp;$B431))&lt;&gt;"",0)</f>
        <v>1</v>
      </c>
      <c r="BN431" s="80" cm="1">
        <f t="array" aca="1" ref="BN431" ca="1">_xlfn.IFS(BN432=1,0,TRIM(INDIRECT("ｄａｔａ!$"&amp;BN$112&amp;"$"&amp;$B431))="",1,TRIM(INDIRECT("ｄａｔａ!$"&amp;BN$112&amp;"$"&amp;$B431))&lt;&gt;"",0)</f>
        <v>1</v>
      </c>
      <c r="BO431" s="80" cm="1">
        <f t="array" aca="1" ref="BO431" ca="1">_xlfn.IFS(BO432=1,0,TRIM(INDIRECT("ｄａｔａ!$"&amp;BO$112&amp;"$"&amp;$B431))="",1,TRIM(INDIRECT("ｄａｔａ!$"&amp;BO$112&amp;"$"&amp;$B431))&lt;&gt;"",0)</f>
        <v>1</v>
      </c>
      <c r="BP431" s="80" cm="1">
        <f t="array" aca="1" ref="BP431" ca="1">_xlfn.IFS(BP432=1,0,TRIM(INDIRECT("ｄａｔａ!$"&amp;BP$112&amp;"$"&amp;$B431))="",1,TRIM(INDIRECT("ｄａｔａ!$"&amp;BP$112&amp;"$"&amp;$B431))&lt;&gt;"",0)</f>
        <v>1</v>
      </c>
    </row>
    <row r="432" spans="1:68" x14ac:dyDescent="0.2">
      <c r="B432" s="80">
        <f>VLOOKUP($A429,$A$11:$B$110,2,FALSE)</f>
        <v>86</v>
      </c>
      <c r="C432" s="80" t="s">
        <v>2430</v>
      </c>
      <c r="D432" s="80" cm="1">
        <f t="array" aca="1" ref="D432" ca="1">IF(ISERROR(INDIRECT("ｄａｔａ!$"&amp;D$112&amp;"$"&amp;$B432)),1,0)</f>
        <v>0</v>
      </c>
      <c r="F432" s="80" cm="1">
        <f t="array" aca="1" ref="F432" ca="1">IF(ISERROR(INDIRECT("ｄａｔａ!$"&amp;F$112&amp;"$"&amp;$B432)),1,0)</f>
        <v>0</v>
      </c>
      <c r="G432" s="80" cm="1">
        <f t="array" aca="1" ref="G432" ca="1">IF(ISERROR(INDIRECT("ｄａｔａ!$"&amp;G$112&amp;"$"&amp;$B432)),1,0)</f>
        <v>0</v>
      </c>
      <c r="H432" s="80" cm="1">
        <f t="array" aca="1" ref="H432" ca="1">IF(ISERROR(INDIRECT("ｄａｔａ!$"&amp;H$112&amp;"$"&amp;$B432)),1,0)</f>
        <v>0</v>
      </c>
      <c r="I432" s="80" cm="1">
        <f t="array" aca="1" ref="I432" ca="1">IF(ISERROR(INDIRECT("ｄａｔａ!$"&amp;I$112&amp;"$"&amp;$B432)),1,0)</f>
        <v>0</v>
      </c>
      <c r="J432" s="80" cm="1">
        <f t="array" aca="1" ref="J432" ca="1">IF(ISERROR(INDIRECT("ｄａｔａ!$"&amp;J$112&amp;"$"&amp;$B432)),1,0)</f>
        <v>0</v>
      </c>
      <c r="K432" s="80" cm="1">
        <f t="array" aca="1" ref="K432" ca="1">IF(ISERROR(INDIRECT("ｄａｔａ!$"&amp;K$112&amp;"$"&amp;$B432)),1,0)</f>
        <v>0</v>
      </c>
      <c r="L432" s="80" cm="1">
        <f t="array" aca="1" ref="L432" ca="1">IF(ISERROR(INDIRECT("ｄａｔａ!$"&amp;L$112&amp;"$"&amp;$B432)),1,0)</f>
        <v>0</v>
      </c>
      <c r="M432" s="80" cm="1">
        <f t="array" aca="1" ref="M432" ca="1">IF(ISERROR(INDIRECT("ｄａｔａ!$"&amp;M$112&amp;"$"&amp;$B432)),1,0)</f>
        <v>0</v>
      </c>
      <c r="N432" s="80" cm="1">
        <f t="array" aca="1" ref="N432" ca="1">IF(ISERROR(INDIRECT("ｄａｔａ!$"&amp;N$112&amp;"$"&amp;$B432)),1,0)</f>
        <v>0</v>
      </c>
      <c r="O432" s="80" cm="1">
        <f t="array" aca="1" ref="O432" ca="1">IF(ISERROR(INDIRECT("ｄａｔａ!$"&amp;O$112&amp;"$"&amp;$B432)),1,0)</f>
        <v>0</v>
      </c>
      <c r="P432" s="80" cm="1">
        <f t="array" aca="1" ref="P432" ca="1">IF(ISERROR(INDIRECT("ｄａｔａ!$"&amp;P$112&amp;"$"&amp;$B432)),1,0)</f>
        <v>0</v>
      </c>
      <c r="Q432" s="80" cm="1">
        <f t="array" aca="1" ref="Q432" ca="1">IF(ISERROR(INDIRECT("ｄａｔａ!$"&amp;Q$112&amp;"$"&amp;$B432)),1,0)</f>
        <v>0</v>
      </c>
      <c r="R432" s="80" cm="1">
        <f t="array" aca="1" ref="R432" ca="1">IF(ISERROR(INDIRECT("ｄａｔａ!$"&amp;R$112&amp;"$"&amp;$B432)),1,0)</f>
        <v>0</v>
      </c>
      <c r="S432" s="80" cm="1">
        <f t="array" aca="1" ref="S432" ca="1">IF(ISERROR(INDIRECT("ｄａｔａ!$"&amp;S$112&amp;"$"&amp;$B432)),1,0)</f>
        <v>0</v>
      </c>
      <c r="T432" s="80" cm="1">
        <f t="array" aca="1" ref="T432" ca="1">IF(ISERROR(INDIRECT("ｄａｔａ!$"&amp;T$112&amp;"$"&amp;$B432)),1,0)</f>
        <v>0</v>
      </c>
      <c r="U432" s="80" cm="1">
        <f t="array" aca="1" ref="U432" ca="1">IF(ISERROR(INDIRECT("ｄａｔａ!$"&amp;U$112&amp;"$"&amp;$B432)),1,0)</f>
        <v>0</v>
      </c>
      <c r="V432" s="80" cm="1">
        <f t="array" aca="1" ref="V432" ca="1">IF(ISERROR(INDIRECT("ｄａｔａ!$"&amp;V$112&amp;"$"&amp;$B432)),1,0)</f>
        <v>0</v>
      </c>
      <c r="W432" s="80" cm="1">
        <f t="array" aca="1" ref="W432" ca="1">IF(ISERROR(INDIRECT("ｄａｔａ!$"&amp;W$112&amp;"$"&amp;$B432)),1,0)</f>
        <v>0</v>
      </c>
      <c r="X432" s="80">
        <f ca="1">IF(SUM($Y430:$AO430,$Y432:$AO432)&gt;0,1,0)</f>
        <v>0</v>
      </c>
      <c r="Y432" s="80" cm="1">
        <f t="array" aca="1" ref="Y432" ca="1">IF(ISERROR(INDIRECT("ｄａｔａ!$"&amp;Y$112&amp;"$"&amp;$B432)),1,0)</f>
        <v>0</v>
      </c>
      <c r="Z432" s="80" cm="1">
        <f t="array" aca="1" ref="Z432" ca="1">IF(ISERROR(INDIRECT("ｄａｔａ!$"&amp;Z$112&amp;"$"&amp;$B432)),1,0)</f>
        <v>0</v>
      </c>
      <c r="AA432" s="80" cm="1">
        <f t="array" aca="1" ref="AA432" ca="1">IF(ISERROR(INDIRECT("ｄａｔａ!$"&amp;AA$112&amp;"$"&amp;$B432)),1,0)</f>
        <v>0</v>
      </c>
      <c r="AB432" s="80" cm="1">
        <f t="array" aca="1" ref="AB432" ca="1">IF(ISERROR(INDIRECT("ｄａｔａ!$"&amp;AB$112&amp;"$"&amp;$B432)),1,0)</f>
        <v>0</v>
      </c>
      <c r="AC432" s="80" cm="1">
        <f t="array" aca="1" ref="AC432" ca="1">IF(ISERROR(INDIRECT("ｄａｔａ!$"&amp;AC$112&amp;"$"&amp;$B432)),1,0)</f>
        <v>0</v>
      </c>
      <c r="AD432" s="80" cm="1">
        <f t="array" aca="1" ref="AD432" ca="1">IF(ISERROR(INDIRECT("ｄａｔａ!$"&amp;AD$112&amp;"$"&amp;$B432)),1,0)</f>
        <v>0</v>
      </c>
      <c r="AE432" s="80" cm="1">
        <f t="array" aca="1" ref="AE432" ca="1">IF(ISERROR(INDIRECT("ｄａｔａ!$"&amp;AE$112&amp;"$"&amp;$B432)),1,0)</f>
        <v>0</v>
      </c>
      <c r="AF432" s="80" cm="1">
        <f t="array" aca="1" ref="AF432" ca="1">IF(ISERROR(INDIRECT("ｄａｔａ!$"&amp;AF$112&amp;"$"&amp;$B432)),1,0)</f>
        <v>0</v>
      </c>
      <c r="AG432" s="80" cm="1">
        <f t="array" aca="1" ref="AG432" ca="1">IF(ISERROR(INDIRECT("ｄａｔａ!$"&amp;AG$112&amp;"$"&amp;$B432)),1,0)</f>
        <v>0</v>
      </c>
      <c r="AH432" s="80" cm="1">
        <f t="array" aca="1" ref="AH432" ca="1">IF(ISERROR(INDIRECT("ｄａｔａ!$"&amp;AH$112&amp;"$"&amp;$B432)),1,0)</f>
        <v>0</v>
      </c>
      <c r="AI432" s="80" cm="1">
        <f t="array" aca="1" ref="AI432" ca="1">IF(ISERROR(INDIRECT("ｄａｔａ!$"&amp;AI$112&amp;"$"&amp;$B432)),1,0)</f>
        <v>0</v>
      </c>
      <c r="AJ432" s="80" cm="1">
        <f t="array" aca="1" ref="AJ432" ca="1">IF(ISERROR(INDIRECT("ｄａｔａ!$"&amp;AJ$112&amp;"$"&amp;$B432)),1,0)</f>
        <v>0</v>
      </c>
      <c r="AK432" s="80" cm="1">
        <f t="array" aca="1" ref="AK432" ca="1">IF(ISERROR(INDIRECT("ｄａｔａ!$"&amp;AK$112&amp;"$"&amp;$B432)),1,0)</f>
        <v>0</v>
      </c>
      <c r="AL432" s="80" cm="1">
        <f t="array" aca="1" ref="AL432" ca="1">IF(ISERROR(INDIRECT("ｄａｔａ!$"&amp;AL$112&amp;"$"&amp;$B432)),1,0)</f>
        <v>0</v>
      </c>
      <c r="AM432" s="80" cm="1">
        <f t="array" aca="1" ref="AM432" ca="1">IF(ISERROR(INDIRECT("ｄａｔａ!$"&amp;AM$112&amp;"$"&amp;$B432)),1,0)</f>
        <v>0</v>
      </c>
      <c r="AN432" s="80" cm="1">
        <f t="array" aca="1" ref="AN432" ca="1">IF(ISERROR(INDIRECT("ｄａｔａ!$"&amp;AN$112&amp;"$"&amp;$B432)),1,0)</f>
        <v>0</v>
      </c>
      <c r="AO432" s="80" cm="1">
        <f t="array" aca="1" ref="AO432" ca="1">IF(ISERROR(INDIRECT("ｄａｔａ!$"&amp;AO$112&amp;"$"&amp;$B432)),1,0)</f>
        <v>0</v>
      </c>
      <c r="AP432" s="80">
        <f ca="1">IF(SUM($AQ430:$AZ430,$AQ432:$AZ432)&gt;0,1,0)</f>
        <v>0</v>
      </c>
      <c r="AQ432" s="80" cm="1">
        <f t="array" aca="1" ref="AQ432" ca="1">IF(ISERROR(INDIRECT("ｄａｔａ!$"&amp;AQ$112&amp;"$"&amp;$B432)),1,0)</f>
        <v>0</v>
      </c>
      <c r="AR432" s="80" cm="1">
        <f t="array" aca="1" ref="AR432" ca="1">IF(ISERROR(INDIRECT("ｄａｔａ!$"&amp;AR$112&amp;"$"&amp;$B432)),1,0)</f>
        <v>0</v>
      </c>
      <c r="AS432" s="80" cm="1">
        <f t="array" aca="1" ref="AS432" ca="1">IF(ISERROR(INDIRECT("ｄａｔａ!$"&amp;AS$112&amp;"$"&amp;$B432)),1,0)</f>
        <v>0</v>
      </c>
      <c r="AT432" s="80" cm="1">
        <f t="array" aca="1" ref="AT432" ca="1">IF(ISERROR(INDIRECT("ｄａｔａ!$"&amp;AT$112&amp;"$"&amp;$B432)),1,0)</f>
        <v>0</v>
      </c>
      <c r="AU432" s="80" cm="1">
        <f t="array" aca="1" ref="AU432" ca="1">IF(ISERROR(INDIRECT("ｄａｔａ!$"&amp;AU$112&amp;"$"&amp;$B432)),1,0)</f>
        <v>0</v>
      </c>
      <c r="AV432" s="80" cm="1">
        <f t="array" aca="1" ref="AV432" ca="1">IF(ISERROR(INDIRECT("ｄａｔａ!$"&amp;AV$112&amp;"$"&amp;$B432)),1,0)</f>
        <v>0</v>
      </c>
      <c r="AW432" s="80" cm="1">
        <f t="array" aca="1" ref="AW432" ca="1">IF(ISERROR(INDIRECT("ｄａｔａ!$"&amp;AW$112&amp;"$"&amp;$B432)),1,0)</f>
        <v>0</v>
      </c>
      <c r="AX432" s="80" cm="1">
        <f t="array" aca="1" ref="AX432" ca="1">IF(ISERROR(INDIRECT("ｄａｔａ!$"&amp;AX$112&amp;"$"&amp;$B432)),1,0)</f>
        <v>0</v>
      </c>
      <c r="AY432" s="80" cm="1">
        <f t="array" aca="1" ref="AY432" ca="1">IF(ISERROR(INDIRECT("ｄａｔａ!$"&amp;AY$112&amp;"$"&amp;$B432)),1,0)</f>
        <v>0</v>
      </c>
      <c r="AZ432" s="80" cm="1">
        <f t="array" aca="1" ref="AZ432" ca="1">IF(ISERROR(INDIRECT("ｄａｔａ!$"&amp;AZ$112&amp;"$"&amp;$B432)),1,0)</f>
        <v>0</v>
      </c>
      <c r="BA432" s="80">
        <f ca="1">IF(SUM($BB430:$BP430,$BB432:$BP432)&gt;0,1,0)</f>
        <v>0</v>
      </c>
      <c r="BB432" s="80" cm="1">
        <f t="array" aca="1" ref="BB432" ca="1">IF(ISERROR(INDIRECT("ｄａｔａ!$"&amp;BB$112&amp;"$"&amp;$B432)),1,0)</f>
        <v>0</v>
      </c>
      <c r="BC432" s="80" cm="1">
        <f t="array" aca="1" ref="BC432" ca="1">IF(ISERROR(INDIRECT("ｄａｔａ!$"&amp;BC$112&amp;"$"&amp;$B432)),1,0)</f>
        <v>0</v>
      </c>
      <c r="BD432" s="80" cm="1">
        <f t="array" aca="1" ref="BD432" ca="1">IF(ISERROR(INDIRECT("ｄａｔａ!$"&amp;BD$112&amp;"$"&amp;$B432)),1,0)</f>
        <v>0</v>
      </c>
      <c r="BE432" s="80" cm="1">
        <f t="array" aca="1" ref="BE432" ca="1">IF(ISERROR(INDIRECT("ｄａｔａ!$"&amp;BE$112&amp;"$"&amp;$B432)),1,0)</f>
        <v>0</v>
      </c>
      <c r="BF432" s="80" cm="1">
        <f t="array" aca="1" ref="BF432" ca="1">IF(ISERROR(INDIRECT("ｄａｔａ!$"&amp;BF$112&amp;"$"&amp;$B432)),1,0)</f>
        <v>0</v>
      </c>
      <c r="BG432" s="80" cm="1">
        <f t="array" aca="1" ref="BG432" ca="1">IF(ISERROR(INDIRECT("ｄａｔａ!$"&amp;BG$112&amp;"$"&amp;$B432)),1,0)</f>
        <v>0</v>
      </c>
      <c r="BH432" s="80" cm="1">
        <f t="array" aca="1" ref="BH432" ca="1">IF(ISERROR(INDIRECT("ｄａｔａ!$"&amp;BH$112&amp;"$"&amp;$B432)),1,0)</f>
        <v>0</v>
      </c>
      <c r="BI432" s="80" cm="1">
        <f t="array" aca="1" ref="BI432" ca="1">IF(ISERROR(INDIRECT("ｄａｔａ!$"&amp;BI$112&amp;"$"&amp;$B432)),1,0)</f>
        <v>0</v>
      </c>
      <c r="BJ432" s="80" cm="1">
        <f t="array" aca="1" ref="BJ432" ca="1">IF(ISERROR(INDIRECT("ｄａｔａ!$"&amp;BJ$112&amp;"$"&amp;$B432)),1,0)</f>
        <v>0</v>
      </c>
      <c r="BK432" s="80" cm="1">
        <f t="array" aca="1" ref="BK432" ca="1">IF(ISERROR(INDIRECT("ｄａｔａ!$"&amp;BK$112&amp;"$"&amp;$B432)),1,0)</f>
        <v>0</v>
      </c>
      <c r="BL432" s="80" cm="1">
        <f t="array" aca="1" ref="BL432" ca="1">IF(ISERROR(INDIRECT("ｄａｔａ!$"&amp;BL$112&amp;"$"&amp;$B432)),1,0)</f>
        <v>0</v>
      </c>
      <c r="BM432" s="80" cm="1">
        <f t="array" aca="1" ref="BM432" ca="1">IF(ISERROR(INDIRECT("ｄａｔａ!$"&amp;BM$112&amp;"$"&amp;$B432)),1,0)</f>
        <v>0</v>
      </c>
      <c r="BN432" s="80" cm="1">
        <f t="array" aca="1" ref="BN432" ca="1">IF(ISERROR(INDIRECT("ｄａｔａ!$"&amp;BN$112&amp;"$"&amp;$B432)),1,0)</f>
        <v>0</v>
      </c>
      <c r="BO432" s="80" cm="1">
        <f t="array" aca="1" ref="BO432" ca="1">IF(ISERROR(INDIRECT("ｄａｔａ!$"&amp;BO$112&amp;"$"&amp;$B432)),1,0)</f>
        <v>0</v>
      </c>
      <c r="BP432" s="80" cm="1">
        <f t="array" aca="1" ref="BP432" ca="1">IF(ISERROR(INDIRECT("ｄａｔａ!$"&amp;BP$112&amp;"$"&amp;$B432)),1,0)</f>
        <v>0</v>
      </c>
    </row>
    <row r="433" spans="1:68" x14ac:dyDescent="0.2">
      <c r="A433" s="80" t="s">
        <v>2398</v>
      </c>
      <c r="B433" s="80">
        <f>VLOOKUP($A433,$A$11:$B$110,2,FALSE)</f>
        <v>87</v>
      </c>
      <c r="C433" s="80" t="s">
        <v>2435</v>
      </c>
      <c r="D433" s="80" cm="1">
        <f t="array" aca="1" ref="D433" ca="1">_xlfn.IFS(D434=1,0,D435=1,0,AND(INDIRECT("ｄａｔａ!$"&amp;D$112&amp;"$"&amp;$B433)&lt;=INDIRECT("kikan!$Q$11"),INDIRECT("ｄａｔａ!$"&amp;D$112&amp;"$"&amp;$B433)&gt;=INDIRECT("kikan!$K$11")),0,TRUE,1)</f>
        <v>0</v>
      </c>
      <c r="F433" s="80">
        <v>0</v>
      </c>
      <c r="G433" s="80">
        <v>0</v>
      </c>
      <c r="H433" s="80">
        <v>0</v>
      </c>
      <c r="I433" s="80" cm="1">
        <f t="array" aca="1" ref="I433" ca="1">_xlfn.IFS(I434=1,0,I435=1,0,INDIRECT("ｄａｔａ!$"&amp;I$112&amp;"$"&amp;$B433)&gt;=INDIRECT("kikan!$I$11"),0,TRUE,1)</f>
        <v>0</v>
      </c>
      <c r="J433" s="80" cm="1">
        <f t="array" aca="1" ref="J433" ca="1">_xlfn.IFS(D436=1,0,I433=1,0,J434=1,0,I435=1,0,J435=1,0,INDIRECT("ｄａｔａ!$"&amp;I$112&amp;"$"&amp;$B433)&gt;INDIRECT("kikan!$I$11"),0,INDIRECT("ｄａｔａ!$"&amp;J$112&amp;"$"&amp;$B433)&gt;=INDIRECT("ｄａｔａ!$"&amp;D$112&amp;"$"&amp;$B433),0,TRUE,1)</f>
        <v>0</v>
      </c>
      <c r="K433" s="80" cm="1">
        <f t="array" aca="1" ref="K433" ca="1">_xlfn.IFS(K434=1,0,K435=1,0,AND(INDIRECT("ｄａｔａ!$"&amp;K$112&amp;"$"&amp;$B434)&gt;0,INDIRECT("ｄａｔａ!$"&amp;K$112&amp;"$"&amp;$B434)&lt;10000),0,TRUE,1)</f>
        <v>0</v>
      </c>
      <c r="L433" s="80" cm="1">
        <f t="array" aca="1" ref="L433" ca="1">_xlfn.IFS(L434=1,0,L435=1,0,INDIRECT("ｄａｔａ!$"&amp;L$112&amp;"$"&amp;$B433)&lt;20000,1,TRUE,0)</f>
        <v>0</v>
      </c>
      <c r="M433" s="80">
        <v>0</v>
      </c>
      <c r="N433" s="80">
        <v>0</v>
      </c>
      <c r="O433" s="80" cm="1">
        <f t="array" aca="1" ref="O433" ca="1">_xlfn.IFS(O436=1,0,INDIRECT("ｄａｔａ!$"&amp;O$112&amp;"$"&amp;$B434)=4,1,TRUE,0)</f>
        <v>0</v>
      </c>
      <c r="P433" s="80" cm="1">
        <f t="array" aca="1" ref="P433" ca="1">_xlfn.IFS(P436=1,0,AND(INDIRECT("ｄａｔａ!$"&amp;P$112&amp;"$"&amp;$B434)&lt;=3,INDIRECT("ｄａｔａ!$"&amp;P$112&amp;"$"&amp;$B434)&gt;0),1,TRUE,0)</f>
        <v>0</v>
      </c>
      <c r="Q433" s="80" cm="1">
        <f t="array" aca="1" ref="Q433" ca="1">_xlfn.IFS(Q436=1,0,INDIRECT("ｄａｔａ!$"&amp;Q$112&amp;"$"&amp;$B433)=1,1,TRUE,0)</f>
        <v>0</v>
      </c>
      <c r="R433" s="80">
        <v>0</v>
      </c>
      <c r="S433" s="80">
        <v>0</v>
      </c>
      <c r="T433" s="80">
        <v>0</v>
      </c>
      <c r="U433" s="80">
        <v>0</v>
      </c>
      <c r="V433" s="80">
        <v>0</v>
      </c>
      <c r="W433" s="80">
        <v>0</v>
      </c>
      <c r="X433" s="80">
        <f ca="1">IF(AND(SUM($Y433:$AO433)=0,17-SUM($Y435:$AO435)&gt;1),1,0)</f>
        <v>0</v>
      </c>
      <c r="Y433" s="80" cm="1">
        <f t="array" aca="1" ref="Y433" ca="1">_xlfn.IFS(Y436=1,0,INDIRECT("ｄａｔａ!$"&amp;Y$112&amp;"$"&amp;$B433)=2,1,TRUE,0)</f>
        <v>0</v>
      </c>
      <c r="Z433" s="80" cm="1">
        <f t="array" aca="1" ref="Z433" ca="1">_xlfn.IFS(Z436=1,0,INDIRECT("ｄａｔａ!$"&amp;Z$112&amp;"$"&amp;$B433)=2,1,TRUE,0)</f>
        <v>0</v>
      </c>
      <c r="AA433" s="80" cm="1">
        <f t="array" aca="1" ref="AA433" ca="1">_xlfn.IFS(AA436=1,0,INDIRECT("ｄａｔａ!$"&amp;AA$112&amp;"$"&amp;$B433)=2,1,TRUE,0)</f>
        <v>0</v>
      </c>
      <c r="AB433" s="80" cm="1">
        <f t="array" aca="1" ref="AB433" ca="1">_xlfn.IFS(AB436=1,0,INDIRECT("ｄａｔａ!$"&amp;AB$112&amp;"$"&amp;$B433)=2,1,TRUE,0)</f>
        <v>0</v>
      </c>
      <c r="AC433" s="80" cm="1">
        <f t="array" aca="1" ref="AC433" ca="1">_xlfn.IFS(AC436=1,0,INDIRECT("ｄａｔａ!$"&amp;AC$112&amp;"$"&amp;$B433)=2,1,TRUE,0)</f>
        <v>0</v>
      </c>
      <c r="AD433" s="80" cm="1">
        <f t="array" aca="1" ref="AD433" ca="1">_xlfn.IFS(AD436=1,0,INDIRECT("ｄａｔａ!$"&amp;AD$112&amp;"$"&amp;$B433)=2,1,TRUE,0)</f>
        <v>0</v>
      </c>
      <c r="AE433" s="80" cm="1">
        <f t="array" aca="1" ref="AE433" ca="1">_xlfn.IFS(AE436=1,0,INDIRECT("ｄａｔａ!$"&amp;AE$112&amp;"$"&amp;$B433)=2,1,TRUE,0)</f>
        <v>0</v>
      </c>
      <c r="AF433" s="80" cm="1">
        <f t="array" aca="1" ref="AF433" ca="1">_xlfn.IFS(AF436=1,0,INDIRECT("ｄａｔａ!$"&amp;AF$112&amp;"$"&amp;$B433)=2,1,TRUE,0)</f>
        <v>0</v>
      </c>
      <c r="AG433" s="80" cm="1">
        <f t="array" aca="1" ref="AG433" ca="1">_xlfn.IFS(AG436=1,0,INDIRECT("ｄａｔａ!$"&amp;AG$112&amp;"$"&amp;$B433)=2,1,TRUE,0)</f>
        <v>0</v>
      </c>
      <c r="AH433" s="80" cm="1">
        <f t="array" aca="1" ref="AH433" ca="1">_xlfn.IFS(AH436=1,0,INDIRECT("ｄａｔａ!$"&amp;AH$112&amp;"$"&amp;$B433)=2,1,TRUE,0)</f>
        <v>0</v>
      </c>
      <c r="AI433" s="80" cm="1">
        <f t="array" aca="1" ref="AI433" ca="1">_xlfn.IFS(AI436=1,0,INDIRECT("ｄａｔａ!$"&amp;AI$112&amp;"$"&amp;$B433)=2,1,TRUE,0)</f>
        <v>0</v>
      </c>
      <c r="AJ433" s="80" cm="1">
        <f t="array" aca="1" ref="AJ433" ca="1">_xlfn.IFS(AJ436=1,0,INDIRECT("ｄａｔａ!$"&amp;AJ$112&amp;"$"&amp;$B433)=2,1,TRUE,0)</f>
        <v>0</v>
      </c>
      <c r="AK433" s="80" cm="1">
        <f t="array" aca="1" ref="AK433" ca="1">_xlfn.IFS(AK436=1,0,INDIRECT("ｄａｔａ!$"&amp;AK$112&amp;"$"&amp;$B433)=2,1,TRUE,0)</f>
        <v>0</v>
      </c>
      <c r="AL433" s="80" cm="1">
        <f t="array" aca="1" ref="AL433" ca="1">_xlfn.IFS(AL436=1,0,INDIRECT("ｄａｔａ!$"&amp;AL$112&amp;"$"&amp;$B433)=2,1,TRUE,0)</f>
        <v>0</v>
      </c>
      <c r="AM433" s="80" cm="1">
        <f t="array" aca="1" ref="AM433" ca="1">_xlfn.IFS(AM436=1,0,INDIRECT("ｄａｔａ!$"&amp;AM$112&amp;"$"&amp;$B433)=2,1,TRUE,0)</f>
        <v>0</v>
      </c>
      <c r="AN433" s="80" cm="1">
        <f t="array" aca="1" ref="AN433" ca="1">_xlfn.IFS(AN436=1,0,INDIRECT("ｄａｔａ!$"&amp;AN$112&amp;"$"&amp;$B433)=2,1,TRUE,0)</f>
        <v>0</v>
      </c>
      <c r="AO433" s="80" cm="1">
        <f t="array" aca="1" ref="AO433" ca="1">_xlfn.IFS(AO436=1,0,INDIRECT("ｄａｔａ!$"&amp;AO$112&amp;"$"&amp;$B433)=2,1,TRUE,0)</f>
        <v>0</v>
      </c>
      <c r="AP433" s="80">
        <f ca="1">IF(AND(SUM($AQ433:$AZ433)=0,10-SUM($AQ435:$AZ435)&gt;1),1,0)</f>
        <v>0</v>
      </c>
      <c r="AQ433" s="80" cm="1">
        <f t="array" aca="1" ref="AQ433" ca="1">_xlfn.IFS(AQ436=1,0,INDIRECT("ｄａｔａ!$"&amp;AQ$112&amp;"$"&amp;$B433)=2,1,TRUE,0)</f>
        <v>0</v>
      </c>
      <c r="AR433" s="80" cm="1">
        <f t="array" aca="1" ref="AR433" ca="1">_xlfn.IFS(AR436=1,0,INDIRECT("ｄａｔａ!$"&amp;AR$112&amp;"$"&amp;$B433)=2,1,TRUE,0)</f>
        <v>0</v>
      </c>
      <c r="AS433" s="80" cm="1">
        <f t="array" aca="1" ref="AS433" ca="1">_xlfn.IFS(AS436=1,0,INDIRECT("ｄａｔａ!$"&amp;AS$112&amp;"$"&amp;$B433)=2,1,TRUE,0)</f>
        <v>0</v>
      </c>
      <c r="AT433" s="80" cm="1">
        <f t="array" aca="1" ref="AT433" ca="1">_xlfn.IFS(AT436=1,0,INDIRECT("ｄａｔａ!$"&amp;AT$112&amp;"$"&amp;$B433)=2,1,TRUE,0)</f>
        <v>0</v>
      </c>
      <c r="AU433" s="80" cm="1">
        <f t="array" aca="1" ref="AU433" ca="1">_xlfn.IFS(AU436=1,0,INDIRECT("ｄａｔａ!$"&amp;AU$112&amp;"$"&amp;$B433)=2,1,TRUE,0)</f>
        <v>0</v>
      </c>
      <c r="AV433" s="80" cm="1">
        <f t="array" aca="1" ref="AV433" ca="1">_xlfn.IFS(AV436=1,0,INDIRECT("ｄａｔａ!$"&amp;AV$112&amp;"$"&amp;$B433)=2,1,TRUE,0)</f>
        <v>0</v>
      </c>
      <c r="AW433" s="80" cm="1">
        <f t="array" aca="1" ref="AW433" ca="1">_xlfn.IFS(AW436=1,0,INDIRECT("ｄａｔａ!$"&amp;AW$112&amp;"$"&amp;$B433)=2,1,TRUE,0)</f>
        <v>0</v>
      </c>
      <c r="AX433" s="80" cm="1">
        <f t="array" aca="1" ref="AX433" ca="1">_xlfn.IFS(AX436=1,0,INDIRECT("ｄａｔａ!$"&amp;AX$112&amp;"$"&amp;$B433)=2,1,TRUE,0)</f>
        <v>0</v>
      </c>
      <c r="AY433" s="80" cm="1">
        <f t="array" aca="1" ref="AY433" ca="1">_xlfn.IFS(AY436=1,0,INDIRECT("ｄａｔａ!$"&amp;AY$112&amp;"$"&amp;$B433)=2,1,TRUE,0)</f>
        <v>0</v>
      </c>
      <c r="AZ433" s="80" cm="1">
        <f t="array" aca="1" ref="AZ433" ca="1">_xlfn.IFS(AZ436=1,0,INDIRECT("ｄａｔａ!$"&amp;AZ$112&amp;"$"&amp;$B433)=2,1,TRUE,0)</f>
        <v>0</v>
      </c>
      <c r="BA433" s="80">
        <f ca="1">IF(AND(SUM($BB433:$BP433)=0,15-SUM($BB435:$BP435)&gt;1),1,0)</f>
        <v>0</v>
      </c>
      <c r="BB433" s="80" cm="1">
        <f t="array" aca="1" ref="BB433" ca="1">_xlfn.IFS(BB436=1,0,INDIRECT("ｄａｔａ!$"&amp;BB$112&amp;"$"&amp;$B433)=2,1,TRUE,0)</f>
        <v>0</v>
      </c>
      <c r="BC433" s="80" cm="1">
        <f t="array" aca="1" ref="BC433" ca="1">_xlfn.IFS(BC436=1,0,INDIRECT("ｄａｔａ!$"&amp;BC$112&amp;"$"&amp;$B433)=2,1,TRUE,0)</f>
        <v>0</v>
      </c>
      <c r="BD433" s="80" cm="1">
        <f t="array" aca="1" ref="BD433" ca="1">_xlfn.IFS(BD436=1,0,INDIRECT("ｄａｔａ!$"&amp;BD$112&amp;"$"&amp;$B433)=2,1,TRUE,0)</f>
        <v>0</v>
      </c>
      <c r="BE433" s="80" cm="1">
        <f t="array" aca="1" ref="BE433" ca="1">_xlfn.IFS(BE436=1,0,INDIRECT("ｄａｔａ!$"&amp;BE$112&amp;"$"&amp;$B433)=2,1,TRUE,0)</f>
        <v>0</v>
      </c>
      <c r="BF433" s="80" cm="1">
        <f t="array" aca="1" ref="BF433" ca="1">_xlfn.IFS(BF436=1,0,INDIRECT("ｄａｔａ!$"&amp;BF$112&amp;"$"&amp;$B433)=2,1,TRUE,0)</f>
        <v>0</v>
      </c>
      <c r="BG433" s="80" cm="1">
        <f t="array" aca="1" ref="BG433" ca="1">_xlfn.IFS(BG436=1,0,INDIRECT("ｄａｔａ!$"&amp;BG$112&amp;"$"&amp;$B433)=2,1,TRUE,0)</f>
        <v>0</v>
      </c>
      <c r="BH433" s="80" cm="1">
        <f t="array" aca="1" ref="BH433" ca="1">_xlfn.IFS(BH436=1,0,INDIRECT("ｄａｔａ!$"&amp;BH$112&amp;"$"&amp;$B433)=2,1,TRUE,0)</f>
        <v>0</v>
      </c>
      <c r="BI433" s="80" cm="1">
        <f t="array" aca="1" ref="BI433" ca="1">_xlfn.IFS(BI436=1,0,INDIRECT("ｄａｔａ!$"&amp;BI$112&amp;"$"&amp;$B433)=2,1,TRUE,0)</f>
        <v>0</v>
      </c>
      <c r="BJ433" s="80" cm="1">
        <f t="array" aca="1" ref="BJ433" ca="1">_xlfn.IFS(BJ436=1,0,INDIRECT("ｄａｔａ!$"&amp;BJ$112&amp;"$"&amp;$B433)=2,1,TRUE,0)</f>
        <v>0</v>
      </c>
      <c r="BK433" s="80" cm="1">
        <f t="array" aca="1" ref="BK433" ca="1">_xlfn.IFS(BK436=1,0,INDIRECT("ｄａｔａ!$"&amp;BK$112&amp;"$"&amp;$B433)=2,1,TRUE,0)</f>
        <v>0</v>
      </c>
      <c r="BL433" s="80" cm="1">
        <f t="array" aca="1" ref="BL433" ca="1">_xlfn.IFS(BL436=1,0,INDIRECT("ｄａｔａ!$"&amp;BL$112&amp;"$"&amp;$B433)=2,1,TRUE,0)</f>
        <v>0</v>
      </c>
      <c r="BM433" s="80" cm="1">
        <f t="array" aca="1" ref="BM433" ca="1">_xlfn.IFS(BM436=1,0,INDIRECT("ｄａｔａ!$"&amp;BM$112&amp;"$"&amp;$B433)=2,1,TRUE,0)</f>
        <v>0</v>
      </c>
      <c r="BN433" s="80" cm="1">
        <f t="array" aca="1" ref="BN433" ca="1">_xlfn.IFS(BN436=1,0,INDIRECT("ｄａｔａ!$"&amp;BN$112&amp;"$"&amp;$B433)=2,1,TRUE,0)</f>
        <v>0</v>
      </c>
      <c r="BO433" s="80" cm="1">
        <f t="array" aca="1" ref="BO433" ca="1">_xlfn.IFS(BO436=1,0,INDIRECT("ｄａｔａ!$"&amp;BO$112&amp;"$"&amp;$B433)=2,1,TRUE,0)</f>
        <v>0</v>
      </c>
      <c r="BP433" s="80" cm="1">
        <f t="array" aca="1" ref="BP433" ca="1">_xlfn.IFS(BP436=1,0,INDIRECT("ｄａｔａ!$"&amp;BP$112&amp;"$"&amp;$B433)=2,1,TRUE,0)</f>
        <v>0</v>
      </c>
    </row>
    <row r="434" spans="1:68" x14ac:dyDescent="0.2">
      <c r="B434" s="80">
        <f>VLOOKUP($A433,$A$11:$B$110,2,FALSE)</f>
        <v>87</v>
      </c>
      <c r="C434" s="80" t="s">
        <v>2437</v>
      </c>
      <c r="D434" s="80" cm="1">
        <f t="array" aca="1" ref="D434" ca="1">_xlfn.IFS(D435=1,0,AND(ISNUMBER(INDIRECT("ｄａｔａ!$"&amp;D$112&amp;"$"&amp;$B434)),INDIRECT("ｄａｔａ!$"&amp;D$112&amp;"$"&amp;$B434)&lt;=12,INDIRECT("ｄａｔａ!$"&amp;D$112&amp;"$"&amp;$B434)&gt;=1),0,TRUE,1)</f>
        <v>1</v>
      </c>
      <c r="F434" s="80">
        <v>0</v>
      </c>
      <c r="G434" s="80">
        <v>0</v>
      </c>
      <c r="H434" s="80">
        <v>0</v>
      </c>
      <c r="I434" s="80" cm="1">
        <f t="array" aca="1" ref="I434" ca="1">_xlfn.IFS(I435=1,0,AND(ISNUMBER(INDIRECT("ｄａｔａ!$"&amp;I$112&amp;"$"&amp;$B434)),LEN(INDIRECT("ｄａｔａ!$"&amp;I$112&amp;"$"&amp;$B434))=4),0,TRUE,1)</f>
        <v>0</v>
      </c>
      <c r="J434" s="80" cm="1">
        <f t="array" aca="1" ref="J434" ca="1">_xlfn.IFS(J435=1,0,AND(ISNUMBER(INDIRECT("ｄａｔａ!$"&amp;J$112&amp;"$"&amp;$B434)),INDIRECT("ｄａｔａ!$"&amp;J$112&amp;"$"&amp;$B434)&lt;=12,INDIRECT("ｄａｔａ!$"&amp;J$112&amp;"$"&amp;$B434)&gt;=1),0,TRUE,1)</f>
        <v>0</v>
      </c>
      <c r="K434" s="80" cm="1">
        <f t="array" aca="1" ref="K434" ca="1">_xlfn.IFS(K435=1,0,ISNUMBER(INDIRECT("ｄａｔａ!$"&amp;K$112&amp;"$"&amp;$B434)),0,TRUE,1)</f>
        <v>0</v>
      </c>
      <c r="L434" s="80" cm="1">
        <f t="array" aca="1" ref="L434" ca="1">_xlfn.IFS(L435=1,0,AND(ISNUMBER(INDIRECT("ｄａｔａ!$"&amp;L$112&amp;"$"&amp;$B434)),INDIRECT("ｄａｔａ!$"&amp;L$112&amp;"$"&amp;$B434)&gt;0),0,TRUE,1)</f>
        <v>0</v>
      </c>
      <c r="M434" s="80" cm="1">
        <f t="array" aca="1" ref="M434" ca="1">_xlfn.IFS(M435=1,0,AND(INDIRECT("ｄａｔａ!$"&amp;M$112&amp;"$"&amp;$B434)&lt;=5,INDIRECT("ｄａｔａ!$"&amp;M$112&amp;"$"&amp;$B434)&gt;0),0,TRUE,1)</f>
        <v>0</v>
      </c>
      <c r="N434" s="80" cm="1">
        <f t="array" aca="1" ref="N434" ca="1">_xlfn.IFS(N435=1,0,AND(INDIRECT("ｄａｔａ!$"&amp;N$112&amp;"$"&amp;$B434)&lt;=2,INDIRECT("ｄａｔａ!$"&amp;N$112&amp;"$"&amp;$B434)&gt;0),0,TRUE,1)</f>
        <v>0</v>
      </c>
      <c r="O434" s="80" cm="1">
        <f t="array" aca="1" ref="O434" ca="1">_xlfn.IFS(O435=1,0,AND(INDIRECT("ｄａｔａ!$"&amp;O$112&amp;"$"&amp;$B434)&lt;=4,INDIRECT("ｄａｔａ!$"&amp;O$112&amp;"$"&amp;$B434)&gt;0),0,TRUE,1)</f>
        <v>0</v>
      </c>
      <c r="P434" s="80" cm="1">
        <f t="array" aca="1" ref="P434" ca="1">_xlfn.IFS(P435=1,0,AND(INDIRECT("ｄａｔａ!$"&amp;P$112&amp;"$"&amp;$B434)&lt;=3,INDIRECT("ｄａｔａ!$"&amp;P$112&amp;"$"&amp;$B434)&gt;0),0,TRUE,1)</f>
        <v>0</v>
      </c>
      <c r="Q434" s="80" cm="1">
        <f t="array" aca="1" ref="Q434" ca="1">_xlfn.IFS(Q435=1,0,AND(INDIRECT("ｄａｔａ!$"&amp;Q$112&amp;"$"&amp;$B434)&lt;=2,INDIRECT("ｄａｔａ!$"&amp;Q$112&amp;"$"&amp;$B434)&gt;0),0,TRUE,1)</f>
        <v>0</v>
      </c>
      <c r="R434" s="80" cm="1">
        <f t="array" aca="1" ref="R434" ca="1">_xlfn.IFS(R435=1,0,AND(INDIRECT("ｄａｔａ!$"&amp;R$112&amp;"$"&amp;$B434)&lt;=10,INDIRECT("ｄａｔａ!$"&amp;R$112&amp;"$"&amp;$B434)&gt;0),0,TRUE,1)</f>
        <v>0</v>
      </c>
      <c r="S434" s="80" cm="1">
        <f t="array" aca="1" ref="S434" ca="1">_xlfn.IFS(S435=1,0,AND(INDIRECT("ｄａｔａ!$"&amp;S$112&amp;"$"&amp;$B434)&lt;=5,INDIRECT("ｄａｔａ!$"&amp;S$112&amp;"$"&amp;$B434)&gt;0),0,TRUE,1)</f>
        <v>0</v>
      </c>
      <c r="T434" s="80" cm="1">
        <f t="array" aca="1" ref="T434" ca="1">_xlfn.IFS(T435=1,0,AND(INDIRECT("ｄａｔａ!$"&amp;T$112&amp;"$"&amp;$B434)&lt;=9,INDIRECT("ｄａｔａ!$"&amp;T$112&amp;"$"&amp;$B434)&gt;0),0,TRUE,1)</f>
        <v>0</v>
      </c>
      <c r="U434" s="80" cm="1">
        <f t="array" aca="1" ref="U434" ca="1">_xlfn.IFS(U435=1,0,ISNUMBER(INDIRECT("ｄａｔａ!$"&amp;U$112&amp;"$"&amp;$B434)),0,TRUE,1)</f>
        <v>0</v>
      </c>
      <c r="V434" s="80" cm="1">
        <f t="array" aca="1" ref="V434" ca="1">_xlfn.IFS(V435=1,0,AND(INDIRECT("ｄａｔａ!$"&amp;V$112&amp;"$"&amp;$B434)&lt;=4,INDIRECT("ｄａｔａ!$"&amp;V$112&amp;"$"&amp;$B434)&gt;0),0,TRUE,1)</f>
        <v>0</v>
      </c>
      <c r="W434" s="80" cm="1">
        <f t="array" aca="1" ref="W434" ca="1">_xlfn.IFS(W435=1,0,AND(INDIRECT("ｄａｔａ!$"&amp;W$112&amp;"$"&amp;$B434)&lt;=2,INDIRECT("ｄａｔａ!$"&amp;W$112&amp;"$"&amp;$B434)&gt;0),0,TRUE,1)</f>
        <v>0</v>
      </c>
      <c r="X434" s="80">
        <f ca="1">IF(SUM($Y433:$AO433)&gt;1,1,0)</f>
        <v>0</v>
      </c>
      <c r="Y434" s="80" cm="1">
        <f t="array" aca="1" ref="Y434" ca="1">_xlfn.IFS(Y436=1,0,Y435=1,0,AND(INDIRECT("ｄａｔａ!$"&amp;Y$112&amp;"$"&amp;$B434)&lt;=2,INDIRECT("ｄａｔａ!$"&amp;Y$112&amp;"$"&amp;$B434)&gt;0),0,TRUE,1)</f>
        <v>0</v>
      </c>
      <c r="Z434" s="80" cm="1">
        <f t="array" aca="1" ref="Z434" ca="1">_xlfn.IFS(Z436=1,0,Z435=1,0,AND(INDIRECT("ｄａｔａ!$"&amp;Z$112&amp;"$"&amp;$B434)&lt;=2,INDIRECT("ｄａｔａ!$"&amp;Z$112&amp;"$"&amp;$B434)&gt;0),0,TRUE,1)</f>
        <v>0</v>
      </c>
      <c r="AA434" s="80" cm="1">
        <f t="array" aca="1" ref="AA434" ca="1">_xlfn.IFS(AA436=1,0,AA435=1,0,AND(INDIRECT("ｄａｔａ!$"&amp;AA$112&amp;"$"&amp;$B434)&lt;=2,INDIRECT("ｄａｔａ!$"&amp;AA$112&amp;"$"&amp;$B434)&gt;0),0,TRUE,1)</f>
        <v>0</v>
      </c>
      <c r="AB434" s="80" cm="1">
        <f t="array" aca="1" ref="AB434" ca="1">_xlfn.IFS(AB436=1,0,AB435=1,0,AND(INDIRECT("ｄａｔａ!$"&amp;AB$112&amp;"$"&amp;$B434)&lt;=2,INDIRECT("ｄａｔａ!$"&amp;AB$112&amp;"$"&amp;$B434)&gt;0),0,TRUE,1)</f>
        <v>0</v>
      </c>
      <c r="AC434" s="80" cm="1">
        <f t="array" aca="1" ref="AC434" ca="1">_xlfn.IFS(AC436=1,0,AC435=1,0,AND(INDIRECT("ｄａｔａ!$"&amp;AC$112&amp;"$"&amp;$B434)&lt;=2,INDIRECT("ｄａｔａ!$"&amp;AC$112&amp;"$"&amp;$B434)&gt;0),0,TRUE,1)</f>
        <v>0</v>
      </c>
      <c r="AD434" s="80" cm="1">
        <f t="array" aca="1" ref="AD434" ca="1">_xlfn.IFS(AD436=1,0,AD435=1,0,AND(INDIRECT("ｄａｔａ!$"&amp;AD$112&amp;"$"&amp;$B434)&lt;=2,INDIRECT("ｄａｔａ!$"&amp;AD$112&amp;"$"&amp;$B434)&gt;0),0,TRUE,1)</f>
        <v>0</v>
      </c>
      <c r="AE434" s="80" cm="1">
        <f t="array" aca="1" ref="AE434" ca="1">_xlfn.IFS(AE436=1,0,AE435=1,0,AND(INDIRECT("ｄａｔａ!$"&amp;AE$112&amp;"$"&amp;$B434)&lt;=2,INDIRECT("ｄａｔａ!$"&amp;AE$112&amp;"$"&amp;$B434)&gt;0),0,TRUE,1)</f>
        <v>0</v>
      </c>
      <c r="AF434" s="80" cm="1">
        <f t="array" aca="1" ref="AF434" ca="1">_xlfn.IFS(AF436=1,0,AF435=1,0,AND(INDIRECT("ｄａｔａ!$"&amp;AF$112&amp;"$"&amp;$B434)&lt;=2,INDIRECT("ｄａｔａ!$"&amp;AF$112&amp;"$"&amp;$B434)&gt;0),0,TRUE,1)</f>
        <v>0</v>
      </c>
      <c r="AG434" s="80" cm="1">
        <f t="array" aca="1" ref="AG434" ca="1">_xlfn.IFS(AG436=1,0,AG435=1,0,AND(INDIRECT("ｄａｔａ!$"&amp;AG$112&amp;"$"&amp;$B434)&lt;=2,INDIRECT("ｄａｔａ!$"&amp;AG$112&amp;"$"&amp;$B434)&gt;0),0,TRUE,1)</f>
        <v>0</v>
      </c>
      <c r="AH434" s="80" cm="1">
        <f t="array" aca="1" ref="AH434" ca="1">_xlfn.IFS(AH436=1,0,AH435=1,0,AND(INDIRECT("ｄａｔａ!$"&amp;AH$112&amp;"$"&amp;$B434)&lt;=2,INDIRECT("ｄａｔａ!$"&amp;AH$112&amp;"$"&amp;$B434)&gt;0),0,TRUE,1)</f>
        <v>0</v>
      </c>
      <c r="AI434" s="80" cm="1">
        <f t="array" aca="1" ref="AI434" ca="1">_xlfn.IFS(AI436=1,0,AI435=1,0,AND(INDIRECT("ｄａｔａ!$"&amp;AI$112&amp;"$"&amp;$B434)&lt;=2,INDIRECT("ｄａｔａ!$"&amp;AI$112&amp;"$"&amp;$B434)&gt;0),0,TRUE,1)</f>
        <v>0</v>
      </c>
      <c r="AJ434" s="80" cm="1">
        <f t="array" aca="1" ref="AJ434" ca="1">_xlfn.IFS(AJ436=1,0,AJ435=1,0,AND(INDIRECT("ｄａｔａ!$"&amp;AJ$112&amp;"$"&amp;$B434)&lt;=2,INDIRECT("ｄａｔａ!$"&amp;AJ$112&amp;"$"&amp;$B434)&gt;0),0,TRUE,1)</f>
        <v>0</v>
      </c>
      <c r="AK434" s="80" cm="1">
        <f t="array" aca="1" ref="AK434" ca="1">_xlfn.IFS(AK436=1,0,AK435=1,0,AND(INDIRECT("ｄａｔａ!$"&amp;AK$112&amp;"$"&amp;$B434)&lt;=2,INDIRECT("ｄａｔａ!$"&amp;AK$112&amp;"$"&amp;$B434)&gt;0),0,TRUE,1)</f>
        <v>0</v>
      </c>
      <c r="AL434" s="80" cm="1">
        <f t="array" aca="1" ref="AL434" ca="1">_xlfn.IFS(AL436=1,0,AL435=1,0,AND(INDIRECT("ｄａｔａ!$"&amp;AL$112&amp;"$"&amp;$B434)&lt;=2,INDIRECT("ｄａｔａ!$"&amp;AL$112&amp;"$"&amp;$B434)&gt;0),0,TRUE,1)</f>
        <v>0</v>
      </c>
      <c r="AM434" s="80" cm="1">
        <f t="array" aca="1" ref="AM434" ca="1">_xlfn.IFS(AM436=1,0,AM435=1,0,AND(INDIRECT("ｄａｔａ!$"&amp;AM$112&amp;"$"&amp;$B434)&lt;=2,INDIRECT("ｄａｔａ!$"&amp;AM$112&amp;"$"&amp;$B434)&gt;0),0,TRUE,1)</f>
        <v>0</v>
      </c>
      <c r="AN434" s="80" cm="1">
        <f t="array" aca="1" ref="AN434" ca="1">_xlfn.IFS(AN436=1,0,AN435=1,0,AND(INDIRECT("ｄａｔａ!$"&amp;AN$112&amp;"$"&amp;$B434)&lt;=2,INDIRECT("ｄａｔａ!$"&amp;AN$112&amp;"$"&amp;$B434)&gt;0),0,TRUE,1)</f>
        <v>0</v>
      </c>
      <c r="AO434" s="80" cm="1">
        <f t="array" aca="1" ref="AO434" ca="1">_xlfn.IFS(AO436=1,0,AO435=1,0,AND(INDIRECT("ｄａｔａ!$"&amp;AO$112&amp;"$"&amp;$B434)&lt;=2,INDIRECT("ｄａｔａ!$"&amp;AO$112&amp;"$"&amp;$B434)&gt;0),0,TRUE,1)</f>
        <v>0</v>
      </c>
      <c r="AP434" s="80">
        <f ca="1">IF(SUM($AQ433:$AZ433)&gt;1,1,0)</f>
        <v>0</v>
      </c>
      <c r="AQ434" s="80" cm="1">
        <f t="array" aca="1" ref="AQ434" ca="1">_xlfn.IFS(AQ436=1,0,AQ435=1,0,AND(INDIRECT("ｄａｔａ!$"&amp;AQ$112&amp;"$"&amp;$B434)&lt;=2,INDIRECT("ｄａｔａ!$"&amp;AQ$112&amp;"$"&amp;$B434)&gt;0),0,TRUE,1)</f>
        <v>0</v>
      </c>
      <c r="AR434" s="80" cm="1">
        <f t="array" aca="1" ref="AR434" ca="1">_xlfn.IFS(AR436=1,0,AR435=1,0,AND(INDIRECT("ｄａｔａ!$"&amp;AR$112&amp;"$"&amp;$B434)&lt;=2,INDIRECT("ｄａｔａ!$"&amp;AR$112&amp;"$"&amp;$B434)&gt;0),0,TRUE,1)</f>
        <v>0</v>
      </c>
      <c r="AS434" s="80" cm="1">
        <f t="array" aca="1" ref="AS434" ca="1">_xlfn.IFS(AS436=1,0,AS435=1,0,AND(INDIRECT("ｄａｔａ!$"&amp;AS$112&amp;"$"&amp;$B434)&lt;=2,INDIRECT("ｄａｔａ!$"&amp;AS$112&amp;"$"&amp;$B434)&gt;0),0,TRUE,1)</f>
        <v>0</v>
      </c>
      <c r="AT434" s="80" cm="1">
        <f t="array" aca="1" ref="AT434" ca="1">_xlfn.IFS(AT436=1,0,AT435=1,0,AND(INDIRECT("ｄａｔａ!$"&amp;AT$112&amp;"$"&amp;$B434)&lt;=2,INDIRECT("ｄａｔａ!$"&amp;AT$112&amp;"$"&amp;$B434)&gt;0),0,TRUE,1)</f>
        <v>0</v>
      </c>
      <c r="AU434" s="80" cm="1">
        <f t="array" aca="1" ref="AU434" ca="1">_xlfn.IFS(AU436=1,0,AU435=1,0,AND(INDIRECT("ｄａｔａ!$"&amp;AU$112&amp;"$"&amp;$B434)&lt;=2,INDIRECT("ｄａｔａ!$"&amp;AU$112&amp;"$"&amp;$B434)&gt;0),0,TRUE,1)</f>
        <v>0</v>
      </c>
      <c r="AV434" s="80" cm="1">
        <f t="array" aca="1" ref="AV434" ca="1">_xlfn.IFS(AV436=1,0,AV435=1,0,AND(INDIRECT("ｄａｔａ!$"&amp;AV$112&amp;"$"&amp;$B434)&lt;=2,INDIRECT("ｄａｔａ!$"&amp;AV$112&amp;"$"&amp;$B434)&gt;0),0,TRUE,1)</f>
        <v>0</v>
      </c>
      <c r="AW434" s="80" cm="1">
        <f t="array" aca="1" ref="AW434" ca="1">_xlfn.IFS(AW436=1,0,AW435=1,0,AND(INDIRECT("ｄａｔａ!$"&amp;AW$112&amp;"$"&amp;$B434)&lt;=2,INDIRECT("ｄａｔａ!$"&amp;AW$112&amp;"$"&amp;$B434)&gt;0),0,TRUE,1)</f>
        <v>0</v>
      </c>
      <c r="AX434" s="80" cm="1">
        <f t="array" aca="1" ref="AX434" ca="1">_xlfn.IFS(AX436=1,0,AX435=1,0,AND(INDIRECT("ｄａｔａ!$"&amp;AX$112&amp;"$"&amp;$B434)&lt;=2,INDIRECT("ｄａｔａ!$"&amp;AX$112&amp;"$"&amp;$B434)&gt;0),0,TRUE,1)</f>
        <v>0</v>
      </c>
      <c r="AY434" s="80" cm="1">
        <f t="array" aca="1" ref="AY434" ca="1">_xlfn.IFS(AY436=1,0,AY435=1,0,AND(INDIRECT("ｄａｔａ!$"&amp;AY$112&amp;"$"&amp;$B434)&lt;=2,INDIRECT("ｄａｔａ!$"&amp;AY$112&amp;"$"&amp;$B434)&gt;0),0,TRUE,1)</f>
        <v>0</v>
      </c>
      <c r="AZ434" s="80" cm="1">
        <f t="array" aca="1" ref="AZ434" ca="1">_xlfn.IFS(AZ436=1,0,AZ435=1,0,AND(INDIRECT("ｄａｔａ!$"&amp;AZ$112&amp;"$"&amp;$B434)&lt;=2,INDIRECT("ｄａｔａ!$"&amp;AZ$112&amp;"$"&amp;$B434)&gt;0),0,TRUE,1)</f>
        <v>0</v>
      </c>
      <c r="BA434" s="80">
        <f ca="1">IF(SUM($BB433:$BP433)&gt;1,1,0)</f>
        <v>0</v>
      </c>
      <c r="BB434" s="80" cm="1">
        <f t="array" aca="1" ref="BB434" ca="1">_xlfn.IFS(BB436=1,0,BB435=1,0,AND(INDIRECT("ｄａｔａ!$"&amp;BB$112&amp;"$"&amp;$B434)&lt;=2,INDIRECT("ｄａｔａ!$"&amp;BB$112&amp;"$"&amp;$B434)&gt;0),0,TRUE,1)</f>
        <v>0</v>
      </c>
      <c r="BC434" s="80" cm="1">
        <f t="array" aca="1" ref="BC434" ca="1">_xlfn.IFS(BC436=1,0,BC435=1,0,AND(INDIRECT("ｄａｔａ!$"&amp;BC$112&amp;"$"&amp;$B434)&lt;=2,INDIRECT("ｄａｔａ!$"&amp;BC$112&amp;"$"&amp;$B434)&gt;0),0,TRUE,1)</f>
        <v>0</v>
      </c>
      <c r="BD434" s="80" cm="1">
        <f t="array" aca="1" ref="BD434" ca="1">_xlfn.IFS(BD436=1,0,BD435=1,0,AND(INDIRECT("ｄａｔａ!$"&amp;BD$112&amp;"$"&amp;$B434)&lt;=2,INDIRECT("ｄａｔａ!$"&amp;BD$112&amp;"$"&amp;$B434)&gt;0),0,TRUE,1)</f>
        <v>0</v>
      </c>
      <c r="BE434" s="80" cm="1">
        <f t="array" aca="1" ref="BE434" ca="1">_xlfn.IFS(BE436=1,0,BE435=1,0,AND(INDIRECT("ｄａｔａ!$"&amp;BE$112&amp;"$"&amp;$B434)&lt;=2,INDIRECT("ｄａｔａ!$"&amp;BE$112&amp;"$"&amp;$B434)&gt;0),0,TRUE,1)</f>
        <v>0</v>
      </c>
      <c r="BF434" s="80" cm="1">
        <f t="array" aca="1" ref="BF434" ca="1">_xlfn.IFS(BF436=1,0,BF435=1,0,AND(INDIRECT("ｄａｔａ!$"&amp;BF$112&amp;"$"&amp;$B434)&lt;=2,INDIRECT("ｄａｔａ!$"&amp;BF$112&amp;"$"&amp;$B434)&gt;0),0,TRUE,1)</f>
        <v>0</v>
      </c>
      <c r="BG434" s="80" cm="1">
        <f t="array" aca="1" ref="BG434" ca="1">_xlfn.IFS(BG436=1,0,BG435=1,0,AND(INDIRECT("ｄａｔａ!$"&amp;BG$112&amp;"$"&amp;$B434)&lt;=2,INDIRECT("ｄａｔａ!$"&amp;BG$112&amp;"$"&amp;$B434)&gt;0),0,TRUE,1)</f>
        <v>0</v>
      </c>
      <c r="BH434" s="80" cm="1">
        <f t="array" aca="1" ref="BH434" ca="1">_xlfn.IFS(BH436=1,0,BH435=1,0,AND(INDIRECT("ｄａｔａ!$"&amp;BH$112&amp;"$"&amp;$B434)&lt;=2,INDIRECT("ｄａｔａ!$"&amp;BH$112&amp;"$"&amp;$B434)&gt;0),0,TRUE,1)</f>
        <v>0</v>
      </c>
      <c r="BI434" s="80" cm="1">
        <f t="array" aca="1" ref="BI434" ca="1">_xlfn.IFS(BI436=1,0,BI435=1,0,AND(INDIRECT("ｄａｔａ!$"&amp;BI$112&amp;"$"&amp;$B434)&lt;=2,INDIRECT("ｄａｔａ!$"&amp;BI$112&amp;"$"&amp;$B434)&gt;0),0,TRUE,1)</f>
        <v>0</v>
      </c>
      <c r="BJ434" s="80" cm="1">
        <f t="array" aca="1" ref="BJ434" ca="1">_xlfn.IFS(BJ436=1,0,BJ435=1,0,AND(INDIRECT("ｄａｔａ!$"&amp;BJ$112&amp;"$"&amp;$B434)&lt;=2,INDIRECT("ｄａｔａ!$"&amp;BJ$112&amp;"$"&amp;$B434)&gt;0),0,TRUE,1)</f>
        <v>0</v>
      </c>
      <c r="BK434" s="80" cm="1">
        <f t="array" aca="1" ref="BK434" ca="1">_xlfn.IFS(BK436=1,0,BK435=1,0,AND(INDIRECT("ｄａｔａ!$"&amp;BK$112&amp;"$"&amp;$B434)&lt;=2,INDIRECT("ｄａｔａ!$"&amp;BK$112&amp;"$"&amp;$B434)&gt;0),0,TRUE,1)</f>
        <v>0</v>
      </c>
      <c r="BL434" s="80" cm="1">
        <f t="array" aca="1" ref="BL434" ca="1">_xlfn.IFS(BL436=1,0,BL435=1,0,AND(INDIRECT("ｄａｔａ!$"&amp;BL$112&amp;"$"&amp;$B434)&lt;=2,INDIRECT("ｄａｔａ!$"&amp;BL$112&amp;"$"&amp;$B434)&gt;0),0,TRUE,1)</f>
        <v>0</v>
      </c>
      <c r="BM434" s="80" cm="1">
        <f t="array" aca="1" ref="BM434" ca="1">_xlfn.IFS(BM436=1,0,BM435=1,0,AND(INDIRECT("ｄａｔａ!$"&amp;BM$112&amp;"$"&amp;$B434)&lt;=2,INDIRECT("ｄａｔａ!$"&amp;BM$112&amp;"$"&amp;$B434)&gt;0),0,TRUE,1)</f>
        <v>0</v>
      </c>
      <c r="BN434" s="80" cm="1">
        <f t="array" aca="1" ref="BN434" ca="1">_xlfn.IFS(BN436=1,0,BN435=1,0,AND(INDIRECT("ｄａｔａ!$"&amp;BN$112&amp;"$"&amp;$B434)&lt;=2,INDIRECT("ｄａｔａ!$"&amp;BN$112&amp;"$"&amp;$B434)&gt;0),0,TRUE,1)</f>
        <v>0</v>
      </c>
      <c r="BO434" s="80" cm="1">
        <f t="array" aca="1" ref="BO434" ca="1">_xlfn.IFS(BO436=1,0,BO435=1,0,AND(INDIRECT("ｄａｔａ!$"&amp;BO$112&amp;"$"&amp;$B434)&lt;=2,INDIRECT("ｄａｔａ!$"&amp;BO$112&amp;"$"&amp;$B434)&gt;0),0,TRUE,1)</f>
        <v>0</v>
      </c>
      <c r="BP434" s="80" cm="1">
        <f t="array" aca="1" ref="BP434" ca="1">_xlfn.IFS(BP436=1,0,BP435=1,0,AND(INDIRECT("ｄａｔａ!$"&amp;BP$112&amp;"$"&amp;$B434)&lt;=2,INDIRECT("ｄａｔａ!$"&amp;BP$112&amp;"$"&amp;$B434)&gt;0),0,TRUE,1)</f>
        <v>0</v>
      </c>
    </row>
    <row r="435" spans="1:68" x14ac:dyDescent="0.2">
      <c r="B435" s="80">
        <f>VLOOKUP($A433,$A$11:$B$110,2,FALSE)</f>
        <v>87</v>
      </c>
      <c r="C435" s="80" t="s">
        <v>2425</v>
      </c>
      <c r="D435" s="80" cm="1">
        <f t="array" aca="1" ref="D435" ca="1">_xlfn.IFS(D436=1,0,TRIM(INDIRECT("ｄａｔａ!$"&amp;D$112&amp;"$"&amp;$B435))="",1,TRIM(INDIRECT("ｄａｔａ!$"&amp;D$112&amp;"$"&amp;$B435))&lt;&gt;"",0)</f>
        <v>0</v>
      </c>
      <c r="F435" s="80" cm="1">
        <f t="array" aca="1" ref="F435" ca="1">_xlfn.IFS(F436=1,0,TRIM(INDIRECT("ｄａｔａ!$"&amp;F$112&amp;"$"&amp;$B435))="",1,TRIM(INDIRECT("ｄａｔａ!$"&amp;F$112&amp;"$"&amp;$B435))&lt;&gt;"",0)</f>
        <v>1</v>
      </c>
      <c r="G435" s="80" cm="1">
        <f t="array" aca="1" ref="G435" ca="1">_xlfn.IFS(G436=1,0,TRIM(INDIRECT("ｄａｔａ!$"&amp;G$112&amp;"$"&amp;$B435))="",1,TRIM(INDIRECT("ｄａｔａ!$"&amp;G$112&amp;"$"&amp;$B435))&lt;&gt;"",0)</f>
        <v>1</v>
      </c>
      <c r="H435" s="80" cm="1">
        <f t="array" aca="1" ref="H435" ca="1">_xlfn.IFS(H436=1,0,TRIM(INDIRECT("ｄａｔａ!$"&amp;H$112&amp;"$"&amp;$B435))="",1,TRIM(INDIRECT("ｄａｔａ!$"&amp;H$112&amp;"$"&amp;$B435))&lt;&gt;"",0)</f>
        <v>1</v>
      </c>
      <c r="I435" s="80" cm="1">
        <f t="array" aca="1" ref="I435" ca="1">_xlfn.IFS(I436=1,0,TRIM(INDIRECT("ｄａｔａ!$"&amp;I$112&amp;"$"&amp;$B435))="",1,TRIM(INDIRECT("ｄａｔａ!$"&amp;I$112&amp;"$"&amp;$B435))&lt;&gt;"",0)</f>
        <v>1</v>
      </c>
      <c r="J435" s="80" cm="1">
        <f t="array" aca="1" ref="J435" ca="1">_xlfn.IFS(J436=1,0,TRIM(INDIRECT("ｄａｔａ!$"&amp;J$112&amp;"$"&amp;$B435))="",1,TRIM(INDIRECT("ｄａｔａ!$"&amp;J$112&amp;"$"&amp;$B435))&lt;&gt;"",0)</f>
        <v>1</v>
      </c>
      <c r="K435" s="80" cm="1">
        <f t="array" aca="1" ref="K435" ca="1">_xlfn.IFS(K436=1,0,TRIM(INDIRECT("ｄａｔａ!$"&amp;K$112&amp;"$"&amp;$B435))="",1,TRIM(INDIRECT("ｄａｔａ!$"&amp;K$112&amp;"$"&amp;$B435))&lt;&gt;"",0)</f>
        <v>1</v>
      </c>
      <c r="L435" s="80" cm="1">
        <f t="array" aca="1" ref="L435" ca="1">_xlfn.IFS(L436=1,0,TRIM(INDIRECT("ｄａｔａ!$"&amp;L$112&amp;"$"&amp;$B435))="",1,TRIM(INDIRECT("ｄａｔａ!$"&amp;L$112&amp;"$"&amp;$B435))&lt;&gt;"",0)</f>
        <v>1</v>
      </c>
      <c r="M435" s="80" cm="1">
        <f t="array" aca="1" ref="M435" ca="1">_xlfn.IFS(M436=1,0,TRIM(INDIRECT("ｄａｔａ!$"&amp;M$112&amp;"$"&amp;$B435))="",1,TRIM(INDIRECT("ｄａｔａ!$"&amp;M$112&amp;"$"&amp;$B435))&lt;&gt;"",0)</f>
        <v>1</v>
      </c>
      <c r="N435" s="80" cm="1">
        <f t="array" aca="1" ref="N435" ca="1">_xlfn.IFS(N436=1,0,TRIM(INDIRECT("ｄａｔａ!$"&amp;N$112&amp;"$"&amp;$B435))="",1,TRIM(INDIRECT("ｄａｔａ!$"&amp;N$112&amp;"$"&amp;$B435))&lt;&gt;"",0)</f>
        <v>1</v>
      </c>
      <c r="O435" s="80" cm="1">
        <f t="array" aca="1" ref="O435" ca="1">_xlfn.IFS(O436=1,0,TRIM(INDIRECT("ｄａｔａ!$"&amp;O$112&amp;"$"&amp;$B435))="",1,TRIM(INDIRECT("ｄａｔａ!$"&amp;O$112&amp;"$"&amp;$B435))&lt;&gt;"",0)</f>
        <v>1</v>
      </c>
      <c r="P435" s="80" cm="1">
        <f t="array" aca="1" ref="P435" ca="1">_xlfn.IFS(P436=1,0,TRIM(INDIRECT("ｄａｔａ!$"&amp;P$112&amp;"$"&amp;$B435))="",1,TRIM(INDIRECT("ｄａｔａ!$"&amp;P$112&amp;"$"&amp;$B435))&lt;&gt;"",0)</f>
        <v>1</v>
      </c>
      <c r="Q435" s="80" cm="1">
        <f t="array" aca="1" ref="Q435" ca="1">_xlfn.IFS(Q436=1,0,TRIM(INDIRECT("ｄａｔａ!$"&amp;Q$112&amp;"$"&amp;$B435))="",1,TRIM(INDIRECT("ｄａｔａ!$"&amp;Q$112&amp;"$"&amp;$B435))&lt;&gt;"",0)</f>
        <v>1</v>
      </c>
      <c r="R435" s="80" cm="1">
        <f t="array" aca="1" ref="R435" ca="1">_xlfn.IFS(R436=1,0,TRIM(INDIRECT("ｄａｔａ!$"&amp;R$112&amp;"$"&amp;$B435))="",1,TRIM(INDIRECT("ｄａｔａ!$"&amp;R$112&amp;"$"&amp;$B435))&lt;&gt;"",0)</f>
        <v>1</v>
      </c>
      <c r="S435" s="80" cm="1">
        <f t="array" aca="1" ref="S435" ca="1">_xlfn.IFS(S436=1,0,TRIM(INDIRECT("ｄａｔａ!$"&amp;S$112&amp;"$"&amp;$B435))="",1,TRIM(INDIRECT("ｄａｔａ!$"&amp;S$112&amp;"$"&amp;$B435))&lt;&gt;"",0)</f>
        <v>1</v>
      </c>
      <c r="T435" s="80" cm="1">
        <f t="array" aca="1" ref="T435" ca="1">_xlfn.IFS(T436=1,0,TRIM(INDIRECT("ｄａｔａ!$"&amp;T$112&amp;"$"&amp;$B435))="",1,TRIM(INDIRECT("ｄａｔａ!$"&amp;T$112&amp;"$"&amp;$B435))&lt;&gt;"",0)</f>
        <v>1</v>
      </c>
      <c r="U435" s="80" cm="1">
        <f t="array" aca="1" ref="U435" ca="1">_xlfn.IFS(U436=1,0,TRIM(INDIRECT("ｄａｔａ!$"&amp;U$112&amp;"$"&amp;$B435))="",1,TRIM(INDIRECT("ｄａｔａ!$"&amp;U$112&amp;"$"&amp;$B435))&lt;&gt;"",0)</f>
        <v>1</v>
      </c>
      <c r="V435" s="80" cm="1">
        <f t="array" aca="1" ref="V435" ca="1">_xlfn.IFS(V436=1,0,TRIM(INDIRECT("ｄａｔａ!$"&amp;V$112&amp;"$"&amp;$B435))="",1,TRIM(INDIRECT("ｄａｔａ!$"&amp;V$112&amp;"$"&amp;$B435))&lt;&gt;"",0)</f>
        <v>1</v>
      </c>
      <c r="W435" s="80" cm="1">
        <f t="array" aca="1" ref="W435" ca="1">_xlfn.IFS(W436=1,0,TRIM(INDIRECT("ｄａｔａ!$"&amp;W$112&amp;"$"&amp;$B435))="",1,TRIM(INDIRECT("ｄａｔａ!$"&amp;W$112&amp;"$"&amp;$B435))&lt;&gt;"",0)</f>
        <v>1</v>
      </c>
      <c r="X435" s="80">
        <f ca="1">IF(SUM($Y435:$AO435)=17,1,0)</f>
        <v>1</v>
      </c>
      <c r="Y435" s="80" cm="1">
        <f t="array" aca="1" ref="Y435" ca="1">_xlfn.IFS(Y436=1,0,TRIM(INDIRECT("ｄａｔａ!$"&amp;Y$112&amp;"$"&amp;$B435))="",1,TRIM(INDIRECT("ｄａｔａ!$"&amp;Y$112&amp;"$"&amp;$B435))&lt;&gt;"",0)</f>
        <v>1</v>
      </c>
      <c r="Z435" s="80" cm="1">
        <f t="array" aca="1" ref="Z435" ca="1">_xlfn.IFS(Z436=1,0,TRIM(INDIRECT("ｄａｔａ!$"&amp;Z$112&amp;"$"&amp;$B435))="",1,TRIM(INDIRECT("ｄａｔａ!$"&amp;Z$112&amp;"$"&amp;$B435))&lt;&gt;"",0)</f>
        <v>1</v>
      </c>
      <c r="AA435" s="80" cm="1">
        <f t="array" aca="1" ref="AA435" ca="1">_xlfn.IFS(AA436=1,0,TRIM(INDIRECT("ｄａｔａ!$"&amp;AA$112&amp;"$"&amp;$B435))="",1,TRIM(INDIRECT("ｄａｔａ!$"&amp;AA$112&amp;"$"&amp;$B435))&lt;&gt;"",0)</f>
        <v>1</v>
      </c>
      <c r="AB435" s="80" cm="1">
        <f t="array" aca="1" ref="AB435" ca="1">_xlfn.IFS(AB436=1,0,TRIM(INDIRECT("ｄａｔａ!$"&amp;AB$112&amp;"$"&amp;$B435))="",1,TRIM(INDIRECT("ｄａｔａ!$"&amp;AB$112&amp;"$"&amp;$B435))&lt;&gt;"",0)</f>
        <v>1</v>
      </c>
      <c r="AC435" s="80" cm="1">
        <f t="array" aca="1" ref="AC435" ca="1">_xlfn.IFS(AC436=1,0,TRIM(INDIRECT("ｄａｔａ!$"&amp;AC$112&amp;"$"&amp;$B435))="",1,TRIM(INDIRECT("ｄａｔａ!$"&amp;AC$112&amp;"$"&amp;$B435))&lt;&gt;"",0)</f>
        <v>1</v>
      </c>
      <c r="AD435" s="80" cm="1">
        <f t="array" aca="1" ref="AD435" ca="1">_xlfn.IFS(AD436=1,0,TRIM(INDIRECT("ｄａｔａ!$"&amp;AD$112&amp;"$"&amp;$B435))="",1,TRIM(INDIRECT("ｄａｔａ!$"&amp;AD$112&amp;"$"&amp;$B435))&lt;&gt;"",0)</f>
        <v>1</v>
      </c>
      <c r="AE435" s="80" cm="1">
        <f t="array" aca="1" ref="AE435" ca="1">_xlfn.IFS(AE436=1,0,TRIM(INDIRECT("ｄａｔａ!$"&amp;AE$112&amp;"$"&amp;$B435))="",1,TRIM(INDIRECT("ｄａｔａ!$"&amp;AE$112&amp;"$"&amp;$B435))&lt;&gt;"",0)</f>
        <v>1</v>
      </c>
      <c r="AF435" s="80" cm="1">
        <f t="array" aca="1" ref="AF435" ca="1">_xlfn.IFS(AF436=1,0,TRIM(INDIRECT("ｄａｔａ!$"&amp;AF$112&amp;"$"&amp;$B435))="",1,TRIM(INDIRECT("ｄａｔａ!$"&amp;AF$112&amp;"$"&amp;$B435))&lt;&gt;"",0)</f>
        <v>1</v>
      </c>
      <c r="AG435" s="80" cm="1">
        <f t="array" aca="1" ref="AG435" ca="1">_xlfn.IFS(AG436=1,0,TRIM(INDIRECT("ｄａｔａ!$"&amp;AG$112&amp;"$"&amp;$B435))="",1,TRIM(INDIRECT("ｄａｔａ!$"&amp;AG$112&amp;"$"&amp;$B435))&lt;&gt;"",0)</f>
        <v>1</v>
      </c>
      <c r="AH435" s="80" cm="1">
        <f t="array" aca="1" ref="AH435" ca="1">_xlfn.IFS(AH436=1,0,TRIM(INDIRECT("ｄａｔａ!$"&amp;AH$112&amp;"$"&amp;$B435))="",1,TRIM(INDIRECT("ｄａｔａ!$"&amp;AH$112&amp;"$"&amp;$B435))&lt;&gt;"",0)</f>
        <v>1</v>
      </c>
      <c r="AI435" s="80" cm="1">
        <f t="array" aca="1" ref="AI435" ca="1">_xlfn.IFS(AI436=1,0,TRIM(INDIRECT("ｄａｔａ!$"&amp;AI$112&amp;"$"&amp;$B435))="",1,TRIM(INDIRECT("ｄａｔａ!$"&amp;AI$112&amp;"$"&amp;$B435))&lt;&gt;"",0)</f>
        <v>1</v>
      </c>
      <c r="AJ435" s="80" cm="1">
        <f t="array" aca="1" ref="AJ435" ca="1">_xlfn.IFS(AJ436=1,0,TRIM(INDIRECT("ｄａｔａ!$"&amp;AJ$112&amp;"$"&amp;$B435))="",1,TRIM(INDIRECT("ｄａｔａ!$"&amp;AJ$112&amp;"$"&amp;$B435))&lt;&gt;"",0)</f>
        <v>1</v>
      </c>
      <c r="AK435" s="80" cm="1">
        <f t="array" aca="1" ref="AK435" ca="1">_xlfn.IFS(AK436=1,0,TRIM(INDIRECT("ｄａｔａ!$"&amp;AK$112&amp;"$"&amp;$B435))="",1,TRIM(INDIRECT("ｄａｔａ!$"&amp;AK$112&amp;"$"&amp;$B435))&lt;&gt;"",0)</f>
        <v>1</v>
      </c>
      <c r="AL435" s="80" cm="1">
        <f t="array" aca="1" ref="AL435" ca="1">_xlfn.IFS(AL436=1,0,TRIM(INDIRECT("ｄａｔａ!$"&amp;AL$112&amp;"$"&amp;$B435))="",1,TRIM(INDIRECT("ｄａｔａ!$"&amp;AL$112&amp;"$"&amp;$B435))&lt;&gt;"",0)</f>
        <v>1</v>
      </c>
      <c r="AM435" s="80" cm="1">
        <f t="array" aca="1" ref="AM435" ca="1">_xlfn.IFS(AM436=1,0,TRIM(INDIRECT("ｄａｔａ!$"&amp;AM$112&amp;"$"&amp;$B435))="",1,TRIM(INDIRECT("ｄａｔａ!$"&amp;AM$112&amp;"$"&amp;$B435))&lt;&gt;"",0)</f>
        <v>1</v>
      </c>
      <c r="AN435" s="80" cm="1">
        <f t="array" aca="1" ref="AN435" ca="1">_xlfn.IFS(AN436=1,0,TRIM(INDIRECT("ｄａｔａ!$"&amp;AN$112&amp;"$"&amp;$B435))="",1,TRIM(INDIRECT("ｄａｔａ!$"&amp;AN$112&amp;"$"&amp;$B435))&lt;&gt;"",0)</f>
        <v>1</v>
      </c>
      <c r="AO435" s="80" cm="1">
        <f t="array" aca="1" ref="AO435" ca="1">_xlfn.IFS(AO436=1,0,TRIM(INDIRECT("ｄａｔａ!$"&amp;AO$112&amp;"$"&amp;$B435))="",1,TRIM(INDIRECT("ｄａｔａ!$"&amp;AO$112&amp;"$"&amp;$B435))&lt;&gt;"",0)</f>
        <v>1</v>
      </c>
      <c r="AP435" s="80">
        <f ca="1">IF(SUM($AQ435:$AZ435)=10,1,0)</f>
        <v>1</v>
      </c>
      <c r="AQ435" s="80" cm="1">
        <f t="array" aca="1" ref="AQ435" ca="1">_xlfn.IFS(AQ436=1,0,TRIM(INDIRECT("ｄａｔａ!$"&amp;AQ$112&amp;"$"&amp;$B435))="",1,TRIM(INDIRECT("ｄａｔａ!$"&amp;AQ$112&amp;"$"&amp;$B435))&lt;&gt;"",0)</f>
        <v>1</v>
      </c>
      <c r="AR435" s="80" cm="1">
        <f t="array" aca="1" ref="AR435" ca="1">_xlfn.IFS(AR436=1,0,TRIM(INDIRECT("ｄａｔａ!$"&amp;AR$112&amp;"$"&amp;$B435))="",1,TRIM(INDIRECT("ｄａｔａ!$"&amp;AR$112&amp;"$"&amp;$B435))&lt;&gt;"",0)</f>
        <v>1</v>
      </c>
      <c r="AS435" s="80" cm="1">
        <f t="array" aca="1" ref="AS435" ca="1">_xlfn.IFS(AS436=1,0,TRIM(INDIRECT("ｄａｔａ!$"&amp;AS$112&amp;"$"&amp;$B435))="",1,TRIM(INDIRECT("ｄａｔａ!$"&amp;AS$112&amp;"$"&amp;$B435))&lt;&gt;"",0)</f>
        <v>1</v>
      </c>
      <c r="AT435" s="80" cm="1">
        <f t="array" aca="1" ref="AT435" ca="1">_xlfn.IFS(AT436=1,0,TRIM(INDIRECT("ｄａｔａ!$"&amp;AT$112&amp;"$"&amp;$B435))="",1,TRIM(INDIRECT("ｄａｔａ!$"&amp;AT$112&amp;"$"&amp;$B435))&lt;&gt;"",0)</f>
        <v>1</v>
      </c>
      <c r="AU435" s="80" cm="1">
        <f t="array" aca="1" ref="AU435" ca="1">_xlfn.IFS(AU436=1,0,TRIM(INDIRECT("ｄａｔａ!$"&amp;AU$112&amp;"$"&amp;$B435))="",1,TRIM(INDIRECT("ｄａｔａ!$"&amp;AU$112&amp;"$"&amp;$B435))&lt;&gt;"",0)</f>
        <v>1</v>
      </c>
      <c r="AV435" s="80" cm="1">
        <f t="array" aca="1" ref="AV435" ca="1">_xlfn.IFS(AV436=1,0,TRIM(INDIRECT("ｄａｔａ!$"&amp;AV$112&amp;"$"&amp;$B435))="",1,TRIM(INDIRECT("ｄａｔａ!$"&amp;AV$112&amp;"$"&amp;$B435))&lt;&gt;"",0)</f>
        <v>1</v>
      </c>
      <c r="AW435" s="80" cm="1">
        <f t="array" aca="1" ref="AW435" ca="1">_xlfn.IFS(AW436=1,0,TRIM(INDIRECT("ｄａｔａ!$"&amp;AW$112&amp;"$"&amp;$B435))="",1,TRIM(INDIRECT("ｄａｔａ!$"&amp;AW$112&amp;"$"&amp;$B435))&lt;&gt;"",0)</f>
        <v>1</v>
      </c>
      <c r="AX435" s="80" cm="1">
        <f t="array" aca="1" ref="AX435" ca="1">_xlfn.IFS(AX436=1,0,TRIM(INDIRECT("ｄａｔａ!$"&amp;AX$112&amp;"$"&amp;$B435))="",1,TRIM(INDIRECT("ｄａｔａ!$"&amp;AX$112&amp;"$"&amp;$B435))&lt;&gt;"",0)</f>
        <v>1</v>
      </c>
      <c r="AY435" s="80" cm="1">
        <f t="array" aca="1" ref="AY435" ca="1">_xlfn.IFS(AY436=1,0,TRIM(INDIRECT("ｄａｔａ!$"&amp;AY$112&amp;"$"&amp;$B435))="",1,TRIM(INDIRECT("ｄａｔａ!$"&amp;AY$112&amp;"$"&amp;$B435))&lt;&gt;"",0)</f>
        <v>1</v>
      </c>
      <c r="AZ435" s="80" cm="1">
        <f t="array" aca="1" ref="AZ435" ca="1">_xlfn.IFS(AZ436=1,0,TRIM(INDIRECT("ｄａｔａ!$"&amp;AZ$112&amp;"$"&amp;$B435))="",1,TRIM(INDIRECT("ｄａｔａ!$"&amp;AZ$112&amp;"$"&amp;$B435))&lt;&gt;"",0)</f>
        <v>1</v>
      </c>
      <c r="BA435" s="80">
        <f ca="1">IF(SUM($BB435:$BP435)=15,1,0)</f>
        <v>1</v>
      </c>
      <c r="BB435" s="80" cm="1">
        <f t="array" aca="1" ref="BB435" ca="1">_xlfn.IFS(BB436=1,0,TRIM(INDIRECT("ｄａｔａ!$"&amp;BB$112&amp;"$"&amp;$B435))="",1,TRIM(INDIRECT("ｄａｔａ!$"&amp;BB$112&amp;"$"&amp;$B435))&lt;&gt;"",0)</f>
        <v>1</v>
      </c>
      <c r="BC435" s="80" cm="1">
        <f t="array" aca="1" ref="BC435" ca="1">_xlfn.IFS(BC436=1,0,TRIM(INDIRECT("ｄａｔａ!$"&amp;BC$112&amp;"$"&amp;$B435))="",1,TRIM(INDIRECT("ｄａｔａ!$"&amp;BC$112&amp;"$"&amp;$B435))&lt;&gt;"",0)</f>
        <v>1</v>
      </c>
      <c r="BD435" s="80" cm="1">
        <f t="array" aca="1" ref="BD435" ca="1">_xlfn.IFS(BD436=1,0,TRIM(INDIRECT("ｄａｔａ!$"&amp;BD$112&amp;"$"&amp;$B435))="",1,TRIM(INDIRECT("ｄａｔａ!$"&amp;BD$112&amp;"$"&amp;$B435))&lt;&gt;"",0)</f>
        <v>1</v>
      </c>
      <c r="BE435" s="80" cm="1">
        <f t="array" aca="1" ref="BE435" ca="1">_xlfn.IFS(BE436=1,0,TRIM(INDIRECT("ｄａｔａ!$"&amp;BE$112&amp;"$"&amp;$B435))="",1,TRIM(INDIRECT("ｄａｔａ!$"&amp;BE$112&amp;"$"&amp;$B435))&lt;&gt;"",0)</f>
        <v>1</v>
      </c>
      <c r="BF435" s="80" cm="1">
        <f t="array" aca="1" ref="BF435" ca="1">_xlfn.IFS(BF436=1,0,TRIM(INDIRECT("ｄａｔａ!$"&amp;BF$112&amp;"$"&amp;$B435))="",1,TRIM(INDIRECT("ｄａｔａ!$"&amp;BF$112&amp;"$"&amp;$B435))&lt;&gt;"",0)</f>
        <v>1</v>
      </c>
      <c r="BG435" s="80" cm="1">
        <f t="array" aca="1" ref="BG435" ca="1">_xlfn.IFS(BG436=1,0,TRIM(INDIRECT("ｄａｔａ!$"&amp;BG$112&amp;"$"&amp;$B435))="",1,TRIM(INDIRECT("ｄａｔａ!$"&amp;BG$112&amp;"$"&amp;$B435))&lt;&gt;"",0)</f>
        <v>1</v>
      </c>
      <c r="BH435" s="80" cm="1">
        <f t="array" aca="1" ref="BH435" ca="1">_xlfn.IFS(BH436=1,0,TRIM(INDIRECT("ｄａｔａ!$"&amp;BH$112&amp;"$"&amp;$B435))="",1,TRIM(INDIRECT("ｄａｔａ!$"&amp;BH$112&amp;"$"&amp;$B435))&lt;&gt;"",0)</f>
        <v>1</v>
      </c>
      <c r="BI435" s="80" cm="1">
        <f t="array" aca="1" ref="BI435" ca="1">_xlfn.IFS(BI436=1,0,TRIM(INDIRECT("ｄａｔａ!$"&amp;BI$112&amp;"$"&amp;$B435))="",1,TRIM(INDIRECT("ｄａｔａ!$"&amp;BI$112&amp;"$"&amp;$B435))&lt;&gt;"",0)</f>
        <v>1</v>
      </c>
      <c r="BJ435" s="80" cm="1">
        <f t="array" aca="1" ref="BJ435" ca="1">_xlfn.IFS(BJ436=1,0,TRIM(INDIRECT("ｄａｔａ!$"&amp;BJ$112&amp;"$"&amp;$B435))="",1,TRIM(INDIRECT("ｄａｔａ!$"&amp;BJ$112&amp;"$"&amp;$B435))&lt;&gt;"",0)</f>
        <v>1</v>
      </c>
      <c r="BK435" s="80" cm="1">
        <f t="array" aca="1" ref="BK435" ca="1">_xlfn.IFS(BK436=1,0,TRIM(INDIRECT("ｄａｔａ!$"&amp;BK$112&amp;"$"&amp;$B435))="",1,TRIM(INDIRECT("ｄａｔａ!$"&amp;BK$112&amp;"$"&amp;$B435))&lt;&gt;"",0)</f>
        <v>1</v>
      </c>
      <c r="BL435" s="80" cm="1">
        <f t="array" aca="1" ref="BL435" ca="1">_xlfn.IFS(BL436=1,0,TRIM(INDIRECT("ｄａｔａ!$"&amp;BL$112&amp;"$"&amp;$B435))="",1,TRIM(INDIRECT("ｄａｔａ!$"&amp;BL$112&amp;"$"&amp;$B435))&lt;&gt;"",0)</f>
        <v>1</v>
      </c>
      <c r="BM435" s="80" cm="1">
        <f t="array" aca="1" ref="BM435" ca="1">_xlfn.IFS(BM436=1,0,TRIM(INDIRECT("ｄａｔａ!$"&amp;BM$112&amp;"$"&amp;$B435))="",1,TRIM(INDIRECT("ｄａｔａ!$"&amp;BM$112&amp;"$"&amp;$B435))&lt;&gt;"",0)</f>
        <v>1</v>
      </c>
      <c r="BN435" s="80" cm="1">
        <f t="array" aca="1" ref="BN435" ca="1">_xlfn.IFS(BN436=1,0,TRIM(INDIRECT("ｄａｔａ!$"&amp;BN$112&amp;"$"&amp;$B435))="",1,TRIM(INDIRECT("ｄａｔａ!$"&amp;BN$112&amp;"$"&amp;$B435))&lt;&gt;"",0)</f>
        <v>1</v>
      </c>
      <c r="BO435" s="80" cm="1">
        <f t="array" aca="1" ref="BO435" ca="1">_xlfn.IFS(BO436=1,0,TRIM(INDIRECT("ｄａｔａ!$"&amp;BO$112&amp;"$"&amp;$B435))="",1,TRIM(INDIRECT("ｄａｔａ!$"&amp;BO$112&amp;"$"&amp;$B435))&lt;&gt;"",0)</f>
        <v>1</v>
      </c>
      <c r="BP435" s="80" cm="1">
        <f t="array" aca="1" ref="BP435" ca="1">_xlfn.IFS(BP436=1,0,TRIM(INDIRECT("ｄａｔａ!$"&amp;BP$112&amp;"$"&amp;$B435))="",1,TRIM(INDIRECT("ｄａｔａ!$"&amp;BP$112&amp;"$"&amp;$B435))&lt;&gt;"",0)</f>
        <v>1</v>
      </c>
    </row>
    <row r="436" spans="1:68" x14ac:dyDescent="0.2">
      <c r="B436" s="80">
        <f>VLOOKUP($A433,$A$11:$B$110,2,FALSE)</f>
        <v>87</v>
      </c>
      <c r="C436" s="80" t="s">
        <v>2430</v>
      </c>
      <c r="D436" s="80" cm="1">
        <f t="array" aca="1" ref="D436" ca="1">IF(ISERROR(INDIRECT("ｄａｔａ!$"&amp;D$112&amp;"$"&amp;$B436)),1,0)</f>
        <v>0</v>
      </c>
      <c r="F436" s="80" cm="1">
        <f t="array" aca="1" ref="F436" ca="1">IF(ISERROR(INDIRECT("ｄａｔａ!$"&amp;F$112&amp;"$"&amp;$B436)),1,0)</f>
        <v>0</v>
      </c>
      <c r="G436" s="80" cm="1">
        <f t="array" aca="1" ref="G436" ca="1">IF(ISERROR(INDIRECT("ｄａｔａ!$"&amp;G$112&amp;"$"&amp;$B436)),1,0)</f>
        <v>0</v>
      </c>
      <c r="H436" s="80" cm="1">
        <f t="array" aca="1" ref="H436" ca="1">IF(ISERROR(INDIRECT("ｄａｔａ!$"&amp;H$112&amp;"$"&amp;$B436)),1,0)</f>
        <v>0</v>
      </c>
      <c r="I436" s="80" cm="1">
        <f t="array" aca="1" ref="I436" ca="1">IF(ISERROR(INDIRECT("ｄａｔａ!$"&amp;I$112&amp;"$"&amp;$B436)),1,0)</f>
        <v>0</v>
      </c>
      <c r="J436" s="80" cm="1">
        <f t="array" aca="1" ref="J436" ca="1">IF(ISERROR(INDIRECT("ｄａｔａ!$"&amp;J$112&amp;"$"&amp;$B436)),1,0)</f>
        <v>0</v>
      </c>
      <c r="K436" s="80" cm="1">
        <f t="array" aca="1" ref="K436" ca="1">IF(ISERROR(INDIRECT("ｄａｔａ!$"&amp;K$112&amp;"$"&amp;$B436)),1,0)</f>
        <v>0</v>
      </c>
      <c r="L436" s="80" cm="1">
        <f t="array" aca="1" ref="L436" ca="1">IF(ISERROR(INDIRECT("ｄａｔａ!$"&amp;L$112&amp;"$"&amp;$B436)),1,0)</f>
        <v>0</v>
      </c>
      <c r="M436" s="80" cm="1">
        <f t="array" aca="1" ref="M436" ca="1">IF(ISERROR(INDIRECT("ｄａｔａ!$"&amp;M$112&amp;"$"&amp;$B436)),1,0)</f>
        <v>0</v>
      </c>
      <c r="N436" s="80" cm="1">
        <f t="array" aca="1" ref="N436" ca="1">IF(ISERROR(INDIRECT("ｄａｔａ!$"&amp;N$112&amp;"$"&amp;$B436)),1,0)</f>
        <v>0</v>
      </c>
      <c r="O436" s="80" cm="1">
        <f t="array" aca="1" ref="O436" ca="1">IF(ISERROR(INDIRECT("ｄａｔａ!$"&amp;O$112&amp;"$"&amp;$B436)),1,0)</f>
        <v>0</v>
      </c>
      <c r="P436" s="80" cm="1">
        <f t="array" aca="1" ref="P436" ca="1">IF(ISERROR(INDIRECT("ｄａｔａ!$"&amp;P$112&amp;"$"&amp;$B436)),1,0)</f>
        <v>0</v>
      </c>
      <c r="Q436" s="80" cm="1">
        <f t="array" aca="1" ref="Q436" ca="1">IF(ISERROR(INDIRECT("ｄａｔａ!$"&amp;Q$112&amp;"$"&amp;$B436)),1,0)</f>
        <v>0</v>
      </c>
      <c r="R436" s="80" cm="1">
        <f t="array" aca="1" ref="R436" ca="1">IF(ISERROR(INDIRECT("ｄａｔａ!$"&amp;R$112&amp;"$"&amp;$B436)),1,0)</f>
        <v>0</v>
      </c>
      <c r="S436" s="80" cm="1">
        <f t="array" aca="1" ref="S436" ca="1">IF(ISERROR(INDIRECT("ｄａｔａ!$"&amp;S$112&amp;"$"&amp;$B436)),1,0)</f>
        <v>0</v>
      </c>
      <c r="T436" s="80" cm="1">
        <f t="array" aca="1" ref="T436" ca="1">IF(ISERROR(INDIRECT("ｄａｔａ!$"&amp;T$112&amp;"$"&amp;$B436)),1,0)</f>
        <v>0</v>
      </c>
      <c r="U436" s="80" cm="1">
        <f t="array" aca="1" ref="U436" ca="1">IF(ISERROR(INDIRECT("ｄａｔａ!$"&amp;U$112&amp;"$"&amp;$B436)),1,0)</f>
        <v>0</v>
      </c>
      <c r="V436" s="80" cm="1">
        <f t="array" aca="1" ref="V436" ca="1">IF(ISERROR(INDIRECT("ｄａｔａ!$"&amp;V$112&amp;"$"&amp;$B436)),1,0)</f>
        <v>0</v>
      </c>
      <c r="W436" s="80" cm="1">
        <f t="array" aca="1" ref="W436" ca="1">IF(ISERROR(INDIRECT("ｄａｔａ!$"&amp;W$112&amp;"$"&amp;$B436)),1,0)</f>
        <v>0</v>
      </c>
      <c r="X436" s="80">
        <f ca="1">IF(SUM($Y434:$AO434,$Y436:$AO436)&gt;0,1,0)</f>
        <v>0</v>
      </c>
      <c r="Y436" s="80" cm="1">
        <f t="array" aca="1" ref="Y436" ca="1">IF(ISERROR(INDIRECT("ｄａｔａ!$"&amp;Y$112&amp;"$"&amp;$B436)),1,0)</f>
        <v>0</v>
      </c>
      <c r="Z436" s="80" cm="1">
        <f t="array" aca="1" ref="Z436" ca="1">IF(ISERROR(INDIRECT("ｄａｔａ!$"&amp;Z$112&amp;"$"&amp;$B436)),1,0)</f>
        <v>0</v>
      </c>
      <c r="AA436" s="80" cm="1">
        <f t="array" aca="1" ref="AA436" ca="1">IF(ISERROR(INDIRECT("ｄａｔａ!$"&amp;AA$112&amp;"$"&amp;$B436)),1,0)</f>
        <v>0</v>
      </c>
      <c r="AB436" s="80" cm="1">
        <f t="array" aca="1" ref="AB436" ca="1">IF(ISERROR(INDIRECT("ｄａｔａ!$"&amp;AB$112&amp;"$"&amp;$B436)),1,0)</f>
        <v>0</v>
      </c>
      <c r="AC436" s="80" cm="1">
        <f t="array" aca="1" ref="AC436" ca="1">IF(ISERROR(INDIRECT("ｄａｔａ!$"&amp;AC$112&amp;"$"&amp;$B436)),1,0)</f>
        <v>0</v>
      </c>
      <c r="AD436" s="80" cm="1">
        <f t="array" aca="1" ref="AD436" ca="1">IF(ISERROR(INDIRECT("ｄａｔａ!$"&amp;AD$112&amp;"$"&amp;$B436)),1,0)</f>
        <v>0</v>
      </c>
      <c r="AE436" s="80" cm="1">
        <f t="array" aca="1" ref="AE436" ca="1">IF(ISERROR(INDIRECT("ｄａｔａ!$"&amp;AE$112&amp;"$"&amp;$B436)),1,0)</f>
        <v>0</v>
      </c>
      <c r="AF436" s="80" cm="1">
        <f t="array" aca="1" ref="AF436" ca="1">IF(ISERROR(INDIRECT("ｄａｔａ!$"&amp;AF$112&amp;"$"&amp;$B436)),1,0)</f>
        <v>0</v>
      </c>
      <c r="AG436" s="80" cm="1">
        <f t="array" aca="1" ref="AG436" ca="1">IF(ISERROR(INDIRECT("ｄａｔａ!$"&amp;AG$112&amp;"$"&amp;$B436)),1,0)</f>
        <v>0</v>
      </c>
      <c r="AH436" s="80" cm="1">
        <f t="array" aca="1" ref="AH436" ca="1">IF(ISERROR(INDIRECT("ｄａｔａ!$"&amp;AH$112&amp;"$"&amp;$B436)),1,0)</f>
        <v>0</v>
      </c>
      <c r="AI436" s="80" cm="1">
        <f t="array" aca="1" ref="AI436" ca="1">IF(ISERROR(INDIRECT("ｄａｔａ!$"&amp;AI$112&amp;"$"&amp;$B436)),1,0)</f>
        <v>0</v>
      </c>
      <c r="AJ436" s="80" cm="1">
        <f t="array" aca="1" ref="AJ436" ca="1">IF(ISERROR(INDIRECT("ｄａｔａ!$"&amp;AJ$112&amp;"$"&amp;$B436)),1,0)</f>
        <v>0</v>
      </c>
      <c r="AK436" s="80" cm="1">
        <f t="array" aca="1" ref="AK436" ca="1">IF(ISERROR(INDIRECT("ｄａｔａ!$"&amp;AK$112&amp;"$"&amp;$B436)),1,0)</f>
        <v>0</v>
      </c>
      <c r="AL436" s="80" cm="1">
        <f t="array" aca="1" ref="AL436" ca="1">IF(ISERROR(INDIRECT("ｄａｔａ!$"&amp;AL$112&amp;"$"&amp;$B436)),1,0)</f>
        <v>0</v>
      </c>
      <c r="AM436" s="80" cm="1">
        <f t="array" aca="1" ref="AM436" ca="1">IF(ISERROR(INDIRECT("ｄａｔａ!$"&amp;AM$112&amp;"$"&amp;$B436)),1,0)</f>
        <v>0</v>
      </c>
      <c r="AN436" s="80" cm="1">
        <f t="array" aca="1" ref="AN436" ca="1">IF(ISERROR(INDIRECT("ｄａｔａ!$"&amp;AN$112&amp;"$"&amp;$B436)),1,0)</f>
        <v>0</v>
      </c>
      <c r="AO436" s="80" cm="1">
        <f t="array" aca="1" ref="AO436" ca="1">IF(ISERROR(INDIRECT("ｄａｔａ!$"&amp;AO$112&amp;"$"&amp;$B436)),1,0)</f>
        <v>0</v>
      </c>
      <c r="AP436" s="80">
        <f ca="1">IF(SUM($AQ434:$AZ434,$AQ436:$AZ436)&gt;0,1,0)</f>
        <v>0</v>
      </c>
      <c r="AQ436" s="80" cm="1">
        <f t="array" aca="1" ref="AQ436" ca="1">IF(ISERROR(INDIRECT("ｄａｔａ!$"&amp;AQ$112&amp;"$"&amp;$B436)),1,0)</f>
        <v>0</v>
      </c>
      <c r="AR436" s="80" cm="1">
        <f t="array" aca="1" ref="AR436" ca="1">IF(ISERROR(INDIRECT("ｄａｔａ!$"&amp;AR$112&amp;"$"&amp;$B436)),1,0)</f>
        <v>0</v>
      </c>
      <c r="AS436" s="80" cm="1">
        <f t="array" aca="1" ref="AS436" ca="1">IF(ISERROR(INDIRECT("ｄａｔａ!$"&amp;AS$112&amp;"$"&amp;$B436)),1,0)</f>
        <v>0</v>
      </c>
      <c r="AT436" s="80" cm="1">
        <f t="array" aca="1" ref="AT436" ca="1">IF(ISERROR(INDIRECT("ｄａｔａ!$"&amp;AT$112&amp;"$"&amp;$B436)),1,0)</f>
        <v>0</v>
      </c>
      <c r="AU436" s="80" cm="1">
        <f t="array" aca="1" ref="AU436" ca="1">IF(ISERROR(INDIRECT("ｄａｔａ!$"&amp;AU$112&amp;"$"&amp;$B436)),1,0)</f>
        <v>0</v>
      </c>
      <c r="AV436" s="80" cm="1">
        <f t="array" aca="1" ref="AV436" ca="1">IF(ISERROR(INDIRECT("ｄａｔａ!$"&amp;AV$112&amp;"$"&amp;$B436)),1,0)</f>
        <v>0</v>
      </c>
      <c r="AW436" s="80" cm="1">
        <f t="array" aca="1" ref="AW436" ca="1">IF(ISERROR(INDIRECT("ｄａｔａ!$"&amp;AW$112&amp;"$"&amp;$B436)),1,0)</f>
        <v>0</v>
      </c>
      <c r="AX436" s="80" cm="1">
        <f t="array" aca="1" ref="AX436" ca="1">IF(ISERROR(INDIRECT("ｄａｔａ!$"&amp;AX$112&amp;"$"&amp;$B436)),1,0)</f>
        <v>0</v>
      </c>
      <c r="AY436" s="80" cm="1">
        <f t="array" aca="1" ref="AY436" ca="1">IF(ISERROR(INDIRECT("ｄａｔａ!$"&amp;AY$112&amp;"$"&amp;$B436)),1,0)</f>
        <v>0</v>
      </c>
      <c r="AZ436" s="80" cm="1">
        <f t="array" aca="1" ref="AZ436" ca="1">IF(ISERROR(INDIRECT("ｄａｔａ!$"&amp;AZ$112&amp;"$"&amp;$B436)),1,0)</f>
        <v>0</v>
      </c>
      <c r="BA436" s="80">
        <f ca="1">IF(SUM($BB434:$BP434,$BB436:$BP436)&gt;0,1,0)</f>
        <v>0</v>
      </c>
      <c r="BB436" s="80" cm="1">
        <f t="array" aca="1" ref="BB436" ca="1">IF(ISERROR(INDIRECT("ｄａｔａ!$"&amp;BB$112&amp;"$"&amp;$B436)),1,0)</f>
        <v>0</v>
      </c>
      <c r="BC436" s="80" cm="1">
        <f t="array" aca="1" ref="BC436" ca="1">IF(ISERROR(INDIRECT("ｄａｔａ!$"&amp;BC$112&amp;"$"&amp;$B436)),1,0)</f>
        <v>0</v>
      </c>
      <c r="BD436" s="80" cm="1">
        <f t="array" aca="1" ref="BD436" ca="1">IF(ISERROR(INDIRECT("ｄａｔａ!$"&amp;BD$112&amp;"$"&amp;$B436)),1,0)</f>
        <v>0</v>
      </c>
      <c r="BE436" s="80" cm="1">
        <f t="array" aca="1" ref="BE436" ca="1">IF(ISERROR(INDIRECT("ｄａｔａ!$"&amp;BE$112&amp;"$"&amp;$B436)),1,0)</f>
        <v>0</v>
      </c>
      <c r="BF436" s="80" cm="1">
        <f t="array" aca="1" ref="BF436" ca="1">IF(ISERROR(INDIRECT("ｄａｔａ!$"&amp;BF$112&amp;"$"&amp;$B436)),1,0)</f>
        <v>0</v>
      </c>
      <c r="BG436" s="80" cm="1">
        <f t="array" aca="1" ref="BG436" ca="1">IF(ISERROR(INDIRECT("ｄａｔａ!$"&amp;BG$112&amp;"$"&amp;$B436)),1,0)</f>
        <v>0</v>
      </c>
      <c r="BH436" s="80" cm="1">
        <f t="array" aca="1" ref="BH436" ca="1">IF(ISERROR(INDIRECT("ｄａｔａ!$"&amp;BH$112&amp;"$"&amp;$B436)),1,0)</f>
        <v>0</v>
      </c>
      <c r="BI436" s="80" cm="1">
        <f t="array" aca="1" ref="BI436" ca="1">IF(ISERROR(INDIRECT("ｄａｔａ!$"&amp;BI$112&amp;"$"&amp;$B436)),1,0)</f>
        <v>0</v>
      </c>
      <c r="BJ436" s="80" cm="1">
        <f t="array" aca="1" ref="BJ436" ca="1">IF(ISERROR(INDIRECT("ｄａｔａ!$"&amp;BJ$112&amp;"$"&amp;$B436)),1,0)</f>
        <v>0</v>
      </c>
      <c r="BK436" s="80" cm="1">
        <f t="array" aca="1" ref="BK436" ca="1">IF(ISERROR(INDIRECT("ｄａｔａ!$"&amp;BK$112&amp;"$"&amp;$B436)),1,0)</f>
        <v>0</v>
      </c>
      <c r="BL436" s="80" cm="1">
        <f t="array" aca="1" ref="BL436" ca="1">IF(ISERROR(INDIRECT("ｄａｔａ!$"&amp;BL$112&amp;"$"&amp;$B436)),1,0)</f>
        <v>0</v>
      </c>
      <c r="BM436" s="80" cm="1">
        <f t="array" aca="1" ref="BM436" ca="1">IF(ISERROR(INDIRECT("ｄａｔａ!$"&amp;BM$112&amp;"$"&amp;$B436)),1,0)</f>
        <v>0</v>
      </c>
      <c r="BN436" s="80" cm="1">
        <f t="array" aca="1" ref="BN436" ca="1">IF(ISERROR(INDIRECT("ｄａｔａ!$"&amp;BN$112&amp;"$"&amp;$B436)),1,0)</f>
        <v>0</v>
      </c>
      <c r="BO436" s="80" cm="1">
        <f t="array" aca="1" ref="BO436" ca="1">IF(ISERROR(INDIRECT("ｄａｔａ!$"&amp;BO$112&amp;"$"&amp;$B436)),1,0)</f>
        <v>0</v>
      </c>
      <c r="BP436" s="80" cm="1">
        <f t="array" aca="1" ref="BP436" ca="1">IF(ISERROR(INDIRECT("ｄａｔａ!$"&amp;BP$112&amp;"$"&amp;$B436)),1,0)</f>
        <v>0</v>
      </c>
    </row>
    <row r="437" spans="1:68" x14ac:dyDescent="0.2">
      <c r="A437" s="80" t="s">
        <v>2399</v>
      </c>
      <c r="B437" s="80">
        <f>VLOOKUP($A437,$A$11:$B$110,2,FALSE)</f>
        <v>88</v>
      </c>
      <c r="C437" s="80" t="s">
        <v>2435</v>
      </c>
      <c r="D437" s="80" cm="1">
        <f t="array" aca="1" ref="D437" ca="1">_xlfn.IFS(D438=1,0,D439=1,0,AND(INDIRECT("ｄａｔａ!$"&amp;D$112&amp;"$"&amp;$B437)&lt;=INDIRECT("kikan!$Q$11"),INDIRECT("ｄａｔａ!$"&amp;D$112&amp;"$"&amp;$B437)&gt;=INDIRECT("kikan!$K$11")),0,TRUE,1)</f>
        <v>0</v>
      </c>
      <c r="F437" s="80">
        <v>0</v>
      </c>
      <c r="G437" s="80">
        <v>0</v>
      </c>
      <c r="H437" s="80">
        <v>0</v>
      </c>
      <c r="I437" s="80" cm="1">
        <f t="array" aca="1" ref="I437" ca="1">_xlfn.IFS(I438=1,0,I439=1,0,INDIRECT("ｄａｔａ!$"&amp;I$112&amp;"$"&amp;$B437)&gt;=INDIRECT("kikan!$I$11"),0,TRUE,1)</f>
        <v>0</v>
      </c>
      <c r="J437" s="80" cm="1">
        <f t="array" aca="1" ref="J437" ca="1">_xlfn.IFS(D440=1,0,I437=1,0,J438=1,0,I439=1,0,J439=1,0,INDIRECT("ｄａｔａ!$"&amp;I$112&amp;"$"&amp;$B437)&gt;INDIRECT("kikan!$I$11"),0,INDIRECT("ｄａｔａ!$"&amp;J$112&amp;"$"&amp;$B437)&gt;=INDIRECT("ｄａｔａ!$"&amp;D$112&amp;"$"&amp;$B437),0,TRUE,1)</f>
        <v>0</v>
      </c>
      <c r="K437" s="80" cm="1">
        <f t="array" aca="1" ref="K437" ca="1">_xlfn.IFS(K438=1,0,K439=1,0,AND(INDIRECT("ｄａｔａ!$"&amp;K$112&amp;"$"&amp;$B438)&gt;0,INDIRECT("ｄａｔａ!$"&amp;K$112&amp;"$"&amp;$B438)&lt;10000),0,TRUE,1)</f>
        <v>0</v>
      </c>
      <c r="L437" s="80" cm="1">
        <f t="array" aca="1" ref="L437" ca="1">_xlfn.IFS(L438=1,0,L439=1,0,INDIRECT("ｄａｔａ!$"&amp;L$112&amp;"$"&amp;$B437)&lt;20000,1,TRUE,0)</f>
        <v>0</v>
      </c>
      <c r="M437" s="80">
        <v>0</v>
      </c>
      <c r="N437" s="80">
        <v>0</v>
      </c>
      <c r="O437" s="80" cm="1">
        <f t="array" aca="1" ref="O437" ca="1">_xlfn.IFS(O440=1,0,INDIRECT("ｄａｔａ!$"&amp;O$112&amp;"$"&amp;$B438)=4,1,TRUE,0)</f>
        <v>0</v>
      </c>
      <c r="P437" s="80" cm="1">
        <f t="array" aca="1" ref="P437" ca="1">_xlfn.IFS(P440=1,0,AND(INDIRECT("ｄａｔａ!$"&amp;P$112&amp;"$"&amp;$B438)&lt;=3,INDIRECT("ｄａｔａ!$"&amp;P$112&amp;"$"&amp;$B438)&gt;0),1,TRUE,0)</f>
        <v>0</v>
      </c>
      <c r="Q437" s="80" cm="1">
        <f t="array" aca="1" ref="Q437" ca="1">_xlfn.IFS(Q440=1,0,INDIRECT("ｄａｔａ!$"&amp;Q$112&amp;"$"&amp;$B437)=1,1,TRUE,0)</f>
        <v>0</v>
      </c>
      <c r="R437" s="80">
        <v>0</v>
      </c>
      <c r="S437" s="80">
        <v>0</v>
      </c>
      <c r="T437" s="80">
        <v>0</v>
      </c>
      <c r="U437" s="80">
        <v>0</v>
      </c>
      <c r="V437" s="80">
        <v>0</v>
      </c>
      <c r="W437" s="80">
        <v>0</v>
      </c>
      <c r="X437" s="80">
        <f ca="1">IF(AND(SUM($Y437:$AO437)=0,17-SUM($Y439:$AO439)&gt;1),1,0)</f>
        <v>0</v>
      </c>
      <c r="Y437" s="80" cm="1">
        <f t="array" aca="1" ref="Y437" ca="1">_xlfn.IFS(Y440=1,0,INDIRECT("ｄａｔａ!$"&amp;Y$112&amp;"$"&amp;$B437)=2,1,TRUE,0)</f>
        <v>0</v>
      </c>
      <c r="Z437" s="80" cm="1">
        <f t="array" aca="1" ref="Z437" ca="1">_xlfn.IFS(Z440=1,0,INDIRECT("ｄａｔａ!$"&amp;Z$112&amp;"$"&amp;$B437)=2,1,TRUE,0)</f>
        <v>0</v>
      </c>
      <c r="AA437" s="80" cm="1">
        <f t="array" aca="1" ref="AA437" ca="1">_xlfn.IFS(AA440=1,0,INDIRECT("ｄａｔａ!$"&amp;AA$112&amp;"$"&amp;$B437)=2,1,TRUE,0)</f>
        <v>0</v>
      </c>
      <c r="AB437" s="80" cm="1">
        <f t="array" aca="1" ref="AB437" ca="1">_xlfn.IFS(AB440=1,0,INDIRECT("ｄａｔａ!$"&amp;AB$112&amp;"$"&amp;$B437)=2,1,TRUE,0)</f>
        <v>0</v>
      </c>
      <c r="AC437" s="80" cm="1">
        <f t="array" aca="1" ref="AC437" ca="1">_xlfn.IFS(AC440=1,0,INDIRECT("ｄａｔａ!$"&amp;AC$112&amp;"$"&amp;$B437)=2,1,TRUE,0)</f>
        <v>0</v>
      </c>
      <c r="AD437" s="80" cm="1">
        <f t="array" aca="1" ref="AD437" ca="1">_xlfn.IFS(AD440=1,0,INDIRECT("ｄａｔａ!$"&amp;AD$112&amp;"$"&amp;$B437)=2,1,TRUE,0)</f>
        <v>0</v>
      </c>
      <c r="AE437" s="80" cm="1">
        <f t="array" aca="1" ref="AE437" ca="1">_xlfn.IFS(AE440=1,0,INDIRECT("ｄａｔａ!$"&amp;AE$112&amp;"$"&amp;$B437)=2,1,TRUE,0)</f>
        <v>0</v>
      </c>
      <c r="AF437" s="80" cm="1">
        <f t="array" aca="1" ref="AF437" ca="1">_xlfn.IFS(AF440=1,0,INDIRECT("ｄａｔａ!$"&amp;AF$112&amp;"$"&amp;$B437)=2,1,TRUE,0)</f>
        <v>0</v>
      </c>
      <c r="AG437" s="80" cm="1">
        <f t="array" aca="1" ref="AG437" ca="1">_xlfn.IFS(AG440=1,0,INDIRECT("ｄａｔａ!$"&amp;AG$112&amp;"$"&amp;$B437)=2,1,TRUE,0)</f>
        <v>0</v>
      </c>
      <c r="AH437" s="80" cm="1">
        <f t="array" aca="1" ref="AH437" ca="1">_xlfn.IFS(AH440=1,0,INDIRECT("ｄａｔａ!$"&amp;AH$112&amp;"$"&amp;$B437)=2,1,TRUE,0)</f>
        <v>0</v>
      </c>
      <c r="AI437" s="80" cm="1">
        <f t="array" aca="1" ref="AI437" ca="1">_xlfn.IFS(AI440=1,0,INDIRECT("ｄａｔａ!$"&amp;AI$112&amp;"$"&amp;$B437)=2,1,TRUE,0)</f>
        <v>0</v>
      </c>
      <c r="AJ437" s="80" cm="1">
        <f t="array" aca="1" ref="AJ437" ca="1">_xlfn.IFS(AJ440=1,0,INDIRECT("ｄａｔａ!$"&amp;AJ$112&amp;"$"&amp;$B437)=2,1,TRUE,0)</f>
        <v>0</v>
      </c>
      <c r="AK437" s="80" cm="1">
        <f t="array" aca="1" ref="AK437" ca="1">_xlfn.IFS(AK440=1,0,INDIRECT("ｄａｔａ!$"&amp;AK$112&amp;"$"&amp;$B437)=2,1,TRUE,0)</f>
        <v>0</v>
      </c>
      <c r="AL437" s="80" cm="1">
        <f t="array" aca="1" ref="AL437" ca="1">_xlfn.IFS(AL440=1,0,INDIRECT("ｄａｔａ!$"&amp;AL$112&amp;"$"&amp;$B437)=2,1,TRUE,0)</f>
        <v>0</v>
      </c>
      <c r="AM437" s="80" cm="1">
        <f t="array" aca="1" ref="AM437" ca="1">_xlfn.IFS(AM440=1,0,INDIRECT("ｄａｔａ!$"&amp;AM$112&amp;"$"&amp;$B437)=2,1,TRUE,0)</f>
        <v>0</v>
      </c>
      <c r="AN437" s="80" cm="1">
        <f t="array" aca="1" ref="AN437" ca="1">_xlfn.IFS(AN440=1,0,INDIRECT("ｄａｔａ!$"&amp;AN$112&amp;"$"&amp;$B437)=2,1,TRUE,0)</f>
        <v>0</v>
      </c>
      <c r="AO437" s="80" cm="1">
        <f t="array" aca="1" ref="AO437" ca="1">_xlfn.IFS(AO440=1,0,INDIRECT("ｄａｔａ!$"&amp;AO$112&amp;"$"&amp;$B437)=2,1,TRUE,0)</f>
        <v>0</v>
      </c>
      <c r="AP437" s="80">
        <f ca="1">IF(AND(SUM($AQ437:$AZ437)=0,10-SUM($AQ439:$AZ439)&gt;1),1,0)</f>
        <v>0</v>
      </c>
      <c r="AQ437" s="80" cm="1">
        <f t="array" aca="1" ref="AQ437" ca="1">_xlfn.IFS(AQ440=1,0,INDIRECT("ｄａｔａ!$"&amp;AQ$112&amp;"$"&amp;$B437)=2,1,TRUE,0)</f>
        <v>0</v>
      </c>
      <c r="AR437" s="80" cm="1">
        <f t="array" aca="1" ref="AR437" ca="1">_xlfn.IFS(AR440=1,0,INDIRECT("ｄａｔａ!$"&amp;AR$112&amp;"$"&amp;$B437)=2,1,TRUE,0)</f>
        <v>0</v>
      </c>
      <c r="AS437" s="80" cm="1">
        <f t="array" aca="1" ref="AS437" ca="1">_xlfn.IFS(AS440=1,0,INDIRECT("ｄａｔａ!$"&amp;AS$112&amp;"$"&amp;$B437)=2,1,TRUE,0)</f>
        <v>0</v>
      </c>
      <c r="AT437" s="80" cm="1">
        <f t="array" aca="1" ref="AT437" ca="1">_xlfn.IFS(AT440=1,0,INDIRECT("ｄａｔａ!$"&amp;AT$112&amp;"$"&amp;$B437)=2,1,TRUE,0)</f>
        <v>0</v>
      </c>
      <c r="AU437" s="80" cm="1">
        <f t="array" aca="1" ref="AU437" ca="1">_xlfn.IFS(AU440=1,0,INDIRECT("ｄａｔａ!$"&amp;AU$112&amp;"$"&amp;$B437)=2,1,TRUE,0)</f>
        <v>0</v>
      </c>
      <c r="AV437" s="80" cm="1">
        <f t="array" aca="1" ref="AV437" ca="1">_xlfn.IFS(AV440=1,0,INDIRECT("ｄａｔａ!$"&amp;AV$112&amp;"$"&amp;$B437)=2,1,TRUE,0)</f>
        <v>0</v>
      </c>
      <c r="AW437" s="80" cm="1">
        <f t="array" aca="1" ref="AW437" ca="1">_xlfn.IFS(AW440=1,0,INDIRECT("ｄａｔａ!$"&amp;AW$112&amp;"$"&amp;$B437)=2,1,TRUE,0)</f>
        <v>0</v>
      </c>
      <c r="AX437" s="80" cm="1">
        <f t="array" aca="1" ref="AX437" ca="1">_xlfn.IFS(AX440=1,0,INDIRECT("ｄａｔａ!$"&amp;AX$112&amp;"$"&amp;$B437)=2,1,TRUE,0)</f>
        <v>0</v>
      </c>
      <c r="AY437" s="80" cm="1">
        <f t="array" aca="1" ref="AY437" ca="1">_xlfn.IFS(AY440=1,0,INDIRECT("ｄａｔａ!$"&amp;AY$112&amp;"$"&amp;$B437)=2,1,TRUE,0)</f>
        <v>0</v>
      </c>
      <c r="AZ437" s="80" cm="1">
        <f t="array" aca="1" ref="AZ437" ca="1">_xlfn.IFS(AZ440=1,0,INDIRECT("ｄａｔａ!$"&amp;AZ$112&amp;"$"&amp;$B437)=2,1,TRUE,0)</f>
        <v>0</v>
      </c>
      <c r="BA437" s="80">
        <f ca="1">IF(AND(SUM($BB437:$BP437)=0,15-SUM($BB439:$BP439)&gt;1),1,0)</f>
        <v>0</v>
      </c>
      <c r="BB437" s="80" cm="1">
        <f t="array" aca="1" ref="BB437" ca="1">_xlfn.IFS(BB440=1,0,INDIRECT("ｄａｔａ!$"&amp;BB$112&amp;"$"&amp;$B437)=2,1,TRUE,0)</f>
        <v>0</v>
      </c>
      <c r="BC437" s="80" cm="1">
        <f t="array" aca="1" ref="BC437" ca="1">_xlfn.IFS(BC440=1,0,INDIRECT("ｄａｔａ!$"&amp;BC$112&amp;"$"&amp;$B437)=2,1,TRUE,0)</f>
        <v>0</v>
      </c>
      <c r="BD437" s="80" cm="1">
        <f t="array" aca="1" ref="BD437" ca="1">_xlfn.IFS(BD440=1,0,INDIRECT("ｄａｔａ!$"&amp;BD$112&amp;"$"&amp;$B437)=2,1,TRUE,0)</f>
        <v>0</v>
      </c>
      <c r="BE437" s="80" cm="1">
        <f t="array" aca="1" ref="BE437" ca="1">_xlfn.IFS(BE440=1,0,INDIRECT("ｄａｔａ!$"&amp;BE$112&amp;"$"&amp;$B437)=2,1,TRUE,0)</f>
        <v>0</v>
      </c>
      <c r="BF437" s="80" cm="1">
        <f t="array" aca="1" ref="BF437" ca="1">_xlfn.IFS(BF440=1,0,INDIRECT("ｄａｔａ!$"&amp;BF$112&amp;"$"&amp;$B437)=2,1,TRUE,0)</f>
        <v>0</v>
      </c>
      <c r="BG437" s="80" cm="1">
        <f t="array" aca="1" ref="BG437" ca="1">_xlfn.IFS(BG440=1,0,INDIRECT("ｄａｔａ!$"&amp;BG$112&amp;"$"&amp;$B437)=2,1,TRUE,0)</f>
        <v>0</v>
      </c>
      <c r="BH437" s="80" cm="1">
        <f t="array" aca="1" ref="BH437" ca="1">_xlfn.IFS(BH440=1,0,INDIRECT("ｄａｔａ!$"&amp;BH$112&amp;"$"&amp;$B437)=2,1,TRUE,0)</f>
        <v>0</v>
      </c>
      <c r="BI437" s="80" cm="1">
        <f t="array" aca="1" ref="BI437" ca="1">_xlfn.IFS(BI440=1,0,INDIRECT("ｄａｔａ!$"&amp;BI$112&amp;"$"&amp;$B437)=2,1,TRUE,0)</f>
        <v>0</v>
      </c>
      <c r="BJ437" s="80" cm="1">
        <f t="array" aca="1" ref="BJ437" ca="1">_xlfn.IFS(BJ440=1,0,INDIRECT("ｄａｔａ!$"&amp;BJ$112&amp;"$"&amp;$B437)=2,1,TRUE,0)</f>
        <v>0</v>
      </c>
      <c r="BK437" s="80" cm="1">
        <f t="array" aca="1" ref="BK437" ca="1">_xlfn.IFS(BK440=1,0,INDIRECT("ｄａｔａ!$"&amp;BK$112&amp;"$"&amp;$B437)=2,1,TRUE,0)</f>
        <v>0</v>
      </c>
      <c r="BL437" s="80" cm="1">
        <f t="array" aca="1" ref="BL437" ca="1">_xlfn.IFS(BL440=1,0,INDIRECT("ｄａｔａ!$"&amp;BL$112&amp;"$"&amp;$B437)=2,1,TRUE,0)</f>
        <v>0</v>
      </c>
      <c r="BM437" s="80" cm="1">
        <f t="array" aca="1" ref="BM437" ca="1">_xlfn.IFS(BM440=1,0,INDIRECT("ｄａｔａ!$"&amp;BM$112&amp;"$"&amp;$B437)=2,1,TRUE,0)</f>
        <v>0</v>
      </c>
      <c r="BN437" s="80" cm="1">
        <f t="array" aca="1" ref="BN437" ca="1">_xlfn.IFS(BN440=1,0,INDIRECT("ｄａｔａ!$"&amp;BN$112&amp;"$"&amp;$B437)=2,1,TRUE,0)</f>
        <v>0</v>
      </c>
      <c r="BO437" s="80" cm="1">
        <f t="array" aca="1" ref="BO437" ca="1">_xlfn.IFS(BO440=1,0,INDIRECT("ｄａｔａ!$"&amp;BO$112&amp;"$"&amp;$B437)=2,1,TRUE,0)</f>
        <v>0</v>
      </c>
      <c r="BP437" s="80" cm="1">
        <f t="array" aca="1" ref="BP437" ca="1">_xlfn.IFS(BP440=1,0,INDIRECT("ｄａｔａ!$"&amp;BP$112&amp;"$"&amp;$B437)=2,1,TRUE,0)</f>
        <v>0</v>
      </c>
    </row>
    <row r="438" spans="1:68" x14ac:dyDescent="0.2">
      <c r="B438" s="80">
        <f>VLOOKUP($A437,$A$11:$B$110,2,FALSE)</f>
        <v>88</v>
      </c>
      <c r="C438" s="80" t="s">
        <v>2437</v>
      </c>
      <c r="D438" s="80" cm="1">
        <f t="array" aca="1" ref="D438" ca="1">_xlfn.IFS(D439=1,0,AND(ISNUMBER(INDIRECT("ｄａｔａ!$"&amp;D$112&amp;"$"&amp;$B438)),INDIRECT("ｄａｔａ!$"&amp;D$112&amp;"$"&amp;$B438)&lt;=12,INDIRECT("ｄａｔａ!$"&amp;D$112&amp;"$"&amp;$B438)&gt;=1),0,TRUE,1)</f>
        <v>1</v>
      </c>
      <c r="F438" s="80">
        <v>0</v>
      </c>
      <c r="G438" s="80">
        <v>0</v>
      </c>
      <c r="H438" s="80">
        <v>0</v>
      </c>
      <c r="I438" s="80" cm="1">
        <f t="array" aca="1" ref="I438" ca="1">_xlfn.IFS(I439=1,0,AND(ISNUMBER(INDIRECT("ｄａｔａ!$"&amp;I$112&amp;"$"&amp;$B438)),LEN(INDIRECT("ｄａｔａ!$"&amp;I$112&amp;"$"&amp;$B438))=4),0,TRUE,1)</f>
        <v>0</v>
      </c>
      <c r="J438" s="80" cm="1">
        <f t="array" aca="1" ref="J438" ca="1">_xlfn.IFS(J439=1,0,AND(ISNUMBER(INDIRECT("ｄａｔａ!$"&amp;J$112&amp;"$"&amp;$B438)),INDIRECT("ｄａｔａ!$"&amp;J$112&amp;"$"&amp;$B438)&lt;=12,INDIRECT("ｄａｔａ!$"&amp;J$112&amp;"$"&amp;$B438)&gt;=1),0,TRUE,1)</f>
        <v>0</v>
      </c>
      <c r="K438" s="80" cm="1">
        <f t="array" aca="1" ref="K438" ca="1">_xlfn.IFS(K439=1,0,ISNUMBER(INDIRECT("ｄａｔａ!$"&amp;K$112&amp;"$"&amp;$B438)),0,TRUE,1)</f>
        <v>0</v>
      </c>
      <c r="L438" s="80" cm="1">
        <f t="array" aca="1" ref="L438" ca="1">_xlfn.IFS(L439=1,0,AND(ISNUMBER(INDIRECT("ｄａｔａ!$"&amp;L$112&amp;"$"&amp;$B438)),INDIRECT("ｄａｔａ!$"&amp;L$112&amp;"$"&amp;$B438)&gt;0),0,TRUE,1)</f>
        <v>0</v>
      </c>
      <c r="M438" s="80" cm="1">
        <f t="array" aca="1" ref="M438" ca="1">_xlfn.IFS(M439=1,0,AND(INDIRECT("ｄａｔａ!$"&amp;M$112&amp;"$"&amp;$B438)&lt;=5,INDIRECT("ｄａｔａ!$"&amp;M$112&amp;"$"&amp;$B438)&gt;0),0,TRUE,1)</f>
        <v>0</v>
      </c>
      <c r="N438" s="80" cm="1">
        <f t="array" aca="1" ref="N438" ca="1">_xlfn.IFS(N439=1,0,AND(INDIRECT("ｄａｔａ!$"&amp;N$112&amp;"$"&amp;$B438)&lt;=2,INDIRECT("ｄａｔａ!$"&amp;N$112&amp;"$"&amp;$B438)&gt;0),0,TRUE,1)</f>
        <v>0</v>
      </c>
      <c r="O438" s="80" cm="1">
        <f t="array" aca="1" ref="O438" ca="1">_xlfn.IFS(O439=1,0,AND(INDIRECT("ｄａｔａ!$"&amp;O$112&amp;"$"&amp;$B438)&lt;=4,INDIRECT("ｄａｔａ!$"&amp;O$112&amp;"$"&amp;$B438)&gt;0),0,TRUE,1)</f>
        <v>0</v>
      </c>
      <c r="P438" s="80" cm="1">
        <f t="array" aca="1" ref="P438" ca="1">_xlfn.IFS(P439=1,0,AND(INDIRECT("ｄａｔａ!$"&amp;P$112&amp;"$"&amp;$B438)&lt;=3,INDIRECT("ｄａｔａ!$"&amp;P$112&amp;"$"&amp;$B438)&gt;0),0,TRUE,1)</f>
        <v>0</v>
      </c>
      <c r="Q438" s="80" cm="1">
        <f t="array" aca="1" ref="Q438" ca="1">_xlfn.IFS(Q439=1,0,AND(INDIRECT("ｄａｔａ!$"&amp;Q$112&amp;"$"&amp;$B438)&lt;=2,INDIRECT("ｄａｔａ!$"&amp;Q$112&amp;"$"&amp;$B438)&gt;0),0,TRUE,1)</f>
        <v>0</v>
      </c>
      <c r="R438" s="80" cm="1">
        <f t="array" aca="1" ref="R438" ca="1">_xlfn.IFS(R439=1,0,AND(INDIRECT("ｄａｔａ!$"&amp;R$112&amp;"$"&amp;$B438)&lt;=10,INDIRECT("ｄａｔａ!$"&amp;R$112&amp;"$"&amp;$B438)&gt;0),0,TRUE,1)</f>
        <v>0</v>
      </c>
      <c r="S438" s="80" cm="1">
        <f t="array" aca="1" ref="S438" ca="1">_xlfn.IFS(S439=1,0,AND(INDIRECT("ｄａｔａ!$"&amp;S$112&amp;"$"&amp;$B438)&lt;=5,INDIRECT("ｄａｔａ!$"&amp;S$112&amp;"$"&amp;$B438)&gt;0),0,TRUE,1)</f>
        <v>0</v>
      </c>
      <c r="T438" s="80" cm="1">
        <f t="array" aca="1" ref="T438" ca="1">_xlfn.IFS(T439=1,0,AND(INDIRECT("ｄａｔａ!$"&amp;T$112&amp;"$"&amp;$B438)&lt;=9,INDIRECT("ｄａｔａ!$"&amp;T$112&amp;"$"&amp;$B438)&gt;0),0,TRUE,1)</f>
        <v>0</v>
      </c>
      <c r="U438" s="80" cm="1">
        <f t="array" aca="1" ref="U438" ca="1">_xlfn.IFS(U439=1,0,ISNUMBER(INDIRECT("ｄａｔａ!$"&amp;U$112&amp;"$"&amp;$B438)),0,TRUE,1)</f>
        <v>0</v>
      </c>
      <c r="V438" s="80" cm="1">
        <f t="array" aca="1" ref="V438" ca="1">_xlfn.IFS(V439=1,0,AND(INDIRECT("ｄａｔａ!$"&amp;V$112&amp;"$"&amp;$B438)&lt;=4,INDIRECT("ｄａｔａ!$"&amp;V$112&amp;"$"&amp;$B438)&gt;0),0,TRUE,1)</f>
        <v>0</v>
      </c>
      <c r="W438" s="80" cm="1">
        <f t="array" aca="1" ref="W438" ca="1">_xlfn.IFS(W439=1,0,AND(INDIRECT("ｄａｔａ!$"&amp;W$112&amp;"$"&amp;$B438)&lt;=2,INDIRECT("ｄａｔａ!$"&amp;W$112&amp;"$"&amp;$B438)&gt;0),0,TRUE,1)</f>
        <v>0</v>
      </c>
      <c r="X438" s="80">
        <f ca="1">IF(SUM($Y437:$AO437)&gt;1,1,0)</f>
        <v>0</v>
      </c>
      <c r="Y438" s="80" cm="1">
        <f t="array" aca="1" ref="Y438" ca="1">_xlfn.IFS(Y440=1,0,Y439=1,0,AND(INDIRECT("ｄａｔａ!$"&amp;Y$112&amp;"$"&amp;$B438)&lt;=2,INDIRECT("ｄａｔａ!$"&amp;Y$112&amp;"$"&amp;$B438)&gt;0),0,TRUE,1)</f>
        <v>0</v>
      </c>
      <c r="Z438" s="80" cm="1">
        <f t="array" aca="1" ref="Z438" ca="1">_xlfn.IFS(Z440=1,0,Z439=1,0,AND(INDIRECT("ｄａｔａ!$"&amp;Z$112&amp;"$"&amp;$B438)&lt;=2,INDIRECT("ｄａｔａ!$"&amp;Z$112&amp;"$"&amp;$B438)&gt;0),0,TRUE,1)</f>
        <v>0</v>
      </c>
      <c r="AA438" s="80" cm="1">
        <f t="array" aca="1" ref="AA438" ca="1">_xlfn.IFS(AA440=1,0,AA439=1,0,AND(INDIRECT("ｄａｔａ!$"&amp;AA$112&amp;"$"&amp;$B438)&lt;=2,INDIRECT("ｄａｔａ!$"&amp;AA$112&amp;"$"&amp;$B438)&gt;0),0,TRUE,1)</f>
        <v>0</v>
      </c>
      <c r="AB438" s="80" cm="1">
        <f t="array" aca="1" ref="AB438" ca="1">_xlfn.IFS(AB440=1,0,AB439=1,0,AND(INDIRECT("ｄａｔａ!$"&amp;AB$112&amp;"$"&amp;$B438)&lt;=2,INDIRECT("ｄａｔａ!$"&amp;AB$112&amp;"$"&amp;$B438)&gt;0),0,TRUE,1)</f>
        <v>0</v>
      </c>
      <c r="AC438" s="80" cm="1">
        <f t="array" aca="1" ref="AC438" ca="1">_xlfn.IFS(AC440=1,0,AC439=1,0,AND(INDIRECT("ｄａｔａ!$"&amp;AC$112&amp;"$"&amp;$B438)&lt;=2,INDIRECT("ｄａｔａ!$"&amp;AC$112&amp;"$"&amp;$B438)&gt;0),0,TRUE,1)</f>
        <v>0</v>
      </c>
      <c r="AD438" s="80" cm="1">
        <f t="array" aca="1" ref="AD438" ca="1">_xlfn.IFS(AD440=1,0,AD439=1,0,AND(INDIRECT("ｄａｔａ!$"&amp;AD$112&amp;"$"&amp;$B438)&lt;=2,INDIRECT("ｄａｔａ!$"&amp;AD$112&amp;"$"&amp;$B438)&gt;0),0,TRUE,1)</f>
        <v>0</v>
      </c>
      <c r="AE438" s="80" cm="1">
        <f t="array" aca="1" ref="AE438" ca="1">_xlfn.IFS(AE440=1,0,AE439=1,0,AND(INDIRECT("ｄａｔａ!$"&amp;AE$112&amp;"$"&amp;$B438)&lt;=2,INDIRECT("ｄａｔａ!$"&amp;AE$112&amp;"$"&amp;$B438)&gt;0),0,TRUE,1)</f>
        <v>0</v>
      </c>
      <c r="AF438" s="80" cm="1">
        <f t="array" aca="1" ref="AF438" ca="1">_xlfn.IFS(AF440=1,0,AF439=1,0,AND(INDIRECT("ｄａｔａ!$"&amp;AF$112&amp;"$"&amp;$B438)&lt;=2,INDIRECT("ｄａｔａ!$"&amp;AF$112&amp;"$"&amp;$B438)&gt;0),0,TRUE,1)</f>
        <v>0</v>
      </c>
      <c r="AG438" s="80" cm="1">
        <f t="array" aca="1" ref="AG438" ca="1">_xlfn.IFS(AG440=1,0,AG439=1,0,AND(INDIRECT("ｄａｔａ!$"&amp;AG$112&amp;"$"&amp;$B438)&lt;=2,INDIRECT("ｄａｔａ!$"&amp;AG$112&amp;"$"&amp;$B438)&gt;0),0,TRUE,1)</f>
        <v>0</v>
      </c>
      <c r="AH438" s="80" cm="1">
        <f t="array" aca="1" ref="AH438" ca="1">_xlfn.IFS(AH440=1,0,AH439=1,0,AND(INDIRECT("ｄａｔａ!$"&amp;AH$112&amp;"$"&amp;$B438)&lt;=2,INDIRECT("ｄａｔａ!$"&amp;AH$112&amp;"$"&amp;$B438)&gt;0),0,TRUE,1)</f>
        <v>0</v>
      </c>
      <c r="AI438" s="80" cm="1">
        <f t="array" aca="1" ref="AI438" ca="1">_xlfn.IFS(AI440=1,0,AI439=1,0,AND(INDIRECT("ｄａｔａ!$"&amp;AI$112&amp;"$"&amp;$B438)&lt;=2,INDIRECT("ｄａｔａ!$"&amp;AI$112&amp;"$"&amp;$B438)&gt;0),0,TRUE,1)</f>
        <v>0</v>
      </c>
      <c r="AJ438" s="80" cm="1">
        <f t="array" aca="1" ref="AJ438" ca="1">_xlfn.IFS(AJ440=1,0,AJ439=1,0,AND(INDIRECT("ｄａｔａ!$"&amp;AJ$112&amp;"$"&amp;$B438)&lt;=2,INDIRECT("ｄａｔａ!$"&amp;AJ$112&amp;"$"&amp;$B438)&gt;0),0,TRUE,1)</f>
        <v>0</v>
      </c>
      <c r="AK438" s="80" cm="1">
        <f t="array" aca="1" ref="AK438" ca="1">_xlfn.IFS(AK440=1,0,AK439=1,0,AND(INDIRECT("ｄａｔａ!$"&amp;AK$112&amp;"$"&amp;$B438)&lt;=2,INDIRECT("ｄａｔａ!$"&amp;AK$112&amp;"$"&amp;$B438)&gt;0),0,TRUE,1)</f>
        <v>0</v>
      </c>
      <c r="AL438" s="80" cm="1">
        <f t="array" aca="1" ref="AL438" ca="1">_xlfn.IFS(AL440=1,0,AL439=1,0,AND(INDIRECT("ｄａｔａ!$"&amp;AL$112&amp;"$"&amp;$B438)&lt;=2,INDIRECT("ｄａｔａ!$"&amp;AL$112&amp;"$"&amp;$B438)&gt;0),0,TRUE,1)</f>
        <v>0</v>
      </c>
      <c r="AM438" s="80" cm="1">
        <f t="array" aca="1" ref="AM438" ca="1">_xlfn.IFS(AM440=1,0,AM439=1,0,AND(INDIRECT("ｄａｔａ!$"&amp;AM$112&amp;"$"&amp;$B438)&lt;=2,INDIRECT("ｄａｔａ!$"&amp;AM$112&amp;"$"&amp;$B438)&gt;0),0,TRUE,1)</f>
        <v>0</v>
      </c>
      <c r="AN438" s="80" cm="1">
        <f t="array" aca="1" ref="AN438" ca="1">_xlfn.IFS(AN440=1,0,AN439=1,0,AND(INDIRECT("ｄａｔａ!$"&amp;AN$112&amp;"$"&amp;$B438)&lt;=2,INDIRECT("ｄａｔａ!$"&amp;AN$112&amp;"$"&amp;$B438)&gt;0),0,TRUE,1)</f>
        <v>0</v>
      </c>
      <c r="AO438" s="80" cm="1">
        <f t="array" aca="1" ref="AO438" ca="1">_xlfn.IFS(AO440=1,0,AO439=1,0,AND(INDIRECT("ｄａｔａ!$"&amp;AO$112&amp;"$"&amp;$B438)&lt;=2,INDIRECT("ｄａｔａ!$"&amp;AO$112&amp;"$"&amp;$B438)&gt;0),0,TRUE,1)</f>
        <v>0</v>
      </c>
      <c r="AP438" s="80">
        <f ca="1">IF(SUM($AQ437:$AZ437)&gt;1,1,0)</f>
        <v>0</v>
      </c>
      <c r="AQ438" s="80" cm="1">
        <f t="array" aca="1" ref="AQ438" ca="1">_xlfn.IFS(AQ440=1,0,AQ439=1,0,AND(INDIRECT("ｄａｔａ!$"&amp;AQ$112&amp;"$"&amp;$B438)&lt;=2,INDIRECT("ｄａｔａ!$"&amp;AQ$112&amp;"$"&amp;$B438)&gt;0),0,TRUE,1)</f>
        <v>0</v>
      </c>
      <c r="AR438" s="80" cm="1">
        <f t="array" aca="1" ref="AR438" ca="1">_xlfn.IFS(AR440=1,0,AR439=1,0,AND(INDIRECT("ｄａｔａ!$"&amp;AR$112&amp;"$"&amp;$B438)&lt;=2,INDIRECT("ｄａｔａ!$"&amp;AR$112&amp;"$"&amp;$B438)&gt;0),0,TRUE,1)</f>
        <v>0</v>
      </c>
      <c r="AS438" s="80" cm="1">
        <f t="array" aca="1" ref="AS438" ca="1">_xlfn.IFS(AS440=1,0,AS439=1,0,AND(INDIRECT("ｄａｔａ!$"&amp;AS$112&amp;"$"&amp;$B438)&lt;=2,INDIRECT("ｄａｔａ!$"&amp;AS$112&amp;"$"&amp;$B438)&gt;0),0,TRUE,1)</f>
        <v>0</v>
      </c>
      <c r="AT438" s="80" cm="1">
        <f t="array" aca="1" ref="AT438" ca="1">_xlfn.IFS(AT440=1,0,AT439=1,0,AND(INDIRECT("ｄａｔａ!$"&amp;AT$112&amp;"$"&amp;$B438)&lt;=2,INDIRECT("ｄａｔａ!$"&amp;AT$112&amp;"$"&amp;$B438)&gt;0),0,TRUE,1)</f>
        <v>0</v>
      </c>
      <c r="AU438" s="80" cm="1">
        <f t="array" aca="1" ref="AU438" ca="1">_xlfn.IFS(AU440=1,0,AU439=1,0,AND(INDIRECT("ｄａｔａ!$"&amp;AU$112&amp;"$"&amp;$B438)&lt;=2,INDIRECT("ｄａｔａ!$"&amp;AU$112&amp;"$"&amp;$B438)&gt;0),0,TRUE,1)</f>
        <v>0</v>
      </c>
      <c r="AV438" s="80" cm="1">
        <f t="array" aca="1" ref="AV438" ca="1">_xlfn.IFS(AV440=1,0,AV439=1,0,AND(INDIRECT("ｄａｔａ!$"&amp;AV$112&amp;"$"&amp;$B438)&lt;=2,INDIRECT("ｄａｔａ!$"&amp;AV$112&amp;"$"&amp;$B438)&gt;0),0,TRUE,1)</f>
        <v>0</v>
      </c>
      <c r="AW438" s="80" cm="1">
        <f t="array" aca="1" ref="AW438" ca="1">_xlfn.IFS(AW440=1,0,AW439=1,0,AND(INDIRECT("ｄａｔａ!$"&amp;AW$112&amp;"$"&amp;$B438)&lt;=2,INDIRECT("ｄａｔａ!$"&amp;AW$112&amp;"$"&amp;$B438)&gt;0),0,TRUE,1)</f>
        <v>0</v>
      </c>
      <c r="AX438" s="80" cm="1">
        <f t="array" aca="1" ref="AX438" ca="1">_xlfn.IFS(AX440=1,0,AX439=1,0,AND(INDIRECT("ｄａｔａ!$"&amp;AX$112&amp;"$"&amp;$B438)&lt;=2,INDIRECT("ｄａｔａ!$"&amp;AX$112&amp;"$"&amp;$B438)&gt;0),0,TRUE,1)</f>
        <v>0</v>
      </c>
      <c r="AY438" s="80" cm="1">
        <f t="array" aca="1" ref="AY438" ca="1">_xlfn.IFS(AY440=1,0,AY439=1,0,AND(INDIRECT("ｄａｔａ!$"&amp;AY$112&amp;"$"&amp;$B438)&lt;=2,INDIRECT("ｄａｔａ!$"&amp;AY$112&amp;"$"&amp;$B438)&gt;0),0,TRUE,1)</f>
        <v>0</v>
      </c>
      <c r="AZ438" s="80" cm="1">
        <f t="array" aca="1" ref="AZ438" ca="1">_xlfn.IFS(AZ440=1,0,AZ439=1,0,AND(INDIRECT("ｄａｔａ!$"&amp;AZ$112&amp;"$"&amp;$B438)&lt;=2,INDIRECT("ｄａｔａ!$"&amp;AZ$112&amp;"$"&amp;$B438)&gt;0),0,TRUE,1)</f>
        <v>0</v>
      </c>
      <c r="BA438" s="80">
        <f ca="1">IF(SUM($BB437:$BP437)&gt;1,1,0)</f>
        <v>0</v>
      </c>
      <c r="BB438" s="80" cm="1">
        <f t="array" aca="1" ref="BB438" ca="1">_xlfn.IFS(BB440=1,0,BB439=1,0,AND(INDIRECT("ｄａｔａ!$"&amp;BB$112&amp;"$"&amp;$B438)&lt;=2,INDIRECT("ｄａｔａ!$"&amp;BB$112&amp;"$"&amp;$B438)&gt;0),0,TRUE,1)</f>
        <v>0</v>
      </c>
      <c r="BC438" s="80" cm="1">
        <f t="array" aca="1" ref="BC438" ca="1">_xlfn.IFS(BC440=1,0,BC439=1,0,AND(INDIRECT("ｄａｔａ!$"&amp;BC$112&amp;"$"&amp;$B438)&lt;=2,INDIRECT("ｄａｔａ!$"&amp;BC$112&amp;"$"&amp;$B438)&gt;0),0,TRUE,1)</f>
        <v>0</v>
      </c>
      <c r="BD438" s="80" cm="1">
        <f t="array" aca="1" ref="BD438" ca="1">_xlfn.IFS(BD440=1,0,BD439=1,0,AND(INDIRECT("ｄａｔａ!$"&amp;BD$112&amp;"$"&amp;$B438)&lt;=2,INDIRECT("ｄａｔａ!$"&amp;BD$112&amp;"$"&amp;$B438)&gt;0),0,TRUE,1)</f>
        <v>0</v>
      </c>
      <c r="BE438" s="80" cm="1">
        <f t="array" aca="1" ref="BE438" ca="1">_xlfn.IFS(BE440=1,0,BE439=1,0,AND(INDIRECT("ｄａｔａ!$"&amp;BE$112&amp;"$"&amp;$B438)&lt;=2,INDIRECT("ｄａｔａ!$"&amp;BE$112&amp;"$"&amp;$B438)&gt;0),0,TRUE,1)</f>
        <v>0</v>
      </c>
      <c r="BF438" s="80" cm="1">
        <f t="array" aca="1" ref="BF438" ca="1">_xlfn.IFS(BF440=1,0,BF439=1,0,AND(INDIRECT("ｄａｔａ!$"&amp;BF$112&amp;"$"&amp;$B438)&lt;=2,INDIRECT("ｄａｔａ!$"&amp;BF$112&amp;"$"&amp;$B438)&gt;0),0,TRUE,1)</f>
        <v>0</v>
      </c>
      <c r="BG438" s="80" cm="1">
        <f t="array" aca="1" ref="BG438" ca="1">_xlfn.IFS(BG440=1,0,BG439=1,0,AND(INDIRECT("ｄａｔａ!$"&amp;BG$112&amp;"$"&amp;$B438)&lt;=2,INDIRECT("ｄａｔａ!$"&amp;BG$112&amp;"$"&amp;$B438)&gt;0),0,TRUE,1)</f>
        <v>0</v>
      </c>
      <c r="BH438" s="80" cm="1">
        <f t="array" aca="1" ref="BH438" ca="1">_xlfn.IFS(BH440=1,0,BH439=1,0,AND(INDIRECT("ｄａｔａ!$"&amp;BH$112&amp;"$"&amp;$B438)&lt;=2,INDIRECT("ｄａｔａ!$"&amp;BH$112&amp;"$"&amp;$B438)&gt;0),0,TRUE,1)</f>
        <v>0</v>
      </c>
      <c r="BI438" s="80" cm="1">
        <f t="array" aca="1" ref="BI438" ca="1">_xlfn.IFS(BI440=1,0,BI439=1,0,AND(INDIRECT("ｄａｔａ!$"&amp;BI$112&amp;"$"&amp;$B438)&lt;=2,INDIRECT("ｄａｔａ!$"&amp;BI$112&amp;"$"&amp;$B438)&gt;0),0,TRUE,1)</f>
        <v>0</v>
      </c>
      <c r="BJ438" s="80" cm="1">
        <f t="array" aca="1" ref="BJ438" ca="1">_xlfn.IFS(BJ440=1,0,BJ439=1,0,AND(INDIRECT("ｄａｔａ!$"&amp;BJ$112&amp;"$"&amp;$B438)&lt;=2,INDIRECT("ｄａｔａ!$"&amp;BJ$112&amp;"$"&amp;$B438)&gt;0),0,TRUE,1)</f>
        <v>0</v>
      </c>
      <c r="BK438" s="80" cm="1">
        <f t="array" aca="1" ref="BK438" ca="1">_xlfn.IFS(BK440=1,0,BK439=1,0,AND(INDIRECT("ｄａｔａ!$"&amp;BK$112&amp;"$"&amp;$B438)&lt;=2,INDIRECT("ｄａｔａ!$"&amp;BK$112&amp;"$"&amp;$B438)&gt;0),0,TRUE,1)</f>
        <v>0</v>
      </c>
      <c r="BL438" s="80" cm="1">
        <f t="array" aca="1" ref="BL438" ca="1">_xlfn.IFS(BL440=1,0,BL439=1,0,AND(INDIRECT("ｄａｔａ!$"&amp;BL$112&amp;"$"&amp;$B438)&lt;=2,INDIRECT("ｄａｔａ!$"&amp;BL$112&amp;"$"&amp;$B438)&gt;0),0,TRUE,1)</f>
        <v>0</v>
      </c>
      <c r="BM438" s="80" cm="1">
        <f t="array" aca="1" ref="BM438" ca="1">_xlfn.IFS(BM440=1,0,BM439=1,0,AND(INDIRECT("ｄａｔａ!$"&amp;BM$112&amp;"$"&amp;$B438)&lt;=2,INDIRECT("ｄａｔａ!$"&amp;BM$112&amp;"$"&amp;$B438)&gt;0),0,TRUE,1)</f>
        <v>0</v>
      </c>
      <c r="BN438" s="80" cm="1">
        <f t="array" aca="1" ref="BN438" ca="1">_xlfn.IFS(BN440=1,0,BN439=1,0,AND(INDIRECT("ｄａｔａ!$"&amp;BN$112&amp;"$"&amp;$B438)&lt;=2,INDIRECT("ｄａｔａ!$"&amp;BN$112&amp;"$"&amp;$B438)&gt;0),0,TRUE,1)</f>
        <v>0</v>
      </c>
      <c r="BO438" s="80" cm="1">
        <f t="array" aca="1" ref="BO438" ca="1">_xlfn.IFS(BO440=1,0,BO439=1,0,AND(INDIRECT("ｄａｔａ!$"&amp;BO$112&amp;"$"&amp;$B438)&lt;=2,INDIRECT("ｄａｔａ!$"&amp;BO$112&amp;"$"&amp;$B438)&gt;0),0,TRUE,1)</f>
        <v>0</v>
      </c>
      <c r="BP438" s="80" cm="1">
        <f t="array" aca="1" ref="BP438" ca="1">_xlfn.IFS(BP440=1,0,BP439=1,0,AND(INDIRECT("ｄａｔａ!$"&amp;BP$112&amp;"$"&amp;$B438)&lt;=2,INDIRECT("ｄａｔａ!$"&amp;BP$112&amp;"$"&amp;$B438)&gt;0),0,TRUE,1)</f>
        <v>0</v>
      </c>
    </row>
    <row r="439" spans="1:68" x14ac:dyDescent="0.2">
      <c r="B439" s="80">
        <f>VLOOKUP($A437,$A$11:$B$110,2,FALSE)</f>
        <v>88</v>
      </c>
      <c r="C439" s="80" t="s">
        <v>2425</v>
      </c>
      <c r="D439" s="80" cm="1">
        <f t="array" aca="1" ref="D439" ca="1">_xlfn.IFS(D440=1,0,TRIM(INDIRECT("ｄａｔａ!$"&amp;D$112&amp;"$"&amp;$B439))="",1,TRIM(INDIRECT("ｄａｔａ!$"&amp;D$112&amp;"$"&amp;$B439))&lt;&gt;"",0)</f>
        <v>0</v>
      </c>
      <c r="F439" s="80" cm="1">
        <f t="array" aca="1" ref="F439" ca="1">_xlfn.IFS(F440=1,0,TRIM(INDIRECT("ｄａｔａ!$"&amp;F$112&amp;"$"&amp;$B439))="",1,TRIM(INDIRECT("ｄａｔａ!$"&amp;F$112&amp;"$"&amp;$B439))&lt;&gt;"",0)</f>
        <v>1</v>
      </c>
      <c r="G439" s="80" cm="1">
        <f t="array" aca="1" ref="G439" ca="1">_xlfn.IFS(G440=1,0,TRIM(INDIRECT("ｄａｔａ!$"&amp;G$112&amp;"$"&amp;$B439))="",1,TRIM(INDIRECT("ｄａｔａ!$"&amp;G$112&amp;"$"&amp;$B439))&lt;&gt;"",0)</f>
        <v>1</v>
      </c>
      <c r="H439" s="80" cm="1">
        <f t="array" aca="1" ref="H439" ca="1">_xlfn.IFS(H440=1,0,TRIM(INDIRECT("ｄａｔａ!$"&amp;H$112&amp;"$"&amp;$B439))="",1,TRIM(INDIRECT("ｄａｔａ!$"&amp;H$112&amp;"$"&amp;$B439))&lt;&gt;"",0)</f>
        <v>1</v>
      </c>
      <c r="I439" s="80" cm="1">
        <f t="array" aca="1" ref="I439" ca="1">_xlfn.IFS(I440=1,0,TRIM(INDIRECT("ｄａｔａ!$"&amp;I$112&amp;"$"&amp;$B439))="",1,TRIM(INDIRECT("ｄａｔａ!$"&amp;I$112&amp;"$"&amp;$B439))&lt;&gt;"",0)</f>
        <v>1</v>
      </c>
      <c r="J439" s="80" cm="1">
        <f t="array" aca="1" ref="J439" ca="1">_xlfn.IFS(J440=1,0,TRIM(INDIRECT("ｄａｔａ!$"&amp;J$112&amp;"$"&amp;$B439))="",1,TRIM(INDIRECT("ｄａｔａ!$"&amp;J$112&amp;"$"&amp;$B439))&lt;&gt;"",0)</f>
        <v>1</v>
      </c>
      <c r="K439" s="80" cm="1">
        <f t="array" aca="1" ref="K439" ca="1">_xlfn.IFS(K440=1,0,TRIM(INDIRECT("ｄａｔａ!$"&amp;K$112&amp;"$"&amp;$B439))="",1,TRIM(INDIRECT("ｄａｔａ!$"&amp;K$112&amp;"$"&amp;$B439))&lt;&gt;"",0)</f>
        <v>1</v>
      </c>
      <c r="L439" s="80" cm="1">
        <f t="array" aca="1" ref="L439" ca="1">_xlfn.IFS(L440=1,0,TRIM(INDIRECT("ｄａｔａ!$"&amp;L$112&amp;"$"&amp;$B439))="",1,TRIM(INDIRECT("ｄａｔａ!$"&amp;L$112&amp;"$"&amp;$B439))&lt;&gt;"",0)</f>
        <v>1</v>
      </c>
      <c r="M439" s="80" cm="1">
        <f t="array" aca="1" ref="M439" ca="1">_xlfn.IFS(M440=1,0,TRIM(INDIRECT("ｄａｔａ!$"&amp;M$112&amp;"$"&amp;$B439))="",1,TRIM(INDIRECT("ｄａｔａ!$"&amp;M$112&amp;"$"&amp;$B439))&lt;&gt;"",0)</f>
        <v>1</v>
      </c>
      <c r="N439" s="80" cm="1">
        <f t="array" aca="1" ref="N439" ca="1">_xlfn.IFS(N440=1,0,TRIM(INDIRECT("ｄａｔａ!$"&amp;N$112&amp;"$"&amp;$B439))="",1,TRIM(INDIRECT("ｄａｔａ!$"&amp;N$112&amp;"$"&amp;$B439))&lt;&gt;"",0)</f>
        <v>1</v>
      </c>
      <c r="O439" s="80" cm="1">
        <f t="array" aca="1" ref="O439" ca="1">_xlfn.IFS(O440=1,0,TRIM(INDIRECT("ｄａｔａ!$"&amp;O$112&amp;"$"&amp;$B439))="",1,TRIM(INDIRECT("ｄａｔａ!$"&amp;O$112&amp;"$"&amp;$B439))&lt;&gt;"",0)</f>
        <v>1</v>
      </c>
      <c r="P439" s="80" cm="1">
        <f t="array" aca="1" ref="P439" ca="1">_xlfn.IFS(P440=1,0,TRIM(INDIRECT("ｄａｔａ!$"&amp;P$112&amp;"$"&amp;$B439))="",1,TRIM(INDIRECT("ｄａｔａ!$"&amp;P$112&amp;"$"&amp;$B439))&lt;&gt;"",0)</f>
        <v>1</v>
      </c>
      <c r="Q439" s="80" cm="1">
        <f t="array" aca="1" ref="Q439" ca="1">_xlfn.IFS(Q440=1,0,TRIM(INDIRECT("ｄａｔａ!$"&amp;Q$112&amp;"$"&amp;$B439))="",1,TRIM(INDIRECT("ｄａｔａ!$"&amp;Q$112&amp;"$"&amp;$B439))&lt;&gt;"",0)</f>
        <v>1</v>
      </c>
      <c r="R439" s="80" cm="1">
        <f t="array" aca="1" ref="R439" ca="1">_xlfn.IFS(R440=1,0,TRIM(INDIRECT("ｄａｔａ!$"&amp;R$112&amp;"$"&amp;$B439))="",1,TRIM(INDIRECT("ｄａｔａ!$"&amp;R$112&amp;"$"&amp;$B439))&lt;&gt;"",0)</f>
        <v>1</v>
      </c>
      <c r="S439" s="80" cm="1">
        <f t="array" aca="1" ref="S439" ca="1">_xlfn.IFS(S440=1,0,TRIM(INDIRECT("ｄａｔａ!$"&amp;S$112&amp;"$"&amp;$B439))="",1,TRIM(INDIRECT("ｄａｔａ!$"&amp;S$112&amp;"$"&amp;$B439))&lt;&gt;"",0)</f>
        <v>1</v>
      </c>
      <c r="T439" s="80" cm="1">
        <f t="array" aca="1" ref="T439" ca="1">_xlfn.IFS(T440=1,0,TRIM(INDIRECT("ｄａｔａ!$"&amp;T$112&amp;"$"&amp;$B439))="",1,TRIM(INDIRECT("ｄａｔａ!$"&amp;T$112&amp;"$"&amp;$B439))&lt;&gt;"",0)</f>
        <v>1</v>
      </c>
      <c r="U439" s="80" cm="1">
        <f t="array" aca="1" ref="U439" ca="1">_xlfn.IFS(U440=1,0,TRIM(INDIRECT("ｄａｔａ!$"&amp;U$112&amp;"$"&amp;$B439))="",1,TRIM(INDIRECT("ｄａｔａ!$"&amp;U$112&amp;"$"&amp;$B439))&lt;&gt;"",0)</f>
        <v>1</v>
      </c>
      <c r="V439" s="80" cm="1">
        <f t="array" aca="1" ref="V439" ca="1">_xlfn.IFS(V440=1,0,TRIM(INDIRECT("ｄａｔａ!$"&amp;V$112&amp;"$"&amp;$B439))="",1,TRIM(INDIRECT("ｄａｔａ!$"&amp;V$112&amp;"$"&amp;$B439))&lt;&gt;"",0)</f>
        <v>1</v>
      </c>
      <c r="W439" s="80" cm="1">
        <f t="array" aca="1" ref="W439" ca="1">_xlfn.IFS(W440=1,0,TRIM(INDIRECT("ｄａｔａ!$"&amp;W$112&amp;"$"&amp;$B439))="",1,TRIM(INDIRECT("ｄａｔａ!$"&amp;W$112&amp;"$"&amp;$B439))&lt;&gt;"",0)</f>
        <v>1</v>
      </c>
      <c r="X439" s="80">
        <f ca="1">IF(SUM($Y439:$AO439)=17,1,0)</f>
        <v>1</v>
      </c>
      <c r="Y439" s="80" cm="1">
        <f t="array" aca="1" ref="Y439" ca="1">_xlfn.IFS(Y440=1,0,TRIM(INDIRECT("ｄａｔａ!$"&amp;Y$112&amp;"$"&amp;$B439))="",1,TRIM(INDIRECT("ｄａｔａ!$"&amp;Y$112&amp;"$"&amp;$B439))&lt;&gt;"",0)</f>
        <v>1</v>
      </c>
      <c r="Z439" s="80" cm="1">
        <f t="array" aca="1" ref="Z439" ca="1">_xlfn.IFS(Z440=1,0,TRIM(INDIRECT("ｄａｔａ!$"&amp;Z$112&amp;"$"&amp;$B439))="",1,TRIM(INDIRECT("ｄａｔａ!$"&amp;Z$112&amp;"$"&amp;$B439))&lt;&gt;"",0)</f>
        <v>1</v>
      </c>
      <c r="AA439" s="80" cm="1">
        <f t="array" aca="1" ref="AA439" ca="1">_xlfn.IFS(AA440=1,0,TRIM(INDIRECT("ｄａｔａ!$"&amp;AA$112&amp;"$"&amp;$B439))="",1,TRIM(INDIRECT("ｄａｔａ!$"&amp;AA$112&amp;"$"&amp;$B439))&lt;&gt;"",0)</f>
        <v>1</v>
      </c>
      <c r="AB439" s="80" cm="1">
        <f t="array" aca="1" ref="AB439" ca="1">_xlfn.IFS(AB440=1,0,TRIM(INDIRECT("ｄａｔａ!$"&amp;AB$112&amp;"$"&amp;$B439))="",1,TRIM(INDIRECT("ｄａｔａ!$"&amp;AB$112&amp;"$"&amp;$B439))&lt;&gt;"",0)</f>
        <v>1</v>
      </c>
      <c r="AC439" s="80" cm="1">
        <f t="array" aca="1" ref="AC439" ca="1">_xlfn.IFS(AC440=1,0,TRIM(INDIRECT("ｄａｔａ!$"&amp;AC$112&amp;"$"&amp;$B439))="",1,TRIM(INDIRECT("ｄａｔａ!$"&amp;AC$112&amp;"$"&amp;$B439))&lt;&gt;"",0)</f>
        <v>1</v>
      </c>
      <c r="AD439" s="80" cm="1">
        <f t="array" aca="1" ref="AD439" ca="1">_xlfn.IFS(AD440=1,0,TRIM(INDIRECT("ｄａｔａ!$"&amp;AD$112&amp;"$"&amp;$B439))="",1,TRIM(INDIRECT("ｄａｔａ!$"&amp;AD$112&amp;"$"&amp;$B439))&lt;&gt;"",0)</f>
        <v>1</v>
      </c>
      <c r="AE439" s="80" cm="1">
        <f t="array" aca="1" ref="AE439" ca="1">_xlfn.IFS(AE440=1,0,TRIM(INDIRECT("ｄａｔａ!$"&amp;AE$112&amp;"$"&amp;$B439))="",1,TRIM(INDIRECT("ｄａｔａ!$"&amp;AE$112&amp;"$"&amp;$B439))&lt;&gt;"",0)</f>
        <v>1</v>
      </c>
      <c r="AF439" s="80" cm="1">
        <f t="array" aca="1" ref="AF439" ca="1">_xlfn.IFS(AF440=1,0,TRIM(INDIRECT("ｄａｔａ!$"&amp;AF$112&amp;"$"&amp;$B439))="",1,TRIM(INDIRECT("ｄａｔａ!$"&amp;AF$112&amp;"$"&amp;$B439))&lt;&gt;"",0)</f>
        <v>1</v>
      </c>
      <c r="AG439" s="80" cm="1">
        <f t="array" aca="1" ref="AG439" ca="1">_xlfn.IFS(AG440=1,0,TRIM(INDIRECT("ｄａｔａ!$"&amp;AG$112&amp;"$"&amp;$B439))="",1,TRIM(INDIRECT("ｄａｔａ!$"&amp;AG$112&amp;"$"&amp;$B439))&lt;&gt;"",0)</f>
        <v>1</v>
      </c>
      <c r="AH439" s="80" cm="1">
        <f t="array" aca="1" ref="AH439" ca="1">_xlfn.IFS(AH440=1,0,TRIM(INDIRECT("ｄａｔａ!$"&amp;AH$112&amp;"$"&amp;$B439))="",1,TRIM(INDIRECT("ｄａｔａ!$"&amp;AH$112&amp;"$"&amp;$B439))&lt;&gt;"",0)</f>
        <v>1</v>
      </c>
      <c r="AI439" s="80" cm="1">
        <f t="array" aca="1" ref="AI439" ca="1">_xlfn.IFS(AI440=1,0,TRIM(INDIRECT("ｄａｔａ!$"&amp;AI$112&amp;"$"&amp;$B439))="",1,TRIM(INDIRECT("ｄａｔａ!$"&amp;AI$112&amp;"$"&amp;$B439))&lt;&gt;"",0)</f>
        <v>1</v>
      </c>
      <c r="AJ439" s="80" cm="1">
        <f t="array" aca="1" ref="AJ439" ca="1">_xlfn.IFS(AJ440=1,0,TRIM(INDIRECT("ｄａｔａ!$"&amp;AJ$112&amp;"$"&amp;$B439))="",1,TRIM(INDIRECT("ｄａｔａ!$"&amp;AJ$112&amp;"$"&amp;$B439))&lt;&gt;"",0)</f>
        <v>1</v>
      </c>
      <c r="AK439" s="80" cm="1">
        <f t="array" aca="1" ref="AK439" ca="1">_xlfn.IFS(AK440=1,0,TRIM(INDIRECT("ｄａｔａ!$"&amp;AK$112&amp;"$"&amp;$B439))="",1,TRIM(INDIRECT("ｄａｔａ!$"&amp;AK$112&amp;"$"&amp;$B439))&lt;&gt;"",0)</f>
        <v>1</v>
      </c>
      <c r="AL439" s="80" cm="1">
        <f t="array" aca="1" ref="AL439" ca="1">_xlfn.IFS(AL440=1,0,TRIM(INDIRECT("ｄａｔａ!$"&amp;AL$112&amp;"$"&amp;$B439))="",1,TRIM(INDIRECT("ｄａｔａ!$"&amp;AL$112&amp;"$"&amp;$B439))&lt;&gt;"",0)</f>
        <v>1</v>
      </c>
      <c r="AM439" s="80" cm="1">
        <f t="array" aca="1" ref="AM439" ca="1">_xlfn.IFS(AM440=1,0,TRIM(INDIRECT("ｄａｔａ!$"&amp;AM$112&amp;"$"&amp;$B439))="",1,TRIM(INDIRECT("ｄａｔａ!$"&amp;AM$112&amp;"$"&amp;$B439))&lt;&gt;"",0)</f>
        <v>1</v>
      </c>
      <c r="AN439" s="80" cm="1">
        <f t="array" aca="1" ref="AN439" ca="1">_xlfn.IFS(AN440=1,0,TRIM(INDIRECT("ｄａｔａ!$"&amp;AN$112&amp;"$"&amp;$B439))="",1,TRIM(INDIRECT("ｄａｔａ!$"&amp;AN$112&amp;"$"&amp;$B439))&lt;&gt;"",0)</f>
        <v>1</v>
      </c>
      <c r="AO439" s="80" cm="1">
        <f t="array" aca="1" ref="AO439" ca="1">_xlfn.IFS(AO440=1,0,TRIM(INDIRECT("ｄａｔａ!$"&amp;AO$112&amp;"$"&amp;$B439))="",1,TRIM(INDIRECT("ｄａｔａ!$"&amp;AO$112&amp;"$"&amp;$B439))&lt;&gt;"",0)</f>
        <v>1</v>
      </c>
      <c r="AP439" s="80">
        <f ca="1">IF(SUM($AQ439:$AZ439)=10,1,0)</f>
        <v>1</v>
      </c>
      <c r="AQ439" s="80" cm="1">
        <f t="array" aca="1" ref="AQ439" ca="1">_xlfn.IFS(AQ440=1,0,TRIM(INDIRECT("ｄａｔａ!$"&amp;AQ$112&amp;"$"&amp;$B439))="",1,TRIM(INDIRECT("ｄａｔａ!$"&amp;AQ$112&amp;"$"&amp;$B439))&lt;&gt;"",0)</f>
        <v>1</v>
      </c>
      <c r="AR439" s="80" cm="1">
        <f t="array" aca="1" ref="AR439" ca="1">_xlfn.IFS(AR440=1,0,TRIM(INDIRECT("ｄａｔａ!$"&amp;AR$112&amp;"$"&amp;$B439))="",1,TRIM(INDIRECT("ｄａｔａ!$"&amp;AR$112&amp;"$"&amp;$B439))&lt;&gt;"",0)</f>
        <v>1</v>
      </c>
      <c r="AS439" s="80" cm="1">
        <f t="array" aca="1" ref="AS439" ca="1">_xlfn.IFS(AS440=1,0,TRIM(INDIRECT("ｄａｔａ!$"&amp;AS$112&amp;"$"&amp;$B439))="",1,TRIM(INDIRECT("ｄａｔａ!$"&amp;AS$112&amp;"$"&amp;$B439))&lt;&gt;"",0)</f>
        <v>1</v>
      </c>
      <c r="AT439" s="80" cm="1">
        <f t="array" aca="1" ref="AT439" ca="1">_xlfn.IFS(AT440=1,0,TRIM(INDIRECT("ｄａｔａ!$"&amp;AT$112&amp;"$"&amp;$B439))="",1,TRIM(INDIRECT("ｄａｔａ!$"&amp;AT$112&amp;"$"&amp;$B439))&lt;&gt;"",0)</f>
        <v>1</v>
      </c>
      <c r="AU439" s="80" cm="1">
        <f t="array" aca="1" ref="AU439" ca="1">_xlfn.IFS(AU440=1,0,TRIM(INDIRECT("ｄａｔａ!$"&amp;AU$112&amp;"$"&amp;$B439))="",1,TRIM(INDIRECT("ｄａｔａ!$"&amp;AU$112&amp;"$"&amp;$B439))&lt;&gt;"",0)</f>
        <v>1</v>
      </c>
      <c r="AV439" s="80" cm="1">
        <f t="array" aca="1" ref="AV439" ca="1">_xlfn.IFS(AV440=1,0,TRIM(INDIRECT("ｄａｔａ!$"&amp;AV$112&amp;"$"&amp;$B439))="",1,TRIM(INDIRECT("ｄａｔａ!$"&amp;AV$112&amp;"$"&amp;$B439))&lt;&gt;"",0)</f>
        <v>1</v>
      </c>
      <c r="AW439" s="80" cm="1">
        <f t="array" aca="1" ref="AW439" ca="1">_xlfn.IFS(AW440=1,0,TRIM(INDIRECT("ｄａｔａ!$"&amp;AW$112&amp;"$"&amp;$B439))="",1,TRIM(INDIRECT("ｄａｔａ!$"&amp;AW$112&amp;"$"&amp;$B439))&lt;&gt;"",0)</f>
        <v>1</v>
      </c>
      <c r="AX439" s="80" cm="1">
        <f t="array" aca="1" ref="AX439" ca="1">_xlfn.IFS(AX440=1,0,TRIM(INDIRECT("ｄａｔａ!$"&amp;AX$112&amp;"$"&amp;$B439))="",1,TRIM(INDIRECT("ｄａｔａ!$"&amp;AX$112&amp;"$"&amp;$B439))&lt;&gt;"",0)</f>
        <v>1</v>
      </c>
      <c r="AY439" s="80" cm="1">
        <f t="array" aca="1" ref="AY439" ca="1">_xlfn.IFS(AY440=1,0,TRIM(INDIRECT("ｄａｔａ!$"&amp;AY$112&amp;"$"&amp;$B439))="",1,TRIM(INDIRECT("ｄａｔａ!$"&amp;AY$112&amp;"$"&amp;$B439))&lt;&gt;"",0)</f>
        <v>1</v>
      </c>
      <c r="AZ439" s="80" cm="1">
        <f t="array" aca="1" ref="AZ439" ca="1">_xlfn.IFS(AZ440=1,0,TRIM(INDIRECT("ｄａｔａ!$"&amp;AZ$112&amp;"$"&amp;$B439))="",1,TRIM(INDIRECT("ｄａｔａ!$"&amp;AZ$112&amp;"$"&amp;$B439))&lt;&gt;"",0)</f>
        <v>1</v>
      </c>
      <c r="BA439" s="80">
        <f ca="1">IF(SUM($BB439:$BP439)=15,1,0)</f>
        <v>1</v>
      </c>
      <c r="BB439" s="80" cm="1">
        <f t="array" aca="1" ref="BB439" ca="1">_xlfn.IFS(BB440=1,0,TRIM(INDIRECT("ｄａｔａ!$"&amp;BB$112&amp;"$"&amp;$B439))="",1,TRIM(INDIRECT("ｄａｔａ!$"&amp;BB$112&amp;"$"&amp;$B439))&lt;&gt;"",0)</f>
        <v>1</v>
      </c>
      <c r="BC439" s="80" cm="1">
        <f t="array" aca="1" ref="BC439" ca="1">_xlfn.IFS(BC440=1,0,TRIM(INDIRECT("ｄａｔａ!$"&amp;BC$112&amp;"$"&amp;$B439))="",1,TRIM(INDIRECT("ｄａｔａ!$"&amp;BC$112&amp;"$"&amp;$B439))&lt;&gt;"",0)</f>
        <v>1</v>
      </c>
      <c r="BD439" s="80" cm="1">
        <f t="array" aca="1" ref="BD439" ca="1">_xlfn.IFS(BD440=1,0,TRIM(INDIRECT("ｄａｔａ!$"&amp;BD$112&amp;"$"&amp;$B439))="",1,TRIM(INDIRECT("ｄａｔａ!$"&amp;BD$112&amp;"$"&amp;$B439))&lt;&gt;"",0)</f>
        <v>1</v>
      </c>
      <c r="BE439" s="80" cm="1">
        <f t="array" aca="1" ref="BE439" ca="1">_xlfn.IFS(BE440=1,0,TRIM(INDIRECT("ｄａｔａ!$"&amp;BE$112&amp;"$"&amp;$B439))="",1,TRIM(INDIRECT("ｄａｔａ!$"&amp;BE$112&amp;"$"&amp;$B439))&lt;&gt;"",0)</f>
        <v>1</v>
      </c>
      <c r="BF439" s="80" cm="1">
        <f t="array" aca="1" ref="BF439" ca="1">_xlfn.IFS(BF440=1,0,TRIM(INDIRECT("ｄａｔａ!$"&amp;BF$112&amp;"$"&amp;$B439))="",1,TRIM(INDIRECT("ｄａｔａ!$"&amp;BF$112&amp;"$"&amp;$B439))&lt;&gt;"",0)</f>
        <v>1</v>
      </c>
      <c r="BG439" s="80" cm="1">
        <f t="array" aca="1" ref="BG439" ca="1">_xlfn.IFS(BG440=1,0,TRIM(INDIRECT("ｄａｔａ!$"&amp;BG$112&amp;"$"&amp;$B439))="",1,TRIM(INDIRECT("ｄａｔａ!$"&amp;BG$112&amp;"$"&amp;$B439))&lt;&gt;"",0)</f>
        <v>1</v>
      </c>
      <c r="BH439" s="80" cm="1">
        <f t="array" aca="1" ref="BH439" ca="1">_xlfn.IFS(BH440=1,0,TRIM(INDIRECT("ｄａｔａ!$"&amp;BH$112&amp;"$"&amp;$B439))="",1,TRIM(INDIRECT("ｄａｔａ!$"&amp;BH$112&amp;"$"&amp;$B439))&lt;&gt;"",0)</f>
        <v>1</v>
      </c>
      <c r="BI439" s="80" cm="1">
        <f t="array" aca="1" ref="BI439" ca="1">_xlfn.IFS(BI440=1,0,TRIM(INDIRECT("ｄａｔａ!$"&amp;BI$112&amp;"$"&amp;$B439))="",1,TRIM(INDIRECT("ｄａｔａ!$"&amp;BI$112&amp;"$"&amp;$B439))&lt;&gt;"",0)</f>
        <v>1</v>
      </c>
      <c r="BJ439" s="80" cm="1">
        <f t="array" aca="1" ref="BJ439" ca="1">_xlfn.IFS(BJ440=1,0,TRIM(INDIRECT("ｄａｔａ!$"&amp;BJ$112&amp;"$"&amp;$B439))="",1,TRIM(INDIRECT("ｄａｔａ!$"&amp;BJ$112&amp;"$"&amp;$B439))&lt;&gt;"",0)</f>
        <v>1</v>
      </c>
      <c r="BK439" s="80" cm="1">
        <f t="array" aca="1" ref="BK439" ca="1">_xlfn.IFS(BK440=1,0,TRIM(INDIRECT("ｄａｔａ!$"&amp;BK$112&amp;"$"&amp;$B439))="",1,TRIM(INDIRECT("ｄａｔａ!$"&amp;BK$112&amp;"$"&amp;$B439))&lt;&gt;"",0)</f>
        <v>1</v>
      </c>
      <c r="BL439" s="80" cm="1">
        <f t="array" aca="1" ref="BL439" ca="1">_xlfn.IFS(BL440=1,0,TRIM(INDIRECT("ｄａｔａ!$"&amp;BL$112&amp;"$"&amp;$B439))="",1,TRIM(INDIRECT("ｄａｔａ!$"&amp;BL$112&amp;"$"&amp;$B439))&lt;&gt;"",0)</f>
        <v>1</v>
      </c>
      <c r="BM439" s="80" cm="1">
        <f t="array" aca="1" ref="BM439" ca="1">_xlfn.IFS(BM440=1,0,TRIM(INDIRECT("ｄａｔａ!$"&amp;BM$112&amp;"$"&amp;$B439))="",1,TRIM(INDIRECT("ｄａｔａ!$"&amp;BM$112&amp;"$"&amp;$B439))&lt;&gt;"",0)</f>
        <v>1</v>
      </c>
      <c r="BN439" s="80" cm="1">
        <f t="array" aca="1" ref="BN439" ca="1">_xlfn.IFS(BN440=1,0,TRIM(INDIRECT("ｄａｔａ!$"&amp;BN$112&amp;"$"&amp;$B439))="",1,TRIM(INDIRECT("ｄａｔａ!$"&amp;BN$112&amp;"$"&amp;$B439))&lt;&gt;"",0)</f>
        <v>1</v>
      </c>
      <c r="BO439" s="80" cm="1">
        <f t="array" aca="1" ref="BO439" ca="1">_xlfn.IFS(BO440=1,0,TRIM(INDIRECT("ｄａｔａ!$"&amp;BO$112&amp;"$"&amp;$B439))="",1,TRIM(INDIRECT("ｄａｔａ!$"&amp;BO$112&amp;"$"&amp;$B439))&lt;&gt;"",0)</f>
        <v>1</v>
      </c>
      <c r="BP439" s="80" cm="1">
        <f t="array" aca="1" ref="BP439" ca="1">_xlfn.IFS(BP440=1,0,TRIM(INDIRECT("ｄａｔａ!$"&amp;BP$112&amp;"$"&amp;$B439))="",1,TRIM(INDIRECT("ｄａｔａ!$"&amp;BP$112&amp;"$"&amp;$B439))&lt;&gt;"",0)</f>
        <v>1</v>
      </c>
    </row>
    <row r="440" spans="1:68" x14ac:dyDescent="0.2">
      <c r="B440" s="80">
        <f>VLOOKUP($A437,$A$11:$B$110,2,FALSE)</f>
        <v>88</v>
      </c>
      <c r="C440" s="80" t="s">
        <v>2430</v>
      </c>
      <c r="D440" s="80" cm="1">
        <f t="array" aca="1" ref="D440" ca="1">IF(ISERROR(INDIRECT("ｄａｔａ!$"&amp;D$112&amp;"$"&amp;$B440)),1,0)</f>
        <v>0</v>
      </c>
      <c r="F440" s="80" cm="1">
        <f t="array" aca="1" ref="F440" ca="1">IF(ISERROR(INDIRECT("ｄａｔａ!$"&amp;F$112&amp;"$"&amp;$B440)),1,0)</f>
        <v>0</v>
      </c>
      <c r="G440" s="80" cm="1">
        <f t="array" aca="1" ref="G440" ca="1">IF(ISERROR(INDIRECT("ｄａｔａ!$"&amp;G$112&amp;"$"&amp;$B440)),1,0)</f>
        <v>0</v>
      </c>
      <c r="H440" s="80" cm="1">
        <f t="array" aca="1" ref="H440" ca="1">IF(ISERROR(INDIRECT("ｄａｔａ!$"&amp;H$112&amp;"$"&amp;$B440)),1,0)</f>
        <v>0</v>
      </c>
      <c r="I440" s="80" cm="1">
        <f t="array" aca="1" ref="I440" ca="1">IF(ISERROR(INDIRECT("ｄａｔａ!$"&amp;I$112&amp;"$"&amp;$B440)),1,0)</f>
        <v>0</v>
      </c>
      <c r="J440" s="80" cm="1">
        <f t="array" aca="1" ref="J440" ca="1">IF(ISERROR(INDIRECT("ｄａｔａ!$"&amp;J$112&amp;"$"&amp;$B440)),1,0)</f>
        <v>0</v>
      </c>
      <c r="K440" s="80" cm="1">
        <f t="array" aca="1" ref="K440" ca="1">IF(ISERROR(INDIRECT("ｄａｔａ!$"&amp;K$112&amp;"$"&amp;$B440)),1,0)</f>
        <v>0</v>
      </c>
      <c r="L440" s="80" cm="1">
        <f t="array" aca="1" ref="L440" ca="1">IF(ISERROR(INDIRECT("ｄａｔａ!$"&amp;L$112&amp;"$"&amp;$B440)),1,0)</f>
        <v>0</v>
      </c>
      <c r="M440" s="80" cm="1">
        <f t="array" aca="1" ref="M440" ca="1">IF(ISERROR(INDIRECT("ｄａｔａ!$"&amp;M$112&amp;"$"&amp;$B440)),1,0)</f>
        <v>0</v>
      </c>
      <c r="N440" s="80" cm="1">
        <f t="array" aca="1" ref="N440" ca="1">IF(ISERROR(INDIRECT("ｄａｔａ!$"&amp;N$112&amp;"$"&amp;$B440)),1,0)</f>
        <v>0</v>
      </c>
      <c r="O440" s="80" cm="1">
        <f t="array" aca="1" ref="O440" ca="1">IF(ISERROR(INDIRECT("ｄａｔａ!$"&amp;O$112&amp;"$"&amp;$B440)),1,0)</f>
        <v>0</v>
      </c>
      <c r="P440" s="80" cm="1">
        <f t="array" aca="1" ref="P440" ca="1">IF(ISERROR(INDIRECT("ｄａｔａ!$"&amp;P$112&amp;"$"&amp;$B440)),1,0)</f>
        <v>0</v>
      </c>
      <c r="Q440" s="80" cm="1">
        <f t="array" aca="1" ref="Q440" ca="1">IF(ISERROR(INDIRECT("ｄａｔａ!$"&amp;Q$112&amp;"$"&amp;$B440)),1,0)</f>
        <v>0</v>
      </c>
      <c r="R440" s="80" cm="1">
        <f t="array" aca="1" ref="R440" ca="1">IF(ISERROR(INDIRECT("ｄａｔａ!$"&amp;R$112&amp;"$"&amp;$B440)),1,0)</f>
        <v>0</v>
      </c>
      <c r="S440" s="80" cm="1">
        <f t="array" aca="1" ref="S440" ca="1">IF(ISERROR(INDIRECT("ｄａｔａ!$"&amp;S$112&amp;"$"&amp;$B440)),1,0)</f>
        <v>0</v>
      </c>
      <c r="T440" s="80" cm="1">
        <f t="array" aca="1" ref="T440" ca="1">IF(ISERROR(INDIRECT("ｄａｔａ!$"&amp;T$112&amp;"$"&amp;$B440)),1,0)</f>
        <v>0</v>
      </c>
      <c r="U440" s="80" cm="1">
        <f t="array" aca="1" ref="U440" ca="1">IF(ISERROR(INDIRECT("ｄａｔａ!$"&amp;U$112&amp;"$"&amp;$B440)),1,0)</f>
        <v>0</v>
      </c>
      <c r="V440" s="80" cm="1">
        <f t="array" aca="1" ref="V440" ca="1">IF(ISERROR(INDIRECT("ｄａｔａ!$"&amp;V$112&amp;"$"&amp;$B440)),1,0)</f>
        <v>0</v>
      </c>
      <c r="W440" s="80" cm="1">
        <f t="array" aca="1" ref="W440" ca="1">IF(ISERROR(INDIRECT("ｄａｔａ!$"&amp;W$112&amp;"$"&amp;$B440)),1,0)</f>
        <v>0</v>
      </c>
      <c r="X440" s="80">
        <f ca="1">IF(SUM($Y438:$AO438,$Y440:$AO440)&gt;0,1,0)</f>
        <v>0</v>
      </c>
      <c r="Y440" s="80" cm="1">
        <f t="array" aca="1" ref="Y440" ca="1">IF(ISERROR(INDIRECT("ｄａｔａ!$"&amp;Y$112&amp;"$"&amp;$B440)),1,0)</f>
        <v>0</v>
      </c>
      <c r="Z440" s="80" cm="1">
        <f t="array" aca="1" ref="Z440" ca="1">IF(ISERROR(INDIRECT("ｄａｔａ!$"&amp;Z$112&amp;"$"&amp;$B440)),1,0)</f>
        <v>0</v>
      </c>
      <c r="AA440" s="80" cm="1">
        <f t="array" aca="1" ref="AA440" ca="1">IF(ISERROR(INDIRECT("ｄａｔａ!$"&amp;AA$112&amp;"$"&amp;$B440)),1,0)</f>
        <v>0</v>
      </c>
      <c r="AB440" s="80" cm="1">
        <f t="array" aca="1" ref="AB440" ca="1">IF(ISERROR(INDIRECT("ｄａｔａ!$"&amp;AB$112&amp;"$"&amp;$B440)),1,0)</f>
        <v>0</v>
      </c>
      <c r="AC440" s="80" cm="1">
        <f t="array" aca="1" ref="AC440" ca="1">IF(ISERROR(INDIRECT("ｄａｔａ!$"&amp;AC$112&amp;"$"&amp;$B440)),1,0)</f>
        <v>0</v>
      </c>
      <c r="AD440" s="80" cm="1">
        <f t="array" aca="1" ref="AD440" ca="1">IF(ISERROR(INDIRECT("ｄａｔａ!$"&amp;AD$112&amp;"$"&amp;$B440)),1,0)</f>
        <v>0</v>
      </c>
      <c r="AE440" s="80" cm="1">
        <f t="array" aca="1" ref="AE440" ca="1">IF(ISERROR(INDIRECT("ｄａｔａ!$"&amp;AE$112&amp;"$"&amp;$B440)),1,0)</f>
        <v>0</v>
      </c>
      <c r="AF440" s="80" cm="1">
        <f t="array" aca="1" ref="AF440" ca="1">IF(ISERROR(INDIRECT("ｄａｔａ!$"&amp;AF$112&amp;"$"&amp;$B440)),1,0)</f>
        <v>0</v>
      </c>
      <c r="AG440" s="80" cm="1">
        <f t="array" aca="1" ref="AG440" ca="1">IF(ISERROR(INDIRECT("ｄａｔａ!$"&amp;AG$112&amp;"$"&amp;$B440)),1,0)</f>
        <v>0</v>
      </c>
      <c r="AH440" s="80" cm="1">
        <f t="array" aca="1" ref="AH440" ca="1">IF(ISERROR(INDIRECT("ｄａｔａ!$"&amp;AH$112&amp;"$"&amp;$B440)),1,0)</f>
        <v>0</v>
      </c>
      <c r="AI440" s="80" cm="1">
        <f t="array" aca="1" ref="AI440" ca="1">IF(ISERROR(INDIRECT("ｄａｔａ!$"&amp;AI$112&amp;"$"&amp;$B440)),1,0)</f>
        <v>0</v>
      </c>
      <c r="AJ440" s="80" cm="1">
        <f t="array" aca="1" ref="AJ440" ca="1">IF(ISERROR(INDIRECT("ｄａｔａ!$"&amp;AJ$112&amp;"$"&amp;$B440)),1,0)</f>
        <v>0</v>
      </c>
      <c r="AK440" s="80" cm="1">
        <f t="array" aca="1" ref="AK440" ca="1">IF(ISERROR(INDIRECT("ｄａｔａ!$"&amp;AK$112&amp;"$"&amp;$B440)),1,0)</f>
        <v>0</v>
      </c>
      <c r="AL440" s="80" cm="1">
        <f t="array" aca="1" ref="AL440" ca="1">IF(ISERROR(INDIRECT("ｄａｔａ!$"&amp;AL$112&amp;"$"&amp;$B440)),1,0)</f>
        <v>0</v>
      </c>
      <c r="AM440" s="80" cm="1">
        <f t="array" aca="1" ref="AM440" ca="1">IF(ISERROR(INDIRECT("ｄａｔａ!$"&amp;AM$112&amp;"$"&amp;$B440)),1,0)</f>
        <v>0</v>
      </c>
      <c r="AN440" s="80" cm="1">
        <f t="array" aca="1" ref="AN440" ca="1">IF(ISERROR(INDIRECT("ｄａｔａ!$"&amp;AN$112&amp;"$"&amp;$B440)),1,0)</f>
        <v>0</v>
      </c>
      <c r="AO440" s="80" cm="1">
        <f t="array" aca="1" ref="AO440" ca="1">IF(ISERROR(INDIRECT("ｄａｔａ!$"&amp;AO$112&amp;"$"&amp;$B440)),1,0)</f>
        <v>0</v>
      </c>
      <c r="AP440" s="80">
        <f ca="1">IF(SUM($AQ438:$AZ438,$AQ440:$AZ440)&gt;0,1,0)</f>
        <v>0</v>
      </c>
      <c r="AQ440" s="80" cm="1">
        <f t="array" aca="1" ref="AQ440" ca="1">IF(ISERROR(INDIRECT("ｄａｔａ!$"&amp;AQ$112&amp;"$"&amp;$B440)),1,0)</f>
        <v>0</v>
      </c>
      <c r="AR440" s="80" cm="1">
        <f t="array" aca="1" ref="AR440" ca="1">IF(ISERROR(INDIRECT("ｄａｔａ!$"&amp;AR$112&amp;"$"&amp;$B440)),1,0)</f>
        <v>0</v>
      </c>
      <c r="AS440" s="80" cm="1">
        <f t="array" aca="1" ref="AS440" ca="1">IF(ISERROR(INDIRECT("ｄａｔａ!$"&amp;AS$112&amp;"$"&amp;$B440)),1,0)</f>
        <v>0</v>
      </c>
      <c r="AT440" s="80" cm="1">
        <f t="array" aca="1" ref="AT440" ca="1">IF(ISERROR(INDIRECT("ｄａｔａ!$"&amp;AT$112&amp;"$"&amp;$B440)),1,0)</f>
        <v>0</v>
      </c>
      <c r="AU440" s="80" cm="1">
        <f t="array" aca="1" ref="AU440" ca="1">IF(ISERROR(INDIRECT("ｄａｔａ!$"&amp;AU$112&amp;"$"&amp;$B440)),1,0)</f>
        <v>0</v>
      </c>
      <c r="AV440" s="80" cm="1">
        <f t="array" aca="1" ref="AV440" ca="1">IF(ISERROR(INDIRECT("ｄａｔａ!$"&amp;AV$112&amp;"$"&amp;$B440)),1,0)</f>
        <v>0</v>
      </c>
      <c r="AW440" s="80" cm="1">
        <f t="array" aca="1" ref="AW440" ca="1">IF(ISERROR(INDIRECT("ｄａｔａ!$"&amp;AW$112&amp;"$"&amp;$B440)),1,0)</f>
        <v>0</v>
      </c>
      <c r="AX440" s="80" cm="1">
        <f t="array" aca="1" ref="AX440" ca="1">IF(ISERROR(INDIRECT("ｄａｔａ!$"&amp;AX$112&amp;"$"&amp;$B440)),1,0)</f>
        <v>0</v>
      </c>
      <c r="AY440" s="80" cm="1">
        <f t="array" aca="1" ref="AY440" ca="1">IF(ISERROR(INDIRECT("ｄａｔａ!$"&amp;AY$112&amp;"$"&amp;$B440)),1,0)</f>
        <v>0</v>
      </c>
      <c r="AZ440" s="80" cm="1">
        <f t="array" aca="1" ref="AZ440" ca="1">IF(ISERROR(INDIRECT("ｄａｔａ!$"&amp;AZ$112&amp;"$"&amp;$B440)),1,0)</f>
        <v>0</v>
      </c>
      <c r="BA440" s="80">
        <f ca="1">IF(SUM($BB438:$BP438,$BB440:$BP440)&gt;0,1,0)</f>
        <v>0</v>
      </c>
      <c r="BB440" s="80" cm="1">
        <f t="array" aca="1" ref="BB440" ca="1">IF(ISERROR(INDIRECT("ｄａｔａ!$"&amp;BB$112&amp;"$"&amp;$B440)),1,0)</f>
        <v>0</v>
      </c>
      <c r="BC440" s="80" cm="1">
        <f t="array" aca="1" ref="BC440" ca="1">IF(ISERROR(INDIRECT("ｄａｔａ!$"&amp;BC$112&amp;"$"&amp;$B440)),1,0)</f>
        <v>0</v>
      </c>
      <c r="BD440" s="80" cm="1">
        <f t="array" aca="1" ref="BD440" ca="1">IF(ISERROR(INDIRECT("ｄａｔａ!$"&amp;BD$112&amp;"$"&amp;$B440)),1,0)</f>
        <v>0</v>
      </c>
      <c r="BE440" s="80" cm="1">
        <f t="array" aca="1" ref="BE440" ca="1">IF(ISERROR(INDIRECT("ｄａｔａ!$"&amp;BE$112&amp;"$"&amp;$B440)),1,0)</f>
        <v>0</v>
      </c>
      <c r="BF440" s="80" cm="1">
        <f t="array" aca="1" ref="BF440" ca="1">IF(ISERROR(INDIRECT("ｄａｔａ!$"&amp;BF$112&amp;"$"&amp;$B440)),1,0)</f>
        <v>0</v>
      </c>
      <c r="BG440" s="80" cm="1">
        <f t="array" aca="1" ref="BG440" ca="1">IF(ISERROR(INDIRECT("ｄａｔａ!$"&amp;BG$112&amp;"$"&amp;$B440)),1,0)</f>
        <v>0</v>
      </c>
      <c r="BH440" s="80" cm="1">
        <f t="array" aca="1" ref="BH440" ca="1">IF(ISERROR(INDIRECT("ｄａｔａ!$"&amp;BH$112&amp;"$"&amp;$B440)),1,0)</f>
        <v>0</v>
      </c>
      <c r="BI440" s="80" cm="1">
        <f t="array" aca="1" ref="BI440" ca="1">IF(ISERROR(INDIRECT("ｄａｔａ!$"&amp;BI$112&amp;"$"&amp;$B440)),1,0)</f>
        <v>0</v>
      </c>
      <c r="BJ440" s="80" cm="1">
        <f t="array" aca="1" ref="BJ440" ca="1">IF(ISERROR(INDIRECT("ｄａｔａ!$"&amp;BJ$112&amp;"$"&amp;$B440)),1,0)</f>
        <v>0</v>
      </c>
      <c r="BK440" s="80" cm="1">
        <f t="array" aca="1" ref="BK440" ca="1">IF(ISERROR(INDIRECT("ｄａｔａ!$"&amp;BK$112&amp;"$"&amp;$B440)),1,0)</f>
        <v>0</v>
      </c>
      <c r="BL440" s="80" cm="1">
        <f t="array" aca="1" ref="BL440" ca="1">IF(ISERROR(INDIRECT("ｄａｔａ!$"&amp;BL$112&amp;"$"&amp;$B440)),1,0)</f>
        <v>0</v>
      </c>
      <c r="BM440" s="80" cm="1">
        <f t="array" aca="1" ref="BM440" ca="1">IF(ISERROR(INDIRECT("ｄａｔａ!$"&amp;BM$112&amp;"$"&amp;$B440)),1,0)</f>
        <v>0</v>
      </c>
      <c r="BN440" s="80" cm="1">
        <f t="array" aca="1" ref="BN440" ca="1">IF(ISERROR(INDIRECT("ｄａｔａ!$"&amp;BN$112&amp;"$"&amp;$B440)),1,0)</f>
        <v>0</v>
      </c>
      <c r="BO440" s="80" cm="1">
        <f t="array" aca="1" ref="BO440" ca="1">IF(ISERROR(INDIRECT("ｄａｔａ!$"&amp;BO$112&amp;"$"&amp;$B440)),1,0)</f>
        <v>0</v>
      </c>
      <c r="BP440" s="80" cm="1">
        <f t="array" aca="1" ref="BP440" ca="1">IF(ISERROR(INDIRECT("ｄａｔａ!$"&amp;BP$112&amp;"$"&amp;$B440)),1,0)</f>
        <v>0</v>
      </c>
    </row>
    <row r="441" spans="1:68" x14ac:dyDescent="0.2">
      <c r="A441" s="80" t="s">
        <v>2400</v>
      </c>
      <c r="B441" s="80">
        <f>VLOOKUP($A441,$A$11:$B$110,2,FALSE)</f>
        <v>89</v>
      </c>
      <c r="C441" s="80" t="s">
        <v>2435</v>
      </c>
      <c r="D441" s="80" cm="1">
        <f t="array" aca="1" ref="D441" ca="1">_xlfn.IFS(D442=1,0,D443=1,0,AND(INDIRECT("ｄａｔａ!$"&amp;D$112&amp;"$"&amp;$B441)&lt;=INDIRECT("kikan!$Q$11"),INDIRECT("ｄａｔａ!$"&amp;D$112&amp;"$"&amp;$B441)&gt;=INDIRECT("kikan!$K$11")),0,TRUE,1)</f>
        <v>0</v>
      </c>
      <c r="F441" s="80">
        <v>0</v>
      </c>
      <c r="G441" s="80">
        <v>0</v>
      </c>
      <c r="H441" s="80">
        <v>0</v>
      </c>
      <c r="I441" s="80" cm="1">
        <f t="array" aca="1" ref="I441" ca="1">_xlfn.IFS(I442=1,0,I443=1,0,INDIRECT("ｄａｔａ!$"&amp;I$112&amp;"$"&amp;$B441)&gt;=INDIRECT("kikan!$I$11"),0,TRUE,1)</f>
        <v>0</v>
      </c>
      <c r="J441" s="80" cm="1">
        <f t="array" aca="1" ref="J441" ca="1">_xlfn.IFS(D444=1,0,I441=1,0,J442=1,0,I443=1,0,J443=1,0,INDIRECT("ｄａｔａ!$"&amp;I$112&amp;"$"&amp;$B441)&gt;INDIRECT("kikan!$I$11"),0,INDIRECT("ｄａｔａ!$"&amp;J$112&amp;"$"&amp;$B441)&gt;=INDIRECT("ｄａｔａ!$"&amp;D$112&amp;"$"&amp;$B441),0,TRUE,1)</f>
        <v>0</v>
      </c>
      <c r="K441" s="80" cm="1">
        <f t="array" aca="1" ref="K441" ca="1">_xlfn.IFS(K442=1,0,K443=1,0,AND(INDIRECT("ｄａｔａ!$"&amp;K$112&amp;"$"&amp;$B442)&gt;0,INDIRECT("ｄａｔａ!$"&amp;K$112&amp;"$"&amp;$B442)&lt;10000),0,TRUE,1)</f>
        <v>0</v>
      </c>
      <c r="L441" s="80" cm="1">
        <f t="array" aca="1" ref="L441" ca="1">_xlfn.IFS(L442=1,0,L443=1,0,INDIRECT("ｄａｔａ!$"&amp;L$112&amp;"$"&amp;$B441)&lt;20000,1,TRUE,0)</f>
        <v>0</v>
      </c>
      <c r="M441" s="80">
        <v>0</v>
      </c>
      <c r="N441" s="80">
        <v>0</v>
      </c>
      <c r="O441" s="80" cm="1">
        <f t="array" aca="1" ref="O441" ca="1">_xlfn.IFS(O444=1,0,INDIRECT("ｄａｔａ!$"&amp;O$112&amp;"$"&amp;$B442)=4,1,TRUE,0)</f>
        <v>0</v>
      </c>
      <c r="P441" s="80" cm="1">
        <f t="array" aca="1" ref="P441" ca="1">_xlfn.IFS(P444=1,0,AND(INDIRECT("ｄａｔａ!$"&amp;P$112&amp;"$"&amp;$B442)&lt;=3,INDIRECT("ｄａｔａ!$"&amp;P$112&amp;"$"&amp;$B442)&gt;0),1,TRUE,0)</f>
        <v>0</v>
      </c>
      <c r="Q441" s="80" cm="1">
        <f t="array" aca="1" ref="Q441" ca="1">_xlfn.IFS(Q444=1,0,INDIRECT("ｄａｔａ!$"&amp;Q$112&amp;"$"&amp;$B441)=1,1,TRUE,0)</f>
        <v>0</v>
      </c>
      <c r="R441" s="80">
        <v>0</v>
      </c>
      <c r="S441" s="80">
        <v>0</v>
      </c>
      <c r="T441" s="80">
        <v>0</v>
      </c>
      <c r="U441" s="80">
        <v>0</v>
      </c>
      <c r="V441" s="80">
        <v>0</v>
      </c>
      <c r="W441" s="80">
        <v>0</v>
      </c>
      <c r="X441" s="80">
        <f ca="1">IF(AND(SUM($Y441:$AO441)=0,17-SUM($Y443:$AO443)&gt;1),1,0)</f>
        <v>0</v>
      </c>
      <c r="Y441" s="80" cm="1">
        <f t="array" aca="1" ref="Y441" ca="1">_xlfn.IFS(Y444=1,0,INDIRECT("ｄａｔａ!$"&amp;Y$112&amp;"$"&amp;$B441)=2,1,TRUE,0)</f>
        <v>0</v>
      </c>
      <c r="Z441" s="80" cm="1">
        <f t="array" aca="1" ref="Z441" ca="1">_xlfn.IFS(Z444=1,0,INDIRECT("ｄａｔａ!$"&amp;Z$112&amp;"$"&amp;$B441)=2,1,TRUE,0)</f>
        <v>0</v>
      </c>
      <c r="AA441" s="80" cm="1">
        <f t="array" aca="1" ref="AA441" ca="1">_xlfn.IFS(AA444=1,0,INDIRECT("ｄａｔａ!$"&amp;AA$112&amp;"$"&amp;$B441)=2,1,TRUE,0)</f>
        <v>0</v>
      </c>
      <c r="AB441" s="80" cm="1">
        <f t="array" aca="1" ref="AB441" ca="1">_xlfn.IFS(AB444=1,0,INDIRECT("ｄａｔａ!$"&amp;AB$112&amp;"$"&amp;$B441)=2,1,TRUE,0)</f>
        <v>0</v>
      </c>
      <c r="AC441" s="80" cm="1">
        <f t="array" aca="1" ref="AC441" ca="1">_xlfn.IFS(AC444=1,0,INDIRECT("ｄａｔａ!$"&amp;AC$112&amp;"$"&amp;$B441)=2,1,TRUE,0)</f>
        <v>0</v>
      </c>
      <c r="AD441" s="80" cm="1">
        <f t="array" aca="1" ref="AD441" ca="1">_xlfn.IFS(AD444=1,0,INDIRECT("ｄａｔａ!$"&amp;AD$112&amp;"$"&amp;$B441)=2,1,TRUE,0)</f>
        <v>0</v>
      </c>
      <c r="AE441" s="80" cm="1">
        <f t="array" aca="1" ref="AE441" ca="1">_xlfn.IFS(AE444=1,0,INDIRECT("ｄａｔａ!$"&amp;AE$112&amp;"$"&amp;$B441)=2,1,TRUE,0)</f>
        <v>0</v>
      </c>
      <c r="AF441" s="80" cm="1">
        <f t="array" aca="1" ref="AF441" ca="1">_xlfn.IFS(AF444=1,0,INDIRECT("ｄａｔａ!$"&amp;AF$112&amp;"$"&amp;$B441)=2,1,TRUE,0)</f>
        <v>0</v>
      </c>
      <c r="AG441" s="80" cm="1">
        <f t="array" aca="1" ref="AG441" ca="1">_xlfn.IFS(AG444=1,0,INDIRECT("ｄａｔａ!$"&amp;AG$112&amp;"$"&amp;$B441)=2,1,TRUE,0)</f>
        <v>0</v>
      </c>
      <c r="AH441" s="80" cm="1">
        <f t="array" aca="1" ref="AH441" ca="1">_xlfn.IFS(AH444=1,0,INDIRECT("ｄａｔａ!$"&amp;AH$112&amp;"$"&amp;$B441)=2,1,TRUE,0)</f>
        <v>0</v>
      </c>
      <c r="AI441" s="80" cm="1">
        <f t="array" aca="1" ref="AI441" ca="1">_xlfn.IFS(AI444=1,0,INDIRECT("ｄａｔａ!$"&amp;AI$112&amp;"$"&amp;$B441)=2,1,TRUE,0)</f>
        <v>0</v>
      </c>
      <c r="AJ441" s="80" cm="1">
        <f t="array" aca="1" ref="AJ441" ca="1">_xlfn.IFS(AJ444=1,0,INDIRECT("ｄａｔａ!$"&amp;AJ$112&amp;"$"&amp;$B441)=2,1,TRUE,0)</f>
        <v>0</v>
      </c>
      <c r="AK441" s="80" cm="1">
        <f t="array" aca="1" ref="AK441" ca="1">_xlfn.IFS(AK444=1,0,INDIRECT("ｄａｔａ!$"&amp;AK$112&amp;"$"&amp;$B441)=2,1,TRUE,0)</f>
        <v>0</v>
      </c>
      <c r="AL441" s="80" cm="1">
        <f t="array" aca="1" ref="AL441" ca="1">_xlfn.IFS(AL444=1,0,INDIRECT("ｄａｔａ!$"&amp;AL$112&amp;"$"&amp;$B441)=2,1,TRUE,0)</f>
        <v>0</v>
      </c>
      <c r="AM441" s="80" cm="1">
        <f t="array" aca="1" ref="AM441" ca="1">_xlfn.IFS(AM444=1,0,INDIRECT("ｄａｔａ!$"&amp;AM$112&amp;"$"&amp;$B441)=2,1,TRUE,0)</f>
        <v>0</v>
      </c>
      <c r="AN441" s="80" cm="1">
        <f t="array" aca="1" ref="AN441" ca="1">_xlfn.IFS(AN444=1,0,INDIRECT("ｄａｔａ!$"&amp;AN$112&amp;"$"&amp;$B441)=2,1,TRUE,0)</f>
        <v>0</v>
      </c>
      <c r="AO441" s="80" cm="1">
        <f t="array" aca="1" ref="AO441" ca="1">_xlfn.IFS(AO444=1,0,INDIRECT("ｄａｔａ!$"&amp;AO$112&amp;"$"&amp;$B441)=2,1,TRUE,0)</f>
        <v>0</v>
      </c>
      <c r="AP441" s="80">
        <f ca="1">IF(AND(SUM($AQ441:$AZ441)=0,10-SUM($AQ443:$AZ443)&gt;1),1,0)</f>
        <v>0</v>
      </c>
      <c r="AQ441" s="80" cm="1">
        <f t="array" aca="1" ref="AQ441" ca="1">_xlfn.IFS(AQ444=1,0,INDIRECT("ｄａｔａ!$"&amp;AQ$112&amp;"$"&amp;$B441)=2,1,TRUE,0)</f>
        <v>0</v>
      </c>
      <c r="AR441" s="80" cm="1">
        <f t="array" aca="1" ref="AR441" ca="1">_xlfn.IFS(AR444=1,0,INDIRECT("ｄａｔａ!$"&amp;AR$112&amp;"$"&amp;$B441)=2,1,TRUE,0)</f>
        <v>0</v>
      </c>
      <c r="AS441" s="80" cm="1">
        <f t="array" aca="1" ref="AS441" ca="1">_xlfn.IFS(AS444=1,0,INDIRECT("ｄａｔａ!$"&amp;AS$112&amp;"$"&amp;$B441)=2,1,TRUE,0)</f>
        <v>0</v>
      </c>
      <c r="AT441" s="80" cm="1">
        <f t="array" aca="1" ref="AT441" ca="1">_xlfn.IFS(AT444=1,0,INDIRECT("ｄａｔａ!$"&amp;AT$112&amp;"$"&amp;$B441)=2,1,TRUE,0)</f>
        <v>0</v>
      </c>
      <c r="AU441" s="80" cm="1">
        <f t="array" aca="1" ref="AU441" ca="1">_xlfn.IFS(AU444=1,0,INDIRECT("ｄａｔａ!$"&amp;AU$112&amp;"$"&amp;$B441)=2,1,TRUE,0)</f>
        <v>0</v>
      </c>
      <c r="AV441" s="80" cm="1">
        <f t="array" aca="1" ref="AV441" ca="1">_xlfn.IFS(AV444=1,0,INDIRECT("ｄａｔａ!$"&amp;AV$112&amp;"$"&amp;$B441)=2,1,TRUE,0)</f>
        <v>0</v>
      </c>
      <c r="AW441" s="80" cm="1">
        <f t="array" aca="1" ref="AW441" ca="1">_xlfn.IFS(AW444=1,0,INDIRECT("ｄａｔａ!$"&amp;AW$112&amp;"$"&amp;$B441)=2,1,TRUE,0)</f>
        <v>0</v>
      </c>
      <c r="AX441" s="80" cm="1">
        <f t="array" aca="1" ref="AX441" ca="1">_xlfn.IFS(AX444=1,0,INDIRECT("ｄａｔａ!$"&amp;AX$112&amp;"$"&amp;$B441)=2,1,TRUE,0)</f>
        <v>0</v>
      </c>
      <c r="AY441" s="80" cm="1">
        <f t="array" aca="1" ref="AY441" ca="1">_xlfn.IFS(AY444=1,0,INDIRECT("ｄａｔａ!$"&amp;AY$112&amp;"$"&amp;$B441)=2,1,TRUE,0)</f>
        <v>0</v>
      </c>
      <c r="AZ441" s="80" cm="1">
        <f t="array" aca="1" ref="AZ441" ca="1">_xlfn.IFS(AZ444=1,0,INDIRECT("ｄａｔａ!$"&amp;AZ$112&amp;"$"&amp;$B441)=2,1,TRUE,0)</f>
        <v>0</v>
      </c>
      <c r="BA441" s="80">
        <f ca="1">IF(AND(SUM($BB441:$BP441)=0,15-SUM($BB443:$BP443)&gt;1),1,0)</f>
        <v>0</v>
      </c>
      <c r="BB441" s="80" cm="1">
        <f t="array" aca="1" ref="BB441" ca="1">_xlfn.IFS(BB444=1,0,INDIRECT("ｄａｔａ!$"&amp;BB$112&amp;"$"&amp;$B441)=2,1,TRUE,0)</f>
        <v>0</v>
      </c>
      <c r="BC441" s="80" cm="1">
        <f t="array" aca="1" ref="BC441" ca="1">_xlfn.IFS(BC444=1,0,INDIRECT("ｄａｔａ!$"&amp;BC$112&amp;"$"&amp;$B441)=2,1,TRUE,0)</f>
        <v>0</v>
      </c>
      <c r="BD441" s="80" cm="1">
        <f t="array" aca="1" ref="BD441" ca="1">_xlfn.IFS(BD444=1,0,INDIRECT("ｄａｔａ!$"&amp;BD$112&amp;"$"&amp;$B441)=2,1,TRUE,0)</f>
        <v>0</v>
      </c>
      <c r="BE441" s="80" cm="1">
        <f t="array" aca="1" ref="BE441" ca="1">_xlfn.IFS(BE444=1,0,INDIRECT("ｄａｔａ!$"&amp;BE$112&amp;"$"&amp;$B441)=2,1,TRUE,0)</f>
        <v>0</v>
      </c>
      <c r="BF441" s="80" cm="1">
        <f t="array" aca="1" ref="BF441" ca="1">_xlfn.IFS(BF444=1,0,INDIRECT("ｄａｔａ!$"&amp;BF$112&amp;"$"&amp;$B441)=2,1,TRUE,0)</f>
        <v>0</v>
      </c>
      <c r="BG441" s="80" cm="1">
        <f t="array" aca="1" ref="BG441" ca="1">_xlfn.IFS(BG444=1,0,INDIRECT("ｄａｔａ!$"&amp;BG$112&amp;"$"&amp;$B441)=2,1,TRUE,0)</f>
        <v>0</v>
      </c>
      <c r="BH441" s="80" cm="1">
        <f t="array" aca="1" ref="BH441" ca="1">_xlfn.IFS(BH444=1,0,INDIRECT("ｄａｔａ!$"&amp;BH$112&amp;"$"&amp;$B441)=2,1,TRUE,0)</f>
        <v>0</v>
      </c>
      <c r="BI441" s="80" cm="1">
        <f t="array" aca="1" ref="BI441" ca="1">_xlfn.IFS(BI444=1,0,INDIRECT("ｄａｔａ!$"&amp;BI$112&amp;"$"&amp;$B441)=2,1,TRUE,0)</f>
        <v>0</v>
      </c>
      <c r="BJ441" s="80" cm="1">
        <f t="array" aca="1" ref="BJ441" ca="1">_xlfn.IFS(BJ444=1,0,INDIRECT("ｄａｔａ!$"&amp;BJ$112&amp;"$"&amp;$B441)=2,1,TRUE,0)</f>
        <v>0</v>
      </c>
      <c r="BK441" s="80" cm="1">
        <f t="array" aca="1" ref="BK441" ca="1">_xlfn.IFS(BK444=1,0,INDIRECT("ｄａｔａ!$"&amp;BK$112&amp;"$"&amp;$B441)=2,1,TRUE,0)</f>
        <v>0</v>
      </c>
      <c r="BL441" s="80" cm="1">
        <f t="array" aca="1" ref="BL441" ca="1">_xlfn.IFS(BL444=1,0,INDIRECT("ｄａｔａ!$"&amp;BL$112&amp;"$"&amp;$B441)=2,1,TRUE,0)</f>
        <v>0</v>
      </c>
      <c r="BM441" s="80" cm="1">
        <f t="array" aca="1" ref="BM441" ca="1">_xlfn.IFS(BM444=1,0,INDIRECT("ｄａｔａ!$"&amp;BM$112&amp;"$"&amp;$B441)=2,1,TRUE,0)</f>
        <v>0</v>
      </c>
      <c r="BN441" s="80" cm="1">
        <f t="array" aca="1" ref="BN441" ca="1">_xlfn.IFS(BN444=1,0,INDIRECT("ｄａｔａ!$"&amp;BN$112&amp;"$"&amp;$B441)=2,1,TRUE,0)</f>
        <v>0</v>
      </c>
      <c r="BO441" s="80" cm="1">
        <f t="array" aca="1" ref="BO441" ca="1">_xlfn.IFS(BO444=1,0,INDIRECT("ｄａｔａ!$"&amp;BO$112&amp;"$"&amp;$B441)=2,1,TRUE,0)</f>
        <v>0</v>
      </c>
      <c r="BP441" s="80" cm="1">
        <f t="array" aca="1" ref="BP441" ca="1">_xlfn.IFS(BP444=1,0,INDIRECT("ｄａｔａ!$"&amp;BP$112&amp;"$"&amp;$B441)=2,1,TRUE,0)</f>
        <v>0</v>
      </c>
    </row>
    <row r="442" spans="1:68" x14ac:dyDescent="0.2">
      <c r="B442" s="80">
        <f>VLOOKUP($A441,$A$11:$B$110,2,FALSE)</f>
        <v>89</v>
      </c>
      <c r="C442" s="80" t="s">
        <v>2437</v>
      </c>
      <c r="D442" s="80" cm="1">
        <f t="array" aca="1" ref="D442" ca="1">_xlfn.IFS(D443=1,0,AND(ISNUMBER(INDIRECT("ｄａｔａ!$"&amp;D$112&amp;"$"&amp;$B442)),INDIRECT("ｄａｔａ!$"&amp;D$112&amp;"$"&amp;$B442)&lt;=12,INDIRECT("ｄａｔａ!$"&amp;D$112&amp;"$"&amp;$B442)&gt;=1),0,TRUE,1)</f>
        <v>1</v>
      </c>
      <c r="F442" s="80">
        <v>0</v>
      </c>
      <c r="G442" s="80">
        <v>0</v>
      </c>
      <c r="H442" s="80">
        <v>0</v>
      </c>
      <c r="I442" s="80" cm="1">
        <f t="array" aca="1" ref="I442" ca="1">_xlfn.IFS(I443=1,0,AND(ISNUMBER(INDIRECT("ｄａｔａ!$"&amp;I$112&amp;"$"&amp;$B442)),LEN(INDIRECT("ｄａｔａ!$"&amp;I$112&amp;"$"&amp;$B442))=4),0,TRUE,1)</f>
        <v>0</v>
      </c>
      <c r="J442" s="80" cm="1">
        <f t="array" aca="1" ref="J442" ca="1">_xlfn.IFS(J443=1,0,AND(ISNUMBER(INDIRECT("ｄａｔａ!$"&amp;J$112&amp;"$"&amp;$B442)),INDIRECT("ｄａｔａ!$"&amp;J$112&amp;"$"&amp;$B442)&lt;=12,INDIRECT("ｄａｔａ!$"&amp;J$112&amp;"$"&amp;$B442)&gt;=1),0,TRUE,1)</f>
        <v>0</v>
      </c>
      <c r="K442" s="80" cm="1">
        <f t="array" aca="1" ref="K442" ca="1">_xlfn.IFS(K443=1,0,ISNUMBER(INDIRECT("ｄａｔａ!$"&amp;K$112&amp;"$"&amp;$B442)),0,TRUE,1)</f>
        <v>0</v>
      </c>
      <c r="L442" s="80" cm="1">
        <f t="array" aca="1" ref="L442" ca="1">_xlfn.IFS(L443=1,0,AND(ISNUMBER(INDIRECT("ｄａｔａ!$"&amp;L$112&amp;"$"&amp;$B442)),INDIRECT("ｄａｔａ!$"&amp;L$112&amp;"$"&amp;$B442)&gt;0),0,TRUE,1)</f>
        <v>0</v>
      </c>
      <c r="M442" s="80" cm="1">
        <f t="array" aca="1" ref="M442" ca="1">_xlfn.IFS(M443=1,0,AND(INDIRECT("ｄａｔａ!$"&amp;M$112&amp;"$"&amp;$B442)&lt;=5,INDIRECT("ｄａｔａ!$"&amp;M$112&amp;"$"&amp;$B442)&gt;0),0,TRUE,1)</f>
        <v>0</v>
      </c>
      <c r="N442" s="80" cm="1">
        <f t="array" aca="1" ref="N442" ca="1">_xlfn.IFS(N443=1,0,AND(INDIRECT("ｄａｔａ!$"&amp;N$112&amp;"$"&amp;$B442)&lt;=2,INDIRECT("ｄａｔａ!$"&amp;N$112&amp;"$"&amp;$B442)&gt;0),0,TRUE,1)</f>
        <v>0</v>
      </c>
      <c r="O442" s="80" cm="1">
        <f t="array" aca="1" ref="O442" ca="1">_xlfn.IFS(O443=1,0,AND(INDIRECT("ｄａｔａ!$"&amp;O$112&amp;"$"&amp;$B442)&lt;=4,INDIRECT("ｄａｔａ!$"&amp;O$112&amp;"$"&amp;$B442)&gt;0),0,TRUE,1)</f>
        <v>0</v>
      </c>
      <c r="P442" s="80" cm="1">
        <f t="array" aca="1" ref="P442" ca="1">_xlfn.IFS(P443=1,0,AND(INDIRECT("ｄａｔａ!$"&amp;P$112&amp;"$"&amp;$B442)&lt;=3,INDIRECT("ｄａｔａ!$"&amp;P$112&amp;"$"&amp;$B442)&gt;0),0,TRUE,1)</f>
        <v>0</v>
      </c>
      <c r="Q442" s="80" cm="1">
        <f t="array" aca="1" ref="Q442" ca="1">_xlfn.IFS(Q443=1,0,AND(INDIRECT("ｄａｔａ!$"&amp;Q$112&amp;"$"&amp;$B442)&lt;=2,INDIRECT("ｄａｔａ!$"&amp;Q$112&amp;"$"&amp;$B442)&gt;0),0,TRUE,1)</f>
        <v>0</v>
      </c>
      <c r="R442" s="80" cm="1">
        <f t="array" aca="1" ref="R442" ca="1">_xlfn.IFS(R443=1,0,AND(INDIRECT("ｄａｔａ!$"&amp;R$112&amp;"$"&amp;$B442)&lt;=10,INDIRECT("ｄａｔａ!$"&amp;R$112&amp;"$"&amp;$B442)&gt;0),0,TRUE,1)</f>
        <v>0</v>
      </c>
      <c r="S442" s="80" cm="1">
        <f t="array" aca="1" ref="S442" ca="1">_xlfn.IFS(S443=1,0,AND(INDIRECT("ｄａｔａ!$"&amp;S$112&amp;"$"&amp;$B442)&lt;=5,INDIRECT("ｄａｔａ!$"&amp;S$112&amp;"$"&amp;$B442)&gt;0),0,TRUE,1)</f>
        <v>0</v>
      </c>
      <c r="T442" s="80" cm="1">
        <f t="array" aca="1" ref="T442" ca="1">_xlfn.IFS(T443=1,0,AND(INDIRECT("ｄａｔａ!$"&amp;T$112&amp;"$"&amp;$B442)&lt;=9,INDIRECT("ｄａｔａ!$"&amp;T$112&amp;"$"&amp;$B442)&gt;0),0,TRUE,1)</f>
        <v>0</v>
      </c>
      <c r="U442" s="80" cm="1">
        <f t="array" aca="1" ref="U442" ca="1">_xlfn.IFS(U443=1,0,ISNUMBER(INDIRECT("ｄａｔａ!$"&amp;U$112&amp;"$"&amp;$B442)),0,TRUE,1)</f>
        <v>0</v>
      </c>
      <c r="V442" s="80" cm="1">
        <f t="array" aca="1" ref="V442" ca="1">_xlfn.IFS(V443=1,0,AND(INDIRECT("ｄａｔａ!$"&amp;V$112&amp;"$"&amp;$B442)&lt;=4,INDIRECT("ｄａｔａ!$"&amp;V$112&amp;"$"&amp;$B442)&gt;0),0,TRUE,1)</f>
        <v>0</v>
      </c>
      <c r="W442" s="80" cm="1">
        <f t="array" aca="1" ref="W442" ca="1">_xlfn.IFS(W443=1,0,AND(INDIRECT("ｄａｔａ!$"&amp;W$112&amp;"$"&amp;$B442)&lt;=2,INDIRECT("ｄａｔａ!$"&amp;W$112&amp;"$"&amp;$B442)&gt;0),0,TRUE,1)</f>
        <v>0</v>
      </c>
      <c r="X442" s="80">
        <f ca="1">IF(SUM($Y441:$AO441)&gt;1,1,0)</f>
        <v>0</v>
      </c>
      <c r="Y442" s="80" cm="1">
        <f t="array" aca="1" ref="Y442" ca="1">_xlfn.IFS(Y444=1,0,Y443=1,0,AND(INDIRECT("ｄａｔａ!$"&amp;Y$112&amp;"$"&amp;$B442)&lt;=2,INDIRECT("ｄａｔａ!$"&amp;Y$112&amp;"$"&amp;$B442)&gt;0),0,TRUE,1)</f>
        <v>0</v>
      </c>
      <c r="Z442" s="80" cm="1">
        <f t="array" aca="1" ref="Z442" ca="1">_xlfn.IFS(Z444=1,0,Z443=1,0,AND(INDIRECT("ｄａｔａ!$"&amp;Z$112&amp;"$"&amp;$B442)&lt;=2,INDIRECT("ｄａｔａ!$"&amp;Z$112&amp;"$"&amp;$B442)&gt;0),0,TRUE,1)</f>
        <v>0</v>
      </c>
      <c r="AA442" s="80" cm="1">
        <f t="array" aca="1" ref="AA442" ca="1">_xlfn.IFS(AA444=1,0,AA443=1,0,AND(INDIRECT("ｄａｔａ!$"&amp;AA$112&amp;"$"&amp;$B442)&lt;=2,INDIRECT("ｄａｔａ!$"&amp;AA$112&amp;"$"&amp;$B442)&gt;0),0,TRUE,1)</f>
        <v>0</v>
      </c>
      <c r="AB442" s="80" cm="1">
        <f t="array" aca="1" ref="AB442" ca="1">_xlfn.IFS(AB444=1,0,AB443=1,0,AND(INDIRECT("ｄａｔａ!$"&amp;AB$112&amp;"$"&amp;$B442)&lt;=2,INDIRECT("ｄａｔａ!$"&amp;AB$112&amp;"$"&amp;$B442)&gt;0),0,TRUE,1)</f>
        <v>0</v>
      </c>
      <c r="AC442" s="80" cm="1">
        <f t="array" aca="1" ref="AC442" ca="1">_xlfn.IFS(AC444=1,0,AC443=1,0,AND(INDIRECT("ｄａｔａ!$"&amp;AC$112&amp;"$"&amp;$B442)&lt;=2,INDIRECT("ｄａｔａ!$"&amp;AC$112&amp;"$"&amp;$B442)&gt;0),0,TRUE,1)</f>
        <v>0</v>
      </c>
      <c r="AD442" s="80" cm="1">
        <f t="array" aca="1" ref="AD442" ca="1">_xlfn.IFS(AD444=1,0,AD443=1,0,AND(INDIRECT("ｄａｔａ!$"&amp;AD$112&amp;"$"&amp;$B442)&lt;=2,INDIRECT("ｄａｔａ!$"&amp;AD$112&amp;"$"&amp;$B442)&gt;0),0,TRUE,1)</f>
        <v>0</v>
      </c>
      <c r="AE442" s="80" cm="1">
        <f t="array" aca="1" ref="AE442" ca="1">_xlfn.IFS(AE444=1,0,AE443=1,0,AND(INDIRECT("ｄａｔａ!$"&amp;AE$112&amp;"$"&amp;$B442)&lt;=2,INDIRECT("ｄａｔａ!$"&amp;AE$112&amp;"$"&amp;$B442)&gt;0),0,TRUE,1)</f>
        <v>0</v>
      </c>
      <c r="AF442" s="80" cm="1">
        <f t="array" aca="1" ref="AF442" ca="1">_xlfn.IFS(AF444=1,0,AF443=1,0,AND(INDIRECT("ｄａｔａ!$"&amp;AF$112&amp;"$"&amp;$B442)&lt;=2,INDIRECT("ｄａｔａ!$"&amp;AF$112&amp;"$"&amp;$B442)&gt;0),0,TRUE,1)</f>
        <v>0</v>
      </c>
      <c r="AG442" s="80" cm="1">
        <f t="array" aca="1" ref="AG442" ca="1">_xlfn.IFS(AG444=1,0,AG443=1,0,AND(INDIRECT("ｄａｔａ!$"&amp;AG$112&amp;"$"&amp;$B442)&lt;=2,INDIRECT("ｄａｔａ!$"&amp;AG$112&amp;"$"&amp;$B442)&gt;0),0,TRUE,1)</f>
        <v>0</v>
      </c>
      <c r="AH442" s="80" cm="1">
        <f t="array" aca="1" ref="AH442" ca="1">_xlfn.IFS(AH444=1,0,AH443=1,0,AND(INDIRECT("ｄａｔａ!$"&amp;AH$112&amp;"$"&amp;$B442)&lt;=2,INDIRECT("ｄａｔａ!$"&amp;AH$112&amp;"$"&amp;$B442)&gt;0),0,TRUE,1)</f>
        <v>0</v>
      </c>
      <c r="AI442" s="80" cm="1">
        <f t="array" aca="1" ref="AI442" ca="1">_xlfn.IFS(AI444=1,0,AI443=1,0,AND(INDIRECT("ｄａｔａ!$"&amp;AI$112&amp;"$"&amp;$B442)&lt;=2,INDIRECT("ｄａｔａ!$"&amp;AI$112&amp;"$"&amp;$B442)&gt;0),0,TRUE,1)</f>
        <v>0</v>
      </c>
      <c r="AJ442" s="80" cm="1">
        <f t="array" aca="1" ref="AJ442" ca="1">_xlfn.IFS(AJ444=1,0,AJ443=1,0,AND(INDIRECT("ｄａｔａ!$"&amp;AJ$112&amp;"$"&amp;$B442)&lt;=2,INDIRECT("ｄａｔａ!$"&amp;AJ$112&amp;"$"&amp;$B442)&gt;0),0,TRUE,1)</f>
        <v>0</v>
      </c>
      <c r="AK442" s="80" cm="1">
        <f t="array" aca="1" ref="AK442" ca="1">_xlfn.IFS(AK444=1,0,AK443=1,0,AND(INDIRECT("ｄａｔａ!$"&amp;AK$112&amp;"$"&amp;$B442)&lt;=2,INDIRECT("ｄａｔａ!$"&amp;AK$112&amp;"$"&amp;$B442)&gt;0),0,TRUE,1)</f>
        <v>0</v>
      </c>
      <c r="AL442" s="80" cm="1">
        <f t="array" aca="1" ref="AL442" ca="1">_xlfn.IFS(AL444=1,0,AL443=1,0,AND(INDIRECT("ｄａｔａ!$"&amp;AL$112&amp;"$"&amp;$B442)&lt;=2,INDIRECT("ｄａｔａ!$"&amp;AL$112&amp;"$"&amp;$B442)&gt;0),0,TRUE,1)</f>
        <v>0</v>
      </c>
      <c r="AM442" s="80" cm="1">
        <f t="array" aca="1" ref="AM442" ca="1">_xlfn.IFS(AM444=1,0,AM443=1,0,AND(INDIRECT("ｄａｔａ!$"&amp;AM$112&amp;"$"&amp;$B442)&lt;=2,INDIRECT("ｄａｔａ!$"&amp;AM$112&amp;"$"&amp;$B442)&gt;0),0,TRUE,1)</f>
        <v>0</v>
      </c>
      <c r="AN442" s="80" cm="1">
        <f t="array" aca="1" ref="AN442" ca="1">_xlfn.IFS(AN444=1,0,AN443=1,0,AND(INDIRECT("ｄａｔａ!$"&amp;AN$112&amp;"$"&amp;$B442)&lt;=2,INDIRECT("ｄａｔａ!$"&amp;AN$112&amp;"$"&amp;$B442)&gt;0),0,TRUE,1)</f>
        <v>0</v>
      </c>
      <c r="AO442" s="80" cm="1">
        <f t="array" aca="1" ref="AO442" ca="1">_xlfn.IFS(AO444=1,0,AO443=1,0,AND(INDIRECT("ｄａｔａ!$"&amp;AO$112&amp;"$"&amp;$B442)&lt;=2,INDIRECT("ｄａｔａ!$"&amp;AO$112&amp;"$"&amp;$B442)&gt;0),0,TRUE,1)</f>
        <v>0</v>
      </c>
      <c r="AP442" s="80">
        <f ca="1">IF(SUM($AQ441:$AZ441)&gt;1,1,0)</f>
        <v>0</v>
      </c>
      <c r="AQ442" s="80" cm="1">
        <f t="array" aca="1" ref="AQ442" ca="1">_xlfn.IFS(AQ444=1,0,AQ443=1,0,AND(INDIRECT("ｄａｔａ!$"&amp;AQ$112&amp;"$"&amp;$B442)&lt;=2,INDIRECT("ｄａｔａ!$"&amp;AQ$112&amp;"$"&amp;$B442)&gt;0),0,TRUE,1)</f>
        <v>0</v>
      </c>
      <c r="AR442" s="80" cm="1">
        <f t="array" aca="1" ref="AR442" ca="1">_xlfn.IFS(AR444=1,0,AR443=1,0,AND(INDIRECT("ｄａｔａ!$"&amp;AR$112&amp;"$"&amp;$B442)&lt;=2,INDIRECT("ｄａｔａ!$"&amp;AR$112&amp;"$"&amp;$B442)&gt;0),0,TRUE,1)</f>
        <v>0</v>
      </c>
      <c r="AS442" s="80" cm="1">
        <f t="array" aca="1" ref="AS442" ca="1">_xlfn.IFS(AS444=1,0,AS443=1,0,AND(INDIRECT("ｄａｔａ!$"&amp;AS$112&amp;"$"&amp;$B442)&lt;=2,INDIRECT("ｄａｔａ!$"&amp;AS$112&amp;"$"&amp;$B442)&gt;0),0,TRUE,1)</f>
        <v>0</v>
      </c>
      <c r="AT442" s="80" cm="1">
        <f t="array" aca="1" ref="AT442" ca="1">_xlfn.IFS(AT444=1,0,AT443=1,0,AND(INDIRECT("ｄａｔａ!$"&amp;AT$112&amp;"$"&amp;$B442)&lt;=2,INDIRECT("ｄａｔａ!$"&amp;AT$112&amp;"$"&amp;$B442)&gt;0),0,TRUE,1)</f>
        <v>0</v>
      </c>
      <c r="AU442" s="80" cm="1">
        <f t="array" aca="1" ref="AU442" ca="1">_xlfn.IFS(AU444=1,0,AU443=1,0,AND(INDIRECT("ｄａｔａ!$"&amp;AU$112&amp;"$"&amp;$B442)&lt;=2,INDIRECT("ｄａｔａ!$"&amp;AU$112&amp;"$"&amp;$B442)&gt;0),0,TRUE,1)</f>
        <v>0</v>
      </c>
      <c r="AV442" s="80" cm="1">
        <f t="array" aca="1" ref="AV442" ca="1">_xlfn.IFS(AV444=1,0,AV443=1,0,AND(INDIRECT("ｄａｔａ!$"&amp;AV$112&amp;"$"&amp;$B442)&lt;=2,INDIRECT("ｄａｔａ!$"&amp;AV$112&amp;"$"&amp;$B442)&gt;0),0,TRUE,1)</f>
        <v>0</v>
      </c>
      <c r="AW442" s="80" cm="1">
        <f t="array" aca="1" ref="AW442" ca="1">_xlfn.IFS(AW444=1,0,AW443=1,0,AND(INDIRECT("ｄａｔａ!$"&amp;AW$112&amp;"$"&amp;$B442)&lt;=2,INDIRECT("ｄａｔａ!$"&amp;AW$112&amp;"$"&amp;$B442)&gt;0),0,TRUE,1)</f>
        <v>0</v>
      </c>
      <c r="AX442" s="80" cm="1">
        <f t="array" aca="1" ref="AX442" ca="1">_xlfn.IFS(AX444=1,0,AX443=1,0,AND(INDIRECT("ｄａｔａ!$"&amp;AX$112&amp;"$"&amp;$B442)&lt;=2,INDIRECT("ｄａｔａ!$"&amp;AX$112&amp;"$"&amp;$B442)&gt;0),0,TRUE,1)</f>
        <v>0</v>
      </c>
      <c r="AY442" s="80" cm="1">
        <f t="array" aca="1" ref="AY442" ca="1">_xlfn.IFS(AY444=1,0,AY443=1,0,AND(INDIRECT("ｄａｔａ!$"&amp;AY$112&amp;"$"&amp;$B442)&lt;=2,INDIRECT("ｄａｔａ!$"&amp;AY$112&amp;"$"&amp;$B442)&gt;0),0,TRUE,1)</f>
        <v>0</v>
      </c>
      <c r="AZ442" s="80" cm="1">
        <f t="array" aca="1" ref="AZ442" ca="1">_xlfn.IFS(AZ444=1,0,AZ443=1,0,AND(INDIRECT("ｄａｔａ!$"&amp;AZ$112&amp;"$"&amp;$B442)&lt;=2,INDIRECT("ｄａｔａ!$"&amp;AZ$112&amp;"$"&amp;$B442)&gt;0),0,TRUE,1)</f>
        <v>0</v>
      </c>
      <c r="BA442" s="80">
        <f ca="1">IF(SUM($BB441:$BP441)&gt;1,1,0)</f>
        <v>0</v>
      </c>
      <c r="BB442" s="80" cm="1">
        <f t="array" aca="1" ref="BB442" ca="1">_xlfn.IFS(BB444=1,0,BB443=1,0,AND(INDIRECT("ｄａｔａ!$"&amp;BB$112&amp;"$"&amp;$B442)&lt;=2,INDIRECT("ｄａｔａ!$"&amp;BB$112&amp;"$"&amp;$B442)&gt;0),0,TRUE,1)</f>
        <v>0</v>
      </c>
      <c r="BC442" s="80" cm="1">
        <f t="array" aca="1" ref="BC442" ca="1">_xlfn.IFS(BC444=1,0,BC443=1,0,AND(INDIRECT("ｄａｔａ!$"&amp;BC$112&amp;"$"&amp;$B442)&lt;=2,INDIRECT("ｄａｔａ!$"&amp;BC$112&amp;"$"&amp;$B442)&gt;0),0,TRUE,1)</f>
        <v>0</v>
      </c>
      <c r="BD442" s="80" cm="1">
        <f t="array" aca="1" ref="BD442" ca="1">_xlfn.IFS(BD444=1,0,BD443=1,0,AND(INDIRECT("ｄａｔａ!$"&amp;BD$112&amp;"$"&amp;$B442)&lt;=2,INDIRECT("ｄａｔａ!$"&amp;BD$112&amp;"$"&amp;$B442)&gt;0),0,TRUE,1)</f>
        <v>0</v>
      </c>
      <c r="BE442" s="80" cm="1">
        <f t="array" aca="1" ref="BE442" ca="1">_xlfn.IFS(BE444=1,0,BE443=1,0,AND(INDIRECT("ｄａｔａ!$"&amp;BE$112&amp;"$"&amp;$B442)&lt;=2,INDIRECT("ｄａｔａ!$"&amp;BE$112&amp;"$"&amp;$B442)&gt;0),0,TRUE,1)</f>
        <v>0</v>
      </c>
      <c r="BF442" s="80" cm="1">
        <f t="array" aca="1" ref="BF442" ca="1">_xlfn.IFS(BF444=1,0,BF443=1,0,AND(INDIRECT("ｄａｔａ!$"&amp;BF$112&amp;"$"&amp;$B442)&lt;=2,INDIRECT("ｄａｔａ!$"&amp;BF$112&amp;"$"&amp;$B442)&gt;0),0,TRUE,1)</f>
        <v>0</v>
      </c>
      <c r="BG442" s="80" cm="1">
        <f t="array" aca="1" ref="BG442" ca="1">_xlfn.IFS(BG444=1,0,BG443=1,0,AND(INDIRECT("ｄａｔａ!$"&amp;BG$112&amp;"$"&amp;$B442)&lt;=2,INDIRECT("ｄａｔａ!$"&amp;BG$112&amp;"$"&amp;$B442)&gt;0),0,TRUE,1)</f>
        <v>0</v>
      </c>
      <c r="BH442" s="80" cm="1">
        <f t="array" aca="1" ref="BH442" ca="1">_xlfn.IFS(BH444=1,0,BH443=1,0,AND(INDIRECT("ｄａｔａ!$"&amp;BH$112&amp;"$"&amp;$B442)&lt;=2,INDIRECT("ｄａｔａ!$"&amp;BH$112&amp;"$"&amp;$B442)&gt;0),0,TRUE,1)</f>
        <v>0</v>
      </c>
      <c r="BI442" s="80" cm="1">
        <f t="array" aca="1" ref="BI442" ca="1">_xlfn.IFS(BI444=1,0,BI443=1,0,AND(INDIRECT("ｄａｔａ!$"&amp;BI$112&amp;"$"&amp;$B442)&lt;=2,INDIRECT("ｄａｔａ!$"&amp;BI$112&amp;"$"&amp;$B442)&gt;0),0,TRUE,1)</f>
        <v>0</v>
      </c>
      <c r="BJ442" s="80" cm="1">
        <f t="array" aca="1" ref="BJ442" ca="1">_xlfn.IFS(BJ444=1,0,BJ443=1,0,AND(INDIRECT("ｄａｔａ!$"&amp;BJ$112&amp;"$"&amp;$B442)&lt;=2,INDIRECT("ｄａｔａ!$"&amp;BJ$112&amp;"$"&amp;$B442)&gt;0),0,TRUE,1)</f>
        <v>0</v>
      </c>
      <c r="BK442" s="80" cm="1">
        <f t="array" aca="1" ref="BK442" ca="1">_xlfn.IFS(BK444=1,0,BK443=1,0,AND(INDIRECT("ｄａｔａ!$"&amp;BK$112&amp;"$"&amp;$B442)&lt;=2,INDIRECT("ｄａｔａ!$"&amp;BK$112&amp;"$"&amp;$B442)&gt;0),0,TRUE,1)</f>
        <v>0</v>
      </c>
      <c r="BL442" s="80" cm="1">
        <f t="array" aca="1" ref="BL442" ca="1">_xlfn.IFS(BL444=1,0,BL443=1,0,AND(INDIRECT("ｄａｔａ!$"&amp;BL$112&amp;"$"&amp;$B442)&lt;=2,INDIRECT("ｄａｔａ!$"&amp;BL$112&amp;"$"&amp;$B442)&gt;0),0,TRUE,1)</f>
        <v>0</v>
      </c>
      <c r="BM442" s="80" cm="1">
        <f t="array" aca="1" ref="BM442" ca="1">_xlfn.IFS(BM444=1,0,BM443=1,0,AND(INDIRECT("ｄａｔａ!$"&amp;BM$112&amp;"$"&amp;$B442)&lt;=2,INDIRECT("ｄａｔａ!$"&amp;BM$112&amp;"$"&amp;$B442)&gt;0),0,TRUE,1)</f>
        <v>0</v>
      </c>
      <c r="BN442" s="80" cm="1">
        <f t="array" aca="1" ref="BN442" ca="1">_xlfn.IFS(BN444=1,0,BN443=1,0,AND(INDIRECT("ｄａｔａ!$"&amp;BN$112&amp;"$"&amp;$B442)&lt;=2,INDIRECT("ｄａｔａ!$"&amp;BN$112&amp;"$"&amp;$B442)&gt;0),0,TRUE,1)</f>
        <v>0</v>
      </c>
      <c r="BO442" s="80" cm="1">
        <f t="array" aca="1" ref="BO442" ca="1">_xlfn.IFS(BO444=1,0,BO443=1,0,AND(INDIRECT("ｄａｔａ!$"&amp;BO$112&amp;"$"&amp;$B442)&lt;=2,INDIRECT("ｄａｔａ!$"&amp;BO$112&amp;"$"&amp;$B442)&gt;0),0,TRUE,1)</f>
        <v>0</v>
      </c>
      <c r="BP442" s="80" cm="1">
        <f t="array" aca="1" ref="BP442" ca="1">_xlfn.IFS(BP444=1,0,BP443=1,0,AND(INDIRECT("ｄａｔａ!$"&amp;BP$112&amp;"$"&amp;$B442)&lt;=2,INDIRECT("ｄａｔａ!$"&amp;BP$112&amp;"$"&amp;$B442)&gt;0),0,TRUE,1)</f>
        <v>0</v>
      </c>
    </row>
    <row r="443" spans="1:68" x14ac:dyDescent="0.2">
      <c r="B443" s="80">
        <f>VLOOKUP($A441,$A$11:$B$110,2,FALSE)</f>
        <v>89</v>
      </c>
      <c r="C443" s="80" t="s">
        <v>2425</v>
      </c>
      <c r="D443" s="80" cm="1">
        <f t="array" aca="1" ref="D443" ca="1">_xlfn.IFS(D444=1,0,TRIM(INDIRECT("ｄａｔａ!$"&amp;D$112&amp;"$"&amp;$B443))="",1,TRIM(INDIRECT("ｄａｔａ!$"&amp;D$112&amp;"$"&amp;$B443))&lt;&gt;"",0)</f>
        <v>0</v>
      </c>
      <c r="F443" s="80" cm="1">
        <f t="array" aca="1" ref="F443" ca="1">_xlfn.IFS(F444=1,0,TRIM(INDIRECT("ｄａｔａ!$"&amp;F$112&amp;"$"&amp;$B443))="",1,TRIM(INDIRECT("ｄａｔａ!$"&amp;F$112&amp;"$"&amp;$B443))&lt;&gt;"",0)</f>
        <v>1</v>
      </c>
      <c r="G443" s="80" cm="1">
        <f t="array" aca="1" ref="G443" ca="1">_xlfn.IFS(G444=1,0,TRIM(INDIRECT("ｄａｔａ!$"&amp;G$112&amp;"$"&amp;$B443))="",1,TRIM(INDIRECT("ｄａｔａ!$"&amp;G$112&amp;"$"&amp;$B443))&lt;&gt;"",0)</f>
        <v>1</v>
      </c>
      <c r="H443" s="80" cm="1">
        <f t="array" aca="1" ref="H443" ca="1">_xlfn.IFS(H444=1,0,TRIM(INDIRECT("ｄａｔａ!$"&amp;H$112&amp;"$"&amp;$B443))="",1,TRIM(INDIRECT("ｄａｔａ!$"&amp;H$112&amp;"$"&amp;$B443))&lt;&gt;"",0)</f>
        <v>1</v>
      </c>
      <c r="I443" s="80" cm="1">
        <f t="array" aca="1" ref="I443" ca="1">_xlfn.IFS(I444=1,0,TRIM(INDIRECT("ｄａｔａ!$"&amp;I$112&amp;"$"&amp;$B443))="",1,TRIM(INDIRECT("ｄａｔａ!$"&amp;I$112&amp;"$"&amp;$B443))&lt;&gt;"",0)</f>
        <v>1</v>
      </c>
      <c r="J443" s="80" cm="1">
        <f t="array" aca="1" ref="J443" ca="1">_xlfn.IFS(J444=1,0,TRIM(INDIRECT("ｄａｔａ!$"&amp;J$112&amp;"$"&amp;$B443))="",1,TRIM(INDIRECT("ｄａｔａ!$"&amp;J$112&amp;"$"&amp;$B443))&lt;&gt;"",0)</f>
        <v>1</v>
      </c>
      <c r="K443" s="80" cm="1">
        <f t="array" aca="1" ref="K443" ca="1">_xlfn.IFS(K444=1,0,TRIM(INDIRECT("ｄａｔａ!$"&amp;K$112&amp;"$"&amp;$B443))="",1,TRIM(INDIRECT("ｄａｔａ!$"&amp;K$112&amp;"$"&amp;$B443))&lt;&gt;"",0)</f>
        <v>1</v>
      </c>
      <c r="L443" s="80" cm="1">
        <f t="array" aca="1" ref="L443" ca="1">_xlfn.IFS(L444=1,0,TRIM(INDIRECT("ｄａｔａ!$"&amp;L$112&amp;"$"&amp;$B443))="",1,TRIM(INDIRECT("ｄａｔａ!$"&amp;L$112&amp;"$"&amp;$B443))&lt;&gt;"",0)</f>
        <v>1</v>
      </c>
      <c r="M443" s="80" cm="1">
        <f t="array" aca="1" ref="M443" ca="1">_xlfn.IFS(M444=1,0,TRIM(INDIRECT("ｄａｔａ!$"&amp;M$112&amp;"$"&amp;$B443))="",1,TRIM(INDIRECT("ｄａｔａ!$"&amp;M$112&amp;"$"&amp;$B443))&lt;&gt;"",0)</f>
        <v>1</v>
      </c>
      <c r="N443" s="80" cm="1">
        <f t="array" aca="1" ref="N443" ca="1">_xlfn.IFS(N444=1,0,TRIM(INDIRECT("ｄａｔａ!$"&amp;N$112&amp;"$"&amp;$B443))="",1,TRIM(INDIRECT("ｄａｔａ!$"&amp;N$112&amp;"$"&amp;$B443))&lt;&gt;"",0)</f>
        <v>1</v>
      </c>
      <c r="O443" s="80" cm="1">
        <f t="array" aca="1" ref="O443" ca="1">_xlfn.IFS(O444=1,0,TRIM(INDIRECT("ｄａｔａ!$"&amp;O$112&amp;"$"&amp;$B443))="",1,TRIM(INDIRECT("ｄａｔａ!$"&amp;O$112&amp;"$"&amp;$B443))&lt;&gt;"",0)</f>
        <v>1</v>
      </c>
      <c r="P443" s="80" cm="1">
        <f t="array" aca="1" ref="P443" ca="1">_xlfn.IFS(P444=1,0,TRIM(INDIRECT("ｄａｔａ!$"&amp;P$112&amp;"$"&amp;$B443))="",1,TRIM(INDIRECT("ｄａｔａ!$"&amp;P$112&amp;"$"&amp;$B443))&lt;&gt;"",0)</f>
        <v>1</v>
      </c>
      <c r="Q443" s="80" cm="1">
        <f t="array" aca="1" ref="Q443" ca="1">_xlfn.IFS(Q444=1,0,TRIM(INDIRECT("ｄａｔａ!$"&amp;Q$112&amp;"$"&amp;$B443))="",1,TRIM(INDIRECT("ｄａｔａ!$"&amp;Q$112&amp;"$"&amp;$B443))&lt;&gt;"",0)</f>
        <v>1</v>
      </c>
      <c r="R443" s="80" cm="1">
        <f t="array" aca="1" ref="R443" ca="1">_xlfn.IFS(R444=1,0,TRIM(INDIRECT("ｄａｔａ!$"&amp;R$112&amp;"$"&amp;$B443))="",1,TRIM(INDIRECT("ｄａｔａ!$"&amp;R$112&amp;"$"&amp;$B443))&lt;&gt;"",0)</f>
        <v>1</v>
      </c>
      <c r="S443" s="80" cm="1">
        <f t="array" aca="1" ref="S443" ca="1">_xlfn.IFS(S444=1,0,TRIM(INDIRECT("ｄａｔａ!$"&amp;S$112&amp;"$"&amp;$B443))="",1,TRIM(INDIRECT("ｄａｔａ!$"&amp;S$112&amp;"$"&amp;$B443))&lt;&gt;"",0)</f>
        <v>1</v>
      </c>
      <c r="T443" s="80" cm="1">
        <f t="array" aca="1" ref="T443" ca="1">_xlfn.IFS(T444=1,0,TRIM(INDIRECT("ｄａｔａ!$"&amp;T$112&amp;"$"&amp;$B443))="",1,TRIM(INDIRECT("ｄａｔａ!$"&amp;T$112&amp;"$"&amp;$B443))&lt;&gt;"",0)</f>
        <v>1</v>
      </c>
      <c r="U443" s="80" cm="1">
        <f t="array" aca="1" ref="U443" ca="1">_xlfn.IFS(U444=1,0,TRIM(INDIRECT("ｄａｔａ!$"&amp;U$112&amp;"$"&amp;$B443))="",1,TRIM(INDIRECT("ｄａｔａ!$"&amp;U$112&amp;"$"&amp;$B443))&lt;&gt;"",0)</f>
        <v>1</v>
      </c>
      <c r="V443" s="80" cm="1">
        <f t="array" aca="1" ref="V443" ca="1">_xlfn.IFS(V444=1,0,TRIM(INDIRECT("ｄａｔａ!$"&amp;V$112&amp;"$"&amp;$B443))="",1,TRIM(INDIRECT("ｄａｔａ!$"&amp;V$112&amp;"$"&amp;$B443))&lt;&gt;"",0)</f>
        <v>1</v>
      </c>
      <c r="W443" s="80" cm="1">
        <f t="array" aca="1" ref="W443" ca="1">_xlfn.IFS(W444=1,0,TRIM(INDIRECT("ｄａｔａ!$"&amp;W$112&amp;"$"&amp;$B443))="",1,TRIM(INDIRECT("ｄａｔａ!$"&amp;W$112&amp;"$"&amp;$B443))&lt;&gt;"",0)</f>
        <v>1</v>
      </c>
      <c r="X443" s="80">
        <f ca="1">IF(SUM($Y443:$AO443)=17,1,0)</f>
        <v>1</v>
      </c>
      <c r="Y443" s="80" cm="1">
        <f t="array" aca="1" ref="Y443" ca="1">_xlfn.IFS(Y444=1,0,TRIM(INDIRECT("ｄａｔａ!$"&amp;Y$112&amp;"$"&amp;$B443))="",1,TRIM(INDIRECT("ｄａｔａ!$"&amp;Y$112&amp;"$"&amp;$B443))&lt;&gt;"",0)</f>
        <v>1</v>
      </c>
      <c r="Z443" s="80" cm="1">
        <f t="array" aca="1" ref="Z443" ca="1">_xlfn.IFS(Z444=1,0,TRIM(INDIRECT("ｄａｔａ!$"&amp;Z$112&amp;"$"&amp;$B443))="",1,TRIM(INDIRECT("ｄａｔａ!$"&amp;Z$112&amp;"$"&amp;$B443))&lt;&gt;"",0)</f>
        <v>1</v>
      </c>
      <c r="AA443" s="80" cm="1">
        <f t="array" aca="1" ref="AA443" ca="1">_xlfn.IFS(AA444=1,0,TRIM(INDIRECT("ｄａｔａ!$"&amp;AA$112&amp;"$"&amp;$B443))="",1,TRIM(INDIRECT("ｄａｔａ!$"&amp;AA$112&amp;"$"&amp;$B443))&lt;&gt;"",0)</f>
        <v>1</v>
      </c>
      <c r="AB443" s="80" cm="1">
        <f t="array" aca="1" ref="AB443" ca="1">_xlfn.IFS(AB444=1,0,TRIM(INDIRECT("ｄａｔａ!$"&amp;AB$112&amp;"$"&amp;$B443))="",1,TRIM(INDIRECT("ｄａｔａ!$"&amp;AB$112&amp;"$"&amp;$B443))&lt;&gt;"",0)</f>
        <v>1</v>
      </c>
      <c r="AC443" s="80" cm="1">
        <f t="array" aca="1" ref="AC443" ca="1">_xlfn.IFS(AC444=1,0,TRIM(INDIRECT("ｄａｔａ!$"&amp;AC$112&amp;"$"&amp;$B443))="",1,TRIM(INDIRECT("ｄａｔａ!$"&amp;AC$112&amp;"$"&amp;$B443))&lt;&gt;"",0)</f>
        <v>1</v>
      </c>
      <c r="AD443" s="80" cm="1">
        <f t="array" aca="1" ref="AD443" ca="1">_xlfn.IFS(AD444=1,0,TRIM(INDIRECT("ｄａｔａ!$"&amp;AD$112&amp;"$"&amp;$B443))="",1,TRIM(INDIRECT("ｄａｔａ!$"&amp;AD$112&amp;"$"&amp;$B443))&lt;&gt;"",0)</f>
        <v>1</v>
      </c>
      <c r="AE443" s="80" cm="1">
        <f t="array" aca="1" ref="AE443" ca="1">_xlfn.IFS(AE444=1,0,TRIM(INDIRECT("ｄａｔａ!$"&amp;AE$112&amp;"$"&amp;$B443))="",1,TRIM(INDIRECT("ｄａｔａ!$"&amp;AE$112&amp;"$"&amp;$B443))&lt;&gt;"",0)</f>
        <v>1</v>
      </c>
      <c r="AF443" s="80" cm="1">
        <f t="array" aca="1" ref="AF443" ca="1">_xlfn.IFS(AF444=1,0,TRIM(INDIRECT("ｄａｔａ!$"&amp;AF$112&amp;"$"&amp;$B443))="",1,TRIM(INDIRECT("ｄａｔａ!$"&amp;AF$112&amp;"$"&amp;$B443))&lt;&gt;"",0)</f>
        <v>1</v>
      </c>
      <c r="AG443" s="80" cm="1">
        <f t="array" aca="1" ref="AG443" ca="1">_xlfn.IFS(AG444=1,0,TRIM(INDIRECT("ｄａｔａ!$"&amp;AG$112&amp;"$"&amp;$B443))="",1,TRIM(INDIRECT("ｄａｔａ!$"&amp;AG$112&amp;"$"&amp;$B443))&lt;&gt;"",0)</f>
        <v>1</v>
      </c>
      <c r="AH443" s="80" cm="1">
        <f t="array" aca="1" ref="AH443" ca="1">_xlfn.IFS(AH444=1,0,TRIM(INDIRECT("ｄａｔａ!$"&amp;AH$112&amp;"$"&amp;$B443))="",1,TRIM(INDIRECT("ｄａｔａ!$"&amp;AH$112&amp;"$"&amp;$B443))&lt;&gt;"",0)</f>
        <v>1</v>
      </c>
      <c r="AI443" s="80" cm="1">
        <f t="array" aca="1" ref="AI443" ca="1">_xlfn.IFS(AI444=1,0,TRIM(INDIRECT("ｄａｔａ!$"&amp;AI$112&amp;"$"&amp;$B443))="",1,TRIM(INDIRECT("ｄａｔａ!$"&amp;AI$112&amp;"$"&amp;$B443))&lt;&gt;"",0)</f>
        <v>1</v>
      </c>
      <c r="AJ443" s="80" cm="1">
        <f t="array" aca="1" ref="AJ443" ca="1">_xlfn.IFS(AJ444=1,0,TRIM(INDIRECT("ｄａｔａ!$"&amp;AJ$112&amp;"$"&amp;$B443))="",1,TRIM(INDIRECT("ｄａｔａ!$"&amp;AJ$112&amp;"$"&amp;$B443))&lt;&gt;"",0)</f>
        <v>1</v>
      </c>
      <c r="AK443" s="80" cm="1">
        <f t="array" aca="1" ref="AK443" ca="1">_xlfn.IFS(AK444=1,0,TRIM(INDIRECT("ｄａｔａ!$"&amp;AK$112&amp;"$"&amp;$B443))="",1,TRIM(INDIRECT("ｄａｔａ!$"&amp;AK$112&amp;"$"&amp;$B443))&lt;&gt;"",0)</f>
        <v>1</v>
      </c>
      <c r="AL443" s="80" cm="1">
        <f t="array" aca="1" ref="AL443" ca="1">_xlfn.IFS(AL444=1,0,TRIM(INDIRECT("ｄａｔａ!$"&amp;AL$112&amp;"$"&amp;$B443))="",1,TRIM(INDIRECT("ｄａｔａ!$"&amp;AL$112&amp;"$"&amp;$B443))&lt;&gt;"",0)</f>
        <v>1</v>
      </c>
      <c r="AM443" s="80" cm="1">
        <f t="array" aca="1" ref="AM443" ca="1">_xlfn.IFS(AM444=1,0,TRIM(INDIRECT("ｄａｔａ!$"&amp;AM$112&amp;"$"&amp;$B443))="",1,TRIM(INDIRECT("ｄａｔａ!$"&amp;AM$112&amp;"$"&amp;$B443))&lt;&gt;"",0)</f>
        <v>1</v>
      </c>
      <c r="AN443" s="80" cm="1">
        <f t="array" aca="1" ref="AN443" ca="1">_xlfn.IFS(AN444=1,0,TRIM(INDIRECT("ｄａｔａ!$"&amp;AN$112&amp;"$"&amp;$B443))="",1,TRIM(INDIRECT("ｄａｔａ!$"&amp;AN$112&amp;"$"&amp;$B443))&lt;&gt;"",0)</f>
        <v>1</v>
      </c>
      <c r="AO443" s="80" cm="1">
        <f t="array" aca="1" ref="AO443" ca="1">_xlfn.IFS(AO444=1,0,TRIM(INDIRECT("ｄａｔａ!$"&amp;AO$112&amp;"$"&amp;$B443))="",1,TRIM(INDIRECT("ｄａｔａ!$"&amp;AO$112&amp;"$"&amp;$B443))&lt;&gt;"",0)</f>
        <v>1</v>
      </c>
      <c r="AP443" s="80">
        <f ca="1">IF(SUM($AQ443:$AZ443)=10,1,0)</f>
        <v>1</v>
      </c>
      <c r="AQ443" s="80" cm="1">
        <f t="array" aca="1" ref="AQ443" ca="1">_xlfn.IFS(AQ444=1,0,TRIM(INDIRECT("ｄａｔａ!$"&amp;AQ$112&amp;"$"&amp;$B443))="",1,TRIM(INDIRECT("ｄａｔａ!$"&amp;AQ$112&amp;"$"&amp;$B443))&lt;&gt;"",0)</f>
        <v>1</v>
      </c>
      <c r="AR443" s="80" cm="1">
        <f t="array" aca="1" ref="AR443" ca="1">_xlfn.IFS(AR444=1,0,TRIM(INDIRECT("ｄａｔａ!$"&amp;AR$112&amp;"$"&amp;$B443))="",1,TRIM(INDIRECT("ｄａｔａ!$"&amp;AR$112&amp;"$"&amp;$B443))&lt;&gt;"",0)</f>
        <v>1</v>
      </c>
      <c r="AS443" s="80" cm="1">
        <f t="array" aca="1" ref="AS443" ca="1">_xlfn.IFS(AS444=1,0,TRIM(INDIRECT("ｄａｔａ!$"&amp;AS$112&amp;"$"&amp;$B443))="",1,TRIM(INDIRECT("ｄａｔａ!$"&amp;AS$112&amp;"$"&amp;$B443))&lt;&gt;"",0)</f>
        <v>1</v>
      </c>
      <c r="AT443" s="80" cm="1">
        <f t="array" aca="1" ref="AT443" ca="1">_xlfn.IFS(AT444=1,0,TRIM(INDIRECT("ｄａｔａ!$"&amp;AT$112&amp;"$"&amp;$B443))="",1,TRIM(INDIRECT("ｄａｔａ!$"&amp;AT$112&amp;"$"&amp;$B443))&lt;&gt;"",0)</f>
        <v>1</v>
      </c>
      <c r="AU443" s="80" cm="1">
        <f t="array" aca="1" ref="AU443" ca="1">_xlfn.IFS(AU444=1,0,TRIM(INDIRECT("ｄａｔａ!$"&amp;AU$112&amp;"$"&amp;$B443))="",1,TRIM(INDIRECT("ｄａｔａ!$"&amp;AU$112&amp;"$"&amp;$B443))&lt;&gt;"",0)</f>
        <v>1</v>
      </c>
      <c r="AV443" s="80" cm="1">
        <f t="array" aca="1" ref="AV443" ca="1">_xlfn.IFS(AV444=1,0,TRIM(INDIRECT("ｄａｔａ!$"&amp;AV$112&amp;"$"&amp;$B443))="",1,TRIM(INDIRECT("ｄａｔａ!$"&amp;AV$112&amp;"$"&amp;$B443))&lt;&gt;"",0)</f>
        <v>1</v>
      </c>
      <c r="AW443" s="80" cm="1">
        <f t="array" aca="1" ref="AW443" ca="1">_xlfn.IFS(AW444=1,0,TRIM(INDIRECT("ｄａｔａ!$"&amp;AW$112&amp;"$"&amp;$B443))="",1,TRIM(INDIRECT("ｄａｔａ!$"&amp;AW$112&amp;"$"&amp;$B443))&lt;&gt;"",0)</f>
        <v>1</v>
      </c>
      <c r="AX443" s="80" cm="1">
        <f t="array" aca="1" ref="AX443" ca="1">_xlfn.IFS(AX444=1,0,TRIM(INDIRECT("ｄａｔａ!$"&amp;AX$112&amp;"$"&amp;$B443))="",1,TRIM(INDIRECT("ｄａｔａ!$"&amp;AX$112&amp;"$"&amp;$B443))&lt;&gt;"",0)</f>
        <v>1</v>
      </c>
      <c r="AY443" s="80" cm="1">
        <f t="array" aca="1" ref="AY443" ca="1">_xlfn.IFS(AY444=1,0,TRIM(INDIRECT("ｄａｔａ!$"&amp;AY$112&amp;"$"&amp;$B443))="",1,TRIM(INDIRECT("ｄａｔａ!$"&amp;AY$112&amp;"$"&amp;$B443))&lt;&gt;"",0)</f>
        <v>1</v>
      </c>
      <c r="AZ443" s="80" cm="1">
        <f t="array" aca="1" ref="AZ443" ca="1">_xlfn.IFS(AZ444=1,0,TRIM(INDIRECT("ｄａｔａ!$"&amp;AZ$112&amp;"$"&amp;$B443))="",1,TRIM(INDIRECT("ｄａｔａ!$"&amp;AZ$112&amp;"$"&amp;$B443))&lt;&gt;"",0)</f>
        <v>1</v>
      </c>
      <c r="BA443" s="80">
        <f ca="1">IF(SUM($BB443:$BP443)=15,1,0)</f>
        <v>1</v>
      </c>
      <c r="BB443" s="80" cm="1">
        <f t="array" aca="1" ref="BB443" ca="1">_xlfn.IFS(BB444=1,0,TRIM(INDIRECT("ｄａｔａ!$"&amp;BB$112&amp;"$"&amp;$B443))="",1,TRIM(INDIRECT("ｄａｔａ!$"&amp;BB$112&amp;"$"&amp;$B443))&lt;&gt;"",0)</f>
        <v>1</v>
      </c>
      <c r="BC443" s="80" cm="1">
        <f t="array" aca="1" ref="BC443" ca="1">_xlfn.IFS(BC444=1,0,TRIM(INDIRECT("ｄａｔａ!$"&amp;BC$112&amp;"$"&amp;$B443))="",1,TRIM(INDIRECT("ｄａｔａ!$"&amp;BC$112&amp;"$"&amp;$B443))&lt;&gt;"",0)</f>
        <v>1</v>
      </c>
      <c r="BD443" s="80" cm="1">
        <f t="array" aca="1" ref="BD443" ca="1">_xlfn.IFS(BD444=1,0,TRIM(INDIRECT("ｄａｔａ!$"&amp;BD$112&amp;"$"&amp;$B443))="",1,TRIM(INDIRECT("ｄａｔａ!$"&amp;BD$112&amp;"$"&amp;$B443))&lt;&gt;"",0)</f>
        <v>1</v>
      </c>
      <c r="BE443" s="80" cm="1">
        <f t="array" aca="1" ref="BE443" ca="1">_xlfn.IFS(BE444=1,0,TRIM(INDIRECT("ｄａｔａ!$"&amp;BE$112&amp;"$"&amp;$B443))="",1,TRIM(INDIRECT("ｄａｔａ!$"&amp;BE$112&amp;"$"&amp;$B443))&lt;&gt;"",0)</f>
        <v>1</v>
      </c>
      <c r="BF443" s="80" cm="1">
        <f t="array" aca="1" ref="BF443" ca="1">_xlfn.IFS(BF444=1,0,TRIM(INDIRECT("ｄａｔａ!$"&amp;BF$112&amp;"$"&amp;$B443))="",1,TRIM(INDIRECT("ｄａｔａ!$"&amp;BF$112&amp;"$"&amp;$B443))&lt;&gt;"",0)</f>
        <v>1</v>
      </c>
      <c r="BG443" s="80" cm="1">
        <f t="array" aca="1" ref="BG443" ca="1">_xlfn.IFS(BG444=1,0,TRIM(INDIRECT("ｄａｔａ!$"&amp;BG$112&amp;"$"&amp;$B443))="",1,TRIM(INDIRECT("ｄａｔａ!$"&amp;BG$112&amp;"$"&amp;$B443))&lt;&gt;"",0)</f>
        <v>1</v>
      </c>
      <c r="BH443" s="80" cm="1">
        <f t="array" aca="1" ref="BH443" ca="1">_xlfn.IFS(BH444=1,0,TRIM(INDIRECT("ｄａｔａ!$"&amp;BH$112&amp;"$"&amp;$B443))="",1,TRIM(INDIRECT("ｄａｔａ!$"&amp;BH$112&amp;"$"&amp;$B443))&lt;&gt;"",0)</f>
        <v>1</v>
      </c>
      <c r="BI443" s="80" cm="1">
        <f t="array" aca="1" ref="BI443" ca="1">_xlfn.IFS(BI444=1,0,TRIM(INDIRECT("ｄａｔａ!$"&amp;BI$112&amp;"$"&amp;$B443))="",1,TRIM(INDIRECT("ｄａｔａ!$"&amp;BI$112&amp;"$"&amp;$B443))&lt;&gt;"",0)</f>
        <v>1</v>
      </c>
      <c r="BJ443" s="80" cm="1">
        <f t="array" aca="1" ref="BJ443" ca="1">_xlfn.IFS(BJ444=1,0,TRIM(INDIRECT("ｄａｔａ!$"&amp;BJ$112&amp;"$"&amp;$B443))="",1,TRIM(INDIRECT("ｄａｔａ!$"&amp;BJ$112&amp;"$"&amp;$B443))&lt;&gt;"",0)</f>
        <v>1</v>
      </c>
      <c r="BK443" s="80" cm="1">
        <f t="array" aca="1" ref="BK443" ca="1">_xlfn.IFS(BK444=1,0,TRIM(INDIRECT("ｄａｔａ!$"&amp;BK$112&amp;"$"&amp;$B443))="",1,TRIM(INDIRECT("ｄａｔａ!$"&amp;BK$112&amp;"$"&amp;$B443))&lt;&gt;"",0)</f>
        <v>1</v>
      </c>
      <c r="BL443" s="80" cm="1">
        <f t="array" aca="1" ref="BL443" ca="1">_xlfn.IFS(BL444=1,0,TRIM(INDIRECT("ｄａｔａ!$"&amp;BL$112&amp;"$"&amp;$B443))="",1,TRIM(INDIRECT("ｄａｔａ!$"&amp;BL$112&amp;"$"&amp;$B443))&lt;&gt;"",0)</f>
        <v>1</v>
      </c>
      <c r="BM443" s="80" cm="1">
        <f t="array" aca="1" ref="BM443" ca="1">_xlfn.IFS(BM444=1,0,TRIM(INDIRECT("ｄａｔａ!$"&amp;BM$112&amp;"$"&amp;$B443))="",1,TRIM(INDIRECT("ｄａｔａ!$"&amp;BM$112&amp;"$"&amp;$B443))&lt;&gt;"",0)</f>
        <v>1</v>
      </c>
      <c r="BN443" s="80" cm="1">
        <f t="array" aca="1" ref="BN443" ca="1">_xlfn.IFS(BN444=1,0,TRIM(INDIRECT("ｄａｔａ!$"&amp;BN$112&amp;"$"&amp;$B443))="",1,TRIM(INDIRECT("ｄａｔａ!$"&amp;BN$112&amp;"$"&amp;$B443))&lt;&gt;"",0)</f>
        <v>1</v>
      </c>
      <c r="BO443" s="80" cm="1">
        <f t="array" aca="1" ref="BO443" ca="1">_xlfn.IFS(BO444=1,0,TRIM(INDIRECT("ｄａｔａ!$"&amp;BO$112&amp;"$"&amp;$B443))="",1,TRIM(INDIRECT("ｄａｔａ!$"&amp;BO$112&amp;"$"&amp;$B443))&lt;&gt;"",0)</f>
        <v>1</v>
      </c>
      <c r="BP443" s="80" cm="1">
        <f t="array" aca="1" ref="BP443" ca="1">_xlfn.IFS(BP444=1,0,TRIM(INDIRECT("ｄａｔａ!$"&amp;BP$112&amp;"$"&amp;$B443))="",1,TRIM(INDIRECT("ｄａｔａ!$"&amp;BP$112&amp;"$"&amp;$B443))&lt;&gt;"",0)</f>
        <v>1</v>
      </c>
    </row>
    <row r="444" spans="1:68" x14ac:dyDescent="0.2">
      <c r="B444" s="80">
        <f>VLOOKUP($A441,$A$11:$B$110,2,FALSE)</f>
        <v>89</v>
      </c>
      <c r="C444" s="80" t="s">
        <v>2430</v>
      </c>
      <c r="D444" s="80" cm="1">
        <f t="array" aca="1" ref="D444" ca="1">IF(ISERROR(INDIRECT("ｄａｔａ!$"&amp;D$112&amp;"$"&amp;$B444)),1,0)</f>
        <v>0</v>
      </c>
      <c r="F444" s="80" cm="1">
        <f t="array" aca="1" ref="F444" ca="1">IF(ISERROR(INDIRECT("ｄａｔａ!$"&amp;F$112&amp;"$"&amp;$B444)),1,0)</f>
        <v>0</v>
      </c>
      <c r="G444" s="80" cm="1">
        <f t="array" aca="1" ref="G444" ca="1">IF(ISERROR(INDIRECT("ｄａｔａ!$"&amp;G$112&amp;"$"&amp;$B444)),1,0)</f>
        <v>0</v>
      </c>
      <c r="H444" s="80" cm="1">
        <f t="array" aca="1" ref="H444" ca="1">IF(ISERROR(INDIRECT("ｄａｔａ!$"&amp;H$112&amp;"$"&amp;$B444)),1,0)</f>
        <v>0</v>
      </c>
      <c r="I444" s="80" cm="1">
        <f t="array" aca="1" ref="I444" ca="1">IF(ISERROR(INDIRECT("ｄａｔａ!$"&amp;I$112&amp;"$"&amp;$B444)),1,0)</f>
        <v>0</v>
      </c>
      <c r="J444" s="80" cm="1">
        <f t="array" aca="1" ref="J444" ca="1">IF(ISERROR(INDIRECT("ｄａｔａ!$"&amp;J$112&amp;"$"&amp;$B444)),1,0)</f>
        <v>0</v>
      </c>
      <c r="K444" s="80" cm="1">
        <f t="array" aca="1" ref="K444" ca="1">IF(ISERROR(INDIRECT("ｄａｔａ!$"&amp;K$112&amp;"$"&amp;$B444)),1,0)</f>
        <v>0</v>
      </c>
      <c r="L444" s="80" cm="1">
        <f t="array" aca="1" ref="L444" ca="1">IF(ISERROR(INDIRECT("ｄａｔａ!$"&amp;L$112&amp;"$"&amp;$B444)),1,0)</f>
        <v>0</v>
      </c>
      <c r="M444" s="80" cm="1">
        <f t="array" aca="1" ref="M444" ca="1">IF(ISERROR(INDIRECT("ｄａｔａ!$"&amp;M$112&amp;"$"&amp;$B444)),1,0)</f>
        <v>0</v>
      </c>
      <c r="N444" s="80" cm="1">
        <f t="array" aca="1" ref="N444" ca="1">IF(ISERROR(INDIRECT("ｄａｔａ!$"&amp;N$112&amp;"$"&amp;$B444)),1,0)</f>
        <v>0</v>
      </c>
      <c r="O444" s="80" cm="1">
        <f t="array" aca="1" ref="O444" ca="1">IF(ISERROR(INDIRECT("ｄａｔａ!$"&amp;O$112&amp;"$"&amp;$B444)),1,0)</f>
        <v>0</v>
      </c>
      <c r="P444" s="80" cm="1">
        <f t="array" aca="1" ref="P444" ca="1">IF(ISERROR(INDIRECT("ｄａｔａ!$"&amp;P$112&amp;"$"&amp;$B444)),1,0)</f>
        <v>0</v>
      </c>
      <c r="Q444" s="80" cm="1">
        <f t="array" aca="1" ref="Q444" ca="1">IF(ISERROR(INDIRECT("ｄａｔａ!$"&amp;Q$112&amp;"$"&amp;$B444)),1,0)</f>
        <v>0</v>
      </c>
      <c r="R444" s="80" cm="1">
        <f t="array" aca="1" ref="R444" ca="1">IF(ISERROR(INDIRECT("ｄａｔａ!$"&amp;R$112&amp;"$"&amp;$B444)),1,0)</f>
        <v>0</v>
      </c>
      <c r="S444" s="80" cm="1">
        <f t="array" aca="1" ref="S444" ca="1">IF(ISERROR(INDIRECT("ｄａｔａ!$"&amp;S$112&amp;"$"&amp;$B444)),1,0)</f>
        <v>0</v>
      </c>
      <c r="T444" s="80" cm="1">
        <f t="array" aca="1" ref="T444" ca="1">IF(ISERROR(INDIRECT("ｄａｔａ!$"&amp;T$112&amp;"$"&amp;$B444)),1,0)</f>
        <v>0</v>
      </c>
      <c r="U444" s="80" cm="1">
        <f t="array" aca="1" ref="U444" ca="1">IF(ISERROR(INDIRECT("ｄａｔａ!$"&amp;U$112&amp;"$"&amp;$B444)),1,0)</f>
        <v>0</v>
      </c>
      <c r="V444" s="80" cm="1">
        <f t="array" aca="1" ref="V444" ca="1">IF(ISERROR(INDIRECT("ｄａｔａ!$"&amp;V$112&amp;"$"&amp;$B444)),1,0)</f>
        <v>0</v>
      </c>
      <c r="W444" s="80" cm="1">
        <f t="array" aca="1" ref="W444" ca="1">IF(ISERROR(INDIRECT("ｄａｔａ!$"&amp;W$112&amp;"$"&amp;$B444)),1,0)</f>
        <v>0</v>
      </c>
      <c r="X444" s="80">
        <f ca="1">IF(SUM($Y442:$AO442,$Y444:$AO444)&gt;0,1,0)</f>
        <v>0</v>
      </c>
      <c r="Y444" s="80" cm="1">
        <f t="array" aca="1" ref="Y444" ca="1">IF(ISERROR(INDIRECT("ｄａｔａ!$"&amp;Y$112&amp;"$"&amp;$B444)),1,0)</f>
        <v>0</v>
      </c>
      <c r="Z444" s="80" cm="1">
        <f t="array" aca="1" ref="Z444" ca="1">IF(ISERROR(INDIRECT("ｄａｔａ!$"&amp;Z$112&amp;"$"&amp;$B444)),1,0)</f>
        <v>0</v>
      </c>
      <c r="AA444" s="80" cm="1">
        <f t="array" aca="1" ref="AA444" ca="1">IF(ISERROR(INDIRECT("ｄａｔａ!$"&amp;AA$112&amp;"$"&amp;$B444)),1,0)</f>
        <v>0</v>
      </c>
      <c r="AB444" s="80" cm="1">
        <f t="array" aca="1" ref="AB444" ca="1">IF(ISERROR(INDIRECT("ｄａｔａ!$"&amp;AB$112&amp;"$"&amp;$B444)),1,0)</f>
        <v>0</v>
      </c>
      <c r="AC444" s="80" cm="1">
        <f t="array" aca="1" ref="AC444" ca="1">IF(ISERROR(INDIRECT("ｄａｔａ!$"&amp;AC$112&amp;"$"&amp;$B444)),1,0)</f>
        <v>0</v>
      </c>
      <c r="AD444" s="80" cm="1">
        <f t="array" aca="1" ref="AD444" ca="1">IF(ISERROR(INDIRECT("ｄａｔａ!$"&amp;AD$112&amp;"$"&amp;$B444)),1,0)</f>
        <v>0</v>
      </c>
      <c r="AE444" s="80" cm="1">
        <f t="array" aca="1" ref="AE444" ca="1">IF(ISERROR(INDIRECT("ｄａｔａ!$"&amp;AE$112&amp;"$"&amp;$B444)),1,0)</f>
        <v>0</v>
      </c>
      <c r="AF444" s="80" cm="1">
        <f t="array" aca="1" ref="AF444" ca="1">IF(ISERROR(INDIRECT("ｄａｔａ!$"&amp;AF$112&amp;"$"&amp;$B444)),1,0)</f>
        <v>0</v>
      </c>
      <c r="AG444" s="80" cm="1">
        <f t="array" aca="1" ref="AG444" ca="1">IF(ISERROR(INDIRECT("ｄａｔａ!$"&amp;AG$112&amp;"$"&amp;$B444)),1,0)</f>
        <v>0</v>
      </c>
      <c r="AH444" s="80" cm="1">
        <f t="array" aca="1" ref="AH444" ca="1">IF(ISERROR(INDIRECT("ｄａｔａ!$"&amp;AH$112&amp;"$"&amp;$B444)),1,0)</f>
        <v>0</v>
      </c>
      <c r="AI444" s="80" cm="1">
        <f t="array" aca="1" ref="AI444" ca="1">IF(ISERROR(INDIRECT("ｄａｔａ!$"&amp;AI$112&amp;"$"&amp;$B444)),1,0)</f>
        <v>0</v>
      </c>
      <c r="AJ444" s="80" cm="1">
        <f t="array" aca="1" ref="AJ444" ca="1">IF(ISERROR(INDIRECT("ｄａｔａ!$"&amp;AJ$112&amp;"$"&amp;$B444)),1,0)</f>
        <v>0</v>
      </c>
      <c r="AK444" s="80" cm="1">
        <f t="array" aca="1" ref="AK444" ca="1">IF(ISERROR(INDIRECT("ｄａｔａ!$"&amp;AK$112&amp;"$"&amp;$B444)),1,0)</f>
        <v>0</v>
      </c>
      <c r="AL444" s="80" cm="1">
        <f t="array" aca="1" ref="AL444" ca="1">IF(ISERROR(INDIRECT("ｄａｔａ!$"&amp;AL$112&amp;"$"&amp;$B444)),1,0)</f>
        <v>0</v>
      </c>
      <c r="AM444" s="80" cm="1">
        <f t="array" aca="1" ref="AM444" ca="1">IF(ISERROR(INDIRECT("ｄａｔａ!$"&amp;AM$112&amp;"$"&amp;$B444)),1,0)</f>
        <v>0</v>
      </c>
      <c r="AN444" s="80" cm="1">
        <f t="array" aca="1" ref="AN444" ca="1">IF(ISERROR(INDIRECT("ｄａｔａ!$"&amp;AN$112&amp;"$"&amp;$B444)),1,0)</f>
        <v>0</v>
      </c>
      <c r="AO444" s="80" cm="1">
        <f t="array" aca="1" ref="AO444" ca="1">IF(ISERROR(INDIRECT("ｄａｔａ!$"&amp;AO$112&amp;"$"&amp;$B444)),1,0)</f>
        <v>0</v>
      </c>
      <c r="AP444" s="80">
        <f ca="1">IF(SUM($AQ442:$AZ442,$AQ444:$AZ444)&gt;0,1,0)</f>
        <v>0</v>
      </c>
      <c r="AQ444" s="80" cm="1">
        <f t="array" aca="1" ref="AQ444" ca="1">IF(ISERROR(INDIRECT("ｄａｔａ!$"&amp;AQ$112&amp;"$"&amp;$B444)),1,0)</f>
        <v>0</v>
      </c>
      <c r="AR444" s="80" cm="1">
        <f t="array" aca="1" ref="AR444" ca="1">IF(ISERROR(INDIRECT("ｄａｔａ!$"&amp;AR$112&amp;"$"&amp;$B444)),1,0)</f>
        <v>0</v>
      </c>
      <c r="AS444" s="80" cm="1">
        <f t="array" aca="1" ref="AS444" ca="1">IF(ISERROR(INDIRECT("ｄａｔａ!$"&amp;AS$112&amp;"$"&amp;$B444)),1,0)</f>
        <v>0</v>
      </c>
      <c r="AT444" s="80" cm="1">
        <f t="array" aca="1" ref="AT444" ca="1">IF(ISERROR(INDIRECT("ｄａｔａ!$"&amp;AT$112&amp;"$"&amp;$B444)),1,0)</f>
        <v>0</v>
      </c>
      <c r="AU444" s="80" cm="1">
        <f t="array" aca="1" ref="AU444" ca="1">IF(ISERROR(INDIRECT("ｄａｔａ!$"&amp;AU$112&amp;"$"&amp;$B444)),1,0)</f>
        <v>0</v>
      </c>
      <c r="AV444" s="80" cm="1">
        <f t="array" aca="1" ref="AV444" ca="1">IF(ISERROR(INDIRECT("ｄａｔａ!$"&amp;AV$112&amp;"$"&amp;$B444)),1,0)</f>
        <v>0</v>
      </c>
      <c r="AW444" s="80" cm="1">
        <f t="array" aca="1" ref="AW444" ca="1">IF(ISERROR(INDIRECT("ｄａｔａ!$"&amp;AW$112&amp;"$"&amp;$B444)),1,0)</f>
        <v>0</v>
      </c>
      <c r="AX444" s="80" cm="1">
        <f t="array" aca="1" ref="AX444" ca="1">IF(ISERROR(INDIRECT("ｄａｔａ!$"&amp;AX$112&amp;"$"&amp;$B444)),1,0)</f>
        <v>0</v>
      </c>
      <c r="AY444" s="80" cm="1">
        <f t="array" aca="1" ref="AY444" ca="1">IF(ISERROR(INDIRECT("ｄａｔａ!$"&amp;AY$112&amp;"$"&amp;$B444)),1,0)</f>
        <v>0</v>
      </c>
      <c r="AZ444" s="80" cm="1">
        <f t="array" aca="1" ref="AZ444" ca="1">IF(ISERROR(INDIRECT("ｄａｔａ!$"&amp;AZ$112&amp;"$"&amp;$B444)),1,0)</f>
        <v>0</v>
      </c>
      <c r="BA444" s="80">
        <f ca="1">IF(SUM($BB442:$BP442,$BB444:$BP444)&gt;0,1,0)</f>
        <v>0</v>
      </c>
      <c r="BB444" s="80" cm="1">
        <f t="array" aca="1" ref="BB444" ca="1">IF(ISERROR(INDIRECT("ｄａｔａ!$"&amp;BB$112&amp;"$"&amp;$B444)),1,0)</f>
        <v>0</v>
      </c>
      <c r="BC444" s="80" cm="1">
        <f t="array" aca="1" ref="BC444" ca="1">IF(ISERROR(INDIRECT("ｄａｔａ!$"&amp;BC$112&amp;"$"&amp;$B444)),1,0)</f>
        <v>0</v>
      </c>
      <c r="BD444" s="80" cm="1">
        <f t="array" aca="1" ref="BD444" ca="1">IF(ISERROR(INDIRECT("ｄａｔａ!$"&amp;BD$112&amp;"$"&amp;$B444)),1,0)</f>
        <v>0</v>
      </c>
      <c r="BE444" s="80" cm="1">
        <f t="array" aca="1" ref="BE444" ca="1">IF(ISERROR(INDIRECT("ｄａｔａ!$"&amp;BE$112&amp;"$"&amp;$B444)),1,0)</f>
        <v>0</v>
      </c>
      <c r="BF444" s="80" cm="1">
        <f t="array" aca="1" ref="BF444" ca="1">IF(ISERROR(INDIRECT("ｄａｔａ!$"&amp;BF$112&amp;"$"&amp;$B444)),1,0)</f>
        <v>0</v>
      </c>
      <c r="BG444" s="80" cm="1">
        <f t="array" aca="1" ref="BG444" ca="1">IF(ISERROR(INDIRECT("ｄａｔａ!$"&amp;BG$112&amp;"$"&amp;$B444)),1,0)</f>
        <v>0</v>
      </c>
      <c r="BH444" s="80" cm="1">
        <f t="array" aca="1" ref="BH444" ca="1">IF(ISERROR(INDIRECT("ｄａｔａ!$"&amp;BH$112&amp;"$"&amp;$B444)),1,0)</f>
        <v>0</v>
      </c>
      <c r="BI444" s="80" cm="1">
        <f t="array" aca="1" ref="BI444" ca="1">IF(ISERROR(INDIRECT("ｄａｔａ!$"&amp;BI$112&amp;"$"&amp;$B444)),1,0)</f>
        <v>0</v>
      </c>
      <c r="BJ444" s="80" cm="1">
        <f t="array" aca="1" ref="BJ444" ca="1">IF(ISERROR(INDIRECT("ｄａｔａ!$"&amp;BJ$112&amp;"$"&amp;$B444)),1,0)</f>
        <v>0</v>
      </c>
      <c r="BK444" s="80" cm="1">
        <f t="array" aca="1" ref="BK444" ca="1">IF(ISERROR(INDIRECT("ｄａｔａ!$"&amp;BK$112&amp;"$"&amp;$B444)),1,0)</f>
        <v>0</v>
      </c>
      <c r="BL444" s="80" cm="1">
        <f t="array" aca="1" ref="BL444" ca="1">IF(ISERROR(INDIRECT("ｄａｔａ!$"&amp;BL$112&amp;"$"&amp;$B444)),1,0)</f>
        <v>0</v>
      </c>
      <c r="BM444" s="80" cm="1">
        <f t="array" aca="1" ref="BM444" ca="1">IF(ISERROR(INDIRECT("ｄａｔａ!$"&amp;BM$112&amp;"$"&amp;$B444)),1,0)</f>
        <v>0</v>
      </c>
      <c r="BN444" s="80" cm="1">
        <f t="array" aca="1" ref="BN444" ca="1">IF(ISERROR(INDIRECT("ｄａｔａ!$"&amp;BN$112&amp;"$"&amp;$B444)),1,0)</f>
        <v>0</v>
      </c>
      <c r="BO444" s="80" cm="1">
        <f t="array" aca="1" ref="BO444" ca="1">IF(ISERROR(INDIRECT("ｄａｔａ!$"&amp;BO$112&amp;"$"&amp;$B444)),1,0)</f>
        <v>0</v>
      </c>
      <c r="BP444" s="80" cm="1">
        <f t="array" aca="1" ref="BP444" ca="1">IF(ISERROR(INDIRECT("ｄａｔａ!$"&amp;BP$112&amp;"$"&amp;$B444)),1,0)</f>
        <v>0</v>
      </c>
    </row>
    <row r="445" spans="1:68" x14ac:dyDescent="0.2">
      <c r="A445" s="80" t="s">
        <v>2401</v>
      </c>
      <c r="B445" s="80">
        <f>VLOOKUP($A445,$A$11:$B$110,2,FALSE)</f>
        <v>90</v>
      </c>
      <c r="C445" s="80" t="s">
        <v>2435</v>
      </c>
      <c r="D445" s="80" cm="1">
        <f t="array" aca="1" ref="D445" ca="1">_xlfn.IFS(D446=1,0,D447=1,0,AND(INDIRECT("ｄａｔａ!$"&amp;D$112&amp;"$"&amp;$B445)&lt;=INDIRECT("kikan!$Q$11"),INDIRECT("ｄａｔａ!$"&amp;D$112&amp;"$"&amp;$B445)&gt;=INDIRECT("kikan!$K$11")),0,TRUE,1)</f>
        <v>0</v>
      </c>
      <c r="F445" s="80">
        <v>0</v>
      </c>
      <c r="G445" s="80">
        <v>0</v>
      </c>
      <c r="H445" s="80">
        <v>0</v>
      </c>
      <c r="I445" s="80" cm="1">
        <f t="array" aca="1" ref="I445" ca="1">_xlfn.IFS(I446=1,0,I447=1,0,INDIRECT("ｄａｔａ!$"&amp;I$112&amp;"$"&amp;$B445)&gt;=INDIRECT("kikan!$I$11"),0,TRUE,1)</f>
        <v>0</v>
      </c>
      <c r="J445" s="80" cm="1">
        <f t="array" aca="1" ref="J445" ca="1">_xlfn.IFS(D448=1,0,I445=1,0,J446=1,0,I447=1,0,J447=1,0,INDIRECT("ｄａｔａ!$"&amp;I$112&amp;"$"&amp;$B445)&gt;INDIRECT("kikan!$I$11"),0,INDIRECT("ｄａｔａ!$"&amp;J$112&amp;"$"&amp;$B445)&gt;=INDIRECT("ｄａｔａ!$"&amp;D$112&amp;"$"&amp;$B445),0,TRUE,1)</f>
        <v>0</v>
      </c>
      <c r="K445" s="80" cm="1">
        <f t="array" aca="1" ref="K445" ca="1">_xlfn.IFS(K446=1,0,K447=1,0,AND(INDIRECT("ｄａｔａ!$"&amp;K$112&amp;"$"&amp;$B446)&gt;0,INDIRECT("ｄａｔａ!$"&amp;K$112&amp;"$"&amp;$B446)&lt;10000),0,TRUE,1)</f>
        <v>0</v>
      </c>
      <c r="L445" s="80" cm="1">
        <f t="array" aca="1" ref="L445" ca="1">_xlfn.IFS(L446=1,0,L447=1,0,INDIRECT("ｄａｔａ!$"&amp;L$112&amp;"$"&amp;$B445)&lt;20000,1,TRUE,0)</f>
        <v>0</v>
      </c>
      <c r="M445" s="80">
        <v>0</v>
      </c>
      <c r="N445" s="80">
        <v>0</v>
      </c>
      <c r="O445" s="80" cm="1">
        <f t="array" aca="1" ref="O445" ca="1">_xlfn.IFS(O448=1,0,INDIRECT("ｄａｔａ!$"&amp;O$112&amp;"$"&amp;$B446)=4,1,TRUE,0)</f>
        <v>0</v>
      </c>
      <c r="P445" s="80" cm="1">
        <f t="array" aca="1" ref="P445" ca="1">_xlfn.IFS(P448=1,0,AND(INDIRECT("ｄａｔａ!$"&amp;P$112&amp;"$"&amp;$B446)&lt;=3,INDIRECT("ｄａｔａ!$"&amp;P$112&amp;"$"&amp;$B446)&gt;0),1,TRUE,0)</f>
        <v>0</v>
      </c>
      <c r="Q445" s="80" cm="1">
        <f t="array" aca="1" ref="Q445" ca="1">_xlfn.IFS(Q448=1,0,INDIRECT("ｄａｔａ!$"&amp;Q$112&amp;"$"&amp;$B445)=1,1,TRUE,0)</f>
        <v>0</v>
      </c>
      <c r="R445" s="80">
        <v>0</v>
      </c>
      <c r="S445" s="80">
        <v>0</v>
      </c>
      <c r="T445" s="80">
        <v>0</v>
      </c>
      <c r="U445" s="80">
        <v>0</v>
      </c>
      <c r="V445" s="80">
        <v>0</v>
      </c>
      <c r="W445" s="80">
        <v>0</v>
      </c>
      <c r="X445" s="80">
        <f ca="1">IF(AND(SUM($Y445:$AO445)=0,17-SUM($Y447:$AO447)&gt;1),1,0)</f>
        <v>0</v>
      </c>
      <c r="Y445" s="80" cm="1">
        <f t="array" aca="1" ref="Y445" ca="1">_xlfn.IFS(Y448=1,0,INDIRECT("ｄａｔａ!$"&amp;Y$112&amp;"$"&amp;$B445)=2,1,TRUE,0)</f>
        <v>0</v>
      </c>
      <c r="Z445" s="80" cm="1">
        <f t="array" aca="1" ref="Z445" ca="1">_xlfn.IFS(Z448=1,0,INDIRECT("ｄａｔａ!$"&amp;Z$112&amp;"$"&amp;$B445)=2,1,TRUE,0)</f>
        <v>0</v>
      </c>
      <c r="AA445" s="80" cm="1">
        <f t="array" aca="1" ref="AA445" ca="1">_xlfn.IFS(AA448=1,0,INDIRECT("ｄａｔａ!$"&amp;AA$112&amp;"$"&amp;$B445)=2,1,TRUE,0)</f>
        <v>0</v>
      </c>
      <c r="AB445" s="80" cm="1">
        <f t="array" aca="1" ref="AB445" ca="1">_xlfn.IFS(AB448=1,0,INDIRECT("ｄａｔａ!$"&amp;AB$112&amp;"$"&amp;$B445)=2,1,TRUE,0)</f>
        <v>0</v>
      </c>
      <c r="AC445" s="80" cm="1">
        <f t="array" aca="1" ref="AC445" ca="1">_xlfn.IFS(AC448=1,0,INDIRECT("ｄａｔａ!$"&amp;AC$112&amp;"$"&amp;$B445)=2,1,TRUE,0)</f>
        <v>0</v>
      </c>
      <c r="AD445" s="80" cm="1">
        <f t="array" aca="1" ref="AD445" ca="1">_xlfn.IFS(AD448=1,0,INDIRECT("ｄａｔａ!$"&amp;AD$112&amp;"$"&amp;$B445)=2,1,TRUE,0)</f>
        <v>0</v>
      </c>
      <c r="AE445" s="80" cm="1">
        <f t="array" aca="1" ref="AE445" ca="1">_xlfn.IFS(AE448=1,0,INDIRECT("ｄａｔａ!$"&amp;AE$112&amp;"$"&amp;$B445)=2,1,TRUE,0)</f>
        <v>0</v>
      </c>
      <c r="AF445" s="80" cm="1">
        <f t="array" aca="1" ref="AF445" ca="1">_xlfn.IFS(AF448=1,0,INDIRECT("ｄａｔａ!$"&amp;AF$112&amp;"$"&amp;$B445)=2,1,TRUE,0)</f>
        <v>0</v>
      </c>
      <c r="AG445" s="80" cm="1">
        <f t="array" aca="1" ref="AG445" ca="1">_xlfn.IFS(AG448=1,0,INDIRECT("ｄａｔａ!$"&amp;AG$112&amp;"$"&amp;$B445)=2,1,TRUE,0)</f>
        <v>0</v>
      </c>
      <c r="AH445" s="80" cm="1">
        <f t="array" aca="1" ref="AH445" ca="1">_xlfn.IFS(AH448=1,0,INDIRECT("ｄａｔａ!$"&amp;AH$112&amp;"$"&amp;$B445)=2,1,TRUE,0)</f>
        <v>0</v>
      </c>
      <c r="AI445" s="80" cm="1">
        <f t="array" aca="1" ref="AI445" ca="1">_xlfn.IFS(AI448=1,0,INDIRECT("ｄａｔａ!$"&amp;AI$112&amp;"$"&amp;$B445)=2,1,TRUE,0)</f>
        <v>0</v>
      </c>
      <c r="AJ445" s="80" cm="1">
        <f t="array" aca="1" ref="AJ445" ca="1">_xlfn.IFS(AJ448=1,0,INDIRECT("ｄａｔａ!$"&amp;AJ$112&amp;"$"&amp;$B445)=2,1,TRUE,0)</f>
        <v>0</v>
      </c>
      <c r="AK445" s="80" cm="1">
        <f t="array" aca="1" ref="AK445" ca="1">_xlfn.IFS(AK448=1,0,INDIRECT("ｄａｔａ!$"&amp;AK$112&amp;"$"&amp;$B445)=2,1,TRUE,0)</f>
        <v>0</v>
      </c>
      <c r="AL445" s="80" cm="1">
        <f t="array" aca="1" ref="AL445" ca="1">_xlfn.IFS(AL448=1,0,INDIRECT("ｄａｔａ!$"&amp;AL$112&amp;"$"&amp;$B445)=2,1,TRUE,0)</f>
        <v>0</v>
      </c>
      <c r="AM445" s="80" cm="1">
        <f t="array" aca="1" ref="AM445" ca="1">_xlfn.IFS(AM448=1,0,INDIRECT("ｄａｔａ!$"&amp;AM$112&amp;"$"&amp;$B445)=2,1,TRUE,0)</f>
        <v>0</v>
      </c>
      <c r="AN445" s="80" cm="1">
        <f t="array" aca="1" ref="AN445" ca="1">_xlfn.IFS(AN448=1,0,INDIRECT("ｄａｔａ!$"&amp;AN$112&amp;"$"&amp;$B445)=2,1,TRUE,0)</f>
        <v>0</v>
      </c>
      <c r="AO445" s="80" cm="1">
        <f t="array" aca="1" ref="AO445" ca="1">_xlfn.IFS(AO448=1,0,INDIRECT("ｄａｔａ!$"&amp;AO$112&amp;"$"&amp;$B445)=2,1,TRUE,0)</f>
        <v>0</v>
      </c>
      <c r="AP445" s="80">
        <f ca="1">IF(AND(SUM($AQ445:$AZ445)=0,10-SUM($AQ447:$AZ447)&gt;1),1,0)</f>
        <v>0</v>
      </c>
      <c r="AQ445" s="80" cm="1">
        <f t="array" aca="1" ref="AQ445" ca="1">_xlfn.IFS(AQ448=1,0,INDIRECT("ｄａｔａ!$"&amp;AQ$112&amp;"$"&amp;$B445)=2,1,TRUE,0)</f>
        <v>0</v>
      </c>
      <c r="AR445" s="80" cm="1">
        <f t="array" aca="1" ref="AR445" ca="1">_xlfn.IFS(AR448=1,0,INDIRECT("ｄａｔａ!$"&amp;AR$112&amp;"$"&amp;$B445)=2,1,TRUE,0)</f>
        <v>0</v>
      </c>
      <c r="AS445" s="80" cm="1">
        <f t="array" aca="1" ref="AS445" ca="1">_xlfn.IFS(AS448=1,0,INDIRECT("ｄａｔａ!$"&amp;AS$112&amp;"$"&amp;$B445)=2,1,TRUE,0)</f>
        <v>0</v>
      </c>
      <c r="AT445" s="80" cm="1">
        <f t="array" aca="1" ref="AT445" ca="1">_xlfn.IFS(AT448=1,0,INDIRECT("ｄａｔａ!$"&amp;AT$112&amp;"$"&amp;$B445)=2,1,TRUE,0)</f>
        <v>0</v>
      </c>
      <c r="AU445" s="80" cm="1">
        <f t="array" aca="1" ref="AU445" ca="1">_xlfn.IFS(AU448=1,0,INDIRECT("ｄａｔａ!$"&amp;AU$112&amp;"$"&amp;$B445)=2,1,TRUE,0)</f>
        <v>0</v>
      </c>
      <c r="AV445" s="80" cm="1">
        <f t="array" aca="1" ref="AV445" ca="1">_xlfn.IFS(AV448=1,0,INDIRECT("ｄａｔａ!$"&amp;AV$112&amp;"$"&amp;$B445)=2,1,TRUE,0)</f>
        <v>0</v>
      </c>
      <c r="AW445" s="80" cm="1">
        <f t="array" aca="1" ref="AW445" ca="1">_xlfn.IFS(AW448=1,0,INDIRECT("ｄａｔａ!$"&amp;AW$112&amp;"$"&amp;$B445)=2,1,TRUE,0)</f>
        <v>0</v>
      </c>
      <c r="AX445" s="80" cm="1">
        <f t="array" aca="1" ref="AX445" ca="1">_xlfn.IFS(AX448=1,0,INDIRECT("ｄａｔａ!$"&amp;AX$112&amp;"$"&amp;$B445)=2,1,TRUE,0)</f>
        <v>0</v>
      </c>
      <c r="AY445" s="80" cm="1">
        <f t="array" aca="1" ref="AY445" ca="1">_xlfn.IFS(AY448=1,0,INDIRECT("ｄａｔａ!$"&amp;AY$112&amp;"$"&amp;$B445)=2,1,TRUE,0)</f>
        <v>0</v>
      </c>
      <c r="AZ445" s="80" cm="1">
        <f t="array" aca="1" ref="AZ445" ca="1">_xlfn.IFS(AZ448=1,0,INDIRECT("ｄａｔａ!$"&amp;AZ$112&amp;"$"&amp;$B445)=2,1,TRUE,0)</f>
        <v>0</v>
      </c>
      <c r="BA445" s="80">
        <f ca="1">IF(AND(SUM($BB445:$BP445)=0,15-SUM($BB447:$BP447)&gt;1),1,0)</f>
        <v>0</v>
      </c>
      <c r="BB445" s="80" cm="1">
        <f t="array" aca="1" ref="BB445" ca="1">_xlfn.IFS(BB448=1,0,INDIRECT("ｄａｔａ!$"&amp;BB$112&amp;"$"&amp;$B445)=2,1,TRUE,0)</f>
        <v>0</v>
      </c>
      <c r="BC445" s="80" cm="1">
        <f t="array" aca="1" ref="BC445" ca="1">_xlfn.IFS(BC448=1,0,INDIRECT("ｄａｔａ!$"&amp;BC$112&amp;"$"&amp;$B445)=2,1,TRUE,0)</f>
        <v>0</v>
      </c>
      <c r="BD445" s="80" cm="1">
        <f t="array" aca="1" ref="BD445" ca="1">_xlfn.IFS(BD448=1,0,INDIRECT("ｄａｔａ!$"&amp;BD$112&amp;"$"&amp;$B445)=2,1,TRUE,0)</f>
        <v>0</v>
      </c>
      <c r="BE445" s="80" cm="1">
        <f t="array" aca="1" ref="BE445" ca="1">_xlfn.IFS(BE448=1,0,INDIRECT("ｄａｔａ!$"&amp;BE$112&amp;"$"&amp;$B445)=2,1,TRUE,0)</f>
        <v>0</v>
      </c>
      <c r="BF445" s="80" cm="1">
        <f t="array" aca="1" ref="BF445" ca="1">_xlfn.IFS(BF448=1,0,INDIRECT("ｄａｔａ!$"&amp;BF$112&amp;"$"&amp;$B445)=2,1,TRUE,0)</f>
        <v>0</v>
      </c>
      <c r="BG445" s="80" cm="1">
        <f t="array" aca="1" ref="BG445" ca="1">_xlfn.IFS(BG448=1,0,INDIRECT("ｄａｔａ!$"&amp;BG$112&amp;"$"&amp;$B445)=2,1,TRUE,0)</f>
        <v>0</v>
      </c>
      <c r="BH445" s="80" cm="1">
        <f t="array" aca="1" ref="BH445" ca="1">_xlfn.IFS(BH448=1,0,INDIRECT("ｄａｔａ!$"&amp;BH$112&amp;"$"&amp;$B445)=2,1,TRUE,0)</f>
        <v>0</v>
      </c>
      <c r="BI445" s="80" cm="1">
        <f t="array" aca="1" ref="BI445" ca="1">_xlfn.IFS(BI448=1,0,INDIRECT("ｄａｔａ!$"&amp;BI$112&amp;"$"&amp;$B445)=2,1,TRUE,0)</f>
        <v>0</v>
      </c>
      <c r="BJ445" s="80" cm="1">
        <f t="array" aca="1" ref="BJ445" ca="1">_xlfn.IFS(BJ448=1,0,INDIRECT("ｄａｔａ!$"&amp;BJ$112&amp;"$"&amp;$B445)=2,1,TRUE,0)</f>
        <v>0</v>
      </c>
      <c r="BK445" s="80" cm="1">
        <f t="array" aca="1" ref="BK445" ca="1">_xlfn.IFS(BK448=1,0,INDIRECT("ｄａｔａ!$"&amp;BK$112&amp;"$"&amp;$B445)=2,1,TRUE,0)</f>
        <v>0</v>
      </c>
      <c r="BL445" s="80" cm="1">
        <f t="array" aca="1" ref="BL445" ca="1">_xlfn.IFS(BL448=1,0,INDIRECT("ｄａｔａ!$"&amp;BL$112&amp;"$"&amp;$B445)=2,1,TRUE,0)</f>
        <v>0</v>
      </c>
      <c r="BM445" s="80" cm="1">
        <f t="array" aca="1" ref="BM445" ca="1">_xlfn.IFS(BM448=1,0,INDIRECT("ｄａｔａ!$"&amp;BM$112&amp;"$"&amp;$B445)=2,1,TRUE,0)</f>
        <v>0</v>
      </c>
      <c r="BN445" s="80" cm="1">
        <f t="array" aca="1" ref="BN445" ca="1">_xlfn.IFS(BN448=1,0,INDIRECT("ｄａｔａ!$"&amp;BN$112&amp;"$"&amp;$B445)=2,1,TRUE,0)</f>
        <v>0</v>
      </c>
      <c r="BO445" s="80" cm="1">
        <f t="array" aca="1" ref="BO445" ca="1">_xlfn.IFS(BO448=1,0,INDIRECT("ｄａｔａ!$"&amp;BO$112&amp;"$"&amp;$B445)=2,1,TRUE,0)</f>
        <v>0</v>
      </c>
      <c r="BP445" s="80" cm="1">
        <f t="array" aca="1" ref="BP445" ca="1">_xlfn.IFS(BP448=1,0,INDIRECT("ｄａｔａ!$"&amp;BP$112&amp;"$"&amp;$B445)=2,1,TRUE,0)</f>
        <v>0</v>
      </c>
    </row>
    <row r="446" spans="1:68" x14ac:dyDescent="0.2">
      <c r="B446" s="80">
        <f>VLOOKUP($A445,$A$11:$B$110,2,FALSE)</f>
        <v>90</v>
      </c>
      <c r="C446" s="80" t="s">
        <v>2437</v>
      </c>
      <c r="D446" s="80" cm="1">
        <f t="array" aca="1" ref="D446" ca="1">_xlfn.IFS(D447=1,0,AND(ISNUMBER(INDIRECT("ｄａｔａ!$"&amp;D$112&amp;"$"&amp;$B446)),INDIRECT("ｄａｔａ!$"&amp;D$112&amp;"$"&amp;$B446)&lt;=12,INDIRECT("ｄａｔａ!$"&amp;D$112&amp;"$"&amp;$B446)&gt;=1),0,TRUE,1)</f>
        <v>1</v>
      </c>
      <c r="F446" s="80">
        <v>0</v>
      </c>
      <c r="G446" s="80">
        <v>0</v>
      </c>
      <c r="H446" s="80">
        <v>0</v>
      </c>
      <c r="I446" s="80" cm="1">
        <f t="array" aca="1" ref="I446" ca="1">_xlfn.IFS(I447=1,0,AND(ISNUMBER(INDIRECT("ｄａｔａ!$"&amp;I$112&amp;"$"&amp;$B446)),LEN(INDIRECT("ｄａｔａ!$"&amp;I$112&amp;"$"&amp;$B446))=4),0,TRUE,1)</f>
        <v>0</v>
      </c>
      <c r="J446" s="80" cm="1">
        <f t="array" aca="1" ref="J446" ca="1">_xlfn.IFS(J447=1,0,AND(ISNUMBER(INDIRECT("ｄａｔａ!$"&amp;J$112&amp;"$"&amp;$B446)),INDIRECT("ｄａｔａ!$"&amp;J$112&amp;"$"&amp;$B446)&lt;=12,INDIRECT("ｄａｔａ!$"&amp;J$112&amp;"$"&amp;$B446)&gt;=1),0,TRUE,1)</f>
        <v>0</v>
      </c>
      <c r="K446" s="80" cm="1">
        <f t="array" aca="1" ref="K446" ca="1">_xlfn.IFS(K447=1,0,ISNUMBER(INDIRECT("ｄａｔａ!$"&amp;K$112&amp;"$"&amp;$B446)),0,TRUE,1)</f>
        <v>0</v>
      </c>
      <c r="L446" s="80" cm="1">
        <f t="array" aca="1" ref="L446" ca="1">_xlfn.IFS(L447=1,0,AND(ISNUMBER(INDIRECT("ｄａｔａ!$"&amp;L$112&amp;"$"&amp;$B446)),INDIRECT("ｄａｔａ!$"&amp;L$112&amp;"$"&amp;$B446)&gt;0),0,TRUE,1)</f>
        <v>0</v>
      </c>
      <c r="M446" s="80" cm="1">
        <f t="array" aca="1" ref="M446" ca="1">_xlfn.IFS(M447=1,0,AND(INDIRECT("ｄａｔａ!$"&amp;M$112&amp;"$"&amp;$B446)&lt;=5,INDIRECT("ｄａｔａ!$"&amp;M$112&amp;"$"&amp;$B446)&gt;0),0,TRUE,1)</f>
        <v>0</v>
      </c>
      <c r="N446" s="80" cm="1">
        <f t="array" aca="1" ref="N446" ca="1">_xlfn.IFS(N447=1,0,AND(INDIRECT("ｄａｔａ!$"&amp;N$112&amp;"$"&amp;$B446)&lt;=2,INDIRECT("ｄａｔａ!$"&amp;N$112&amp;"$"&amp;$B446)&gt;0),0,TRUE,1)</f>
        <v>0</v>
      </c>
      <c r="O446" s="80" cm="1">
        <f t="array" aca="1" ref="O446" ca="1">_xlfn.IFS(O447=1,0,AND(INDIRECT("ｄａｔａ!$"&amp;O$112&amp;"$"&amp;$B446)&lt;=4,INDIRECT("ｄａｔａ!$"&amp;O$112&amp;"$"&amp;$B446)&gt;0),0,TRUE,1)</f>
        <v>0</v>
      </c>
      <c r="P446" s="80" cm="1">
        <f t="array" aca="1" ref="P446" ca="1">_xlfn.IFS(P447=1,0,AND(INDIRECT("ｄａｔａ!$"&amp;P$112&amp;"$"&amp;$B446)&lt;=3,INDIRECT("ｄａｔａ!$"&amp;P$112&amp;"$"&amp;$B446)&gt;0),0,TRUE,1)</f>
        <v>0</v>
      </c>
      <c r="Q446" s="80" cm="1">
        <f t="array" aca="1" ref="Q446" ca="1">_xlfn.IFS(Q447=1,0,AND(INDIRECT("ｄａｔａ!$"&amp;Q$112&amp;"$"&amp;$B446)&lt;=2,INDIRECT("ｄａｔａ!$"&amp;Q$112&amp;"$"&amp;$B446)&gt;0),0,TRUE,1)</f>
        <v>0</v>
      </c>
      <c r="R446" s="80" cm="1">
        <f t="array" aca="1" ref="R446" ca="1">_xlfn.IFS(R447=1,0,AND(INDIRECT("ｄａｔａ!$"&amp;R$112&amp;"$"&amp;$B446)&lt;=10,INDIRECT("ｄａｔａ!$"&amp;R$112&amp;"$"&amp;$B446)&gt;0),0,TRUE,1)</f>
        <v>0</v>
      </c>
      <c r="S446" s="80" cm="1">
        <f t="array" aca="1" ref="S446" ca="1">_xlfn.IFS(S447=1,0,AND(INDIRECT("ｄａｔａ!$"&amp;S$112&amp;"$"&amp;$B446)&lt;=5,INDIRECT("ｄａｔａ!$"&amp;S$112&amp;"$"&amp;$B446)&gt;0),0,TRUE,1)</f>
        <v>0</v>
      </c>
      <c r="T446" s="80" cm="1">
        <f t="array" aca="1" ref="T446" ca="1">_xlfn.IFS(T447=1,0,AND(INDIRECT("ｄａｔａ!$"&amp;T$112&amp;"$"&amp;$B446)&lt;=9,INDIRECT("ｄａｔａ!$"&amp;T$112&amp;"$"&amp;$B446)&gt;0),0,TRUE,1)</f>
        <v>0</v>
      </c>
      <c r="U446" s="80" cm="1">
        <f t="array" aca="1" ref="U446" ca="1">_xlfn.IFS(U447=1,0,ISNUMBER(INDIRECT("ｄａｔａ!$"&amp;U$112&amp;"$"&amp;$B446)),0,TRUE,1)</f>
        <v>0</v>
      </c>
      <c r="V446" s="80" cm="1">
        <f t="array" aca="1" ref="V446" ca="1">_xlfn.IFS(V447=1,0,AND(INDIRECT("ｄａｔａ!$"&amp;V$112&amp;"$"&amp;$B446)&lt;=4,INDIRECT("ｄａｔａ!$"&amp;V$112&amp;"$"&amp;$B446)&gt;0),0,TRUE,1)</f>
        <v>0</v>
      </c>
      <c r="W446" s="80" cm="1">
        <f t="array" aca="1" ref="W446" ca="1">_xlfn.IFS(W447=1,0,AND(INDIRECT("ｄａｔａ!$"&amp;W$112&amp;"$"&amp;$B446)&lt;=2,INDIRECT("ｄａｔａ!$"&amp;W$112&amp;"$"&amp;$B446)&gt;0),0,TRUE,1)</f>
        <v>0</v>
      </c>
      <c r="X446" s="80">
        <f ca="1">IF(SUM($Y445:$AO445)&gt;1,1,0)</f>
        <v>0</v>
      </c>
      <c r="Y446" s="80" cm="1">
        <f t="array" aca="1" ref="Y446" ca="1">_xlfn.IFS(Y448=1,0,Y447=1,0,AND(INDIRECT("ｄａｔａ!$"&amp;Y$112&amp;"$"&amp;$B446)&lt;=2,INDIRECT("ｄａｔａ!$"&amp;Y$112&amp;"$"&amp;$B446)&gt;0),0,TRUE,1)</f>
        <v>0</v>
      </c>
      <c r="Z446" s="80" cm="1">
        <f t="array" aca="1" ref="Z446" ca="1">_xlfn.IFS(Z448=1,0,Z447=1,0,AND(INDIRECT("ｄａｔａ!$"&amp;Z$112&amp;"$"&amp;$B446)&lt;=2,INDIRECT("ｄａｔａ!$"&amp;Z$112&amp;"$"&amp;$B446)&gt;0),0,TRUE,1)</f>
        <v>0</v>
      </c>
      <c r="AA446" s="80" cm="1">
        <f t="array" aca="1" ref="AA446" ca="1">_xlfn.IFS(AA448=1,0,AA447=1,0,AND(INDIRECT("ｄａｔａ!$"&amp;AA$112&amp;"$"&amp;$B446)&lt;=2,INDIRECT("ｄａｔａ!$"&amp;AA$112&amp;"$"&amp;$B446)&gt;0),0,TRUE,1)</f>
        <v>0</v>
      </c>
      <c r="AB446" s="80" cm="1">
        <f t="array" aca="1" ref="AB446" ca="1">_xlfn.IFS(AB448=1,0,AB447=1,0,AND(INDIRECT("ｄａｔａ!$"&amp;AB$112&amp;"$"&amp;$B446)&lt;=2,INDIRECT("ｄａｔａ!$"&amp;AB$112&amp;"$"&amp;$B446)&gt;0),0,TRUE,1)</f>
        <v>0</v>
      </c>
      <c r="AC446" s="80" cm="1">
        <f t="array" aca="1" ref="AC446" ca="1">_xlfn.IFS(AC448=1,0,AC447=1,0,AND(INDIRECT("ｄａｔａ!$"&amp;AC$112&amp;"$"&amp;$B446)&lt;=2,INDIRECT("ｄａｔａ!$"&amp;AC$112&amp;"$"&amp;$B446)&gt;0),0,TRUE,1)</f>
        <v>0</v>
      </c>
      <c r="AD446" s="80" cm="1">
        <f t="array" aca="1" ref="AD446" ca="1">_xlfn.IFS(AD448=1,0,AD447=1,0,AND(INDIRECT("ｄａｔａ!$"&amp;AD$112&amp;"$"&amp;$B446)&lt;=2,INDIRECT("ｄａｔａ!$"&amp;AD$112&amp;"$"&amp;$B446)&gt;0),0,TRUE,1)</f>
        <v>0</v>
      </c>
      <c r="AE446" s="80" cm="1">
        <f t="array" aca="1" ref="AE446" ca="1">_xlfn.IFS(AE448=1,0,AE447=1,0,AND(INDIRECT("ｄａｔａ!$"&amp;AE$112&amp;"$"&amp;$B446)&lt;=2,INDIRECT("ｄａｔａ!$"&amp;AE$112&amp;"$"&amp;$B446)&gt;0),0,TRUE,1)</f>
        <v>0</v>
      </c>
      <c r="AF446" s="80" cm="1">
        <f t="array" aca="1" ref="AF446" ca="1">_xlfn.IFS(AF448=1,0,AF447=1,0,AND(INDIRECT("ｄａｔａ!$"&amp;AF$112&amp;"$"&amp;$B446)&lt;=2,INDIRECT("ｄａｔａ!$"&amp;AF$112&amp;"$"&amp;$B446)&gt;0),0,TRUE,1)</f>
        <v>0</v>
      </c>
      <c r="AG446" s="80" cm="1">
        <f t="array" aca="1" ref="AG446" ca="1">_xlfn.IFS(AG448=1,0,AG447=1,0,AND(INDIRECT("ｄａｔａ!$"&amp;AG$112&amp;"$"&amp;$B446)&lt;=2,INDIRECT("ｄａｔａ!$"&amp;AG$112&amp;"$"&amp;$B446)&gt;0),0,TRUE,1)</f>
        <v>0</v>
      </c>
      <c r="AH446" s="80" cm="1">
        <f t="array" aca="1" ref="AH446" ca="1">_xlfn.IFS(AH448=1,0,AH447=1,0,AND(INDIRECT("ｄａｔａ!$"&amp;AH$112&amp;"$"&amp;$B446)&lt;=2,INDIRECT("ｄａｔａ!$"&amp;AH$112&amp;"$"&amp;$B446)&gt;0),0,TRUE,1)</f>
        <v>0</v>
      </c>
      <c r="AI446" s="80" cm="1">
        <f t="array" aca="1" ref="AI446" ca="1">_xlfn.IFS(AI448=1,0,AI447=1,0,AND(INDIRECT("ｄａｔａ!$"&amp;AI$112&amp;"$"&amp;$B446)&lt;=2,INDIRECT("ｄａｔａ!$"&amp;AI$112&amp;"$"&amp;$B446)&gt;0),0,TRUE,1)</f>
        <v>0</v>
      </c>
      <c r="AJ446" s="80" cm="1">
        <f t="array" aca="1" ref="AJ446" ca="1">_xlfn.IFS(AJ448=1,0,AJ447=1,0,AND(INDIRECT("ｄａｔａ!$"&amp;AJ$112&amp;"$"&amp;$B446)&lt;=2,INDIRECT("ｄａｔａ!$"&amp;AJ$112&amp;"$"&amp;$B446)&gt;0),0,TRUE,1)</f>
        <v>0</v>
      </c>
      <c r="AK446" s="80" cm="1">
        <f t="array" aca="1" ref="AK446" ca="1">_xlfn.IFS(AK448=1,0,AK447=1,0,AND(INDIRECT("ｄａｔａ!$"&amp;AK$112&amp;"$"&amp;$B446)&lt;=2,INDIRECT("ｄａｔａ!$"&amp;AK$112&amp;"$"&amp;$B446)&gt;0),0,TRUE,1)</f>
        <v>0</v>
      </c>
      <c r="AL446" s="80" cm="1">
        <f t="array" aca="1" ref="AL446" ca="1">_xlfn.IFS(AL448=1,0,AL447=1,0,AND(INDIRECT("ｄａｔａ!$"&amp;AL$112&amp;"$"&amp;$B446)&lt;=2,INDIRECT("ｄａｔａ!$"&amp;AL$112&amp;"$"&amp;$B446)&gt;0),0,TRUE,1)</f>
        <v>0</v>
      </c>
      <c r="AM446" s="80" cm="1">
        <f t="array" aca="1" ref="AM446" ca="1">_xlfn.IFS(AM448=1,0,AM447=1,0,AND(INDIRECT("ｄａｔａ!$"&amp;AM$112&amp;"$"&amp;$B446)&lt;=2,INDIRECT("ｄａｔａ!$"&amp;AM$112&amp;"$"&amp;$B446)&gt;0),0,TRUE,1)</f>
        <v>0</v>
      </c>
      <c r="AN446" s="80" cm="1">
        <f t="array" aca="1" ref="AN446" ca="1">_xlfn.IFS(AN448=1,0,AN447=1,0,AND(INDIRECT("ｄａｔａ!$"&amp;AN$112&amp;"$"&amp;$B446)&lt;=2,INDIRECT("ｄａｔａ!$"&amp;AN$112&amp;"$"&amp;$B446)&gt;0),0,TRUE,1)</f>
        <v>0</v>
      </c>
      <c r="AO446" s="80" cm="1">
        <f t="array" aca="1" ref="AO446" ca="1">_xlfn.IFS(AO448=1,0,AO447=1,0,AND(INDIRECT("ｄａｔａ!$"&amp;AO$112&amp;"$"&amp;$B446)&lt;=2,INDIRECT("ｄａｔａ!$"&amp;AO$112&amp;"$"&amp;$B446)&gt;0),0,TRUE,1)</f>
        <v>0</v>
      </c>
      <c r="AP446" s="80">
        <f ca="1">IF(SUM($AQ445:$AZ445)&gt;1,1,0)</f>
        <v>0</v>
      </c>
      <c r="AQ446" s="80" cm="1">
        <f t="array" aca="1" ref="AQ446" ca="1">_xlfn.IFS(AQ448=1,0,AQ447=1,0,AND(INDIRECT("ｄａｔａ!$"&amp;AQ$112&amp;"$"&amp;$B446)&lt;=2,INDIRECT("ｄａｔａ!$"&amp;AQ$112&amp;"$"&amp;$B446)&gt;0),0,TRUE,1)</f>
        <v>0</v>
      </c>
      <c r="AR446" s="80" cm="1">
        <f t="array" aca="1" ref="AR446" ca="1">_xlfn.IFS(AR448=1,0,AR447=1,0,AND(INDIRECT("ｄａｔａ!$"&amp;AR$112&amp;"$"&amp;$B446)&lt;=2,INDIRECT("ｄａｔａ!$"&amp;AR$112&amp;"$"&amp;$B446)&gt;0),0,TRUE,1)</f>
        <v>0</v>
      </c>
      <c r="AS446" s="80" cm="1">
        <f t="array" aca="1" ref="AS446" ca="1">_xlfn.IFS(AS448=1,0,AS447=1,0,AND(INDIRECT("ｄａｔａ!$"&amp;AS$112&amp;"$"&amp;$B446)&lt;=2,INDIRECT("ｄａｔａ!$"&amp;AS$112&amp;"$"&amp;$B446)&gt;0),0,TRUE,1)</f>
        <v>0</v>
      </c>
      <c r="AT446" s="80" cm="1">
        <f t="array" aca="1" ref="AT446" ca="1">_xlfn.IFS(AT448=1,0,AT447=1,0,AND(INDIRECT("ｄａｔａ!$"&amp;AT$112&amp;"$"&amp;$B446)&lt;=2,INDIRECT("ｄａｔａ!$"&amp;AT$112&amp;"$"&amp;$B446)&gt;0),0,TRUE,1)</f>
        <v>0</v>
      </c>
      <c r="AU446" s="80" cm="1">
        <f t="array" aca="1" ref="AU446" ca="1">_xlfn.IFS(AU448=1,0,AU447=1,0,AND(INDIRECT("ｄａｔａ!$"&amp;AU$112&amp;"$"&amp;$B446)&lt;=2,INDIRECT("ｄａｔａ!$"&amp;AU$112&amp;"$"&amp;$B446)&gt;0),0,TRUE,1)</f>
        <v>0</v>
      </c>
      <c r="AV446" s="80" cm="1">
        <f t="array" aca="1" ref="AV446" ca="1">_xlfn.IFS(AV448=1,0,AV447=1,0,AND(INDIRECT("ｄａｔａ!$"&amp;AV$112&amp;"$"&amp;$B446)&lt;=2,INDIRECT("ｄａｔａ!$"&amp;AV$112&amp;"$"&amp;$B446)&gt;0),0,TRUE,1)</f>
        <v>0</v>
      </c>
      <c r="AW446" s="80" cm="1">
        <f t="array" aca="1" ref="AW446" ca="1">_xlfn.IFS(AW448=1,0,AW447=1,0,AND(INDIRECT("ｄａｔａ!$"&amp;AW$112&amp;"$"&amp;$B446)&lt;=2,INDIRECT("ｄａｔａ!$"&amp;AW$112&amp;"$"&amp;$B446)&gt;0),0,TRUE,1)</f>
        <v>0</v>
      </c>
      <c r="AX446" s="80" cm="1">
        <f t="array" aca="1" ref="AX446" ca="1">_xlfn.IFS(AX448=1,0,AX447=1,0,AND(INDIRECT("ｄａｔａ!$"&amp;AX$112&amp;"$"&amp;$B446)&lt;=2,INDIRECT("ｄａｔａ!$"&amp;AX$112&amp;"$"&amp;$B446)&gt;0),0,TRUE,1)</f>
        <v>0</v>
      </c>
      <c r="AY446" s="80" cm="1">
        <f t="array" aca="1" ref="AY446" ca="1">_xlfn.IFS(AY448=1,0,AY447=1,0,AND(INDIRECT("ｄａｔａ!$"&amp;AY$112&amp;"$"&amp;$B446)&lt;=2,INDIRECT("ｄａｔａ!$"&amp;AY$112&amp;"$"&amp;$B446)&gt;0),0,TRUE,1)</f>
        <v>0</v>
      </c>
      <c r="AZ446" s="80" cm="1">
        <f t="array" aca="1" ref="AZ446" ca="1">_xlfn.IFS(AZ448=1,0,AZ447=1,0,AND(INDIRECT("ｄａｔａ!$"&amp;AZ$112&amp;"$"&amp;$B446)&lt;=2,INDIRECT("ｄａｔａ!$"&amp;AZ$112&amp;"$"&amp;$B446)&gt;0),0,TRUE,1)</f>
        <v>0</v>
      </c>
      <c r="BA446" s="80">
        <f ca="1">IF(SUM($BB445:$BP445)&gt;1,1,0)</f>
        <v>0</v>
      </c>
      <c r="BB446" s="80" cm="1">
        <f t="array" aca="1" ref="BB446" ca="1">_xlfn.IFS(BB448=1,0,BB447=1,0,AND(INDIRECT("ｄａｔａ!$"&amp;BB$112&amp;"$"&amp;$B446)&lt;=2,INDIRECT("ｄａｔａ!$"&amp;BB$112&amp;"$"&amp;$B446)&gt;0),0,TRUE,1)</f>
        <v>0</v>
      </c>
      <c r="BC446" s="80" cm="1">
        <f t="array" aca="1" ref="BC446" ca="1">_xlfn.IFS(BC448=1,0,BC447=1,0,AND(INDIRECT("ｄａｔａ!$"&amp;BC$112&amp;"$"&amp;$B446)&lt;=2,INDIRECT("ｄａｔａ!$"&amp;BC$112&amp;"$"&amp;$B446)&gt;0),0,TRUE,1)</f>
        <v>0</v>
      </c>
      <c r="BD446" s="80" cm="1">
        <f t="array" aca="1" ref="BD446" ca="1">_xlfn.IFS(BD448=1,0,BD447=1,0,AND(INDIRECT("ｄａｔａ!$"&amp;BD$112&amp;"$"&amp;$B446)&lt;=2,INDIRECT("ｄａｔａ!$"&amp;BD$112&amp;"$"&amp;$B446)&gt;0),0,TRUE,1)</f>
        <v>0</v>
      </c>
      <c r="BE446" s="80" cm="1">
        <f t="array" aca="1" ref="BE446" ca="1">_xlfn.IFS(BE448=1,0,BE447=1,0,AND(INDIRECT("ｄａｔａ!$"&amp;BE$112&amp;"$"&amp;$B446)&lt;=2,INDIRECT("ｄａｔａ!$"&amp;BE$112&amp;"$"&amp;$B446)&gt;0),0,TRUE,1)</f>
        <v>0</v>
      </c>
      <c r="BF446" s="80" cm="1">
        <f t="array" aca="1" ref="BF446" ca="1">_xlfn.IFS(BF448=1,0,BF447=1,0,AND(INDIRECT("ｄａｔａ!$"&amp;BF$112&amp;"$"&amp;$B446)&lt;=2,INDIRECT("ｄａｔａ!$"&amp;BF$112&amp;"$"&amp;$B446)&gt;0),0,TRUE,1)</f>
        <v>0</v>
      </c>
      <c r="BG446" s="80" cm="1">
        <f t="array" aca="1" ref="BG446" ca="1">_xlfn.IFS(BG448=1,0,BG447=1,0,AND(INDIRECT("ｄａｔａ!$"&amp;BG$112&amp;"$"&amp;$B446)&lt;=2,INDIRECT("ｄａｔａ!$"&amp;BG$112&amp;"$"&amp;$B446)&gt;0),0,TRUE,1)</f>
        <v>0</v>
      </c>
      <c r="BH446" s="80" cm="1">
        <f t="array" aca="1" ref="BH446" ca="1">_xlfn.IFS(BH448=1,0,BH447=1,0,AND(INDIRECT("ｄａｔａ!$"&amp;BH$112&amp;"$"&amp;$B446)&lt;=2,INDIRECT("ｄａｔａ!$"&amp;BH$112&amp;"$"&amp;$B446)&gt;0),0,TRUE,1)</f>
        <v>0</v>
      </c>
      <c r="BI446" s="80" cm="1">
        <f t="array" aca="1" ref="BI446" ca="1">_xlfn.IFS(BI448=1,0,BI447=1,0,AND(INDIRECT("ｄａｔａ!$"&amp;BI$112&amp;"$"&amp;$B446)&lt;=2,INDIRECT("ｄａｔａ!$"&amp;BI$112&amp;"$"&amp;$B446)&gt;0),0,TRUE,1)</f>
        <v>0</v>
      </c>
      <c r="BJ446" s="80" cm="1">
        <f t="array" aca="1" ref="BJ446" ca="1">_xlfn.IFS(BJ448=1,0,BJ447=1,0,AND(INDIRECT("ｄａｔａ!$"&amp;BJ$112&amp;"$"&amp;$B446)&lt;=2,INDIRECT("ｄａｔａ!$"&amp;BJ$112&amp;"$"&amp;$B446)&gt;0),0,TRUE,1)</f>
        <v>0</v>
      </c>
      <c r="BK446" s="80" cm="1">
        <f t="array" aca="1" ref="BK446" ca="1">_xlfn.IFS(BK448=1,0,BK447=1,0,AND(INDIRECT("ｄａｔａ!$"&amp;BK$112&amp;"$"&amp;$B446)&lt;=2,INDIRECT("ｄａｔａ!$"&amp;BK$112&amp;"$"&amp;$B446)&gt;0),0,TRUE,1)</f>
        <v>0</v>
      </c>
      <c r="BL446" s="80" cm="1">
        <f t="array" aca="1" ref="BL446" ca="1">_xlfn.IFS(BL448=1,0,BL447=1,0,AND(INDIRECT("ｄａｔａ!$"&amp;BL$112&amp;"$"&amp;$B446)&lt;=2,INDIRECT("ｄａｔａ!$"&amp;BL$112&amp;"$"&amp;$B446)&gt;0),0,TRUE,1)</f>
        <v>0</v>
      </c>
      <c r="BM446" s="80" cm="1">
        <f t="array" aca="1" ref="BM446" ca="1">_xlfn.IFS(BM448=1,0,BM447=1,0,AND(INDIRECT("ｄａｔａ!$"&amp;BM$112&amp;"$"&amp;$B446)&lt;=2,INDIRECT("ｄａｔａ!$"&amp;BM$112&amp;"$"&amp;$B446)&gt;0),0,TRUE,1)</f>
        <v>0</v>
      </c>
      <c r="BN446" s="80" cm="1">
        <f t="array" aca="1" ref="BN446" ca="1">_xlfn.IFS(BN448=1,0,BN447=1,0,AND(INDIRECT("ｄａｔａ!$"&amp;BN$112&amp;"$"&amp;$B446)&lt;=2,INDIRECT("ｄａｔａ!$"&amp;BN$112&amp;"$"&amp;$B446)&gt;0),0,TRUE,1)</f>
        <v>0</v>
      </c>
      <c r="BO446" s="80" cm="1">
        <f t="array" aca="1" ref="BO446" ca="1">_xlfn.IFS(BO448=1,0,BO447=1,0,AND(INDIRECT("ｄａｔａ!$"&amp;BO$112&amp;"$"&amp;$B446)&lt;=2,INDIRECT("ｄａｔａ!$"&amp;BO$112&amp;"$"&amp;$B446)&gt;0),0,TRUE,1)</f>
        <v>0</v>
      </c>
      <c r="BP446" s="80" cm="1">
        <f t="array" aca="1" ref="BP446" ca="1">_xlfn.IFS(BP448=1,0,BP447=1,0,AND(INDIRECT("ｄａｔａ!$"&amp;BP$112&amp;"$"&amp;$B446)&lt;=2,INDIRECT("ｄａｔａ!$"&amp;BP$112&amp;"$"&amp;$B446)&gt;0),0,TRUE,1)</f>
        <v>0</v>
      </c>
    </row>
    <row r="447" spans="1:68" x14ac:dyDescent="0.2">
      <c r="B447" s="80">
        <f>VLOOKUP($A445,$A$11:$B$110,2,FALSE)</f>
        <v>90</v>
      </c>
      <c r="C447" s="80" t="s">
        <v>2425</v>
      </c>
      <c r="D447" s="80" cm="1">
        <f t="array" aca="1" ref="D447" ca="1">_xlfn.IFS(D448=1,0,TRIM(INDIRECT("ｄａｔａ!$"&amp;D$112&amp;"$"&amp;$B447))="",1,TRIM(INDIRECT("ｄａｔａ!$"&amp;D$112&amp;"$"&amp;$B447))&lt;&gt;"",0)</f>
        <v>0</v>
      </c>
      <c r="F447" s="80" cm="1">
        <f t="array" aca="1" ref="F447" ca="1">_xlfn.IFS(F448=1,0,TRIM(INDIRECT("ｄａｔａ!$"&amp;F$112&amp;"$"&amp;$B447))="",1,TRIM(INDIRECT("ｄａｔａ!$"&amp;F$112&amp;"$"&amp;$B447))&lt;&gt;"",0)</f>
        <v>1</v>
      </c>
      <c r="G447" s="80" cm="1">
        <f t="array" aca="1" ref="G447" ca="1">_xlfn.IFS(G448=1,0,TRIM(INDIRECT("ｄａｔａ!$"&amp;G$112&amp;"$"&amp;$B447))="",1,TRIM(INDIRECT("ｄａｔａ!$"&amp;G$112&amp;"$"&amp;$B447))&lt;&gt;"",0)</f>
        <v>1</v>
      </c>
      <c r="H447" s="80" cm="1">
        <f t="array" aca="1" ref="H447" ca="1">_xlfn.IFS(H448=1,0,TRIM(INDIRECT("ｄａｔａ!$"&amp;H$112&amp;"$"&amp;$B447))="",1,TRIM(INDIRECT("ｄａｔａ!$"&amp;H$112&amp;"$"&amp;$B447))&lt;&gt;"",0)</f>
        <v>1</v>
      </c>
      <c r="I447" s="80" cm="1">
        <f t="array" aca="1" ref="I447" ca="1">_xlfn.IFS(I448=1,0,TRIM(INDIRECT("ｄａｔａ!$"&amp;I$112&amp;"$"&amp;$B447))="",1,TRIM(INDIRECT("ｄａｔａ!$"&amp;I$112&amp;"$"&amp;$B447))&lt;&gt;"",0)</f>
        <v>1</v>
      </c>
      <c r="J447" s="80" cm="1">
        <f t="array" aca="1" ref="J447" ca="1">_xlfn.IFS(J448=1,0,TRIM(INDIRECT("ｄａｔａ!$"&amp;J$112&amp;"$"&amp;$B447))="",1,TRIM(INDIRECT("ｄａｔａ!$"&amp;J$112&amp;"$"&amp;$B447))&lt;&gt;"",0)</f>
        <v>1</v>
      </c>
      <c r="K447" s="80" cm="1">
        <f t="array" aca="1" ref="K447" ca="1">_xlfn.IFS(K448=1,0,TRIM(INDIRECT("ｄａｔａ!$"&amp;K$112&amp;"$"&amp;$B447))="",1,TRIM(INDIRECT("ｄａｔａ!$"&amp;K$112&amp;"$"&amp;$B447))&lt;&gt;"",0)</f>
        <v>1</v>
      </c>
      <c r="L447" s="80" cm="1">
        <f t="array" aca="1" ref="L447" ca="1">_xlfn.IFS(L448=1,0,TRIM(INDIRECT("ｄａｔａ!$"&amp;L$112&amp;"$"&amp;$B447))="",1,TRIM(INDIRECT("ｄａｔａ!$"&amp;L$112&amp;"$"&amp;$B447))&lt;&gt;"",0)</f>
        <v>1</v>
      </c>
      <c r="M447" s="80" cm="1">
        <f t="array" aca="1" ref="M447" ca="1">_xlfn.IFS(M448=1,0,TRIM(INDIRECT("ｄａｔａ!$"&amp;M$112&amp;"$"&amp;$B447))="",1,TRIM(INDIRECT("ｄａｔａ!$"&amp;M$112&amp;"$"&amp;$B447))&lt;&gt;"",0)</f>
        <v>1</v>
      </c>
      <c r="N447" s="80" cm="1">
        <f t="array" aca="1" ref="N447" ca="1">_xlfn.IFS(N448=1,0,TRIM(INDIRECT("ｄａｔａ!$"&amp;N$112&amp;"$"&amp;$B447))="",1,TRIM(INDIRECT("ｄａｔａ!$"&amp;N$112&amp;"$"&amp;$B447))&lt;&gt;"",0)</f>
        <v>1</v>
      </c>
      <c r="O447" s="80" cm="1">
        <f t="array" aca="1" ref="O447" ca="1">_xlfn.IFS(O448=1,0,TRIM(INDIRECT("ｄａｔａ!$"&amp;O$112&amp;"$"&amp;$B447))="",1,TRIM(INDIRECT("ｄａｔａ!$"&amp;O$112&amp;"$"&amp;$B447))&lt;&gt;"",0)</f>
        <v>1</v>
      </c>
      <c r="P447" s="80" cm="1">
        <f t="array" aca="1" ref="P447" ca="1">_xlfn.IFS(P448=1,0,TRIM(INDIRECT("ｄａｔａ!$"&amp;P$112&amp;"$"&amp;$B447))="",1,TRIM(INDIRECT("ｄａｔａ!$"&amp;P$112&amp;"$"&amp;$B447))&lt;&gt;"",0)</f>
        <v>1</v>
      </c>
      <c r="Q447" s="80" cm="1">
        <f t="array" aca="1" ref="Q447" ca="1">_xlfn.IFS(Q448=1,0,TRIM(INDIRECT("ｄａｔａ!$"&amp;Q$112&amp;"$"&amp;$B447))="",1,TRIM(INDIRECT("ｄａｔａ!$"&amp;Q$112&amp;"$"&amp;$B447))&lt;&gt;"",0)</f>
        <v>1</v>
      </c>
      <c r="R447" s="80" cm="1">
        <f t="array" aca="1" ref="R447" ca="1">_xlfn.IFS(R448=1,0,TRIM(INDIRECT("ｄａｔａ!$"&amp;R$112&amp;"$"&amp;$B447))="",1,TRIM(INDIRECT("ｄａｔａ!$"&amp;R$112&amp;"$"&amp;$B447))&lt;&gt;"",0)</f>
        <v>1</v>
      </c>
      <c r="S447" s="80" cm="1">
        <f t="array" aca="1" ref="S447" ca="1">_xlfn.IFS(S448=1,0,TRIM(INDIRECT("ｄａｔａ!$"&amp;S$112&amp;"$"&amp;$B447))="",1,TRIM(INDIRECT("ｄａｔａ!$"&amp;S$112&amp;"$"&amp;$B447))&lt;&gt;"",0)</f>
        <v>1</v>
      </c>
      <c r="T447" s="80" cm="1">
        <f t="array" aca="1" ref="T447" ca="1">_xlfn.IFS(T448=1,0,TRIM(INDIRECT("ｄａｔａ!$"&amp;T$112&amp;"$"&amp;$B447))="",1,TRIM(INDIRECT("ｄａｔａ!$"&amp;T$112&amp;"$"&amp;$B447))&lt;&gt;"",0)</f>
        <v>1</v>
      </c>
      <c r="U447" s="80" cm="1">
        <f t="array" aca="1" ref="U447" ca="1">_xlfn.IFS(U448=1,0,TRIM(INDIRECT("ｄａｔａ!$"&amp;U$112&amp;"$"&amp;$B447))="",1,TRIM(INDIRECT("ｄａｔａ!$"&amp;U$112&amp;"$"&amp;$B447))&lt;&gt;"",0)</f>
        <v>1</v>
      </c>
      <c r="V447" s="80" cm="1">
        <f t="array" aca="1" ref="V447" ca="1">_xlfn.IFS(V448=1,0,TRIM(INDIRECT("ｄａｔａ!$"&amp;V$112&amp;"$"&amp;$B447))="",1,TRIM(INDIRECT("ｄａｔａ!$"&amp;V$112&amp;"$"&amp;$B447))&lt;&gt;"",0)</f>
        <v>1</v>
      </c>
      <c r="W447" s="80" cm="1">
        <f t="array" aca="1" ref="W447" ca="1">_xlfn.IFS(W448=1,0,TRIM(INDIRECT("ｄａｔａ!$"&amp;W$112&amp;"$"&amp;$B447))="",1,TRIM(INDIRECT("ｄａｔａ!$"&amp;W$112&amp;"$"&amp;$B447))&lt;&gt;"",0)</f>
        <v>1</v>
      </c>
      <c r="X447" s="80">
        <f ca="1">IF(SUM($Y447:$AO447)=17,1,0)</f>
        <v>1</v>
      </c>
      <c r="Y447" s="80" cm="1">
        <f t="array" aca="1" ref="Y447" ca="1">_xlfn.IFS(Y448=1,0,TRIM(INDIRECT("ｄａｔａ!$"&amp;Y$112&amp;"$"&amp;$B447))="",1,TRIM(INDIRECT("ｄａｔａ!$"&amp;Y$112&amp;"$"&amp;$B447))&lt;&gt;"",0)</f>
        <v>1</v>
      </c>
      <c r="Z447" s="80" cm="1">
        <f t="array" aca="1" ref="Z447" ca="1">_xlfn.IFS(Z448=1,0,TRIM(INDIRECT("ｄａｔａ!$"&amp;Z$112&amp;"$"&amp;$B447))="",1,TRIM(INDIRECT("ｄａｔａ!$"&amp;Z$112&amp;"$"&amp;$B447))&lt;&gt;"",0)</f>
        <v>1</v>
      </c>
      <c r="AA447" s="80" cm="1">
        <f t="array" aca="1" ref="AA447" ca="1">_xlfn.IFS(AA448=1,0,TRIM(INDIRECT("ｄａｔａ!$"&amp;AA$112&amp;"$"&amp;$B447))="",1,TRIM(INDIRECT("ｄａｔａ!$"&amp;AA$112&amp;"$"&amp;$B447))&lt;&gt;"",0)</f>
        <v>1</v>
      </c>
      <c r="AB447" s="80" cm="1">
        <f t="array" aca="1" ref="AB447" ca="1">_xlfn.IFS(AB448=1,0,TRIM(INDIRECT("ｄａｔａ!$"&amp;AB$112&amp;"$"&amp;$B447))="",1,TRIM(INDIRECT("ｄａｔａ!$"&amp;AB$112&amp;"$"&amp;$B447))&lt;&gt;"",0)</f>
        <v>1</v>
      </c>
      <c r="AC447" s="80" cm="1">
        <f t="array" aca="1" ref="AC447" ca="1">_xlfn.IFS(AC448=1,0,TRIM(INDIRECT("ｄａｔａ!$"&amp;AC$112&amp;"$"&amp;$B447))="",1,TRIM(INDIRECT("ｄａｔａ!$"&amp;AC$112&amp;"$"&amp;$B447))&lt;&gt;"",0)</f>
        <v>1</v>
      </c>
      <c r="AD447" s="80" cm="1">
        <f t="array" aca="1" ref="AD447" ca="1">_xlfn.IFS(AD448=1,0,TRIM(INDIRECT("ｄａｔａ!$"&amp;AD$112&amp;"$"&amp;$B447))="",1,TRIM(INDIRECT("ｄａｔａ!$"&amp;AD$112&amp;"$"&amp;$B447))&lt;&gt;"",0)</f>
        <v>1</v>
      </c>
      <c r="AE447" s="80" cm="1">
        <f t="array" aca="1" ref="AE447" ca="1">_xlfn.IFS(AE448=1,0,TRIM(INDIRECT("ｄａｔａ!$"&amp;AE$112&amp;"$"&amp;$B447))="",1,TRIM(INDIRECT("ｄａｔａ!$"&amp;AE$112&amp;"$"&amp;$B447))&lt;&gt;"",0)</f>
        <v>1</v>
      </c>
      <c r="AF447" s="80" cm="1">
        <f t="array" aca="1" ref="AF447" ca="1">_xlfn.IFS(AF448=1,0,TRIM(INDIRECT("ｄａｔａ!$"&amp;AF$112&amp;"$"&amp;$B447))="",1,TRIM(INDIRECT("ｄａｔａ!$"&amp;AF$112&amp;"$"&amp;$B447))&lt;&gt;"",0)</f>
        <v>1</v>
      </c>
      <c r="AG447" s="80" cm="1">
        <f t="array" aca="1" ref="AG447" ca="1">_xlfn.IFS(AG448=1,0,TRIM(INDIRECT("ｄａｔａ!$"&amp;AG$112&amp;"$"&amp;$B447))="",1,TRIM(INDIRECT("ｄａｔａ!$"&amp;AG$112&amp;"$"&amp;$B447))&lt;&gt;"",0)</f>
        <v>1</v>
      </c>
      <c r="AH447" s="80" cm="1">
        <f t="array" aca="1" ref="AH447" ca="1">_xlfn.IFS(AH448=1,0,TRIM(INDIRECT("ｄａｔａ!$"&amp;AH$112&amp;"$"&amp;$B447))="",1,TRIM(INDIRECT("ｄａｔａ!$"&amp;AH$112&amp;"$"&amp;$B447))&lt;&gt;"",0)</f>
        <v>1</v>
      </c>
      <c r="AI447" s="80" cm="1">
        <f t="array" aca="1" ref="AI447" ca="1">_xlfn.IFS(AI448=1,0,TRIM(INDIRECT("ｄａｔａ!$"&amp;AI$112&amp;"$"&amp;$B447))="",1,TRIM(INDIRECT("ｄａｔａ!$"&amp;AI$112&amp;"$"&amp;$B447))&lt;&gt;"",0)</f>
        <v>1</v>
      </c>
      <c r="AJ447" s="80" cm="1">
        <f t="array" aca="1" ref="AJ447" ca="1">_xlfn.IFS(AJ448=1,0,TRIM(INDIRECT("ｄａｔａ!$"&amp;AJ$112&amp;"$"&amp;$B447))="",1,TRIM(INDIRECT("ｄａｔａ!$"&amp;AJ$112&amp;"$"&amp;$B447))&lt;&gt;"",0)</f>
        <v>1</v>
      </c>
      <c r="AK447" s="80" cm="1">
        <f t="array" aca="1" ref="AK447" ca="1">_xlfn.IFS(AK448=1,0,TRIM(INDIRECT("ｄａｔａ!$"&amp;AK$112&amp;"$"&amp;$B447))="",1,TRIM(INDIRECT("ｄａｔａ!$"&amp;AK$112&amp;"$"&amp;$B447))&lt;&gt;"",0)</f>
        <v>1</v>
      </c>
      <c r="AL447" s="80" cm="1">
        <f t="array" aca="1" ref="AL447" ca="1">_xlfn.IFS(AL448=1,0,TRIM(INDIRECT("ｄａｔａ!$"&amp;AL$112&amp;"$"&amp;$B447))="",1,TRIM(INDIRECT("ｄａｔａ!$"&amp;AL$112&amp;"$"&amp;$B447))&lt;&gt;"",0)</f>
        <v>1</v>
      </c>
      <c r="AM447" s="80" cm="1">
        <f t="array" aca="1" ref="AM447" ca="1">_xlfn.IFS(AM448=1,0,TRIM(INDIRECT("ｄａｔａ!$"&amp;AM$112&amp;"$"&amp;$B447))="",1,TRIM(INDIRECT("ｄａｔａ!$"&amp;AM$112&amp;"$"&amp;$B447))&lt;&gt;"",0)</f>
        <v>1</v>
      </c>
      <c r="AN447" s="80" cm="1">
        <f t="array" aca="1" ref="AN447" ca="1">_xlfn.IFS(AN448=1,0,TRIM(INDIRECT("ｄａｔａ!$"&amp;AN$112&amp;"$"&amp;$B447))="",1,TRIM(INDIRECT("ｄａｔａ!$"&amp;AN$112&amp;"$"&amp;$B447))&lt;&gt;"",0)</f>
        <v>1</v>
      </c>
      <c r="AO447" s="80" cm="1">
        <f t="array" aca="1" ref="AO447" ca="1">_xlfn.IFS(AO448=1,0,TRIM(INDIRECT("ｄａｔａ!$"&amp;AO$112&amp;"$"&amp;$B447))="",1,TRIM(INDIRECT("ｄａｔａ!$"&amp;AO$112&amp;"$"&amp;$B447))&lt;&gt;"",0)</f>
        <v>1</v>
      </c>
      <c r="AP447" s="80">
        <f ca="1">IF(SUM($AQ447:$AZ447)=10,1,0)</f>
        <v>1</v>
      </c>
      <c r="AQ447" s="80" cm="1">
        <f t="array" aca="1" ref="AQ447" ca="1">_xlfn.IFS(AQ448=1,0,TRIM(INDIRECT("ｄａｔａ!$"&amp;AQ$112&amp;"$"&amp;$B447))="",1,TRIM(INDIRECT("ｄａｔａ!$"&amp;AQ$112&amp;"$"&amp;$B447))&lt;&gt;"",0)</f>
        <v>1</v>
      </c>
      <c r="AR447" s="80" cm="1">
        <f t="array" aca="1" ref="AR447" ca="1">_xlfn.IFS(AR448=1,0,TRIM(INDIRECT("ｄａｔａ!$"&amp;AR$112&amp;"$"&amp;$B447))="",1,TRIM(INDIRECT("ｄａｔａ!$"&amp;AR$112&amp;"$"&amp;$B447))&lt;&gt;"",0)</f>
        <v>1</v>
      </c>
      <c r="AS447" s="80" cm="1">
        <f t="array" aca="1" ref="AS447" ca="1">_xlfn.IFS(AS448=1,0,TRIM(INDIRECT("ｄａｔａ!$"&amp;AS$112&amp;"$"&amp;$B447))="",1,TRIM(INDIRECT("ｄａｔａ!$"&amp;AS$112&amp;"$"&amp;$B447))&lt;&gt;"",0)</f>
        <v>1</v>
      </c>
      <c r="AT447" s="80" cm="1">
        <f t="array" aca="1" ref="AT447" ca="1">_xlfn.IFS(AT448=1,0,TRIM(INDIRECT("ｄａｔａ!$"&amp;AT$112&amp;"$"&amp;$B447))="",1,TRIM(INDIRECT("ｄａｔａ!$"&amp;AT$112&amp;"$"&amp;$B447))&lt;&gt;"",0)</f>
        <v>1</v>
      </c>
      <c r="AU447" s="80" cm="1">
        <f t="array" aca="1" ref="AU447" ca="1">_xlfn.IFS(AU448=1,0,TRIM(INDIRECT("ｄａｔａ!$"&amp;AU$112&amp;"$"&amp;$B447))="",1,TRIM(INDIRECT("ｄａｔａ!$"&amp;AU$112&amp;"$"&amp;$B447))&lt;&gt;"",0)</f>
        <v>1</v>
      </c>
      <c r="AV447" s="80" cm="1">
        <f t="array" aca="1" ref="AV447" ca="1">_xlfn.IFS(AV448=1,0,TRIM(INDIRECT("ｄａｔａ!$"&amp;AV$112&amp;"$"&amp;$B447))="",1,TRIM(INDIRECT("ｄａｔａ!$"&amp;AV$112&amp;"$"&amp;$B447))&lt;&gt;"",0)</f>
        <v>1</v>
      </c>
      <c r="AW447" s="80" cm="1">
        <f t="array" aca="1" ref="AW447" ca="1">_xlfn.IFS(AW448=1,0,TRIM(INDIRECT("ｄａｔａ!$"&amp;AW$112&amp;"$"&amp;$B447))="",1,TRIM(INDIRECT("ｄａｔａ!$"&amp;AW$112&amp;"$"&amp;$B447))&lt;&gt;"",0)</f>
        <v>1</v>
      </c>
      <c r="AX447" s="80" cm="1">
        <f t="array" aca="1" ref="AX447" ca="1">_xlfn.IFS(AX448=1,0,TRIM(INDIRECT("ｄａｔａ!$"&amp;AX$112&amp;"$"&amp;$B447))="",1,TRIM(INDIRECT("ｄａｔａ!$"&amp;AX$112&amp;"$"&amp;$B447))&lt;&gt;"",0)</f>
        <v>1</v>
      </c>
      <c r="AY447" s="80" cm="1">
        <f t="array" aca="1" ref="AY447" ca="1">_xlfn.IFS(AY448=1,0,TRIM(INDIRECT("ｄａｔａ!$"&amp;AY$112&amp;"$"&amp;$B447))="",1,TRIM(INDIRECT("ｄａｔａ!$"&amp;AY$112&amp;"$"&amp;$B447))&lt;&gt;"",0)</f>
        <v>1</v>
      </c>
      <c r="AZ447" s="80" cm="1">
        <f t="array" aca="1" ref="AZ447" ca="1">_xlfn.IFS(AZ448=1,0,TRIM(INDIRECT("ｄａｔａ!$"&amp;AZ$112&amp;"$"&amp;$B447))="",1,TRIM(INDIRECT("ｄａｔａ!$"&amp;AZ$112&amp;"$"&amp;$B447))&lt;&gt;"",0)</f>
        <v>1</v>
      </c>
      <c r="BA447" s="80">
        <f ca="1">IF(SUM($BB447:$BP447)=15,1,0)</f>
        <v>1</v>
      </c>
      <c r="BB447" s="80" cm="1">
        <f t="array" aca="1" ref="BB447" ca="1">_xlfn.IFS(BB448=1,0,TRIM(INDIRECT("ｄａｔａ!$"&amp;BB$112&amp;"$"&amp;$B447))="",1,TRIM(INDIRECT("ｄａｔａ!$"&amp;BB$112&amp;"$"&amp;$B447))&lt;&gt;"",0)</f>
        <v>1</v>
      </c>
      <c r="BC447" s="80" cm="1">
        <f t="array" aca="1" ref="BC447" ca="1">_xlfn.IFS(BC448=1,0,TRIM(INDIRECT("ｄａｔａ!$"&amp;BC$112&amp;"$"&amp;$B447))="",1,TRIM(INDIRECT("ｄａｔａ!$"&amp;BC$112&amp;"$"&amp;$B447))&lt;&gt;"",0)</f>
        <v>1</v>
      </c>
      <c r="BD447" s="80" cm="1">
        <f t="array" aca="1" ref="BD447" ca="1">_xlfn.IFS(BD448=1,0,TRIM(INDIRECT("ｄａｔａ!$"&amp;BD$112&amp;"$"&amp;$B447))="",1,TRIM(INDIRECT("ｄａｔａ!$"&amp;BD$112&amp;"$"&amp;$B447))&lt;&gt;"",0)</f>
        <v>1</v>
      </c>
      <c r="BE447" s="80" cm="1">
        <f t="array" aca="1" ref="BE447" ca="1">_xlfn.IFS(BE448=1,0,TRIM(INDIRECT("ｄａｔａ!$"&amp;BE$112&amp;"$"&amp;$B447))="",1,TRIM(INDIRECT("ｄａｔａ!$"&amp;BE$112&amp;"$"&amp;$B447))&lt;&gt;"",0)</f>
        <v>1</v>
      </c>
      <c r="BF447" s="80" cm="1">
        <f t="array" aca="1" ref="BF447" ca="1">_xlfn.IFS(BF448=1,0,TRIM(INDIRECT("ｄａｔａ!$"&amp;BF$112&amp;"$"&amp;$B447))="",1,TRIM(INDIRECT("ｄａｔａ!$"&amp;BF$112&amp;"$"&amp;$B447))&lt;&gt;"",0)</f>
        <v>1</v>
      </c>
      <c r="BG447" s="80" cm="1">
        <f t="array" aca="1" ref="BG447" ca="1">_xlfn.IFS(BG448=1,0,TRIM(INDIRECT("ｄａｔａ!$"&amp;BG$112&amp;"$"&amp;$B447))="",1,TRIM(INDIRECT("ｄａｔａ!$"&amp;BG$112&amp;"$"&amp;$B447))&lt;&gt;"",0)</f>
        <v>1</v>
      </c>
      <c r="BH447" s="80" cm="1">
        <f t="array" aca="1" ref="BH447" ca="1">_xlfn.IFS(BH448=1,0,TRIM(INDIRECT("ｄａｔａ!$"&amp;BH$112&amp;"$"&amp;$B447))="",1,TRIM(INDIRECT("ｄａｔａ!$"&amp;BH$112&amp;"$"&amp;$B447))&lt;&gt;"",0)</f>
        <v>1</v>
      </c>
      <c r="BI447" s="80" cm="1">
        <f t="array" aca="1" ref="BI447" ca="1">_xlfn.IFS(BI448=1,0,TRIM(INDIRECT("ｄａｔａ!$"&amp;BI$112&amp;"$"&amp;$B447))="",1,TRIM(INDIRECT("ｄａｔａ!$"&amp;BI$112&amp;"$"&amp;$B447))&lt;&gt;"",0)</f>
        <v>1</v>
      </c>
      <c r="BJ447" s="80" cm="1">
        <f t="array" aca="1" ref="BJ447" ca="1">_xlfn.IFS(BJ448=1,0,TRIM(INDIRECT("ｄａｔａ!$"&amp;BJ$112&amp;"$"&amp;$B447))="",1,TRIM(INDIRECT("ｄａｔａ!$"&amp;BJ$112&amp;"$"&amp;$B447))&lt;&gt;"",0)</f>
        <v>1</v>
      </c>
      <c r="BK447" s="80" cm="1">
        <f t="array" aca="1" ref="BK447" ca="1">_xlfn.IFS(BK448=1,0,TRIM(INDIRECT("ｄａｔａ!$"&amp;BK$112&amp;"$"&amp;$B447))="",1,TRIM(INDIRECT("ｄａｔａ!$"&amp;BK$112&amp;"$"&amp;$B447))&lt;&gt;"",0)</f>
        <v>1</v>
      </c>
      <c r="BL447" s="80" cm="1">
        <f t="array" aca="1" ref="BL447" ca="1">_xlfn.IFS(BL448=1,0,TRIM(INDIRECT("ｄａｔａ!$"&amp;BL$112&amp;"$"&amp;$B447))="",1,TRIM(INDIRECT("ｄａｔａ!$"&amp;BL$112&amp;"$"&amp;$B447))&lt;&gt;"",0)</f>
        <v>1</v>
      </c>
      <c r="BM447" s="80" cm="1">
        <f t="array" aca="1" ref="BM447" ca="1">_xlfn.IFS(BM448=1,0,TRIM(INDIRECT("ｄａｔａ!$"&amp;BM$112&amp;"$"&amp;$B447))="",1,TRIM(INDIRECT("ｄａｔａ!$"&amp;BM$112&amp;"$"&amp;$B447))&lt;&gt;"",0)</f>
        <v>1</v>
      </c>
      <c r="BN447" s="80" cm="1">
        <f t="array" aca="1" ref="BN447" ca="1">_xlfn.IFS(BN448=1,0,TRIM(INDIRECT("ｄａｔａ!$"&amp;BN$112&amp;"$"&amp;$B447))="",1,TRIM(INDIRECT("ｄａｔａ!$"&amp;BN$112&amp;"$"&amp;$B447))&lt;&gt;"",0)</f>
        <v>1</v>
      </c>
      <c r="BO447" s="80" cm="1">
        <f t="array" aca="1" ref="BO447" ca="1">_xlfn.IFS(BO448=1,0,TRIM(INDIRECT("ｄａｔａ!$"&amp;BO$112&amp;"$"&amp;$B447))="",1,TRIM(INDIRECT("ｄａｔａ!$"&amp;BO$112&amp;"$"&amp;$B447))&lt;&gt;"",0)</f>
        <v>1</v>
      </c>
      <c r="BP447" s="80" cm="1">
        <f t="array" aca="1" ref="BP447" ca="1">_xlfn.IFS(BP448=1,0,TRIM(INDIRECT("ｄａｔａ!$"&amp;BP$112&amp;"$"&amp;$B447))="",1,TRIM(INDIRECT("ｄａｔａ!$"&amp;BP$112&amp;"$"&amp;$B447))&lt;&gt;"",0)</f>
        <v>1</v>
      </c>
    </row>
    <row r="448" spans="1:68" x14ac:dyDescent="0.2">
      <c r="B448" s="80">
        <f>VLOOKUP($A445,$A$11:$B$110,2,FALSE)</f>
        <v>90</v>
      </c>
      <c r="C448" s="80" t="s">
        <v>2430</v>
      </c>
      <c r="D448" s="80" cm="1">
        <f t="array" aca="1" ref="D448" ca="1">IF(ISERROR(INDIRECT("ｄａｔａ!$"&amp;D$112&amp;"$"&amp;$B448)),1,0)</f>
        <v>0</v>
      </c>
      <c r="F448" s="80" cm="1">
        <f t="array" aca="1" ref="F448" ca="1">IF(ISERROR(INDIRECT("ｄａｔａ!$"&amp;F$112&amp;"$"&amp;$B448)),1,0)</f>
        <v>0</v>
      </c>
      <c r="G448" s="80" cm="1">
        <f t="array" aca="1" ref="G448" ca="1">IF(ISERROR(INDIRECT("ｄａｔａ!$"&amp;G$112&amp;"$"&amp;$B448)),1,0)</f>
        <v>0</v>
      </c>
      <c r="H448" s="80" cm="1">
        <f t="array" aca="1" ref="H448" ca="1">IF(ISERROR(INDIRECT("ｄａｔａ!$"&amp;H$112&amp;"$"&amp;$B448)),1,0)</f>
        <v>0</v>
      </c>
      <c r="I448" s="80" cm="1">
        <f t="array" aca="1" ref="I448" ca="1">IF(ISERROR(INDIRECT("ｄａｔａ!$"&amp;I$112&amp;"$"&amp;$B448)),1,0)</f>
        <v>0</v>
      </c>
      <c r="J448" s="80" cm="1">
        <f t="array" aca="1" ref="J448" ca="1">IF(ISERROR(INDIRECT("ｄａｔａ!$"&amp;J$112&amp;"$"&amp;$B448)),1,0)</f>
        <v>0</v>
      </c>
      <c r="K448" s="80" cm="1">
        <f t="array" aca="1" ref="K448" ca="1">IF(ISERROR(INDIRECT("ｄａｔａ!$"&amp;K$112&amp;"$"&amp;$B448)),1,0)</f>
        <v>0</v>
      </c>
      <c r="L448" s="80" cm="1">
        <f t="array" aca="1" ref="L448" ca="1">IF(ISERROR(INDIRECT("ｄａｔａ!$"&amp;L$112&amp;"$"&amp;$B448)),1,0)</f>
        <v>0</v>
      </c>
      <c r="M448" s="80" cm="1">
        <f t="array" aca="1" ref="M448" ca="1">IF(ISERROR(INDIRECT("ｄａｔａ!$"&amp;M$112&amp;"$"&amp;$B448)),1,0)</f>
        <v>0</v>
      </c>
      <c r="N448" s="80" cm="1">
        <f t="array" aca="1" ref="N448" ca="1">IF(ISERROR(INDIRECT("ｄａｔａ!$"&amp;N$112&amp;"$"&amp;$B448)),1,0)</f>
        <v>0</v>
      </c>
      <c r="O448" s="80" cm="1">
        <f t="array" aca="1" ref="O448" ca="1">IF(ISERROR(INDIRECT("ｄａｔａ!$"&amp;O$112&amp;"$"&amp;$B448)),1,0)</f>
        <v>0</v>
      </c>
      <c r="P448" s="80" cm="1">
        <f t="array" aca="1" ref="P448" ca="1">IF(ISERROR(INDIRECT("ｄａｔａ!$"&amp;P$112&amp;"$"&amp;$B448)),1,0)</f>
        <v>0</v>
      </c>
      <c r="Q448" s="80" cm="1">
        <f t="array" aca="1" ref="Q448" ca="1">IF(ISERROR(INDIRECT("ｄａｔａ!$"&amp;Q$112&amp;"$"&amp;$B448)),1,0)</f>
        <v>0</v>
      </c>
      <c r="R448" s="80" cm="1">
        <f t="array" aca="1" ref="R448" ca="1">IF(ISERROR(INDIRECT("ｄａｔａ!$"&amp;R$112&amp;"$"&amp;$B448)),1,0)</f>
        <v>0</v>
      </c>
      <c r="S448" s="80" cm="1">
        <f t="array" aca="1" ref="S448" ca="1">IF(ISERROR(INDIRECT("ｄａｔａ!$"&amp;S$112&amp;"$"&amp;$B448)),1,0)</f>
        <v>0</v>
      </c>
      <c r="T448" s="80" cm="1">
        <f t="array" aca="1" ref="T448" ca="1">IF(ISERROR(INDIRECT("ｄａｔａ!$"&amp;T$112&amp;"$"&amp;$B448)),1,0)</f>
        <v>0</v>
      </c>
      <c r="U448" s="80" cm="1">
        <f t="array" aca="1" ref="U448" ca="1">IF(ISERROR(INDIRECT("ｄａｔａ!$"&amp;U$112&amp;"$"&amp;$B448)),1,0)</f>
        <v>0</v>
      </c>
      <c r="V448" s="80" cm="1">
        <f t="array" aca="1" ref="V448" ca="1">IF(ISERROR(INDIRECT("ｄａｔａ!$"&amp;V$112&amp;"$"&amp;$B448)),1,0)</f>
        <v>0</v>
      </c>
      <c r="W448" s="80" cm="1">
        <f t="array" aca="1" ref="W448" ca="1">IF(ISERROR(INDIRECT("ｄａｔａ!$"&amp;W$112&amp;"$"&amp;$B448)),1,0)</f>
        <v>0</v>
      </c>
      <c r="X448" s="80">
        <f ca="1">IF(SUM($Y446:$AO446,$Y448:$AO448)&gt;0,1,0)</f>
        <v>0</v>
      </c>
      <c r="Y448" s="80" cm="1">
        <f t="array" aca="1" ref="Y448" ca="1">IF(ISERROR(INDIRECT("ｄａｔａ!$"&amp;Y$112&amp;"$"&amp;$B448)),1,0)</f>
        <v>0</v>
      </c>
      <c r="Z448" s="80" cm="1">
        <f t="array" aca="1" ref="Z448" ca="1">IF(ISERROR(INDIRECT("ｄａｔａ!$"&amp;Z$112&amp;"$"&amp;$B448)),1,0)</f>
        <v>0</v>
      </c>
      <c r="AA448" s="80" cm="1">
        <f t="array" aca="1" ref="AA448" ca="1">IF(ISERROR(INDIRECT("ｄａｔａ!$"&amp;AA$112&amp;"$"&amp;$B448)),1,0)</f>
        <v>0</v>
      </c>
      <c r="AB448" s="80" cm="1">
        <f t="array" aca="1" ref="AB448" ca="1">IF(ISERROR(INDIRECT("ｄａｔａ!$"&amp;AB$112&amp;"$"&amp;$B448)),1,0)</f>
        <v>0</v>
      </c>
      <c r="AC448" s="80" cm="1">
        <f t="array" aca="1" ref="AC448" ca="1">IF(ISERROR(INDIRECT("ｄａｔａ!$"&amp;AC$112&amp;"$"&amp;$B448)),1,0)</f>
        <v>0</v>
      </c>
      <c r="AD448" s="80" cm="1">
        <f t="array" aca="1" ref="AD448" ca="1">IF(ISERROR(INDIRECT("ｄａｔａ!$"&amp;AD$112&amp;"$"&amp;$B448)),1,0)</f>
        <v>0</v>
      </c>
      <c r="AE448" s="80" cm="1">
        <f t="array" aca="1" ref="AE448" ca="1">IF(ISERROR(INDIRECT("ｄａｔａ!$"&amp;AE$112&amp;"$"&amp;$B448)),1,0)</f>
        <v>0</v>
      </c>
      <c r="AF448" s="80" cm="1">
        <f t="array" aca="1" ref="AF448" ca="1">IF(ISERROR(INDIRECT("ｄａｔａ!$"&amp;AF$112&amp;"$"&amp;$B448)),1,0)</f>
        <v>0</v>
      </c>
      <c r="AG448" s="80" cm="1">
        <f t="array" aca="1" ref="AG448" ca="1">IF(ISERROR(INDIRECT("ｄａｔａ!$"&amp;AG$112&amp;"$"&amp;$B448)),1,0)</f>
        <v>0</v>
      </c>
      <c r="AH448" s="80" cm="1">
        <f t="array" aca="1" ref="AH448" ca="1">IF(ISERROR(INDIRECT("ｄａｔａ!$"&amp;AH$112&amp;"$"&amp;$B448)),1,0)</f>
        <v>0</v>
      </c>
      <c r="AI448" s="80" cm="1">
        <f t="array" aca="1" ref="AI448" ca="1">IF(ISERROR(INDIRECT("ｄａｔａ!$"&amp;AI$112&amp;"$"&amp;$B448)),1,0)</f>
        <v>0</v>
      </c>
      <c r="AJ448" s="80" cm="1">
        <f t="array" aca="1" ref="AJ448" ca="1">IF(ISERROR(INDIRECT("ｄａｔａ!$"&amp;AJ$112&amp;"$"&amp;$B448)),1,0)</f>
        <v>0</v>
      </c>
      <c r="AK448" s="80" cm="1">
        <f t="array" aca="1" ref="AK448" ca="1">IF(ISERROR(INDIRECT("ｄａｔａ!$"&amp;AK$112&amp;"$"&amp;$B448)),1,0)</f>
        <v>0</v>
      </c>
      <c r="AL448" s="80" cm="1">
        <f t="array" aca="1" ref="AL448" ca="1">IF(ISERROR(INDIRECT("ｄａｔａ!$"&amp;AL$112&amp;"$"&amp;$B448)),1,0)</f>
        <v>0</v>
      </c>
      <c r="AM448" s="80" cm="1">
        <f t="array" aca="1" ref="AM448" ca="1">IF(ISERROR(INDIRECT("ｄａｔａ!$"&amp;AM$112&amp;"$"&amp;$B448)),1,0)</f>
        <v>0</v>
      </c>
      <c r="AN448" s="80" cm="1">
        <f t="array" aca="1" ref="AN448" ca="1">IF(ISERROR(INDIRECT("ｄａｔａ!$"&amp;AN$112&amp;"$"&amp;$B448)),1,0)</f>
        <v>0</v>
      </c>
      <c r="AO448" s="80" cm="1">
        <f t="array" aca="1" ref="AO448" ca="1">IF(ISERROR(INDIRECT("ｄａｔａ!$"&amp;AO$112&amp;"$"&amp;$B448)),1,0)</f>
        <v>0</v>
      </c>
      <c r="AP448" s="80">
        <f ca="1">IF(SUM($AQ446:$AZ446,$AQ448:$AZ448)&gt;0,1,0)</f>
        <v>0</v>
      </c>
      <c r="AQ448" s="80" cm="1">
        <f t="array" aca="1" ref="AQ448" ca="1">IF(ISERROR(INDIRECT("ｄａｔａ!$"&amp;AQ$112&amp;"$"&amp;$B448)),1,0)</f>
        <v>0</v>
      </c>
      <c r="AR448" s="80" cm="1">
        <f t="array" aca="1" ref="AR448" ca="1">IF(ISERROR(INDIRECT("ｄａｔａ!$"&amp;AR$112&amp;"$"&amp;$B448)),1,0)</f>
        <v>0</v>
      </c>
      <c r="AS448" s="80" cm="1">
        <f t="array" aca="1" ref="AS448" ca="1">IF(ISERROR(INDIRECT("ｄａｔａ!$"&amp;AS$112&amp;"$"&amp;$B448)),1,0)</f>
        <v>0</v>
      </c>
      <c r="AT448" s="80" cm="1">
        <f t="array" aca="1" ref="AT448" ca="1">IF(ISERROR(INDIRECT("ｄａｔａ!$"&amp;AT$112&amp;"$"&amp;$B448)),1,0)</f>
        <v>0</v>
      </c>
      <c r="AU448" s="80" cm="1">
        <f t="array" aca="1" ref="AU448" ca="1">IF(ISERROR(INDIRECT("ｄａｔａ!$"&amp;AU$112&amp;"$"&amp;$B448)),1,0)</f>
        <v>0</v>
      </c>
      <c r="AV448" s="80" cm="1">
        <f t="array" aca="1" ref="AV448" ca="1">IF(ISERROR(INDIRECT("ｄａｔａ!$"&amp;AV$112&amp;"$"&amp;$B448)),1,0)</f>
        <v>0</v>
      </c>
      <c r="AW448" s="80" cm="1">
        <f t="array" aca="1" ref="AW448" ca="1">IF(ISERROR(INDIRECT("ｄａｔａ!$"&amp;AW$112&amp;"$"&amp;$B448)),1,0)</f>
        <v>0</v>
      </c>
      <c r="AX448" s="80" cm="1">
        <f t="array" aca="1" ref="AX448" ca="1">IF(ISERROR(INDIRECT("ｄａｔａ!$"&amp;AX$112&amp;"$"&amp;$B448)),1,0)</f>
        <v>0</v>
      </c>
      <c r="AY448" s="80" cm="1">
        <f t="array" aca="1" ref="AY448" ca="1">IF(ISERROR(INDIRECT("ｄａｔａ!$"&amp;AY$112&amp;"$"&amp;$B448)),1,0)</f>
        <v>0</v>
      </c>
      <c r="AZ448" s="80" cm="1">
        <f t="array" aca="1" ref="AZ448" ca="1">IF(ISERROR(INDIRECT("ｄａｔａ!$"&amp;AZ$112&amp;"$"&amp;$B448)),1,0)</f>
        <v>0</v>
      </c>
      <c r="BA448" s="80">
        <f ca="1">IF(SUM($BB446:$BP446,$BB448:$BP448)&gt;0,1,0)</f>
        <v>0</v>
      </c>
      <c r="BB448" s="80" cm="1">
        <f t="array" aca="1" ref="BB448" ca="1">IF(ISERROR(INDIRECT("ｄａｔａ!$"&amp;BB$112&amp;"$"&amp;$B448)),1,0)</f>
        <v>0</v>
      </c>
      <c r="BC448" s="80" cm="1">
        <f t="array" aca="1" ref="BC448" ca="1">IF(ISERROR(INDIRECT("ｄａｔａ!$"&amp;BC$112&amp;"$"&amp;$B448)),1,0)</f>
        <v>0</v>
      </c>
      <c r="BD448" s="80" cm="1">
        <f t="array" aca="1" ref="BD448" ca="1">IF(ISERROR(INDIRECT("ｄａｔａ!$"&amp;BD$112&amp;"$"&amp;$B448)),1,0)</f>
        <v>0</v>
      </c>
      <c r="BE448" s="80" cm="1">
        <f t="array" aca="1" ref="BE448" ca="1">IF(ISERROR(INDIRECT("ｄａｔａ!$"&amp;BE$112&amp;"$"&amp;$B448)),1,0)</f>
        <v>0</v>
      </c>
      <c r="BF448" s="80" cm="1">
        <f t="array" aca="1" ref="BF448" ca="1">IF(ISERROR(INDIRECT("ｄａｔａ!$"&amp;BF$112&amp;"$"&amp;$B448)),1,0)</f>
        <v>0</v>
      </c>
      <c r="BG448" s="80" cm="1">
        <f t="array" aca="1" ref="BG448" ca="1">IF(ISERROR(INDIRECT("ｄａｔａ!$"&amp;BG$112&amp;"$"&amp;$B448)),1,0)</f>
        <v>0</v>
      </c>
      <c r="BH448" s="80" cm="1">
        <f t="array" aca="1" ref="BH448" ca="1">IF(ISERROR(INDIRECT("ｄａｔａ!$"&amp;BH$112&amp;"$"&amp;$B448)),1,0)</f>
        <v>0</v>
      </c>
      <c r="BI448" s="80" cm="1">
        <f t="array" aca="1" ref="BI448" ca="1">IF(ISERROR(INDIRECT("ｄａｔａ!$"&amp;BI$112&amp;"$"&amp;$B448)),1,0)</f>
        <v>0</v>
      </c>
      <c r="BJ448" s="80" cm="1">
        <f t="array" aca="1" ref="BJ448" ca="1">IF(ISERROR(INDIRECT("ｄａｔａ!$"&amp;BJ$112&amp;"$"&amp;$B448)),1,0)</f>
        <v>0</v>
      </c>
      <c r="BK448" s="80" cm="1">
        <f t="array" aca="1" ref="BK448" ca="1">IF(ISERROR(INDIRECT("ｄａｔａ!$"&amp;BK$112&amp;"$"&amp;$B448)),1,0)</f>
        <v>0</v>
      </c>
      <c r="BL448" s="80" cm="1">
        <f t="array" aca="1" ref="BL448" ca="1">IF(ISERROR(INDIRECT("ｄａｔａ!$"&amp;BL$112&amp;"$"&amp;$B448)),1,0)</f>
        <v>0</v>
      </c>
      <c r="BM448" s="80" cm="1">
        <f t="array" aca="1" ref="BM448" ca="1">IF(ISERROR(INDIRECT("ｄａｔａ!$"&amp;BM$112&amp;"$"&amp;$B448)),1,0)</f>
        <v>0</v>
      </c>
      <c r="BN448" s="80" cm="1">
        <f t="array" aca="1" ref="BN448" ca="1">IF(ISERROR(INDIRECT("ｄａｔａ!$"&amp;BN$112&amp;"$"&amp;$B448)),1,0)</f>
        <v>0</v>
      </c>
      <c r="BO448" s="80" cm="1">
        <f t="array" aca="1" ref="BO448" ca="1">IF(ISERROR(INDIRECT("ｄａｔａ!$"&amp;BO$112&amp;"$"&amp;$B448)),1,0)</f>
        <v>0</v>
      </c>
      <c r="BP448" s="80" cm="1">
        <f t="array" aca="1" ref="BP448" ca="1">IF(ISERROR(INDIRECT("ｄａｔａ!$"&amp;BP$112&amp;"$"&amp;$B448)),1,0)</f>
        <v>0</v>
      </c>
    </row>
    <row r="449" spans="1:68" x14ac:dyDescent="0.2">
      <c r="A449" s="80" t="s">
        <v>2402</v>
      </c>
      <c r="B449" s="80">
        <f>VLOOKUP($A449,$A$11:$B$110,2,FALSE)</f>
        <v>91</v>
      </c>
      <c r="C449" s="80" t="s">
        <v>2435</v>
      </c>
      <c r="D449" s="80" cm="1">
        <f t="array" aca="1" ref="D449" ca="1">_xlfn.IFS(D450=1,0,D451=1,0,AND(INDIRECT("ｄａｔａ!$"&amp;D$112&amp;"$"&amp;$B449)&lt;=INDIRECT("kikan!$Q$11"),INDIRECT("ｄａｔａ!$"&amp;D$112&amp;"$"&amp;$B449)&gt;=INDIRECT("kikan!$K$11")),0,TRUE,1)</f>
        <v>0</v>
      </c>
      <c r="F449" s="80">
        <v>0</v>
      </c>
      <c r="G449" s="80">
        <v>0</v>
      </c>
      <c r="H449" s="80">
        <v>0</v>
      </c>
      <c r="I449" s="80" cm="1">
        <f t="array" aca="1" ref="I449" ca="1">_xlfn.IFS(I450=1,0,I451=1,0,INDIRECT("ｄａｔａ!$"&amp;I$112&amp;"$"&amp;$B449)&gt;=INDIRECT("kikan!$I$11"),0,TRUE,1)</f>
        <v>0</v>
      </c>
      <c r="J449" s="80" cm="1">
        <f t="array" aca="1" ref="J449" ca="1">_xlfn.IFS(D452=1,0,I449=1,0,J450=1,0,I451=1,0,J451=1,0,INDIRECT("ｄａｔａ!$"&amp;I$112&amp;"$"&amp;$B449)&gt;INDIRECT("kikan!$I$11"),0,INDIRECT("ｄａｔａ!$"&amp;J$112&amp;"$"&amp;$B449)&gt;=INDIRECT("ｄａｔａ!$"&amp;D$112&amp;"$"&amp;$B449),0,TRUE,1)</f>
        <v>0</v>
      </c>
      <c r="K449" s="80" cm="1">
        <f t="array" aca="1" ref="K449" ca="1">_xlfn.IFS(K450=1,0,K451=1,0,AND(INDIRECT("ｄａｔａ!$"&amp;K$112&amp;"$"&amp;$B450)&gt;0,INDIRECT("ｄａｔａ!$"&amp;K$112&amp;"$"&amp;$B450)&lt;10000),0,TRUE,1)</f>
        <v>0</v>
      </c>
      <c r="L449" s="80" cm="1">
        <f t="array" aca="1" ref="L449" ca="1">_xlfn.IFS(L450=1,0,L451=1,0,INDIRECT("ｄａｔａ!$"&amp;L$112&amp;"$"&amp;$B449)&lt;20000,1,TRUE,0)</f>
        <v>0</v>
      </c>
      <c r="M449" s="80">
        <v>0</v>
      </c>
      <c r="N449" s="80">
        <v>0</v>
      </c>
      <c r="O449" s="80" cm="1">
        <f t="array" aca="1" ref="O449" ca="1">_xlfn.IFS(O452=1,0,INDIRECT("ｄａｔａ!$"&amp;O$112&amp;"$"&amp;$B450)=4,1,TRUE,0)</f>
        <v>0</v>
      </c>
      <c r="P449" s="80" cm="1">
        <f t="array" aca="1" ref="P449" ca="1">_xlfn.IFS(P452=1,0,AND(INDIRECT("ｄａｔａ!$"&amp;P$112&amp;"$"&amp;$B450)&lt;=3,INDIRECT("ｄａｔａ!$"&amp;P$112&amp;"$"&amp;$B450)&gt;0),1,TRUE,0)</f>
        <v>0</v>
      </c>
      <c r="Q449" s="80" cm="1">
        <f t="array" aca="1" ref="Q449" ca="1">_xlfn.IFS(Q452=1,0,INDIRECT("ｄａｔａ!$"&amp;Q$112&amp;"$"&amp;$B449)=1,1,TRUE,0)</f>
        <v>0</v>
      </c>
      <c r="R449" s="80">
        <v>0</v>
      </c>
      <c r="S449" s="80">
        <v>0</v>
      </c>
      <c r="T449" s="80">
        <v>0</v>
      </c>
      <c r="U449" s="80">
        <v>0</v>
      </c>
      <c r="V449" s="80">
        <v>0</v>
      </c>
      <c r="W449" s="80">
        <v>0</v>
      </c>
      <c r="X449" s="80">
        <f ca="1">IF(AND(SUM($Y449:$AO449)=0,17-SUM($Y451:$AO451)&gt;1),1,0)</f>
        <v>0</v>
      </c>
      <c r="Y449" s="80" cm="1">
        <f t="array" aca="1" ref="Y449" ca="1">_xlfn.IFS(Y452=1,0,INDIRECT("ｄａｔａ!$"&amp;Y$112&amp;"$"&amp;$B449)=2,1,TRUE,0)</f>
        <v>0</v>
      </c>
      <c r="Z449" s="80" cm="1">
        <f t="array" aca="1" ref="Z449" ca="1">_xlfn.IFS(Z452=1,0,INDIRECT("ｄａｔａ!$"&amp;Z$112&amp;"$"&amp;$B449)=2,1,TRUE,0)</f>
        <v>0</v>
      </c>
      <c r="AA449" s="80" cm="1">
        <f t="array" aca="1" ref="AA449" ca="1">_xlfn.IFS(AA452=1,0,INDIRECT("ｄａｔａ!$"&amp;AA$112&amp;"$"&amp;$B449)=2,1,TRUE,0)</f>
        <v>0</v>
      </c>
      <c r="AB449" s="80" cm="1">
        <f t="array" aca="1" ref="AB449" ca="1">_xlfn.IFS(AB452=1,0,INDIRECT("ｄａｔａ!$"&amp;AB$112&amp;"$"&amp;$B449)=2,1,TRUE,0)</f>
        <v>0</v>
      </c>
      <c r="AC449" s="80" cm="1">
        <f t="array" aca="1" ref="AC449" ca="1">_xlfn.IFS(AC452=1,0,INDIRECT("ｄａｔａ!$"&amp;AC$112&amp;"$"&amp;$B449)=2,1,TRUE,0)</f>
        <v>0</v>
      </c>
      <c r="AD449" s="80" cm="1">
        <f t="array" aca="1" ref="AD449" ca="1">_xlfn.IFS(AD452=1,0,INDIRECT("ｄａｔａ!$"&amp;AD$112&amp;"$"&amp;$B449)=2,1,TRUE,0)</f>
        <v>0</v>
      </c>
      <c r="AE449" s="80" cm="1">
        <f t="array" aca="1" ref="AE449" ca="1">_xlfn.IFS(AE452=1,0,INDIRECT("ｄａｔａ!$"&amp;AE$112&amp;"$"&amp;$B449)=2,1,TRUE,0)</f>
        <v>0</v>
      </c>
      <c r="AF449" s="80" cm="1">
        <f t="array" aca="1" ref="AF449" ca="1">_xlfn.IFS(AF452=1,0,INDIRECT("ｄａｔａ!$"&amp;AF$112&amp;"$"&amp;$B449)=2,1,TRUE,0)</f>
        <v>0</v>
      </c>
      <c r="AG449" s="80" cm="1">
        <f t="array" aca="1" ref="AG449" ca="1">_xlfn.IFS(AG452=1,0,INDIRECT("ｄａｔａ!$"&amp;AG$112&amp;"$"&amp;$B449)=2,1,TRUE,0)</f>
        <v>0</v>
      </c>
      <c r="AH449" s="80" cm="1">
        <f t="array" aca="1" ref="AH449" ca="1">_xlfn.IFS(AH452=1,0,INDIRECT("ｄａｔａ!$"&amp;AH$112&amp;"$"&amp;$B449)=2,1,TRUE,0)</f>
        <v>0</v>
      </c>
      <c r="AI449" s="80" cm="1">
        <f t="array" aca="1" ref="AI449" ca="1">_xlfn.IFS(AI452=1,0,INDIRECT("ｄａｔａ!$"&amp;AI$112&amp;"$"&amp;$B449)=2,1,TRUE,0)</f>
        <v>0</v>
      </c>
      <c r="AJ449" s="80" cm="1">
        <f t="array" aca="1" ref="AJ449" ca="1">_xlfn.IFS(AJ452=1,0,INDIRECT("ｄａｔａ!$"&amp;AJ$112&amp;"$"&amp;$B449)=2,1,TRUE,0)</f>
        <v>0</v>
      </c>
      <c r="AK449" s="80" cm="1">
        <f t="array" aca="1" ref="AK449" ca="1">_xlfn.IFS(AK452=1,0,INDIRECT("ｄａｔａ!$"&amp;AK$112&amp;"$"&amp;$B449)=2,1,TRUE,0)</f>
        <v>0</v>
      </c>
      <c r="AL449" s="80" cm="1">
        <f t="array" aca="1" ref="AL449" ca="1">_xlfn.IFS(AL452=1,0,INDIRECT("ｄａｔａ!$"&amp;AL$112&amp;"$"&amp;$B449)=2,1,TRUE,0)</f>
        <v>0</v>
      </c>
      <c r="AM449" s="80" cm="1">
        <f t="array" aca="1" ref="AM449" ca="1">_xlfn.IFS(AM452=1,0,INDIRECT("ｄａｔａ!$"&amp;AM$112&amp;"$"&amp;$B449)=2,1,TRUE,0)</f>
        <v>0</v>
      </c>
      <c r="AN449" s="80" cm="1">
        <f t="array" aca="1" ref="AN449" ca="1">_xlfn.IFS(AN452=1,0,INDIRECT("ｄａｔａ!$"&amp;AN$112&amp;"$"&amp;$B449)=2,1,TRUE,0)</f>
        <v>0</v>
      </c>
      <c r="AO449" s="80" cm="1">
        <f t="array" aca="1" ref="AO449" ca="1">_xlfn.IFS(AO452=1,0,INDIRECT("ｄａｔａ!$"&amp;AO$112&amp;"$"&amp;$B449)=2,1,TRUE,0)</f>
        <v>0</v>
      </c>
      <c r="AP449" s="80">
        <f ca="1">IF(AND(SUM($AQ449:$AZ449)=0,10-SUM($AQ451:$AZ451)&gt;1),1,0)</f>
        <v>0</v>
      </c>
      <c r="AQ449" s="80" cm="1">
        <f t="array" aca="1" ref="AQ449" ca="1">_xlfn.IFS(AQ452=1,0,INDIRECT("ｄａｔａ!$"&amp;AQ$112&amp;"$"&amp;$B449)=2,1,TRUE,0)</f>
        <v>0</v>
      </c>
      <c r="AR449" s="80" cm="1">
        <f t="array" aca="1" ref="AR449" ca="1">_xlfn.IFS(AR452=1,0,INDIRECT("ｄａｔａ!$"&amp;AR$112&amp;"$"&amp;$B449)=2,1,TRUE,0)</f>
        <v>0</v>
      </c>
      <c r="AS449" s="80" cm="1">
        <f t="array" aca="1" ref="AS449" ca="1">_xlfn.IFS(AS452=1,0,INDIRECT("ｄａｔａ!$"&amp;AS$112&amp;"$"&amp;$B449)=2,1,TRUE,0)</f>
        <v>0</v>
      </c>
      <c r="AT449" s="80" cm="1">
        <f t="array" aca="1" ref="AT449" ca="1">_xlfn.IFS(AT452=1,0,INDIRECT("ｄａｔａ!$"&amp;AT$112&amp;"$"&amp;$B449)=2,1,TRUE,0)</f>
        <v>0</v>
      </c>
      <c r="AU449" s="80" cm="1">
        <f t="array" aca="1" ref="AU449" ca="1">_xlfn.IFS(AU452=1,0,INDIRECT("ｄａｔａ!$"&amp;AU$112&amp;"$"&amp;$B449)=2,1,TRUE,0)</f>
        <v>0</v>
      </c>
      <c r="AV449" s="80" cm="1">
        <f t="array" aca="1" ref="AV449" ca="1">_xlfn.IFS(AV452=1,0,INDIRECT("ｄａｔａ!$"&amp;AV$112&amp;"$"&amp;$B449)=2,1,TRUE,0)</f>
        <v>0</v>
      </c>
      <c r="AW449" s="80" cm="1">
        <f t="array" aca="1" ref="AW449" ca="1">_xlfn.IFS(AW452=1,0,INDIRECT("ｄａｔａ!$"&amp;AW$112&amp;"$"&amp;$B449)=2,1,TRUE,0)</f>
        <v>0</v>
      </c>
      <c r="AX449" s="80" cm="1">
        <f t="array" aca="1" ref="AX449" ca="1">_xlfn.IFS(AX452=1,0,INDIRECT("ｄａｔａ!$"&amp;AX$112&amp;"$"&amp;$B449)=2,1,TRUE,0)</f>
        <v>0</v>
      </c>
      <c r="AY449" s="80" cm="1">
        <f t="array" aca="1" ref="AY449" ca="1">_xlfn.IFS(AY452=1,0,INDIRECT("ｄａｔａ!$"&amp;AY$112&amp;"$"&amp;$B449)=2,1,TRUE,0)</f>
        <v>0</v>
      </c>
      <c r="AZ449" s="80" cm="1">
        <f t="array" aca="1" ref="AZ449" ca="1">_xlfn.IFS(AZ452=1,0,INDIRECT("ｄａｔａ!$"&amp;AZ$112&amp;"$"&amp;$B449)=2,1,TRUE,0)</f>
        <v>0</v>
      </c>
      <c r="BA449" s="80">
        <f ca="1">IF(AND(SUM($BB449:$BP449)=0,15-SUM($BB451:$BP451)&gt;1),1,0)</f>
        <v>0</v>
      </c>
      <c r="BB449" s="80" cm="1">
        <f t="array" aca="1" ref="BB449" ca="1">_xlfn.IFS(BB452=1,0,INDIRECT("ｄａｔａ!$"&amp;BB$112&amp;"$"&amp;$B449)=2,1,TRUE,0)</f>
        <v>0</v>
      </c>
      <c r="BC449" s="80" cm="1">
        <f t="array" aca="1" ref="BC449" ca="1">_xlfn.IFS(BC452=1,0,INDIRECT("ｄａｔａ!$"&amp;BC$112&amp;"$"&amp;$B449)=2,1,TRUE,0)</f>
        <v>0</v>
      </c>
      <c r="BD449" s="80" cm="1">
        <f t="array" aca="1" ref="BD449" ca="1">_xlfn.IFS(BD452=1,0,INDIRECT("ｄａｔａ!$"&amp;BD$112&amp;"$"&amp;$B449)=2,1,TRUE,0)</f>
        <v>0</v>
      </c>
      <c r="BE449" s="80" cm="1">
        <f t="array" aca="1" ref="BE449" ca="1">_xlfn.IFS(BE452=1,0,INDIRECT("ｄａｔａ!$"&amp;BE$112&amp;"$"&amp;$B449)=2,1,TRUE,0)</f>
        <v>0</v>
      </c>
      <c r="BF449" s="80" cm="1">
        <f t="array" aca="1" ref="BF449" ca="1">_xlfn.IFS(BF452=1,0,INDIRECT("ｄａｔａ!$"&amp;BF$112&amp;"$"&amp;$B449)=2,1,TRUE,0)</f>
        <v>0</v>
      </c>
      <c r="BG449" s="80" cm="1">
        <f t="array" aca="1" ref="BG449" ca="1">_xlfn.IFS(BG452=1,0,INDIRECT("ｄａｔａ!$"&amp;BG$112&amp;"$"&amp;$B449)=2,1,TRUE,0)</f>
        <v>0</v>
      </c>
      <c r="BH449" s="80" cm="1">
        <f t="array" aca="1" ref="BH449" ca="1">_xlfn.IFS(BH452=1,0,INDIRECT("ｄａｔａ!$"&amp;BH$112&amp;"$"&amp;$B449)=2,1,TRUE,0)</f>
        <v>0</v>
      </c>
      <c r="BI449" s="80" cm="1">
        <f t="array" aca="1" ref="BI449" ca="1">_xlfn.IFS(BI452=1,0,INDIRECT("ｄａｔａ!$"&amp;BI$112&amp;"$"&amp;$B449)=2,1,TRUE,0)</f>
        <v>0</v>
      </c>
      <c r="BJ449" s="80" cm="1">
        <f t="array" aca="1" ref="BJ449" ca="1">_xlfn.IFS(BJ452=1,0,INDIRECT("ｄａｔａ!$"&amp;BJ$112&amp;"$"&amp;$B449)=2,1,TRUE,0)</f>
        <v>0</v>
      </c>
      <c r="BK449" s="80" cm="1">
        <f t="array" aca="1" ref="BK449" ca="1">_xlfn.IFS(BK452=1,0,INDIRECT("ｄａｔａ!$"&amp;BK$112&amp;"$"&amp;$B449)=2,1,TRUE,0)</f>
        <v>0</v>
      </c>
      <c r="BL449" s="80" cm="1">
        <f t="array" aca="1" ref="BL449" ca="1">_xlfn.IFS(BL452=1,0,INDIRECT("ｄａｔａ!$"&amp;BL$112&amp;"$"&amp;$B449)=2,1,TRUE,0)</f>
        <v>0</v>
      </c>
      <c r="BM449" s="80" cm="1">
        <f t="array" aca="1" ref="BM449" ca="1">_xlfn.IFS(BM452=1,0,INDIRECT("ｄａｔａ!$"&amp;BM$112&amp;"$"&amp;$B449)=2,1,TRUE,0)</f>
        <v>0</v>
      </c>
      <c r="BN449" s="80" cm="1">
        <f t="array" aca="1" ref="BN449" ca="1">_xlfn.IFS(BN452=1,0,INDIRECT("ｄａｔａ!$"&amp;BN$112&amp;"$"&amp;$B449)=2,1,TRUE,0)</f>
        <v>0</v>
      </c>
      <c r="BO449" s="80" cm="1">
        <f t="array" aca="1" ref="BO449" ca="1">_xlfn.IFS(BO452=1,0,INDIRECT("ｄａｔａ!$"&amp;BO$112&amp;"$"&amp;$B449)=2,1,TRUE,0)</f>
        <v>0</v>
      </c>
      <c r="BP449" s="80" cm="1">
        <f t="array" aca="1" ref="BP449" ca="1">_xlfn.IFS(BP452=1,0,INDIRECT("ｄａｔａ!$"&amp;BP$112&amp;"$"&amp;$B449)=2,1,TRUE,0)</f>
        <v>0</v>
      </c>
    </row>
    <row r="450" spans="1:68" x14ac:dyDescent="0.2">
      <c r="B450" s="80">
        <f>VLOOKUP($A449,$A$11:$B$110,2,FALSE)</f>
        <v>91</v>
      </c>
      <c r="C450" s="80" t="s">
        <v>2437</v>
      </c>
      <c r="D450" s="80" cm="1">
        <f t="array" aca="1" ref="D450" ca="1">_xlfn.IFS(D451=1,0,AND(ISNUMBER(INDIRECT("ｄａｔａ!$"&amp;D$112&amp;"$"&amp;$B450)),INDIRECT("ｄａｔａ!$"&amp;D$112&amp;"$"&amp;$B450)&lt;=12,INDIRECT("ｄａｔａ!$"&amp;D$112&amp;"$"&amp;$B450)&gt;=1),0,TRUE,1)</f>
        <v>1</v>
      </c>
      <c r="F450" s="80">
        <v>0</v>
      </c>
      <c r="G450" s="80">
        <v>0</v>
      </c>
      <c r="H450" s="80">
        <v>0</v>
      </c>
      <c r="I450" s="80" cm="1">
        <f t="array" aca="1" ref="I450" ca="1">_xlfn.IFS(I451=1,0,AND(ISNUMBER(INDIRECT("ｄａｔａ!$"&amp;I$112&amp;"$"&amp;$B450)),LEN(INDIRECT("ｄａｔａ!$"&amp;I$112&amp;"$"&amp;$B450))=4),0,TRUE,1)</f>
        <v>0</v>
      </c>
      <c r="J450" s="80" cm="1">
        <f t="array" aca="1" ref="J450" ca="1">_xlfn.IFS(J451=1,0,AND(ISNUMBER(INDIRECT("ｄａｔａ!$"&amp;J$112&amp;"$"&amp;$B450)),INDIRECT("ｄａｔａ!$"&amp;J$112&amp;"$"&amp;$B450)&lt;=12,INDIRECT("ｄａｔａ!$"&amp;J$112&amp;"$"&amp;$B450)&gt;=1),0,TRUE,1)</f>
        <v>0</v>
      </c>
      <c r="K450" s="80" cm="1">
        <f t="array" aca="1" ref="K450" ca="1">_xlfn.IFS(K451=1,0,ISNUMBER(INDIRECT("ｄａｔａ!$"&amp;K$112&amp;"$"&amp;$B450)),0,TRUE,1)</f>
        <v>0</v>
      </c>
      <c r="L450" s="80" cm="1">
        <f t="array" aca="1" ref="L450" ca="1">_xlfn.IFS(L451=1,0,AND(ISNUMBER(INDIRECT("ｄａｔａ!$"&amp;L$112&amp;"$"&amp;$B450)),INDIRECT("ｄａｔａ!$"&amp;L$112&amp;"$"&amp;$B450)&gt;0),0,TRUE,1)</f>
        <v>0</v>
      </c>
      <c r="M450" s="80" cm="1">
        <f t="array" aca="1" ref="M450" ca="1">_xlfn.IFS(M451=1,0,AND(INDIRECT("ｄａｔａ!$"&amp;M$112&amp;"$"&amp;$B450)&lt;=5,INDIRECT("ｄａｔａ!$"&amp;M$112&amp;"$"&amp;$B450)&gt;0),0,TRUE,1)</f>
        <v>0</v>
      </c>
      <c r="N450" s="80" cm="1">
        <f t="array" aca="1" ref="N450" ca="1">_xlfn.IFS(N451=1,0,AND(INDIRECT("ｄａｔａ!$"&amp;N$112&amp;"$"&amp;$B450)&lt;=2,INDIRECT("ｄａｔａ!$"&amp;N$112&amp;"$"&amp;$B450)&gt;0),0,TRUE,1)</f>
        <v>0</v>
      </c>
      <c r="O450" s="80" cm="1">
        <f t="array" aca="1" ref="O450" ca="1">_xlfn.IFS(O451=1,0,AND(INDIRECT("ｄａｔａ!$"&amp;O$112&amp;"$"&amp;$B450)&lt;=4,INDIRECT("ｄａｔａ!$"&amp;O$112&amp;"$"&amp;$B450)&gt;0),0,TRUE,1)</f>
        <v>0</v>
      </c>
      <c r="P450" s="80" cm="1">
        <f t="array" aca="1" ref="P450" ca="1">_xlfn.IFS(P451=1,0,AND(INDIRECT("ｄａｔａ!$"&amp;P$112&amp;"$"&amp;$B450)&lt;=3,INDIRECT("ｄａｔａ!$"&amp;P$112&amp;"$"&amp;$B450)&gt;0),0,TRUE,1)</f>
        <v>0</v>
      </c>
      <c r="Q450" s="80" cm="1">
        <f t="array" aca="1" ref="Q450" ca="1">_xlfn.IFS(Q451=1,0,AND(INDIRECT("ｄａｔａ!$"&amp;Q$112&amp;"$"&amp;$B450)&lt;=2,INDIRECT("ｄａｔａ!$"&amp;Q$112&amp;"$"&amp;$B450)&gt;0),0,TRUE,1)</f>
        <v>0</v>
      </c>
      <c r="R450" s="80" cm="1">
        <f t="array" aca="1" ref="R450" ca="1">_xlfn.IFS(R451=1,0,AND(INDIRECT("ｄａｔａ!$"&amp;R$112&amp;"$"&amp;$B450)&lt;=10,INDIRECT("ｄａｔａ!$"&amp;R$112&amp;"$"&amp;$B450)&gt;0),0,TRUE,1)</f>
        <v>0</v>
      </c>
      <c r="S450" s="80" cm="1">
        <f t="array" aca="1" ref="S450" ca="1">_xlfn.IFS(S451=1,0,AND(INDIRECT("ｄａｔａ!$"&amp;S$112&amp;"$"&amp;$B450)&lt;=5,INDIRECT("ｄａｔａ!$"&amp;S$112&amp;"$"&amp;$B450)&gt;0),0,TRUE,1)</f>
        <v>0</v>
      </c>
      <c r="T450" s="80" cm="1">
        <f t="array" aca="1" ref="T450" ca="1">_xlfn.IFS(T451=1,0,AND(INDIRECT("ｄａｔａ!$"&amp;T$112&amp;"$"&amp;$B450)&lt;=9,INDIRECT("ｄａｔａ!$"&amp;T$112&amp;"$"&amp;$B450)&gt;0),0,TRUE,1)</f>
        <v>0</v>
      </c>
      <c r="U450" s="80" cm="1">
        <f t="array" aca="1" ref="U450" ca="1">_xlfn.IFS(U451=1,0,ISNUMBER(INDIRECT("ｄａｔａ!$"&amp;U$112&amp;"$"&amp;$B450)),0,TRUE,1)</f>
        <v>0</v>
      </c>
      <c r="V450" s="80" cm="1">
        <f t="array" aca="1" ref="V450" ca="1">_xlfn.IFS(V451=1,0,AND(INDIRECT("ｄａｔａ!$"&amp;V$112&amp;"$"&amp;$B450)&lt;=4,INDIRECT("ｄａｔａ!$"&amp;V$112&amp;"$"&amp;$B450)&gt;0),0,TRUE,1)</f>
        <v>0</v>
      </c>
      <c r="W450" s="80" cm="1">
        <f t="array" aca="1" ref="W450" ca="1">_xlfn.IFS(W451=1,0,AND(INDIRECT("ｄａｔａ!$"&amp;W$112&amp;"$"&amp;$B450)&lt;=2,INDIRECT("ｄａｔａ!$"&amp;W$112&amp;"$"&amp;$B450)&gt;0),0,TRUE,1)</f>
        <v>0</v>
      </c>
      <c r="X450" s="80">
        <f ca="1">IF(SUM($Y449:$AO449)&gt;1,1,0)</f>
        <v>0</v>
      </c>
      <c r="Y450" s="80" cm="1">
        <f t="array" aca="1" ref="Y450" ca="1">_xlfn.IFS(Y452=1,0,Y451=1,0,AND(INDIRECT("ｄａｔａ!$"&amp;Y$112&amp;"$"&amp;$B450)&lt;=2,INDIRECT("ｄａｔａ!$"&amp;Y$112&amp;"$"&amp;$B450)&gt;0),0,TRUE,1)</f>
        <v>0</v>
      </c>
      <c r="Z450" s="80" cm="1">
        <f t="array" aca="1" ref="Z450" ca="1">_xlfn.IFS(Z452=1,0,Z451=1,0,AND(INDIRECT("ｄａｔａ!$"&amp;Z$112&amp;"$"&amp;$B450)&lt;=2,INDIRECT("ｄａｔａ!$"&amp;Z$112&amp;"$"&amp;$B450)&gt;0),0,TRUE,1)</f>
        <v>0</v>
      </c>
      <c r="AA450" s="80" cm="1">
        <f t="array" aca="1" ref="AA450" ca="1">_xlfn.IFS(AA452=1,0,AA451=1,0,AND(INDIRECT("ｄａｔａ!$"&amp;AA$112&amp;"$"&amp;$B450)&lt;=2,INDIRECT("ｄａｔａ!$"&amp;AA$112&amp;"$"&amp;$B450)&gt;0),0,TRUE,1)</f>
        <v>0</v>
      </c>
      <c r="AB450" s="80" cm="1">
        <f t="array" aca="1" ref="AB450" ca="1">_xlfn.IFS(AB452=1,0,AB451=1,0,AND(INDIRECT("ｄａｔａ!$"&amp;AB$112&amp;"$"&amp;$B450)&lt;=2,INDIRECT("ｄａｔａ!$"&amp;AB$112&amp;"$"&amp;$B450)&gt;0),0,TRUE,1)</f>
        <v>0</v>
      </c>
      <c r="AC450" s="80" cm="1">
        <f t="array" aca="1" ref="AC450" ca="1">_xlfn.IFS(AC452=1,0,AC451=1,0,AND(INDIRECT("ｄａｔａ!$"&amp;AC$112&amp;"$"&amp;$B450)&lt;=2,INDIRECT("ｄａｔａ!$"&amp;AC$112&amp;"$"&amp;$B450)&gt;0),0,TRUE,1)</f>
        <v>0</v>
      </c>
      <c r="AD450" s="80" cm="1">
        <f t="array" aca="1" ref="AD450" ca="1">_xlfn.IFS(AD452=1,0,AD451=1,0,AND(INDIRECT("ｄａｔａ!$"&amp;AD$112&amp;"$"&amp;$B450)&lt;=2,INDIRECT("ｄａｔａ!$"&amp;AD$112&amp;"$"&amp;$B450)&gt;0),0,TRUE,1)</f>
        <v>0</v>
      </c>
      <c r="AE450" s="80" cm="1">
        <f t="array" aca="1" ref="AE450" ca="1">_xlfn.IFS(AE452=1,0,AE451=1,0,AND(INDIRECT("ｄａｔａ!$"&amp;AE$112&amp;"$"&amp;$B450)&lt;=2,INDIRECT("ｄａｔａ!$"&amp;AE$112&amp;"$"&amp;$B450)&gt;0),0,TRUE,1)</f>
        <v>0</v>
      </c>
      <c r="AF450" s="80" cm="1">
        <f t="array" aca="1" ref="AF450" ca="1">_xlfn.IFS(AF452=1,0,AF451=1,0,AND(INDIRECT("ｄａｔａ!$"&amp;AF$112&amp;"$"&amp;$B450)&lt;=2,INDIRECT("ｄａｔａ!$"&amp;AF$112&amp;"$"&amp;$B450)&gt;0),0,TRUE,1)</f>
        <v>0</v>
      </c>
      <c r="AG450" s="80" cm="1">
        <f t="array" aca="1" ref="AG450" ca="1">_xlfn.IFS(AG452=1,0,AG451=1,0,AND(INDIRECT("ｄａｔａ!$"&amp;AG$112&amp;"$"&amp;$B450)&lt;=2,INDIRECT("ｄａｔａ!$"&amp;AG$112&amp;"$"&amp;$B450)&gt;0),0,TRUE,1)</f>
        <v>0</v>
      </c>
      <c r="AH450" s="80" cm="1">
        <f t="array" aca="1" ref="AH450" ca="1">_xlfn.IFS(AH452=1,0,AH451=1,0,AND(INDIRECT("ｄａｔａ!$"&amp;AH$112&amp;"$"&amp;$B450)&lt;=2,INDIRECT("ｄａｔａ!$"&amp;AH$112&amp;"$"&amp;$B450)&gt;0),0,TRUE,1)</f>
        <v>0</v>
      </c>
      <c r="AI450" s="80" cm="1">
        <f t="array" aca="1" ref="AI450" ca="1">_xlfn.IFS(AI452=1,0,AI451=1,0,AND(INDIRECT("ｄａｔａ!$"&amp;AI$112&amp;"$"&amp;$B450)&lt;=2,INDIRECT("ｄａｔａ!$"&amp;AI$112&amp;"$"&amp;$B450)&gt;0),0,TRUE,1)</f>
        <v>0</v>
      </c>
      <c r="AJ450" s="80" cm="1">
        <f t="array" aca="1" ref="AJ450" ca="1">_xlfn.IFS(AJ452=1,0,AJ451=1,0,AND(INDIRECT("ｄａｔａ!$"&amp;AJ$112&amp;"$"&amp;$B450)&lt;=2,INDIRECT("ｄａｔａ!$"&amp;AJ$112&amp;"$"&amp;$B450)&gt;0),0,TRUE,1)</f>
        <v>0</v>
      </c>
      <c r="AK450" s="80" cm="1">
        <f t="array" aca="1" ref="AK450" ca="1">_xlfn.IFS(AK452=1,0,AK451=1,0,AND(INDIRECT("ｄａｔａ!$"&amp;AK$112&amp;"$"&amp;$B450)&lt;=2,INDIRECT("ｄａｔａ!$"&amp;AK$112&amp;"$"&amp;$B450)&gt;0),0,TRUE,1)</f>
        <v>0</v>
      </c>
      <c r="AL450" s="80" cm="1">
        <f t="array" aca="1" ref="AL450" ca="1">_xlfn.IFS(AL452=1,0,AL451=1,0,AND(INDIRECT("ｄａｔａ!$"&amp;AL$112&amp;"$"&amp;$B450)&lt;=2,INDIRECT("ｄａｔａ!$"&amp;AL$112&amp;"$"&amp;$B450)&gt;0),0,TRUE,1)</f>
        <v>0</v>
      </c>
      <c r="AM450" s="80" cm="1">
        <f t="array" aca="1" ref="AM450" ca="1">_xlfn.IFS(AM452=1,0,AM451=1,0,AND(INDIRECT("ｄａｔａ!$"&amp;AM$112&amp;"$"&amp;$B450)&lt;=2,INDIRECT("ｄａｔａ!$"&amp;AM$112&amp;"$"&amp;$B450)&gt;0),0,TRUE,1)</f>
        <v>0</v>
      </c>
      <c r="AN450" s="80" cm="1">
        <f t="array" aca="1" ref="AN450" ca="1">_xlfn.IFS(AN452=1,0,AN451=1,0,AND(INDIRECT("ｄａｔａ!$"&amp;AN$112&amp;"$"&amp;$B450)&lt;=2,INDIRECT("ｄａｔａ!$"&amp;AN$112&amp;"$"&amp;$B450)&gt;0),0,TRUE,1)</f>
        <v>0</v>
      </c>
      <c r="AO450" s="80" cm="1">
        <f t="array" aca="1" ref="AO450" ca="1">_xlfn.IFS(AO452=1,0,AO451=1,0,AND(INDIRECT("ｄａｔａ!$"&amp;AO$112&amp;"$"&amp;$B450)&lt;=2,INDIRECT("ｄａｔａ!$"&amp;AO$112&amp;"$"&amp;$B450)&gt;0),0,TRUE,1)</f>
        <v>0</v>
      </c>
      <c r="AP450" s="80">
        <f ca="1">IF(SUM($AQ449:$AZ449)&gt;1,1,0)</f>
        <v>0</v>
      </c>
      <c r="AQ450" s="80" cm="1">
        <f t="array" aca="1" ref="AQ450" ca="1">_xlfn.IFS(AQ452=1,0,AQ451=1,0,AND(INDIRECT("ｄａｔａ!$"&amp;AQ$112&amp;"$"&amp;$B450)&lt;=2,INDIRECT("ｄａｔａ!$"&amp;AQ$112&amp;"$"&amp;$B450)&gt;0),0,TRUE,1)</f>
        <v>0</v>
      </c>
      <c r="AR450" s="80" cm="1">
        <f t="array" aca="1" ref="AR450" ca="1">_xlfn.IFS(AR452=1,0,AR451=1,0,AND(INDIRECT("ｄａｔａ!$"&amp;AR$112&amp;"$"&amp;$B450)&lt;=2,INDIRECT("ｄａｔａ!$"&amp;AR$112&amp;"$"&amp;$B450)&gt;0),0,TRUE,1)</f>
        <v>0</v>
      </c>
      <c r="AS450" s="80" cm="1">
        <f t="array" aca="1" ref="AS450" ca="1">_xlfn.IFS(AS452=1,0,AS451=1,0,AND(INDIRECT("ｄａｔａ!$"&amp;AS$112&amp;"$"&amp;$B450)&lt;=2,INDIRECT("ｄａｔａ!$"&amp;AS$112&amp;"$"&amp;$B450)&gt;0),0,TRUE,1)</f>
        <v>0</v>
      </c>
      <c r="AT450" s="80" cm="1">
        <f t="array" aca="1" ref="AT450" ca="1">_xlfn.IFS(AT452=1,0,AT451=1,0,AND(INDIRECT("ｄａｔａ!$"&amp;AT$112&amp;"$"&amp;$B450)&lt;=2,INDIRECT("ｄａｔａ!$"&amp;AT$112&amp;"$"&amp;$B450)&gt;0),0,TRUE,1)</f>
        <v>0</v>
      </c>
      <c r="AU450" s="80" cm="1">
        <f t="array" aca="1" ref="AU450" ca="1">_xlfn.IFS(AU452=1,0,AU451=1,0,AND(INDIRECT("ｄａｔａ!$"&amp;AU$112&amp;"$"&amp;$B450)&lt;=2,INDIRECT("ｄａｔａ!$"&amp;AU$112&amp;"$"&amp;$B450)&gt;0),0,TRUE,1)</f>
        <v>0</v>
      </c>
      <c r="AV450" s="80" cm="1">
        <f t="array" aca="1" ref="AV450" ca="1">_xlfn.IFS(AV452=1,0,AV451=1,0,AND(INDIRECT("ｄａｔａ!$"&amp;AV$112&amp;"$"&amp;$B450)&lt;=2,INDIRECT("ｄａｔａ!$"&amp;AV$112&amp;"$"&amp;$B450)&gt;0),0,TRUE,1)</f>
        <v>0</v>
      </c>
      <c r="AW450" s="80" cm="1">
        <f t="array" aca="1" ref="AW450" ca="1">_xlfn.IFS(AW452=1,0,AW451=1,0,AND(INDIRECT("ｄａｔａ!$"&amp;AW$112&amp;"$"&amp;$B450)&lt;=2,INDIRECT("ｄａｔａ!$"&amp;AW$112&amp;"$"&amp;$B450)&gt;0),0,TRUE,1)</f>
        <v>0</v>
      </c>
      <c r="AX450" s="80" cm="1">
        <f t="array" aca="1" ref="AX450" ca="1">_xlfn.IFS(AX452=1,0,AX451=1,0,AND(INDIRECT("ｄａｔａ!$"&amp;AX$112&amp;"$"&amp;$B450)&lt;=2,INDIRECT("ｄａｔａ!$"&amp;AX$112&amp;"$"&amp;$B450)&gt;0),0,TRUE,1)</f>
        <v>0</v>
      </c>
      <c r="AY450" s="80" cm="1">
        <f t="array" aca="1" ref="AY450" ca="1">_xlfn.IFS(AY452=1,0,AY451=1,0,AND(INDIRECT("ｄａｔａ!$"&amp;AY$112&amp;"$"&amp;$B450)&lt;=2,INDIRECT("ｄａｔａ!$"&amp;AY$112&amp;"$"&amp;$B450)&gt;0),0,TRUE,1)</f>
        <v>0</v>
      </c>
      <c r="AZ450" s="80" cm="1">
        <f t="array" aca="1" ref="AZ450" ca="1">_xlfn.IFS(AZ452=1,0,AZ451=1,0,AND(INDIRECT("ｄａｔａ!$"&amp;AZ$112&amp;"$"&amp;$B450)&lt;=2,INDIRECT("ｄａｔａ!$"&amp;AZ$112&amp;"$"&amp;$B450)&gt;0),0,TRUE,1)</f>
        <v>0</v>
      </c>
      <c r="BA450" s="80">
        <f ca="1">IF(SUM($BB449:$BP449)&gt;1,1,0)</f>
        <v>0</v>
      </c>
      <c r="BB450" s="80" cm="1">
        <f t="array" aca="1" ref="BB450" ca="1">_xlfn.IFS(BB452=1,0,BB451=1,0,AND(INDIRECT("ｄａｔａ!$"&amp;BB$112&amp;"$"&amp;$B450)&lt;=2,INDIRECT("ｄａｔａ!$"&amp;BB$112&amp;"$"&amp;$B450)&gt;0),0,TRUE,1)</f>
        <v>0</v>
      </c>
      <c r="BC450" s="80" cm="1">
        <f t="array" aca="1" ref="BC450" ca="1">_xlfn.IFS(BC452=1,0,BC451=1,0,AND(INDIRECT("ｄａｔａ!$"&amp;BC$112&amp;"$"&amp;$B450)&lt;=2,INDIRECT("ｄａｔａ!$"&amp;BC$112&amp;"$"&amp;$B450)&gt;0),0,TRUE,1)</f>
        <v>0</v>
      </c>
      <c r="BD450" s="80" cm="1">
        <f t="array" aca="1" ref="BD450" ca="1">_xlfn.IFS(BD452=1,0,BD451=1,0,AND(INDIRECT("ｄａｔａ!$"&amp;BD$112&amp;"$"&amp;$B450)&lt;=2,INDIRECT("ｄａｔａ!$"&amp;BD$112&amp;"$"&amp;$B450)&gt;0),0,TRUE,1)</f>
        <v>0</v>
      </c>
      <c r="BE450" s="80" cm="1">
        <f t="array" aca="1" ref="BE450" ca="1">_xlfn.IFS(BE452=1,0,BE451=1,0,AND(INDIRECT("ｄａｔａ!$"&amp;BE$112&amp;"$"&amp;$B450)&lt;=2,INDIRECT("ｄａｔａ!$"&amp;BE$112&amp;"$"&amp;$B450)&gt;0),0,TRUE,1)</f>
        <v>0</v>
      </c>
      <c r="BF450" s="80" cm="1">
        <f t="array" aca="1" ref="BF450" ca="1">_xlfn.IFS(BF452=1,0,BF451=1,0,AND(INDIRECT("ｄａｔａ!$"&amp;BF$112&amp;"$"&amp;$B450)&lt;=2,INDIRECT("ｄａｔａ!$"&amp;BF$112&amp;"$"&amp;$B450)&gt;0),0,TRUE,1)</f>
        <v>0</v>
      </c>
      <c r="BG450" s="80" cm="1">
        <f t="array" aca="1" ref="BG450" ca="1">_xlfn.IFS(BG452=1,0,BG451=1,0,AND(INDIRECT("ｄａｔａ!$"&amp;BG$112&amp;"$"&amp;$B450)&lt;=2,INDIRECT("ｄａｔａ!$"&amp;BG$112&amp;"$"&amp;$B450)&gt;0),0,TRUE,1)</f>
        <v>0</v>
      </c>
      <c r="BH450" s="80" cm="1">
        <f t="array" aca="1" ref="BH450" ca="1">_xlfn.IFS(BH452=1,0,BH451=1,0,AND(INDIRECT("ｄａｔａ!$"&amp;BH$112&amp;"$"&amp;$B450)&lt;=2,INDIRECT("ｄａｔａ!$"&amp;BH$112&amp;"$"&amp;$B450)&gt;0),0,TRUE,1)</f>
        <v>0</v>
      </c>
      <c r="BI450" s="80" cm="1">
        <f t="array" aca="1" ref="BI450" ca="1">_xlfn.IFS(BI452=1,0,BI451=1,0,AND(INDIRECT("ｄａｔａ!$"&amp;BI$112&amp;"$"&amp;$B450)&lt;=2,INDIRECT("ｄａｔａ!$"&amp;BI$112&amp;"$"&amp;$B450)&gt;0),0,TRUE,1)</f>
        <v>0</v>
      </c>
      <c r="BJ450" s="80" cm="1">
        <f t="array" aca="1" ref="BJ450" ca="1">_xlfn.IFS(BJ452=1,0,BJ451=1,0,AND(INDIRECT("ｄａｔａ!$"&amp;BJ$112&amp;"$"&amp;$B450)&lt;=2,INDIRECT("ｄａｔａ!$"&amp;BJ$112&amp;"$"&amp;$B450)&gt;0),0,TRUE,1)</f>
        <v>0</v>
      </c>
      <c r="BK450" s="80" cm="1">
        <f t="array" aca="1" ref="BK450" ca="1">_xlfn.IFS(BK452=1,0,BK451=1,0,AND(INDIRECT("ｄａｔａ!$"&amp;BK$112&amp;"$"&amp;$B450)&lt;=2,INDIRECT("ｄａｔａ!$"&amp;BK$112&amp;"$"&amp;$B450)&gt;0),0,TRUE,1)</f>
        <v>0</v>
      </c>
      <c r="BL450" s="80" cm="1">
        <f t="array" aca="1" ref="BL450" ca="1">_xlfn.IFS(BL452=1,0,BL451=1,0,AND(INDIRECT("ｄａｔａ!$"&amp;BL$112&amp;"$"&amp;$B450)&lt;=2,INDIRECT("ｄａｔａ!$"&amp;BL$112&amp;"$"&amp;$B450)&gt;0),0,TRUE,1)</f>
        <v>0</v>
      </c>
      <c r="BM450" s="80" cm="1">
        <f t="array" aca="1" ref="BM450" ca="1">_xlfn.IFS(BM452=1,0,BM451=1,0,AND(INDIRECT("ｄａｔａ!$"&amp;BM$112&amp;"$"&amp;$B450)&lt;=2,INDIRECT("ｄａｔａ!$"&amp;BM$112&amp;"$"&amp;$B450)&gt;0),0,TRUE,1)</f>
        <v>0</v>
      </c>
      <c r="BN450" s="80" cm="1">
        <f t="array" aca="1" ref="BN450" ca="1">_xlfn.IFS(BN452=1,0,BN451=1,0,AND(INDIRECT("ｄａｔａ!$"&amp;BN$112&amp;"$"&amp;$B450)&lt;=2,INDIRECT("ｄａｔａ!$"&amp;BN$112&amp;"$"&amp;$B450)&gt;0),0,TRUE,1)</f>
        <v>0</v>
      </c>
      <c r="BO450" s="80" cm="1">
        <f t="array" aca="1" ref="BO450" ca="1">_xlfn.IFS(BO452=1,0,BO451=1,0,AND(INDIRECT("ｄａｔａ!$"&amp;BO$112&amp;"$"&amp;$B450)&lt;=2,INDIRECT("ｄａｔａ!$"&amp;BO$112&amp;"$"&amp;$B450)&gt;0),0,TRUE,1)</f>
        <v>0</v>
      </c>
      <c r="BP450" s="80" cm="1">
        <f t="array" aca="1" ref="BP450" ca="1">_xlfn.IFS(BP452=1,0,BP451=1,0,AND(INDIRECT("ｄａｔａ!$"&amp;BP$112&amp;"$"&amp;$B450)&lt;=2,INDIRECT("ｄａｔａ!$"&amp;BP$112&amp;"$"&amp;$B450)&gt;0),0,TRUE,1)</f>
        <v>0</v>
      </c>
    </row>
    <row r="451" spans="1:68" x14ac:dyDescent="0.2">
      <c r="B451" s="80">
        <f>VLOOKUP($A449,$A$11:$B$110,2,FALSE)</f>
        <v>91</v>
      </c>
      <c r="C451" s="80" t="s">
        <v>2425</v>
      </c>
      <c r="D451" s="80" cm="1">
        <f t="array" aca="1" ref="D451" ca="1">_xlfn.IFS(D452=1,0,TRIM(INDIRECT("ｄａｔａ!$"&amp;D$112&amp;"$"&amp;$B451))="",1,TRIM(INDIRECT("ｄａｔａ!$"&amp;D$112&amp;"$"&amp;$B451))&lt;&gt;"",0)</f>
        <v>0</v>
      </c>
      <c r="F451" s="80" cm="1">
        <f t="array" aca="1" ref="F451" ca="1">_xlfn.IFS(F452=1,0,TRIM(INDIRECT("ｄａｔａ!$"&amp;F$112&amp;"$"&amp;$B451))="",1,TRIM(INDIRECT("ｄａｔａ!$"&amp;F$112&amp;"$"&amp;$B451))&lt;&gt;"",0)</f>
        <v>1</v>
      </c>
      <c r="G451" s="80" cm="1">
        <f t="array" aca="1" ref="G451" ca="1">_xlfn.IFS(G452=1,0,TRIM(INDIRECT("ｄａｔａ!$"&amp;G$112&amp;"$"&amp;$B451))="",1,TRIM(INDIRECT("ｄａｔａ!$"&amp;G$112&amp;"$"&amp;$B451))&lt;&gt;"",0)</f>
        <v>1</v>
      </c>
      <c r="H451" s="80" cm="1">
        <f t="array" aca="1" ref="H451" ca="1">_xlfn.IFS(H452=1,0,TRIM(INDIRECT("ｄａｔａ!$"&amp;H$112&amp;"$"&amp;$B451))="",1,TRIM(INDIRECT("ｄａｔａ!$"&amp;H$112&amp;"$"&amp;$B451))&lt;&gt;"",0)</f>
        <v>1</v>
      </c>
      <c r="I451" s="80" cm="1">
        <f t="array" aca="1" ref="I451" ca="1">_xlfn.IFS(I452=1,0,TRIM(INDIRECT("ｄａｔａ!$"&amp;I$112&amp;"$"&amp;$B451))="",1,TRIM(INDIRECT("ｄａｔａ!$"&amp;I$112&amp;"$"&amp;$B451))&lt;&gt;"",0)</f>
        <v>1</v>
      </c>
      <c r="J451" s="80" cm="1">
        <f t="array" aca="1" ref="J451" ca="1">_xlfn.IFS(J452=1,0,TRIM(INDIRECT("ｄａｔａ!$"&amp;J$112&amp;"$"&amp;$B451))="",1,TRIM(INDIRECT("ｄａｔａ!$"&amp;J$112&amp;"$"&amp;$B451))&lt;&gt;"",0)</f>
        <v>1</v>
      </c>
      <c r="K451" s="80" cm="1">
        <f t="array" aca="1" ref="K451" ca="1">_xlfn.IFS(K452=1,0,TRIM(INDIRECT("ｄａｔａ!$"&amp;K$112&amp;"$"&amp;$B451))="",1,TRIM(INDIRECT("ｄａｔａ!$"&amp;K$112&amp;"$"&amp;$B451))&lt;&gt;"",0)</f>
        <v>1</v>
      </c>
      <c r="L451" s="80" cm="1">
        <f t="array" aca="1" ref="L451" ca="1">_xlfn.IFS(L452=1,0,TRIM(INDIRECT("ｄａｔａ!$"&amp;L$112&amp;"$"&amp;$B451))="",1,TRIM(INDIRECT("ｄａｔａ!$"&amp;L$112&amp;"$"&amp;$B451))&lt;&gt;"",0)</f>
        <v>1</v>
      </c>
      <c r="M451" s="80" cm="1">
        <f t="array" aca="1" ref="M451" ca="1">_xlfn.IFS(M452=1,0,TRIM(INDIRECT("ｄａｔａ!$"&amp;M$112&amp;"$"&amp;$B451))="",1,TRIM(INDIRECT("ｄａｔａ!$"&amp;M$112&amp;"$"&amp;$B451))&lt;&gt;"",0)</f>
        <v>1</v>
      </c>
      <c r="N451" s="80" cm="1">
        <f t="array" aca="1" ref="N451" ca="1">_xlfn.IFS(N452=1,0,TRIM(INDIRECT("ｄａｔａ!$"&amp;N$112&amp;"$"&amp;$B451))="",1,TRIM(INDIRECT("ｄａｔａ!$"&amp;N$112&amp;"$"&amp;$B451))&lt;&gt;"",0)</f>
        <v>1</v>
      </c>
      <c r="O451" s="80" cm="1">
        <f t="array" aca="1" ref="O451" ca="1">_xlfn.IFS(O452=1,0,TRIM(INDIRECT("ｄａｔａ!$"&amp;O$112&amp;"$"&amp;$B451))="",1,TRIM(INDIRECT("ｄａｔａ!$"&amp;O$112&amp;"$"&amp;$B451))&lt;&gt;"",0)</f>
        <v>1</v>
      </c>
      <c r="P451" s="80" cm="1">
        <f t="array" aca="1" ref="P451" ca="1">_xlfn.IFS(P452=1,0,TRIM(INDIRECT("ｄａｔａ!$"&amp;P$112&amp;"$"&amp;$B451))="",1,TRIM(INDIRECT("ｄａｔａ!$"&amp;P$112&amp;"$"&amp;$B451))&lt;&gt;"",0)</f>
        <v>1</v>
      </c>
      <c r="Q451" s="80" cm="1">
        <f t="array" aca="1" ref="Q451" ca="1">_xlfn.IFS(Q452=1,0,TRIM(INDIRECT("ｄａｔａ!$"&amp;Q$112&amp;"$"&amp;$B451))="",1,TRIM(INDIRECT("ｄａｔａ!$"&amp;Q$112&amp;"$"&amp;$B451))&lt;&gt;"",0)</f>
        <v>1</v>
      </c>
      <c r="R451" s="80" cm="1">
        <f t="array" aca="1" ref="R451" ca="1">_xlfn.IFS(R452=1,0,TRIM(INDIRECT("ｄａｔａ!$"&amp;R$112&amp;"$"&amp;$B451))="",1,TRIM(INDIRECT("ｄａｔａ!$"&amp;R$112&amp;"$"&amp;$B451))&lt;&gt;"",0)</f>
        <v>1</v>
      </c>
      <c r="S451" s="80" cm="1">
        <f t="array" aca="1" ref="S451" ca="1">_xlfn.IFS(S452=1,0,TRIM(INDIRECT("ｄａｔａ!$"&amp;S$112&amp;"$"&amp;$B451))="",1,TRIM(INDIRECT("ｄａｔａ!$"&amp;S$112&amp;"$"&amp;$B451))&lt;&gt;"",0)</f>
        <v>1</v>
      </c>
      <c r="T451" s="80" cm="1">
        <f t="array" aca="1" ref="T451" ca="1">_xlfn.IFS(T452=1,0,TRIM(INDIRECT("ｄａｔａ!$"&amp;T$112&amp;"$"&amp;$B451))="",1,TRIM(INDIRECT("ｄａｔａ!$"&amp;T$112&amp;"$"&amp;$B451))&lt;&gt;"",0)</f>
        <v>1</v>
      </c>
      <c r="U451" s="80" cm="1">
        <f t="array" aca="1" ref="U451" ca="1">_xlfn.IFS(U452=1,0,TRIM(INDIRECT("ｄａｔａ!$"&amp;U$112&amp;"$"&amp;$B451))="",1,TRIM(INDIRECT("ｄａｔａ!$"&amp;U$112&amp;"$"&amp;$B451))&lt;&gt;"",0)</f>
        <v>1</v>
      </c>
      <c r="V451" s="80" cm="1">
        <f t="array" aca="1" ref="V451" ca="1">_xlfn.IFS(V452=1,0,TRIM(INDIRECT("ｄａｔａ!$"&amp;V$112&amp;"$"&amp;$B451))="",1,TRIM(INDIRECT("ｄａｔａ!$"&amp;V$112&amp;"$"&amp;$B451))&lt;&gt;"",0)</f>
        <v>1</v>
      </c>
      <c r="W451" s="80" cm="1">
        <f t="array" aca="1" ref="W451" ca="1">_xlfn.IFS(W452=1,0,TRIM(INDIRECT("ｄａｔａ!$"&amp;W$112&amp;"$"&amp;$B451))="",1,TRIM(INDIRECT("ｄａｔａ!$"&amp;W$112&amp;"$"&amp;$B451))&lt;&gt;"",0)</f>
        <v>1</v>
      </c>
      <c r="X451" s="80">
        <f ca="1">IF(SUM($Y451:$AO451)=17,1,0)</f>
        <v>1</v>
      </c>
      <c r="Y451" s="80" cm="1">
        <f t="array" aca="1" ref="Y451" ca="1">_xlfn.IFS(Y452=1,0,TRIM(INDIRECT("ｄａｔａ!$"&amp;Y$112&amp;"$"&amp;$B451))="",1,TRIM(INDIRECT("ｄａｔａ!$"&amp;Y$112&amp;"$"&amp;$B451))&lt;&gt;"",0)</f>
        <v>1</v>
      </c>
      <c r="Z451" s="80" cm="1">
        <f t="array" aca="1" ref="Z451" ca="1">_xlfn.IFS(Z452=1,0,TRIM(INDIRECT("ｄａｔａ!$"&amp;Z$112&amp;"$"&amp;$B451))="",1,TRIM(INDIRECT("ｄａｔａ!$"&amp;Z$112&amp;"$"&amp;$B451))&lt;&gt;"",0)</f>
        <v>1</v>
      </c>
      <c r="AA451" s="80" cm="1">
        <f t="array" aca="1" ref="AA451" ca="1">_xlfn.IFS(AA452=1,0,TRIM(INDIRECT("ｄａｔａ!$"&amp;AA$112&amp;"$"&amp;$B451))="",1,TRIM(INDIRECT("ｄａｔａ!$"&amp;AA$112&amp;"$"&amp;$B451))&lt;&gt;"",0)</f>
        <v>1</v>
      </c>
      <c r="AB451" s="80" cm="1">
        <f t="array" aca="1" ref="AB451" ca="1">_xlfn.IFS(AB452=1,0,TRIM(INDIRECT("ｄａｔａ!$"&amp;AB$112&amp;"$"&amp;$B451))="",1,TRIM(INDIRECT("ｄａｔａ!$"&amp;AB$112&amp;"$"&amp;$B451))&lt;&gt;"",0)</f>
        <v>1</v>
      </c>
      <c r="AC451" s="80" cm="1">
        <f t="array" aca="1" ref="AC451" ca="1">_xlfn.IFS(AC452=1,0,TRIM(INDIRECT("ｄａｔａ!$"&amp;AC$112&amp;"$"&amp;$B451))="",1,TRIM(INDIRECT("ｄａｔａ!$"&amp;AC$112&amp;"$"&amp;$B451))&lt;&gt;"",0)</f>
        <v>1</v>
      </c>
      <c r="AD451" s="80" cm="1">
        <f t="array" aca="1" ref="AD451" ca="1">_xlfn.IFS(AD452=1,0,TRIM(INDIRECT("ｄａｔａ!$"&amp;AD$112&amp;"$"&amp;$B451))="",1,TRIM(INDIRECT("ｄａｔａ!$"&amp;AD$112&amp;"$"&amp;$B451))&lt;&gt;"",0)</f>
        <v>1</v>
      </c>
      <c r="AE451" s="80" cm="1">
        <f t="array" aca="1" ref="AE451" ca="1">_xlfn.IFS(AE452=1,0,TRIM(INDIRECT("ｄａｔａ!$"&amp;AE$112&amp;"$"&amp;$B451))="",1,TRIM(INDIRECT("ｄａｔａ!$"&amp;AE$112&amp;"$"&amp;$B451))&lt;&gt;"",0)</f>
        <v>1</v>
      </c>
      <c r="AF451" s="80" cm="1">
        <f t="array" aca="1" ref="AF451" ca="1">_xlfn.IFS(AF452=1,0,TRIM(INDIRECT("ｄａｔａ!$"&amp;AF$112&amp;"$"&amp;$B451))="",1,TRIM(INDIRECT("ｄａｔａ!$"&amp;AF$112&amp;"$"&amp;$B451))&lt;&gt;"",0)</f>
        <v>1</v>
      </c>
      <c r="AG451" s="80" cm="1">
        <f t="array" aca="1" ref="AG451" ca="1">_xlfn.IFS(AG452=1,0,TRIM(INDIRECT("ｄａｔａ!$"&amp;AG$112&amp;"$"&amp;$B451))="",1,TRIM(INDIRECT("ｄａｔａ!$"&amp;AG$112&amp;"$"&amp;$B451))&lt;&gt;"",0)</f>
        <v>1</v>
      </c>
      <c r="AH451" s="80" cm="1">
        <f t="array" aca="1" ref="AH451" ca="1">_xlfn.IFS(AH452=1,0,TRIM(INDIRECT("ｄａｔａ!$"&amp;AH$112&amp;"$"&amp;$B451))="",1,TRIM(INDIRECT("ｄａｔａ!$"&amp;AH$112&amp;"$"&amp;$B451))&lt;&gt;"",0)</f>
        <v>1</v>
      </c>
      <c r="AI451" s="80" cm="1">
        <f t="array" aca="1" ref="AI451" ca="1">_xlfn.IFS(AI452=1,0,TRIM(INDIRECT("ｄａｔａ!$"&amp;AI$112&amp;"$"&amp;$B451))="",1,TRIM(INDIRECT("ｄａｔａ!$"&amp;AI$112&amp;"$"&amp;$B451))&lt;&gt;"",0)</f>
        <v>1</v>
      </c>
      <c r="AJ451" s="80" cm="1">
        <f t="array" aca="1" ref="AJ451" ca="1">_xlfn.IFS(AJ452=1,0,TRIM(INDIRECT("ｄａｔａ!$"&amp;AJ$112&amp;"$"&amp;$B451))="",1,TRIM(INDIRECT("ｄａｔａ!$"&amp;AJ$112&amp;"$"&amp;$B451))&lt;&gt;"",0)</f>
        <v>1</v>
      </c>
      <c r="AK451" s="80" cm="1">
        <f t="array" aca="1" ref="AK451" ca="1">_xlfn.IFS(AK452=1,0,TRIM(INDIRECT("ｄａｔａ!$"&amp;AK$112&amp;"$"&amp;$B451))="",1,TRIM(INDIRECT("ｄａｔａ!$"&amp;AK$112&amp;"$"&amp;$B451))&lt;&gt;"",0)</f>
        <v>1</v>
      </c>
      <c r="AL451" s="80" cm="1">
        <f t="array" aca="1" ref="AL451" ca="1">_xlfn.IFS(AL452=1,0,TRIM(INDIRECT("ｄａｔａ!$"&amp;AL$112&amp;"$"&amp;$B451))="",1,TRIM(INDIRECT("ｄａｔａ!$"&amp;AL$112&amp;"$"&amp;$B451))&lt;&gt;"",0)</f>
        <v>1</v>
      </c>
      <c r="AM451" s="80" cm="1">
        <f t="array" aca="1" ref="AM451" ca="1">_xlfn.IFS(AM452=1,0,TRIM(INDIRECT("ｄａｔａ!$"&amp;AM$112&amp;"$"&amp;$B451))="",1,TRIM(INDIRECT("ｄａｔａ!$"&amp;AM$112&amp;"$"&amp;$B451))&lt;&gt;"",0)</f>
        <v>1</v>
      </c>
      <c r="AN451" s="80" cm="1">
        <f t="array" aca="1" ref="AN451" ca="1">_xlfn.IFS(AN452=1,0,TRIM(INDIRECT("ｄａｔａ!$"&amp;AN$112&amp;"$"&amp;$B451))="",1,TRIM(INDIRECT("ｄａｔａ!$"&amp;AN$112&amp;"$"&amp;$B451))&lt;&gt;"",0)</f>
        <v>1</v>
      </c>
      <c r="AO451" s="80" cm="1">
        <f t="array" aca="1" ref="AO451" ca="1">_xlfn.IFS(AO452=1,0,TRIM(INDIRECT("ｄａｔａ!$"&amp;AO$112&amp;"$"&amp;$B451))="",1,TRIM(INDIRECT("ｄａｔａ!$"&amp;AO$112&amp;"$"&amp;$B451))&lt;&gt;"",0)</f>
        <v>1</v>
      </c>
      <c r="AP451" s="80">
        <f ca="1">IF(SUM($AQ451:$AZ451)=10,1,0)</f>
        <v>1</v>
      </c>
      <c r="AQ451" s="80" cm="1">
        <f t="array" aca="1" ref="AQ451" ca="1">_xlfn.IFS(AQ452=1,0,TRIM(INDIRECT("ｄａｔａ!$"&amp;AQ$112&amp;"$"&amp;$B451))="",1,TRIM(INDIRECT("ｄａｔａ!$"&amp;AQ$112&amp;"$"&amp;$B451))&lt;&gt;"",0)</f>
        <v>1</v>
      </c>
      <c r="AR451" s="80" cm="1">
        <f t="array" aca="1" ref="AR451" ca="1">_xlfn.IFS(AR452=1,0,TRIM(INDIRECT("ｄａｔａ!$"&amp;AR$112&amp;"$"&amp;$B451))="",1,TRIM(INDIRECT("ｄａｔａ!$"&amp;AR$112&amp;"$"&amp;$B451))&lt;&gt;"",0)</f>
        <v>1</v>
      </c>
      <c r="AS451" s="80" cm="1">
        <f t="array" aca="1" ref="AS451" ca="1">_xlfn.IFS(AS452=1,0,TRIM(INDIRECT("ｄａｔａ!$"&amp;AS$112&amp;"$"&amp;$B451))="",1,TRIM(INDIRECT("ｄａｔａ!$"&amp;AS$112&amp;"$"&amp;$B451))&lt;&gt;"",0)</f>
        <v>1</v>
      </c>
      <c r="AT451" s="80" cm="1">
        <f t="array" aca="1" ref="AT451" ca="1">_xlfn.IFS(AT452=1,0,TRIM(INDIRECT("ｄａｔａ!$"&amp;AT$112&amp;"$"&amp;$B451))="",1,TRIM(INDIRECT("ｄａｔａ!$"&amp;AT$112&amp;"$"&amp;$B451))&lt;&gt;"",0)</f>
        <v>1</v>
      </c>
      <c r="AU451" s="80" cm="1">
        <f t="array" aca="1" ref="AU451" ca="1">_xlfn.IFS(AU452=1,0,TRIM(INDIRECT("ｄａｔａ!$"&amp;AU$112&amp;"$"&amp;$B451))="",1,TRIM(INDIRECT("ｄａｔａ!$"&amp;AU$112&amp;"$"&amp;$B451))&lt;&gt;"",0)</f>
        <v>1</v>
      </c>
      <c r="AV451" s="80" cm="1">
        <f t="array" aca="1" ref="AV451" ca="1">_xlfn.IFS(AV452=1,0,TRIM(INDIRECT("ｄａｔａ!$"&amp;AV$112&amp;"$"&amp;$B451))="",1,TRIM(INDIRECT("ｄａｔａ!$"&amp;AV$112&amp;"$"&amp;$B451))&lt;&gt;"",0)</f>
        <v>1</v>
      </c>
      <c r="AW451" s="80" cm="1">
        <f t="array" aca="1" ref="AW451" ca="1">_xlfn.IFS(AW452=1,0,TRIM(INDIRECT("ｄａｔａ!$"&amp;AW$112&amp;"$"&amp;$B451))="",1,TRIM(INDIRECT("ｄａｔａ!$"&amp;AW$112&amp;"$"&amp;$B451))&lt;&gt;"",0)</f>
        <v>1</v>
      </c>
      <c r="AX451" s="80" cm="1">
        <f t="array" aca="1" ref="AX451" ca="1">_xlfn.IFS(AX452=1,0,TRIM(INDIRECT("ｄａｔａ!$"&amp;AX$112&amp;"$"&amp;$B451))="",1,TRIM(INDIRECT("ｄａｔａ!$"&amp;AX$112&amp;"$"&amp;$B451))&lt;&gt;"",0)</f>
        <v>1</v>
      </c>
      <c r="AY451" s="80" cm="1">
        <f t="array" aca="1" ref="AY451" ca="1">_xlfn.IFS(AY452=1,0,TRIM(INDIRECT("ｄａｔａ!$"&amp;AY$112&amp;"$"&amp;$B451))="",1,TRIM(INDIRECT("ｄａｔａ!$"&amp;AY$112&amp;"$"&amp;$B451))&lt;&gt;"",0)</f>
        <v>1</v>
      </c>
      <c r="AZ451" s="80" cm="1">
        <f t="array" aca="1" ref="AZ451" ca="1">_xlfn.IFS(AZ452=1,0,TRIM(INDIRECT("ｄａｔａ!$"&amp;AZ$112&amp;"$"&amp;$B451))="",1,TRIM(INDIRECT("ｄａｔａ!$"&amp;AZ$112&amp;"$"&amp;$B451))&lt;&gt;"",0)</f>
        <v>1</v>
      </c>
      <c r="BA451" s="80">
        <f ca="1">IF(SUM($BB451:$BP451)=15,1,0)</f>
        <v>1</v>
      </c>
      <c r="BB451" s="80" cm="1">
        <f t="array" aca="1" ref="BB451" ca="1">_xlfn.IFS(BB452=1,0,TRIM(INDIRECT("ｄａｔａ!$"&amp;BB$112&amp;"$"&amp;$B451))="",1,TRIM(INDIRECT("ｄａｔａ!$"&amp;BB$112&amp;"$"&amp;$B451))&lt;&gt;"",0)</f>
        <v>1</v>
      </c>
      <c r="BC451" s="80" cm="1">
        <f t="array" aca="1" ref="BC451" ca="1">_xlfn.IFS(BC452=1,0,TRIM(INDIRECT("ｄａｔａ!$"&amp;BC$112&amp;"$"&amp;$B451))="",1,TRIM(INDIRECT("ｄａｔａ!$"&amp;BC$112&amp;"$"&amp;$B451))&lt;&gt;"",0)</f>
        <v>1</v>
      </c>
      <c r="BD451" s="80" cm="1">
        <f t="array" aca="1" ref="BD451" ca="1">_xlfn.IFS(BD452=1,0,TRIM(INDIRECT("ｄａｔａ!$"&amp;BD$112&amp;"$"&amp;$B451))="",1,TRIM(INDIRECT("ｄａｔａ!$"&amp;BD$112&amp;"$"&amp;$B451))&lt;&gt;"",0)</f>
        <v>1</v>
      </c>
      <c r="BE451" s="80" cm="1">
        <f t="array" aca="1" ref="BE451" ca="1">_xlfn.IFS(BE452=1,0,TRIM(INDIRECT("ｄａｔａ!$"&amp;BE$112&amp;"$"&amp;$B451))="",1,TRIM(INDIRECT("ｄａｔａ!$"&amp;BE$112&amp;"$"&amp;$B451))&lt;&gt;"",0)</f>
        <v>1</v>
      </c>
      <c r="BF451" s="80" cm="1">
        <f t="array" aca="1" ref="BF451" ca="1">_xlfn.IFS(BF452=1,0,TRIM(INDIRECT("ｄａｔａ!$"&amp;BF$112&amp;"$"&amp;$B451))="",1,TRIM(INDIRECT("ｄａｔａ!$"&amp;BF$112&amp;"$"&amp;$B451))&lt;&gt;"",0)</f>
        <v>1</v>
      </c>
      <c r="BG451" s="80" cm="1">
        <f t="array" aca="1" ref="BG451" ca="1">_xlfn.IFS(BG452=1,0,TRIM(INDIRECT("ｄａｔａ!$"&amp;BG$112&amp;"$"&amp;$B451))="",1,TRIM(INDIRECT("ｄａｔａ!$"&amp;BG$112&amp;"$"&amp;$B451))&lt;&gt;"",0)</f>
        <v>1</v>
      </c>
      <c r="BH451" s="80" cm="1">
        <f t="array" aca="1" ref="BH451" ca="1">_xlfn.IFS(BH452=1,0,TRIM(INDIRECT("ｄａｔａ!$"&amp;BH$112&amp;"$"&amp;$B451))="",1,TRIM(INDIRECT("ｄａｔａ!$"&amp;BH$112&amp;"$"&amp;$B451))&lt;&gt;"",0)</f>
        <v>1</v>
      </c>
      <c r="BI451" s="80" cm="1">
        <f t="array" aca="1" ref="BI451" ca="1">_xlfn.IFS(BI452=1,0,TRIM(INDIRECT("ｄａｔａ!$"&amp;BI$112&amp;"$"&amp;$B451))="",1,TRIM(INDIRECT("ｄａｔａ!$"&amp;BI$112&amp;"$"&amp;$B451))&lt;&gt;"",0)</f>
        <v>1</v>
      </c>
      <c r="BJ451" s="80" cm="1">
        <f t="array" aca="1" ref="BJ451" ca="1">_xlfn.IFS(BJ452=1,0,TRIM(INDIRECT("ｄａｔａ!$"&amp;BJ$112&amp;"$"&amp;$B451))="",1,TRIM(INDIRECT("ｄａｔａ!$"&amp;BJ$112&amp;"$"&amp;$B451))&lt;&gt;"",0)</f>
        <v>1</v>
      </c>
      <c r="BK451" s="80" cm="1">
        <f t="array" aca="1" ref="BK451" ca="1">_xlfn.IFS(BK452=1,0,TRIM(INDIRECT("ｄａｔａ!$"&amp;BK$112&amp;"$"&amp;$B451))="",1,TRIM(INDIRECT("ｄａｔａ!$"&amp;BK$112&amp;"$"&amp;$B451))&lt;&gt;"",0)</f>
        <v>1</v>
      </c>
      <c r="BL451" s="80" cm="1">
        <f t="array" aca="1" ref="BL451" ca="1">_xlfn.IFS(BL452=1,0,TRIM(INDIRECT("ｄａｔａ!$"&amp;BL$112&amp;"$"&amp;$B451))="",1,TRIM(INDIRECT("ｄａｔａ!$"&amp;BL$112&amp;"$"&amp;$B451))&lt;&gt;"",0)</f>
        <v>1</v>
      </c>
      <c r="BM451" s="80" cm="1">
        <f t="array" aca="1" ref="BM451" ca="1">_xlfn.IFS(BM452=1,0,TRIM(INDIRECT("ｄａｔａ!$"&amp;BM$112&amp;"$"&amp;$B451))="",1,TRIM(INDIRECT("ｄａｔａ!$"&amp;BM$112&amp;"$"&amp;$B451))&lt;&gt;"",0)</f>
        <v>1</v>
      </c>
      <c r="BN451" s="80" cm="1">
        <f t="array" aca="1" ref="BN451" ca="1">_xlfn.IFS(BN452=1,0,TRIM(INDIRECT("ｄａｔａ!$"&amp;BN$112&amp;"$"&amp;$B451))="",1,TRIM(INDIRECT("ｄａｔａ!$"&amp;BN$112&amp;"$"&amp;$B451))&lt;&gt;"",0)</f>
        <v>1</v>
      </c>
      <c r="BO451" s="80" cm="1">
        <f t="array" aca="1" ref="BO451" ca="1">_xlfn.IFS(BO452=1,0,TRIM(INDIRECT("ｄａｔａ!$"&amp;BO$112&amp;"$"&amp;$B451))="",1,TRIM(INDIRECT("ｄａｔａ!$"&amp;BO$112&amp;"$"&amp;$B451))&lt;&gt;"",0)</f>
        <v>1</v>
      </c>
      <c r="BP451" s="80" cm="1">
        <f t="array" aca="1" ref="BP451" ca="1">_xlfn.IFS(BP452=1,0,TRIM(INDIRECT("ｄａｔａ!$"&amp;BP$112&amp;"$"&amp;$B451))="",1,TRIM(INDIRECT("ｄａｔａ!$"&amp;BP$112&amp;"$"&amp;$B451))&lt;&gt;"",0)</f>
        <v>1</v>
      </c>
    </row>
    <row r="452" spans="1:68" x14ac:dyDescent="0.2">
      <c r="B452" s="80">
        <f>VLOOKUP($A449,$A$11:$B$110,2,FALSE)</f>
        <v>91</v>
      </c>
      <c r="C452" s="80" t="s">
        <v>2430</v>
      </c>
      <c r="D452" s="80" cm="1">
        <f t="array" aca="1" ref="D452" ca="1">IF(ISERROR(INDIRECT("ｄａｔａ!$"&amp;D$112&amp;"$"&amp;$B452)),1,0)</f>
        <v>0</v>
      </c>
      <c r="F452" s="80" cm="1">
        <f t="array" aca="1" ref="F452" ca="1">IF(ISERROR(INDIRECT("ｄａｔａ!$"&amp;F$112&amp;"$"&amp;$B452)),1,0)</f>
        <v>0</v>
      </c>
      <c r="G452" s="80" cm="1">
        <f t="array" aca="1" ref="G452" ca="1">IF(ISERROR(INDIRECT("ｄａｔａ!$"&amp;G$112&amp;"$"&amp;$B452)),1,0)</f>
        <v>0</v>
      </c>
      <c r="H452" s="80" cm="1">
        <f t="array" aca="1" ref="H452" ca="1">IF(ISERROR(INDIRECT("ｄａｔａ!$"&amp;H$112&amp;"$"&amp;$B452)),1,0)</f>
        <v>0</v>
      </c>
      <c r="I452" s="80" cm="1">
        <f t="array" aca="1" ref="I452" ca="1">IF(ISERROR(INDIRECT("ｄａｔａ!$"&amp;I$112&amp;"$"&amp;$B452)),1,0)</f>
        <v>0</v>
      </c>
      <c r="J452" s="80" cm="1">
        <f t="array" aca="1" ref="J452" ca="1">IF(ISERROR(INDIRECT("ｄａｔａ!$"&amp;J$112&amp;"$"&amp;$B452)),1,0)</f>
        <v>0</v>
      </c>
      <c r="K452" s="80" cm="1">
        <f t="array" aca="1" ref="K452" ca="1">IF(ISERROR(INDIRECT("ｄａｔａ!$"&amp;K$112&amp;"$"&amp;$B452)),1,0)</f>
        <v>0</v>
      </c>
      <c r="L452" s="80" cm="1">
        <f t="array" aca="1" ref="L452" ca="1">IF(ISERROR(INDIRECT("ｄａｔａ!$"&amp;L$112&amp;"$"&amp;$B452)),1,0)</f>
        <v>0</v>
      </c>
      <c r="M452" s="80" cm="1">
        <f t="array" aca="1" ref="M452" ca="1">IF(ISERROR(INDIRECT("ｄａｔａ!$"&amp;M$112&amp;"$"&amp;$B452)),1,0)</f>
        <v>0</v>
      </c>
      <c r="N452" s="80" cm="1">
        <f t="array" aca="1" ref="N452" ca="1">IF(ISERROR(INDIRECT("ｄａｔａ!$"&amp;N$112&amp;"$"&amp;$B452)),1,0)</f>
        <v>0</v>
      </c>
      <c r="O452" s="80" cm="1">
        <f t="array" aca="1" ref="O452" ca="1">IF(ISERROR(INDIRECT("ｄａｔａ!$"&amp;O$112&amp;"$"&amp;$B452)),1,0)</f>
        <v>0</v>
      </c>
      <c r="P452" s="80" cm="1">
        <f t="array" aca="1" ref="P452" ca="1">IF(ISERROR(INDIRECT("ｄａｔａ!$"&amp;P$112&amp;"$"&amp;$B452)),1,0)</f>
        <v>0</v>
      </c>
      <c r="Q452" s="80" cm="1">
        <f t="array" aca="1" ref="Q452" ca="1">IF(ISERROR(INDIRECT("ｄａｔａ!$"&amp;Q$112&amp;"$"&amp;$B452)),1,0)</f>
        <v>0</v>
      </c>
      <c r="R452" s="80" cm="1">
        <f t="array" aca="1" ref="R452" ca="1">IF(ISERROR(INDIRECT("ｄａｔａ!$"&amp;R$112&amp;"$"&amp;$B452)),1,0)</f>
        <v>0</v>
      </c>
      <c r="S452" s="80" cm="1">
        <f t="array" aca="1" ref="S452" ca="1">IF(ISERROR(INDIRECT("ｄａｔａ!$"&amp;S$112&amp;"$"&amp;$B452)),1,0)</f>
        <v>0</v>
      </c>
      <c r="T452" s="80" cm="1">
        <f t="array" aca="1" ref="T452" ca="1">IF(ISERROR(INDIRECT("ｄａｔａ!$"&amp;T$112&amp;"$"&amp;$B452)),1,0)</f>
        <v>0</v>
      </c>
      <c r="U452" s="80" cm="1">
        <f t="array" aca="1" ref="U452" ca="1">IF(ISERROR(INDIRECT("ｄａｔａ!$"&amp;U$112&amp;"$"&amp;$B452)),1,0)</f>
        <v>0</v>
      </c>
      <c r="V452" s="80" cm="1">
        <f t="array" aca="1" ref="V452" ca="1">IF(ISERROR(INDIRECT("ｄａｔａ!$"&amp;V$112&amp;"$"&amp;$B452)),1,0)</f>
        <v>0</v>
      </c>
      <c r="W452" s="80" cm="1">
        <f t="array" aca="1" ref="W452" ca="1">IF(ISERROR(INDIRECT("ｄａｔａ!$"&amp;W$112&amp;"$"&amp;$B452)),1,0)</f>
        <v>0</v>
      </c>
      <c r="X452" s="80">
        <f ca="1">IF(SUM($Y450:$AO450,$Y452:$AO452)&gt;0,1,0)</f>
        <v>0</v>
      </c>
      <c r="Y452" s="80" cm="1">
        <f t="array" aca="1" ref="Y452" ca="1">IF(ISERROR(INDIRECT("ｄａｔａ!$"&amp;Y$112&amp;"$"&amp;$B452)),1,0)</f>
        <v>0</v>
      </c>
      <c r="Z452" s="80" cm="1">
        <f t="array" aca="1" ref="Z452" ca="1">IF(ISERROR(INDIRECT("ｄａｔａ!$"&amp;Z$112&amp;"$"&amp;$B452)),1,0)</f>
        <v>0</v>
      </c>
      <c r="AA452" s="80" cm="1">
        <f t="array" aca="1" ref="AA452" ca="1">IF(ISERROR(INDIRECT("ｄａｔａ!$"&amp;AA$112&amp;"$"&amp;$B452)),1,0)</f>
        <v>0</v>
      </c>
      <c r="AB452" s="80" cm="1">
        <f t="array" aca="1" ref="AB452" ca="1">IF(ISERROR(INDIRECT("ｄａｔａ!$"&amp;AB$112&amp;"$"&amp;$B452)),1,0)</f>
        <v>0</v>
      </c>
      <c r="AC452" s="80" cm="1">
        <f t="array" aca="1" ref="AC452" ca="1">IF(ISERROR(INDIRECT("ｄａｔａ!$"&amp;AC$112&amp;"$"&amp;$B452)),1,0)</f>
        <v>0</v>
      </c>
      <c r="AD452" s="80" cm="1">
        <f t="array" aca="1" ref="AD452" ca="1">IF(ISERROR(INDIRECT("ｄａｔａ!$"&amp;AD$112&amp;"$"&amp;$B452)),1,0)</f>
        <v>0</v>
      </c>
      <c r="AE452" s="80" cm="1">
        <f t="array" aca="1" ref="AE452" ca="1">IF(ISERROR(INDIRECT("ｄａｔａ!$"&amp;AE$112&amp;"$"&amp;$B452)),1,0)</f>
        <v>0</v>
      </c>
      <c r="AF452" s="80" cm="1">
        <f t="array" aca="1" ref="AF452" ca="1">IF(ISERROR(INDIRECT("ｄａｔａ!$"&amp;AF$112&amp;"$"&amp;$B452)),1,0)</f>
        <v>0</v>
      </c>
      <c r="AG452" s="80" cm="1">
        <f t="array" aca="1" ref="AG452" ca="1">IF(ISERROR(INDIRECT("ｄａｔａ!$"&amp;AG$112&amp;"$"&amp;$B452)),1,0)</f>
        <v>0</v>
      </c>
      <c r="AH452" s="80" cm="1">
        <f t="array" aca="1" ref="AH452" ca="1">IF(ISERROR(INDIRECT("ｄａｔａ!$"&amp;AH$112&amp;"$"&amp;$B452)),1,0)</f>
        <v>0</v>
      </c>
      <c r="AI452" s="80" cm="1">
        <f t="array" aca="1" ref="AI452" ca="1">IF(ISERROR(INDIRECT("ｄａｔａ!$"&amp;AI$112&amp;"$"&amp;$B452)),1,0)</f>
        <v>0</v>
      </c>
      <c r="AJ452" s="80" cm="1">
        <f t="array" aca="1" ref="AJ452" ca="1">IF(ISERROR(INDIRECT("ｄａｔａ!$"&amp;AJ$112&amp;"$"&amp;$B452)),1,0)</f>
        <v>0</v>
      </c>
      <c r="AK452" s="80" cm="1">
        <f t="array" aca="1" ref="AK452" ca="1">IF(ISERROR(INDIRECT("ｄａｔａ!$"&amp;AK$112&amp;"$"&amp;$B452)),1,0)</f>
        <v>0</v>
      </c>
      <c r="AL452" s="80" cm="1">
        <f t="array" aca="1" ref="AL452" ca="1">IF(ISERROR(INDIRECT("ｄａｔａ!$"&amp;AL$112&amp;"$"&amp;$B452)),1,0)</f>
        <v>0</v>
      </c>
      <c r="AM452" s="80" cm="1">
        <f t="array" aca="1" ref="AM452" ca="1">IF(ISERROR(INDIRECT("ｄａｔａ!$"&amp;AM$112&amp;"$"&amp;$B452)),1,0)</f>
        <v>0</v>
      </c>
      <c r="AN452" s="80" cm="1">
        <f t="array" aca="1" ref="AN452" ca="1">IF(ISERROR(INDIRECT("ｄａｔａ!$"&amp;AN$112&amp;"$"&amp;$B452)),1,0)</f>
        <v>0</v>
      </c>
      <c r="AO452" s="80" cm="1">
        <f t="array" aca="1" ref="AO452" ca="1">IF(ISERROR(INDIRECT("ｄａｔａ!$"&amp;AO$112&amp;"$"&amp;$B452)),1,0)</f>
        <v>0</v>
      </c>
      <c r="AP452" s="80">
        <f ca="1">IF(SUM($AQ450:$AZ450,$AQ452:$AZ452)&gt;0,1,0)</f>
        <v>0</v>
      </c>
      <c r="AQ452" s="80" cm="1">
        <f t="array" aca="1" ref="AQ452" ca="1">IF(ISERROR(INDIRECT("ｄａｔａ!$"&amp;AQ$112&amp;"$"&amp;$B452)),1,0)</f>
        <v>0</v>
      </c>
      <c r="AR452" s="80" cm="1">
        <f t="array" aca="1" ref="AR452" ca="1">IF(ISERROR(INDIRECT("ｄａｔａ!$"&amp;AR$112&amp;"$"&amp;$B452)),1,0)</f>
        <v>0</v>
      </c>
      <c r="AS452" s="80" cm="1">
        <f t="array" aca="1" ref="AS452" ca="1">IF(ISERROR(INDIRECT("ｄａｔａ!$"&amp;AS$112&amp;"$"&amp;$B452)),1,0)</f>
        <v>0</v>
      </c>
      <c r="AT452" s="80" cm="1">
        <f t="array" aca="1" ref="AT452" ca="1">IF(ISERROR(INDIRECT("ｄａｔａ!$"&amp;AT$112&amp;"$"&amp;$B452)),1,0)</f>
        <v>0</v>
      </c>
      <c r="AU452" s="80" cm="1">
        <f t="array" aca="1" ref="AU452" ca="1">IF(ISERROR(INDIRECT("ｄａｔａ!$"&amp;AU$112&amp;"$"&amp;$B452)),1,0)</f>
        <v>0</v>
      </c>
      <c r="AV452" s="80" cm="1">
        <f t="array" aca="1" ref="AV452" ca="1">IF(ISERROR(INDIRECT("ｄａｔａ!$"&amp;AV$112&amp;"$"&amp;$B452)),1,0)</f>
        <v>0</v>
      </c>
      <c r="AW452" s="80" cm="1">
        <f t="array" aca="1" ref="AW452" ca="1">IF(ISERROR(INDIRECT("ｄａｔａ!$"&amp;AW$112&amp;"$"&amp;$B452)),1,0)</f>
        <v>0</v>
      </c>
      <c r="AX452" s="80" cm="1">
        <f t="array" aca="1" ref="AX452" ca="1">IF(ISERROR(INDIRECT("ｄａｔａ!$"&amp;AX$112&amp;"$"&amp;$B452)),1,0)</f>
        <v>0</v>
      </c>
      <c r="AY452" s="80" cm="1">
        <f t="array" aca="1" ref="AY452" ca="1">IF(ISERROR(INDIRECT("ｄａｔａ!$"&amp;AY$112&amp;"$"&amp;$B452)),1,0)</f>
        <v>0</v>
      </c>
      <c r="AZ452" s="80" cm="1">
        <f t="array" aca="1" ref="AZ452" ca="1">IF(ISERROR(INDIRECT("ｄａｔａ!$"&amp;AZ$112&amp;"$"&amp;$B452)),1,0)</f>
        <v>0</v>
      </c>
      <c r="BA452" s="80">
        <f ca="1">IF(SUM($BB450:$BP450,$BB452:$BP452)&gt;0,1,0)</f>
        <v>0</v>
      </c>
      <c r="BB452" s="80" cm="1">
        <f t="array" aca="1" ref="BB452" ca="1">IF(ISERROR(INDIRECT("ｄａｔａ!$"&amp;BB$112&amp;"$"&amp;$B452)),1,0)</f>
        <v>0</v>
      </c>
      <c r="BC452" s="80" cm="1">
        <f t="array" aca="1" ref="BC452" ca="1">IF(ISERROR(INDIRECT("ｄａｔａ!$"&amp;BC$112&amp;"$"&amp;$B452)),1,0)</f>
        <v>0</v>
      </c>
      <c r="BD452" s="80" cm="1">
        <f t="array" aca="1" ref="BD452" ca="1">IF(ISERROR(INDIRECT("ｄａｔａ!$"&amp;BD$112&amp;"$"&amp;$B452)),1,0)</f>
        <v>0</v>
      </c>
      <c r="BE452" s="80" cm="1">
        <f t="array" aca="1" ref="BE452" ca="1">IF(ISERROR(INDIRECT("ｄａｔａ!$"&amp;BE$112&amp;"$"&amp;$B452)),1,0)</f>
        <v>0</v>
      </c>
      <c r="BF452" s="80" cm="1">
        <f t="array" aca="1" ref="BF452" ca="1">IF(ISERROR(INDIRECT("ｄａｔａ!$"&amp;BF$112&amp;"$"&amp;$B452)),1,0)</f>
        <v>0</v>
      </c>
      <c r="BG452" s="80" cm="1">
        <f t="array" aca="1" ref="BG452" ca="1">IF(ISERROR(INDIRECT("ｄａｔａ!$"&amp;BG$112&amp;"$"&amp;$B452)),1,0)</f>
        <v>0</v>
      </c>
      <c r="BH452" s="80" cm="1">
        <f t="array" aca="1" ref="BH452" ca="1">IF(ISERROR(INDIRECT("ｄａｔａ!$"&amp;BH$112&amp;"$"&amp;$B452)),1,0)</f>
        <v>0</v>
      </c>
      <c r="BI452" s="80" cm="1">
        <f t="array" aca="1" ref="BI452" ca="1">IF(ISERROR(INDIRECT("ｄａｔａ!$"&amp;BI$112&amp;"$"&amp;$B452)),1,0)</f>
        <v>0</v>
      </c>
      <c r="BJ452" s="80" cm="1">
        <f t="array" aca="1" ref="BJ452" ca="1">IF(ISERROR(INDIRECT("ｄａｔａ!$"&amp;BJ$112&amp;"$"&amp;$B452)),1,0)</f>
        <v>0</v>
      </c>
      <c r="BK452" s="80" cm="1">
        <f t="array" aca="1" ref="BK452" ca="1">IF(ISERROR(INDIRECT("ｄａｔａ!$"&amp;BK$112&amp;"$"&amp;$B452)),1,0)</f>
        <v>0</v>
      </c>
      <c r="BL452" s="80" cm="1">
        <f t="array" aca="1" ref="BL452" ca="1">IF(ISERROR(INDIRECT("ｄａｔａ!$"&amp;BL$112&amp;"$"&amp;$B452)),1,0)</f>
        <v>0</v>
      </c>
      <c r="BM452" s="80" cm="1">
        <f t="array" aca="1" ref="BM452" ca="1">IF(ISERROR(INDIRECT("ｄａｔａ!$"&amp;BM$112&amp;"$"&amp;$B452)),1,0)</f>
        <v>0</v>
      </c>
      <c r="BN452" s="80" cm="1">
        <f t="array" aca="1" ref="BN452" ca="1">IF(ISERROR(INDIRECT("ｄａｔａ!$"&amp;BN$112&amp;"$"&amp;$B452)),1,0)</f>
        <v>0</v>
      </c>
      <c r="BO452" s="80" cm="1">
        <f t="array" aca="1" ref="BO452" ca="1">IF(ISERROR(INDIRECT("ｄａｔａ!$"&amp;BO$112&amp;"$"&amp;$B452)),1,0)</f>
        <v>0</v>
      </c>
      <c r="BP452" s="80" cm="1">
        <f t="array" aca="1" ref="BP452" ca="1">IF(ISERROR(INDIRECT("ｄａｔａ!$"&amp;BP$112&amp;"$"&amp;$B452)),1,0)</f>
        <v>0</v>
      </c>
    </row>
    <row r="453" spans="1:68" x14ac:dyDescent="0.2">
      <c r="A453" s="80" t="s">
        <v>2403</v>
      </c>
      <c r="B453" s="80">
        <f>VLOOKUP($A453,$A$11:$B$110,2,FALSE)</f>
        <v>92</v>
      </c>
      <c r="C453" s="80" t="s">
        <v>2435</v>
      </c>
      <c r="D453" s="80" cm="1">
        <f t="array" aca="1" ref="D453" ca="1">_xlfn.IFS(D454=1,0,D455=1,0,AND(INDIRECT("ｄａｔａ!$"&amp;D$112&amp;"$"&amp;$B453)&lt;=INDIRECT("kikan!$Q$11"),INDIRECT("ｄａｔａ!$"&amp;D$112&amp;"$"&amp;$B453)&gt;=INDIRECT("kikan!$K$11")),0,TRUE,1)</f>
        <v>0</v>
      </c>
      <c r="F453" s="80">
        <v>0</v>
      </c>
      <c r="G453" s="80">
        <v>0</v>
      </c>
      <c r="H453" s="80">
        <v>0</v>
      </c>
      <c r="I453" s="80" cm="1">
        <f t="array" aca="1" ref="I453" ca="1">_xlfn.IFS(I454=1,0,I455=1,0,INDIRECT("ｄａｔａ!$"&amp;I$112&amp;"$"&amp;$B453)&gt;=INDIRECT("kikan!$I$11"),0,TRUE,1)</f>
        <v>0</v>
      </c>
      <c r="J453" s="80" cm="1">
        <f t="array" aca="1" ref="J453" ca="1">_xlfn.IFS(D456=1,0,I453=1,0,J454=1,0,I455=1,0,J455=1,0,INDIRECT("ｄａｔａ!$"&amp;I$112&amp;"$"&amp;$B453)&gt;INDIRECT("kikan!$I$11"),0,INDIRECT("ｄａｔａ!$"&amp;J$112&amp;"$"&amp;$B453)&gt;=INDIRECT("ｄａｔａ!$"&amp;D$112&amp;"$"&amp;$B453),0,TRUE,1)</f>
        <v>0</v>
      </c>
      <c r="K453" s="80" cm="1">
        <f t="array" aca="1" ref="K453" ca="1">_xlfn.IFS(K454=1,0,K455=1,0,AND(INDIRECT("ｄａｔａ!$"&amp;K$112&amp;"$"&amp;$B454)&gt;0,INDIRECT("ｄａｔａ!$"&amp;K$112&amp;"$"&amp;$B454)&lt;10000),0,TRUE,1)</f>
        <v>0</v>
      </c>
      <c r="L453" s="80" cm="1">
        <f t="array" aca="1" ref="L453" ca="1">_xlfn.IFS(L454=1,0,L455=1,0,INDIRECT("ｄａｔａ!$"&amp;L$112&amp;"$"&amp;$B453)&lt;20000,1,TRUE,0)</f>
        <v>0</v>
      </c>
      <c r="M453" s="80">
        <v>0</v>
      </c>
      <c r="N453" s="80">
        <v>0</v>
      </c>
      <c r="O453" s="80" cm="1">
        <f t="array" aca="1" ref="O453" ca="1">_xlfn.IFS(O456=1,0,INDIRECT("ｄａｔａ!$"&amp;O$112&amp;"$"&amp;$B454)=4,1,TRUE,0)</f>
        <v>0</v>
      </c>
      <c r="P453" s="80" cm="1">
        <f t="array" aca="1" ref="P453" ca="1">_xlfn.IFS(P456=1,0,AND(INDIRECT("ｄａｔａ!$"&amp;P$112&amp;"$"&amp;$B454)&lt;=3,INDIRECT("ｄａｔａ!$"&amp;P$112&amp;"$"&amp;$B454)&gt;0),1,TRUE,0)</f>
        <v>0</v>
      </c>
      <c r="Q453" s="80" cm="1">
        <f t="array" aca="1" ref="Q453" ca="1">_xlfn.IFS(Q456=1,0,INDIRECT("ｄａｔａ!$"&amp;Q$112&amp;"$"&amp;$B453)=1,1,TRUE,0)</f>
        <v>0</v>
      </c>
      <c r="R453" s="80">
        <v>0</v>
      </c>
      <c r="S453" s="80">
        <v>0</v>
      </c>
      <c r="T453" s="80">
        <v>0</v>
      </c>
      <c r="U453" s="80">
        <v>0</v>
      </c>
      <c r="V453" s="80">
        <v>0</v>
      </c>
      <c r="W453" s="80">
        <v>0</v>
      </c>
      <c r="X453" s="80">
        <f ca="1">IF(AND(SUM($Y453:$AO453)=0,17-SUM($Y455:$AO455)&gt;1),1,0)</f>
        <v>0</v>
      </c>
      <c r="Y453" s="80" cm="1">
        <f t="array" aca="1" ref="Y453" ca="1">_xlfn.IFS(Y456=1,0,INDIRECT("ｄａｔａ!$"&amp;Y$112&amp;"$"&amp;$B453)=2,1,TRUE,0)</f>
        <v>0</v>
      </c>
      <c r="Z453" s="80" cm="1">
        <f t="array" aca="1" ref="Z453" ca="1">_xlfn.IFS(Z456=1,0,INDIRECT("ｄａｔａ!$"&amp;Z$112&amp;"$"&amp;$B453)=2,1,TRUE,0)</f>
        <v>0</v>
      </c>
      <c r="AA453" s="80" cm="1">
        <f t="array" aca="1" ref="AA453" ca="1">_xlfn.IFS(AA456=1,0,INDIRECT("ｄａｔａ!$"&amp;AA$112&amp;"$"&amp;$B453)=2,1,TRUE,0)</f>
        <v>0</v>
      </c>
      <c r="AB453" s="80" cm="1">
        <f t="array" aca="1" ref="AB453" ca="1">_xlfn.IFS(AB456=1,0,INDIRECT("ｄａｔａ!$"&amp;AB$112&amp;"$"&amp;$B453)=2,1,TRUE,0)</f>
        <v>0</v>
      </c>
      <c r="AC453" s="80" cm="1">
        <f t="array" aca="1" ref="AC453" ca="1">_xlfn.IFS(AC456=1,0,INDIRECT("ｄａｔａ!$"&amp;AC$112&amp;"$"&amp;$B453)=2,1,TRUE,0)</f>
        <v>0</v>
      </c>
      <c r="AD453" s="80" cm="1">
        <f t="array" aca="1" ref="AD453" ca="1">_xlfn.IFS(AD456=1,0,INDIRECT("ｄａｔａ!$"&amp;AD$112&amp;"$"&amp;$B453)=2,1,TRUE,0)</f>
        <v>0</v>
      </c>
      <c r="AE453" s="80" cm="1">
        <f t="array" aca="1" ref="AE453" ca="1">_xlfn.IFS(AE456=1,0,INDIRECT("ｄａｔａ!$"&amp;AE$112&amp;"$"&amp;$B453)=2,1,TRUE,0)</f>
        <v>0</v>
      </c>
      <c r="AF453" s="80" cm="1">
        <f t="array" aca="1" ref="AF453" ca="1">_xlfn.IFS(AF456=1,0,INDIRECT("ｄａｔａ!$"&amp;AF$112&amp;"$"&amp;$B453)=2,1,TRUE,0)</f>
        <v>0</v>
      </c>
      <c r="AG453" s="80" cm="1">
        <f t="array" aca="1" ref="AG453" ca="1">_xlfn.IFS(AG456=1,0,INDIRECT("ｄａｔａ!$"&amp;AG$112&amp;"$"&amp;$B453)=2,1,TRUE,0)</f>
        <v>0</v>
      </c>
      <c r="AH453" s="80" cm="1">
        <f t="array" aca="1" ref="AH453" ca="1">_xlfn.IFS(AH456=1,0,INDIRECT("ｄａｔａ!$"&amp;AH$112&amp;"$"&amp;$B453)=2,1,TRUE,0)</f>
        <v>0</v>
      </c>
      <c r="AI453" s="80" cm="1">
        <f t="array" aca="1" ref="AI453" ca="1">_xlfn.IFS(AI456=1,0,INDIRECT("ｄａｔａ!$"&amp;AI$112&amp;"$"&amp;$B453)=2,1,TRUE,0)</f>
        <v>0</v>
      </c>
      <c r="AJ453" s="80" cm="1">
        <f t="array" aca="1" ref="AJ453" ca="1">_xlfn.IFS(AJ456=1,0,INDIRECT("ｄａｔａ!$"&amp;AJ$112&amp;"$"&amp;$B453)=2,1,TRUE,0)</f>
        <v>0</v>
      </c>
      <c r="AK453" s="80" cm="1">
        <f t="array" aca="1" ref="AK453" ca="1">_xlfn.IFS(AK456=1,0,INDIRECT("ｄａｔａ!$"&amp;AK$112&amp;"$"&amp;$B453)=2,1,TRUE,0)</f>
        <v>0</v>
      </c>
      <c r="AL453" s="80" cm="1">
        <f t="array" aca="1" ref="AL453" ca="1">_xlfn.IFS(AL456=1,0,INDIRECT("ｄａｔａ!$"&amp;AL$112&amp;"$"&amp;$B453)=2,1,TRUE,0)</f>
        <v>0</v>
      </c>
      <c r="AM453" s="80" cm="1">
        <f t="array" aca="1" ref="AM453" ca="1">_xlfn.IFS(AM456=1,0,INDIRECT("ｄａｔａ!$"&amp;AM$112&amp;"$"&amp;$B453)=2,1,TRUE,0)</f>
        <v>0</v>
      </c>
      <c r="AN453" s="80" cm="1">
        <f t="array" aca="1" ref="AN453" ca="1">_xlfn.IFS(AN456=1,0,INDIRECT("ｄａｔａ!$"&amp;AN$112&amp;"$"&amp;$B453)=2,1,TRUE,0)</f>
        <v>0</v>
      </c>
      <c r="AO453" s="80" cm="1">
        <f t="array" aca="1" ref="AO453" ca="1">_xlfn.IFS(AO456=1,0,INDIRECT("ｄａｔａ!$"&amp;AO$112&amp;"$"&amp;$B453)=2,1,TRUE,0)</f>
        <v>0</v>
      </c>
      <c r="AP453" s="80">
        <f ca="1">IF(AND(SUM($AQ453:$AZ453)=0,10-SUM($AQ455:$AZ455)&gt;1),1,0)</f>
        <v>0</v>
      </c>
      <c r="AQ453" s="80" cm="1">
        <f t="array" aca="1" ref="AQ453" ca="1">_xlfn.IFS(AQ456=1,0,INDIRECT("ｄａｔａ!$"&amp;AQ$112&amp;"$"&amp;$B453)=2,1,TRUE,0)</f>
        <v>0</v>
      </c>
      <c r="AR453" s="80" cm="1">
        <f t="array" aca="1" ref="AR453" ca="1">_xlfn.IFS(AR456=1,0,INDIRECT("ｄａｔａ!$"&amp;AR$112&amp;"$"&amp;$B453)=2,1,TRUE,0)</f>
        <v>0</v>
      </c>
      <c r="AS453" s="80" cm="1">
        <f t="array" aca="1" ref="AS453" ca="1">_xlfn.IFS(AS456=1,0,INDIRECT("ｄａｔａ!$"&amp;AS$112&amp;"$"&amp;$B453)=2,1,TRUE,0)</f>
        <v>0</v>
      </c>
      <c r="AT453" s="80" cm="1">
        <f t="array" aca="1" ref="AT453" ca="1">_xlfn.IFS(AT456=1,0,INDIRECT("ｄａｔａ!$"&amp;AT$112&amp;"$"&amp;$B453)=2,1,TRUE,0)</f>
        <v>0</v>
      </c>
      <c r="AU453" s="80" cm="1">
        <f t="array" aca="1" ref="AU453" ca="1">_xlfn.IFS(AU456=1,0,INDIRECT("ｄａｔａ!$"&amp;AU$112&amp;"$"&amp;$B453)=2,1,TRUE,0)</f>
        <v>0</v>
      </c>
      <c r="AV453" s="80" cm="1">
        <f t="array" aca="1" ref="AV453" ca="1">_xlfn.IFS(AV456=1,0,INDIRECT("ｄａｔａ!$"&amp;AV$112&amp;"$"&amp;$B453)=2,1,TRUE,0)</f>
        <v>0</v>
      </c>
      <c r="AW453" s="80" cm="1">
        <f t="array" aca="1" ref="AW453" ca="1">_xlfn.IFS(AW456=1,0,INDIRECT("ｄａｔａ!$"&amp;AW$112&amp;"$"&amp;$B453)=2,1,TRUE,0)</f>
        <v>0</v>
      </c>
      <c r="AX453" s="80" cm="1">
        <f t="array" aca="1" ref="AX453" ca="1">_xlfn.IFS(AX456=1,0,INDIRECT("ｄａｔａ!$"&amp;AX$112&amp;"$"&amp;$B453)=2,1,TRUE,0)</f>
        <v>0</v>
      </c>
      <c r="AY453" s="80" cm="1">
        <f t="array" aca="1" ref="AY453" ca="1">_xlfn.IFS(AY456=1,0,INDIRECT("ｄａｔａ!$"&amp;AY$112&amp;"$"&amp;$B453)=2,1,TRUE,0)</f>
        <v>0</v>
      </c>
      <c r="AZ453" s="80" cm="1">
        <f t="array" aca="1" ref="AZ453" ca="1">_xlfn.IFS(AZ456=1,0,INDIRECT("ｄａｔａ!$"&amp;AZ$112&amp;"$"&amp;$B453)=2,1,TRUE,0)</f>
        <v>0</v>
      </c>
      <c r="BA453" s="80">
        <f ca="1">IF(AND(SUM($BB453:$BP453)=0,15-SUM($BB455:$BP455)&gt;1),1,0)</f>
        <v>0</v>
      </c>
      <c r="BB453" s="80" cm="1">
        <f t="array" aca="1" ref="BB453" ca="1">_xlfn.IFS(BB456=1,0,INDIRECT("ｄａｔａ!$"&amp;BB$112&amp;"$"&amp;$B453)=2,1,TRUE,0)</f>
        <v>0</v>
      </c>
      <c r="BC453" s="80" cm="1">
        <f t="array" aca="1" ref="BC453" ca="1">_xlfn.IFS(BC456=1,0,INDIRECT("ｄａｔａ!$"&amp;BC$112&amp;"$"&amp;$B453)=2,1,TRUE,0)</f>
        <v>0</v>
      </c>
      <c r="BD453" s="80" cm="1">
        <f t="array" aca="1" ref="BD453" ca="1">_xlfn.IFS(BD456=1,0,INDIRECT("ｄａｔａ!$"&amp;BD$112&amp;"$"&amp;$B453)=2,1,TRUE,0)</f>
        <v>0</v>
      </c>
      <c r="BE453" s="80" cm="1">
        <f t="array" aca="1" ref="BE453" ca="1">_xlfn.IFS(BE456=1,0,INDIRECT("ｄａｔａ!$"&amp;BE$112&amp;"$"&amp;$B453)=2,1,TRUE,0)</f>
        <v>0</v>
      </c>
      <c r="BF453" s="80" cm="1">
        <f t="array" aca="1" ref="BF453" ca="1">_xlfn.IFS(BF456=1,0,INDIRECT("ｄａｔａ!$"&amp;BF$112&amp;"$"&amp;$B453)=2,1,TRUE,0)</f>
        <v>0</v>
      </c>
      <c r="BG453" s="80" cm="1">
        <f t="array" aca="1" ref="BG453" ca="1">_xlfn.IFS(BG456=1,0,INDIRECT("ｄａｔａ!$"&amp;BG$112&amp;"$"&amp;$B453)=2,1,TRUE,0)</f>
        <v>0</v>
      </c>
      <c r="BH453" s="80" cm="1">
        <f t="array" aca="1" ref="BH453" ca="1">_xlfn.IFS(BH456=1,0,INDIRECT("ｄａｔａ!$"&amp;BH$112&amp;"$"&amp;$B453)=2,1,TRUE,0)</f>
        <v>0</v>
      </c>
      <c r="BI453" s="80" cm="1">
        <f t="array" aca="1" ref="BI453" ca="1">_xlfn.IFS(BI456=1,0,INDIRECT("ｄａｔａ!$"&amp;BI$112&amp;"$"&amp;$B453)=2,1,TRUE,0)</f>
        <v>0</v>
      </c>
      <c r="BJ453" s="80" cm="1">
        <f t="array" aca="1" ref="BJ453" ca="1">_xlfn.IFS(BJ456=1,0,INDIRECT("ｄａｔａ!$"&amp;BJ$112&amp;"$"&amp;$B453)=2,1,TRUE,0)</f>
        <v>0</v>
      </c>
      <c r="BK453" s="80" cm="1">
        <f t="array" aca="1" ref="BK453" ca="1">_xlfn.IFS(BK456=1,0,INDIRECT("ｄａｔａ!$"&amp;BK$112&amp;"$"&amp;$B453)=2,1,TRUE,0)</f>
        <v>0</v>
      </c>
      <c r="BL453" s="80" cm="1">
        <f t="array" aca="1" ref="BL453" ca="1">_xlfn.IFS(BL456=1,0,INDIRECT("ｄａｔａ!$"&amp;BL$112&amp;"$"&amp;$B453)=2,1,TRUE,0)</f>
        <v>0</v>
      </c>
      <c r="BM453" s="80" cm="1">
        <f t="array" aca="1" ref="BM453" ca="1">_xlfn.IFS(BM456=1,0,INDIRECT("ｄａｔａ!$"&amp;BM$112&amp;"$"&amp;$B453)=2,1,TRUE,0)</f>
        <v>0</v>
      </c>
      <c r="BN453" s="80" cm="1">
        <f t="array" aca="1" ref="BN453" ca="1">_xlfn.IFS(BN456=1,0,INDIRECT("ｄａｔａ!$"&amp;BN$112&amp;"$"&amp;$B453)=2,1,TRUE,0)</f>
        <v>0</v>
      </c>
      <c r="BO453" s="80" cm="1">
        <f t="array" aca="1" ref="BO453" ca="1">_xlfn.IFS(BO456=1,0,INDIRECT("ｄａｔａ!$"&amp;BO$112&amp;"$"&amp;$B453)=2,1,TRUE,0)</f>
        <v>0</v>
      </c>
      <c r="BP453" s="80" cm="1">
        <f t="array" aca="1" ref="BP453" ca="1">_xlfn.IFS(BP456=1,0,INDIRECT("ｄａｔａ!$"&amp;BP$112&amp;"$"&amp;$B453)=2,1,TRUE,0)</f>
        <v>0</v>
      </c>
    </row>
    <row r="454" spans="1:68" x14ac:dyDescent="0.2">
      <c r="B454" s="80">
        <f>VLOOKUP($A453,$A$11:$B$110,2,FALSE)</f>
        <v>92</v>
      </c>
      <c r="C454" s="80" t="s">
        <v>2437</v>
      </c>
      <c r="D454" s="80" cm="1">
        <f t="array" aca="1" ref="D454" ca="1">_xlfn.IFS(D455=1,0,AND(ISNUMBER(INDIRECT("ｄａｔａ!$"&amp;D$112&amp;"$"&amp;$B454)),INDIRECT("ｄａｔａ!$"&amp;D$112&amp;"$"&amp;$B454)&lt;=12,INDIRECT("ｄａｔａ!$"&amp;D$112&amp;"$"&amp;$B454)&gt;=1),0,TRUE,1)</f>
        <v>1</v>
      </c>
      <c r="F454" s="80">
        <v>0</v>
      </c>
      <c r="G454" s="80">
        <v>0</v>
      </c>
      <c r="H454" s="80">
        <v>0</v>
      </c>
      <c r="I454" s="80" cm="1">
        <f t="array" aca="1" ref="I454" ca="1">_xlfn.IFS(I455=1,0,AND(ISNUMBER(INDIRECT("ｄａｔａ!$"&amp;I$112&amp;"$"&amp;$B454)),LEN(INDIRECT("ｄａｔａ!$"&amp;I$112&amp;"$"&amp;$B454))=4),0,TRUE,1)</f>
        <v>0</v>
      </c>
      <c r="J454" s="80" cm="1">
        <f t="array" aca="1" ref="J454" ca="1">_xlfn.IFS(J455=1,0,AND(ISNUMBER(INDIRECT("ｄａｔａ!$"&amp;J$112&amp;"$"&amp;$B454)),INDIRECT("ｄａｔａ!$"&amp;J$112&amp;"$"&amp;$B454)&lt;=12,INDIRECT("ｄａｔａ!$"&amp;J$112&amp;"$"&amp;$B454)&gt;=1),0,TRUE,1)</f>
        <v>0</v>
      </c>
      <c r="K454" s="80" cm="1">
        <f t="array" aca="1" ref="K454" ca="1">_xlfn.IFS(K455=1,0,ISNUMBER(INDIRECT("ｄａｔａ!$"&amp;K$112&amp;"$"&amp;$B454)),0,TRUE,1)</f>
        <v>0</v>
      </c>
      <c r="L454" s="80" cm="1">
        <f t="array" aca="1" ref="L454" ca="1">_xlfn.IFS(L455=1,0,AND(ISNUMBER(INDIRECT("ｄａｔａ!$"&amp;L$112&amp;"$"&amp;$B454)),INDIRECT("ｄａｔａ!$"&amp;L$112&amp;"$"&amp;$B454)&gt;0),0,TRUE,1)</f>
        <v>0</v>
      </c>
      <c r="M454" s="80" cm="1">
        <f t="array" aca="1" ref="M454" ca="1">_xlfn.IFS(M455=1,0,AND(INDIRECT("ｄａｔａ!$"&amp;M$112&amp;"$"&amp;$B454)&lt;=5,INDIRECT("ｄａｔａ!$"&amp;M$112&amp;"$"&amp;$B454)&gt;0),0,TRUE,1)</f>
        <v>0</v>
      </c>
      <c r="N454" s="80" cm="1">
        <f t="array" aca="1" ref="N454" ca="1">_xlfn.IFS(N455=1,0,AND(INDIRECT("ｄａｔａ!$"&amp;N$112&amp;"$"&amp;$B454)&lt;=2,INDIRECT("ｄａｔａ!$"&amp;N$112&amp;"$"&amp;$B454)&gt;0),0,TRUE,1)</f>
        <v>0</v>
      </c>
      <c r="O454" s="80" cm="1">
        <f t="array" aca="1" ref="O454" ca="1">_xlfn.IFS(O455=1,0,AND(INDIRECT("ｄａｔａ!$"&amp;O$112&amp;"$"&amp;$B454)&lt;=4,INDIRECT("ｄａｔａ!$"&amp;O$112&amp;"$"&amp;$B454)&gt;0),0,TRUE,1)</f>
        <v>0</v>
      </c>
      <c r="P454" s="80" cm="1">
        <f t="array" aca="1" ref="P454" ca="1">_xlfn.IFS(P455=1,0,AND(INDIRECT("ｄａｔａ!$"&amp;P$112&amp;"$"&amp;$B454)&lt;=3,INDIRECT("ｄａｔａ!$"&amp;P$112&amp;"$"&amp;$B454)&gt;0),0,TRUE,1)</f>
        <v>0</v>
      </c>
      <c r="Q454" s="80" cm="1">
        <f t="array" aca="1" ref="Q454" ca="1">_xlfn.IFS(Q455=1,0,AND(INDIRECT("ｄａｔａ!$"&amp;Q$112&amp;"$"&amp;$B454)&lt;=2,INDIRECT("ｄａｔａ!$"&amp;Q$112&amp;"$"&amp;$B454)&gt;0),0,TRUE,1)</f>
        <v>0</v>
      </c>
      <c r="R454" s="80" cm="1">
        <f t="array" aca="1" ref="R454" ca="1">_xlfn.IFS(R455=1,0,AND(INDIRECT("ｄａｔａ!$"&amp;R$112&amp;"$"&amp;$B454)&lt;=10,INDIRECT("ｄａｔａ!$"&amp;R$112&amp;"$"&amp;$B454)&gt;0),0,TRUE,1)</f>
        <v>0</v>
      </c>
      <c r="S454" s="80" cm="1">
        <f t="array" aca="1" ref="S454" ca="1">_xlfn.IFS(S455=1,0,AND(INDIRECT("ｄａｔａ!$"&amp;S$112&amp;"$"&amp;$B454)&lt;=5,INDIRECT("ｄａｔａ!$"&amp;S$112&amp;"$"&amp;$B454)&gt;0),0,TRUE,1)</f>
        <v>0</v>
      </c>
      <c r="T454" s="80" cm="1">
        <f t="array" aca="1" ref="T454" ca="1">_xlfn.IFS(T455=1,0,AND(INDIRECT("ｄａｔａ!$"&amp;T$112&amp;"$"&amp;$B454)&lt;=9,INDIRECT("ｄａｔａ!$"&amp;T$112&amp;"$"&amp;$B454)&gt;0),0,TRUE,1)</f>
        <v>0</v>
      </c>
      <c r="U454" s="80" cm="1">
        <f t="array" aca="1" ref="U454" ca="1">_xlfn.IFS(U455=1,0,ISNUMBER(INDIRECT("ｄａｔａ!$"&amp;U$112&amp;"$"&amp;$B454)),0,TRUE,1)</f>
        <v>0</v>
      </c>
      <c r="V454" s="80" cm="1">
        <f t="array" aca="1" ref="V454" ca="1">_xlfn.IFS(V455=1,0,AND(INDIRECT("ｄａｔａ!$"&amp;V$112&amp;"$"&amp;$B454)&lt;=4,INDIRECT("ｄａｔａ!$"&amp;V$112&amp;"$"&amp;$B454)&gt;0),0,TRUE,1)</f>
        <v>0</v>
      </c>
      <c r="W454" s="80" cm="1">
        <f t="array" aca="1" ref="W454" ca="1">_xlfn.IFS(W455=1,0,AND(INDIRECT("ｄａｔａ!$"&amp;W$112&amp;"$"&amp;$B454)&lt;=2,INDIRECT("ｄａｔａ!$"&amp;W$112&amp;"$"&amp;$B454)&gt;0),0,TRUE,1)</f>
        <v>0</v>
      </c>
      <c r="X454" s="80">
        <f ca="1">IF(SUM($Y453:$AO453)&gt;1,1,0)</f>
        <v>0</v>
      </c>
      <c r="Y454" s="80" cm="1">
        <f t="array" aca="1" ref="Y454" ca="1">_xlfn.IFS(Y456=1,0,Y455=1,0,AND(INDIRECT("ｄａｔａ!$"&amp;Y$112&amp;"$"&amp;$B454)&lt;=2,INDIRECT("ｄａｔａ!$"&amp;Y$112&amp;"$"&amp;$B454)&gt;0),0,TRUE,1)</f>
        <v>0</v>
      </c>
      <c r="Z454" s="80" cm="1">
        <f t="array" aca="1" ref="Z454" ca="1">_xlfn.IFS(Z456=1,0,Z455=1,0,AND(INDIRECT("ｄａｔａ!$"&amp;Z$112&amp;"$"&amp;$B454)&lt;=2,INDIRECT("ｄａｔａ!$"&amp;Z$112&amp;"$"&amp;$B454)&gt;0),0,TRUE,1)</f>
        <v>0</v>
      </c>
      <c r="AA454" s="80" cm="1">
        <f t="array" aca="1" ref="AA454" ca="1">_xlfn.IFS(AA456=1,0,AA455=1,0,AND(INDIRECT("ｄａｔａ!$"&amp;AA$112&amp;"$"&amp;$B454)&lt;=2,INDIRECT("ｄａｔａ!$"&amp;AA$112&amp;"$"&amp;$B454)&gt;0),0,TRUE,1)</f>
        <v>0</v>
      </c>
      <c r="AB454" s="80" cm="1">
        <f t="array" aca="1" ref="AB454" ca="1">_xlfn.IFS(AB456=1,0,AB455=1,0,AND(INDIRECT("ｄａｔａ!$"&amp;AB$112&amp;"$"&amp;$B454)&lt;=2,INDIRECT("ｄａｔａ!$"&amp;AB$112&amp;"$"&amp;$B454)&gt;0),0,TRUE,1)</f>
        <v>0</v>
      </c>
      <c r="AC454" s="80" cm="1">
        <f t="array" aca="1" ref="AC454" ca="1">_xlfn.IFS(AC456=1,0,AC455=1,0,AND(INDIRECT("ｄａｔａ!$"&amp;AC$112&amp;"$"&amp;$B454)&lt;=2,INDIRECT("ｄａｔａ!$"&amp;AC$112&amp;"$"&amp;$B454)&gt;0),0,TRUE,1)</f>
        <v>0</v>
      </c>
      <c r="AD454" s="80" cm="1">
        <f t="array" aca="1" ref="AD454" ca="1">_xlfn.IFS(AD456=1,0,AD455=1,0,AND(INDIRECT("ｄａｔａ!$"&amp;AD$112&amp;"$"&amp;$B454)&lt;=2,INDIRECT("ｄａｔａ!$"&amp;AD$112&amp;"$"&amp;$B454)&gt;0),0,TRUE,1)</f>
        <v>0</v>
      </c>
      <c r="AE454" s="80" cm="1">
        <f t="array" aca="1" ref="AE454" ca="1">_xlfn.IFS(AE456=1,0,AE455=1,0,AND(INDIRECT("ｄａｔａ!$"&amp;AE$112&amp;"$"&amp;$B454)&lt;=2,INDIRECT("ｄａｔａ!$"&amp;AE$112&amp;"$"&amp;$B454)&gt;0),0,TRUE,1)</f>
        <v>0</v>
      </c>
      <c r="AF454" s="80" cm="1">
        <f t="array" aca="1" ref="AF454" ca="1">_xlfn.IFS(AF456=1,0,AF455=1,0,AND(INDIRECT("ｄａｔａ!$"&amp;AF$112&amp;"$"&amp;$B454)&lt;=2,INDIRECT("ｄａｔａ!$"&amp;AF$112&amp;"$"&amp;$B454)&gt;0),0,TRUE,1)</f>
        <v>0</v>
      </c>
      <c r="AG454" s="80" cm="1">
        <f t="array" aca="1" ref="AG454" ca="1">_xlfn.IFS(AG456=1,0,AG455=1,0,AND(INDIRECT("ｄａｔａ!$"&amp;AG$112&amp;"$"&amp;$B454)&lt;=2,INDIRECT("ｄａｔａ!$"&amp;AG$112&amp;"$"&amp;$B454)&gt;0),0,TRUE,1)</f>
        <v>0</v>
      </c>
      <c r="AH454" s="80" cm="1">
        <f t="array" aca="1" ref="AH454" ca="1">_xlfn.IFS(AH456=1,0,AH455=1,0,AND(INDIRECT("ｄａｔａ!$"&amp;AH$112&amp;"$"&amp;$B454)&lt;=2,INDIRECT("ｄａｔａ!$"&amp;AH$112&amp;"$"&amp;$B454)&gt;0),0,TRUE,1)</f>
        <v>0</v>
      </c>
      <c r="AI454" s="80" cm="1">
        <f t="array" aca="1" ref="AI454" ca="1">_xlfn.IFS(AI456=1,0,AI455=1,0,AND(INDIRECT("ｄａｔａ!$"&amp;AI$112&amp;"$"&amp;$B454)&lt;=2,INDIRECT("ｄａｔａ!$"&amp;AI$112&amp;"$"&amp;$B454)&gt;0),0,TRUE,1)</f>
        <v>0</v>
      </c>
      <c r="AJ454" s="80" cm="1">
        <f t="array" aca="1" ref="AJ454" ca="1">_xlfn.IFS(AJ456=1,0,AJ455=1,0,AND(INDIRECT("ｄａｔａ!$"&amp;AJ$112&amp;"$"&amp;$B454)&lt;=2,INDIRECT("ｄａｔａ!$"&amp;AJ$112&amp;"$"&amp;$B454)&gt;0),0,TRUE,1)</f>
        <v>0</v>
      </c>
      <c r="AK454" s="80" cm="1">
        <f t="array" aca="1" ref="AK454" ca="1">_xlfn.IFS(AK456=1,0,AK455=1,0,AND(INDIRECT("ｄａｔａ!$"&amp;AK$112&amp;"$"&amp;$B454)&lt;=2,INDIRECT("ｄａｔａ!$"&amp;AK$112&amp;"$"&amp;$B454)&gt;0),0,TRUE,1)</f>
        <v>0</v>
      </c>
      <c r="AL454" s="80" cm="1">
        <f t="array" aca="1" ref="AL454" ca="1">_xlfn.IFS(AL456=1,0,AL455=1,0,AND(INDIRECT("ｄａｔａ!$"&amp;AL$112&amp;"$"&amp;$B454)&lt;=2,INDIRECT("ｄａｔａ!$"&amp;AL$112&amp;"$"&amp;$B454)&gt;0),0,TRUE,1)</f>
        <v>0</v>
      </c>
      <c r="AM454" s="80" cm="1">
        <f t="array" aca="1" ref="AM454" ca="1">_xlfn.IFS(AM456=1,0,AM455=1,0,AND(INDIRECT("ｄａｔａ!$"&amp;AM$112&amp;"$"&amp;$B454)&lt;=2,INDIRECT("ｄａｔａ!$"&amp;AM$112&amp;"$"&amp;$B454)&gt;0),0,TRUE,1)</f>
        <v>0</v>
      </c>
      <c r="AN454" s="80" cm="1">
        <f t="array" aca="1" ref="AN454" ca="1">_xlfn.IFS(AN456=1,0,AN455=1,0,AND(INDIRECT("ｄａｔａ!$"&amp;AN$112&amp;"$"&amp;$B454)&lt;=2,INDIRECT("ｄａｔａ!$"&amp;AN$112&amp;"$"&amp;$B454)&gt;0),0,TRUE,1)</f>
        <v>0</v>
      </c>
      <c r="AO454" s="80" cm="1">
        <f t="array" aca="1" ref="AO454" ca="1">_xlfn.IFS(AO456=1,0,AO455=1,0,AND(INDIRECT("ｄａｔａ!$"&amp;AO$112&amp;"$"&amp;$B454)&lt;=2,INDIRECT("ｄａｔａ!$"&amp;AO$112&amp;"$"&amp;$B454)&gt;0),0,TRUE,1)</f>
        <v>0</v>
      </c>
      <c r="AP454" s="80">
        <f ca="1">IF(SUM($AQ453:$AZ453)&gt;1,1,0)</f>
        <v>0</v>
      </c>
      <c r="AQ454" s="80" cm="1">
        <f t="array" aca="1" ref="AQ454" ca="1">_xlfn.IFS(AQ456=1,0,AQ455=1,0,AND(INDIRECT("ｄａｔａ!$"&amp;AQ$112&amp;"$"&amp;$B454)&lt;=2,INDIRECT("ｄａｔａ!$"&amp;AQ$112&amp;"$"&amp;$B454)&gt;0),0,TRUE,1)</f>
        <v>0</v>
      </c>
      <c r="AR454" s="80" cm="1">
        <f t="array" aca="1" ref="AR454" ca="1">_xlfn.IFS(AR456=1,0,AR455=1,0,AND(INDIRECT("ｄａｔａ!$"&amp;AR$112&amp;"$"&amp;$B454)&lt;=2,INDIRECT("ｄａｔａ!$"&amp;AR$112&amp;"$"&amp;$B454)&gt;0),0,TRUE,1)</f>
        <v>0</v>
      </c>
      <c r="AS454" s="80" cm="1">
        <f t="array" aca="1" ref="AS454" ca="1">_xlfn.IFS(AS456=1,0,AS455=1,0,AND(INDIRECT("ｄａｔａ!$"&amp;AS$112&amp;"$"&amp;$B454)&lt;=2,INDIRECT("ｄａｔａ!$"&amp;AS$112&amp;"$"&amp;$B454)&gt;0),0,TRUE,1)</f>
        <v>0</v>
      </c>
      <c r="AT454" s="80" cm="1">
        <f t="array" aca="1" ref="AT454" ca="1">_xlfn.IFS(AT456=1,0,AT455=1,0,AND(INDIRECT("ｄａｔａ!$"&amp;AT$112&amp;"$"&amp;$B454)&lt;=2,INDIRECT("ｄａｔａ!$"&amp;AT$112&amp;"$"&amp;$B454)&gt;0),0,TRUE,1)</f>
        <v>0</v>
      </c>
      <c r="AU454" s="80" cm="1">
        <f t="array" aca="1" ref="AU454" ca="1">_xlfn.IFS(AU456=1,0,AU455=1,0,AND(INDIRECT("ｄａｔａ!$"&amp;AU$112&amp;"$"&amp;$B454)&lt;=2,INDIRECT("ｄａｔａ!$"&amp;AU$112&amp;"$"&amp;$B454)&gt;0),0,TRUE,1)</f>
        <v>0</v>
      </c>
      <c r="AV454" s="80" cm="1">
        <f t="array" aca="1" ref="AV454" ca="1">_xlfn.IFS(AV456=1,0,AV455=1,0,AND(INDIRECT("ｄａｔａ!$"&amp;AV$112&amp;"$"&amp;$B454)&lt;=2,INDIRECT("ｄａｔａ!$"&amp;AV$112&amp;"$"&amp;$B454)&gt;0),0,TRUE,1)</f>
        <v>0</v>
      </c>
      <c r="AW454" s="80" cm="1">
        <f t="array" aca="1" ref="AW454" ca="1">_xlfn.IFS(AW456=1,0,AW455=1,0,AND(INDIRECT("ｄａｔａ!$"&amp;AW$112&amp;"$"&amp;$B454)&lt;=2,INDIRECT("ｄａｔａ!$"&amp;AW$112&amp;"$"&amp;$B454)&gt;0),0,TRUE,1)</f>
        <v>0</v>
      </c>
      <c r="AX454" s="80" cm="1">
        <f t="array" aca="1" ref="AX454" ca="1">_xlfn.IFS(AX456=1,0,AX455=1,0,AND(INDIRECT("ｄａｔａ!$"&amp;AX$112&amp;"$"&amp;$B454)&lt;=2,INDIRECT("ｄａｔａ!$"&amp;AX$112&amp;"$"&amp;$B454)&gt;0),0,TRUE,1)</f>
        <v>0</v>
      </c>
      <c r="AY454" s="80" cm="1">
        <f t="array" aca="1" ref="AY454" ca="1">_xlfn.IFS(AY456=1,0,AY455=1,0,AND(INDIRECT("ｄａｔａ!$"&amp;AY$112&amp;"$"&amp;$B454)&lt;=2,INDIRECT("ｄａｔａ!$"&amp;AY$112&amp;"$"&amp;$B454)&gt;0),0,TRUE,1)</f>
        <v>0</v>
      </c>
      <c r="AZ454" s="80" cm="1">
        <f t="array" aca="1" ref="AZ454" ca="1">_xlfn.IFS(AZ456=1,0,AZ455=1,0,AND(INDIRECT("ｄａｔａ!$"&amp;AZ$112&amp;"$"&amp;$B454)&lt;=2,INDIRECT("ｄａｔａ!$"&amp;AZ$112&amp;"$"&amp;$B454)&gt;0),0,TRUE,1)</f>
        <v>0</v>
      </c>
      <c r="BA454" s="80">
        <f ca="1">IF(SUM($BB453:$BP453)&gt;1,1,0)</f>
        <v>0</v>
      </c>
      <c r="BB454" s="80" cm="1">
        <f t="array" aca="1" ref="BB454" ca="1">_xlfn.IFS(BB456=1,0,BB455=1,0,AND(INDIRECT("ｄａｔａ!$"&amp;BB$112&amp;"$"&amp;$B454)&lt;=2,INDIRECT("ｄａｔａ!$"&amp;BB$112&amp;"$"&amp;$B454)&gt;0),0,TRUE,1)</f>
        <v>0</v>
      </c>
      <c r="BC454" s="80" cm="1">
        <f t="array" aca="1" ref="BC454" ca="1">_xlfn.IFS(BC456=1,0,BC455=1,0,AND(INDIRECT("ｄａｔａ!$"&amp;BC$112&amp;"$"&amp;$B454)&lt;=2,INDIRECT("ｄａｔａ!$"&amp;BC$112&amp;"$"&amp;$B454)&gt;0),0,TRUE,1)</f>
        <v>0</v>
      </c>
      <c r="BD454" s="80" cm="1">
        <f t="array" aca="1" ref="BD454" ca="1">_xlfn.IFS(BD456=1,0,BD455=1,0,AND(INDIRECT("ｄａｔａ!$"&amp;BD$112&amp;"$"&amp;$B454)&lt;=2,INDIRECT("ｄａｔａ!$"&amp;BD$112&amp;"$"&amp;$B454)&gt;0),0,TRUE,1)</f>
        <v>0</v>
      </c>
      <c r="BE454" s="80" cm="1">
        <f t="array" aca="1" ref="BE454" ca="1">_xlfn.IFS(BE456=1,0,BE455=1,0,AND(INDIRECT("ｄａｔａ!$"&amp;BE$112&amp;"$"&amp;$B454)&lt;=2,INDIRECT("ｄａｔａ!$"&amp;BE$112&amp;"$"&amp;$B454)&gt;0),0,TRUE,1)</f>
        <v>0</v>
      </c>
      <c r="BF454" s="80" cm="1">
        <f t="array" aca="1" ref="BF454" ca="1">_xlfn.IFS(BF456=1,0,BF455=1,0,AND(INDIRECT("ｄａｔａ!$"&amp;BF$112&amp;"$"&amp;$B454)&lt;=2,INDIRECT("ｄａｔａ!$"&amp;BF$112&amp;"$"&amp;$B454)&gt;0),0,TRUE,1)</f>
        <v>0</v>
      </c>
      <c r="BG454" s="80" cm="1">
        <f t="array" aca="1" ref="BG454" ca="1">_xlfn.IFS(BG456=1,0,BG455=1,0,AND(INDIRECT("ｄａｔａ!$"&amp;BG$112&amp;"$"&amp;$B454)&lt;=2,INDIRECT("ｄａｔａ!$"&amp;BG$112&amp;"$"&amp;$B454)&gt;0),0,TRUE,1)</f>
        <v>0</v>
      </c>
      <c r="BH454" s="80" cm="1">
        <f t="array" aca="1" ref="BH454" ca="1">_xlfn.IFS(BH456=1,0,BH455=1,0,AND(INDIRECT("ｄａｔａ!$"&amp;BH$112&amp;"$"&amp;$B454)&lt;=2,INDIRECT("ｄａｔａ!$"&amp;BH$112&amp;"$"&amp;$B454)&gt;0),0,TRUE,1)</f>
        <v>0</v>
      </c>
      <c r="BI454" s="80" cm="1">
        <f t="array" aca="1" ref="BI454" ca="1">_xlfn.IFS(BI456=1,0,BI455=1,0,AND(INDIRECT("ｄａｔａ!$"&amp;BI$112&amp;"$"&amp;$B454)&lt;=2,INDIRECT("ｄａｔａ!$"&amp;BI$112&amp;"$"&amp;$B454)&gt;0),0,TRUE,1)</f>
        <v>0</v>
      </c>
      <c r="BJ454" s="80" cm="1">
        <f t="array" aca="1" ref="BJ454" ca="1">_xlfn.IFS(BJ456=1,0,BJ455=1,0,AND(INDIRECT("ｄａｔａ!$"&amp;BJ$112&amp;"$"&amp;$B454)&lt;=2,INDIRECT("ｄａｔａ!$"&amp;BJ$112&amp;"$"&amp;$B454)&gt;0),0,TRUE,1)</f>
        <v>0</v>
      </c>
      <c r="BK454" s="80" cm="1">
        <f t="array" aca="1" ref="BK454" ca="1">_xlfn.IFS(BK456=1,0,BK455=1,0,AND(INDIRECT("ｄａｔａ!$"&amp;BK$112&amp;"$"&amp;$B454)&lt;=2,INDIRECT("ｄａｔａ!$"&amp;BK$112&amp;"$"&amp;$B454)&gt;0),0,TRUE,1)</f>
        <v>0</v>
      </c>
      <c r="BL454" s="80" cm="1">
        <f t="array" aca="1" ref="BL454" ca="1">_xlfn.IFS(BL456=1,0,BL455=1,0,AND(INDIRECT("ｄａｔａ!$"&amp;BL$112&amp;"$"&amp;$B454)&lt;=2,INDIRECT("ｄａｔａ!$"&amp;BL$112&amp;"$"&amp;$B454)&gt;0),0,TRUE,1)</f>
        <v>0</v>
      </c>
      <c r="BM454" s="80" cm="1">
        <f t="array" aca="1" ref="BM454" ca="1">_xlfn.IFS(BM456=1,0,BM455=1,0,AND(INDIRECT("ｄａｔａ!$"&amp;BM$112&amp;"$"&amp;$B454)&lt;=2,INDIRECT("ｄａｔａ!$"&amp;BM$112&amp;"$"&amp;$B454)&gt;0),0,TRUE,1)</f>
        <v>0</v>
      </c>
      <c r="BN454" s="80" cm="1">
        <f t="array" aca="1" ref="BN454" ca="1">_xlfn.IFS(BN456=1,0,BN455=1,0,AND(INDIRECT("ｄａｔａ!$"&amp;BN$112&amp;"$"&amp;$B454)&lt;=2,INDIRECT("ｄａｔａ!$"&amp;BN$112&amp;"$"&amp;$B454)&gt;0),0,TRUE,1)</f>
        <v>0</v>
      </c>
      <c r="BO454" s="80" cm="1">
        <f t="array" aca="1" ref="BO454" ca="1">_xlfn.IFS(BO456=1,0,BO455=1,0,AND(INDIRECT("ｄａｔａ!$"&amp;BO$112&amp;"$"&amp;$B454)&lt;=2,INDIRECT("ｄａｔａ!$"&amp;BO$112&amp;"$"&amp;$B454)&gt;0),0,TRUE,1)</f>
        <v>0</v>
      </c>
      <c r="BP454" s="80" cm="1">
        <f t="array" aca="1" ref="BP454" ca="1">_xlfn.IFS(BP456=1,0,BP455=1,0,AND(INDIRECT("ｄａｔａ!$"&amp;BP$112&amp;"$"&amp;$B454)&lt;=2,INDIRECT("ｄａｔａ!$"&amp;BP$112&amp;"$"&amp;$B454)&gt;0),0,TRUE,1)</f>
        <v>0</v>
      </c>
    </row>
    <row r="455" spans="1:68" x14ac:dyDescent="0.2">
      <c r="B455" s="80">
        <f>VLOOKUP($A453,$A$11:$B$110,2,FALSE)</f>
        <v>92</v>
      </c>
      <c r="C455" s="80" t="s">
        <v>2425</v>
      </c>
      <c r="D455" s="80" cm="1">
        <f t="array" aca="1" ref="D455" ca="1">_xlfn.IFS(D456=1,0,TRIM(INDIRECT("ｄａｔａ!$"&amp;D$112&amp;"$"&amp;$B455))="",1,TRIM(INDIRECT("ｄａｔａ!$"&amp;D$112&amp;"$"&amp;$B455))&lt;&gt;"",0)</f>
        <v>0</v>
      </c>
      <c r="F455" s="80" cm="1">
        <f t="array" aca="1" ref="F455" ca="1">_xlfn.IFS(F456=1,0,TRIM(INDIRECT("ｄａｔａ!$"&amp;F$112&amp;"$"&amp;$B455))="",1,TRIM(INDIRECT("ｄａｔａ!$"&amp;F$112&amp;"$"&amp;$B455))&lt;&gt;"",0)</f>
        <v>1</v>
      </c>
      <c r="G455" s="80" cm="1">
        <f t="array" aca="1" ref="G455" ca="1">_xlfn.IFS(G456=1,0,TRIM(INDIRECT("ｄａｔａ!$"&amp;G$112&amp;"$"&amp;$B455))="",1,TRIM(INDIRECT("ｄａｔａ!$"&amp;G$112&amp;"$"&amp;$B455))&lt;&gt;"",0)</f>
        <v>1</v>
      </c>
      <c r="H455" s="80" cm="1">
        <f t="array" aca="1" ref="H455" ca="1">_xlfn.IFS(H456=1,0,TRIM(INDIRECT("ｄａｔａ!$"&amp;H$112&amp;"$"&amp;$B455))="",1,TRIM(INDIRECT("ｄａｔａ!$"&amp;H$112&amp;"$"&amp;$B455))&lt;&gt;"",0)</f>
        <v>1</v>
      </c>
      <c r="I455" s="80" cm="1">
        <f t="array" aca="1" ref="I455" ca="1">_xlfn.IFS(I456=1,0,TRIM(INDIRECT("ｄａｔａ!$"&amp;I$112&amp;"$"&amp;$B455))="",1,TRIM(INDIRECT("ｄａｔａ!$"&amp;I$112&amp;"$"&amp;$B455))&lt;&gt;"",0)</f>
        <v>1</v>
      </c>
      <c r="J455" s="80" cm="1">
        <f t="array" aca="1" ref="J455" ca="1">_xlfn.IFS(J456=1,0,TRIM(INDIRECT("ｄａｔａ!$"&amp;J$112&amp;"$"&amp;$B455))="",1,TRIM(INDIRECT("ｄａｔａ!$"&amp;J$112&amp;"$"&amp;$B455))&lt;&gt;"",0)</f>
        <v>1</v>
      </c>
      <c r="K455" s="80" cm="1">
        <f t="array" aca="1" ref="K455" ca="1">_xlfn.IFS(K456=1,0,TRIM(INDIRECT("ｄａｔａ!$"&amp;K$112&amp;"$"&amp;$B455))="",1,TRIM(INDIRECT("ｄａｔａ!$"&amp;K$112&amp;"$"&amp;$B455))&lt;&gt;"",0)</f>
        <v>1</v>
      </c>
      <c r="L455" s="80" cm="1">
        <f t="array" aca="1" ref="L455" ca="1">_xlfn.IFS(L456=1,0,TRIM(INDIRECT("ｄａｔａ!$"&amp;L$112&amp;"$"&amp;$B455))="",1,TRIM(INDIRECT("ｄａｔａ!$"&amp;L$112&amp;"$"&amp;$B455))&lt;&gt;"",0)</f>
        <v>1</v>
      </c>
      <c r="M455" s="80" cm="1">
        <f t="array" aca="1" ref="M455" ca="1">_xlfn.IFS(M456=1,0,TRIM(INDIRECT("ｄａｔａ!$"&amp;M$112&amp;"$"&amp;$B455))="",1,TRIM(INDIRECT("ｄａｔａ!$"&amp;M$112&amp;"$"&amp;$B455))&lt;&gt;"",0)</f>
        <v>1</v>
      </c>
      <c r="N455" s="80" cm="1">
        <f t="array" aca="1" ref="N455" ca="1">_xlfn.IFS(N456=1,0,TRIM(INDIRECT("ｄａｔａ!$"&amp;N$112&amp;"$"&amp;$B455))="",1,TRIM(INDIRECT("ｄａｔａ!$"&amp;N$112&amp;"$"&amp;$B455))&lt;&gt;"",0)</f>
        <v>1</v>
      </c>
      <c r="O455" s="80" cm="1">
        <f t="array" aca="1" ref="O455" ca="1">_xlfn.IFS(O456=1,0,TRIM(INDIRECT("ｄａｔａ!$"&amp;O$112&amp;"$"&amp;$B455))="",1,TRIM(INDIRECT("ｄａｔａ!$"&amp;O$112&amp;"$"&amp;$B455))&lt;&gt;"",0)</f>
        <v>1</v>
      </c>
      <c r="P455" s="80" cm="1">
        <f t="array" aca="1" ref="P455" ca="1">_xlfn.IFS(P456=1,0,TRIM(INDIRECT("ｄａｔａ!$"&amp;P$112&amp;"$"&amp;$B455))="",1,TRIM(INDIRECT("ｄａｔａ!$"&amp;P$112&amp;"$"&amp;$B455))&lt;&gt;"",0)</f>
        <v>1</v>
      </c>
      <c r="Q455" s="80" cm="1">
        <f t="array" aca="1" ref="Q455" ca="1">_xlfn.IFS(Q456=1,0,TRIM(INDIRECT("ｄａｔａ!$"&amp;Q$112&amp;"$"&amp;$B455))="",1,TRIM(INDIRECT("ｄａｔａ!$"&amp;Q$112&amp;"$"&amp;$B455))&lt;&gt;"",0)</f>
        <v>1</v>
      </c>
      <c r="R455" s="80" cm="1">
        <f t="array" aca="1" ref="R455" ca="1">_xlfn.IFS(R456=1,0,TRIM(INDIRECT("ｄａｔａ!$"&amp;R$112&amp;"$"&amp;$B455))="",1,TRIM(INDIRECT("ｄａｔａ!$"&amp;R$112&amp;"$"&amp;$B455))&lt;&gt;"",0)</f>
        <v>1</v>
      </c>
      <c r="S455" s="80" cm="1">
        <f t="array" aca="1" ref="S455" ca="1">_xlfn.IFS(S456=1,0,TRIM(INDIRECT("ｄａｔａ!$"&amp;S$112&amp;"$"&amp;$B455))="",1,TRIM(INDIRECT("ｄａｔａ!$"&amp;S$112&amp;"$"&amp;$B455))&lt;&gt;"",0)</f>
        <v>1</v>
      </c>
      <c r="T455" s="80" cm="1">
        <f t="array" aca="1" ref="T455" ca="1">_xlfn.IFS(T456=1,0,TRIM(INDIRECT("ｄａｔａ!$"&amp;T$112&amp;"$"&amp;$B455))="",1,TRIM(INDIRECT("ｄａｔａ!$"&amp;T$112&amp;"$"&amp;$B455))&lt;&gt;"",0)</f>
        <v>1</v>
      </c>
      <c r="U455" s="80" cm="1">
        <f t="array" aca="1" ref="U455" ca="1">_xlfn.IFS(U456=1,0,TRIM(INDIRECT("ｄａｔａ!$"&amp;U$112&amp;"$"&amp;$B455))="",1,TRIM(INDIRECT("ｄａｔａ!$"&amp;U$112&amp;"$"&amp;$B455))&lt;&gt;"",0)</f>
        <v>1</v>
      </c>
      <c r="V455" s="80" cm="1">
        <f t="array" aca="1" ref="V455" ca="1">_xlfn.IFS(V456=1,0,TRIM(INDIRECT("ｄａｔａ!$"&amp;V$112&amp;"$"&amp;$B455))="",1,TRIM(INDIRECT("ｄａｔａ!$"&amp;V$112&amp;"$"&amp;$B455))&lt;&gt;"",0)</f>
        <v>1</v>
      </c>
      <c r="W455" s="80" cm="1">
        <f t="array" aca="1" ref="W455" ca="1">_xlfn.IFS(W456=1,0,TRIM(INDIRECT("ｄａｔａ!$"&amp;W$112&amp;"$"&amp;$B455))="",1,TRIM(INDIRECT("ｄａｔａ!$"&amp;W$112&amp;"$"&amp;$B455))&lt;&gt;"",0)</f>
        <v>1</v>
      </c>
      <c r="X455" s="80">
        <f ca="1">IF(SUM($Y455:$AO455)=17,1,0)</f>
        <v>1</v>
      </c>
      <c r="Y455" s="80" cm="1">
        <f t="array" aca="1" ref="Y455" ca="1">_xlfn.IFS(Y456=1,0,TRIM(INDIRECT("ｄａｔａ!$"&amp;Y$112&amp;"$"&amp;$B455))="",1,TRIM(INDIRECT("ｄａｔａ!$"&amp;Y$112&amp;"$"&amp;$B455))&lt;&gt;"",0)</f>
        <v>1</v>
      </c>
      <c r="Z455" s="80" cm="1">
        <f t="array" aca="1" ref="Z455" ca="1">_xlfn.IFS(Z456=1,0,TRIM(INDIRECT("ｄａｔａ!$"&amp;Z$112&amp;"$"&amp;$B455))="",1,TRIM(INDIRECT("ｄａｔａ!$"&amp;Z$112&amp;"$"&amp;$B455))&lt;&gt;"",0)</f>
        <v>1</v>
      </c>
      <c r="AA455" s="80" cm="1">
        <f t="array" aca="1" ref="AA455" ca="1">_xlfn.IFS(AA456=1,0,TRIM(INDIRECT("ｄａｔａ!$"&amp;AA$112&amp;"$"&amp;$B455))="",1,TRIM(INDIRECT("ｄａｔａ!$"&amp;AA$112&amp;"$"&amp;$B455))&lt;&gt;"",0)</f>
        <v>1</v>
      </c>
      <c r="AB455" s="80" cm="1">
        <f t="array" aca="1" ref="AB455" ca="1">_xlfn.IFS(AB456=1,0,TRIM(INDIRECT("ｄａｔａ!$"&amp;AB$112&amp;"$"&amp;$B455))="",1,TRIM(INDIRECT("ｄａｔａ!$"&amp;AB$112&amp;"$"&amp;$B455))&lt;&gt;"",0)</f>
        <v>1</v>
      </c>
      <c r="AC455" s="80" cm="1">
        <f t="array" aca="1" ref="AC455" ca="1">_xlfn.IFS(AC456=1,0,TRIM(INDIRECT("ｄａｔａ!$"&amp;AC$112&amp;"$"&amp;$B455))="",1,TRIM(INDIRECT("ｄａｔａ!$"&amp;AC$112&amp;"$"&amp;$B455))&lt;&gt;"",0)</f>
        <v>1</v>
      </c>
      <c r="AD455" s="80" cm="1">
        <f t="array" aca="1" ref="AD455" ca="1">_xlfn.IFS(AD456=1,0,TRIM(INDIRECT("ｄａｔａ!$"&amp;AD$112&amp;"$"&amp;$B455))="",1,TRIM(INDIRECT("ｄａｔａ!$"&amp;AD$112&amp;"$"&amp;$B455))&lt;&gt;"",0)</f>
        <v>1</v>
      </c>
      <c r="AE455" s="80" cm="1">
        <f t="array" aca="1" ref="AE455" ca="1">_xlfn.IFS(AE456=1,0,TRIM(INDIRECT("ｄａｔａ!$"&amp;AE$112&amp;"$"&amp;$B455))="",1,TRIM(INDIRECT("ｄａｔａ!$"&amp;AE$112&amp;"$"&amp;$B455))&lt;&gt;"",0)</f>
        <v>1</v>
      </c>
      <c r="AF455" s="80" cm="1">
        <f t="array" aca="1" ref="AF455" ca="1">_xlfn.IFS(AF456=1,0,TRIM(INDIRECT("ｄａｔａ!$"&amp;AF$112&amp;"$"&amp;$B455))="",1,TRIM(INDIRECT("ｄａｔａ!$"&amp;AF$112&amp;"$"&amp;$B455))&lt;&gt;"",0)</f>
        <v>1</v>
      </c>
      <c r="AG455" s="80" cm="1">
        <f t="array" aca="1" ref="AG455" ca="1">_xlfn.IFS(AG456=1,0,TRIM(INDIRECT("ｄａｔａ!$"&amp;AG$112&amp;"$"&amp;$B455))="",1,TRIM(INDIRECT("ｄａｔａ!$"&amp;AG$112&amp;"$"&amp;$B455))&lt;&gt;"",0)</f>
        <v>1</v>
      </c>
      <c r="AH455" s="80" cm="1">
        <f t="array" aca="1" ref="AH455" ca="1">_xlfn.IFS(AH456=1,0,TRIM(INDIRECT("ｄａｔａ!$"&amp;AH$112&amp;"$"&amp;$B455))="",1,TRIM(INDIRECT("ｄａｔａ!$"&amp;AH$112&amp;"$"&amp;$B455))&lt;&gt;"",0)</f>
        <v>1</v>
      </c>
      <c r="AI455" s="80" cm="1">
        <f t="array" aca="1" ref="AI455" ca="1">_xlfn.IFS(AI456=1,0,TRIM(INDIRECT("ｄａｔａ!$"&amp;AI$112&amp;"$"&amp;$B455))="",1,TRIM(INDIRECT("ｄａｔａ!$"&amp;AI$112&amp;"$"&amp;$B455))&lt;&gt;"",0)</f>
        <v>1</v>
      </c>
      <c r="AJ455" s="80" cm="1">
        <f t="array" aca="1" ref="AJ455" ca="1">_xlfn.IFS(AJ456=1,0,TRIM(INDIRECT("ｄａｔａ!$"&amp;AJ$112&amp;"$"&amp;$B455))="",1,TRIM(INDIRECT("ｄａｔａ!$"&amp;AJ$112&amp;"$"&amp;$B455))&lt;&gt;"",0)</f>
        <v>1</v>
      </c>
      <c r="AK455" s="80" cm="1">
        <f t="array" aca="1" ref="AK455" ca="1">_xlfn.IFS(AK456=1,0,TRIM(INDIRECT("ｄａｔａ!$"&amp;AK$112&amp;"$"&amp;$B455))="",1,TRIM(INDIRECT("ｄａｔａ!$"&amp;AK$112&amp;"$"&amp;$B455))&lt;&gt;"",0)</f>
        <v>1</v>
      </c>
      <c r="AL455" s="80" cm="1">
        <f t="array" aca="1" ref="AL455" ca="1">_xlfn.IFS(AL456=1,0,TRIM(INDIRECT("ｄａｔａ!$"&amp;AL$112&amp;"$"&amp;$B455))="",1,TRIM(INDIRECT("ｄａｔａ!$"&amp;AL$112&amp;"$"&amp;$B455))&lt;&gt;"",0)</f>
        <v>1</v>
      </c>
      <c r="AM455" s="80" cm="1">
        <f t="array" aca="1" ref="AM455" ca="1">_xlfn.IFS(AM456=1,0,TRIM(INDIRECT("ｄａｔａ!$"&amp;AM$112&amp;"$"&amp;$B455))="",1,TRIM(INDIRECT("ｄａｔａ!$"&amp;AM$112&amp;"$"&amp;$B455))&lt;&gt;"",0)</f>
        <v>1</v>
      </c>
      <c r="AN455" s="80" cm="1">
        <f t="array" aca="1" ref="AN455" ca="1">_xlfn.IFS(AN456=1,0,TRIM(INDIRECT("ｄａｔａ!$"&amp;AN$112&amp;"$"&amp;$B455))="",1,TRIM(INDIRECT("ｄａｔａ!$"&amp;AN$112&amp;"$"&amp;$B455))&lt;&gt;"",0)</f>
        <v>1</v>
      </c>
      <c r="AO455" s="80" cm="1">
        <f t="array" aca="1" ref="AO455" ca="1">_xlfn.IFS(AO456=1,0,TRIM(INDIRECT("ｄａｔａ!$"&amp;AO$112&amp;"$"&amp;$B455))="",1,TRIM(INDIRECT("ｄａｔａ!$"&amp;AO$112&amp;"$"&amp;$B455))&lt;&gt;"",0)</f>
        <v>1</v>
      </c>
      <c r="AP455" s="80">
        <f ca="1">IF(SUM($AQ455:$AZ455)=10,1,0)</f>
        <v>1</v>
      </c>
      <c r="AQ455" s="80" cm="1">
        <f t="array" aca="1" ref="AQ455" ca="1">_xlfn.IFS(AQ456=1,0,TRIM(INDIRECT("ｄａｔａ!$"&amp;AQ$112&amp;"$"&amp;$B455))="",1,TRIM(INDIRECT("ｄａｔａ!$"&amp;AQ$112&amp;"$"&amp;$B455))&lt;&gt;"",0)</f>
        <v>1</v>
      </c>
      <c r="AR455" s="80" cm="1">
        <f t="array" aca="1" ref="AR455" ca="1">_xlfn.IFS(AR456=1,0,TRIM(INDIRECT("ｄａｔａ!$"&amp;AR$112&amp;"$"&amp;$B455))="",1,TRIM(INDIRECT("ｄａｔａ!$"&amp;AR$112&amp;"$"&amp;$B455))&lt;&gt;"",0)</f>
        <v>1</v>
      </c>
      <c r="AS455" s="80" cm="1">
        <f t="array" aca="1" ref="AS455" ca="1">_xlfn.IFS(AS456=1,0,TRIM(INDIRECT("ｄａｔａ!$"&amp;AS$112&amp;"$"&amp;$B455))="",1,TRIM(INDIRECT("ｄａｔａ!$"&amp;AS$112&amp;"$"&amp;$B455))&lt;&gt;"",0)</f>
        <v>1</v>
      </c>
      <c r="AT455" s="80" cm="1">
        <f t="array" aca="1" ref="AT455" ca="1">_xlfn.IFS(AT456=1,0,TRIM(INDIRECT("ｄａｔａ!$"&amp;AT$112&amp;"$"&amp;$B455))="",1,TRIM(INDIRECT("ｄａｔａ!$"&amp;AT$112&amp;"$"&amp;$B455))&lt;&gt;"",0)</f>
        <v>1</v>
      </c>
      <c r="AU455" s="80" cm="1">
        <f t="array" aca="1" ref="AU455" ca="1">_xlfn.IFS(AU456=1,0,TRIM(INDIRECT("ｄａｔａ!$"&amp;AU$112&amp;"$"&amp;$B455))="",1,TRIM(INDIRECT("ｄａｔａ!$"&amp;AU$112&amp;"$"&amp;$B455))&lt;&gt;"",0)</f>
        <v>1</v>
      </c>
      <c r="AV455" s="80" cm="1">
        <f t="array" aca="1" ref="AV455" ca="1">_xlfn.IFS(AV456=1,0,TRIM(INDIRECT("ｄａｔａ!$"&amp;AV$112&amp;"$"&amp;$B455))="",1,TRIM(INDIRECT("ｄａｔａ!$"&amp;AV$112&amp;"$"&amp;$B455))&lt;&gt;"",0)</f>
        <v>1</v>
      </c>
      <c r="AW455" s="80" cm="1">
        <f t="array" aca="1" ref="AW455" ca="1">_xlfn.IFS(AW456=1,0,TRIM(INDIRECT("ｄａｔａ!$"&amp;AW$112&amp;"$"&amp;$B455))="",1,TRIM(INDIRECT("ｄａｔａ!$"&amp;AW$112&amp;"$"&amp;$B455))&lt;&gt;"",0)</f>
        <v>1</v>
      </c>
      <c r="AX455" s="80" cm="1">
        <f t="array" aca="1" ref="AX455" ca="1">_xlfn.IFS(AX456=1,0,TRIM(INDIRECT("ｄａｔａ!$"&amp;AX$112&amp;"$"&amp;$B455))="",1,TRIM(INDIRECT("ｄａｔａ!$"&amp;AX$112&amp;"$"&amp;$B455))&lt;&gt;"",0)</f>
        <v>1</v>
      </c>
      <c r="AY455" s="80" cm="1">
        <f t="array" aca="1" ref="AY455" ca="1">_xlfn.IFS(AY456=1,0,TRIM(INDIRECT("ｄａｔａ!$"&amp;AY$112&amp;"$"&amp;$B455))="",1,TRIM(INDIRECT("ｄａｔａ!$"&amp;AY$112&amp;"$"&amp;$B455))&lt;&gt;"",0)</f>
        <v>1</v>
      </c>
      <c r="AZ455" s="80" cm="1">
        <f t="array" aca="1" ref="AZ455" ca="1">_xlfn.IFS(AZ456=1,0,TRIM(INDIRECT("ｄａｔａ!$"&amp;AZ$112&amp;"$"&amp;$B455))="",1,TRIM(INDIRECT("ｄａｔａ!$"&amp;AZ$112&amp;"$"&amp;$B455))&lt;&gt;"",0)</f>
        <v>1</v>
      </c>
      <c r="BA455" s="80">
        <f ca="1">IF(SUM($BB455:$BP455)=15,1,0)</f>
        <v>1</v>
      </c>
      <c r="BB455" s="80" cm="1">
        <f t="array" aca="1" ref="BB455" ca="1">_xlfn.IFS(BB456=1,0,TRIM(INDIRECT("ｄａｔａ!$"&amp;BB$112&amp;"$"&amp;$B455))="",1,TRIM(INDIRECT("ｄａｔａ!$"&amp;BB$112&amp;"$"&amp;$B455))&lt;&gt;"",0)</f>
        <v>1</v>
      </c>
      <c r="BC455" s="80" cm="1">
        <f t="array" aca="1" ref="BC455" ca="1">_xlfn.IFS(BC456=1,0,TRIM(INDIRECT("ｄａｔａ!$"&amp;BC$112&amp;"$"&amp;$B455))="",1,TRIM(INDIRECT("ｄａｔａ!$"&amp;BC$112&amp;"$"&amp;$B455))&lt;&gt;"",0)</f>
        <v>1</v>
      </c>
      <c r="BD455" s="80" cm="1">
        <f t="array" aca="1" ref="BD455" ca="1">_xlfn.IFS(BD456=1,0,TRIM(INDIRECT("ｄａｔａ!$"&amp;BD$112&amp;"$"&amp;$B455))="",1,TRIM(INDIRECT("ｄａｔａ!$"&amp;BD$112&amp;"$"&amp;$B455))&lt;&gt;"",0)</f>
        <v>1</v>
      </c>
      <c r="BE455" s="80" cm="1">
        <f t="array" aca="1" ref="BE455" ca="1">_xlfn.IFS(BE456=1,0,TRIM(INDIRECT("ｄａｔａ!$"&amp;BE$112&amp;"$"&amp;$B455))="",1,TRIM(INDIRECT("ｄａｔａ!$"&amp;BE$112&amp;"$"&amp;$B455))&lt;&gt;"",0)</f>
        <v>1</v>
      </c>
      <c r="BF455" s="80" cm="1">
        <f t="array" aca="1" ref="BF455" ca="1">_xlfn.IFS(BF456=1,0,TRIM(INDIRECT("ｄａｔａ!$"&amp;BF$112&amp;"$"&amp;$B455))="",1,TRIM(INDIRECT("ｄａｔａ!$"&amp;BF$112&amp;"$"&amp;$B455))&lt;&gt;"",0)</f>
        <v>1</v>
      </c>
      <c r="BG455" s="80" cm="1">
        <f t="array" aca="1" ref="BG455" ca="1">_xlfn.IFS(BG456=1,0,TRIM(INDIRECT("ｄａｔａ!$"&amp;BG$112&amp;"$"&amp;$B455))="",1,TRIM(INDIRECT("ｄａｔａ!$"&amp;BG$112&amp;"$"&amp;$B455))&lt;&gt;"",0)</f>
        <v>1</v>
      </c>
      <c r="BH455" s="80" cm="1">
        <f t="array" aca="1" ref="BH455" ca="1">_xlfn.IFS(BH456=1,0,TRIM(INDIRECT("ｄａｔａ!$"&amp;BH$112&amp;"$"&amp;$B455))="",1,TRIM(INDIRECT("ｄａｔａ!$"&amp;BH$112&amp;"$"&amp;$B455))&lt;&gt;"",0)</f>
        <v>1</v>
      </c>
      <c r="BI455" s="80" cm="1">
        <f t="array" aca="1" ref="BI455" ca="1">_xlfn.IFS(BI456=1,0,TRIM(INDIRECT("ｄａｔａ!$"&amp;BI$112&amp;"$"&amp;$B455))="",1,TRIM(INDIRECT("ｄａｔａ!$"&amp;BI$112&amp;"$"&amp;$B455))&lt;&gt;"",0)</f>
        <v>1</v>
      </c>
      <c r="BJ455" s="80" cm="1">
        <f t="array" aca="1" ref="BJ455" ca="1">_xlfn.IFS(BJ456=1,0,TRIM(INDIRECT("ｄａｔａ!$"&amp;BJ$112&amp;"$"&amp;$B455))="",1,TRIM(INDIRECT("ｄａｔａ!$"&amp;BJ$112&amp;"$"&amp;$B455))&lt;&gt;"",0)</f>
        <v>1</v>
      </c>
      <c r="BK455" s="80" cm="1">
        <f t="array" aca="1" ref="BK455" ca="1">_xlfn.IFS(BK456=1,0,TRIM(INDIRECT("ｄａｔａ!$"&amp;BK$112&amp;"$"&amp;$B455))="",1,TRIM(INDIRECT("ｄａｔａ!$"&amp;BK$112&amp;"$"&amp;$B455))&lt;&gt;"",0)</f>
        <v>1</v>
      </c>
      <c r="BL455" s="80" cm="1">
        <f t="array" aca="1" ref="BL455" ca="1">_xlfn.IFS(BL456=1,0,TRIM(INDIRECT("ｄａｔａ!$"&amp;BL$112&amp;"$"&amp;$B455))="",1,TRIM(INDIRECT("ｄａｔａ!$"&amp;BL$112&amp;"$"&amp;$B455))&lt;&gt;"",0)</f>
        <v>1</v>
      </c>
      <c r="BM455" s="80" cm="1">
        <f t="array" aca="1" ref="BM455" ca="1">_xlfn.IFS(BM456=1,0,TRIM(INDIRECT("ｄａｔａ!$"&amp;BM$112&amp;"$"&amp;$B455))="",1,TRIM(INDIRECT("ｄａｔａ!$"&amp;BM$112&amp;"$"&amp;$B455))&lt;&gt;"",0)</f>
        <v>1</v>
      </c>
      <c r="BN455" s="80" cm="1">
        <f t="array" aca="1" ref="BN455" ca="1">_xlfn.IFS(BN456=1,0,TRIM(INDIRECT("ｄａｔａ!$"&amp;BN$112&amp;"$"&amp;$B455))="",1,TRIM(INDIRECT("ｄａｔａ!$"&amp;BN$112&amp;"$"&amp;$B455))&lt;&gt;"",0)</f>
        <v>1</v>
      </c>
      <c r="BO455" s="80" cm="1">
        <f t="array" aca="1" ref="BO455" ca="1">_xlfn.IFS(BO456=1,0,TRIM(INDIRECT("ｄａｔａ!$"&amp;BO$112&amp;"$"&amp;$B455))="",1,TRIM(INDIRECT("ｄａｔａ!$"&amp;BO$112&amp;"$"&amp;$B455))&lt;&gt;"",0)</f>
        <v>1</v>
      </c>
      <c r="BP455" s="80" cm="1">
        <f t="array" aca="1" ref="BP455" ca="1">_xlfn.IFS(BP456=1,0,TRIM(INDIRECT("ｄａｔａ!$"&amp;BP$112&amp;"$"&amp;$B455))="",1,TRIM(INDIRECT("ｄａｔａ!$"&amp;BP$112&amp;"$"&amp;$B455))&lt;&gt;"",0)</f>
        <v>1</v>
      </c>
    </row>
    <row r="456" spans="1:68" x14ac:dyDescent="0.2">
      <c r="B456" s="80">
        <f>VLOOKUP($A453,$A$11:$B$110,2,FALSE)</f>
        <v>92</v>
      </c>
      <c r="C456" s="80" t="s">
        <v>2430</v>
      </c>
      <c r="D456" s="80" cm="1">
        <f t="array" aca="1" ref="D456" ca="1">IF(ISERROR(INDIRECT("ｄａｔａ!$"&amp;D$112&amp;"$"&amp;$B456)),1,0)</f>
        <v>0</v>
      </c>
      <c r="F456" s="80" cm="1">
        <f t="array" aca="1" ref="F456" ca="1">IF(ISERROR(INDIRECT("ｄａｔａ!$"&amp;F$112&amp;"$"&amp;$B456)),1,0)</f>
        <v>0</v>
      </c>
      <c r="G456" s="80" cm="1">
        <f t="array" aca="1" ref="G456" ca="1">IF(ISERROR(INDIRECT("ｄａｔａ!$"&amp;G$112&amp;"$"&amp;$B456)),1,0)</f>
        <v>0</v>
      </c>
      <c r="H456" s="80" cm="1">
        <f t="array" aca="1" ref="H456" ca="1">IF(ISERROR(INDIRECT("ｄａｔａ!$"&amp;H$112&amp;"$"&amp;$B456)),1,0)</f>
        <v>0</v>
      </c>
      <c r="I456" s="80" cm="1">
        <f t="array" aca="1" ref="I456" ca="1">IF(ISERROR(INDIRECT("ｄａｔａ!$"&amp;I$112&amp;"$"&amp;$B456)),1,0)</f>
        <v>0</v>
      </c>
      <c r="J456" s="80" cm="1">
        <f t="array" aca="1" ref="J456" ca="1">IF(ISERROR(INDIRECT("ｄａｔａ!$"&amp;J$112&amp;"$"&amp;$B456)),1,0)</f>
        <v>0</v>
      </c>
      <c r="K456" s="80" cm="1">
        <f t="array" aca="1" ref="K456" ca="1">IF(ISERROR(INDIRECT("ｄａｔａ!$"&amp;K$112&amp;"$"&amp;$B456)),1,0)</f>
        <v>0</v>
      </c>
      <c r="L456" s="80" cm="1">
        <f t="array" aca="1" ref="L456" ca="1">IF(ISERROR(INDIRECT("ｄａｔａ!$"&amp;L$112&amp;"$"&amp;$B456)),1,0)</f>
        <v>0</v>
      </c>
      <c r="M456" s="80" cm="1">
        <f t="array" aca="1" ref="M456" ca="1">IF(ISERROR(INDIRECT("ｄａｔａ!$"&amp;M$112&amp;"$"&amp;$B456)),1,0)</f>
        <v>0</v>
      </c>
      <c r="N456" s="80" cm="1">
        <f t="array" aca="1" ref="N456" ca="1">IF(ISERROR(INDIRECT("ｄａｔａ!$"&amp;N$112&amp;"$"&amp;$B456)),1,0)</f>
        <v>0</v>
      </c>
      <c r="O456" s="80" cm="1">
        <f t="array" aca="1" ref="O456" ca="1">IF(ISERROR(INDIRECT("ｄａｔａ!$"&amp;O$112&amp;"$"&amp;$B456)),1,0)</f>
        <v>0</v>
      </c>
      <c r="P456" s="80" cm="1">
        <f t="array" aca="1" ref="P456" ca="1">IF(ISERROR(INDIRECT("ｄａｔａ!$"&amp;P$112&amp;"$"&amp;$B456)),1,0)</f>
        <v>0</v>
      </c>
      <c r="Q456" s="80" cm="1">
        <f t="array" aca="1" ref="Q456" ca="1">IF(ISERROR(INDIRECT("ｄａｔａ!$"&amp;Q$112&amp;"$"&amp;$B456)),1,0)</f>
        <v>0</v>
      </c>
      <c r="R456" s="80" cm="1">
        <f t="array" aca="1" ref="R456" ca="1">IF(ISERROR(INDIRECT("ｄａｔａ!$"&amp;R$112&amp;"$"&amp;$B456)),1,0)</f>
        <v>0</v>
      </c>
      <c r="S456" s="80" cm="1">
        <f t="array" aca="1" ref="S456" ca="1">IF(ISERROR(INDIRECT("ｄａｔａ!$"&amp;S$112&amp;"$"&amp;$B456)),1,0)</f>
        <v>0</v>
      </c>
      <c r="T456" s="80" cm="1">
        <f t="array" aca="1" ref="T456" ca="1">IF(ISERROR(INDIRECT("ｄａｔａ!$"&amp;T$112&amp;"$"&amp;$B456)),1,0)</f>
        <v>0</v>
      </c>
      <c r="U456" s="80" cm="1">
        <f t="array" aca="1" ref="U456" ca="1">IF(ISERROR(INDIRECT("ｄａｔａ!$"&amp;U$112&amp;"$"&amp;$B456)),1,0)</f>
        <v>0</v>
      </c>
      <c r="V456" s="80" cm="1">
        <f t="array" aca="1" ref="V456" ca="1">IF(ISERROR(INDIRECT("ｄａｔａ!$"&amp;V$112&amp;"$"&amp;$B456)),1,0)</f>
        <v>0</v>
      </c>
      <c r="W456" s="80" cm="1">
        <f t="array" aca="1" ref="W456" ca="1">IF(ISERROR(INDIRECT("ｄａｔａ!$"&amp;W$112&amp;"$"&amp;$B456)),1,0)</f>
        <v>0</v>
      </c>
      <c r="X456" s="80">
        <f ca="1">IF(SUM($Y454:$AO454,$Y456:$AO456)&gt;0,1,0)</f>
        <v>0</v>
      </c>
      <c r="Y456" s="80" cm="1">
        <f t="array" aca="1" ref="Y456" ca="1">IF(ISERROR(INDIRECT("ｄａｔａ!$"&amp;Y$112&amp;"$"&amp;$B456)),1,0)</f>
        <v>0</v>
      </c>
      <c r="Z456" s="80" cm="1">
        <f t="array" aca="1" ref="Z456" ca="1">IF(ISERROR(INDIRECT("ｄａｔａ!$"&amp;Z$112&amp;"$"&amp;$B456)),1,0)</f>
        <v>0</v>
      </c>
      <c r="AA456" s="80" cm="1">
        <f t="array" aca="1" ref="AA456" ca="1">IF(ISERROR(INDIRECT("ｄａｔａ!$"&amp;AA$112&amp;"$"&amp;$B456)),1,0)</f>
        <v>0</v>
      </c>
      <c r="AB456" s="80" cm="1">
        <f t="array" aca="1" ref="AB456" ca="1">IF(ISERROR(INDIRECT("ｄａｔａ!$"&amp;AB$112&amp;"$"&amp;$B456)),1,0)</f>
        <v>0</v>
      </c>
      <c r="AC456" s="80" cm="1">
        <f t="array" aca="1" ref="AC456" ca="1">IF(ISERROR(INDIRECT("ｄａｔａ!$"&amp;AC$112&amp;"$"&amp;$B456)),1,0)</f>
        <v>0</v>
      </c>
      <c r="AD456" s="80" cm="1">
        <f t="array" aca="1" ref="AD456" ca="1">IF(ISERROR(INDIRECT("ｄａｔａ!$"&amp;AD$112&amp;"$"&amp;$B456)),1,0)</f>
        <v>0</v>
      </c>
      <c r="AE456" s="80" cm="1">
        <f t="array" aca="1" ref="AE456" ca="1">IF(ISERROR(INDIRECT("ｄａｔａ!$"&amp;AE$112&amp;"$"&amp;$B456)),1,0)</f>
        <v>0</v>
      </c>
      <c r="AF456" s="80" cm="1">
        <f t="array" aca="1" ref="AF456" ca="1">IF(ISERROR(INDIRECT("ｄａｔａ!$"&amp;AF$112&amp;"$"&amp;$B456)),1,0)</f>
        <v>0</v>
      </c>
      <c r="AG456" s="80" cm="1">
        <f t="array" aca="1" ref="AG456" ca="1">IF(ISERROR(INDIRECT("ｄａｔａ!$"&amp;AG$112&amp;"$"&amp;$B456)),1,0)</f>
        <v>0</v>
      </c>
      <c r="AH456" s="80" cm="1">
        <f t="array" aca="1" ref="AH456" ca="1">IF(ISERROR(INDIRECT("ｄａｔａ!$"&amp;AH$112&amp;"$"&amp;$B456)),1,0)</f>
        <v>0</v>
      </c>
      <c r="AI456" s="80" cm="1">
        <f t="array" aca="1" ref="AI456" ca="1">IF(ISERROR(INDIRECT("ｄａｔａ!$"&amp;AI$112&amp;"$"&amp;$B456)),1,0)</f>
        <v>0</v>
      </c>
      <c r="AJ456" s="80" cm="1">
        <f t="array" aca="1" ref="AJ456" ca="1">IF(ISERROR(INDIRECT("ｄａｔａ!$"&amp;AJ$112&amp;"$"&amp;$B456)),1,0)</f>
        <v>0</v>
      </c>
      <c r="AK456" s="80" cm="1">
        <f t="array" aca="1" ref="AK456" ca="1">IF(ISERROR(INDIRECT("ｄａｔａ!$"&amp;AK$112&amp;"$"&amp;$B456)),1,0)</f>
        <v>0</v>
      </c>
      <c r="AL456" s="80" cm="1">
        <f t="array" aca="1" ref="AL456" ca="1">IF(ISERROR(INDIRECT("ｄａｔａ!$"&amp;AL$112&amp;"$"&amp;$B456)),1,0)</f>
        <v>0</v>
      </c>
      <c r="AM456" s="80" cm="1">
        <f t="array" aca="1" ref="AM456" ca="1">IF(ISERROR(INDIRECT("ｄａｔａ!$"&amp;AM$112&amp;"$"&amp;$B456)),1,0)</f>
        <v>0</v>
      </c>
      <c r="AN456" s="80" cm="1">
        <f t="array" aca="1" ref="AN456" ca="1">IF(ISERROR(INDIRECT("ｄａｔａ!$"&amp;AN$112&amp;"$"&amp;$B456)),1,0)</f>
        <v>0</v>
      </c>
      <c r="AO456" s="80" cm="1">
        <f t="array" aca="1" ref="AO456" ca="1">IF(ISERROR(INDIRECT("ｄａｔａ!$"&amp;AO$112&amp;"$"&amp;$B456)),1,0)</f>
        <v>0</v>
      </c>
      <c r="AP456" s="80">
        <f ca="1">IF(SUM($AQ454:$AZ454,$AQ456:$AZ456)&gt;0,1,0)</f>
        <v>0</v>
      </c>
      <c r="AQ456" s="80" cm="1">
        <f t="array" aca="1" ref="AQ456" ca="1">IF(ISERROR(INDIRECT("ｄａｔａ!$"&amp;AQ$112&amp;"$"&amp;$B456)),1,0)</f>
        <v>0</v>
      </c>
      <c r="AR456" s="80" cm="1">
        <f t="array" aca="1" ref="AR456" ca="1">IF(ISERROR(INDIRECT("ｄａｔａ!$"&amp;AR$112&amp;"$"&amp;$B456)),1,0)</f>
        <v>0</v>
      </c>
      <c r="AS456" s="80" cm="1">
        <f t="array" aca="1" ref="AS456" ca="1">IF(ISERROR(INDIRECT("ｄａｔａ!$"&amp;AS$112&amp;"$"&amp;$B456)),1,0)</f>
        <v>0</v>
      </c>
      <c r="AT456" s="80" cm="1">
        <f t="array" aca="1" ref="AT456" ca="1">IF(ISERROR(INDIRECT("ｄａｔａ!$"&amp;AT$112&amp;"$"&amp;$B456)),1,0)</f>
        <v>0</v>
      </c>
      <c r="AU456" s="80" cm="1">
        <f t="array" aca="1" ref="AU456" ca="1">IF(ISERROR(INDIRECT("ｄａｔａ!$"&amp;AU$112&amp;"$"&amp;$B456)),1,0)</f>
        <v>0</v>
      </c>
      <c r="AV456" s="80" cm="1">
        <f t="array" aca="1" ref="AV456" ca="1">IF(ISERROR(INDIRECT("ｄａｔａ!$"&amp;AV$112&amp;"$"&amp;$B456)),1,0)</f>
        <v>0</v>
      </c>
      <c r="AW456" s="80" cm="1">
        <f t="array" aca="1" ref="AW456" ca="1">IF(ISERROR(INDIRECT("ｄａｔａ!$"&amp;AW$112&amp;"$"&amp;$B456)),1,0)</f>
        <v>0</v>
      </c>
      <c r="AX456" s="80" cm="1">
        <f t="array" aca="1" ref="AX456" ca="1">IF(ISERROR(INDIRECT("ｄａｔａ!$"&amp;AX$112&amp;"$"&amp;$B456)),1,0)</f>
        <v>0</v>
      </c>
      <c r="AY456" s="80" cm="1">
        <f t="array" aca="1" ref="AY456" ca="1">IF(ISERROR(INDIRECT("ｄａｔａ!$"&amp;AY$112&amp;"$"&amp;$B456)),1,0)</f>
        <v>0</v>
      </c>
      <c r="AZ456" s="80" cm="1">
        <f t="array" aca="1" ref="AZ456" ca="1">IF(ISERROR(INDIRECT("ｄａｔａ!$"&amp;AZ$112&amp;"$"&amp;$B456)),1,0)</f>
        <v>0</v>
      </c>
      <c r="BA456" s="80">
        <f ca="1">IF(SUM($BB454:$BP454,$BB456:$BP456)&gt;0,1,0)</f>
        <v>0</v>
      </c>
      <c r="BB456" s="80" cm="1">
        <f t="array" aca="1" ref="BB456" ca="1">IF(ISERROR(INDIRECT("ｄａｔａ!$"&amp;BB$112&amp;"$"&amp;$B456)),1,0)</f>
        <v>0</v>
      </c>
      <c r="BC456" s="80" cm="1">
        <f t="array" aca="1" ref="BC456" ca="1">IF(ISERROR(INDIRECT("ｄａｔａ!$"&amp;BC$112&amp;"$"&amp;$B456)),1,0)</f>
        <v>0</v>
      </c>
      <c r="BD456" s="80" cm="1">
        <f t="array" aca="1" ref="BD456" ca="1">IF(ISERROR(INDIRECT("ｄａｔａ!$"&amp;BD$112&amp;"$"&amp;$B456)),1,0)</f>
        <v>0</v>
      </c>
      <c r="BE456" s="80" cm="1">
        <f t="array" aca="1" ref="BE456" ca="1">IF(ISERROR(INDIRECT("ｄａｔａ!$"&amp;BE$112&amp;"$"&amp;$B456)),1,0)</f>
        <v>0</v>
      </c>
      <c r="BF456" s="80" cm="1">
        <f t="array" aca="1" ref="BF456" ca="1">IF(ISERROR(INDIRECT("ｄａｔａ!$"&amp;BF$112&amp;"$"&amp;$B456)),1,0)</f>
        <v>0</v>
      </c>
      <c r="BG456" s="80" cm="1">
        <f t="array" aca="1" ref="BG456" ca="1">IF(ISERROR(INDIRECT("ｄａｔａ!$"&amp;BG$112&amp;"$"&amp;$B456)),1,0)</f>
        <v>0</v>
      </c>
      <c r="BH456" s="80" cm="1">
        <f t="array" aca="1" ref="BH456" ca="1">IF(ISERROR(INDIRECT("ｄａｔａ!$"&amp;BH$112&amp;"$"&amp;$B456)),1,0)</f>
        <v>0</v>
      </c>
      <c r="BI456" s="80" cm="1">
        <f t="array" aca="1" ref="BI456" ca="1">IF(ISERROR(INDIRECT("ｄａｔａ!$"&amp;BI$112&amp;"$"&amp;$B456)),1,0)</f>
        <v>0</v>
      </c>
      <c r="BJ456" s="80" cm="1">
        <f t="array" aca="1" ref="BJ456" ca="1">IF(ISERROR(INDIRECT("ｄａｔａ!$"&amp;BJ$112&amp;"$"&amp;$B456)),1,0)</f>
        <v>0</v>
      </c>
      <c r="BK456" s="80" cm="1">
        <f t="array" aca="1" ref="BK456" ca="1">IF(ISERROR(INDIRECT("ｄａｔａ!$"&amp;BK$112&amp;"$"&amp;$B456)),1,0)</f>
        <v>0</v>
      </c>
      <c r="BL456" s="80" cm="1">
        <f t="array" aca="1" ref="BL456" ca="1">IF(ISERROR(INDIRECT("ｄａｔａ!$"&amp;BL$112&amp;"$"&amp;$B456)),1,0)</f>
        <v>0</v>
      </c>
      <c r="BM456" s="80" cm="1">
        <f t="array" aca="1" ref="BM456" ca="1">IF(ISERROR(INDIRECT("ｄａｔａ!$"&amp;BM$112&amp;"$"&amp;$B456)),1,0)</f>
        <v>0</v>
      </c>
      <c r="BN456" s="80" cm="1">
        <f t="array" aca="1" ref="BN456" ca="1">IF(ISERROR(INDIRECT("ｄａｔａ!$"&amp;BN$112&amp;"$"&amp;$B456)),1,0)</f>
        <v>0</v>
      </c>
      <c r="BO456" s="80" cm="1">
        <f t="array" aca="1" ref="BO456" ca="1">IF(ISERROR(INDIRECT("ｄａｔａ!$"&amp;BO$112&amp;"$"&amp;$B456)),1,0)</f>
        <v>0</v>
      </c>
      <c r="BP456" s="80" cm="1">
        <f t="array" aca="1" ref="BP456" ca="1">IF(ISERROR(INDIRECT("ｄａｔａ!$"&amp;BP$112&amp;"$"&amp;$B456)),1,0)</f>
        <v>0</v>
      </c>
    </row>
    <row r="457" spans="1:68" x14ac:dyDescent="0.2">
      <c r="A457" s="80" t="s">
        <v>2404</v>
      </c>
      <c r="B457" s="80">
        <f>VLOOKUP($A457,$A$11:$B$110,2,FALSE)</f>
        <v>93</v>
      </c>
      <c r="C457" s="80" t="s">
        <v>2435</v>
      </c>
      <c r="D457" s="80" cm="1">
        <f t="array" aca="1" ref="D457" ca="1">_xlfn.IFS(D458=1,0,D459=1,0,AND(INDIRECT("ｄａｔａ!$"&amp;D$112&amp;"$"&amp;$B457)&lt;=INDIRECT("kikan!$Q$11"),INDIRECT("ｄａｔａ!$"&amp;D$112&amp;"$"&amp;$B457)&gt;=INDIRECT("kikan!$K$11")),0,TRUE,1)</f>
        <v>0</v>
      </c>
      <c r="F457" s="80">
        <v>0</v>
      </c>
      <c r="G457" s="80">
        <v>0</v>
      </c>
      <c r="H457" s="80">
        <v>0</v>
      </c>
      <c r="I457" s="80" cm="1">
        <f t="array" aca="1" ref="I457" ca="1">_xlfn.IFS(I458=1,0,I459=1,0,INDIRECT("ｄａｔａ!$"&amp;I$112&amp;"$"&amp;$B457)&gt;=INDIRECT("kikan!$I$11"),0,TRUE,1)</f>
        <v>0</v>
      </c>
      <c r="J457" s="80" cm="1">
        <f t="array" aca="1" ref="J457" ca="1">_xlfn.IFS(D460=1,0,I457=1,0,J458=1,0,I459=1,0,J459=1,0,INDIRECT("ｄａｔａ!$"&amp;I$112&amp;"$"&amp;$B457)&gt;INDIRECT("kikan!$I$11"),0,INDIRECT("ｄａｔａ!$"&amp;J$112&amp;"$"&amp;$B457)&gt;=INDIRECT("ｄａｔａ!$"&amp;D$112&amp;"$"&amp;$B457),0,TRUE,1)</f>
        <v>0</v>
      </c>
      <c r="K457" s="80" cm="1">
        <f t="array" aca="1" ref="K457" ca="1">_xlfn.IFS(K458=1,0,K459=1,0,AND(INDIRECT("ｄａｔａ!$"&amp;K$112&amp;"$"&amp;$B458)&gt;0,INDIRECT("ｄａｔａ!$"&amp;K$112&amp;"$"&amp;$B458)&lt;10000),0,TRUE,1)</f>
        <v>0</v>
      </c>
      <c r="L457" s="80" cm="1">
        <f t="array" aca="1" ref="L457" ca="1">_xlfn.IFS(L458=1,0,L459=1,0,INDIRECT("ｄａｔａ!$"&amp;L$112&amp;"$"&amp;$B457)&lt;20000,1,TRUE,0)</f>
        <v>0</v>
      </c>
      <c r="M457" s="80">
        <v>0</v>
      </c>
      <c r="N457" s="80">
        <v>0</v>
      </c>
      <c r="O457" s="80" cm="1">
        <f t="array" aca="1" ref="O457" ca="1">_xlfn.IFS(O460=1,0,INDIRECT("ｄａｔａ!$"&amp;O$112&amp;"$"&amp;$B458)=4,1,TRUE,0)</f>
        <v>0</v>
      </c>
      <c r="P457" s="80" cm="1">
        <f t="array" aca="1" ref="P457" ca="1">_xlfn.IFS(P460=1,0,AND(INDIRECT("ｄａｔａ!$"&amp;P$112&amp;"$"&amp;$B458)&lt;=3,INDIRECT("ｄａｔａ!$"&amp;P$112&amp;"$"&amp;$B458)&gt;0),1,TRUE,0)</f>
        <v>0</v>
      </c>
      <c r="Q457" s="80" cm="1">
        <f t="array" aca="1" ref="Q457" ca="1">_xlfn.IFS(Q460=1,0,INDIRECT("ｄａｔａ!$"&amp;Q$112&amp;"$"&amp;$B457)=1,1,TRUE,0)</f>
        <v>0</v>
      </c>
      <c r="R457" s="80">
        <v>0</v>
      </c>
      <c r="S457" s="80">
        <v>0</v>
      </c>
      <c r="T457" s="80">
        <v>0</v>
      </c>
      <c r="U457" s="80">
        <v>0</v>
      </c>
      <c r="V457" s="80">
        <v>0</v>
      </c>
      <c r="W457" s="80">
        <v>0</v>
      </c>
      <c r="X457" s="80">
        <f ca="1">IF(AND(SUM($Y457:$AO457)=0,17-SUM($Y459:$AO459)&gt;1),1,0)</f>
        <v>0</v>
      </c>
      <c r="Y457" s="80" cm="1">
        <f t="array" aca="1" ref="Y457" ca="1">_xlfn.IFS(Y460=1,0,INDIRECT("ｄａｔａ!$"&amp;Y$112&amp;"$"&amp;$B457)=2,1,TRUE,0)</f>
        <v>0</v>
      </c>
      <c r="Z457" s="80" cm="1">
        <f t="array" aca="1" ref="Z457" ca="1">_xlfn.IFS(Z460=1,0,INDIRECT("ｄａｔａ!$"&amp;Z$112&amp;"$"&amp;$B457)=2,1,TRUE,0)</f>
        <v>0</v>
      </c>
      <c r="AA457" s="80" cm="1">
        <f t="array" aca="1" ref="AA457" ca="1">_xlfn.IFS(AA460=1,0,INDIRECT("ｄａｔａ!$"&amp;AA$112&amp;"$"&amp;$B457)=2,1,TRUE,0)</f>
        <v>0</v>
      </c>
      <c r="AB457" s="80" cm="1">
        <f t="array" aca="1" ref="AB457" ca="1">_xlfn.IFS(AB460=1,0,INDIRECT("ｄａｔａ!$"&amp;AB$112&amp;"$"&amp;$B457)=2,1,TRUE,0)</f>
        <v>0</v>
      </c>
      <c r="AC457" s="80" cm="1">
        <f t="array" aca="1" ref="AC457" ca="1">_xlfn.IFS(AC460=1,0,INDIRECT("ｄａｔａ!$"&amp;AC$112&amp;"$"&amp;$B457)=2,1,TRUE,0)</f>
        <v>0</v>
      </c>
      <c r="AD457" s="80" cm="1">
        <f t="array" aca="1" ref="AD457" ca="1">_xlfn.IFS(AD460=1,0,INDIRECT("ｄａｔａ!$"&amp;AD$112&amp;"$"&amp;$B457)=2,1,TRUE,0)</f>
        <v>0</v>
      </c>
      <c r="AE457" s="80" cm="1">
        <f t="array" aca="1" ref="AE457" ca="1">_xlfn.IFS(AE460=1,0,INDIRECT("ｄａｔａ!$"&amp;AE$112&amp;"$"&amp;$B457)=2,1,TRUE,0)</f>
        <v>0</v>
      </c>
      <c r="AF457" s="80" cm="1">
        <f t="array" aca="1" ref="AF457" ca="1">_xlfn.IFS(AF460=1,0,INDIRECT("ｄａｔａ!$"&amp;AF$112&amp;"$"&amp;$B457)=2,1,TRUE,0)</f>
        <v>0</v>
      </c>
      <c r="AG457" s="80" cm="1">
        <f t="array" aca="1" ref="AG457" ca="1">_xlfn.IFS(AG460=1,0,INDIRECT("ｄａｔａ!$"&amp;AG$112&amp;"$"&amp;$B457)=2,1,TRUE,0)</f>
        <v>0</v>
      </c>
      <c r="AH457" s="80" cm="1">
        <f t="array" aca="1" ref="AH457" ca="1">_xlfn.IFS(AH460=1,0,INDIRECT("ｄａｔａ!$"&amp;AH$112&amp;"$"&amp;$B457)=2,1,TRUE,0)</f>
        <v>0</v>
      </c>
      <c r="AI457" s="80" cm="1">
        <f t="array" aca="1" ref="AI457" ca="1">_xlfn.IFS(AI460=1,0,INDIRECT("ｄａｔａ!$"&amp;AI$112&amp;"$"&amp;$B457)=2,1,TRUE,0)</f>
        <v>0</v>
      </c>
      <c r="AJ457" s="80" cm="1">
        <f t="array" aca="1" ref="AJ457" ca="1">_xlfn.IFS(AJ460=1,0,INDIRECT("ｄａｔａ!$"&amp;AJ$112&amp;"$"&amp;$B457)=2,1,TRUE,0)</f>
        <v>0</v>
      </c>
      <c r="AK457" s="80" cm="1">
        <f t="array" aca="1" ref="AK457" ca="1">_xlfn.IFS(AK460=1,0,INDIRECT("ｄａｔａ!$"&amp;AK$112&amp;"$"&amp;$B457)=2,1,TRUE,0)</f>
        <v>0</v>
      </c>
      <c r="AL457" s="80" cm="1">
        <f t="array" aca="1" ref="AL457" ca="1">_xlfn.IFS(AL460=1,0,INDIRECT("ｄａｔａ!$"&amp;AL$112&amp;"$"&amp;$B457)=2,1,TRUE,0)</f>
        <v>0</v>
      </c>
      <c r="AM457" s="80" cm="1">
        <f t="array" aca="1" ref="AM457" ca="1">_xlfn.IFS(AM460=1,0,INDIRECT("ｄａｔａ!$"&amp;AM$112&amp;"$"&amp;$B457)=2,1,TRUE,0)</f>
        <v>0</v>
      </c>
      <c r="AN457" s="80" cm="1">
        <f t="array" aca="1" ref="AN457" ca="1">_xlfn.IFS(AN460=1,0,INDIRECT("ｄａｔａ!$"&amp;AN$112&amp;"$"&amp;$B457)=2,1,TRUE,0)</f>
        <v>0</v>
      </c>
      <c r="AO457" s="80" cm="1">
        <f t="array" aca="1" ref="AO457" ca="1">_xlfn.IFS(AO460=1,0,INDIRECT("ｄａｔａ!$"&amp;AO$112&amp;"$"&amp;$B457)=2,1,TRUE,0)</f>
        <v>0</v>
      </c>
      <c r="AP457" s="80">
        <f ca="1">IF(AND(SUM($AQ457:$AZ457)=0,10-SUM($AQ459:$AZ459)&gt;1),1,0)</f>
        <v>0</v>
      </c>
      <c r="AQ457" s="80" cm="1">
        <f t="array" aca="1" ref="AQ457" ca="1">_xlfn.IFS(AQ460=1,0,INDIRECT("ｄａｔａ!$"&amp;AQ$112&amp;"$"&amp;$B457)=2,1,TRUE,0)</f>
        <v>0</v>
      </c>
      <c r="AR457" s="80" cm="1">
        <f t="array" aca="1" ref="AR457" ca="1">_xlfn.IFS(AR460=1,0,INDIRECT("ｄａｔａ!$"&amp;AR$112&amp;"$"&amp;$B457)=2,1,TRUE,0)</f>
        <v>0</v>
      </c>
      <c r="AS457" s="80" cm="1">
        <f t="array" aca="1" ref="AS457" ca="1">_xlfn.IFS(AS460=1,0,INDIRECT("ｄａｔａ!$"&amp;AS$112&amp;"$"&amp;$B457)=2,1,TRUE,0)</f>
        <v>0</v>
      </c>
      <c r="AT457" s="80" cm="1">
        <f t="array" aca="1" ref="AT457" ca="1">_xlfn.IFS(AT460=1,0,INDIRECT("ｄａｔａ!$"&amp;AT$112&amp;"$"&amp;$B457)=2,1,TRUE,0)</f>
        <v>0</v>
      </c>
      <c r="AU457" s="80" cm="1">
        <f t="array" aca="1" ref="AU457" ca="1">_xlfn.IFS(AU460=1,0,INDIRECT("ｄａｔａ!$"&amp;AU$112&amp;"$"&amp;$B457)=2,1,TRUE,0)</f>
        <v>0</v>
      </c>
      <c r="AV457" s="80" cm="1">
        <f t="array" aca="1" ref="AV457" ca="1">_xlfn.IFS(AV460=1,0,INDIRECT("ｄａｔａ!$"&amp;AV$112&amp;"$"&amp;$B457)=2,1,TRUE,0)</f>
        <v>0</v>
      </c>
      <c r="AW457" s="80" cm="1">
        <f t="array" aca="1" ref="AW457" ca="1">_xlfn.IFS(AW460=1,0,INDIRECT("ｄａｔａ!$"&amp;AW$112&amp;"$"&amp;$B457)=2,1,TRUE,0)</f>
        <v>0</v>
      </c>
      <c r="AX457" s="80" cm="1">
        <f t="array" aca="1" ref="AX457" ca="1">_xlfn.IFS(AX460=1,0,INDIRECT("ｄａｔａ!$"&amp;AX$112&amp;"$"&amp;$B457)=2,1,TRUE,0)</f>
        <v>0</v>
      </c>
      <c r="AY457" s="80" cm="1">
        <f t="array" aca="1" ref="AY457" ca="1">_xlfn.IFS(AY460=1,0,INDIRECT("ｄａｔａ!$"&amp;AY$112&amp;"$"&amp;$B457)=2,1,TRUE,0)</f>
        <v>0</v>
      </c>
      <c r="AZ457" s="80" cm="1">
        <f t="array" aca="1" ref="AZ457" ca="1">_xlfn.IFS(AZ460=1,0,INDIRECT("ｄａｔａ!$"&amp;AZ$112&amp;"$"&amp;$B457)=2,1,TRUE,0)</f>
        <v>0</v>
      </c>
      <c r="BA457" s="80">
        <f ca="1">IF(AND(SUM($BB457:$BP457)=0,15-SUM($BB459:$BP459)&gt;1),1,0)</f>
        <v>0</v>
      </c>
      <c r="BB457" s="80" cm="1">
        <f t="array" aca="1" ref="BB457" ca="1">_xlfn.IFS(BB460=1,0,INDIRECT("ｄａｔａ!$"&amp;BB$112&amp;"$"&amp;$B457)=2,1,TRUE,0)</f>
        <v>0</v>
      </c>
      <c r="BC457" s="80" cm="1">
        <f t="array" aca="1" ref="BC457" ca="1">_xlfn.IFS(BC460=1,0,INDIRECT("ｄａｔａ!$"&amp;BC$112&amp;"$"&amp;$B457)=2,1,TRUE,0)</f>
        <v>0</v>
      </c>
      <c r="BD457" s="80" cm="1">
        <f t="array" aca="1" ref="BD457" ca="1">_xlfn.IFS(BD460=1,0,INDIRECT("ｄａｔａ!$"&amp;BD$112&amp;"$"&amp;$B457)=2,1,TRUE,0)</f>
        <v>0</v>
      </c>
      <c r="BE457" s="80" cm="1">
        <f t="array" aca="1" ref="BE457" ca="1">_xlfn.IFS(BE460=1,0,INDIRECT("ｄａｔａ!$"&amp;BE$112&amp;"$"&amp;$B457)=2,1,TRUE,0)</f>
        <v>0</v>
      </c>
      <c r="BF457" s="80" cm="1">
        <f t="array" aca="1" ref="BF457" ca="1">_xlfn.IFS(BF460=1,0,INDIRECT("ｄａｔａ!$"&amp;BF$112&amp;"$"&amp;$B457)=2,1,TRUE,0)</f>
        <v>0</v>
      </c>
      <c r="BG457" s="80" cm="1">
        <f t="array" aca="1" ref="BG457" ca="1">_xlfn.IFS(BG460=1,0,INDIRECT("ｄａｔａ!$"&amp;BG$112&amp;"$"&amp;$B457)=2,1,TRUE,0)</f>
        <v>0</v>
      </c>
      <c r="BH457" s="80" cm="1">
        <f t="array" aca="1" ref="BH457" ca="1">_xlfn.IFS(BH460=1,0,INDIRECT("ｄａｔａ!$"&amp;BH$112&amp;"$"&amp;$B457)=2,1,TRUE,0)</f>
        <v>0</v>
      </c>
      <c r="BI457" s="80" cm="1">
        <f t="array" aca="1" ref="BI457" ca="1">_xlfn.IFS(BI460=1,0,INDIRECT("ｄａｔａ!$"&amp;BI$112&amp;"$"&amp;$B457)=2,1,TRUE,0)</f>
        <v>0</v>
      </c>
      <c r="BJ457" s="80" cm="1">
        <f t="array" aca="1" ref="BJ457" ca="1">_xlfn.IFS(BJ460=1,0,INDIRECT("ｄａｔａ!$"&amp;BJ$112&amp;"$"&amp;$B457)=2,1,TRUE,0)</f>
        <v>0</v>
      </c>
      <c r="BK457" s="80" cm="1">
        <f t="array" aca="1" ref="BK457" ca="1">_xlfn.IFS(BK460=1,0,INDIRECT("ｄａｔａ!$"&amp;BK$112&amp;"$"&amp;$B457)=2,1,TRUE,0)</f>
        <v>0</v>
      </c>
      <c r="BL457" s="80" cm="1">
        <f t="array" aca="1" ref="BL457" ca="1">_xlfn.IFS(BL460=1,0,INDIRECT("ｄａｔａ!$"&amp;BL$112&amp;"$"&amp;$B457)=2,1,TRUE,0)</f>
        <v>0</v>
      </c>
      <c r="BM457" s="80" cm="1">
        <f t="array" aca="1" ref="BM457" ca="1">_xlfn.IFS(BM460=1,0,INDIRECT("ｄａｔａ!$"&amp;BM$112&amp;"$"&amp;$B457)=2,1,TRUE,0)</f>
        <v>0</v>
      </c>
      <c r="BN457" s="80" cm="1">
        <f t="array" aca="1" ref="BN457" ca="1">_xlfn.IFS(BN460=1,0,INDIRECT("ｄａｔａ!$"&amp;BN$112&amp;"$"&amp;$B457)=2,1,TRUE,0)</f>
        <v>0</v>
      </c>
      <c r="BO457" s="80" cm="1">
        <f t="array" aca="1" ref="BO457" ca="1">_xlfn.IFS(BO460=1,0,INDIRECT("ｄａｔａ!$"&amp;BO$112&amp;"$"&amp;$B457)=2,1,TRUE,0)</f>
        <v>0</v>
      </c>
      <c r="BP457" s="80" cm="1">
        <f t="array" aca="1" ref="BP457" ca="1">_xlfn.IFS(BP460=1,0,INDIRECT("ｄａｔａ!$"&amp;BP$112&amp;"$"&amp;$B457)=2,1,TRUE,0)</f>
        <v>0</v>
      </c>
    </row>
    <row r="458" spans="1:68" x14ac:dyDescent="0.2">
      <c r="B458" s="80">
        <f>VLOOKUP($A457,$A$11:$B$110,2,FALSE)</f>
        <v>93</v>
      </c>
      <c r="C458" s="80" t="s">
        <v>2437</v>
      </c>
      <c r="D458" s="80" cm="1">
        <f t="array" aca="1" ref="D458" ca="1">_xlfn.IFS(D459=1,0,AND(ISNUMBER(INDIRECT("ｄａｔａ!$"&amp;D$112&amp;"$"&amp;$B458)),INDIRECT("ｄａｔａ!$"&amp;D$112&amp;"$"&amp;$B458)&lt;=12,INDIRECT("ｄａｔａ!$"&amp;D$112&amp;"$"&amp;$B458)&gt;=1),0,TRUE,1)</f>
        <v>1</v>
      </c>
      <c r="F458" s="80">
        <v>0</v>
      </c>
      <c r="G458" s="80">
        <v>0</v>
      </c>
      <c r="H458" s="80">
        <v>0</v>
      </c>
      <c r="I458" s="80" cm="1">
        <f t="array" aca="1" ref="I458" ca="1">_xlfn.IFS(I459=1,0,AND(ISNUMBER(INDIRECT("ｄａｔａ!$"&amp;I$112&amp;"$"&amp;$B458)),LEN(INDIRECT("ｄａｔａ!$"&amp;I$112&amp;"$"&amp;$B458))=4),0,TRUE,1)</f>
        <v>0</v>
      </c>
      <c r="J458" s="80" cm="1">
        <f t="array" aca="1" ref="J458" ca="1">_xlfn.IFS(J459=1,0,AND(ISNUMBER(INDIRECT("ｄａｔａ!$"&amp;J$112&amp;"$"&amp;$B458)),INDIRECT("ｄａｔａ!$"&amp;J$112&amp;"$"&amp;$B458)&lt;=12,INDIRECT("ｄａｔａ!$"&amp;J$112&amp;"$"&amp;$B458)&gt;=1),0,TRUE,1)</f>
        <v>0</v>
      </c>
      <c r="K458" s="80" cm="1">
        <f t="array" aca="1" ref="K458" ca="1">_xlfn.IFS(K459=1,0,ISNUMBER(INDIRECT("ｄａｔａ!$"&amp;K$112&amp;"$"&amp;$B458)),0,TRUE,1)</f>
        <v>0</v>
      </c>
      <c r="L458" s="80" cm="1">
        <f t="array" aca="1" ref="L458" ca="1">_xlfn.IFS(L459=1,0,AND(ISNUMBER(INDIRECT("ｄａｔａ!$"&amp;L$112&amp;"$"&amp;$B458)),INDIRECT("ｄａｔａ!$"&amp;L$112&amp;"$"&amp;$B458)&gt;0),0,TRUE,1)</f>
        <v>0</v>
      </c>
      <c r="M458" s="80" cm="1">
        <f t="array" aca="1" ref="M458" ca="1">_xlfn.IFS(M459=1,0,AND(INDIRECT("ｄａｔａ!$"&amp;M$112&amp;"$"&amp;$B458)&lt;=5,INDIRECT("ｄａｔａ!$"&amp;M$112&amp;"$"&amp;$B458)&gt;0),0,TRUE,1)</f>
        <v>0</v>
      </c>
      <c r="N458" s="80" cm="1">
        <f t="array" aca="1" ref="N458" ca="1">_xlfn.IFS(N459=1,0,AND(INDIRECT("ｄａｔａ!$"&amp;N$112&amp;"$"&amp;$B458)&lt;=2,INDIRECT("ｄａｔａ!$"&amp;N$112&amp;"$"&amp;$B458)&gt;0),0,TRUE,1)</f>
        <v>0</v>
      </c>
      <c r="O458" s="80" cm="1">
        <f t="array" aca="1" ref="O458" ca="1">_xlfn.IFS(O459=1,0,AND(INDIRECT("ｄａｔａ!$"&amp;O$112&amp;"$"&amp;$B458)&lt;=4,INDIRECT("ｄａｔａ!$"&amp;O$112&amp;"$"&amp;$B458)&gt;0),0,TRUE,1)</f>
        <v>0</v>
      </c>
      <c r="P458" s="80" cm="1">
        <f t="array" aca="1" ref="P458" ca="1">_xlfn.IFS(P459=1,0,AND(INDIRECT("ｄａｔａ!$"&amp;P$112&amp;"$"&amp;$B458)&lt;=3,INDIRECT("ｄａｔａ!$"&amp;P$112&amp;"$"&amp;$B458)&gt;0),0,TRUE,1)</f>
        <v>0</v>
      </c>
      <c r="Q458" s="80" cm="1">
        <f t="array" aca="1" ref="Q458" ca="1">_xlfn.IFS(Q459=1,0,AND(INDIRECT("ｄａｔａ!$"&amp;Q$112&amp;"$"&amp;$B458)&lt;=2,INDIRECT("ｄａｔａ!$"&amp;Q$112&amp;"$"&amp;$B458)&gt;0),0,TRUE,1)</f>
        <v>0</v>
      </c>
      <c r="R458" s="80" cm="1">
        <f t="array" aca="1" ref="R458" ca="1">_xlfn.IFS(R459=1,0,AND(INDIRECT("ｄａｔａ!$"&amp;R$112&amp;"$"&amp;$B458)&lt;=10,INDIRECT("ｄａｔａ!$"&amp;R$112&amp;"$"&amp;$B458)&gt;0),0,TRUE,1)</f>
        <v>0</v>
      </c>
      <c r="S458" s="80" cm="1">
        <f t="array" aca="1" ref="S458" ca="1">_xlfn.IFS(S459=1,0,AND(INDIRECT("ｄａｔａ!$"&amp;S$112&amp;"$"&amp;$B458)&lt;=5,INDIRECT("ｄａｔａ!$"&amp;S$112&amp;"$"&amp;$B458)&gt;0),0,TRUE,1)</f>
        <v>0</v>
      </c>
      <c r="T458" s="80" cm="1">
        <f t="array" aca="1" ref="T458" ca="1">_xlfn.IFS(T459=1,0,AND(INDIRECT("ｄａｔａ!$"&amp;T$112&amp;"$"&amp;$B458)&lt;=9,INDIRECT("ｄａｔａ!$"&amp;T$112&amp;"$"&amp;$B458)&gt;0),0,TRUE,1)</f>
        <v>0</v>
      </c>
      <c r="U458" s="80" cm="1">
        <f t="array" aca="1" ref="U458" ca="1">_xlfn.IFS(U459=1,0,ISNUMBER(INDIRECT("ｄａｔａ!$"&amp;U$112&amp;"$"&amp;$B458)),0,TRUE,1)</f>
        <v>0</v>
      </c>
      <c r="V458" s="80" cm="1">
        <f t="array" aca="1" ref="V458" ca="1">_xlfn.IFS(V459=1,0,AND(INDIRECT("ｄａｔａ!$"&amp;V$112&amp;"$"&amp;$B458)&lt;=4,INDIRECT("ｄａｔａ!$"&amp;V$112&amp;"$"&amp;$B458)&gt;0),0,TRUE,1)</f>
        <v>0</v>
      </c>
      <c r="W458" s="80" cm="1">
        <f t="array" aca="1" ref="W458" ca="1">_xlfn.IFS(W459=1,0,AND(INDIRECT("ｄａｔａ!$"&amp;W$112&amp;"$"&amp;$B458)&lt;=2,INDIRECT("ｄａｔａ!$"&amp;W$112&amp;"$"&amp;$B458)&gt;0),0,TRUE,1)</f>
        <v>0</v>
      </c>
      <c r="X458" s="80">
        <f ca="1">IF(SUM($Y457:$AO457)&gt;1,1,0)</f>
        <v>0</v>
      </c>
      <c r="Y458" s="80" cm="1">
        <f t="array" aca="1" ref="Y458" ca="1">_xlfn.IFS(Y460=1,0,Y459=1,0,AND(INDIRECT("ｄａｔａ!$"&amp;Y$112&amp;"$"&amp;$B458)&lt;=2,INDIRECT("ｄａｔａ!$"&amp;Y$112&amp;"$"&amp;$B458)&gt;0),0,TRUE,1)</f>
        <v>0</v>
      </c>
      <c r="Z458" s="80" cm="1">
        <f t="array" aca="1" ref="Z458" ca="1">_xlfn.IFS(Z460=1,0,Z459=1,0,AND(INDIRECT("ｄａｔａ!$"&amp;Z$112&amp;"$"&amp;$B458)&lt;=2,INDIRECT("ｄａｔａ!$"&amp;Z$112&amp;"$"&amp;$B458)&gt;0),0,TRUE,1)</f>
        <v>0</v>
      </c>
      <c r="AA458" s="80" cm="1">
        <f t="array" aca="1" ref="AA458" ca="1">_xlfn.IFS(AA460=1,0,AA459=1,0,AND(INDIRECT("ｄａｔａ!$"&amp;AA$112&amp;"$"&amp;$B458)&lt;=2,INDIRECT("ｄａｔａ!$"&amp;AA$112&amp;"$"&amp;$B458)&gt;0),0,TRUE,1)</f>
        <v>0</v>
      </c>
      <c r="AB458" s="80" cm="1">
        <f t="array" aca="1" ref="AB458" ca="1">_xlfn.IFS(AB460=1,0,AB459=1,0,AND(INDIRECT("ｄａｔａ!$"&amp;AB$112&amp;"$"&amp;$B458)&lt;=2,INDIRECT("ｄａｔａ!$"&amp;AB$112&amp;"$"&amp;$B458)&gt;0),0,TRUE,1)</f>
        <v>0</v>
      </c>
      <c r="AC458" s="80" cm="1">
        <f t="array" aca="1" ref="AC458" ca="1">_xlfn.IFS(AC460=1,0,AC459=1,0,AND(INDIRECT("ｄａｔａ!$"&amp;AC$112&amp;"$"&amp;$B458)&lt;=2,INDIRECT("ｄａｔａ!$"&amp;AC$112&amp;"$"&amp;$B458)&gt;0),0,TRUE,1)</f>
        <v>0</v>
      </c>
      <c r="AD458" s="80" cm="1">
        <f t="array" aca="1" ref="AD458" ca="1">_xlfn.IFS(AD460=1,0,AD459=1,0,AND(INDIRECT("ｄａｔａ!$"&amp;AD$112&amp;"$"&amp;$B458)&lt;=2,INDIRECT("ｄａｔａ!$"&amp;AD$112&amp;"$"&amp;$B458)&gt;0),0,TRUE,1)</f>
        <v>0</v>
      </c>
      <c r="AE458" s="80" cm="1">
        <f t="array" aca="1" ref="AE458" ca="1">_xlfn.IFS(AE460=1,0,AE459=1,0,AND(INDIRECT("ｄａｔａ!$"&amp;AE$112&amp;"$"&amp;$B458)&lt;=2,INDIRECT("ｄａｔａ!$"&amp;AE$112&amp;"$"&amp;$B458)&gt;0),0,TRUE,1)</f>
        <v>0</v>
      </c>
      <c r="AF458" s="80" cm="1">
        <f t="array" aca="1" ref="AF458" ca="1">_xlfn.IFS(AF460=1,0,AF459=1,0,AND(INDIRECT("ｄａｔａ!$"&amp;AF$112&amp;"$"&amp;$B458)&lt;=2,INDIRECT("ｄａｔａ!$"&amp;AF$112&amp;"$"&amp;$B458)&gt;0),0,TRUE,1)</f>
        <v>0</v>
      </c>
      <c r="AG458" s="80" cm="1">
        <f t="array" aca="1" ref="AG458" ca="1">_xlfn.IFS(AG460=1,0,AG459=1,0,AND(INDIRECT("ｄａｔａ!$"&amp;AG$112&amp;"$"&amp;$B458)&lt;=2,INDIRECT("ｄａｔａ!$"&amp;AG$112&amp;"$"&amp;$B458)&gt;0),0,TRUE,1)</f>
        <v>0</v>
      </c>
      <c r="AH458" s="80" cm="1">
        <f t="array" aca="1" ref="AH458" ca="1">_xlfn.IFS(AH460=1,0,AH459=1,0,AND(INDIRECT("ｄａｔａ!$"&amp;AH$112&amp;"$"&amp;$B458)&lt;=2,INDIRECT("ｄａｔａ!$"&amp;AH$112&amp;"$"&amp;$B458)&gt;0),0,TRUE,1)</f>
        <v>0</v>
      </c>
      <c r="AI458" s="80" cm="1">
        <f t="array" aca="1" ref="AI458" ca="1">_xlfn.IFS(AI460=1,0,AI459=1,0,AND(INDIRECT("ｄａｔａ!$"&amp;AI$112&amp;"$"&amp;$B458)&lt;=2,INDIRECT("ｄａｔａ!$"&amp;AI$112&amp;"$"&amp;$B458)&gt;0),0,TRUE,1)</f>
        <v>0</v>
      </c>
      <c r="AJ458" s="80" cm="1">
        <f t="array" aca="1" ref="AJ458" ca="1">_xlfn.IFS(AJ460=1,0,AJ459=1,0,AND(INDIRECT("ｄａｔａ!$"&amp;AJ$112&amp;"$"&amp;$B458)&lt;=2,INDIRECT("ｄａｔａ!$"&amp;AJ$112&amp;"$"&amp;$B458)&gt;0),0,TRUE,1)</f>
        <v>0</v>
      </c>
      <c r="AK458" s="80" cm="1">
        <f t="array" aca="1" ref="AK458" ca="1">_xlfn.IFS(AK460=1,0,AK459=1,0,AND(INDIRECT("ｄａｔａ!$"&amp;AK$112&amp;"$"&amp;$B458)&lt;=2,INDIRECT("ｄａｔａ!$"&amp;AK$112&amp;"$"&amp;$B458)&gt;0),0,TRUE,1)</f>
        <v>0</v>
      </c>
      <c r="AL458" s="80" cm="1">
        <f t="array" aca="1" ref="AL458" ca="1">_xlfn.IFS(AL460=1,0,AL459=1,0,AND(INDIRECT("ｄａｔａ!$"&amp;AL$112&amp;"$"&amp;$B458)&lt;=2,INDIRECT("ｄａｔａ!$"&amp;AL$112&amp;"$"&amp;$B458)&gt;0),0,TRUE,1)</f>
        <v>0</v>
      </c>
      <c r="AM458" s="80" cm="1">
        <f t="array" aca="1" ref="AM458" ca="1">_xlfn.IFS(AM460=1,0,AM459=1,0,AND(INDIRECT("ｄａｔａ!$"&amp;AM$112&amp;"$"&amp;$B458)&lt;=2,INDIRECT("ｄａｔａ!$"&amp;AM$112&amp;"$"&amp;$B458)&gt;0),0,TRUE,1)</f>
        <v>0</v>
      </c>
      <c r="AN458" s="80" cm="1">
        <f t="array" aca="1" ref="AN458" ca="1">_xlfn.IFS(AN460=1,0,AN459=1,0,AND(INDIRECT("ｄａｔａ!$"&amp;AN$112&amp;"$"&amp;$B458)&lt;=2,INDIRECT("ｄａｔａ!$"&amp;AN$112&amp;"$"&amp;$B458)&gt;0),0,TRUE,1)</f>
        <v>0</v>
      </c>
      <c r="AO458" s="80" cm="1">
        <f t="array" aca="1" ref="AO458" ca="1">_xlfn.IFS(AO460=1,0,AO459=1,0,AND(INDIRECT("ｄａｔａ!$"&amp;AO$112&amp;"$"&amp;$B458)&lt;=2,INDIRECT("ｄａｔａ!$"&amp;AO$112&amp;"$"&amp;$B458)&gt;0),0,TRUE,1)</f>
        <v>0</v>
      </c>
      <c r="AP458" s="80">
        <f ca="1">IF(SUM($AQ457:$AZ457)&gt;1,1,0)</f>
        <v>0</v>
      </c>
      <c r="AQ458" s="80" cm="1">
        <f t="array" aca="1" ref="AQ458" ca="1">_xlfn.IFS(AQ460=1,0,AQ459=1,0,AND(INDIRECT("ｄａｔａ!$"&amp;AQ$112&amp;"$"&amp;$B458)&lt;=2,INDIRECT("ｄａｔａ!$"&amp;AQ$112&amp;"$"&amp;$B458)&gt;0),0,TRUE,1)</f>
        <v>0</v>
      </c>
      <c r="AR458" s="80" cm="1">
        <f t="array" aca="1" ref="AR458" ca="1">_xlfn.IFS(AR460=1,0,AR459=1,0,AND(INDIRECT("ｄａｔａ!$"&amp;AR$112&amp;"$"&amp;$B458)&lt;=2,INDIRECT("ｄａｔａ!$"&amp;AR$112&amp;"$"&amp;$B458)&gt;0),0,TRUE,1)</f>
        <v>0</v>
      </c>
      <c r="AS458" s="80" cm="1">
        <f t="array" aca="1" ref="AS458" ca="1">_xlfn.IFS(AS460=1,0,AS459=1,0,AND(INDIRECT("ｄａｔａ!$"&amp;AS$112&amp;"$"&amp;$B458)&lt;=2,INDIRECT("ｄａｔａ!$"&amp;AS$112&amp;"$"&amp;$B458)&gt;0),0,TRUE,1)</f>
        <v>0</v>
      </c>
      <c r="AT458" s="80" cm="1">
        <f t="array" aca="1" ref="AT458" ca="1">_xlfn.IFS(AT460=1,0,AT459=1,0,AND(INDIRECT("ｄａｔａ!$"&amp;AT$112&amp;"$"&amp;$B458)&lt;=2,INDIRECT("ｄａｔａ!$"&amp;AT$112&amp;"$"&amp;$B458)&gt;0),0,TRUE,1)</f>
        <v>0</v>
      </c>
      <c r="AU458" s="80" cm="1">
        <f t="array" aca="1" ref="AU458" ca="1">_xlfn.IFS(AU460=1,0,AU459=1,0,AND(INDIRECT("ｄａｔａ!$"&amp;AU$112&amp;"$"&amp;$B458)&lt;=2,INDIRECT("ｄａｔａ!$"&amp;AU$112&amp;"$"&amp;$B458)&gt;0),0,TRUE,1)</f>
        <v>0</v>
      </c>
      <c r="AV458" s="80" cm="1">
        <f t="array" aca="1" ref="AV458" ca="1">_xlfn.IFS(AV460=1,0,AV459=1,0,AND(INDIRECT("ｄａｔａ!$"&amp;AV$112&amp;"$"&amp;$B458)&lt;=2,INDIRECT("ｄａｔａ!$"&amp;AV$112&amp;"$"&amp;$B458)&gt;0),0,TRUE,1)</f>
        <v>0</v>
      </c>
      <c r="AW458" s="80" cm="1">
        <f t="array" aca="1" ref="AW458" ca="1">_xlfn.IFS(AW460=1,0,AW459=1,0,AND(INDIRECT("ｄａｔａ!$"&amp;AW$112&amp;"$"&amp;$B458)&lt;=2,INDIRECT("ｄａｔａ!$"&amp;AW$112&amp;"$"&amp;$B458)&gt;0),0,TRUE,1)</f>
        <v>0</v>
      </c>
      <c r="AX458" s="80" cm="1">
        <f t="array" aca="1" ref="AX458" ca="1">_xlfn.IFS(AX460=1,0,AX459=1,0,AND(INDIRECT("ｄａｔａ!$"&amp;AX$112&amp;"$"&amp;$B458)&lt;=2,INDIRECT("ｄａｔａ!$"&amp;AX$112&amp;"$"&amp;$B458)&gt;0),0,TRUE,1)</f>
        <v>0</v>
      </c>
      <c r="AY458" s="80" cm="1">
        <f t="array" aca="1" ref="AY458" ca="1">_xlfn.IFS(AY460=1,0,AY459=1,0,AND(INDIRECT("ｄａｔａ!$"&amp;AY$112&amp;"$"&amp;$B458)&lt;=2,INDIRECT("ｄａｔａ!$"&amp;AY$112&amp;"$"&amp;$B458)&gt;0),0,TRUE,1)</f>
        <v>0</v>
      </c>
      <c r="AZ458" s="80" cm="1">
        <f t="array" aca="1" ref="AZ458" ca="1">_xlfn.IFS(AZ460=1,0,AZ459=1,0,AND(INDIRECT("ｄａｔａ!$"&amp;AZ$112&amp;"$"&amp;$B458)&lt;=2,INDIRECT("ｄａｔａ!$"&amp;AZ$112&amp;"$"&amp;$B458)&gt;0),0,TRUE,1)</f>
        <v>0</v>
      </c>
      <c r="BA458" s="80">
        <f ca="1">IF(SUM($BB457:$BP457)&gt;1,1,0)</f>
        <v>0</v>
      </c>
      <c r="BB458" s="80" cm="1">
        <f t="array" aca="1" ref="BB458" ca="1">_xlfn.IFS(BB460=1,0,BB459=1,0,AND(INDIRECT("ｄａｔａ!$"&amp;BB$112&amp;"$"&amp;$B458)&lt;=2,INDIRECT("ｄａｔａ!$"&amp;BB$112&amp;"$"&amp;$B458)&gt;0),0,TRUE,1)</f>
        <v>0</v>
      </c>
      <c r="BC458" s="80" cm="1">
        <f t="array" aca="1" ref="BC458" ca="1">_xlfn.IFS(BC460=1,0,BC459=1,0,AND(INDIRECT("ｄａｔａ!$"&amp;BC$112&amp;"$"&amp;$B458)&lt;=2,INDIRECT("ｄａｔａ!$"&amp;BC$112&amp;"$"&amp;$B458)&gt;0),0,TRUE,1)</f>
        <v>0</v>
      </c>
      <c r="BD458" s="80" cm="1">
        <f t="array" aca="1" ref="BD458" ca="1">_xlfn.IFS(BD460=1,0,BD459=1,0,AND(INDIRECT("ｄａｔａ!$"&amp;BD$112&amp;"$"&amp;$B458)&lt;=2,INDIRECT("ｄａｔａ!$"&amp;BD$112&amp;"$"&amp;$B458)&gt;0),0,TRUE,1)</f>
        <v>0</v>
      </c>
      <c r="BE458" s="80" cm="1">
        <f t="array" aca="1" ref="BE458" ca="1">_xlfn.IFS(BE460=1,0,BE459=1,0,AND(INDIRECT("ｄａｔａ!$"&amp;BE$112&amp;"$"&amp;$B458)&lt;=2,INDIRECT("ｄａｔａ!$"&amp;BE$112&amp;"$"&amp;$B458)&gt;0),0,TRUE,1)</f>
        <v>0</v>
      </c>
      <c r="BF458" s="80" cm="1">
        <f t="array" aca="1" ref="BF458" ca="1">_xlfn.IFS(BF460=1,0,BF459=1,0,AND(INDIRECT("ｄａｔａ!$"&amp;BF$112&amp;"$"&amp;$B458)&lt;=2,INDIRECT("ｄａｔａ!$"&amp;BF$112&amp;"$"&amp;$B458)&gt;0),0,TRUE,1)</f>
        <v>0</v>
      </c>
      <c r="BG458" s="80" cm="1">
        <f t="array" aca="1" ref="BG458" ca="1">_xlfn.IFS(BG460=1,0,BG459=1,0,AND(INDIRECT("ｄａｔａ!$"&amp;BG$112&amp;"$"&amp;$B458)&lt;=2,INDIRECT("ｄａｔａ!$"&amp;BG$112&amp;"$"&amp;$B458)&gt;0),0,TRUE,1)</f>
        <v>0</v>
      </c>
      <c r="BH458" s="80" cm="1">
        <f t="array" aca="1" ref="BH458" ca="1">_xlfn.IFS(BH460=1,0,BH459=1,0,AND(INDIRECT("ｄａｔａ!$"&amp;BH$112&amp;"$"&amp;$B458)&lt;=2,INDIRECT("ｄａｔａ!$"&amp;BH$112&amp;"$"&amp;$B458)&gt;0),0,TRUE,1)</f>
        <v>0</v>
      </c>
      <c r="BI458" s="80" cm="1">
        <f t="array" aca="1" ref="BI458" ca="1">_xlfn.IFS(BI460=1,0,BI459=1,0,AND(INDIRECT("ｄａｔａ!$"&amp;BI$112&amp;"$"&amp;$B458)&lt;=2,INDIRECT("ｄａｔａ!$"&amp;BI$112&amp;"$"&amp;$B458)&gt;0),0,TRUE,1)</f>
        <v>0</v>
      </c>
      <c r="BJ458" s="80" cm="1">
        <f t="array" aca="1" ref="BJ458" ca="1">_xlfn.IFS(BJ460=1,0,BJ459=1,0,AND(INDIRECT("ｄａｔａ!$"&amp;BJ$112&amp;"$"&amp;$B458)&lt;=2,INDIRECT("ｄａｔａ!$"&amp;BJ$112&amp;"$"&amp;$B458)&gt;0),0,TRUE,1)</f>
        <v>0</v>
      </c>
      <c r="BK458" s="80" cm="1">
        <f t="array" aca="1" ref="BK458" ca="1">_xlfn.IFS(BK460=1,0,BK459=1,0,AND(INDIRECT("ｄａｔａ!$"&amp;BK$112&amp;"$"&amp;$B458)&lt;=2,INDIRECT("ｄａｔａ!$"&amp;BK$112&amp;"$"&amp;$B458)&gt;0),0,TRUE,1)</f>
        <v>0</v>
      </c>
      <c r="BL458" s="80" cm="1">
        <f t="array" aca="1" ref="BL458" ca="1">_xlfn.IFS(BL460=1,0,BL459=1,0,AND(INDIRECT("ｄａｔａ!$"&amp;BL$112&amp;"$"&amp;$B458)&lt;=2,INDIRECT("ｄａｔａ!$"&amp;BL$112&amp;"$"&amp;$B458)&gt;0),0,TRUE,1)</f>
        <v>0</v>
      </c>
      <c r="BM458" s="80" cm="1">
        <f t="array" aca="1" ref="BM458" ca="1">_xlfn.IFS(BM460=1,0,BM459=1,0,AND(INDIRECT("ｄａｔａ!$"&amp;BM$112&amp;"$"&amp;$B458)&lt;=2,INDIRECT("ｄａｔａ!$"&amp;BM$112&amp;"$"&amp;$B458)&gt;0),0,TRUE,1)</f>
        <v>0</v>
      </c>
      <c r="BN458" s="80" cm="1">
        <f t="array" aca="1" ref="BN458" ca="1">_xlfn.IFS(BN460=1,0,BN459=1,0,AND(INDIRECT("ｄａｔａ!$"&amp;BN$112&amp;"$"&amp;$B458)&lt;=2,INDIRECT("ｄａｔａ!$"&amp;BN$112&amp;"$"&amp;$B458)&gt;0),0,TRUE,1)</f>
        <v>0</v>
      </c>
      <c r="BO458" s="80" cm="1">
        <f t="array" aca="1" ref="BO458" ca="1">_xlfn.IFS(BO460=1,0,BO459=1,0,AND(INDIRECT("ｄａｔａ!$"&amp;BO$112&amp;"$"&amp;$B458)&lt;=2,INDIRECT("ｄａｔａ!$"&amp;BO$112&amp;"$"&amp;$B458)&gt;0),0,TRUE,1)</f>
        <v>0</v>
      </c>
      <c r="BP458" s="80" cm="1">
        <f t="array" aca="1" ref="BP458" ca="1">_xlfn.IFS(BP460=1,0,BP459=1,0,AND(INDIRECT("ｄａｔａ!$"&amp;BP$112&amp;"$"&amp;$B458)&lt;=2,INDIRECT("ｄａｔａ!$"&amp;BP$112&amp;"$"&amp;$B458)&gt;0),0,TRUE,1)</f>
        <v>0</v>
      </c>
    </row>
    <row r="459" spans="1:68" x14ac:dyDescent="0.2">
      <c r="B459" s="80">
        <f>VLOOKUP($A457,$A$11:$B$110,2,FALSE)</f>
        <v>93</v>
      </c>
      <c r="C459" s="80" t="s">
        <v>2425</v>
      </c>
      <c r="D459" s="80" cm="1">
        <f t="array" aca="1" ref="D459" ca="1">_xlfn.IFS(D460=1,0,TRIM(INDIRECT("ｄａｔａ!$"&amp;D$112&amp;"$"&amp;$B459))="",1,TRIM(INDIRECT("ｄａｔａ!$"&amp;D$112&amp;"$"&amp;$B459))&lt;&gt;"",0)</f>
        <v>0</v>
      </c>
      <c r="F459" s="80" cm="1">
        <f t="array" aca="1" ref="F459" ca="1">_xlfn.IFS(F460=1,0,TRIM(INDIRECT("ｄａｔａ!$"&amp;F$112&amp;"$"&amp;$B459))="",1,TRIM(INDIRECT("ｄａｔａ!$"&amp;F$112&amp;"$"&amp;$B459))&lt;&gt;"",0)</f>
        <v>1</v>
      </c>
      <c r="G459" s="80" cm="1">
        <f t="array" aca="1" ref="G459" ca="1">_xlfn.IFS(G460=1,0,TRIM(INDIRECT("ｄａｔａ!$"&amp;G$112&amp;"$"&amp;$B459))="",1,TRIM(INDIRECT("ｄａｔａ!$"&amp;G$112&amp;"$"&amp;$B459))&lt;&gt;"",0)</f>
        <v>1</v>
      </c>
      <c r="H459" s="80" cm="1">
        <f t="array" aca="1" ref="H459" ca="1">_xlfn.IFS(H460=1,0,TRIM(INDIRECT("ｄａｔａ!$"&amp;H$112&amp;"$"&amp;$B459))="",1,TRIM(INDIRECT("ｄａｔａ!$"&amp;H$112&amp;"$"&amp;$B459))&lt;&gt;"",0)</f>
        <v>1</v>
      </c>
      <c r="I459" s="80" cm="1">
        <f t="array" aca="1" ref="I459" ca="1">_xlfn.IFS(I460=1,0,TRIM(INDIRECT("ｄａｔａ!$"&amp;I$112&amp;"$"&amp;$B459))="",1,TRIM(INDIRECT("ｄａｔａ!$"&amp;I$112&amp;"$"&amp;$B459))&lt;&gt;"",0)</f>
        <v>1</v>
      </c>
      <c r="J459" s="80" cm="1">
        <f t="array" aca="1" ref="J459" ca="1">_xlfn.IFS(J460=1,0,TRIM(INDIRECT("ｄａｔａ!$"&amp;J$112&amp;"$"&amp;$B459))="",1,TRIM(INDIRECT("ｄａｔａ!$"&amp;J$112&amp;"$"&amp;$B459))&lt;&gt;"",0)</f>
        <v>1</v>
      </c>
      <c r="K459" s="80" cm="1">
        <f t="array" aca="1" ref="K459" ca="1">_xlfn.IFS(K460=1,0,TRIM(INDIRECT("ｄａｔａ!$"&amp;K$112&amp;"$"&amp;$B459))="",1,TRIM(INDIRECT("ｄａｔａ!$"&amp;K$112&amp;"$"&amp;$B459))&lt;&gt;"",0)</f>
        <v>1</v>
      </c>
      <c r="L459" s="80" cm="1">
        <f t="array" aca="1" ref="L459" ca="1">_xlfn.IFS(L460=1,0,TRIM(INDIRECT("ｄａｔａ!$"&amp;L$112&amp;"$"&amp;$B459))="",1,TRIM(INDIRECT("ｄａｔａ!$"&amp;L$112&amp;"$"&amp;$B459))&lt;&gt;"",0)</f>
        <v>1</v>
      </c>
      <c r="M459" s="80" cm="1">
        <f t="array" aca="1" ref="M459" ca="1">_xlfn.IFS(M460=1,0,TRIM(INDIRECT("ｄａｔａ!$"&amp;M$112&amp;"$"&amp;$B459))="",1,TRIM(INDIRECT("ｄａｔａ!$"&amp;M$112&amp;"$"&amp;$B459))&lt;&gt;"",0)</f>
        <v>1</v>
      </c>
      <c r="N459" s="80" cm="1">
        <f t="array" aca="1" ref="N459" ca="1">_xlfn.IFS(N460=1,0,TRIM(INDIRECT("ｄａｔａ!$"&amp;N$112&amp;"$"&amp;$B459))="",1,TRIM(INDIRECT("ｄａｔａ!$"&amp;N$112&amp;"$"&amp;$B459))&lt;&gt;"",0)</f>
        <v>1</v>
      </c>
      <c r="O459" s="80" cm="1">
        <f t="array" aca="1" ref="O459" ca="1">_xlfn.IFS(O460=1,0,TRIM(INDIRECT("ｄａｔａ!$"&amp;O$112&amp;"$"&amp;$B459))="",1,TRIM(INDIRECT("ｄａｔａ!$"&amp;O$112&amp;"$"&amp;$B459))&lt;&gt;"",0)</f>
        <v>1</v>
      </c>
      <c r="P459" s="80" cm="1">
        <f t="array" aca="1" ref="P459" ca="1">_xlfn.IFS(P460=1,0,TRIM(INDIRECT("ｄａｔａ!$"&amp;P$112&amp;"$"&amp;$B459))="",1,TRIM(INDIRECT("ｄａｔａ!$"&amp;P$112&amp;"$"&amp;$B459))&lt;&gt;"",0)</f>
        <v>1</v>
      </c>
      <c r="Q459" s="80" cm="1">
        <f t="array" aca="1" ref="Q459" ca="1">_xlfn.IFS(Q460=1,0,TRIM(INDIRECT("ｄａｔａ!$"&amp;Q$112&amp;"$"&amp;$B459))="",1,TRIM(INDIRECT("ｄａｔａ!$"&amp;Q$112&amp;"$"&amp;$B459))&lt;&gt;"",0)</f>
        <v>1</v>
      </c>
      <c r="R459" s="80" cm="1">
        <f t="array" aca="1" ref="R459" ca="1">_xlfn.IFS(R460=1,0,TRIM(INDIRECT("ｄａｔａ!$"&amp;R$112&amp;"$"&amp;$B459))="",1,TRIM(INDIRECT("ｄａｔａ!$"&amp;R$112&amp;"$"&amp;$B459))&lt;&gt;"",0)</f>
        <v>1</v>
      </c>
      <c r="S459" s="80" cm="1">
        <f t="array" aca="1" ref="S459" ca="1">_xlfn.IFS(S460=1,0,TRIM(INDIRECT("ｄａｔａ!$"&amp;S$112&amp;"$"&amp;$B459))="",1,TRIM(INDIRECT("ｄａｔａ!$"&amp;S$112&amp;"$"&amp;$B459))&lt;&gt;"",0)</f>
        <v>1</v>
      </c>
      <c r="T459" s="80" cm="1">
        <f t="array" aca="1" ref="T459" ca="1">_xlfn.IFS(T460=1,0,TRIM(INDIRECT("ｄａｔａ!$"&amp;T$112&amp;"$"&amp;$B459))="",1,TRIM(INDIRECT("ｄａｔａ!$"&amp;T$112&amp;"$"&amp;$B459))&lt;&gt;"",0)</f>
        <v>1</v>
      </c>
      <c r="U459" s="80" cm="1">
        <f t="array" aca="1" ref="U459" ca="1">_xlfn.IFS(U460=1,0,TRIM(INDIRECT("ｄａｔａ!$"&amp;U$112&amp;"$"&amp;$B459))="",1,TRIM(INDIRECT("ｄａｔａ!$"&amp;U$112&amp;"$"&amp;$B459))&lt;&gt;"",0)</f>
        <v>1</v>
      </c>
      <c r="V459" s="80" cm="1">
        <f t="array" aca="1" ref="V459" ca="1">_xlfn.IFS(V460=1,0,TRIM(INDIRECT("ｄａｔａ!$"&amp;V$112&amp;"$"&amp;$B459))="",1,TRIM(INDIRECT("ｄａｔａ!$"&amp;V$112&amp;"$"&amp;$B459))&lt;&gt;"",0)</f>
        <v>1</v>
      </c>
      <c r="W459" s="80" cm="1">
        <f t="array" aca="1" ref="W459" ca="1">_xlfn.IFS(W460=1,0,TRIM(INDIRECT("ｄａｔａ!$"&amp;W$112&amp;"$"&amp;$B459))="",1,TRIM(INDIRECT("ｄａｔａ!$"&amp;W$112&amp;"$"&amp;$B459))&lt;&gt;"",0)</f>
        <v>1</v>
      </c>
      <c r="X459" s="80">
        <f ca="1">IF(SUM($Y459:$AO459)=17,1,0)</f>
        <v>1</v>
      </c>
      <c r="Y459" s="80" cm="1">
        <f t="array" aca="1" ref="Y459" ca="1">_xlfn.IFS(Y460=1,0,TRIM(INDIRECT("ｄａｔａ!$"&amp;Y$112&amp;"$"&amp;$B459))="",1,TRIM(INDIRECT("ｄａｔａ!$"&amp;Y$112&amp;"$"&amp;$B459))&lt;&gt;"",0)</f>
        <v>1</v>
      </c>
      <c r="Z459" s="80" cm="1">
        <f t="array" aca="1" ref="Z459" ca="1">_xlfn.IFS(Z460=1,0,TRIM(INDIRECT("ｄａｔａ!$"&amp;Z$112&amp;"$"&amp;$B459))="",1,TRIM(INDIRECT("ｄａｔａ!$"&amp;Z$112&amp;"$"&amp;$B459))&lt;&gt;"",0)</f>
        <v>1</v>
      </c>
      <c r="AA459" s="80" cm="1">
        <f t="array" aca="1" ref="AA459" ca="1">_xlfn.IFS(AA460=1,0,TRIM(INDIRECT("ｄａｔａ!$"&amp;AA$112&amp;"$"&amp;$B459))="",1,TRIM(INDIRECT("ｄａｔａ!$"&amp;AA$112&amp;"$"&amp;$B459))&lt;&gt;"",0)</f>
        <v>1</v>
      </c>
      <c r="AB459" s="80" cm="1">
        <f t="array" aca="1" ref="AB459" ca="1">_xlfn.IFS(AB460=1,0,TRIM(INDIRECT("ｄａｔａ!$"&amp;AB$112&amp;"$"&amp;$B459))="",1,TRIM(INDIRECT("ｄａｔａ!$"&amp;AB$112&amp;"$"&amp;$B459))&lt;&gt;"",0)</f>
        <v>1</v>
      </c>
      <c r="AC459" s="80" cm="1">
        <f t="array" aca="1" ref="AC459" ca="1">_xlfn.IFS(AC460=1,0,TRIM(INDIRECT("ｄａｔａ!$"&amp;AC$112&amp;"$"&amp;$B459))="",1,TRIM(INDIRECT("ｄａｔａ!$"&amp;AC$112&amp;"$"&amp;$B459))&lt;&gt;"",0)</f>
        <v>1</v>
      </c>
      <c r="AD459" s="80" cm="1">
        <f t="array" aca="1" ref="AD459" ca="1">_xlfn.IFS(AD460=1,0,TRIM(INDIRECT("ｄａｔａ!$"&amp;AD$112&amp;"$"&amp;$B459))="",1,TRIM(INDIRECT("ｄａｔａ!$"&amp;AD$112&amp;"$"&amp;$B459))&lt;&gt;"",0)</f>
        <v>1</v>
      </c>
      <c r="AE459" s="80" cm="1">
        <f t="array" aca="1" ref="AE459" ca="1">_xlfn.IFS(AE460=1,0,TRIM(INDIRECT("ｄａｔａ!$"&amp;AE$112&amp;"$"&amp;$B459))="",1,TRIM(INDIRECT("ｄａｔａ!$"&amp;AE$112&amp;"$"&amp;$B459))&lt;&gt;"",0)</f>
        <v>1</v>
      </c>
      <c r="AF459" s="80" cm="1">
        <f t="array" aca="1" ref="AF459" ca="1">_xlfn.IFS(AF460=1,0,TRIM(INDIRECT("ｄａｔａ!$"&amp;AF$112&amp;"$"&amp;$B459))="",1,TRIM(INDIRECT("ｄａｔａ!$"&amp;AF$112&amp;"$"&amp;$B459))&lt;&gt;"",0)</f>
        <v>1</v>
      </c>
      <c r="AG459" s="80" cm="1">
        <f t="array" aca="1" ref="AG459" ca="1">_xlfn.IFS(AG460=1,0,TRIM(INDIRECT("ｄａｔａ!$"&amp;AG$112&amp;"$"&amp;$B459))="",1,TRIM(INDIRECT("ｄａｔａ!$"&amp;AG$112&amp;"$"&amp;$B459))&lt;&gt;"",0)</f>
        <v>1</v>
      </c>
      <c r="AH459" s="80" cm="1">
        <f t="array" aca="1" ref="AH459" ca="1">_xlfn.IFS(AH460=1,0,TRIM(INDIRECT("ｄａｔａ!$"&amp;AH$112&amp;"$"&amp;$B459))="",1,TRIM(INDIRECT("ｄａｔａ!$"&amp;AH$112&amp;"$"&amp;$B459))&lt;&gt;"",0)</f>
        <v>1</v>
      </c>
      <c r="AI459" s="80" cm="1">
        <f t="array" aca="1" ref="AI459" ca="1">_xlfn.IFS(AI460=1,0,TRIM(INDIRECT("ｄａｔａ!$"&amp;AI$112&amp;"$"&amp;$B459))="",1,TRIM(INDIRECT("ｄａｔａ!$"&amp;AI$112&amp;"$"&amp;$B459))&lt;&gt;"",0)</f>
        <v>1</v>
      </c>
      <c r="AJ459" s="80" cm="1">
        <f t="array" aca="1" ref="AJ459" ca="1">_xlfn.IFS(AJ460=1,0,TRIM(INDIRECT("ｄａｔａ!$"&amp;AJ$112&amp;"$"&amp;$B459))="",1,TRIM(INDIRECT("ｄａｔａ!$"&amp;AJ$112&amp;"$"&amp;$B459))&lt;&gt;"",0)</f>
        <v>1</v>
      </c>
      <c r="AK459" s="80" cm="1">
        <f t="array" aca="1" ref="AK459" ca="1">_xlfn.IFS(AK460=1,0,TRIM(INDIRECT("ｄａｔａ!$"&amp;AK$112&amp;"$"&amp;$B459))="",1,TRIM(INDIRECT("ｄａｔａ!$"&amp;AK$112&amp;"$"&amp;$B459))&lt;&gt;"",0)</f>
        <v>1</v>
      </c>
      <c r="AL459" s="80" cm="1">
        <f t="array" aca="1" ref="AL459" ca="1">_xlfn.IFS(AL460=1,0,TRIM(INDIRECT("ｄａｔａ!$"&amp;AL$112&amp;"$"&amp;$B459))="",1,TRIM(INDIRECT("ｄａｔａ!$"&amp;AL$112&amp;"$"&amp;$B459))&lt;&gt;"",0)</f>
        <v>1</v>
      </c>
      <c r="AM459" s="80" cm="1">
        <f t="array" aca="1" ref="AM459" ca="1">_xlfn.IFS(AM460=1,0,TRIM(INDIRECT("ｄａｔａ!$"&amp;AM$112&amp;"$"&amp;$B459))="",1,TRIM(INDIRECT("ｄａｔａ!$"&amp;AM$112&amp;"$"&amp;$B459))&lt;&gt;"",0)</f>
        <v>1</v>
      </c>
      <c r="AN459" s="80" cm="1">
        <f t="array" aca="1" ref="AN459" ca="1">_xlfn.IFS(AN460=1,0,TRIM(INDIRECT("ｄａｔａ!$"&amp;AN$112&amp;"$"&amp;$B459))="",1,TRIM(INDIRECT("ｄａｔａ!$"&amp;AN$112&amp;"$"&amp;$B459))&lt;&gt;"",0)</f>
        <v>1</v>
      </c>
      <c r="AO459" s="80" cm="1">
        <f t="array" aca="1" ref="AO459" ca="1">_xlfn.IFS(AO460=1,0,TRIM(INDIRECT("ｄａｔａ!$"&amp;AO$112&amp;"$"&amp;$B459))="",1,TRIM(INDIRECT("ｄａｔａ!$"&amp;AO$112&amp;"$"&amp;$B459))&lt;&gt;"",0)</f>
        <v>1</v>
      </c>
      <c r="AP459" s="80">
        <f ca="1">IF(SUM($AQ459:$AZ459)=10,1,0)</f>
        <v>1</v>
      </c>
      <c r="AQ459" s="80" cm="1">
        <f t="array" aca="1" ref="AQ459" ca="1">_xlfn.IFS(AQ460=1,0,TRIM(INDIRECT("ｄａｔａ!$"&amp;AQ$112&amp;"$"&amp;$B459))="",1,TRIM(INDIRECT("ｄａｔａ!$"&amp;AQ$112&amp;"$"&amp;$B459))&lt;&gt;"",0)</f>
        <v>1</v>
      </c>
      <c r="AR459" s="80" cm="1">
        <f t="array" aca="1" ref="AR459" ca="1">_xlfn.IFS(AR460=1,0,TRIM(INDIRECT("ｄａｔａ!$"&amp;AR$112&amp;"$"&amp;$B459))="",1,TRIM(INDIRECT("ｄａｔａ!$"&amp;AR$112&amp;"$"&amp;$B459))&lt;&gt;"",0)</f>
        <v>1</v>
      </c>
      <c r="AS459" s="80" cm="1">
        <f t="array" aca="1" ref="AS459" ca="1">_xlfn.IFS(AS460=1,0,TRIM(INDIRECT("ｄａｔａ!$"&amp;AS$112&amp;"$"&amp;$B459))="",1,TRIM(INDIRECT("ｄａｔａ!$"&amp;AS$112&amp;"$"&amp;$B459))&lt;&gt;"",0)</f>
        <v>1</v>
      </c>
      <c r="AT459" s="80" cm="1">
        <f t="array" aca="1" ref="AT459" ca="1">_xlfn.IFS(AT460=1,0,TRIM(INDIRECT("ｄａｔａ!$"&amp;AT$112&amp;"$"&amp;$B459))="",1,TRIM(INDIRECT("ｄａｔａ!$"&amp;AT$112&amp;"$"&amp;$B459))&lt;&gt;"",0)</f>
        <v>1</v>
      </c>
      <c r="AU459" s="80" cm="1">
        <f t="array" aca="1" ref="AU459" ca="1">_xlfn.IFS(AU460=1,0,TRIM(INDIRECT("ｄａｔａ!$"&amp;AU$112&amp;"$"&amp;$B459))="",1,TRIM(INDIRECT("ｄａｔａ!$"&amp;AU$112&amp;"$"&amp;$B459))&lt;&gt;"",0)</f>
        <v>1</v>
      </c>
      <c r="AV459" s="80" cm="1">
        <f t="array" aca="1" ref="AV459" ca="1">_xlfn.IFS(AV460=1,0,TRIM(INDIRECT("ｄａｔａ!$"&amp;AV$112&amp;"$"&amp;$B459))="",1,TRIM(INDIRECT("ｄａｔａ!$"&amp;AV$112&amp;"$"&amp;$B459))&lt;&gt;"",0)</f>
        <v>1</v>
      </c>
      <c r="AW459" s="80" cm="1">
        <f t="array" aca="1" ref="AW459" ca="1">_xlfn.IFS(AW460=1,0,TRIM(INDIRECT("ｄａｔａ!$"&amp;AW$112&amp;"$"&amp;$B459))="",1,TRIM(INDIRECT("ｄａｔａ!$"&amp;AW$112&amp;"$"&amp;$B459))&lt;&gt;"",0)</f>
        <v>1</v>
      </c>
      <c r="AX459" s="80" cm="1">
        <f t="array" aca="1" ref="AX459" ca="1">_xlfn.IFS(AX460=1,0,TRIM(INDIRECT("ｄａｔａ!$"&amp;AX$112&amp;"$"&amp;$B459))="",1,TRIM(INDIRECT("ｄａｔａ!$"&amp;AX$112&amp;"$"&amp;$B459))&lt;&gt;"",0)</f>
        <v>1</v>
      </c>
      <c r="AY459" s="80" cm="1">
        <f t="array" aca="1" ref="AY459" ca="1">_xlfn.IFS(AY460=1,0,TRIM(INDIRECT("ｄａｔａ!$"&amp;AY$112&amp;"$"&amp;$B459))="",1,TRIM(INDIRECT("ｄａｔａ!$"&amp;AY$112&amp;"$"&amp;$B459))&lt;&gt;"",0)</f>
        <v>1</v>
      </c>
      <c r="AZ459" s="80" cm="1">
        <f t="array" aca="1" ref="AZ459" ca="1">_xlfn.IFS(AZ460=1,0,TRIM(INDIRECT("ｄａｔａ!$"&amp;AZ$112&amp;"$"&amp;$B459))="",1,TRIM(INDIRECT("ｄａｔａ!$"&amp;AZ$112&amp;"$"&amp;$B459))&lt;&gt;"",0)</f>
        <v>1</v>
      </c>
      <c r="BA459" s="80">
        <f ca="1">IF(SUM($BB459:$BP459)=15,1,0)</f>
        <v>1</v>
      </c>
      <c r="BB459" s="80" cm="1">
        <f t="array" aca="1" ref="BB459" ca="1">_xlfn.IFS(BB460=1,0,TRIM(INDIRECT("ｄａｔａ!$"&amp;BB$112&amp;"$"&amp;$B459))="",1,TRIM(INDIRECT("ｄａｔａ!$"&amp;BB$112&amp;"$"&amp;$B459))&lt;&gt;"",0)</f>
        <v>1</v>
      </c>
      <c r="BC459" s="80" cm="1">
        <f t="array" aca="1" ref="BC459" ca="1">_xlfn.IFS(BC460=1,0,TRIM(INDIRECT("ｄａｔａ!$"&amp;BC$112&amp;"$"&amp;$B459))="",1,TRIM(INDIRECT("ｄａｔａ!$"&amp;BC$112&amp;"$"&amp;$B459))&lt;&gt;"",0)</f>
        <v>1</v>
      </c>
      <c r="BD459" s="80" cm="1">
        <f t="array" aca="1" ref="BD459" ca="1">_xlfn.IFS(BD460=1,0,TRIM(INDIRECT("ｄａｔａ!$"&amp;BD$112&amp;"$"&amp;$B459))="",1,TRIM(INDIRECT("ｄａｔａ!$"&amp;BD$112&amp;"$"&amp;$B459))&lt;&gt;"",0)</f>
        <v>1</v>
      </c>
      <c r="BE459" s="80" cm="1">
        <f t="array" aca="1" ref="BE459" ca="1">_xlfn.IFS(BE460=1,0,TRIM(INDIRECT("ｄａｔａ!$"&amp;BE$112&amp;"$"&amp;$B459))="",1,TRIM(INDIRECT("ｄａｔａ!$"&amp;BE$112&amp;"$"&amp;$B459))&lt;&gt;"",0)</f>
        <v>1</v>
      </c>
      <c r="BF459" s="80" cm="1">
        <f t="array" aca="1" ref="BF459" ca="1">_xlfn.IFS(BF460=1,0,TRIM(INDIRECT("ｄａｔａ!$"&amp;BF$112&amp;"$"&amp;$B459))="",1,TRIM(INDIRECT("ｄａｔａ!$"&amp;BF$112&amp;"$"&amp;$B459))&lt;&gt;"",0)</f>
        <v>1</v>
      </c>
      <c r="BG459" s="80" cm="1">
        <f t="array" aca="1" ref="BG459" ca="1">_xlfn.IFS(BG460=1,0,TRIM(INDIRECT("ｄａｔａ!$"&amp;BG$112&amp;"$"&amp;$B459))="",1,TRIM(INDIRECT("ｄａｔａ!$"&amp;BG$112&amp;"$"&amp;$B459))&lt;&gt;"",0)</f>
        <v>1</v>
      </c>
      <c r="BH459" s="80" cm="1">
        <f t="array" aca="1" ref="BH459" ca="1">_xlfn.IFS(BH460=1,0,TRIM(INDIRECT("ｄａｔａ!$"&amp;BH$112&amp;"$"&amp;$B459))="",1,TRIM(INDIRECT("ｄａｔａ!$"&amp;BH$112&amp;"$"&amp;$B459))&lt;&gt;"",0)</f>
        <v>1</v>
      </c>
      <c r="BI459" s="80" cm="1">
        <f t="array" aca="1" ref="BI459" ca="1">_xlfn.IFS(BI460=1,0,TRIM(INDIRECT("ｄａｔａ!$"&amp;BI$112&amp;"$"&amp;$B459))="",1,TRIM(INDIRECT("ｄａｔａ!$"&amp;BI$112&amp;"$"&amp;$B459))&lt;&gt;"",0)</f>
        <v>1</v>
      </c>
      <c r="BJ459" s="80" cm="1">
        <f t="array" aca="1" ref="BJ459" ca="1">_xlfn.IFS(BJ460=1,0,TRIM(INDIRECT("ｄａｔａ!$"&amp;BJ$112&amp;"$"&amp;$B459))="",1,TRIM(INDIRECT("ｄａｔａ!$"&amp;BJ$112&amp;"$"&amp;$B459))&lt;&gt;"",0)</f>
        <v>1</v>
      </c>
      <c r="BK459" s="80" cm="1">
        <f t="array" aca="1" ref="BK459" ca="1">_xlfn.IFS(BK460=1,0,TRIM(INDIRECT("ｄａｔａ!$"&amp;BK$112&amp;"$"&amp;$B459))="",1,TRIM(INDIRECT("ｄａｔａ!$"&amp;BK$112&amp;"$"&amp;$B459))&lt;&gt;"",0)</f>
        <v>1</v>
      </c>
      <c r="BL459" s="80" cm="1">
        <f t="array" aca="1" ref="BL459" ca="1">_xlfn.IFS(BL460=1,0,TRIM(INDIRECT("ｄａｔａ!$"&amp;BL$112&amp;"$"&amp;$B459))="",1,TRIM(INDIRECT("ｄａｔａ!$"&amp;BL$112&amp;"$"&amp;$B459))&lt;&gt;"",0)</f>
        <v>1</v>
      </c>
      <c r="BM459" s="80" cm="1">
        <f t="array" aca="1" ref="BM459" ca="1">_xlfn.IFS(BM460=1,0,TRIM(INDIRECT("ｄａｔａ!$"&amp;BM$112&amp;"$"&amp;$B459))="",1,TRIM(INDIRECT("ｄａｔａ!$"&amp;BM$112&amp;"$"&amp;$B459))&lt;&gt;"",0)</f>
        <v>1</v>
      </c>
      <c r="BN459" s="80" cm="1">
        <f t="array" aca="1" ref="BN459" ca="1">_xlfn.IFS(BN460=1,0,TRIM(INDIRECT("ｄａｔａ!$"&amp;BN$112&amp;"$"&amp;$B459))="",1,TRIM(INDIRECT("ｄａｔａ!$"&amp;BN$112&amp;"$"&amp;$B459))&lt;&gt;"",0)</f>
        <v>1</v>
      </c>
      <c r="BO459" s="80" cm="1">
        <f t="array" aca="1" ref="BO459" ca="1">_xlfn.IFS(BO460=1,0,TRIM(INDIRECT("ｄａｔａ!$"&amp;BO$112&amp;"$"&amp;$B459))="",1,TRIM(INDIRECT("ｄａｔａ!$"&amp;BO$112&amp;"$"&amp;$B459))&lt;&gt;"",0)</f>
        <v>1</v>
      </c>
      <c r="BP459" s="80" cm="1">
        <f t="array" aca="1" ref="BP459" ca="1">_xlfn.IFS(BP460=1,0,TRIM(INDIRECT("ｄａｔａ!$"&amp;BP$112&amp;"$"&amp;$B459))="",1,TRIM(INDIRECT("ｄａｔａ!$"&amp;BP$112&amp;"$"&amp;$B459))&lt;&gt;"",0)</f>
        <v>1</v>
      </c>
    </row>
    <row r="460" spans="1:68" x14ac:dyDescent="0.2">
      <c r="B460" s="80">
        <f>VLOOKUP($A457,$A$11:$B$110,2,FALSE)</f>
        <v>93</v>
      </c>
      <c r="C460" s="80" t="s">
        <v>2430</v>
      </c>
      <c r="D460" s="80" cm="1">
        <f t="array" aca="1" ref="D460" ca="1">IF(ISERROR(INDIRECT("ｄａｔａ!$"&amp;D$112&amp;"$"&amp;$B460)),1,0)</f>
        <v>0</v>
      </c>
      <c r="F460" s="80" cm="1">
        <f t="array" aca="1" ref="F460" ca="1">IF(ISERROR(INDIRECT("ｄａｔａ!$"&amp;F$112&amp;"$"&amp;$B460)),1,0)</f>
        <v>0</v>
      </c>
      <c r="G460" s="80" cm="1">
        <f t="array" aca="1" ref="G460" ca="1">IF(ISERROR(INDIRECT("ｄａｔａ!$"&amp;G$112&amp;"$"&amp;$B460)),1,0)</f>
        <v>0</v>
      </c>
      <c r="H460" s="80" cm="1">
        <f t="array" aca="1" ref="H460" ca="1">IF(ISERROR(INDIRECT("ｄａｔａ!$"&amp;H$112&amp;"$"&amp;$B460)),1,0)</f>
        <v>0</v>
      </c>
      <c r="I460" s="80" cm="1">
        <f t="array" aca="1" ref="I460" ca="1">IF(ISERROR(INDIRECT("ｄａｔａ!$"&amp;I$112&amp;"$"&amp;$B460)),1,0)</f>
        <v>0</v>
      </c>
      <c r="J460" s="80" cm="1">
        <f t="array" aca="1" ref="J460" ca="1">IF(ISERROR(INDIRECT("ｄａｔａ!$"&amp;J$112&amp;"$"&amp;$B460)),1,0)</f>
        <v>0</v>
      </c>
      <c r="K460" s="80" cm="1">
        <f t="array" aca="1" ref="K460" ca="1">IF(ISERROR(INDIRECT("ｄａｔａ!$"&amp;K$112&amp;"$"&amp;$B460)),1,0)</f>
        <v>0</v>
      </c>
      <c r="L460" s="80" cm="1">
        <f t="array" aca="1" ref="L460" ca="1">IF(ISERROR(INDIRECT("ｄａｔａ!$"&amp;L$112&amp;"$"&amp;$B460)),1,0)</f>
        <v>0</v>
      </c>
      <c r="M460" s="80" cm="1">
        <f t="array" aca="1" ref="M460" ca="1">IF(ISERROR(INDIRECT("ｄａｔａ!$"&amp;M$112&amp;"$"&amp;$B460)),1,0)</f>
        <v>0</v>
      </c>
      <c r="N460" s="80" cm="1">
        <f t="array" aca="1" ref="N460" ca="1">IF(ISERROR(INDIRECT("ｄａｔａ!$"&amp;N$112&amp;"$"&amp;$B460)),1,0)</f>
        <v>0</v>
      </c>
      <c r="O460" s="80" cm="1">
        <f t="array" aca="1" ref="O460" ca="1">IF(ISERROR(INDIRECT("ｄａｔａ!$"&amp;O$112&amp;"$"&amp;$B460)),1,0)</f>
        <v>0</v>
      </c>
      <c r="P460" s="80" cm="1">
        <f t="array" aca="1" ref="P460" ca="1">IF(ISERROR(INDIRECT("ｄａｔａ!$"&amp;P$112&amp;"$"&amp;$B460)),1,0)</f>
        <v>0</v>
      </c>
      <c r="Q460" s="80" cm="1">
        <f t="array" aca="1" ref="Q460" ca="1">IF(ISERROR(INDIRECT("ｄａｔａ!$"&amp;Q$112&amp;"$"&amp;$B460)),1,0)</f>
        <v>0</v>
      </c>
      <c r="R460" s="80" cm="1">
        <f t="array" aca="1" ref="R460" ca="1">IF(ISERROR(INDIRECT("ｄａｔａ!$"&amp;R$112&amp;"$"&amp;$B460)),1,0)</f>
        <v>0</v>
      </c>
      <c r="S460" s="80" cm="1">
        <f t="array" aca="1" ref="S460" ca="1">IF(ISERROR(INDIRECT("ｄａｔａ!$"&amp;S$112&amp;"$"&amp;$B460)),1,0)</f>
        <v>0</v>
      </c>
      <c r="T460" s="80" cm="1">
        <f t="array" aca="1" ref="T460" ca="1">IF(ISERROR(INDIRECT("ｄａｔａ!$"&amp;T$112&amp;"$"&amp;$B460)),1,0)</f>
        <v>0</v>
      </c>
      <c r="U460" s="80" cm="1">
        <f t="array" aca="1" ref="U460" ca="1">IF(ISERROR(INDIRECT("ｄａｔａ!$"&amp;U$112&amp;"$"&amp;$B460)),1,0)</f>
        <v>0</v>
      </c>
      <c r="V460" s="80" cm="1">
        <f t="array" aca="1" ref="V460" ca="1">IF(ISERROR(INDIRECT("ｄａｔａ!$"&amp;V$112&amp;"$"&amp;$B460)),1,0)</f>
        <v>0</v>
      </c>
      <c r="W460" s="80" cm="1">
        <f t="array" aca="1" ref="W460" ca="1">IF(ISERROR(INDIRECT("ｄａｔａ!$"&amp;W$112&amp;"$"&amp;$B460)),1,0)</f>
        <v>0</v>
      </c>
      <c r="X460" s="80">
        <f ca="1">IF(SUM($Y458:$AO458,$Y460:$AO460)&gt;0,1,0)</f>
        <v>0</v>
      </c>
      <c r="Y460" s="80" cm="1">
        <f t="array" aca="1" ref="Y460" ca="1">IF(ISERROR(INDIRECT("ｄａｔａ!$"&amp;Y$112&amp;"$"&amp;$B460)),1,0)</f>
        <v>0</v>
      </c>
      <c r="Z460" s="80" cm="1">
        <f t="array" aca="1" ref="Z460" ca="1">IF(ISERROR(INDIRECT("ｄａｔａ!$"&amp;Z$112&amp;"$"&amp;$B460)),1,0)</f>
        <v>0</v>
      </c>
      <c r="AA460" s="80" cm="1">
        <f t="array" aca="1" ref="AA460" ca="1">IF(ISERROR(INDIRECT("ｄａｔａ!$"&amp;AA$112&amp;"$"&amp;$B460)),1,0)</f>
        <v>0</v>
      </c>
      <c r="AB460" s="80" cm="1">
        <f t="array" aca="1" ref="AB460" ca="1">IF(ISERROR(INDIRECT("ｄａｔａ!$"&amp;AB$112&amp;"$"&amp;$B460)),1,0)</f>
        <v>0</v>
      </c>
      <c r="AC460" s="80" cm="1">
        <f t="array" aca="1" ref="AC460" ca="1">IF(ISERROR(INDIRECT("ｄａｔａ!$"&amp;AC$112&amp;"$"&amp;$B460)),1,0)</f>
        <v>0</v>
      </c>
      <c r="AD460" s="80" cm="1">
        <f t="array" aca="1" ref="AD460" ca="1">IF(ISERROR(INDIRECT("ｄａｔａ!$"&amp;AD$112&amp;"$"&amp;$B460)),1,0)</f>
        <v>0</v>
      </c>
      <c r="AE460" s="80" cm="1">
        <f t="array" aca="1" ref="AE460" ca="1">IF(ISERROR(INDIRECT("ｄａｔａ!$"&amp;AE$112&amp;"$"&amp;$B460)),1,0)</f>
        <v>0</v>
      </c>
      <c r="AF460" s="80" cm="1">
        <f t="array" aca="1" ref="AF460" ca="1">IF(ISERROR(INDIRECT("ｄａｔａ!$"&amp;AF$112&amp;"$"&amp;$B460)),1,0)</f>
        <v>0</v>
      </c>
      <c r="AG460" s="80" cm="1">
        <f t="array" aca="1" ref="AG460" ca="1">IF(ISERROR(INDIRECT("ｄａｔａ!$"&amp;AG$112&amp;"$"&amp;$B460)),1,0)</f>
        <v>0</v>
      </c>
      <c r="AH460" s="80" cm="1">
        <f t="array" aca="1" ref="AH460" ca="1">IF(ISERROR(INDIRECT("ｄａｔａ!$"&amp;AH$112&amp;"$"&amp;$B460)),1,0)</f>
        <v>0</v>
      </c>
      <c r="AI460" s="80" cm="1">
        <f t="array" aca="1" ref="AI460" ca="1">IF(ISERROR(INDIRECT("ｄａｔａ!$"&amp;AI$112&amp;"$"&amp;$B460)),1,0)</f>
        <v>0</v>
      </c>
      <c r="AJ460" s="80" cm="1">
        <f t="array" aca="1" ref="AJ460" ca="1">IF(ISERROR(INDIRECT("ｄａｔａ!$"&amp;AJ$112&amp;"$"&amp;$B460)),1,0)</f>
        <v>0</v>
      </c>
      <c r="AK460" s="80" cm="1">
        <f t="array" aca="1" ref="AK460" ca="1">IF(ISERROR(INDIRECT("ｄａｔａ!$"&amp;AK$112&amp;"$"&amp;$B460)),1,0)</f>
        <v>0</v>
      </c>
      <c r="AL460" s="80" cm="1">
        <f t="array" aca="1" ref="AL460" ca="1">IF(ISERROR(INDIRECT("ｄａｔａ!$"&amp;AL$112&amp;"$"&amp;$B460)),1,0)</f>
        <v>0</v>
      </c>
      <c r="AM460" s="80" cm="1">
        <f t="array" aca="1" ref="AM460" ca="1">IF(ISERROR(INDIRECT("ｄａｔａ!$"&amp;AM$112&amp;"$"&amp;$B460)),1,0)</f>
        <v>0</v>
      </c>
      <c r="AN460" s="80" cm="1">
        <f t="array" aca="1" ref="AN460" ca="1">IF(ISERROR(INDIRECT("ｄａｔａ!$"&amp;AN$112&amp;"$"&amp;$B460)),1,0)</f>
        <v>0</v>
      </c>
      <c r="AO460" s="80" cm="1">
        <f t="array" aca="1" ref="AO460" ca="1">IF(ISERROR(INDIRECT("ｄａｔａ!$"&amp;AO$112&amp;"$"&amp;$B460)),1,0)</f>
        <v>0</v>
      </c>
      <c r="AP460" s="80">
        <f ca="1">IF(SUM($AQ458:$AZ458,$AQ460:$AZ460)&gt;0,1,0)</f>
        <v>0</v>
      </c>
      <c r="AQ460" s="80" cm="1">
        <f t="array" aca="1" ref="AQ460" ca="1">IF(ISERROR(INDIRECT("ｄａｔａ!$"&amp;AQ$112&amp;"$"&amp;$B460)),1,0)</f>
        <v>0</v>
      </c>
      <c r="AR460" s="80" cm="1">
        <f t="array" aca="1" ref="AR460" ca="1">IF(ISERROR(INDIRECT("ｄａｔａ!$"&amp;AR$112&amp;"$"&amp;$B460)),1,0)</f>
        <v>0</v>
      </c>
      <c r="AS460" s="80" cm="1">
        <f t="array" aca="1" ref="AS460" ca="1">IF(ISERROR(INDIRECT("ｄａｔａ!$"&amp;AS$112&amp;"$"&amp;$B460)),1,0)</f>
        <v>0</v>
      </c>
      <c r="AT460" s="80" cm="1">
        <f t="array" aca="1" ref="AT460" ca="1">IF(ISERROR(INDIRECT("ｄａｔａ!$"&amp;AT$112&amp;"$"&amp;$B460)),1,0)</f>
        <v>0</v>
      </c>
      <c r="AU460" s="80" cm="1">
        <f t="array" aca="1" ref="AU460" ca="1">IF(ISERROR(INDIRECT("ｄａｔａ!$"&amp;AU$112&amp;"$"&amp;$B460)),1,0)</f>
        <v>0</v>
      </c>
      <c r="AV460" s="80" cm="1">
        <f t="array" aca="1" ref="AV460" ca="1">IF(ISERROR(INDIRECT("ｄａｔａ!$"&amp;AV$112&amp;"$"&amp;$B460)),1,0)</f>
        <v>0</v>
      </c>
      <c r="AW460" s="80" cm="1">
        <f t="array" aca="1" ref="AW460" ca="1">IF(ISERROR(INDIRECT("ｄａｔａ!$"&amp;AW$112&amp;"$"&amp;$B460)),1,0)</f>
        <v>0</v>
      </c>
      <c r="AX460" s="80" cm="1">
        <f t="array" aca="1" ref="AX460" ca="1">IF(ISERROR(INDIRECT("ｄａｔａ!$"&amp;AX$112&amp;"$"&amp;$B460)),1,0)</f>
        <v>0</v>
      </c>
      <c r="AY460" s="80" cm="1">
        <f t="array" aca="1" ref="AY460" ca="1">IF(ISERROR(INDIRECT("ｄａｔａ!$"&amp;AY$112&amp;"$"&amp;$B460)),1,0)</f>
        <v>0</v>
      </c>
      <c r="AZ460" s="80" cm="1">
        <f t="array" aca="1" ref="AZ460" ca="1">IF(ISERROR(INDIRECT("ｄａｔａ!$"&amp;AZ$112&amp;"$"&amp;$B460)),1,0)</f>
        <v>0</v>
      </c>
      <c r="BA460" s="80">
        <f ca="1">IF(SUM($BB458:$BP458,$BB460:$BP460)&gt;0,1,0)</f>
        <v>0</v>
      </c>
      <c r="BB460" s="80" cm="1">
        <f t="array" aca="1" ref="BB460" ca="1">IF(ISERROR(INDIRECT("ｄａｔａ!$"&amp;BB$112&amp;"$"&amp;$B460)),1,0)</f>
        <v>0</v>
      </c>
      <c r="BC460" s="80" cm="1">
        <f t="array" aca="1" ref="BC460" ca="1">IF(ISERROR(INDIRECT("ｄａｔａ!$"&amp;BC$112&amp;"$"&amp;$B460)),1,0)</f>
        <v>0</v>
      </c>
      <c r="BD460" s="80" cm="1">
        <f t="array" aca="1" ref="BD460" ca="1">IF(ISERROR(INDIRECT("ｄａｔａ!$"&amp;BD$112&amp;"$"&amp;$B460)),1,0)</f>
        <v>0</v>
      </c>
      <c r="BE460" s="80" cm="1">
        <f t="array" aca="1" ref="BE460" ca="1">IF(ISERROR(INDIRECT("ｄａｔａ!$"&amp;BE$112&amp;"$"&amp;$B460)),1,0)</f>
        <v>0</v>
      </c>
      <c r="BF460" s="80" cm="1">
        <f t="array" aca="1" ref="BF460" ca="1">IF(ISERROR(INDIRECT("ｄａｔａ!$"&amp;BF$112&amp;"$"&amp;$B460)),1,0)</f>
        <v>0</v>
      </c>
      <c r="BG460" s="80" cm="1">
        <f t="array" aca="1" ref="BG460" ca="1">IF(ISERROR(INDIRECT("ｄａｔａ!$"&amp;BG$112&amp;"$"&amp;$B460)),1,0)</f>
        <v>0</v>
      </c>
      <c r="BH460" s="80" cm="1">
        <f t="array" aca="1" ref="BH460" ca="1">IF(ISERROR(INDIRECT("ｄａｔａ!$"&amp;BH$112&amp;"$"&amp;$B460)),1,0)</f>
        <v>0</v>
      </c>
      <c r="BI460" s="80" cm="1">
        <f t="array" aca="1" ref="BI460" ca="1">IF(ISERROR(INDIRECT("ｄａｔａ!$"&amp;BI$112&amp;"$"&amp;$B460)),1,0)</f>
        <v>0</v>
      </c>
      <c r="BJ460" s="80" cm="1">
        <f t="array" aca="1" ref="BJ460" ca="1">IF(ISERROR(INDIRECT("ｄａｔａ!$"&amp;BJ$112&amp;"$"&amp;$B460)),1,0)</f>
        <v>0</v>
      </c>
      <c r="BK460" s="80" cm="1">
        <f t="array" aca="1" ref="BK460" ca="1">IF(ISERROR(INDIRECT("ｄａｔａ!$"&amp;BK$112&amp;"$"&amp;$B460)),1,0)</f>
        <v>0</v>
      </c>
      <c r="BL460" s="80" cm="1">
        <f t="array" aca="1" ref="BL460" ca="1">IF(ISERROR(INDIRECT("ｄａｔａ!$"&amp;BL$112&amp;"$"&amp;$B460)),1,0)</f>
        <v>0</v>
      </c>
      <c r="BM460" s="80" cm="1">
        <f t="array" aca="1" ref="BM460" ca="1">IF(ISERROR(INDIRECT("ｄａｔａ!$"&amp;BM$112&amp;"$"&amp;$B460)),1,0)</f>
        <v>0</v>
      </c>
      <c r="BN460" s="80" cm="1">
        <f t="array" aca="1" ref="BN460" ca="1">IF(ISERROR(INDIRECT("ｄａｔａ!$"&amp;BN$112&amp;"$"&amp;$B460)),1,0)</f>
        <v>0</v>
      </c>
      <c r="BO460" s="80" cm="1">
        <f t="array" aca="1" ref="BO460" ca="1">IF(ISERROR(INDIRECT("ｄａｔａ!$"&amp;BO$112&amp;"$"&amp;$B460)),1,0)</f>
        <v>0</v>
      </c>
      <c r="BP460" s="80" cm="1">
        <f t="array" aca="1" ref="BP460" ca="1">IF(ISERROR(INDIRECT("ｄａｔａ!$"&amp;BP$112&amp;"$"&amp;$B460)),1,0)</f>
        <v>0</v>
      </c>
    </row>
    <row r="461" spans="1:68" x14ac:dyDescent="0.2">
      <c r="A461" s="80" t="s">
        <v>2405</v>
      </c>
      <c r="B461" s="80">
        <f>VLOOKUP($A461,$A$11:$B$110,2,FALSE)</f>
        <v>94</v>
      </c>
      <c r="C461" s="80" t="s">
        <v>2435</v>
      </c>
      <c r="D461" s="80" cm="1">
        <f t="array" aca="1" ref="D461" ca="1">_xlfn.IFS(D462=1,0,D463=1,0,AND(INDIRECT("ｄａｔａ!$"&amp;D$112&amp;"$"&amp;$B461)&lt;=INDIRECT("kikan!$Q$11"),INDIRECT("ｄａｔａ!$"&amp;D$112&amp;"$"&amp;$B461)&gt;=INDIRECT("kikan!$K$11")),0,TRUE,1)</f>
        <v>0</v>
      </c>
      <c r="F461" s="80">
        <v>0</v>
      </c>
      <c r="G461" s="80">
        <v>0</v>
      </c>
      <c r="H461" s="80">
        <v>0</v>
      </c>
      <c r="I461" s="80" cm="1">
        <f t="array" aca="1" ref="I461" ca="1">_xlfn.IFS(I462=1,0,I463=1,0,INDIRECT("ｄａｔａ!$"&amp;I$112&amp;"$"&amp;$B461)&gt;=INDIRECT("kikan!$I$11"),0,TRUE,1)</f>
        <v>0</v>
      </c>
      <c r="J461" s="80" cm="1">
        <f t="array" aca="1" ref="J461" ca="1">_xlfn.IFS(D464=1,0,I461=1,0,J462=1,0,I463=1,0,J463=1,0,INDIRECT("ｄａｔａ!$"&amp;I$112&amp;"$"&amp;$B461)&gt;INDIRECT("kikan!$I$11"),0,INDIRECT("ｄａｔａ!$"&amp;J$112&amp;"$"&amp;$B461)&gt;=INDIRECT("ｄａｔａ!$"&amp;D$112&amp;"$"&amp;$B461),0,TRUE,1)</f>
        <v>0</v>
      </c>
      <c r="K461" s="80" cm="1">
        <f t="array" aca="1" ref="K461" ca="1">_xlfn.IFS(K462=1,0,K463=1,0,AND(INDIRECT("ｄａｔａ!$"&amp;K$112&amp;"$"&amp;$B462)&gt;0,INDIRECT("ｄａｔａ!$"&amp;K$112&amp;"$"&amp;$B462)&lt;10000),0,TRUE,1)</f>
        <v>0</v>
      </c>
      <c r="L461" s="80" cm="1">
        <f t="array" aca="1" ref="L461" ca="1">_xlfn.IFS(L462=1,0,L463=1,0,INDIRECT("ｄａｔａ!$"&amp;L$112&amp;"$"&amp;$B461)&lt;20000,1,TRUE,0)</f>
        <v>0</v>
      </c>
      <c r="M461" s="80">
        <v>0</v>
      </c>
      <c r="N461" s="80">
        <v>0</v>
      </c>
      <c r="O461" s="80" cm="1">
        <f t="array" aca="1" ref="O461" ca="1">_xlfn.IFS(O464=1,0,INDIRECT("ｄａｔａ!$"&amp;O$112&amp;"$"&amp;$B462)=4,1,TRUE,0)</f>
        <v>0</v>
      </c>
      <c r="P461" s="80" cm="1">
        <f t="array" aca="1" ref="P461" ca="1">_xlfn.IFS(P464=1,0,AND(INDIRECT("ｄａｔａ!$"&amp;P$112&amp;"$"&amp;$B462)&lt;=3,INDIRECT("ｄａｔａ!$"&amp;P$112&amp;"$"&amp;$B462)&gt;0),1,TRUE,0)</f>
        <v>0</v>
      </c>
      <c r="Q461" s="80" cm="1">
        <f t="array" aca="1" ref="Q461" ca="1">_xlfn.IFS(Q464=1,0,INDIRECT("ｄａｔａ!$"&amp;Q$112&amp;"$"&amp;$B461)=1,1,TRUE,0)</f>
        <v>0</v>
      </c>
      <c r="R461" s="80">
        <v>0</v>
      </c>
      <c r="S461" s="80">
        <v>0</v>
      </c>
      <c r="T461" s="80">
        <v>0</v>
      </c>
      <c r="U461" s="80">
        <v>0</v>
      </c>
      <c r="V461" s="80">
        <v>0</v>
      </c>
      <c r="W461" s="80">
        <v>0</v>
      </c>
      <c r="X461" s="80">
        <f ca="1">IF(AND(SUM($Y461:$AO461)=0,17-SUM($Y463:$AO463)&gt;1),1,0)</f>
        <v>0</v>
      </c>
      <c r="Y461" s="80" cm="1">
        <f t="array" aca="1" ref="Y461" ca="1">_xlfn.IFS(Y464=1,0,INDIRECT("ｄａｔａ!$"&amp;Y$112&amp;"$"&amp;$B461)=2,1,TRUE,0)</f>
        <v>0</v>
      </c>
      <c r="Z461" s="80" cm="1">
        <f t="array" aca="1" ref="Z461" ca="1">_xlfn.IFS(Z464=1,0,INDIRECT("ｄａｔａ!$"&amp;Z$112&amp;"$"&amp;$B461)=2,1,TRUE,0)</f>
        <v>0</v>
      </c>
      <c r="AA461" s="80" cm="1">
        <f t="array" aca="1" ref="AA461" ca="1">_xlfn.IFS(AA464=1,0,INDIRECT("ｄａｔａ!$"&amp;AA$112&amp;"$"&amp;$B461)=2,1,TRUE,0)</f>
        <v>0</v>
      </c>
      <c r="AB461" s="80" cm="1">
        <f t="array" aca="1" ref="AB461" ca="1">_xlfn.IFS(AB464=1,0,INDIRECT("ｄａｔａ!$"&amp;AB$112&amp;"$"&amp;$B461)=2,1,TRUE,0)</f>
        <v>0</v>
      </c>
      <c r="AC461" s="80" cm="1">
        <f t="array" aca="1" ref="AC461" ca="1">_xlfn.IFS(AC464=1,0,INDIRECT("ｄａｔａ!$"&amp;AC$112&amp;"$"&amp;$B461)=2,1,TRUE,0)</f>
        <v>0</v>
      </c>
      <c r="AD461" s="80" cm="1">
        <f t="array" aca="1" ref="AD461" ca="1">_xlfn.IFS(AD464=1,0,INDIRECT("ｄａｔａ!$"&amp;AD$112&amp;"$"&amp;$B461)=2,1,TRUE,0)</f>
        <v>0</v>
      </c>
      <c r="AE461" s="80" cm="1">
        <f t="array" aca="1" ref="AE461" ca="1">_xlfn.IFS(AE464=1,0,INDIRECT("ｄａｔａ!$"&amp;AE$112&amp;"$"&amp;$B461)=2,1,TRUE,0)</f>
        <v>0</v>
      </c>
      <c r="AF461" s="80" cm="1">
        <f t="array" aca="1" ref="AF461" ca="1">_xlfn.IFS(AF464=1,0,INDIRECT("ｄａｔａ!$"&amp;AF$112&amp;"$"&amp;$B461)=2,1,TRUE,0)</f>
        <v>0</v>
      </c>
      <c r="AG461" s="80" cm="1">
        <f t="array" aca="1" ref="AG461" ca="1">_xlfn.IFS(AG464=1,0,INDIRECT("ｄａｔａ!$"&amp;AG$112&amp;"$"&amp;$B461)=2,1,TRUE,0)</f>
        <v>0</v>
      </c>
      <c r="AH461" s="80" cm="1">
        <f t="array" aca="1" ref="AH461" ca="1">_xlfn.IFS(AH464=1,0,INDIRECT("ｄａｔａ!$"&amp;AH$112&amp;"$"&amp;$B461)=2,1,TRUE,0)</f>
        <v>0</v>
      </c>
      <c r="AI461" s="80" cm="1">
        <f t="array" aca="1" ref="AI461" ca="1">_xlfn.IFS(AI464=1,0,INDIRECT("ｄａｔａ!$"&amp;AI$112&amp;"$"&amp;$B461)=2,1,TRUE,0)</f>
        <v>0</v>
      </c>
      <c r="AJ461" s="80" cm="1">
        <f t="array" aca="1" ref="AJ461" ca="1">_xlfn.IFS(AJ464=1,0,INDIRECT("ｄａｔａ!$"&amp;AJ$112&amp;"$"&amp;$B461)=2,1,TRUE,0)</f>
        <v>0</v>
      </c>
      <c r="AK461" s="80" cm="1">
        <f t="array" aca="1" ref="AK461" ca="1">_xlfn.IFS(AK464=1,0,INDIRECT("ｄａｔａ!$"&amp;AK$112&amp;"$"&amp;$B461)=2,1,TRUE,0)</f>
        <v>0</v>
      </c>
      <c r="AL461" s="80" cm="1">
        <f t="array" aca="1" ref="AL461" ca="1">_xlfn.IFS(AL464=1,0,INDIRECT("ｄａｔａ!$"&amp;AL$112&amp;"$"&amp;$B461)=2,1,TRUE,0)</f>
        <v>0</v>
      </c>
      <c r="AM461" s="80" cm="1">
        <f t="array" aca="1" ref="AM461" ca="1">_xlfn.IFS(AM464=1,0,INDIRECT("ｄａｔａ!$"&amp;AM$112&amp;"$"&amp;$B461)=2,1,TRUE,0)</f>
        <v>0</v>
      </c>
      <c r="AN461" s="80" cm="1">
        <f t="array" aca="1" ref="AN461" ca="1">_xlfn.IFS(AN464=1,0,INDIRECT("ｄａｔａ!$"&amp;AN$112&amp;"$"&amp;$B461)=2,1,TRUE,0)</f>
        <v>0</v>
      </c>
      <c r="AO461" s="80" cm="1">
        <f t="array" aca="1" ref="AO461" ca="1">_xlfn.IFS(AO464=1,0,INDIRECT("ｄａｔａ!$"&amp;AO$112&amp;"$"&amp;$B461)=2,1,TRUE,0)</f>
        <v>0</v>
      </c>
      <c r="AP461" s="80">
        <f ca="1">IF(AND(SUM($AQ461:$AZ461)=0,10-SUM($AQ463:$AZ463)&gt;1),1,0)</f>
        <v>0</v>
      </c>
      <c r="AQ461" s="80" cm="1">
        <f t="array" aca="1" ref="AQ461" ca="1">_xlfn.IFS(AQ464=1,0,INDIRECT("ｄａｔａ!$"&amp;AQ$112&amp;"$"&amp;$B461)=2,1,TRUE,0)</f>
        <v>0</v>
      </c>
      <c r="AR461" s="80" cm="1">
        <f t="array" aca="1" ref="AR461" ca="1">_xlfn.IFS(AR464=1,0,INDIRECT("ｄａｔａ!$"&amp;AR$112&amp;"$"&amp;$B461)=2,1,TRUE,0)</f>
        <v>0</v>
      </c>
      <c r="AS461" s="80" cm="1">
        <f t="array" aca="1" ref="AS461" ca="1">_xlfn.IFS(AS464=1,0,INDIRECT("ｄａｔａ!$"&amp;AS$112&amp;"$"&amp;$B461)=2,1,TRUE,0)</f>
        <v>0</v>
      </c>
      <c r="AT461" s="80" cm="1">
        <f t="array" aca="1" ref="AT461" ca="1">_xlfn.IFS(AT464=1,0,INDIRECT("ｄａｔａ!$"&amp;AT$112&amp;"$"&amp;$B461)=2,1,TRUE,0)</f>
        <v>0</v>
      </c>
      <c r="AU461" s="80" cm="1">
        <f t="array" aca="1" ref="AU461" ca="1">_xlfn.IFS(AU464=1,0,INDIRECT("ｄａｔａ!$"&amp;AU$112&amp;"$"&amp;$B461)=2,1,TRUE,0)</f>
        <v>0</v>
      </c>
      <c r="AV461" s="80" cm="1">
        <f t="array" aca="1" ref="AV461" ca="1">_xlfn.IFS(AV464=1,0,INDIRECT("ｄａｔａ!$"&amp;AV$112&amp;"$"&amp;$B461)=2,1,TRUE,0)</f>
        <v>0</v>
      </c>
      <c r="AW461" s="80" cm="1">
        <f t="array" aca="1" ref="AW461" ca="1">_xlfn.IFS(AW464=1,0,INDIRECT("ｄａｔａ!$"&amp;AW$112&amp;"$"&amp;$B461)=2,1,TRUE,0)</f>
        <v>0</v>
      </c>
      <c r="AX461" s="80" cm="1">
        <f t="array" aca="1" ref="AX461" ca="1">_xlfn.IFS(AX464=1,0,INDIRECT("ｄａｔａ!$"&amp;AX$112&amp;"$"&amp;$B461)=2,1,TRUE,0)</f>
        <v>0</v>
      </c>
      <c r="AY461" s="80" cm="1">
        <f t="array" aca="1" ref="AY461" ca="1">_xlfn.IFS(AY464=1,0,INDIRECT("ｄａｔａ!$"&amp;AY$112&amp;"$"&amp;$B461)=2,1,TRUE,0)</f>
        <v>0</v>
      </c>
      <c r="AZ461" s="80" cm="1">
        <f t="array" aca="1" ref="AZ461" ca="1">_xlfn.IFS(AZ464=1,0,INDIRECT("ｄａｔａ!$"&amp;AZ$112&amp;"$"&amp;$B461)=2,1,TRUE,0)</f>
        <v>0</v>
      </c>
      <c r="BA461" s="80">
        <f ca="1">IF(AND(SUM($BB461:$BP461)=0,15-SUM($BB463:$BP463)&gt;1),1,0)</f>
        <v>0</v>
      </c>
      <c r="BB461" s="80" cm="1">
        <f t="array" aca="1" ref="BB461" ca="1">_xlfn.IFS(BB464=1,0,INDIRECT("ｄａｔａ!$"&amp;BB$112&amp;"$"&amp;$B461)=2,1,TRUE,0)</f>
        <v>0</v>
      </c>
      <c r="BC461" s="80" cm="1">
        <f t="array" aca="1" ref="BC461" ca="1">_xlfn.IFS(BC464=1,0,INDIRECT("ｄａｔａ!$"&amp;BC$112&amp;"$"&amp;$B461)=2,1,TRUE,0)</f>
        <v>0</v>
      </c>
      <c r="BD461" s="80" cm="1">
        <f t="array" aca="1" ref="BD461" ca="1">_xlfn.IFS(BD464=1,0,INDIRECT("ｄａｔａ!$"&amp;BD$112&amp;"$"&amp;$B461)=2,1,TRUE,0)</f>
        <v>0</v>
      </c>
      <c r="BE461" s="80" cm="1">
        <f t="array" aca="1" ref="BE461" ca="1">_xlfn.IFS(BE464=1,0,INDIRECT("ｄａｔａ!$"&amp;BE$112&amp;"$"&amp;$B461)=2,1,TRUE,0)</f>
        <v>0</v>
      </c>
      <c r="BF461" s="80" cm="1">
        <f t="array" aca="1" ref="BF461" ca="1">_xlfn.IFS(BF464=1,0,INDIRECT("ｄａｔａ!$"&amp;BF$112&amp;"$"&amp;$B461)=2,1,TRUE,0)</f>
        <v>0</v>
      </c>
      <c r="BG461" s="80" cm="1">
        <f t="array" aca="1" ref="BG461" ca="1">_xlfn.IFS(BG464=1,0,INDIRECT("ｄａｔａ!$"&amp;BG$112&amp;"$"&amp;$B461)=2,1,TRUE,0)</f>
        <v>0</v>
      </c>
      <c r="BH461" s="80" cm="1">
        <f t="array" aca="1" ref="BH461" ca="1">_xlfn.IFS(BH464=1,0,INDIRECT("ｄａｔａ!$"&amp;BH$112&amp;"$"&amp;$B461)=2,1,TRUE,0)</f>
        <v>0</v>
      </c>
      <c r="BI461" s="80" cm="1">
        <f t="array" aca="1" ref="BI461" ca="1">_xlfn.IFS(BI464=1,0,INDIRECT("ｄａｔａ!$"&amp;BI$112&amp;"$"&amp;$B461)=2,1,TRUE,0)</f>
        <v>0</v>
      </c>
      <c r="BJ461" s="80" cm="1">
        <f t="array" aca="1" ref="BJ461" ca="1">_xlfn.IFS(BJ464=1,0,INDIRECT("ｄａｔａ!$"&amp;BJ$112&amp;"$"&amp;$B461)=2,1,TRUE,0)</f>
        <v>0</v>
      </c>
      <c r="BK461" s="80" cm="1">
        <f t="array" aca="1" ref="BK461" ca="1">_xlfn.IFS(BK464=1,0,INDIRECT("ｄａｔａ!$"&amp;BK$112&amp;"$"&amp;$B461)=2,1,TRUE,0)</f>
        <v>0</v>
      </c>
      <c r="BL461" s="80" cm="1">
        <f t="array" aca="1" ref="BL461" ca="1">_xlfn.IFS(BL464=1,0,INDIRECT("ｄａｔａ!$"&amp;BL$112&amp;"$"&amp;$B461)=2,1,TRUE,0)</f>
        <v>0</v>
      </c>
      <c r="BM461" s="80" cm="1">
        <f t="array" aca="1" ref="BM461" ca="1">_xlfn.IFS(BM464=1,0,INDIRECT("ｄａｔａ!$"&amp;BM$112&amp;"$"&amp;$B461)=2,1,TRUE,0)</f>
        <v>0</v>
      </c>
      <c r="BN461" s="80" cm="1">
        <f t="array" aca="1" ref="BN461" ca="1">_xlfn.IFS(BN464=1,0,INDIRECT("ｄａｔａ!$"&amp;BN$112&amp;"$"&amp;$B461)=2,1,TRUE,0)</f>
        <v>0</v>
      </c>
      <c r="BO461" s="80" cm="1">
        <f t="array" aca="1" ref="BO461" ca="1">_xlfn.IFS(BO464=1,0,INDIRECT("ｄａｔａ!$"&amp;BO$112&amp;"$"&amp;$B461)=2,1,TRUE,0)</f>
        <v>0</v>
      </c>
      <c r="BP461" s="80" cm="1">
        <f t="array" aca="1" ref="BP461" ca="1">_xlfn.IFS(BP464=1,0,INDIRECT("ｄａｔａ!$"&amp;BP$112&amp;"$"&amp;$B461)=2,1,TRUE,0)</f>
        <v>0</v>
      </c>
    </row>
    <row r="462" spans="1:68" x14ac:dyDescent="0.2">
      <c r="B462" s="80">
        <f>VLOOKUP($A461,$A$11:$B$110,2,FALSE)</f>
        <v>94</v>
      </c>
      <c r="C462" s="80" t="s">
        <v>2437</v>
      </c>
      <c r="D462" s="80" cm="1">
        <f t="array" aca="1" ref="D462" ca="1">_xlfn.IFS(D463=1,0,AND(ISNUMBER(INDIRECT("ｄａｔａ!$"&amp;D$112&amp;"$"&amp;$B462)),INDIRECT("ｄａｔａ!$"&amp;D$112&amp;"$"&amp;$B462)&lt;=12,INDIRECT("ｄａｔａ!$"&amp;D$112&amp;"$"&amp;$B462)&gt;=1),0,TRUE,1)</f>
        <v>1</v>
      </c>
      <c r="F462" s="80">
        <v>0</v>
      </c>
      <c r="G462" s="80">
        <v>0</v>
      </c>
      <c r="H462" s="80">
        <v>0</v>
      </c>
      <c r="I462" s="80" cm="1">
        <f t="array" aca="1" ref="I462" ca="1">_xlfn.IFS(I463=1,0,AND(ISNUMBER(INDIRECT("ｄａｔａ!$"&amp;I$112&amp;"$"&amp;$B462)),LEN(INDIRECT("ｄａｔａ!$"&amp;I$112&amp;"$"&amp;$B462))=4),0,TRUE,1)</f>
        <v>0</v>
      </c>
      <c r="J462" s="80" cm="1">
        <f t="array" aca="1" ref="J462" ca="1">_xlfn.IFS(J463=1,0,AND(ISNUMBER(INDIRECT("ｄａｔａ!$"&amp;J$112&amp;"$"&amp;$B462)),INDIRECT("ｄａｔａ!$"&amp;J$112&amp;"$"&amp;$B462)&lt;=12,INDIRECT("ｄａｔａ!$"&amp;J$112&amp;"$"&amp;$B462)&gt;=1),0,TRUE,1)</f>
        <v>0</v>
      </c>
      <c r="K462" s="80" cm="1">
        <f t="array" aca="1" ref="K462" ca="1">_xlfn.IFS(K463=1,0,ISNUMBER(INDIRECT("ｄａｔａ!$"&amp;K$112&amp;"$"&amp;$B462)),0,TRUE,1)</f>
        <v>0</v>
      </c>
      <c r="L462" s="80" cm="1">
        <f t="array" aca="1" ref="L462" ca="1">_xlfn.IFS(L463=1,0,AND(ISNUMBER(INDIRECT("ｄａｔａ!$"&amp;L$112&amp;"$"&amp;$B462)),INDIRECT("ｄａｔａ!$"&amp;L$112&amp;"$"&amp;$B462)&gt;0),0,TRUE,1)</f>
        <v>0</v>
      </c>
      <c r="M462" s="80" cm="1">
        <f t="array" aca="1" ref="M462" ca="1">_xlfn.IFS(M463=1,0,AND(INDIRECT("ｄａｔａ!$"&amp;M$112&amp;"$"&amp;$B462)&lt;=5,INDIRECT("ｄａｔａ!$"&amp;M$112&amp;"$"&amp;$B462)&gt;0),0,TRUE,1)</f>
        <v>0</v>
      </c>
      <c r="N462" s="80" cm="1">
        <f t="array" aca="1" ref="N462" ca="1">_xlfn.IFS(N463=1,0,AND(INDIRECT("ｄａｔａ!$"&amp;N$112&amp;"$"&amp;$B462)&lt;=2,INDIRECT("ｄａｔａ!$"&amp;N$112&amp;"$"&amp;$B462)&gt;0),0,TRUE,1)</f>
        <v>0</v>
      </c>
      <c r="O462" s="80" cm="1">
        <f t="array" aca="1" ref="O462" ca="1">_xlfn.IFS(O463=1,0,AND(INDIRECT("ｄａｔａ!$"&amp;O$112&amp;"$"&amp;$B462)&lt;=4,INDIRECT("ｄａｔａ!$"&amp;O$112&amp;"$"&amp;$B462)&gt;0),0,TRUE,1)</f>
        <v>0</v>
      </c>
      <c r="P462" s="80" cm="1">
        <f t="array" aca="1" ref="P462" ca="1">_xlfn.IFS(P463=1,0,AND(INDIRECT("ｄａｔａ!$"&amp;P$112&amp;"$"&amp;$B462)&lt;=3,INDIRECT("ｄａｔａ!$"&amp;P$112&amp;"$"&amp;$B462)&gt;0),0,TRUE,1)</f>
        <v>0</v>
      </c>
      <c r="Q462" s="80" cm="1">
        <f t="array" aca="1" ref="Q462" ca="1">_xlfn.IFS(Q463=1,0,AND(INDIRECT("ｄａｔａ!$"&amp;Q$112&amp;"$"&amp;$B462)&lt;=2,INDIRECT("ｄａｔａ!$"&amp;Q$112&amp;"$"&amp;$B462)&gt;0),0,TRUE,1)</f>
        <v>0</v>
      </c>
      <c r="R462" s="80" cm="1">
        <f t="array" aca="1" ref="R462" ca="1">_xlfn.IFS(R463=1,0,AND(INDIRECT("ｄａｔａ!$"&amp;R$112&amp;"$"&amp;$B462)&lt;=10,INDIRECT("ｄａｔａ!$"&amp;R$112&amp;"$"&amp;$B462)&gt;0),0,TRUE,1)</f>
        <v>0</v>
      </c>
      <c r="S462" s="80" cm="1">
        <f t="array" aca="1" ref="S462" ca="1">_xlfn.IFS(S463=1,0,AND(INDIRECT("ｄａｔａ!$"&amp;S$112&amp;"$"&amp;$B462)&lt;=5,INDIRECT("ｄａｔａ!$"&amp;S$112&amp;"$"&amp;$B462)&gt;0),0,TRUE,1)</f>
        <v>0</v>
      </c>
      <c r="T462" s="80" cm="1">
        <f t="array" aca="1" ref="T462" ca="1">_xlfn.IFS(T463=1,0,AND(INDIRECT("ｄａｔａ!$"&amp;T$112&amp;"$"&amp;$B462)&lt;=9,INDIRECT("ｄａｔａ!$"&amp;T$112&amp;"$"&amp;$B462)&gt;0),0,TRUE,1)</f>
        <v>0</v>
      </c>
      <c r="U462" s="80" cm="1">
        <f t="array" aca="1" ref="U462" ca="1">_xlfn.IFS(U463=1,0,ISNUMBER(INDIRECT("ｄａｔａ!$"&amp;U$112&amp;"$"&amp;$B462)),0,TRUE,1)</f>
        <v>0</v>
      </c>
      <c r="V462" s="80" cm="1">
        <f t="array" aca="1" ref="V462" ca="1">_xlfn.IFS(V463=1,0,AND(INDIRECT("ｄａｔａ!$"&amp;V$112&amp;"$"&amp;$B462)&lt;=4,INDIRECT("ｄａｔａ!$"&amp;V$112&amp;"$"&amp;$B462)&gt;0),0,TRUE,1)</f>
        <v>0</v>
      </c>
      <c r="W462" s="80" cm="1">
        <f t="array" aca="1" ref="W462" ca="1">_xlfn.IFS(W463=1,0,AND(INDIRECT("ｄａｔａ!$"&amp;W$112&amp;"$"&amp;$B462)&lt;=2,INDIRECT("ｄａｔａ!$"&amp;W$112&amp;"$"&amp;$B462)&gt;0),0,TRUE,1)</f>
        <v>0</v>
      </c>
      <c r="X462" s="80">
        <f ca="1">IF(SUM($Y461:$AO461)&gt;1,1,0)</f>
        <v>0</v>
      </c>
      <c r="Y462" s="80" cm="1">
        <f t="array" aca="1" ref="Y462" ca="1">_xlfn.IFS(Y464=1,0,Y463=1,0,AND(INDIRECT("ｄａｔａ!$"&amp;Y$112&amp;"$"&amp;$B462)&lt;=2,INDIRECT("ｄａｔａ!$"&amp;Y$112&amp;"$"&amp;$B462)&gt;0),0,TRUE,1)</f>
        <v>0</v>
      </c>
      <c r="Z462" s="80" cm="1">
        <f t="array" aca="1" ref="Z462" ca="1">_xlfn.IFS(Z464=1,0,Z463=1,0,AND(INDIRECT("ｄａｔａ!$"&amp;Z$112&amp;"$"&amp;$B462)&lt;=2,INDIRECT("ｄａｔａ!$"&amp;Z$112&amp;"$"&amp;$B462)&gt;0),0,TRUE,1)</f>
        <v>0</v>
      </c>
      <c r="AA462" s="80" cm="1">
        <f t="array" aca="1" ref="AA462" ca="1">_xlfn.IFS(AA464=1,0,AA463=1,0,AND(INDIRECT("ｄａｔａ!$"&amp;AA$112&amp;"$"&amp;$B462)&lt;=2,INDIRECT("ｄａｔａ!$"&amp;AA$112&amp;"$"&amp;$B462)&gt;0),0,TRUE,1)</f>
        <v>0</v>
      </c>
      <c r="AB462" s="80" cm="1">
        <f t="array" aca="1" ref="AB462" ca="1">_xlfn.IFS(AB464=1,0,AB463=1,0,AND(INDIRECT("ｄａｔａ!$"&amp;AB$112&amp;"$"&amp;$B462)&lt;=2,INDIRECT("ｄａｔａ!$"&amp;AB$112&amp;"$"&amp;$B462)&gt;0),0,TRUE,1)</f>
        <v>0</v>
      </c>
      <c r="AC462" s="80" cm="1">
        <f t="array" aca="1" ref="AC462" ca="1">_xlfn.IFS(AC464=1,0,AC463=1,0,AND(INDIRECT("ｄａｔａ!$"&amp;AC$112&amp;"$"&amp;$B462)&lt;=2,INDIRECT("ｄａｔａ!$"&amp;AC$112&amp;"$"&amp;$B462)&gt;0),0,TRUE,1)</f>
        <v>0</v>
      </c>
      <c r="AD462" s="80" cm="1">
        <f t="array" aca="1" ref="AD462" ca="1">_xlfn.IFS(AD464=1,0,AD463=1,0,AND(INDIRECT("ｄａｔａ!$"&amp;AD$112&amp;"$"&amp;$B462)&lt;=2,INDIRECT("ｄａｔａ!$"&amp;AD$112&amp;"$"&amp;$B462)&gt;0),0,TRUE,1)</f>
        <v>0</v>
      </c>
      <c r="AE462" s="80" cm="1">
        <f t="array" aca="1" ref="AE462" ca="1">_xlfn.IFS(AE464=1,0,AE463=1,0,AND(INDIRECT("ｄａｔａ!$"&amp;AE$112&amp;"$"&amp;$B462)&lt;=2,INDIRECT("ｄａｔａ!$"&amp;AE$112&amp;"$"&amp;$B462)&gt;0),0,TRUE,1)</f>
        <v>0</v>
      </c>
      <c r="AF462" s="80" cm="1">
        <f t="array" aca="1" ref="AF462" ca="1">_xlfn.IFS(AF464=1,0,AF463=1,0,AND(INDIRECT("ｄａｔａ!$"&amp;AF$112&amp;"$"&amp;$B462)&lt;=2,INDIRECT("ｄａｔａ!$"&amp;AF$112&amp;"$"&amp;$B462)&gt;0),0,TRUE,1)</f>
        <v>0</v>
      </c>
      <c r="AG462" s="80" cm="1">
        <f t="array" aca="1" ref="AG462" ca="1">_xlfn.IFS(AG464=1,0,AG463=1,0,AND(INDIRECT("ｄａｔａ!$"&amp;AG$112&amp;"$"&amp;$B462)&lt;=2,INDIRECT("ｄａｔａ!$"&amp;AG$112&amp;"$"&amp;$B462)&gt;0),0,TRUE,1)</f>
        <v>0</v>
      </c>
      <c r="AH462" s="80" cm="1">
        <f t="array" aca="1" ref="AH462" ca="1">_xlfn.IFS(AH464=1,0,AH463=1,0,AND(INDIRECT("ｄａｔａ!$"&amp;AH$112&amp;"$"&amp;$B462)&lt;=2,INDIRECT("ｄａｔａ!$"&amp;AH$112&amp;"$"&amp;$B462)&gt;0),0,TRUE,1)</f>
        <v>0</v>
      </c>
      <c r="AI462" s="80" cm="1">
        <f t="array" aca="1" ref="AI462" ca="1">_xlfn.IFS(AI464=1,0,AI463=1,0,AND(INDIRECT("ｄａｔａ!$"&amp;AI$112&amp;"$"&amp;$B462)&lt;=2,INDIRECT("ｄａｔａ!$"&amp;AI$112&amp;"$"&amp;$B462)&gt;0),0,TRUE,1)</f>
        <v>0</v>
      </c>
      <c r="AJ462" s="80" cm="1">
        <f t="array" aca="1" ref="AJ462" ca="1">_xlfn.IFS(AJ464=1,0,AJ463=1,0,AND(INDIRECT("ｄａｔａ!$"&amp;AJ$112&amp;"$"&amp;$B462)&lt;=2,INDIRECT("ｄａｔａ!$"&amp;AJ$112&amp;"$"&amp;$B462)&gt;0),0,TRUE,1)</f>
        <v>0</v>
      </c>
      <c r="AK462" s="80" cm="1">
        <f t="array" aca="1" ref="AK462" ca="1">_xlfn.IFS(AK464=1,0,AK463=1,0,AND(INDIRECT("ｄａｔａ!$"&amp;AK$112&amp;"$"&amp;$B462)&lt;=2,INDIRECT("ｄａｔａ!$"&amp;AK$112&amp;"$"&amp;$B462)&gt;0),0,TRUE,1)</f>
        <v>0</v>
      </c>
      <c r="AL462" s="80" cm="1">
        <f t="array" aca="1" ref="AL462" ca="1">_xlfn.IFS(AL464=1,0,AL463=1,0,AND(INDIRECT("ｄａｔａ!$"&amp;AL$112&amp;"$"&amp;$B462)&lt;=2,INDIRECT("ｄａｔａ!$"&amp;AL$112&amp;"$"&amp;$B462)&gt;0),0,TRUE,1)</f>
        <v>0</v>
      </c>
      <c r="AM462" s="80" cm="1">
        <f t="array" aca="1" ref="AM462" ca="1">_xlfn.IFS(AM464=1,0,AM463=1,0,AND(INDIRECT("ｄａｔａ!$"&amp;AM$112&amp;"$"&amp;$B462)&lt;=2,INDIRECT("ｄａｔａ!$"&amp;AM$112&amp;"$"&amp;$B462)&gt;0),0,TRUE,1)</f>
        <v>0</v>
      </c>
      <c r="AN462" s="80" cm="1">
        <f t="array" aca="1" ref="AN462" ca="1">_xlfn.IFS(AN464=1,0,AN463=1,0,AND(INDIRECT("ｄａｔａ!$"&amp;AN$112&amp;"$"&amp;$B462)&lt;=2,INDIRECT("ｄａｔａ!$"&amp;AN$112&amp;"$"&amp;$B462)&gt;0),0,TRUE,1)</f>
        <v>0</v>
      </c>
      <c r="AO462" s="80" cm="1">
        <f t="array" aca="1" ref="AO462" ca="1">_xlfn.IFS(AO464=1,0,AO463=1,0,AND(INDIRECT("ｄａｔａ!$"&amp;AO$112&amp;"$"&amp;$B462)&lt;=2,INDIRECT("ｄａｔａ!$"&amp;AO$112&amp;"$"&amp;$B462)&gt;0),0,TRUE,1)</f>
        <v>0</v>
      </c>
      <c r="AP462" s="80">
        <f ca="1">IF(SUM($AQ461:$AZ461)&gt;1,1,0)</f>
        <v>0</v>
      </c>
      <c r="AQ462" s="80" cm="1">
        <f t="array" aca="1" ref="AQ462" ca="1">_xlfn.IFS(AQ464=1,0,AQ463=1,0,AND(INDIRECT("ｄａｔａ!$"&amp;AQ$112&amp;"$"&amp;$B462)&lt;=2,INDIRECT("ｄａｔａ!$"&amp;AQ$112&amp;"$"&amp;$B462)&gt;0),0,TRUE,1)</f>
        <v>0</v>
      </c>
      <c r="AR462" s="80" cm="1">
        <f t="array" aca="1" ref="AR462" ca="1">_xlfn.IFS(AR464=1,0,AR463=1,0,AND(INDIRECT("ｄａｔａ!$"&amp;AR$112&amp;"$"&amp;$B462)&lt;=2,INDIRECT("ｄａｔａ!$"&amp;AR$112&amp;"$"&amp;$B462)&gt;0),0,TRUE,1)</f>
        <v>0</v>
      </c>
      <c r="AS462" s="80" cm="1">
        <f t="array" aca="1" ref="AS462" ca="1">_xlfn.IFS(AS464=1,0,AS463=1,0,AND(INDIRECT("ｄａｔａ!$"&amp;AS$112&amp;"$"&amp;$B462)&lt;=2,INDIRECT("ｄａｔａ!$"&amp;AS$112&amp;"$"&amp;$B462)&gt;0),0,TRUE,1)</f>
        <v>0</v>
      </c>
      <c r="AT462" s="80" cm="1">
        <f t="array" aca="1" ref="AT462" ca="1">_xlfn.IFS(AT464=1,0,AT463=1,0,AND(INDIRECT("ｄａｔａ!$"&amp;AT$112&amp;"$"&amp;$B462)&lt;=2,INDIRECT("ｄａｔａ!$"&amp;AT$112&amp;"$"&amp;$B462)&gt;0),0,TRUE,1)</f>
        <v>0</v>
      </c>
      <c r="AU462" s="80" cm="1">
        <f t="array" aca="1" ref="AU462" ca="1">_xlfn.IFS(AU464=1,0,AU463=1,0,AND(INDIRECT("ｄａｔａ!$"&amp;AU$112&amp;"$"&amp;$B462)&lt;=2,INDIRECT("ｄａｔａ!$"&amp;AU$112&amp;"$"&amp;$B462)&gt;0),0,TRUE,1)</f>
        <v>0</v>
      </c>
      <c r="AV462" s="80" cm="1">
        <f t="array" aca="1" ref="AV462" ca="1">_xlfn.IFS(AV464=1,0,AV463=1,0,AND(INDIRECT("ｄａｔａ!$"&amp;AV$112&amp;"$"&amp;$B462)&lt;=2,INDIRECT("ｄａｔａ!$"&amp;AV$112&amp;"$"&amp;$B462)&gt;0),0,TRUE,1)</f>
        <v>0</v>
      </c>
      <c r="AW462" s="80" cm="1">
        <f t="array" aca="1" ref="AW462" ca="1">_xlfn.IFS(AW464=1,0,AW463=1,0,AND(INDIRECT("ｄａｔａ!$"&amp;AW$112&amp;"$"&amp;$B462)&lt;=2,INDIRECT("ｄａｔａ!$"&amp;AW$112&amp;"$"&amp;$B462)&gt;0),0,TRUE,1)</f>
        <v>0</v>
      </c>
      <c r="AX462" s="80" cm="1">
        <f t="array" aca="1" ref="AX462" ca="1">_xlfn.IFS(AX464=1,0,AX463=1,0,AND(INDIRECT("ｄａｔａ!$"&amp;AX$112&amp;"$"&amp;$B462)&lt;=2,INDIRECT("ｄａｔａ!$"&amp;AX$112&amp;"$"&amp;$B462)&gt;0),0,TRUE,1)</f>
        <v>0</v>
      </c>
      <c r="AY462" s="80" cm="1">
        <f t="array" aca="1" ref="AY462" ca="1">_xlfn.IFS(AY464=1,0,AY463=1,0,AND(INDIRECT("ｄａｔａ!$"&amp;AY$112&amp;"$"&amp;$B462)&lt;=2,INDIRECT("ｄａｔａ!$"&amp;AY$112&amp;"$"&amp;$B462)&gt;0),0,TRUE,1)</f>
        <v>0</v>
      </c>
      <c r="AZ462" s="80" cm="1">
        <f t="array" aca="1" ref="AZ462" ca="1">_xlfn.IFS(AZ464=1,0,AZ463=1,0,AND(INDIRECT("ｄａｔａ!$"&amp;AZ$112&amp;"$"&amp;$B462)&lt;=2,INDIRECT("ｄａｔａ!$"&amp;AZ$112&amp;"$"&amp;$B462)&gt;0),0,TRUE,1)</f>
        <v>0</v>
      </c>
      <c r="BA462" s="80">
        <f ca="1">IF(SUM($BB461:$BP461)&gt;1,1,0)</f>
        <v>0</v>
      </c>
      <c r="BB462" s="80" cm="1">
        <f t="array" aca="1" ref="BB462" ca="1">_xlfn.IFS(BB464=1,0,BB463=1,0,AND(INDIRECT("ｄａｔａ!$"&amp;BB$112&amp;"$"&amp;$B462)&lt;=2,INDIRECT("ｄａｔａ!$"&amp;BB$112&amp;"$"&amp;$B462)&gt;0),0,TRUE,1)</f>
        <v>0</v>
      </c>
      <c r="BC462" s="80" cm="1">
        <f t="array" aca="1" ref="BC462" ca="1">_xlfn.IFS(BC464=1,0,BC463=1,0,AND(INDIRECT("ｄａｔａ!$"&amp;BC$112&amp;"$"&amp;$B462)&lt;=2,INDIRECT("ｄａｔａ!$"&amp;BC$112&amp;"$"&amp;$B462)&gt;0),0,TRUE,1)</f>
        <v>0</v>
      </c>
      <c r="BD462" s="80" cm="1">
        <f t="array" aca="1" ref="BD462" ca="1">_xlfn.IFS(BD464=1,0,BD463=1,0,AND(INDIRECT("ｄａｔａ!$"&amp;BD$112&amp;"$"&amp;$B462)&lt;=2,INDIRECT("ｄａｔａ!$"&amp;BD$112&amp;"$"&amp;$B462)&gt;0),0,TRUE,1)</f>
        <v>0</v>
      </c>
      <c r="BE462" s="80" cm="1">
        <f t="array" aca="1" ref="BE462" ca="1">_xlfn.IFS(BE464=1,0,BE463=1,0,AND(INDIRECT("ｄａｔａ!$"&amp;BE$112&amp;"$"&amp;$B462)&lt;=2,INDIRECT("ｄａｔａ!$"&amp;BE$112&amp;"$"&amp;$B462)&gt;0),0,TRUE,1)</f>
        <v>0</v>
      </c>
      <c r="BF462" s="80" cm="1">
        <f t="array" aca="1" ref="BF462" ca="1">_xlfn.IFS(BF464=1,0,BF463=1,0,AND(INDIRECT("ｄａｔａ!$"&amp;BF$112&amp;"$"&amp;$B462)&lt;=2,INDIRECT("ｄａｔａ!$"&amp;BF$112&amp;"$"&amp;$B462)&gt;0),0,TRUE,1)</f>
        <v>0</v>
      </c>
      <c r="BG462" s="80" cm="1">
        <f t="array" aca="1" ref="BG462" ca="1">_xlfn.IFS(BG464=1,0,BG463=1,0,AND(INDIRECT("ｄａｔａ!$"&amp;BG$112&amp;"$"&amp;$B462)&lt;=2,INDIRECT("ｄａｔａ!$"&amp;BG$112&amp;"$"&amp;$B462)&gt;0),0,TRUE,1)</f>
        <v>0</v>
      </c>
      <c r="BH462" s="80" cm="1">
        <f t="array" aca="1" ref="BH462" ca="1">_xlfn.IFS(BH464=1,0,BH463=1,0,AND(INDIRECT("ｄａｔａ!$"&amp;BH$112&amp;"$"&amp;$B462)&lt;=2,INDIRECT("ｄａｔａ!$"&amp;BH$112&amp;"$"&amp;$B462)&gt;0),0,TRUE,1)</f>
        <v>0</v>
      </c>
      <c r="BI462" s="80" cm="1">
        <f t="array" aca="1" ref="BI462" ca="1">_xlfn.IFS(BI464=1,0,BI463=1,0,AND(INDIRECT("ｄａｔａ!$"&amp;BI$112&amp;"$"&amp;$B462)&lt;=2,INDIRECT("ｄａｔａ!$"&amp;BI$112&amp;"$"&amp;$B462)&gt;0),0,TRUE,1)</f>
        <v>0</v>
      </c>
      <c r="BJ462" s="80" cm="1">
        <f t="array" aca="1" ref="BJ462" ca="1">_xlfn.IFS(BJ464=1,0,BJ463=1,0,AND(INDIRECT("ｄａｔａ!$"&amp;BJ$112&amp;"$"&amp;$B462)&lt;=2,INDIRECT("ｄａｔａ!$"&amp;BJ$112&amp;"$"&amp;$B462)&gt;0),0,TRUE,1)</f>
        <v>0</v>
      </c>
      <c r="BK462" s="80" cm="1">
        <f t="array" aca="1" ref="BK462" ca="1">_xlfn.IFS(BK464=1,0,BK463=1,0,AND(INDIRECT("ｄａｔａ!$"&amp;BK$112&amp;"$"&amp;$B462)&lt;=2,INDIRECT("ｄａｔａ!$"&amp;BK$112&amp;"$"&amp;$B462)&gt;0),0,TRUE,1)</f>
        <v>0</v>
      </c>
      <c r="BL462" s="80" cm="1">
        <f t="array" aca="1" ref="BL462" ca="1">_xlfn.IFS(BL464=1,0,BL463=1,0,AND(INDIRECT("ｄａｔａ!$"&amp;BL$112&amp;"$"&amp;$B462)&lt;=2,INDIRECT("ｄａｔａ!$"&amp;BL$112&amp;"$"&amp;$B462)&gt;0),0,TRUE,1)</f>
        <v>0</v>
      </c>
      <c r="BM462" s="80" cm="1">
        <f t="array" aca="1" ref="BM462" ca="1">_xlfn.IFS(BM464=1,0,BM463=1,0,AND(INDIRECT("ｄａｔａ!$"&amp;BM$112&amp;"$"&amp;$B462)&lt;=2,INDIRECT("ｄａｔａ!$"&amp;BM$112&amp;"$"&amp;$B462)&gt;0),0,TRUE,1)</f>
        <v>0</v>
      </c>
      <c r="BN462" s="80" cm="1">
        <f t="array" aca="1" ref="BN462" ca="1">_xlfn.IFS(BN464=1,0,BN463=1,0,AND(INDIRECT("ｄａｔａ!$"&amp;BN$112&amp;"$"&amp;$B462)&lt;=2,INDIRECT("ｄａｔａ!$"&amp;BN$112&amp;"$"&amp;$B462)&gt;0),0,TRUE,1)</f>
        <v>0</v>
      </c>
      <c r="BO462" s="80" cm="1">
        <f t="array" aca="1" ref="BO462" ca="1">_xlfn.IFS(BO464=1,0,BO463=1,0,AND(INDIRECT("ｄａｔａ!$"&amp;BO$112&amp;"$"&amp;$B462)&lt;=2,INDIRECT("ｄａｔａ!$"&amp;BO$112&amp;"$"&amp;$B462)&gt;0),0,TRUE,1)</f>
        <v>0</v>
      </c>
      <c r="BP462" s="80" cm="1">
        <f t="array" aca="1" ref="BP462" ca="1">_xlfn.IFS(BP464=1,0,BP463=1,0,AND(INDIRECT("ｄａｔａ!$"&amp;BP$112&amp;"$"&amp;$B462)&lt;=2,INDIRECT("ｄａｔａ!$"&amp;BP$112&amp;"$"&amp;$B462)&gt;0),0,TRUE,1)</f>
        <v>0</v>
      </c>
    </row>
    <row r="463" spans="1:68" x14ac:dyDescent="0.2">
      <c r="B463" s="80">
        <f>VLOOKUP($A461,$A$11:$B$110,2,FALSE)</f>
        <v>94</v>
      </c>
      <c r="C463" s="80" t="s">
        <v>2425</v>
      </c>
      <c r="D463" s="80" cm="1">
        <f t="array" aca="1" ref="D463" ca="1">_xlfn.IFS(D464=1,0,TRIM(INDIRECT("ｄａｔａ!$"&amp;D$112&amp;"$"&amp;$B463))="",1,TRIM(INDIRECT("ｄａｔａ!$"&amp;D$112&amp;"$"&amp;$B463))&lt;&gt;"",0)</f>
        <v>0</v>
      </c>
      <c r="F463" s="80" cm="1">
        <f t="array" aca="1" ref="F463" ca="1">_xlfn.IFS(F464=1,0,TRIM(INDIRECT("ｄａｔａ!$"&amp;F$112&amp;"$"&amp;$B463))="",1,TRIM(INDIRECT("ｄａｔａ!$"&amp;F$112&amp;"$"&amp;$B463))&lt;&gt;"",0)</f>
        <v>1</v>
      </c>
      <c r="G463" s="80" cm="1">
        <f t="array" aca="1" ref="G463" ca="1">_xlfn.IFS(G464=1,0,TRIM(INDIRECT("ｄａｔａ!$"&amp;G$112&amp;"$"&amp;$B463))="",1,TRIM(INDIRECT("ｄａｔａ!$"&amp;G$112&amp;"$"&amp;$B463))&lt;&gt;"",0)</f>
        <v>1</v>
      </c>
      <c r="H463" s="80" cm="1">
        <f t="array" aca="1" ref="H463" ca="1">_xlfn.IFS(H464=1,0,TRIM(INDIRECT("ｄａｔａ!$"&amp;H$112&amp;"$"&amp;$B463))="",1,TRIM(INDIRECT("ｄａｔａ!$"&amp;H$112&amp;"$"&amp;$B463))&lt;&gt;"",0)</f>
        <v>1</v>
      </c>
      <c r="I463" s="80" cm="1">
        <f t="array" aca="1" ref="I463" ca="1">_xlfn.IFS(I464=1,0,TRIM(INDIRECT("ｄａｔａ!$"&amp;I$112&amp;"$"&amp;$B463))="",1,TRIM(INDIRECT("ｄａｔａ!$"&amp;I$112&amp;"$"&amp;$B463))&lt;&gt;"",0)</f>
        <v>1</v>
      </c>
      <c r="J463" s="80" cm="1">
        <f t="array" aca="1" ref="J463" ca="1">_xlfn.IFS(J464=1,0,TRIM(INDIRECT("ｄａｔａ!$"&amp;J$112&amp;"$"&amp;$B463))="",1,TRIM(INDIRECT("ｄａｔａ!$"&amp;J$112&amp;"$"&amp;$B463))&lt;&gt;"",0)</f>
        <v>1</v>
      </c>
      <c r="K463" s="80" cm="1">
        <f t="array" aca="1" ref="K463" ca="1">_xlfn.IFS(K464=1,0,TRIM(INDIRECT("ｄａｔａ!$"&amp;K$112&amp;"$"&amp;$B463))="",1,TRIM(INDIRECT("ｄａｔａ!$"&amp;K$112&amp;"$"&amp;$B463))&lt;&gt;"",0)</f>
        <v>1</v>
      </c>
      <c r="L463" s="80" cm="1">
        <f t="array" aca="1" ref="L463" ca="1">_xlfn.IFS(L464=1,0,TRIM(INDIRECT("ｄａｔａ!$"&amp;L$112&amp;"$"&amp;$B463))="",1,TRIM(INDIRECT("ｄａｔａ!$"&amp;L$112&amp;"$"&amp;$B463))&lt;&gt;"",0)</f>
        <v>1</v>
      </c>
      <c r="M463" s="80" cm="1">
        <f t="array" aca="1" ref="M463" ca="1">_xlfn.IFS(M464=1,0,TRIM(INDIRECT("ｄａｔａ!$"&amp;M$112&amp;"$"&amp;$B463))="",1,TRIM(INDIRECT("ｄａｔａ!$"&amp;M$112&amp;"$"&amp;$B463))&lt;&gt;"",0)</f>
        <v>1</v>
      </c>
      <c r="N463" s="80" cm="1">
        <f t="array" aca="1" ref="N463" ca="1">_xlfn.IFS(N464=1,0,TRIM(INDIRECT("ｄａｔａ!$"&amp;N$112&amp;"$"&amp;$B463))="",1,TRIM(INDIRECT("ｄａｔａ!$"&amp;N$112&amp;"$"&amp;$B463))&lt;&gt;"",0)</f>
        <v>1</v>
      </c>
      <c r="O463" s="80" cm="1">
        <f t="array" aca="1" ref="O463" ca="1">_xlfn.IFS(O464=1,0,TRIM(INDIRECT("ｄａｔａ!$"&amp;O$112&amp;"$"&amp;$B463))="",1,TRIM(INDIRECT("ｄａｔａ!$"&amp;O$112&amp;"$"&amp;$B463))&lt;&gt;"",0)</f>
        <v>1</v>
      </c>
      <c r="P463" s="80" cm="1">
        <f t="array" aca="1" ref="P463" ca="1">_xlfn.IFS(P464=1,0,TRIM(INDIRECT("ｄａｔａ!$"&amp;P$112&amp;"$"&amp;$B463))="",1,TRIM(INDIRECT("ｄａｔａ!$"&amp;P$112&amp;"$"&amp;$B463))&lt;&gt;"",0)</f>
        <v>1</v>
      </c>
      <c r="Q463" s="80" cm="1">
        <f t="array" aca="1" ref="Q463" ca="1">_xlfn.IFS(Q464=1,0,TRIM(INDIRECT("ｄａｔａ!$"&amp;Q$112&amp;"$"&amp;$B463))="",1,TRIM(INDIRECT("ｄａｔａ!$"&amp;Q$112&amp;"$"&amp;$B463))&lt;&gt;"",0)</f>
        <v>1</v>
      </c>
      <c r="R463" s="80" cm="1">
        <f t="array" aca="1" ref="R463" ca="1">_xlfn.IFS(R464=1,0,TRIM(INDIRECT("ｄａｔａ!$"&amp;R$112&amp;"$"&amp;$B463))="",1,TRIM(INDIRECT("ｄａｔａ!$"&amp;R$112&amp;"$"&amp;$B463))&lt;&gt;"",0)</f>
        <v>1</v>
      </c>
      <c r="S463" s="80" cm="1">
        <f t="array" aca="1" ref="S463" ca="1">_xlfn.IFS(S464=1,0,TRIM(INDIRECT("ｄａｔａ!$"&amp;S$112&amp;"$"&amp;$B463))="",1,TRIM(INDIRECT("ｄａｔａ!$"&amp;S$112&amp;"$"&amp;$B463))&lt;&gt;"",0)</f>
        <v>1</v>
      </c>
      <c r="T463" s="80" cm="1">
        <f t="array" aca="1" ref="T463" ca="1">_xlfn.IFS(T464=1,0,TRIM(INDIRECT("ｄａｔａ!$"&amp;T$112&amp;"$"&amp;$B463))="",1,TRIM(INDIRECT("ｄａｔａ!$"&amp;T$112&amp;"$"&amp;$B463))&lt;&gt;"",0)</f>
        <v>1</v>
      </c>
      <c r="U463" s="80" cm="1">
        <f t="array" aca="1" ref="U463" ca="1">_xlfn.IFS(U464=1,0,TRIM(INDIRECT("ｄａｔａ!$"&amp;U$112&amp;"$"&amp;$B463))="",1,TRIM(INDIRECT("ｄａｔａ!$"&amp;U$112&amp;"$"&amp;$B463))&lt;&gt;"",0)</f>
        <v>1</v>
      </c>
      <c r="V463" s="80" cm="1">
        <f t="array" aca="1" ref="V463" ca="1">_xlfn.IFS(V464=1,0,TRIM(INDIRECT("ｄａｔａ!$"&amp;V$112&amp;"$"&amp;$B463))="",1,TRIM(INDIRECT("ｄａｔａ!$"&amp;V$112&amp;"$"&amp;$B463))&lt;&gt;"",0)</f>
        <v>1</v>
      </c>
      <c r="W463" s="80" cm="1">
        <f t="array" aca="1" ref="W463" ca="1">_xlfn.IFS(W464=1,0,TRIM(INDIRECT("ｄａｔａ!$"&amp;W$112&amp;"$"&amp;$B463))="",1,TRIM(INDIRECT("ｄａｔａ!$"&amp;W$112&amp;"$"&amp;$B463))&lt;&gt;"",0)</f>
        <v>1</v>
      </c>
      <c r="X463" s="80">
        <f ca="1">IF(SUM($Y463:$AO463)=17,1,0)</f>
        <v>1</v>
      </c>
      <c r="Y463" s="80" cm="1">
        <f t="array" aca="1" ref="Y463" ca="1">_xlfn.IFS(Y464=1,0,TRIM(INDIRECT("ｄａｔａ!$"&amp;Y$112&amp;"$"&amp;$B463))="",1,TRIM(INDIRECT("ｄａｔａ!$"&amp;Y$112&amp;"$"&amp;$B463))&lt;&gt;"",0)</f>
        <v>1</v>
      </c>
      <c r="Z463" s="80" cm="1">
        <f t="array" aca="1" ref="Z463" ca="1">_xlfn.IFS(Z464=1,0,TRIM(INDIRECT("ｄａｔａ!$"&amp;Z$112&amp;"$"&amp;$B463))="",1,TRIM(INDIRECT("ｄａｔａ!$"&amp;Z$112&amp;"$"&amp;$B463))&lt;&gt;"",0)</f>
        <v>1</v>
      </c>
      <c r="AA463" s="80" cm="1">
        <f t="array" aca="1" ref="AA463" ca="1">_xlfn.IFS(AA464=1,0,TRIM(INDIRECT("ｄａｔａ!$"&amp;AA$112&amp;"$"&amp;$B463))="",1,TRIM(INDIRECT("ｄａｔａ!$"&amp;AA$112&amp;"$"&amp;$B463))&lt;&gt;"",0)</f>
        <v>1</v>
      </c>
      <c r="AB463" s="80" cm="1">
        <f t="array" aca="1" ref="AB463" ca="1">_xlfn.IFS(AB464=1,0,TRIM(INDIRECT("ｄａｔａ!$"&amp;AB$112&amp;"$"&amp;$B463))="",1,TRIM(INDIRECT("ｄａｔａ!$"&amp;AB$112&amp;"$"&amp;$B463))&lt;&gt;"",0)</f>
        <v>1</v>
      </c>
      <c r="AC463" s="80" cm="1">
        <f t="array" aca="1" ref="AC463" ca="1">_xlfn.IFS(AC464=1,0,TRIM(INDIRECT("ｄａｔａ!$"&amp;AC$112&amp;"$"&amp;$B463))="",1,TRIM(INDIRECT("ｄａｔａ!$"&amp;AC$112&amp;"$"&amp;$B463))&lt;&gt;"",0)</f>
        <v>1</v>
      </c>
      <c r="AD463" s="80" cm="1">
        <f t="array" aca="1" ref="AD463" ca="1">_xlfn.IFS(AD464=1,0,TRIM(INDIRECT("ｄａｔａ!$"&amp;AD$112&amp;"$"&amp;$B463))="",1,TRIM(INDIRECT("ｄａｔａ!$"&amp;AD$112&amp;"$"&amp;$B463))&lt;&gt;"",0)</f>
        <v>1</v>
      </c>
      <c r="AE463" s="80" cm="1">
        <f t="array" aca="1" ref="AE463" ca="1">_xlfn.IFS(AE464=1,0,TRIM(INDIRECT("ｄａｔａ!$"&amp;AE$112&amp;"$"&amp;$B463))="",1,TRIM(INDIRECT("ｄａｔａ!$"&amp;AE$112&amp;"$"&amp;$B463))&lt;&gt;"",0)</f>
        <v>1</v>
      </c>
      <c r="AF463" s="80" cm="1">
        <f t="array" aca="1" ref="AF463" ca="1">_xlfn.IFS(AF464=1,0,TRIM(INDIRECT("ｄａｔａ!$"&amp;AF$112&amp;"$"&amp;$B463))="",1,TRIM(INDIRECT("ｄａｔａ!$"&amp;AF$112&amp;"$"&amp;$B463))&lt;&gt;"",0)</f>
        <v>1</v>
      </c>
      <c r="AG463" s="80" cm="1">
        <f t="array" aca="1" ref="AG463" ca="1">_xlfn.IFS(AG464=1,0,TRIM(INDIRECT("ｄａｔａ!$"&amp;AG$112&amp;"$"&amp;$B463))="",1,TRIM(INDIRECT("ｄａｔａ!$"&amp;AG$112&amp;"$"&amp;$B463))&lt;&gt;"",0)</f>
        <v>1</v>
      </c>
      <c r="AH463" s="80" cm="1">
        <f t="array" aca="1" ref="AH463" ca="1">_xlfn.IFS(AH464=1,0,TRIM(INDIRECT("ｄａｔａ!$"&amp;AH$112&amp;"$"&amp;$B463))="",1,TRIM(INDIRECT("ｄａｔａ!$"&amp;AH$112&amp;"$"&amp;$B463))&lt;&gt;"",0)</f>
        <v>1</v>
      </c>
      <c r="AI463" s="80" cm="1">
        <f t="array" aca="1" ref="AI463" ca="1">_xlfn.IFS(AI464=1,0,TRIM(INDIRECT("ｄａｔａ!$"&amp;AI$112&amp;"$"&amp;$B463))="",1,TRIM(INDIRECT("ｄａｔａ!$"&amp;AI$112&amp;"$"&amp;$B463))&lt;&gt;"",0)</f>
        <v>1</v>
      </c>
      <c r="AJ463" s="80" cm="1">
        <f t="array" aca="1" ref="AJ463" ca="1">_xlfn.IFS(AJ464=1,0,TRIM(INDIRECT("ｄａｔａ!$"&amp;AJ$112&amp;"$"&amp;$B463))="",1,TRIM(INDIRECT("ｄａｔａ!$"&amp;AJ$112&amp;"$"&amp;$B463))&lt;&gt;"",0)</f>
        <v>1</v>
      </c>
      <c r="AK463" s="80" cm="1">
        <f t="array" aca="1" ref="AK463" ca="1">_xlfn.IFS(AK464=1,0,TRIM(INDIRECT("ｄａｔａ!$"&amp;AK$112&amp;"$"&amp;$B463))="",1,TRIM(INDIRECT("ｄａｔａ!$"&amp;AK$112&amp;"$"&amp;$B463))&lt;&gt;"",0)</f>
        <v>1</v>
      </c>
      <c r="AL463" s="80" cm="1">
        <f t="array" aca="1" ref="AL463" ca="1">_xlfn.IFS(AL464=1,0,TRIM(INDIRECT("ｄａｔａ!$"&amp;AL$112&amp;"$"&amp;$B463))="",1,TRIM(INDIRECT("ｄａｔａ!$"&amp;AL$112&amp;"$"&amp;$B463))&lt;&gt;"",0)</f>
        <v>1</v>
      </c>
      <c r="AM463" s="80" cm="1">
        <f t="array" aca="1" ref="AM463" ca="1">_xlfn.IFS(AM464=1,0,TRIM(INDIRECT("ｄａｔａ!$"&amp;AM$112&amp;"$"&amp;$B463))="",1,TRIM(INDIRECT("ｄａｔａ!$"&amp;AM$112&amp;"$"&amp;$B463))&lt;&gt;"",0)</f>
        <v>1</v>
      </c>
      <c r="AN463" s="80" cm="1">
        <f t="array" aca="1" ref="AN463" ca="1">_xlfn.IFS(AN464=1,0,TRIM(INDIRECT("ｄａｔａ!$"&amp;AN$112&amp;"$"&amp;$B463))="",1,TRIM(INDIRECT("ｄａｔａ!$"&amp;AN$112&amp;"$"&amp;$B463))&lt;&gt;"",0)</f>
        <v>1</v>
      </c>
      <c r="AO463" s="80" cm="1">
        <f t="array" aca="1" ref="AO463" ca="1">_xlfn.IFS(AO464=1,0,TRIM(INDIRECT("ｄａｔａ!$"&amp;AO$112&amp;"$"&amp;$B463))="",1,TRIM(INDIRECT("ｄａｔａ!$"&amp;AO$112&amp;"$"&amp;$B463))&lt;&gt;"",0)</f>
        <v>1</v>
      </c>
      <c r="AP463" s="80">
        <f ca="1">IF(SUM($AQ463:$AZ463)=10,1,0)</f>
        <v>1</v>
      </c>
      <c r="AQ463" s="80" cm="1">
        <f t="array" aca="1" ref="AQ463" ca="1">_xlfn.IFS(AQ464=1,0,TRIM(INDIRECT("ｄａｔａ!$"&amp;AQ$112&amp;"$"&amp;$B463))="",1,TRIM(INDIRECT("ｄａｔａ!$"&amp;AQ$112&amp;"$"&amp;$B463))&lt;&gt;"",0)</f>
        <v>1</v>
      </c>
      <c r="AR463" s="80" cm="1">
        <f t="array" aca="1" ref="AR463" ca="1">_xlfn.IFS(AR464=1,0,TRIM(INDIRECT("ｄａｔａ!$"&amp;AR$112&amp;"$"&amp;$B463))="",1,TRIM(INDIRECT("ｄａｔａ!$"&amp;AR$112&amp;"$"&amp;$B463))&lt;&gt;"",0)</f>
        <v>1</v>
      </c>
      <c r="AS463" s="80" cm="1">
        <f t="array" aca="1" ref="AS463" ca="1">_xlfn.IFS(AS464=1,0,TRIM(INDIRECT("ｄａｔａ!$"&amp;AS$112&amp;"$"&amp;$B463))="",1,TRIM(INDIRECT("ｄａｔａ!$"&amp;AS$112&amp;"$"&amp;$B463))&lt;&gt;"",0)</f>
        <v>1</v>
      </c>
      <c r="AT463" s="80" cm="1">
        <f t="array" aca="1" ref="AT463" ca="1">_xlfn.IFS(AT464=1,0,TRIM(INDIRECT("ｄａｔａ!$"&amp;AT$112&amp;"$"&amp;$B463))="",1,TRIM(INDIRECT("ｄａｔａ!$"&amp;AT$112&amp;"$"&amp;$B463))&lt;&gt;"",0)</f>
        <v>1</v>
      </c>
      <c r="AU463" s="80" cm="1">
        <f t="array" aca="1" ref="AU463" ca="1">_xlfn.IFS(AU464=1,0,TRIM(INDIRECT("ｄａｔａ!$"&amp;AU$112&amp;"$"&amp;$B463))="",1,TRIM(INDIRECT("ｄａｔａ!$"&amp;AU$112&amp;"$"&amp;$B463))&lt;&gt;"",0)</f>
        <v>1</v>
      </c>
      <c r="AV463" s="80" cm="1">
        <f t="array" aca="1" ref="AV463" ca="1">_xlfn.IFS(AV464=1,0,TRIM(INDIRECT("ｄａｔａ!$"&amp;AV$112&amp;"$"&amp;$B463))="",1,TRIM(INDIRECT("ｄａｔａ!$"&amp;AV$112&amp;"$"&amp;$B463))&lt;&gt;"",0)</f>
        <v>1</v>
      </c>
      <c r="AW463" s="80" cm="1">
        <f t="array" aca="1" ref="AW463" ca="1">_xlfn.IFS(AW464=1,0,TRIM(INDIRECT("ｄａｔａ!$"&amp;AW$112&amp;"$"&amp;$B463))="",1,TRIM(INDIRECT("ｄａｔａ!$"&amp;AW$112&amp;"$"&amp;$B463))&lt;&gt;"",0)</f>
        <v>1</v>
      </c>
      <c r="AX463" s="80" cm="1">
        <f t="array" aca="1" ref="AX463" ca="1">_xlfn.IFS(AX464=1,0,TRIM(INDIRECT("ｄａｔａ!$"&amp;AX$112&amp;"$"&amp;$B463))="",1,TRIM(INDIRECT("ｄａｔａ!$"&amp;AX$112&amp;"$"&amp;$B463))&lt;&gt;"",0)</f>
        <v>1</v>
      </c>
      <c r="AY463" s="80" cm="1">
        <f t="array" aca="1" ref="AY463" ca="1">_xlfn.IFS(AY464=1,0,TRIM(INDIRECT("ｄａｔａ!$"&amp;AY$112&amp;"$"&amp;$B463))="",1,TRIM(INDIRECT("ｄａｔａ!$"&amp;AY$112&amp;"$"&amp;$B463))&lt;&gt;"",0)</f>
        <v>1</v>
      </c>
      <c r="AZ463" s="80" cm="1">
        <f t="array" aca="1" ref="AZ463" ca="1">_xlfn.IFS(AZ464=1,0,TRIM(INDIRECT("ｄａｔａ!$"&amp;AZ$112&amp;"$"&amp;$B463))="",1,TRIM(INDIRECT("ｄａｔａ!$"&amp;AZ$112&amp;"$"&amp;$B463))&lt;&gt;"",0)</f>
        <v>1</v>
      </c>
      <c r="BA463" s="80">
        <f ca="1">IF(SUM($BB463:$BP463)=15,1,0)</f>
        <v>1</v>
      </c>
      <c r="BB463" s="80" cm="1">
        <f t="array" aca="1" ref="BB463" ca="1">_xlfn.IFS(BB464=1,0,TRIM(INDIRECT("ｄａｔａ!$"&amp;BB$112&amp;"$"&amp;$B463))="",1,TRIM(INDIRECT("ｄａｔａ!$"&amp;BB$112&amp;"$"&amp;$B463))&lt;&gt;"",0)</f>
        <v>1</v>
      </c>
      <c r="BC463" s="80" cm="1">
        <f t="array" aca="1" ref="BC463" ca="1">_xlfn.IFS(BC464=1,0,TRIM(INDIRECT("ｄａｔａ!$"&amp;BC$112&amp;"$"&amp;$B463))="",1,TRIM(INDIRECT("ｄａｔａ!$"&amp;BC$112&amp;"$"&amp;$B463))&lt;&gt;"",0)</f>
        <v>1</v>
      </c>
      <c r="BD463" s="80" cm="1">
        <f t="array" aca="1" ref="BD463" ca="1">_xlfn.IFS(BD464=1,0,TRIM(INDIRECT("ｄａｔａ!$"&amp;BD$112&amp;"$"&amp;$B463))="",1,TRIM(INDIRECT("ｄａｔａ!$"&amp;BD$112&amp;"$"&amp;$B463))&lt;&gt;"",0)</f>
        <v>1</v>
      </c>
      <c r="BE463" s="80" cm="1">
        <f t="array" aca="1" ref="BE463" ca="1">_xlfn.IFS(BE464=1,0,TRIM(INDIRECT("ｄａｔａ!$"&amp;BE$112&amp;"$"&amp;$B463))="",1,TRIM(INDIRECT("ｄａｔａ!$"&amp;BE$112&amp;"$"&amp;$B463))&lt;&gt;"",0)</f>
        <v>1</v>
      </c>
      <c r="BF463" s="80" cm="1">
        <f t="array" aca="1" ref="BF463" ca="1">_xlfn.IFS(BF464=1,0,TRIM(INDIRECT("ｄａｔａ!$"&amp;BF$112&amp;"$"&amp;$B463))="",1,TRIM(INDIRECT("ｄａｔａ!$"&amp;BF$112&amp;"$"&amp;$B463))&lt;&gt;"",0)</f>
        <v>1</v>
      </c>
      <c r="BG463" s="80" cm="1">
        <f t="array" aca="1" ref="BG463" ca="1">_xlfn.IFS(BG464=1,0,TRIM(INDIRECT("ｄａｔａ!$"&amp;BG$112&amp;"$"&amp;$B463))="",1,TRIM(INDIRECT("ｄａｔａ!$"&amp;BG$112&amp;"$"&amp;$B463))&lt;&gt;"",0)</f>
        <v>1</v>
      </c>
      <c r="BH463" s="80" cm="1">
        <f t="array" aca="1" ref="BH463" ca="1">_xlfn.IFS(BH464=1,0,TRIM(INDIRECT("ｄａｔａ!$"&amp;BH$112&amp;"$"&amp;$B463))="",1,TRIM(INDIRECT("ｄａｔａ!$"&amp;BH$112&amp;"$"&amp;$B463))&lt;&gt;"",0)</f>
        <v>1</v>
      </c>
      <c r="BI463" s="80" cm="1">
        <f t="array" aca="1" ref="BI463" ca="1">_xlfn.IFS(BI464=1,0,TRIM(INDIRECT("ｄａｔａ!$"&amp;BI$112&amp;"$"&amp;$B463))="",1,TRIM(INDIRECT("ｄａｔａ!$"&amp;BI$112&amp;"$"&amp;$B463))&lt;&gt;"",0)</f>
        <v>1</v>
      </c>
      <c r="BJ463" s="80" cm="1">
        <f t="array" aca="1" ref="BJ463" ca="1">_xlfn.IFS(BJ464=1,0,TRIM(INDIRECT("ｄａｔａ!$"&amp;BJ$112&amp;"$"&amp;$B463))="",1,TRIM(INDIRECT("ｄａｔａ!$"&amp;BJ$112&amp;"$"&amp;$B463))&lt;&gt;"",0)</f>
        <v>1</v>
      </c>
      <c r="BK463" s="80" cm="1">
        <f t="array" aca="1" ref="BK463" ca="1">_xlfn.IFS(BK464=1,0,TRIM(INDIRECT("ｄａｔａ!$"&amp;BK$112&amp;"$"&amp;$B463))="",1,TRIM(INDIRECT("ｄａｔａ!$"&amp;BK$112&amp;"$"&amp;$B463))&lt;&gt;"",0)</f>
        <v>1</v>
      </c>
      <c r="BL463" s="80" cm="1">
        <f t="array" aca="1" ref="BL463" ca="1">_xlfn.IFS(BL464=1,0,TRIM(INDIRECT("ｄａｔａ!$"&amp;BL$112&amp;"$"&amp;$B463))="",1,TRIM(INDIRECT("ｄａｔａ!$"&amp;BL$112&amp;"$"&amp;$B463))&lt;&gt;"",0)</f>
        <v>1</v>
      </c>
      <c r="BM463" s="80" cm="1">
        <f t="array" aca="1" ref="BM463" ca="1">_xlfn.IFS(BM464=1,0,TRIM(INDIRECT("ｄａｔａ!$"&amp;BM$112&amp;"$"&amp;$B463))="",1,TRIM(INDIRECT("ｄａｔａ!$"&amp;BM$112&amp;"$"&amp;$B463))&lt;&gt;"",0)</f>
        <v>1</v>
      </c>
      <c r="BN463" s="80" cm="1">
        <f t="array" aca="1" ref="BN463" ca="1">_xlfn.IFS(BN464=1,0,TRIM(INDIRECT("ｄａｔａ!$"&amp;BN$112&amp;"$"&amp;$B463))="",1,TRIM(INDIRECT("ｄａｔａ!$"&amp;BN$112&amp;"$"&amp;$B463))&lt;&gt;"",0)</f>
        <v>1</v>
      </c>
      <c r="BO463" s="80" cm="1">
        <f t="array" aca="1" ref="BO463" ca="1">_xlfn.IFS(BO464=1,0,TRIM(INDIRECT("ｄａｔａ!$"&amp;BO$112&amp;"$"&amp;$B463))="",1,TRIM(INDIRECT("ｄａｔａ!$"&amp;BO$112&amp;"$"&amp;$B463))&lt;&gt;"",0)</f>
        <v>1</v>
      </c>
      <c r="BP463" s="80" cm="1">
        <f t="array" aca="1" ref="BP463" ca="1">_xlfn.IFS(BP464=1,0,TRIM(INDIRECT("ｄａｔａ!$"&amp;BP$112&amp;"$"&amp;$B463))="",1,TRIM(INDIRECT("ｄａｔａ!$"&amp;BP$112&amp;"$"&amp;$B463))&lt;&gt;"",0)</f>
        <v>1</v>
      </c>
    </row>
    <row r="464" spans="1:68" x14ac:dyDescent="0.2">
      <c r="B464" s="80">
        <f>VLOOKUP($A461,$A$11:$B$110,2,FALSE)</f>
        <v>94</v>
      </c>
      <c r="C464" s="80" t="s">
        <v>2430</v>
      </c>
      <c r="D464" s="80" cm="1">
        <f t="array" aca="1" ref="D464" ca="1">IF(ISERROR(INDIRECT("ｄａｔａ!$"&amp;D$112&amp;"$"&amp;$B464)),1,0)</f>
        <v>0</v>
      </c>
      <c r="F464" s="80" cm="1">
        <f t="array" aca="1" ref="F464" ca="1">IF(ISERROR(INDIRECT("ｄａｔａ!$"&amp;F$112&amp;"$"&amp;$B464)),1,0)</f>
        <v>0</v>
      </c>
      <c r="G464" s="80" cm="1">
        <f t="array" aca="1" ref="G464" ca="1">IF(ISERROR(INDIRECT("ｄａｔａ!$"&amp;G$112&amp;"$"&amp;$B464)),1,0)</f>
        <v>0</v>
      </c>
      <c r="H464" s="80" cm="1">
        <f t="array" aca="1" ref="H464" ca="1">IF(ISERROR(INDIRECT("ｄａｔａ!$"&amp;H$112&amp;"$"&amp;$B464)),1,0)</f>
        <v>0</v>
      </c>
      <c r="I464" s="80" cm="1">
        <f t="array" aca="1" ref="I464" ca="1">IF(ISERROR(INDIRECT("ｄａｔａ!$"&amp;I$112&amp;"$"&amp;$B464)),1,0)</f>
        <v>0</v>
      </c>
      <c r="J464" s="80" cm="1">
        <f t="array" aca="1" ref="J464" ca="1">IF(ISERROR(INDIRECT("ｄａｔａ!$"&amp;J$112&amp;"$"&amp;$B464)),1,0)</f>
        <v>0</v>
      </c>
      <c r="K464" s="80" cm="1">
        <f t="array" aca="1" ref="K464" ca="1">IF(ISERROR(INDIRECT("ｄａｔａ!$"&amp;K$112&amp;"$"&amp;$B464)),1,0)</f>
        <v>0</v>
      </c>
      <c r="L464" s="80" cm="1">
        <f t="array" aca="1" ref="L464" ca="1">IF(ISERROR(INDIRECT("ｄａｔａ!$"&amp;L$112&amp;"$"&amp;$B464)),1,0)</f>
        <v>0</v>
      </c>
      <c r="M464" s="80" cm="1">
        <f t="array" aca="1" ref="M464" ca="1">IF(ISERROR(INDIRECT("ｄａｔａ!$"&amp;M$112&amp;"$"&amp;$B464)),1,0)</f>
        <v>0</v>
      </c>
      <c r="N464" s="80" cm="1">
        <f t="array" aca="1" ref="N464" ca="1">IF(ISERROR(INDIRECT("ｄａｔａ!$"&amp;N$112&amp;"$"&amp;$B464)),1,0)</f>
        <v>0</v>
      </c>
      <c r="O464" s="80" cm="1">
        <f t="array" aca="1" ref="O464" ca="1">IF(ISERROR(INDIRECT("ｄａｔａ!$"&amp;O$112&amp;"$"&amp;$B464)),1,0)</f>
        <v>0</v>
      </c>
      <c r="P464" s="80" cm="1">
        <f t="array" aca="1" ref="P464" ca="1">IF(ISERROR(INDIRECT("ｄａｔａ!$"&amp;P$112&amp;"$"&amp;$B464)),1,0)</f>
        <v>0</v>
      </c>
      <c r="Q464" s="80" cm="1">
        <f t="array" aca="1" ref="Q464" ca="1">IF(ISERROR(INDIRECT("ｄａｔａ!$"&amp;Q$112&amp;"$"&amp;$B464)),1,0)</f>
        <v>0</v>
      </c>
      <c r="R464" s="80" cm="1">
        <f t="array" aca="1" ref="R464" ca="1">IF(ISERROR(INDIRECT("ｄａｔａ!$"&amp;R$112&amp;"$"&amp;$B464)),1,0)</f>
        <v>0</v>
      </c>
      <c r="S464" s="80" cm="1">
        <f t="array" aca="1" ref="S464" ca="1">IF(ISERROR(INDIRECT("ｄａｔａ!$"&amp;S$112&amp;"$"&amp;$B464)),1,0)</f>
        <v>0</v>
      </c>
      <c r="T464" s="80" cm="1">
        <f t="array" aca="1" ref="T464" ca="1">IF(ISERROR(INDIRECT("ｄａｔａ!$"&amp;T$112&amp;"$"&amp;$B464)),1,0)</f>
        <v>0</v>
      </c>
      <c r="U464" s="80" cm="1">
        <f t="array" aca="1" ref="U464" ca="1">IF(ISERROR(INDIRECT("ｄａｔａ!$"&amp;U$112&amp;"$"&amp;$B464)),1,0)</f>
        <v>0</v>
      </c>
      <c r="V464" s="80" cm="1">
        <f t="array" aca="1" ref="V464" ca="1">IF(ISERROR(INDIRECT("ｄａｔａ!$"&amp;V$112&amp;"$"&amp;$B464)),1,0)</f>
        <v>0</v>
      </c>
      <c r="W464" s="80" cm="1">
        <f t="array" aca="1" ref="W464" ca="1">IF(ISERROR(INDIRECT("ｄａｔａ!$"&amp;W$112&amp;"$"&amp;$B464)),1,0)</f>
        <v>0</v>
      </c>
      <c r="X464" s="80">
        <f ca="1">IF(SUM($Y462:$AO462,$Y464:$AO464)&gt;0,1,0)</f>
        <v>0</v>
      </c>
      <c r="Y464" s="80" cm="1">
        <f t="array" aca="1" ref="Y464" ca="1">IF(ISERROR(INDIRECT("ｄａｔａ!$"&amp;Y$112&amp;"$"&amp;$B464)),1,0)</f>
        <v>0</v>
      </c>
      <c r="Z464" s="80" cm="1">
        <f t="array" aca="1" ref="Z464" ca="1">IF(ISERROR(INDIRECT("ｄａｔａ!$"&amp;Z$112&amp;"$"&amp;$B464)),1,0)</f>
        <v>0</v>
      </c>
      <c r="AA464" s="80" cm="1">
        <f t="array" aca="1" ref="AA464" ca="1">IF(ISERROR(INDIRECT("ｄａｔａ!$"&amp;AA$112&amp;"$"&amp;$B464)),1,0)</f>
        <v>0</v>
      </c>
      <c r="AB464" s="80" cm="1">
        <f t="array" aca="1" ref="AB464" ca="1">IF(ISERROR(INDIRECT("ｄａｔａ!$"&amp;AB$112&amp;"$"&amp;$B464)),1,0)</f>
        <v>0</v>
      </c>
      <c r="AC464" s="80" cm="1">
        <f t="array" aca="1" ref="AC464" ca="1">IF(ISERROR(INDIRECT("ｄａｔａ!$"&amp;AC$112&amp;"$"&amp;$B464)),1,0)</f>
        <v>0</v>
      </c>
      <c r="AD464" s="80" cm="1">
        <f t="array" aca="1" ref="AD464" ca="1">IF(ISERROR(INDIRECT("ｄａｔａ!$"&amp;AD$112&amp;"$"&amp;$B464)),1,0)</f>
        <v>0</v>
      </c>
      <c r="AE464" s="80" cm="1">
        <f t="array" aca="1" ref="AE464" ca="1">IF(ISERROR(INDIRECT("ｄａｔａ!$"&amp;AE$112&amp;"$"&amp;$B464)),1,0)</f>
        <v>0</v>
      </c>
      <c r="AF464" s="80" cm="1">
        <f t="array" aca="1" ref="AF464" ca="1">IF(ISERROR(INDIRECT("ｄａｔａ!$"&amp;AF$112&amp;"$"&amp;$B464)),1,0)</f>
        <v>0</v>
      </c>
      <c r="AG464" s="80" cm="1">
        <f t="array" aca="1" ref="AG464" ca="1">IF(ISERROR(INDIRECT("ｄａｔａ!$"&amp;AG$112&amp;"$"&amp;$B464)),1,0)</f>
        <v>0</v>
      </c>
      <c r="AH464" s="80" cm="1">
        <f t="array" aca="1" ref="AH464" ca="1">IF(ISERROR(INDIRECT("ｄａｔａ!$"&amp;AH$112&amp;"$"&amp;$B464)),1,0)</f>
        <v>0</v>
      </c>
      <c r="AI464" s="80" cm="1">
        <f t="array" aca="1" ref="AI464" ca="1">IF(ISERROR(INDIRECT("ｄａｔａ!$"&amp;AI$112&amp;"$"&amp;$B464)),1,0)</f>
        <v>0</v>
      </c>
      <c r="AJ464" s="80" cm="1">
        <f t="array" aca="1" ref="AJ464" ca="1">IF(ISERROR(INDIRECT("ｄａｔａ!$"&amp;AJ$112&amp;"$"&amp;$B464)),1,0)</f>
        <v>0</v>
      </c>
      <c r="AK464" s="80" cm="1">
        <f t="array" aca="1" ref="AK464" ca="1">IF(ISERROR(INDIRECT("ｄａｔａ!$"&amp;AK$112&amp;"$"&amp;$B464)),1,0)</f>
        <v>0</v>
      </c>
      <c r="AL464" s="80" cm="1">
        <f t="array" aca="1" ref="AL464" ca="1">IF(ISERROR(INDIRECT("ｄａｔａ!$"&amp;AL$112&amp;"$"&amp;$B464)),1,0)</f>
        <v>0</v>
      </c>
      <c r="AM464" s="80" cm="1">
        <f t="array" aca="1" ref="AM464" ca="1">IF(ISERROR(INDIRECT("ｄａｔａ!$"&amp;AM$112&amp;"$"&amp;$B464)),1,0)</f>
        <v>0</v>
      </c>
      <c r="AN464" s="80" cm="1">
        <f t="array" aca="1" ref="AN464" ca="1">IF(ISERROR(INDIRECT("ｄａｔａ!$"&amp;AN$112&amp;"$"&amp;$B464)),1,0)</f>
        <v>0</v>
      </c>
      <c r="AO464" s="80" cm="1">
        <f t="array" aca="1" ref="AO464" ca="1">IF(ISERROR(INDIRECT("ｄａｔａ!$"&amp;AO$112&amp;"$"&amp;$B464)),1,0)</f>
        <v>0</v>
      </c>
      <c r="AP464" s="80">
        <f ca="1">IF(SUM($AQ462:$AZ462,$AQ464:$AZ464)&gt;0,1,0)</f>
        <v>0</v>
      </c>
      <c r="AQ464" s="80" cm="1">
        <f t="array" aca="1" ref="AQ464" ca="1">IF(ISERROR(INDIRECT("ｄａｔａ!$"&amp;AQ$112&amp;"$"&amp;$B464)),1,0)</f>
        <v>0</v>
      </c>
      <c r="AR464" s="80" cm="1">
        <f t="array" aca="1" ref="AR464" ca="1">IF(ISERROR(INDIRECT("ｄａｔａ!$"&amp;AR$112&amp;"$"&amp;$B464)),1,0)</f>
        <v>0</v>
      </c>
      <c r="AS464" s="80" cm="1">
        <f t="array" aca="1" ref="AS464" ca="1">IF(ISERROR(INDIRECT("ｄａｔａ!$"&amp;AS$112&amp;"$"&amp;$B464)),1,0)</f>
        <v>0</v>
      </c>
      <c r="AT464" s="80" cm="1">
        <f t="array" aca="1" ref="AT464" ca="1">IF(ISERROR(INDIRECT("ｄａｔａ!$"&amp;AT$112&amp;"$"&amp;$B464)),1,0)</f>
        <v>0</v>
      </c>
      <c r="AU464" s="80" cm="1">
        <f t="array" aca="1" ref="AU464" ca="1">IF(ISERROR(INDIRECT("ｄａｔａ!$"&amp;AU$112&amp;"$"&amp;$B464)),1,0)</f>
        <v>0</v>
      </c>
      <c r="AV464" s="80" cm="1">
        <f t="array" aca="1" ref="AV464" ca="1">IF(ISERROR(INDIRECT("ｄａｔａ!$"&amp;AV$112&amp;"$"&amp;$B464)),1,0)</f>
        <v>0</v>
      </c>
      <c r="AW464" s="80" cm="1">
        <f t="array" aca="1" ref="AW464" ca="1">IF(ISERROR(INDIRECT("ｄａｔａ!$"&amp;AW$112&amp;"$"&amp;$B464)),1,0)</f>
        <v>0</v>
      </c>
      <c r="AX464" s="80" cm="1">
        <f t="array" aca="1" ref="AX464" ca="1">IF(ISERROR(INDIRECT("ｄａｔａ!$"&amp;AX$112&amp;"$"&amp;$B464)),1,0)</f>
        <v>0</v>
      </c>
      <c r="AY464" s="80" cm="1">
        <f t="array" aca="1" ref="AY464" ca="1">IF(ISERROR(INDIRECT("ｄａｔａ!$"&amp;AY$112&amp;"$"&amp;$B464)),1,0)</f>
        <v>0</v>
      </c>
      <c r="AZ464" s="80" cm="1">
        <f t="array" aca="1" ref="AZ464" ca="1">IF(ISERROR(INDIRECT("ｄａｔａ!$"&amp;AZ$112&amp;"$"&amp;$B464)),1,0)</f>
        <v>0</v>
      </c>
      <c r="BA464" s="80">
        <f ca="1">IF(SUM($BB462:$BP462,$BB464:$BP464)&gt;0,1,0)</f>
        <v>0</v>
      </c>
      <c r="BB464" s="80" cm="1">
        <f t="array" aca="1" ref="BB464" ca="1">IF(ISERROR(INDIRECT("ｄａｔａ!$"&amp;BB$112&amp;"$"&amp;$B464)),1,0)</f>
        <v>0</v>
      </c>
      <c r="BC464" s="80" cm="1">
        <f t="array" aca="1" ref="BC464" ca="1">IF(ISERROR(INDIRECT("ｄａｔａ!$"&amp;BC$112&amp;"$"&amp;$B464)),1,0)</f>
        <v>0</v>
      </c>
      <c r="BD464" s="80" cm="1">
        <f t="array" aca="1" ref="BD464" ca="1">IF(ISERROR(INDIRECT("ｄａｔａ!$"&amp;BD$112&amp;"$"&amp;$B464)),1,0)</f>
        <v>0</v>
      </c>
      <c r="BE464" s="80" cm="1">
        <f t="array" aca="1" ref="BE464" ca="1">IF(ISERROR(INDIRECT("ｄａｔａ!$"&amp;BE$112&amp;"$"&amp;$B464)),1,0)</f>
        <v>0</v>
      </c>
      <c r="BF464" s="80" cm="1">
        <f t="array" aca="1" ref="BF464" ca="1">IF(ISERROR(INDIRECT("ｄａｔａ!$"&amp;BF$112&amp;"$"&amp;$B464)),1,0)</f>
        <v>0</v>
      </c>
      <c r="BG464" s="80" cm="1">
        <f t="array" aca="1" ref="BG464" ca="1">IF(ISERROR(INDIRECT("ｄａｔａ!$"&amp;BG$112&amp;"$"&amp;$B464)),1,0)</f>
        <v>0</v>
      </c>
      <c r="BH464" s="80" cm="1">
        <f t="array" aca="1" ref="BH464" ca="1">IF(ISERROR(INDIRECT("ｄａｔａ!$"&amp;BH$112&amp;"$"&amp;$B464)),1,0)</f>
        <v>0</v>
      </c>
      <c r="BI464" s="80" cm="1">
        <f t="array" aca="1" ref="BI464" ca="1">IF(ISERROR(INDIRECT("ｄａｔａ!$"&amp;BI$112&amp;"$"&amp;$B464)),1,0)</f>
        <v>0</v>
      </c>
      <c r="BJ464" s="80" cm="1">
        <f t="array" aca="1" ref="BJ464" ca="1">IF(ISERROR(INDIRECT("ｄａｔａ!$"&amp;BJ$112&amp;"$"&amp;$B464)),1,0)</f>
        <v>0</v>
      </c>
      <c r="BK464" s="80" cm="1">
        <f t="array" aca="1" ref="BK464" ca="1">IF(ISERROR(INDIRECT("ｄａｔａ!$"&amp;BK$112&amp;"$"&amp;$B464)),1,0)</f>
        <v>0</v>
      </c>
      <c r="BL464" s="80" cm="1">
        <f t="array" aca="1" ref="BL464" ca="1">IF(ISERROR(INDIRECT("ｄａｔａ!$"&amp;BL$112&amp;"$"&amp;$B464)),1,0)</f>
        <v>0</v>
      </c>
      <c r="BM464" s="80" cm="1">
        <f t="array" aca="1" ref="BM464" ca="1">IF(ISERROR(INDIRECT("ｄａｔａ!$"&amp;BM$112&amp;"$"&amp;$B464)),1,0)</f>
        <v>0</v>
      </c>
      <c r="BN464" s="80" cm="1">
        <f t="array" aca="1" ref="BN464" ca="1">IF(ISERROR(INDIRECT("ｄａｔａ!$"&amp;BN$112&amp;"$"&amp;$B464)),1,0)</f>
        <v>0</v>
      </c>
      <c r="BO464" s="80" cm="1">
        <f t="array" aca="1" ref="BO464" ca="1">IF(ISERROR(INDIRECT("ｄａｔａ!$"&amp;BO$112&amp;"$"&amp;$B464)),1,0)</f>
        <v>0</v>
      </c>
      <c r="BP464" s="80" cm="1">
        <f t="array" aca="1" ref="BP464" ca="1">IF(ISERROR(INDIRECT("ｄａｔａ!$"&amp;BP$112&amp;"$"&amp;$B464)),1,0)</f>
        <v>0</v>
      </c>
    </row>
    <row r="465" spans="1:68" x14ac:dyDescent="0.2">
      <c r="A465" s="80" t="s">
        <v>2406</v>
      </c>
      <c r="B465" s="80">
        <f>VLOOKUP($A465,$A$11:$B$110,2,FALSE)</f>
        <v>95</v>
      </c>
      <c r="C465" s="80" t="s">
        <v>2435</v>
      </c>
      <c r="D465" s="80" cm="1">
        <f t="array" aca="1" ref="D465" ca="1">_xlfn.IFS(D466=1,0,D467=1,0,AND(INDIRECT("ｄａｔａ!$"&amp;D$112&amp;"$"&amp;$B465)&lt;=INDIRECT("kikan!$Q$11"),INDIRECT("ｄａｔａ!$"&amp;D$112&amp;"$"&amp;$B465)&gt;=INDIRECT("kikan!$K$11")),0,TRUE,1)</f>
        <v>0</v>
      </c>
      <c r="F465" s="80">
        <v>0</v>
      </c>
      <c r="G465" s="80">
        <v>0</v>
      </c>
      <c r="H465" s="80">
        <v>0</v>
      </c>
      <c r="I465" s="80" cm="1">
        <f t="array" aca="1" ref="I465" ca="1">_xlfn.IFS(I466=1,0,I467=1,0,INDIRECT("ｄａｔａ!$"&amp;I$112&amp;"$"&amp;$B465)&gt;=INDIRECT("kikan!$I$11"),0,TRUE,1)</f>
        <v>0</v>
      </c>
      <c r="J465" s="80" cm="1">
        <f t="array" aca="1" ref="J465" ca="1">_xlfn.IFS(D468=1,0,I465=1,0,J466=1,0,I467=1,0,J467=1,0,INDIRECT("ｄａｔａ!$"&amp;I$112&amp;"$"&amp;$B465)&gt;INDIRECT("kikan!$I$11"),0,INDIRECT("ｄａｔａ!$"&amp;J$112&amp;"$"&amp;$B465)&gt;=INDIRECT("ｄａｔａ!$"&amp;D$112&amp;"$"&amp;$B465),0,TRUE,1)</f>
        <v>0</v>
      </c>
      <c r="K465" s="80" cm="1">
        <f t="array" aca="1" ref="K465" ca="1">_xlfn.IFS(K466=1,0,K467=1,0,AND(INDIRECT("ｄａｔａ!$"&amp;K$112&amp;"$"&amp;$B466)&gt;0,INDIRECT("ｄａｔａ!$"&amp;K$112&amp;"$"&amp;$B466)&lt;10000),0,TRUE,1)</f>
        <v>0</v>
      </c>
      <c r="L465" s="80" cm="1">
        <f t="array" aca="1" ref="L465" ca="1">_xlfn.IFS(L466=1,0,L467=1,0,INDIRECT("ｄａｔａ!$"&amp;L$112&amp;"$"&amp;$B465)&lt;20000,1,TRUE,0)</f>
        <v>0</v>
      </c>
      <c r="M465" s="80">
        <v>0</v>
      </c>
      <c r="N465" s="80">
        <v>0</v>
      </c>
      <c r="O465" s="80" cm="1">
        <f t="array" aca="1" ref="O465" ca="1">_xlfn.IFS(O468=1,0,INDIRECT("ｄａｔａ!$"&amp;O$112&amp;"$"&amp;$B466)=4,1,TRUE,0)</f>
        <v>0</v>
      </c>
      <c r="P465" s="80" cm="1">
        <f t="array" aca="1" ref="P465" ca="1">_xlfn.IFS(P468=1,0,AND(INDIRECT("ｄａｔａ!$"&amp;P$112&amp;"$"&amp;$B466)&lt;=3,INDIRECT("ｄａｔａ!$"&amp;P$112&amp;"$"&amp;$B466)&gt;0),1,TRUE,0)</f>
        <v>0</v>
      </c>
      <c r="Q465" s="80" cm="1">
        <f t="array" aca="1" ref="Q465" ca="1">_xlfn.IFS(Q468=1,0,INDIRECT("ｄａｔａ!$"&amp;Q$112&amp;"$"&amp;$B465)=1,1,TRUE,0)</f>
        <v>0</v>
      </c>
      <c r="R465" s="80">
        <v>0</v>
      </c>
      <c r="S465" s="80">
        <v>0</v>
      </c>
      <c r="T465" s="80">
        <v>0</v>
      </c>
      <c r="U465" s="80">
        <v>0</v>
      </c>
      <c r="V465" s="80">
        <v>0</v>
      </c>
      <c r="W465" s="80">
        <v>0</v>
      </c>
      <c r="X465" s="80">
        <f ca="1">IF(AND(SUM($Y465:$AO465)=0,17-SUM($Y467:$AO467)&gt;1),1,0)</f>
        <v>0</v>
      </c>
      <c r="Y465" s="80" cm="1">
        <f t="array" aca="1" ref="Y465" ca="1">_xlfn.IFS(Y468=1,0,INDIRECT("ｄａｔａ!$"&amp;Y$112&amp;"$"&amp;$B465)=2,1,TRUE,0)</f>
        <v>0</v>
      </c>
      <c r="Z465" s="80" cm="1">
        <f t="array" aca="1" ref="Z465" ca="1">_xlfn.IFS(Z468=1,0,INDIRECT("ｄａｔａ!$"&amp;Z$112&amp;"$"&amp;$B465)=2,1,TRUE,0)</f>
        <v>0</v>
      </c>
      <c r="AA465" s="80" cm="1">
        <f t="array" aca="1" ref="AA465" ca="1">_xlfn.IFS(AA468=1,0,INDIRECT("ｄａｔａ!$"&amp;AA$112&amp;"$"&amp;$B465)=2,1,TRUE,0)</f>
        <v>0</v>
      </c>
      <c r="AB465" s="80" cm="1">
        <f t="array" aca="1" ref="AB465" ca="1">_xlfn.IFS(AB468=1,0,INDIRECT("ｄａｔａ!$"&amp;AB$112&amp;"$"&amp;$B465)=2,1,TRUE,0)</f>
        <v>0</v>
      </c>
      <c r="AC465" s="80" cm="1">
        <f t="array" aca="1" ref="AC465" ca="1">_xlfn.IFS(AC468=1,0,INDIRECT("ｄａｔａ!$"&amp;AC$112&amp;"$"&amp;$B465)=2,1,TRUE,0)</f>
        <v>0</v>
      </c>
      <c r="AD465" s="80" cm="1">
        <f t="array" aca="1" ref="AD465" ca="1">_xlfn.IFS(AD468=1,0,INDIRECT("ｄａｔａ!$"&amp;AD$112&amp;"$"&amp;$B465)=2,1,TRUE,0)</f>
        <v>0</v>
      </c>
      <c r="AE465" s="80" cm="1">
        <f t="array" aca="1" ref="AE465" ca="1">_xlfn.IFS(AE468=1,0,INDIRECT("ｄａｔａ!$"&amp;AE$112&amp;"$"&amp;$B465)=2,1,TRUE,0)</f>
        <v>0</v>
      </c>
      <c r="AF465" s="80" cm="1">
        <f t="array" aca="1" ref="AF465" ca="1">_xlfn.IFS(AF468=1,0,INDIRECT("ｄａｔａ!$"&amp;AF$112&amp;"$"&amp;$B465)=2,1,TRUE,0)</f>
        <v>0</v>
      </c>
      <c r="AG465" s="80" cm="1">
        <f t="array" aca="1" ref="AG465" ca="1">_xlfn.IFS(AG468=1,0,INDIRECT("ｄａｔａ!$"&amp;AG$112&amp;"$"&amp;$B465)=2,1,TRUE,0)</f>
        <v>0</v>
      </c>
      <c r="AH465" s="80" cm="1">
        <f t="array" aca="1" ref="AH465" ca="1">_xlfn.IFS(AH468=1,0,INDIRECT("ｄａｔａ!$"&amp;AH$112&amp;"$"&amp;$B465)=2,1,TRUE,0)</f>
        <v>0</v>
      </c>
      <c r="AI465" s="80" cm="1">
        <f t="array" aca="1" ref="AI465" ca="1">_xlfn.IFS(AI468=1,0,INDIRECT("ｄａｔａ!$"&amp;AI$112&amp;"$"&amp;$B465)=2,1,TRUE,0)</f>
        <v>0</v>
      </c>
      <c r="AJ465" s="80" cm="1">
        <f t="array" aca="1" ref="AJ465" ca="1">_xlfn.IFS(AJ468=1,0,INDIRECT("ｄａｔａ!$"&amp;AJ$112&amp;"$"&amp;$B465)=2,1,TRUE,0)</f>
        <v>0</v>
      </c>
      <c r="AK465" s="80" cm="1">
        <f t="array" aca="1" ref="AK465" ca="1">_xlfn.IFS(AK468=1,0,INDIRECT("ｄａｔａ!$"&amp;AK$112&amp;"$"&amp;$B465)=2,1,TRUE,0)</f>
        <v>0</v>
      </c>
      <c r="AL465" s="80" cm="1">
        <f t="array" aca="1" ref="AL465" ca="1">_xlfn.IFS(AL468=1,0,INDIRECT("ｄａｔａ!$"&amp;AL$112&amp;"$"&amp;$B465)=2,1,TRUE,0)</f>
        <v>0</v>
      </c>
      <c r="AM465" s="80" cm="1">
        <f t="array" aca="1" ref="AM465" ca="1">_xlfn.IFS(AM468=1,0,INDIRECT("ｄａｔａ!$"&amp;AM$112&amp;"$"&amp;$B465)=2,1,TRUE,0)</f>
        <v>0</v>
      </c>
      <c r="AN465" s="80" cm="1">
        <f t="array" aca="1" ref="AN465" ca="1">_xlfn.IFS(AN468=1,0,INDIRECT("ｄａｔａ!$"&amp;AN$112&amp;"$"&amp;$B465)=2,1,TRUE,0)</f>
        <v>0</v>
      </c>
      <c r="AO465" s="80" cm="1">
        <f t="array" aca="1" ref="AO465" ca="1">_xlfn.IFS(AO468=1,0,INDIRECT("ｄａｔａ!$"&amp;AO$112&amp;"$"&amp;$B465)=2,1,TRUE,0)</f>
        <v>0</v>
      </c>
      <c r="AP465" s="80">
        <f ca="1">IF(AND(SUM($AQ465:$AZ465)=0,10-SUM($AQ467:$AZ467)&gt;1),1,0)</f>
        <v>0</v>
      </c>
      <c r="AQ465" s="80" cm="1">
        <f t="array" aca="1" ref="AQ465" ca="1">_xlfn.IFS(AQ468=1,0,INDIRECT("ｄａｔａ!$"&amp;AQ$112&amp;"$"&amp;$B465)=2,1,TRUE,0)</f>
        <v>0</v>
      </c>
      <c r="AR465" s="80" cm="1">
        <f t="array" aca="1" ref="AR465" ca="1">_xlfn.IFS(AR468=1,0,INDIRECT("ｄａｔａ!$"&amp;AR$112&amp;"$"&amp;$B465)=2,1,TRUE,0)</f>
        <v>0</v>
      </c>
      <c r="AS465" s="80" cm="1">
        <f t="array" aca="1" ref="AS465" ca="1">_xlfn.IFS(AS468=1,0,INDIRECT("ｄａｔａ!$"&amp;AS$112&amp;"$"&amp;$B465)=2,1,TRUE,0)</f>
        <v>0</v>
      </c>
      <c r="AT465" s="80" cm="1">
        <f t="array" aca="1" ref="AT465" ca="1">_xlfn.IFS(AT468=1,0,INDIRECT("ｄａｔａ!$"&amp;AT$112&amp;"$"&amp;$B465)=2,1,TRUE,0)</f>
        <v>0</v>
      </c>
      <c r="AU465" s="80" cm="1">
        <f t="array" aca="1" ref="AU465" ca="1">_xlfn.IFS(AU468=1,0,INDIRECT("ｄａｔａ!$"&amp;AU$112&amp;"$"&amp;$B465)=2,1,TRUE,0)</f>
        <v>0</v>
      </c>
      <c r="AV465" s="80" cm="1">
        <f t="array" aca="1" ref="AV465" ca="1">_xlfn.IFS(AV468=1,0,INDIRECT("ｄａｔａ!$"&amp;AV$112&amp;"$"&amp;$B465)=2,1,TRUE,0)</f>
        <v>0</v>
      </c>
      <c r="AW465" s="80" cm="1">
        <f t="array" aca="1" ref="AW465" ca="1">_xlfn.IFS(AW468=1,0,INDIRECT("ｄａｔａ!$"&amp;AW$112&amp;"$"&amp;$B465)=2,1,TRUE,0)</f>
        <v>0</v>
      </c>
      <c r="AX465" s="80" cm="1">
        <f t="array" aca="1" ref="AX465" ca="1">_xlfn.IFS(AX468=1,0,INDIRECT("ｄａｔａ!$"&amp;AX$112&amp;"$"&amp;$B465)=2,1,TRUE,0)</f>
        <v>0</v>
      </c>
      <c r="AY465" s="80" cm="1">
        <f t="array" aca="1" ref="AY465" ca="1">_xlfn.IFS(AY468=1,0,INDIRECT("ｄａｔａ!$"&amp;AY$112&amp;"$"&amp;$B465)=2,1,TRUE,0)</f>
        <v>0</v>
      </c>
      <c r="AZ465" s="80" cm="1">
        <f t="array" aca="1" ref="AZ465" ca="1">_xlfn.IFS(AZ468=1,0,INDIRECT("ｄａｔａ!$"&amp;AZ$112&amp;"$"&amp;$B465)=2,1,TRUE,0)</f>
        <v>0</v>
      </c>
      <c r="BA465" s="80">
        <f ca="1">IF(AND(SUM($BB465:$BP465)=0,15-SUM($BB467:$BP467)&gt;1),1,0)</f>
        <v>0</v>
      </c>
      <c r="BB465" s="80" cm="1">
        <f t="array" aca="1" ref="BB465" ca="1">_xlfn.IFS(BB468=1,0,INDIRECT("ｄａｔａ!$"&amp;BB$112&amp;"$"&amp;$B465)=2,1,TRUE,0)</f>
        <v>0</v>
      </c>
      <c r="BC465" s="80" cm="1">
        <f t="array" aca="1" ref="BC465" ca="1">_xlfn.IFS(BC468=1,0,INDIRECT("ｄａｔａ!$"&amp;BC$112&amp;"$"&amp;$B465)=2,1,TRUE,0)</f>
        <v>0</v>
      </c>
      <c r="BD465" s="80" cm="1">
        <f t="array" aca="1" ref="BD465" ca="1">_xlfn.IFS(BD468=1,0,INDIRECT("ｄａｔａ!$"&amp;BD$112&amp;"$"&amp;$B465)=2,1,TRUE,0)</f>
        <v>0</v>
      </c>
      <c r="BE465" s="80" cm="1">
        <f t="array" aca="1" ref="BE465" ca="1">_xlfn.IFS(BE468=1,0,INDIRECT("ｄａｔａ!$"&amp;BE$112&amp;"$"&amp;$B465)=2,1,TRUE,0)</f>
        <v>0</v>
      </c>
      <c r="BF465" s="80" cm="1">
        <f t="array" aca="1" ref="BF465" ca="1">_xlfn.IFS(BF468=1,0,INDIRECT("ｄａｔａ!$"&amp;BF$112&amp;"$"&amp;$B465)=2,1,TRUE,0)</f>
        <v>0</v>
      </c>
      <c r="BG465" s="80" cm="1">
        <f t="array" aca="1" ref="BG465" ca="1">_xlfn.IFS(BG468=1,0,INDIRECT("ｄａｔａ!$"&amp;BG$112&amp;"$"&amp;$B465)=2,1,TRUE,0)</f>
        <v>0</v>
      </c>
      <c r="BH465" s="80" cm="1">
        <f t="array" aca="1" ref="BH465" ca="1">_xlfn.IFS(BH468=1,0,INDIRECT("ｄａｔａ!$"&amp;BH$112&amp;"$"&amp;$B465)=2,1,TRUE,0)</f>
        <v>0</v>
      </c>
      <c r="BI465" s="80" cm="1">
        <f t="array" aca="1" ref="BI465" ca="1">_xlfn.IFS(BI468=1,0,INDIRECT("ｄａｔａ!$"&amp;BI$112&amp;"$"&amp;$B465)=2,1,TRUE,0)</f>
        <v>0</v>
      </c>
      <c r="BJ465" s="80" cm="1">
        <f t="array" aca="1" ref="BJ465" ca="1">_xlfn.IFS(BJ468=1,0,INDIRECT("ｄａｔａ!$"&amp;BJ$112&amp;"$"&amp;$B465)=2,1,TRUE,0)</f>
        <v>0</v>
      </c>
      <c r="BK465" s="80" cm="1">
        <f t="array" aca="1" ref="BK465" ca="1">_xlfn.IFS(BK468=1,0,INDIRECT("ｄａｔａ!$"&amp;BK$112&amp;"$"&amp;$B465)=2,1,TRUE,0)</f>
        <v>0</v>
      </c>
      <c r="BL465" s="80" cm="1">
        <f t="array" aca="1" ref="BL465" ca="1">_xlfn.IFS(BL468=1,0,INDIRECT("ｄａｔａ!$"&amp;BL$112&amp;"$"&amp;$B465)=2,1,TRUE,0)</f>
        <v>0</v>
      </c>
      <c r="BM465" s="80" cm="1">
        <f t="array" aca="1" ref="BM465" ca="1">_xlfn.IFS(BM468=1,0,INDIRECT("ｄａｔａ!$"&amp;BM$112&amp;"$"&amp;$B465)=2,1,TRUE,0)</f>
        <v>0</v>
      </c>
      <c r="BN465" s="80" cm="1">
        <f t="array" aca="1" ref="BN465" ca="1">_xlfn.IFS(BN468=1,0,INDIRECT("ｄａｔａ!$"&amp;BN$112&amp;"$"&amp;$B465)=2,1,TRUE,0)</f>
        <v>0</v>
      </c>
      <c r="BO465" s="80" cm="1">
        <f t="array" aca="1" ref="BO465" ca="1">_xlfn.IFS(BO468=1,0,INDIRECT("ｄａｔａ!$"&amp;BO$112&amp;"$"&amp;$B465)=2,1,TRUE,0)</f>
        <v>0</v>
      </c>
      <c r="BP465" s="80" cm="1">
        <f t="array" aca="1" ref="BP465" ca="1">_xlfn.IFS(BP468=1,0,INDIRECT("ｄａｔａ!$"&amp;BP$112&amp;"$"&amp;$B465)=2,1,TRUE,0)</f>
        <v>0</v>
      </c>
    </row>
    <row r="466" spans="1:68" x14ac:dyDescent="0.2">
      <c r="B466" s="80">
        <f>VLOOKUP($A465,$A$11:$B$110,2,FALSE)</f>
        <v>95</v>
      </c>
      <c r="C466" s="80" t="s">
        <v>2437</v>
      </c>
      <c r="D466" s="80" cm="1">
        <f t="array" aca="1" ref="D466" ca="1">_xlfn.IFS(D467=1,0,AND(ISNUMBER(INDIRECT("ｄａｔａ!$"&amp;D$112&amp;"$"&amp;$B466)),INDIRECT("ｄａｔａ!$"&amp;D$112&amp;"$"&amp;$B466)&lt;=12,INDIRECT("ｄａｔａ!$"&amp;D$112&amp;"$"&amp;$B466)&gt;=1),0,TRUE,1)</f>
        <v>1</v>
      </c>
      <c r="F466" s="80">
        <v>0</v>
      </c>
      <c r="G466" s="80">
        <v>0</v>
      </c>
      <c r="H466" s="80">
        <v>0</v>
      </c>
      <c r="I466" s="80" cm="1">
        <f t="array" aca="1" ref="I466" ca="1">_xlfn.IFS(I467=1,0,AND(ISNUMBER(INDIRECT("ｄａｔａ!$"&amp;I$112&amp;"$"&amp;$B466)),LEN(INDIRECT("ｄａｔａ!$"&amp;I$112&amp;"$"&amp;$B466))=4),0,TRUE,1)</f>
        <v>0</v>
      </c>
      <c r="J466" s="80" cm="1">
        <f t="array" aca="1" ref="J466" ca="1">_xlfn.IFS(J467=1,0,AND(ISNUMBER(INDIRECT("ｄａｔａ!$"&amp;J$112&amp;"$"&amp;$B466)),INDIRECT("ｄａｔａ!$"&amp;J$112&amp;"$"&amp;$B466)&lt;=12,INDIRECT("ｄａｔａ!$"&amp;J$112&amp;"$"&amp;$B466)&gt;=1),0,TRUE,1)</f>
        <v>0</v>
      </c>
      <c r="K466" s="80" cm="1">
        <f t="array" aca="1" ref="K466" ca="1">_xlfn.IFS(K467=1,0,ISNUMBER(INDIRECT("ｄａｔａ!$"&amp;K$112&amp;"$"&amp;$B466)),0,TRUE,1)</f>
        <v>0</v>
      </c>
      <c r="L466" s="80" cm="1">
        <f t="array" aca="1" ref="L466" ca="1">_xlfn.IFS(L467=1,0,AND(ISNUMBER(INDIRECT("ｄａｔａ!$"&amp;L$112&amp;"$"&amp;$B466)),INDIRECT("ｄａｔａ!$"&amp;L$112&amp;"$"&amp;$B466)&gt;0),0,TRUE,1)</f>
        <v>0</v>
      </c>
      <c r="M466" s="80" cm="1">
        <f t="array" aca="1" ref="M466" ca="1">_xlfn.IFS(M467=1,0,AND(INDIRECT("ｄａｔａ!$"&amp;M$112&amp;"$"&amp;$B466)&lt;=5,INDIRECT("ｄａｔａ!$"&amp;M$112&amp;"$"&amp;$B466)&gt;0),0,TRUE,1)</f>
        <v>0</v>
      </c>
      <c r="N466" s="80" cm="1">
        <f t="array" aca="1" ref="N466" ca="1">_xlfn.IFS(N467=1,0,AND(INDIRECT("ｄａｔａ!$"&amp;N$112&amp;"$"&amp;$B466)&lt;=2,INDIRECT("ｄａｔａ!$"&amp;N$112&amp;"$"&amp;$B466)&gt;0),0,TRUE,1)</f>
        <v>0</v>
      </c>
      <c r="O466" s="80" cm="1">
        <f t="array" aca="1" ref="O466" ca="1">_xlfn.IFS(O467=1,0,AND(INDIRECT("ｄａｔａ!$"&amp;O$112&amp;"$"&amp;$B466)&lt;=4,INDIRECT("ｄａｔａ!$"&amp;O$112&amp;"$"&amp;$B466)&gt;0),0,TRUE,1)</f>
        <v>0</v>
      </c>
      <c r="P466" s="80" cm="1">
        <f t="array" aca="1" ref="P466" ca="1">_xlfn.IFS(P467=1,0,AND(INDIRECT("ｄａｔａ!$"&amp;P$112&amp;"$"&amp;$B466)&lt;=3,INDIRECT("ｄａｔａ!$"&amp;P$112&amp;"$"&amp;$B466)&gt;0),0,TRUE,1)</f>
        <v>0</v>
      </c>
      <c r="Q466" s="80" cm="1">
        <f t="array" aca="1" ref="Q466" ca="1">_xlfn.IFS(Q467=1,0,AND(INDIRECT("ｄａｔａ!$"&amp;Q$112&amp;"$"&amp;$B466)&lt;=2,INDIRECT("ｄａｔａ!$"&amp;Q$112&amp;"$"&amp;$B466)&gt;0),0,TRUE,1)</f>
        <v>0</v>
      </c>
      <c r="R466" s="80" cm="1">
        <f t="array" aca="1" ref="R466" ca="1">_xlfn.IFS(R467=1,0,AND(INDIRECT("ｄａｔａ!$"&amp;R$112&amp;"$"&amp;$B466)&lt;=10,INDIRECT("ｄａｔａ!$"&amp;R$112&amp;"$"&amp;$B466)&gt;0),0,TRUE,1)</f>
        <v>0</v>
      </c>
      <c r="S466" s="80" cm="1">
        <f t="array" aca="1" ref="S466" ca="1">_xlfn.IFS(S467=1,0,AND(INDIRECT("ｄａｔａ!$"&amp;S$112&amp;"$"&amp;$B466)&lt;=5,INDIRECT("ｄａｔａ!$"&amp;S$112&amp;"$"&amp;$B466)&gt;0),0,TRUE,1)</f>
        <v>0</v>
      </c>
      <c r="T466" s="80" cm="1">
        <f t="array" aca="1" ref="T466" ca="1">_xlfn.IFS(T467=1,0,AND(INDIRECT("ｄａｔａ!$"&amp;T$112&amp;"$"&amp;$B466)&lt;=9,INDIRECT("ｄａｔａ!$"&amp;T$112&amp;"$"&amp;$B466)&gt;0),0,TRUE,1)</f>
        <v>0</v>
      </c>
      <c r="U466" s="80" cm="1">
        <f t="array" aca="1" ref="U466" ca="1">_xlfn.IFS(U467=1,0,ISNUMBER(INDIRECT("ｄａｔａ!$"&amp;U$112&amp;"$"&amp;$B466)),0,TRUE,1)</f>
        <v>0</v>
      </c>
      <c r="V466" s="80" cm="1">
        <f t="array" aca="1" ref="V466" ca="1">_xlfn.IFS(V467=1,0,AND(INDIRECT("ｄａｔａ!$"&amp;V$112&amp;"$"&amp;$B466)&lt;=4,INDIRECT("ｄａｔａ!$"&amp;V$112&amp;"$"&amp;$B466)&gt;0),0,TRUE,1)</f>
        <v>0</v>
      </c>
      <c r="W466" s="80" cm="1">
        <f t="array" aca="1" ref="W466" ca="1">_xlfn.IFS(W467=1,0,AND(INDIRECT("ｄａｔａ!$"&amp;W$112&amp;"$"&amp;$B466)&lt;=2,INDIRECT("ｄａｔａ!$"&amp;W$112&amp;"$"&amp;$B466)&gt;0),0,TRUE,1)</f>
        <v>0</v>
      </c>
      <c r="X466" s="80">
        <f ca="1">IF(SUM($Y465:$AO465)&gt;1,1,0)</f>
        <v>0</v>
      </c>
      <c r="Y466" s="80" cm="1">
        <f t="array" aca="1" ref="Y466" ca="1">_xlfn.IFS(Y468=1,0,Y467=1,0,AND(INDIRECT("ｄａｔａ!$"&amp;Y$112&amp;"$"&amp;$B466)&lt;=2,INDIRECT("ｄａｔａ!$"&amp;Y$112&amp;"$"&amp;$B466)&gt;0),0,TRUE,1)</f>
        <v>0</v>
      </c>
      <c r="Z466" s="80" cm="1">
        <f t="array" aca="1" ref="Z466" ca="1">_xlfn.IFS(Z468=1,0,Z467=1,0,AND(INDIRECT("ｄａｔａ!$"&amp;Z$112&amp;"$"&amp;$B466)&lt;=2,INDIRECT("ｄａｔａ!$"&amp;Z$112&amp;"$"&amp;$B466)&gt;0),0,TRUE,1)</f>
        <v>0</v>
      </c>
      <c r="AA466" s="80" cm="1">
        <f t="array" aca="1" ref="AA466" ca="1">_xlfn.IFS(AA468=1,0,AA467=1,0,AND(INDIRECT("ｄａｔａ!$"&amp;AA$112&amp;"$"&amp;$B466)&lt;=2,INDIRECT("ｄａｔａ!$"&amp;AA$112&amp;"$"&amp;$B466)&gt;0),0,TRUE,1)</f>
        <v>0</v>
      </c>
      <c r="AB466" s="80" cm="1">
        <f t="array" aca="1" ref="AB466" ca="1">_xlfn.IFS(AB468=1,0,AB467=1,0,AND(INDIRECT("ｄａｔａ!$"&amp;AB$112&amp;"$"&amp;$B466)&lt;=2,INDIRECT("ｄａｔａ!$"&amp;AB$112&amp;"$"&amp;$B466)&gt;0),0,TRUE,1)</f>
        <v>0</v>
      </c>
      <c r="AC466" s="80" cm="1">
        <f t="array" aca="1" ref="AC466" ca="1">_xlfn.IFS(AC468=1,0,AC467=1,0,AND(INDIRECT("ｄａｔａ!$"&amp;AC$112&amp;"$"&amp;$B466)&lt;=2,INDIRECT("ｄａｔａ!$"&amp;AC$112&amp;"$"&amp;$B466)&gt;0),0,TRUE,1)</f>
        <v>0</v>
      </c>
      <c r="AD466" s="80" cm="1">
        <f t="array" aca="1" ref="AD466" ca="1">_xlfn.IFS(AD468=1,0,AD467=1,0,AND(INDIRECT("ｄａｔａ!$"&amp;AD$112&amp;"$"&amp;$B466)&lt;=2,INDIRECT("ｄａｔａ!$"&amp;AD$112&amp;"$"&amp;$B466)&gt;0),0,TRUE,1)</f>
        <v>0</v>
      </c>
      <c r="AE466" s="80" cm="1">
        <f t="array" aca="1" ref="AE466" ca="1">_xlfn.IFS(AE468=1,0,AE467=1,0,AND(INDIRECT("ｄａｔａ!$"&amp;AE$112&amp;"$"&amp;$B466)&lt;=2,INDIRECT("ｄａｔａ!$"&amp;AE$112&amp;"$"&amp;$B466)&gt;0),0,TRUE,1)</f>
        <v>0</v>
      </c>
      <c r="AF466" s="80" cm="1">
        <f t="array" aca="1" ref="AF466" ca="1">_xlfn.IFS(AF468=1,0,AF467=1,0,AND(INDIRECT("ｄａｔａ!$"&amp;AF$112&amp;"$"&amp;$B466)&lt;=2,INDIRECT("ｄａｔａ!$"&amp;AF$112&amp;"$"&amp;$B466)&gt;0),0,TRUE,1)</f>
        <v>0</v>
      </c>
      <c r="AG466" s="80" cm="1">
        <f t="array" aca="1" ref="AG466" ca="1">_xlfn.IFS(AG468=1,0,AG467=1,0,AND(INDIRECT("ｄａｔａ!$"&amp;AG$112&amp;"$"&amp;$B466)&lt;=2,INDIRECT("ｄａｔａ!$"&amp;AG$112&amp;"$"&amp;$B466)&gt;0),0,TRUE,1)</f>
        <v>0</v>
      </c>
      <c r="AH466" s="80" cm="1">
        <f t="array" aca="1" ref="AH466" ca="1">_xlfn.IFS(AH468=1,0,AH467=1,0,AND(INDIRECT("ｄａｔａ!$"&amp;AH$112&amp;"$"&amp;$B466)&lt;=2,INDIRECT("ｄａｔａ!$"&amp;AH$112&amp;"$"&amp;$B466)&gt;0),0,TRUE,1)</f>
        <v>0</v>
      </c>
      <c r="AI466" s="80" cm="1">
        <f t="array" aca="1" ref="AI466" ca="1">_xlfn.IFS(AI468=1,0,AI467=1,0,AND(INDIRECT("ｄａｔａ!$"&amp;AI$112&amp;"$"&amp;$B466)&lt;=2,INDIRECT("ｄａｔａ!$"&amp;AI$112&amp;"$"&amp;$B466)&gt;0),0,TRUE,1)</f>
        <v>0</v>
      </c>
      <c r="AJ466" s="80" cm="1">
        <f t="array" aca="1" ref="AJ466" ca="1">_xlfn.IFS(AJ468=1,0,AJ467=1,0,AND(INDIRECT("ｄａｔａ!$"&amp;AJ$112&amp;"$"&amp;$B466)&lt;=2,INDIRECT("ｄａｔａ!$"&amp;AJ$112&amp;"$"&amp;$B466)&gt;0),0,TRUE,1)</f>
        <v>0</v>
      </c>
      <c r="AK466" s="80" cm="1">
        <f t="array" aca="1" ref="AK466" ca="1">_xlfn.IFS(AK468=1,0,AK467=1,0,AND(INDIRECT("ｄａｔａ!$"&amp;AK$112&amp;"$"&amp;$B466)&lt;=2,INDIRECT("ｄａｔａ!$"&amp;AK$112&amp;"$"&amp;$B466)&gt;0),0,TRUE,1)</f>
        <v>0</v>
      </c>
      <c r="AL466" s="80" cm="1">
        <f t="array" aca="1" ref="AL466" ca="1">_xlfn.IFS(AL468=1,0,AL467=1,0,AND(INDIRECT("ｄａｔａ!$"&amp;AL$112&amp;"$"&amp;$B466)&lt;=2,INDIRECT("ｄａｔａ!$"&amp;AL$112&amp;"$"&amp;$B466)&gt;0),0,TRUE,1)</f>
        <v>0</v>
      </c>
      <c r="AM466" s="80" cm="1">
        <f t="array" aca="1" ref="AM466" ca="1">_xlfn.IFS(AM468=1,0,AM467=1,0,AND(INDIRECT("ｄａｔａ!$"&amp;AM$112&amp;"$"&amp;$B466)&lt;=2,INDIRECT("ｄａｔａ!$"&amp;AM$112&amp;"$"&amp;$B466)&gt;0),0,TRUE,1)</f>
        <v>0</v>
      </c>
      <c r="AN466" s="80" cm="1">
        <f t="array" aca="1" ref="AN466" ca="1">_xlfn.IFS(AN468=1,0,AN467=1,0,AND(INDIRECT("ｄａｔａ!$"&amp;AN$112&amp;"$"&amp;$B466)&lt;=2,INDIRECT("ｄａｔａ!$"&amp;AN$112&amp;"$"&amp;$B466)&gt;0),0,TRUE,1)</f>
        <v>0</v>
      </c>
      <c r="AO466" s="80" cm="1">
        <f t="array" aca="1" ref="AO466" ca="1">_xlfn.IFS(AO468=1,0,AO467=1,0,AND(INDIRECT("ｄａｔａ!$"&amp;AO$112&amp;"$"&amp;$B466)&lt;=2,INDIRECT("ｄａｔａ!$"&amp;AO$112&amp;"$"&amp;$B466)&gt;0),0,TRUE,1)</f>
        <v>0</v>
      </c>
      <c r="AP466" s="80">
        <f ca="1">IF(SUM($AQ465:$AZ465)&gt;1,1,0)</f>
        <v>0</v>
      </c>
      <c r="AQ466" s="80" cm="1">
        <f t="array" aca="1" ref="AQ466" ca="1">_xlfn.IFS(AQ468=1,0,AQ467=1,0,AND(INDIRECT("ｄａｔａ!$"&amp;AQ$112&amp;"$"&amp;$B466)&lt;=2,INDIRECT("ｄａｔａ!$"&amp;AQ$112&amp;"$"&amp;$B466)&gt;0),0,TRUE,1)</f>
        <v>0</v>
      </c>
      <c r="AR466" s="80" cm="1">
        <f t="array" aca="1" ref="AR466" ca="1">_xlfn.IFS(AR468=1,0,AR467=1,0,AND(INDIRECT("ｄａｔａ!$"&amp;AR$112&amp;"$"&amp;$B466)&lt;=2,INDIRECT("ｄａｔａ!$"&amp;AR$112&amp;"$"&amp;$B466)&gt;0),0,TRUE,1)</f>
        <v>0</v>
      </c>
      <c r="AS466" s="80" cm="1">
        <f t="array" aca="1" ref="AS466" ca="1">_xlfn.IFS(AS468=1,0,AS467=1,0,AND(INDIRECT("ｄａｔａ!$"&amp;AS$112&amp;"$"&amp;$B466)&lt;=2,INDIRECT("ｄａｔａ!$"&amp;AS$112&amp;"$"&amp;$B466)&gt;0),0,TRUE,1)</f>
        <v>0</v>
      </c>
      <c r="AT466" s="80" cm="1">
        <f t="array" aca="1" ref="AT466" ca="1">_xlfn.IFS(AT468=1,0,AT467=1,0,AND(INDIRECT("ｄａｔａ!$"&amp;AT$112&amp;"$"&amp;$B466)&lt;=2,INDIRECT("ｄａｔａ!$"&amp;AT$112&amp;"$"&amp;$B466)&gt;0),0,TRUE,1)</f>
        <v>0</v>
      </c>
      <c r="AU466" s="80" cm="1">
        <f t="array" aca="1" ref="AU466" ca="1">_xlfn.IFS(AU468=1,0,AU467=1,0,AND(INDIRECT("ｄａｔａ!$"&amp;AU$112&amp;"$"&amp;$B466)&lt;=2,INDIRECT("ｄａｔａ!$"&amp;AU$112&amp;"$"&amp;$B466)&gt;0),0,TRUE,1)</f>
        <v>0</v>
      </c>
      <c r="AV466" s="80" cm="1">
        <f t="array" aca="1" ref="AV466" ca="1">_xlfn.IFS(AV468=1,0,AV467=1,0,AND(INDIRECT("ｄａｔａ!$"&amp;AV$112&amp;"$"&amp;$B466)&lt;=2,INDIRECT("ｄａｔａ!$"&amp;AV$112&amp;"$"&amp;$B466)&gt;0),0,TRUE,1)</f>
        <v>0</v>
      </c>
      <c r="AW466" s="80" cm="1">
        <f t="array" aca="1" ref="AW466" ca="1">_xlfn.IFS(AW468=1,0,AW467=1,0,AND(INDIRECT("ｄａｔａ!$"&amp;AW$112&amp;"$"&amp;$B466)&lt;=2,INDIRECT("ｄａｔａ!$"&amp;AW$112&amp;"$"&amp;$B466)&gt;0),0,TRUE,1)</f>
        <v>0</v>
      </c>
      <c r="AX466" s="80" cm="1">
        <f t="array" aca="1" ref="AX466" ca="1">_xlfn.IFS(AX468=1,0,AX467=1,0,AND(INDIRECT("ｄａｔａ!$"&amp;AX$112&amp;"$"&amp;$B466)&lt;=2,INDIRECT("ｄａｔａ!$"&amp;AX$112&amp;"$"&amp;$B466)&gt;0),0,TRUE,1)</f>
        <v>0</v>
      </c>
      <c r="AY466" s="80" cm="1">
        <f t="array" aca="1" ref="AY466" ca="1">_xlfn.IFS(AY468=1,0,AY467=1,0,AND(INDIRECT("ｄａｔａ!$"&amp;AY$112&amp;"$"&amp;$B466)&lt;=2,INDIRECT("ｄａｔａ!$"&amp;AY$112&amp;"$"&amp;$B466)&gt;0),0,TRUE,1)</f>
        <v>0</v>
      </c>
      <c r="AZ466" s="80" cm="1">
        <f t="array" aca="1" ref="AZ466" ca="1">_xlfn.IFS(AZ468=1,0,AZ467=1,0,AND(INDIRECT("ｄａｔａ!$"&amp;AZ$112&amp;"$"&amp;$B466)&lt;=2,INDIRECT("ｄａｔａ!$"&amp;AZ$112&amp;"$"&amp;$B466)&gt;0),0,TRUE,1)</f>
        <v>0</v>
      </c>
      <c r="BA466" s="80">
        <f ca="1">IF(SUM($BB465:$BP465)&gt;1,1,0)</f>
        <v>0</v>
      </c>
      <c r="BB466" s="80" cm="1">
        <f t="array" aca="1" ref="BB466" ca="1">_xlfn.IFS(BB468=1,0,BB467=1,0,AND(INDIRECT("ｄａｔａ!$"&amp;BB$112&amp;"$"&amp;$B466)&lt;=2,INDIRECT("ｄａｔａ!$"&amp;BB$112&amp;"$"&amp;$B466)&gt;0),0,TRUE,1)</f>
        <v>0</v>
      </c>
      <c r="BC466" s="80" cm="1">
        <f t="array" aca="1" ref="BC466" ca="1">_xlfn.IFS(BC468=1,0,BC467=1,0,AND(INDIRECT("ｄａｔａ!$"&amp;BC$112&amp;"$"&amp;$B466)&lt;=2,INDIRECT("ｄａｔａ!$"&amp;BC$112&amp;"$"&amp;$B466)&gt;0),0,TRUE,1)</f>
        <v>0</v>
      </c>
      <c r="BD466" s="80" cm="1">
        <f t="array" aca="1" ref="BD466" ca="1">_xlfn.IFS(BD468=1,0,BD467=1,0,AND(INDIRECT("ｄａｔａ!$"&amp;BD$112&amp;"$"&amp;$B466)&lt;=2,INDIRECT("ｄａｔａ!$"&amp;BD$112&amp;"$"&amp;$B466)&gt;0),0,TRUE,1)</f>
        <v>0</v>
      </c>
      <c r="BE466" s="80" cm="1">
        <f t="array" aca="1" ref="BE466" ca="1">_xlfn.IFS(BE468=1,0,BE467=1,0,AND(INDIRECT("ｄａｔａ!$"&amp;BE$112&amp;"$"&amp;$B466)&lt;=2,INDIRECT("ｄａｔａ!$"&amp;BE$112&amp;"$"&amp;$B466)&gt;0),0,TRUE,1)</f>
        <v>0</v>
      </c>
      <c r="BF466" s="80" cm="1">
        <f t="array" aca="1" ref="BF466" ca="1">_xlfn.IFS(BF468=1,0,BF467=1,0,AND(INDIRECT("ｄａｔａ!$"&amp;BF$112&amp;"$"&amp;$B466)&lt;=2,INDIRECT("ｄａｔａ!$"&amp;BF$112&amp;"$"&amp;$B466)&gt;0),0,TRUE,1)</f>
        <v>0</v>
      </c>
      <c r="BG466" s="80" cm="1">
        <f t="array" aca="1" ref="BG466" ca="1">_xlfn.IFS(BG468=1,0,BG467=1,0,AND(INDIRECT("ｄａｔａ!$"&amp;BG$112&amp;"$"&amp;$B466)&lt;=2,INDIRECT("ｄａｔａ!$"&amp;BG$112&amp;"$"&amp;$B466)&gt;0),0,TRUE,1)</f>
        <v>0</v>
      </c>
      <c r="BH466" s="80" cm="1">
        <f t="array" aca="1" ref="BH466" ca="1">_xlfn.IFS(BH468=1,0,BH467=1,0,AND(INDIRECT("ｄａｔａ!$"&amp;BH$112&amp;"$"&amp;$B466)&lt;=2,INDIRECT("ｄａｔａ!$"&amp;BH$112&amp;"$"&amp;$B466)&gt;0),0,TRUE,1)</f>
        <v>0</v>
      </c>
      <c r="BI466" s="80" cm="1">
        <f t="array" aca="1" ref="BI466" ca="1">_xlfn.IFS(BI468=1,0,BI467=1,0,AND(INDIRECT("ｄａｔａ!$"&amp;BI$112&amp;"$"&amp;$B466)&lt;=2,INDIRECT("ｄａｔａ!$"&amp;BI$112&amp;"$"&amp;$B466)&gt;0),0,TRUE,1)</f>
        <v>0</v>
      </c>
      <c r="BJ466" s="80" cm="1">
        <f t="array" aca="1" ref="BJ466" ca="1">_xlfn.IFS(BJ468=1,0,BJ467=1,0,AND(INDIRECT("ｄａｔａ!$"&amp;BJ$112&amp;"$"&amp;$B466)&lt;=2,INDIRECT("ｄａｔａ!$"&amp;BJ$112&amp;"$"&amp;$B466)&gt;0),0,TRUE,1)</f>
        <v>0</v>
      </c>
      <c r="BK466" s="80" cm="1">
        <f t="array" aca="1" ref="BK466" ca="1">_xlfn.IFS(BK468=1,0,BK467=1,0,AND(INDIRECT("ｄａｔａ!$"&amp;BK$112&amp;"$"&amp;$B466)&lt;=2,INDIRECT("ｄａｔａ!$"&amp;BK$112&amp;"$"&amp;$B466)&gt;0),0,TRUE,1)</f>
        <v>0</v>
      </c>
      <c r="BL466" s="80" cm="1">
        <f t="array" aca="1" ref="BL466" ca="1">_xlfn.IFS(BL468=1,0,BL467=1,0,AND(INDIRECT("ｄａｔａ!$"&amp;BL$112&amp;"$"&amp;$B466)&lt;=2,INDIRECT("ｄａｔａ!$"&amp;BL$112&amp;"$"&amp;$B466)&gt;0),0,TRUE,1)</f>
        <v>0</v>
      </c>
      <c r="BM466" s="80" cm="1">
        <f t="array" aca="1" ref="BM466" ca="1">_xlfn.IFS(BM468=1,0,BM467=1,0,AND(INDIRECT("ｄａｔａ!$"&amp;BM$112&amp;"$"&amp;$B466)&lt;=2,INDIRECT("ｄａｔａ!$"&amp;BM$112&amp;"$"&amp;$B466)&gt;0),0,TRUE,1)</f>
        <v>0</v>
      </c>
      <c r="BN466" s="80" cm="1">
        <f t="array" aca="1" ref="BN466" ca="1">_xlfn.IFS(BN468=1,0,BN467=1,0,AND(INDIRECT("ｄａｔａ!$"&amp;BN$112&amp;"$"&amp;$B466)&lt;=2,INDIRECT("ｄａｔａ!$"&amp;BN$112&amp;"$"&amp;$B466)&gt;0),0,TRUE,1)</f>
        <v>0</v>
      </c>
      <c r="BO466" s="80" cm="1">
        <f t="array" aca="1" ref="BO466" ca="1">_xlfn.IFS(BO468=1,0,BO467=1,0,AND(INDIRECT("ｄａｔａ!$"&amp;BO$112&amp;"$"&amp;$B466)&lt;=2,INDIRECT("ｄａｔａ!$"&amp;BO$112&amp;"$"&amp;$B466)&gt;0),0,TRUE,1)</f>
        <v>0</v>
      </c>
      <c r="BP466" s="80" cm="1">
        <f t="array" aca="1" ref="BP466" ca="1">_xlfn.IFS(BP468=1,0,BP467=1,0,AND(INDIRECT("ｄａｔａ!$"&amp;BP$112&amp;"$"&amp;$B466)&lt;=2,INDIRECT("ｄａｔａ!$"&amp;BP$112&amp;"$"&amp;$B466)&gt;0),0,TRUE,1)</f>
        <v>0</v>
      </c>
    </row>
    <row r="467" spans="1:68" x14ac:dyDescent="0.2">
      <c r="B467" s="80">
        <f>VLOOKUP($A465,$A$11:$B$110,2,FALSE)</f>
        <v>95</v>
      </c>
      <c r="C467" s="80" t="s">
        <v>2425</v>
      </c>
      <c r="D467" s="80" cm="1">
        <f t="array" aca="1" ref="D467" ca="1">_xlfn.IFS(D468=1,0,TRIM(INDIRECT("ｄａｔａ!$"&amp;D$112&amp;"$"&amp;$B467))="",1,TRIM(INDIRECT("ｄａｔａ!$"&amp;D$112&amp;"$"&amp;$B467))&lt;&gt;"",0)</f>
        <v>0</v>
      </c>
      <c r="F467" s="80" cm="1">
        <f t="array" aca="1" ref="F467" ca="1">_xlfn.IFS(F468=1,0,TRIM(INDIRECT("ｄａｔａ!$"&amp;F$112&amp;"$"&amp;$B467))="",1,TRIM(INDIRECT("ｄａｔａ!$"&amp;F$112&amp;"$"&amp;$B467))&lt;&gt;"",0)</f>
        <v>1</v>
      </c>
      <c r="G467" s="80" cm="1">
        <f t="array" aca="1" ref="G467" ca="1">_xlfn.IFS(G468=1,0,TRIM(INDIRECT("ｄａｔａ!$"&amp;G$112&amp;"$"&amp;$B467))="",1,TRIM(INDIRECT("ｄａｔａ!$"&amp;G$112&amp;"$"&amp;$B467))&lt;&gt;"",0)</f>
        <v>1</v>
      </c>
      <c r="H467" s="80" cm="1">
        <f t="array" aca="1" ref="H467" ca="1">_xlfn.IFS(H468=1,0,TRIM(INDIRECT("ｄａｔａ!$"&amp;H$112&amp;"$"&amp;$B467))="",1,TRIM(INDIRECT("ｄａｔａ!$"&amp;H$112&amp;"$"&amp;$B467))&lt;&gt;"",0)</f>
        <v>1</v>
      </c>
      <c r="I467" s="80" cm="1">
        <f t="array" aca="1" ref="I467" ca="1">_xlfn.IFS(I468=1,0,TRIM(INDIRECT("ｄａｔａ!$"&amp;I$112&amp;"$"&amp;$B467))="",1,TRIM(INDIRECT("ｄａｔａ!$"&amp;I$112&amp;"$"&amp;$B467))&lt;&gt;"",0)</f>
        <v>1</v>
      </c>
      <c r="J467" s="80" cm="1">
        <f t="array" aca="1" ref="J467" ca="1">_xlfn.IFS(J468=1,0,TRIM(INDIRECT("ｄａｔａ!$"&amp;J$112&amp;"$"&amp;$B467))="",1,TRIM(INDIRECT("ｄａｔａ!$"&amp;J$112&amp;"$"&amp;$B467))&lt;&gt;"",0)</f>
        <v>1</v>
      </c>
      <c r="K467" s="80" cm="1">
        <f t="array" aca="1" ref="K467" ca="1">_xlfn.IFS(K468=1,0,TRIM(INDIRECT("ｄａｔａ!$"&amp;K$112&amp;"$"&amp;$B467))="",1,TRIM(INDIRECT("ｄａｔａ!$"&amp;K$112&amp;"$"&amp;$B467))&lt;&gt;"",0)</f>
        <v>1</v>
      </c>
      <c r="L467" s="80" cm="1">
        <f t="array" aca="1" ref="L467" ca="1">_xlfn.IFS(L468=1,0,TRIM(INDIRECT("ｄａｔａ!$"&amp;L$112&amp;"$"&amp;$B467))="",1,TRIM(INDIRECT("ｄａｔａ!$"&amp;L$112&amp;"$"&amp;$B467))&lt;&gt;"",0)</f>
        <v>1</v>
      </c>
      <c r="M467" s="80" cm="1">
        <f t="array" aca="1" ref="M467" ca="1">_xlfn.IFS(M468=1,0,TRIM(INDIRECT("ｄａｔａ!$"&amp;M$112&amp;"$"&amp;$B467))="",1,TRIM(INDIRECT("ｄａｔａ!$"&amp;M$112&amp;"$"&amp;$B467))&lt;&gt;"",0)</f>
        <v>1</v>
      </c>
      <c r="N467" s="80" cm="1">
        <f t="array" aca="1" ref="N467" ca="1">_xlfn.IFS(N468=1,0,TRIM(INDIRECT("ｄａｔａ!$"&amp;N$112&amp;"$"&amp;$B467))="",1,TRIM(INDIRECT("ｄａｔａ!$"&amp;N$112&amp;"$"&amp;$B467))&lt;&gt;"",0)</f>
        <v>1</v>
      </c>
      <c r="O467" s="80" cm="1">
        <f t="array" aca="1" ref="O467" ca="1">_xlfn.IFS(O468=1,0,TRIM(INDIRECT("ｄａｔａ!$"&amp;O$112&amp;"$"&amp;$B467))="",1,TRIM(INDIRECT("ｄａｔａ!$"&amp;O$112&amp;"$"&amp;$B467))&lt;&gt;"",0)</f>
        <v>1</v>
      </c>
      <c r="P467" s="80" cm="1">
        <f t="array" aca="1" ref="P467" ca="1">_xlfn.IFS(P468=1,0,TRIM(INDIRECT("ｄａｔａ!$"&amp;P$112&amp;"$"&amp;$B467))="",1,TRIM(INDIRECT("ｄａｔａ!$"&amp;P$112&amp;"$"&amp;$B467))&lt;&gt;"",0)</f>
        <v>1</v>
      </c>
      <c r="Q467" s="80" cm="1">
        <f t="array" aca="1" ref="Q467" ca="1">_xlfn.IFS(Q468=1,0,TRIM(INDIRECT("ｄａｔａ!$"&amp;Q$112&amp;"$"&amp;$B467))="",1,TRIM(INDIRECT("ｄａｔａ!$"&amp;Q$112&amp;"$"&amp;$B467))&lt;&gt;"",0)</f>
        <v>1</v>
      </c>
      <c r="R467" s="80" cm="1">
        <f t="array" aca="1" ref="R467" ca="1">_xlfn.IFS(R468=1,0,TRIM(INDIRECT("ｄａｔａ!$"&amp;R$112&amp;"$"&amp;$B467))="",1,TRIM(INDIRECT("ｄａｔａ!$"&amp;R$112&amp;"$"&amp;$B467))&lt;&gt;"",0)</f>
        <v>1</v>
      </c>
      <c r="S467" s="80" cm="1">
        <f t="array" aca="1" ref="S467" ca="1">_xlfn.IFS(S468=1,0,TRIM(INDIRECT("ｄａｔａ!$"&amp;S$112&amp;"$"&amp;$B467))="",1,TRIM(INDIRECT("ｄａｔａ!$"&amp;S$112&amp;"$"&amp;$B467))&lt;&gt;"",0)</f>
        <v>1</v>
      </c>
      <c r="T467" s="80" cm="1">
        <f t="array" aca="1" ref="T467" ca="1">_xlfn.IFS(T468=1,0,TRIM(INDIRECT("ｄａｔａ!$"&amp;T$112&amp;"$"&amp;$B467))="",1,TRIM(INDIRECT("ｄａｔａ!$"&amp;T$112&amp;"$"&amp;$B467))&lt;&gt;"",0)</f>
        <v>1</v>
      </c>
      <c r="U467" s="80" cm="1">
        <f t="array" aca="1" ref="U467" ca="1">_xlfn.IFS(U468=1,0,TRIM(INDIRECT("ｄａｔａ!$"&amp;U$112&amp;"$"&amp;$B467))="",1,TRIM(INDIRECT("ｄａｔａ!$"&amp;U$112&amp;"$"&amp;$B467))&lt;&gt;"",0)</f>
        <v>1</v>
      </c>
      <c r="V467" s="80" cm="1">
        <f t="array" aca="1" ref="V467" ca="1">_xlfn.IFS(V468=1,0,TRIM(INDIRECT("ｄａｔａ!$"&amp;V$112&amp;"$"&amp;$B467))="",1,TRIM(INDIRECT("ｄａｔａ!$"&amp;V$112&amp;"$"&amp;$B467))&lt;&gt;"",0)</f>
        <v>1</v>
      </c>
      <c r="W467" s="80" cm="1">
        <f t="array" aca="1" ref="W467" ca="1">_xlfn.IFS(W468=1,0,TRIM(INDIRECT("ｄａｔａ!$"&amp;W$112&amp;"$"&amp;$B467))="",1,TRIM(INDIRECT("ｄａｔａ!$"&amp;W$112&amp;"$"&amp;$B467))&lt;&gt;"",0)</f>
        <v>1</v>
      </c>
      <c r="X467" s="80">
        <f ca="1">IF(SUM($Y467:$AO467)=17,1,0)</f>
        <v>1</v>
      </c>
      <c r="Y467" s="80" cm="1">
        <f t="array" aca="1" ref="Y467" ca="1">_xlfn.IFS(Y468=1,0,TRIM(INDIRECT("ｄａｔａ!$"&amp;Y$112&amp;"$"&amp;$B467))="",1,TRIM(INDIRECT("ｄａｔａ!$"&amp;Y$112&amp;"$"&amp;$B467))&lt;&gt;"",0)</f>
        <v>1</v>
      </c>
      <c r="Z467" s="80" cm="1">
        <f t="array" aca="1" ref="Z467" ca="1">_xlfn.IFS(Z468=1,0,TRIM(INDIRECT("ｄａｔａ!$"&amp;Z$112&amp;"$"&amp;$B467))="",1,TRIM(INDIRECT("ｄａｔａ!$"&amp;Z$112&amp;"$"&amp;$B467))&lt;&gt;"",0)</f>
        <v>1</v>
      </c>
      <c r="AA467" s="80" cm="1">
        <f t="array" aca="1" ref="AA467" ca="1">_xlfn.IFS(AA468=1,0,TRIM(INDIRECT("ｄａｔａ!$"&amp;AA$112&amp;"$"&amp;$B467))="",1,TRIM(INDIRECT("ｄａｔａ!$"&amp;AA$112&amp;"$"&amp;$B467))&lt;&gt;"",0)</f>
        <v>1</v>
      </c>
      <c r="AB467" s="80" cm="1">
        <f t="array" aca="1" ref="AB467" ca="1">_xlfn.IFS(AB468=1,0,TRIM(INDIRECT("ｄａｔａ!$"&amp;AB$112&amp;"$"&amp;$B467))="",1,TRIM(INDIRECT("ｄａｔａ!$"&amp;AB$112&amp;"$"&amp;$B467))&lt;&gt;"",0)</f>
        <v>1</v>
      </c>
      <c r="AC467" s="80" cm="1">
        <f t="array" aca="1" ref="AC467" ca="1">_xlfn.IFS(AC468=1,0,TRIM(INDIRECT("ｄａｔａ!$"&amp;AC$112&amp;"$"&amp;$B467))="",1,TRIM(INDIRECT("ｄａｔａ!$"&amp;AC$112&amp;"$"&amp;$B467))&lt;&gt;"",0)</f>
        <v>1</v>
      </c>
      <c r="AD467" s="80" cm="1">
        <f t="array" aca="1" ref="AD467" ca="1">_xlfn.IFS(AD468=1,0,TRIM(INDIRECT("ｄａｔａ!$"&amp;AD$112&amp;"$"&amp;$B467))="",1,TRIM(INDIRECT("ｄａｔａ!$"&amp;AD$112&amp;"$"&amp;$B467))&lt;&gt;"",0)</f>
        <v>1</v>
      </c>
      <c r="AE467" s="80" cm="1">
        <f t="array" aca="1" ref="AE467" ca="1">_xlfn.IFS(AE468=1,0,TRIM(INDIRECT("ｄａｔａ!$"&amp;AE$112&amp;"$"&amp;$B467))="",1,TRIM(INDIRECT("ｄａｔａ!$"&amp;AE$112&amp;"$"&amp;$B467))&lt;&gt;"",0)</f>
        <v>1</v>
      </c>
      <c r="AF467" s="80" cm="1">
        <f t="array" aca="1" ref="AF467" ca="1">_xlfn.IFS(AF468=1,0,TRIM(INDIRECT("ｄａｔａ!$"&amp;AF$112&amp;"$"&amp;$B467))="",1,TRIM(INDIRECT("ｄａｔａ!$"&amp;AF$112&amp;"$"&amp;$B467))&lt;&gt;"",0)</f>
        <v>1</v>
      </c>
      <c r="AG467" s="80" cm="1">
        <f t="array" aca="1" ref="AG467" ca="1">_xlfn.IFS(AG468=1,0,TRIM(INDIRECT("ｄａｔａ!$"&amp;AG$112&amp;"$"&amp;$B467))="",1,TRIM(INDIRECT("ｄａｔａ!$"&amp;AG$112&amp;"$"&amp;$B467))&lt;&gt;"",0)</f>
        <v>1</v>
      </c>
      <c r="AH467" s="80" cm="1">
        <f t="array" aca="1" ref="AH467" ca="1">_xlfn.IFS(AH468=1,0,TRIM(INDIRECT("ｄａｔａ!$"&amp;AH$112&amp;"$"&amp;$B467))="",1,TRIM(INDIRECT("ｄａｔａ!$"&amp;AH$112&amp;"$"&amp;$B467))&lt;&gt;"",0)</f>
        <v>1</v>
      </c>
      <c r="AI467" s="80" cm="1">
        <f t="array" aca="1" ref="AI467" ca="1">_xlfn.IFS(AI468=1,0,TRIM(INDIRECT("ｄａｔａ!$"&amp;AI$112&amp;"$"&amp;$B467))="",1,TRIM(INDIRECT("ｄａｔａ!$"&amp;AI$112&amp;"$"&amp;$B467))&lt;&gt;"",0)</f>
        <v>1</v>
      </c>
      <c r="AJ467" s="80" cm="1">
        <f t="array" aca="1" ref="AJ467" ca="1">_xlfn.IFS(AJ468=1,0,TRIM(INDIRECT("ｄａｔａ!$"&amp;AJ$112&amp;"$"&amp;$B467))="",1,TRIM(INDIRECT("ｄａｔａ!$"&amp;AJ$112&amp;"$"&amp;$B467))&lt;&gt;"",0)</f>
        <v>1</v>
      </c>
      <c r="AK467" s="80" cm="1">
        <f t="array" aca="1" ref="AK467" ca="1">_xlfn.IFS(AK468=1,0,TRIM(INDIRECT("ｄａｔａ!$"&amp;AK$112&amp;"$"&amp;$B467))="",1,TRIM(INDIRECT("ｄａｔａ!$"&amp;AK$112&amp;"$"&amp;$B467))&lt;&gt;"",0)</f>
        <v>1</v>
      </c>
      <c r="AL467" s="80" cm="1">
        <f t="array" aca="1" ref="AL467" ca="1">_xlfn.IFS(AL468=1,0,TRIM(INDIRECT("ｄａｔａ!$"&amp;AL$112&amp;"$"&amp;$B467))="",1,TRIM(INDIRECT("ｄａｔａ!$"&amp;AL$112&amp;"$"&amp;$B467))&lt;&gt;"",0)</f>
        <v>1</v>
      </c>
      <c r="AM467" s="80" cm="1">
        <f t="array" aca="1" ref="AM467" ca="1">_xlfn.IFS(AM468=1,0,TRIM(INDIRECT("ｄａｔａ!$"&amp;AM$112&amp;"$"&amp;$B467))="",1,TRIM(INDIRECT("ｄａｔａ!$"&amp;AM$112&amp;"$"&amp;$B467))&lt;&gt;"",0)</f>
        <v>1</v>
      </c>
      <c r="AN467" s="80" cm="1">
        <f t="array" aca="1" ref="AN467" ca="1">_xlfn.IFS(AN468=1,0,TRIM(INDIRECT("ｄａｔａ!$"&amp;AN$112&amp;"$"&amp;$B467))="",1,TRIM(INDIRECT("ｄａｔａ!$"&amp;AN$112&amp;"$"&amp;$B467))&lt;&gt;"",0)</f>
        <v>1</v>
      </c>
      <c r="AO467" s="80" cm="1">
        <f t="array" aca="1" ref="AO467" ca="1">_xlfn.IFS(AO468=1,0,TRIM(INDIRECT("ｄａｔａ!$"&amp;AO$112&amp;"$"&amp;$B467))="",1,TRIM(INDIRECT("ｄａｔａ!$"&amp;AO$112&amp;"$"&amp;$B467))&lt;&gt;"",0)</f>
        <v>1</v>
      </c>
      <c r="AP467" s="80">
        <f ca="1">IF(SUM($AQ467:$AZ467)=10,1,0)</f>
        <v>1</v>
      </c>
      <c r="AQ467" s="80" cm="1">
        <f t="array" aca="1" ref="AQ467" ca="1">_xlfn.IFS(AQ468=1,0,TRIM(INDIRECT("ｄａｔａ!$"&amp;AQ$112&amp;"$"&amp;$B467))="",1,TRIM(INDIRECT("ｄａｔａ!$"&amp;AQ$112&amp;"$"&amp;$B467))&lt;&gt;"",0)</f>
        <v>1</v>
      </c>
      <c r="AR467" s="80" cm="1">
        <f t="array" aca="1" ref="AR467" ca="1">_xlfn.IFS(AR468=1,0,TRIM(INDIRECT("ｄａｔａ!$"&amp;AR$112&amp;"$"&amp;$B467))="",1,TRIM(INDIRECT("ｄａｔａ!$"&amp;AR$112&amp;"$"&amp;$B467))&lt;&gt;"",0)</f>
        <v>1</v>
      </c>
      <c r="AS467" s="80" cm="1">
        <f t="array" aca="1" ref="AS467" ca="1">_xlfn.IFS(AS468=1,0,TRIM(INDIRECT("ｄａｔａ!$"&amp;AS$112&amp;"$"&amp;$B467))="",1,TRIM(INDIRECT("ｄａｔａ!$"&amp;AS$112&amp;"$"&amp;$B467))&lt;&gt;"",0)</f>
        <v>1</v>
      </c>
      <c r="AT467" s="80" cm="1">
        <f t="array" aca="1" ref="AT467" ca="1">_xlfn.IFS(AT468=1,0,TRIM(INDIRECT("ｄａｔａ!$"&amp;AT$112&amp;"$"&amp;$B467))="",1,TRIM(INDIRECT("ｄａｔａ!$"&amp;AT$112&amp;"$"&amp;$B467))&lt;&gt;"",0)</f>
        <v>1</v>
      </c>
      <c r="AU467" s="80" cm="1">
        <f t="array" aca="1" ref="AU467" ca="1">_xlfn.IFS(AU468=1,0,TRIM(INDIRECT("ｄａｔａ!$"&amp;AU$112&amp;"$"&amp;$B467))="",1,TRIM(INDIRECT("ｄａｔａ!$"&amp;AU$112&amp;"$"&amp;$B467))&lt;&gt;"",0)</f>
        <v>1</v>
      </c>
      <c r="AV467" s="80" cm="1">
        <f t="array" aca="1" ref="AV467" ca="1">_xlfn.IFS(AV468=1,0,TRIM(INDIRECT("ｄａｔａ!$"&amp;AV$112&amp;"$"&amp;$B467))="",1,TRIM(INDIRECT("ｄａｔａ!$"&amp;AV$112&amp;"$"&amp;$B467))&lt;&gt;"",0)</f>
        <v>1</v>
      </c>
      <c r="AW467" s="80" cm="1">
        <f t="array" aca="1" ref="AW467" ca="1">_xlfn.IFS(AW468=1,0,TRIM(INDIRECT("ｄａｔａ!$"&amp;AW$112&amp;"$"&amp;$B467))="",1,TRIM(INDIRECT("ｄａｔａ!$"&amp;AW$112&amp;"$"&amp;$B467))&lt;&gt;"",0)</f>
        <v>1</v>
      </c>
      <c r="AX467" s="80" cm="1">
        <f t="array" aca="1" ref="AX467" ca="1">_xlfn.IFS(AX468=1,0,TRIM(INDIRECT("ｄａｔａ!$"&amp;AX$112&amp;"$"&amp;$B467))="",1,TRIM(INDIRECT("ｄａｔａ!$"&amp;AX$112&amp;"$"&amp;$B467))&lt;&gt;"",0)</f>
        <v>1</v>
      </c>
      <c r="AY467" s="80" cm="1">
        <f t="array" aca="1" ref="AY467" ca="1">_xlfn.IFS(AY468=1,0,TRIM(INDIRECT("ｄａｔａ!$"&amp;AY$112&amp;"$"&amp;$B467))="",1,TRIM(INDIRECT("ｄａｔａ!$"&amp;AY$112&amp;"$"&amp;$B467))&lt;&gt;"",0)</f>
        <v>1</v>
      </c>
      <c r="AZ467" s="80" cm="1">
        <f t="array" aca="1" ref="AZ467" ca="1">_xlfn.IFS(AZ468=1,0,TRIM(INDIRECT("ｄａｔａ!$"&amp;AZ$112&amp;"$"&amp;$B467))="",1,TRIM(INDIRECT("ｄａｔａ!$"&amp;AZ$112&amp;"$"&amp;$B467))&lt;&gt;"",0)</f>
        <v>1</v>
      </c>
      <c r="BA467" s="80">
        <f ca="1">IF(SUM($BB467:$BP467)=15,1,0)</f>
        <v>1</v>
      </c>
      <c r="BB467" s="80" cm="1">
        <f t="array" aca="1" ref="BB467" ca="1">_xlfn.IFS(BB468=1,0,TRIM(INDIRECT("ｄａｔａ!$"&amp;BB$112&amp;"$"&amp;$B467))="",1,TRIM(INDIRECT("ｄａｔａ!$"&amp;BB$112&amp;"$"&amp;$B467))&lt;&gt;"",0)</f>
        <v>1</v>
      </c>
      <c r="BC467" s="80" cm="1">
        <f t="array" aca="1" ref="BC467" ca="1">_xlfn.IFS(BC468=1,0,TRIM(INDIRECT("ｄａｔａ!$"&amp;BC$112&amp;"$"&amp;$B467))="",1,TRIM(INDIRECT("ｄａｔａ!$"&amp;BC$112&amp;"$"&amp;$B467))&lt;&gt;"",0)</f>
        <v>1</v>
      </c>
      <c r="BD467" s="80" cm="1">
        <f t="array" aca="1" ref="BD467" ca="1">_xlfn.IFS(BD468=1,0,TRIM(INDIRECT("ｄａｔａ!$"&amp;BD$112&amp;"$"&amp;$B467))="",1,TRIM(INDIRECT("ｄａｔａ!$"&amp;BD$112&amp;"$"&amp;$B467))&lt;&gt;"",0)</f>
        <v>1</v>
      </c>
      <c r="BE467" s="80" cm="1">
        <f t="array" aca="1" ref="BE467" ca="1">_xlfn.IFS(BE468=1,0,TRIM(INDIRECT("ｄａｔａ!$"&amp;BE$112&amp;"$"&amp;$B467))="",1,TRIM(INDIRECT("ｄａｔａ!$"&amp;BE$112&amp;"$"&amp;$B467))&lt;&gt;"",0)</f>
        <v>1</v>
      </c>
      <c r="BF467" s="80" cm="1">
        <f t="array" aca="1" ref="BF467" ca="1">_xlfn.IFS(BF468=1,0,TRIM(INDIRECT("ｄａｔａ!$"&amp;BF$112&amp;"$"&amp;$B467))="",1,TRIM(INDIRECT("ｄａｔａ!$"&amp;BF$112&amp;"$"&amp;$B467))&lt;&gt;"",0)</f>
        <v>1</v>
      </c>
      <c r="BG467" s="80" cm="1">
        <f t="array" aca="1" ref="BG467" ca="1">_xlfn.IFS(BG468=1,0,TRIM(INDIRECT("ｄａｔａ!$"&amp;BG$112&amp;"$"&amp;$B467))="",1,TRIM(INDIRECT("ｄａｔａ!$"&amp;BG$112&amp;"$"&amp;$B467))&lt;&gt;"",0)</f>
        <v>1</v>
      </c>
      <c r="BH467" s="80" cm="1">
        <f t="array" aca="1" ref="BH467" ca="1">_xlfn.IFS(BH468=1,0,TRIM(INDIRECT("ｄａｔａ!$"&amp;BH$112&amp;"$"&amp;$B467))="",1,TRIM(INDIRECT("ｄａｔａ!$"&amp;BH$112&amp;"$"&amp;$B467))&lt;&gt;"",0)</f>
        <v>1</v>
      </c>
      <c r="BI467" s="80" cm="1">
        <f t="array" aca="1" ref="BI467" ca="1">_xlfn.IFS(BI468=1,0,TRIM(INDIRECT("ｄａｔａ!$"&amp;BI$112&amp;"$"&amp;$B467))="",1,TRIM(INDIRECT("ｄａｔａ!$"&amp;BI$112&amp;"$"&amp;$B467))&lt;&gt;"",0)</f>
        <v>1</v>
      </c>
      <c r="BJ467" s="80" cm="1">
        <f t="array" aca="1" ref="BJ467" ca="1">_xlfn.IFS(BJ468=1,0,TRIM(INDIRECT("ｄａｔａ!$"&amp;BJ$112&amp;"$"&amp;$B467))="",1,TRIM(INDIRECT("ｄａｔａ!$"&amp;BJ$112&amp;"$"&amp;$B467))&lt;&gt;"",0)</f>
        <v>1</v>
      </c>
      <c r="BK467" s="80" cm="1">
        <f t="array" aca="1" ref="BK467" ca="1">_xlfn.IFS(BK468=1,0,TRIM(INDIRECT("ｄａｔａ!$"&amp;BK$112&amp;"$"&amp;$B467))="",1,TRIM(INDIRECT("ｄａｔａ!$"&amp;BK$112&amp;"$"&amp;$B467))&lt;&gt;"",0)</f>
        <v>1</v>
      </c>
      <c r="BL467" s="80" cm="1">
        <f t="array" aca="1" ref="BL467" ca="1">_xlfn.IFS(BL468=1,0,TRIM(INDIRECT("ｄａｔａ!$"&amp;BL$112&amp;"$"&amp;$B467))="",1,TRIM(INDIRECT("ｄａｔａ!$"&amp;BL$112&amp;"$"&amp;$B467))&lt;&gt;"",0)</f>
        <v>1</v>
      </c>
      <c r="BM467" s="80" cm="1">
        <f t="array" aca="1" ref="BM467" ca="1">_xlfn.IFS(BM468=1,0,TRIM(INDIRECT("ｄａｔａ!$"&amp;BM$112&amp;"$"&amp;$B467))="",1,TRIM(INDIRECT("ｄａｔａ!$"&amp;BM$112&amp;"$"&amp;$B467))&lt;&gt;"",0)</f>
        <v>1</v>
      </c>
      <c r="BN467" s="80" cm="1">
        <f t="array" aca="1" ref="BN467" ca="1">_xlfn.IFS(BN468=1,0,TRIM(INDIRECT("ｄａｔａ!$"&amp;BN$112&amp;"$"&amp;$B467))="",1,TRIM(INDIRECT("ｄａｔａ!$"&amp;BN$112&amp;"$"&amp;$B467))&lt;&gt;"",0)</f>
        <v>1</v>
      </c>
      <c r="BO467" s="80" cm="1">
        <f t="array" aca="1" ref="BO467" ca="1">_xlfn.IFS(BO468=1,0,TRIM(INDIRECT("ｄａｔａ!$"&amp;BO$112&amp;"$"&amp;$B467))="",1,TRIM(INDIRECT("ｄａｔａ!$"&amp;BO$112&amp;"$"&amp;$B467))&lt;&gt;"",0)</f>
        <v>1</v>
      </c>
      <c r="BP467" s="80" cm="1">
        <f t="array" aca="1" ref="BP467" ca="1">_xlfn.IFS(BP468=1,0,TRIM(INDIRECT("ｄａｔａ!$"&amp;BP$112&amp;"$"&amp;$B467))="",1,TRIM(INDIRECT("ｄａｔａ!$"&amp;BP$112&amp;"$"&amp;$B467))&lt;&gt;"",0)</f>
        <v>1</v>
      </c>
    </row>
    <row r="468" spans="1:68" x14ac:dyDescent="0.2">
      <c r="B468" s="80">
        <f>VLOOKUP($A465,$A$11:$B$110,2,FALSE)</f>
        <v>95</v>
      </c>
      <c r="C468" s="80" t="s">
        <v>2430</v>
      </c>
      <c r="D468" s="80" cm="1">
        <f t="array" aca="1" ref="D468" ca="1">IF(ISERROR(INDIRECT("ｄａｔａ!$"&amp;D$112&amp;"$"&amp;$B468)),1,0)</f>
        <v>0</v>
      </c>
      <c r="F468" s="80" cm="1">
        <f t="array" aca="1" ref="F468" ca="1">IF(ISERROR(INDIRECT("ｄａｔａ!$"&amp;F$112&amp;"$"&amp;$B468)),1,0)</f>
        <v>0</v>
      </c>
      <c r="G468" s="80" cm="1">
        <f t="array" aca="1" ref="G468" ca="1">IF(ISERROR(INDIRECT("ｄａｔａ!$"&amp;G$112&amp;"$"&amp;$B468)),1,0)</f>
        <v>0</v>
      </c>
      <c r="H468" s="80" cm="1">
        <f t="array" aca="1" ref="H468" ca="1">IF(ISERROR(INDIRECT("ｄａｔａ!$"&amp;H$112&amp;"$"&amp;$B468)),1,0)</f>
        <v>0</v>
      </c>
      <c r="I468" s="80" cm="1">
        <f t="array" aca="1" ref="I468" ca="1">IF(ISERROR(INDIRECT("ｄａｔａ!$"&amp;I$112&amp;"$"&amp;$B468)),1,0)</f>
        <v>0</v>
      </c>
      <c r="J468" s="80" cm="1">
        <f t="array" aca="1" ref="J468" ca="1">IF(ISERROR(INDIRECT("ｄａｔａ!$"&amp;J$112&amp;"$"&amp;$B468)),1,0)</f>
        <v>0</v>
      </c>
      <c r="K468" s="80" cm="1">
        <f t="array" aca="1" ref="K468" ca="1">IF(ISERROR(INDIRECT("ｄａｔａ!$"&amp;K$112&amp;"$"&amp;$B468)),1,0)</f>
        <v>0</v>
      </c>
      <c r="L468" s="80" cm="1">
        <f t="array" aca="1" ref="L468" ca="1">IF(ISERROR(INDIRECT("ｄａｔａ!$"&amp;L$112&amp;"$"&amp;$B468)),1,0)</f>
        <v>0</v>
      </c>
      <c r="M468" s="80" cm="1">
        <f t="array" aca="1" ref="M468" ca="1">IF(ISERROR(INDIRECT("ｄａｔａ!$"&amp;M$112&amp;"$"&amp;$B468)),1,0)</f>
        <v>0</v>
      </c>
      <c r="N468" s="80" cm="1">
        <f t="array" aca="1" ref="N468" ca="1">IF(ISERROR(INDIRECT("ｄａｔａ!$"&amp;N$112&amp;"$"&amp;$B468)),1,0)</f>
        <v>0</v>
      </c>
      <c r="O468" s="80" cm="1">
        <f t="array" aca="1" ref="O468" ca="1">IF(ISERROR(INDIRECT("ｄａｔａ!$"&amp;O$112&amp;"$"&amp;$B468)),1,0)</f>
        <v>0</v>
      </c>
      <c r="P468" s="80" cm="1">
        <f t="array" aca="1" ref="P468" ca="1">IF(ISERROR(INDIRECT("ｄａｔａ!$"&amp;P$112&amp;"$"&amp;$B468)),1,0)</f>
        <v>0</v>
      </c>
      <c r="Q468" s="80" cm="1">
        <f t="array" aca="1" ref="Q468" ca="1">IF(ISERROR(INDIRECT("ｄａｔａ!$"&amp;Q$112&amp;"$"&amp;$B468)),1,0)</f>
        <v>0</v>
      </c>
      <c r="R468" s="80" cm="1">
        <f t="array" aca="1" ref="R468" ca="1">IF(ISERROR(INDIRECT("ｄａｔａ!$"&amp;R$112&amp;"$"&amp;$B468)),1,0)</f>
        <v>0</v>
      </c>
      <c r="S468" s="80" cm="1">
        <f t="array" aca="1" ref="S468" ca="1">IF(ISERROR(INDIRECT("ｄａｔａ!$"&amp;S$112&amp;"$"&amp;$B468)),1,0)</f>
        <v>0</v>
      </c>
      <c r="T468" s="80" cm="1">
        <f t="array" aca="1" ref="T468" ca="1">IF(ISERROR(INDIRECT("ｄａｔａ!$"&amp;T$112&amp;"$"&amp;$B468)),1,0)</f>
        <v>0</v>
      </c>
      <c r="U468" s="80" cm="1">
        <f t="array" aca="1" ref="U468" ca="1">IF(ISERROR(INDIRECT("ｄａｔａ!$"&amp;U$112&amp;"$"&amp;$B468)),1,0)</f>
        <v>0</v>
      </c>
      <c r="V468" s="80" cm="1">
        <f t="array" aca="1" ref="V468" ca="1">IF(ISERROR(INDIRECT("ｄａｔａ!$"&amp;V$112&amp;"$"&amp;$B468)),1,0)</f>
        <v>0</v>
      </c>
      <c r="W468" s="80" cm="1">
        <f t="array" aca="1" ref="W468" ca="1">IF(ISERROR(INDIRECT("ｄａｔａ!$"&amp;W$112&amp;"$"&amp;$B468)),1,0)</f>
        <v>0</v>
      </c>
      <c r="X468" s="80">
        <f ca="1">IF(SUM($Y466:$AO466,$Y468:$AO468)&gt;0,1,0)</f>
        <v>0</v>
      </c>
      <c r="Y468" s="80" cm="1">
        <f t="array" aca="1" ref="Y468" ca="1">IF(ISERROR(INDIRECT("ｄａｔａ!$"&amp;Y$112&amp;"$"&amp;$B468)),1,0)</f>
        <v>0</v>
      </c>
      <c r="Z468" s="80" cm="1">
        <f t="array" aca="1" ref="Z468" ca="1">IF(ISERROR(INDIRECT("ｄａｔａ!$"&amp;Z$112&amp;"$"&amp;$B468)),1,0)</f>
        <v>0</v>
      </c>
      <c r="AA468" s="80" cm="1">
        <f t="array" aca="1" ref="AA468" ca="1">IF(ISERROR(INDIRECT("ｄａｔａ!$"&amp;AA$112&amp;"$"&amp;$B468)),1,0)</f>
        <v>0</v>
      </c>
      <c r="AB468" s="80" cm="1">
        <f t="array" aca="1" ref="AB468" ca="1">IF(ISERROR(INDIRECT("ｄａｔａ!$"&amp;AB$112&amp;"$"&amp;$B468)),1,0)</f>
        <v>0</v>
      </c>
      <c r="AC468" s="80" cm="1">
        <f t="array" aca="1" ref="AC468" ca="1">IF(ISERROR(INDIRECT("ｄａｔａ!$"&amp;AC$112&amp;"$"&amp;$B468)),1,0)</f>
        <v>0</v>
      </c>
      <c r="AD468" s="80" cm="1">
        <f t="array" aca="1" ref="AD468" ca="1">IF(ISERROR(INDIRECT("ｄａｔａ!$"&amp;AD$112&amp;"$"&amp;$B468)),1,0)</f>
        <v>0</v>
      </c>
      <c r="AE468" s="80" cm="1">
        <f t="array" aca="1" ref="AE468" ca="1">IF(ISERROR(INDIRECT("ｄａｔａ!$"&amp;AE$112&amp;"$"&amp;$B468)),1,0)</f>
        <v>0</v>
      </c>
      <c r="AF468" s="80" cm="1">
        <f t="array" aca="1" ref="AF468" ca="1">IF(ISERROR(INDIRECT("ｄａｔａ!$"&amp;AF$112&amp;"$"&amp;$B468)),1,0)</f>
        <v>0</v>
      </c>
      <c r="AG468" s="80" cm="1">
        <f t="array" aca="1" ref="AG468" ca="1">IF(ISERROR(INDIRECT("ｄａｔａ!$"&amp;AG$112&amp;"$"&amp;$B468)),1,0)</f>
        <v>0</v>
      </c>
      <c r="AH468" s="80" cm="1">
        <f t="array" aca="1" ref="AH468" ca="1">IF(ISERROR(INDIRECT("ｄａｔａ!$"&amp;AH$112&amp;"$"&amp;$B468)),1,0)</f>
        <v>0</v>
      </c>
      <c r="AI468" s="80" cm="1">
        <f t="array" aca="1" ref="AI468" ca="1">IF(ISERROR(INDIRECT("ｄａｔａ!$"&amp;AI$112&amp;"$"&amp;$B468)),1,0)</f>
        <v>0</v>
      </c>
      <c r="AJ468" s="80" cm="1">
        <f t="array" aca="1" ref="AJ468" ca="1">IF(ISERROR(INDIRECT("ｄａｔａ!$"&amp;AJ$112&amp;"$"&amp;$B468)),1,0)</f>
        <v>0</v>
      </c>
      <c r="AK468" s="80" cm="1">
        <f t="array" aca="1" ref="AK468" ca="1">IF(ISERROR(INDIRECT("ｄａｔａ!$"&amp;AK$112&amp;"$"&amp;$B468)),1,0)</f>
        <v>0</v>
      </c>
      <c r="AL468" s="80" cm="1">
        <f t="array" aca="1" ref="AL468" ca="1">IF(ISERROR(INDIRECT("ｄａｔａ!$"&amp;AL$112&amp;"$"&amp;$B468)),1,0)</f>
        <v>0</v>
      </c>
      <c r="AM468" s="80" cm="1">
        <f t="array" aca="1" ref="AM468" ca="1">IF(ISERROR(INDIRECT("ｄａｔａ!$"&amp;AM$112&amp;"$"&amp;$B468)),1,0)</f>
        <v>0</v>
      </c>
      <c r="AN468" s="80" cm="1">
        <f t="array" aca="1" ref="AN468" ca="1">IF(ISERROR(INDIRECT("ｄａｔａ!$"&amp;AN$112&amp;"$"&amp;$B468)),1,0)</f>
        <v>0</v>
      </c>
      <c r="AO468" s="80" cm="1">
        <f t="array" aca="1" ref="AO468" ca="1">IF(ISERROR(INDIRECT("ｄａｔａ!$"&amp;AO$112&amp;"$"&amp;$B468)),1,0)</f>
        <v>0</v>
      </c>
      <c r="AP468" s="80">
        <f ca="1">IF(SUM($AQ466:$AZ466,$AQ468:$AZ468)&gt;0,1,0)</f>
        <v>0</v>
      </c>
      <c r="AQ468" s="80" cm="1">
        <f t="array" aca="1" ref="AQ468" ca="1">IF(ISERROR(INDIRECT("ｄａｔａ!$"&amp;AQ$112&amp;"$"&amp;$B468)),1,0)</f>
        <v>0</v>
      </c>
      <c r="AR468" s="80" cm="1">
        <f t="array" aca="1" ref="AR468" ca="1">IF(ISERROR(INDIRECT("ｄａｔａ!$"&amp;AR$112&amp;"$"&amp;$B468)),1,0)</f>
        <v>0</v>
      </c>
      <c r="AS468" s="80" cm="1">
        <f t="array" aca="1" ref="AS468" ca="1">IF(ISERROR(INDIRECT("ｄａｔａ!$"&amp;AS$112&amp;"$"&amp;$B468)),1,0)</f>
        <v>0</v>
      </c>
      <c r="AT468" s="80" cm="1">
        <f t="array" aca="1" ref="AT468" ca="1">IF(ISERROR(INDIRECT("ｄａｔａ!$"&amp;AT$112&amp;"$"&amp;$B468)),1,0)</f>
        <v>0</v>
      </c>
      <c r="AU468" s="80" cm="1">
        <f t="array" aca="1" ref="AU468" ca="1">IF(ISERROR(INDIRECT("ｄａｔａ!$"&amp;AU$112&amp;"$"&amp;$B468)),1,0)</f>
        <v>0</v>
      </c>
      <c r="AV468" s="80" cm="1">
        <f t="array" aca="1" ref="AV468" ca="1">IF(ISERROR(INDIRECT("ｄａｔａ!$"&amp;AV$112&amp;"$"&amp;$B468)),1,0)</f>
        <v>0</v>
      </c>
      <c r="AW468" s="80" cm="1">
        <f t="array" aca="1" ref="AW468" ca="1">IF(ISERROR(INDIRECT("ｄａｔａ!$"&amp;AW$112&amp;"$"&amp;$B468)),1,0)</f>
        <v>0</v>
      </c>
      <c r="AX468" s="80" cm="1">
        <f t="array" aca="1" ref="AX468" ca="1">IF(ISERROR(INDIRECT("ｄａｔａ!$"&amp;AX$112&amp;"$"&amp;$B468)),1,0)</f>
        <v>0</v>
      </c>
      <c r="AY468" s="80" cm="1">
        <f t="array" aca="1" ref="AY468" ca="1">IF(ISERROR(INDIRECT("ｄａｔａ!$"&amp;AY$112&amp;"$"&amp;$B468)),1,0)</f>
        <v>0</v>
      </c>
      <c r="AZ468" s="80" cm="1">
        <f t="array" aca="1" ref="AZ468" ca="1">IF(ISERROR(INDIRECT("ｄａｔａ!$"&amp;AZ$112&amp;"$"&amp;$B468)),1,0)</f>
        <v>0</v>
      </c>
      <c r="BA468" s="80">
        <f ca="1">IF(SUM($BB466:$BP466,$BB468:$BP468)&gt;0,1,0)</f>
        <v>0</v>
      </c>
      <c r="BB468" s="80" cm="1">
        <f t="array" aca="1" ref="BB468" ca="1">IF(ISERROR(INDIRECT("ｄａｔａ!$"&amp;BB$112&amp;"$"&amp;$B468)),1,0)</f>
        <v>0</v>
      </c>
      <c r="BC468" s="80" cm="1">
        <f t="array" aca="1" ref="BC468" ca="1">IF(ISERROR(INDIRECT("ｄａｔａ!$"&amp;BC$112&amp;"$"&amp;$B468)),1,0)</f>
        <v>0</v>
      </c>
      <c r="BD468" s="80" cm="1">
        <f t="array" aca="1" ref="BD468" ca="1">IF(ISERROR(INDIRECT("ｄａｔａ!$"&amp;BD$112&amp;"$"&amp;$B468)),1,0)</f>
        <v>0</v>
      </c>
      <c r="BE468" s="80" cm="1">
        <f t="array" aca="1" ref="BE468" ca="1">IF(ISERROR(INDIRECT("ｄａｔａ!$"&amp;BE$112&amp;"$"&amp;$B468)),1,0)</f>
        <v>0</v>
      </c>
      <c r="BF468" s="80" cm="1">
        <f t="array" aca="1" ref="BF468" ca="1">IF(ISERROR(INDIRECT("ｄａｔａ!$"&amp;BF$112&amp;"$"&amp;$B468)),1,0)</f>
        <v>0</v>
      </c>
      <c r="BG468" s="80" cm="1">
        <f t="array" aca="1" ref="BG468" ca="1">IF(ISERROR(INDIRECT("ｄａｔａ!$"&amp;BG$112&amp;"$"&amp;$B468)),1,0)</f>
        <v>0</v>
      </c>
      <c r="BH468" s="80" cm="1">
        <f t="array" aca="1" ref="BH468" ca="1">IF(ISERROR(INDIRECT("ｄａｔａ!$"&amp;BH$112&amp;"$"&amp;$B468)),1,0)</f>
        <v>0</v>
      </c>
      <c r="BI468" s="80" cm="1">
        <f t="array" aca="1" ref="BI468" ca="1">IF(ISERROR(INDIRECT("ｄａｔａ!$"&amp;BI$112&amp;"$"&amp;$B468)),1,0)</f>
        <v>0</v>
      </c>
      <c r="BJ468" s="80" cm="1">
        <f t="array" aca="1" ref="BJ468" ca="1">IF(ISERROR(INDIRECT("ｄａｔａ!$"&amp;BJ$112&amp;"$"&amp;$B468)),1,0)</f>
        <v>0</v>
      </c>
      <c r="BK468" s="80" cm="1">
        <f t="array" aca="1" ref="BK468" ca="1">IF(ISERROR(INDIRECT("ｄａｔａ!$"&amp;BK$112&amp;"$"&amp;$B468)),1,0)</f>
        <v>0</v>
      </c>
      <c r="BL468" s="80" cm="1">
        <f t="array" aca="1" ref="BL468" ca="1">IF(ISERROR(INDIRECT("ｄａｔａ!$"&amp;BL$112&amp;"$"&amp;$B468)),1,0)</f>
        <v>0</v>
      </c>
      <c r="BM468" s="80" cm="1">
        <f t="array" aca="1" ref="BM468" ca="1">IF(ISERROR(INDIRECT("ｄａｔａ!$"&amp;BM$112&amp;"$"&amp;$B468)),1,0)</f>
        <v>0</v>
      </c>
      <c r="BN468" s="80" cm="1">
        <f t="array" aca="1" ref="BN468" ca="1">IF(ISERROR(INDIRECT("ｄａｔａ!$"&amp;BN$112&amp;"$"&amp;$B468)),1,0)</f>
        <v>0</v>
      </c>
      <c r="BO468" s="80" cm="1">
        <f t="array" aca="1" ref="BO468" ca="1">IF(ISERROR(INDIRECT("ｄａｔａ!$"&amp;BO$112&amp;"$"&amp;$B468)),1,0)</f>
        <v>0</v>
      </c>
      <c r="BP468" s="80" cm="1">
        <f t="array" aca="1" ref="BP468" ca="1">IF(ISERROR(INDIRECT("ｄａｔａ!$"&amp;BP$112&amp;"$"&amp;$B468)),1,0)</f>
        <v>0</v>
      </c>
    </row>
    <row r="469" spans="1:68" x14ac:dyDescent="0.2">
      <c r="A469" s="80" t="s">
        <v>2407</v>
      </c>
      <c r="B469" s="80">
        <f>VLOOKUP($A469,$A$11:$B$110,2,FALSE)</f>
        <v>96</v>
      </c>
      <c r="C469" s="80" t="s">
        <v>2435</v>
      </c>
      <c r="D469" s="80" cm="1">
        <f t="array" aca="1" ref="D469" ca="1">_xlfn.IFS(D470=1,0,D471=1,0,AND(INDIRECT("ｄａｔａ!$"&amp;D$112&amp;"$"&amp;$B469)&lt;=INDIRECT("kikan!$Q$11"),INDIRECT("ｄａｔａ!$"&amp;D$112&amp;"$"&amp;$B469)&gt;=INDIRECT("kikan!$K$11")),0,TRUE,1)</f>
        <v>0</v>
      </c>
      <c r="F469" s="80">
        <v>0</v>
      </c>
      <c r="G469" s="80">
        <v>0</v>
      </c>
      <c r="H469" s="80">
        <v>0</v>
      </c>
      <c r="I469" s="80" cm="1">
        <f t="array" aca="1" ref="I469" ca="1">_xlfn.IFS(I470=1,0,I471=1,0,INDIRECT("ｄａｔａ!$"&amp;I$112&amp;"$"&amp;$B469)&gt;=INDIRECT("kikan!$I$11"),0,TRUE,1)</f>
        <v>0</v>
      </c>
      <c r="J469" s="80" cm="1">
        <f t="array" aca="1" ref="J469" ca="1">_xlfn.IFS(D472=1,0,I469=1,0,J470=1,0,I471=1,0,J471=1,0,INDIRECT("ｄａｔａ!$"&amp;I$112&amp;"$"&amp;$B469)&gt;INDIRECT("kikan!$I$11"),0,INDIRECT("ｄａｔａ!$"&amp;J$112&amp;"$"&amp;$B469)&gt;=INDIRECT("ｄａｔａ!$"&amp;D$112&amp;"$"&amp;$B469),0,TRUE,1)</f>
        <v>0</v>
      </c>
      <c r="K469" s="80" cm="1">
        <f t="array" aca="1" ref="K469" ca="1">_xlfn.IFS(K470=1,0,K471=1,0,AND(INDIRECT("ｄａｔａ!$"&amp;K$112&amp;"$"&amp;$B470)&gt;0,INDIRECT("ｄａｔａ!$"&amp;K$112&amp;"$"&amp;$B470)&lt;10000),0,TRUE,1)</f>
        <v>0</v>
      </c>
      <c r="L469" s="80" cm="1">
        <f t="array" aca="1" ref="L469" ca="1">_xlfn.IFS(L470=1,0,L471=1,0,INDIRECT("ｄａｔａ!$"&amp;L$112&amp;"$"&amp;$B469)&lt;20000,1,TRUE,0)</f>
        <v>0</v>
      </c>
      <c r="M469" s="80">
        <v>0</v>
      </c>
      <c r="N469" s="80">
        <v>0</v>
      </c>
      <c r="O469" s="80" cm="1">
        <f t="array" aca="1" ref="O469" ca="1">_xlfn.IFS(O472=1,0,INDIRECT("ｄａｔａ!$"&amp;O$112&amp;"$"&amp;$B470)=4,1,TRUE,0)</f>
        <v>0</v>
      </c>
      <c r="P469" s="80" cm="1">
        <f t="array" aca="1" ref="P469" ca="1">_xlfn.IFS(P472=1,0,AND(INDIRECT("ｄａｔａ!$"&amp;P$112&amp;"$"&amp;$B470)&lt;=3,INDIRECT("ｄａｔａ!$"&amp;P$112&amp;"$"&amp;$B470)&gt;0),1,TRUE,0)</f>
        <v>0</v>
      </c>
      <c r="Q469" s="80" cm="1">
        <f t="array" aca="1" ref="Q469" ca="1">_xlfn.IFS(Q472=1,0,INDIRECT("ｄａｔａ!$"&amp;Q$112&amp;"$"&amp;$B469)=1,1,TRUE,0)</f>
        <v>0</v>
      </c>
      <c r="R469" s="80">
        <v>0</v>
      </c>
      <c r="S469" s="80">
        <v>0</v>
      </c>
      <c r="T469" s="80">
        <v>0</v>
      </c>
      <c r="U469" s="80">
        <v>0</v>
      </c>
      <c r="V469" s="80">
        <v>0</v>
      </c>
      <c r="W469" s="80">
        <v>0</v>
      </c>
      <c r="X469" s="80">
        <f ca="1">IF(AND(SUM($Y469:$AO469)=0,17-SUM($Y471:$AO471)&gt;1),1,0)</f>
        <v>0</v>
      </c>
      <c r="Y469" s="80" cm="1">
        <f t="array" aca="1" ref="Y469" ca="1">_xlfn.IFS(Y472=1,0,INDIRECT("ｄａｔａ!$"&amp;Y$112&amp;"$"&amp;$B469)=2,1,TRUE,0)</f>
        <v>0</v>
      </c>
      <c r="Z469" s="80" cm="1">
        <f t="array" aca="1" ref="Z469" ca="1">_xlfn.IFS(Z472=1,0,INDIRECT("ｄａｔａ!$"&amp;Z$112&amp;"$"&amp;$B469)=2,1,TRUE,0)</f>
        <v>0</v>
      </c>
      <c r="AA469" s="80" cm="1">
        <f t="array" aca="1" ref="AA469" ca="1">_xlfn.IFS(AA472=1,0,INDIRECT("ｄａｔａ!$"&amp;AA$112&amp;"$"&amp;$B469)=2,1,TRUE,0)</f>
        <v>0</v>
      </c>
      <c r="AB469" s="80" cm="1">
        <f t="array" aca="1" ref="AB469" ca="1">_xlfn.IFS(AB472=1,0,INDIRECT("ｄａｔａ!$"&amp;AB$112&amp;"$"&amp;$B469)=2,1,TRUE,0)</f>
        <v>0</v>
      </c>
      <c r="AC469" s="80" cm="1">
        <f t="array" aca="1" ref="AC469" ca="1">_xlfn.IFS(AC472=1,0,INDIRECT("ｄａｔａ!$"&amp;AC$112&amp;"$"&amp;$B469)=2,1,TRUE,0)</f>
        <v>0</v>
      </c>
      <c r="AD469" s="80" cm="1">
        <f t="array" aca="1" ref="AD469" ca="1">_xlfn.IFS(AD472=1,0,INDIRECT("ｄａｔａ!$"&amp;AD$112&amp;"$"&amp;$B469)=2,1,TRUE,0)</f>
        <v>0</v>
      </c>
      <c r="AE469" s="80" cm="1">
        <f t="array" aca="1" ref="AE469" ca="1">_xlfn.IFS(AE472=1,0,INDIRECT("ｄａｔａ!$"&amp;AE$112&amp;"$"&amp;$B469)=2,1,TRUE,0)</f>
        <v>0</v>
      </c>
      <c r="AF469" s="80" cm="1">
        <f t="array" aca="1" ref="AF469" ca="1">_xlfn.IFS(AF472=1,0,INDIRECT("ｄａｔａ!$"&amp;AF$112&amp;"$"&amp;$B469)=2,1,TRUE,0)</f>
        <v>0</v>
      </c>
      <c r="AG469" s="80" cm="1">
        <f t="array" aca="1" ref="AG469" ca="1">_xlfn.IFS(AG472=1,0,INDIRECT("ｄａｔａ!$"&amp;AG$112&amp;"$"&amp;$B469)=2,1,TRUE,0)</f>
        <v>0</v>
      </c>
      <c r="AH469" s="80" cm="1">
        <f t="array" aca="1" ref="AH469" ca="1">_xlfn.IFS(AH472=1,0,INDIRECT("ｄａｔａ!$"&amp;AH$112&amp;"$"&amp;$B469)=2,1,TRUE,0)</f>
        <v>0</v>
      </c>
      <c r="AI469" s="80" cm="1">
        <f t="array" aca="1" ref="AI469" ca="1">_xlfn.IFS(AI472=1,0,INDIRECT("ｄａｔａ!$"&amp;AI$112&amp;"$"&amp;$B469)=2,1,TRUE,0)</f>
        <v>0</v>
      </c>
      <c r="AJ469" s="80" cm="1">
        <f t="array" aca="1" ref="AJ469" ca="1">_xlfn.IFS(AJ472=1,0,INDIRECT("ｄａｔａ!$"&amp;AJ$112&amp;"$"&amp;$B469)=2,1,TRUE,0)</f>
        <v>0</v>
      </c>
      <c r="AK469" s="80" cm="1">
        <f t="array" aca="1" ref="AK469" ca="1">_xlfn.IFS(AK472=1,0,INDIRECT("ｄａｔａ!$"&amp;AK$112&amp;"$"&amp;$B469)=2,1,TRUE,0)</f>
        <v>0</v>
      </c>
      <c r="AL469" s="80" cm="1">
        <f t="array" aca="1" ref="AL469" ca="1">_xlfn.IFS(AL472=1,0,INDIRECT("ｄａｔａ!$"&amp;AL$112&amp;"$"&amp;$B469)=2,1,TRUE,0)</f>
        <v>0</v>
      </c>
      <c r="AM469" s="80" cm="1">
        <f t="array" aca="1" ref="AM469" ca="1">_xlfn.IFS(AM472=1,0,INDIRECT("ｄａｔａ!$"&amp;AM$112&amp;"$"&amp;$B469)=2,1,TRUE,0)</f>
        <v>0</v>
      </c>
      <c r="AN469" s="80" cm="1">
        <f t="array" aca="1" ref="AN469" ca="1">_xlfn.IFS(AN472=1,0,INDIRECT("ｄａｔａ!$"&amp;AN$112&amp;"$"&amp;$B469)=2,1,TRUE,0)</f>
        <v>0</v>
      </c>
      <c r="AO469" s="80" cm="1">
        <f t="array" aca="1" ref="AO469" ca="1">_xlfn.IFS(AO472=1,0,INDIRECT("ｄａｔａ!$"&amp;AO$112&amp;"$"&amp;$B469)=2,1,TRUE,0)</f>
        <v>0</v>
      </c>
      <c r="AP469" s="80">
        <f ca="1">IF(AND(SUM($AQ469:$AZ469)=0,10-SUM($AQ471:$AZ471)&gt;1),1,0)</f>
        <v>0</v>
      </c>
      <c r="AQ469" s="80" cm="1">
        <f t="array" aca="1" ref="AQ469" ca="1">_xlfn.IFS(AQ472=1,0,INDIRECT("ｄａｔａ!$"&amp;AQ$112&amp;"$"&amp;$B469)=2,1,TRUE,0)</f>
        <v>0</v>
      </c>
      <c r="AR469" s="80" cm="1">
        <f t="array" aca="1" ref="AR469" ca="1">_xlfn.IFS(AR472=1,0,INDIRECT("ｄａｔａ!$"&amp;AR$112&amp;"$"&amp;$B469)=2,1,TRUE,0)</f>
        <v>0</v>
      </c>
      <c r="AS469" s="80" cm="1">
        <f t="array" aca="1" ref="AS469" ca="1">_xlfn.IFS(AS472=1,0,INDIRECT("ｄａｔａ!$"&amp;AS$112&amp;"$"&amp;$B469)=2,1,TRUE,0)</f>
        <v>0</v>
      </c>
      <c r="AT469" s="80" cm="1">
        <f t="array" aca="1" ref="AT469" ca="1">_xlfn.IFS(AT472=1,0,INDIRECT("ｄａｔａ!$"&amp;AT$112&amp;"$"&amp;$B469)=2,1,TRUE,0)</f>
        <v>0</v>
      </c>
      <c r="AU469" s="80" cm="1">
        <f t="array" aca="1" ref="AU469" ca="1">_xlfn.IFS(AU472=1,0,INDIRECT("ｄａｔａ!$"&amp;AU$112&amp;"$"&amp;$B469)=2,1,TRUE,0)</f>
        <v>0</v>
      </c>
      <c r="AV469" s="80" cm="1">
        <f t="array" aca="1" ref="AV469" ca="1">_xlfn.IFS(AV472=1,0,INDIRECT("ｄａｔａ!$"&amp;AV$112&amp;"$"&amp;$B469)=2,1,TRUE,0)</f>
        <v>0</v>
      </c>
      <c r="AW469" s="80" cm="1">
        <f t="array" aca="1" ref="AW469" ca="1">_xlfn.IFS(AW472=1,0,INDIRECT("ｄａｔａ!$"&amp;AW$112&amp;"$"&amp;$B469)=2,1,TRUE,0)</f>
        <v>0</v>
      </c>
      <c r="AX469" s="80" cm="1">
        <f t="array" aca="1" ref="AX469" ca="1">_xlfn.IFS(AX472=1,0,INDIRECT("ｄａｔａ!$"&amp;AX$112&amp;"$"&amp;$B469)=2,1,TRUE,0)</f>
        <v>0</v>
      </c>
      <c r="AY469" s="80" cm="1">
        <f t="array" aca="1" ref="AY469" ca="1">_xlfn.IFS(AY472=1,0,INDIRECT("ｄａｔａ!$"&amp;AY$112&amp;"$"&amp;$B469)=2,1,TRUE,0)</f>
        <v>0</v>
      </c>
      <c r="AZ469" s="80" cm="1">
        <f t="array" aca="1" ref="AZ469" ca="1">_xlfn.IFS(AZ472=1,0,INDIRECT("ｄａｔａ!$"&amp;AZ$112&amp;"$"&amp;$B469)=2,1,TRUE,0)</f>
        <v>0</v>
      </c>
      <c r="BA469" s="80">
        <f ca="1">IF(AND(SUM($BB469:$BP469)=0,15-SUM($BB471:$BP471)&gt;1),1,0)</f>
        <v>0</v>
      </c>
      <c r="BB469" s="80" cm="1">
        <f t="array" aca="1" ref="BB469" ca="1">_xlfn.IFS(BB472=1,0,INDIRECT("ｄａｔａ!$"&amp;BB$112&amp;"$"&amp;$B469)=2,1,TRUE,0)</f>
        <v>0</v>
      </c>
      <c r="BC469" s="80" cm="1">
        <f t="array" aca="1" ref="BC469" ca="1">_xlfn.IFS(BC472=1,0,INDIRECT("ｄａｔａ!$"&amp;BC$112&amp;"$"&amp;$B469)=2,1,TRUE,0)</f>
        <v>0</v>
      </c>
      <c r="BD469" s="80" cm="1">
        <f t="array" aca="1" ref="BD469" ca="1">_xlfn.IFS(BD472=1,0,INDIRECT("ｄａｔａ!$"&amp;BD$112&amp;"$"&amp;$B469)=2,1,TRUE,0)</f>
        <v>0</v>
      </c>
      <c r="BE469" s="80" cm="1">
        <f t="array" aca="1" ref="BE469" ca="1">_xlfn.IFS(BE472=1,0,INDIRECT("ｄａｔａ!$"&amp;BE$112&amp;"$"&amp;$B469)=2,1,TRUE,0)</f>
        <v>0</v>
      </c>
      <c r="BF469" s="80" cm="1">
        <f t="array" aca="1" ref="BF469" ca="1">_xlfn.IFS(BF472=1,0,INDIRECT("ｄａｔａ!$"&amp;BF$112&amp;"$"&amp;$B469)=2,1,TRUE,0)</f>
        <v>0</v>
      </c>
      <c r="BG469" s="80" cm="1">
        <f t="array" aca="1" ref="BG469" ca="1">_xlfn.IFS(BG472=1,0,INDIRECT("ｄａｔａ!$"&amp;BG$112&amp;"$"&amp;$B469)=2,1,TRUE,0)</f>
        <v>0</v>
      </c>
      <c r="BH469" s="80" cm="1">
        <f t="array" aca="1" ref="BH469" ca="1">_xlfn.IFS(BH472=1,0,INDIRECT("ｄａｔａ!$"&amp;BH$112&amp;"$"&amp;$B469)=2,1,TRUE,0)</f>
        <v>0</v>
      </c>
      <c r="BI469" s="80" cm="1">
        <f t="array" aca="1" ref="BI469" ca="1">_xlfn.IFS(BI472=1,0,INDIRECT("ｄａｔａ!$"&amp;BI$112&amp;"$"&amp;$B469)=2,1,TRUE,0)</f>
        <v>0</v>
      </c>
      <c r="BJ469" s="80" cm="1">
        <f t="array" aca="1" ref="BJ469" ca="1">_xlfn.IFS(BJ472=1,0,INDIRECT("ｄａｔａ!$"&amp;BJ$112&amp;"$"&amp;$B469)=2,1,TRUE,0)</f>
        <v>0</v>
      </c>
      <c r="BK469" s="80" cm="1">
        <f t="array" aca="1" ref="BK469" ca="1">_xlfn.IFS(BK472=1,0,INDIRECT("ｄａｔａ!$"&amp;BK$112&amp;"$"&amp;$B469)=2,1,TRUE,0)</f>
        <v>0</v>
      </c>
      <c r="BL469" s="80" cm="1">
        <f t="array" aca="1" ref="BL469" ca="1">_xlfn.IFS(BL472=1,0,INDIRECT("ｄａｔａ!$"&amp;BL$112&amp;"$"&amp;$B469)=2,1,TRUE,0)</f>
        <v>0</v>
      </c>
      <c r="BM469" s="80" cm="1">
        <f t="array" aca="1" ref="BM469" ca="1">_xlfn.IFS(BM472=1,0,INDIRECT("ｄａｔａ!$"&amp;BM$112&amp;"$"&amp;$B469)=2,1,TRUE,0)</f>
        <v>0</v>
      </c>
      <c r="BN469" s="80" cm="1">
        <f t="array" aca="1" ref="BN469" ca="1">_xlfn.IFS(BN472=1,0,INDIRECT("ｄａｔａ!$"&amp;BN$112&amp;"$"&amp;$B469)=2,1,TRUE,0)</f>
        <v>0</v>
      </c>
      <c r="BO469" s="80" cm="1">
        <f t="array" aca="1" ref="BO469" ca="1">_xlfn.IFS(BO472=1,0,INDIRECT("ｄａｔａ!$"&amp;BO$112&amp;"$"&amp;$B469)=2,1,TRUE,0)</f>
        <v>0</v>
      </c>
      <c r="BP469" s="80" cm="1">
        <f t="array" aca="1" ref="BP469" ca="1">_xlfn.IFS(BP472=1,0,INDIRECT("ｄａｔａ!$"&amp;BP$112&amp;"$"&amp;$B469)=2,1,TRUE,0)</f>
        <v>0</v>
      </c>
    </row>
    <row r="470" spans="1:68" x14ac:dyDescent="0.2">
      <c r="B470" s="80">
        <f>VLOOKUP($A469,$A$11:$B$110,2,FALSE)</f>
        <v>96</v>
      </c>
      <c r="C470" s="80" t="s">
        <v>2437</v>
      </c>
      <c r="D470" s="80" cm="1">
        <f t="array" aca="1" ref="D470" ca="1">_xlfn.IFS(D471=1,0,AND(ISNUMBER(INDIRECT("ｄａｔａ!$"&amp;D$112&amp;"$"&amp;$B470)),INDIRECT("ｄａｔａ!$"&amp;D$112&amp;"$"&amp;$B470)&lt;=12,INDIRECT("ｄａｔａ!$"&amp;D$112&amp;"$"&amp;$B470)&gt;=1),0,TRUE,1)</f>
        <v>1</v>
      </c>
      <c r="F470" s="80">
        <v>0</v>
      </c>
      <c r="G470" s="80">
        <v>0</v>
      </c>
      <c r="H470" s="80">
        <v>0</v>
      </c>
      <c r="I470" s="80" cm="1">
        <f t="array" aca="1" ref="I470" ca="1">_xlfn.IFS(I471=1,0,AND(ISNUMBER(INDIRECT("ｄａｔａ!$"&amp;I$112&amp;"$"&amp;$B470)),LEN(INDIRECT("ｄａｔａ!$"&amp;I$112&amp;"$"&amp;$B470))=4),0,TRUE,1)</f>
        <v>0</v>
      </c>
      <c r="J470" s="80" cm="1">
        <f t="array" aca="1" ref="J470" ca="1">_xlfn.IFS(J471=1,0,AND(ISNUMBER(INDIRECT("ｄａｔａ!$"&amp;J$112&amp;"$"&amp;$B470)),INDIRECT("ｄａｔａ!$"&amp;J$112&amp;"$"&amp;$B470)&lt;=12,INDIRECT("ｄａｔａ!$"&amp;J$112&amp;"$"&amp;$B470)&gt;=1),0,TRUE,1)</f>
        <v>0</v>
      </c>
      <c r="K470" s="80" cm="1">
        <f t="array" aca="1" ref="K470" ca="1">_xlfn.IFS(K471=1,0,ISNUMBER(INDIRECT("ｄａｔａ!$"&amp;K$112&amp;"$"&amp;$B470)),0,TRUE,1)</f>
        <v>0</v>
      </c>
      <c r="L470" s="80" cm="1">
        <f t="array" aca="1" ref="L470" ca="1">_xlfn.IFS(L471=1,0,AND(ISNUMBER(INDIRECT("ｄａｔａ!$"&amp;L$112&amp;"$"&amp;$B470)),INDIRECT("ｄａｔａ!$"&amp;L$112&amp;"$"&amp;$B470)&gt;0),0,TRUE,1)</f>
        <v>0</v>
      </c>
      <c r="M470" s="80" cm="1">
        <f t="array" aca="1" ref="M470" ca="1">_xlfn.IFS(M471=1,0,AND(INDIRECT("ｄａｔａ!$"&amp;M$112&amp;"$"&amp;$B470)&lt;=5,INDIRECT("ｄａｔａ!$"&amp;M$112&amp;"$"&amp;$B470)&gt;0),0,TRUE,1)</f>
        <v>0</v>
      </c>
      <c r="N470" s="80" cm="1">
        <f t="array" aca="1" ref="N470" ca="1">_xlfn.IFS(N471=1,0,AND(INDIRECT("ｄａｔａ!$"&amp;N$112&amp;"$"&amp;$B470)&lt;=2,INDIRECT("ｄａｔａ!$"&amp;N$112&amp;"$"&amp;$B470)&gt;0),0,TRUE,1)</f>
        <v>0</v>
      </c>
      <c r="O470" s="80" cm="1">
        <f t="array" aca="1" ref="O470" ca="1">_xlfn.IFS(O471=1,0,AND(INDIRECT("ｄａｔａ!$"&amp;O$112&amp;"$"&amp;$B470)&lt;=4,INDIRECT("ｄａｔａ!$"&amp;O$112&amp;"$"&amp;$B470)&gt;0),0,TRUE,1)</f>
        <v>0</v>
      </c>
      <c r="P470" s="80" cm="1">
        <f t="array" aca="1" ref="P470" ca="1">_xlfn.IFS(P471=1,0,AND(INDIRECT("ｄａｔａ!$"&amp;P$112&amp;"$"&amp;$B470)&lt;=3,INDIRECT("ｄａｔａ!$"&amp;P$112&amp;"$"&amp;$B470)&gt;0),0,TRUE,1)</f>
        <v>0</v>
      </c>
      <c r="Q470" s="80" cm="1">
        <f t="array" aca="1" ref="Q470" ca="1">_xlfn.IFS(Q471=1,0,AND(INDIRECT("ｄａｔａ!$"&amp;Q$112&amp;"$"&amp;$B470)&lt;=2,INDIRECT("ｄａｔａ!$"&amp;Q$112&amp;"$"&amp;$B470)&gt;0),0,TRUE,1)</f>
        <v>0</v>
      </c>
      <c r="R470" s="80" cm="1">
        <f t="array" aca="1" ref="R470" ca="1">_xlfn.IFS(R471=1,0,AND(INDIRECT("ｄａｔａ!$"&amp;R$112&amp;"$"&amp;$B470)&lt;=10,INDIRECT("ｄａｔａ!$"&amp;R$112&amp;"$"&amp;$B470)&gt;0),0,TRUE,1)</f>
        <v>0</v>
      </c>
      <c r="S470" s="80" cm="1">
        <f t="array" aca="1" ref="S470" ca="1">_xlfn.IFS(S471=1,0,AND(INDIRECT("ｄａｔａ!$"&amp;S$112&amp;"$"&amp;$B470)&lt;=5,INDIRECT("ｄａｔａ!$"&amp;S$112&amp;"$"&amp;$B470)&gt;0),0,TRUE,1)</f>
        <v>0</v>
      </c>
      <c r="T470" s="80" cm="1">
        <f t="array" aca="1" ref="T470" ca="1">_xlfn.IFS(T471=1,0,AND(INDIRECT("ｄａｔａ!$"&amp;T$112&amp;"$"&amp;$B470)&lt;=9,INDIRECT("ｄａｔａ!$"&amp;T$112&amp;"$"&amp;$B470)&gt;0),0,TRUE,1)</f>
        <v>0</v>
      </c>
      <c r="U470" s="80" cm="1">
        <f t="array" aca="1" ref="U470" ca="1">_xlfn.IFS(U471=1,0,ISNUMBER(INDIRECT("ｄａｔａ!$"&amp;U$112&amp;"$"&amp;$B470)),0,TRUE,1)</f>
        <v>0</v>
      </c>
      <c r="V470" s="80" cm="1">
        <f t="array" aca="1" ref="V470" ca="1">_xlfn.IFS(V471=1,0,AND(INDIRECT("ｄａｔａ!$"&amp;V$112&amp;"$"&amp;$B470)&lt;=4,INDIRECT("ｄａｔａ!$"&amp;V$112&amp;"$"&amp;$B470)&gt;0),0,TRUE,1)</f>
        <v>0</v>
      </c>
      <c r="W470" s="80" cm="1">
        <f t="array" aca="1" ref="W470" ca="1">_xlfn.IFS(W471=1,0,AND(INDIRECT("ｄａｔａ!$"&amp;W$112&amp;"$"&amp;$B470)&lt;=2,INDIRECT("ｄａｔａ!$"&amp;W$112&amp;"$"&amp;$B470)&gt;0),0,TRUE,1)</f>
        <v>0</v>
      </c>
      <c r="X470" s="80">
        <f ca="1">IF(SUM($Y469:$AO469)&gt;1,1,0)</f>
        <v>0</v>
      </c>
      <c r="Y470" s="80" cm="1">
        <f t="array" aca="1" ref="Y470" ca="1">_xlfn.IFS(Y472=1,0,Y471=1,0,AND(INDIRECT("ｄａｔａ!$"&amp;Y$112&amp;"$"&amp;$B470)&lt;=2,INDIRECT("ｄａｔａ!$"&amp;Y$112&amp;"$"&amp;$B470)&gt;0),0,TRUE,1)</f>
        <v>0</v>
      </c>
      <c r="Z470" s="80" cm="1">
        <f t="array" aca="1" ref="Z470" ca="1">_xlfn.IFS(Z472=1,0,Z471=1,0,AND(INDIRECT("ｄａｔａ!$"&amp;Z$112&amp;"$"&amp;$B470)&lt;=2,INDIRECT("ｄａｔａ!$"&amp;Z$112&amp;"$"&amp;$B470)&gt;0),0,TRUE,1)</f>
        <v>0</v>
      </c>
      <c r="AA470" s="80" cm="1">
        <f t="array" aca="1" ref="AA470" ca="1">_xlfn.IFS(AA472=1,0,AA471=1,0,AND(INDIRECT("ｄａｔａ!$"&amp;AA$112&amp;"$"&amp;$B470)&lt;=2,INDIRECT("ｄａｔａ!$"&amp;AA$112&amp;"$"&amp;$B470)&gt;0),0,TRUE,1)</f>
        <v>0</v>
      </c>
      <c r="AB470" s="80" cm="1">
        <f t="array" aca="1" ref="AB470" ca="1">_xlfn.IFS(AB472=1,0,AB471=1,0,AND(INDIRECT("ｄａｔａ!$"&amp;AB$112&amp;"$"&amp;$B470)&lt;=2,INDIRECT("ｄａｔａ!$"&amp;AB$112&amp;"$"&amp;$B470)&gt;0),0,TRUE,1)</f>
        <v>0</v>
      </c>
      <c r="AC470" s="80" cm="1">
        <f t="array" aca="1" ref="AC470" ca="1">_xlfn.IFS(AC472=1,0,AC471=1,0,AND(INDIRECT("ｄａｔａ!$"&amp;AC$112&amp;"$"&amp;$B470)&lt;=2,INDIRECT("ｄａｔａ!$"&amp;AC$112&amp;"$"&amp;$B470)&gt;0),0,TRUE,1)</f>
        <v>0</v>
      </c>
      <c r="AD470" s="80" cm="1">
        <f t="array" aca="1" ref="AD470" ca="1">_xlfn.IFS(AD472=1,0,AD471=1,0,AND(INDIRECT("ｄａｔａ!$"&amp;AD$112&amp;"$"&amp;$B470)&lt;=2,INDIRECT("ｄａｔａ!$"&amp;AD$112&amp;"$"&amp;$B470)&gt;0),0,TRUE,1)</f>
        <v>0</v>
      </c>
      <c r="AE470" s="80" cm="1">
        <f t="array" aca="1" ref="AE470" ca="1">_xlfn.IFS(AE472=1,0,AE471=1,0,AND(INDIRECT("ｄａｔａ!$"&amp;AE$112&amp;"$"&amp;$B470)&lt;=2,INDIRECT("ｄａｔａ!$"&amp;AE$112&amp;"$"&amp;$B470)&gt;0),0,TRUE,1)</f>
        <v>0</v>
      </c>
      <c r="AF470" s="80" cm="1">
        <f t="array" aca="1" ref="AF470" ca="1">_xlfn.IFS(AF472=1,0,AF471=1,0,AND(INDIRECT("ｄａｔａ!$"&amp;AF$112&amp;"$"&amp;$B470)&lt;=2,INDIRECT("ｄａｔａ!$"&amp;AF$112&amp;"$"&amp;$B470)&gt;0),0,TRUE,1)</f>
        <v>0</v>
      </c>
      <c r="AG470" s="80" cm="1">
        <f t="array" aca="1" ref="AG470" ca="1">_xlfn.IFS(AG472=1,0,AG471=1,0,AND(INDIRECT("ｄａｔａ!$"&amp;AG$112&amp;"$"&amp;$B470)&lt;=2,INDIRECT("ｄａｔａ!$"&amp;AG$112&amp;"$"&amp;$B470)&gt;0),0,TRUE,1)</f>
        <v>0</v>
      </c>
      <c r="AH470" s="80" cm="1">
        <f t="array" aca="1" ref="AH470" ca="1">_xlfn.IFS(AH472=1,0,AH471=1,0,AND(INDIRECT("ｄａｔａ!$"&amp;AH$112&amp;"$"&amp;$B470)&lt;=2,INDIRECT("ｄａｔａ!$"&amp;AH$112&amp;"$"&amp;$B470)&gt;0),0,TRUE,1)</f>
        <v>0</v>
      </c>
      <c r="AI470" s="80" cm="1">
        <f t="array" aca="1" ref="AI470" ca="1">_xlfn.IFS(AI472=1,0,AI471=1,0,AND(INDIRECT("ｄａｔａ!$"&amp;AI$112&amp;"$"&amp;$B470)&lt;=2,INDIRECT("ｄａｔａ!$"&amp;AI$112&amp;"$"&amp;$B470)&gt;0),0,TRUE,1)</f>
        <v>0</v>
      </c>
      <c r="AJ470" s="80" cm="1">
        <f t="array" aca="1" ref="AJ470" ca="1">_xlfn.IFS(AJ472=1,0,AJ471=1,0,AND(INDIRECT("ｄａｔａ!$"&amp;AJ$112&amp;"$"&amp;$B470)&lt;=2,INDIRECT("ｄａｔａ!$"&amp;AJ$112&amp;"$"&amp;$B470)&gt;0),0,TRUE,1)</f>
        <v>0</v>
      </c>
      <c r="AK470" s="80" cm="1">
        <f t="array" aca="1" ref="AK470" ca="1">_xlfn.IFS(AK472=1,0,AK471=1,0,AND(INDIRECT("ｄａｔａ!$"&amp;AK$112&amp;"$"&amp;$B470)&lt;=2,INDIRECT("ｄａｔａ!$"&amp;AK$112&amp;"$"&amp;$B470)&gt;0),0,TRUE,1)</f>
        <v>0</v>
      </c>
      <c r="AL470" s="80" cm="1">
        <f t="array" aca="1" ref="AL470" ca="1">_xlfn.IFS(AL472=1,0,AL471=1,0,AND(INDIRECT("ｄａｔａ!$"&amp;AL$112&amp;"$"&amp;$B470)&lt;=2,INDIRECT("ｄａｔａ!$"&amp;AL$112&amp;"$"&amp;$B470)&gt;0),0,TRUE,1)</f>
        <v>0</v>
      </c>
      <c r="AM470" s="80" cm="1">
        <f t="array" aca="1" ref="AM470" ca="1">_xlfn.IFS(AM472=1,0,AM471=1,0,AND(INDIRECT("ｄａｔａ!$"&amp;AM$112&amp;"$"&amp;$B470)&lt;=2,INDIRECT("ｄａｔａ!$"&amp;AM$112&amp;"$"&amp;$B470)&gt;0),0,TRUE,1)</f>
        <v>0</v>
      </c>
      <c r="AN470" s="80" cm="1">
        <f t="array" aca="1" ref="AN470" ca="1">_xlfn.IFS(AN472=1,0,AN471=1,0,AND(INDIRECT("ｄａｔａ!$"&amp;AN$112&amp;"$"&amp;$B470)&lt;=2,INDIRECT("ｄａｔａ!$"&amp;AN$112&amp;"$"&amp;$B470)&gt;0),0,TRUE,1)</f>
        <v>0</v>
      </c>
      <c r="AO470" s="80" cm="1">
        <f t="array" aca="1" ref="AO470" ca="1">_xlfn.IFS(AO472=1,0,AO471=1,0,AND(INDIRECT("ｄａｔａ!$"&amp;AO$112&amp;"$"&amp;$B470)&lt;=2,INDIRECT("ｄａｔａ!$"&amp;AO$112&amp;"$"&amp;$B470)&gt;0),0,TRUE,1)</f>
        <v>0</v>
      </c>
      <c r="AP470" s="80">
        <f ca="1">IF(SUM($AQ469:$AZ469)&gt;1,1,0)</f>
        <v>0</v>
      </c>
      <c r="AQ470" s="80" cm="1">
        <f t="array" aca="1" ref="AQ470" ca="1">_xlfn.IFS(AQ472=1,0,AQ471=1,0,AND(INDIRECT("ｄａｔａ!$"&amp;AQ$112&amp;"$"&amp;$B470)&lt;=2,INDIRECT("ｄａｔａ!$"&amp;AQ$112&amp;"$"&amp;$B470)&gt;0),0,TRUE,1)</f>
        <v>0</v>
      </c>
      <c r="AR470" s="80" cm="1">
        <f t="array" aca="1" ref="AR470" ca="1">_xlfn.IFS(AR472=1,0,AR471=1,0,AND(INDIRECT("ｄａｔａ!$"&amp;AR$112&amp;"$"&amp;$B470)&lt;=2,INDIRECT("ｄａｔａ!$"&amp;AR$112&amp;"$"&amp;$B470)&gt;0),0,TRUE,1)</f>
        <v>0</v>
      </c>
      <c r="AS470" s="80" cm="1">
        <f t="array" aca="1" ref="AS470" ca="1">_xlfn.IFS(AS472=1,0,AS471=1,0,AND(INDIRECT("ｄａｔａ!$"&amp;AS$112&amp;"$"&amp;$B470)&lt;=2,INDIRECT("ｄａｔａ!$"&amp;AS$112&amp;"$"&amp;$B470)&gt;0),0,TRUE,1)</f>
        <v>0</v>
      </c>
      <c r="AT470" s="80" cm="1">
        <f t="array" aca="1" ref="AT470" ca="1">_xlfn.IFS(AT472=1,0,AT471=1,0,AND(INDIRECT("ｄａｔａ!$"&amp;AT$112&amp;"$"&amp;$B470)&lt;=2,INDIRECT("ｄａｔａ!$"&amp;AT$112&amp;"$"&amp;$B470)&gt;0),0,TRUE,1)</f>
        <v>0</v>
      </c>
      <c r="AU470" s="80" cm="1">
        <f t="array" aca="1" ref="AU470" ca="1">_xlfn.IFS(AU472=1,0,AU471=1,0,AND(INDIRECT("ｄａｔａ!$"&amp;AU$112&amp;"$"&amp;$B470)&lt;=2,INDIRECT("ｄａｔａ!$"&amp;AU$112&amp;"$"&amp;$B470)&gt;0),0,TRUE,1)</f>
        <v>0</v>
      </c>
      <c r="AV470" s="80" cm="1">
        <f t="array" aca="1" ref="AV470" ca="1">_xlfn.IFS(AV472=1,0,AV471=1,0,AND(INDIRECT("ｄａｔａ!$"&amp;AV$112&amp;"$"&amp;$B470)&lt;=2,INDIRECT("ｄａｔａ!$"&amp;AV$112&amp;"$"&amp;$B470)&gt;0),0,TRUE,1)</f>
        <v>0</v>
      </c>
      <c r="AW470" s="80" cm="1">
        <f t="array" aca="1" ref="AW470" ca="1">_xlfn.IFS(AW472=1,0,AW471=1,0,AND(INDIRECT("ｄａｔａ!$"&amp;AW$112&amp;"$"&amp;$B470)&lt;=2,INDIRECT("ｄａｔａ!$"&amp;AW$112&amp;"$"&amp;$B470)&gt;0),0,TRUE,1)</f>
        <v>0</v>
      </c>
      <c r="AX470" s="80" cm="1">
        <f t="array" aca="1" ref="AX470" ca="1">_xlfn.IFS(AX472=1,0,AX471=1,0,AND(INDIRECT("ｄａｔａ!$"&amp;AX$112&amp;"$"&amp;$B470)&lt;=2,INDIRECT("ｄａｔａ!$"&amp;AX$112&amp;"$"&amp;$B470)&gt;0),0,TRUE,1)</f>
        <v>0</v>
      </c>
      <c r="AY470" s="80" cm="1">
        <f t="array" aca="1" ref="AY470" ca="1">_xlfn.IFS(AY472=1,0,AY471=1,0,AND(INDIRECT("ｄａｔａ!$"&amp;AY$112&amp;"$"&amp;$B470)&lt;=2,INDIRECT("ｄａｔａ!$"&amp;AY$112&amp;"$"&amp;$B470)&gt;0),0,TRUE,1)</f>
        <v>0</v>
      </c>
      <c r="AZ470" s="80" cm="1">
        <f t="array" aca="1" ref="AZ470" ca="1">_xlfn.IFS(AZ472=1,0,AZ471=1,0,AND(INDIRECT("ｄａｔａ!$"&amp;AZ$112&amp;"$"&amp;$B470)&lt;=2,INDIRECT("ｄａｔａ!$"&amp;AZ$112&amp;"$"&amp;$B470)&gt;0),0,TRUE,1)</f>
        <v>0</v>
      </c>
      <c r="BA470" s="80">
        <f ca="1">IF(SUM($BB469:$BP469)&gt;1,1,0)</f>
        <v>0</v>
      </c>
      <c r="BB470" s="80" cm="1">
        <f t="array" aca="1" ref="BB470" ca="1">_xlfn.IFS(BB472=1,0,BB471=1,0,AND(INDIRECT("ｄａｔａ!$"&amp;BB$112&amp;"$"&amp;$B470)&lt;=2,INDIRECT("ｄａｔａ!$"&amp;BB$112&amp;"$"&amp;$B470)&gt;0),0,TRUE,1)</f>
        <v>0</v>
      </c>
      <c r="BC470" s="80" cm="1">
        <f t="array" aca="1" ref="BC470" ca="1">_xlfn.IFS(BC472=1,0,BC471=1,0,AND(INDIRECT("ｄａｔａ!$"&amp;BC$112&amp;"$"&amp;$B470)&lt;=2,INDIRECT("ｄａｔａ!$"&amp;BC$112&amp;"$"&amp;$B470)&gt;0),0,TRUE,1)</f>
        <v>0</v>
      </c>
      <c r="BD470" s="80" cm="1">
        <f t="array" aca="1" ref="BD470" ca="1">_xlfn.IFS(BD472=1,0,BD471=1,0,AND(INDIRECT("ｄａｔａ!$"&amp;BD$112&amp;"$"&amp;$B470)&lt;=2,INDIRECT("ｄａｔａ!$"&amp;BD$112&amp;"$"&amp;$B470)&gt;0),0,TRUE,1)</f>
        <v>0</v>
      </c>
      <c r="BE470" s="80" cm="1">
        <f t="array" aca="1" ref="BE470" ca="1">_xlfn.IFS(BE472=1,0,BE471=1,0,AND(INDIRECT("ｄａｔａ!$"&amp;BE$112&amp;"$"&amp;$B470)&lt;=2,INDIRECT("ｄａｔａ!$"&amp;BE$112&amp;"$"&amp;$B470)&gt;0),0,TRUE,1)</f>
        <v>0</v>
      </c>
      <c r="BF470" s="80" cm="1">
        <f t="array" aca="1" ref="BF470" ca="1">_xlfn.IFS(BF472=1,0,BF471=1,0,AND(INDIRECT("ｄａｔａ!$"&amp;BF$112&amp;"$"&amp;$B470)&lt;=2,INDIRECT("ｄａｔａ!$"&amp;BF$112&amp;"$"&amp;$B470)&gt;0),0,TRUE,1)</f>
        <v>0</v>
      </c>
      <c r="BG470" s="80" cm="1">
        <f t="array" aca="1" ref="BG470" ca="1">_xlfn.IFS(BG472=1,0,BG471=1,0,AND(INDIRECT("ｄａｔａ!$"&amp;BG$112&amp;"$"&amp;$B470)&lt;=2,INDIRECT("ｄａｔａ!$"&amp;BG$112&amp;"$"&amp;$B470)&gt;0),0,TRUE,1)</f>
        <v>0</v>
      </c>
      <c r="BH470" s="80" cm="1">
        <f t="array" aca="1" ref="BH470" ca="1">_xlfn.IFS(BH472=1,0,BH471=1,0,AND(INDIRECT("ｄａｔａ!$"&amp;BH$112&amp;"$"&amp;$B470)&lt;=2,INDIRECT("ｄａｔａ!$"&amp;BH$112&amp;"$"&amp;$B470)&gt;0),0,TRUE,1)</f>
        <v>0</v>
      </c>
      <c r="BI470" s="80" cm="1">
        <f t="array" aca="1" ref="BI470" ca="1">_xlfn.IFS(BI472=1,0,BI471=1,0,AND(INDIRECT("ｄａｔａ!$"&amp;BI$112&amp;"$"&amp;$B470)&lt;=2,INDIRECT("ｄａｔａ!$"&amp;BI$112&amp;"$"&amp;$B470)&gt;0),0,TRUE,1)</f>
        <v>0</v>
      </c>
      <c r="BJ470" s="80" cm="1">
        <f t="array" aca="1" ref="BJ470" ca="1">_xlfn.IFS(BJ472=1,0,BJ471=1,0,AND(INDIRECT("ｄａｔａ!$"&amp;BJ$112&amp;"$"&amp;$B470)&lt;=2,INDIRECT("ｄａｔａ!$"&amp;BJ$112&amp;"$"&amp;$B470)&gt;0),0,TRUE,1)</f>
        <v>0</v>
      </c>
      <c r="BK470" s="80" cm="1">
        <f t="array" aca="1" ref="BK470" ca="1">_xlfn.IFS(BK472=1,0,BK471=1,0,AND(INDIRECT("ｄａｔａ!$"&amp;BK$112&amp;"$"&amp;$B470)&lt;=2,INDIRECT("ｄａｔａ!$"&amp;BK$112&amp;"$"&amp;$B470)&gt;0),0,TRUE,1)</f>
        <v>0</v>
      </c>
      <c r="BL470" s="80" cm="1">
        <f t="array" aca="1" ref="BL470" ca="1">_xlfn.IFS(BL472=1,0,BL471=1,0,AND(INDIRECT("ｄａｔａ!$"&amp;BL$112&amp;"$"&amp;$B470)&lt;=2,INDIRECT("ｄａｔａ!$"&amp;BL$112&amp;"$"&amp;$B470)&gt;0),0,TRUE,1)</f>
        <v>0</v>
      </c>
      <c r="BM470" s="80" cm="1">
        <f t="array" aca="1" ref="BM470" ca="1">_xlfn.IFS(BM472=1,0,BM471=1,0,AND(INDIRECT("ｄａｔａ!$"&amp;BM$112&amp;"$"&amp;$B470)&lt;=2,INDIRECT("ｄａｔａ!$"&amp;BM$112&amp;"$"&amp;$B470)&gt;0),0,TRUE,1)</f>
        <v>0</v>
      </c>
      <c r="BN470" s="80" cm="1">
        <f t="array" aca="1" ref="BN470" ca="1">_xlfn.IFS(BN472=1,0,BN471=1,0,AND(INDIRECT("ｄａｔａ!$"&amp;BN$112&amp;"$"&amp;$B470)&lt;=2,INDIRECT("ｄａｔａ!$"&amp;BN$112&amp;"$"&amp;$B470)&gt;0),0,TRUE,1)</f>
        <v>0</v>
      </c>
      <c r="BO470" s="80" cm="1">
        <f t="array" aca="1" ref="BO470" ca="1">_xlfn.IFS(BO472=1,0,BO471=1,0,AND(INDIRECT("ｄａｔａ!$"&amp;BO$112&amp;"$"&amp;$B470)&lt;=2,INDIRECT("ｄａｔａ!$"&amp;BO$112&amp;"$"&amp;$B470)&gt;0),0,TRUE,1)</f>
        <v>0</v>
      </c>
      <c r="BP470" s="80" cm="1">
        <f t="array" aca="1" ref="BP470" ca="1">_xlfn.IFS(BP472=1,0,BP471=1,0,AND(INDIRECT("ｄａｔａ!$"&amp;BP$112&amp;"$"&amp;$B470)&lt;=2,INDIRECT("ｄａｔａ!$"&amp;BP$112&amp;"$"&amp;$B470)&gt;0),0,TRUE,1)</f>
        <v>0</v>
      </c>
    </row>
    <row r="471" spans="1:68" x14ac:dyDescent="0.2">
      <c r="B471" s="80">
        <f>VLOOKUP($A469,$A$11:$B$110,2,FALSE)</f>
        <v>96</v>
      </c>
      <c r="C471" s="80" t="s">
        <v>2425</v>
      </c>
      <c r="D471" s="80" cm="1">
        <f t="array" aca="1" ref="D471" ca="1">_xlfn.IFS(D472=1,0,TRIM(INDIRECT("ｄａｔａ!$"&amp;D$112&amp;"$"&amp;$B471))="",1,TRIM(INDIRECT("ｄａｔａ!$"&amp;D$112&amp;"$"&amp;$B471))&lt;&gt;"",0)</f>
        <v>0</v>
      </c>
      <c r="F471" s="80" cm="1">
        <f t="array" aca="1" ref="F471" ca="1">_xlfn.IFS(F472=1,0,TRIM(INDIRECT("ｄａｔａ!$"&amp;F$112&amp;"$"&amp;$B471))="",1,TRIM(INDIRECT("ｄａｔａ!$"&amp;F$112&amp;"$"&amp;$B471))&lt;&gt;"",0)</f>
        <v>1</v>
      </c>
      <c r="G471" s="80" cm="1">
        <f t="array" aca="1" ref="G471" ca="1">_xlfn.IFS(G472=1,0,TRIM(INDIRECT("ｄａｔａ!$"&amp;G$112&amp;"$"&amp;$B471))="",1,TRIM(INDIRECT("ｄａｔａ!$"&amp;G$112&amp;"$"&amp;$B471))&lt;&gt;"",0)</f>
        <v>1</v>
      </c>
      <c r="H471" s="80" cm="1">
        <f t="array" aca="1" ref="H471" ca="1">_xlfn.IFS(H472=1,0,TRIM(INDIRECT("ｄａｔａ!$"&amp;H$112&amp;"$"&amp;$B471))="",1,TRIM(INDIRECT("ｄａｔａ!$"&amp;H$112&amp;"$"&amp;$B471))&lt;&gt;"",0)</f>
        <v>1</v>
      </c>
      <c r="I471" s="80" cm="1">
        <f t="array" aca="1" ref="I471" ca="1">_xlfn.IFS(I472=1,0,TRIM(INDIRECT("ｄａｔａ!$"&amp;I$112&amp;"$"&amp;$B471))="",1,TRIM(INDIRECT("ｄａｔａ!$"&amp;I$112&amp;"$"&amp;$B471))&lt;&gt;"",0)</f>
        <v>1</v>
      </c>
      <c r="J471" s="80" cm="1">
        <f t="array" aca="1" ref="J471" ca="1">_xlfn.IFS(J472=1,0,TRIM(INDIRECT("ｄａｔａ!$"&amp;J$112&amp;"$"&amp;$B471))="",1,TRIM(INDIRECT("ｄａｔａ!$"&amp;J$112&amp;"$"&amp;$B471))&lt;&gt;"",0)</f>
        <v>1</v>
      </c>
      <c r="K471" s="80" cm="1">
        <f t="array" aca="1" ref="K471" ca="1">_xlfn.IFS(K472=1,0,TRIM(INDIRECT("ｄａｔａ!$"&amp;K$112&amp;"$"&amp;$B471))="",1,TRIM(INDIRECT("ｄａｔａ!$"&amp;K$112&amp;"$"&amp;$B471))&lt;&gt;"",0)</f>
        <v>1</v>
      </c>
      <c r="L471" s="80" cm="1">
        <f t="array" aca="1" ref="L471" ca="1">_xlfn.IFS(L472=1,0,TRIM(INDIRECT("ｄａｔａ!$"&amp;L$112&amp;"$"&amp;$B471))="",1,TRIM(INDIRECT("ｄａｔａ!$"&amp;L$112&amp;"$"&amp;$B471))&lt;&gt;"",0)</f>
        <v>1</v>
      </c>
      <c r="M471" s="80" cm="1">
        <f t="array" aca="1" ref="M471" ca="1">_xlfn.IFS(M472=1,0,TRIM(INDIRECT("ｄａｔａ!$"&amp;M$112&amp;"$"&amp;$B471))="",1,TRIM(INDIRECT("ｄａｔａ!$"&amp;M$112&amp;"$"&amp;$B471))&lt;&gt;"",0)</f>
        <v>1</v>
      </c>
      <c r="N471" s="80" cm="1">
        <f t="array" aca="1" ref="N471" ca="1">_xlfn.IFS(N472=1,0,TRIM(INDIRECT("ｄａｔａ!$"&amp;N$112&amp;"$"&amp;$B471))="",1,TRIM(INDIRECT("ｄａｔａ!$"&amp;N$112&amp;"$"&amp;$B471))&lt;&gt;"",0)</f>
        <v>1</v>
      </c>
      <c r="O471" s="80" cm="1">
        <f t="array" aca="1" ref="O471" ca="1">_xlfn.IFS(O472=1,0,TRIM(INDIRECT("ｄａｔａ!$"&amp;O$112&amp;"$"&amp;$B471))="",1,TRIM(INDIRECT("ｄａｔａ!$"&amp;O$112&amp;"$"&amp;$B471))&lt;&gt;"",0)</f>
        <v>1</v>
      </c>
      <c r="P471" s="80" cm="1">
        <f t="array" aca="1" ref="P471" ca="1">_xlfn.IFS(P472=1,0,TRIM(INDIRECT("ｄａｔａ!$"&amp;P$112&amp;"$"&amp;$B471))="",1,TRIM(INDIRECT("ｄａｔａ!$"&amp;P$112&amp;"$"&amp;$B471))&lt;&gt;"",0)</f>
        <v>1</v>
      </c>
      <c r="Q471" s="80" cm="1">
        <f t="array" aca="1" ref="Q471" ca="1">_xlfn.IFS(Q472=1,0,TRIM(INDIRECT("ｄａｔａ!$"&amp;Q$112&amp;"$"&amp;$B471))="",1,TRIM(INDIRECT("ｄａｔａ!$"&amp;Q$112&amp;"$"&amp;$B471))&lt;&gt;"",0)</f>
        <v>1</v>
      </c>
      <c r="R471" s="80" cm="1">
        <f t="array" aca="1" ref="R471" ca="1">_xlfn.IFS(R472=1,0,TRIM(INDIRECT("ｄａｔａ!$"&amp;R$112&amp;"$"&amp;$B471))="",1,TRIM(INDIRECT("ｄａｔａ!$"&amp;R$112&amp;"$"&amp;$B471))&lt;&gt;"",0)</f>
        <v>1</v>
      </c>
      <c r="S471" s="80" cm="1">
        <f t="array" aca="1" ref="S471" ca="1">_xlfn.IFS(S472=1,0,TRIM(INDIRECT("ｄａｔａ!$"&amp;S$112&amp;"$"&amp;$B471))="",1,TRIM(INDIRECT("ｄａｔａ!$"&amp;S$112&amp;"$"&amp;$B471))&lt;&gt;"",0)</f>
        <v>1</v>
      </c>
      <c r="T471" s="80" cm="1">
        <f t="array" aca="1" ref="T471" ca="1">_xlfn.IFS(T472=1,0,TRIM(INDIRECT("ｄａｔａ!$"&amp;T$112&amp;"$"&amp;$B471))="",1,TRIM(INDIRECT("ｄａｔａ!$"&amp;T$112&amp;"$"&amp;$B471))&lt;&gt;"",0)</f>
        <v>1</v>
      </c>
      <c r="U471" s="80" cm="1">
        <f t="array" aca="1" ref="U471" ca="1">_xlfn.IFS(U472=1,0,TRIM(INDIRECT("ｄａｔａ!$"&amp;U$112&amp;"$"&amp;$B471))="",1,TRIM(INDIRECT("ｄａｔａ!$"&amp;U$112&amp;"$"&amp;$B471))&lt;&gt;"",0)</f>
        <v>1</v>
      </c>
      <c r="V471" s="80" cm="1">
        <f t="array" aca="1" ref="V471" ca="1">_xlfn.IFS(V472=1,0,TRIM(INDIRECT("ｄａｔａ!$"&amp;V$112&amp;"$"&amp;$B471))="",1,TRIM(INDIRECT("ｄａｔａ!$"&amp;V$112&amp;"$"&amp;$B471))&lt;&gt;"",0)</f>
        <v>1</v>
      </c>
      <c r="W471" s="80" cm="1">
        <f t="array" aca="1" ref="W471" ca="1">_xlfn.IFS(W472=1,0,TRIM(INDIRECT("ｄａｔａ!$"&amp;W$112&amp;"$"&amp;$B471))="",1,TRIM(INDIRECT("ｄａｔａ!$"&amp;W$112&amp;"$"&amp;$B471))&lt;&gt;"",0)</f>
        <v>1</v>
      </c>
      <c r="X471" s="80">
        <f ca="1">IF(SUM($Y471:$AO471)=17,1,0)</f>
        <v>1</v>
      </c>
      <c r="Y471" s="80" cm="1">
        <f t="array" aca="1" ref="Y471" ca="1">_xlfn.IFS(Y472=1,0,TRIM(INDIRECT("ｄａｔａ!$"&amp;Y$112&amp;"$"&amp;$B471))="",1,TRIM(INDIRECT("ｄａｔａ!$"&amp;Y$112&amp;"$"&amp;$B471))&lt;&gt;"",0)</f>
        <v>1</v>
      </c>
      <c r="Z471" s="80" cm="1">
        <f t="array" aca="1" ref="Z471" ca="1">_xlfn.IFS(Z472=1,0,TRIM(INDIRECT("ｄａｔａ!$"&amp;Z$112&amp;"$"&amp;$B471))="",1,TRIM(INDIRECT("ｄａｔａ!$"&amp;Z$112&amp;"$"&amp;$B471))&lt;&gt;"",0)</f>
        <v>1</v>
      </c>
      <c r="AA471" s="80" cm="1">
        <f t="array" aca="1" ref="AA471" ca="1">_xlfn.IFS(AA472=1,0,TRIM(INDIRECT("ｄａｔａ!$"&amp;AA$112&amp;"$"&amp;$B471))="",1,TRIM(INDIRECT("ｄａｔａ!$"&amp;AA$112&amp;"$"&amp;$B471))&lt;&gt;"",0)</f>
        <v>1</v>
      </c>
      <c r="AB471" s="80" cm="1">
        <f t="array" aca="1" ref="AB471" ca="1">_xlfn.IFS(AB472=1,0,TRIM(INDIRECT("ｄａｔａ!$"&amp;AB$112&amp;"$"&amp;$B471))="",1,TRIM(INDIRECT("ｄａｔａ!$"&amp;AB$112&amp;"$"&amp;$B471))&lt;&gt;"",0)</f>
        <v>1</v>
      </c>
      <c r="AC471" s="80" cm="1">
        <f t="array" aca="1" ref="AC471" ca="1">_xlfn.IFS(AC472=1,0,TRIM(INDIRECT("ｄａｔａ!$"&amp;AC$112&amp;"$"&amp;$B471))="",1,TRIM(INDIRECT("ｄａｔａ!$"&amp;AC$112&amp;"$"&amp;$B471))&lt;&gt;"",0)</f>
        <v>1</v>
      </c>
      <c r="AD471" s="80" cm="1">
        <f t="array" aca="1" ref="AD471" ca="1">_xlfn.IFS(AD472=1,0,TRIM(INDIRECT("ｄａｔａ!$"&amp;AD$112&amp;"$"&amp;$B471))="",1,TRIM(INDIRECT("ｄａｔａ!$"&amp;AD$112&amp;"$"&amp;$B471))&lt;&gt;"",0)</f>
        <v>1</v>
      </c>
      <c r="AE471" s="80" cm="1">
        <f t="array" aca="1" ref="AE471" ca="1">_xlfn.IFS(AE472=1,0,TRIM(INDIRECT("ｄａｔａ!$"&amp;AE$112&amp;"$"&amp;$B471))="",1,TRIM(INDIRECT("ｄａｔａ!$"&amp;AE$112&amp;"$"&amp;$B471))&lt;&gt;"",0)</f>
        <v>1</v>
      </c>
      <c r="AF471" s="80" cm="1">
        <f t="array" aca="1" ref="AF471" ca="1">_xlfn.IFS(AF472=1,0,TRIM(INDIRECT("ｄａｔａ!$"&amp;AF$112&amp;"$"&amp;$B471))="",1,TRIM(INDIRECT("ｄａｔａ!$"&amp;AF$112&amp;"$"&amp;$B471))&lt;&gt;"",0)</f>
        <v>1</v>
      </c>
      <c r="AG471" s="80" cm="1">
        <f t="array" aca="1" ref="AG471" ca="1">_xlfn.IFS(AG472=1,0,TRIM(INDIRECT("ｄａｔａ!$"&amp;AG$112&amp;"$"&amp;$B471))="",1,TRIM(INDIRECT("ｄａｔａ!$"&amp;AG$112&amp;"$"&amp;$B471))&lt;&gt;"",0)</f>
        <v>1</v>
      </c>
      <c r="AH471" s="80" cm="1">
        <f t="array" aca="1" ref="AH471" ca="1">_xlfn.IFS(AH472=1,0,TRIM(INDIRECT("ｄａｔａ!$"&amp;AH$112&amp;"$"&amp;$B471))="",1,TRIM(INDIRECT("ｄａｔａ!$"&amp;AH$112&amp;"$"&amp;$B471))&lt;&gt;"",0)</f>
        <v>1</v>
      </c>
      <c r="AI471" s="80" cm="1">
        <f t="array" aca="1" ref="AI471" ca="1">_xlfn.IFS(AI472=1,0,TRIM(INDIRECT("ｄａｔａ!$"&amp;AI$112&amp;"$"&amp;$B471))="",1,TRIM(INDIRECT("ｄａｔａ!$"&amp;AI$112&amp;"$"&amp;$B471))&lt;&gt;"",0)</f>
        <v>1</v>
      </c>
      <c r="AJ471" s="80" cm="1">
        <f t="array" aca="1" ref="AJ471" ca="1">_xlfn.IFS(AJ472=1,0,TRIM(INDIRECT("ｄａｔａ!$"&amp;AJ$112&amp;"$"&amp;$B471))="",1,TRIM(INDIRECT("ｄａｔａ!$"&amp;AJ$112&amp;"$"&amp;$B471))&lt;&gt;"",0)</f>
        <v>1</v>
      </c>
      <c r="AK471" s="80" cm="1">
        <f t="array" aca="1" ref="AK471" ca="1">_xlfn.IFS(AK472=1,0,TRIM(INDIRECT("ｄａｔａ!$"&amp;AK$112&amp;"$"&amp;$B471))="",1,TRIM(INDIRECT("ｄａｔａ!$"&amp;AK$112&amp;"$"&amp;$B471))&lt;&gt;"",0)</f>
        <v>1</v>
      </c>
      <c r="AL471" s="80" cm="1">
        <f t="array" aca="1" ref="AL471" ca="1">_xlfn.IFS(AL472=1,0,TRIM(INDIRECT("ｄａｔａ!$"&amp;AL$112&amp;"$"&amp;$B471))="",1,TRIM(INDIRECT("ｄａｔａ!$"&amp;AL$112&amp;"$"&amp;$B471))&lt;&gt;"",0)</f>
        <v>1</v>
      </c>
      <c r="AM471" s="80" cm="1">
        <f t="array" aca="1" ref="AM471" ca="1">_xlfn.IFS(AM472=1,0,TRIM(INDIRECT("ｄａｔａ!$"&amp;AM$112&amp;"$"&amp;$B471))="",1,TRIM(INDIRECT("ｄａｔａ!$"&amp;AM$112&amp;"$"&amp;$B471))&lt;&gt;"",0)</f>
        <v>1</v>
      </c>
      <c r="AN471" s="80" cm="1">
        <f t="array" aca="1" ref="AN471" ca="1">_xlfn.IFS(AN472=1,0,TRIM(INDIRECT("ｄａｔａ!$"&amp;AN$112&amp;"$"&amp;$B471))="",1,TRIM(INDIRECT("ｄａｔａ!$"&amp;AN$112&amp;"$"&amp;$B471))&lt;&gt;"",0)</f>
        <v>1</v>
      </c>
      <c r="AO471" s="80" cm="1">
        <f t="array" aca="1" ref="AO471" ca="1">_xlfn.IFS(AO472=1,0,TRIM(INDIRECT("ｄａｔａ!$"&amp;AO$112&amp;"$"&amp;$B471))="",1,TRIM(INDIRECT("ｄａｔａ!$"&amp;AO$112&amp;"$"&amp;$B471))&lt;&gt;"",0)</f>
        <v>1</v>
      </c>
      <c r="AP471" s="80">
        <f ca="1">IF(SUM($AQ471:$AZ471)=10,1,0)</f>
        <v>1</v>
      </c>
      <c r="AQ471" s="80" cm="1">
        <f t="array" aca="1" ref="AQ471" ca="1">_xlfn.IFS(AQ472=1,0,TRIM(INDIRECT("ｄａｔａ!$"&amp;AQ$112&amp;"$"&amp;$B471))="",1,TRIM(INDIRECT("ｄａｔａ!$"&amp;AQ$112&amp;"$"&amp;$B471))&lt;&gt;"",0)</f>
        <v>1</v>
      </c>
      <c r="AR471" s="80" cm="1">
        <f t="array" aca="1" ref="AR471" ca="1">_xlfn.IFS(AR472=1,0,TRIM(INDIRECT("ｄａｔａ!$"&amp;AR$112&amp;"$"&amp;$B471))="",1,TRIM(INDIRECT("ｄａｔａ!$"&amp;AR$112&amp;"$"&amp;$B471))&lt;&gt;"",0)</f>
        <v>1</v>
      </c>
      <c r="AS471" s="80" cm="1">
        <f t="array" aca="1" ref="AS471" ca="1">_xlfn.IFS(AS472=1,0,TRIM(INDIRECT("ｄａｔａ!$"&amp;AS$112&amp;"$"&amp;$B471))="",1,TRIM(INDIRECT("ｄａｔａ!$"&amp;AS$112&amp;"$"&amp;$B471))&lt;&gt;"",0)</f>
        <v>1</v>
      </c>
      <c r="AT471" s="80" cm="1">
        <f t="array" aca="1" ref="AT471" ca="1">_xlfn.IFS(AT472=1,0,TRIM(INDIRECT("ｄａｔａ!$"&amp;AT$112&amp;"$"&amp;$B471))="",1,TRIM(INDIRECT("ｄａｔａ!$"&amp;AT$112&amp;"$"&amp;$B471))&lt;&gt;"",0)</f>
        <v>1</v>
      </c>
      <c r="AU471" s="80" cm="1">
        <f t="array" aca="1" ref="AU471" ca="1">_xlfn.IFS(AU472=1,0,TRIM(INDIRECT("ｄａｔａ!$"&amp;AU$112&amp;"$"&amp;$B471))="",1,TRIM(INDIRECT("ｄａｔａ!$"&amp;AU$112&amp;"$"&amp;$B471))&lt;&gt;"",0)</f>
        <v>1</v>
      </c>
      <c r="AV471" s="80" cm="1">
        <f t="array" aca="1" ref="AV471" ca="1">_xlfn.IFS(AV472=1,0,TRIM(INDIRECT("ｄａｔａ!$"&amp;AV$112&amp;"$"&amp;$B471))="",1,TRIM(INDIRECT("ｄａｔａ!$"&amp;AV$112&amp;"$"&amp;$B471))&lt;&gt;"",0)</f>
        <v>1</v>
      </c>
      <c r="AW471" s="80" cm="1">
        <f t="array" aca="1" ref="AW471" ca="1">_xlfn.IFS(AW472=1,0,TRIM(INDIRECT("ｄａｔａ!$"&amp;AW$112&amp;"$"&amp;$B471))="",1,TRIM(INDIRECT("ｄａｔａ!$"&amp;AW$112&amp;"$"&amp;$B471))&lt;&gt;"",0)</f>
        <v>1</v>
      </c>
      <c r="AX471" s="80" cm="1">
        <f t="array" aca="1" ref="AX471" ca="1">_xlfn.IFS(AX472=1,0,TRIM(INDIRECT("ｄａｔａ!$"&amp;AX$112&amp;"$"&amp;$B471))="",1,TRIM(INDIRECT("ｄａｔａ!$"&amp;AX$112&amp;"$"&amp;$B471))&lt;&gt;"",0)</f>
        <v>1</v>
      </c>
      <c r="AY471" s="80" cm="1">
        <f t="array" aca="1" ref="AY471" ca="1">_xlfn.IFS(AY472=1,0,TRIM(INDIRECT("ｄａｔａ!$"&amp;AY$112&amp;"$"&amp;$B471))="",1,TRIM(INDIRECT("ｄａｔａ!$"&amp;AY$112&amp;"$"&amp;$B471))&lt;&gt;"",0)</f>
        <v>1</v>
      </c>
      <c r="AZ471" s="80" cm="1">
        <f t="array" aca="1" ref="AZ471" ca="1">_xlfn.IFS(AZ472=1,0,TRIM(INDIRECT("ｄａｔａ!$"&amp;AZ$112&amp;"$"&amp;$B471))="",1,TRIM(INDIRECT("ｄａｔａ!$"&amp;AZ$112&amp;"$"&amp;$B471))&lt;&gt;"",0)</f>
        <v>1</v>
      </c>
      <c r="BA471" s="80">
        <f ca="1">IF(SUM($BB471:$BP471)=15,1,0)</f>
        <v>1</v>
      </c>
      <c r="BB471" s="80" cm="1">
        <f t="array" aca="1" ref="BB471" ca="1">_xlfn.IFS(BB472=1,0,TRIM(INDIRECT("ｄａｔａ!$"&amp;BB$112&amp;"$"&amp;$B471))="",1,TRIM(INDIRECT("ｄａｔａ!$"&amp;BB$112&amp;"$"&amp;$B471))&lt;&gt;"",0)</f>
        <v>1</v>
      </c>
      <c r="BC471" s="80" cm="1">
        <f t="array" aca="1" ref="BC471" ca="1">_xlfn.IFS(BC472=1,0,TRIM(INDIRECT("ｄａｔａ!$"&amp;BC$112&amp;"$"&amp;$B471))="",1,TRIM(INDIRECT("ｄａｔａ!$"&amp;BC$112&amp;"$"&amp;$B471))&lt;&gt;"",0)</f>
        <v>1</v>
      </c>
      <c r="BD471" s="80" cm="1">
        <f t="array" aca="1" ref="BD471" ca="1">_xlfn.IFS(BD472=1,0,TRIM(INDIRECT("ｄａｔａ!$"&amp;BD$112&amp;"$"&amp;$B471))="",1,TRIM(INDIRECT("ｄａｔａ!$"&amp;BD$112&amp;"$"&amp;$B471))&lt;&gt;"",0)</f>
        <v>1</v>
      </c>
      <c r="BE471" s="80" cm="1">
        <f t="array" aca="1" ref="BE471" ca="1">_xlfn.IFS(BE472=1,0,TRIM(INDIRECT("ｄａｔａ!$"&amp;BE$112&amp;"$"&amp;$B471))="",1,TRIM(INDIRECT("ｄａｔａ!$"&amp;BE$112&amp;"$"&amp;$B471))&lt;&gt;"",0)</f>
        <v>1</v>
      </c>
      <c r="BF471" s="80" cm="1">
        <f t="array" aca="1" ref="BF471" ca="1">_xlfn.IFS(BF472=1,0,TRIM(INDIRECT("ｄａｔａ!$"&amp;BF$112&amp;"$"&amp;$B471))="",1,TRIM(INDIRECT("ｄａｔａ!$"&amp;BF$112&amp;"$"&amp;$B471))&lt;&gt;"",0)</f>
        <v>1</v>
      </c>
      <c r="BG471" s="80" cm="1">
        <f t="array" aca="1" ref="BG471" ca="1">_xlfn.IFS(BG472=1,0,TRIM(INDIRECT("ｄａｔａ!$"&amp;BG$112&amp;"$"&amp;$B471))="",1,TRIM(INDIRECT("ｄａｔａ!$"&amp;BG$112&amp;"$"&amp;$B471))&lt;&gt;"",0)</f>
        <v>1</v>
      </c>
      <c r="BH471" s="80" cm="1">
        <f t="array" aca="1" ref="BH471" ca="1">_xlfn.IFS(BH472=1,0,TRIM(INDIRECT("ｄａｔａ!$"&amp;BH$112&amp;"$"&amp;$B471))="",1,TRIM(INDIRECT("ｄａｔａ!$"&amp;BH$112&amp;"$"&amp;$B471))&lt;&gt;"",0)</f>
        <v>1</v>
      </c>
      <c r="BI471" s="80" cm="1">
        <f t="array" aca="1" ref="BI471" ca="1">_xlfn.IFS(BI472=1,0,TRIM(INDIRECT("ｄａｔａ!$"&amp;BI$112&amp;"$"&amp;$B471))="",1,TRIM(INDIRECT("ｄａｔａ!$"&amp;BI$112&amp;"$"&amp;$B471))&lt;&gt;"",0)</f>
        <v>1</v>
      </c>
      <c r="BJ471" s="80" cm="1">
        <f t="array" aca="1" ref="BJ471" ca="1">_xlfn.IFS(BJ472=1,0,TRIM(INDIRECT("ｄａｔａ!$"&amp;BJ$112&amp;"$"&amp;$B471))="",1,TRIM(INDIRECT("ｄａｔａ!$"&amp;BJ$112&amp;"$"&amp;$B471))&lt;&gt;"",0)</f>
        <v>1</v>
      </c>
      <c r="BK471" s="80" cm="1">
        <f t="array" aca="1" ref="BK471" ca="1">_xlfn.IFS(BK472=1,0,TRIM(INDIRECT("ｄａｔａ!$"&amp;BK$112&amp;"$"&amp;$B471))="",1,TRIM(INDIRECT("ｄａｔａ!$"&amp;BK$112&amp;"$"&amp;$B471))&lt;&gt;"",0)</f>
        <v>1</v>
      </c>
      <c r="BL471" s="80" cm="1">
        <f t="array" aca="1" ref="BL471" ca="1">_xlfn.IFS(BL472=1,0,TRIM(INDIRECT("ｄａｔａ!$"&amp;BL$112&amp;"$"&amp;$B471))="",1,TRIM(INDIRECT("ｄａｔａ!$"&amp;BL$112&amp;"$"&amp;$B471))&lt;&gt;"",0)</f>
        <v>1</v>
      </c>
      <c r="BM471" s="80" cm="1">
        <f t="array" aca="1" ref="BM471" ca="1">_xlfn.IFS(BM472=1,0,TRIM(INDIRECT("ｄａｔａ!$"&amp;BM$112&amp;"$"&amp;$B471))="",1,TRIM(INDIRECT("ｄａｔａ!$"&amp;BM$112&amp;"$"&amp;$B471))&lt;&gt;"",0)</f>
        <v>1</v>
      </c>
      <c r="BN471" s="80" cm="1">
        <f t="array" aca="1" ref="BN471" ca="1">_xlfn.IFS(BN472=1,0,TRIM(INDIRECT("ｄａｔａ!$"&amp;BN$112&amp;"$"&amp;$B471))="",1,TRIM(INDIRECT("ｄａｔａ!$"&amp;BN$112&amp;"$"&amp;$B471))&lt;&gt;"",0)</f>
        <v>1</v>
      </c>
      <c r="BO471" s="80" cm="1">
        <f t="array" aca="1" ref="BO471" ca="1">_xlfn.IFS(BO472=1,0,TRIM(INDIRECT("ｄａｔａ!$"&amp;BO$112&amp;"$"&amp;$B471))="",1,TRIM(INDIRECT("ｄａｔａ!$"&amp;BO$112&amp;"$"&amp;$B471))&lt;&gt;"",0)</f>
        <v>1</v>
      </c>
      <c r="BP471" s="80" cm="1">
        <f t="array" aca="1" ref="BP471" ca="1">_xlfn.IFS(BP472=1,0,TRIM(INDIRECT("ｄａｔａ!$"&amp;BP$112&amp;"$"&amp;$B471))="",1,TRIM(INDIRECT("ｄａｔａ!$"&amp;BP$112&amp;"$"&amp;$B471))&lt;&gt;"",0)</f>
        <v>1</v>
      </c>
    </row>
    <row r="472" spans="1:68" x14ac:dyDescent="0.2">
      <c r="B472" s="80">
        <f>VLOOKUP($A469,$A$11:$B$110,2,FALSE)</f>
        <v>96</v>
      </c>
      <c r="C472" s="80" t="s">
        <v>2430</v>
      </c>
      <c r="D472" s="80" cm="1">
        <f t="array" aca="1" ref="D472" ca="1">IF(ISERROR(INDIRECT("ｄａｔａ!$"&amp;D$112&amp;"$"&amp;$B472)),1,0)</f>
        <v>0</v>
      </c>
      <c r="F472" s="80" cm="1">
        <f t="array" aca="1" ref="F472" ca="1">IF(ISERROR(INDIRECT("ｄａｔａ!$"&amp;F$112&amp;"$"&amp;$B472)),1,0)</f>
        <v>0</v>
      </c>
      <c r="G472" s="80" cm="1">
        <f t="array" aca="1" ref="G472" ca="1">IF(ISERROR(INDIRECT("ｄａｔａ!$"&amp;G$112&amp;"$"&amp;$B472)),1,0)</f>
        <v>0</v>
      </c>
      <c r="H472" s="80" cm="1">
        <f t="array" aca="1" ref="H472" ca="1">IF(ISERROR(INDIRECT("ｄａｔａ!$"&amp;H$112&amp;"$"&amp;$B472)),1,0)</f>
        <v>0</v>
      </c>
      <c r="I472" s="80" cm="1">
        <f t="array" aca="1" ref="I472" ca="1">IF(ISERROR(INDIRECT("ｄａｔａ!$"&amp;I$112&amp;"$"&amp;$B472)),1,0)</f>
        <v>0</v>
      </c>
      <c r="J472" s="80" cm="1">
        <f t="array" aca="1" ref="J472" ca="1">IF(ISERROR(INDIRECT("ｄａｔａ!$"&amp;J$112&amp;"$"&amp;$B472)),1,0)</f>
        <v>0</v>
      </c>
      <c r="K472" s="80" cm="1">
        <f t="array" aca="1" ref="K472" ca="1">IF(ISERROR(INDIRECT("ｄａｔａ!$"&amp;K$112&amp;"$"&amp;$B472)),1,0)</f>
        <v>0</v>
      </c>
      <c r="L472" s="80" cm="1">
        <f t="array" aca="1" ref="L472" ca="1">IF(ISERROR(INDIRECT("ｄａｔａ!$"&amp;L$112&amp;"$"&amp;$B472)),1,0)</f>
        <v>0</v>
      </c>
      <c r="M472" s="80" cm="1">
        <f t="array" aca="1" ref="M472" ca="1">IF(ISERROR(INDIRECT("ｄａｔａ!$"&amp;M$112&amp;"$"&amp;$B472)),1,0)</f>
        <v>0</v>
      </c>
      <c r="N472" s="80" cm="1">
        <f t="array" aca="1" ref="N472" ca="1">IF(ISERROR(INDIRECT("ｄａｔａ!$"&amp;N$112&amp;"$"&amp;$B472)),1,0)</f>
        <v>0</v>
      </c>
      <c r="O472" s="80" cm="1">
        <f t="array" aca="1" ref="O472" ca="1">IF(ISERROR(INDIRECT("ｄａｔａ!$"&amp;O$112&amp;"$"&amp;$B472)),1,0)</f>
        <v>0</v>
      </c>
      <c r="P472" s="80" cm="1">
        <f t="array" aca="1" ref="P472" ca="1">IF(ISERROR(INDIRECT("ｄａｔａ!$"&amp;P$112&amp;"$"&amp;$B472)),1,0)</f>
        <v>0</v>
      </c>
      <c r="Q472" s="80" cm="1">
        <f t="array" aca="1" ref="Q472" ca="1">IF(ISERROR(INDIRECT("ｄａｔａ!$"&amp;Q$112&amp;"$"&amp;$B472)),1,0)</f>
        <v>0</v>
      </c>
      <c r="R472" s="80" cm="1">
        <f t="array" aca="1" ref="R472" ca="1">IF(ISERROR(INDIRECT("ｄａｔａ!$"&amp;R$112&amp;"$"&amp;$B472)),1,0)</f>
        <v>0</v>
      </c>
      <c r="S472" s="80" cm="1">
        <f t="array" aca="1" ref="S472" ca="1">IF(ISERROR(INDIRECT("ｄａｔａ!$"&amp;S$112&amp;"$"&amp;$B472)),1,0)</f>
        <v>0</v>
      </c>
      <c r="T472" s="80" cm="1">
        <f t="array" aca="1" ref="T472" ca="1">IF(ISERROR(INDIRECT("ｄａｔａ!$"&amp;T$112&amp;"$"&amp;$B472)),1,0)</f>
        <v>0</v>
      </c>
      <c r="U472" s="80" cm="1">
        <f t="array" aca="1" ref="U472" ca="1">IF(ISERROR(INDIRECT("ｄａｔａ!$"&amp;U$112&amp;"$"&amp;$B472)),1,0)</f>
        <v>0</v>
      </c>
      <c r="V472" s="80" cm="1">
        <f t="array" aca="1" ref="V472" ca="1">IF(ISERROR(INDIRECT("ｄａｔａ!$"&amp;V$112&amp;"$"&amp;$B472)),1,0)</f>
        <v>0</v>
      </c>
      <c r="W472" s="80" cm="1">
        <f t="array" aca="1" ref="W472" ca="1">IF(ISERROR(INDIRECT("ｄａｔａ!$"&amp;W$112&amp;"$"&amp;$B472)),1,0)</f>
        <v>0</v>
      </c>
      <c r="X472" s="80">
        <f ca="1">IF(SUM($Y470:$AO470,$Y472:$AO472)&gt;0,1,0)</f>
        <v>0</v>
      </c>
      <c r="Y472" s="80" cm="1">
        <f t="array" aca="1" ref="Y472" ca="1">IF(ISERROR(INDIRECT("ｄａｔａ!$"&amp;Y$112&amp;"$"&amp;$B472)),1,0)</f>
        <v>0</v>
      </c>
      <c r="Z472" s="80" cm="1">
        <f t="array" aca="1" ref="Z472" ca="1">IF(ISERROR(INDIRECT("ｄａｔａ!$"&amp;Z$112&amp;"$"&amp;$B472)),1,0)</f>
        <v>0</v>
      </c>
      <c r="AA472" s="80" cm="1">
        <f t="array" aca="1" ref="AA472" ca="1">IF(ISERROR(INDIRECT("ｄａｔａ!$"&amp;AA$112&amp;"$"&amp;$B472)),1,0)</f>
        <v>0</v>
      </c>
      <c r="AB472" s="80" cm="1">
        <f t="array" aca="1" ref="AB472" ca="1">IF(ISERROR(INDIRECT("ｄａｔａ!$"&amp;AB$112&amp;"$"&amp;$B472)),1,0)</f>
        <v>0</v>
      </c>
      <c r="AC472" s="80" cm="1">
        <f t="array" aca="1" ref="AC472" ca="1">IF(ISERROR(INDIRECT("ｄａｔａ!$"&amp;AC$112&amp;"$"&amp;$B472)),1,0)</f>
        <v>0</v>
      </c>
      <c r="AD472" s="80" cm="1">
        <f t="array" aca="1" ref="AD472" ca="1">IF(ISERROR(INDIRECT("ｄａｔａ!$"&amp;AD$112&amp;"$"&amp;$B472)),1,0)</f>
        <v>0</v>
      </c>
      <c r="AE472" s="80" cm="1">
        <f t="array" aca="1" ref="AE472" ca="1">IF(ISERROR(INDIRECT("ｄａｔａ!$"&amp;AE$112&amp;"$"&amp;$B472)),1,0)</f>
        <v>0</v>
      </c>
      <c r="AF472" s="80" cm="1">
        <f t="array" aca="1" ref="AF472" ca="1">IF(ISERROR(INDIRECT("ｄａｔａ!$"&amp;AF$112&amp;"$"&amp;$B472)),1,0)</f>
        <v>0</v>
      </c>
      <c r="AG472" s="80" cm="1">
        <f t="array" aca="1" ref="AG472" ca="1">IF(ISERROR(INDIRECT("ｄａｔａ!$"&amp;AG$112&amp;"$"&amp;$B472)),1,0)</f>
        <v>0</v>
      </c>
      <c r="AH472" s="80" cm="1">
        <f t="array" aca="1" ref="AH472" ca="1">IF(ISERROR(INDIRECT("ｄａｔａ!$"&amp;AH$112&amp;"$"&amp;$B472)),1,0)</f>
        <v>0</v>
      </c>
      <c r="AI472" s="80" cm="1">
        <f t="array" aca="1" ref="AI472" ca="1">IF(ISERROR(INDIRECT("ｄａｔａ!$"&amp;AI$112&amp;"$"&amp;$B472)),1,0)</f>
        <v>0</v>
      </c>
      <c r="AJ472" s="80" cm="1">
        <f t="array" aca="1" ref="AJ472" ca="1">IF(ISERROR(INDIRECT("ｄａｔａ!$"&amp;AJ$112&amp;"$"&amp;$B472)),1,0)</f>
        <v>0</v>
      </c>
      <c r="AK472" s="80" cm="1">
        <f t="array" aca="1" ref="AK472" ca="1">IF(ISERROR(INDIRECT("ｄａｔａ!$"&amp;AK$112&amp;"$"&amp;$B472)),1,0)</f>
        <v>0</v>
      </c>
      <c r="AL472" s="80" cm="1">
        <f t="array" aca="1" ref="AL472" ca="1">IF(ISERROR(INDIRECT("ｄａｔａ!$"&amp;AL$112&amp;"$"&amp;$B472)),1,0)</f>
        <v>0</v>
      </c>
      <c r="AM472" s="80" cm="1">
        <f t="array" aca="1" ref="AM472" ca="1">IF(ISERROR(INDIRECT("ｄａｔａ!$"&amp;AM$112&amp;"$"&amp;$B472)),1,0)</f>
        <v>0</v>
      </c>
      <c r="AN472" s="80" cm="1">
        <f t="array" aca="1" ref="AN472" ca="1">IF(ISERROR(INDIRECT("ｄａｔａ!$"&amp;AN$112&amp;"$"&amp;$B472)),1,0)</f>
        <v>0</v>
      </c>
      <c r="AO472" s="80" cm="1">
        <f t="array" aca="1" ref="AO472" ca="1">IF(ISERROR(INDIRECT("ｄａｔａ!$"&amp;AO$112&amp;"$"&amp;$B472)),1,0)</f>
        <v>0</v>
      </c>
      <c r="AP472" s="80">
        <f ca="1">IF(SUM($AQ470:$AZ470,$AQ472:$AZ472)&gt;0,1,0)</f>
        <v>0</v>
      </c>
      <c r="AQ472" s="80" cm="1">
        <f t="array" aca="1" ref="AQ472" ca="1">IF(ISERROR(INDIRECT("ｄａｔａ!$"&amp;AQ$112&amp;"$"&amp;$B472)),1,0)</f>
        <v>0</v>
      </c>
      <c r="AR472" s="80" cm="1">
        <f t="array" aca="1" ref="AR472" ca="1">IF(ISERROR(INDIRECT("ｄａｔａ!$"&amp;AR$112&amp;"$"&amp;$B472)),1,0)</f>
        <v>0</v>
      </c>
      <c r="AS472" s="80" cm="1">
        <f t="array" aca="1" ref="AS472" ca="1">IF(ISERROR(INDIRECT("ｄａｔａ!$"&amp;AS$112&amp;"$"&amp;$B472)),1,0)</f>
        <v>0</v>
      </c>
      <c r="AT472" s="80" cm="1">
        <f t="array" aca="1" ref="AT472" ca="1">IF(ISERROR(INDIRECT("ｄａｔａ!$"&amp;AT$112&amp;"$"&amp;$B472)),1,0)</f>
        <v>0</v>
      </c>
      <c r="AU472" s="80" cm="1">
        <f t="array" aca="1" ref="AU472" ca="1">IF(ISERROR(INDIRECT("ｄａｔａ!$"&amp;AU$112&amp;"$"&amp;$B472)),1,0)</f>
        <v>0</v>
      </c>
      <c r="AV472" s="80" cm="1">
        <f t="array" aca="1" ref="AV472" ca="1">IF(ISERROR(INDIRECT("ｄａｔａ!$"&amp;AV$112&amp;"$"&amp;$B472)),1,0)</f>
        <v>0</v>
      </c>
      <c r="AW472" s="80" cm="1">
        <f t="array" aca="1" ref="AW472" ca="1">IF(ISERROR(INDIRECT("ｄａｔａ!$"&amp;AW$112&amp;"$"&amp;$B472)),1,0)</f>
        <v>0</v>
      </c>
      <c r="AX472" s="80" cm="1">
        <f t="array" aca="1" ref="AX472" ca="1">IF(ISERROR(INDIRECT("ｄａｔａ!$"&amp;AX$112&amp;"$"&amp;$B472)),1,0)</f>
        <v>0</v>
      </c>
      <c r="AY472" s="80" cm="1">
        <f t="array" aca="1" ref="AY472" ca="1">IF(ISERROR(INDIRECT("ｄａｔａ!$"&amp;AY$112&amp;"$"&amp;$B472)),1,0)</f>
        <v>0</v>
      </c>
      <c r="AZ472" s="80" cm="1">
        <f t="array" aca="1" ref="AZ472" ca="1">IF(ISERROR(INDIRECT("ｄａｔａ!$"&amp;AZ$112&amp;"$"&amp;$B472)),1,0)</f>
        <v>0</v>
      </c>
      <c r="BA472" s="80">
        <f ca="1">IF(SUM($BB470:$BP470,$BB472:$BP472)&gt;0,1,0)</f>
        <v>0</v>
      </c>
      <c r="BB472" s="80" cm="1">
        <f t="array" aca="1" ref="BB472" ca="1">IF(ISERROR(INDIRECT("ｄａｔａ!$"&amp;BB$112&amp;"$"&amp;$B472)),1,0)</f>
        <v>0</v>
      </c>
      <c r="BC472" s="80" cm="1">
        <f t="array" aca="1" ref="BC472" ca="1">IF(ISERROR(INDIRECT("ｄａｔａ!$"&amp;BC$112&amp;"$"&amp;$B472)),1,0)</f>
        <v>0</v>
      </c>
      <c r="BD472" s="80" cm="1">
        <f t="array" aca="1" ref="BD472" ca="1">IF(ISERROR(INDIRECT("ｄａｔａ!$"&amp;BD$112&amp;"$"&amp;$B472)),1,0)</f>
        <v>0</v>
      </c>
      <c r="BE472" s="80" cm="1">
        <f t="array" aca="1" ref="BE472" ca="1">IF(ISERROR(INDIRECT("ｄａｔａ!$"&amp;BE$112&amp;"$"&amp;$B472)),1,0)</f>
        <v>0</v>
      </c>
      <c r="BF472" s="80" cm="1">
        <f t="array" aca="1" ref="BF472" ca="1">IF(ISERROR(INDIRECT("ｄａｔａ!$"&amp;BF$112&amp;"$"&amp;$B472)),1,0)</f>
        <v>0</v>
      </c>
      <c r="BG472" s="80" cm="1">
        <f t="array" aca="1" ref="BG472" ca="1">IF(ISERROR(INDIRECT("ｄａｔａ!$"&amp;BG$112&amp;"$"&amp;$B472)),1,0)</f>
        <v>0</v>
      </c>
      <c r="BH472" s="80" cm="1">
        <f t="array" aca="1" ref="BH472" ca="1">IF(ISERROR(INDIRECT("ｄａｔａ!$"&amp;BH$112&amp;"$"&amp;$B472)),1,0)</f>
        <v>0</v>
      </c>
      <c r="BI472" s="80" cm="1">
        <f t="array" aca="1" ref="BI472" ca="1">IF(ISERROR(INDIRECT("ｄａｔａ!$"&amp;BI$112&amp;"$"&amp;$B472)),1,0)</f>
        <v>0</v>
      </c>
      <c r="BJ472" s="80" cm="1">
        <f t="array" aca="1" ref="BJ472" ca="1">IF(ISERROR(INDIRECT("ｄａｔａ!$"&amp;BJ$112&amp;"$"&amp;$B472)),1,0)</f>
        <v>0</v>
      </c>
      <c r="BK472" s="80" cm="1">
        <f t="array" aca="1" ref="BK472" ca="1">IF(ISERROR(INDIRECT("ｄａｔａ!$"&amp;BK$112&amp;"$"&amp;$B472)),1,0)</f>
        <v>0</v>
      </c>
      <c r="BL472" s="80" cm="1">
        <f t="array" aca="1" ref="BL472" ca="1">IF(ISERROR(INDIRECT("ｄａｔａ!$"&amp;BL$112&amp;"$"&amp;$B472)),1,0)</f>
        <v>0</v>
      </c>
      <c r="BM472" s="80" cm="1">
        <f t="array" aca="1" ref="BM472" ca="1">IF(ISERROR(INDIRECT("ｄａｔａ!$"&amp;BM$112&amp;"$"&amp;$B472)),1,0)</f>
        <v>0</v>
      </c>
      <c r="BN472" s="80" cm="1">
        <f t="array" aca="1" ref="BN472" ca="1">IF(ISERROR(INDIRECT("ｄａｔａ!$"&amp;BN$112&amp;"$"&amp;$B472)),1,0)</f>
        <v>0</v>
      </c>
      <c r="BO472" s="80" cm="1">
        <f t="array" aca="1" ref="BO472" ca="1">IF(ISERROR(INDIRECT("ｄａｔａ!$"&amp;BO$112&amp;"$"&amp;$B472)),1,0)</f>
        <v>0</v>
      </c>
      <c r="BP472" s="80" cm="1">
        <f t="array" aca="1" ref="BP472" ca="1">IF(ISERROR(INDIRECT("ｄａｔａ!$"&amp;BP$112&amp;"$"&amp;$B472)),1,0)</f>
        <v>0</v>
      </c>
    </row>
    <row r="473" spans="1:68" x14ac:dyDescent="0.2">
      <c r="A473" s="80" t="s">
        <v>2408</v>
      </c>
      <c r="B473" s="80">
        <f>VLOOKUP($A473,$A$11:$B$110,2,FALSE)</f>
        <v>97</v>
      </c>
      <c r="C473" s="80" t="s">
        <v>2435</v>
      </c>
      <c r="D473" s="80" cm="1">
        <f t="array" aca="1" ref="D473" ca="1">_xlfn.IFS(D474=1,0,D475=1,0,AND(INDIRECT("ｄａｔａ!$"&amp;D$112&amp;"$"&amp;$B473)&lt;=INDIRECT("kikan!$Q$11"),INDIRECT("ｄａｔａ!$"&amp;D$112&amp;"$"&amp;$B473)&gt;=INDIRECT("kikan!$K$11")),0,TRUE,1)</f>
        <v>0</v>
      </c>
      <c r="F473" s="80">
        <v>0</v>
      </c>
      <c r="G473" s="80">
        <v>0</v>
      </c>
      <c r="H473" s="80">
        <v>0</v>
      </c>
      <c r="I473" s="80" cm="1">
        <f t="array" aca="1" ref="I473" ca="1">_xlfn.IFS(I474=1,0,I475=1,0,INDIRECT("ｄａｔａ!$"&amp;I$112&amp;"$"&amp;$B473)&gt;=INDIRECT("kikan!$I$11"),0,TRUE,1)</f>
        <v>0</v>
      </c>
      <c r="J473" s="80" cm="1">
        <f t="array" aca="1" ref="J473" ca="1">_xlfn.IFS(D476=1,0,I473=1,0,J474=1,0,I475=1,0,J475=1,0,INDIRECT("ｄａｔａ!$"&amp;I$112&amp;"$"&amp;$B473)&gt;INDIRECT("kikan!$I$11"),0,INDIRECT("ｄａｔａ!$"&amp;J$112&amp;"$"&amp;$B473)&gt;=INDIRECT("ｄａｔａ!$"&amp;D$112&amp;"$"&amp;$B473),0,TRUE,1)</f>
        <v>0</v>
      </c>
      <c r="K473" s="80" cm="1">
        <f t="array" aca="1" ref="K473" ca="1">_xlfn.IFS(K474=1,0,K475=1,0,AND(INDIRECT("ｄａｔａ!$"&amp;K$112&amp;"$"&amp;$B474)&gt;0,INDIRECT("ｄａｔａ!$"&amp;K$112&amp;"$"&amp;$B474)&lt;10000),0,TRUE,1)</f>
        <v>0</v>
      </c>
      <c r="L473" s="80" cm="1">
        <f t="array" aca="1" ref="L473" ca="1">_xlfn.IFS(L474=1,0,L475=1,0,INDIRECT("ｄａｔａ!$"&amp;L$112&amp;"$"&amp;$B473)&lt;20000,1,TRUE,0)</f>
        <v>0</v>
      </c>
      <c r="M473" s="80">
        <v>0</v>
      </c>
      <c r="N473" s="80">
        <v>0</v>
      </c>
      <c r="O473" s="80" cm="1">
        <f t="array" aca="1" ref="O473" ca="1">_xlfn.IFS(O476=1,0,INDIRECT("ｄａｔａ!$"&amp;O$112&amp;"$"&amp;$B474)=4,1,TRUE,0)</f>
        <v>0</v>
      </c>
      <c r="P473" s="80" cm="1">
        <f t="array" aca="1" ref="P473" ca="1">_xlfn.IFS(P476=1,0,AND(INDIRECT("ｄａｔａ!$"&amp;P$112&amp;"$"&amp;$B474)&lt;=3,INDIRECT("ｄａｔａ!$"&amp;P$112&amp;"$"&amp;$B474)&gt;0),1,TRUE,0)</f>
        <v>0</v>
      </c>
      <c r="Q473" s="80" cm="1">
        <f t="array" aca="1" ref="Q473" ca="1">_xlfn.IFS(Q476=1,0,INDIRECT("ｄａｔａ!$"&amp;Q$112&amp;"$"&amp;$B473)=1,1,TRUE,0)</f>
        <v>0</v>
      </c>
      <c r="R473" s="80">
        <v>0</v>
      </c>
      <c r="S473" s="80">
        <v>0</v>
      </c>
      <c r="T473" s="80">
        <v>0</v>
      </c>
      <c r="U473" s="80">
        <v>0</v>
      </c>
      <c r="V473" s="80">
        <v>0</v>
      </c>
      <c r="W473" s="80">
        <v>0</v>
      </c>
      <c r="X473" s="80">
        <f ca="1">IF(AND(SUM($Y473:$AO473)=0,17-SUM($Y475:$AO475)&gt;1),1,0)</f>
        <v>0</v>
      </c>
      <c r="Y473" s="80" cm="1">
        <f t="array" aca="1" ref="Y473" ca="1">_xlfn.IFS(Y476=1,0,INDIRECT("ｄａｔａ!$"&amp;Y$112&amp;"$"&amp;$B473)=2,1,TRUE,0)</f>
        <v>0</v>
      </c>
      <c r="Z473" s="80" cm="1">
        <f t="array" aca="1" ref="Z473" ca="1">_xlfn.IFS(Z476=1,0,INDIRECT("ｄａｔａ!$"&amp;Z$112&amp;"$"&amp;$B473)=2,1,TRUE,0)</f>
        <v>0</v>
      </c>
      <c r="AA473" s="80" cm="1">
        <f t="array" aca="1" ref="AA473" ca="1">_xlfn.IFS(AA476=1,0,INDIRECT("ｄａｔａ!$"&amp;AA$112&amp;"$"&amp;$B473)=2,1,TRUE,0)</f>
        <v>0</v>
      </c>
      <c r="AB473" s="80" cm="1">
        <f t="array" aca="1" ref="AB473" ca="1">_xlfn.IFS(AB476=1,0,INDIRECT("ｄａｔａ!$"&amp;AB$112&amp;"$"&amp;$B473)=2,1,TRUE,0)</f>
        <v>0</v>
      </c>
      <c r="AC473" s="80" cm="1">
        <f t="array" aca="1" ref="AC473" ca="1">_xlfn.IFS(AC476=1,0,INDIRECT("ｄａｔａ!$"&amp;AC$112&amp;"$"&amp;$B473)=2,1,TRUE,0)</f>
        <v>0</v>
      </c>
      <c r="AD473" s="80" cm="1">
        <f t="array" aca="1" ref="AD473" ca="1">_xlfn.IFS(AD476=1,0,INDIRECT("ｄａｔａ!$"&amp;AD$112&amp;"$"&amp;$B473)=2,1,TRUE,0)</f>
        <v>0</v>
      </c>
      <c r="AE473" s="80" cm="1">
        <f t="array" aca="1" ref="AE473" ca="1">_xlfn.IFS(AE476=1,0,INDIRECT("ｄａｔａ!$"&amp;AE$112&amp;"$"&amp;$B473)=2,1,TRUE,0)</f>
        <v>0</v>
      </c>
      <c r="AF473" s="80" cm="1">
        <f t="array" aca="1" ref="AF473" ca="1">_xlfn.IFS(AF476=1,0,INDIRECT("ｄａｔａ!$"&amp;AF$112&amp;"$"&amp;$B473)=2,1,TRUE,0)</f>
        <v>0</v>
      </c>
      <c r="AG473" s="80" cm="1">
        <f t="array" aca="1" ref="AG473" ca="1">_xlfn.IFS(AG476=1,0,INDIRECT("ｄａｔａ!$"&amp;AG$112&amp;"$"&amp;$B473)=2,1,TRUE,0)</f>
        <v>0</v>
      </c>
      <c r="AH473" s="80" cm="1">
        <f t="array" aca="1" ref="AH473" ca="1">_xlfn.IFS(AH476=1,0,INDIRECT("ｄａｔａ!$"&amp;AH$112&amp;"$"&amp;$B473)=2,1,TRUE,0)</f>
        <v>0</v>
      </c>
      <c r="AI473" s="80" cm="1">
        <f t="array" aca="1" ref="AI473" ca="1">_xlfn.IFS(AI476=1,0,INDIRECT("ｄａｔａ!$"&amp;AI$112&amp;"$"&amp;$B473)=2,1,TRUE,0)</f>
        <v>0</v>
      </c>
      <c r="AJ473" s="80" cm="1">
        <f t="array" aca="1" ref="AJ473" ca="1">_xlfn.IFS(AJ476=1,0,INDIRECT("ｄａｔａ!$"&amp;AJ$112&amp;"$"&amp;$B473)=2,1,TRUE,0)</f>
        <v>0</v>
      </c>
      <c r="AK473" s="80" cm="1">
        <f t="array" aca="1" ref="AK473" ca="1">_xlfn.IFS(AK476=1,0,INDIRECT("ｄａｔａ!$"&amp;AK$112&amp;"$"&amp;$B473)=2,1,TRUE,0)</f>
        <v>0</v>
      </c>
      <c r="AL473" s="80" cm="1">
        <f t="array" aca="1" ref="AL473" ca="1">_xlfn.IFS(AL476=1,0,INDIRECT("ｄａｔａ!$"&amp;AL$112&amp;"$"&amp;$B473)=2,1,TRUE,0)</f>
        <v>0</v>
      </c>
      <c r="AM473" s="80" cm="1">
        <f t="array" aca="1" ref="AM473" ca="1">_xlfn.IFS(AM476=1,0,INDIRECT("ｄａｔａ!$"&amp;AM$112&amp;"$"&amp;$B473)=2,1,TRUE,0)</f>
        <v>0</v>
      </c>
      <c r="AN473" s="80" cm="1">
        <f t="array" aca="1" ref="AN473" ca="1">_xlfn.IFS(AN476=1,0,INDIRECT("ｄａｔａ!$"&amp;AN$112&amp;"$"&amp;$B473)=2,1,TRUE,0)</f>
        <v>0</v>
      </c>
      <c r="AO473" s="80" cm="1">
        <f t="array" aca="1" ref="AO473" ca="1">_xlfn.IFS(AO476=1,0,INDIRECT("ｄａｔａ!$"&amp;AO$112&amp;"$"&amp;$B473)=2,1,TRUE,0)</f>
        <v>0</v>
      </c>
      <c r="AP473" s="80">
        <f ca="1">IF(AND(SUM($AQ473:$AZ473)=0,10-SUM($AQ475:$AZ475)&gt;1),1,0)</f>
        <v>0</v>
      </c>
      <c r="AQ473" s="80" cm="1">
        <f t="array" aca="1" ref="AQ473" ca="1">_xlfn.IFS(AQ476=1,0,INDIRECT("ｄａｔａ!$"&amp;AQ$112&amp;"$"&amp;$B473)=2,1,TRUE,0)</f>
        <v>0</v>
      </c>
      <c r="AR473" s="80" cm="1">
        <f t="array" aca="1" ref="AR473" ca="1">_xlfn.IFS(AR476=1,0,INDIRECT("ｄａｔａ!$"&amp;AR$112&amp;"$"&amp;$B473)=2,1,TRUE,0)</f>
        <v>0</v>
      </c>
      <c r="AS473" s="80" cm="1">
        <f t="array" aca="1" ref="AS473" ca="1">_xlfn.IFS(AS476=1,0,INDIRECT("ｄａｔａ!$"&amp;AS$112&amp;"$"&amp;$B473)=2,1,TRUE,0)</f>
        <v>0</v>
      </c>
      <c r="AT473" s="80" cm="1">
        <f t="array" aca="1" ref="AT473" ca="1">_xlfn.IFS(AT476=1,0,INDIRECT("ｄａｔａ!$"&amp;AT$112&amp;"$"&amp;$B473)=2,1,TRUE,0)</f>
        <v>0</v>
      </c>
      <c r="AU473" s="80" cm="1">
        <f t="array" aca="1" ref="AU473" ca="1">_xlfn.IFS(AU476=1,0,INDIRECT("ｄａｔａ!$"&amp;AU$112&amp;"$"&amp;$B473)=2,1,TRUE,0)</f>
        <v>0</v>
      </c>
      <c r="AV473" s="80" cm="1">
        <f t="array" aca="1" ref="AV473" ca="1">_xlfn.IFS(AV476=1,0,INDIRECT("ｄａｔａ!$"&amp;AV$112&amp;"$"&amp;$B473)=2,1,TRUE,0)</f>
        <v>0</v>
      </c>
      <c r="AW473" s="80" cm="1">
        <f t="array" aca="1" ref="AW473" ca="1">_xlfn.IFS(AW476=1,0,INDIRECT("ｄａｔａ!$"&amp;AW$112&amp;"$"&amp;$B473)=2,1,TRUE,0)</f>
        <v>0</v>
      </c>
      <c r="AX473" s="80" cm="1">
        <f t="array" aca="1" ref="AX473" ca="1">_xlfn.IFS(AX476=1,0,INDIRECT("ｄａｔａ!$"&amp;AX$112&amp;"$"&amp;$B473)=2,1,TRUE,0)</f>
        <v>0</v>
      </c>
      <c r="AY473" s="80" cm="1">
        <f t="array" aca="1" ref="AY473" ca="1">_xlfn.IFS(AY476=1,0,INDIRECT("ｄａｔａ!$"&amp;AY$112&amp;"$"&amp;$B473)=2,1,TRUE,0)</f>
        <v>0</v>
      </c>
      <c r="AZ473" s="80" cm="1">
        <f t="array" aca="1" ref="AZ473" ca="1">_xlfn.IFS(AZ476=1,0,INDIRECT("ｄａｔａ!$"&amp;AZ$112&amp;"$"&amp;$B473)=2,1,TRUE,0)</f>
        <v>0</v>
      </c>
      <c r="BA473" s="80">
        <f ca="1">IF(AND(SUM($BB473:$BP473)=0,15-SUM($BB475:$BP475)&gt;1),1,0)</f>
        <v>0</v>
      </c>
      <c r="BB473" s="80" cm="1">
        <f t="array" aca="1" ref="BB473" ca="1">_xlfn.IFS(BB476=1,0,INDIRECT("ｄａｔａ!$"&amp;BB$112&amp;"$"&amp;$B473)=2,1,TRUE,0)</f>
        <v>0</v>
      </c>
      <c r="BC473" s="80" cm="1">
        <f t="array" aca="1" ref="BC473" ca="1">_xlfn.IFS(BC476=1,0,INDIRECT("ｄａｔａ!$"&amp;BC$112&amp;"$"&amp;$B473)=2,1,TRUE,0)</f>
        <v>0</v>
      </c>
      <c r="BD473" s="80" cm="1">
        <f t="array" aca="1" ref="BD473" ca="1">_xlfn.IFS(BD476=1,0,INDIRECT("ｄａｔａ!$"&amp;BD$112&amp;"$"&amp;$B473)=2,1,TRUE,0)</f>
        <v>0</v>
      </c>
      <c r="BE473" s="80" cm="1">
        <f t="array" aca="1" ref="BE473" ca="1">_xlfn.IFS(BE476=1,0,INDIRECT("ｄａｔａ!$"&amp;BE$112&amp;"$"&amp;$B473)=2,1,TRUE,0)</f>
        <v>0</v>
      </c>
      <c r="BF473" s="80" cm="1">
        <f t="array" aca="1" ref="BF473" ca="1">_xlfn.IFS(BF476=1,0,INDIRECT("ｄａｔａ!$"&amp;BF$112&amp;"$"&amp;$B473)=2,1,TRUE,0)</f>
        <v>0</v>
      </c>
      <c r="BG473" s="80" cm="1">
        <f t="array" aca="1" ref="BG473" ca="1">_xlfn.IFS(BG476=1,0,INDIRECT("ｄａｔａ!$"&amp;BG$112&amp;"$"&amp;$B473)=2,1,TRUE,0)</f>
        <v>0</v>
      </c>
      <c r="BH473" s="80" cm="1">
        <f t="array" aca="1" ref="BH473" ca="1">_xlfn.IFS(BH476=1,0,INDIRECT("ｄａｔａ!$"&amp;BH$112&amp;"$"&amp;$B473)=2,1,TRUE,0)</f>
        <v>0</v>
      </c>
      <c r="BI473" s="80" cm="1">
        <f t="array" aca="1" ref="BI473" ca="1">_xlfn.IFS(BI476=1,0,INDIRECT("ｄａｔａ!$"&amp;BI$112&amp;"$"&amp;$B473)=2,1,TRUE,0)</f>
        <v>0</v>
      </c>
      <c r="BJ473" s="80" cm="1">
        <f t="array" aca="1" ref="BJ473" ca="1">_xlfn.IFS(BJ476=1,0,INDIRECT("ｄａｔａ!$"&amp;BJ$112&amp;"$"&amp;$B473)=2,1,TRUE,0)</f>
        <v>0</v>
      </c>
      <c r="BK473" s="80" cm="1">
        <f t="array" aca="1" ref="BK473" ca="1">_xlfn.IFS(BK476=1,0,INDIRECT("ｄａｔａ!$"&amp;BK$112&amp;"$"&amp;$B473)=2,1,TRUE,0)</f>
        <v>0</v>
      </c>
      <c r="BL473" s="80" cm="1">
        <f t="array" aca="1" ref="BL473" ca="1">_xlfn.IFS(BL476=1,0,INDIRECT("ｄａｔａ!$"&amp;BL$112&amp;"$"&amp;$B473)=2,1,TRUE,0)</f>
        <v>0</v>
      </c>
      <c r="BM473" s="80" cm="1">
        <f t="array" aca="1" ref="BM473" ca="1">_xlfn.IFS(BM476=1,0,INDIRECT("ｄａｔａ!$"&amp;BM$112&amp;"$"&amp;$B473)=2,1,TRUE,0)</f>
        <v>0</v>
      </c>
      <c r="BN473" s="80" cm="1">
        <f t="array" aca="1" ref="BN473" ca="1">_xlfn.IFS(BN476=1,0,INDIRECT("ｄａｔａ!$"&amp;BN$112&amp;"$"&amp;$B473)=2,1,TRUE,0)</f>
        <v>0</v>
      </c>
      <c r="BO473" s="80" cm="1">
        <f t="array" aca="1" ref="BO473" ca="1">_xlfn.IFS(BO476=1,0,INDIRECT("ｄａｔａ!$"&amp;BO$112&amp;"$"&amp;$B473)=2,1,TRUE,0)</f>
        <v>0</v>
      </c>
      <c r="BP473" s="80" cm="1">
        <f t="array" aca="1" ref="BP473" ca="1">_xlfn.IFS(BP476=1,0,INDIRECT("ｄａｔａ!$"&amp;BP$112&amp;"$"&amp;$B473)=2,1,TRUE,0)</f>
        <v>0</v>
      </c>
    </row>
    <row r="474" spans="1:68" x14ac:dyDescent="0.2">
      <c r="B474" s="80">
        <f>VLOOKUP($A473,$A$11:$B$110,2,FALSE)</f>
        <v>97</v>
      </c>
      <c r="C474" s="80" t="s">
        <v>2437</v>
      </c>
      <c r="D474" s="80" cm="1">
        <f t="array" aca="1" ref="D474" ca="1">_xlfn.IFS(D475=1,0,AND(ISNUMBER(INDIRECT("ｄａｔａ!$"&amp;D$112&amp;"$"&amp;$B474)),INDIRECT("ｄａｔａ!$"&amp;D$112&amp;"$"&amp;$B474)&lt;=12,INDIRECT("ｄａｔａ!$"&amp;D$112&amp;"$"&amp;$B474)&gt;=1),0,TRUE,1)</f>
        <v>1</v>
      </c>
      <c r="F474" s="80">
        <v>0</v>
      </c>
      <c r="G474" s="80">
        <v>0</v>
      </c>
      <c r="H474" s="80">
        <v>0</v>
      </c>
      <c r="I474" s="80" cm="1">
        <f t="array" aca="1" ref="I474" ca="1">_xlfn.IFS(I475=1,0,AND(ISNUMBER(INDIRECT("ｄａｔａ!$"&amp;I$112&amp;"$"&amp;$B474)),LEN(INDIRECT("ｄａｔａ!$"&amp;I$112&amp;"$"&amp;$B474))=4),0,TRUE,1)</f>
        <v>0</v>
      </c>
      <c r="J474" s="80" cm="1">
        <f t="array" aca="1" ref="J474" ca="1">_xlfn.IFS(J475=1,0,AND(ISNUMBER(INDIRECT("ｄａｔａ!$"&amp;J$112&amp;"$"&amp;$B474)),INDIRECT("ｄａｔａ!$"&amp;J$112&amp;"$"&amp;$B474)&lt;=12,INDIRECT("ｄａｔａ!$"&amp;J$112&amp;"$"&amp;$B474)&gt;=1),0,TRUE,1)</f>
        <v>0</v>
      </c>
      <c r="K474" s="80" cm="1">
        <f t="array" aca="1" ref="K474" ca="1">_xlfn.IFS(K475=1,0,ISNUMBER(INDIRECT("ｄａｔａ!$"&amp;K$112&amp;"$"&amp;$B474)),0,TRUE,1)</f>
        <v>0</v>
      </c>
      <c r="L474" s="80" cm="1">
        <f t="array" aca="1" ref="L474" ca="1">_xlfn.IFS(L475=1,0,AND(ISNUMBER(INDIRECT("ｄａｔａ!$"&amp;L$112&amp;"$"&amp;$B474)),INDIRECT("ｄａｔａ!$"&amp;L$112&amp;"$"&amp;$B474)&gt;0),0,TRUE,1)</f>
        <v>0</v>
      </c>
      <c r="M474" s="80" cm="1">
        <f t="array" aca="1" ref="M474" ca="1">_xlfn.IFS(M475=1,0,AND(INDIRECT("ｄａｔａ!$"&amp;M$112&amp;"$"&amp;$B474)&lt;=5,INDIRECT("ｄａｔａ!$"&amp;M$112&amp;"$"&amp;$B474)&gt;0),0,TRUE,1)</f>
        <v>0</v>
      </c>
      <c r="N474" s="80" cm="1">
        <f t="array" aca="1" ref="N474" ca="1">_xlfn.IFS(N475=1,0,AND(INDIRECT("ｄａｔａ!$"&amp;N$112&amp;"$"&amp;$B474)&lt;=2,INDIRECT("ｄａｔａ!$"&amp;N$112&amp;"$"&amp;$B474)&gt;0),0,TRUE,1)</f>
        <v>0</v>
      </c>
      <c r="O474" s="80" cm="1">
        <f t="array" aca="1" ref="O474" ca="1">_xlfn.IFS(O475=1,0,AND(INDIRECT("ｄａｔａ!$"&amp;O$112&amp;"$"&amp;$B474)&lt;=4,INDIRECT("ｄａｔａ!$"&amp;O$112&amp;"$"&amp;$B474)&gt;0),0,TRUE,1)</f>
        <v>0</v>
      </c>
      <c r="P474" s="80" cm="1">
        <f t="array" aca="1" ref="P474" ca="1">_xlfn.IFS(P475=1,0,AND(INDIRECT("ｄａｔａ!$"&amp;P$112&amp;"$"&amp;$B474)&lt;=3,INDIRECT("ｄａｔａ!$"&amp;P$112&amp;"$"&amp;$B474)&gt;0),0,TRUE,1)</f>
        <v>0</v>
      </c>
      <c r="Q474" s="80" cm="1">
        <f t="array" aca="1" ref="Q474" ca="1">_xlfn.IFS(Q475=1,0,AND(INDIRECT("ｄａｔａ!$"&amp;Q$112&amp;"$"&amp;$B474)&lt;=2,INDIRECT("ｄａｔａ!$"&amp;Q$112&amp;"$"&amp;$B474)&gt;0),0,TRUE,1)</f>
        <v>0</v>
      </c>
      <c r="R474" s="80" cm="1">
        <f t="array" aca="1" ref="R474" ca="1">_xlfn.IFS(R475=1,0,AND(INDIRECT("ｄａｔａ!$"&amp;R$112&amp;"$"&amp;$B474)&lt;=10,INDIRECT("ｄａｔａ!$"&amp;R$112&amp;"$"&amp;$B474)&gt;0),0,TRUE,1)</f>
        <v>0</v>
      </c>
      <c r="S474" s="80" cm="1">
        <f t="array" aca="1" ref="S474" ca="1">_xlfn.IFS(S475=1,0,AND(INDIRECT("ｄａｔａ!$"&amp;S$112&amp;"$"&amp;$B474)&lt;=5,INDIRECT("ｄａｔａ!$"&amp;S$112&amp;"$"&amp;$B474)&gt;0),0,TRUE,1)</f>
        <v>0</v>
      </c>
      <c r="T474" s="80" cm="1">
        <f t="array" aca="1" ref="T474" ca="1">_xlfn.IFS(T475=1,0,AND(INDIRECT("ｄａｔａ!$"&amp;T$112&amp;"$"&amp;$B474)&lt;=9,INDIRECT("ｄａｔａ!$"&amp;T$112&amp;"$"&amp;$B474)&gt;0),0,TRUE,1)</f>
        <v>0</v>
      </c>
      <c r="U474" s="80" cm="1">
        <f t="array" aca="1" ref="U474" ca="1">_xlfn.IFS(U475=1,0,ISNUMBER(INDIRECT("ｄａｔａ!$"&amp;U$112&amp;"$"&amp;$B474)),0,TRUE,1)</f>
        <v>0</v>
      </c>
      <c r="V474" s="80" cm="1">
        <f t="array" aca="1" ref="V474" ca="1">_xlfn.IFS(V475=1,0,AND(INDIRECT("ｄａｔａ!$"&amp;V$112&amp;"$"&amp;$B474)&lt;=4,INDIRECT("ｄａｔａ!$"&amp;V$112&amp;"$"&amp;$B474)&gt;0),0,TRUE,1)</f>
        <v>0</v>
      </c>
      <c r="W474" s="80" cm="1">
        <f t="array" aca="1" ref="W474" ca="1">_xlfn.IFS(W475=1,0,AND(INDIRECT("ｄａｔａ!$"&amp;W$112&amp;"$"&amp;$B474)&lt;=2,INDIRECT("ｄａｔａ!$"&amp;W$112&amp;"$"&amp;$B474)&gt;0),0,TRUE,1)</f>
        <v>0</v>
      </c>
      <c r="X474" s="80">
        <f ca="1">IF(SUM($Y473:$AO473)&gt;1,1,0)</f>
        <v>0</v>
      </c>
      <c r="Y474" s="80" cm="1">
        <f t="array" aca="1" ref="Y474" ca="1">_xlfn.IFS(Y476=1,0,Y475=1,0,AND(INDIRECT("ｄａｔａ!$"&amp;Y$112&amp;"$"&amp;$B474)&lt;=2,INDIRECT("ｄａｔａ!$"&amp;Y$112&amp;"$"&amp;$B474)&gt;0),0,TRUE,1)</f>
        <v>0</v>
      </c>
      <c r="Z474" s="80" cm="1">
        <f t="array" aca="1" ref="Z474" ca="1">_xlfn.IFS(Z476=1,0,Z475=1,0,AND(INDIRECT("ｄａｔａ!$"&amp;Z$112&amp;"$"&amp;$B474)&lt;=2,INDIRECT("ｄａｔａ!$"&amp;Z$112&amp;"$"&amp;$B474)&gt;0),0,TRUE,1)</f>
        <v>0</v>
      </c>
      <c r="AA474" s="80" cm="1">
        <f t="array" aca="1" ref="AA474" ca="1">_xlfn.IFS(AA476=1,0,AA475=1,0,AND(INDIRECT("ｄａｔａ!$"&amp;AA$112&amp;"$"&amp;$B474)&lt;=2,INDIRECT("ｄａｔａ!$"&amp;AA$112&amp;"$"&amp;$B474)&gt;0),0,TRUE,1)</f>
        <v>0</v>
      </c>
      <c r="AB474" s="80" cm="1">
        <f t="array" aca="1" ref="AB474" ca="1">_xlfn.IFS(AB476=1,0,AB475=1,0,AND(INDIRECT("ｄａｔａ!$"&amp;AB$112&amp;"$"&amp;$B474)&lt;=2,INDIRECT("ｄａｔａ!$"&amp;AB$112&amp;"$"&amp;$B474)&gt;0),0,TRUE,1)</f>
        <v>0</v>
      </c>
      <c r="AC474" s="80" cm="1">
        <f t="array" aca="1" ref="AC474" ca="1">_xlfn.IFS(AC476=1,0,AC475=1,0,AND(INDIRECT("ｄａｔａ!$"&amp;AC$112&amp;"$"&amp;$B474)&lt;=2,INDIRECT("ｄａｔａ!$"&amp;AC$112&amp;"$"&amp;$B474)&gt;0),0,TRUE,1)</f>
        <v>0</v>
      </c>
      <c r="AD474" s="80" cm="1">
        <f t="array" aca="1" ref="AD474" ca="1">_xlfn.IFS(AD476=1,0,AD475=1,0,AND(INDIRECT("ｄａｔａ!$"&amp;AD$112&amp;"$"&amp;$B474)&lt;=2,INDIRECT("ｄａｔａ!$"&amp;AD$112&amp;"$"&amp;$B474)&gt;0),0,TRUE,1)</f>
        <v>0</v>
      </c>
      <c r="AE474" s="80" cm="1">
        <f t="array" aca="1" ref="AE474" ca="1">_xlfn.IFS(AE476=1,0,AE475=1,0,AND(INDIRECT("ｄａｔａ!$"&amp;AE$112&amp;"$"&amp;$B474)&lt;=2,INDIRECT("ｄａｔａ!$"&amp;AE$112&amp;"$"&amp;$B474)&gt;0),0,TRUE,1)</f>
        <v>0</v>
      </c>
      <c r="AF474" s="80" cm="1">
        <f t="array" aca="1" ref="AF474" ca="1">_xlfn.IFS(AF476=1,0,AF475=1,0,AND(INDIRECT("ｄａｔａ!$"&amp;AF$112&amp;"$"&amp;$B474)&lt;=2,INDIRECT("ｄａｔａ!$"&amp;AF$112&amp;"$"&amp;$B474)&gt;0),0,TRUE,1)</f>
        <v>0</v>
      </c>
      <c r="AG474" s="80" cm="1">
        <f t="array" aca="1" ref="AG474" ca="1">_xlfn.IFS(AG476=1,0,AG475=1,0,AND(INDIRECT("ｄａｔａ!$"&amp;AG$112&amp;"$"&amp;$B474)&lt;=2,INDIRECT("ｄａｔａ!$"&amp;AG$112&amp;"$"&amp;$B474)&gt;0),0,TRUE,1)</f>
        <v>0</v>
      </c>
      <c r="AH474" s="80" cm="1">
        <f t="array" aca="1" ref="AH474" ca="1">_xlfn.IFS(AH476=1,0,AH475=1,0,AND(INDIRECT("ｄａｔａ!$"&amp;AH$112&amp;"$"&amp;$B474)&lt;=2,INDIRECT("ｄａｔａ!$"&amp;AH$112&amp;"$"&amp;$B474)&gt;0),0,TRUE,1)</f>
        <v>0</v>
      </c>
      <c r="AI474" s="80" cm="1">
        <f t="array" aca="1" ref="AI474" ca="1">_xlfn.IFS(AI476=1,0,AI475=1,0,AND(INDIRECT("ｄａｔａ!$"&amp;AI$112&amp;"$"&amp;$B474)&lt;=2,INDIRECT("ｄａｔａ!$"&amp;AI$112&amp;"$"&amp;$B474)&gt;0),0,TRUE,1)</f>
        <v>0</v>
      </c>
      <c r="AJ474" s="80" cm="1">
        <f t="array" aca="1" ref="AJ474" ca="1">_xlfn.IFS(AJ476=1,0,AJ475=1,0,AND(INDIRECT("ｄａｔａ!$"&amp;AJ$112&amp;"$"&amp;$B474)&lt;=2,INDIRECT("ｄａｔａ!$"&amp;AJ$112&amp;"$"&amp;$B474)&gt;0),0,TRUE,1)</f>
        <v>0</v>
      </c>
      <c r="AK474" s="80" cm="1">
        <f t="array" aca="1" ref="AK474" ca="1">_xlfn.IFS(AK476=1,0,AK475=1,0,AND(INDIRECT("ｄａｔａ!$"&amp;AK$112&amp;"$"&amp;$B474)&lt;=2,INDIRECT("ｄａｔａ!$"&amp;AK$112&amp;"$"&amp;$B474)&gt;0),0,TRUE,1)</f>
        <v>0</v>
      </c>
      <c r="AL474" s="80" cm="1">
        <f t="array" aca="1" ref="AL474" ca="1">_xlfn.IFS(AL476=1,0,AL475=1,0,AND(INDIRECT("ｄａｔａ!$"&amp;AL$112&amp;"$"&amp;$B474)&lt;=2,INDIRECT("ｄａｔａ!$"&amp;AL$112&amp;"$"&amp;$B474)&gt;0),0,TRUE,1)</f>
        <v>0</v>
      </c>
      <c r="AM474" s="80" cm="1">
        <f t="array" aca="1" ref="AM474" ca="1">_xlfn.IFS(AM476=1,0,AM475=1,0,AND(INDIRECT("ｄａｔａ!$"&amp;AM$112&amp;"$"&amp;$B474)&lt;=2,INDIRECT("ｄａｔａ!$"&amp;AM$112&amp;"$"&amp;$B474)&gt;0),0,TRUE,1)</f>
        <v>0</v>
      </c>
      <c r="AN474" s="80" cm="1">
        <f t="array" aca="1" ref="AN474" ca="1">_xlfn.IFS(AN476=1,0,AN475=1,0,AND(INDIRECT("ｄａｔａ!$"&amp;AN$112&amp;"$"&amp;$B474)&lt;=2,INDIRECT("ｄａｔａ!$"&amp;AN$112&amp;"$"&amp;$B474)&gt;0),0,TRUE,1)</f>
        <v>0</v>
      </c>
      <c r="AO474" s="80" cm="1">
        <f t="array" aca="1" ref="AO474" ca="1">_xlfn.IFS(AO476=1,0,AO475=1,0,AND(INDIRECT("ｄａｔａ!$"&amp;AO$112&amp;"$"&amp;$B474)&lt;=2,INDIRECT("ｄａｔａ!$"&amp;AO$112&amp;"$"&amp;$B474)&gt;0),0,TRUE,1)</f>
        <v>0</v>
      </c>
      <c r="AP474" s="80">
        <f ca="1">IF(SUM($AQ473:$AZ473)&gt;1,1,0)</f>
        <v>0</v>
      </c>
      <c r="AQ474" s="80" cm="1">
        <f t="array" aca="1" ref="AQ474" ca="1">_xlfn.IFS(AQ476=1,0,AQ475=1,0,AND(INDIRECT("ｄａｔａ!$"&amp;AQ$112&amp;"$"&amp;$B474)&lt;=2,INDIRECT("ｄａｔａ!$"&amp;AQ$112&amp;"$"&amp;$B474)&gt;0),0,TRUE,1)</f>
        <v>0</v>
      </c>
      <c r="AR474" s="80" cm="1">
        <f t="array" aca="1" ref="AR474" ca="1">_xlfn.IFS(AR476=1,0,AR475=1,0,AND(INDIRECT("ｄａｔａ!$"&amp;AR$112&amp;"$"&amp;$B474)&lt;=2,INDIRECT("ｄａｔａ!$"&amp;AR$112&amp;"$"&amp;$B474)&gt;0),0,TRUE,1)</f>
        <v>0</v>
      </c>
      <c r="AS474" s="80" cm="1">
        <f t="array" aca="1" ref="AS474" ca="1">_xlfn.IFS(AS476=1,0,AS475=1,0,AND(INDIRECT("ｄａｔａ!$"&amp;AS$112&amp;"$"&amp;$B474)&lt;=2,INDIRECT("ｄａｔａ!$"&amp;AS$112&amp;"$"&amp;$B474)&gt;0),0,TRUE,1)</f>
        <v>0</v>
      </c>
      <c r="AT474" s="80" cm="1">
        <f t="array" aca="1" ref="AT474" ca="1">_xlfn.IFS(AT476=1,0,AT475=1,0,AND(INDIRECT("ｄａｔａ!$"&amp;AT$112&amp;"$"&amp;$B474)&lt;=2,INDIRECT("ｄａｔａ!$"&amp;AT$112&amp;"$"&amp;$B474)&gt;0),0,TRUE,1)</f>
        <v>0</v>
      </c>
      <c r="AU474" s="80" cm="1">
        <f t="array" aca="1" ref="AU474" ca="1">_xlfn.IFS(AU476=1,0,AU475=1,0,AND(INDIRECT("ｄａｔａ!$"&amp;AU$112&amp;"$"&amp;$B474)&lt;=2,INDIRECT("ｄａｔａ!$"&amp;AU$112&amp;"$"&amp;$B474)&gt;0),0,TRUE,1)</f>
        <v>0</v>
      </c>
      <c r="AV474" s="80" cm="1">
        <f t="array" aca="1" ref="AV474" ca="1">_xlfn.IFS(AV476=1,0,AV475=1,0,AND(INDIRECT("ｄａｔａ!$"&amp;AV$112&amp;"$"&amp;$B474)&lt;=2,INDIRECT("ｄａｔａ!$"&amp;AV$112&amp;"$"&amp;$B474)&gt;0),0,TRUE,1)</f>
        <v>0</v>
      </c>
      <c r="AW474" s="80" cm="1">
        <f t="array" aca="1" ref="AW474" ca="1">_xlfn.IFS(AW476=1,0,AW475=1,0,AND(INDIRECT("ｄａｔａ!$"&amp;AW$112&amp;"$"&amp;$B474)&lt;=2,INDIRECT("ｄａｔａ!$"&amp;AW$112&amp;"$"&amp;$B474)&gt;0),0,TRUE,1)</f>
        <v>0</v>
      </c>
      <c r="AX474" s="80" cm="1">
        <f t="array" aca="1" ref="AX474" ca="1">_xlfn.IFS(AX476=1,0,AX475=1,0,AND(INDIRECT("ｄａｔａ!$"&amp;AX$112&amp;"$"&amp;$B474)&lt;=2,INDIRECT("ｄａｔａ!$"&amp;AX$112&amp;"$"&amp;$B474)&gt;0),0,TRUE,1)</f>
        <v>0</v>
      </c>
      <c r="AY474" s="80" cm="1">
        <f t="array" aca="1" ref="AY474" ca="1">_xlfn.IFS(AY476=1,0,AY475=1,0,AND(INDIRECT("ｄａｔａ!$"&amp;AY$112&amp;"$"&amp;$B474)&lt;=2,INDIRECT("ｄａｔａ!$"&amp;AY$112&amp;"$"&amp;$B474)&gt;0),0,TRUE,1)</f>
        <v>0</v>
      </c>
      <c r="AZ474" s="80" cm="1">
        <f t="array" aca="1" ref="AZ474" ca="1">_xlfn.IFS(AZ476=1,0,AZ475=1,0,AND(INDIRECT("ｄａｔａ!$"&amp;AZ$112&amp;"$"&amp;$B474)&lt;=2,INDIRECT("ｄａｔａ!$"&amp;AZ$112&amp;"$"&amp;$B474)&gt;0),0,TRUE,1)</f>
        <v>0</v>
      </c>
      <c r="BA474" s="80">
        <f ca="1">IF(SUM($BB473:$BP473)&gt;1,1,0)</f>
        <v>0</v>
      </c>
      <c r="BB474" s="80" cm="1">
        <f t="array" aca="1" ref="BB474" ca="1">_xlfn.IFS(BB476=1,0,BB475=1,0,AND(INDIRECT("ｄａｔａ!$"&amp;BB$112&amp;"$"&amp;$B474)&lt;=2,INDIRECT("ｄａｔａ!$"&amp;BB$112&amp;"$"&amp;$B474)&gt;0),0,TRUE,1)</f>
        <v>0</v>
      </c>
      <c r="BC474" s="80" cm="1">
        <f t="array" aca="1" ref="BC474" ca="1">_xlfn.IFS(BC476=1,0,BC475=1,0,AND(INDIRECT("ｄａｔａ!$"&amp;BC$112&amp;"$"&amp;$B474)&lt;=2,INDIRECT("ｄａｔａ!$"&amp;BC$112&amp;"$"&amp;$B474)&gt;0),0,TRUE,1)</f>
        <v>0</v>
      </c>
      <c r="BD474" s="80" cm="1">
        <f t="array" aca="1" ref="BD474" ca="1">_xlfn.IFS(BD476=1,0,BD475=1,0,AND(INDIRECT("ｄａｔａ!$"&amp;BD$112&amp;"$"&amp;$B474)&lt;=2,INDIRECT("ｄａｔａ!$"&amp;BD$112&amp;"$"&amp;$B474)&gt;0),0,TRUE,1)</f>
        <v>0</v>
      </c>
      <c r="BE474" s="80" cm="1">
        <f t="array" aca="1" ref="BE474" ca="1">_xlfn.IFS(BE476=1,0,BE475=1,0,AND(INDIRECT("ｄａｔａ!$"&amp;BE$112&amp;"$"&amp;$B474)&lt;=2,INDIRECT("ｄａｔａ!$"&amp;BE$112&amp;"$"&amp;$B474)&gt;0),0,TRUE,1)</f>
        <v>0</v>
      </c>
      <c r="BF474" s="80" cm="1">
        <f t="array" aca="1" ref="BF474" ca="1">_xlfn.IFS(BF476=1,0,BF475=1,0,AND(INDIRECT("ｄａｔａ!$"&amp;BF$112&amp;"$"&amp;$B474)&lt;=2,INDIRECT("ｄａｔａ!$"&amp;BF$112&amp;"$"&amp;$B474)&gt;0),0,TRUE,1)</f>
        <v>0</v>
      </c>
      <c r="BG474" s="80" cm="1">
        <f t="array" aca="1" ref="BG474" ca="1">_xlfn.IFS(BG476=1,0,BG475=1,0,AND(INDIRECT("ｄａｔａ!$"&amp;BG$112&amp;"$"&amp;$B474)&lt;=2,INDIRECT("ｄａｔａ!$"&amp;BG$112&amp;"$"&amp;$B474)&gt;0),0,TRUE,1)</f>
        <v>0</v>
      </c>
      <c r="BH474" s="80" cm="1">
        <f t="array" aca="1" ref="BH474" ca="1">_xlfn.IFS(BH476=1,0,BH475=1,0,AND(INDIRECT("ｄａｔａ!$"&amp;BH$112&amp;"$"&amp;$B474)&lt;=2,INDIRECT("ｄａｔａ!$"&amp;BH$112&amp;"$"&amp;$B474)&gt;0),0,TRUE,1)</f>
        <v>0</v>
      </c>
      <c r="BI474" s="80" cm="1">
        <f t="array" aca="1" ref="BI474" ca="1">_xlfn.IFS(BI476=1,0,BI475=1,0,AND(INDIRECT("ｄａｔａ!$"&amp;BI$112&amp;"$"&amp;$B474)&lt;=2,INDIRECT("ｄａｔａ!$"&amp;BI$112&amp;"$"&amp;$B474)&gt;0),0,TRUE,1)</f>
        <v>0</v>
      </c>
      <c r="BJ474" s="80" cm="1">
        <f t="array" aca="1" ref="BJ474" ca="1">_xlfn.IFS(BJ476=1,0,BJ475=1,0,AND(INDIRECT("ｄａｔａ!$"&amp;BJ$112&amp;"$"&amp;$B474)&lt;=2,INDIRECT("ｄａｔａ!$"&amp;BJ$112&amp;"$"&amp;$B474)&gt;0),0,TRUE,1)</f>
        <v>0</v>
      </c>
      <c r="BK474" s="80" cm="1">
        <f t="array" aca="1" ref="BK474" ca="1">_xlfn.IFS(BK476=1,0,BK475=1,0,AND(INDIRECT("ｄａｔａ!$"&amp;BK$112&amp;"$"&amp;$B474)&lt;=2,INDIRECT("ｄａｔａ!$"&amp;BK$112&amp;"$"&amp;$B474)&gt;0),0,TRUE,1)</f>
        <v>0</v>
      </c>
      <c r="BL474" s="80" cm="1">
        <f t="array" aca="1" ref="BL474" ca="1">_xlfn.IFS(BL476=1,0,BL475=1,0,AND(INDIRECT("ｄａｔａ!$"&amp;BL$112&amp;"$"&amp;$B474)&lt;=2,INDIRECT("ｄａｔａ!$"&amp;BL$112&amp;"$"&amp;$B474)&gt;0),0,TRUE,1)</f>
        <v>0</v>
      </c>
      <c r="BM474" s="80" cm="1">
        <f t="array" aca="1" ref="BM474" ca="1">_xlfn.IFS(BM476=1,0,BM475=1,0,AND(INDIRECT("ｄａｔａ!$"&amp;BM$112&amp;"$"&amp;$B474)&lt;=2,INDIRECT("ｄａｔａ!$"&amp;BM$112&amp;"$"&amp;$B474)&gt;0),0,TRUE,1)</f>
        <v>0</v>
      </c>
      <c r="BN474" s="80" cm="1">
        <f t="array" aca="1" ref="BN474" ca="1">_xlfn.IFS(BN476=1,0,BN475=1,0,AND(INDIRECT("ｄａｔａ!$"&amp;BN$112&amp;"$"&amp;$B474)&lt;=2,INDIRECT("ｄａｔａ!$"&amp;BN$112&amp;"$"&amp;$B474)&gt;0),0,TRUE,1)</f>
        <v>0</v>
      </c>
      <c r="BO474" s="80" cm="1">
        <f t="array" aca="1" ref="BO474" ca="1">_xlfn.IFS(BO476=1,0,BO475=1,0,AND(INDIRECT("ｄａｔａ!$"&amp;BO$112&amp;"$"&amp;$B474)&lt;=2,INDIRECT("ｄａｔａ!$"&amp;BO$112&amp;"$"&amp;$B474)&gt;0),0,TRUE,1)</f>
        <v>0</v>
      </c>
      <c r="BP474" s="80" cm="1">
        <f t="array" aca="1" ref="BP474" ca="1">_xlfn.IFS(BP476=1,0,BP475=1,0,AND(INDIRECT("ｄａｔａ!$"&amp;BP$112&amp;"$"&amp;$B474)&lt;=2,INDIRECT("ｄａｔａ!$"&amp;BP$112&amp;"$"&amp;$B474)&gt;0),0,TRUE,1)</f>
        <v>0</v>
      </c>
    </row>
    <row r="475" spans="1:68" x14ac:dyDescent="0.2">
      <c r="B475" s="80">
        <f>VLOOKUP($A473,$A$11:$B$110,2,FALSE)</f>
        <v>97</v>
      </c>
      <c r="C475" s="80" t="s">
        <v>2425</v>
      </c>
      <c r="D475" s="80" cm="1">
        <f t="array" aca="1" ref="D475" ca="1">_xlfn.IFS(D476=1,0,TRIM(INDIRECT("ｄａｔａ!$"&amp;D$112&amp;"$"&amp;$B475))="",1,TRIM(INDIRECT("ｄａｔａ!$"&amp;D$112&amp;"$"&amp;$B475))&lt;&gt;"",0)</f>
        <v>0</v>
      </c>
      <c r="F475" s="80" cm="1">
        <f t="array" aca="1" ref="F475" ca="1">_xlfn.IFS(F476=1,0,TRIM(INDIRECT("ｄａｔａ!$"&amp;F$112&amp;"$"&amp;$B475))="",1,TRIM(INDIRECT("ｄａｔａ!$"&amp;F$112&amp;"$"&amp;$B475))&lt;&gt;"",0)</f>
        <v>1</v>
      </c>
      <c r="G475" s="80" cm="1">
        <f t="array" aca="1" ref="G475" ca="1">_xlfn.IFS(G476=1,0,TRIM(INDIRECT("ｄａｔａ!$"&amp;G$112&amp;"$"&amp;$B475))="",1,TRIM(INDIRECT("ｄａｔａ!$"&amp;G$112&amp;"$"&amp;$B475))&lt;&gt;"",0)</f>
        <v>1</v>
      </c>
      <c r="H475" s="80" cm="1">
        <f t="array" aca="1" ref="H475" ca="1">_xlfn.IFS(H476=1,0,TRIM(INDIRECT("ｄａｔａ!$"&amp;H$112&amp;"$"&amp;$B475))="",1,TRIM(INDIRECT("ｄａｔａ!$"&amp;H$112&amp;"$"&amp;$B475))&lt;&gt;"",0)</f>
        <v>1</v>
      </c>
      <c r="I475" s="80" cm="1">
        <f t="array" aca="1" ref="I475" ca="1">_xlfn.IFS(I476=1,0,TRIM(INDIRECT("ｄａｔａ!$"&amp;I$112&amp;"$"&amp;$B475))="",1,TRIM(INDIRECT("ｄａｔａ!$"&amp;I$112&amp;"$"&amp;$B475))&lt;&gt;"",0)</f>
        <v>1</v>
      </c>
      <c r="J475" s="80" cm="1">
        <f t="array" aca="1" ref="J475" ca="1">_xlfn.IFS(J476=1,0,TRIM(INDIRECT("ｄａｔａ!$"&amp;J$112&amp;"$"&amp;$B475))="",1,TRIM(INDIRECT("ｄａｔａ!$"&amp;J$112&amp;"$"&amp;$B475))&lt;&gt;"",0)</f>
        <v>1</v>
      </c>
      <c r="K475" s="80" cm="1">
        <f t="array" aca="1" ref="K475" ca="1">_xlfn.IFS(K476=1,0,TRIM(INDIRECT("ｄａｔａ!$"&amp;K$112&amp;"$"&amp;$B475))="",1,TRIM(INDIRECT("ｄａｔａ!$"&amp;K$112&amp;"$"&amp;$B475))&lt;&gt;"",0)</f>
        <v>1</v>
      </c>
      <c r="L475" s="80" cm="1">
        <f t="array" aca="1" ref="L475" ca="1">_xlfn.IFS(L476=1,0,TRIM(INDIRECT("ｄａｔａ!$"&amp;L$112&amp;"$"&amp;$B475))="",1,TRIM(INDIRECT("ｄａｔａ!$"&amp;L$112&amp;"$"&amp;$B475))&lt;&gt;"",0)</f>
        <v>1</v>
      </c>
      <c r="M475" s="80" cm="1">
        <f t="array" aca="1" ref="M475" ca="1">_xlfn.IFS(M476=1,0,TRIM(INDIRECT("ｄａｔａ!$"&amp;M$112&amp;"$"&amp;$B475))="",1,TRIM(INDIRECT("ｄａｔａ!$"&amp;M$112&amp;"$"&amp;$B475))&lt;&gt;"",0)</f>
        <v>1</v>
      </c>
      <c r="N475" s="80" cm="1">
        <f t="array" aca="1" ref="N475" ca="1">_xlfn.IFS(N476=1,0,TRIM(INDIRECT("ｄａｔａ!$"&amp;N$112&amp;"$"&amp;$B475))="",1,TRIM(INDIRECT("ｄａｔａ!$"&amp;N$112&amp;"$"&amp;$B475))&lt;&gt;"",0)</f>
        <v>1</v>
      </c>
      <c r="O475" s="80" cm="1">
        <f t="array" aca="1" ref="O475" ca="1">_xlfn.IFS(O476=1,0,TRIM(INDIRECT("ｄａｔａ!$"&amp;O$112&amp;"$"&amp;$B475))="",1,TRIM(INDIRECT("ｄａｔａ!$"&amp;O$112&amp;"$"&amp;$B475))&lt;&gt;"",0)</f>
        <v>1</v>
      </c>
      <c r="P475" s="80" cm="1">
        <f t="array" aca="1" ref="P475" ca="1">_xlfn.IFS(P476=1,0,TRIM(INDIRECT("ｄａｔａ!$"&amp;P$112&amp;"$"&amp;$B475))="",1,TRIM(INDIRECT("ｄａｔａ!$"&amp;P$112&amp;"$"&amp;$B475))&lt;&gt;"",0)</f>
        <v>1</v>
      </c>
      <c r="Q475" s="80" cm="1">
        <f t="array" aca="1" ref="Q475" ca="1">_xlfn.IFS(Q476=1,0,TRIM(INDIRECT("ｄａｔａ!$"&amp;Q$112&amp;"$"&amp;$B475))="",1,TRIM(INDIRECT("ｄａｔａ!$"&amp;Q$112&amp;"$"&amp;$B475))&lt;&gt;"",0)</f>
        <v>1</v>
      </c>
      <c r="R475" s="80" cm="1">
        <f t="array" aca="1" ref="R475" ca="1">_xlfn.IFS(R476=1,0,TRIM(INDIRECT("ｄａｔａ!$"&amp;R$112&amp;"$"&amp;$B475))="",1,TRIM(INDIRECT("ｄａｔａ!$"&amp;R$112&amp;"$"&amp;$B475))&lt;&gt;"",0)</f>
        <v>1</v>
      </c>
      <c r="S475" s="80" cm="1">
        <f t="array" aca="1" ref="S475" ca="1">_xlfn.IFS(S476=1,0,TRIM(INDIRECT("ｄａｔａ!$"&amp;S$112&amp;"$"&amp;$B475))="",1,TRIM(INDIRECT("ｄａｔａ!$"&amp;S$112&amp;"$"&amp;$B475))&lt;&gt;"",0)</f>
        <v>1</v>
      </c>
      <c r="T475" s="80" cm="1">
        <f t="array" aca="1" ref="T475" ca="1">_xlfn.IFS(T476=1,0,TRIM(INDIRECT("ｄａｔａ!$"&amp;T$112&amp;"$"&amp;$B475))="",1,TRIM(INDIRECT("ｄａｔａ!$"&amp;T$112&amp;"$"&amp;$B475))&lt;&gt;"",0)</f>
        <v>1</v>
      </c>
      <c r="U475" s="80" cm="1">
        <f t="array" aca="1" ref="U475" ca="1">_xlfn.IFS(U476=1,0,TRIM(INDIRECT("ｄａｔａ!$"&amp;U$112&amp;"$"&amp;$B475))="",1,TRIM(INDIRECT("ｄａｔａ!$"&amp;U$112&amp;"$"&amp;$B475))&lt;&gt;"",0)</f>
        <v>1</v>
      </c>
      <c r="V475" s="80" cm="1">
        <f t="array" aca="1" ref="V475" ca="1">_xlfn.IFS(V476=1,0,TRIM(INDIRECT("ｄａｔａ!$"&amp;V$112&amp;"$"&amp;$B475))="",1,TRIM(INDIRECT("ｄａｔａ!$"&amp;V$112&amp;"$"&amp;$B475))&lt;&gt;"",0)</f>
        <v>1</v>
      </c>
      <c r="W475" s="80" cm="1">
        <f t="array" aca="1" ref="W475" ca="1">_xlfn.IFS(W476=1,0,TRIM(INDIRECT("ｄａｔａ!$"&amp;W$112&amp;"$"&amp;$B475))="",1,TRIM(INDIRECT("ｄａｔａ!$"&amp;W$112&amp;"$"&amp;$B475))&lt;&gt;"",0)</f>
        <v>1</v>
      </c>
      <c r="X475" s="80">
        <f ca="1">IF(SUM($Y475:$AO475)=17,1,0)</f>
        <v>1</v>
      </c>
      <c r="Y475" s="80" cm="1">
        <f t="array" aca="1" ref="Y475" ca="1">_xlfn.IFS(Y476=1,0,TRIM(INDIRECT("ｄａｔａ!$"&amp;Y$112&amp;"$"&amp;$B475))="",1,TRIM(INDIRECT("ｄａｔａ!$"&amp;Y$112&amp;"$"&amp;$B475))&lt;&gt;"",0)</f>
        <v>1</v>
      </c>
      <c r="Z475" s="80" cm="1">
        <f t="array" aca="1" ref="Z475" ca="1">_xlfn.IFS(Z476=1,0,TRIM(INDIRECT("ｄａｔａ!$"&amp;Z$112&amp;"$"&amp;$B475))="",1,TRIM(INDIRECT("ｄａｔａ!$"&amp;Z$112&amp;"$"&amp;$B475))&lt;&gt;"",0)</f>
        <v>1</v>
      </c>
      <c r="AA475" s="80" cm="1">
        <f t="array" aca="1" ref="AA475" ca="1">_xlfn.IFS(AA476=1,0,TRIM(INDIRECT("ｄａｔａ!$"&amp;AA$112&amp;"$"&amp;$B475))="",1,TRIM(INDIRECT("ｄａｔａ!$"&amp;AA$112&amp;"$"&amp;$B475))&lt;&gt;"",0)</f>
        <v>1</v>
      </c>
      <c r="AB475" s="80" cm="1">
        <f t="array" aca="1" ref="AB475" ca="1">_xlfn.IFS(AB476=1,0,TRIM(INDIRECT("ｄａｔａ!$"&amp;AB$112&amp;"$"&amp;$B475))="",1,TRIM(INDIRECT("ｄａｔａ!$"&amp;AB$112&amp;"$"&amp;$B475))&lt;&gt;"",0)</f>
        <v>1</v>
      </c>
      <c r="AC475" s="80" cm="1">
        <f t="array" aca="1" ref="AC475" ca="1">_xlfn.IFS(AC476=1,0,TRIM(INDIRECT("ｄａｔａ!$"&amp;AC$112&amp;"$"&amp;$B475))="",1,TRIM(INDIRECT("ｄａｔａ!$"&amp;AC$112&amp;"$"&amp;$B475))&lt;&gt;"",0)</f>
        <v>1</v>
      </c>
      <c r="AD475" s="80" cm="1">
        <f t="array" aca="1" ref="AD475" ca="1">_xlfn.IFS(AD476=1,0,TRIM(INDIRECT("ｄａｔａ!$"&amp;AD$112&amp;"$"&amp;$B475))="",1,TRIM(INDIRECT("ｄａｔａ!$"&amp;AD$112&amp;"$"&amp;$B475))&lt;&gt;"",0)</f>
        <v>1</v>
      </c>
      <c r="AE475" s="80" cm="1">
        <f t="array" aca="1" ref="AE475" ca="1">_xlfn.IFS(AE476=1,0,TRIM(INDIRECT("ｄａｔａ!$"&amp;AE$112&amp;"$"&amp;$B475))="",1,TRIM(INDIRECT("ｄａｔａ!$"&amp;AE$112&amp;"$"&amp;$B475))&lt;&gt;"",0)</f>
        <v>1</v>
      </c>
      <c r="AF475" s="80" cm="1">
        <f t="array" aca="1" ref="AF475" ca="1">_xlfn.IFS(AF476=1,0,TRIM(INDIRECT("ｄａｔａ!$"&amp;AF$112&amp;"$"&amp;$B475))="",1,TRIM(INDIRECT("ｄａｔａ!$"&amp;AF$112&amp;"$"&amp;$B475))&lt;&gt;"",0)</f>
        <v>1</v>
      </c>
      <c r="AG475" s="80" cm="1">
        <f t="array" aca="1" ref="AG475" ca="1">_xlfn.IFS(AG476=1,0,TRIM(INDIRECT("ｄａｔａ!$"&amp;AG$112&amp;"$"&amp;$B475))="",1,TRIM(INDIRECT("ｄａｔａ!$"&amp;AG$112&amp;"$"&amp;$B475))&lt;&gt;"",0)</f>
        <v>1</v>
      </c>
      <c r="AH475" s="80" cm="1">
        <f t="array" aca="1" ref="AH475" ca="1">_xlfn.IFS(AH476=1,0,TRIM(INDIRECT("ｄａｔａ!$"&amp;AH$112&amp;"$"&amp;$B475))="",1,TRIM(INDIRECT("ｄａｔａ!$"&amp;AH$112&amp;"$"&amp;$B475))&lt;&gt;"",0)</f>
        <v>1</v>
      </c>
      <c r="AI475" s="80" cm="1">
        <f t="array" aca="1" ref="AI475" ca="1">_xlfn.IFS(AI476=1,0,TRIM(INDIRECT("ｄａｔａ!$"&amp;AI$112&amp;"$"&amp;$B475))="",1,TRIM(INDIRECT("ｄａｔａ!$"&amp;AI$112&amp;"$"&amp;$B475))&lt;&gt;"",0)</f>
        <v>1</v>
      </c>
      <c r="AJ475" s="80" cm="1">
        <f t="array" aca="1" ref="AJ475" ca="1">_xlfn.IFS(AJ476=1,0,TRIM(INDIRECT("ｄａｔａ!$"&amp;AJ$112&amp;"$"&amp;$B475))="",1,TRIM(INDIRECT("ｄａｔａ!$"&amp;AJ$112&amp;"$"&amp;$B475))&lt;&gt;"",0)</f>
        <v>1</v>
      </c>
      <c r="AK475" s="80" cm="1">
        <f t="array" aca="1" ref="AK475" ca="1">_xlfn.IFS(AK476=1,0,TRIM(INDIRECT("ｄａｔａ!$"&amp;AK$112&amp;"$"&amp;$B475))="",1,TRIM(INDIRECT("ｄａｔａ!$"&amp;AK$112&amp;"$"&amp;$B475))&lt;&gt;"",0)</f>
        <v>1</v>
      </c>
      <c r="AL475" s="80" cm="1">
        <f t="array" aca="1" ref="AL475" ca="1">_xlfn.IFS(AL476=1,0,TRIM(INDIRECT("ｄａｔａ!$"&amp;AL$112&amp;"$"&amp;$B475))="",1,TRIM(INDIRECT("ｄａｔａ!$"&amp;AL$112&amp;"$"&amp;$B475))&lt;&gt;"",0)</f>
        <v>1</v>
      </c>
      <c r="AM475" s="80" cm="1">
        <f t="array" aca="1" ref="AM475" ca="1">_xlfn.IFS(AM476=1,0,TRIM(INDIRECT("ｄａｔａ!$"&amp;AM$112&amp;"$"&amp;$B475))="",1,TRIM(INDIRECT("ｄａｔａ!$"&amp;AM$112&amp;"$"&amp;$B475))&lt;&gt;"",0)</f>
        <v>1</v>
      </c>
      <c r="AN475" s="80" cm="1">
        <f t="array" aca="1" ref="AN475" ca="1">_xlfn.IFS(AN476=1,0,TRIM(INDIRECT("ｄａｔａ!$"&amp;AN$112&amp;"$"&amp;$B475))="",1,TRIM(INDIRECT("ｄａｔａ!$"&amp;AN$112&amp;"$"&amp;$B475))&lt;&gt;"",0)</f>
        <v>1</v>
      </c>
      <c r="AO475" s="80" cm="1">
        <f t="array" aca="1" ref="AO475" ca="1">_xlfn.IFS(AO476=1,0,TRIM(INDIRECT("ｄａｔａ!$"&amp;AO$112&amp;"$"&amp;$B475))="",1,TRIM(INDIRECT("ｄａｔａ!$"&amp;AO$112&amp;"$"&amp;$B475))&lt;&gt;"",0)</f>
        <v>1</v>
      </c>
      <c r="AP475" s="80">
        <f ca="1">IF(SUM($AQ475:$AZ475)=10,1,0)</f>
        <v>1</v>
      </c>
      <c r="AQ475" s="80" cm="1">
        <f t="array" aca="1" ref="AQ475" ca="1">_xlfn.IFS(AQ476=1,0,TRIM(INDIRECT("ｄａｔａ!$"&amp;AQ$112&amp;"$"&amp;$B475))="",1,TRIM(INDIRECT("ｄａｔａ!$"&amp;AQ$112&amp;"$"&amp;$B475))&lt;&gt;"",0)</f>
        <v>1</v>
      </c>
      <c r="AR475" s="80" cm="1">
        <f t="array" aca="1" ref="AR475" ca="1">_xlfn.IFS(AR476=1,0,TRIM(INDIRECT("ｄａｔａ!$"&amp;AR$112&amp;"$"&amp;$B475))="",1,TRIM(INDIRECT("ｄａｔａ!$"&amp;AR$112&amp;"$"&amp;$B475))&lt;&gt;"",0)</f>
        <v>1</v>
      </c>
      <c r="AS475" s="80" cm="1">
        <f t="array" aca="1" ref="AS475" ca="1">_xlfn.IFS(AS476=1,0,TRIM(INDIRECT("ｄａｔａ!$"&amp;AS$112&amp;"$"&amp;$B475))="",1,TRIM(INDIRECT("ｄａｔａ!$"&amp;AS$112&amp;"$"&amp;$B475))&lt;&gt;"",0)</f>
        <v>1</v>
      </c>
      <c r="AT475" s="80" cm="1">
        <f t="array" aca="1" ref="AT475" ca="1">_xlfn.IFS(AT476=1,0,TRIM(INDIRECT("ｄａｔａ!$"&amp;AT$112&amp;"$"&amp;$B475))="",1,TRIM(INDIRECT("ｄａｔａ!$"&amp;AT$112&amp;"$"&amp;$B475))&lt;&gt;"",0)</f>
        <v>1</v>
      </c>
      <c r="AU475" s="80" cm="1">
        <f t="array" aca="1" ref="AU475" ca="1">_xlfn.IFS(AU476=1,0,TRIM(INDIRECT("ｄａｔａ!$"&amp;AU$112&amp;"$"&amp;$B475))="",1,TRIM(INDIRECT("ｄａｔａ!$"&amp;AU$112&amp;"$"&amp;$B475))&lt;&gt;"",0)</f>
        <v>1</v>
      </c>
      <c r="AV475" s="80" cm="1">
        <f t="array" aca="1" ref="AV475" ca="1">_xlfn.IFS(AV476=1,0,TRIM(INDIRECT("ｄａｔａ!$"&amp;AV$112&amp;"$"&amp;$B475))="",1,TRIM(INDIRECT("ｄａｔａ!$"&amp;AV$112&amp;"$"&amp;$B475))&lt;&gt;"",0)</f>
        <v>1</v>
      </c>
      <c r="AW475" s="80" cm="1">
        <f t="array" aca="1" ref="AW475" ca="1">_xlfn.IFS(AW476=1,0,TRIM(INDIRECT("ｄａｔａ!$"&amp;AW$112&amp;"$"&amp;$B475))="",1,TRIM(INDIRECT("ｄａｔａ!$"&amp;AW$112&amp;"$"&amp;$B475))&lt;&gt;"",0)</f>
        <v>1</v>
      </c>
      <c r="AX475" s="80" cm="1">
        <f t="array" aca="1" ref="AX475" ca="1">_xlfn.IFS(AX476=1,0,TRIM(INDIRECT("ｄａｔａ!$"&amp;AX$112&amp;"$"&amp;$B475))="",1,TRIM(INDIRECT("ｄａｔａ!$"&amp;AX$112&amp;"$"&amp;$B475))&lt;&gt;"",0)</f>
        <v>1</v>
      </c>
      <c r="AY475" s="80" cm="1">
        <f t="array" aca="1" ref="AY475" ca="1">_xlfn.IFS(AY476=1,0,TRIM(INDIRECT("ｄａｔａ!$"&amp;AY$112&amp;"$"&amp;$B475))="",1,TRIM(INDIRECT("ｄａｔａ!$"&amp;AY$112&amp;"$"&amp;$B475))&lt;&gt;"",0)</f>
        <v>1</v>
      </c>
      <c r="AZ475" s="80" cm="1">
        <f t="array" aca="1" ref="AZ475" ca="1">_xlfn.IFS(AZ476=1,0,TRIM(INDIRECT("ｄａｔａ!$"&amp;AZ$112&amp;"$"&amp;$B475))="",1,TRIM(INDIRECT("ｄａｔａ!$"&amp;AZ$112&amp;"$"&amp;$B475))&lt;&gt;"",0)</f>
        <v>1</v>
      </c>
      <c r="BA475" s="80">
        <f ca="1">IF(SUM($BB475:$BP475)=15,1,0)</f>
        <v>1</v>
      </c>
      <c r="BB475" s="80" cm="1">
        <f t="array" aca="1" ref="BB475" ca="1">_xlfn.IFS(BB476=1,0,TRIM(INDIRECT("ｄａｔａ!$"&amp;BB$112&amp;"$"&amp;$B475))="",1,TRIM(INDIRECT("ｄａｔａ!$"&amp;BB$112&amp;"$"&amp;$B475))&lt;&gt;"",0)</f>
        <v>1</v>
      </c>
      <c r="BC475" s="80" cm="1">
        <f t="array" aca="1" ref="BC475" ca="1">_xlfn.IFS(BC476=1,0,TRIM(INDIRECT("ｄａｔａ!$"&amp;BC$112&amp;"$"&amp;$B475))="",1,TRIM(INDIRECT("ｄａｔａ!$"&amp;BC$112&amp;"$"&amp;$B475))&lt;&gt;"",0)</f>
        <v>1</v>
      </c>
      <c r="BD475" s="80" cm="1">
        <f t="array" aca="1" ref="BD475" ca="1">_xlfn.IFS(BD476=1,0,TRIM(INDIRECT("ｄａｔａ!$"&amp;BD$112&amp;"$"&amp;$B475))="",1,TRIM(INDIRECT("ｄａｔａ!$"&amp;BD$112&amp;"$"&amp;$B475))&lt;&gt;"",0)</f>
        <v>1</v>
      </c>
      <c r="BE475" s="80" cm="1">
        <f t="array" aca="1" ref="BE475" ca="1">_xlfn.IFS(BE476=1,0,TRIM(INDIRECT("ｄａｔａ!$"&amp;BE$112&amp;"$"&amp;$B475))="",1,TRIM(INDIRECT("ｄａｔａ!$"&amp;BE$112&amp;"$"&amp;$B475))&lt;&gt;"",0)</f>
        <v>1</v>
      </c>
      <c r="BF475" s="80" cm="1">
        <f t="array" aca="1" ref="BF475" ca="1">_xlfn.IFS(BF476=1,0,TRIM(INDIRECT("ｄａｔａ!$"&amp;BF$112&amp;"$"&amp;$B475))="",1,TRIM(INDIRECT("ｄａｔａ!$"&amp;BF$112&amp;"$"&amp;$B475))&lt;&gt;"",0)</f>
        <v>1</v>
      </c>
      <c r="BG475" s="80" cm="1">
        <f t="array" aca="1" ref="BG475" ca="1">_xlfn.IFS(BG476=1,0,TRIM(INDIRECT("ｄａｔａ!$"&amp;BG$112&amp;"$"&amp;$B475))="",1,TRIM(INDIRECT("ｄａｔａ!$"&amp;BG$112&amp;"$"&amp;$B475))&lt;&gt;"",0)</f>
        <v>1</v>
      </c>
      <c r="BH475" s="80" cm="1">
        <f t="array" aca="1" ref="BH475" ca="1">_xlfn.IFS(BH476=1,0,TRIM(INDIRECT("ｄａｔａ!$"&amp;BH$112&amp;"$"&amp;$B475))="",1,TRIM(INDIRECT("ｄａｔａ!$"&amp;BH$112&amp;"$"&amp;$B475))&lt;&gt;"",0)</f>
        <v>1</v>
      </c>
      <c r="BI475" s="80" cm="1">
        <f t="array" aca="1" ref="BI475" ca="1">_xlfn.IFS(BI476=1,0,TRIM(INDIRECT("ｄａｔａ!$"&amp;BI$112&amp;"$"&amp;$B475))="",1,TRIM(INDIRECT("ｄａｔａ!$"&amp;BI$112&amp;"$"&amp;$B475))&lt;&gt;"",0)</f>
        <v>1</v>
      </c>
      <c r="BJ475" s="80" cm="1">
        <f t="array" aca="1" ref="BJ475" ca="1">_xlfn.IFS(BJ476=1,0,TRIM(INDIRECT("ｄａｔａ!$"&amp;BJ$112&amp;"$"&amp;$B475))="",1,TRIM(INDIRECT("ｄａｔａ!$"&amp;BJ$112&amp;"$"&amp;$B475))&lt;&gt;"",0)</f>
        <v>1</v>
      </c>
      <c r="BK475" s="80" cm="1">
        <f t="array" aca="1" ref="BK475" ca="1">_xlfn.IFS(BK476=1,0,TRIM(INDIRECT("ｄａｔａ!$"&amp;BK$112&amp;"$"&amp;$B475))="",1,TRIM(INDIRECT("ｄａｔａ!$"&amp;BK$112&amp;"$"&amp;$B475))&lt;&gt;"",0)</f>
        <v>1</v>
      </c>
      <c r="BL475" s="80" cm="1">
        <f t="array" aca="1" ref="BL475" ca="1">_xlfn.IFS(BL476=1,0,TRIM(INDIRECT("ｄａｔａ!$"&amp;BL$112&amp;"$"&amp;$B475))="",1,TRIM(INDIRECT("ｄａｔａ!$"&amp;BL$112&amp;"$"&amp;$B475))&lt;&gt;"",0)</f>
        <v>1</v>
      </c>
      <c r="BM475" s="80" cm="1">
        <f t="array" aca="1" ref="BM475" ca="1">_xlfn.IFS(BM476=1,0,TRIM(INDIRECT("ｄａｔａ!$"&amp;BM$112&amp;"$"&amp;$B475))="",1,TRIM(INDIRECT("ｄａｔａ!$"&amp;BM$112&amp;"$"&amp;$B475))&lt;&gt;"",0)</f>
        <v>1</v>
      </c>
      <c r="BN475" s="80" cm="1">
        <f t="array" aca="1" ref="BN475" ca="1">_xlfn.IFS(BN476=1,0,TRIM(INDIRECT("ｄａｔａ!$"&amp;BN$112&amp;"$"&amp;$B475))="",1,TRIM(INDIRECT("ｄａｔａ!$"&amp;BN$112&amp;"$"&amp;$B475))&lt;&gt;"",0)</f>
        <v>1</v>
      </c>
      <c r="BO475" s="80" cm="1">
        <f t="array" aca="1" ref="BO475" ca="1">_xlfn.IFS(BO476=1,0,TRIM(INDIRECT("ｄａｔａ!$"&amp;BO$112&amp;"$"&amp;$B475))="",1,TRIM(INDIRECT("ｄａｔａ!$"&amp;BO$112&amp;"$"&amp;$B475))&lt;&gt;"",0)</f>
        <v>1</v>
      </c>
      <c r="BP475" s="80" cm="1">
        <f t="array" aca="1" ref="BP475" ca="1">_xlfn.IFS(BP476=1,0,TRIM(INDIRECT("ｄａｔａ!$"&amp;BP$112&amp;"$"&amp;$B475))="",1,TRIM(INDIRECT("ｄａｔａ!$"&amp;BP$112&amp;"$"&amp;$B475))&lt;&gt;"",0)</f>
        <v>1</v>
      </c>
    </row>
    <row r="476" spans="1:68" x14ac:dyDescent="0.2">
      <c r="B476" s="80">
        <f>VLOOKUP($A473,$A$11:$B$110,2,FALSE)</f>
        <v>97</v>
      </c>
      <c r="C476" s="80" t="s">
        <v>2430</v>
      </c>
      <c r="D476" s="80" cm="1">
        <f t="array" aca="1" ref="D476" ca="1">IF(ISERROR(INDIRECT("ｄａｔａ!$"&amp;D$112&amp;"$"&amp;$B476)),1,0)</f>
        <v>0</v>
      </c>
      <c r="F476" s="80" cm="1">
        <f t="array" aca="1" ref="F476" ca="1">IF(ISERROR(INDIRECT("ｄａｔａ!$"&amp;F$112&amp;"$"&amp;$B476)),1,0)</f>
        <v>0</v>
      </c>
      <c r="G476" s="80" cm="1">
        <f t="array" aca="1" ref="G476" ca="1">IF(ISERROR(INDIRECT("ｄａｔａ!$"&amp;G$112&amp;"$"&amp;$B476)),1,0)</f>
        <v>0</v>
      </c>
      <c r="H476" s="80" cm="1">
        <f t="array" aca="1" ref="H476" ca="1">IF(ISERROR(INDIRECT("ｄａｔａ!$"&amp;H$112&amp;"$"&amp;$B476)),1,0)</f>
        <v>0</v>
      </c>
      <c r="I476" s="80" cm="1">
        <f t="array" aca="1" ref="I476" ca="1">IF(ISERROR(INDIRECT("ｄａｔａ!$"&amp;I$112&amp;"$"&amp;$B476)),1,0)</f>
        <v>0</v>
      </c>
      <c r="J476" s="80" cm="1">
        <f t="array" aca="1" ref="J476" ca="1">IF(ISERROR(INDIRECT("ｄａｔａ!$"&amp;J$112&amp;"$"&amp;$B476)),1,0)</f>
        <v>0</v>
      </c>
      <c r="K476" s="80" cm="1">
        <f t="array" aca="1" ref="K476" ca="1">IF(ISERROR(INDIRECT("ｄａｔａ!$"&amp;K$112&amp;"$"&amp;$B476)),1,0)</f>
        <v>0</v>
      </c>
      <c r="L476" s="80" cm="1">
        <f t="array" aca="1" ref="L476" ca="1">IF(ISERROR(INDIRECT("ｄａｔａ!$"&amp;L$112&amp;"$"&amp;$B476)),1,0)</f>
        <v>0</v>
      </c>
      <c r="M476" s="80" cm="1">
        <f t="array" aca="1" ref="M476" ca="1">IF(ISERROR(INDIRECT("ｄａｔａ!$"&amp;M$112&amp;"$"&amp;$B476)),1,0)</f>
        <v>0</v>
      </c>
      <c r="N476" s="80" cm="1">
        <f t="array" aca="1" ref="N476" ca="1">IF(ISERROR(INDIRECT("ｄａｔａ!$"&amp;N$112&amp;"$"&amp;$B476)),1,0)</f>
        <v>0</v>
      </c>
      <c r="O476" s="80" cm="1">
        <f t="array" aca="1" ref="O476" ca="1">IF(ISERROR(INDIRECT("ｄａｔａ!$"&amp;O$112&amp;"$"&amp;$B476)),1,0)</f>
        <v>0</v>
      </c>
      <c r="P476" s="80" cm="1">
        <f t="array" aca="1" ref="P476" ca="1">IF(ISERROR(INDIRECT("ｄａｔａ!$"&amp;P$112&amp;"$"&amp;$B476)),1,0)</f>
        <v>0</v>
      </c>
      <c r="Q476" s="80" cm="1">
        <f t="array" aca="1" ref="Q476" ca="1">IF(ISERROR(INDIRECT("ｄａｔａ!$"&amp;Q$112&amp;"$"&amp;$B476)),1,0)</f>
        <v>0</v>
      </c>
      <c r="R476" s="80" cm="1">
        <f t="array" aca="1" ref="R476" ca="1">IF(ISERROR(INDIRECT("ｄａｔａ!$"&amp;R$112&amp;"$"&amp;$B476)),1,0)</f>
        <v>0</v>
      </c>
      <c r="S476" s="80" cm="1">
        <f t="array" aca="1" ref="S476" ca="1">IF(ISERROR(INDIRECT("ｄａｔａ!$"&amp;S$112&amp;"$"&amp;$B476)),1,0)</f>
        <v>0</v>
      </c>
      <c r="T476" s="80" cm="1">
        <f t="array" aca="1" ref="T476" ca="1">IF(ISERROR(INDIRECT("ｄａｔａ!$"&amp;T$112&amp;"$"&amp;$B476)),1,0)</f>
        <v>0</v>
      </c>
      <c r="U476" s="80" cm="1">
        <f t="array" aca="1" ref="U476" ca="1">IF(ISERROR(INDIRECT("ｄａｔａ!$"&amp;U$112&amp;"$"&amp;$B476)),1,0)</f>
        <v>0</v>
      </c>
      <c r="V476" s="80" cm="1">
        <f t="array" aca="1" ref="V476" ca="1">IF(ISERROR(INDIRECT("ｄａｔａ!$"&amp;V$112&amp;"$"&amp;$B476)),1,0)</f>
        <v>0</v>
      </c>
      <c r="W476" s="80" cm="1">
        <f t="array" aca="1" ref="W476" ca="1">IF(ISERROR(INDIRECT("ｄａｔａ!$"&amp;W$112&amp;"$"&amp;$B476)),1,0)</f>
        <v>0</v>
      </c>
      <c r="X476" s="80">
        <f ca="1">IF(SUM($Y474:$AO474,$Y476:$AO476)&gt;0,1,0)</f>
        <v>0</v>
      </c>
      <c r="Y476" s="80" cm="1">
        <f t="array" aca="1" ref="Y476" ca="1">IF(ISERROR(INDIRECT("ｄａｔａ!$"&amp;Y$112&amp;"$"&amp;$B476)),1,0)</f>
        <v>0</v>
      </c>
      <c r="Z476" s="80" cm="1">
        <f t="array" aca="1" ref="Z476" ca="1">IF(ISERROR(INDIRECT("ｄａｔａ!$"&amp;Z$112&amp;"$"&amp;$B476)),1,0)</f>
        <v>0</v>
      </c>
      <c r="AA476" s="80" cm="1">
        <f t="array" aca="1" ref="AA476" ca="1">IF(ISERROR(INDIRECT("ｄａｔａ!$"&amp;AA$112&amp;"$"&amp;$B476)),1,0)</f>
        <v>0</v>
      </c>
      <c r="AB476" s="80" cm="1">
        <f t="array" aca="1" ref="AB476" ca="1">IF(ISERROR(INDIRECT("ｄａｔａ!$"&amp;AB$112&amp;"$"&amp;$B476)),1,0)</f>
        <v>0</v>
      </c>
      <c r="AC476" s="80" cm="1">
        <f t="array" aca="1" ref="AC476" ca="1">IF(ISERROR(INDIRECT("ｄａｔａ!$"&amp;AC$112&amp;"$"&amp;$B476)),1,0)</f>
        <v>0</v>
      </c>
      <c r="AD476" s="80" cm="1">
        <f t="array" aca="1" ref="AD476" ca="1">IF(ISERROR(INDIRECT("ｄａｔａ!$"&amp;AD$112&amp;"$"&amp;$B476)),1,0)</f>
        <v>0</v>
      </c>
      <c r="AE476" s="80" cm="1">
        <f t="array" aca="1" ref="AE476" ca="1">IF(ISERROR(INDIRECT("ｄａｔａ!$"&amp;AE$112&amp;"$"&amp;$B476)),1,0)</f>
        <v>0</v>
      </c>
      <c r="AF476" s="80" cm="1">
        <f t="array" aca="1" ref="AF476" ca="1">IF(ISERROR(INDIRECT("ｄａｔａ!$"&amp;AF$112&amp;"$"&amp;$B476)),1,0)</f>
        <v>0</v>
      </c>
      <c r="AG476" s="80" cm="1">
        <f t="array" aca="1" ref="AG476" ca="1">IF(ISERROR(INDIRECT("ｄａｔａ!$"&amp;AG$112&amp;"$"&amp;$B476)),1,0)</f>
        <v>0</v>
      </c>
      <c r="AH476" s="80" cm="1">
        <f t="array" aca="1" ref="AH476" ca="1">IF(ISERROR(INDIRECT("ｄａｔａ!$"&amp;AH$112&amp;"$"&amp;$B476)),1,0)</f>
        <v>0</v>
      </c>
      <c r="AI476" s="80" cm="1">
        <f t="array" aca="1" ref="AI476" ca="1">IF(ISERROR(INDIRECT("ｄａｔａ!$"&amp;AI$112&amp;"$"&amp;$B476)),1,0)</f>
        <v>0</v>
      </c>
      <c r="AJ476" s="80" cm="1">
        <f t="array" aca="1" ref="AJ476" ca="1">IF(ISERROR(INDIRECT("ｄａｔａ!$"&amp;AJ$112&amp;"$"&amp;$B476)),1,0)</f>
        <v>0</v>
      </c>
      <c r="AK476" s="80" cm="1">
        <f t="array" aca="1" ref="AK476" ca="1">IF(ISERROR(INDIRECT("ｄａｔａ!$"&amp;AK$112&amp;"$"&amp;$B476)),1,0)</f>
        <v>0</v>
      </c>
      <c r="AL476" s="80" cm="1">
        <f t="array" aca="1" ref="AL476" ca="1">IF(ISERROR(INDIRECT("ｄａｔａ!$"&amp;AL$112&amp;"$"&amp;$B476)),1,0)</f>
        <v>0</v>
      </c>
      <c r="AM476" s="80" cm="1">
        <f t="array" aca="1" ref="AM476" ca="1">IF(ISERROR(INDIRECT("ｄａｔａ!$"&amp;AM$112&amp;"$"&amp;$B476)),1,0)</f>
        <v>0</v>
      </c>
      <c r="AN476" s="80" cm="1">
        <f t="array" aca="1" ref="AN476" ca="1">IF(ISERROR(INDIRECT("ｄａｔａ!$"&amp;AN$112&amp;"$"&amp;$B476)),1,0)</f>
        <v>0</v>
      </c>
      <c r="AO476" s="80" cm="1">
        <f t="array" aca="1" ref="AO476" ca="1">IF(ISERROR(INDIRECT("ｄａｔａ!$"&amp;AO$112&amp;"$"&amp;$B476)),1,0)</f>
        <v>0</v>
      </c>
      <c r="AP476" s="80">
        <f ca="1">IF(SUM($AQ474:$AZ474,$AQ476:$AZ476)&gt;0,1,0)</f>
        <v>0</v>
      </c>
      <c r="AQ476" s="80" cm="1">
        <f t="array" aca="1" ref="AQ476" ca="1">IF(ISERROR(INDIRECT("ｄａｔａ!$"&amp;AQ$112&amp;"$"&amp;$B476)),1,0)</f>
        <v>0</v>
      </c>
      <c r="AR476" s="80" cm="1">
        <f t="array" aca="1" ref="AR476" ca="1">IF(ISERROR(INDIRECT("ｄａｔａ!$"&amp;AR$112&amp;"$"&amp;$B476)),1,0)</f>
        <v>0</v>
      </c>
      <c r="AS476" s="80" cm="1">
        <f t="array" aca="1" ref="AS476" ca="1">IF(ISERROR(INDIRECT("ｄａｔａ!$"&amp;AS$112&amp;"$"&amp;$B476)),1,0)</f>
        <v>0</v>
      </c>
      <c r="AT476" s="80" cm="1">
        <f t="array" aca="1" ref="AT476" ca="1">IF(ISERROR(INDIRECT("ｄａｔａ!$"&amp;AT$112&amp;"$"&amp;$B476)),1,0)</f>
        <v>0</v>
      </c>
      <c r="AU476" s="80" cm="1">
        <f t="array" aca="1" ref="AU476" ca="1">IF(ISERROR(INDIRECT("ｄａｔａ!$"&amp;AU$112&amp;"$"&amp;$B476)),1,0)</f>
        <v>0</v>
      </c>
      <c r="AV476" s="80" cm="1">
        <f t="array" aca="1" ref="AV476" ca="1">IF(ISERROR(INDIRECT("ｄａｔａ!$"&amp;AV$112&amp;"$"&amp;$B476)),1,0)</f>
        <v>0</v>
      </c>
      <c r="AW476" s="80" cm="1">
        <f t="array" aca="1" ref="AW476" ca="1">IF(ISERROR(INDIRECT("ｄａｔａ!$"&amp;AW$112&amp;"$"&amp;$B476)),1,0)</f>
        <v>0</v>
      </c>
      <c r="AX476" s="80" cm="1">
        <f t="array" aca="1" ref="AX476" ca="1">IF(ISERROR(INDIRECT("ｄａｔａ!$"&amp;AX$112&amp;"$"&amp;$B476)),1,0)</f>
        <v>0</v>
      </c>
      <c r="AY476" s="80" cm="1">
        <f t="array" aca="1" ref="AY476" ca="1">IF(ISERROR(INDIRECT("ｄａｔａ!$"&amp;AY$112&amp;"$"&amp;$B476)),1,0)</f>
        <v>0</v>
      </c>
      <c r="AZ476" s="80" cm="1">
        <f t="array" aca="1" ref="AZ476" ca="1">IF(ISERROR(INDIRECT("ｄａｔａ!$"&amp;AZ$112&amp;"$"&amp;$B476)),1,0)</f>
        <v>0</v>
      </c>
      <c r="BA476" s="80">
        <f ca="1">IF(SUM($BB474:$BP474,$BB476:$BP476)&gt;0,1,0)</f>
        <v>0</v>
      </c>
      <c r="BB476" s="80" cm="1">
        <f t="array" aca="1" ref="BB476" ca="1">IF(ISERROR(INDIRECT("ｄａｔａ!$"&amp;BB$112&amp;"$"&amp;$B476)),1,0)</f>
        <v>0</v>
      </c>
      <c r="BC476" s="80" cm="1">
        <f t="array" aca="1" ref="BC476" ca="1">IF(ISERROR(INDIRECT("ｄａｔａ!$"&amp;BC$112&amp;"$"&amp;$B476)),1,0)</f>
        <v>0</v>
      </c>
      <c r="BD476" s="80" cm="1">
        <f t="array" aca="1" ref="BD476" ca="1">IF(ISERROR(INDIRECT("ｄａｔａ!$"&amp;BD$112&amp;"$"&amp;$B476)),1,0)</f>
        <v>0</v>
      </c>
      <c r="BE476" s="80" cm="1">
        <f t="array" aca="1" ref="BE476" ca="1">IF(ISERROR(INDIRECT("ｄａｔａ!$"&amp;BE$112&amp;"$"&amp;$B476)),1,0)</f>
        <v>0</v>
      </c>
      <c r="BF476" s="80" cm="1">
        <f t="array" aca="1" ref="BF476" ca="1">IF(ISERROR(INDIRECT("ｄａｔａ!$"&amp;BF$112&amp;"$"&amp;$B476)),1,0)</f>
        <v>0</v>
      </c>
      <c r="BG476" s="80" cm="1">
        <f t="array" aca="1" ref="BG476" ca="1">IF(ISERROR(INDIRECT("ｄａｔａ!$"&amp;BG$112&amp;"$"&amp;$B476)),1,0)</f>
        <v>0</v>
      </c>
      <c r="BH476" s="80" cm="1">
        <f t="array" aca="1" ref="BH476" ca="1">IF(ISERROR(INDIRECT("ｄａｔａ!$"&amp;BH$112&amp;"$"&amp;$B476)),1,0)</f>
        <v>0</v>
      </c>
      <c r="BI476" s="80" cm="1">
        <f t="array" aca="1" ref="BI476" ca="1">IF(ISERROR(INDIRECT("ｄａｔａ!$"&amp;BI$112&amp;"$"&amp;$B476)),1,0)</f>
        <v>0</v>
      </c>
      <c r="BJ476" s="80" cm="1">
        <f t="array" aca="1" ref="BJ476" ca="1">IF(ISERROR(INDIRECT("ｄａｔａ!$"&amp;BJ$112&amp;"$"&amp;$B476)),1,0)</f>
        <v>0</v>
      </c>
      <c r="BK476" s="80" cm="1">
        <f t="array" aca="1" ref="BK476" ca="1">IF(ISERROR(INDIRECT("ｄａｔａ!$"&amp;BK$112&amp;"$"&amp;$B476)),1,0)</f>
        <v>0</v>
      </c>
      <c r="BL476" s="80" cm="1">
        <f t="array" aca="1" ref="BL476" ca="1">IF(ISERROR(INDIRECT("ｄａｔａ!$"&amp;BL$112&amp;"$"&amp;$B476)),1,0)</f>
        <v>0</v>
      </c>
      <c r="BM476" s="80" cm="1">
        <f t="array" aca="1" ref="BM476" ca="1">IF(ISERROR(INDIRECT("ｄａｔａ!$"&amp;BM$112&amp;"$"&amp;$B476)),1,0)</f>
        <v>0</v>
      </c>
      <c r="BN476" s="80" cm="1">
        <f t="array" aca="1" ref="BN476" ca="1">IF(ISERROR(INDIRECT("ｄａｔａ!$"&amp;BN$112&amp;"$"&amp;$B476)),1,0)</f>
        <v>0</v>
      </c>
      <c r="BO476" s="80" cm="1">
        <f t="array" aca="1" ref="BO476" ca="1">IF(ISERROR(INDIRECT("ｄａｔａ!$"&amp;BO$112&amp;"$"&amp;$B476)),1,0)</f>
        <v>0</v>
      </c>
      <c r="BP476" s="80" cm="1">
        <f t="array" aca="1" ref="BP476" ca="1">IF(ISERROR(INDIRECT("ｄａｔａ!$"&amp;BP$112&amp;"$"&amp;$B476)),1,0)</f>
        <v>0</v>
      </c>
    </row>
    <row r="477" spans="1:68" x14ac:dyDescent="0.2">
      <c r="A477" s="80" t="s">
        <v>2409</v>
      </c>
      <c r="B477" s="80">
        <f>VLOOKUP($A477,$A$11:$B$110,2,FALSE)</f>
        <v>98</v>
      </c>
      <c r="C477" s="80" t="s">
        <v>2435</v>
      </c>
      <c r="D477" s="80" cm="1">
        <f t="array" aca="1" ref="D477" ca="1">_xlfn.IFS(D478=1,0,D479=1,0,AND(INDIRECT("ｄａｔａ!$"&amp;D$112&amp;"$"&amp;$B477)&lt;=INDIRECT("kikan!$Q$11"),INDIRECT("ｄａｔａ!$"&amp;D$112&amp;"$"&amp;$B477)&gt;=INDIRECT("kikan!$K$11")),0,TRUE,1)</f>
        <v>0</v>
      </c>
      <c r="F477" s="80">
        <v>0</v>
      </c>
      <c r="G477" s="80">
        <v>0</v>
      </c>
      <c r="H477" s="80">
        <v>0</v>
      </c>
      <c r="I477" s="80" cm="1">
        <f t="array" aca="1" ref="I477" ca="1">_xlfn.IFS(I478=1,0,I479=1,0,INDIRECT("ｄａｔａ!$"&amp;I$112&amp;"$"&amp;$B477)&gt;=INDIRECT("kikan!$I$11"),0,TRUE,1)</f>
        <v>0</v>
      </c>
      <c r="J477" s="80" cm="1">
        <f t="array" aca="1" ref="J477" ca="1">_xlfn.IFS(D480=1,0,I477=1,0,J478=1,0,I479=1,0,J479=1,0,INDIRECT("ｄａｔａ!$"&amp;I$112&amp;"$"&amp;$B477)&gt;INDIRECT("kikan!$I$11"),0,INDIRECT("ｄａｔａ!$"&amp;J$112&amp;"$"&amp;$B477)&gt;=INDIRECT("ｄａｔａ!$"&amp;D$112&amp;"$"&amp;$B477),0,TRUE,1)</f>
        <v>0</v>
      </c>
      <c r="K477" s="80" cm="1">
        <f t="array" aca="1" ref="K477" ca="1">_xlfn.IFS(K478=1,0,K479=1,0,AND(INDIRECT("ｄａｔａ!$"&amp;K$112&amp;"$"&amp;$B478)&gt;0,INDIRECT("ｄａｔａ!$"&amp;K$112&amp;"$"&amp;$B478)&lt;10000),0,TRUE,1)</f>
        <v>0</v>
      </c>
      <c r="L477" s="80" cm="1">
        <f t="array" aca="1" ref="L477" ca="1">_xlfn.IFS(L478=1,0,L479=1,0,INDIRECT("ｄａｔａ!$"&amp;L$112&amp;"$"&amp;$B477)&lt;20000,1,TRUE,0)</f>
        <v>0</v>
      </c>
      <c r="M477" s="80">
        <v>0</v>
      </c>
      <c r="N477" s="80">
        <v>0</v>
      </c>
      <c r="O477" s="80" cm="1">
        <f t="array" aca="1" ref="O477" ca="1">_xlfn.IFS(O480=1,0,INDIRECT("ｄａｔａ!$"&amp;O$112&amp;"$"&amp;$B478)=4,1,TRUE,0)</f>
        <v>0</v>
      </c>
      <c r="P477" s="80" cm="1">
        <f t="array" aca="1" ref="P477" ca="1">_xlfn.IFS(P480=1,0,AND(INDIRECT("ｄａｔａ!$"&amp;P$112&amp;"$"&amp;$B478)&lt;=3,INDIRECT("ｄａｔａ!$"&amp;P$112&amp;"$"&amp;$B478)&gt;0),1,TRUE,0)</f>
        <v>0</v>
      </c>
      <c r="Q477" s="80" cm="1">
        <f t="array" aca="1" ref="Q477" ca="1">_xlfn.IFS(Q480=1,0,INDIRECT("ｄａｔａ!$"&amp;Q$112&amp;"$"&amp;$B477)=1,1,TRUE,0)</f>
        <v>0</v>
      </c>
      <c r="R477" s="80">
        <v>0</v>
      </c>
      <c r="S477" s="80">
        <v>0</v>
      </c>
      <c r="T477" s="80">
        <v>0</v>
      </c>
      <c r="U477" s="80">
        <v>0</v>
      </c>
      <c r="V477" s="80">
        <v>0</v>
      </c>
      <c r="W477" s="80">
        <v>0</v>
      </c>
      <c r="X477" s="80">
        <f ca="1">IF(AND(SUM($Y477:$AO477)=0,17-SUM($Y479:$AO479)&gt;1),1,0)</f>
        <v>0</v>
      </c>
      <c r="Y477" s="80" cm="1">
        <f t="array" aca="1" ref="Y477" ca="1">_xlfn.IFS(Y480=1,0,INDIRECT("ｄａｔａ!$"&amp;Y$112&amp;"$"&amp;$B477)=2,1,TRUE,0)</f>
        <v>0</v>
      </c>
      <c r="Z477" s="80" cm="1">
        <f t="array" aca="1" ref="Z477" ca="1">_xlfn.IFS(Z480=1,0,INDIRECT("ｄａｔａ!$"&amp;Z$112&amp;"$"&amp;$B477)=2,1,TRUE,0)</f>
        <v>0</v>
      </c>
      <c r="AA477" s="80" cm="1">
        <f t="array" aca="1" ref="AA477" ca="1">_xlfn.IFS(AA480=1,0,INDIRECT("ｄａｔａ!$"&amp;AA$112&amp;"$"&amp;$B477)=2,1,TRUE,0)</f>
        <v>0</v>
      </c>
      <c r="AB477" s="80" cm="1">
        <f t="array" aca="1" ref="AB477" ca="1">_xlfn.IFS(AB480=1,0,INDIRECT("ｄａｔａ!$"&amp;AB$112&amp;"$"&amp;$B477)=2,1,TRUE,0)</f>
        <v>0</v>
      </c>
      <c r="AC477" s="80" cm="1">
        <f t="array" aca="1" ref="AC477" ca="1">_xlfn.IFS(AC480=1,0,INDIRECT("ｄａｔａ!$"&amp;AC$112&amp;"$"&amp;$B477)=2,1,TRUE,0)</f>
        <v>0</v>
      </c>
      <c r="AD477" s="80" cm="1">
        <f t="array" aca="1" ref="AD477" ca="1">_xlfn.IFS(AD480=1,0,INDIRECT("ｄａｔａ!$"&amp;AD$112&amp;"$"&amp;$B477)=2,1,TRUE,0)</f>
        <v>0</v>
      </c>
      <c r="AE477" s="80" cm="1">
        <f t="array" aca="1" ref="AE477" ca="1">_xlfn.IFS(AE480=1,0,INDIRECT("ｄａｔａ!$"&amp;AE$112&amp;"$"&amp;$B477)=2,1,TRUE,0)</f>
        <v>0</v>
      </c>
      <c r="AF477" s="80" cm="1">
        <f t="array" aca="1" ref="AF477" ca="1">_xlfn.IFS(AF480=1,0,INDIRECT("ｄａｔａ!$"&amp;AF$112&amp;"$"&amp;$B477)=2,1,TRUE,0)</f>
        <v>0</v>
      </c>
      <c r="AG477" s="80" cm="1">
        <f t="array" aca="1" ref="AG477" ca="1">_xlfn.IFS(AG480=1,0,INDIRECT("ｄａｔａ!$"&amp;AG$112&amp;"$"&amp;$B477)=2,1,TRUE,0)</f>
        <v>0</v>
      </c>
      <c r="AH477" s="80" cm="1">
        <f t="array" aca="1" ref="AH477" ca="1">_xlfn.IFS(AH480=1,0,INDIRECT("ｄａｔａ!$"&amp;AH$112&amp;"$"&amp;$B477)=2,1,TRUE,0)</f>
        <v>0</v>
      </c>
      <c r="AI477" s="80" cm="1">
        <f t="array" aca="1" ref="AI477" ca="1">_xlfn.IFS(AI480=1,0,INDIRECT("ｄａｔａ!$"&amp;AI$112&amp;"$"&amp;$B477)=2,1,TRUE,0)</f>
        <v>0</v>
      </c>
      <c r="AJ477" s="80" cm="1">
        <f t="array" aca="1" ref="AJ477" ca="1">_xlfn.IFS(AJ480=1,0,INDIRECT("ｄａｔａ!$"&amp;AJ$112&amp;"$"&amp;$B477)=2,1,TRUE,0)</f>
        <v>0</v>
      </c>
      <c r="AK477" s="80" cm="1">
        <f t="array" aca="1" ref="AK477" ca="1">_xlfn.IFS(AK480=1,0,INDIRECT("ｄａｔａ!$"&amp;AK$112&amp;"$"&amp;$B477)=2,1,TRUE,0)</f>
        <v>0</v>
      </c>
      <c r="AL477" s="80" cm="1">
        <f t="array" aca="1" ref="AL477" ca="1">_xlfn.IFS(AL480=1,0,INDIRECT("ｄａｔａ!$"&amp;AL$112&amp;"$"&amp;$B477)=2,1,TRUE,0)</f>
        <v>0</v>
      </c>
      <c r="AM477" s="80" cm="1">
        <f t="array" aca="1" ref="AM477" ca="1">_xlfn.IFS(AM480=1,0,INDIRECT("ｄａｔａ!$"&amp;AM$112&amp;"$"&amp;$B477)=2,1,TRUE,0)</f>
        <v>0</v>
      </c>
      <c r="AN477" s="80" cm="1">
        <f t="array" aca="1" ref="AN477" ca="1">_xlfn.IFS(AN480=1,0,INDIRECT("ｄａｔａ!$"&amp;AN$112&amp;"$"&amp;$B477)=2,1,TRUE,0)</f>
        <v>0</v>
      </c>
      <c r="AO477" s="80" cm="1">
        <f t="array" aca="1" ref="AO477" ca="1">_xlfn.IFS(AO480=1,0,INDIRECT("ｄａｔａ!$"&amp;AO$112&amp;"$"&amp;$B477)=2,1,TRUE,0)</f>
        <v>0</v>
      </c>
      <c r="AP477" s="80">
        <f ca="1">IF(AND(SUM($AQ477:$AZ477)=0,10-SUM($AQ479:$AZ479)&gt;1),1,0)</f>
        <v>0</v>
      </c>
      <c r="AQ477" s="80" cm="1">
        <f t="array" aca="1" ref="AQ477" ca="1">_xlfn.IFS(AQ480=1,0,INDIRECT("ｄａｔａ!$"&amp;AQ$112&amp;"$"&amp;$B477)=2,1,TRUE,0)</f>
        <v>0</v>
      </c>
      <c r="AR477" s="80" cm="1">
        <f t="array" aca="1" ref="AR477" ca="1">_xlfn.IFS(AR480=1,0,INDIRECT("ｄａｔａ!$"&amp;AR$112&amp;"$"&amp;$B477)=2,1,TRUE,0)</f>
        <v>0</v>
      </c>
      <c r="AS477" s="80" cm="1">
        <f t="array" aca="1" ref="AS477" ca="1">_xlfn.IFS(AS480=1,0,INDIRECT("ｄａｔａ!$"&amp;AS$112&amp;"$"&amp;$B477)=2,1,TRUE,0)</f>
        <v>0</v>
      </c>
      <c r="AT477" s="80" cm="1">
        <f t="array" aca="1" ref="AT477" ca="1">_xlfn.IFS(AT480=1,0,INDIRECT("ｄａｔａ!$"&amp;AT$112&amp;"$"&amp;$B477)=2,1,TRUE,0)</f>
        <v>0</v>
      </c>
      <c r="AU477" s="80" cm="1">
        <f t="array" aca="1" ref="AU477" ca="1">_xlfn.IFS(AU480=1,0,INDIRECT("ｄａｔａ!$"&amp;AU$112&amp;"$"&amp;$B477)=2,1,TRUE,0)</f>
        <v>0</v>
      </c>
      <c r="AV477" s="80" cm="1">
        <f t="array" aca="1" ref="AV477" ca="1">_xlfn.IFS(AV480=1,0,INDIRECT("ｄａｔａ!$"&amp;AV$112&amp;"$"&amp;$B477)=2,1,TRUE,0)</f>
        <v>0</v>
      </c>
      <c r="AW477" s="80" cm="1">
        <f t="array" aca="1" ref="AW477" ca="1">_xlfn.IFS(AW480=1,0,INDIRECT("ｄａｔａ!$"&amp;AW$112&amp;"$"&amp;$B477)=2,1,TRUE,0)</f>
        <v>0</v>
      </c>
      <c r="AX477" s="80" cm="1">
        <f t="array" aca="1" ref="AX477" ca="1">_xlfn.IFS(AX480=1,0,INDIRECT("ｄａｔａ!$"&amp;AX$112&amp;"$"&amp;$B477)=2,1,TRUE,0)</f>
        <v>0</v>
      </c>
      <c r="AY477" s="80" cm="1">
        <f t="array" aca="1" ref="AY477" ca="1">_xlfn.IFS(AY480=1,0,INDIRECT("ｄａｔａ!$"&amp;AY$112&amp;"$"&amp;$B477)=2,1,TRUE,0)</f>
        <v>0</v>
      </c>
      <c r="AZ477" s="80" cm="1">
        <f t="array" aca="1" ref="AZ477" ca="1">_xlfn.IFS(AZ480=1,0,INDIRECT("ｄａｔａ!$"&amp;AZ$112&amp;"$"&amp;$B477)=2,1,TRUE,0)</f>
        <v>0</v>
      </c>
      <c r="BA477" s="80">
        <f ca="1">IF(AND(SUM($BB477:$BP477)=0,15-SUM($BB479:$BP479)&gt;1),1,0)</f>
        <v>0</v>
      </c>
      <c r="BB477" s="80" cm="1">
        <f t="array" aca="1" ref="BB477" ca="1">_xlfn.IFS(BB480=1,0,INDIRECT("ｄａｔａ!$"&amp;BB$112&amp;"$"&amp;$B477)=2,1,TRUE,0)</f>
        <v>0</v>
      </c>
      <c r="BC477" s="80" cm="1">
        <f t="array" aca="1" ref="BC477" ca="1">_xlfn.IFS(BC480=1,0,INDIRECT("ｄａｔａ!$"&amp;BC$112&amp;"$"&amp;$B477)=2,1,TRUE,0)</f>
        <v>0</v>
      </c>
      <c r="BD477" s="80" cm="1">
        <f t="array" aca="1" ref="BD477" ca="1">_xlfn.IFS(BD480=1,0,INDIRECT("ｄａｔａ!$"&amp;BD$112&amp;"$"&amp;$B477)=2,1,TRUE,0)</f>
        <v>0</v>
      </c>
      <c r="BE477" s="80" cm="1">
        <f t="array" aca="1" ref="BE477" ca="1">_xlfn.IFS(BE480=1,0,INDIRECT("ｄａｔａ!$"&amp;BE$112&amp;"$"&amp;$B477)=2,1,TRUE,0)</f>
        <v>0</v>
      </c>
      <c r="BF477" s="80" cm="1">
        <f t="array" aca="1" ref="BF477" ca="1">_xlfn.IFS(BF480=1,0,INDIRECT("ｄａｔａ!$"&amp;BF$112&amp;"$"&amp;$B477)=2,1,TRUE,0)</f>
        <v>0</v>
      </c>
      <c r="BG477" s="80" cm="1">
        <f t="array" aca="1" ref="BG477" ca="1">_xlfn.IFS(BG480=1,0,INDIRECT("ｄａｔａ!$"&amp;BG$112&amp;"$"&amp;$B477)=2,1,TRUE,0)</f>
        <v>0</v>
      </c>
      <c r="BH477" s="80" cm="1">
        <f t="array" aca="1" ref="BH477" ca="1">_xlfn.IFS(BH480=1,0,INDIRECT("ｄａｔａ!$"&amp;BH$112&amp;"$"&amp;$B477)=2,1,TRUE,0)</f>
        <v>0</v>
      </c>
      <c r="BI477" s="80" cm="1">
        <f t="array" aca="1" ref="BI477" ca="1">_xlfn.IFS(BI480=1,0,INDIRECT("ｄａｔａ!$"&amp;BI$112&amp;"$"&amp;$B477)=2,1,TRUE,0)</f>
        <v>0</v>
      </c>
      <c r="BJ477" s="80" cm="1">
        <f t="array" aca="1" ref="BJ477" ca="1">_xlfn.IFS(BJ480=1,0,INDIRECT("ｄａｔａ!$"&amp;BJ$112&amp;"$"&amp;$B477)=2,1,TRUE,0)</f>
        <v>0</v>
      </c>
      <c r="BK477" s="80" cm="1">
        <f t="array" aca="1" ref="BK477" ca="1">_xlfn.IFS(BK480=1,0,INDIRECT("ｄａｔａ!$"&amp;BK$112&amp;"$"&amp;$B477)=2,1,TRUE,0)</f>
        <v>0</v>
      </c>
      <c r="BL477" s="80" cm="1">
        <f t="array" aca="1" ref="BL477" ca="1">_xlfn.IFS(BL480=1,0,INDIRECT("ｄａｔａ!$"&amp;BL$112&amp;"$"&amp;$B477)=2,1,TRUE,0)</f>
        <v>0</v>
      </c>
      <c r="BM477" s="80" cm="1">
        <f t="array" aca="1" ref="BM477" ca="1">_xlfn.IFS(BM480=1,0,INDIRECT("ｄａｔａ!$"&amp;BM$112&amp;"$"&amp;$B477)=2,1,TRUE,0)</f>
        <v>0</v>
      </c>
      <c r="BN477" s="80" cm="1">
        <f t="array" aca="1" ref="BN477" ca="1">_xlfn.IFS(BN480=1,0,INDIRECT("ｄａｔａ!$"&amp;BN$112&amp;"$"&amp;$B477)=2,1,TRUE,0)</f>
        <v>0</v>
      </c>
      <c r="BO477" s="80" cm="1">
        <f t="array" aca="1" ref="BO477" ca="1">_xlfn.IFS(BO480=1,0,INDIRECT("ｄａｔａ!$"&amp;BO$112&amp;"$"&amp;$B477)=2,1,TRUE,0)</f>
        <v>0</v>
      </c>
      <c r="BP477" s="80" cm="1">
        <f t="array" aca="1" ref="BP477" ca="1">_xlfn.IFS(BP480=1,0,INDIRECT("ｄａｔａ!$"&amp;BP$112&amp;"$"&amp;$B477)=2,1,TRUE,0)</f>
        <v>0</v>
      </c>
    </row>
    <row r="478" spans="1:68" x14ac:dyDescent="0.2">
      <c r="B478" s="80">
        <f>VLOOKUP($A477,$A$11:$B$110,2,FALSE)</f>
        <v>98</v>
      </c>
      <c r="C478" s="80" t="s">
        <v>2437</v>
      </c>
      <c r="D478" s="80" cm="1">
        <f t="array" aca="1" ref="D478" ca="1">_xlfn.IFS(D479=1,0,AND(ISNUMBER(INDIRECT("ｄａｔａ!$"&amp;D$112&amp;"$"&amp;$B478)),INDIRECT("ｄａｔａ!$"&amp;D$112&amp;"$"&amp;$B478)&lt;=12,INDIRECT("ｄａｔａ!$"&amp;D$112&amp;"$"&amp;$B478)&gt;=1),0,TRUE,1)</f>
        <v>1</v>
      </c>
      <c r="F478" s="80">
        <v>0</v>
      </c>
      <c r="G478" s="80">
        <v>0</v>
      </c>
      <c r="H478" s="80">
        <v>0</v>
      </c>
      <c r="I478" s="80" cm="1">
        <f t="array" aca="1" ref="I478" ca="1">_xlfn.IFS(I479=1,0,AND(ISNUMBER(INDIRECT("ｄａｔａ!$"&amp;I$112&amp;"$"&amp;$B478)),LEN(INDIRECT("ｄａｔａ!$"&amp;I$112&amp;"$"&amp;$B478))=4),0,TRUE,1)</f>
        <v>0</v>
      </c>
      <c r="J478" s="80" cm="1">
        <f t="array" aca="1" ref="J478" ca="1">_xlfn.IFS(J479=1,0,AND(ISNUMBER(INDIRECT("ｄａｔａ!$"&amp;J$112&amp;"$"&amp;$B478)),INDIRECT("ｄａｔａ!$"&amp;J$112&amp;"$"&amp;$B478)&lt;=12,INDIRECT("ｄａｔａ!$"&amp;J$112&amp;"$"&amp;$B478)&gt;=1),0,TRUE,1)</f>
        <v>0</v>
      </c>
      <c r="K478" s="80" cm="1">
        <f t="array" aca="1" ref="K478" ca="1">_xlfn.IFS(K479=1,0,ISNUMBER(INDIRECT("ｄａｔａ!$"&amp;K$112&amp;"$"&amp;$B478)),0,TRUE,1)</f>
        <v>0</v>
      </c>
      <c r="L478" s="80" cm="1">
        <f t="array" aca="1" ref="L478" ca="1">_xlfn.IFS(L479=1,0,AND(ISNUMBER(INDIRECT("ｄａｔａ!$"&amp;L$112&amp;"$"&amp;$B478)),INDIRECT("ｄａｔａ!$"&amp;L$112&amp;"$"&amp;$B478)&gt;0),0,TRUE,1)</f>
        <v>0</v>
      </c>
      <c r="M478" s="80" cm="1">
        <f t="array" aca="1" ref="M478" ca="1">_xlfn.IFS(M479=1,0,AND(INDIRECT("ｄａｔａ!$"&amp;M$112&amp;"$"&amp;$B478)&lt;=5,INDIRECT("ｄａｔａ!$"&amp;M$112&amp;"$"&amp;$B478)&gt;0),0,TRUE,1)</f>
        <v>0</v>
      </c>
      <c r="N478" s="80" cm="1">
        <f t="array" aca="1" ref="N478" ca="1">_xlfn.IFS(N479=1,0,AND(INDIRECT("ｄａｔａ!$"&amp;N$112&amp;"$"&amp;$B478)&lt;=2,INDIRECT("ｄａｔａ!$"&amp;N$112&amp;"$"&amp;$B478)&gt;0),0,TRUE,1)</f>
        <v>0</v>
      </c>
      <c r="O478" s="80" cm="1">
        <f t="array" aca="1" ref="O478" ca="1">_xlfn.IFS(O479=1,0,AND(INDIRECT("ｄａｔａ!$"&amp;O$112&amp;"$"&amp;$B478)&lt;=4,INDIRECT("ｄａｔａ!$"&amp;O$112&amp;"$"&amp;$B478)&gt;0),0,TRUE,1)</f>
        <v>0</v>
      </c>
      <c r="P478" s="80" cm="1">
        <f t="array" aca="1" ref="P478" ca="1">_xlfn.IFS(P479=1,0,AND(INDIRECT("ｄａｔａ!$"&amp;P$112&amp;"$"&amp;$B478)&lt;=3,INDIRECT("ｄａｔａ!$"&amp;P$112&amp;"$"&amp;$B478)&gt;0),0,TRUE,1)</f>
        <v>0</v>
      </c>
      <c r="Q478" s="80" cm="1">
        <f t="array" aca="1" ref="Q478" ca="1">_xlfn.IFS(Q479=1,0,AND(INDIRECT("ｄａｔａ!$"&amp;Q$112&amp;"$"&amp;$B478)&lt;=2,INDIRECT("ｄａｔａ!$"&amp;Q$112&amp;"$"&amp;$B478)&gt;0),0,TRUE,1)</f>
        <v>0</v>
      </c>
      <c r="R478" s="80" cm="1">
        <f t="array" aca="1" ref="R478" ca="1">_xlfn.IFS(R479=1,0,AND(INDIRECT("ｄａｔａ!$"&amp;R$112&amp;"$"&amp;$B478)&lt;=10,INDIRECT("ｄａｔａ!$"&amp;R$112&amp;"$"&amp;$B478)&gt;0),0,TRUE,1)</f>
        <v>0</v>
      </c>
      <c r="S478" s="80" cm="1">
        <f t="array" aca="1" ref="S478" ca="1">_xlfn.IFS(S479=1,0,AND(INDIRECT("ｄａｔａ!$"&amp;S$112&amp;"$"&amp;$B478)&lt;=5,INDIRECT("ｄａｔａ!$"&amp;S$112&amp;"$"&amp;$B478)&gt;0),0,TRUE,1)</f>
        <v>0</v>
      </c>
      <c r="T478" s="80" cm="1">
        <f t="array" aca="1" ref="T478" ca="1">_xlfn.IFS(T479=1,0,AND(INDIRECT("ｄａｔａ!$"&amp;T$112&amp;"$"&amp;$B478)&lt;=9,INDIRECT("ｄａｔａ!$"&amp;T$112&amp;"$"&amp;$B478)&gt;0),0,TRUE,1)</f>
        <v>0</v>
      </c>
      <c r="U478" s="80" cm="1">
        <f t="array" aca="1" ref="U478" ca="1">_xlfn.IFS(U479=1,0,ISNUMBER(INDIRECT("ｄａｔａ!$"&amp;U$112&amp;"$"&amp;$B478)),0,TRUE,1)</f>
        <v>0</v>
      </c>
      <c r="V478" s="80" cm="1">
        <f t="array" aca="1" ref="V478" ca="1">_xlfn.IFS(V479=1,0,AND(INDIRECT("ｄａｔａ!$"&amp;V$112&amp;"$"&amp;$B478)&lt;=4,INDIRECT("ｄａｔａ!$"&amp;V$112&amp;"$"&amp;$B478)&gt;0),0,TRUE,1)</f>
        <v>0</v>
      </c>
      <c r="W478" s="80" cm="1">
        <f t="array" aca="1" ref="W478" ca="1">_xlfn.IFS(W479=1,0,AND(INDIRECT("ｄａｔａ!$"&amp;W$112&amp;"$"&amp;$B478)&lt;=2,INDIRECT("ｄａｔａ!$"&amp;W$112&amp;"$"&amp;$B478)&gt;0),0,TRUE,1)</f>
        <v>0</v>
      </c>
      <c r="X478" s="80">
        <f ca="1">IF(SUM($Y477:$AO477)&gt;1,1,0)</f>
        <v>0</v>
      </c>
      <c r="Y478" s="80" cm="1">
        <f t="array" aca="1" ref="Y478" ca="1">_xlfn.IFS(Y480=1,0,Y479=1,0,AND(INDIRECT("ｄａｔａ!$"&amp;Y$112&amp;"$"&amp;$B478)&lt;=2,INDIRECT("ｄａｔａ!$"&amp;Y$112&amp;"$"&amp;$B478)&gt;0),0,TRUE,1)</f>
        <v>0</v>
      </c>
      <c r="Z478" s="80" cm="1">
        <f t="array" aca="1" ref="Z478" ca="1">_xlfn.IFS(Z480=1,0,Z479=1,0,AND(INDIRECT("ｄａｔａ!$"&amp;Z$112&amp;"$"&amp;$B478)&lt;=2,INDIRECT("ｄａｔａ!$"&amp;Z$112&amp;"$"&amp;$B478)&gt;0),0,TRUE,1)</f>
        <v>0</v>
      </c>
      <c r="AA478" s="80" cm="1">
        <f t="array" aca="1" ref="AA478" ca="1">_xlfn.IFS(AA480=1,0,AA479=1,0,AND(INDIRECT("ｄａｔａ!$"&amp;AA$112&amp;"$"&amp;$B478)&lt;=2,INDIRECT("ｄａｔａ!$"&amp;AA$112&amp;"$"&amp;$B478)&gt;0),0,TRUE,1)</f>
        <v>0</v>
      </c>
      <c r="AB478" s="80" cm="1">
        <f t="array" aca="1" ref="AB478" ca="1">_xlfn.IFS(AB480=1,0,AB479=1,0,AND(INDIRECT("ｄａｔａ!$"&amp;AB$112&amp;"$"&amp;$B478)&lt;=2,INDIRECT("ｄａｔａ!$"&amp;AB$112&amp;"$"&amp;$B478)&gt;0),0,TRUE,1)</f>
        <v>0</v>
      </c>
      <c r="AC478" s="80" cm="1">
        <f t="array" aca="1" ref="AC478" ca="1">_xlfn.IFS(AC480=1,0,AC479=1,0,AND(INDIRECT("ｄａｔａ!$"&amp;AC$112&amp;"$"&amp;$B478)&lt;=2,INDIRECT("ｄａｔａ!$"&amp;AC$112&amp;"$"&amp;$B478)&gt;0),0,TRUE,1)</f>
        <v>0</v>
      </c>
      <c r="AD478" s="80" cm="1">
        <f t="array" aca="1" ref="AD478" ca="1">_xlfn.IFS(AD480=1,0,AD479=1,0,AND(INDIRECT("ｄａｔａ!$"&amp;AD$112&amp;"$"&amp;$B478)&lt;=2,INDIRECT("ｄａｔａ!$"&amp;AD$112&amp;"$"&amp;$B478)&gt;0),0,TRUE,1)</f>
        <v>0</v>
      </c>
      <c r="AE478" s="80" cm="1">
        <f t="array" aca="1" ref="AE478" ca="1">_xlfn.IFS(AE480=1,0,AE479=1,0,AND(INDIRECT("ｄａｔａ!$"&amp;AE$112&amp;"$"&amp;$B478)&lt;=2,INDIRECT("ｄａｔａ!$"&amp;AE$112&amp;"$"&amp;$B478)&gt;0),0,TRUE,1)</f>
        <v>0</v>
      </c>
      <c r="AF478" s="80" cm="1">
        <f t="array" aca="1" ref="AF478" ca="1">_xlfn.IFS(AF480=1,0,AF479=1,0,AND(INDIRECT("ｄａｔａ!$"&amp;AF$112&amp;"$"&amp;$B478)&lt;=2,INDIRECT("ｄａｔａ!$"&amp;AF$112&amp;"$"&amp;$B478)&gt;0),0,TRUE,1)</f>
        <v>0</v>
      </c>
      <c r="AG478" s="80" cm="1">
        <f t="array" aca="1" ref="AG478" ca="1">_xlfn.IFS(AG480=1,0,AG479=1,0,AND(INDIRECT("ｄａｔａ!$"&amp;AG$112&amp;"$"&amp;$B478)&lt;=2,INDIRECT("ｄａｔａ!$"&amp;AG$112&amp;"$"&amp;$B478)&gt;0),0,TRUE,1)</f>
        <v>0</v>
      </c>
      <c r="AH478" s="80" cm="1">
        <f t="array" aca="1" ref="AH478" ca="1">_xlfn.IFS(AH480=1,0,AH479=1,0,AND(INDIRECT("ｄａｔａ!$"&amp;AH$112&amp;"$"&amp;$B478)&lt;=2,INDIRECT("ｄａｔａ!$"&amp;AH$112&amp;"$"&amp;$B478)&gt;0),0,TRUE,1)</f>
        <v>0</v>
      </c>
      <c r="AI478" s="80" cm="1">
        <f t="array" aca="1" ref="AI478" ca="1">_xlfn.IFS(AI480=1,0,AI479=1,0,AND(INDIRECT("ｄａｔａ!$"&amp;AI$112&amp;"$"&amp;$B478)&lt;=2,INDIRECT("ｄａｔａ!$"&amp;AI$112&amp;"$"&amp;$B478)&gt;0),0,TRUE,1)</f>
        <v>0</v>
      </c>
      <c r="AJ478" s="80" cm="1">
        <f t="array" aca="1" ref="AJ478" ca="1">_xlfn.IFS(AJ480=1,0,AJ479=1,0,AND(INDIRECT("ｄａｔａ!$"&amp;AJ$112&amp;"$"&amp;$B478)&lt;=2,INDIRECT("ｄａｔａ!$"&amp;AJ$112&amp;"$"&amp;$B478)&gt;0),0,TRUE,1)</f>
        <v>0</v>
      </c>
      <c r="AK478" s="80" cm="1">
        <f t="array" aca="1" ref="AK478" ca="1">_xlfn.IFS(AK480=1,0,AK479=1,0,AND(INDIRECT("ｄａｔａ!$"&amp;AK$112&amp;"$"&amp;$B478)&lt;=2,INDIRECT("ｄａｔａ!$"&amp;AK$112&amp;"$"&amp;$B478)&gt;0),0,TRUE,1)</f>
        <v>0</v>
      </c>
      <c r="AL478" s="80" cm="1">
        <f t="array" aca="1" ref="AL478" ca="1">_xlfn.IFS(AL480=1,0,AL479=1,0,AND(INDIRECT("ｄａｔａ!$"&amp;AL$112&amp;"$"&amp;$B478)&lt;=2,INDIRECT("ｄａｔａ!$"&amp;AL$112&amp;"$"&amp;$B478)&gt;0),0,TRUE,1)</f>
        <v>0</v>
      </c>
      <c r="AM478" s="80" cm="1">
        <f t="array" aca="1" ref="AM478" ca="1">_xlfn.IFS(AM480=1,0,AM479=1,0,AND(INDIRECT("ｄａｔａ!$"&amp;AM$112&amp;"$"&amp;$B478)&lt;=2,INDIRECT("ｄａｔａ!$"&amp;AM$112&amp;"$"&amp;$B478)&gt;0),0,TRUE,1)</f>
        <v>0</v>
      </c>
      <c r="AN478" s="80" cm="1">
        <f t="array" aca="1" ref="AN478" ca="1">_xlfn.IFS(AN480=1,0,AN479=1,0,AND(INDIRECT("ｄａｔａ!$"&amp;AN$112&amp;"$"&amp;$B478)&lt;=2,INDIRECT("ｄａｔａ!$"&amp;AN$112&amp;"$"&amp;$B478)&gt;0),0,TRUE,1)</f>
        <v>0</v>
      </c>
      <c r="AO478" s="80" cm="1">
        <f t="array" aca="1" ref="AO478" ca="1">_xlfn.IFS(AO480=1,0,AO479=1,0,AND(INDIRECT("ｄａｔａ!$"&amp;AO$112&amp;"$"&amp;$B478)&lt;=2,INDIRECT("ｄａｔａ!$"&amp;AO$112&amp;"$"&amp;$B478)&gt;0),0,TRUE,1)</f>
        <v>0</v>
      </c>
      <c r="AP478" s="80">
        <f ca="1">IF(SUM($AQ477:$AZ477)&gt;1,1,0)</f>
        <v>0</v>
      </c>
      <c r="AQ478" s="80" cm="1">
        <f t="array" aca="1" ref="AQ478" ca="1">_xlfn.IFS(AQ480=1,0,AQ479=1,0,AND(INDIRECT("ｄａｔａ!$"&amp;AQ$112&amp;"$"&amp;$B478)&lt;=2,INDIRECT("ｄａｔａ!$"&amp;AQ$112&amp;"$"&amp;$B478)&gt;0),0,TRUE,1)</f>
        <v>0</v>
      </c>
      <c r="AR478" s="80" cm="1">
        <f t="array" aca="1" ref="AR478" ca="1">_xlfn.IFS(AR480=1,0,AR479=1,0,AND(INDIRECT("ｄａｔａ!$"&amp;AR$112&amp;"$"&amp;$B478)&lt;=2,INDIRECT("ｄａｔａ!$"&amp;AR$112&amp;"$"&amp;$B478)&gt;0),0,TRUE,1)</f>
        <v>0</v>
      </c>
      <c r="AS478" s="80" cm="1">
        <f t="array" aca="1" ref="AS478" ca="1">_xlfn.IFS(AS480=1,0,AS479=1,0,AND(INDIRECT("ｄａｔａ!$"&amp;AS$112&amp;"$"&amp;$B478)&lt;=2,INDIRECT("ｄａｔａ!$"&amp;AS$112&amp;"$"&amp;$B478)&gt;0),0,TRUE,1)</f>
        <v>0</v>
      </c>
      <c r="AT478" s="80" cm="1">
        <f t="array" aca="1" ref="AT478" ca="1">_xlfn.IFS(AT480=1,0,AT479=1,0,AND(INDIRECT("ｄａｔａ!$"&amp;AT$112&amp;"$"&amp;$B478)&lt;=2,INDIRECT("ｄａｔａ!$"&amp;AT$112&amp;"$"&amp;$B478)&gt;0),0,TRUE,1)</f>
        <v>0</v>
      </c>
      <c r="AU478" s="80" cm="1">
        <f t="array" aca="1" ref="AU478" ca="1">_xlfn.IFS(AU480=1,0,AU479=1,0,AND(INDIRECT("ｄａｔａ!$"&amp;AU$112&amp;"$"&amp;$B478)&lt;=2,INDIRECT("ｄａｔａ!$"&amp;AU$112&amp;"$"&amp;$B478)&gt;0),0,TRUE,1)</f>
        <v>0</v>
      </c>
      <c r="AV478" s="80" cm="1">
        <f t="array" aca="1" ref="AV478" ca="1">_xlfn.IFS(AV480=1,0,AV479=1,0,AND(INDIRECT("ｄａｔａ!$"&amp;AV$112&amp;"$"&amp;$B478)&lt;=2,INDIRECT("ｄａｔａ!$"&amp;AV$112&amp;"$"&amp;$B478)&gt;0),0,TRUE,1)</f>
        <v>0</v>
      </c>
      <c r="AW478" s="80" cm="1">
        <f t="array" aca="1" ref="AW478" ca="1">_xlfn.IFS(AW480=1,0,AW479=1,0,AND(INDIRECT("ｄａｔａ!$"&amp;AW$112&amp;"$"&amp;$B478)&lt;=2,INDIRECT("ｄａｔａ!$"&amp;AW$112&amp;"$"&amp;$B478)&gt;0),0,TRUE,1)</f>
        <v>0</v>
      </c>
      <c r="AX478" s="80" cm="1">
        <f t="array" aca="1" ref="AX478" ca="1">_xlfn.IFS(AX480=1,0,AX479=1,0,AND(INDIRECT("ｄａｔａ!$"&amp;AX$112&amp;"$"&amp;$B478)&lt;=2,INDIRECT("ｄａｔａ!$"&amp;AX$112&amp;"$"&amp;$B478)&gt;0),0,TRUE,1)</f>
        <v>0</v>
      </c>
      <c r="AY478" s="80" cm="1">
        <f t="array" aca="1" ref="AY478" ca="1">_xlfn.IFS(AY480=1,0,AY479=1,0,AND(INDIRECT("ｄａｔａ!$"&amp;AY$112&amp;"$"&amp;$B478)&lt;=2,INDIRECT("ｄａｔａ!$"&amp;AY$112&amp;"$"&amp;$B478)&gt;0),0,TRUE,1)</f>
        <v>0</v>
      </c>
      <c r="AZ478" s="80" cm="1">
        <f t="array" aca="1" ref="AZ478" ca="1">_xlfn.IFS(AZ480=1,0,AZ479=1,0,AND(INDIRECT("ｄａｔａ!$"&amp;AZ$112&amp;"$"&amp;$B478)&lt;=2,INDIRECT("ｄａｔａ!$"&amp;AZ$112&amp;"$"&amp;$B478)&gt;0),0,TRUE,1)</f>
        <v>0</v>
      </c>
      <c r="BA478" s="80">
        <f ca="1">IF(SUM($BB477:$BP477)&gt;1,1,0)</f>
        <v>0</v>
      </c>
      <c r="BB478" s="80" cm="1">
        <f t="array" aca="1" ref="BB478" ca="1">_xlfn.IFS(BB480=1,0,BB479=1,0,AND(INDIRECT("ｄａｔａ!$"&amp;BB$112&amp;"$"&amp;$B478)&lt;=2,INDIRECT("ｄａｔａ!$"&amp;BB$112&amp;"$"&amp;$B478)&gt;0),0,TRUE,1)</f>
        <v>0</v>
      </c>
      <c r="BC478" s="80" cm="1">
        <f t="array" aca="1" ref="BC478" ca="1">_xlfn.IFS(BC480=1,0,BC479=1,0,AND(INDIRECT("ｄａｔａ!$"&amp;BC$112&amp;"$"&amp;$B478)&lt;=2,INDIRECT("ｄａｔａ!$"&amp;BC$112&amp;"$"&amp;$B478)&gt;0),0,TRUE,1)</f>
        <v>0</v>
      </c>
      <c r="BD478" s="80" cm="1">
        <f t="array" aca="1" ref="BD478" ca="1">_xlfn.IFS(BD480=1,0,BD479=1,0,AND(INDIRECT("ｄａｔａ!$"&amp;BD$112&amp;"$"&amp;$B478)&lt;=2,INDIRECT("ｄａｔａ!$"&amp;BD$112&amp;"$"&amp;$B478)&gt;0),0,TRUE,1)</f>
        <v>0</v>
      </c>
      <c r="BE478" s="80" cm="1">
        <f t="array" aca="1" ref="BE478" ca="1">_xlfn.IFS(BE480=1,0,BE479=1,0,AND(INDIRECT("ｄａｔａ!$"&amp;BE$112&amp;"$"&amp;$B478)&lt;=2,INDIRECT("ｄａｔａ!$"&amp;BE$112&amp;"$"&amp;$B478)&gt;0),0,TRUE,1)</f>
        <v>0</v>
      </c>
      <c r="BF478" s="80" cm="1">
        <f t="array" aca="1" ref="BF478" ca="1">_xlfn.IFS(BF480=1,0,BF479=1,0,AND(INDIRECT("ｄａｔａ!$"&amp;BF$112&amp;"$"&amp;$B478)&lt;=2,INDIRECT("ｄａｔａ!$"&amp;BF$112&amp;"$"&amp;$B478)&gt;0),0,TRUE,1)</f>
        <v>0</v>
      </c>
      <c r="BG478" s="80" cm="1">
        <f t="array" aca="1" ref="BG478" ca="1">_xlfn.IFS(BG480=1,0,BG479=1,0,AND(INDIRECT("ｄａｔａ!$"&amp;BG$112&amp;"$"&amp;$B478)&lt;=2,INDIRECT("ｄａｔａ!$"&amp;BG$112&amp;"$"&amp;$B478)&gt;0),0,TRUE,1)</f>
        <v>0</v>
      </c>
      <c r="BH478" s="80" cm="1">
        <f t="array" aca="1" ref="BH478" ca="1">_xlfn.IFS(BH480=1,0,BH479=1,0,AND(INDIRECT("ｄａｔａ!$"&amp;BH$112&amp;"$"&amp;$B478)&lt;=2,INDIRECT("ｄａｔａ!$"&amp;BH$112&amp;"$"&amp;$B478)&gt;0),0,TRUE,1)</f>
        <v>0</v>
      </c>
      <c r="BI478" s="80" cm="1">
        <f t="array" aca="1" ref="BI478" ca="1">_xlfn.IFS(BI480=1,0,BI479=1,0,AND(INDIRECT("ｄａｔａ!$"&amp;BI$112&amp;"$"&amp;$B478)&lt;=2,INDIRECT("ｄａｔａ!$"&amp;BI$112&amp;"$"&amp;$B478)&gt;0),0,TRUE,1)</f>
        <v>0</v>
      </c>
      <c r="BJ478" s="80" cm="1">
        <f t="array" aca="1" ref="BJ478" ca="1">_xlfn.IFS(BJ480=1,0,BJ479=1,0,AND(INDIRECT("ｄａｔａ!$"&amp;BJ$112&amp;"$"&amp;$B478)&lt;=2,INDIRECT("ｄａｔａ!$"&amp;BJ$112&amp;"$"&amp;$B478)&gt;0),0,TRUE,1)</f>
        <v>0</v>
      </c>
      <c r="BK478" s="80" cm="1">
        <f t="array" aca="1" ref="BK478" ca="1">_xlfn.IFS(BK480=1,0,BK479=1,0,AND(INDIRECT("ｄａｔａ!$"&amp;BK$112&amp;"$"&amp;$B478)&lt;=2,INDIRECT("ｄａｔａ!$"&amp;BK$112&amp;"$"&amp;$B478)&gt;0),0,TRUE,1)</f>
        <v>0</v>
      </c>
      <c r="BL478" s="80" cm="1">
        <f t="array" aca="1" ref="BL478" ca="1">_xlfn.IFS(BL480=1,0,BL479=1,0,AND(INDIRECT("ｄａｔａ!$"&amp;BL$112&amp;"$"&amp;$B478)&lt;=2,INDIRECT("ｄａｔａ!$"&amp;BL$112&amp;"$"&amp;$B478)&gt;0),0,TRUE,1)</f>
        <v>0</v>
      </c>
      <c r="BM478" s="80" cm="1">
        <f t="array" aca="1" ref="BM478" ca="1">_xlfn.IFS(BM480=1,0,BM479=1,0,AND(INDIRECT("ｄａｔａ!$"&amp;BM$112&amp;"$"&amp;$B478)&lt;=2,INDIRECT("ｄａｔａ!$"&amp;BM$112&amp;"$"&amp;$B478)&gt;0),0,TRUE,1)</f>
        <v>0</v>
      </c>
      <c r="BN478" s="80" cm="1">
        <f t="array" aca="1" ref="BN478" ca="1">_xlfn.IFS(BN480=1,0,BN479=1,0,AND(INDIRECT("ｄａｔａ!$"&amp;BN$112&amp;"$"&amp;$B478)&lt;=2,INDIRECT("ｄａｔａ!$"&amp;BN$112&amp;"$"&amp;$B478)&gt;0),0,TRUE,1)</f>
        <v>0</v>
      </c>
      <c r="BO478" s="80" cm="1">
        <f t="array" aca="1" ref="BO478" ca="1">_xlfn.IFS(BO480=1,0,BO479=1,0,AND(INDIRECT("ｄａｔａ!$"&amp;BO$112&amp;"$"&amp;$B478)&lt;=2,INDIRECT("ｄａｔａ!$"&amp;BO$112&amp;"$"&amp;$B478)&gt;0),0,TRUE,1)</f>
        <v>0</v>
      </c>
      <c r="BP478" s="80" cm="1">
        <f t="array" aca="1" ref="BP478" ca="1">_xlfn.IFS(BP480=1,0,BP479=1,0,AND(INDIRECT("ｄａｔａ!$"&amp;BP$112&amp;"$"&amp;$B478)&lt;=2,INDIRECT("ｄａｔａ!$"&amp;BP$112&amp;"$"&amp;$B478)&gt;0),0,TRUE,1)</f>
        <v>0</v>
      </c>
    </row>
    <row r="479" spans="1:68" x14ac:dyDescent="0.2">
      <c r="B479" s="80">
        <f>VLOOKUP($A477,$A$11:$B$110,2,FALSE)</f>
        <v>98</v>
      </c>
      <c r="C479" s="80" t="s">
        <v>2425</v>
      </c>
      <c r="D479" s="80" cm="1">
        <f t="array" aca="1" ref="D479" ca="1">_xlfn.IFS(D480=1,0,TRIM(INDIRECT("ｄａｔａ!$"&amp;D$112&amp;"$"&amp;$B479))="",1,TRIM(INDIRECT("ｄａｔａ!$"&amp;D$112&amp;"$"&amp;$B479))&lt;&gt;"",0)</f>
        <v>0</v>
      </c>
      <c r="F479" s="80" cm="1">
        <f t="array" aca="1" ref="F479" ca="1">_xlfn.IFS(F480=1,0,TRIM(INDIRECT("ｄａｔａ!$"&amp;F$112&amp;"$"&amp;$B479))="",1,TRIM(INDIRECT("ｄａｔａ!$"&amp;F$112&amp;"$"&amp;$B479))&lt;&gt;"",0)</f>
        <v>1</v>
      </c>
      <c r="G479" s="80" cm="1">
        <f t="array" aca="1" ref="G479" ca="1">_xlfn.IFS(G480=1,0,TRIM(INDIRECT("ｄａｔａ!$"&amp;G$112&amp;"$"&amp;$B479))="",1,TRIM(INDIRECT("ｄａｔａ!$"&amp;G$112&amp;"$"&amp;$B479))&lt;&gt;"",0)</f>
        <v>1</v>
      </c>
      <c r="H479" s="80" cm="1">
        <f t="array" aca="1" ref="H479" ca="1">_xlfn.IFS(H480=1,0,TRIM(INDIRECT("ｄａｔａ!$"&amp;H$112&amp;"$"&amp;$B479))="",1,TRIM(INDIRECT("ｄａｔａ!$"&amp;H$112&amp;"$"&amp;$B479))&lt;&gt;"",0)</f>
        <v>1</v>
      </c>
      <c r="I479" s="80" cm="1">
        <f t="array" aca="1" ref="I479" ca="1">_xlfn.IFS(I480=1,0,TRIM(INDIRECT("ｄａｔａ!$"&amp;I$112&amp;"$"&amp;$B479))="",1,TRIM(INDIRECT("ｄａｔａ!$"&amp;I$112&amp;"$"&amp;$B479))&lt;&gt;"",0)</f>
        <v>1</v>
      </c>
      <c r="J479" s="80" cm="1">
        <f t="array" aca="1" ref="J479" ca="1">_xlfn.IFS(J480=1,0,TRIM(INDIRECT("ｄａｔａ!$"&amp;J$112&amp;"$"&amp;$B479))="",1,TRIM(INDIRECT("ｄａｔａ!$"&amp;J$112&amp;"$"&amp;$B479))&lt;&gt;"",0)</f>
        <v>1</v>
      </c>
      <c r="K479" s="80" cm="1">
        <f t="array" aca="1" ref="K479" ca="1">_xlfn.IFS(K480=1,0,TRIM(INDIRECT("ｄａｔａ!$"&amp;K$112&amp;"$"&amp;$B479))="",1,TRIM(INDIRECT("ｄａｔａ!$"&amp;K$112&amp;"$"&amp;$B479))&lt;&gt;"",0)</f>
        <v>1</v>
      </c>
      <c r="L479" s="80" cm="1">
        <f t="array" aca="1" ref="L479" ca="1">_xlfn.IFS(L480=1,0,TRIM(INDIRECT("ｄａｔａ!$"&amp;L$112&amp;"$"&amp;$B479))="",1,TRIM(INDIRECT("ｄａｔａ!$"&amp;L$112&amp;"$"&amp;$B479))&lt;&gt;"",0)</f>
        <v>1</v>
      </c>
      <c r="M479" s="80" cm="1">
        <f t="array" aca="1" ref="M479" ca="1">_xlfn.IFS(M480=1,0,TRIM(INDIRECT("ｄａｔａ!$"&amp;M$112&amp;"$"&amp;$B479))="",1,TRIM(INDIRECT("ｄａｔａ!$"&amp;M$112&amp;"$"&amp;$B479))&lt;&gt;"",0)</f>
        <v>1</v>
      </c>
      <c r="N479" s="80" cm="1">
        <f t="array" aca="1" ref="N479" ca="1">_xlfn.IFS(N480=1,0,TRIM(INDIRECT("ｄａｔａ!$"&amp;N$112&amp;"$"&amp;$B479))="",1,TRIM(INDIRECT("ｄａｔａ!$"&amp;N$112&amp;"$"&amp;$B479))&lt;&gt;"",0)</f>
        <v>1</v>
      </c>
      <c r="O479" s="80" cm="1">
        <f t="array" aca="1" ref="O479" ca="1">_xlfn.IFS(O480=1,0,TRIM(INDIRECT("ｄａｔａ!$"&amp;O$112&amp;"$"&amp;$B479))="",1,TRIM(INDIRECT("ｄａｔａ!$"&amp;O$112&amp;"$"&amp;$B479))&lt;&gt;"",0)</f>
        <v>1</v>
      </c>
      <c r="P479" s="80" cm="1">
        <f t="array" aca="1" ref="P479" ca="1">_xlfn.IFS(P480=1,0,TRIM(INDIRECT("ｄａｔａ!$"&amp;P$112&amp;"$"&amp;$B479))="",1,TRIM(INDIRECT("ｄａｔａ!$"&amp;P$112&amp;"$"&amp;$B479))&lt;&gt;"",0)</f>
        <v>1</v>
      </c>
      <c r="Q479" s="80" cm="1">
        <f t="array" aca="1" ref="Q479" ca="1">_xlfn.IFS(Q480=1,0,TRIM(INDIRECT("ｄａｔａ!$"&amp;Q$112&amp;"$"&amp;$B479))="",1,TRIM(INDIRECT("ｄａｔａ!$"&amp;Q$112&amp;"$"&amp;$B479))&lt;&gt;"",0)</f>
        <v>1</v>
      </c>
      <c r="R479" s="80" cm="1">
        <f t="array" aca="1" ref="R479" ca="1">_xlfn.IFS(R480=1,0,TRIM(INDIRECT("ｄａｔａ!$"&amp;R$112&amp;"$"&amp;$B479))="",1,TRIM(INDIRECT("ｄａｔａ!$"&amp;R$112&amp;"$"&amp;$B479))&lt;&gt;"",0)</f>
        <v>1</v>
      </c>
      <c r="S479" s="80" cm="1">
        <f t="array" aca="1" ref="S479" ca="1">_xlfn.IFS(S480=1,0,TRIM(INDIRECT("ｄａｔａ!$"&amp;S$112&amp;"$"&amp;$B479))="",1,TRIM(INDIRECT("ｄａｔａ!$"&amp;S$112&amp;"$"&amp;$B479))&lt;&gt;"",0)</f>
        <v>1</v>
      </c>
      <c r="T479" s="80" cm="1">
        <f t="array" aca="1" ref="T479" ca="1">_xlfn.IFS(T480=1,0,TRIM(INDIRECT("ｄａｔａ!$"&amp;T$112&amp;"$"&amp;$B479))="",1,TRIM(INDIRECT("ｄａｔａ!$"&amp;T$112&amp;"$"&amp;$B479))&lt;&gt;"",0)</f>
        <v>1</v>
      </c>
      <c r="U479" s="80" cm="1">
        <f t="array" aca="1" ref="U479" ca="1">_xlfn.IFS(U480=1,0,TRIM(INDIRECT("ｄａｔａ!$"&amp;U$112&amp;"$"&amp;$B479))="",1,TRIM(INDIRECT("ｄａｔａ!$"&amp;U$112&amp;"$"&amp;$B479))&lt;&gt;"",0)</f>
        <v>1</v>
      </c>
      <c r="V479" s="80" cm="1">
        <f t="array" aca="1" ref="V479" ca="1">_xlfn.IFS(V480=1,0,TRIM(INDIRECT("ｄａｔａ!$"&amp;V$112&amp;"$"&amp;$B479))="",1,TRIM(INDIRECT("ｄａｔａ!$"&amp;V$112&amp;"$"&amp;$B479))&lt;&gt;"",0)</f>
        <v>1</v>
      </c>
      <c r="W479" s="80" cm="1">
        <f t="array" aca="1" ref="W479" ca="1">_xlfn.IFS(W480=1,0,TRIM(INDIRECT("ｄａｔａ!$"&amp;W$112&amp;"$"&amp;$B479))="",1,TRIM(INDIRECT("ｄａｔａ!$"&amp;W$112&amp;"$"&amp;$B479))&lt;&gt;"",0)</f>
        <v>1</v>
      </c>
      <c r="X479" s="80">
        <f ca="1">IF(SUM($Y479:$AO479)=17,1,0)</f>
        <v>1</v>
      </c>
      <c r="Y479" s="80" cm="1">
        <f t="array" aca="1" ref="Y479" ca="1">_xlfn.IFS(Y480=1,0,TRIM(INDIRECT("ｄａｔａ!$"&amp;Y$112&amp;"$"&amp;$B479))="",1,TRIM(INDIRECT("ｄａｔａ!$"&amp;Y$112&amp;"$"&amp;$B479))&lt;&gt;"",0)</f>
        <v>1</v>
      </c>
      <c r="Z479" s="80" cm="1">
        <f t="array" aca="1" ref="Z479" ca="1">_xlfn.IFS(Z480=1,0,TRIM(INDIRECT("ｄａｔａ!$"&amp;Z$112&amp;"$"&amp;$B479))="",1,TRIM(INDIRECT("ｄａｔａ!$"&amp;Z$112&amp;"$"&amp;$B479))&lt;&gt;"",0)</f>
        <v>1</v>
      </c>
      <c r="AA479" s="80" cm="1">
        <f t="array" aca="1" ref="AA479" ca="1">_xlfn.IFS(AA480=1,0,TRIM(INDIRECT("ｄａｔａ!$"&amp;AA$112&amp;"$"&amp;$B479))="",1,TRIM(INDIRECT("ｄａｔａ!$"&amp;AA$112&amp;"$"&amp;$B479))&lt;&gt;"",0)</f>
        <v>1</v>
      </c>
      <c r="AB479" s="80" cm="1">
        <f t="array" aca="1" ref="AB479" ca="1">_xlfn.IFS(AB480=1,0,TRIM(INDIRECT("ｄａｔａ!$"&amp;AB$112&amp;"$"&amp;$B479))="",1,TRIM(INDIRECT("ｄａｔａ!$"&amp;AB$112&amp;"$"&amp;$B479))&lt;&gt;"",0)</f>
        <v>1</v>
      </c>
      <c r="AC479" s="80" cm="1">
        <f t="array" aca="1" ref="AC479" ca="1">_xlfn.IFS(AC480=1,0,TRIM(INDIRECT("ｄａｔａ!$"&amp;AC$112&amp;"$"&amp;$B479))="",1,TRIM(INDIRECT("ｄａｔａ!$"&amp;AC$112&amp;"$"&amp;$B479))&lt;&gt;"",0)</f>
        <v>1</v>
      </c>
      <c r="AD479" s="80" cm="1">
        <f t="array" aca="1" ref="AD479" ca="1">_xlfn.IFS(AD480=1,0,TRIM(INDIRECT("ｄａｔａ!$"&amp;AD$112&amp;"$"&amp;$B479))="",1,TRIM(INDIRECT("ｄａｔａ!$"&amp;AD$112&amp;"$"&amp;$B479))&lt;&gt;"",0)</f>
        <v>1</v>
      </c>
      <c r="AE479" s="80" cm="1">
        <f t="array" aca="1" ref="AE479" ca="1">_xlfn.IFS(AE480=1,0,TRIM(INDIRECT("ｄａｔａ!$"&amp;AE$112&amp;"$"&amp;$B479))="",1,TRIM(INDIRECT("ｄａｔａ!$"&amp;AE$112&amp;"$"&amp;$B479))&lt;&gt;"",0)</f>
        <v>1</v>
      </c>
      <c r="AF479" s="80" cm="1">
        <f t="array" aca="1" ref="AF479" ca="1">_xlfn.IFS(AF480=1,0,TRIM(INDIRECT("ｄａｔａ!$"&amp;AF$112&amp;"$"&amp;$B479))="",1,TRIM(INDIRECT("ｄａｔａ!$"&amp;AF$112&amp;"$"&amp;$B479))&lt;&gt;"",0)</f>
        <v>1</v>
      </c>
      <c r="AG479" s="80" cm="1">
        <f t="array" aca="1" ref="AG479" ca="1">_xlfn.IFS(AG480=1,0,TRIM(INDIRECT("ｄａｔａ!$"&amp;AG$112&amp;"$"&amp;$B479))="",1,TRIM(INDIRECT("ｄａｔａ!$"&amp;AG$112&amp;"$"&amp;$B479))&lt;&gt;"",0)</f>
        <v>1</v>
      </c>
      <c r="AH479" s="80" cm="1">
        <f t="array" aca="1" ref="AH479" ca="1">_xlfn.IFS(AH480=1,0,TRIM(INDIRECT("ｄａｔａ!$"&amp;AH$112&amp;"$"&amp;$B479))="",1,TRIM(INDIRECT("ｄａｔａ!$"&amp;AH$112&amp;"$"&amp;$B479))&lt;&gt;"",0)</f>
        <v>1</v>
      </c>
      <c r="AI479" s="80" cm="1">
        <f t="array" aca="1" ref="AI479" ca="1">_xlfn.IFS(AI480=1,0,TRIM(INDIRECT("ｄａｔａ!$"&amp;AI$112&amp;"$"&amp;$B479))="",1,TRIM(INDIRECT("ｄａｔａ!$"&amp;AI$112&amp;"$"&amp;$B479))&lt;&gt;"",0)</f>
        <v>1</v>
      </c>
      <c r="AJ479" s="80" cm="1">
        <f t="array" aca="1" ref="AJ479" ca="1">_xlfn.IFS(AJ480=1,0,TRIM(INDIRECT("ｄａｔａ!$"&amp;AJ$112&amp;"$"&amp;$B479))="",1,TRIM(INDIRECT("ｄａｔａ!$"&amp;AJ$112&amp;"$"&amp;$B479))&lt;&gt;"",0)</f>
        <v>1</v>
      </c>
      <c r="AK479" s="80" cm="1">
        <f t="array" aca="1" ref="AK479" ca="1">_xlfn.IFS(AK480=1,0,TRIM(INDIRECT("ｄａｔａ!$"&amp;AK$112&amp;"$"&amp;$B479))="",1,TRIM(INDIRECT("ｄａｔａ!$"&amp;AK$112&amp;"$"&amp;$B479))&lt;&gt;"",0)</f>
        <v>1</v>
      </c>
      <c r="AL479" s="80" cm="1">
        <f t="array" aca="1" ref="AL479" ca="1">_xlfn.IFS(AL480=1,0,TRIM(INDIRECT("ｄａｔａ!$"&amp;AL$112&amp;"$"&amp;$B479))="",1,TRIM(INDIRECT("ｄａｔａ!$"&amp;AL$112&amp;"$"&amp;$B479))&lt;&gt;"",0)</f>
        <v>1</v>
      </c>
      <c r="AM479" s="80" cm="1">
        <f t="array" aca="1" ref="AM479" ca="1">_xlfn.IFS(AM480=1,0,TRIM(INDIRECT("ｄａｔａ!$"&amp;AM$112&amp;"$"&amp;$B479))="",1,TRIM(INDIRECT("ｄａｔａ!$"&amp;AM$112&amp;"$"&amp;$B479))&lt;&gt;"",0)</f>
        <v>1</v>
      </c>
      <c r="AN479" s="80" cm="1">
        <f t="array" aca="1" ref="AN479" ca="1">_xlfn.IFS(AN480=1,0,TRIM(INDIRECT("ｄａｔａ!$"&amp;AN$112&amp;"$"&amp;$B479))="",1,TRIM(INDIRECT("ｄａｔａ!$"&amp;AN$112&amp;"$"&amp;$B479))&lt;&gt;"",0)</f>
        <v>1</v>
      </c>
      <c r="AO479" s="80" cm="1">
        <f t="array" aca="1" ref="AO479" ca="1">_xlfn.IFS(AO480=1,0,TRIM(INDIRECT("ｄａｔａ!$"&amp;AO$112&amp;"$"&amp;$B479))="",1,TRIM(INDIRECT("ｄａｔａ!$"&amp;AO$112&amp;"$"&amp;$B479))&lt;&gt;"",0)</f>
        <v>1</v>
      </c>
      <c r="AP479" s="80">
        <f ca="1">IF(SUM($AQ479:$AZ479)=10,1,0)</f>
        <v>1</v>
      </c>
      <c r="AQ479" s="80" cm="1">
        <f t="array" aca="1" ref="AQ479" ca="1">_xlfn.IFS(AQ480=1,0,TRIM(INDIRECT("ｄａｔａ!$"&amp;AQ$112&amp;"$"&amp;$B479))="",1,TRIM(INDIRECT("ｄａｔａ!$"&amp;AQ$112&amp;"$"&amp;$B479))&lt;&gt;"",0)</f>
        <v>1</v>
      </c>
      <c r="AR479" s="80" cm="1">
        <f t="array" aca="1" ref="AR479" ca="1">_xlfn.IFS(AR480=1,0,TRIM(INDIRECT("ｄａｔａ!$"&amp;AR$112&amp;"$"&amp;$B479))="",1,TRIM(INDIRECT("ｄａｔａ!$"&amp;AR$112&amp;"$"&amp;$B479))&lt;&gt;"",0)</f>
        <v>1</v>
      </c>
      <c r="AS479" s="80" cm="1">
        <f t="array" aca="1" ref="AS479" ca="1">_xlfn.IFS(AS480=1,0,TRIM(INDIRECT("ｄａｔａ!$"&amp;AS$112&amp;"$"&amp;$B479))="",1,TRIM(INDIRECT("ｄａｔａ!$"&amp;AS$112&amp;"$"&amp;$B479))&lt;&gt;"",0)</f>
        <v>1</v>
      </c>
      <c r="AT479" s="80" cm="1">
        <f t="array" aca="1" ref="AT479" ca="1">_xlfn.IFS(AT480=1,0,TRIM(INDIRECT("ｄａｔａ!$"&amp;AT$112&amp;"$"&amp;$B479))="",1,TRIM(INDIRECT("ｄａｔａ!$"&amp;AT$112&amp;"$"&amp;$B479))&lt;&gt;"",0)</f>
        <v>1</v>
      </c>
      <c r="AU479" s="80" cm="1">
        <f t="array" aca="1" ref="AU479" ca="1">_xlfn.IFS(AU480=1,0,TRIM(INDIRECT("ｄａｔａ!$"&amp;AU$112&amp;"$"&amp;$B479))="",1,TRIM(INDIRECT("ｄａｔａ!$"&amp;AU$112&amp;"$"&amp;$B479))&lt;&gt;"",0)</f>
        <v>1</v>
      </c>
      <c r="AV479" s="80" cm="1">
        <f t="array" aca="1" ref="AV479" ca="1">_xlfn.IFS(AV480=1,0,TRIM(INDIRECT("ｄａｔａ!$"&amp;AV$112&amp;"$"&amp;$B479))="",1,TRIM(INDIRECT("ｄａｔａ!$"&amp;AV$112&amp;"$"&amp;$B479))&lt;&gt;"",0)</f>
        <v>1</v>
      </c>
      <c r="AW479" s="80" cm="1">
        <f t="array" aca="1" ref="AW479" ca="1">_xlfn.IFS(AW480=1,0,TRIM(INDIRECT("ｄａｔａ!$"&amp;AW$112&amp;"$"&amp;$B479))="",1,TRIM(INDIRECT("ｄａｔａ!$"&amp;AW$112&amp;"$"&amp;$B479))&lt;&gt;"",0)</f>
        <v>1</v>
      </c>
      <c r="AX479" s="80" cm="1">
        <f t="array" aca="1" ref="AX479" ca="1">_xlfn.IFS(AX480=1,0,TRIM(INDIRECT("ｄａｔａ!$"&amp;AX$112&amp;"$"&amp;$B479))="",1,TRIM(INDIRECT("ｄａｔａ!$"&amp;AX$112&amp;"$"&amp;$B479))&lt;&gt;"",0)</f>
        <v>1</v>
      </c>
      <c r="AY479" s="80" cm="1">
        <f t="array" aca="1" ref="AY479" ca="1">_xlfn.IFS(AY480=1,0,TRIM(INDIRECT("ｄａｔａ!$"&amp;AY$112&amp;"$"&amp;$B479))="",1,TRIM(INDIRECT("ｄａｔａ!$"&amp;AY$112&amp;"$"&amp;$B479))&lt;&gt;"",0)</f>
        <v>1</v>
      </c>
      <c r="AZ479" s="80" cm="1">
        <f t="array" aca="1" ref="AZ479" ca="1">_xlfn.IFS(AZ480=1,0,TRIM(INDIRECT("ｄａｔａ!$"&amp;AZ$112&amp;"$"&amp;$B479))="",1,TRIM(INDIRECT("ｄａｔａ!$"&amp;AZ$112&amp;"$"&amp;$B479))&lt;&gt;"",0)</f>
        <v>1</v>
      </c>
      <c r="BA479" s="80">
        <f ca="1">IF(SUM($BB479:$BP479)=15,1,0)</f>
        <v>1</v>
      </c>
      <c r="BB479" s="80" cm="1">
        <f t="array" aca="1" ref="BB479" ca="1">_xlfn.IFS(BB480=1,0,TRIM(INDIRECT("ｄａｔａ!$"&amp;BB$112&amp;"$"&amp;$B479))="",1,TRIM(INDIRECT("ｄａｔａ!$"&amp;BB$112&amp;"$"&amp;$B479))&lt;&gt;"",0)</f>
        <v>1</v>
      </c>
      <c r="BC479" s="80" cm="1">
        <f t="array" aca="1" ref="BC479" ca="1">_xlfn.IFS(BC480=1,0,TRIM(INDIRECT("ｄａｔａ!$"&amp;BC$112&amp;"$"&amp;$B479))="",1,TRIM(INDIRECT("ｄａｔａ!$"&amp;BC$112&amp;"$"&amp;$B479))&lt;&gt;"",0)</f>
        <v>1</v>
      </c>
      <c r="BD479" s="80" cm="1">
        <f t="array" aca="1" ref="BD479" ca="1">_xlfn.IFS(BD480=1,0,TRIM(INDIRECT("ｄａｔａ!$"&amp;BD$112&amp;"$"&amp;$B479))="",1,TRIM(INDIRECT("ｄａｔａ!$"&amp;BD$112&amp;"$"&amp;$B479))&lt;&gt;"",0)</f>
        <v>1</v>
      </c>
      <c r="BE479" s="80" cm="1">
        <f t="array" aca="1" ref="BE479" ca="1">_xlfn.IFS(BE480=1,0,TRIM(INDIRECT("ｄａｔａ!$"&amp;BE$112&amp;"$"&amp;$B479))="",1,TRIM(INDIRECT("ｄａｔａ!$"&amp;BE$112&amp;"$"&amp;$B479))&lt;&gt;"",0)</f>
        <v>1</v>
      </c>
      <c r="BF479" s="80" cm="1">
        <f t="array" aca="1" ref="BF479" ca="1">_xlfn.IFS(BF480=1,0,TRIM(INDIRECT("ｄａｔａ!$"&amp;BF$112&amp;"$"&amp;$B479))="",1,TRIM(INDIRECT("ｄａｔａ!$"&amp;BF$112&amp;"$"&amp;$B479))&lt;&gt;"",0)</f>
        <v>1</v>
      </c>
      <c r="BG479" s="80" cm="1">
        <f t="array" aca="1" ref="BG479" ca="1">_xlfn.IFS(BG480=1,0,TRIM(INDIRECT("ｄａｔａ!$"&amp;BG$112&amp;"$"&amp;$B479))="",1,TRIM(INDIRECT("ｄａｔａ!$"&amp;BG$112&amp;"$"&amp;$B479))&lt;&gt;"",0)</f>
        <v>1</v>
      </c>
      <c r="BH479" s="80" cm="1">
        <f t="array" aca="1" ref="BH479" ca="1">_xlfn.IFS(BH480=1,0,TRIM(INDIRECT("ｄａｔａ!$"&amp;BH$112&amp;"$"&amp;$B479))="",1,TRIM(INDIRECT("ｄａｔａ!$"&amp;BH$112&amp;"$"&amp;$B479))&lt;&gt;"",0)</f>
        <v>1</v>
      </c>
      <c r="BI479" s="80" cm="1">
        <f t="array" aca="1" ref="BI479" ca="1">_xlfn.IFS(BI480=1,0,TRIM(INDIRECT("ｄａｔａ!$"&amp;BI$112&amp;"$"&amp;$B479))="",1,TRIM(INDIRECT("ｄａｔａ!$"&amp;BI$112&amp;"$"&amp;$B479))&lt;&gt;"",0)</f>
        <v>1</v>
      </c>
      <c r="BJ479" s="80" cm="1">
        <f t="array" aca="1" ref="BJ479" ca="1">_xlfn.IFS(BJ480=1,0,TRIM(INDIRECT("ｄａｔａ!$"&amp;BJ$112&amp;"$"&amp;$B479))="",1,TRIM(INDIRECT("ｄａｔａ!$"&amp;BJ$112&amp;"$"&amp;$B479))&lt;&gt;"",0)</f>
        <v>1</v>
      </c>
      <c r="BK479" s="80" cm="1">
        <f t="array" aca="1" ref="BK479" ca="1">_xlfn.IFS(BK480=1,0,TRIM(INDIRECT("ｄａｔａ!$"&amp;BK$112&amp;"$"&amp;$B479))="",1,TRIM(INDIRECT("ｄａｔａ!$"&amp;BK$112&amp;"$"&amp;$B479))&lt;&gt;"",0)</f>
        <v>1</v>
      </c>
      <c r="BL479" s="80" cm="1">
        <f t="array" aca="1" ref="BL479" ca="1">_xlfn.IFS(BL480=1,0,TRIM(INDIRECT("ｄａｔａ!$"&amp;BL$112&amp;"$"&amp;$B479))="",1,TRIM(INDIRECT("ｄａｔａ!$"&amp;BL$112&amp;"$"&amp;$B479))&lt;&gt;"",0)</f>
        <v>1</v>
      </c>
      <c r="BM479" s="80" cm="1">
        <f t="array" aca="1" ref="BM479" ca="1">_xlfn.IFS(BM480=1,0,TRIM(INDIRECT("ｄａｔａ!$"&amp;BM$112&amp;"$"&amp;$B479))="",1,TRIM(INDIRECT("ｄａｔａ!$"&amp;BM$112&amp;"$"&amp;$B479))&lt;&gt;"",0)</f>
        <v>1</v>
      </c>
      <c r="BN479" s="80" cm="1">
        <f t="array" aca="1" ref="BN479" ca="1">_xlfn.IFS(BN480=1,0,TRIM(INDIRECT("ｄａｔａ!$"&amp;BN$112&amp;"$"&amp;$B479))="",1,TRIM(INDIRECT("ｄａｔａ!$"&amp;BN$112&amp;"$"&amp;$B479))&lt;&gt;"",0)</f>
        <v>1</v>
      </c>
      <c r="BO479" s="80" cm="1">
        <f t="array" aca="1" ref="BO479" ca="1">_xlfn.IFS(BO480=1,0,TRIM(INDIRECT("ｄａｔａ!$"&amp;BO$112&amp;"$"&amp;$B479))="",1,TRIM(INDIRECT("ｄａｔａ!$"&amp;BO$112&amp;"$"&amp;$B479))&lt;&gt;"",0)</f>
        <v>1</v>
      </c>
      <c r="BP479" s="80" cm="1">
        <f t="array" aca="1" ref="BP479" ca="1">_xlfn.IFS(BP480=1,0,TRIM(INDIRECT("ｄａｔａ!$"&amp;BP$112&amp;"$"&amp;$B479))="",1,TRIM(INDIRECT("ｄａｔａ!$"&amp;BP$112&amp;"$"&amp;$B479))&lt;&gt;"",0)</f>
        <v>1</v>
      </c>
    </row>
    <row r="480" spans="1:68" x14ac:dyDescent="0.2">
      <c r="B480" s="80">
        <f>VLOOKUP($A477,$A$11:$B$110,2,FALSE)</f>
        <v>98</v>
      </c>
      <c r="C480" s="80" t="s">
        <v>2430</v>
      </c>
      <c r="D480" s="80" cm="1">
        <f t="array" aca="1" ref="D480" ca="1">IF(ISERROR(INDIRECT("ｄａｔａ!$"&amp;D$112&amp;"$"&amp;$B480)),1,0)</f>
        <v>0</v>
      </c>
      <c r="F480" s="80" cm="1">
        <f t="array" aca="1" ref="F480" ca="1">IF(ISERROR(INDIRECT("ｄａｔａ!$"&amp;F$112&amp;"$"&amp;$B480)),1,0)</f>
        <v>0</v>
      </c>
      <c r="G480" s="80" cm="1">
        <f t="array" aca="1" ref="G480" ca="1">IF(ISERROR(INDIRECT("ｄａｔａ!$"&amp;G$112&amp;"$"&amp;$B480)),1,0)</f>
        <v>0</v>
      </c>
      <c r="H480" s="80" cm="1">
        <f t="array" aca="1" ref="H480" ca="1">IF(ISERROR(INDIRECT("ｄａｔａ!$"&amp;H$112&amp;"$"&amp;$B480)),1,0)</f>
        <v>0</v>
      </c>
      <c r="I480" s="80" cm="1">
        <f t="array" aca="1" ref="I480" ca="1">IF(ISERROR(INDIRECT("ｄａｔａ!$"&amp;I$112&amp;"$"&amp;$B480)),1,0)</f>
        <v>0</v>
      </c>
      <c r="J480" s="80" cm="1">
        <f t="array" aca="1" ref="J480" ca="1">IF(ISERROR(INDIRECT("ｄａｔａ!$"&amp;J$112&amp;"$"&amp;$B480)),1,0)</f>
        <v>0</v>
      </c>
      <c r="K480" s="80" cm="1">
        <f t="array" aca="1" ref="K480" ca="1">IF(ISERROR(INDIRECT("ｄａｔａ!$"&amp;K$112&amp;"$"&amp;$B480)),1,0)</f>
        <v>0</v>
      </c>
      <c r="L480" s="80" cm="1">
        <f t="array" aca="1" ref="L480" ca="1">IF(ISERROR(INDIRECT("ｄａｔａ!$"&amp;L$112&amp;"$"&amp;$B480)),1,0)</f>
        <v>0</v>
      </c>
      <c r="M480" s="80" cm="1">
        <f t="array" aca="1" ref="M480" ca="1">IF(ISERROR(INDIRECT("ｄａｔａ!$"&amp;M$112&amp;"$"&amp;$B480)),1,0)</f>
        <v>0</v>
      </c>
      <c r="N480" s="80" cm="1">
        <f t="array" aca="1" ref="N480" ca="1">IF(ISERROR(INDIRECT("ｄａｔａ!$"&amp;N$112&amp;"$"&amp;$B480)),1,0)</f>
        <v>0</v>
      </c>
      <c r="O480" s="80" cm="1">
        <f t="array" aca="1" ref="O480" ca="1">IF(ISERROR(INDIRECT("ｄａｔａ!$"&amp;O$112&amp;"$"&amp;$B480)),1,0)</f>
        <v>0</v>
      </c>
      <c r="P480" s="80" cm="1">
        <f t="array" aca="1" ref="P480" ca="1">IF(ISERROR(INDIRECT("ｄａｔａ!$"&amp;P$112&amp;"$"&amp;$B480)),1,0)</f>
        <v>0</v>
      </c>
      <c r="Q480" s="80" cm="1">
        <f t="array" aca="1" ref="Q480" ca="1">IF(ISERROR(INDIRECT("ｄａｔａ!$"&amp;Q$112&amp;"$"&amp;$B480)),1,0)</f>
        <v>0</v>
      </c>
      <c r="R480" s="80" cm="1">
        <f t="array" aca="1" ref="R480" ca="1">IF(ISERROR(INDIRECT("ｄａｔａ!$"&amp;R$112&amp;"$"&amp;$B480)),1,0)</f>
        <v>0</v>
      </c>
      <c r="S480" s="80" cm="1">
        <f t="array" aca="1" ref="S480" ca="1">IF(ISERROR(INDIRECT("ｄａｔａ!$"&amp;S$112&amp;"$"&amp;$B480)),1,0)</f>
        <v>0</v>
      </c>
      <c r="T480" s="80" cm="1">
        <f t="array" aca="1" ref="T480" ca="1">IF(ISERROR(INDIRECT("ｄａｔａ!$"&amp;T$112&amp;"$"&amp;$B480)),1,0)</f>
        <v>0</v>
      </c>
      <c r="U480" s="80" cm="1">
        <f t="array" aca="1" ref="U480" ca="1">IF(ISERROR(INDIRECT("ｄａｔａ!$"&amp;U$112&amp;"$"&amp;$B480)),1,0)</f>
        <v>0</v>
      </c>
      <c r="V480" s="80" cm="1">
        <f t="array" aca="1" ref="V480" ca="1">IF(ISERROR(INDIRECT("ｄａｔａ!$"&amp;V$112&amp;"$"&amp;$B480)),1,0)</f>
        <v>0</v>
      </c>
      <c r="W480" s="80" cm="1">
        <f t="array" aca="1" ref="W480" ca="1">IF(ISERROR(INDIRECT("ｄａｔａ!$"&amp;W$112&amp;"$"&amp;$B480)),1,0)</f>
        <v>0</v>
      </c>
      <c r="X480" s="80">
        <f ca="1">IF(SUM($Y478:$AO478,$Y480:$AO480)&gt;0,1,0)</f>
        <v>0</v>
      </c>
      <c r="Y480" s="80" cm="1">
        <f t="array" aca="1" ref="Y480" ca="1">IF(ISERROR(INDIRECT("ｄａｔａ!$"&amp;Y$112&amp;"$"&amp;$B480)),1,0)</f>
        <v>0</v>
      </c>
      <c r="Z480" s="80" cm="1">
        <f t="array" aca="1" ref="Z480" ca="1">IF(ISERROR(INDIRECT("ｄａｔａ!$"&amp;Z$112&amp;"$"&amp;$B480)),1,0)</f>
        <v>0</v>
      </c>
      <c r="AA480" s="80" cm="1">
        <f t="array" aca="1" ref="AA480" ca="1">IF(ISERROR(INDIRECT("ｄａｔａ!$"&amp;AA$112&amp;"$"&amp;$B480)),1,0)</f>
        <v>0</v>
      </c>
      <c r="AB480" s="80" cm="1">
        <f t="array" aca="1" ref="AB480" ca="1">IF(ISERROR(INDIRECT("ｄａｔａ!$"&amp;AB$112&amp;"$"&amp;$B480)),1,0)</f>
        <v>0</v>
      </c>
      <c r="AC480" s="80" cm="1">
        <f t="array" aca="1" ref="AC480" ca="1">IF(ISERROR(INDIRECT("ｄａｔａ!$"&amp;AC$112&amp;"$"&amp;$B480)),1,0)</f>
        <v>0</v>
      </c>
      <c r="AD480" s="80" cm="1">
        <f t="array" aca="1" ref="AD480" ca="1">IF(ISERROR(INDIRECT("ｄａｔａ!$"&amp;AD$112&amp;"$"&amp;$B480)),1,0)</f>
        <v>0</v>
      </c>
      <c r="AE480" s="80" cm="1">
        <f t="array" aca="1" ref="AE480" ca="1">IF(ISERROR(INDIRECT("ｄａｔａ!$"&amp;AE$112&amp;"$"&amp;$B480)),1,0)</f>
        <v>0</v>
      </c>
      <c r="AF480" s="80" cm="1">
        <f t="array" aca="1" ref="AF480" ca="1">IF(ISERROR(INDIRECT("ｄａｔａ!$"&amp;AF$112&amp;"$"&amp;$B480)),1,0)</f>
        <v>0</v>
      </c>
      <c r="AG480" s="80" cm="1">
        <f t="array" aca="1" ref="AG480" ca="1">IF(ISERROR(INDIRECT("ｄａｔａ!$"&amp;AG$112&amp;"$"&amp;$B480)),1,0)</f>
        <v>0</v>
      </c>
      <c r="AH480" s="80" cm="1">
        <f t="array" aca="1" ref="AH480" ca="1">IF(ISERROR(INDIRECT("ｄａｔａ!$"&amp;AH$112&amp;"$"&amp;$B480)),1,0)</f>
        <v>0</v>
      </c>
      <c r="AI480" s="80" cm="1">
        <f t="array" aca="1" ref="AI480" ca="1">IF(ISERROR(INDIRECT("ｄａｔａ!$"&amp;AI$112&amp;"$"&amp;$B480)),1,0)</f>
        <v>0</v>
      </c>
      <c r="AJ480" s="80" cm="1">
        <f t="array" aca="1" ref="AJ480" ca="1">IF(ISERROR(INDIRECT("ｄａｔａ!$"&amp;AJ$112&amp;"$"&amp;$B480)),1,0)</f>
        <v>0</v>
      </c>
      <c r="AK480" s="80" cm="1">
        <f t="array" aca="1" ref="AK480" ca="1">IF(ISERROR(INDIRECT("ｄａｔａ!$"&amp;AK$112&amp;"$"&amp;$B480)),1,0)</f>
        <v>0</v>
      </c>
      <c r="AL480" s="80" cm="1">
        <f t="array" aca="1" ref="AL480" ca="1">IF(ISERROR(INDIRECT("ｄａｔａ!$"&amp;AL$112&amp;"$"&amp;$B480)),1,0)</f>
        <v>0</v>
      </c>
      <c r="AM480" s="80" cm="1">
        <f t="array" aca="1" ref="AM480" ca="1">IF(ISERROR(INDIRECT("ｄａｔａ!$"&amp;AM$112&amp;"$"&amp;$B480)),1,0)</f>
        <v>0</v>
      </c>
      <c r="AN480" s="80" cm="1">
        <f t="array" aca="1" ref="AN480" ca="1">IF(ISERROR(INDIRECT("ｄａｔａ!$"&amp;AN$112&amp;"$"&amp;$B480)),1,0)</f>
        <v>0</v>
      </c>
      <c r="AO480" s="80" cm="1">
        <f t="array" aca="1" ref="AO480" ca="1">IF(ISERROR(INDIRECT("ｄａｔａ!$"&amp;AO$112&amp;"$"&amp;$B480)),1,0)</f>
        <v>0</v>
      </c>
      <c r="AP480" s="80">
        <f ca="1">IF(SUM($AQ478:$AZ478,$AQ480:$AZ480)&gt;0,1,0)</f>
        <v>0</v>
      </c>
      <c r="AQ480" s="80" cm="1">
        <f t="array" aca="1" ref="AQ480" ca="1">IF(ISERROR(INDIRECT("ｄａｔａ!$"&amp;AQ$112&amp;"$"&amp;$B480)),1,0)</f>
        <v>0</v>
      </c>
      <c r="AR480" s="80" cm="1">
        <f t="array" aca="1" ref="AR480" ca="1">IF(ISERROR(INDIRECT("ｄａｔａ!$"&amp;AR$112&amp;"$"&amp;$B480)),1,0)</f>
        <v>0</v>
      </c>
      <c r="AS480" s="80" cm="1">
        <f t="array" aca="1" ref="AS480" ca="1">IF(ISERROR(INDIRECT("ｄａｔａ!$"&amp;AS$112&amp;"$"&amp;$B480)),1,0)</f>
        <v>0</v>
      </c>
      <c r="AT480" s="80" cm="1">
        <f t="array" aca="1" ref="AT480" ca="1">IF(ISERROR(INDIRECT("ｄａｔａ!$"&amp;AT$112&amp;"$"&amp;$B480)),1,0)</f>
        <v>0</v>
      </c>
      <c r="AU480" s="80" cm="1">
        <f t="array" aca="1" ref="AU480" ca="1">IF(ISERROR(INDIRECT("ｄａｔａ!$"&amp;AU$112&amp;"$"&amp;$B480)),1,0)</f>
        <v>0</v>
      </c>
      <c r="AV480" s="80" cm="1">
        <f t="array" aca="1" ref="AV480" ca="1">IF(ISERROR(INDIRECT("ｄａｔａ!$"&amp;AV$112&amp;"$"&amp;$B480)),1,0)</f>
        <v>0</v>
      </c>
      <c r="AW480" s="80" cm="1">
        <f t="array" aca="1" ref="AW480" ca="1">IF(ISERROR(INDIRECT("ｄａｔａ!$"&amp;AW$112&amp;"$"&amp;$B480)),1,0)</f>
        <v>0</v>
      </c>
      <c r="AX480" s="80" cm="1">
        <f t="array" aca="1" ref="AX480" ca="1">IF(ISERROR(INDIRECT("ｄａｔａ!$"&amp;AX$112&amp;"$"&amp;$B480)),1,0)</f>
        <v>0</v>
      </c>
      <c r="AY480" s="80" cm="1">
        <f t="array" aca="1" ref="AY480" ca="1">IF(ISERROR(INDIRECT("ｄａｔａ!$"&amp;AY$112&amp;"$"&amp;$B480)),1,0)</f>
        <v>0</v>
      </c>
      <c r="AZ480" s="80" cm="1">
        <f t="array" aca="1" ref="AZ480" ca="1">IF(ISERROR(INDIRECT("ｄａｔａ!$"&amp;AZ$112&amp;"$"&amp;$B480)),1,0)</f>
        <v>0</v>
      </c>
      <c r="BA480" s="80">
        <f ca="1">IF(SUM($BB478:$BP478,$BB480:$BP480)&gt;0,1,0)</f>
        <v>0</v>
      </c>
      <c r="BB480" s="80" cm="1">
        <f t="array" aca="1" ref="BB480" ca="1">IF(ISERROR(INDIRECT("ｄａｔａ!$"&amp;BB$112&amp;"$"&amp;$B480)),1,0)</f>
        <v>0</v>
      </c>
      <c r="BC480" s="80" cm="1">
        <f t="array" aca="1" ref="BC480" ca="1">IF(ISERROR(INDIRECT("ｄａｔａ!$"&amp;BC$112&amp;"$"&amp;$B480)),1,0)</f>
        <v>0</v>
      </c>
      <c r="BD480" s="80" cm="1">
        <f t="array" aca="1" ref="BD480" ca="1">IF(ISERROR(INDIRECT("ｄａｔａ!$"&amp;BD$112&amp;"$"&amp;$B480)),1,0)</f>
        <v>0</v>
      </c>
      <c r="BE480" s="80" cm="1">
        <f t="array" aca="1" ref="BE480" ca="1">IF(ISERROR(INDIRECT("ｄａｔａ!$"&amp;BE$112&amp;"$"&amp;$B480)),1,0)</f>
        <v>0</v>
      </c>
      <c r="BF480" s="80" cm="1">
        <f t="array" aca="1" ref="BF480" ca="1">IF(ISERROR(INDIRECT("ｄａｔａ!$"&amp;BF$112&amp;"$"&amp;$B480)),1,0)</f>
        <v>0</v>
      </c>
      <c r="BG480" s="80" cm="1">
        <f t="array" aca="1" ref="BG480" ca="1">IF(ISERROR(INDIRECT("ｄａｔａ!$"&amp;BG$112&amp;"$"&amp;$B480)),1,0)</f>
        <v>0</v>
      </c>
      <c r="BH480" s="80" cm="1">
        <f t="array" aca="1" ref="BH480" ca="1">IF(ISERROR(INDIRECT("ｄａｔａ!$"&amp;BH$112&amp;"$"&amp;$B480)),1,0)</f>
        <v>0</v>
      </c>
      <c r="BI480" s="80" cm="1">
        <f t="array" aca="1" ref="BI480" ca="1">IF(ISERROR(INDIRECT("ｄａｔａ!$"&amp;BI$112&amp;"$"&amp;$B480)),1,0)</f>
        <v>0</v>
      </c>
      <c r="BJ480" s="80" cm="1">
        <f t="array" aca="1" ref="BJ480" ca="1">IF(ISERROR(INDIRECT("ｄａｔａ!$"&amp;BJ$112&amp;"$"&amp;$B480)),1,0)</f>
        <v>0</v>
      </c>
      <c r="BK480" s="80" cm="1">
        <f t="array" aca="1" ref="BK480" ca="1">IF(ISERROR(INDIRECT("ｄａｔａ!$"&amp;BK$112&amp;"$"&amp;$B480)),1,0)</f>
        <v>0</v>
      </c>
      <c r="BL480" s="80" cm="1">
        <f t="array" aca="1" ref="BL480" ca="1">IF(ISERROR(INDIRECT("ｄａｔａ!$"&amp;BL$112&amp;"$"&amp;$B480)),1,0)</f>
        <v>0</v>
      </c>
      <c r="BM480" s="80" cm="1">
        <f t="array" aca="1" ref="BM480" ca="1">IF(ISERROR(INDIRECT("ｄａｔａ!$"&amp;BM$112&amp;"$"&amp;$B480)),1,0)</f>
        <v>0</v>
      </c>
      <c r="BN480" s="80" cm="1">
        <f t="array" aca="1" ref="BN480" ca="1">IF(ISERROR(INDIRECT("ｄａｔａ!$"&amp;BN$112&amp;"$"&amp;$B480)),1,0)</f>
        <v>0</v>
      </c>
      <c r="BO480" s="80" cm="1">
        <f t="array" aca="1" ref="BO480" ca="1">IF(ISERROR(INDIRECT("ｄａｔａ!$"&amp;BO$112&amp;"$"&amp;$B480)),1,0)</f>
        <v>0</v>
      </c>
      <c r="BP480" s="80" cm="1">
        <f t="array" aca="1" ref="BP480" ca="1">IF(ISERROR(INDIRECT("ｄａｔａ!$"&amp;BP$112&amp;"$"&amp;$B480)),1,0)</f>
        <v>0</v>
      </c>
    </row>
    <row r="481" spans="1:68" x14ac:dyDescent="0.2">
      <c r="A481" s="80" t="s">
        <v>2410</v>
      </c>
      <c r="B481" s="80">
        <f>VLOOKUP($A481,$A$11:$B$110,2,FALSE)</f>
        <v>99</v>
      </c>
      <c r="C481" s="80" t="s">
        <v>2435</v>
      </c>
      <c r="D481" s="80" cm="1">
        <f t="array" aca="1" ref="D481" ca="1">_xlfn.IFS(D482=1,0,D483=1,0,AND(INDIRECT("ｄａｔａ!$"&amp;D$112&amp;"$"&amp;$B481)&lt;=INDIRECT("kikan!$Q$11"),INDIRECT("ｄａｔａ!$"&amp;D$112&amp;"$"&amp;$B481)&gt;=INDIRECT("kikan!$K$11")),0,TRUE,1)</f>
        <v>0</v>
      </c>
      <c r="F481" s="80">
        <v>0</v>
      </c>
      <c r="G481" s="80">
        <v>0</v>
      </c>
      <c r="H481" s="80">
        <v>0</v>
      </c>
      <c r="I481" s="80" cm="1">
        <f t="array" aca="1" ref="I481" ca="1">_xlfn.IFS(I482=1,0,I483=1,0,INDIRECT("ｄａｔａ!$"&amp;I$112&amp;"$"&amp;$B481)&gt;=INDIRECT("kikan!$I$11"),0,TRUE,1)</f>
        <v>0</v>
      </c>
      <c r="J481" s="80" cm="1">
        <f t="array" aca="1" ref="J481" ca="1">_xlfn.IFS(D484=1,0,I481=1,0,J482=1,0,I483=1,0,J483=1,0,INDIRECT("ｄａｔａ!$"&amp;I$112&amp;"$"&amp;$B481)&gt;INDIRECT("kikan!$I$11"),0,INDIRECT("ｄａｔａ!$"&amp;J$112&amp;"$"&amp;$B481)&gt;=INDIRECT("ｄａｔａ!$"&amp;D$112&amp;"$"&amp;$B481),0,TRUE,1)</f>
        <v>0</v>
      </c>
      <c r="K481" s="80" cm="1">
        <f t="array" aca="1" ref="K481" ca="1">_xlfn.IFS(K482=1,0,K483=1,0,AND(INDIRECT("ｄａｔａ!$"&amp;K$112&amp;"$"&amp;$B482)&gt;0,INDIRECT("ｄａｔａ!$"&amp;K$112&amp;"$"&amp;$B482)&lt;10000),0,TRUE,1)</f>
        <v>0</v>
      </c>
      <c r="L481" s="80" cm="1">
        <f t="array" aca="1" ref="L481" ca="1">_xlfn.IFS(L482=1,0,L483=1,0,INDIRECT("ｄａｔａ!$"&amp;L$112&amp;"$"&amp;$B481)&lt;20000,1,TRUE,0)</f>
        <v>0</v>
      </c>
      <c r="M481" s="80">
        <v>0</v>
      </c>
      <c r="N481" s="80">
        <v>0</v>
      </c>
      <c r="O481" s="80" cm="1">
        <f t="array" aca="1" ref="O481" ca="1">_xlfn.IFS(O484=1,0,INDIRECT("ｄａｔａ!$"&amp;O$112&amp;"$"&amp;$B482)=4,1,TRUE,0)</f>
        <v>0</v>
      </c>
      <c r="P481" s="80" cm="1">
        <f t="array" aca="1" ref="P481" ca="1">_xlfn.IFS(P484=1,0,AND(INDIRECT("ｄａｔａ!$"&amp;P$112&amp;"$"&amp;$B482)&lt;=3,INDIRECT("ｄａｔａ!$"&amp;P$112&amp;"$"&amp;$B482)&gt;0),1,TRUE,0)</f>
        <v>0</v>
      </c>
      <c r="Q481" s="80" cm="1">
        <f t="array" aca="1" ref="Q481" ca="1">_xlfn.IFS(Q484=1,0,INDIRECT("ｄａｔａ!$"&amp;Q$112&amp;"$"&amp;$B481)=1,1,TRUE,0)</f>
        <v>0</v>
      </c>
      <c r="R481" s="80">
        <v>0</v>
      </c>
      <c r="S481" s="80">
        <v>0</v>
      </c>
      <c r="T481" s="80">
        <v>0</v>
      </c>
      <c r="U481" s="80">
        <v>0</v>
      </c>
      <c r="V481" s="80">
        <v>0</v>
      </c>
      <c r="W481" s="80">
        <v>0</v>
      </c>
      <c r="X481" s="80">
        <f ca="1">IF(AND(SUM($Y481:$AO481)=0,17-SUM($Y483:$AO483)&gt;1),1,0)</f>
        <v>0</v>
      </c>
      <c r="Y481" s="80" cm="1">
        <f t="array" aca="1" ref="Y481" ca="1">_xlfn.IFS(Y484=1,0,INDIRECT("ｄａｔａ!$"&amp;Y$112&amp;"$"&amp;$B481)=2,1,TRUE,0)</f>
        <v>0</v>
      </c>
      <c r="Z481" s="80" cm="1">
        <f t="array" aca="1" ref="Z481" ca="1">_xlfn.IFS(Z484=1,0,INDIRECT("ｄａｔａ!$"&amp;Z$112&amp;"$"&amp;$B481)=2,1,TRUE,0)</f>
        <v>0</v>
      </c>
      <c r="AA481" s="80" cm="1">
        <f t="array" aca="1" ref="AA481" ca="1">_xlfn.IFS(AA484=1,0,INDIRECT("ｄａｔａ!$"&amp;AA$112&amp;"$"&amp;$B481)=2,1,TRUE,0)</f>
        <v>0</v>
      </c>
      <c r="AB481" s="80" cm="1">
        <f t="array" aca="1" ref="AB481" ca="1">_xlfn.IFS(AB484=1,0,INDIRECT("ｄａｔａ!$"&amp;AB$112&amp;"$"&amp;$B481)=2,1,TRUE,0)</f>
        <v>0</v>
      </c>
      <c r="AC481" s="80" cm="1">
        <f t="array" aca="1" ref="AC481" ca="1">_xlfn.IFS(AC484=1,0,INDIRECT("ｄａｔａ!$"&amp;AC$112&amp;"$"&amp;$B481)=2,1,TRUE,0)</f>
        <v>0</v>
      </c>
      <c r="AD481" s="80" cm="1">
        <f t="array" aca="1" ref="AD481" ca="1">_xlfn.IFS(AD484=1,0,INDIRECT("ｄａｔａ!$"&amp;AD$112&amp;"$"&amp;$B481)=2,1,TRUE,0)</f>
        <v>0</v>
      </c>
      <c r="AE481" s="80" cm="1">
        <f t="array" aca="1" ref="AE481" ca="1">_xlfn.IFS(AE484=1,0,INDIRECT("ｄａｔａ!$"&amp;AE$112&amp;"$"&amp;$B481)=2,1,TRUE,0)</f>
        <v>0</v>
      </c>
      <c r="AF481" s="80" cm="1">
        <f t="array" aca="1" ref="AF481" ca="1">_xlfn.IFS(AF484=1,0,INDIRECT("ｄａｔａ!$"&amp;AF$112&amp;"$"&amp;$B481)=2,1,TRUE,0)</f>
        <v>0</v>
      </c>
      <c r="AG481" s="80" cm="1">
        <f t="array" aca="1" ref="AG481" ca="1">_xlfn.IFS(AG484=1,0,INDIRECT("ｄａｔａ!$"&amp;AG$112&amp;"$"&amp;$B481)=2,1,TRUE,0)</f>
        <v>0</v>
      </c>
      <c r="AH481" s="80" cm="1">
        <f t="array" aca="1" ref="AH481" ca="1">_xlfn.IFS(AH484=1,0,INDIRECT("ｄａｔａ!$"&amp;AH$112&amp;"$"&amp;$B481)=2,1,TRUE,0)</f>
        <v>0</v>
      </c>
      <c r="AI481" s="80" cm="1">
        <f t="array" aca="1" ref="AI481" ca="1">_xlfn.IFS(AI484=1,0,INDIRECT("ｄａｔａ!$"&amp;AI$112&amp;"$"&amp;$B481)=2,1,TRUE,0)</f>
        <v>0</v>
      </c>
      <c r="AJ481" s="80" cm="1">
        <f t="array" aca="1" ref="AJ481" ca="1">_xlfn.IFS(AJ484=1,0,INDIRECT("ｄａｔａ!$"&amp;AJ$112&amp;"$"&amp;$B481)=2,1,TRUE,0)</f>
        <v>0</v>
      </c>
      <c r="AK481" s="80" cm="1">
        <f t="array" aca="1" ref="AK481" ca="1">_xlfn.IFS(AK484=1,0,INDIRECT("ｄａｔａ!$"&amp;AK$112&amp;"$"&amp;$B481)=2,1,TRUE,0)</f>
        <v>0</v>
      </c>
      <c r="AL481" s="80" cm="1">
        <f t="array" aca="1" ref="AL481" ca="1">_xlfn.IFS(AL484=1,0,INDIRECT("ｄａｔａ!$"&amp;AL$112&amp;"$"&amp;$B481)=2,1,TRUE,0)</f>
        <v>0</v>
      </c>
      <c r="AM481" s="80" cm="1">
        <f t="array" aca="1" ref="AM481" ca="1">_xlfn.IFS(AM484=1,0,INDIRECT("ｄａｔａ!$"&amp;AM$112&amp;"$"&amp;$B481)=2,1,TRUE,0)</f>
        <v>0</v>
      </c>
      <c r="AN481" s="80" cm="1">
        <f t="array" aca="1" ref="AN481" ca="1">_xlfn.IFS(AN484=1,0,INDIRECT("ｄａｔａ!$"&amp;AN$112&amp;"$"&amp;$B481)=2,1,TRUE,0)</f>
        <v>0</v>
      </c>
      <c r="AO481" s="80" cm="1">
        <f t="array" aca="1" ref="AO481" ca="1">_xlfn.IFS(AO484=1,0,INDIRECT("ｄａｔａ!$"&amp;AO$112&amp;"$"&amp;$B481)=2,1,TRUE,0)</f>
        <v>0</v>
      </c>
      <c r="AP481" s="80">
        <f ca="1">IF(AND(SUM($AQ481:$AZ481)=0,10-SUM($AQ483:$AZ483)&gt;1),1,0)</f>
        <v>0</v>
      </c>
      <c r="AQ481" s="80" cm="1">
        <f t="array" aca="1" ref="AQ481" ca="1">_xlfn.IFS(AQ484=1,0,INDIRECT("ｄａｔａ!$"&amp;AQ$112&amp;"$"&amp;$B481)=2,1,TRUE,0)</f>
        <v>0</v>
      </c>
      <c r="AR481" s="80" cm="1">
        <f t="array" aca="1" ref="AR481" ca="1">_xlfn.IFS(AR484=1,0,INDIRECT("ｄａｔａ!$"&amp;AR$112&amp;"$"&amp;$B481)=2,1,TRUE,0)</f>
        <v>0</v>
      </c>
      <c r="AS481" s="80" cm="1">
        <f t="array" aca="1" ref="AS481" ca="1">_xlfn.IFS(AS484=1,0,INDIRECT("ｄａｔａ!$"&amp;AS$112&amp;"$"&amp;$B481)=2,1,TRUE,0)</f>
        <v>0</v>
      </c>
      <c r="AT481" s="80" cm="1">
        <f t="array" aca="1" ref="AT481" ca="1">_xlfn.IFS(AT484=1,0,INDIRECT("ｄａｔａ!$"&amp;AT$112&amp;"$"&amp;$B481)=2,1,TRUE,0)</f>
        <v>0</v>
      </c>
      <c r="AU481" s="80" cm="1">
        <f t="array" aca="1" ref="AU481" ca="1">_xlfn.IFS(AU484=1,0,INDIRECT("ｄａｔａ!$"&amp;AU$112&amp;"$"&amp;$B481)=2,1,TRUE,0)</f>
        <v>0</v>
      </c>
      <c r="AV481" s="80" cm="1">
        <f t="array" aca="1" ref="AV481" ca="1">_xlfn.IFS(AV484=1,0,INDIRECT("ｄａｔａ!$"&amp;AV$112&amp;"$"&amp;$B481)=2,1,TRUE,0)</f>
        <v>0</v>
      </c>
      <c r="AW481" s="80" cm="1">
        <f t="array" aca="1" ref="AW481" ca="1">_xlfn.IFS(AW484=1,0,INDIRECT("ｄａｔａ!$"&amp;AW$112&amp;"$"&amp;$B481)=2,1,TRUE,0)</f>
        <v>0</v>
      </c>
      <c r="AX481" s="80" cm="1">
        <f t="array" aca="1" ref="AX481" ca="1">_xlfn.IFS(AX484=1,0,INDIRECT("ｄａｔａ!$"&amp;AX$112&amp;"$"&amp;$B481)=2,1,TRUE,0)</f>
        <v>0</v>
      </c>
      <c r="AY481" s="80" cm="1">
        <f t="array" aca="1" ref="AY481" ca="1">_xlfn.IFS(AY484=1,0,INDIRECT("ｄａｔａ!$"&amp;AY$112&amp;"$"&amp;$B481)=2,1,TRUE,0)</f>
        <v>0</v>
      </c>
      <c r="AZ481" s="80" cm="1">
        <f t="array" aca="1" ref="AZ481" ca="1">_xlfn.IFS(AZ484=1,0,INDIRECT("ｄａｔａ!$"&amp;AZ$112&amp;"$"&amp;$B481)=2,1,TRUE,0)</f>
        <v>0</v>
      </c>
      <c r="BA481" s="80">
        <f ca="1">IF(AND(SUM($BB481:$BP481)=0,15-SUM($BB483:$BP483)&gt;1),1,0)</f>
        <v>0</v>
      </c>
      <c r="BB481" s="80" cm="1">
        <f t="array" aca="1" ref="BB481" ca="1">_xlfn.IFS(BB484=1,0,INDIRECT("ｄａｔａ!$"&amp;BB$112&amp;"$"&amp;$B481)=2,1,TRUE,0)</f>
        <v>0</v>
      </c>
      <c r="BC481" s="80" cm="1">
        <f t="array" aca="1" ref="BC481" ca="1">_xlfn.IFS(BC484=1,0,INDIRECT("ｄａｔａ!$"&amp;BC$112&amp;"$"&amp;$B481)=2,1,TRUE,0)</f>
        <v>0</v>
      </c>
      <c r="BD481" s="80" cm="1">
        <f t="array" aca="1" ref="BD481" ca="1">_xlfn.IFS(BD484=1,0,INDIRECT("ｄａｔａ!$"&amp;BD$112&amp;"$"&amp;$B481)=2,1,TRUE,0)</f>
        <v>0</v>
      </c>
      <c r="BE481" s="80" cm="1">
        <f t="array" aca="1" ref="BE481" ca="1">_xlfn.IFS(BE484=1,0,INDIRECT("ｄａｔａ!$"&amp;BE$112&amp;"$"&amp;$B481)=2,1,TRUE,0)</f>
        <v>0</v>
      </c>
      <c r="BF481" s="80" cm="1">
        <f t="array" aca="1" ref="BF481" ca="1">_xlfn.IFS(BF484=1,0,INDIRECT("ｄａｔａ!$"&amp;BF$112&amp;"$"&amp;$B481)=2,1,TRUE,0)</f>
        <v>0</v>
      </c>
      <c r="BG481" s="80" cm="1">
        <f t="array" aca="1" ref="BG481" ca="1">_xlfn.IFS(BG484=1,0,INDIRECT("ｄａｔａ!$"&amp;BG$112&amp;"$"&amp;$B481)=2,1,TRUE,0)</f>
        <v>0</v>
      </c>
      <c r="BH481" s="80" cm="1">
        <f t="array" aca="1" ref="BH481" ca="1">_xlfn.IFS(BH484=1,0,INDIRECT("ｄａｔａ!$"&amp;BH$112&amp;"$"&amp;$B481)=2,1,TRUE,0)</f>
        <v>0</v>
      </c>
      <c r="BI481" s="80" cm="1">
        <f t="array" aca="1" ref="BI481" ca="1">_xlfn.IFS(BI484=1,0,INDIRECT("ｄａｔａ!$"&amp;BI$112&amp;"$"&amp;$B481)=2,1,TRUE,0)</f>
        <v>0</v>
      </c>
      <c r="BJ481" s="80" cm="1">
        <f t="array" aca="1" ref="BJ481" ca="1">_xlfn.IFS(BJ484=1,0,INDIRECT("ｄａｔａ!$"&amp;BJ$112&amp;"$"&amp;$B481)=2,1,TRUE,0)</f>
        <v>0</v>
      </c>
      <c r="BK481" s="80" cm="1">
        <f t="array" aca="1" ref="BK481" ca="1">_xlfn.IFS(BK484=1,0,INDIRECT("ｄａｔａ!$"&amp;BK$112&amp;"$"&amp;$B481)=2,1,TRUE,0)</f>
        <v>0</v>
      </c>
      <c r="BL481" s="80" cm="1">
        <f t="array" aca="1" ref="BL481" ca="1">_xlfn.IFS(BL484=1,0,INDIRECT("ｄａｔａ!$"&amp;BL$112&amp;"$"&amp;$B481)=2,1,TRUE,0)</f>
        <v>0</v>
      </c>
      <c r="BM481" s="80" cm="1">
        <f t="array" aca="1" ref="BM481" ca="1">_xlfn.IFS(BM484=1,0,INDIRECT("ｄａｔａ!$"&amp;BM$112&amp;"$"&amp;$B481)=2,1,TRUE,0)</f>
        <v>0</v>
      </c>
      <c r="BN481" s="80" cm="1">
        <f t="array" aca="1" ref="BN481" ca="1">_xlfn.IFS(BN484=1,0,INDIRECT("ｄａｔａ!$"&amp;BN$112&amp;"$"&amp;$B481)=2,1,TRUE,0)</f>
        <v>0</v>
      </c>
      <c r="BO481" s="80" cm="1">
        <f t="array" aca="1" ref="BO481" ca="1">_xlfn.IFS(BO484=1,0,INDIRECT("ｄａｔａ!$"&amp;BO$112&amp;"$"&amp;$B481)=2,1,TRUE,0)</f>
        <v>0</v>
      </c>
      <c r="BP481" s="80" cm="1">
        <f t="array" aca="1" ref="BP481" ca="1">_xlfn.IFS(BP484=1,0,INDIRECT("ｄａｔａ!$"&amp;BP$112&amp;"$"&amp;$B481)=2,1,TRUE,0)</f>
        <v>0</v>
      </c>
    </row>
    <row r="482" spans="1:68" x14ac:dyDescent="0.2">
      <c r="B482" s="80">
        <f>VLOOKUP($A481,$A$11:$B$110,2,FALSE)</f>
        <v>99</v>
      </c>
      <c r="C482" s="80" t="s">
        <v>2437</v>
      </c>
      <c r="D482" s="80" cm="1">
        <f t="array" aca="1" ref="D482" ca="1">_xlfn.IFS(D483=1,0,AND(ISNUMBER(INDIRECT("ｄａｔａ!$"&amp;D$112&amp;"$"&amp;$B482)),INDIRECT("ｄａｔａ!$"&amp;D$112&amp;"$"&amp;$B482)&lt;=12,INDIRECT("ｄａｔａ!$"&amp;D$112&amp;"$"&amp;$B482)&gt;=1),0,TRUE,1)</f>
        <v>1</v>
      </c>
      <c r="F482" s="80">
        <v>0</v>
      </c>
      <c r="G482" s="80">
        <v>0</v>
      </c>
      <c r="H482" s="80">
        <v>0</v>
      </c>
      <c r="I482" s="80" cm="1">
        <f t="array" aca="1" ref="I482" ca="1">_xlfn.IFS(I483=1,0,AND(ISNUMBER(INDIRECT("ｄａｔａ!$"&amp;I$112&amp;"$"&amp;$B482)),LEN(INDIRECT("ｄａｔａ!$"&amp;I$112&amp;"$"&amp;$B482))=4),0,TRUE,1)</f>
        <v>0</v>
      </c>
      <c r="J482" s="80" cm="1">
        <f t="array" aca="1" ref="J482" ca="1">_xlfn.IFS(J483=1,0,AND(ISNUMBER(INDIRECT("ｄａｔａ!$"&amp;J$112&amp;"$"&amp;$B482)),INDIRECT("ｄａｔａ!$"&amp;J$112&amp;"$"&amp;$B482)&lt;=12,INDIRECT("ｄａｔａ!$"&amp;J$112&amp;"$"&amp;$B482)&gt;=1),0,TRUE,1)</f>
        <v>0</v>
      </c>
      <c r="K482" s="80" cm="1">
        <f t="array" aca="1" ref="K482" ca="1">_xlfn.IFS(K483=1,0,ISNUMBER(INDIRECT("ｄａｔａ!$"&amp;K$112&amp;"$"&amp;$B482)),0,TRUE,1)</f>
        <v>0</v>
      </c>
      <c r="L482" s="80" cm="1">
        <f t="array" aca="1" ref="L482" ca="1">_xlfn.IFS(L483=1,0,AND(ISNUMBER(INDIRECT("ｄａｔａ!$"&amp;L$112&amp;"$"&amp;$B482)),INDIRECT("ｄａｔａ!$"&amp;L$112&amp;"$"&amp;$B482)&gt;0),0,TRUE,1)</f>
        <v>0</v>
      </c>
      <c r="M482" s="80" cm="1">
        <f t="array" aca="1" ref="M482" ca="1">_xlfn.IFS(M483=1,0,AND(INDIRECT("ｄａｔａ!$"&amp;M$112&amp;"$"&amp;$B482)&lt;=5,INDIRECT("ｄａｔａ!$"&amp;M$112&amp;"$"&amp;$B482)&gt;0),0,TRUE,1)</f>
        <v>0</v>
      </c>
      <c r="N482" s="80" cm="1">
        <f t="array" aca="1" ref="N482" ca="1">_xlfn.IFS(N483=1,0,AND(INDIRECT("ｄａｔａ!$"&amp;N$112&amp;"$"&amp;$B482)&lt;=2,INDIRECT("ｄａｔａ!$"&amp;N$112&amp;"$"&amp;$B482)&gt;0),0,TRUE,1)</f>
        <v>0</v>
      </c>
      <c r="O482" s="80" cm="1">
        <f t="array" aca="1" ref="O482" ca="1">_xlfn.IFS(O483=1,0,AND(INDIRECT("ｄａｔａ!$"&amp;O$112&amp;"$"&amp;$B482)&lt;=4,INDIRECT("ｄａｔａ!$"&amp;O$112&amp;"$"&amp;$B482)&gt;0),0,TRUE,1)</f>
        <v>0</v>
      </c>
      <c r="P482" s="80" cm="1">
        <f t="array" aca="1" ref="P482" ca="1">_xlfn.IFS(P483=1,0,AND(INDIRECT("ｄａｔａ!$"&amp;P$112&amp;"$"&amp;$B482)&lt;=3,INDIRECT("ｄａｔａ!$"&amp;P$112&amp;"$"&amp;$B482)&gt;0),0,TRUE,1)</f>
        <v>0</v>
      </c>
      <c r="Q482" s="80" cm="1">
        <f t="array" aca="1" ref="Q482" ca="1">_xlfn.IFS(Q483=1,0,AND(INDIRECT("ｄａｔａ!$"&amp;Q$112&amp;"$"&amp;$B482)&lt;=2,INDIRECT("ｄａｔａ!$"&amp;Q$112&amp;"$"&amp;$B482)&gt;0),0,TRUE,1)</f>
        <v>0</v>
      </c>
      <c r="R482" s="80" cm="1">
        <f t="array" aca="1" ref="R482" ca="1">_xlfn.IFS(R483=1,0,AND(INDIRECT("ｄａｔａ!$"&amp;R$112&amp;"$"&amp;$B482)&lt;=10,INDIRECT("ｄａｔａ!$"&amp;R$112&amp;"$"&amp;$B482)&gt;0),0,TRUE,1)</f>
        <v>0</v>
      </c>
      <c r="S482" s="80" cm="1">
        <f t="array" aca="1" ref="S482" ca="1">_xlfn.IFS(S483=1,0,AND(INDIRECT("ｄａｔａ!$"&amp;S$112&amp;"$"&amp;$B482)&lt;=5,INDIRECT("ｄａｔａ!$"&amp;S$112&amp;"$"&amp;$B482)&gt;0),0,TRUE,1)</f>
        <v>0</v>
      </c>
      <c r="T482" s="80" cm="1">
        <f t="array" aca="1" ref="T482" ca="1">_xlfn.IFS(T483=1,0,AND(INDIRECT("ｄａｔａ!$"&amp;T$112&amp;"$"&amp;$B482)&lt;=9,INDIRECT("ｄａｔａ!$"&amp;T$112&amp;"$"&amp;$B482)&gt;0),0,TRUE,1)</f>
        <v>0</v>
      </c>
      <c r="U482" s="80" cm="1">
        <f t="array" aca="1" ref="U482" ca="1">_xlfn.IFS(U483=1,0,ISNUMBER(INDIRECT("ｄａｔａ!$"&amp;U$112&amp;"$"&amp;$B482)),0,TRUE,1)</f>
        <v>0</v>
      </c>
      <c r="V482" s="80" cm="1">
        <f t="array" aca="1" ref="V482" ca="1">_xlfn.IFS(V483=1,0,AND(INDIRECT("ｄａｔａ!$"&amp;V$112&amp;"$"&amp;$B482)&lt;=4,INDIRECT("ｄａｔａ!$"&amp;V$112&amp;"$"&amp;$B482)&gt;0),0,TRUE,1)</f>
        <v>0</v>
      </c>
      <c r="W482" s="80" cm="1">
        <f t="array" aca="1" ref="W482" ca="1">_xlfn.IFS(W483=1,0,AND(INDIRECT("ｄａｔａ!$"&amp;W$112&amp;"$"&amp;$B482)&lt;=2,INDIRECT("ｄａｔａ!$"&amp;W$112&amp;"$"&amp;$B482)&gt;0),0,TRUE,1)</f>
        <v>0</v>
      </c>
      <c r="X482" s="80">
        <f ca="1">IF(SUM($Y481:$AO481)&gt;1,1,0)</f>
        <v>0</v>
      </c>
      <c r="Y482" s="80" cm="1">
        <f t="array" aca="1" ref="Y482" ca="1">_xlfn.IFS(Y484=1,0,Y483=1,0,AND(INDIRECT("ｄａｔａ!$"&amp;Y$112&amp;"$"&amp;$B482)&lt;=2,INDIRECT("ｄａｔａ!$"&amp;Y$112&amp;"$"&amp;$B482)&gt;0),0,TRUE,1)</f>
        <v>0</v>
      </c>
      <c r="Z482" s="80" cm="1">
        <f t="array" aca="1" ref="Z482" ca="1">_xlfn.IFS(Z484=1,0,Z483=1,0,AND(INDIRECT("ｄａｔａ!$"&amp;Z$112&amp;"$"&amp;$B482)&lt;=2,INDIRECT("ｄａｔａ!$"&amp;Z$112&amp;"$"&amp;$B482)&gt;0),0,TRUE,1)</f>
        <v>0</v>
      </c>
      <c r="AA482" s="80" cm="1">
        <f t="array" aca="1" ref="AA482" ca="1">_xlfn.IFS(AA484=1,0,AA483=1,0,AND(INDIRECT("ｄａｔａ!$"&amp;AA$112&amp;"$"&amp;$B482)&lt;=2,INDIRECT("ｄａｔａ!$"&amp;AA$112&amp;"$"&amp;$B482)&gt;0),0,TRUE,1)</f>
        <v>0</v>
      </c>
      <c r="AB482" s="80" cm="1">
        <f t="array" aca="1" ref="AB482" ca="1">_xlfn.IFS(AB484=1,0,AB483=1,0,AND(INDIRECT("ｄａｔａ!$"&amp;AB$112&amp;"$"&amp;$B482)&lt;=2,INDIRECT("ｄａｔａ!$"&amp;AB$112&amp;"$"&amp;$B482)&gt;0),0,TRUE,1)</f>
        <v>0</v>
      </c>
      <c r="AC482" s="80" cm="1">
        <f t="array" aca="1" ref="AC482" ca="1">_xlfn.IFS(AC484=1,0,AC483=1,0,AND(INDIRECT("ｄａｔａ!$"&amp;AC$112&amp;"$"&amp;$B482)&lt;=2,INDIRECT("ｄａｔａ!$"&amp;AC$112&amp;"$"&amp;$B482)&gt;0),0,TRUE,1)</f>
        <v>0</v>
      </c>
      <c r="AD482" s="80" cm="1">
        <f t="array" aca="1" ref="AD482" ca="1">_xlfn.IFS(AD484=1,0,AD483=1,0,AND(INDIRECT("ｄａｔａ!$"&amp;AD$112&amp;"$"&amp;$B482)&lt;=2,INDIRECT("ｄａｔａ!$"&amp;AD$112&amp;"$"&amp;$B482)&gt;0),0,TRUE,1)</f>
        <v>0</v>
      </c>
      <c r="AE482" s="80" cm="1">
        <f t="array" aca="1" ref="AE482" ca="1">_xlfn.IFS(AE484=1,0,AE483=1,0,AND(INDIRECT("ｄａｔａ!$"&amp;AE$112&amp;"$"&amp;$B482)&lt;=2,INDIRECT("ｄａｔａ!$"&amp;AE$112&amp;"$"&amp;$B482)&gt;0),0,TRUE,1)</f>
        <v>0</v>
      </c>
      <c r="AF482" s="80" cm="1">
        <f t="array" aca="1" ref="AF482" ca="1">_xlfn.IFS(AF484=1,0,AF483=1,0,AND(INDIRECT("ｄａｔａ!$"&amp;AF$112&amp;"$"&amp;$B482)&lt;=2,INDIRECT("ｄａｔａ!$"&amp;AF$112&amp;"$"&amp;$B482)&gt;0),0,TRUE,1)</f>
        <v>0</v>
      </c>
      <c r="AG482" s="80" cm="1">
        <f t="array" aca="1" ref="AG482" ca="1">_xlfn.IFS(AG484=1,0,AG483=1,0,AND(INDIRECT("ｄａｔａ!$"&amp;AG$112&amp;"$"&amp;$B482)&lt;=2,INDIRECT("ｄａｔａ!$"&amp;AG$112&amp;"$"&amp;$B482)&gt;0),0,TRUE,1)</f>
        <v>0</v>
      </c>
      <c r="AH482" s="80" cm="1">
        <f t="array" aca="1" ref="AH482" ca="1">_xlfn.IFS(AH484=1,0,AH483=1,0,AND(INDIRECT("ｄａｔａ!$"&amp;AH$112&amp;"$"&amp;$B482)&lt;=2,INDIRECT("ｄａｔａ!$"&amp;AH$112&amp;"$"&amp;$B482)&gt;0),0,TRUE,1)</f>
        <v>0</v>
      </c>
      <c r="AI482" s="80" cm="1">
        <f t="array" aca="1" ref="AI482" ca="1">_xlfn.IFS(AI484=1,0,AI483=1,0,AND(INDIRECT("ｄａｔａ!$"&amp;AI$112&amp;"$"&amp;$B482)&lt;=2,INDIRECT("ｄａｔａ!$"&amp;AI$112&amp;"$"&amp;$B482)&gt;0),0,TRUE,1)</f>
        <v>0</v>
      </c>
      <c r="AJ482" s="80" cm="1">
        <f t="array" aca="1" ref="AJ482" ca="1">_xlfn.IFS(AJ484=1,0,AJ483=1,0,AND(INDIRECT("ｄａｔａ!$"&amp;AJ$112&amp;"$"&amp;$B482)&lt;=2,INDIRECT("ｄａｔａ!$"&amp;AJ$112&amp;"$"&amp;$B482)&gt;0),0,TRUE,1)</f>
        <v>0</v>
      </c>
      <c r="AK482" s="80" cm="1">
        <f t="array" aca="1" ref="AK482" ca="1">_xlfn.IFS(AK484=1,0,AK483=1,0,AND(INDIRECT("ｄａｔａ!$"&amp;AK$112&amp;"$"&amp;$B482)&lt;=2,INDIRECT("ｄａｔａ!$"&amp;AK$112&amp;"$"&amp;$B482)&gt;0),0,TRUE,1)</f>
        <v>0</v>
      </c>
      <c r="AL482" s="80" cm="1">
        <f t="array" aca="1" ref="AL482" ca="1">_xlfn.IFS(AL484=1,0,AL483=1,0,AND(INDIRECT("ｄａｔａ!$"&amp;AL$112&amp;"$"&amp;$B482)&lt;=2,INDIRECT("ｄａｔａ!$"&amp;AL$112&amp;"$"&amp;$B482)&gt;0),0,TRUE,1)</f>
        <v>0</v>
      </c>
      <c r="AM482" s="80" cm="1">
        <f t="array" aca="1" ref="AM482" ca="1">_xlfn.IFS(AM484=1,0,AM483=1,0,AND(INDIRECT("ｄａｔａ!$"&amp;AM$112&amp;"$"&amp;$B482)&lt;=2,INDIRECT("ｄａｔａ!$"&amp;AM$112&amp;"$"&amp;$B482)&gt;0),0,TRUE,1)</f>
        <v>0</v>
      </c>
      <c r="AN482" s="80" cm="1">
        <f t="array" aca="1" ref="AN482" ca="1">_xlfn.IFS(AN484=1,0,AN483=1,0,AND(INDIRECT("ｄａｔａ!$"&amp;AN$112&amp;"$"&amp;$B482)&lt;=2,INDIRECT("ｄａｔａ!$"&amp;AN$112&amp;"$"&amp;$B482)&gt;0),0,TRUE,1)</f>
        <v>0</v>
      </c>
      <c r="AO482" s="80" cm="1">
        <f t="array" aca="1" ref="AO482" ca="1">_xlfn.IFS(AO484=1,0,AO483=1,0,AND(INDIRECT("ｄａｔａ!$"&amp;AO$112&amp;"$"&amp;$B482)&lt;=2,INDIRECT("ｄａｔａ!$"&amp;AO$112&amp;"$"&amp;$B482)&gt;0),0,TRUE,1)</f>
        <v>0</v>
      </c>
      <c r="AP482" s="80">
        <f ca="1">IF(SUM($AQ481:$AZ481)&gt;1,1,0)</f>
        <v>0</v>
      </c>
      <c r="AQ482" s="80" cm="1">
        <f t="array" aca="1" ref="AQ482" ca="1">_xlfn.IFS(AQ484=1,0,AQ483=1,0,AND(INDIRECT("ｄａｔａ!$"&amp;AQ$112&amp;"$"&amp;$B482)&lt;=2,INDIRECT("ｄａｔａ!$"&amp;AQ$112&amp;"$"&amp;$B482)&gt;0),0,TRUE,1)</f>
        <v>0</v>
      </c>
      <c r="AR482" s="80" cm="1">
        <f t="array" aca="1" ref="AR482" ca="1">_xlfn.IFS(AR484=1,0,AR483=1,0,AND(INDIRECT("ｄａｔａ!$"&amp;AR$112&amp;"$"&amp;$B482)&lt;=2,INDIRECT("ｄａｔａ!$"&amp;AR$112&amp;"$"&amp;$B482)&gt;0),0,TRUE,1)</f>
        <v>0</v>
      </c>
      <c r="AS482" s="80" cm="1">
        <f t="array" aca="1" ref="AS482" ca="1">_xlfn.IFS(AS484=1,0,AS483=1,0,AND(INDIRECT("ｄａｔａ!$"&amp;AS$112&amp;"$"&amp;$B482)&lt;=2,INDIRECT("ｄａｔａ!$"&amp;AS$112&amp;"$"&amp;$B482)&gt;0),0,TRUE,1)</f>
        <v>0</v>
      </c>
      <c r="AT482" s="80" cm="1">
        <f t="array" aca="1" ref="AT482" ca="1">_xlfn.IFS(AT484=1,0,AT483=1,0,AND(INDIRECT("ｄａｔａ!$"&amp;AT$112&amp;"$"&amp;$B482)&lt;=2,INDIRECT("ｄａｔａ!$"&amp;AT$112&amp;"$"&amp;$B482)&gt;0),0,TRUE,1)</f>
        <v>0</v>
      </c>
      <c r="AU482" s="80" cm="1">
        <f t="array" aca="1" ref="AU482" ca="1">_xlfn.IFS(AU484=1,0,AU483=1,0,AND(INDIRECT("ｄａｔａ!$"&amp;AU$112&amp;"$"&amp;$B482)&lt;=2,INDIRECT("ｄａｔａ!$"&amp;AU$112&amp;"$"&amp;$B482)&gt;0),0,TRUE,1)</f>
        <v>0</v>
      </c>
      <c r="AV482" s="80" cm="1">
        <f t="array" aca="1" ref="AV482" ca="1">_xlfn.IFS(AV484=1,0,AV483=1,0,AND(INDIRECT("ｄａｔａ!$"&amp;AV$112&amp;"$"&amp;$B482)&lt;=2,INDIRECT("ｄａｔａ!$"&amp;AV$112&amp;"$"&amp;$B482)&gt;0),0,TRUE,1)</f>
        <v>0</v>
      </c>
      <c r="AW482" s="80" cm="1">
        <f t="array" aca="1" ref="AW482" ca="1">_xlfn.IFS(AW484=1,0,AW483=1,0,AND(INDIRECT("ｄａｔａ!$"&amp;AW$112&amp;"$"&amp;$B482)&lt;=2,INDIRECT("ｄａｔａ!$"&amp;AW$112&amp;"$"&amp;$B482)&gt;0),0,TRUE,1)</f>
        <v>0</v>
      </c>
      <c r="AX482" s="80" cm="1">
        <f t="array" aca="1" ref="AX482" ca="1">_xlfn.IFS(AX484=1,0,AX483=1,0,AND(INDIRECT("ｄａｔａ!$"&amp;AX$112&amp;"$"&amp;$B482)&lt;=2,INDIRECT("ｄａｔａ!$"&amp;AX$112&amp;"$"&amp;$B482)&gt;0),0,TRUE,1)</f>
        <v>0</v>
      </c>
      <c r="AY482" s="80" cm="1">
        <f t="array" aca="1" ref="AY482" ca="1">_xlfn.IFS(AY484=1,0,AY483=1,0,AND(INDIRECT("ｄａｔａ!$"&amp;AY$112&amp;"$"&amp;$B482)&lt;=2,INDIRECT("ｄａｔａ!$"&amp;AY$112&amp;"$"&amp;$B482)&gt;0),0,TRUE,1)</f>
        <v>0</v>
      </c>
      <c r="AZ482" s="80" cm="1">
        <f t="array" aca="1" ref="AZ482" ca="1">_xlfn.IFS(AZ484=1,0,AZ483=1,0,AND(INDIRECT("ｄａｔａ!$"&amp;AZ$112&amp;"$"&amp;$B482)&lt;=2,INDIRECT("ｄａｔａ!$"&amp;AZ$112&amp;"$"&amp;$B482)&gt;0),0,TRUE,1)</f>
        <v>0</v>
      </c>
      <c r="BA482" s="80">
        <f ca="1">IF(SUM($BB481:$BP481)&gt;1,1,0)</f>
        <v>0</v>
      </c>
      <c r="BB482" s="80" cm="1">
        <f t="array" aca="1" ref="BB482" ca="1">_xlfn.IFS(BB484=1,0,BB483=1,0,AND(INDIRECT("ｄａｔａ!$"&amp;BB$112&amp;"$"&amp;$B482)&lt;=2,INDIRECT("ｄａｔａ!$"&amp;BB$112&amp;"$"&amp;$B482)&gt;0),0,TRUE,1)</f>
        <v>0</v>
      </c>
      <c r="BC482" s="80" cm="1">
        <f t="array" aca="1" ref="BC482" ca="1">_xlfn.IFS(BC484=1,0,BC483=1,0,AND(INDIRECT("ｄａｔａ!$"&amp;BC$112&amp;"$"&amp;$B482)&lt;=2,INDIRECT("ｄａｔａ!$"&amp;BC$112&amp;"$"&amp;$B482)&gt;0),0,TRUE,1)</f>
        <v>0</v>
      </c>
      <c r="BD482" s="80" cm="1">
        <f t="array" aca="1" ref="BD482" ca="1">_xlfn.IFS(BD484=1,0,BD483=1,0,AND(INDIRECT("ｄａｔａ!$"&amp;BD$112&amp;"$"&amp;$B482)&lt;=2,INDIRECT("ｄａｔａ!$"&amp;BD$112&amp;"$"&amp;$B482)&gt;0),0,TRUE,1)</f>
        <v>0</v>
      </c>
      <c r="BE482" s="80" cm="1">
        <f t="array" aca="1" ref="BE482" ca="1">_xlfn.IFS(BE484=1,0,BE483=1,0,AND(INDIRECT("ｄａｔａ!$"&amp;BE$112&amp;"$"&amp;$B482)&lt;=2,INDIRECT("ｄａｔａ!$"&amp;BE$112&amp;"$"&amp;$B482)&gt;0),0,TRUE,1)</f>
        <v>0</v>
      </c>
      <c r="BF482" s="80" cm="1">
        <f t="array" aca="1" ref="BF482" ca="1">_xlfn.IFS(BF484=1,0,BF483=1,0,AND(INDIRECT("ｄａｔａ!$"&amp;BF$112&amp;"$"&amp;$B482)&lt;=2,INDIRECT("ｄａｔａ!$"&amp;BF$112&amp;"$"&amp;$B482)&gt;0),0,TRUE,1)</f>
        <v>0</v>
      </c>
      <c r="BG482" s="80" cm="1">
        <f t="array" aca="1" ref="BG482" ca="1">_xlfn.IFS(BG484=1,0,BG483=1,0,AND(INDIRECT("ｄａｔａ!$"&amp;BG$112&amp;"$"&amp;$B482)&lt;=2,INDIRECT("ｄａｔａ!$"&amp;BG$112&amp;"$"&amp;$B482)&gt;0),0,TRUE,1)</f>
        <v>0</v>
      </c>
      <c r="BH482" s="80" cm="1">
        <f t="array" aca="1" ref="BH482" ca="1">_xlfn.IFS(BH484=1,0,BH483=1,0,AND(INDIRECT("ｄａｔａ!$"&amp;BH$112&amp;"$"&amp;$B482)&lt;=2,INDIRECT("ｄａｔａ!$"&amp;BH$112&amp;"$"&amp;$B482)&gt;0),0,TRUE,1)</f>
        <v>0</v>
      </c>
      <c r="BI482" s="80" cm="1">
        <f t="array" aca="1" ref="BI482" ca="1">_xlfn.IFS(BI484=1,0,BI483=1,0,AND(INDIRECT("ｄａｔａ!$"&amp;BI$112&amp;"$"&amp;$B482)&lt;=2,INDIRECT("ｄａｔａ!$"&amp;BI$112&amp;"$"&amp;$B482)&gt;0),0,TRUE,1)</f>
        <v>0</v>
      </c>
      <c r="BJ482" s="80" cm="1">
        <f t="array" aca="1" ref="BJ482" ca="1">_xlfn.IFS(BJ484=1,0,BJ483=1,0,AND(INDIRECT("ｄａｔａ!$"&amp;BJ$112&amp;"$"&amp;$B482)&lt;=2,INDIRECT("ｄａｔａ!$"&amp;BJ$112&amp;"$"&amp;$B482)&gt;0),0,TRUE,1)</f>
        <v>0</v>
      </c>
      <c r="BK482" s="80" cm="1">
        <f t="array" aca="1" ref="BK482" ca="1">_xlfn.IFS(BK484=1,0,BK483=1,0,AND(INDIRECT("ｄａｔａ!$"&amp;BK$112&amp;"$"&amp;$B482)&lt;=2,INDIRECT("ｄａｔａ!$"&amp;BK$112&amp;"$"&amp;$B482)&gt;0),0,TRUE,1)</f>
        <v>0</v>
      </c>
      <c r="BL482" s="80" cm="1">
        <f t="array" aca="1" ref="BL482" ca="1">_xlfn.IFS(BL484=1,0,BL483=1,0,AND(INDIRECT("ｄａｔａ!$"&amp;BL$112&amp;"$"&amp;$B482)&lt;=2,INDIRECT("ｄａｔａ!$"&amp;BL$112&amp;"$"&amp;$B482)&gt;0),0,TRUE,1)</f>
        <v>0</v>
      </c>
      <c r="BM482" s="80" cm="1">
        <f t="array" aca="1" ref="BM482" ca="1">_xlfn.IFS(BM484=1,0,BM483=1,0,AND(INDIRECT("ｄａｔａ!$"&amp;BM$112&amp;"$"&amp;$B482)&lt;=2,INDIRECT("ｄａｔａ!$"&amp;BM$112&amp;"$"&amp;$B482)&gt;0),0,TRUE,1)</f>
        <v>0</v>
      </c>
      <c r="BN482" s="80" cm="1">
        <f t="array" aca="1" ref="BN482" ca="1">_xlfn.IFS(BN484=1,0,BN483=1,0,AND(INDIRECT("ｄａｔａ!$"&amp;BN$112&amp;"$"&amp;$B482)&lt;=2,INDIRECT("ｄａｔａ!$"&amp;BN$112&amp;"$"&amp;$B482)&gt;0),0,TRUE,1)</f>
        <v>0</v>
      </c>
      <c r="BO482" s="80" cm="1">
        <f t="array" aca="1" ref="BO482" ca="1">_xlfn.IFS(BO484=1,0,BO483=1,0,AND(INDIRECT("ｄａｔａ!$"&amp;BO$112&amp;"$"&amp;$B482)&lt;=2,INDIRECT("ｄａｔａ!$"&amp;BO$112&amp;"$"&amp;$B482)&gt;0),0,TRUE,1)</f>
        <v>0</v>
      </c>
      <c r="BP482" s="80" cm="1">
        <f t="array" aca="1" ref="BP482" ca="1">_xlfn.IFS(BP484=1,0,BP483=1,0,AND(INDIRECT("ｄａｔａ!$"&amp;BP$112&amp;"$"&amp;$B482)&lt;=2,INDIRECT("ｄａｔａ!$"&amp;BP$112&amp;"$"&amp;$B482)&gt;0),0,TRUE,1)</f>
        <v>0</v>
      </c>
    </row>
    <row r="483" spans="1:68" x14ac:dyDescent="0.2">
      <c r="B483" s="80">
        <f>VLOOKUP($A481,$A$11:$B$110,2,FALSE)</f>
        <v>99</v>
      </c>
      <c r="C483" s="80" t="s">
        <v>2425</v>
      </c>
      <c r="D483" s="80" cm="1">
        <f t="array" aca="1" ref="D483" ca="1">_xlfn.IFS(D484=1,0,TRIM(INDIRECT("ｄａｔａ!$"&amp;D$112&amp;"$"&amp;$B483))="",1,TRIM(INDIRECT("ｄａｔａ!$"&amp;D$112&amp;"$"&amp;$B483))&lt;&gt;"",0)</f>
        <v>0</v>
      </c>
      <c r="F483" s="80" cm="1">
        <f t="array" aca="1" ref="F483" ca="1">_xlfn.IFS(F484=1,0,TRIM(INDIRECT("ｄａｔａ!$"&amp;F$112&amp;"$"&amp;$B483))="",1,TRIM(INDIRECT("ｄａｔａ!$"&amp;F$112&amp;"$"&amp;$B483))&lt;&gt;"",0)</f>
        <v>1</v>
      </c>
      <c r="G483" s="80" cm="1">
        <f t="array" aca="1" ref="G483" ca="1">_xlfn.IFS(G484=1,0,TRIM(INDIRECT("ｄａｔａ!$"&amp;G$112&amp;"$"&amp;$B483))="",1,TRIM(INDIRECT("ｄａｔａ!$"&amp;G$112&amp;"$"&amp;$B483))&lt;&gt;"",0)</f>
        <v>1</v>
      </c>
      <c r="H483" s="80" cm="1">
        <f t="array" aca="1" ref="H483" ca="1">_xlfn.IFS(H484=1,0,TRIM(INDIRECT("ｄａｔａ!$"&amp;H$112&amp;"$"&amp;$B483))="",1,TRIM(INDIRECT("ｄａｔａ!$"&amp;H$112&amp;"$"&amp;$B483))&lt;&gt;"",0)</f>
        <v>1</v>
      </c>
      <c r="I483" s="80" cm="1">
        <f t="array" aca="1" ref="I483" ca="1">_xlfn.IFS(I484=1,0,TRIM(INDIRECT("ｄａｔａ!$"&amp;I$112&amp;"$"&amp;$B483))="",1,TRIM(INDIRECT("ｄａｔａ!$"&amp;I$112&amp;"$"&amp;$B483))&lt;&gt;"",0)</f>
        <v>1</v>
      </c>
      <c r="J483" s="80" cm="1">
        <f t="array" aca="1" ref="J483" ca="1">_xlfn.IFS(J484=1,0,TRIM(INDIRECT("ｄａｔａ!$"&amp;J$112&amp;"$"&amp;$B483))="",1,TRIM(INDIRECT("ｄａｔａ!$"&amp;J$112&amp;"$"&amp;$B483))&lt;&gt;"",0)</f>
        <v>1</v>
      </c>
      <c r="K483" s="80" cm="1">
        <f t="array" aca="1" ref="K483" ca="1">_xlfn.IFS(K484=1,0,TRIM(INDIRECT("ｄａｔａ!$"&amp;K$112&amp;"$"&amp;$B483))="",1,TRIM(INDIRECT("ｄａｔａ!$"&amp;K$112&amp;"$"&amp;$B483))&lt;&gt;"",0)</f>
        <v>1</v>
      </c>
      <c r="L483" s="80" cm="1">
        <f t="array" aca="1" ref="L483" ca="1">_xlfn.IFS(L484=1,0,TRIM(INDIRECT("ｄａｔａ!$"&amp;L$112&amp;"$"&amp;$B483))="",1,TRIM(INDIRECT("ｄａｔａ!$"&amp;L$112&amp;"$"&amp;$B483))&lt;&gt;"",0)</f>
        <v>1</v>
      </c>
      <c r="M483" s="80" cm="1">
        <f t="array" aca="1" ref="M483" ca="1">_xlfn.IFS(M484=1,0,TRIM(INDIRECT("ｄａｔａ!$"&amp;M$112&amp;"$"&amp;$B483))="",1,TRIM(INDIRECT("ｄａｔａ!$"&amp;M$112&amp;"$"&amp;$B483))&lt;&gt;"",0)</f>
        <v>1</v>
      </c>
      <c r="N483" s="80" cm="1">
        <f t="array" aca="1" ref="N483" ca="1">_xlfn.IFS(N484=1,0,TRIM(INDIRECT("ｄａｔａ!$"&amp;N$112&amp;"$"&amp;$B483))="",1,TRIM(INDIRECT("ｄａｔａ!$"&amp;N$112&amp;"$"&amp;$B483))&lt;&gt;"",0)</f>
        <v>1</v>
      </c>
      <c r="O483" s="80" cm="1">
        <f t="array" aca="1" ref="O483" ca="1">_xlfn.IFS(O484=1,0,TRIM(INDIRECT("ｄａｔａ!$"&amp;O$112&amp;"$"&amp;$B483))="",1,TRIM(INDIRECT("ｄａｔａ!$"&amp;O$112&amp;"$"&amp;$B483))&lt;&gt;"",0)</f>
        <v>1</v>
      </c>
      <c r="P483" s="80" cm="1">
        <f t="array" aca="1" ref="P483" ca="1">_xlfn.IFS(P484=1,0,TRIM(INDIRECT("ｄａｔａ!$"&amp;P$112&amp;"$"&amp;$B483))="",1,TRIM(INDIRECT("ｄａｔａ!$"&amp;P$112&amp;"$"&amp;$B483))&lt;&gt;"",0)</f>
        <v>1</v>
      </c>
      <c r="Q483" s="80" cm="1">
        <f t="array" aca="1" ref="Q483" ca="1">_xlfn.IFS(Q484=1,0,TRIM(INDIRECT("ｄａｔａ!$"&amp;Q$112&amp;"$"&amp;$B483))="",1,TRIM(INDIRECT("ｄａｔａ!$"&amp;Q$112&amp;"$"&amp;$B483))&lt;&gt;"",0)</f>
        <v>1</v>
      </c>
      <c r="R483" s="80" cm="1">
        <f t="array" aca="1" ref="R483" ca="1">_xlfn.IFS(R484=1,0,TRIM(INDIRECT("ｄａｔａ!$"&amp;R$112&amp;"$"&amp;$B483))="",1,TRIM(INDIRECT("ｄａｔａ!$"&amp;R$112&amp;"$"&amp;$B483))&lt;&gt;"",0)</f>
        <v>1</v>
      </c>
      <c r="S483" s="80" cm="1">
        <f t="array" aca="1" ref="S483" ca="1">_xlfn.IFS(S484=1,0,TRIM(INDIRECT("ｄａｔａ!$"&amp;S$112&amp;"$"&amp;$B483))="",1,TRIM(INDIRECT("ｄａｔａ!$"&amp;S$112&amp;"$"&amp;$B483))&lt;&gt;"",0)</f>
        <v>1</v>
      </c>
      <c r="T483" s="80" cm="1">
        <f t="array" aca="1" ref="T483" ca="1">_xlfn.IFS(T484=1,0,TRIM(INDIRECT("ｄａｔａ!$"&amp;T$112&amp;"$"&amp;$B483))="",1,TRIM(INDIRECT("ｄａｔａ!$"&amp;T$112&amp;"$"&amp;$B483))&lt;&gt;"",0)</f>
        <v>1</v>
      </c>
      <c r="U483" s="80" cm="1">
        <f t="array" aca="1" ref="U483" ca="1">_xlfn.IFS(U484=1,0,TRIM(INDIRECT("ｄａｔａ!$"&amp;U$112&amp;"$"&amp;$B483))="",1,TRIM(INDIRECT("ｄａｔａ!$"&amp;U$112&amp;"$"&amp;$B483))&lt;&gt;"",0)</f>
        <v>1</v>
      </c>
      <c r="V483" s="80" cm="1">
        <f t="array" aca="1" ref="V483" ca="1">_xlfn.IFS(V484=1,0,TRIM(INDIRECT("ｄａｔａ!$"&amp;V$112&amp;"$"&amp;$B483))="",1,TRIM(INDIRECT("ｄａｔａ!$"&amp;V$112&amp;"$"&amp;$B483))&lt;&gt;"",0)</f>
        <v>1</v>
      </c>
      <c r="W483" s="80" cm="1">
        <f t="array" aca="1" ref="W483" ca="1">_xlfn.IFS(W484=1,0,TRIM(INDIRECT("ｄａｔａ!$"&amp;W$112&amp;"$"&amp;$B483))="",1,TRIM(INDIRECT("ｄａｔａ!$"&amp;W$112&amp;"$"&amp;$B483))&lt;&gt;"",0)</f>
        <v>1</v>
      </c>
      <c r="X483" s="80">
        <f ca="1">IF(SUM($Y483:$AO483)=17,1,0)</f>
        <v>1</v>
      </c>
      <c r="Y483" s="80" cm="1">
        <f t="array" aca="1" ref="Y483" ca="1">_xlfn.IFS(Y484=1,0,TRIM(INDIRECT("ｄａｔａ!$"&amp;Y$112&amp;"$"&amp;$B483))="",1,TRIM(INDIRECT("ｄａｔａ!$"&amp;Y$112&amp;"$"&amp;$B483))&lt;&gt;"",0)</f>
        <v>1</v>
      </c>
      <c r="Z483" s="80" cm="1">
        <f t="array" aca="1" ref="Z483" ca="1">_xlfn.IFS(Z484=1,0,TRIM(INDIRECT("ｄａｔａ!$"&amp;Z$112&amp;"$"&amp;$B483))="",1,TRIM(INDIRECT("ｄａｔａ!$"&amp;Z$112&amp;"$"&amp;$B483))&lt;&gt;"",0)</f>
        <v>1</v>
      </c>
      <c r="AA483" s="80" cm="1">
        <f t="array" aca="1" ref="AA483" ca="1">_xlfn.IFS(AA484=1,0,TRIM(INDIRECT("ｄａｔａ!$"&amp;AA$112&amp;"$"&amp;$B483))="",1,TRIM(INDIRECT("ｄａｔａ!$"&amp;AA$112&amp;"$"&amp;$B483))&lt;&gt;"",0)</f>
        <v>1</v>
      </c>
      <c r="AB483" s="80" cm="1">
        <f t="array" aca="1" ref="AB483" ca="1">_xlfn.IFS(AB484=1,0,TRIM(INDIRECT("ｄａｔａ!$"&amp;AB$112&amp;"$"&amp;$B483))="",1,TRIM(INDIRECT("ｄａｔａ!$"&amp;AB$112&amp;"$"&amp;$B483))&lt;&gt;"",0)</f>
        <v>1</v>
      </c>
      <c r="AC483" s="80" cm="1">
        <f t="array" aca="1" ref="AC483" ca="1">_xlfn.IFS(AC484=1,0,TRIM(INDIRECT("ｄａｔａ!$"&amp;AC$112&amp;"$"&amp;$B483))="",1,TRIM(INDIRECT("ｄａｔａ!$"&amp;AC$112&amp;"$"&amp;$B483))&lt;&gt;"",0)</f>
        <v>1</v>
      </c>
      <c r="AD483" s="80" cm="1">
        <f t="array" aca="1" ref="AD483" ca="1">_xlfn.IFS(AD484=1,0,TRIM(INDIRECT("ｄａｔａ!$"&amp;AD$112&amp;"$"&amp;$B483))="",1,TRIM(INDIRECT("ｄａｔａ!$"&amp;AD$112&amp;"$"&amp;$B483))&lt;&gt;"",0)</f>
        <v>1</v>
      </c>
      <c r="AE483" s="80" cm="1">
        <f t="array" aca="1" ref="AE483" ca="1">_xlfn.IFS(AE484=1,0,TRIM(INDIRECT("ｄａｔａ!$"&amp;AE$112&amp;"$"&amp;$B483))="",1,TRIM(INDIRECT("ｄａｔａ!$"&amp;AE$112&amp;"$"&amp;$B483))&lt;&gt;"",0)</f>
        <v>1</v>
      </c>
      <c r="AF483" s="80" cm="1">
        <f t="array" aca="1" ref="AF483" ca="1">_xlfn.IFS(AF484=1,0,TRIM(INDIRECT("ｄａｔａ!$"&amp;AF$112&amp;"$"&amp;$B483))="",1,TRIM(INDIRECT("ｄａｔａ!$"&amp;AF$112&amp;"$"&amp;$B483))&lt;&gt;"",0)</f>
        <v>1</v>
      </c>
      <c r="AG483" s="80" cm="1">
        <f t="array" aca="1" ref="AG483" ca="1">_xlfn.IFS(AG484=1,0,TRIM(INDIRECT("ｄａｔａ!$"&amp;AG$112&amp;"$"&amp;$B483))="",1,TRIM(INDIRECT("ｄａｔａ!$"&amp;AG$112&amp;"$"&amp;$B483))&lt;&gt;"",0)</f>
        <v>1</v>
      </c>
      <c r="AH483" s="80" cm="1">
        <f t="array" aca="1" ref="AH483" ca="1">_xlfn.IFS(AH484=1,0,TRIM(INDIRECT("ｄａｔａ!$"&amp;AH$112&amp;"$"&amp;$B483))="",1,TRIM(INDIRECT("ｄａｔａ!$"&amp;AH$112&amp;"$"&amp;$B483))&lt;&gt;"",0)</f>
        <v>1</v>
      </c>
      <c r="AI483" s="80" cm="1">
        <f t="array" aca="1" ref="AI483" ca="1">_xlfn.IFS(AI484=1,0,TRIM(INDIRECT("ｄａｔａ!$"&amp;AI$112&amp;"$"&amp;$B483))="",1,TRIM(INDIRECT("ｄａｔａ!$"&amp;AI$112&amp;"$"&amp;$B483))&lt;&gt;"",0)</f>
        <v>1</v>
      </c>
      <c r="AJ483" s="80" cm="1">
        <f t="array" aca="1" ref="AJ483" ca="1">_xlfn.IFS(AJ484=1,0,TRIM(INDIRECT("ｄａｔａ!$"&amp;AJ$112&amp;"$"&amp;$B483))="",1,TRIM(INDIRECT("ｄａｔａ!$"&amp;AJ$112&amp;"$"&amp;$B483))&lt;&gt;"",0)</f>
        <v>1</v>
      </c>
      <c r="AK483" s="80" cm="1">
        <f t="array" aca="1" ref="AK483" ca="1">_xlfn.IFS(AK484=1,0,TRIM(INDIRECT("ｄａｔａ!$"&amp;AK$112&amp;"$"&amp;$B483))="",1,TRIM(INDIRECT("ｄａｔａ!$"&amp;AK$112&amp;"$"&amp;$B483))&lt;&gt;"",0)</f>
        <v>1</v>
      </c>
      <c r="AL483" s="80" cm="1">
        <f t="array" aca="1" ref="AL483" ca="1">_xlfn.IFS(AL484=1,0,TRIM(INDIRECT("ｄａｔａ!$"&amp;AL$112&amp;"$"&amp;$B483))="",1,TRIM(INDIRECT("ｄａｔａ!$"&amp;AL$112&amp;"$"&amp;$B483))&lt;&gt;"",0)</f>
        <v>1</v>
      </c>
      <c r="AM483" s="80" cm="1">
        <f t="array" aca="1" ref="AM483" ca="1">_xlfn.IFS(AM484=1,0,TRIM(INDIRECT("ｄａｔａ!$"&amp;AM$112&amp;"$"&amp;$B483))="",1,TRIM(INDIRECT("ｄａｔａ!$"&amp;AM$112&amp;"$"&amp;$B483))&lt;&gt;"",0)</f>
        <v>1</v>
      </c>
      <c r="AN483" s="80" cm="1">
        <f t="array" aca="1" ref="AN483" ca="1">_xlfn.IFS(AN484=1,0,TRIM(INDIRECT("ｄａｔａ!$"&amp;AN$112&amp;"$"&amp;$B483))="",1,TRIM(INDIRECT("ｄａｔａ!$"&amp;AN$112&amp;"$"&amp;$B483))&lt;&gt;"",0)</f>
        <v>1</v>
      </c>
      <c r="AO483" s="80" cm="1">
        <f t="array" aca="1" ref="AO483" ca="1">_xlfn.IFS(AO484=1,0,TRIM(INDIRECT("ｄａｔａ!$"&amp;AO$112&amp;"$"&amp;$B483))="",1,TRIM(INDIRECT("ｄａｔａ!$"&amp;AO$112&amp;"$"&amp;$B483))&lt;&gt;"",0)</f>
        <v>1</v>
      </c>
      <c r="AP483" s="80">
        <f ca="1">IF(SUM($AQ483:$AZ483)=10,1,0)</f>
        <v>1</v>
      </c>
      <c r="AQ483" s="80" cm="1">
        <f t="array" aca="1" ref="AQ483" ca="1">_xlfn.IFS(AQ484=1,0,TRIM(INDIRECT("ｄａｔａ!$"&amp;AQ$112&amp;"$"&amp;$B483))="",1,TRIM(INDIRECT("ｄａｔａ!$"&amp;AQ$112&amp;"$"&amp;$B483))&lt;&gt;"",0)</f>
        <v>1</v>
      </c>
      <c r="AR483" s="80" cm="1">
        <f t="array" aca="1" ref="AR483" ca="1">_xlfn.IFS(AR484=1,0,TRIM(INDIRECT("ｄａｔａ!$"&amp;AR$112&amp;"$"&amp;$B483))="",1,TRIM(INDIRECT("ｄａｔａ!$"&amp;AR$112&amp;"$"&amp;$B483))&lt;&gt;"",0)</f>
        <v>1</v>
      </c>
      <c r="AS483" s="80" cm="1">
        <f t="array" aca="1" ref="AS483" ca="1">_xlfn.IFS(AS484=1,0,TRIM(INDIRECT("ｄａｔａ!$"&amp;AS$112&amp;"$"&amp;$B483))="",1,TRIM(INDIRECT("ｄａｔａ!$"&amp;AS$112&amp;"$"&amp;$B483))&lt;&gt;"",0)</f>
        <v>1</v>
      </c>
      <c r="AT483" s="80" cm="1">
        <f t="array" aca="1" ref="AT483" ca="1">_xlfn.IFS(AT484=1,0,TRIM(INDIRECT("ｄａｔａ!$"&amp;AT$112&amp;"$"&amp;$B483))="",1,TRIM(INDIRECT("ｄａｔａ!$"&amp;AT$112&amp;"$"&amp;$B483))&lt;&gt;"",0)</f>
        <v>1</v>
      </c>
      <c r="AU483" s="80" cm="1">
        <f t="array" aca="1" ref="AU483" ca="1">_xlfn.IFS(AU484=1,0,TRIM(INDIRECT("ｄａｔａ!$"&amp;AU$112&amp;"$"&amp;$B483))="",1,TRIM(INDIRECT("ｄａｔａ!$"&amp;AU$112&amp;"$"&amp;$B483))&lt;&gt;"",0)</f>
        <v>1</v>
      </c>
      <c r="AV483" s="80" cm="1">
        <f t="array" aca="1" ref="AV483" ca="1">_xlfn.IFS(AV484=1,0,TRIM(INDIRECT("ｄａｔａ!$"&amp;AV$112&amp;"$"&amp;$B483))="",1,TRIM(INDIRECT("ｄａｔａ!$"&amp;AV$112&amp;"$"&amp;$B483))&lt;&gt;"",0)</f>
        <v>1</v>
      </c>
      <c r="AW483" s="80" cm="1">
        <f t="array" aca="1" ref="AW483" ca="1">_xlfn.IFS(AW484=1,0,TRIM(INDIRECT("ｄａｔａ!$"&amp;AW$112&amp;"$"&amp;$B483))="",1,TRIM(INDIRECT("ｄａｔａ!$"&amp;AW$112&amp;"$"&amp;$B483))&lt;&gt;"",0)</f>
        <v>1</v>
      </c>
      <c r="AX483" s="80" cm="1">
        <f t="array" aca="1" ref="AX483" ca="1">_xlfn.IFS(AX484=1,0,TRIM(INDIRECT("ｄａｔａ!$"&amp;AX$112&amp;"$"&amp;$B483))="",1,TRIM(INDIRECT("ｄａｔａ!$"&amp;AX$112&amp;"$"&amp;$B483))&lt;&gt;"",0)</f>
        <v>1</v>
      </c>
      <c r="AY483" s="80" cm="1">
        <f t="array" aca="1" ref="AY483" ca="1">_xlfn.IFS(AY484=1,0,TRIM(INDIRECT("ｄａｔａ!$"&amp;AY$112&amp;"$"&amp;$B483))="",1,TRIM(INDIRECT("ｄａｔａ!$"&amp;AY$112&amp;"$"&amp;$B483))&lt;&gt;"",0)</f>
        <v>1</v>
      </c>
      <c r="AZ483" s="80" cm="1">
        <f t="array" aca="1" ref="AZ483" ca="1">_xlfn.IFS(AZ484=1,0,TRIM(INDIRECT("ｄａｔａ!$"&amp;AZ$112&amp;"$"&amp;$B483))="",1,TRIM(INDIRECT("ｄａｔａ!$"&amp;AZ$112&amp;"$"&amp;$B483))&lt;&gt;"",0)</f>
        <v>1</v>
      </c>
      <c r="BA483" s="80">
        <f ca="1">IF(SUM($BB483:$BP483)=15,1,0)</f>
        <v>1</v>
      </c>
      <c r="BB483" s="80" cm="1">
        <f t="array" aca="1" ref="BB483" ca="1">_xlfn.IFS(BB484=1,0,TRIM(INDIRECT("ｄａｔａ!$"&amp;BB$112&amp;"$"&amp;$B483))="",1,TRIM(INDIRECT("ｄａｔａ!$"&amp;BB$112&amp;"$"&amp;$B483))&lt;&gt;"",0)</f>
        <v>1</v>
      </c>
      <c r="BC483" s="80" cm="1">
        <f t="array" aca="1" ref="BC483" ca="1">_xlfn.IFS(BC484=1,0,TRIM(INDIRECT("ｄａｔａ!$"&amp;BC$112&amp;"$"&amp;$B483))="",1,TRIM(INDIRECT("ｄａｔａ!$"&amp;BC$112&amp;"$"&amp;$B483))&lt;&gt;"",0)</f>
        <v>1</v>
      </c>
      <c r="BD483" s="80" cm="1">
        <f t="array" aca="1" ref="BD483" ca="1">_xlfn.IFS(BD484=1,0,TRIM(INDIRECT("ｄａｔａ!$"&amp;BD$112&amp;"$"&amp;$B483))="",1,TRIM(INDIRECT("ｄａｔａ!$"&amp;BD$112&amp;"$"&amp;$B483))&lt;&gt;"",0)</f>
        <v>1</v>
      </c>
      <c r="BE483" s="80" cm="1">
        <f t="array" aca="1" ref="BE483" ca="1">_xlfn.IFS(BE484=1,0,TRIM(INDIRECT("ｄａｔａ!$"&amp;BE$112&amp;"$"&amp;$B483))="",1,TRIM(INDIRECT("ｄａｔａ!$"&amp;BE$112&amp;"$"&amp;$B483))&lt;&gt;"",0)</f>
        <v>1</v>
      </c>
      <c r="BF483" s="80" cm="1">
        <f t="array" aca="1" ref="BF483" ca="1">_xlfn.IFS(BF484=1,0,TRIM(INDIRECT("ｄａｔａ!$"&amp;BF$112&amp;"$"&amp;$B483))="",1,TRIM(INDIRECT("ｄａｔａ!$"&amp;BF$112&amp;"$"&amp;$B483))&lt;&gt;"",0)</f>
        <v>1</v>
      </c>
      <c r="BG483" s="80" cm="1">
        <f t="array" aca="1" ref="BG483" ca="1">_xlfn.IFS(BG484=1,0,TRIM(INDIRECT("ｄａｔａ!$"&amp;BG$112&amp;"$"&amp;$B483))="",1,TRIM(INDIRECT("ｄａｔａ!$"&amp;BG$112&amp;"$"&amp;$B483))&lt;&gt;"",0)</f>
        <v>1</v>
      </c>
      <c r="BH483" s="80" cm="1">
        <f t="array" aca="1" ref="BH483" ca="1">_xlfn.IFS(BH484=1,0,TRIM(INDIRECT("ｄａｔａ!$"&amp;BH$112&amp;"$"&amp;$B483))="",1,TRIM(INDIRECT("ｄａｔａ!$"&amp;BH$112&amp;"$"&amp;$B483))&lt;&gt;"",0)</f>
        <v>1</v>
      </c>
      <c r="BI483" s="80" cm="1">
        <f t="array" aca="1" ref="BI483" ca="1">_xlfn.IFS(BI484=1,0,TRIM(INDIRECT("ｄａｔａ!$"&amp;BI$112&amp;"$"&amp;$B483))="",1,TRIM(INDIRECT("ｄａｔａ!$"&amp;BI$112&amp;"$"&amp;$B483))&lt;&gt;"",0)</f>
        <v>1</v>
      </c>
      <c r="BJ483" s="80" cm="1">
        <f t="array" aca="1" ref="BJ483" ca="1">_xlfn.IFS(BJ484=1,0,TRIM(INDIRECT("ｄａｔａ!$"&amp;BJ$112&amp;"$"&amp;$B483))="",1,TRIM(INDIRECT("ｄａｔａ!$"&amp;BJ$112&amp;"$"&amp;$B483))&lt;&gt;"",0)</f>
        <v>1</v>
      </c>
      <c r="BK483" s="80" cm="1">
        <f t="array" aca="1" ref="BK483" ca="1">_xlfn.IFS(BK484=1,0,TRIM(INDIRECT("ｄａｔａ!$"&amp;BK$112&amp;"$"&amp;$B483))="",1,TRIM(INDIRECT("ｄａｔａ!$"&amp;BK$112&amp;"$"&amp;$B483))&lt;&gt;"",0)</f>
        <v>1</v>
      </c>
      <c r="BL483" s="80" cm="1">
        <f t="array" aca="1" ref="BL483" ca="1">_xlfn.IFS(BL484=1,0,TRIM(INDIRECT("ｄａｔａ!$"&amp;BL$112&amp;"$"&amp;$B483))="",1,TRIM(INDIRECT("ｄａｔａ!$"&amp;BL$112&amp;"$"&amp;$B483))&lt;&gt;"",0)</f>
        <v>1</v>
      </c>
      <c r="BM483" s="80" cm="1">
        <f t="array" aca="1" ref="BM483" ca="1">_xlfn.IFS(BM484=1,0,TRIM(INDIRECT("ｄａｔａ!$"&amp;BM$112&amp;"$"&amp;$B483))="",1,TRIM(INDIRECT("ｄａｔａ!$"&amp;BM$112&amp;"$"&amp;$B483))&lt;&gt;"",0)</f>
        <v>1</v>
      </c>
      <c r="BN483" s="80" cm="1">
        <f t="array" aca="1" ref="BN483" ca="1">_xlfn.IFS(BN484=1,0,TRIM(INDIRECT("ｄａｔａ!$"&amp;BN$112&amp;"$"&amp;$B483))="",1,TRIM(INDIRECT("ｄａｔａ!$"&amp;BN$112&amp;"$"&amp;$B483))&lt;&gt;"",0)</f>
        <v>1</v>
      </c>
      <c r="BO483" s="80" cm="1">
        <f t="array" aca="1" ref="BO483" ca="1">_xlfn.IFS(BO484=1,0,TRIM(INDIRECT("ｄａｔａ!$"&amp;BO$112&amp;"$"&amp;$B483))="",1,TRIM(INDIRECT("ｄａｔａ!$"&amp;BO$112&amp;"$"&amp;$B483))&lt;&gt;"",0)</f>
        <v>1</v>
      </c>
      <c r="BP483" s="80" cm="1">
        <f t="array" aca="1" ref="BP483" ca="1">_xlfn.IFS(BP484=1,0,TRIM(INDIRECT("ｄａｔａ!$"&amp;BP$112&amp;"$"&amp;$B483))="",1,TRIM(INDIRECT("ｄａｔａ!$"&amp;BP$112&amp;"$"&amp;$B483))&lt;&gt;"",0)</f>
        <v>1</v>
      </c>
    </row>
    <row r="484" spans="1:68" x14ac:dyDescent="0.2">
      <c r="B484" s="80">
        <f>VLOOKUP($A481,$A$11:$B$110,2,FALSE)</f>
        <v>99</v>
      </c>
      <c r="C484" s="80" t="s">
        <v>2430</v>
      </c>
      <c r="D484" s="80" cm="1">
        <f t="array" aca="1" ref="D484" ca="1">IF(ISERROR(INDIRECT("ｄａｔａ!$"&amp;D$112&amp;"$"&amp;$B484)),1,0)</f>
        <v>0</v>
      </c>
      <c r="F484" s="80" cm="1">
        <f t="array" aca="1" ref="F484" ca="1">IF(ISERROR(INDIRECT("ｄａｔａ!$"&amp;F$112&amp;"$"&amp;$B484)),1,0)</f>
        <v>0</v>
      </c>
      <c r="G484" s="80" cm="1">
        <f t="array" aca="1" ref="G484" ca="1">IF(ISERROR(INDIRECT("ｄａｔａ!$"&amp;G$112&amp;"$"&amp;$B484)),1,0)</f>
        <v>0</v>
      </c>
      <c r="H484" s="80" cm="1">
        <f t="array" aca="1" ref="H484" ca="1">IF(ISERROR(INDIRECT("ｄａｔａ!$"&amp;H$112&amp;"$"&amp;$B484)),1,0)</f>
        <v>0</v>
      </c>
      <c r="I484" s="80" cm="1">
        <f t="array" aca="1" ref="I484" ca="1">IF(ISERROR(INDIRECT("ｄａｔａ!$"&amp;I$112&amp;"$"&amp;$B484)),1,0)</f>
        <v>0</v>
      </c>
      <c r="J484" s="80" cm="1">
        <f t="array" aca="1" ref="J484" ca="1">IF(ISERROR(INDIRECT("ｄａｔａ!$"&amp;J$112&amp;"$"&amp;$B484)),1,0)</f>
        <v>0</v>
      </c>
      <c r="K484" s="80" cm="1">
        <f t="array" aca="1" ref="K484" ca="1">IF(ISERROR(INDIRECT("ｄａｔａ!$"&amp;K$112&amp;"$"&amp;$B484)),1,0)</f>
        <v>0</v>
      </c>
      <c r="L484" s="80" cm="1">
        <f t="array" aca="1" ref="L484" ca="1">IF(ISERROR(INDIRECT("ｄａｔａ!$"&amp;L$112&amp;"$"&amp;$B484)),1,0)</f>
        <v>0</v>
      </c>
      <c r="M484" s="80" cm="1">
        <f t="array" aca="1" ref="M484" ca="1">IF(ISERROR(INDIRECT("ｄａｔａ!$"&amp;M$112&amp;"$"&amp;$B484)),1,0)</f>
        <v>0</v>
      </c>
      <c r="N484" s="80" cm="1">
        <f t="array" aca="1" ref="N484" ca="1">IF(ISERROR(INDIRECT("ｄａｔａ!$"&amp;N$112&amp;"$"&amp;$B484)),1,0)</f>
        <v>0</v>
      </c>
      <c r="O484" s="80" cm="1">
        <f t="array" aca="1" ref="O484" ca="1">IF(ISERROR(INDIRECT("ｄａｔａ!$"&amp;O$112&amp;"$"&amp;$B484)),1,0)</f>
        <v>0</v>
      </c>
      <c r="P484" s="80" cm="1">
        <f t="array" aca="1" ref="P484" ca="1">IF(ISERROR(INDIRECT("ｄａｔａ!$"&amp;P$112&amp;"$"&amp;$B484)),1,0)</f>
        <v>0</v>
      </c>
      <c r="Q484" s="80" cm="1">
        <f t="array" aca="1" ref="Q484" ca="1">IF(ISERROR(INDIRECT("ｄａｔａ!$"&amp;Q$112&amp;"$"&amp;$B484)),1,0)</f>
        <v>0</v>
      </c>
      <c r="R484" s="80" cm="1">
        <f t="array" aca="1" ref="R484" ca="1">IF(ISERROR(INDIRECT("ｄａｔａ!$"&amp;R$112&amp;"$"&amp;$B484)),1,0)</f>
        <v>0</v>
      </c>
      <c r="S484" s="80" cm="1">
        <f t="array" aca="1" ref="S484" ca="1">IF(ISERROR(INDIRECT("ｄａｔａ!$"&amp;S$112&amp;"$"&amp;$B484)),1,0)</f>
        <v>0</v>
      </c>
      <c r="T484" s="80" cm="1">
        <f t="array" aca="1" ref="T484" ca="1">IF(ISERROR(INDIRECT("ｄａｔａ!$"&amp;T$112&amp;"$"&amp;$B484)),1,0)</f>
        <v>0</v>
      </c>
      <c r="U484" s="80" cm="1">
        <f t="array" aca="1" ref="U484" ca="1">IF(ISERROR(INDIRECT("ｄａｔａ!$"&amp;U$112&amp;"$"&amp;$B484)),1,0)</f>
        <v>0</v>
      </c>
      <c r="V484" s="80" cm="1">
        <f t="array" aca="1" ref="V484" ca="1">IF(ISERROR(INDIRECT("ｄａｔａ!$"&amp;V$112&amp;"$"&amp;$B484)),1,0)</f>
        <v>0</v>
      </c>
      <c r="W484" s="80" cm="1">
        <f t="array" aca="1" ref="W484" ca="1">IF(ISERROR(INDIRECT("ｄａｔａ!$"&amp;W$112&amp;"$"&amp;$B484)),1,0)</f>
        <v>0</v>
      </c>
      <c r="X484" s="80">
        <f ca="1">IF(SUM($Y482:$AO482,$Y484:$AO484)&gt;0,1,0)</f>
        <v>0</v>
      </c>
      <c r="Y484" s="80" cm="1">
        <f t="array" aca="1" ref="Y484" ca="1">IF(ISERROR(INDIRECT("ｄａｔａ!$"&amp;Y$112&amp;"$"&amp;$B484)),1,0)</f>
        <v>0</v>
      </c>
      <c r="Z484" s="80" cm="1">
        <f t="array" aca="1" ref="Z484" ca="1">IF(ISERROR(INDIRECT("ｄａｔａ!$"&amp;Z$112&amp;"$"&amp;$B484)),1,0)</f>
        <v>0</v>
      </c>
      <c r="AA484" s="80" cm="1">
        <f t="array" aca="1" ref="AA484" ca="1">IF(ISERROR(INDIRECT("ｄａｔａ!$"&amp;AA$112&amp;"$"&amp;$B484)),1,0)</f>
        <v>0</v>
      </c>
      <c r="AB484" s="80" cm="1">
        <f t="array" aca="1" ref="AB484" ca="1">IF(ISERROR(INDIRECT("ｄａｔａ!$"&amp;AB$112&amp;"$"&amp;$B484)),1,0)</f>
        <v>0</v>
      </c>
      <c r="AC484" s="80" cm="1">
        <f t="array" aca="1" ref="AC484" ca="1">IF(ISERROR(INDIRECT("ｄａｔａ!$"&amp;AC$112&amp;"$"&amp;$B484)),1,0)</f>
        <v>0</v>
      </c>
      <c r="AD484" s="80" cm="1">
        <f t="array" aca="1" ref="AD484" ca="1">IF(ISERROR(INDIRECT("ｄａｔａ!$"&amp;AD$112&amp;"$"&amp;$B484)),1,0)</f>
        <v>0</v>
      </c>
      <c r="AE484" s="80" cm="1">
        <f t="array" aca="1" ref="AE484" ca="1">IF(ISERROR(INDIRECT("ｄａｔａ!$"&amp;AE$112&amp;"$"&amp;$B484)),1,0)</f>
        <v>0</v>
      </c>
      <c r="AF484" s="80" cm="1">
        <f t="array" aca="1" ref="AF484" ca="1">IF(ISERROR(INDIRECT("ｄａｔａ!$"&amp;AF$112&amp;"$"&amp;$B484)),1,0)</f>
        <v>0</v>
      </c>
      <c r="AG484" s="80" cm="1">
        <f t="array" aca="1" ref="AG484" ca="1">IF(ISERROR(INDIRECT("ｄａｔａ!$"&amp;AG$112&amp;"$"&amp;$B484)),1,0)</f>
        <v>0</v>
      </c>
      <c r="AH484" s="80" cm="1">
        <f t="array" aca="1" ref="AH484" ca="1">IF(ISERROR(INDIRECT("ｄａｔａ!$"&amp;AH$112&amp;"$"&amp;$B484)),1,0)</f>
        <v>0</v>
      </c>
      <c r="AI484" s="80" cm="1">
        <f t="array" aca="1" ref="AI484" ca="1">IF(ISERROR(INDIRECT("ｄａｔａ!$"&amp;AI$112&amp;"$"&amp;$B484)),1,0)</f>
        <v>0</v>
      </c>
      <c r="AJ484" s="80" cm="1">
        <f t="array" aca="1" ref="AJ484" ca="1">IF(ISERROR(INDIRECT("ｄａｔａ!$"&amp;AJ$112&amp;"$"&amp;$B484)),1,0)</f>
        <v>0</v>
      </c>
      <c r="AK484" s="80" cm="1">
        <f t="array" aca="1" ref="AK484" ca="1">IF(ISERROR(INDIRECT("ｄａｔａ!$"&amp;AK$112&amp;"$"&amp;$B484)),1,0)</f>
        <v>0</v>
      </c>
      <c r="AL484" s="80" cm="1">
        <f t="array" aca="1" ref="AL484" ca="1">IF(ISERROR(INDIRECT("ｄａｔａ!$"&amp;AL$112&amp;"$"&amp;$B484)),1,0)</f>
        <v>0</v>
      </c>
      <c r="AM484" s="80" cm="1">
        <f t="array" aca="1" ref="AM484" ca="1">IF(ISERROR(INDIRECT("ｄａｔａ!$"&amp;AM$112&amp;"$"&amp;$B484)),1,0)</f>
        <v>0</v>
      </c>
      <c r="AN484" s="80" cm="1">
        <f t="array" aca="1" ref="AN484" ca="1">IF(ISERROR(INDIRECT("ｄａｔａ!$"&amp;AN$112&amp;"$"&amp;$B484)),1,0)</f>
        <v>0</v>
      </c>
      <c r="AO484" s="80" cm="1">
        <f t="array" aca="1" ref="AO484" ca="1">IF(ISERROR(INDIRECT("ｄａｔａ!$"&amp;AO$112&amp;"$"&amp;$B484)),1,0)</f>
        <v>0</v>
      </c>
      <c r="AP484" s="80">
        <f ca="1">IF(SUM($AQ482:$AZ482,$AQ484:$AZ484)&gt;0,1,0)</f>
        <v>0</v>
      </c>
      <c r="AQ484" s="80" cm="1">
        <f t="array" aca="1" ref="AQ484" ca="1">IF(ISERROR(INDIRECT("ｄａｔａ!$"&amp;AQ$112&amp;"$"&amp;$B484)),1,0)</f>
        <v>0</v>
      </c>
      <c r="AR484" s="80" cm="1">
        <f t="array" aca="1" ref="AR484" ca="1">IF(ISERROR(INDIRECT("ｄａｔａ!$"&amp;AR$112&amp;"$"&amp;$B484)),1,0)</f>
        <v>0</v>
      </c>
      <c r="AS484" s="80" cm="1">
        <f t="array" aca="1" ref="AS484" ca="1">IF(ISERROR(INDIRECT("ｄａｔａ!$"&amp;AS$112&amp;"$"&amp;$B484)),1,0)</f>
        <v>0</v>
      </c>
      <c r="AT484" s="80" cm="1">
        <f t="array" aca="1" ref="AT484" ca="1">IF(ISERROR(INDIRECT("ｄａｔａ!$"&amp;AT$112&amp;"$"&amp;$B484)),1,0)</f>
        <v>0</v>
      </c>
      <c r="AU484" s="80" cm="1">
        <f t="array" aca="1" ref="AU484" ca="1">IF(ISERROR(INDIRECT("ｄａｔａ!$"&amp;AU$112&amp;"$"&amp;$B484)),1,0)</f>
        <v>0</v>
      </c>
      <c r="AV484" s="80" cm="1">
        <f t="array" aca="1" ref="AV484" ca="1">IF(ISERROR(INDIRECT("ｄａｔａ!$"&amp;AV$112&amp;"$"&amp;$B484)),1,0)</f>
        <v>0</v>
      </c>
      <c r="AW484" s="80" cm="1">
        <f t="array" aca="1" ref="AW484" ca="1">IF(ISERROR(INDIRECT("ｄａｔａ!$"&amp;AW$112&amp;"$"&amp;$B484)),1,0)</f>
        <v>0</v>
      </c>
      <c r="AX484" s="80" cm="1">
        <f t="array" aca="1" ref="AX484" ca="1">IF(ISERROR(INDIRECT("ｄａｔａ!$"&amp;AX$112&amp;"$"&amp;$B484)),1,0)</f>
        <v>0</v>
      </c>
      <c r="AY484" s="80" cm="1">
        <f t="array" aca="1" ref="AY484" ca="1">IF(ISERROR(INDIRECT("ｄａｔａ!$"&amp;AY$112&amp;"$"&amp;$B484)),1,0)</f>
        <v>0</v>
      </c>
      <c r="AZ484" s="80" cm="1">
        <f t="array" aca="1" ref="AZ484" ca="1">IF(ISERROR(INDIRECT("ｄａｔａ!$"&amp;AZ$112&amp;"$"&amp;$B484)),1,0)</f>
        <v>0</v>
      </c>
      <c r="BA484" s="80">
        <f ca="1">IF(SUM($BB482:$BP482,$BB484:$BP484)&gt;0,1,0)</f>
        <v>0</v>
      </c>
      <c r="BB484" s="80" cm="1">
        <f t="array" aca="1" ref="BB484" ca="1">IF(ISERROR(INDIRECT("ｄａｔａ!$"&amp;BB$112&amp;"$"&amp;$B484)),1,0)</f>
        <v>0</v>
      </c>
      <c r="BC484" s="80" cm="1">
        <f t="array" aca="1" ref="BC484" ca="1">IF(ISERROR(INDIRECT("ｄａｔａ!$"&amp;BC$112&amp;"$"&amp;$B484)),1,0)</f>
        <v>0</v>
      </c>
      <c r="BD484" s="80" cm="1">
        <f t="array" aca="1" ref="BD484" ca="1">IF(ISERROR(INDIRECT("ｄａｔａ!$"&amp;BD$112&amp;"$"&amp;$B484)),1,0)</f>
        <v>0</v>
      </c>
      <c r="BE484" s="80" cm="1">
        <f t="array" aca="1" ref="BE484" ca="1">IF(ISERROR(INDIRECT("ｄａｔａ!$"&amp;BE$112&amp;"$"&amp;$B484)),1,0)</f>
        <v>0</v>
      </c>
      <c r="BF484" s="80" cm="1">
        <f t="array" aca="1" ref="BF484" ca="1">IF(ISERROR(INDIRECT("ｄａｔａ!$"&amp;BF$112&amp;"$"&amp;$B484)),1,0)</f>
        <v>0</v>
      </c>
      <c r="BG484" s="80" cm="1">
        <f t="array" aca="1" ref="BG484" ca="1">IF(ISERROR(INDIRECT("ｄａｔａ!$"&amp;BG$112&amp;"$"&amp;$B484)),1,0)</f>
        <v>0</v>
      </c>
      <c r="BH484" s="80" cm="1">
        <f t="array" aca="1" ref="BH484" ca="1">IF(ISERROR(INDIRECT("ｄａｔａ!$"&amp;BH$112&amp;"$"&amp;$B484)),1,0)</f>
        <v>0</v>
      </c>
      <c r="BI484" s="80" cm="1">
        <f t="array" aca="1" ref="BI484" ca="1">IF(ISERROR(INDIRECT("ｄａｔａ!$"&amp;BI$112&amp;"$"&amp;$B484)),1,0)</f>
        <v>0</v>
      </c>
      <c r="BJ484" s="80" cm="1">
        <f t="array" aca="1" ref="BJ484" ca="1">IF(ISERROR(INDIRECT("ｄａｔａ!$"&amp;BJ$112&amp;"$"&amp;$B484)),1,0)</f>
        <v>0</v>
      </c>
      <c r="BK484" s="80" cm="1">
        <f t="array" aca="1" ref="BK484" ca="1">IF(ISERROR(INDIRECT("ｄａｔａ!$"&amp;BK$112&amp;"$"&amp;$B484)),1,0)</f>
        <v>0</v>
      </c>
      <c r="BL484" s="80" cm="1">
        <f t="array" aca="1" ref="BL484" ca="1">IF(ISERROR(INDIRECT("ｄａｔａ!$"&amp;BL$112&amp;"$"&amp;$B484)),1,0)</f>
        <v>0</v>
      </c>
      <c r="BM484" s="80" cm="1">
        <f t="array" aca="1" ref="BM484" ca="1">IF(ISERROR(INDIRECT("ｄａｔａ!$"&amp;BM$112&amp;"$"&amp;$B484)),1,0)</f>
        <v>0</v>
      </c>
      <c r="BN484" s="80" cm="1">
        <f t="array" aca="1" ref="BN484" ca="1">IF(ISERROR(INDIRECT("ｄａｔａ!$"&amp;BN$112&amp;"$"&amp;$B484)),1,0)</f>
        <v>0</v>
      </c>
      <c r="BO484" s="80" cm="1">
        <f t="array" aca="1" ref="BO484" ca="1">IF(ISERROR(INDIRECT("ｄａｔａ!$"&amp;BO$112&amp;"$"&amp;$B484)),1,0)</f>
        <v>0</v>
      </c>
      <c r="BP484" s="80" cm="1">
        <f t="array" aca="1" ref="BP484" ca="1">IF(ISERROR(INDIRECT("ｄａｔａ!$"&amp;BP$112&amp;"$"&amp;$B484)),1,0)</f>
        <v>0</v>
      </c>
    </row>
    <row r="485" spans="1:68" x14ac:dyDescent="0.2">
      <c r="A485" s="80" t="s">
        <v>2411</v>
      </c>
      <c r="B485" s="80">
        <f>VLOOKUP($A485,$A$11:$B$110,2,FALSE)</f>
        <v>100</v>
      </c>
      <c r="C485" s="80" t="s">
        <v>2435</v>
      </c>
      <c r="D485" s="80" cm="1">
        <f t="array" aca="1" ref="D485" ca="1">_xlfn.IFS(D486=1,0,D487=1,0,AND(INDIRECT("ｄａｔａ!$"&amp;D$112&amp;"$"&amp;$B485)&lt;=INDIRECT("kikan!$Q$11"),INDIRECT("ｄａｔａ!$"&amp;D$112&amp;"$"&amp;$B485)&gt;=INDIRECT("kikan!$K$11")),0,TRUE,1)</f>
        <v>0</v>
      </c>
      <c r="F485" s="80">
        <v>0</v>
      </c>
      <c r="G485" s="80">
        <v>0</v>
      </c>
      <c r="H485" s="80">
        <v>0</v>
      </c>
      <c r="I485" s="80" cm="1">
        <f t="array" aca="1" ref="I485" ca="1">_xlfn.IFS(I486=1,0,I487=1,0,INDIRECT("ｄａｔａ!$"&amp;I$112&amp;"$"&amp;$B485)&gt;=INDIRECT("kikan!$I$11"),0,TRUE,1)</f>
        <v>0</v>
      </c>
      <c r="J485" s="80" cm="1">
        <f t="array" aca="1" ref="J485" ca="1">_xlfn.IFS(D488=1,0,I485=1,0,J486=1,0,I487=1,0,J487=1,0,INDIRECT("ｄａｔａ!$"&amp;I$112&amp;"$"&amp;$B485)&gt;INDIRECT("kikan!$I$11"),0,INDIRECT("ｄａｔａ!$"&amp;J$112&amp;"$"&amp;$B485)&gt;=INDIRECT("ｄａｔａ!$"&amp;D$112&amp;"$"&amp;$B485),0,TRUE,1)</f>
        <v>0</v>
      </c>
      <c r="K485" s="80" cm="1">
        <f t="array" aca="1" ref="K485" ca="1">_xlfn.IFS(K486=1,0,K487=1,0,AND(INDIRECT("ｄａｔａ!$"&amp;K$112&amp;"$"&amp;$B486)&gt;0,INDIRECT("ｄａｔａ!$"&amp;K$112&amp;"$"&amp;$B486)&lt;10000),0,TRUE,1)</f>
        <v>0</v>
      </c>
      <c r="L485" s="80" cm="1">
        <f t="array" aca="1" ref="L485" ca="1">_xlfn.IFS(L486=1,0,L487=1,0,INDIRECT("ｄａｔａ!$"&amp;L$112&amp;"$"&amp;$B485)&lt;20000,1,TRUE,0)</f>
        <v>0</v>
      </c>
      <c r="M485" s="80">
        <v>0</v>
      </c>
      <c r="N485" s="80">
        <v>0</v>
      </c>
      <c r="O485" s="80" cm="1">
        <f t="array" aca="1" ref="O485" ca="1">_xlfn.IFS(O488=1,0,INDIRECT("ｄａｔａ!$"&amp;O$112&amp;"$"&amp;$B486)=4,1,TRUE,0)</f>
        <v>0</v>
      </c>
      <c r="P485" s="80" cm="1">
        <f t="array" aca="1" ref="P485" ca="1">_xlfn.IFS(P488=1,0,AND(INDIRECT("ｄａｔａ!$"&amp;P$112&amp;"$"&amp;$B486)&lt;=3,INDIRECT("ｄａｔａ!$"&amp;P$112&amp;"$"&amp;$B486)&gt;0),1,TRUE,0)</f>
        <v>0</v>
      </c>
      <c r="Q485" s="80" cm="1">
        <f t="array" aca="1" ref="Q485" ca="1">_xlfn.IFS(Q488=1,0,INDIRECT("ｄａｔａ!$"&amp;Q$112&amp;"$"&amp;$B485)=1,1,TRUE,0)</f>
        <v>0</v>
      </c>
      <c r="R485" s="80">
        <v>0</v>
      </c>
      <c r="S485" s="80">
        <v>0</v>
      </c>
      <c r="T485" s="80">
        <v>0</v>
      </c>
      <c r="U485" s="80">
        <v>0</v>
      </c>
      <c r="V485" s="80">
        <v>0</v>
      </c>
      <c r="W485" s="80">
        <v>0</v>
      </c>
      <c r="X485" s="80">
        <f ca="1">IF(AND(SUM($Y485:$AO485)=0,17-SUM($Y487:$AO487)&gt;1),1,0)</f>
        <v>0</v>
      </c>
      <c r="Y485" s="80" cm="1">
        <f t="array" aca="1" ref="Y485" ca="1">_xlfn.IFS(Y488=1,0,INDIRECT("ｄａｔａ!$"&amp;Y$112&amp;"$"&amp;$B485)=2,1,TRUE,0)</f>
        <v>0</v>
      </c>
      <c r="Z485" s="80" cm="1">
        <f t="array" aca="1" ref="Z485" ca="1">_xlfn.IFS(Z488=1,0,INDIRECT("ｄａｔａ!$"&amp;Z$112&amp;"$"&amp;$B485)=2,1,TRUE,0)</f>
        <v>0</v>
      </c>
      <c r="AA485" s="80" cm="1">
        <f t="array" aca="1" ref="AA485" ca="1">_xlfn.IFS(AA488=1,0,INDIRECT("ｄａｔａ!$"&amp;AA$112&amp;"$"&amp;$B485)=2,1,TRUE,0)</f>
        <v>0</v>
      </c>
      <c r="AB485" s="80" cm="1">
        <f t="array" aca="1" ref="AB485" ca="1">_xlfn.IFS(AB488=1,0,INDIRECT("ｄａｔａ!$"&amp;AB$112&amp;"$"&amp;$B485)=2,1,TRUE,0)</f>
        <v>0</v>
      </c>
      <c r="AC485" s="80" cm="1">
        <f t="array" aca="1" ref="AC485" ca="1">_xlfn.IFS(AC488=1,0,INDIRECT("ｄａｔａ!$"&amp;AC$112&amp;"$"&amp;$B485)=2,1,TRUE,0)</f>
        <v>0</v>
      </c>
      <c r="AD485" s="80" cm="1">
        <f t="array" aca="1" ref="AD485" ca="1">_xlfn.IFS(AD488=1,0,INDIRECT("ｄａｔａ!$"&amp;AD$112&amp;"$"&amp;$B485)=2,1,TRUE,0)</f>
        <v>0</v>
      </c>
      <c r="AE485" s="80" cm="1">
        <f t="array" aca="1" ref="AE485" ca="1">_xlfn.IFS(AE488=1,0,INDIRECT("ｄａｔａ!$"&amp;AE$112&amp;"$"&amp;$B485)=2,1,TRUE,0)</f>
        <v>0</v>
      </c>
      <c r="AF485" s="80" cm="1">
        <f t="array" aca="1" ref="AF485" ca="1">_xlfn.IFS(AF488=1,0,INDIRECT("ｄａｔａ!$"&amp;AF$112&amp;"$"&amp;$B485)=2,1,TRUE,0)</f>
        <v>0</v>
      </c>
      <c r="AG485" s="80" cm="1">
        <f t="array" aca="1" ref="AG485" ca="1">_xlfn.IFS(AG488=1,0,INDIRECT("ｄａｔａ!$"&amp;AG$112&amp;"$"&amp;$B485)=2,1,TRUE,0)</f>
        <v>0</v>
      </c>
      <c r="AH485" s="80" cm="1">
        <f t="array" aca="1" ref="AH485" ca="1">_xlfn.IFS(AH488=1,0,INDIRECT("ｄａｔａ!$"&amp;AH$112&amp;"$"&amp;$B485)=2,1,TRUE,0)</f>
        <v>0</v>
      </c>
      <c r="AI485" s="80" cm="1">
        <f t="array" aca="1" ref="AI485" ca="1">_xlfn.IFS(AI488=1,0,INDIRECT("ｄａｔａ!$"&amp;AI$112&amp;"$"&amp;$B485)=2,1,TRUE,0)</f>
        <v>0</v>
      </c>
      <c r="AJ485" s="80" cm="1">
        <f t="array" aca="1" ref="AJ485" ca="1">_xlfn.IFS(AJ488=1,0,INDIRECT("ｄａｔａ!$"&amp;AJ$112&amp;"$"&amp;$B485)=2,1,TRUE,0)</f>
        <v>0</v>
      </c>
      <c r="AK485" s="80" cm="1">
        <f t="array" aca="1" ref="AK485" ca="1">_xlfn.IFS(AK488=1,0,INDIRECT("ｄａｔａ!$"&amp;AK$112&amp;"$"&amp;$B485)=2,1,TRUE,0)</f>
        <v>0</v>
      </c>
      <c r="AL485" s="80" cm="1">
        <f t="array" aca="1" ref="AL485" ca="1">_xlfn.IFS(AL488=1,0,INDIRECT("ｄａｔａ!$"&amp;AL$112&amp;"$"&amp;$B485)=2,1,TRUE,0)</f>
        <v>0</v>
      </c>
      <c r="AM485" s="80" cm="1">
        <f t="array" aca="1" ref="AM485" ca="1">_xlfn.IFS(AM488=1,0,INDIRECT("ｄａｔａ!$"&amp;AM$112&amp;"$"&amp;$B485)=2,1,TRUE,0)</f>
        <v>0</v>
      </c>
      <c r="AN485" s="80" cm="1">
        <f t="array" aca="1" ref="AN485" ca="1">_xlfn.IFS(AN488=1,0,INDIRECT("ｄａｔａ!$"&amp;AN$112&amp;"$"&amp;$B485)=2,1,TRUE,0)</f>
        <v>0</v>
      </c>
      <c r="AO485" s="80" cm="1">
        <f t="array" aca="1" ref="AO485" ca="1">_xlfn.IFS(AO488=1,0,INDIRECT("ｄａｔａ!$"&amp;AO$112&amp;"$"&amp;$B485)=2,1,TRUE,0)</f>
        <v>0</v>
      </c>
      <c r="AP485" s="80">
        <f ca="1">IF(AND(SUM($AQ485:$AZ485)=0,10-SUM($AQ487:$AZ487)&gt;1),1,0)</f>
        <v>0</v>
      </c>
      <c r="AQ485" s="80" cm="1">
        <f t="array" aca="1" ref="AQ485" ca="1">_xlfn.IFS(AQ488=1,0,INDIRECT("ｄａｔａ!$"&amp;AQ$112&amp;"$"&amp;$B485)=2,1,TRUE,0)</f>
        <v>0</v>
      </c>
      <c r="AR485" s="80" cm="1">
        <f t="array" aca="1" ref="AR485" ca="1">_xlfn.IFS(AR488=1,0,INDIRECT("ｄａｔａ!$"&amp;AR$112&amp;"$"&amp;$B485)=2,1,TRUE,0)</f>
        <v>0</v>
      </c>
      <c r="AS485" s="80" cm="1">
        <f t="array" aca="1" ref="AS485" ca="1">_xlfn.IFS(AS488=1,0,INDIRECT("ｄａｔａ!$"&amp;AS$112&amp;"$"&amp;$B485)=2,1,TRUE,0)</f>
        <v>0</v>
      </c>
      <c r="AT485" s="80" cm="1">
        <f t="array" aca="1" ref="AT485" ca="1">_xlfn.IFS(AT488=1,0,INDIRECT("ｄａｔａ!$"&amp;AT$112&amp;"$"&amp;$B485)=2,1,TRUE,0)</f>
        <v>0</v>
      </c>
      <c r="AU485" s="80" cm="1">
        <f t="array" aca="1" ref="AU485" ca="1">_xlfn.IFS(AU488=1,0,INDIRECT("ｄａｔａ!$"&amp;AU$112&amp;"$"&amp;$B485)=2,1,TRUE,0)</f>
        <v>0</v>
      </c>
      <c r="AV485" s="80" cm="1">
        <f t="array" aca="1" ref="AV485" ca="1">_xlfn.IFS(AV488=1,0,INDIRECT("ｄａｔａ!$"&amp;AV$112&amp;"$"&amp;$B485)=2,1,TRUE,0)</f>
        <v>0</v>
      </c>
      <c r="AW485" s="80" cm="1">
        <f t="array" aca="1" ref="AW485" ca="1">_xlfn.IFS(AW488=1,0,INDIRECT("ｄａｔａ!$"&amp;AW$112&amp;"$"&amp;$B485)=2,1,TRUE,0)</f>
        <v>0</v>
      </c>
      <c r="AX485" s="80" cm="1">
        <f t="array" aca="1" ref="AX485" ca="1">_xlfn.IFS(AX488=1,0,INDIRECT("ｄａｔａ!$"&amp;AX$112&amp;"$"&amp;$B485)=2,1,TRUE,0)</f>
        <v>0</v>
      </c>
      <c r="AY485" s="80" cm="1">
        <f t="array" aca="1" ref="AY485" ca="1">_xlfn.IFS(AY488=1,0,INDIRECT("ｄａｔａ!$"&amp;AY$112&amp;"$"&amp;$B485)=2,1,TRUE,0)</f>
        <v>0</v>
      </c>
      <c r="AZ485" s="80" cm="1">
        <f t="array" aca="1" ref="AZ485" ca="1">_xlfn.IFS(AZ488=1,0,INDIRECT("ｄａｔａ!$"&amp;AZ$112&amp;"$"&amp;$B485)=2,1,TRUE,0)</f>
        <v>0</v>
      </c>
      <c r="BA485" s="80">
        <f ca="1">IF(AND(SUM($BB485:$BP485)=0,15-SUM($BB487:$BP487)&gt;1),1,0)</f>
        <v>0</v>
      </c>
      <c r="BB485" s="80" cm="1">
        <f t="array" aca="1" ref="BB485" ca="1">_xlfn.IFS(BB488=1,0,INDIRECT("ｄａｔａ!$"&amp;BB$112&amp;"$"&amp;$B485)=2,1,TRUE,0)</f>
        <v>0</v>
      </c>
      <c r="BC485" s="80" cm="1">
        <f t="array" aca="1" ref="BC485" ca="1">_xlfn.IFS(BC488=1,0,INDIRECT("ｄａｔａ!$"&amp;BC$112&amp;"$"&amp;$B485)=2,1,TRUE,0)</f>
        <v>0</v>
      </c>
      <c r="BD485" s="80" cm="1">
        <f t="array" aca="1" ref="BD485" ca="1">_xlfn.IFS(BD488=1,0,INDIRECT("ｄａｔａ!$"&amp;BD$112&amp;"$"&amp;$B485)=2,1,TRUE,0)</f>
        <v>0</v>
      </c>
      <c r="BE485" s="80" cm="1">
        <f t="array" aca="1" ref="BE485" ca="1">_xlfn.IFS(BE488=1,0,INDIRECT("ｄａｔａ!$"&amp;BE$112&amp;"$"&amp;$B485)=2,1,TRUE,0)</f>
        <v>0</v>
      </c>
      <c r="BF485" s="80" cm="1">
        <f t="array" aca="1" ref="BF485" ca="1">_xlfn.IFS(BF488=1,0,INDIRECT("ｄａｔａ!$"&amp;BF$112&amp;"$"&amp;$B485)=2,1,TRUE,0)</f>
        <v>0</v>
      </c>
      <c r="BG485" s="80" cm="1">
        <f t="array" aca="1" ref="BG485" ca="1">_xlfn.IFS(BG488=1,0,INDIRECT("ｄａｔａ!$"&amp;BG$112&amp;"$"&amp;$B485)=2,1,TRUE,0)</f>
        <v>0</v>
      </c>
      <c r="BH485" s="80" cm="1">
        <f t="array" aca="1" ref="BH485" ca="1">_xlfn.IFS(BH488=1,0,INDIRECT("ｄａｔａ!$"&amp;BH$112&amp;"$"&amp;$B485)=2,1,TRUE,0)</f>
        <v>0</v>
      </c>
      <c r="BI485" s="80" cm="1">
        <f t="array" aca="1" ref="BI485" ca="1">_xlfn.IFS(BI488=1,0,INDIRECT("ｄａｔａ!$"&amp;BI$112&amp;"$"&amp;$B485)=2,1,TRUE,0)</f>
        <v>0</v>
      </c>
      <c r="BJ485" s="80" cm="1">
        <f t="array" aca="1" ref="BJ485" ca="1">_xlfn.IFS(BJ488=1,0,INDIRECT("ｄａｔａ!$"&amp;BJ$112&amp;"$"&amp;$B485)=2,1,TRUE,0)</f>
        <v>0</v>
      </c>
      <c r="BK485" s="80" cm="1">
        <f t="array" aca="1" ref="BK485" ca="1">_xlfn.IFS(BK488=1,0,INDIRECT("ｄａｔａ!$"&amp;BK$112&amp;"$"&amp;$B485)=2,1,TRUE,0)</f>
        <v>0</v>
      </c>
      <c r="BL485" s="80" cm="1">
        <f t="array" aca="1" ref="BL485" ca="1">_xlfn.IFS(BL488=1,0,INDIRECT("ｄａｔａ!$"&amp;BL$112&amp;"$"&amp;$B485)=2,1,TRUE,0)</f>
        <v>0</v>
      </c>
      <c r="BM485" s="80" cm="1">
        <f t="array" aca="1" ref="BM485" ca="1">_xlfn.IFS(BM488=1,0,INDIRECT("ｄａｔａ!$"&amp;BM$112&amp;"$"&amp;$B485)=2,1,TRUE,0)</f>
        <v>0</v>
      </c>
      <c r="BN485" s="80" cm="1">
        <f t="array" aca="1" ref="BN485" ca="1">_xlfn.IFS(BN488=1,0,INDIRECT("ｄａｔａ!$"&amp;BN$112&amp;"$"&amp;$B485)=2,1,TRUE,0)</f>
        <v>0</v>
      </c>
      <c r="BO485" s="80" cm="1">
        <f t="array" aca="1" ref="BO485" ca="1">_xlfn.IFS(BO488=1,0,INDIRECT("ｄａｔａ!$"&amp;BO$112&amp;"$"&amp;$B485)=2,1,TRUE,0)</f>
        <v>0</v>
      </c>
      <c r="BP485" s="80" cm="1">
        <f t="array" aca="1" ref="BP485" ca="1">_xlfn.IFS(BP488=1,0,INDIRECT("ｄａｔａ!$"&amp;BP$112&amp;"$"&amp;$B485)=2,1,TRUE,0)</f>
        <v>0</v>
      </c>
    </row>
    <row r="486" spans="1:68" x14ac:dyDescent="0.2">
      <c r="B486" s="80">
        <f>VLOOKUP($A485,$A$11:$B$110,2,FALSE)</f>
        <v>100</v>
      </c>
      <c r="C486" s="80" t="s">
        <v>2437</v>
      </c>
      <c r="D486" s="80" cm="1">
        <f t="array" aca="1" ref="D486" ca="1">_xlfn.IFS(D487=1,0,AND(ISNUMBER(INDIRECT("ｄａｔａ!$"&amp;D$112&amp;"$"&amp;$B486)),INDIRECT("ｄａｔａ!$"&amp;D$112&amp;"$"&amp;$B486)&lt;=12,INDIRECT("ｄａｔａ!$"&amp;D$112&amp;"$"&amp;$B486)&gt;=1),0,TRUE,1)</f>
        <v>1</v>
      </c>
      <c r="F486" s="80">
        <v>0</v>
      </c>
      <c r="G486" s="80">
        <v>0</v>
      </c>
      <c r="H486" s="80">
        <v>0</v>
      </c>
      <c r="I486" s="80" cm="1">
        <f t="array" aca="1" ref="I486" ca="1">_xlfn.IFS(I487=1,0,AND(ISNUMBER(INDIRECT("ｄａｔａ!$"&amp;I$112&amp;"$"&amp;$B486)),LEN(INDIRECT("ｄａｔａ!$"&amp;I$112&amp;"$"&amp;$B486))=4),0,TRUE,1)</f>
        <v>0</v>
      </c>
      <c r="J486" s="80" cm="1">
        <f t="array" aca="1" ref="J486" ca="1">_xlfn.IFS(J487=1,0,AND(ISNUMBER(INDIRECT("ｄａｔａ!$"&amp;J$112&amp;"$"&amp;$B486)),INDIRECT("ｄａｔａ!$"&amp;J$112&amp;"$"&amp;$B486)&lt;=12,INDIRECT("ｄａｔａ!$"&amp;J$112&amp;"$"&amp;$B486)&gt;=1),0,TRUE,1)</f>
        <v>0</v>
      </c>
      <c r="K486" s="80" cm="1">
        <f t="array" aca="1" ref="K486" ca="1">_xlfn.IFS(K487=1,0,ISNUMBER(INDIRECT("ｄａｔａ!$"&amp;K$112&amp;"$"&amp;$B486)),0,TRUE,1)</f>
        <v>0</v>
      </c>
      <c r="L486" s="80" cm="1">
        <f t="array" aca="1" ref="L486" ca="1">_xlfn.IFS(L487=1,0,AND(ISNUMBER(INDIRECT("ｄａｔａ!$"&amp;L$112&amp;"$"&amp;$B486)),INDIRECT("ｄａｔａ!$"&amp;L$112&amp;"$"&amp;$B486)&gt;0),0,TRUE,1)</f>
        <v>0</v>
      </c>
      <c r="M486" s="80" cm="1">
        <f t="array" aca="1" ref="M486" ca="1">_xlfn.IFS(M487=1,0,AND(INDIRECT("ｄａｔａ!$"&amp;M$112&amp;"$"&amp;$B486)&lt;=5,INDIRECT("ｄａｔａ!$"&amp;M$112&amp;"$"&amp;$B486)&gt;0),0,TRUE,1)</f>
        <v>0</v>
      </c>
      <c r="N486" s="80" cm="1">
        <f t="array" aca="1" ref="N486" ca="1">_xlfn.IFS(N487=1,0,AND(INDIRECT("ｄａｔａ!$"&amp;N$112&amp;"$"&amp;$B486)&lt;=2,INDIRECT("ｄａｔａ!$"&amp;N$112&amp;"$"&amp;$B486)&gt;0),0,TRUE,1)</f>
        <v>0</v>
      </c>
      <c r="O486" s="80" cm="1">
        <f t="array" aca="1" ref="O486" ca="1">_xlfn.IFS(O487=1,0,AND(INDIRECT("ｄａｔａ!$"&amp;O$112&amp;"$"&amp;$B486)&lt;=4,INDIRECT("ｄａｔａ!$"&amp;O$112&amp;"$"&amp;$B486)&gt;0),0,TRUE,1)</f>
        <v>0</v>
      </c>
      <c r="P486" s="80" cm="1">
        <f t="array" aca="1" ref="P486" ca="1">_xlfn.IFS(P487=1,0,AND(INDIRECT("ｄａｔａ!$"&amp;P$112&amp;"$"&amp;$B486)&lt;=3,INDIRECT("ｄａｔａ!$"&amp;P$112&amp;"$"&amp;$B486)&gt;0),0,TRUE,1)</f>
        <v>0</v>
      </c>
      <c r="Q486" s="80" cm="1">
        <f t="array" aca="1" ref="Q486" ca="1">_xlfn.IFS(Q487=1,0,AND(INDIRECT("ｄａｔａ!$"&amp;Q$112&amp;"$"&amp;$B486)&lt;=2,INDIRECT("ｄａｔａ!$"&amp;Q$112&amp;"$"&amp;$B486)&gt;0),0,TRUE,1)</f>
        <v>0</v>
      </c>
      <c r="R486" s="80" cm="1">
        <f t="array" aca="1" ref="R486" ca="1">_xlfn.IFS(R487=1,0,AND(INDIRECT("ｄａｔａ!$"&amp;R$112&amp;"$"&amp;$B486)&lt;=10,INDIRECT("ｄａｔａ!$"&amp;R$112&amp;"$"&amp;$B486)&gt;0),0,TRUE,1)</f>
        <v>0</v>
      </c>
      <c r="S486" s="80" cm="1">
        <f t="array" aca="1" ref="S486" ca="1">_xlfn.IFS(S487=1,0,AND(INDIRECT("ｄａｔａ!$"&amp;S$112&amp;"$"&amp;$B486)&lt;=5,INDIRECT("ｄａｔａ!$"&amp;S$112&amp;"$"&amp;$B486)&gt;0),0,TRUE,1)</f>
        <v>0</v>
      </c>
      <c r="T486" s="80" cm="1">
        <f t="array" aca="1" ref="T486" ca="1">_xlfn.IFS(T487=1,0,AND(INDIRECT("ｄａｔａ!$"&amp;T$112&amp;"$"&amp;$B486)&lt;=9,INDIRECT("ｄａｔａ!$"&amp;T$112&amp;"$"&amp;$B486)&gt;0),0,TRUE,1)</f>
        <v>0</v>
      </c>
      <c r="U486" s="80" cm="1">
        <f t="array" aca="1" ref="U486" ca="1">_xlfn.IFS(U487=1,0,ISNUMBER(INDIRECT("ｄａｔａ!$"&amp;U$112&amp;"$"&amp;$B486)),0,TRUE,1)</f>
        <v>0</v>
      </c>
      <c r="V486" s="80" cm="1">
        <f t="array" aca="1" ref="V486" ca="1">_xlfn.IFS(V487=1,0,AND(INDIRECT("ｄａｔａ!$"&amp;V$112&amp;"$"&amp;$B486)&lt;=4,INDIRECT("ｄａｔａ!$"&amp;V$112&amp;"$"&amp;$B486)&gt;0),0,TRUE,1)</f>
        <v>0</v>
      </c>
      <c r="W486" s="80" cm="1">
        <f t="array" aca="1" ref="W486" ca="1">_xlfn.IFS(W487=1,0,AND(INDIRECT("ｄａｔａ!$"&amp;W$112&amp;"$"&amp;$B486)&lt;=2,INDIRECT("ｄａｔａ!$"&amp;W$112&amp;"$"&amp;$B486)&gt;0),0,TRUE,1)</f>
        <v>0</v>
      </c>
      <c r="X486" s="80">
        <f ca="1">IF(SUM($Y485:$AO485)&gt;1,1,0)</f>
        <v>0</v>
      </c>
      <c r="Y486" s="80" cm="1">
        <f t="array" aca="1" ref="Y486" ca="1">_xlfn.IFS(Y488=1,0,Y487=1,0,AND(INDIRECT("ｄａｔａ!$"&amp;Y$112&amp;"$"&amp;$B486)&lt;=2,INDIRECT("ｄａｔａ!$"&amp;Y$112&amp;"$"&amp;$B486)&gt;0),0,TRUE,1)</f>
        <v>0</v>
      </c>
      <c r="Z486" s="80" cm="1">
        <f t="array" aca="1" ref="Z486" ca="1">_xlfn.IFS(Z488=1,0,Z487=1,0,AND(INDIRECT("ｄａｔａ!$"&amp;Z$112&amp;"$"&amp;$B486)&lt;=2,INDIRECT("ｄａｔａ!$"&amp;Z$112&amp;"$"&amp;$B486)&gt;0),0,TRUE,1)</f>
        <v>0</v>
      </c>
      <c r="AA486" s="80" cm="1">
        <f t="array" aca="1" ref="AA486" ca="1">_xlfn.IFS(AA488=1,0,AA487=1,0,AND(INDIRECT("ｄａｔａ!$"&amp;AA$112&amp;"$"&amp;$B486)&lt;=2,INDIRECT("ｄａｔａ!$"&amp;AA$112&amp;"$"&amp;$B486)&gt;0),0,TRUE,1)</f>
        <v>0</v>
      </c>
      <c r="AB486" s="80" cm="1">
        <f t="array" aca="1" ref="AB486" ca="1">_xlfn.IFS(AB488=1,0,AB487=1,0,AND(INDIRECT("ｄａｔａ!$"&amp;AB$112&amp;"$"&amp;$B486)&lt;=2,INDIRECT("ｄａｔａ!$"&amp;AB$112&amp;"$"&amp;$B486)&gt;0),0,TRUE,1)</f>
        <v>0</v>
      </c>
      <c r="AC486" s="80" cm="1">
        <f t="array" aca="1" ref="AC486" ca="1">_xlfn.IFS(AC488=1,0,AC487=1,0,AND(INDIRECT("ｄａｔａ!$"&amp;AC$112&amp;"$"&amp;$B486)&lt;=2,INDIRECT("ｄａｔａ!$"&amp;AC$112&amp;"$"&amp;$B486)&gt;0),0,TRUE,1)</f>
        <v>0</v>
      </c>
      <c r="AD486" s="80" cm="1">
        <f t="array" aca="1" ref="AD486" ca="1">_xlfn.IFS(AD488=1,0,AD487=1,0,AND(INDIRECT("ｄａｔａ!$"&amp;AD$112&amp;"$"&amp;$B486)&lt;=2,INDIRECT("ｄａｔａ!$"&amp;AD$112&amp;"$"&amp;$B486)&gt;0),0,TRUE,1)</f>
        <v>0</v>
      </c>
      <c r="AE486" s="80" cm="1">
        <f t="array" aca="1" ref="AE486" ca="1">_xlfn.IFS(AE488=1,0,AE487=1,0,AND(INDIRECT("ｄａｔａ!$"&amp;AE$112&amp;"$"&amp;$B486)&lt;=2,INDIRECT("ｄａｔａ!$"&amp;AE$112&amp;"$"&amp;$B486)&gt;0),0,TRUE,1)</f>
        <v>0</v>
      </c>
      <c r="AF486" s="80" cm="1">
        <f t="array" aca="1" ref="AF486" ca="1">_xlfn.IFS(AF488=1,0,AF487=1,0,AND(INDIRECT("ｄａｔａ!$"&amp;AF$112&amp;"$"&amp;$B486)&lt;=2,INDIRECT("ｄａｔａ!$"&amp;AF$112&amp;"$"&amp;$B486)&gt;0),0,TRUE,1)</f>
        <v>0</v>
      </c>
      <c r="AG486" s="80" cm="1">
        <f t="array" aca="1" ref="AG486" ca="1">_xlfn.IFS(AG488=1,0,AG487=1,0,AND(INDIRECT("ｄａｔａ!$"&amp;AG$112&amp;"$"&amp;$B486)&lt;=2,INDIRECT("ｄａｔａ!$"&amp;AG$112&amp;"$"&amp;$B486)&gt;0),0,TRUE,1)</f>
        <v>0</v>
      </c>
      <c r="AH486" s="80" cm="1">
        <f t="array" aca="1" ref="AH486" ca="1">_xlfn.IFS(AH488=1,0,AH487=1,0,AND(INDIRECT("ｄａｔａ!$"&amp;AH$112&amp;"$"&amp;$B486)&lt;=2,INDIRECT("ｄａｔａ!$"&amp;AH$112&amp;"$"&amp;$B486)&gt;0),0,TRUE,1)</f>
        <v>0</v>
      </c>
      <c r="AI486" s="80" cm="1">
        <f t="array" aca="1" ref="AI486" ca="1">_xlfn.IFS(AI488=1,0,AI487=1,0,AND(INDIRECT("ｄａｔａ!$"&amp;AI$112&amp;"$"&amp;$B486)&lt;=2,INDIRECT("ｄａｔａ!$"&amp;AI$112&amp;"$"&amp;$B486)&gt;0),0,TRUE,1)</f>
        <v>0</v>
      </c>
      <c r="AJ486" s="80" cm="1">
        <f t="array" aca="1" ref="AJ486" ca="1">_xlfn.IFS(AJ488=1,0,AJ487=1,0,AND(INDIRECT("ｄａｔａ!$"&amp;AJ$112&amp;"$"&amp;$B486)&lt;=2,INDIRECT("ｄａｔａ!$"&amp;AJ$112&amp;"$"&amp;$B486)&gt;0),0,TRUE,1)</f>
        <v>0</v>
      </c>
      <c r="AK486" s="80" cm="1">
        <f t="array" aca="1" ref="AK486" ca="1">_xlfn.IFS(AK488=1,0,AK487=1,0,AND(INDIRECT("ｄａｔａ!$"&amp;AK$112&amp;"$"&amp;$B486)&lt;=2,INDIRECT("ｄａｔａ!$"&amp;AK$112&amp;"$"&amp;$B486)&gt;0),0,TRUE,1)</f>
        <v>0</v>
      </c>
      <c r="AL486" s="80" cm="1">
        <f t="array" aca="1" ref="AL486" ca="1">_xlfn.IFS(AL488=1,0,AL487=1,0,AND(INDIRECT("ｄａｔａ!$"&amp;AL$112&amp;"$"&amp;$B486)&lt;=2,INDIRECT("ｄａｔａ!$"&amp;AL$112&amp;"$"&amp;$B486)&gt;0),0,TRUE,1)</f>
        <v>0</v>
      </c>
      <c r="AM486" s="80" cm="1">
        <f t="array" aca="1" ref="AM486" ca="1">_xlfn.IFS(AM488=1,0,AM487=1,0,AND(INDIRECT("ｄａｔａ!$"&amp;AM$112&amp;"$"&amp;$B486)&lt;=2,INDIRECT("ｄａｔａ!$"&amp;AM$112&amp;"$"&amp;$B486)&gt;0),0,TRUE,1)</f>
        <v>0</v>
      </c>
      <c r="AN486" s="80" cm="1">
        <f t="array" aca="1" ref="AN486" ca="1">_xlfn.IFS(AN488=1,0,AN487=1,0,AND(INDIRECT("ｄａｔａ!$"&amp;AN$112&amp;"$"&amp;$B486)&lt;=2,INDIRECT("ｄａｔａ!$"&amp;AN$112&amp;"$"&amp;$B486)&gt;0),0,TRUE,1)</f>
        <v>0</v>
      </c>
      <c r="AO486" s="80" cm="1">
        <f t="array" aca="1" ref="AO486" ca="1">_xlfn.IFS(AO488=1,0,AO487=1,0,AND(INDIRECT("ｄａｔａ!$"&amp;AO$112&amp;"$"&amp;$B486)&lt;=2,INDIRECT("ｄａｔａ!$"&amp;AO$112&amp;"$"&amp;$B486)&gt;0),0,TRUE,1)</f>
        <v>0</v>
      </c>
      <c r="AP486" s="80">
        <f ca="1">IF(SUM($AQ485:$AZ485)&gt;1,1,0)</f>
        <v>0</v>
      </c>
      <c r="AQ486" s="80" cm="1">
        <f t="array" aca="1" ref="AQ486" ca="1">_xlfn.IFS(AQ488=1,0,AQ487=1,0,AND(INDIRECT("ｄａｔａ!$"&amp;AQ$112&amp;"$"&amp;$B486)&lt;=2,INDIRECT("ｄａｔａ!$"&amp;AQ$112&amp;"$"&amp;$B486)&gt;0),0,TRUE,1)</f>
        <v>0</v>
      </c>
      <c r="AR486" s="80" cm="1">
        <f t="array" aca="1" ref="AR486" ca="1">_xlfn.IFS(AR488=1,0,AR487=1,0,AND(INDIRECT("ｄａｔａ!$"&amp;AR$112&amp;"$"&amp;$B486)&lt;=2,INDIRECT("ｄａｔａ!$"&amp;AR$112&amp;"$"&amp;$B486)&gt;0),0,TRUE,1)</f>
        <v>0</v>
      </c>
      <c r="AS486" s="80" cm="1">
        <f t="array" aca="1" ref="AS486" ca="1">_xlfn.IFS(AS488=1,0,AS487=1,0,AND(INDIRECT("ｄａｔａ!$"&amp;AS$112&amp;"$"&amp;$B486)&lt;=2,INDIRECT("ｄａｔａ!$"&amp;AS$112&amp;"$"&amp;$B486)&gt;0),0,TRUE,1)</f>
        <v>0</v>
      </c>
      <c r="AT486" s="80" cm="1">
        <f t="array" aca="1" ref="AT486" ca="1">_xlfn.IFS(AT488=1,0,AT487=1,0,AND(INDIRECT("ｄａｔａ!$"&amp;AT$112&amp;"$"&amp;$B486)&lt;=2,INDIRECT("ｄａｔａ!$"&amp;AT$112&amp;"$"&amp;$B486)&gt;0),0,TRUE,1)</f>
        <v>0</v>
      </c>
      <c r="AU486" s="80" cm="1">
        <f t="array" aca="1" ref="AU486" ca="1">_xlfn.IFS(AU488=1,0,AU487=1,0,AND(INDIRECT("ｄａｔａ!$"&amp;AU$112&amp;"$"&amp;$B486)&lt;=2,INDIRECT("ｄａｔａ!$"&amp;AU$112&amp;"$"&amp;$B486)&gt;0),0,TRUE,1)</f>
        <v>0</v>
      </c>
      <c r="AV486" s="80" cm="1">
        <f t="array" aca="1" ref="AV486" ca="1">_xlfn.IFS(AV488=1,0,AV487=1,0,AND(INDIRECT("ｄａｔａ!$"&amp;AV$112&amp;"$"&amp;$B486)&lt;=2,INDIRECT("ｄａｔａ!$"&amp;AV$112&amp;"$"&amp;$B486)&gt;0),0,TRUE,1)</f>
        <v>0</v>
      </c>
      <c r="AW486" s="80" cm="1">
        <f t="array" aca="1" ref="AW486" ca="1">_xlfn.IFS(AW488=1,0,AW487=1,0,AND(INDIRECT("ｄａｔａ!$"&amp;AW$112&amp;"$"&amp;$B486)&lt;=2,INDIRECT("ｄａｔａ!$"&amp;AW$112&amp;"$"&amp;$B486)&gt;0),0,TRUE,1)</f>
        <v>0</v>
      </c>
      <c r="AX486" s="80" cm="1">
        <f t="array" aca="1" ref="AX486" ca="1">_xlfn.IFS(AX488=1,0,AX487=1,0,AND(INDIRECT("ｄａｔａ!$"&amp;AX$112&amp;"$"&amp;$B486)&lt;=2,INDIRECT("ｄａｔａ!$"&amp;AX$112&amp;"$"&amp;$B486)&gt;0),0,TRUE,1)</f>
        <v>0</v>
      </c>
      <c r="AY486" s="80" cm="1">
        <f t="array" aca="1" ref="AY486" ca="1">_xlfn.IFS(AY488=1,0,AY487=1,0,AND(INDIRECT("ｄａｔａ!$"&amp;AY$112&amp;"$"&amp;$B486)&lt;=2,INDIRECT("ｄａｔａ!$"&amp;AY$112&amp;"$"&amp;$B486)&gt;0),0,TRUE,1)</f>
        <v>0</v>
      </c>
      <c r="AZ486" s="80" cm="1">
        <f t="array" aca="1" ref="AZ486" ca="1">_xlfn.IFS(AZ488=1,0,AZ487=1,0,AND(INDIRECT("ｄａｔａ!$"&amp;AZ$112&amp;"$"&amp;$B486)&lt;=2,INDIRECT("ｄａｔａ!$"&amp;AZ$112&amp;"$"&amp;$B486)&gt;0),0,TRUE,1)</f>
        <v>0</v>
      </c>
      <c r="BA486" s="80">
        <f ca="1">IF(SUM($BB485:$BP485)&gt;1,1,0)</f>
        <v>0</v>
      </c>
      <c r="BB486" s="80" cm="1">
        <f t="array" aca="1" ref="BB486" ca="1">_xlfn.IFS(BB488=1,0,BB487=1,0,AND(INDIRECT("ｄａｔａ!$"&amp;BB$112&amp;"$"&amp;$B486)&lt;=2,INDIRECT("ｄａｔａ!$"&amp;BB$112&amp;"$"&amp;$B486)&gt;0),0,TRUE,1)</f>
        <v>0</v>
      </c>
      <c r="BC486" s="80" cm="1">
        <f t="array" aca="1" ref="BC486" ca="1">_xlfn.IFS(BC488=1,0,BC487=1,0,AND(INDIRECT("ｄａｔａ!$"&amp;BC$112&amp;"$"&amp;$B486)&lt;=2,INDIRECT("ｄａｔａ!$"&amp;BC$112&amp;"$"&amp;$B486)&gt;0),0,TRUE,1)</f>
        <v>0</v>
      </c>
      <c r="BD486" s="80" cm="1">
        <f t="array" aca="1" ref="BD486" ca="1">_xlfn.IFS(BD488=1,0,BD487=1,0,AND(INDIRECT("ｄａｔａ!$"&amp;BD$112&amp;"$"&amp;$B486)&lt;=2,INDIRECT("ｄａｔａ!$"&amp;BD$112&amp;"$"&amp;$B486)&gt;0),0,TRUE,1)</f>
        <v>0</v>
      </c>
      <c r="BE486" s="80" cm="1">
        <f t="array" aca="1" ref="BE486" ca="1">_xlfn.IFS(BE488=1,0,BE487=1,0,AND(INDIRECT("ｄａｔａ!$"&amp;BE$112&amp;"$"&amp;$B486)&lt;=2,INDIRECT("ｄａｔａ!$"&amp;BE$112&amp;"$"&amp;$B486)&gt;0),0,TRUE,1)</f>
        <v>0</v>
      </c>
      <c r="BF486" s="80" cm="1">
        <f t="array" aca="1" ref="BF486" ca="1">_xlfn.IFS(BF488=1,0,BF487=1,0,AND(INDIRECT("ｄａｔａ!$"&amp;BF$112&amp;"$"&amp;$B486)&lt;=2,INDIRECT("ｄａｔａ!$"&amp;BF$112&amp;"$"&amp;$B486)&gt;0),0,TRUE,1)</f>
        <v>0</v>
      </c>
      <c r="BG486" s="80" cm="1">
        <f t="array" aca="1" ref="BG486" ca="1">_xlfn.IFS(BG488=1,0,BG487=1,0,AND(INDIRECT("ｄａｔａ!$"&amp;BG$112&amp;"$"&amp;$B486)&lt;=2,INDIRECT("ｄａｔａ!$"&amp;BG$112&amp;"$"&amp;$B486)&gt;0),0,TRUE,1)</f>
        <v>0</v>
      </c>
      <c r="BH486" s="80" cm="1">
        <f t="array" aca="1" ref="BH486" ca="1">_xlfn.IFS(BH488=1,0,BH487=1,0,AND(INDIRECT("ｄａｔａ!$"&amp;BH$112&amp;"$"&amp;$B486)&lt;=2,INDIRECT("ｄａｔａ!$"&amp;BH$112&amp;"$"&amp;$B486)&gt;0),0,TRUE,1)</f>
        <v>0</v>
      </c>
      <c r="BI486" s="80" cm="1">
        <f t="array" aca="1" ref="BI486" ca="1">_xlfn.IFS(BI488=1,0,BI487=1,0,AND(INDIRECT("ｄａｔａ!$"&amp;BI$112&amp;"$"&amp;$B486)&lt;=2,INDIRECT("ｄａｔａ!$"&amp;BI$112&amp;"$"&amp;$B486)&gt;0),0,TRUE,1)</f>
        <v>0</v>
      </c>
      <c r="BJ486" s="80" cm="1">
        <f t="array" aca="1" ref="BJ486" ca="1">_xlfn.IFS(BJ488=1,0,BJ487=1,0,AND(INDIRECT("ｄａｔａ!$"&amp;BJ$112&amp;"$"&amp;$B486)&lt;=2,INDIRECT("ｄａｔａ!$"&amp;BJ$112&amp;"$"&amp;$B486)&gt;0),0,TRUE,1)</f>
        <v>0</v>
      </c>
      <c r="BK486" s="80" cm="1">
        <f t="array" aca="1" ref="BK486" ca="1">_xlfn.IFS(BK488=1,0,BK487=1,0,AND(INDIRECT("ｄａｔａ!$"&amp;BK$112&amp;"$"&amp;$B486)&lt;=2,INDIRECT("ｄａｔａ!$"&amp;BK$112&amp;"$"&amp;$B486)&gt;0),0,TRUE,1)</f>
        <v>0</v>
      </c>
      <c r="BL486" s="80" cm="1">
        <f t="array" aca="1" ref="BL486" ca="1">_xlfn.IFS(BL488=1,0,BL487=1,0,AND(INDIRECT("ｄａｔａ!$"&amp;BL$112&amp;"$"&amp;$B486)&lt;=2,INDIRECT("ｄａｔａ!$"&amp;BL$112&amp;"$"&amp;$B486)&gt;0),0,TRUE,1)</f>
        <v>0</v>
      </c>
      <c r="BM486" s="80" cm="1">
        <f t="array" aca="1" ref="BM486" ca="1">_xlfn.IFS(BM488=1,0,BM487=1,0,AND(INDIRECT("ｄａｔａ!$"&amp;BM$112&amp;"$"&amp;$B486)&lt;=2,INDIRECT("ｄａｔａ!$"&amp;BM$112&amp;"$"&amp;$B486)&gt;0),0,TRUE,1)</f>
        <v>0</v>
      </c>
      <c r="BN486" s="80" cm="1">
        <f t="array" aca="1" ref="BN486" ca="1">_xlfn.IFS(BN488=1,0,BN487=1,0,AND(INDIRECT("ｄａｔａ!$"&amp;BN$112&amp;"$"&amp;$B486)&lt;=2,INDIRECT("ｄａｔａ!$"&amp;BN$112&amp;"$"&amp;$B486)&gt;0),0,TRUE,1)</f>
        <v>0</v>
      </c>
      <c r="BO486" s="80" cm="1">
        <f t="array" aca="1" ref="BO486" ca="1">_xlfn.IFS(BO488=1,0,BO487=1,0,AND(INDIRECT("ｄａｔａ!$"&amp;BO$112&amp;"$"&amp;$B486)&lt;=2,INDIRECT("ｄａｔａ!$"&amp;BO$112&amp;"$"&amp;$B486)&gt;0),0,TRUE,1)</f>
        <v>0</v>
      </c>
      <c r="BP486" s="80" cm="1">
        <f t="array" aca="1" ref="BP486" ca="1">_xlfn.IFS(BP488=1,0,BP487=1,0,AND(INDIRECT("ｄａｔａ!$"&amp;BP$112&amp;"$"&amp;$B486)&lt;=2,INDIRECT("ｄａｔａ!$"&amp;BP$112&amp;"$"&amp;$B486)&gt;0),0,TRUE,1)</f>
        <v>0</v>
      </c>
    </row>
    <row r="487" spans="1:68" x14ac:dyDescent="0.2">
      <c r="B487" s="80">
        <f>VLOOKUP($A485,$A$11:$B$110,2,FALSE)</f>
        <v>100</v>
      </c>
      <c r="C487" s="80" t="s">
        <v>2425</v>
      </c>
      <c r="D487" s="80" cm="1">
        <f t="array" aca="1" ref="D487" ca="1">_xlfn.IFS(D488=1,0,TRIM(INDIRECT("ｄａｔａ!$"&amp;D$112&amp;"$"&amp;$B487))="",1,TRIM(INDIRECT("ｄａｔａ!$"&amp;D$112&amp;"$"&amp;$B487))&lt;&gt;"",0)</f>
        <v>0</v>
      </c>
      <c r="F487" s="80" cm="1">
        <f t="array" aca="1" ref="F487" ca="1">_xlfn.IFS(F488=1,0,TRIM(INDIRECT("ｄａｔａ!$"&amp;F$112&amp;"$"&amp;$B487))="",1,TRIM(INDIRECT("ｄａｔａ!$"&amp;F$112&amp;"$"&amp;$B487))&lt;&gt;"",0)</f>
        <v>1</v>
      </c>
      <c r="G487" s="80" cm="1">
        <f t="array" aca="1" ref="G487" ca="1">_xlfn.IFS(G488=1,0,TRIM(INDIRECT("ｄａｔａ!$"&amp;G$112&amp;"$"&amp;$B487))="",1,TRIM(INDIRECT("ｄａｔａ!$"&amp;G$112&amp;"$"&amp;$B487))&lt;&gt;"",0)</f>
        <v>1</v>
      </c>
      <c r="H487" s="80" cm="1">
        <f t="array" aca="1" ref="H487" ca="1">_xlfn.IFS(H488=1,0,TRIM(INDIRECT("ｄａｔａ!$"&amp;H$112&amp;"$"&amp;$B487))="",1,TRIM(INDIRECT("ｄａｔａ!$"&amp;H$112&amp;"$"&amp;$B487))&lt;&gt;"",0)</f>
        <v>1</v>
      </c>
      <c r="I487" s="80" cm="1">
        <f t="array" aca="1" ref="I487" ca="1">_xlfn.IFS(I488=1,0,TRIM(INDIRECT("ｄａｔａ!$"&amp;I$112&amp;"$"&amp;$B487))="",1,TRIM(INDIRECT("ｄａｔａ!$"&amp;I$112&amp;"$"&amp;$B487))&lt;&gt;"",0)</f>
        <v>1</v>
      </c>
      <c r="J487" s="80" cm="1">
        <f t="array" aca="1" ref="J487" ca="1">_xlfn.IFS(J488=1,0,TRIM(INDIRECT("ｄａｔａ!$"&amp;J$112&amp;"$"&amp;$B487))="",1,TRIM(INDIRECT("ｄａｔａ!$"&amp;J$112&amp;"$"&amp;$B487))&lt;&gt;"",0)</f>
        <v>1</v>
      </c>
      <c r="K487" s="80" cm="1">
        <f t="array" aca="1" ref="K487" ca="1">_xlfn.IFS(K488=1,0,TRIM(INDIRECT("ｄａｔａ!$"&amp;K$112&amp;"$"&amp;$B487))="",1,TRIM(INDIRECT("ｄａｔａ!$"&amp;K$112&amp;"$"&amp;$B487))&lt;&gt;"",0)</f>
        <v>1</v>
      </c>
      <c r="L487" s="80" cm="1">
        <f t="array" aca="1" ref="L487" ca="1">_xlfn.IFS(L488=1,0,TRIM(INDIRECT("ｄａｔａ!$"&amp;L$112&amp;"$"&amp;$B487))="",1,TRIM(INDIRECT("ｄａｔａ!$"&amp;L$112&amp;"$"&amp;$B487))&lt;&gt;"",0)</f>
        <v>1</v>
      </c>
      <c r="M487" s="80" cm="1">
        <f t="array" aca="1" ref="M487" ca="1">_xlfn.IFS(M488=1,0,TRIM(INDIRECT("ｄａｔａ!$"&amp;M$112&amp;"$"&amp;$B487))="",1,TRIM(INDIRECT("ｄａｔａ!$"&amp;M$112&amp;"$"&amp;$B487))&lt;&gt;"",0)</f>
        <v>1</v>
      </c>
      <c r="N487" s="80" cm="1">
        <f t="array" aca="1" ref="N487" ca="1">_xlfn.IFS(N488=1,0,TRIM(INDIRECT("ｄａｔａ!$"&amp;N$112&amp;"$"&amp;$B487))="",1,TRIM(INDIRECT("ｄａｔａ!$"&amp;N$112&amp;"$"&amp;$B487))&lt;&gt;"",0)</f>
        <v>1</v>
      </c>
      <c r="O487" s="80" cm="1">
        <f t="array" aca="1" ref="O487" ca="1">_xlfn.IFS(O488=1,0,TRIM(INDIRECT("ｄａｔａ!$"&amp;O$112&amp;"$"&amp;$B487))="",1,TRIM(INDIRECT("ｄａｔａ!$"&amp;O$112&amp;"$"&amp;$B487))&lt;&gt;"",0)</f>
        <v>1</v>
      </c>
      <c r="P487" s="80" cm="1">
        <f t="array" aca="1" ref="P487" ca="1">_xlfn.IFS(P488=1,0,TRIM(INDIRECT("ｄａｔａ!$"&amp;P$112&amp;"$"&amp;$B487))="",1,TRIM(INDIRECT("ｄａｔａ!$"&amp;P$112&amp;"$"&amp;$B487))&lt;&gt;"",0)</f>
        <v>1</v>
      </c>
      <c r="Q487" s="80" cm="1">
        <f t="array" aca="1" ref="Q487" ca="1">_xlfn.IFS(Q488=1,0,TRIM(INDIRECT("ｄａｔａ!$"&amp;Q$112&amp;"$"&amp;$B487))="",1,TRIM(INDIRECT("ｄａｔａ!$"&amp;Q$112&amp;"$"&amp;$B487))&lt;&gt;"",0)</f>
        <v>1</v>
      </c>
      <c r="R487" s="80" cm="1">
        <f t="array" aca="1" ref="R487" ca="1">_xlfn.IFS(R488=1,0,TRIM(INDIRECT("ｄａｔａ!$"&amp;R$112&amp;"$"&amp;$B487))="",1,TRIM(INDIRECT("ｄａｔａ!$"&amp;R$112&amp;"$"&amp;$B487))&lt;&gt;"",0)</f>
        <v>1</v>
      </c>
      <c r="S487" s="80" cm="1">
        <f t="array" aca="1" ref="S487" ca="1">_xlfn.IFS(S488=1,0,TRIM(INDIRECT("ｄａｔａ!$"&amp;S$112&amp;"$"&amp;$B487))="",1,TRIM(INDIRECT("ｄａｔａ!$"&amp;S$112&amp;"$"&amp;$B487))&lt;&gt;"",0)</f>
        <v>1</v>
      </c>
      <c r="T487" s="80" cm="1">
        <f t="array" aca="1" ref="T487" ca="1">_xlfn.IFS(T488=1,0,TRIM(INDIRECT("ｄａｔａ!$"&amp;T$112&amp;"$"&amp;$B487))="",1,TRIM(INDIRECT("ｄａｔａ!$"&amp;T$112&amp;"$"&amp;$B487))&lt;&gt;"",0)</f>
        <v>1</v>
      </c>
      <c r="U487" s="80" cm="1">
        <f t="array" aca="1" ref="U487" ca="1">_xlfn.IFS(U488=1,0,TRIM(INDIRECT("ｄａｔａ!$"&amp;U$112&amp;"$"&amp;$B487))="",1,TRIM(INDIRECT("ｄａｔａ!$"&amp;U$112&amp;"$"&amp;$B487))&lt;&gt;"",0)</f>
        <v>1</v>
      </c>
      <c r="V487" s="80" cm="1">
        <f t="array" aca="1" ref="V487" ca="1">_xlfn.IFS(V488=1,0,TRIM(INDIRECT("ｄａｔａ!$"&amp;V$112&amp;"$"&amp;$B487))="",1,TRIM(INDIRECT("ｄａｔａ!$"&amp;V$112&amp;"$"&amp;$B487))&lt;&gt;"",0)</f>
        <v>1</v>
      </c>
      <c r="W487" s="80" cm="1">
        <f t="array" aca="1" ref="W487" ca="1">_xlfn.IFS(W488=1,0,TRIM(INDIRECT("ｄａｔａ!$"&amp;W$112&amp;"$"&amp;$B487))="",1,TRIM(INDIRECT("ｄａｔａ!$"&amp;W$112&amp;"$"&amp;$B487))&lt;&gt;"",0)</f>
        <v>1</v>
      </c>
      <c r="X487" s="80">
        <f ca="1">IF(SUM($Y487:$AO487)=17,1,0)</f>
        <v>1</v>
      </c>
      <c r="Y487" s="80" cm="1">
        <f t="array" aca="1" ref="Y487" ca="1">_xlfn.IFS(Y488=1,0,TRIM(INDIRECT("ｄａｔａ!$"&amp;Y$112&amp;"$"&amp;$B487))="",1,TRIM(INDIRECT("ｄａｔａ!$"&amp;Y$112&amp;"$"&amp;$B487))&lt;&gt;"",0)</f>
        <v>1</v>
      </c>
      <c r="Z487" s="80" cm="1">
        <f t="array" aca="1" ref="Z487" ca="1">_xlfn.IFS(Z488=1,0,TRIM(INDIRECT("ｄａｔａ!$"&amp;Z$112&amp;"$"&amp;$B487))="",1,TRIM(INDIRECT("ｄａｔａ!$"&amp;Z$112&amp;"$"&amp;$B487))&lt;&gt;"",0)</f>
        <v>1</v>
      </c>
      <c r="AA487" s="80" cm="1">
        <f t="array" aca="1" ref="AA487" ca="1">_xlfn.IFS(AA488=1,0,TRIM(INDIRECT("ｄａｔａ!$"&amp;AA$112&amp;"$"&amp;$B487))="",1,TRIM(INDIRECT("ｄａｔａ!$"&amp;AA$112&amp;"$"&amp;$B487))&lt;&gt;"",0)</f>
        <v>1</v>
      </c>
      <c r="AB487" s="80" cm="1">
        <f t="array" aca="1" ref="AB487" ca="1">_xlfn.IFS(AB488=1,0,TRIM(INDIRECT("ｄａｔａ!$"&amp;AB$112&amp;"$"&amp;$B487))="",1,TRIM(INDIRECT("ｄａｔａ!$"&amp;AB$112&amp;"$"&amp;$B487))&lt;&gt;"",0)</f>
        <v>1</v>
      </c>
      <c r="AC487" s="80" cm="1">
        <f t="array" aca="1" ref="AC487" ca="1">_xlfn.IFS(AC488=1,0,TRIM(INDIRECT("ｄａｔａ!$"&amp;AC$112&amp;"$"&amp;$B487))="",1,TRIM(INDIRECT("ｄａｔａ!$"&amp;AC$112&amp;"$"&amp;$B487))&lt;&gt;"",0)</f>
        <v>1</v>
      </c>
      <c r="AD487" s="80" cm="1">
        <f t="array" aca="1" ref="AD487" ca="1">_xlfn.IFS(AD488=1,0,TRIM(INDIRECT("ｄａｔａ!$"&amp;AD$112&amp;"$"&amp;$B487))="",1,TRIM(INDIRECT("ｄａｔａ!$"&amp;AD$112&amp;"$"&amp;$B487))&lt;&gt;"",0)</f>
        <v>1</v>
      </c>
      <c r="AE487" s="80" cm="1">
        <f t="array" aca="1" ref="AE487" ca="1">_xlfn.IFS(AE488=1,0,TRIM(INDIRECT("ｄａｔａ!$"&amp;AE$112&amp;"$"&amp;$B487))="",1,TRIM(INDIRECT("ｄａｔａ!$"&amp;AE$112&amp;"$"&amp;$B487))&lt;&gt;"",0)</f>
        <v>1</v>
      </c>
      <c r="AF487" s="80" cm="1">
        <f t="array" aca="1" ref="AF487" ca="1">_xlfn.IFS(AF488=1,0,TRIM(INDIRECT("ｄａｔａ!$"&amp;AF$112&amp;"$"&amp;$B487))="",1,TRIM(INDIRECT("ｄａｔａ!$"&amp;AF$112&amp;"$"&amp;$B487))&lt;&gt;"",0)</f>
        <v>1</v>
      </c>
      <c r="AG487" s="80" cm="1">
        <f t="array" aca="1" ref="AG487" ca="1">_xlfn.IFS(AG488=1,0,TRIM(INDIRECT("ｄａｔａ!$"&amp;AG$112&amp;"$"&amp;$B487))="",1,TRIM(INDIRECT("ｄａｔａ!$"&amp;AG$112&amp;"$"&amp;$B487))&lt;&gt;"",0)</f>
        <v>1</v>
      </c>
      <c r="AH487" s="80" cm="1">
        <f t="array" aca="1" ref="AH487" ca="1">_xlfn.IFS(AH488=1,0,TRIM(INDIRECT("ｄａｔａ!$"&amp;AH$112&amp;"$"&amp;$B487))="",1,TRIM(INDIRECT("ｄａｔａ!$"&amp;AH$112&amp;"$"&amp;$B487))&lt;&gt;"",0)</f>
        <v>1</v>
      </c>
      <c r="AI487" s="80" cm="1">
        <f t="array" aca="1" ref="AI487" ca="1">_xlfn.IFS(AI488=1,0,TRIM(INDIRECT("ｄａｔａ!$"&amp;AI$112&amp;"$"&amp;$B487))="",1,TRIM(INDIRECT("ｄａｔａ!$"&amp;AI$112&amp;"$"&amp;$B487))&lt;&gt;"",0)</f>
        <v>1</v>
      </c>
      <c r="AJ487" s="80" cm="1">
        <f t="array" aca="1" ref="AJ487" ca="1">_xlfn.IFS(AJ488=1,0,TRIM(INDIRECT("ｄａｔａ!$"&amp;AJ$112&amp;"$"&amp;$B487))="",1,TRIM(INDIRECT("ｄａｔａ!$"&amp;AJ$112&amp;"$"&amp;$B487))&lt;&gt;"",0)</f>
        <v>1</v>
      </c>
      <c r="AK487" s="80" cm="1">
        <f t="array" aca="1" ref="AK487" ca="1">_xlfn.IFS(AK488=1,0,TRIM(INDIRECT("ｄａｔａ!$"&amp;AK$112&amp;"$"&amp;$B487))="",1,TRIM(INDIRECT("ｄａｔａ!$"&amp;AK$112&amp;"$"&amp;$B487))&lt;&gt;"",0)</f>
        <v>1</v>
      </c>
      <c r="AL487" s="80" cm="1">
        <f t="array" aca="1" ref="AL487" ca="1">_xlfn.IFS(AL488=1,0,TRIM(INDIRECT("ｄａｔａ!$"&amp;AL$112&amp;"$"&amp;$B487))="",1,TRIM(INDIRECT("ｄａｔａ!$"&amp;AL$112&amp;"$"&amp;$B487))&lt;&gt;"",0)</f>
        <v>1</v>
      </c>
      <c r="AM487" s="80" cm="1">
        <f t="array" aca="1" ref="AM487" ca="1">_xlfn.IFS(AM488=1,0,TRIM(INDIRECT("ｄａｔａ!$"&amp;AM$112&amp;"$"&amp;$B487))="",1,TRIM(INDIRECT("ｄａｔａ!$"&amp;AM$112&amp;"$"&amp;$B487))&lt;&gt;"",0)</f>
        <v>1</v>
      </c>
      <c r="AN487" s="80" cm="1">
        <f t="array" aca="1" ref="AN487" ca="1">_xlfn.IFS(AN488=1,0,TRIM(INDIRECT("ｄａｔａ!$"&amp;AN$112&amp;"$"&amp;$B487))="",1,TRIM(INDIRECT("ｄａｔａ!$"&amp;AN$112&amp;"$"&amp;$B487))&lt;&gt;"",0)</f>
        <v>1</v>
      </c>
      <c r="AO487" s="80" cm="1">
        <f t="array" aca="1" ref="AO487" ca="1">_xlfn.IFS(AO488=1,0,TRIM(INDIRECT("ｄａｔａ!$"&amp;AO$112&amp;"$"&amp;$B487))="",1,TRIM(INDIRECT("ｄａｔａ!$"&amp;AO$112&amp;"$"&amp;$B487))&lt;&gt;"",0)</f>
        <v>1</v>
      </c>
      <c r="AP487" s="80">
        <f ca="1">IF(SUM($AQ487:$AZ487)=10,1,0)</f>
        <v>1</v>
      </c>
      <c r="AQ487" s="80" cm="1">
        <f t="array" aca="1" ref="AQ487" ca="1">_xlfn.IFS(AQ488=1,0,TRIM(INDIRECT("ｄａｔａ!$"&amp;AQ$112&amp;"$"&amp;$B487))="",1,TRIM(INDIRECT("ｄａｔａ!$"&amp;AQ$112&amp;"$"&amp;$B487))&lt;&gt;"",0)</f>
        <v>1</v>
      </c>
      <c r="AR487" s="80" cm="1">
        <f t="array" aca="1" ref="AR487" ca="1">_xlfn.IFS(AR488=1,0,TRIM(INDIRECT("ｄａｔａ!$"&amp;AR$112&amp;"$"&amp;$B487))="",1,TRIM(INDIRECT("ｄａｔａ!$"&amp;AR$112&amp;"$"&amp;$B487))&lt;&gt;"",0)</f>
        <v>1</v>
      </c>
      <c r="AS487" s="80" cm="1">
        <f t="array" aca="1" ref="AS487" ca="1">_xlfn.IFS(AS488=1,0,TRIM(INDIRECT("ｄａｔａ!$"&amp;AS$112&amp;"$"&amp;$B487))="",1,TRIM(INDIRECT("ｄａｔａ!$"&amp;AS$112&amp;"$"&amp;$B487))&lt;&gt;"",0)</f>
        <v>1</v>
      </c>
      <c r="AT487" s="80" cm="1">
        <f t="array" aca="1" ref="AT487" ca="1">_xlfn.IFS(AT488=1,0,TRIM(INDIRECT("ｄａｔａ!$"&amp;AT$112&amp;"$"&amp;$B487))="",1,TRIM(INDIRECT("ｄａｔａ!$"&amp;AT$112&amp;"$"&amp;$B487))&lt;&gt;"",0)</f>
        <v>1</v>
      </c>
      <c r="AU487" s="80" cm="1">
        <f t="array" aca="1" ref="AU487" ca="1">_xlfn.IFS(AU488=1,0,TRIM(INDIRECT("ｄａｔａ!$"&amp;AU$112&amp;"$"&amp;$B487))="",1,TRIM(INDIRECT("ｄａｔａ!$"&amp;AU$112&amp;"$"&amp;$B487))&lt;&gt;"",0)</f>
        <v>1</v>
      </c>
      <c r="AV487" s="80" cm="1">
        <f t="array" aca="1" ref="AV487" ca="1">_xlfn.IFS(AV488=1,0,TRIM(INDIRECT("ｄａｔａ!$"&amp;AV$112&amp;"$"&amp;$B487))="",1,TRIM(INDIRECT("ｄａｔａ!$"&amp;AV$112&amp;"$"&amp;$B487))&lt;&gt;"",0)</f>
        <v>1</v>
      </c>
      <c r="AW487" s="80" cm="1">
        <f t="array" aca="1" ref="AW487" ca="1">_xlfn.IFS(AW488=1,0,TRIM(INDIRECT("ｄａｔａ!$"&amp;AW$112&amp;"$"&amp;$B487))="",1,TRIM(INDIRECT("ｄａｔａ!$"&amp;AW$112&amp;"$"&amp;$B487))&lt;&gt;"",0)</f>
        <v>1</v>
      </c>
      <c r="AX487" s="80" cm="1">
        <f t="array" aca="1" ref="AX487" ca="1">_xlfn.IFS(AX488=1,0,TRIM(INDIRECT("ｄａｔａ!$"&amp;AX$112&amp;"$"&amp;$B487))="",1,TRIM(INDIRECT("ｄａｔａ!$"&amp;AX$112&amp;"$"&amp;$B487))&lt;&gt;"",0)</f>
        <v>1</v>
      </c>
      <c r="AY487" s="80" cm="1">
        <f t="array" aca="1" ref="AY487" ca="1">_xlfn.IFS(AY488=1,0,TRIM(INDIRECT("ｄａｔａ!$"&amp;AY$112&amp;"$"&amp;$B487))="",1,TRIM(INDIRECT("ｄａｔａ!$"&amp;AY$112&amp;"$"&amp;$B487))&lt;&gt;"",0)</f>
        <v>1</v>
      </c>
      <c r="AZ487" s="80" cm="1">
        <f t="array" aca="1" ref="AZ487" ca="1">_xlfn.IFS(AZ488=1,0,TRIM(INDIRECT("ｄａｔａ!$"&amp;AZ$112&amp;"$"&amp;$B487))="",1,TRIM(INDIRECT("ｄａｔａ!$"&amp;AZ$112&amp;"$"&amp;$B487))&lt;&gt;"",0)</f>
        <v>1</v>
      </c>
      <c r="BA487" s="80">
        <f ca="1">IF(SUM($BB487:$BP487)=15,1,0)</f>
        <v>1</v>
      </c>
      <c r="BB487" s="80" cm="1">
        <f t="array" aca="1" ref="BB487" ca="1">_xlfn.IFS(BB488=1,0,TRIM(INDIRECT("ｄａｔａ!$"&amp;BB$112&amp;"$"&amp;$B487))="",1,TRIM(INDIRECT("ｄａｔａ!$"&amp;BB$112&amp;"$"&amp;$B487))&lt;&gt;"",0)</f>
        <v>1</v>
      </c>
      <c r="BC487" s="80" cm="1">
        <f t="array" aca="1" ref="BC487" ca="1">_xlfn.IFS(BC488=1,0,TRIM(INDIRECT("ｄａｔａ!$"&amp;BC$112&amp;"$"&amp;$B487))="",1,TRIM(INDIRECT("ｄａｔａ!$"&amp;BC$112&amp;"$"&amp;$B487))&lt;&gt;"",0)</f>
        <v>1</v>
      </c>
      <c r="BD487" s="80" cm="1">
        <f t="array" aca="1" ref="BD487" ca="1">_xlfn.IFS(BD488=1,0,TRIM(INDIRECT("ｄａｔａ!$"&amp;BD$112&amp;"$"&amp;$B487))="",1,TRIM(INDIRECT("ｄａｔａ!$"&amp;BD$112&amp;"$"&amp;$B487))&lt;&gt;"",0)</f>
        <v>1</v>
      </c>
      <c r="BE487" s="80" cm="1">
        <f t="array" aca="1" ref="BE487" ca="1">_xlfn.IFS(BE488=1,0,TRIM(INDIRECT("ｄａｔａ!$"&amp;BE$112&amp;"$"&amp;$B487))="",1,TRIM(INDIRECT("ｄａｔａ!$"&amp;BE$112&amp;"$"&amp;$B487))&lt;&gt;"",0)</f>
        <v>1</v>
      </c>
      <c r="BF487" s="80" cm="1">
        <f t="array" aca="1" ref="BF487" ca="1">_xlfn.IFS(BF488=1,0,TRIM(INDIRECT("ｄａｔａ!$"&amp;BF$112&amp;"$"&amp;$B487))="",1,TRIM(INDIRECT("ｄａｔａ!$"&amp;BF$112&amp;"$"&amp;$B487))&lt;&gt;"",0)</f>
        <v>1</v>
      </c>
      <c r="BG487" s="80" cm="1">
        <f t="array" aca="1" ref="BG487" ca="1">_xlfn.IFS(BG488=1,0,TRIM(INDIRECT("ｄａｔａ!$"&amp;BG$112&amp;"$"&amp;$B487))="",1,TRIM(INDIRECT("ｄａｔａ!$"&amp;BG$112&amp;"$"&amp;$B487))&lt;&gt;"",0)</f>
        <v>1</v>
      </c>
      <c r="BH487" s="80" cm="1">
        <f t="array" aca="1" ref="BH487" ca="1">_xlfn.IFS(BH488=1,0,TRIM(INDIRECT("ｄａｔａ!$"&amp;BH$112&amp;"$"&amp;$B487))="",1,TRIM(INDIRECT("ｄａｔａ!$"&amp;BH$112&amp;"$"&amp;$B487))&lt;&gt;"",0)</f>
        <v>1</v>
      </c>
      <c r="BI487" s="80" cm="1">
        <f t="array" aca="1" ref="BI487" ca="1">_xlfn.IFS(BI488=1,0,TRIM(INDIRECT("ｄａｔａ!$"&amp;BI$112&amp;"$"&amp;$B487))="",1,TRIM(INDIRECT("ｄａｔａ!$"&amp;BI$112&amp;"$"&amp;$B487))&lt;&gt;"",0)</f>
        <v>1</v>
      </c>
      <c r="BJ487" s="80" cm="1">
        <f t="array" aca="1" ref="BJ487" ca="1">_xlfn.IFS(BJ488=1,0,TRIM(INDIRECT("ｄａｔａ!$"&amp;BJ$112&amp;"$"&amp;$B487))="",1,TRIM(INDIRECT("ｄａｔａ!$"&amp;BJ$112&amp;"$"&amp;$B487))&lt;&gt;"",0)</f>
        <v>1</v>
      </c>
      <c r="BK487" s="80" cm="1">
        <f t="array" aca="1" ref="BK487" ca="1">_xlfn.IFS(BK488=1,0,TRIM(INDIRECT("ｄａｔａ!$"&amp;BK$112&amp;"$"&amp;$B487))="",1,TRIM(INDIRECT("ｄａｔａ!$"&amp;BK$112&amp;"$"&amp;$B487))&lt;&gt;"",0)</f>
        <v>1</v>
      </c>
      <c r="BL487" s="80" cm="1">
        <f t="array" aca="1" ref="BL487" ca="1">_xlfn.IFS(BL488=1,0,TRIM(INDIRECT("ｄａｔａ!$"&amp;BL$112&amp;"$"&amp;$B487))="",1,TRIM(INDIRECT("ｄａｔａ!$"&amp;BL$112&amp;"$"&amp;$B487))&lt;&gt;"",0)</f>
        <v>1</v>
      </c>
      <c r="BM487" s="80" cm="1">
        <f t="array" aca="1" ref="BM487" ca="1">_xlfn.IFS(BM488=1,0,TRIM(INDIRECT("ｄａｔａ!$"&amp;BM$112&amp;"$"&amp;$B487))="",1,TRIM(INDIRECT("ｄａｔａ!$"&amp;BM$112&amp;"$"&amp;$B487))&lt;&gt;"",0)</f>
        <v>1</v>
      </c>
      <c r="BN487" s="80" cm="1">
        <f t="array" aca="1" ref="BN487" ca="1">_xlfn.IFS(BN488=1,0,TRIM(INDIRECT("ｄａｔａ!$"&amp;BN$112&amp;"$"&amp;$B487))="",1,TRIM(INDIRECT("ｄａｔａ!$"&amp;BN$112&amp;"$"&amp;$B487))&lt;&gt;"",0)</f>
        <v>1</v>
      </c>
      <c r="BO487" s="80" cm="1">
        <f t="array" aca="1" ref="BO487" ca="1">_xlfn.IFS(BO488=1,0,TRIM(INDIRECT("ｄａｔａ!$"&amp;BO$112&amp;"$"&amp;$B487))="",1,TRIM(INDIRECT("ｄａｔａ!$"&amp;BO$112&amp;"$"&amp;$B487))&lt;&gt;"",0)</f>
        <v>1</v>
      </c>
      <c r="BP487" s="80" cm="1">
        <f t="array" aca="1" ref="BP487" ca="1">_xlfn.IFS(BP488=1,0,TRIM(INDIRECT("ｄａｔａ!$"&amp;BP$112&amp;"$"&amp;$B487))="",1,TRIM(INDIRECT("ｄａｔａ!$"&amp;BP$112&amp;"$"&amp;$B487))&lt;&gt;"",0)</f>
        <v>1</v>
      </c>
    </row>
    <row r="488" spans="1:68" x14ac:dyDescent="0.2">
      <c r="B488" s="80">
        <f>VLOOKUP($A485,$A$11:$B$110,2,FALSE)</f>
        <v>100</v>
      </c>
      <c r="C488" s="80" t="s">
        <v>2430</v>
      </c>
      <c r="D488" s="80" cm="1">
        <f t="array" aca="1" ref="D488" ca="1">IF(ISERROR(INDIRECT("ｄａｔａ!$"&amp;D$112&amp;"$"&amp;$B488)),1,0)</f>
        <v>0</v>
      </c>
      <c r="F488" s="80" cm="1">
        <f t="array" aca="1" ref="F488" ca="1">IF(ISERROR(INDIRECT("ｄａｔａ!$"&amp;F$112&amp;"$"&amp;$B488)),1,0)</f>
        <v>0</v>
      </c>
      <c r="G488" s="80" cm="1">
        <f t="array" aca="1" ref="G488" ca="1">IF(ISERROR(INDIRECT("ｄａｔａ!$"&amp;G$112&amp;"$"&amp;$B488)),1,0)</f>
        <v>0</v>
      </c>
      <c r="H488" s="80" cm="1">
        <f t="array" aca="1" ref="H488" ca="1">IF(ISERROR(INDIRECT("ｄａｔａ!$"&amp;H$112&amp;"$"&amp;$B488)),1,0)</f>
        <v>0</v>
      </c>
      <c r="I488" s="80" cm="1">
        <f t="array" aca="1" ref="I488" ca="1">IF(ISERROR(INDIRECT("ｄａｔａ!$"&amp;I$112&amp;"$"&amp;$B488)),1,0)</f>
        <v>0</v>
      </c>
      <c r="J488" s="80" cm="1">
        <f t="array" aca="1" ref="J488" ca="1">IF(ISERROR(INDIRECT("ｄａｔａ!$"&amp;J$112&amp;"$"&amp;$B488)),1,0)</f>
        <v>0</v>
      </c>
      <c r="K488" s="80" cm="1">
        <f t="array" aca="1" ref="K488" ca="1">IF(ISERROR(INDIRECT("ｄａｔａ!$"&amp;K$112&amp;"$"&amp;$B488)),1,0)</f>
        <v>0</v>
      </c>
      <c r="L488" s="80" cm="1">
        <f t="array" aca="1" ref="L488" ca="1">IF(ISERROR(INDIRECT("ｄａｔａ!$"&amp;L$112&amp;"$"&amp;$B488)),1,0)</f>
        <v>0</v>
      </c>
      <c r="M488" s="80" cm="1">
        <f t="array" aca="1" ref="M488" ca="1">IF(ISERROR(INDIRECT("ｄａｔａ!$"&amp;M$112&amp;"$"&amp;$B488)),1,0)</f>
        <v>0</v>
      </c>
      <c r="N488" s="80" cm="1">
        <f t="array" aca="1" ref="N488" ca="1">IF(ISERROR(INDIRECT("ｄａｔａ!$"&amp;N$112&amp;"$"&amp;$B488)),1,0)</f>
        <v>0</v>
      </c>
      <c r="O488" s="80" cm="1">
        <f t="array" aca="1" ref="O488" ca="1">IF(ISERROR(INDIRECT("ｄａｔａ!$"&amp;O$112&amp;"$"&amp;$B488)),1,0)</f>
        <v>0</v>
      </c>
      <c r="P488" s="80" cm="1">
        <f t="array" aca="1" ref="P488" ca="1">IF(ISERROR(INDIRECT("ｄａｔａ!$"&amp;P$112&amp;"$"&amp;$B488)),1,0)</f>
        <v>0</v>
      </c>
      <c r="Q488" s="80" cm="1">
        <f t="array" aca="1" ref="Q488" ca="1">IF(ISERROR(INDIRECT("ｄａｔａ!$"&amp;Q$112&amp;"$"&amp;$B488)),1,0)</f>
        <v>0</v>
      </c>
      <c r="R488" s="80" cm="1">
        <f t="array" aca="1" ref="R488" ca="1">IF(ISERROR(INDIRECT("ｄａｔａ!$"&amp;R$112&amp;"$"&amp;$B488)),1,0)</f>
        <v>0</v>
      </c>
      <c r="S488" s="80" cm="1">
        <f t="array" aca="1" ref="S488" ca="1">IF(ISERROR(INDIRECT("ｄａｔａ!$"&amp;S$112&amp;"$"&amp;$B488)),1,0)</f>
        <v>0</v>
      </c>
      <c r="T488" s="80" cm="1">
        <f t="array" aca="1" ref="T488" ca="1">IF(ISERROR(INDIRECT("ｄａｔａ!$"&amp;T$112&amp;"$"&amp;$B488)),1,0)</f>
        <v>0</v>
      </c>
      <c r="U488" s="80" cm="1">
        <f t="array" aca="1" ref="U488" ca="1">IF(ISERROR(INDIRECT("ｄａｔａ!$"&amp;U$112&amp;"$"&amp;$B488)),1,0)</f>
        <v>0</v>
      </c>
      <c r="V488" s="80" cm="1">
        <f t="array" aca="1" ref="V488" ca="1">IF(ISERROR(INDIRECT("ｄａｔａ!$"&amp;V$112&amp;"$"&amp;$B488)),1,0)</f>
        <v>0</v>
      </c>
      <c r="W488" s="80" cm="1">
        <f t="array" aca="1" ref="W488" ca="1">IF(ISERROR(INDIRECT("ｄａｔａ!$"&amp;W$112&amp;"$"&amp;$B488)),1,0)</f>
        <v>0</v>
      </c>
      <c r="X488" s="80">
        <f ca="1">IF(SUM($Y486:$AO486,$Y488:$AO488)&gt;0,1,0)</f>
        <v>0</v>
      </c>
      <c r="Y488" s="80" cm="1">
        <f t="array" aca="1" ref="Y488" ca="1">IF(ISERROR(INDIRECT("ｄａｔａ!$"&amp;Y$112&amp;"$"&amp;$B488)),1,0)</f>
        <v>0</v>
      </c>
      <c r="Z488" s="80" cm="1">
        <f t="array" aca="1" ref="Z488" ca="1">IF(ISERROR(INDIRECT("ｄａｔａ!$"&amp;Z$112&amp;"$"&amp;$B488)),1,0)</f>
        <v>0</v>
      </c>
      <c r="AA488" s="80" cm="1">
        <f t="array" aca="1" ref="AA488" ca="1">IF(ISERROR(INDIRECT("ｄａｔａ!$"&amp;AA$112&amp;"$"&amp;$B488)),1,0)</f>
        <v>0</v>
      </c>
      <c r="AB488" s="80" cm="1">
        <f t="array" aca="1" ref="AB488" ca="1">IF(ISERROR(INDIRECT("ｄａｔａ!$"&amp;AB$112&amp;"$"&amp;$B488)),1,0)</f>
        <v>0</v>
      </c>
      <c r="AC488" s="80" cm="1">
        <f t="array" aca="1" ref="AC488" ca="1">IF(ISERROR(INDIRECT("ｄａｔａ!$"&amp;AC$112&amp;"$"&amp;$B488)),1,0)</f>
        <v>0</v>
      </c>
      <c r="AD488" s="80" cm="1">
        <f t="array" aca="1" ref="AD488" ca="1">IF(ISERROR(INDIRECT("ｄａｔａ!$"&amp;AD$112&amp;"$"&amp;$B488)),1,0)</f>
        <v>0</v>
      </c>
      <c r="AE488" s="80" cm="1">
        <f t="array" aca="1" ref="AE488" ca="1">IF(ISERROR(INDIRECT("ｄａｔａ!$"&amp;AE$112&amp;"$"&amp;$B488)),1,0)</f>
        <v>0</v>
      </c>
      <c r="AF488" s="80" cm="1">
        <f t="array" aca="1" ref="AF488" ca="1">IF(ISERROR(INDIRECT("ｄａｔａ!$"&amp;AF$112&amp;"$"&amp;$B488)),1,0)</f>
        <v>0</v>
      </c>
      <c r="AG488" s="80" cm="1">
        <f t="array" aca="1" ref="AG488" ca="1">IF(ISERROR(INDIRECT("ｄａｔａ!$"&amp;AG$112&amp;"$"&amp;$B488)),1,0)</f>
        <v>0</v>
      </c>
      <c r="AH488" s="80" cm="1">
        <f t="array" aca="1" ref="AH488" ca="1">IF(ISERROR(INDIRECT("ｄａｔａ!$"&amp;AH$112&amp;"$"&amp;$B488)),1,0)</f>
        <v>0</v>
      </c>
      <c r="AI488" s="80" cm="1">
        <f t="array" aca="1" ref="AI488" ca="1">IF(ISERROR(INDIRECT("ｄａｔａ!$"&amp;AI$112&amp;"$"&amp;$B488)),1,0)</f>
        <v>0</v>
      </c>
      <c r="AJ488" s="80" cm="1">
        <f t="array" aca="1" ref="AJ488" ca="1">IF(ISERROR(INDIRECT("ｄａｔａ!$"&amp;AJ$112&amp;"$"&amp;$B488)),1,0)</f>
        <v>0</v>
      </c>
      <c r="AK488" s="80" cm="1">
        <f t="array" aca="1" ref="AK488" ca="1">IF(ISERROR(INDIRECT("ｄａｔａ!$"&amp;AK$112&amp;"$"&amp;$B488)),1,0)</f>
        <v>0</v>
      </c>
      <c r="AL488" s="80" cm="1">
        <f t="array" aca="1" ref="AL488" ca="1">IF(ISERROR(INDIRECT("ｄａｔａ!$"&amp;AL$112&amp;"$"&amp;$B488)),1,0)</f>
        <v>0</v>
      </c>
      <c r="AM488" s="80" cm="1">
        <f t="array" aca="1" ref="AM488" ca="1">IF(ISERROR(INDIRECT("ｄａｔａ!$"&amp;AM$112&amp;"$"&amp;$B488)),1,0)</f>
        <v>0</v>
      </c>
      <c r="AN488" s="80" cm="1">
        <f t="array" aca="1" ref="AN488" ca="1">IF(ISERROR(INDIRECT("ｄａｔａ!$"&amp;AN$112&amp;"$"&amp;$B488)),1,0)</f>
        <v>0</v>
      </c>
      <c r="AO488" s="80" cm="1">
        <f t="array" aca="1" ref="AO488" ca="1">IF(ISERROR(INDIRECT("ｄａｔａ!$"&amp;AO$112&amp;"$"&amp;$B488)),1,0)</f>
        <v>0</v>
      </c>
      <c r="AP488" s="80">
        <f ca="1">IF(SUM($AQ486:$AZ486,$AQ488:$AZ488)&gt;0,1,0)</f>
        <v>0</v>
      </c>
      <c r="AQ488" s="80" cm="1">
        <f t="array" aca="1" ref="AQ488" ca="1">IF(ISERROR(INDIRECT("ｄａｔａ!$"&amp;AQ$112&amp;"$"&amp;$B488)),1,0)</f>
        <v>0</v>
      </c>
      <c r="AR488" s="80" cm="1">
        <f t="array" aca="1" ref="AR488" ca="1">IF(ISERROR(INDIRECT("ｄａｔａ!$"&amp;AR$112&amp;"$"&amp;$B488)),1,0)</f>
        <v>0</v>
      </c>
      <c r="AS488" s="80" cm="1">
        <f t="array" aca="1" ref="AS488" ca="1">IF(ISERROR(INDIRECT("ｄａｔａ!$"&amp;AS$112&amp;"$"&amp;$B488)),1,0)</f>
        <v>0</v>
      </c>
      <c r="AT488" s="80" cm="1">
        <f t="array" aca="1" ref="AT488" ca="1">IF(ISERROR(INDIRECT("ｄａｔａ!$"&amp;AT$112&amp;"$"&amp;$B488)),1,0)</f>
        <v>0</v>
      </c>
      <c r="AU488" s="80" cm="1">
        <f t="array" aca="1" ref="AU488" ca="1">IF(ISERROR(INDIRECT("ｄａｔａ!$"&amp;AU$112&amp;"$"&amp;$B488)),1,0)</f>
        <v>0</v>
      </c>
      <c r="AV488" s="80" cm="1">
        <f t="array" aca="1" ref="AV488" ca="1">IF(ISERROR(INDIRECT("ｄａｔａ!$"&amp;AV$112&amp;"$"&amp;$B488)),1,0)</f>
        <v>0</v>
      </c>
      <c r="AW488" s="80" cm="1">
        <f t="array" aca="1" ref="AW488" ca="1">IF(ISERROR(INDIRECT("ｄａｔａ!$"&amp;AW$112&amp;"$"&amp;$B488)),1,0)</f>
        <v>0</v>
      </c>
      <c r="AX488" s="80" cm="1">
        <f t="array" aca="1" ref="AX488" ca="1">IF(ISERROR(INDIRECT("ｄａｔａ!$"&amp;AX$112&amp;"$"&amp;$B488)),1,0)</f>
        <v>0</v>
      </c>
      <c r="AY488" s="80" cm="1">
        <f t="array" aca="1" ref="AY488" ca="1">IF(ISERROR(INDIRECT("ｄａｔａ!$"&amp;AY$112&amp;"$"&amp;$B488)),1,0)</f>
        <v>0</v>
      </c>
      <c r="AZ488" s="80" cm="1">
        <f t="array" aca="1" ref="AZ488" ca="1">IF(ISERROR(INDIRECT("ｄａｔａ!$"&amp;AZ$112&amp;"$"&amp;$B488)),1,0)</f>
        <v>0</v>
      </c>
      <c r="BA488" s="80">
        <f ca="1">IF(SUM($BB486:$BP486,$BB488:$BP488)&gt;0,1,0)</f>
        <v>0</v>
      </c>
      <c r="BB488" s="80" cm="1">
        <f t="array" aca="1" ref="BB488" ca="1">IF(ISERROR(INDIRECT("ｄａｔａ!$"&amp;BB$112&amp;"$"&amp;$B488)),1,0)</f>
        <v>0</v>
      </c>
      <c r="BC488" s="80" cm="1">
        <f t="array" aca="1" ref="BC488" ca="1">IF(ISERROR(INDIRECT("ｄａｔａ!$"&amp;BC$112&amp;"$"&amp;$B488)),1,0)</f>
        <v>0</v>
      </c>
      <c r="BD488" s="80" cm="1">
        <f t="array" aca="1" ref="BD488" ca="1">IF(ISERROR(INDIRECT("ｄａｔａ!$"&amp;BD$112&amp;"$"&amp;$B488)),1,0)</f>
        <v>0</v>
      </c>
      <c r="BE488" s="80" cm="1">
        <f t="array" aca="1" ref="BE488" ca="1">IF(ISERROR(INDIRECT("ｄａｔａ!$"&amp;BE$112&amp;"$"&amp;$B488)),1,0)</f>
        <v>0</v>
      </c>
      <c r="BF488" s="80" cm="1">
        <f t="array" aca="1" ref="BF488" ca="1">IF(ISERROR(INDIRECT("ｄａｔａ!$"&amp;BF$112&amp;"$"&amp;$B488)),1,0)</f>
        <v>0</v>
      </c>
      <c r="BG488" s="80" cm="1">
        <f t="array" aca="1" ref="BG488" ca="1">IF(ISERROR(INDIRECT("ｄａｔａ!$"&amp;BG$112&amp;"$"&amp;$B488)),1,0)</f>
        <v>0</v>
      </c>
      <c r="BH488" s="80" cm="1">
        <f t="array" aca="1" ref="BH488" ca="1">IF(ISERROR(INDIRECT("ｄａｔａ!$"&amp;BH$112&amp;"$"&amp;$B488)),1,0)</f>
        <v>0</v>
      </c>
      <c r="BI488" s="80" cm="1">
        <f t="array" aca="1" ref="BI488" ca="1">IF(ISERROR(INDIRECT("ｄａｔａ!$"&amp;BI$112&amp;"$"&amp;$B488)),1,0)</f>
        <v>0</v>
      </c>
      <c r="BJ488" s="80" cm="1">
        <f t="array" aca="1" ref="BJ488" ca="1">IF(ISERROR(INDIRECT("ｄａｔａ!$"&amp;BJ$112&amp;"$"&amp;$B488)),1,0)</f>
        <v>0</v>
      </c>
      <c r="BK488" s="80" cm="1">
        <f t="array" aca="1" ref="BK488" ca="1">IF(ISERROR(INDIRECT("ｄａｔａ!$"&amp;BK$112&amp;"$"&amp;$B488)),1,0)</f>
        <v>0</v>
      </c>
      <c r="BL488" s="80" cm="1">
        <f t="array" aca="1" ref="BL488" ca="1">IF(ISERROR(INDIRECT("ｄａｔａ!$"&amp;BL$112&amp;"$"&amp;$B488)),1,0)</f>
        <v>0</v>
      </c>
      <c r="BM488" s="80" cm="1">
        <f t="array" aca="1" ref="BM488" ca="1">IF(ISERROR(INDIRECT("ｄａｔａ!$"&amp;BM$112&amp;"$"&amp;$B488)),1,0)</f>
        <v>0</v>
      </c>
      <c r="BN488" s="80" cm="1">
        <f t="array" aca="1" ref="BN488" ca="1">IF(ISERROR(INDIRECT("ｄａｔａ!$"&amp;BN$112&amp;"$"&amp;$B488)),1,0)</f>
        <v>0</v>
      </c>
      <c r="BO488" s="80" cm="1">
        <f t="array" aca="1" ref="BO488" ca="1">IF(ISERROR(INDIRECT("ｄａｔａ!$"&amp;BO$112&amp;"$"&amp;$B488)),1,0)</f>
        <v>0</v>
      </c>
      <c r="BP488" s="80" cm="1">
        <f t="array" aca="1" ref="BP488" ca="1">IF(ISERROR(INDIRECT("ｄａｔａ!$"&amp;BP$112&amp;"$"&amp;$B488)),1,0)</f>
        <v>0</v>
      </c>
    </row>
    <row r="489" spans="1:68" x14ac:dyDescent="0.2">
      <c r="A489" s="80" t="s">
        <v>2412</v>
      </c>
      <c r="B489" s="80">
        <f>VLOOKUP($A489,$A$11:$B$110,2,FALSE)</f>
        <v>101</v>
      </c>
      <c r="C489" s="80" t="s">
        <v>2435</v>
      </c>
      <c r="D489" s="80" cm="1">
        <f t="array" aca="1" ref="D489" ca="1">_xlfn.IFS(D490=1,0,D491=1,0,AND(INDIRECT("ｄａｔａ!$"&amp;D$112&amp;"$"&amp;$B489)&lt;=INDIRECT("kikan!$Q$11"),INDIRECT("ｄａｔａ!$"&amp;D$112&amp;"$"&amp;$B489)&gt;=INDIRECT("kikan!$K$11")),0,TRUE,1)</f>
        <v>0</v>
      </c>
      <c r="F489" s="80">
        <v>0</v>
      </c>
      <c r="G489" s="80">
        <v>0</v>
      </c>
      <c r="H489" s="80">
        <v>0</v>
      </c>
      <c r="I489" s="80" cm="1">
        <f t="array" aca="1" ref="I489" ca="1">_xlfn.IFS(I490=1,0,I491=1,0,INDIRECT("ｄａｔａ!$"&amp;I$112&amp;"$"&amp;$B489)&gt;=INDIRECT("kikan!$I$11"),0,TRUE,1)</f>
        <v>0</v>
      </c>
      <c r="J489" s="80" cm="1">
        <f t="array" aca="1" ref="J489" ca="1">_xlfn.IFS(D492=1,0,I489=1,0,J490=1,0,I491=1,0,J491=1,0,INDIRECT("ｄａｔａ!$"&amp;I$112&amp;"$"&amp;$B489)&gt;INDIRECT("kikan!$I$11"),0,INDIRECT("ｄａｔａ!$"&amp;J$112&amp;"$"&amp;$B489)&gt;=INDIRECT("ｄａｔａ!$"&amp;D$112&amp;"$"&amp;$B489),0,TRUE,1)</f>
        <v>0</v>
      </c>
      <c r="K489" s="80" cm="1">
        <f t="array" aca="1" ref="K489" ca="1">_xlfn.IFS(K490=1,0,K491=1,0,AND(INDIRECT("ｄａｔａ!$"&amp;K$112&amp;"$"&amp;$B490)&gt;0,INDIRECT("ｄａｔａ!$"&amp;K$112&amp;"$"&amp;$B490)&lt;10000),0,TRUE,1)</f>
        <v>0</v>
      </c>
      <c r="L489" s="80" cm="1">
        <f t="array" aca="1" ref="L489" ca="1">_xlfn.IFS(L490=1,0,L491=1,0,INDIRECT("ｄａｔａ!$"&amp;L$112&amp;"$"&amp;$B489)&lt;20000,1,TRUE,0)</f>
        <v>0</v>
      </c>
      <c r="M489" s="80">
        <v>0</v>
      </c>
      <c r="N489" s="80">
        <v>0</v>
      </c>
      <c r="O489" s="80" cm="1">
        <f t="array" aca="1" ref="O489" ca="1">_xlfn.IFS(O492=1,0,INDIRECT("ｄａｔａ!$"&amp;O$112&amp;"$"&amp;$B490)=4,1,TRUE,0)</f>
        <v>0</v>
      </c>
      <c r="P489" s="80" cm="1">
        <f t="array" aca="1" ref="P489" ca="1">_xlfn.IFS(P492=1,0,AND(INDIRECT("ｄａｔａ!$"&amp;P$112&amp;"$"&amp;$B490)&lt;=3,INDIRECT("ｄａｔａ!$"&amp;P$112&amp;"$"&amp;$B490)&gt;0),1,TRUE,0)</f>
        <v>0</v>
      </c>
      <c r="Q489" s="80" cm="1">
        <f t="array" aca="1" ref="Q489" ca="1">_xlfn.IFS(Q492=1,0,INDIRECT("ｄａｔａ!$"&amp;Q$112&amp;"$"&amp;$B489)=1,1,TRUE,0)</f>
        <v>0</v>
      </c>
      <c r="R489" s="80">
        <v>0</v>
      </c>
      <c r="S489" s="80">
        <v>0</v>
      </c>
      <c r="T489" s="80">
        <v>0</v>
      </c>
      <c r="U489" s="80">
        <v>0</v>
      </c>
      <c r="V489" s="80">
        <v>0</v>
      </c>
      <c r="W489" s="80">
        <v>0</v>
      </c>
      <c r="X489" s="80">
        <f ca="1">IF(AND(SUM($Y489:$AO489)=0,17-SUM($Y491:$AO491)&gt;1),1,0)</f>
        <v>0</v>
      </c>
      <c r="Y489" s="80" cm="1">
        <f t="array" aca="1" ref="Y489" ca="1">_xlfn.IFS(Y492=1,0,INDIRECT("ｄａｔａ!$"&amp;Y$112&amp;"$"&amp;$B489)=2,1,TRUE,0)</f>
        <v>0</v>
      </c>
      <c r="Z489" s="80" cm="1">
        <f t="array" aca="1" ref="Z489" ca="1">_xlfn.IFS(Z492=1,0,INDIRECT("ｄａｔａ!$"&amp;Z$112&amp;"$"&amp;$B489)=2,1,TRUE,0)</f>
        <v>0</v>
      </c>
      <c r="AA489" s="80" cm="1">
        <f t="array" aca="1" ref="AA489" ca="1">_xlfn.IFS(AA492=1,0,INDIRECT("ｄａｔａ!$"&amp;AA$112&amp;"$"&amp;$B489)=2,1,TRUE,0)</f>
        <v>0</v>
      </c>
      <c r="AB489" s="80" cm="1">
        <f t="array" aca="1" ref="AB489" ca="1">_xlfn.IFS(AB492=1,0,INDIRECT("ｄａｔａ!$"&amp;AB$112&amp;"$"&amp;$B489)=2,1,TRUE,0)</f>
        <v>0</v>
      </c>
      <c r="AC489" s="80" cm="1">
        <f t="array" aca="1" ref="AC489" ca="1">_xlfn.IFS(AC492=1,0,INDIRECT("ｄａｔａ!$"&amp;AC$112&amp;"$"&amp;$B489)=2,1,TRUE,0)</f>
        <v>0</v>
      </c>
      <c r="AD489" s="80" cm="1">
        <f t="array" aca="1" ref="AD489" ca="1">_xlfn.IFS(AD492=1,0,INDIRECT("ｄａｔａ!$"&amp;AD$112&amp;"$"&amp;$B489)=2,1,TRUE,0)</f>
        <v>0</v>
      </c>
      <c r="AE489" s="80" cm="1">
        <f t="array" aca="1" ref="AE489" ca="1">_xlfn.IFS(AE492=1,0,INDIRECT("ｄａｔａ!$"&amp;AE$112&amp;"$"&amp;$B489)=2,1,TRUE,0)</f>
        <v>0</v>
      </c>
      <c r="AF489" s="80" cm="1">
        <f t="array" aca="1" ref="AF489" ca="1">_xlfn.IFS(AF492=1,0,INDIRECT("ｄａｔａ!$"&amp;AF$112&amp;"$"&amp;$B489)=2,1,TRUE,0)</f>
        <v>0</v>
      </c>
      <c r="AG489" s="80" cm="1">
        <f t="array" aca="1" ref="AG489" ca="1">_xlfn.IFS(AG492=1,0,INDIRECT("ｄａｔａ!$"&amp;AG$112&amp;"$"&amp;$B489)=2,1,TRUE,0)</f>
        <v>0</v>
      </c>
      <c r="AH489" s="80" cm="1">
        <f t="array" aca="1" ref="AH489" ca="1">_xlfn.IFS(AH492=1,0,INDIRECT("ｄａｔａ!$"&amp;AH$112&amp;"$"&amp;$B489)=2,1,TRUE,0)</f>
        <v>0</v>
      </c>
      <c r="AI489" s="80" cm="1">
        <f t="array" aca="1" ref="AI489" ca="1">_xlfn.IFS(AI492=1,0,INDIRECT("ｄａｔａ!$"&amp;AI$112&amp;"$"&amp;$B489)=2,1,TRUE,0)</f>
        <v>0</v>
      </c>
      <c r="AJ489" s="80" cm="1">
        <f t="array" aca="1" ref="AJ489" ca="1">_xlfn.IFS(AJ492=1,0,INDIRECT("ｄａｔａ!$"&amp;AJ$112&amp;"$"&amp;$B489)=2,1,TRUE,0)</f>
        <v>0</v>
      </c>
      <c r="AK489" s="80" cm="1">
        <f t="array" aca="1" ref="AK489" ca="1">_xlfn.IFS(AK492=1,0,INDIRECT("ｄａｔａ!$"&amp;AK$112&amp;"$"&amp;$B489)=2,1,TRUE,0)</f>
        <v>0</v>
      </c>
      <c r="AL489" s="80" cm="1">
        <f t="array" aca="1" ref="AL489" ca="1">_xlfn.IFS(AL492=1,0,INDIRECT("ｄａｔａ!$"&amp;AL$112&amp;"$"&amp;$B489)=2,1,TRUE,0)</f>
        <v>0</v>
      </c>
      <c r="AM489" s="80" cm="1">
        <f t="array" aca="1" ref="AM489" ca="1">_xlfn.IFS(AM492=1,0,INDIRECT("ｄａｔａ!$"&amp;AM$112&amp;"$"&amp;$B489)=2,1,TRUE,0)</f>
        <v>0</v>
      </c>
      <c r="AN489" s="80" cm="1">
        <f t="array" aca="1" ref="AN489" ca="1">_xlfn.IFS(AN492=1,0,INDIRECT("ｄａｔａ!$"&amp;AN$112&amp;"$"&amp;$B489)=2,1,TRUE,0)</f>
        <v>0</v>
      </c>
      <c r="AO489" s="80" cm="1">
        <f t="array" aca="1" ref="AO489" ca="1">_xlfn.IFS(AO492=1,0,INDIRECT("ｄａｔａ!$"&amp;AO$112&amp;"$"&amp;$B489)=2,1,TRUE,0)</f>
        <v>0</v>
      </c>
      <c r="AP489" s="80">
        <f ca="1">IF(AND(SUM($AQ489:$AZ489)=0,10-SUM($AQ491:$AZ491)&gt;1),1,0)</f>
        <v>0</v>
      </c>
      <c r="AQ489" s="80" cm="1">
        <f t="array" aca="1" ref="AQ489" ca="1">_xlfn.IFS(AQ492=1,0,INDIRECT("ｄａｔａ!$"&amp;AQ$112&amp;"$"&amp;$B489)=2,1,TRUE,0)</f>
        <v>0</v>
      </c>
      <c r="AR489" s="80" cm="1">
        <f t="array" aca="1" ref="AR489" ca="1">_xlfn.IFS(AR492=1,0,INDIRECT("ｄａｔａ!$"&amp;AR$112&amp;"$"&amp;$B489)=2,1,TRUE,0)</f>
        <v>0</v>
      </c>
      <c r="AS489" s="80" cm="1">
        <f t="array" aca="1" ref="AS489" ca="1">_xlfn.IFS(AS492=1,0,INDIRECT("ｄａｔａ!$"&amp;AS$112&amp;"$"&amp;$B489)=2,1,TRUE,0)</f>
        <v>0</v>
      </c>
      <c r="AT489" s="80" cm="1">
        <f t="array" aca="1" ref="AT489" ca="1">_xlfn.IFS(AT492=1,0,INDIRECT("ｄａｔａ!$"&amp;AT$112&amp;"$"&amp;$B489)=2,1,TRUE,0)</f>
        <v>0</v>
      </c>
      <c r="AU489" s="80" cm="1">
        <f t="array" aca="1" ref="AU489" ca="1">_xlfn.IFS(AU492=1,0,INDIRECT("ｄａｔａ!$"&amp;AU$112&amp;"$"&amp;$B489)=2,1,TRUE,0)</f>
        <v>0</v>
      </c>
      <c r="AV489" s="80" cm="1">
        <f t="array" aca="1" ref="AV489" ca="1">_xlfn.IFS(AV492=1,0,INDIRECT("ｄａｔａ!$"&amp;AV$112&amp;"$"&amp;$B489)=2,1,TRUE,0)</f>
        <v>0</v>
      </c>
      <c r="AW489" s="80" cm="1">
        <f t="array" aca="1" ref="AW489" ca="1">_xlfn.IFS(AW492=1,0,INDIRECT("ｄａｔａ!$"&amp;AW$112&amp;"$"&amp;$B489)=2,1,TRUE,0)</f>
        <v>0</v>
      </c>
      <c r="AX489" s="80" cm="1">
        <f t="array" aca="1" ref="AX489" ca="1">_xlfn.IFS(AX492=1,0,INDIRECT("ｄａｔａ!$"&amp;AX$112&amp;"$"&amp;$B489)=2,1,TRUE,0)</f>
        <v>0</v>
      </c>
      <c r="AY489" s="80" cm="1">
        <f t="array" aca="1" ref="AY489" ca="1">_xlfn.IFS(AY492=1,0,INDIRECT("ｄａｔａ!$"&amp;AY$112&amp;"$"&amp;$B489)=2,1,TRUE,0)</f>
        <v>0</v>
      </c>
      <c r="AZ489" s="80" cm="1">
        <f t="array" aca="1" ref="AZ489" ca="1">_xlfn.IFS(AZ492=1,0,INDIRECT("ｄａｔａ!$"&amp;AZ$112&amp;"$"&amp;$B489)=2,1,TRUE,0)</f>
        <v>0</v>
      </c>
      <c r="BA489" s="80">
        <f ca="1">IF(AND(SUM($BB489:$BP489)=0,15-SUM($BB491:$BP491)&gt;1),1,0)</f>
        <v>0</v>
      </c>
      <c r="BB489" s="80" cm="1">
        <f t="array" aca="1" ref="BB489" ca="1">_xlfn.IFS(BB492=1,0,INDIRECT("ｄａｔａ!$"&amp;BB$112&amp;"$"&amp;$B489)=2,1,TRUE,0)</f>
        <v>0</v>
      </c>
      <c r="BC489" s="80" cm="1">
        <f t="array" aca="1" ref="BC489" ca="1">_xlfn.IFS(BC492=1,0,INDIRECT("ｄａｔａ!$"&amp;BC$112&amp;"$"&amp;$B489)=2,1,TRUE,0)</f>
        <v>0</v>
      </c>
      <c r="BD489" s="80" cm="1">
        <f t="array" aca="1" ref="BD489" ca="1">_xlfn.IFS(BD492=1,0,INDIRECT("ｄａｔａ!$"&amp;BD$112&amp;"$"&amp;$B489)=2,1,TRUE,0)</f>
        <v>0</v>
      </c>
      <c r="BE489" s="80" cm="1">
        <f t="array" aca="1" ref="BE489" ca="1">_xlfn.IFS(BE492=1,0,INDIRECT("ｄａｔａ!$"&amp;BE$112&amp;"$"&amp;$B489)=2,1,TRUE,0)</f>
        <v>0</v>
      </c>
      <c r="BF489" s="80" cm="1">
        <f t="array" aca="1" ref="BF489" ca="1">_xlfn.IFS(BF492=1,0,INDIRECT("ｄａｔａ!$"&amp;BF$112&amp;"$"&amp;$B489)=2,1,TRUE,0)</f>
        <v>0</v>
      </c>
      <c r="BG489" s="80" cm="1">
        <f t="array" aca="1" ref="BG489" ca="1">_xlfn.IFS(BG492=1,0,INDIRECT("ｄａｔａ!$"&amp;BG$112&amp;"$"&amp;$B489)=2,1,TRUE,0)</f>
        <v>0</v>
      </c>
      <c r="BH489" s="80" cm="1">
        <f t="array" aca="1" ref="BH489" ca="1">_xlfn.IFS(BH492=1,0,INDIRECT("ｄａｔａ!$"&amp;BH$112&amp;"$"&amp;$B489)=2,1,TRUE,0)</f>
        <v>0</v>
      </c>
      <c r="BI489" s="80" cm="1">
        <f t="array" aca="1" ref="BI489" ca="1">_xlfn.IFS(BI492=1,0,INDIRECT("ｄａｔａ!$"&amp;BI$112&amp;"$"&amp;$B489)=2,1,TRUE,0)</f>
        <v>0</v>
      </c>
      <c r="BJ489" s="80" cm="1">
        <f t="array" aca="1" ref="BJ489" ca="1">_xlfn.IFS(BJ492=1,0,INDIRECT("ｄａｔａ!$"&amp;BJ$112&amp;"$"&amp;$B489)=2,1,TRUE,0)</f>
        <v>0</v>
      </c>
      <c r="BK489" s="80" cm="1">
        <f t="array" aca="1" ref="BK489" ca="1">_xlfn.IFS(BK492=1,0,INDIRECT("ｄａｔａ!$"&amp;BK$112&amp;"$"&amp;$B489)=2,1,TRUE,0)</f>
        <v>0</v>
      </c>
      <c r="BL489" s="80" cm="1">
        <f t="array" aca="1" ref="BL489" ca="1">_xlfn.IFS(BL492=1,0,INDIRECT("ｄａｔａ!$"&amp;BL$112&amp;"$"&amp;$B489)=2,1,TRUE,0)</f>
        <v>0</v>
      </c>
      <c r="BM489" s="80" cm="1">
        <f t="array" aca="1" ref="BM489" ca="1">_xlfn.IFS(BM492=1,0,INDIRECT("ｄａｔａ!$"&amp;BM$112&amp;"$"&amp;$B489)=2,1,TRUE,0)</f>
        <v>0</v>
      </c>
      <c r="BN489" s="80" cm="1">
        <f t="array" aca="1" ref="BN489" ca="1">_xlfn.IFS(BN492=1,0,INDIRECT("ｄａｔａ!$"&amp;BN$112&amp;"$"&amp;$B489)=2,1,TRUE,0)</f>
        <v>0</v>
      </c>
      <c r="BO489" s="80" cm="1">
        <f t="array" aca="1" ref="BO489" ca="1">_xlfn.IFS(BO492=1,0,INDIRECT("ｄａｔａ!$"&amp;BO$112&amp;"$"&amp;$B489)=2,1,TRUE,0)</f>
        <v>0</v>
      </c>
      <c r="BP489" s="80" cm="1">
        <f t="array" aca="1" ref="BP489" ca="1">_xlfn.IFS(BP492=1,0,INDIRECT("ｄａｔａ!$"&amp;BP$112&amp;"$"&amp;$B489)=2,1,TRUE,0)</f>
        <v>0</v>
      </c>
    </row>
    <row r="490" spans="1:68" x14ac:dyDescent="0.2">
      <c r="B490" s="80">
        <f>VLOOKUP($A489,$A$11:$B$110,2,FALSE)</f>
        <v>101</v>
      </c>
      <c r="C490" s="80" t="s">
        <v>2437</v>
      </c>
      <c r="D490" s="80" cm="1">
        <f t="array" aca="1" ref="D490" ca="1">_xlfn.IFS(D491=1,0,AND(ISNUMBER(INDIRECT("ｄａｔａ!$"&amp;D$112&amp;"$"&amp;$B490)),INDIRECT("ｄａｔａ!$"&amp;D$112&amp;"$"&amp;$B490)&lt;=12,INDIRECT("ｄａｔａ!$"&amp;D$112&amp;"$"&amp;$B490)&gt;=1),0,TRUE,1)</f>
        <v>1</v>
      </c>
      <c r="F490" s="80">
        <v>0</v>
      </c>
      <c r="G490" s="80">
        <v>0</v>
      </c>
      <c r="H490" s="80">
        <v>0</v>
      </c>
      <c r="I490" s="80" cm="1">
        <f t="array" aca="1" ref="I490" ca="1">_xlfn.IFS(I491=1,0,AND(ISNUMBER(INDIRECT("ｄａｔａ!$"&amp;I$112&amp;"$"&amp;$B490)),LEN(INDIRECT("ｄａｔａ!$"&amp;I$112&amp;"$"&amp;$B490))=4),0,TRUE,1)</f>
        <v>0</v>
      </c>
      <c r="J490" s="80" cm="1">
        <f t="array" aca="1" ref="J490" ca="1">_xlfn.IFS(J491=1,0,AND(ISNUMBER(INDIRECT("ｄａｔａ!$"&amp;J$112&amp;"$"&amp;$B490)),INDIRECT("ｄａｔａ!$"&amp;J$112&amp;"$"&amp;$B490)&lt;=12,INDIRECT("ｄａｔａ!$"&amp;J$112&amp;"$"&amp;$B490)&gt;=1),0,TRUE,1)</f>
        <v>0</v>
      </c>
      <c r="K490" s="80" cm="1">
        <f t="array" aca="1" ref="K490" ca="1">_xlfn.IFS(K491=1,0,ISNUMBER(INDIRECT("ｄａｔａ!$"&amp;K$112&amp;"$"&amp;$B490)),0,TRUE,1)</f>
        <v>0</v>
      </c>
      <c r="L490" s="80" cm="1">
        <f t="array" aca="1" ref="L490" ca="1">_xlfn.IFS(L491=1,0,AND(ISNUMBER(INDIRECT("ｄａｔａ!$"&amp;L$112&amp;"$"&amp;$B490)),INDIRECT("ｄａｔａ!$"&amp;L$112&amp;"$"&amp;$B490)&gt;0),0,TRUE,1)</f>
        <v>0</v>
      </c>
      <c r="M490" s="80" cm="1">
        <f t="array" aca="1" ref="M490" ca="1">_xlfn.IFS(M491=1,0,AND(INDIRECT("ｄａｔａ!$"&amp;M$112&amp;"$"&amp;$B490)&lt;=5,INDIRECT("ｄａｔａ!$"&amp;M$112&amp;"$"&amp;$B490)&gt;0),0,TRUE,1)</f>
        <v>0</v>
      </c>
      <c r="N490" s="80" cm="1">
        <f t="array" aca="1" ref="N490" ca="1">_xlfn.IFS(N491=1,0,AND(INDIRECT("ｄａｔａ!$"&amp;N$112&amp;"$"&amp;$B490)&lt;=2,INDIRECT("ｄａｔａ!$"&amp;N$112&amp;"$"&amp;$B490)&gt;0),0,TRUE,1)</f>
        <v>0</v>
      </c>
      <c r="O490" s="80" cm="1">
        <f t="array" aca="1" ref="O490" ca="1">_xlfn.IFS(O491=1,0,AND(INDIRECT("ｄａｔａ!$"&amp;O$112&amp;"$"&amp;$B490)&lt;=4,INDIRECT("ｄａｔａ!$"&amp;O$112&amp;"$"&amp;$B490)&gt;0),0,TRUE,1)</f>
        <v>0</v>
      </c>
      <c r="P490" s="80" cm="1">
        <f t="array" aca="1" ref="P490" ca="1">_xlfn.IFS(P491=1,0,AND(INDIRECT("ｄａｔａ!$"&amp;P$112&amp;"$"&amp;$B490)&lt;=3,INDIRECT("ｄａｔａ!$"&amp;P$112&amp;"$"&amp;$B490)&gt;0),0,TRUE,1)</f>
        <v>0</v>
      </c>
      <c r="Q490" s="80" cm="1">
        <f t="array" aca="1" ref="Q490" ca="1">_xlfn.IFS(Q491=1,0,AND(INDIRECT("ｄａｔａ!$"&amp;Q$112&amp;"$"&amp;$B490)&lt;=2,INDIRECT("ｄａｔａ!$"&amp;Q$112&amp;"$"&amp;$B490)&gt;0),0,TRUE,1)</f>
        <v>0</v>
      </c>
      <c r="R490" s="80" cm="1">
        <f t="array" aca="1" ref="R490" ca="1">_xlfn.IFS(R491=1,0,AND(INDIRECT("ｄａｔａ!$"&amp;R$112&amp;"$"&amp;$B490)&lt;=10,INDIRECT("ｄａｔａ!$"&amp;R$112&amp;"$"&amp;$B490)&gt;0),0,TRUE,1)</f>
        <v>0</v>
      </c>
      <c r="S490" s="80" cm="1">
        <f t="array" aca="1" ref="S490" ca="1">_xlfn.IFS(S491=1,0,AND(INDIRECT("ｄａｔａ!$"&amp;S$112&amp;"$"&amp;$B490)&lt;=5,INDIRECT("ｄａｔａ!$"&amp;S$112&amp;"$"&amp;$B490)&gt;0),0,TRUE,1)</f>
        <v>0</v>
      </c>
      <c r="T490" s="80" cm="1">
        <f t="array" aca="1" ref="T490" ca="1">_xlfn.IFS(T491=1,0,AND(INDIRECT("ｄａｔａ!$"&amp;T$112&amp;"$"&amp;$B490)&lt;=9,INDIRECT("ｄａｔａ!$"&amp;T$112&amp;"$"&amp;$B490)&gt;0),0,TRUE,1)</f>
        <v>0</v>
      </c>
      <c r="U490" s="80" cm="1">
        <f t="array" aca="1" ref="U490" ca="1">_xlfn.IFS(U491=1,0,ISNUMBER(INDIRECT("ｄａｔａ!$"&amp;U$112&amp;"$"&amp;$B490)),0,TRUE,1)</f>
        <v>0</v>
      </c>
      <c r="V490" s="80" cm="1">
        <f t="array" aca="1" ref="V490" ca="1">_xlfn.IFS(V491=1,0,AND(INDIRECT("ｄａｔａ!$"&amp;V$112&amp;"$"&amp;$B490)&lt;=4,INDIRECT("ｄａｔａ!$"&amp;V$112&amp;"$"&amp;$B490)&gt;0),0,TRUE,1)</f>
        <v>0</v>
      </c>
      <c r="W490" s="80" cm="1">
        <f t="array" aca="1" ref="W490" ca="1">_xlfn.IFS(W491=1,0,AND(INDIRECT("ｄａｔａ!$"&amp;W$112&amp;"$"&amp;$B490)&lt;=2,INDIRECT("ｄａｔａ!$"&amp;W$112&amp;"$"&amp;$B490)&gt;0),0,TRUE,1)</f>
        <v>0</v>
      </c>
      <c r="X490" s="80">
        <f ca="1">IF(SUM($Y489:$AO489)&gt;1,1,0)</f>
        <v>0</v>
      </c>
      <c r="Y490" s="80" cm="1">
        <f t="array" aca="1" ref="Y490" ca="1">_xlfn.IFS(Y492=1,0,Y491=1,0,AND(INDIRECT("ｄａｔａ!$"&amp;Y$112&amp;"$"&amp;$B490)&lt;=2,INDIRECT("ｄａｔａ!$"&amp;Y$112&amp;"$"&amp;$B490)&gt;0),0,TRUE,1)</f>
        <v>0</v>
      </c>
      <c r="Z490" s="80" cm="1">
        <f t="array" aca="1" ref="Z490" ca="1">_xlfn.IFS(Z492=1,0,Z491=1,0,AND(INDIRECT("ｄａｔａ!$"&amp;Z$112&amp;"$"&amp;$B490)&lt;=2,INDIRECT("ｄａｔａ!$"&amp;Z$112&amp;"$"&amp;$B490)&gt;0),0,TRUE,1)</f>
        <v>0</v>
      </c>
      <c r="AA490" s="80" cm="1">
        <f t="array" aca="1" ref="AA490" ca="1">_xlfn.IFS(AA492=1,0,AA491=1,0,AND(INDIRECT("ｄａｔａ!$"&amp;AA$112&amp;"$"&amp;$B490)&lt;=2,INDIRECT("ｄａｔａ!$"&amp;AA$112&amp;"$"&amp;$B490)&gt;0),0,TRUE,1)</f>
        <v>0</v>
      </c>
      <c r="AB490" s="80" cm="1">
        <f t="array" aca="1" ref="AB490" ca="1">_xlfn.IFS(AB492=1,0,AB491=1,0,AND(INDIRECT("ｄａｔａ!$"&amp;AB$112&amp;"$"&amp;$B490)&lt;=2,INDIRECT("ｄａｔａ!$"&amp;AB$112&amp;"$"&amp;$B490)&gt;0),0,TRUE,1)</f>
        <v>0</v>
      </c>
      <c r="AC490" s="80" cm="1">
        <f t="array" aca="1" ref="AC490" ca="1">_xlfn.IFS(AC492=1,0,AC491=1,0,AND(INDIRECT("ｄａｔａ!$"&amp;AC$112&amp;"$"&amp;$B490)&lt;=2,INDIRECT("ｄａｔａ!$"&amp;AC$112&amp;"$"&amp;$B490)&gt;0),0,TRUE,1)</f>
        <v>0</v>
      </c>
      <c r="AD490" s="80" cm="1">
        <f t="array" aca="1" ref="AD490" ca="1">_xlfn.IFS(AD492=1,0,AD491=1,0,AND(INDIRECT("ｄａｔａ!$"&amp;AD$112&amp;"$"&amp;$B490)&lt;=2,INDIRECT("ｄａｔａ!$"&amp;AD$112&amp;"$"&amp;$B490)&gt;0),0,TRUE,1)</f>
        <v>0</v>
      </c>
      <c r="AE490" s="80" cm="1">
        <f t="array" aca="1" ref="AE490" ca="1">_xlfn.IFS(AE492=1,0,AE491=1,0,AND(INDIRECT("ｄａｔａ!$"&amp;AE$112&amp;"$"&amp;$B490)&lt;=2,INDIRECT("ｄａｔａ!$"&amp;AE$112&amp;"$"&amp;$B490)&gt;0),0,TRUE,1)</f>
        <v>0</v>
      </c>
      <c r="AF490" s="80" cm="1">
        <f t="array" aca="1" ref="AF490" ca="1">_xlfn.IFS(AF492=1,0,AF491=1,0,AND(INDIRECT("ｄａｔａ!$"&amp;AF$112&amp;"$"&amp;$B490)&lt;=2,INDIRECT("ｄａｔａ!$"&amp;AF$112&amp;"$"&amp;$B490)&gt;0),0,TRUE,1)</f>
        <v>0</v>
      </c>
      <c r="AG490" s="80" cm="1">
        <f t="array" aca="1" ref="AG490" ca="1">_xlfn.IFS(AG492=1,0,AG491=1,0,AND(INDIRECT("ｄａｔａ!$"&amp;AG$112&amp;"$"&amp;$B490)&lt;=2,INDIRECT("ｄａｔａ!$"&amp;AG$112&amp;"$"&amp;$B490)&gt;0),0,TRUE,1)</f>
        <v>0</v>
      </c>
      <c r="AH490" s="80" cm="1">
        <f t="array" aca="1" ref="AH490" ca="1">_xlfn.IFS(AH492=1,0,AH491=1,0,AND(INDIRECT("ｄａｔａ!$"&amp;AH$112&amp;"$"&amp;$B490)&lt;=2,INDIRECT("ｄａｔａ!$"&amp;AH$112&amp;"$"&amp;$B490)&gt;0),0,TRUE,1)</f>
        <v>0</v>
      </c>
      <c r="AI490" s="80" cm="1">
        <f t="array" aca="1" ref="AI490" ca="1">_xlfn.IFS(AI492=1,0,AI491=1,0,AND(INDIRECT("ｄａｔａ!$"&amp;AI$112&amp;"$"&amp;$B490)&lt;=2,INDIRECT("ｄａｔａ!$"&amp;AI$112&amp;"$"&amp;$B490)&gt;0),0,TRUE,1)</f>
        <v>0</v>
      </c>
      <c r="AJ490" s="80" cm="1">
        <f t="array" aca="1" ref="AJ490" ca="1">_xlfn.IFS(AJ492=1,0,AJ491=1,0,AND(INDIRECT("ｄａｔａ!$"&amp;AJ$112&amp;"$"&amp;$B490)&lt;=2,INDIRECT("ｄａｔａ!$"&amp;AJ$112&amp;"$"&amp;$B490)&gt;0),0,TRUE,1)</f>
        <v>0</v>
      </c>
      <c r="AK490" s="80" cm="1">
        <f t="array" aca="1" ref="AK490" ca="1">_xlfn.IFS(AK492=1,0,AK491=1,0,AND(INDIRECT("ｄａｔａ!$"&amp;AK$112&amp;"$"&amp;$B490)&lt;=2,INDIRECT("ｄａｔａ!$"&amp;AK$112&amp;"$"&amp;$B490)&gt;0),0,TRUE,1)</f>
        <v>0</v>
      </c>
      <c r="AL490" s="80" cm="1">
        <f t="array" aca="1" ref="AL490" ca="1">_xlfn.IFS(AL492=1,0,AL491=1,0,AND(INDIRECT("ｄａｔａ!$"&amp;AL$112&amp;"$"&amp;$B490)&lt;=2,INDIRECT("ｄａｔａ!$"&amp;AL$112&amp;"$"&amp;$B490)&gt;0),0,TRUE,1)</f>
        <v>0</v>
      </c>
      <c r="AM490" s="80" cm="1">
        <f t="array" aca="1" ref="AM490" ca="1">_xlfn.IFS(AM492=1,0,AM491=1,0,AND(INDIRECT("ｄａｔａ!$"&amp;AM$112&amp;"$"&amp;$B490)&lt;=2,INDIRECT("ｄａｔａ!$"&amp;AM$112&amp;"$"&amp;$B490)&gt;0),0,TRUE,1)</f>
        <v>0</v>
      </c>
      <c r="AN490" s="80" cm="1">
        <f t="array" aca="1" ref="AN490" ca="1">_xlfn.IFS(AN492=1,0,AN491=1,0,AND(INDIRECT("ｄａｔａ!$"&amp;AN$112&amp;"$"&amp;$B490)&lt;=2,INDIRECT("ｄａｔａ!$"&amp;AN$112&amp;"$"&amp;$B490)&gt;0),0,TRUE,1)</f>
        <v>0</v>
      </c>
      <c r="AO490" s="80" cm="1">
        <f t="array" aca="1" ref="AO490" ca="1">_xlfn.IFS(AO492=1,0,AO491=1,0,AND(INDIRECT("ｄａｔａ!$"&amp;AO$112&amp;"$"&amp;$B490)&lt;=2,INDIRECT("ｄａｔａ!$"&amp;AO$112&amp;"$"&amp;$B490)&gt;0),0,TRUE,1)</f>
        <v>0</v>
      </c>
      <c r="AP490" s="80">
        <f ca="1">IF(SUM($AQ489:$AZ489)&gt;1,1,0)</f>
        <v>0</v>
      </c>
      <c r="AQ490" s="80" cm="1">
        <f t="array" aca="1" ref="AQ490" ca="1">_xlfn.IFS(AQ492=1,0,AQ491=1,0,AND(INDIRECT("ｄａｔａ!$"&amp;AQ$112&amp;"$"&amp;$B490)&lt;=2,INDIRECT("ｄａｔａ!$"&amp;AQ$112&amp;"$"&amp;$B490)&gt;0),0,TRUE,1)</f>
        <v>0</v>
      </c>
      <c r="AR490" s="80" cm="1">
        <f t="array" aca="1" ref="AR490" ca="1">_xlfn.IFS(AR492=1,0,AR491=1,0,AND(INDIRECT("ｄａｔａ!$"&amp;AR$112&amp;"$"&amp;$B490)&lt;=2,INDIRECT("ｄａｔａ!$"&amp;AR$112&amp;"$"&amp;$B490)&gt;0),0,TRUE,1)</f>
        <v>0</v>
      </c>
      <c r="AS490" s="80" cm="1">
        <f t="array" aca="1" ref="AS490" ca="1">_xlfn.IFS(AS492=1,0,AS491=1,0,AND(INDIRECT("ｄａｔａ!$"&amp;AS$112&amp;"$"&amp;$B490)&lt;=2,INDIRECT("ｄａｔａ!$"&amp;AS$112&amp;"$"&amp;$B490)&gt;0),0,TRUE,1)</f>
        <v>0</v>
      </c>
      <c r="AT490" s="80" cm="1">
        <f t="array" aca="1" ref="AT490" ca="1">_xlfn.IFS(AT492=1,0,AT491=1,0,AND(INDIRECT("ｄａｔａ!$"&amp;AT$112&amp;"$"&amp;$B490)&lt;=2,INDIRECT("ｄａｔａ!$"&amp;AT$112&amp;"$"&amp;$B490)&gt;0),0,TRUE,1)</f>
        <v>0</v>
      </c>
      <c r="AU490" s="80" cm="1">
        <f t="array" aca="1" ref="AU490" ca="1">_xlfn.IFS(AU492=1,0,AU491=1,0,AND(INDIRECT("ｄａｔａ!$"&amp;AU$112&amp;"$"&amp;$B490)&lt;=2,INDIRECT("ｄａｔａ!$"&amp;AU$112&amp;"$"&amp;$B490)&gt;0),0,TRUE,1)</f>
        <v>0</v>
      </c>
      <c r="AV490" s="80" cm="1">
        <f t="array" aca="1" ref="AV490" ca="1">_xlfn.IFS(AV492=1,0,AV491=1,0,AND(INDIRECT("ｄａｔａ!$"&amp;AV$112&amp;"$"&amp;$B490)&lt;=2,INDIRECT("ｄａｔａ!$"&amp;AV$112&amp;"$"&amp;$B490)&gt;0),0,TRUE,1)</f>
        <v>0</v>
      </c>
      <c r="AW490" s="80" cm="1">
        <f t="array" aca="1" ref="AW490" ca="1">_xlfn.IFS(AW492=1,0,AW491=1,0,AND(INDIRECT("ｄａｔａ!$"&amp;AW$112&amp;"$"&amp;$B490)&lt;=2,INDIRECT("ｄａｔａ!$"&amp;AW$112&amp;"$"&amp;$B490)&gt;0),0,TRUE,1)</f>
        <v>0</v>
      </c>
      <c r="AX490" s="80" cm="1">
        <f t="array" aca="1" ref="AX490" ca="1">_xlfn.IFS(AX492=1,0,AX491=1,0,AND(INDIRECT("ｄａｔａ!$"&amp;AX$112&amp;"$"&amp;$B490)&lt;=2,INDIRECT("ｄａｔａ!$"&amp;AX$112&amp;"$"&amp;$B490)&gt;0),0,TRUE,1)</f>
        <v>0</v>
      </c>
      <c r="AY490" s="80" cm="1">
        <f t="array" aca="1" ref="AY490" ca="1">_xlfn.IFS(AY492=1,0,AY491=1,0,AND(INDIRECT("ｄａｔａ!$"&amp;AY$112&amp;"$"&amp;$B490)&lt;=2,INDIRECT("ｄａｔａ!$"&amp;AY$112&amp;"$"&amp;$B490)&gt;0),0,TRUE,1)</f>
        <v>0</v>
      </c>
      <c r="AZ490" s="80" cm="1">
        <f t="array" aca="1" ref="AZ490" ca="1">_xlfn.IFS(AZ492=1,0,AZ491=1,0,AND(INDIRECT("ｄａｔａ!$"&amp;AZ$112&amp;"$"&amp;$B490)&lt;=2,INDIRECT("ｄａｔａ!$"&amp;AZ$112&amp;"$"&amp;$B490)&gt;0),0,TRUE,1)</f>
        <v>0</v>
      </c>
      <c r="BA490" s="80">
        <f ca="1">IF(SUM($BB489:$BP489)&gt;1,1,0)</f>
        <v>0</v>
      </c>
      <c r="BB490" s="80" cm="1">
        <f t="array" aca="1" ref="BB490" ca="1">_xlfn.IFS(BB492=1,0,BB491=1,0,AND(INDIRECT("ｄａｔａ!$"&amp;BB$112&amp;"$"&amp;$B490)&lt;=2,INDIRECT("ｄａｔａ!$"&amp;BB$112&amp;"$"&amp;$B490)&gt;0),0,TRUE,1)</f>
        <v>0</v>
      </c>
      <c r="BC490" s="80" cm="1">
        <f t="array" aca="1" ref="BC490" ca="1">_xlfn.IFS(BC492=1,0,BC491=1,0,AND(INDIRECT("ｄａｔａ!$"&amp;BC$112&amp;"$"&amp;$B490)&lt;=2,INDIRECT("ｄａｔａ!$"&amp;BC$112&amp;"$"&amp;$B490)&gt;0),0,TRUE,1)</f>
        <v>0</v>
      </c>
      <c r="BD490" s="80" cm="1">
        <f t="array" aca="1" ref="BD490" ca="1">_xlfn.IFS(BD492=1,0,BD491=1,0,AND(INDIRECT("ｄａｔａ!$"&amp;BD$112&amp;"$"&amp;$B490)&lt;=2,INDIRECT("ｄａｔａ!$"&amp;BD$112&amp;"$"&amp;$B490)&gt;0),0,TRUE,1)</f>
        <v>0</v>
      </c>
      <c r="BE490" s="80" cm="1">
        <f t="array" aca="1" ref="BE490" ca="1">_xlfn.IFS(BE492=1,0,BE491=1,0,AND(INDIRECT("ｄａｔａ!$"&amp;BE$112&amp;"$"&amp;$B490)&lt;=2,INDIRECT("ｄａｔａ!$"&amp;BE$112&amp;"$"&amp;$B490)&gt;0),0,TRUE,1)</f>
        <v>0</v>
      </c>
      <c r="BF490" s="80" cm="1">
        <f t="array" aca="1" ref="BF490" ca="1">_xlfn.IFS(BF492=1,0,BF491=1,0,AND(INDIRECT("ｄａｔａ!$"&amp;BF$112&amp;"$"&amp;$B490)&lt;=2,INDIRECT("ｄａｔａ!$"&amp;BF$112&amp;"$"&amp;$B490)&gt;0),0,TRUE,1)</f>
        <v>0</v>
      </c>
      <c r="BG490" s="80" cm="1">
        <f t="array" aca="1" ref="BG490" ca="1">_xlfn.IFS(BG492=1,0,BG491=1,0,AND(INDIRECT("ｄａｔａ!$"&amp;BG$112&amp;"$"&amp;$B490)&lt;=2,INDIRECT("ｄａｔａ!$"&amp;BG$112&amp;"$"&amp;$B490)&gt;0),0,TRUE,1)</f>
        <v>0</v>
      </c>
      <c r="BH490" s="80" cm="1">
        <f t="array" aca="1" ref="BH490" ca="1">_xlfn.IFS(BH492=1,0,BH491=1,0,AND(INDIRECT("ｄａｔａ!$"&amp;BH$112&amp;"$"&amp;$B490)&lt;=2,INDIRECT("ｄａｔａ!$"&amp;BH$112&amp;"$"&amp;$B490)&gt;0),0,TRUE,1)</f>
        <v>0</v>
      </c>
      <c r="BI490" s="80" cm="1">
        <f t="array" aca="1" ref="BI490" ca="1">_xlfn.IFS(BI492=1,0,BI491=1,0,AND(INDIRECT("ｄａｔａ!$"&amp;BI$112&amp;"$"&amp;$B490)&lt;=2,INDIRECT("ｄａｔａ!$"&amp;BI$112&amp;"$"&amp;$B490)&gt;0),0,TRUE,1)</f>
        <v>0</v>
      </c>
      <c r="BJ490" s="80" cm="1">
        <f t="array" aca="1" ref="BJ490" ca="1">_xlfn.IFS(BJ492=1,0,BJ491=1,0,AND(INDIRECT("ｄａｔａ!$"&amp;BJ$112&amp;"$"&amp;$B490)&lt;=2,INDIRECT("ｄａｔａ!$"&amp;BJ$112&amp;"$"&amp;$B490)&gt;0),0,TRUE,1)</f>
        <v>0</v>
      </c>
      <c r="BK490" s="80" cm="1">
        <f t="array" aca="1" ref="BK490" ca="1">_xlfn.IFS(BK492=1,0,BK491=1,0,AND(INDIRECT("ｄａｔａ!$"&amp;BK$112&amp;"$"&amp;$B490)&lt;=2,INDIRECT("ｄａｔａ!$"&amp;BK$112&amp;"$"&amp;$B490)&gt;0),0,TRUE,1)</f>
        <v>0</v>
      </c>
      <c r="BL490" s="80" cm="1">
        <f t="array" aca="1" ref="BL490" ca="1">_xlfn.IFS(BL492=1,0,BL491=1,0,AND(INDIRECT("ｄａｔａ!$"&amp;BL$112&amp;"$"&amp;$B490)&lt;=2,INDIRECT("ｄａｔａ!$"&amp;BL$112&amp;"$"&amp;$B490)&gt;0),0,TRUE,1)</f>
        <v>0</v>
      </c>
      <c r="BM490" s="80" cm="1">
        <f t="array" aca="1" ref="BM490" ca="1">_xlfn.IFS(BM492=1,0,BM491=1,0,AND(INDIRECT("ｄａｔａ!$"&amp;BM$112&amp;"$"&amp;$B490)&lt;=2,INDIRECT("ｄａｔａ!$"&amp;BM$112&amp;"$"&amp;$B490)&gt;0),0,TRUE,1)</f>
        <v>0</v>
      </c>
      <c r="BN490" s="80" cm="1">
        <f t="array" aca="1" ref="BN490" ca="1">_xlfn.IFS(BN492=1,0,BN491=1,0,AND(INDIRECT("ｄａｔａ!$"&amp;BN$112&amp;"$"&amp;$B490)&lt;=2,INDIRECT("ｄａｔａ!$"&amp;BN$112&amp;"$"&amp;$B490)&gt;0),0,TRUE,1)</f>
        <v>0</v>
      </c>
      <c r="BO490" s="80" cm="1">
        <f t="array" aca="1" ref="BO490" ca="1">_xlfn.IFS(BO492=1,0,BO491=1,0,AND(INDIRECT("ｄａｔａ!$"&amp;BO$112&amp;"$"&amp;$B490)&lt;=2,INDIRECT("ｄａｔａ!$"&amp;BO$112&amp;"$"&amp;$B490)&gt;0),0,TRUE,1)</f>
        <v>0</v>
      </c>
      <c r="BP490" s="80" cm="1">
        <f t="array" aca="1" ref="BP490" ca="1">_xlfn.IFS(BP492=1,0,BP491=1,0,AND(INDIRECT("ｄａｔａ!$"&amp;BP$112&amp;"$"&amp;$B490)&lt;=2,INDIRECT("ｄａｔａ!$"&amp;BP$112&amp;"$"&amp;$B490)&gt;0),0,TRUE,1)</f>
        <v>0</v>
      </c>
    </row>
    <row r="491" spans="1:68" x14ac:dyDescent="0.2">
      <c r="B491" s="80">
        <f>VLOOKUP($A489,$A$11:$B$110,2,FALSE)</f>
        <v>101</v>
      </c>
      <c r="C491" s="80" t="s">
        <v>2425</v>
      </c>
      <c r="D491" s="80" cm="1">
        <f t="array" aca="1" ref="D491" ca="1">_xlfn.IFS(D492=1,0,TRIM(INDIRECT("ｄａｔａ!$"&amp;D$112&amp;"$"&amp;$B491))="",1,TRIM(INDIRECT("ｄａｔａ!$"&amp;D$112&amp;"$"&amp;$B491))&lt;&gt;"",0)</f>
        <v>0</v>
      </c>
      <c r="F491" s="80" cm="1">
        <f t="array" aca="1" ref="F491" ca="1">_xlfn.IFS(F492=1,0,TRIM(INDIRECT("ｄａｔａ!$"&amp;F$112&amp;"$"&amp;$B491))="",1,TRIM(INDIRECT("ｄａｔａ!$"&amp;F$112&amp;"$"&amp;$B491))&lt;&gt;"",0)</f>
        <v>1</v>
      </c>
      <c r="G491" s="80" cm="1">
        <f t="array" aca="1" ref="G491" ca="1">_xlfn.IFS(G492=1,0,TRIM(INDIRECT("ｄａｔａ!$"&amp;G$112&amp;"$"&amp;$B491))="",1,TRIM(INDIRECT("ｄａｔａ!$"&amp;G$112&amp;"$"&amp;$B491))&lt;&gt;"",0)</f>
        <v>1</v>
      </c>
      <c r="H491" s="80" cm="1">
        <f t="array" aca="1" ref="H491" ca="1">_xlfn.IFS(H492=1,0,TRIM(INDIRECT("ｄａｔａ!$"&amp;H$112&amp;"$"&amp;$B491))="",1,TRIM(INDIRECT("ｄａｔａ!$"&amp;H$112&amp;"$"&amp;$B491))&lt;&gt;"",0)</f>
        <v>1</v>
      </c>
      <c r="I491" s="80" cm="1">
        <f t="array" aca="1" ref="I491" ca="1">_xlfn.IFS(I492=1,0,TRIM(INDIRECT("ｄａｔａ!$"&amp;I$112&amp;"$"&amp;$B491))="",1,TRIM(INDIRECT("ｄａｔａ!$"&amp;I$112&amp;"$"&amp;$B491))&lt;&gt;"",0)</f>
        <v>1</v>
      </c>
      <c r="J491" s="80" cm="1">
        <f t="array" aca="1" ref="J491" ca="1">_xlfn.IFS(J492=1,0,TRIM(INDIRECT("ｄａｔａ!$"&amp;J$112&amp;"$"&amp;$B491))="",1,TRIM(INDIRECT("ｄａｔａ!$"&amp;J$112&amp;"$"&amp;$B491))&lt;&gt;"",0)</f>
        <v>1</v>
      </c>
      <c r="K491" s="80" cm="1">
        <f t="array" aca="1" ref="K491" ca="1">_xlfn.IFS(K492=1,0,TRIM(INDIRECT("ｄａｔａ!$"&amp;K$112&amp;"$"&amp;$B491))="",1,TRIM(INDIRECT("ｄａｔａ!$"&amp;K$112&amp;"$"&amp;$B491))&lt;&gt;"",0)</f>
        <v>1</v>
      </c>
      <c r="L491" s="80" cm="1">
        <f t="array" aca="1" ref="L491" ca="1">_xlfn.IFS(L492=1,0,TRIM(INDIRECT("ｄａｔａ!$"&amp;L$112&amp;"$"&amp;$B491))="",1,TRIM(INDIRECT("ｄａｔａ!$"&amp;L$112&amp;"$"&amp;$B491))&lt;&gt;"",0)</f>
        <v>1</v>
      </c>
      <c r="M491" s="80" cm="1">
        <f t="array" aca="1" ref="M491" ca="1">_xlfn.IFS(M492=1,0,TRIM(INDIRECT("ｄａｔａ!$"&amp;M$112&amp;"$"&amp;$B491))="",1,TRIM(INDIRECT("ｄａｔａ!$"&amp;M$112&amp;"$"&amp;$B491))&lt;&gt;"",0)</f>
        <v>1</v>
      </c>
      <c r="N491" s="80" cm="1">
        <f t="array" aca="1" ref="N491" ca="1">_xlfn.IFS(N492=1,0,TRIM(INDIRECT("ｄａｔａ!$"&amp;N$112&amp;"$"&amp;$B491))="",1,TRIM(INDIRECT("ｄａｔａ!$"&amp;N$112&amp;"$"&amp;$B491))&lt;&gt;"",0)</f>
        <v>1</v>
      </c>
      <c r="O491" s="80" cm="1">
        <f t="array" aca="1" ref="O491" ca="1">_xlfn.IFS(O492=1,0,TRIM(INDIRECT("ｄａｔａ!$"&amp;O$112&amp;"$"&amp;$B491))="",1,TRIM(INDIRECT("ｄａｔａ!$"&amp;O$112&amp;"$"&amp;$B491))&lt;&gt;"",0)</f>
        <v>1</v>
      </c>
      <c r="P491" s="80" cm="1">
        <f t="array" aca="1" ref="P491" ca="1">_xlfn.IFS(P492=1,0,TRIM(INDIRECT("ｄａｔａ!$"&amp;P$112&amp;"$"&amp;$B491))="",1,TRIM(INDIRECT("ｄａｔａ!$"&amp;P$112&amp;"$"&amp;$B491))&lt;&gt;"",0)</f>
        <v>1</v>
      </c>
      <c r="Q491" s="80" cm="1">
        <f t="array" aca="1" ref="Q491" ca="1">_xlfn.IFS(Q492=1,0,TRIM(INDIRECT("ｄａｔａ!$"&amp;Q$112&amp;"$"&amp;$B491))="",1,TRIM(INDIRECT("ｄａｔａ!$"&amp;Q$112&amp;"$"&amp;$B491))&lt;&gt;"",0)</f>
        <v>1</v>
      </c>
      <c r="R491" s="80" cm="1">
        <f t="array" aca="1" ref="R491" ca="1">_xlfn.IFS(R492=1,0,TRIM(INDIRECT("ｄａｔａ!$"&amp;R$112&amp;"$"&amp;$B491))="",1,TRIM(INDIRECT("ｄａｔａ!$"&amp;R$112&amp;"$"&amp;$B491))&lt;&gt;"",0)</f>
        <v>1</v>
      </c>
      <c r="S491" s="80" cm="1">
        <f t="array" aca="1" ref="S491" ca="1">_xlfn.IFS(S492=1,0,TRIM(INDIRECT("ｄａｔａ!$"&amp;S$112&amp;"$"&amp;$B491))="",1,TRIM(INDIRECT("ｄａｔａ!$"&amp;S$112&amp;"$"&amp;$B491))&lt;&gt;"",0)</f>
        <v>1</v>
      </c>
      <c r="T491" s="80" cm="1">
        <f t="array" aca="1" ref="T491" ca="1">_xlfn.IFS(T492=1,0,TRIM(INDIRECT("ｄａｔａ!$"&amp;T$112&amp;"$"&amp;$B491))="",1,TRIM(INDIRECT("ｄａｔａ!$"&amp;T$112&amp;"$"&amp;$B491))&lt;&gt;"",0)</f>
        <v>1</v>
      </c>
      <c r="U491" s="80" cm="1">
        <f t="array" aca="1" ref="U491" ca="1">_xlfn.IFS(U492=1,0,TRIM(INDIRECT("ｄａｔａ!$"&amp;U$112&amp;"$"&amp;$B491))="",1,TRIM(INDIRECT("ｄａｔａ!$"&amp;U$112&amp;"$"&amp;$B491))&lt;&gt;"",0)</f>
        <v>1</v>
      </c>
      <c r="V491" s="80" cm="1">
        <f t="array" aca="1" ref="V491" ca="1">_xlfn.IFS(V492=1,0,TRIM(INDIRECT("ｄａｔａ!$"&amp;V$112&amp;"$"&amp;$B491))="",1,TRIM(INDIRECT("ｄａｔａ!$"&amp;V$112&amp;"$"&amp;$B491))&lt;&gt;"",0)</f>
        <v>1</v>
      </c>
      <c r="W491" s="80" cm="1">
        <f t="array" aca="1" ref="W491" ca="1">_xlfn.IFS(W492=1,0,TRIM(INDIRECT("ｄａｔａ!$"&amp;W$112&amp;"$"&amp;$B491))="",1,TRIM(INDIRECT("ｄａｔａ!$"&amp;W$112&amp;"$"&amp;$B491))&lt;&gt;"",0)</f>
        <v>1</v>
      </c>
      <c r="X491" s="80">
        <f ca="1">IF(SUM($Y491:$AO491)=17,1,0)</f>
        <v>1</v>
      </c>
      <c r="Y491" s="80" cm="1">
        <f t="array" aca="1" ref="Y491" ca="1">_xlfn.IFS(Y492=1,0,TRIM(INDIRECT("ｄａｔａ!$"&amp;Y$112&amp;"$"&amp;$B491))="",1,TRIM(INDIRECT("ｄａｔａ!$"&amp;Y$112&amp;"$"&amp;$B491))&lt;&gt;"",0)</f>
        <v>1</v>
      </c>
      <c r="Z491" s="80" cm="1">
        <f t="array" aca="1" ref="Z491" ca="1">_xlfn.IFS(Z492=1,0,TRIM(INDIRECT("ｄａｔａ!$"&amp;Z$112&amp;"$"&amp;$B491))="",1,TRIM(INDIRECT("ｄａｔａ!$"&amp;Z$112&amp;"$"&amp;$B491))&lt;&gt;"",0)</f>
        <v>1</v>
      </c>
      <c r="AA491" s="80" cm="1">
        <f t="array" aca="1" ref="AA491" ca="1">_xlfn.IFS(AA492=1,0,TRIM(INDIRECT("ｄａｔａ!$"&amp;AA$112&amp;"$"&amp;$B491))="",1,TRIM(INDIRECT("ｄａｔａ!$"&amp;AA$112&amp;"$"&amp;$B491))&lt;&gt;"",0)</f>
        <v>1</v>
      </c>
      <c r="AB491" s="80" cm="1">
        <f t="array" aca="1" ref="AB491" ca="1">_xlfn.IFS(AB492=1,0,TRIM(INDIRECT("ｄａｔａ!$"&amp;AB$112&amp;"$"&amp;$B491))="",1,TRIM(INDIRECT("ｄａｔａ!$"&amp;AB$112&amp;"$"&amp;$B491))&lt;&gt;"",0)</f>
        <v>1</v>
      </c>
      <c r="AC491" s="80" cm="1">
        <f t="array" aca="1" ref="AC491" ca="1">_xlfn.IFS(AC492=1,0,TRIM(INDIRECT("ｄａｔａ!$"&amp;AC$112&amp;"$"&amp;$B491))="",1,TRIM(INDIRECT("ｄａｔａ!$"&amp;AC$112&amp;"$"&amp;$B491))&lt;&gt;"",0)</f>
        <v>1</v>
      </c>
      <c r="AD491" s="80" cm="1">
        <f t="array" aca="1" ref="AD491" ca="1">_xlfn.IFS(AD492=1,0,TRIM(INDIRECT("ｄａｔａ!$"&amp;AD$112&amp;"$"&amp;$B491))="",1,TRIM(INDIRECT("ｄａｔａ!$"&amp;AD$112&amp;"$"&amp;$B491))&lt;&gt;"",0)</f>
        <v>1</v>
      </c>
      <c r="AE491" s="80" cm="1">
        <f t="array" aca="1" ref="AE491" ca="1">_xlfn.IFS(AE492=1,0,TRIM(INDIRECT("ｄａｔａ!$"&amp;AE$112&amp;"$"&amp;$B491))="",1,TRIM(INDIRECT("ｄａｔａ!$"&amp;AE$112&amp;"$"&amp;$B491))&lt;&gt;"",0)</f>
        <v>1</v>
      </c>
      <c r="AF491" s="80" cm="1">
        <f t="array" aca="1" ref="AF491" ca="1">_xlfn.IFS(AF492=1,0,TRIM(INDIRECT("ｄａｔａ!$"&amp;AF$112&amp;"$"&amp;$B491))="",1,TRIM(INDIRECT("ｄａｔａ!$"&amp;AF$112&amp;"$"&amp;$B491))&lt;&gt;"",0)</f>
        <v>1</v>
      </c>
      <c r="AG491" s="80" cm="1">
        <f t="array" aca="1" ref="AG491" ca="1">_xlfn.IFS(AG492=1,0,TRIM(INDIRECT("ｄａｔａ!$"&amp;AG$112&amp;"$"&amp;$B491))="",1,TRIM(INDIRECT("ｄａｔａ!$"&amp;AG$112&amp;"$"&amp;$B491))&lt;&gt;"",0)</f>
        <v>1</v>
      </c>
      <c r="AH491" s="80" cm="1">
        <f t="array" aca="1" ref="AH491" ca="1">_xlfn.IFS(AH492=1,0,TRIM(INDIRECT("ｄａｔａ!$"&amp;AH$112&amp;"$"&amp;$B491))="",1,TRIM(INDIRECT("ｄａｔａ!$"&amp;AH$112&amp;"$"&amp;$B491))&lt;&gt;"",0)</f>
        <v>1</v>
      </c>
      <c r="AI491" s="80" cm="1">
        <f t="array" aca="1" ref="AI491" ca="1">_xlfn.IFS(AI492=1,0,TRIM(INDIRECT("ｄａｔａ!$"&amp;AI$112&amp;"$"&amp;$B491))="",1,TRIM(INDIRECT("ｄａｔａ!$"&amp;AI$112&amp;"$"&amp;$B491))&lt;&gt;"",0)</f>
        <v>1</v>
      </c>
      <c r="AJ491" s="80" cm="1">
        <f t="array" aca="1" ref="AJ491" ca="1">_xlfn.IFS(AJ492=1,0,TRIM(INDIRECT("ｄａｔａ!$"&amp;AJ$112&amp;"$"&amp;$B491))="",1,TRIM(INDIRECT("ｄａｔａ!$"&amp;AJ$112&amp;"$"&amp;$B491))&lt;&gt;"",0)</f>
        <v>1</v>
      </c>
      <c r="AK491" s="80" cm="1">
        <f t="array" aca="1" ref="AK491" ca="1">_xlfn.IFS(AK492=1,0,TRIM(INDIRECT("ｄａｔａ!$"&amp;AK$112&amp;"$"&amp;$B491))="",1,TRIM(INDIRECT("ｄａｔａ!$"&amp;AK$112&amp;"$"&amp;$B491))&lt;&gt;"",0)</f>
        <v>1</v>
      </c>
      <c r="AL491" s="80" cm="1">
        <f t="array" aca="1" ref="AL491" ca="1">_xlfn.IFS(AL492=1,0,TRIM(INDIRECT("ｄａｔａ!$"&amp;AL$112&amp;"$"&amp;$B491))="",1,TRIM(INDIRECT("ｄａｔａ!$"&amp;AL$112&amp;"$"&amp;$B491))&lt;&gt;"",0)</f>
        <v>1</v>
      </c>
      <c r="AM491" s="80" cm="1">
        <f t="array" aca="1" ref="AM491" ca="1">_xlfn.IFS(AM492=1,0,TRIM(INDIRECT("ｄａｔａ!$"&amp;AM$112&amp;"$"&amp;$B491))="",1,TRIM(INDIRECT("ｄａｔａ!$"&amp;AM$112&amp;"$"&amp;$B491))&lt;&gt;"",0)</f>
        <v>1</v>
      </c>
      <c r="AN491" s="80" cm="1">
        <f t="array" aca="1" ref="AN491" ca="1">_xlfn.IFS(AN492=1,0,TRIM(INDIRECT("ｄａｔａ!$"&amp;AN$112&amp;"$"&amp;$B491))="",1,TRIM(INDIRECT("ｄａｔａ!$"&amp;AN$112&amp;"$"&amp;$B491))&lt;&gt;"",0)</f>
        <v>1</v>
      </c>
      <c r="AO491" s="80" cm="1">
        <f t="array" aca="1" ref="AO491" ca="1">_xlfn.IFS(AO492=1,0,TRIM(INDIRECT("ｄａｔａ!$"&amp;AO$112&amp;"$"&amp;$B491))="",1,TRIM(INDIRECT("ｄａｔａ!$"&amp;AO$112&amp;"$"&amp;$B491))&lt;&gt;"",0)</f>
        <v>1</v>
      </c>
      <c r="AP491" s="80">
        <f ca="1">IF(SUM($AQ491:$AZ491)=10,1,0)</f>
        <v>1</v>
      </c>
      <c r="AQ491" s="80" cm="1">
        <f t="array" aca="1" ref="AQ491" ca="1">_xlfn.IFS(AQ492=1,0,TRIM(INDIRECT("ｄａｔａ!$"&amp;AQ$112&amp;"$"&amp;$B491))="",1,TRIM(INDIRECT("ｄａｔａ!$"&amp;AQ$112&amp;"$"&amp;$B491))&lt;&gt;"",0)</f>
        <v>1</v>
      </c>
      <c r="AR491" s="80" cm="1">
        <f t="array" aca="1" ref="AR491" ca="1">_xlfn.IFS(AR492=1,0,TRIM(INDIRECT("ｄａｔａ!$"&amp;AR$112&amp;"$"&amp;$B491))="",1,TRIM(INDIRECT("ｄａｔａ!$"&amp;AR$112&amp;"$"&amp;$B491))&lt;&gt;"",0)</f>
        <v>1</v>
      </c>
      <c r="AS491" s="80" cm="1">
        <f t="array" aca="1" ref="AS491" ca="1">_xlfn.IFS(AS492=1,0,TRIM(INDIRECT("ｄａｔａ!$"&amp;AS$112&amp;"$"&amp;$B491))="",1,TRIM(INDIRECT("ｄａｔａ!$"&amp;AS$112&amp;"$"&amp;$B491))&lt;&gt;"",0)</f>
        <v>1</v>
      </c>
      <c r="AT491" s="80" cm="1">
        <f t="array" aca="1" ref="AT491" ca="1">_xlfn.IFS(AT492=1,0,TRIM(INDIRECT("ｄａｔａ!$"&amp;AT$112&amp;"$"&amp;$B491))="",1,TRIM(INDIRECT("ｄａｔａ!$"&amp;AT$112&amp;"$"&amp;$B491))&lt;&gt;"",0)</f>
        <v>1</v>
      </c>
      <c r="AU491" s="80" cm="1">
        <f t="array" aca="1" ref="AU491" ca="1">_xlfn.IFS(AU492=1,0,TRIM(INDIRECT("ｄａｔａ!$"&amp;AU$112&amp;"$"&amp;$B491))="",1,TRIM(INDIRECT("ｄａｔａ!$"&amp;AU$112&amp;"$"&amp;$B491))&lt;&gt;"",0)</f>
        <v>1</v>
      </c>
      <c r="AV491" s="80" cm="1">
        <f t="array" aca="1" ref="AV491" ca="1">_xlfn.IFS(AV492=1,0,TRIM(INDIRECT("ｄａｔａ!$"&amp;AV$112&amp;"$"&amp;$B491))="",1,TRIM(INDIRECT("ｄａｔａ!$"&amp;AV$112&amp;"$"&amp;$B491))&lt;&gt;"",0)</f>
        <v>1</v>
      </c>
      <c r="AW491" s="80" cm="1">
        <f t="array" aca="1" ref="AW491" ca="1">_xlfn.IFS(AW492=1,0,TRIM(INDIRECT("ｄａｔａ!$"&amp;AW$112&amp;"$"&amp;$B491))="",1,TRIM(INDIRECT("ｄａｔａ!$"&amp;AW$112&amp;"$"&amp;$B491))&lt;&gt;"",0)</f>
        <v>1</v>
      </c>
      <c r="AX491" s="80" cm="1">
        <f t="array" aca="1" ref="AX491" ca="1">_xlfn.IFS(AX492=1,0,TRIM(INDIRECT("ｄａｔａ!$"&amp;AX$112&amp;"$"&amp;$B491))="",1,TRIM(INDIRECT("ｄａｔａ!$"&amp;AX$112&amp;"$"&amp;$B491))&lt;&gt;"",0)</f>
        <v>1</v>
      </c>
      <c r="AY491" s="80" cm="1">
        <f t="array" aca="1" ref="AY491" ca="1">_xlfn.IFS(AY492=1,0,TRIM(INDIRECT("ｄａｔａ!$"&amp;AY$112&amp;"$"&amp;$B491))="",1,TRIM(INDIRECT("ｄａｔａ!$"&amp;AY$112&amp;"$"&amp;$B491))&lt;&gt;"",0)</f>
        <v>1</v>
      </c>
      <c r="AZ491" s="80" cm="1">
        <f t="array" aca="1" ref="AZ491" ca="1">_xlfn.IFS(AZ492=1,0,TRIM(INDIRECT("ｄａｔａ!$"&amp;AZ$112&amp;"$"&amp;$B491))="",1,TRIM(INDIRECT("ｄａｔａ!$"&amp;AZ$112&amp;"$"&amp;$B491))&lt;&gt;"",0)</f>
        <v>1</v>
      </c>
      <c r="BA491" s="80">
        <f ca="1">IF(SUM($BB491:$BP491)=15,1,0)</f>
        <v>1</v>
      </c>
      <c r="BB491" s="80" cm="1">
        <f t="array" aca="1" ref="BB491" ca="1">_xlfn.IFS(BB492=1,0,TRIM(INDIRECT("ｄａｔａ!$"&amp;BB$112&amp;"$"&amp;$B491))="",1,TRIM(INDIRECT("ｄａｔａ!$"&amp;BB$112&amp;"$"&amp;$B491))&lt;&gt;"",0)</f>
        <v>1</v>
      </c>
      <c r="BC491" s="80" cm="1">
        <f t="array" aca="1" ref="BC491" ca="1">_xlfn.IFS(BC492=1,0,TRIM(INDIRECT("ｄａｔａ!$"&amp;BC$112&amp;"$"&amp;$B491))="",1,TRIM(INDIRECT("ｄａｔａ!$"&amp;BC$112&amp;"$"&amp;$B491))&lt;&gt;"",0)</f>
        <v>1</v>
      </c>
      <c r="BD491" s="80" cm="1">
        <f t="array" aca="1" ref="BD491" ca="1">_xlfn.IFS(BD492=1,0,TRIM(INDIRECT("ｄａｔａ!$"&amp;BD$112&amp;"$"&amp;$B491))="",1,TRIM(INDIRECT("ｄａｔａ!$"&amp;BD$112&amp;"$"&amp;$B491))&lt;&gt;"",0)</f>
        <v>1</v>
      </c>
      <c r="BE491" s="80" cm="1">
        <f t="array" aca="1" ref="BE491" ca="1">_xlfn.IFS(BE492=1,0,TRIM(INDIRECT("ｄａｔａ!$"&amp;BE$112&amp;"$"&amp;$B491))="",1,TRIM(INDIRECT("ｄａｔａ!$"&amp;BE$112&amp;"$"&amp;$B491))&lt;&gt;"",0)</f>
        <v>1</v>
      </c>
      <c r="BF491" s="80" cm="1">
        <f t="array" aca="1" ref="BF491" ca="1">_xlfn.IFS(BF492=1,0,TRIM(INDIRECT("ｄａｔａ!$"&amp;BF$112&amp;"$"&amp;$B491))="",1,TRIM(INDIRECT("ｄａｔａ!$"&amp;BF$112&amp;"$"&amp;$B491))&lt;&gt;"",0)</f>
        <v>1</v>
      </c>
      <c r="BG491" s="80" cm="1">
        <f t="array" aca="1" ref="BG491" ca="1">_xlfn.IFS(BG492=1,0,TRIM(INDIRECT("ｄａｔａ!$"&amp;BG$112&amp;"$"&amp;$B491))="",1,TRIM(INDIRECT("ｄａｔａ!$"&amp;BG$112&amp;"$"&amp;$B491))&lt;&gt;"",0)</f>
        <v>1</v>
      </c>
      <c r="BH491" s="80" cm="1">
        <f t="array" aca="1" ref="BH491" ca="1">_xlfn.IFS(BH492=1,0,TRIM(INDIRECT("ｄａｔａ!$"&amp;BH$112&amp;"$"&amp;$B491))="",1,TRIM(INDIRECT("ｄａｔａ!$"&amp;BH$112&amp;"$"&amp;$B491))&lt;&gt;"",0)</f>
        <v>1</v>
      </c>
      <c r="BI491" s="80" cm="1">
        <f t="array" aca="1" ref="BI491" ca="1">_xlfn.IFS(BI492=1,0,TRIM(INDIRECT("ｄａｔａ!$"&amp;BI$112&amp;"$"&amp;$B491))="",1,TRIM(INDIRECT("ｄａｔａ!$"&amp;BI$112&amp;"$"&amp;$B491))&lt;&gt;"",0)</f>
        <v>1</v>
      </c>
      <c r="BJ491" s="80" cm="1">
        <f t="array" aca="1" ref="BJ491" ca="1">_xlfn.IFS(BJ492=1,0,TRIM(INDIRECT("ｄａｔａ!$"&amp;BJ$112&amp;"$"&amp;$B491))="",1,TRIM(INDIRECT("ｄａｔａ!$"&amp;BJ$112&amp;"$"&amp;$B491))&lt;&gt;"",0)</f>
        <v>1</v>
      </c>
      <c r="BK491" s="80" cm="1">
        <f t="array" aca="1" ref="BK491" ca="1">_xlfn.IFS(BK492=1,0,TRIM(INDIRECT("ｄａｔａ!$"&amp;BK$112&amp;"$"&amp;$B491))="",1,TRIM(INDIRECT("ｄａｔａ!$"&amp;BK$112&amp;"$"&amp;$B491))&lt;&gt;"",0)</f>
        <v>1</v>
      </c>
      <c r="BL491" s="80" cm="1">
        <f t="array" aca="1" ref="BL491" ca="1">_xlfn.IFS(BL492=1,0,TRIM(INDIRECT("ｄａｔａ!$"&amp;BL$112&amp;"$"&amp;$B491))="",1,TRIM(INDIRECT("ｄａｔａ!$"&amp;BL$112&amp;"$"&amp;$B491))&lt;&gt;"",0)</f>
        <v>1</v>
      </c>
      <c r="BM491" s="80" cm="1">
        <f t="array" aca="1" ref="BM491" ca="1">_xlfn.IFS(BM492=1,0,TRIM(INDIRECT("ｄａｔａ!$"&amp;BM$112&amp;"$"&amp;$B491))="",1,TRIM(INDIRECT("ｄａｔａ!$"&amp;BM$112&amp;"$"&amp;$B491))&lt;&gt;"",0)</f>
        <v>1</v>
      </c>
      <c r="BN491" s="80" cm="1">
        <f t="array" aca="1" ref="BN491" ca="1">_xlfn.IFS(BN492=1,0,TRIM(INDIRECT("ｄａｔａ!$"&amp;BN$112&amp;"$"&amp;$B491))="",1,TRIM(INDIRECT("ｄａｔａ!$"&amp;BN$112&amp;"$"&amp;$B491))&lt;&gt;"",0)</f>
        <v>1</v>
      </c>
      <c r="BO491" s="80" cm="1">
        <f t="array" aca="1" ref="BO491" ca="1">_xlfn.IFS(BO492=1,0,TRIM(INDIRECT("ｄａｔａ!$"&amp;BO$112&amp;"$"&amp;$B491))="",1,TRIM(INDIRECT("ｄａｔａ!$"&amp;BO$112&amp;"$"&amp;$B491))&lt;&gt;"",0)</f>
        <v>1</v>
      </c>
      <c r="BP491" s="80" cm="1">
        <f t="array" aca="1" ref="BP491" ca="1">_xlfn.IFS(BP492=1,0,TRIM(INDIRECT("ｄａｔａ!$"&amp;BP$112&amp;"$"&amp;$B491))="",1,TRIM(INDIRECT("ｄａｔａ!$"&amp;BP$112&amp;"$"&amp;$B491))&lt;&gt;"",0)</f>
        <v>1</v>
      </c>
    </row>
    <row r="492" spans="1:68" x14ac:dyDescent="0.2">
      <c r="B492" s="80">
        <f>VLOOKUP($A489,$A$11:$B$110,2,FALSE)</f>
        <v>101</v>
      </c>
      <c r="C492" s="80" t="s">
        <v>2430</v>
      </c>
      <c r="D492" s="80" cm="1">
        <f t="array" aca="1" ref="D492" ca="1">IF(ISERROR(INDIRECT("ｄａｔａ!$"&amp;D$112&amp;"$"&amp;$B492)),1,0)</f>
        <v>0</v>
      </c>
      <c r="F492" s="80" cm="1">
        <f t="array" aca="1" ref="F492" ca="1">IF(ISERROR(INDIRECT("ｄａｔａ!$"&amp;F$112&amp;"$"&amp;$B492)),1,0)</f>
        <v>0</v>
      </c>
      <c r="G492" s="80" cm="1">
        <f t="array" aca="1" ref="G492" ca="1">IF(ISERROR(INDIRECT("ｄａｔａ!$"&amp;G$112&amp;"$"&amp;$B492)),1,0)</f>
        <v>0</v>
      </c>
      <c r="H492" s="80" cm="1">
        <f t="array" aca="1" ref="H492" ca="1">IF(ISERROR(INDIRECT("ｄａｔａ!$"&amp;H$112&amp;"$"&amp;$B492)),1,0)</f>
        <v>0</v>
      </c>
      <c r="I492" s="80" cm="1">
        <f t="array" aca="1" ref="I492" ca="1">IF(ISERROR(INDIRECT("ｄａｔａ!$"&amp;I$112&amp;"$"&amp;$B492)),1,0)</f>
        <v>0</v>
      </c>
      <c r="J492" s="80" cm="1">
        <f t="array" aca="1" ref="J492" ca="1">IF(ISERROR(INDIRECT("ｄａｔａ!$"&amp;J$112&amp;"$"&amp;$B492)),1,0)</f>
        <v>0</v>
      </c>
      <c r="K492" s="80" cm="1">
        <f t="array" aca="1" ref="K492" ca="1">IF(ISERROR(INDIRECT("ｄａｔａ!$"&amp;K$112&amp;"$"&amp;$B492)),1,0)</f>
        <v>0</v>
      </c>
      <c r="L492" s="80" cm="1">
        <f t="array" aca="1" ref="L492" ca="1">IF(ISERROR(INDIRECT("ｄａｔａ!$"&amp;L$112&amp;"$"&amp;$B492)),1,0)</f>
        <v>0</v>
      </c>
      <c r="M492" s="80" cm="1">
        <f t="array" aca="1" ref="M492" ca="1">IF(ISERROR(INDIRECT("ｄａｔａ!$"&amp;M$112&amp;"$"&amp;$B492)),1,0)</f>
        <v>0</v>
      </c>
      <c r="N492" s="80" cm="1">
        <f t="array" aca="1" ref="N492" ca="1">IF(ISERROR(INDIRECT("ｄａｔａ!$"&amp;N$112&amp;"$"&amp;$B492)),1,0)</f>
        <v>0</v>
      </c>
      <c r="O492" s="80" cm="1">
        <f t="array" aca="1" ref="O492" ca="1">IF(ISERROR(INDIRECT("ｄａｔａ!$"&amp;O$112&amp;"$"&amp;$B492)),1,0)</f>
        <v>0</v>
      </c>
      <c r="P492" s="80" cm="1">
        <f t="array" aca="1" ref="P492" ca="1">IF(ISERROR(INDIRECT("ｄａｔａ!$"&amp;P$112&amp;"$"&amp;$B492)),1,0)</f>
        <v>0</v>
      </c>
      <c r="Q492" s="80" cm="1">
        <f t="array" aca="1" ref="Q492" ca="1">IF(ISERROR(INDIRECT("ｄａｔａ!$"&amp;Q$112&amp;"$"&amp;$B492)),1,0)</f>
        <v>0</v>
      </c>
      <c r="R492" s="80" cm="1">
        <f t="array" aca="1" ref="R492" ca="1">IF(ISERROR(INDIRECT("ｄａｔａ!$"&amp;R$112&amp;"$"&amp;$B492)),1,0)</f>
        <v>0</v>
      </c>
      <c r="S492" s="80" cm="1">
        <f t="array" aca="1" ref="S492" ca="1">IF(ISERROR(INDIRECT("ｄａｔａ!$"&amp;S$112&amp;"$"&amp;$B492)),1,0)</f>
        <v>0</v>
      </c>
      <c r="T492" s="80" cm="1">
        <f t="array" aca="1" ref="T492" ca="1">IF(ISERROR(INDIRECT("ｄａｔａ!$"&amp;T$112&amp;"$"&amp;$B492)),1,0)</f>
        <v>0</v>
      </c>
      <c r="U492" s="80" cm="1">
        <f t="array" aca="1" ref="U492" ca="1">IF(ISERROR(INDIRECT("ｄａｔａ!$"&amp;U$112&amp;"$"&amp;$B492)),1,0)</f>
        <v>0</v>
      </c>
      <c r="V492" s="80" cm="1">
        <f t="array" aca="1" ref="V492" ca="1">IF(ISERROR(INDIRECT("ｄａｔａ!$"&amp;V$112&amp;"$"&amp;$B492)),1,0)</f>
        <v>0</v>
      </c>
      <c r="W492" s="80" cm="1">
        <f t="array" aca="1" ref="W492" ca="1">IF(ISERROR(INDIRECT("ｄａｔａ!$"&amp;W$112&amp;"$"&amp;$B492)),1,0)</f>
        <v>0</v>
      </c>
      <c r="X492" s="80">
        <f ca="1">IF(SUM($Y490:$AO490,$Y492:$AO492)&gt;0,1,0)</f>
        <v>0</v>
      </c>
      <c r="Y492" s="80" cm="1">
        <f t="array" aca="1" ref="Y492" ca="1">IF(ISERROR(INDIRECT("ｄａｔａ!$"&amp;Y$112&amp;"$"&amp;$B492)),1,0)</f>
        <v>0</v>
      </c>
      <c r="Z492" s="80" cm="1">
        <f t="array" aca="1" ref="Z492" ca="1">IF(ISERROR(INDIRECT("ｄａｔａ!$"&amp;Z$112&amp;"$"&amp;$B492)),1,0)</f>
        <v>0</v>
      </c>
      <c r="AA492" s="80" cm="1">
        <f t="array" aca="1" ref="AA492" ca="1">IF(ISERROR(INDIRECT("ｄａｔａ!$"&amp;AA$112&amp;"$"&amp;$B492)),1,0)</f>
        <v>0</v>
      </c>
      <c r="AB492" s="80" cm="1">
        <f t="array" aca="1" ref="AB492" ca="1">IF(ISERROR(INDIRECT("ｄａｔａ!$"&amp;AB$112&amp;"$"&amp;$B492)),1,0)</f>
        <v>0</v>
      </c>
      <c r="AC492" s="80" cm="1">
        <f t="array" aca="1" ref="AC492" ca="1">IF(ISERROR(INDIRECT("ｄａｔａ!$"&amp;AC$112&amp;"$"&amp;$B492)),1,0)</f>
        <v>0</v>
      </c>
      <c r="AD492" s="80" cm="1">
        <f t="array" aca="1" ref="AD492" ca="1">IF(ISERROR(INDIRECT("ｄａｔａ!$"&amp;AD$112&amp;"$"&amp;$B492)),1,0)</f>
        <v>0</v>
      </c>
      <c r="AE492" s="80" cm="1">
        <f t="array" aca="1" ref="AE492" ca="1">IF(ISERROR(INDIRECT("ｄａｔａ!$"&amp;AE$112&amp;"$"&amp;$B492)),1,0)</f>
        <v>0</v>
      </c>
      <c r="AF492" s="80" cm="1">
        <f t="array" aca="1" ref="AF492" ca="1">IF(ISERROR(INDIRECT("ｄａｔａ!$"&amp;AF$112&amp;"$"&amp;$B492)),1,0)</f>
        <v>0</v>
      </c>
      <c r="AG492" s="80" cm="1">
        <f t="array" aca="1" ref="AG492" ca="1">IF(ISERROR(INDIRECT("ｄａｔａ!$"&amp;AG$112&amp;"$"&amp;$B492)),1,0)</f>
        <v>0</v>
      </c>
      <c r="AH492" s="80" cm="1">
        <f t="array" aca="1" ref="AH492" ca="1">IF(ISERROR(INDIRECT("ｄａｔａ!$"&amp;AH$112&amp;"$"&amp;$B492)),1,0)</f>
        <v>0</v>
      </c>
      <c r="AI492" s="80" cm="1">
        <f t="array" aca="1" ref="AI492" ca="1">IF(ISERROR(INDIRECT("ｄａｔａ!$"&amp;AI$112&amp;"$"&amp;$B492)),1,0)</f>
        <v>0</v>
      </c>
      <c r="AJ492" s="80" cm="1">
        <f t="array" aca="1" ref="AJ492" ca="1">IF(ISERROR(INDIRECT("ｄａｔａ!$"&amp;AJ$112&amp;"$"&amp;$B492)),1,0)</f>
        <v>0</v>
      </c>
      <c r="AK492" s="80" cm="1">
        <f t="array" aca="1" ref="AK492" ca="1">IF(ISERROR(INDIRECT("ｄａｔａ!$"&amp;AK$112&amp;"$"&amp;$B492)),1,0)</f>
        <v>0</v>
      </c>
      <c r="AL492" s="80" cm="1">
        <f t="array" aca="1" ref="AL492" ca="1">IF(ISERROR(INDIRECT("ｄａｔａ!$"&amp;AL$112&amp;"$"&amp;$B492)),1,0)</f>
        <v>0</v>
      </c>
      <c r="AM492" s="80" cm="1">
        <f t="array" aca="1" ref="AM492" ca="1">IF(ISERROR(INDIRECT("ｄａｔａ!$"&amp;AM$112&amp;"$"&amp;$B492)),1,0)</f>
        <v>0</v>
      </c>
      <c r="AN492" s="80" cm="1">
        <f t="array" aca="1" ref="AN492" ca="1">IF(ISERROR(INDIRECT("ｄａｔａ!$"&amp;AN$112&amp;"$"&amp;$B492)),1,0)</f>
        <v>0</v>
      </c>
      <c r="AO492" s="80" cm="1">
        <f t="array" aca="1" ref="AO492" ca="1">IF(ISERROR(INDIRECT("ｄａｔａ!$"&amp;AO$112&amp;"$"&amp;$B492)),1,0)</f>
        <v>0</v>
      </c>
      <c r="AP492" s="80">
        <f ca="1">IF(SUM($AQ490:$AZ490,$AQ492:$AZ492)&gt;0,1,0)</f>
        <v>0</v>
      </c>
      <c r="AQ492" s="80" cm="1">
        <f t="array" aca="1" ref="AQ492" ca="1">IF(ISERROR(INDIRECT("ｄａｔａ!$"&amp;AQ$112&amp;"$"&amp;$B492)),1,0)</f>
        <v>0</v>
      </c>
      <c r="AR492" s="80" cm="1">
        <f t="array" aca="1" ref="AR492" ca="1">IF(ISERROR(INDIRECT("ｄａｔａ!$"&amp;AR$112&amp;"$"&amp;$B492)),1,0)</f>
        <v>0</v>
      </c>
      <c r="AS492" s="80" cm="1">
        <f t="array" aca="1" ref="AS492" ca="1">IF(ISERROR(INDIRECT("ｄａｔａ!$"&amp;AS$112&amp;"$"&amp;$B492)),1,0)</f>
        <v>0</v>
      </c>
      <c r="AT492" s="80" cm="1">
        <f t="array" aca="1" ref="AT492" ca="1">IF(ISERROR(INDIRECT("ｄａｔａ!$"&amp;AT$112&amp;"$"&amp;$B492)),1,0)</f>
        <v>0</v>
      </c>
      <c r="AU492" s="80" cm="1">
        <f t="array" aca="1" ref="AU492" ca="1">IF(ISERROR(INDIRECT("ｄａｔａ!$"&amp;AU$112&amp;"$"&amp;$B492)),1,0)</f>
        <v>0</v>
      </c>
      <c r="AV492" s="80" cm="1">
        <f t="array" aca="1" ref="AV492" ca="1">IF(ISERROR(INDIRECT("ｄａｔａ!$"&amp;AV$112&amp;"$"&amp;$B492)),1,0)</f>
        <v>0</v>
      </c>
      <c r="AW492" s="80" cm="1">
        <f t="array" aca="1" ref="AW492" ca="1">IF(ISERROR(INDIRECT("ｄａｔａ!$"&amp;AW$112&amp;"$"&amp;$B492)),1,0)</f>
        <v>0</v>
      </c>
      <c r="AX492" s="80" cm="1">
        <f t="array" aca="1" ref="AX492" ca="1">IF(ISERROR(INDIRECT("ｄａｔａ!$"&amp;AX$112&amp;"$"&amp;$B492)),1,0)</f>
        <v>0</v>
      </c>
      <c r="AY492" s="80" cm="1">
        <f t="array" aca="1" ref="AY492" ca="1">IF(ISERROR(INDIRECT("ｄａｔａ!$"&amp;AY$112&amp;"$"&amp;$B492)),1,0)</f>
        <v>0</v>
      </c>
      <c r="AZ492" s="80" cm="1">
        <f t="array" aca="1" ref="AZ492" ca="1">IF(ISERROR(INDIRECT("ｄａｔａ!$"&amp;AZ$112&amp;"$"&amp;$B492)),1,0)</f>
        <v>0</v>
      </c>
      <c r="BA492" s="80">
        <f ca="1">IF(SUM($BB490:$BP490,$BB492:$BP492)&gt;0,1,0)</f>
        <v>0</v>
      </c>
      <c r="BB492" s="80" cm="1">
        <f t="array" aca="1" ref="BB492" ca="1">IF(ISERROR(INDIRECT("ｄａｔａ!$"&amp;BB$112&amp;"$"&amp;$B492)),1,0)</f>
        <v>0</v>
      </c>
      <c r="BC492" s="80" cm="1">
        <f t="array" aca="1" ref="BC492" ca="1">IF(ISERROR(INDIRECT("ｄａｔａ!$"&amp;BC$112&amp;"$"&amp;$B492)),1,0)</f>
        <v>0</v>
      </c>
      <c r="BD492" s="80" cm="1">
        <f t="array" aca="1" ref="BD492" ca="1">IF(ISERROR(INDIRECT("ｄａｔａ!$"&amp;BD$112&amp;"$"&amp;$B492)),1,0)</f>
        <v>0</v>
      </c>
      <c r="BE492" s="80" cm="1">
        <f t="array" aca="1" ref="BE492" ca="1">IF(ISERROR(INDIRECT("ｄａｔａ!$"&amp;BE$112&amp;"$"&amp;$B492)),1,0)</f>
        <v>0</v>
      </c>
      <c r="BF492" s="80" cm="1">
        <f t="array" aca="1" ref="BF492" ca="1">IF(ISERROR(INDIRECT("ｄａｔａ!$"&amp;BF$112&amp;"$"&amp;$B492)),1,0)</f>
        <v>0</v>
      </c>
      <c r="BG492" s="80" cm="1">
        <f t="array" aca="1" ref="BG492" ca="1">IF(ISERROR(INDIRECT("ｄａｔａ!$"&amp;BG$112&amp;"$"&amp;$B492)),1,0)</f>
        <v>0</v>
      </c>
      <c r="BH492" s="80" cm="1">
        <f t="array" aca="1" ref="BH492" ca="1">IF(ISERROR(INDIRECT("ｄａｔａ!$"&amp;BH$112&amp;"$"&amp;$B492)),1,0)</f>
        <v>0</v>
      </c>
      <c r="BI492" s="80" cm="1">
        <f t="array" aca="1" ref="BI492" ca="1">IF(ISERROR(INDIRECT("ｄａｔａ!$"&amp;BI$112&amp;"$"&amp;$B492)),1,0)</f>
        <v>0</v>
      </c>
      <c r="BJ492" s="80" cm="1">
        <f t="array" aca="1" ref="BJ492" ca="1">IF(ISERROR(INDIRECT("ｄａｔａ!$"&amp;BJ$112&amp;"$"&amp;$B492)),1,0)</f>
        <v>0</v>
      </c>
      <c r="BK492" s="80" cm="1">
        <f t="array" aca="1" ref="BK492" ca="1">IF(ISERROR(INDIRECT("ｄａｔａ!$"&amp;BK$112&amp;"$"&amp;$B492)),1,0)</f>
        <v>0</v>
      </c>
      <c r="BL492" s="80" cm="1">
        <f t="array" aca="1" ref="BL492" ca="1">IF(ISERROR(INDIRECT("ｄａｔａ!$"&amp;BL$112&amp;"$"&amp;$B492)),1,0)</f>
        <v>0</v>
      </c>
      <c r="BM492" s="80" cm="1">
        <f t="array" aca="1" ref="BM492" ca="1">IF(ISERROR(INDIRECT("ｄａｔａ!$"&amp;BM$112&amp;"$"&amp;$B492)),1,0)</f>
        <v>0</v>
      </c>
      <c r="BN492" s="80" cm="1">
        <f t="array" aca="1" ref="BN492" ca="1">IF(ISERROR(INDIRECT("ｄａｔａ!$"&amp;BN$112&amp;"$"&amp;$B492)),1,0)</f>
        <v>0</v>
      </c>
      <c r="BO492" s="80" cm="1">
        <f t="array" aca="1" ref="BO492" ca="1">IF(ISERROR(INDIRECT("ｄａｔａ!$"&amp;BO$112&amp;"$"&amp;$B492)),1,0)</f>
        <v>0</v>
      </c>
      <c r="BP492" s="80" cm="1">
        <f t="array" aca="1" ref="BP492" ca="1">IF(ISERROR(INDIRECT("ｄａｔａ!$"&amp;BP$112&amp;"$"&amp;$B492)),1,0)</f>
        <v>0</v>
      </c>
    </row>
    <row r="493" spans="1:68" x14ac:dyDescent="0.2">
      <c r="A493" s="80" t="s">
        <v>2413</v>
      </c>
      <c r="B493" s="80">
        <f>VLOOKUP($A493,$A$11:$B$110,2,FALSE)</f>
        <v>102</v>
      </c>
      <c r="C493" s="80" t="s">
        <v>2435</v>
      </c>
      <c r="D493" s="80" cm="1">
        <f t="array" aca="1" ref="D493" ca="1">_xlfn.IFS(D494=1,0,D495=1,0,AND(INDIRECT("ｄａｔａ!$"&amp;D$112&amp;"$"&amp;$B493)&lt;=INDIRECT("kikan!$Q$11"),INDIRECT("ｄａｔａ!$"&amp;D$112&amp;"$"&amp;$B493)&gt;=INDIRECT("kikan!$K$11")),0,TRUE,1)</f>
        <v>0</v>
      </c>
      <c r="F493" s="80">
        <v>0</v>
      </c>
      <c r="G493" s="80">
        <v>0</v>
      </c>
      <c r="H493" s="80">
        <v>0</v>
      </c>
      <c r="I493" s="80" cm="1">
        <f t="array" aca="1" ref="I493" ca="1">_xlfn.IFS(I494=1,0,I495=1,0,INDIRECT("ｄａｔａ!$"&amp;I$112&amp;"$"&amp;$B493)&gt;=INDIRECT("kikan!$I$11"),0,TRUE,1)</f>
        <v>0</v>
      </c>
      <c r="J493" s="80" cm="1">
        <f t="array" aca="1" ref="J493" ca="1">_xlfn.IFS(D496=1,0,I493=1,0,J494=1,0,I495=1,0,J495=1,0,INDIRECT("ｄａｔａ!$"&amp;I$112&amp;"$"&amp;$B493)&gt;INDIRECT("kikan!$I$11"),0,INDIRECT("ｄａｔａ!$"&amp;J$112&amp;"$"&amp;$B493)&gt;=INDIRECT("ｄａｔａ!$"&amp;D$112&amp;"$"&amp;$B493),0,TRUE,1)</f>
        <v>0</v>
      </c>
      <c r="K493" s="80" cm="1">
        <f t="array" aca="1" ref="K493" ca="1">_xlfn.IFS(K494=1,0,K495=1,0,AND(INDIRECT("ｄａｔａ!$"&amp;K$112&amp;"$"&amp;$B494)&gt;0,INDIRECT("ｄａｔａ!$"&amp;K$112&amp;"$"&amp;$B494)&lt;10000),0,TRUE,1)</f>
        <v>0</v>
      </c>
      <c r="L493" s="80" cm="1">
        <f t="array" aca="1" ref="L493" ca="1">_xlfn.IFS(L494=1,0,L495=1,0,INDIRECT("ｄａｔａ!$"&amp;L$112&amp;"$"&amp;$B493)&lt;20000,1,TRUE,0)</f>
        <v>0</v>
      </c>
      <c r="M493" s="80">
        <v>0</v>
      </c>
      <c r="N493" s="80">
        <v>0</v>
      </c>
      <c r="O493" s="80" cm="1">
        <f t="array" aca="1" ref="O493" ca="1">_xlfn.IFS(O496=1,0,INDIRECT("ｄａｔａ!$"&amp;O$112&amp;"$"&amp;$B494)=4,1,TRUE,0)</f>
        <v>0</v>
      </c>
      <c r="P493" s="80" cm="1">
        <f t="array" aca="1" ref="P493" ca="1">_xlfn.IFS(P496=1,0,AND(INDIRECT("ｄａｔａ!$"&amp;P$112&amp;"$"&amp;$B494)&lt;=3,INDIRECT("ｄａｔａ!$"&amp;P$112&amp;"$"&amp;$B494)&gt;0),1,TRUE,0)</f>
        <v>0</v>
      </c>
      <c r="Q493" s="80" cm="1">
        <f t="array" aca="1" ref="Q493" ca="1">_xlfn.IFS(Q496=1,0,INDIRECT("ｄａｔａ!$"&amp;Q$112&amp;"$"&amp;$B493)=1,1,TRUE,0)</f>
        <v>0</v>
      </c>
      <c r="R493" s="80">
        <v>0</v>
      </c>
      <c r="S493" s="80">
        <v>0</v>
      </c>
      <c r="T493" s="80">
        <v>0</v>
      </c>
      <c r="U493" s="80">
        <v>0</v>
      </c>
      <c r="V493" s="80">
        <v>0</v>
      </c>
      <c r="W493" s="80">
        <v>0</v>
      </c>
      <c r="X493" s="80">
        <f ca="1">IF(AND(SUM($Y493:$AO493)=0,17-SUM($Y495:$AO495)&gt;1),1,0)</f>
        <v>0</v>
      </c>
      <c r="Y493" s="80" cm="1">
        <f t="array" aca="1" ref="Y493" ca="1">_xlfn.IFS(Y496=1,0,INDIRECT("ｄａｔａ!$"&amp;Y$112&amp;"$"&amp;$B493)=2,1,TRUE,0)</f>
        <v>0</v>
      </c>
      <c r="Z493" s="80" cm="1">
        <f t="array" aca="1" ref="Z493" ca="1">_xlfn.IFS(Z496=1,0,INDIRECT("ｄａｔａ!$"&amp;Z$112&amp;"$"&amp;$B493)=2,1,TRUE,0)</f>
        <v>0</v>
      </c>
      <c r="AA493" s="80" cm="1">
        <f t="array" aca="1" ref="AA493" ca="1">_xlfn.IFS(AA496=1,0,INDIRECT("ｄａｔａ!$"&amp;AA$112&amp;"$"&amp;$B493)=2,1,TRUE,0)</f>
        <v>0</v>
      </c>
      <c r="AB493" s="80" cm="1">
        <f t="array" aca="1" ref="AB493" ca="1">_xlfn.IFS(AB496=1,0,INDIRECT("ｄａｔａ!$"&amp;AB$112&amp;"$"&amp;$B493)=2,1,TRUE,0)</f>
        <v>0</v>
      </c>
      <c r="AC493" s="80" cm="1">
        <f t="array" aca="1" ref="AC493" ca="1">_xlfn.IFS(AC496=1,0,INDIRECT("ｄａｔａ!$"&amp;AC$112&amp;"$"&amp;$B493)=2,1,TRUE,0)</f>
        <v>0</v>
      </c>
      <c r="AD493" s="80" cm="1">
        <f t="array" aca="1" ref="AD493" ca="1">_xlfn.IFS(AD496=1,0,INDIRECT("ｄａｔａ!$"&amp;AD$112&amp;"$"&amp;$B493)=2,1,TRUE,0)</f>
        <v>0</v>
      </c>
      <c r="AE493" s="80" cm="1">
        <f t="array" aca="1" ref="AE493" ca="1">_xlfn.IFS(AE496=1,0,INDIRECT("ｄａｔａ!$"&amp;AE$112&amp;"$"&amp;$B493)=2,1,TRUE,0)</f>
        <v>0</v>
      </c>
      <c r="AF493" s="80" cm="1">
        <f t="array" aca="1" ref="AF493" ca="1">_xlfn.IFS(AF496=1,0,INDIRECT("ｄａｔａ!$"&amp;AF$112&amp;"$"&amp;$B493)=2,1,TRUE,0)</f>
        <v>0</v>
      </c>
      <c r="AG493" s="80" cm="1">
        <f t="array" aca="1" ref="AG493" ca="1">_xlfn.IFS(AG496=1,0,INDIRECT("ｄａｔａ!$"&amp;AG$112&amp;"$"&amp;$B493)=2,1,TRUE,0)</f>
        <v>0</v>
      </c>
      <c r="AH493" s="80" cm="1">
        <f t="array" aca="1" ref="AH493" ca="1">_xlfn.IFS(AH496=1,0,INDIRECT("ｄａｔａ!$"&amp;AH$112&amp;"$"&amp;$B493)=2,1,TRUE,0)</f>
        <v>0</v>
      </c>
      <c r="AI493" s="80" cm="1">
        <f t="array" aca="1" ref="AI493" ca="1">_xlfn.IFS(AI496=1,0,INDIRECT("ｄａｔａ!$"&amp;AI$112&amp;"$"&amp;$B493)=2,1,TRUE,0)</f>
        <v>0</v>
      </c>
      <c r="AJ493" s="80" cm="1">
        <f t="array" aca="1" ref="AJ493" ca="1">_xlfn.IFS(AJ496=1,0,INDIRECT("ｄａｔａ!$"&amp;AJ$112&amp;"$"&amp;$B493)=2,1,TRUE,0)</f>
        <v>0</v>
      </c>
      <c r="AK493" s="80" cm="1">
        <f t="array" aca="1" ref="AK493" ca="1">_xlfn.IFS(AK496=1,0,INDIRECT("ｄａｔａ!$"&amp;AK$112&amp;"$"&amp;$B493)=2,1,TRUE,0)</f>
        <v>0</v>
      </c>
      <c r="AL493" s="80" cm="1">
        <f t="array" aca="1" ref="AL493" ca="1">_xlfn.IFS(AL496=1,0,INDIRECT("ｄａｔａ!$"&amp;AL$112&amp;"$"&amp;$B493)=2,1,TRUE,0)</f>
        <v>0</v>
      </c>
      <c r="AM493" s="80" cm="1">
        <f t="array" aca="1" ref="AM493" ca="1">_xlfn.IFS(AM496=1,0,INDIRECT("ｄａｔａ!$"&amp;AM$112&amp;"$"&amp;$B493)=2,1,TRUE,0)</f>
        <v>0</v>
      </c>
      <c r="AN493" s="80" cm="1">
        <f t="array" aca="1" ref="AN493" ca="1">_xlfn.IFS(AN496=1,0,INDIRECT("ｄａｔａ!$"&amp;AN$112&amp;"$"&amp;$B493)=2,1,TRUE,0)</f>
        <v>0</v>
      </c>
      <c r="AO493" s="80" cm="1">
        <f t="array" aca="1" ref="AO493" ca="1">_xlfn.IFS(AO496=1,0,INDIRECT("ｄａｔａ!$"&amp;AO$112&amp;"$"&amp;$B493)=2,1,TRUE,0)</f>
        <v>0</v>
      </c>
      <c r="AP493" s="80">
        <f ca="1">IF(AND(SUM($AQ493:$AZ493)=0,10-SUM($AQ495:$AZ495)&gt;1),1,0)</f>
        <v>0</v>
      </c>
      <c r="AQ493" s="80" cm="1">
        <f t="array" aca="1" ref="AQ493" ca="1">_xlfn.IFS(AQ496=1,0,INDIRECT("ｄａｔａ!$"&amp;AQ$112&amp;"$"&amp;$B493)=2,1,TRUE,0)</f>
        <v>0</v>
      </c>
      <c r="AR493" s="80" cm="1">
        <f t="array" aca="1" ref="AR493" ca="1">_xlfn.IFS(AR496=1,0,INDIRECT("ｄａｔａ!$"&amp;AR$112&amp;"$"&amp;$B493)=2,1,TRUE,0)</f>
        <v>0</v>
      </c>
      <c r="AS493" s="80" cm="1">
        <f t="array" aca="1" ref="AS493" ca="1">_xlfn.IFS(AS496=1,0,INDIRECT("ｄａｔａ!$"&amp;AS$112&amp;"$"&amp;$B493)=2,1,TRUE,0)</f>
        <v>0</v>
      </c>
      <c r="AT493" s="80" cm="1">
        <f t="array" aca="1" ref="AT493" ca="1">_xlfn.IFS(AT496=1,0,INDIRECT("ｄａｔａ!$"&amp;AT$112&amp;"$"&amp;$B493)=2,1,TRUE,0)</f>
        <v>0</v>
      </c>
      <c r="AU493" s="80" cm="1">
        <f t="array" aca="1" ref="AU493" ca="1">_xlfn.IFS(AU496=1,0,INDIRECT("ｄａｔａ!$"&amp;AU$112&amp;"$"&amp;$B493)=2,1,TRUE,0)</f>
        <v>0</v>
      </c>
      <c r="AV493" s="80" cm="1">
        <f t="array" aca="1" ref="AV493" ca="1">_xlfn.IFS(AV496=1,0,INDIRECT("ｄａｔａ!$"&amp;AV$112&amp;"$"&amp;$B493)=2,1,TRUE,0)</f>
        <v>0</v>
      </c>
      <c r="AW493" s="80" cm="1">
        <f t="array" aca="1" ref="AW493" ca="1">_xlfn.IFS(AW496=1,0,INDIRECT("ｄａｔａ!$"&amp;AW$112&amp;"$"&amp;$B493)=2,1,TRUE,0)</f>
        <v>0</v>
      </c>
      <c r="AX493" s="80" cm="1">
        <f t="array" aca="1" ref="AX493" ca="1">_xlfn.IFS(AX496=1,0,INDIRECT("ｄａｔａ!$"&amp;AX$112&amp;"$"&amp;$B493)=2,1,TRUE,0)</f>
        <v>0</v>
      </c>
      <c r="AY493" s="80" cm="1">
        <f t="array" aca="1" ref="AY493" ca="1">_xlfn.IFS(AY496=1,0,INDIRECT("ｄａｔａ!$"&amp;AY$112&amp;"$"&amp;$B493)=2,1,TRUE,0)</f>
        <v>0</v>
      </c>
      <c r="AZ493" s="80" cm="1">
        <f t="array" aca="1" ref="AZ493" ca="1">_xlfn.IFS(AZ496=1,0,INDIRECT("ｄａｔａ!$"&amp;AZ$112&amp;"$"&amp;$B493)=2,1,TRUE,0)</f>
        <v>0</v>
      </c>
      <c r="BA493" s="80">
        <f ca="1">IF(AND(SUM($BB493:$BP493)=0,15-SUM($BB495:$BP495)&gt;1),1,0)</f>
        <v>0</v>
      </c>
      <c r="BB493" s="80" cm="1">
        <f t="array" aca="1" ref="BB493" ca="1">_xlfn.IFS(BB496=1,0,INDIRECT("ｄａｔａ!$"&amp;BB$112&amp;"$"&amp;$B493)=2,1,TRUE,0)</f>
        <v>0</v>
      </c>
      <c r="BC493" s="80" cm="1">
        <f t="array" aca="1" ref="BC493" ca="1">_xlfn.IFS(BC496=1,0,INDIRECT("ｄａｔａ!$"&amp;BC$112&amp;"$"&amp;$B493)=2,1,TRUE,0)</f>
        <v>0</v>
      </c>
      <c r="BD493" s="80" cm="1">
        <f t="array" aca="1" ref="BD493" ca="1">_xlfn.IFS(BD496=1,0,INDIRECT("ｄａｔａ!$"&amp;BD$112&amp;"$"&amp;$B493)=2,1,TRUE,0)</f>
        <v>0</v>
      </c>
      <c r="BE493" s="80" cm="1">
        <f t="array" aca="1" ref="BE493" ca="1">_xlfn.IFS(BE496=1,0,INDIRECT("ｄａｔａ!$"&amp;BE$112&amp;"$"&amp;$B493)=2,1,TRUE,0)</f>
        <v>0</v>
      </c>
      <c r="BF493" s="80" cm="1">
        <f t="array" aca="1" ref="BF493" ca="1">_xlfn.IFS(BF496=1,0,INDIRECT("ｄａｔａ!$"&amp;BF$112&amp;"$"&amp;$B493)=2,1,TRUE,0)</f>
        <v>0</v>
      </c>
      <c r="BG493" s="80" cm="1">
        <f t="array" aca="1" ref="BG493" ca="1">_xlfn.IFS(BG496=1,0,INDIRECT("ｄａｔａ!$"&amp;BG$112&amp;"$"&amp;$B493)=2,1,TRUE,0)</f>
        <v>0</v>
      </c>
      <c r="BH493" s="80" cm="1">
        <f t="array" aca="1" ref="BH493" ca="1">_xlfn.IFS(BH496=1,0,INDIRECT("ｄａｔａ!$"&amp;BH$112&amp;"$"&amp;$B493)=2,1,TRUE,0)</f>
        <v>0</v>
      </c>
      <c r="BI493" s="80" cm="1">
        <f t="array" aca="1" ref="BI493" ca="1">_xlfn.IFS(BI496=1,0,INDIRECT("ｄａｔａ!$"&amp;BI$112&amp;"$"&amp;$B493)=2,1,TRUE,0)</f>
        <v>0</v>
      </c>
      <c r="BJ493" s="80" cm="1">
        <f t="array" aca="1" ref="BJ493" ca="1">_xlfn.IFS(BJ496=1,0,INDIRECT("ｄａｔａ!$"&amp;BJ$112&amp;"$"&amp;$B493)=2,1,TRUE,0)</f>
        <v>0</v>
      </c>
      <c r="BK493" s="80" cm="1">
        <f t="array" aca="1" ref="BK493" ca="1">_xlfn.IFS(BK496=1,0,INDIRECT("ｄａｔａ!$"&amp;BK$112&amp;"$"&amp;$B493)=2,1,TRUE,0)</f>
        <v>0</v>
      </c>
      <c r="BL493" s="80" cm="1">
        <f t="array" aca="1" ref="BL493" ca="1">_xlfn.IFS(BL496=1,0,INDIRECT("ｄａｔａ!$"&amp;BL$112&amp;"$"&amp;$B493)=2,1,TRUE,0)</f>
        <v>0</v>
      </c>
      <c r="BM493" s="80" cm="1">
        <f t="array" aca="1" ref="BM493" ca="1">_xlfn.IFS(BM496=1,0,INDIRECT("ｄａｔａ!$"&amp;BM$112&amp;"$"&amp;$B493)=2,1,TRUE,0)</f>
        <v>0</v>
      </c>
      <c r="BN493" s="80" cm="1">
        <f t="array" aca="1" ref="BN493" ca="1">_xlfn.IFS(BN496=1,0,INDIRECT("ｄａｔａ!$"&amp;BN$112&amp;"$"&amp;$B493)=2,1,TRUE,0)</f>
        <v>0</v>
      </c>
      <c r="BO493" s="80" cm="1">
        <f t="array" aca="1" ref="BO493" ca="1">_xlfn.IFS(BO496=1,0,INDIRECT("ｄａｔａ!$"&amp;BO$112&amp;"$"&amp;$B493)=2,1,TRUE,0)</f>
        <v>0</v>
      </c>
      <c r="BP493" s="80" cm="1">
        <f t="array" aca="1" ref="BP493" ca="1">_xlfn.IFS(BP496=1,0,INDIRECT("ｄａｔａ!$"&amp;BP$112&amp;"$"&amp;$B493)=2,1,TRUE,0)</f>
        <v>0</v>
      </c>
    </row>
    <row r="494" spans="1:68" x14ac:dyDescent="0.2">
      <c r="B494" s="80">
        <f>VLOOKUP($A493,$A$11:$B$110,2,FALSE)</f>
        <v>102</v>
      </c>
      <c r="C494" s="80" t="s">
        <v>2437</v>
      </c>
      <c r="D494" s="80" cm="1">
        <f t="array" aca="1" ref="D494" ca="1">_xlfn.IFS(D495=1,0,AND(ISNUMBER(INDIRECT("ｄａｔａ!$"&amp;D$112&amp;"$"&amp;$B494)),INDIRECT("ｄａｔａ!$"&amp;D$112&amp;"$"&amp;$B494)&lt;=12,INDIRECT("ｄａｔａ!$"&amp;D$112&amp;"$"&amp;$B494)&gt;=1),0,TRUE,1)</f>
        <v>1</v>
      </c>
      <c r="F494" s="80">
        <v>0</v>
      </c>
      <c r="G494" s="80">
        <v>0</v>
      </c>
      <c r="H494" s="80">
        <v>0</v>
      </c>
      <c r="I494" s="80" cm="1">
        <f t="array" aca="1" ref="I494" ca="1">_xlfn.IFS(I495=1,0,AND(ISNUMBER(INDIRECT("ｄａｔａ!$"&amp;I$112&amp;"$"&amp;$B494)),LEN(INDIRECT("ｄａｔａ!$"&amp;I$112&amp;"$"&amp;$B494))=4),0,TRUE,1)</f>
        <v>0</v>
      </c>
      <c r="J494" s="80" cm="1">
        <f t="array" aca="1" ref="J494" ca="1">_xlfn.IFS(J495=1,0,AND(ISNUMBER(INDIRECT("ｄａｔａ!$"&amp;J$112&amp;"$"&amp;$B494)),INDIRECT("ｄａｔａ!$"&amp;J$112&amp;"$"&amp;$B494)&lt;=12,INDIRECT("ｄａｔａ!$"&amp;J$112&amp;"$"&amp;$B494)&gt;=1),0,TRUE,1)</f>
        <v>0</v>
      </c>
      <c r="K494" s="80" cm="1">
        <f t="array" aca="1" ref="K494" ca="1">_xlfn.IFS(K495=1,0,ISNUMBER(INDIRECT("ｄａｔａ!$"&amp;K$112&amp;"$"&amp;$B494)),0,TRUE,1)</f>
        <v>0</v>
      </c>
      <c r="L494" s="80" cm="1">
        <f t="array" aca="1" ref="L494" ca="1">_xlfn.IFS(L495=1,0,AND(ISNUMBER(INDIRECT("ｄａｔａ!$"&amp;L$112&amp;"$"&amp;$B494)),INDIRECT("ｄａｔａ!$"&amp;L$112&amp;"$"&amp;$B494)&gt;0),0,TRUE,1)</f>
        <v>0</v>
      </c>
      <c r="M494" s="80" cm="1">
        <f t="array" aca="1" ref="M494" ca="1">_xlfn.IFS(M495=1,0,AND(INDIRECT("ｄａｔａ!$"&amp;M$112&amp;"$"&amp;$B494)&lt;=5,INDIRECT("ｄａｔａ!$"&amp;M$112&amp;"$"&amp;$B494)&gt;0),0,TRUE,1)</f>
        <v>0</v>
      </c>
      <c r="N494" s="80" cm="1">
        <f t="array" aca="1" ref="N494" ca="1">_xlfn.IFS(N495=1,0,AND(INDIRECT("ｄａｔａ!$"&amp;N$112&amp;"$"&amp;$B494)&lt;=2,INDIRECT("ｄａｔａ!$"&amp;N$112&amp;"$"&amp;$B494)&gt;0),0,TRUE,1)</f>
        <v>0</v>
      </c>
      <c r="O494" s="80" cm="1">
        <f t="array" aca="1" ref="O494" ca="1">_xlfn.IFS(O495=1,0,AND(INDIRECT("ｄａｔａ!$"&amp;O$112&amp;"$"&amp;$B494)&lt;=4,INDIRECT("ｄａｔａ!$"&amp;O$112&amp;"$"&amp;$B494)&gt;0),0,TRUE,1)</f>
        <v>0</v>
      </c>
      <c r="P494" s="80" cm="1">
        <f t="array" aca="1" ref="P494" ca="1">_xlfn.IFS(P495=1,0,AND(INDIRECT("ｄａｔａ!$"&amp;P$112&amp;"$"&amp;$B494)&lt;=3,INDIRECT("ｄａｔａ!$"&amp;P$112&amp;"$"&amp;$B494)&gt;0),0,TRUE,1)</f>
        <v>0</v>
      </c>
      <c r="Q494" s="80" cm="1">
        <f t="array" aca="1" ref="Q494" ca="1">_xlfn.IFS(Q495=1,0,AND(INDIRECT("ｄａｔａ!$"&amp;Q$112&amp;"$"&amp;$B494)&lt;=2,INDIRECT("ｄａｔａ!$"&amp;Q$112&amp;"$"&amp;$B494)&gt;0),0,TRUE,1)</f>
        <v>0</v>
      </c>
      <c r="R494" s="80" cm="1">
        <f t="array" aca="1" ref="R494" ca="1">_xlfn.IFS(R495=1,0,AND(INDIRECT("ｄａｔａ!$"&amp;R$112&amp;"$"&amp;$B494)&lt;=10,INDIRECT("ｄａｔａ!$"&amp;R$112&amp;"$"&amp;$B494)&gt;0),0,TRUE,1)</f>
        <v>0</v>
      </c>
      <c r="S494" s="80" cm="1">
        <f t="array" aca="1" ref="S494" ca="1">_xlfn.IFS(S495=1,0,AND(INDIRECT("ｄａｔａ!$"&amp;S$112&amp;"$"&amp;$B494)&lt;=5,INDIRECT("ｄａｔａ!$"&amp;S$112&amp;"$"&amp;$B494)&gt;0),0,TRUE,1)</f>
        <v>0</v>
      </c>
      <c r="T494" s="80" cm="1">
        <f t="array" aca="1" ref="T494" ca="1">_xlfn.IFS(T495=1,0,AND(INDIRECT("ｄａｔａ!$"&amp;T$112&amp;"$"&amp;$B494)&lt;=9,INDIRECT("ｄａｔａ!$"&amp;T$112&amp;"$"&amp;$B494)&gt;0),0,TRUE,1)</f>
        <v>0</v>
      </c>
      <c r="U494" s="80" cm="1">
        <f t="array" aca="1" ref="U494" ca="1">_xlfn.IFS(U495=1,0,ISNUMBER(INDIRECT("ｄａｔａ!$"&amp;U$112&amp;"$"&amp;$B494)),0,TRUE,1)</f>
        <v>0</v>
      </c>
      <c r="V494" s="80" cm="1">
        <f t="array" aca="1" ref="V494" ca="1">_xlfn.IFS(V495=1,0,AND(INDIRECT("ｄａｔａ!$"&amp;V$112&amp;"$"&amp;$B494)&lt;=4,INDIRECT("ｄａｔａ!$"&amp;V$112&amp;"$"&amp;$B494)&gt;0),0,TRUE,1)</f>
        <v>0</v>
      </c>
      <c r="W494" s="80" cm="1">
        <f t="array" aca="1" ref="W494" ca="1">_xlfn.IFS(W495=1,0,AND(INDIRECT("ｄａｔａ!$"&amp;W$112&amp;"$"&amp;$B494)&lt;=2,INDIRECT("ｄａｔａ!$"&amp;W$112&amp;"$"&amp;$B494)&gt;0),0,TRUE,1)</f>
        <v>0</v>
      </c>
      <c r="X494" s="80">
        <f ca="1">IF(SUM($Y493:$AO493)&gt;1,1,0)</f>
        <v>0</v>
      </c>
      <c r="Y494" s="80" cm="1">
        <f t="array" aca="1" ref="Y494" ca="1">_xlfn.IFS(Y496=1,0,Y495=1,0,AND(INDIRECT("ｄａｔａ!$"&amp;Y$112&amp;"$"&amp;$B494)&lt;=2,INDIRECT("ｄａｔａ!$"&amp;Y$112&amp;"$"&amp;$B494)&gt;0),0,TRUE,1)</f>
        <v>0</v>
      </c>
      <c r="Z494" s="80" cm="1">
        <f t="array" aca="1" ref="Z494" ca="1">_xlfn.IFS(Z496=1,0,Z495=1,0,AND(INDIRECT("ｄａｔａ!$"&amp;Z$112&amp;"$"&amp;$B494)&lt;=2,INDIRECT("ｄａｔａ!$"&amp;Z$112&amp;"$"&amp;$B494)&gt;0),0,TRUE,1)</f>
        <v>0</v>
      </c>
      <c r="AA494" s="80" cm="1">
        <f t="array" aca="1" ref="AA494" ca="1">_xlfn.IFS(AA496=1,0,AA495=1,0,AND(INDIRECT("ｄａｔａ!$"&amp;AA$112&amp;"$"&amp;$B494)&lt;=2,INDIRECT("ｄａｔａ!$"&amp;AA$112&amp;"$"&amp;$B494)&gt;0),0,TRUE,1)</f>
        <v>0</v>
      </c>
      <c r="AB494" s="80" cm="1">
        <f t="array" aca="1" ref="AB494" ca="1">_xlfn.IFS(AB496=1,0,AB495=1,0,AND(INDIRECT("ｄａｔａ!$"&amp;AB$112&amp;"$"&amp;$B494)&lt;=2,INDIRECT("ｄａｔａ!$"&amp;AB$112&amp;"$"&amp;$B494)&gt;0),0,TRUE,1)</f>
        <v>0</v>
      </c>
      <c r="AC494" s="80" cm="1">
        <f t="array" aca="1" ref="AC494" ca="1">_xlfn.IFS(AC496=1,0,AC495=1,0,AND(INDIRECT("ｄａｔａ!$"&amp;AC$112&amp;"$"&amp;$B494)&lt;=2,INDIRECT("ｄａｔａ!$"&amp;AC$112&amp;"$"&amp;$B494)&gt;0),0,TRUE,1)</f>
        <v>0</v>
      </c>
      <c r="AD494" s="80" cm="1">
        <f t="array" aca="1" ref="AD494" ca="1">_xlfn.IFS(AD496=1,0,AD495=1,0,AND(INDIRECT("ｄａｔａ!$"&amp;AD$112&amp;"$"&amp;$B494)&lt;=2,INDIRECT("ｄａｔａ!$"&amp;AD$112&amp;"$"&amp;$B494)&gt;0),0,TRUE,1)</f>
        <v>0</v>
      </c>
      <c r="AE494" s="80" cm="1">
        <f t="array" aca="1" ref="AE494" ca="1">_xlfn.IFS(AE496=1,0,AE495=1,0,AND(INDIRECT("ｄａｔａ!$"&amp;AE$112&amp;"$"&amp;$B494)&lt;=2,INDIRECT("ｄａｔａ!$"&amp;AE$112&amp;"$"&amp;$B494)&gt;0),0,TRUE,1)</f>
        <v>0</v>
      </c>
      <c r="AF494" s="80" cm="1">
        <f t="array" aca="1" ref="AF494" ca="1">_xlfn.IFS(AF496=1,0,AF495=1,0,AND(INDIRECT("ｄａｔａ!$"&amp;AF$112&amp;"$"&amp;$B494)&lt;=2,INDIRECT("ｄａｔａ!$"&amp;AF$112&amp;"$"&amp;$B494)&gt;0),0,TRUE,1)</f>
        <v>0</v>
      </c>
      <c r="AG494" s="80" cm="1">
        <f t="array" aca="1" ref="AG494" ca="1">_xlfn.IFS(AG496=1,0,AG495=1,0,AND(INDIRECT("ｄａｔａ!$"&amp;AG$112&amp;"$"&amp;$B494)&lt;=2,INDIRECT("ｄａｔａ!$"&amp;AG$112&amp;"$"&amp;$B494)&gt;0),0,TRUE,1)</f>
        <v>0</v>
      </c>
      <c r="AH494" s="80" cm="1">
        <f t="array" aca="1" ref="AH494" ca="1">_xlfn.IFS(AH496=1,0,AH495=1,0,AND(INDIRECT("ｄａｔａ!$"&amp;AH$112&amp;"$"&amp;$B494)&lt;=2,INDIRECT("ｄａｔａ!$"&amp;AH$112&amp;"$"&amp;$B494)&gt;0),0,TRUE,1)</f>
        <v>0</v>
      </c>
      <c r="AI494" s="80" cm="1">
        <f t="array" aca="1" ref="AI494" ca="1">_xlfn.IFS(AI496=1,0,AI495=1,0,AND(INDIRECT("ｄａｔａ!$"&amp;AI$112&amp;"$"&amp;$B494)&lt;=2,INDIRECT("ｄａｔａ!$"&amp;AI$112&amp;"$"&amp;$B494)&gt;0),0,TRUE,1)</f>
        <v>0</v>
      </c>
      <c r="AJ494" s="80" cm="1">
        <f t="array" aca="1" ref="AJ494" ca="1">_xlfn.IFS(AJ496=1,0,AJ495=1,0,AND(INDIRECT("ｄａｔａ!$"&amp;AJ$112&amp;"$"&amp;$B494)&lt;=2,INDIRECT("ｄａｔａ!$"&amp;AJ$112&amp;"$"&amp;$B494)&gt;0),0,TRUE,1)</f>
        <v>0</v>
      </c>
      <c r="AK494" s="80" cm="1">
        <f t="array" aca="1" ref="AK494" ca="1">_xlfn.IFS(AK496=1,0,AK495=1,0,AND(INDIRECT("ｄａｔａ!$"&amp;AK$112&amp;"$"&amp;$B494)&lt;=2,INDIRECT("ｄａｔａ!$"&amp;AK$112&amp;"$"&amp;$B494)&gt;0),0,TRUE,1)</f>
        <v>0</v>
      </c>
      <c r="AL494" s="80" cm="1">
        <f t="array" aca="1" ref="AL494" ca="1">_xlfn.IFS(AL496=1,0,AL495=1,0,AND(INDIRECT("ｄａｔａ!$"&amp;AL$112&amp;"$"&amp;$B494)&lt;=2,INDIRECT("ｄａｔａ!$"&amp;AL$112&amp;"$"&amp;$B494)&gt;0),0,TRUE,1)</f>
        <v>0</v>
      </c>
      <c r="AM494" s="80" cm="1">
        <f t="array" aca="1" ref="AM494" ca="1">_xlfn.IFS(AM496=1,0,AM495=1,0,AND(INDIRECT("ｄａｔａ!$"&amp;AM$112&amp;"$"&amp;$B494)&lt;=2,INDIRECT("ｄａｔａ!$"&amp;AM$112&amp;"$"&amp;$B494)&gt;0),0,TRUE,1)</f>
        <v>0</v>
      </c>
      <c r="AN494" s="80" cm="1">
        <f t="array" aca="1" ref="AN494" ca="1">_xlfn.IFS(AN496=1,0,AN495=1,0,AND(INDIRECT("ｄａｔａ!$"&amp;AN$112&amp;"$"&amp;$B494)&lt;=2,INDIRECT("ｄａｔａ!$"&amp;AN$112&amp;"$"&amp;$B494)&gt;0),0,TRUE,1)</f>
        <v>0</v>
      </c>
      <c r="AO494" s="80" cm="1">
        <f t="array" aca="1" ref="AO494" ca="1">_xlfn.IFS(AO496=1,0,AO495=1,0,AND(INDIRECT("ｄａｔａ!$"&amp;AO$112&amp;"$"&amp;$B494)&lt;=2,INDIRECT("ｄａｔａ!$"&amp;AO$112&amp;"$"&amp;$B494)&gt;0),0,TRUE,1)</f>
        <v>0</v>
      </c>
      <c r="AP494" s="80">
        <f ca="1">IF(SUM($AQ493:$AZ493)&gt;1,1,0)</f>
        <v>0</v>
      </c>
      <c r="AQ494" s="80" cm="1">
        <f t="array" aca="1" ref="AQ494" ca="1">_xlfn.IFS(AQ496=1,0,AQ495=1,0,AND(INDIRECT("ｄａｔａ!$"&amp;AQ$112&amp;"$"&amp;$B494)&lt;=2,INDIRECT("ｄａｔａ!$"&amp;AQ$112&amp;"$"&amp;$B494)&gt;0),0,TRUE,1)</f>
        <v>0</v>
      </c>
      <c r="AR494" s="80" cm="1">
        <f t="array" aca="1" ref="AR494" ca="1">_xlfn.IFS(AR496=1,0,AR495=1,0,AND(INDIRECT("ｄａｔａ!$"&amp;AR$112&amp;"$"&amp;$B494)&lt;=2,INDIRECT("ｄａｔａ!$"&amp;AR$112&amp;"$"&amp;$B494)&gt;0),0,TRUE,1)</f>
        <v>0</v>
      </c>
      <c r="AS494" s="80" cm="1">
        <f t="array" aca="1" ref="AS494" ca="1">_xlfn.IFS(AS496=1,0,AS495=1,0,AND(INDIRECT("ｄａｔａ!$"&amp;AS$112&amp;"$"&amp;$B494)&lt;=2,INDIRECT("ｄａｔａ!$"&amp;AS$112&amp;"$"&amp;$B494)&gt;0),0,TRUE,1)</f>
        <v>0</v>
      </c>
      <c r="AT494" s="80" cm="1">
        <f t="array" aca="1" ref="AT494" ca="1">_xlfn.IFS(AT496=1,0,AT495=1,0,AND(INDIRECT("ｄａｔａ!$"&amp;AT$112&amp;"$"&amp;$B494)&lt;=2,INDIRECT("ｄａｔａ!$"&amp;AT$112&amp;"$"&amp;$B494)&gt;0),0,TRUE,1)</f>
        <v>0</v>
      </c>
      <c r="AU494" s="80" cm="1">
        <f t="array" aca="1" ref="AU494" ca="1">_xlfn.IFS(AU496=1,0,AU495=1,0,AND(INDIRECT("ｄａｔａ!$"&amp;AU$112&amp;"$"&amp;$B494)&lt;=2,INDIRECT("ｄａｔａ!$"&amp;AU$112&amp;"$"&amp;$B494)&gt;0),0,TRUE,1)</f>
        <v>0</v>
      </c>
      <c r="AV494" s="80" cm="1">
        <f t="array" aca="1" ref="AV494" ca="1">_xlfn.IFS(AV496=1,0,AV495=1,0,AND(INDIRECT("ｄａｔａ!$"&amp;AV$112&amp;"$"&amp;$B494)&lt;=2,INDIRECT("ｄａｔａ!$"&amp;AV$112&amp;"$"&amp;$B494)&gt;0),0,TRUE,1)</f>
        <v>0</v>
      </c>
      <c r="AW494" s="80" cm="1">
        <f t="array" aca="1" ref="AW494" ca="1">_xlfn.IFS(AW496=1,0,AW495=1,0,AND(INDIRECT("ｄａｔａ!$"&amp;AW$112&amp;"$"&amp;$B494)&lt;=2,INDIRECT("ｄａｔａ!$"&amp;AW$112&amp;"$"&amp;$B494)&gt;0),0,TRUE,1)</f>
        <v>0</v>
      </c>
      <c r="AX494" s="80" cm="1">
        <f t="array" aca="1" ref="AX494" ca="1">_xlfn.IFS(AX496=1,0,AX495=1,0,AND(INDIRECT("ｄａｔａ!$"&amp;AX$112&amp;"$"&amp;$B494)&lt;=2,INDIRECT("ｄａｔａ!$"&amp;AX$112&amp;"$"&amp;$B494)&gt;0),0,TRUE,1)</f>
        <v>0</v>
      </c>
      <c r="AY494" s="80" cm="1">
        <f t="array" aca="1" ref="AY494" ca="1">_xlfn.IFS(AY496=1,0,AY495=1,0,AND(INDIRECT("ｄａｔａ!$"&amp;AY$112&amp;"$"&amp;$B494)&lt;=2,INDIRECT("ｄａｔａ!$"&amp;AY$112&amp;"$"&amp;$B494)&gt;0),0,TRUE,1)</f>
        <v>0</v>
      </c>
      <c r="AZ494" s="80" cm="1">
        <f t="array" aca="1" ref="AZ494" ca="1">_xlfn.IFS(AZ496=1,0,AZ495=1,0,AND(INDIRECT("ｄａｔａ!$"&amp;AZ$112&amp;"$"&amp;$B494)&lt;=2,INDIRECT("ｄａｔａ!$"&amp;AZ$112&amp;"$"&amp;$B494)&gt;0),0,TRUE,1)</f>
        <v>0</v>
      </c>
      <c r="BA494" s="80">
        <f ca="1">IF(SUM($BB493:$BP493)&gt;1,1,0)</f>
        <v>0</v>
      </c>
      <c r="BB494" s="80" cm="1">
        <f t="array" aca="1" ref="BB494" ca="1">_xlfn.IFS(BB496=1,0,BB495=1,0,AND(INDIRECT("ｄａｔａ!$"&amp;BB$112&amp;"$"&amp;$B494)&lt;=2,INDIRECT("ｄａｔａ!$"&amp;BB$112&amp;"$"&amp;$B494)&gt;0),0,TRUE,1)</f>
        <v>0</v>
      </c>
      <c r="BC494" s="80" cm="1">
        <f t="array" aca="1" ref="BC494" ca="1">_xlfn.IFS(BC496=1,0,BC495=1,0,AND(INDIRECT("ｄａｔａ!$"&amp;BC$112&amp;"$"&amp;$B494)&lt;=2,INDIRECT("ｄａｔａ!$"&amp;BC$112&amp;"$"&amp;$B494)&gt;0),0,TRUE,1)</f>
        <v>0</v>
      </c>
      <c r="BD494" s="80" cm="1">
        <f t="array" aca="1" ref="BD494" ca="1">_xlfn.IFS(BD496=1,0,BD495=1,0,AND(INDIRECT("ｄａｔａ!$"&amp;BD$112&amp;"$"&amp;$B494)&lt;=2,INDIRECT("ｄａｔａ!$"&amp;BD$112&amp;"$"&amp;$B494)&gt;0),0,TRUE,1)</f>
        <v>0</v>
      </c>
      <c r="BE494" s="80" cm="1">
        <f t="array" aca="1" ref="BE494" ca="1">_xlfn.IFS(BE496=1,0,BE495=1,0,AND(INDIRECT("ｄａｔａ!$"&amp;BE$112&amp;"$"&amp;$B494)&lt;=2,INDIRECT("ｄａｔａ!$"&amp;BE$112&amp;"$"&amp;$B494)&gt;0),0,TRUE,1)</f>
        <v>0</v>
      </c>
      <c r="BF494" s="80" cm="1">
        <f t="array" aca="1" ref="BF494" ca="1">_xlfn.IFS(BF496=1,0,BF495=1,0,AND(INDIRECT("ｄａｔａ!$"&amp;BF$112&amp;"$"&amp;$B494)&lt;=2,INDIRECT("ｄａｔａ!$"&amp;BF$112&amp;"$"&amp;$B494)&gt;0),0,TRUE,1)</f>
        <v>0</v>
      </c>
      <c r="BG494" s="80" cm="1">
        <f t="array" aca="1" ref="BG494" ca="1">_xlfn.IFS(BG496=1,0,BG495=1,0,AND(INDIRECT("ｄａｔａ!$"&amp;BG$112&amp;"$"&amp;$B494)&lt;=2,INDIRECT("ｄａｔａ!$"&amp;BG$112&amp;"$"&amp;$B494)&gt;0),0,TRUE,1)</f>
        <v>0</v>
      </c>
      <c r="BH494" s="80" cm="1">
        <f t="array" aca="1" ref="BH494" ca="1">_xlfn.IFS(BH496=1,0,BH495=1,0,AND(INDIRECT("ｄａｔａ!$"&amp;BH$112&amp;"$"&amp;$B494)&lt;=2,INDIRECT("ｄａｔａ!$"&amp;BH$112&amp;"$"&amp;$B494)&gt;0),0,TRUE,1)</f>
        <v>0</v>
      </c>
      <c r="BI494" s="80" cm="1">
        <f t="array" aca="1" ref="BI494" ca="1">_xlfn.IFS(BI496=1,0,BI495=1,0,AND(INDIRECT("ｄａｔａ!$"&amp;BI$112&amp;"$"&amp;$B494)&lt;=2,INDIRECT("ｄａｔａ!$"&amp;BI$112&amp;"$"&amp;$B494)&gt;0),0,TRUE,1)</f>
        <v>0</v>
      </c>
      <c r="BJ494" s="80" cm="1">
        <f t="array" aca="1" ref="BJ494" ca="1">_xlfn.IFS(BJ496=1,0,BJ495=1,0,AND(INDIRECT("ｄａｔａ!$"&amp;BJ$112&amp;"$"&amp;$B494)&lt;=2,INDIRECT("ｄａｔａ!$"&amp;BJ$112&amp;"$"&amp;$B494)&gt;0),0,TRUE,1)</f>
        <v>0</v>
      </c>
      <c r="BK494" s="80" cm="1">
        <f t="array" aca="1" ref="BK494" ca="1">_xlfn.IFS(BK496=1,0,BK495=1,0,AND(INDIRECT("ｄａｔａ!$"&amp;BK$112&amp;"$"&amp;$B494)&lt;=2,INDIRECT("ｄａｔａ!$"&amp;BK$112&amp;"$"&amp;$B494)&gt;0),0,TRUE,1)</f>
        <v>0</v>
      </c>
      <c r="BL494" s="80" cm="1">
        <f t="array" aca="1" ref="BL494" ca="1">_xlfn.IFS(BL496=1,0,BL495=1,0,AND(INDIRECT("ｄａｔａ!$"&amp;BL$112&amp;"$"&amp;$B494)&lt;=2,INDIRECT("ｄａｔａ!$"&amp;BL$112&amp;"$"&amp;$B494)&gt;0),0,TRUE,1)</f>
        <v>0</v>
      </c>
      <c r="BM494" s="80" cm="1">
        <f t="array" aca="1" ref="BM494" ca="1">_xlfn.IFS(BM496=1,0,BM495=1,0,AND(INDIRECT("ｄａｔａ!$"&amp;BM$112&amp;"$"&amp;$B494)&lt;=2,INDIRECT("ｄａｔａ!$"&amp;BM$112&amp;"$"&amp;$B494)&gt;0),0,TRUE,1)</f>
        <v>0</v>
      </c>
      <c r="BN494" s="80" cm="1">
        <f t="array" aca="1" ref="BN494" ca="1">_xlfn.IFS(BN496=1,0,BN495=1,0,AND(INDIRECT("ｄａｔａ!$"&amp;BN$112&amp;"$"&amp;$B494)&lt;=2,INDIRECT("ｄａｔａ!$"&amp;BN$112&amp;"$"&amp;$B494)&gt;0),0,TRUE,1)</f>
        <v>0</v>
      </c>
      <c r="BO494" s="80" cm="1">
        <f t="array" aca="1" ref="BO494" ca="1">_xlfn.IFS(BO496=1,0,BO495=1,0,AND(INDIRECT("ｄａｔａ!$"&amp;BO$112&amp;"$"&amp;$B494)&lt;=2,INDIRECT("ｄａｔａ!$"&amp;BO$112&amp;"$"&amp;$B494)&gt;0),0,TRUE,1)</f>
        <v>0</v>
      </c>
      <c r="BP494" s="80" cm="1">
        <f t="array" aca="1" ref="BP494" ca="1">_xlfn.IFS(BP496=1,0,BP495=1,0,AND(INDIRECT("ｄａｔａ!$"&amp;BP$112&amp;"$"&amp;$B494)&lt;=2,INDIRECT("ｄａｔａ!$"&amp;BP$112&amp;"$"&amp;$B494)&gt;0),0,TRUE,1)</f>
        <v>0</v>
      </c>
    </row>
    <row r="495" spans="1:68" x14ac:dyDescent="0.2">
      <c r="B495" s="80">
        <f>VLOOKUP($A493,$A$11:$B$110,2,FALSE)</f>
        <v>102</v>
      </c>
      <c r="C495" s="80" t="s">
        <v>2425</v>
      </c>
      <c r="D495" s="80" cm="1">
        <f t="array" aca="1" ref="D495" ca="1">_xlfn.IFS(D496=1,0,TRIM(INDIRECT("ｄａｔａ!$"&amp;D$112&amp;"$"&amp;$B495))="",1,TRIM(INDIRECT("ｄａｔａ!$"&amp;D$112&amp;"$"&amp;$B495))&lt;&gt;"",0)</f>
        <v>0</v>
      </c>
      <c r="F495" s="80" cm="1">
        <f t="array" aca="1" ref="F495" ca="1">_xlfn.IFS(F496=1,0,TRIM(INDIRECT("ｄａｔａ!$"&amp;F$112&amp;"$"&amp;$B495))="",1,TRIM(INDIRECT("ｄａｔａ!$"&amp;F$112&amp;"$"&amp;$B495))&lt;&gt;"",0)</f>
        <v>1</v>
      </c>
      <c r="G495" s="80" cm="1">
        <f t="array" aca="1" ref="G495" ca="1">_xlfn.IFS(G496=1,0,TRIM(INDIRECT("ｄａｔａ!$"&amp;G$112&amp;"$"&amp;$B495))="",1,TRIM(INDIRECT("ｄａｔａ!$"&amp;G$112&amp;"$"&amp;$B495))&lt;&gt;"",0)</f>
        <v>1</v>
      </c>
      <c r="H495" s="80" cm="1">
        <f t="array" aca="1" ref="H495" ca="1">_xlfn.IFS(H496=1,0,TRIM(INDIRECT("ｄａｔａ!$"&amp;H$112&amp;"$"&amp;$B495))="",1,TRIM(INDIRECT("ｄａｔａ!$"&amp;H$112&amp;"$"&amp;$B495))&lt;&gt;"",0)</f>
        <v>1</v>
      </c>
      <c r="I495" s="80" cm="1">
        <f t="array" aca="1" ref="I495" ca="1">_xlfn.IFS(I496=1,0,TRIM(INDIRECT("ｄａｔａ!$"&amp;I$112&amp;"$"&amp;$B495))="",1,TRIM(INDIRECT("ｄａｔａ!$"&amp;I$112&amp;"$"&amp;$B495))&lt;&gt;"",0)</f>
        <v>1</v>
      </c>
      <c r="J495" s="80" cm="1">
        <f t="array" aca="1" ref="J495" ca="1">_xlfn.IFS(J496=1,0,TRIM(INDIRECT("ｄａｔａ!$"&amp;J$112&amp;"$"&amp;$B495))="",1,TRIM(INDIRECT("ｄａｔａ!$"&amp;J$112&amp;"$"&amp;$B495))&lt;&gt;"",0)</f>
        <v>1</v>
      </c>
      <c r="K495" s="80" cm="1">
        <f t="array" aca="1" ref="K495" ca="1">_xlfn.IFS(K496=1,0,TRIM(INDIRECT("ｄａｔａ!$"&amp;K$112&amp;"$"&amp;$B495))="",1,TRIM(INDIRECT("ｄａｔａ!$"&amp;K$112&amp;"$"&amp;$B495))&lt;&gt;"",0)</f>
        <v>1</v>
      </c>
      <c r="L495" s="80" cm="1">
        <f t="array" aca="1" ref="L495" ca="1">_xlfn.IFS(L496=1,0,TRIM(INDIRECT("ｄａｔａ!$"&amp;L$112&amp;"$"&amp;$B495))="",1,TRIM(INDIRECT("ｄａｔａ!$"&amp;L$112&amp;"$"&amp;$B495))&lt;&gt;"",0)</f>
        <v>1</v>
      </c>
      <c r="M495" s="80" cm="1">
        <f t="array" aca="1" ref="M495" ca="1">_xlfn.IFS(M496=1,0,TRIM(INDIRECT("ｄａｔａ!$"&amp;M$112&amp;"$"&amp;$B495))="",1,TRIM(INDIRECT("ｄａｔａ!$"&amp;M$112&amp;"$"&amp;$B495))&lt;&gt;"",0)</f>
        <v>1</v>
      </c>
      <c r="N495" s="80" cm="1">
        <f t="array" aca="1" ref="N495" ca="1">_xlfn.IFS(N496=1,0,TRIM(INDIRECT("ｄａｔａ!$"&amp;N$112&amp;"$"&amp;$B495))="",1,TRIM(INDIRECT("ｄａｔａ!$"&amp;N$112&amp;"$"&amp;$B495))&lt;&gt;"",0)</f>
        <v>1</v>
      </c>
      <c r="O495" s="80" cm="1">
        <f t="array" aca="1" ref="O495" ca="1">_xlfn.IFS(O496=1,0,TRIM(INDIRECT("ｄａｔａ!$"&amp;O$112&amp;"$"&amp;$B495))="",1,TRIM(INDIRECT("ｄａｔａ!$"&amp;O$112&amp;"$"&amp;$B495))&lt;&gt;"",0)</f>
        <v>1</v>
      </c>
      <c r="P495" s="80" cm="1">
        <f t="array" aca="1" ref="P495" ca="1">_xlfn.IFS(P496=1,0,TRIM(INDIRECT("ｄａｔａ!$"&amp;P$112&amp;"$"&amp;$B495))="",1,TRIM(INDIRECT("ｄａｔａ!$"&amp;P$112&amp;"$"&amp;$B495))&lt;&gt;"",0)</f>
        <v>1</v>
      </c>
      <c r="Q495" s="80" cm="1">
        <f t="array" aca="1" ref="Q495" ca="1">_xlfn.IFS(Q496=1,0,TRIM(INDIRECT("ｄａｔａ!$"&amp;Q$112&amp;"$"&amp;$B495))="",1,TRIM(INDIRECT("ｄａｔａ!$"&amp;Q$112&amp;"$"&amp;$B495))&lt;&gt;"",0)</f>
        <v>1</v>
      </c>
      <c r="R495" s="80" cm="1">
        <f t="array" aca="1" ref="R495" ca="1">_xlfn.IFS(R496=1,0,TRIM(INDIRECT("ｄａｔａ!$"&amp;R$112&amp;"$"&amp;$B495))="",1,TRIM(INDIRECT("ｄａｔａ!$"&amp;R$112&amp;"$"&amp;$B495))&lt;&gt;"",0)</f>
        <v>1</v>
      </c>
      <c r="S495" s="80" cm="1">
        <f t="array" aca="1" ref="S495" ca="1">_xlfn.IFS(S496=1,0,TRIM(INDIRECT("ｄａｔａ!$"&amp;S$112&amp;"$"&amp;$B495))="",1,TRIM(INDIRECT("ｄａｔａ!$"&amp;S$112&amp;"$"&amp;$B495))&lt;&gt;"",0)</f>
        <v>1</v>
      </c>
      <c r="T495" s="80" cm="1">
        <f t="array" aca="1" ref="T495" ca="1">_xlfn.IFS(T496=1,0,TRIM(INDIRECT("ｄａｔａ!$"&amp;T$112&amp;"$"&amp;$B495))="",1,TRIM(INDIRECT("ｄａｔａ!$"&amp;T$112&amp;"$"&amp;$B495))&lt;&gt;"",0)</f>
        <v>1</v>
      </c>
      <c r="U495" s="80" cm="1">
        <f t="array" aca="1" ref="U495" ca="1">_xlfn.IFS(U496=1,0,TRIM(INDIRECT("ｄａｔａ!$"&amp;U$112&amp;"$"&amp;$B495))="",1,TRIM(INDIRECT("ｄａｔａ!$"&amp;U$112&amp;"$"&amp;$B495))&lt;&gt;"",0)</f>
        <v>1</v>
      </c>
      <c r="V495" s="80" cm="1">
        <f t="array" aca="1" ref="V495" ca="1">_xlfn.IFS(V496=1,0,TRIM(INDIRECT("ｄａｔａ!$"&amp;V$112&amp;"$"&amp;$B495))="",1,TRIM(INDIRECT("ｄａｔａ!$"&amp;V$112&amp;"$"&amp;$B495))&lt;&gt;"",0)</f>
        <v>1</v>
      </c>
      <c r="W495" s="80" cm="1">
        <f t="array" aca="1" ref="W495" ca="1">_xlfn.IFS(W496=1,0,TRIM(INDIRECT("ｄａｔａ!$"&amp;W$112&amp;"$"&amp;$B495))="",1,TRIM(INDIRECT("ｄａｔａ!$"&amp;W$112&amp;"$"&amp;$B495))&lt;&gt;"",0)</f>
        <v>1</v>
      </c>
      <c r="X495" s="80">
        <f ca="1">IF(SUM($Y495:$AO495)=17,1,0)</f>
        <v>1</v>
      </c>
      <c r="Y495" s="80" cm="1">
        <f t="array" aca="1" ref="Y495" ca="1">_xlfn.IFS(Y496=1,0,TRIM(INDIRECT("ｄａｔａ!$"&amp;Y$112&amp;"$"&amp;$B495))="",1,TRIM(INDIRECT("ｄａｔａ!$"&amp;Y$112&amp;"$"&amp;$B495))&lt;&gt;"",0)</f>
        <v>1</v>
      </c>
      <c r="Z495" s="80" cm="1">
        <f t="array" aca="1" ref="Z495" ca="1">_xlfn.IFS(Z496=1,0,TRIM(INDIRECT("ｄａｔａ!$"&amp;Z$112&amp;"$"&amp;$B495))="",1,TRIM(INDIRECT("ｄａｔａ!$"&amp;Z$112&amp;"$"&amp;$B495))&lt;&gt;"",0)</f>
        <v>1</v>
      </c>
      <c r="AA495" s="80" cm="1">
        <f t="array" aca="1" ref="AA495" ca="1">_xlfn.IFS(AA496=1,0,TRIM(INDIRECT("ｄａｔａ!$"&amp;AA$112&amp;"$"&amp;$B495))="",1,TRIM(INDIRECT("ｄａｔａ!$"&amp;AA$112&amp;"$"&amp;$B495))&lt;&gt;"",0)</f>
        <v>1</v>
      </c>
      <c r="AB495" s="80" cm="1">
        <f t="array" aca="1" ref="AB495" ca="1">_xlfn.IFS(AB496=1,0,TRIM(INDIRECT("ｄａｔａ!$"&amp;AB$112&amp;"$"&amp;$B495))="",1,TRIM(INDIRECT("ｄａｔａ!$"&amp;AB$112&amp;"$"&amp;$B495))&lt;&gt;"",0)</f>
        <v>1</v>
      </c>
      <c r="AC495" s="80" cm="1">
        <f t="array" aca="1" ref="AC495" ca="1">_xlfn.IFS(AC496=1,0,TRIM(INDIRECT("ｄａｔａ!$"&amp;AC$112&amp;"$"&amp;$B495))="",1,TRIM(INDIRECT("ｄａｔａ!$"&amp;AC$112&amp;"$"&amp;$B495))&lt;&gt;"",0)</f>
        <v>1</v>
      </c>
      <c r="AD495" s="80" cm="1">
        <f t="array" aca="1" ref="AD495" ca="1">_xlfn.IFS(AD496=1,0,TRIM(INDIRECT("ｄａｔａ!$"&amp;AD$112&amp;"$"&amp;$B495))="",1,TRIM(INDIRECT("ｄａｔａ!$"&amp;AD$112&amp;"$"&amp;$B495))&lt;&gt;"",0)</f>
        <v>1</v>
      </c>
      <c r="AE495" s="80" cm="1">
        <f t="array" aca="1" ref="AE495" ca="1">_xlfn.IFS(AE496=1,0,TRIM(INDIRECT("ｄａｔａ!$"&amp;AE$112&amp;"$"&amp;$B495))="",1,TRIM(INDIRECT("ｄａｔａ!$"&amp;AE$112&amp;"$"&amp;$B495))&lt;&gt;"",0)</f>
        <v>1</v>
      </c>
      <c r="AF495" s="80" cm="1">
        <f t="array" aca="1" ref="AF495" ca="1">_xlfn.IFS(AF496=1,0,TRIM(INDIRECT("ｄａｔａ!$"&amp;AF$112&amp;"$"&amp;$B495))="",1,TRIM(INDIRECT("ｄａｔａ!$"&amp;AF$112&amp;"$"&amp;$B495))&lt;&gt;"",0)</f>
        <v>1</v>
      </c>
      <c r="AG495" s="80" cm="1">
        <f t="array" aca="1" ref="AG495" ca="1">_xlfn.IFS(AG496=1,0,TRIM(INDIRECT("ｄａｔａ!$"&amp;AG$112&amp;"$"&amp;$B495))="",1,TRIM(INDIRECT("ｄａｔａ!$"&amp;AG$112&amp;"$"&amp;$B495))&lt;&gt;"",0)</f>
        <v>1</v>
      </c>
      <c r="AH495" s="80" cm="1">
        <f t="array" aca="1" ref="AH495" ca="1">_xlfn.IFS(AH496=1,0,TRIM(INDIRECT("ｄａｔａ!$"&amp;AH$112&amp;"$"&amp;$B495))="",1,TRIM(INDIRECT("ｄａｔａ!$"&amp;AH$112&amp;"$"&amp;$B495))&lt;&gt;"",0)</f>
        <v>1</v>
      </c>
      <c r="AI495" s="80" cm="1">
        <f t="array" aca="1" ref="AI495" ca="1">_xlfn.IFS(AI496=1,0,TRIM(INDIRECT("ｄａｔａ!$"&amp;AI$112&amp;"$"&amp;$B495))="",1,TRIM(INDIRECT("ｄａｔａ!$"&amp;AI$112&amp;"$"&amp;$B495))&lt;&gt;"",0)</f>
        <v>1</v>
      </c>
      <c r="AJ495" s="80" cm="1">
        <f t="array" aca="1" ref="AJ495" ca="1">_xlfn.IFS(AJ496=1,0,TRIM(INDIRECT("ｄａｔａ!$"&amp;AJ$112&amp;"$"&amp;$B495))="",1,TRIM(INDIRECT("ｄａｔａ!$"&amp;AJ$112&amp;"$"&amp;$B495))&lt;&gt;"",0)</f>
        <v>1</v>
      </c>
      <c r="AK495" s="80" cm="1">
        <f t="array" aca="1" ref="AK495" ca="1">_xlfn.IFS(AK496=1,0,TRIM(INDIRECT("ｄａｔａ!$"&amp;AK$112&amp;"$"&amp;$B495))="",1,TRIM(INDIRECT("ｄａｔａ!$"&amp;AK$112&amp;"$"&amp;$B495))&lt;&gt;"",0)</f>
        <v>1</v>
      </c>
      <c r="AL495" s="80" cm="1">
        <f t="array" aca="1" ref="AL495" ca="1">_xlfn.IFS(AL496=1,0,TRIM(INDIRECT("ｄａｔａ!$"&amp;AL$112&amp;"$"&amp;$B495))="",1,TRIM(INDIRECT("ｄａｔａ!$"&amp;AL$112&amp;"$"&amp;$B495))&lt;&gt;"",0)</f>
        <v>1</v>
      </c>
      <c r="AM495" s="80" cm="1">
        <f t="array" aca="1" ref="AM495" ca="1">_xlfn.IFS(AM496=1,0,TRIM(INDIRECT("ｄａｔａ!$"&amp;AM$112&amp;"$"&amp;$B495))="",1,TRIM(INDIRECT("ｄａｔａ!$"&amp;AM$112&amp;"$"&amp;$B495))&lt;&gt;"",0)</f>
        <v>1</v>
      </c>
      <c r="AN495" s="80" cm="1">
        <f t="array" aca="1" ref="AN495" ca="1">_xlfn.IFS(AN496=1,0,TRIM(INDIRECT("ｄａｔａ!$"&amp;AN$112&amp;"$"&amp;$B495))="",1,TRIM(INDIRECT("ｄａｔａ!$"&amp;AN$112&amp;"$"&amp;$B495))&lt;&gt;"",0)</f>
        <v>1</v>
      </c>
      <c r="AO495" s="80" cm="1">
        <f t="array" aca="1" ref="AO495" ca="1">_xlfn.IFS(AO496=1,0,TRIM(INDIRECT("ｄａｔａ!$"&amp;AO$112&amp;"$"&amp;$B495))="",1,TRIM(INDIRECT("ｄａｔａ!$"&amp;AO$112&amp;"$"&amp;$B495))&lt;&gt;"",0)</f>
        <v>1</v>
      </c>
      <c r="AP495" s="80">
        <f ca="1">IF(SUM($AQ495:$AZ495)=10,1,0)</f>
        <v>1</v>
      </c>
      <c r="AQ495" s="80" cm="1">
        <f t="array" aca="1" ref="AQ495" ca="1">_xlfn.IFS(AQ496=1,0,TRIM(INDIRECT("ｄａｔａ!$"&amp;AQ$112&amp;"$"&amp;$B495))="",1,TRIM(INDIRECT("ｄａｔａ!$"&amp;AQ$112&amp;"$"&amp;$B495))&lt;&gt;"",0)</f>
        <v>1</v>
      </c>
      <c r="AR495" s="80" cm="1">
        <f t="array" aca="1" ref="AR495" ca="1">_xlfn.IFS(AR496=1,0,TRIM(INDIRECT("ｄａｔａ!$"&amp;AR$112&amp;"$"&amp;$B495))="",1,TRIM(INDIRECT("ｄａｔａ!$"&amp;AR$112&amp;"$"&amp;$B495))&lt;&gt;"",0)</f>
        <v>1</v>
      </c>
      <c r="AS495" s="80" cm="1">
        <f t="array" aca="1" ref="AS495" ca="1">_xlfn.IFS(AS496=1,0,TRIM(INDIRECT("ｄａｔａ!$"&amp;AS$112&amp;"$"&amp;$B495))="",1,TRIM(INDIRECT("ｄａｔａ!$"&amp;AS$112&amp;"$"&amp;$B495))&lt;&gt;"",0)</f>
        <v>1</v>
      </c>
      <c r="AT495" s="80" cm="1">
        <f t="array" aca="1" ref="AT495" ca="1">_xlfn.IFS(AT496=1,0,TRIM(INDIRECT("ｄａｔａ!$"&amp;AT$112&amp;"$"&amp;$B495))="",1,TRIM(INDIRECT("ｄａｔａ!$"&amp;AT$112&amp;"$"&amp;$B495))&lt;&gt;"",0)</f>
        <v>1</v>
      </c>
      <c r="AU495" s="80" cm="1">
        <f t="array" aca="1" ref="AU495" ca="1">_xlfn.IFS(AU496=1,0,TRIM(INDIRECT("ｄａｔａ!$"&amp;AU$112&amp;"$"&amp;$B495))="",1,TRIM(INDIRECT("ｄａｔａ!$"&amp;AU$112&amp;"$"&amp;$B495))&lt;&gt;"",0)</f>
        <v>1</v>
      </c>
      <c r="AV495" s="80" cm="1">
        <f t="array" aca="1" ref="AV495" ca="1">_xlfn.IFS(AV496=1,0,TRIM(INDIRECT("ｄａｔａ!$"&amp;AV$112&amp;"$"&amp;$B495))="",1,TRIM(INDIRECT("ｄａｔａ!$"&amp;AV$112&amp;"$"&amp;$B495))&lt;&gt;"",0)</f>
        <v>1</v>
      </c>
      <c r="AW495" s="80" cm="1">
        <f t="array" aca="1" ref="AW495" ca="1">_xlfn.IFS(AW496=1,0,TRIM(INDIRECT("ｄａｔａ!$"&amp;AW$112&amp;"$"&amp;$B495))="",1,TRIM(INDIRECT("ｄａｔａ!$"&amp;AW$112&amp;"$"&amp;$B495))&lt;&gt;"",0)</f>
        <v>1</v>
      </c>
      <c r="AX495" s="80" cm="1">
        <f t="array" aca="1" ref="AX495" ca="1">_xlfn.IFS(AX496=1,0,TRIM(INDIRECT("ｄａｔａ!$"&amp;AX$112&amp;"$"&amp;$B495))="",1,TRIM(INDIRECT("ｄａｔａ!$"&amp;AX$112&amp;"$"&amp;$B495))&lt;&gt;"",0)</f>
        <v>1</v>
      </c>
      <c r="AY495" s="80" cm="1">
        <f t="array" aca="1" ref="AY495" ca="1">_xlfn.IFS(AY496=1,0,TRIM(INDIRECT("ｄａｔａ!$"&amp;AY$112&amp;"$"&amp;$B495))="",1,TRIM(INDIRECT("ｄａｔａ!$"&amp;AY$112&amp;"$"&amp;$B495))&lt;&gt;"",0)</f>
        <v>1</v>
      </c>
      <c r="AZ495" s="80" cm="1">
        <f t="array" aca="1" ref="AZ495" ca="1">_xlfn.IFS(AZ496=1,0,TRIM(INDIRECT("ｄａｔａ!$"&amp;AZ$112&amp;"$"&amp;$B495))="",1,TRIM(INDIRECT("ｄａｔａ!$"&amp;AZ$112&amp;"$"&amp;$B495))&lt;&gt;"",0)</f>
        <v>1</v>
      </c>
      <c r="BA495" s="80">
        <f ca="1">IF(SUM($BB495:$BP495)=15,1,0)</f>
        <v>1</v>
      </c>
      <c r="BB495" s="80" cm="1">
        <f t="array" aca="1" ref="BB495" ca="1">_xlfn.IFS(BB496=1,0,TRIM(INDIRECT("ｄａｔａ!$"&amp;BB$112&amp;"$"&amp;$B495))="",1,TRIM(INDIRECT("ｄａｔａ!$"&amp;BB$112&amp;"$"&amp;$B495))&lt;&gt;"",0)</f>
        <v>1</v>
      </c>
      <c r="BC495" s="80" cm="1">
        <f t="array" aca="1" ref="BC495" ca="1">_xlfn.IFS(BC496=1,0,TRIM(INDIRECT("ｄａｔａ!$"&amp;BC$112&amp;"$"&amp;$B495))="",1,TRIM(INDIRECT("ｄａｔａ!$"&amp;BC$112&amp;"$"&amp;$B495))&lt;&gt;"",0)</f>
        <v>1</v>
      </c>
      <c r="BD495" s="80" cm="1">
        <f t="array" aca="1" ref="BD495" ca="1">_xlfn.IFS(BD496=1,0,TRIM(INDIRECT("ｄａｔａ!$"&amp;BD$112&amp;"$"&amp;$B495))="",1,TRIM(INDIRECT("ｄａｔａ!$"&amp;BD$112&amp;"$"&amp;$B495))&lt;&gt;"",0)</f>
        <v>1</v>
      </c>
      <c r="BE495" s="80" cm="1">
        <f t="array" aca="1" ref="BE495" ca="1">_xlfn.IFS(BE496=1,0,TRIM(INDIRECT("ｄａｔａ!$"&amp;BE$112&amp;"$"&amp;$B495))="",1,TRIM(INDIRECT("ｄａｔａ!$"&amp;BE$112&amp;"$"&amp;$B495))&lt;&gt;"",0)</f>
        <v>1</v>
      </c>
      <c r="BF495" s="80" cm="1">
        <f t="array" aca="1" ref="BF495" ca="1">_xlfn.IFS(BF496=1,0,TRIM(INDIRECT("ｄａｔａ!$"&amp;BF$112&amp;"$"&amp;$B495))="",1,TRIM(INDIRECT("ｄａｔａ!$"&amp;BF$112&amp;"$"&amp;$B495))&lt;&gt;"",0)</f>
        <v>1</v>
      </c>
      <c r="BG495" s="80" cm="1">
        <f t="array" aca="1" ref="BG495" ca="1">_xlfn.IFS(BG496=1,0,TRIM(INDIRECT("ｄａｔａ!$"&amp;BG$112&amp;"$"&amp;$B495))="",1,TRIM(INDIRECT("ｄａｔａ!$"&amp;BG$112&amp;"$"&amp;$B495))&lt;&gt;"",0)</f>
        <v>1</v>
      </c>
      <c r="BH495" s="80" cm="1">
        <f t="array" aca="1" ref="BH495" ca="1">_xlfn.IFS(BH496=1,0,TRIM(INDIRECT("ｄａｔａ!$"&amp;BH$112&amp;"$"&amp;$B495))="",1,TRIM(INDIRECT("ｄａｔａ!$"&amp;BH$112&amp;"$"&amp;$B495))&lt;&gt;"",0)</f>
        <v>1</v>
      </c>
      <c r="BI495" s="80" cm="1">
        <f t="array" aca="1" ref="BI495" ca="1">_xlfn.IFS(BI496=1,0,TRIM(INDIRECT("ｄａｔａ!$"&amp;BI$112&amp;"$"&amp;$B495))="",1,TRIM(INDIRECT("ｄａｔａ!$"&amp;BI$112&amp;"$"&amp;$B495))&lt;&gt;"",0)</f>
        <v>1</v>
      </c>
      <c r="BJ495" s="80" cm="1">
        <f t="array" aca="1" ref="BJ495" ca="1">_xlfn.IFS(BJ496=1,0,TRIM(INDIRECT("ｄａｔａ!$"&amp;BJ$112&amp;"$"&amp;$B495))="",1,TRIM(INDIRECT("ｄａｔａ!$"&amp;BJ$112&amp;"$"&amp;$B495))&lt;&gt;"",0)</f>
        <v>1</v>
      </c>
      <c r="BK495" s="80" cm="1">
        <f t="array" aca="1" ref="BK495" ca="1">_xlfn.IFS(BK496=1,0,TRIM(INDIRECT("ｄａｔａ!$"&amp;BK$112&amp;"$"&amp;$B495))="",1,TRIM(INDIRECT("ｄａｔａ!$"&amp;BK$112&amp;"$"&amp;$B495))&lt;&gt;"",0)</f>
        <v>1</v>
      </c>
      <c r="BL495" s="80" cm="1">
        <f t="array" aca="1" ref="BL495" ca="1">_xlfn.IFS(BL496=1,0,TRIM(INDIRECT("ｄａｔａ!$"&amp;BL$112&amp;"$"&amp;$B495))="",1,TRIM(INDIRECT("ｄａｔａ!$"&amp;BL$112&amp;"$"&amp;$B495))&lt;&gt;"",0)</f>
        <v>1</v>
      </c>
      <c r="BM495" s="80" cm="1">
        <f t="array" aca="1" ref="BM495" ca="1">_xlfn.IFS(BM496=1,0,TRIM(INDIRECT("ｄａｔａ!$"&amp;BM$112&amp;"$"&amp;$B495))="",1,TRIM(INDIRECT("ｄａｔａ!$"&amp;BM$112&amp;"$"&amp;$B495))&lt;&gt;"",0)</f>
        <v>1</v>
      </c>
      <c r="BN495" s="80" cm="1">
        <f t="array" aca="1" ref="BN495" ca="1">_xlfn.IFS(BN496=1,0,TRIM(INDIRECT("ｄａｔａ!$"&amp;BN$112&amp;"$"&amp;$B495))="",1,TRIM(INDIRECT("ｄａｔａ!$"&amp;BN$112&amp;"$"&amp;$B495))&lt;&gt;"",0)</f>
        <v>1</v>
      </c>
      <c r="BO495" s="80" cm="1">
        <f t="array" aca="1" ref="BO495" ca="1">_xlfn.IFS(BO496=1,0,TRIM(INDIRECT("ｄａｔａ!$"&amp;BO$112&amp;"$"&amp;$B495))="",1,TRIM(INDIRECT("ｄａｔａ!$"&amp;BO$112&amp;"$"&amp;$B495))&lt;&gt;"",0)</f>
        <v>1</v>
      </c>
      <c r="BP495" s="80" cm="1">
        <f t="array" aca="1" ref="BP495" ca="1">_xlfn.IFS(BP496=1,0,TRIM(INDIRECT("ｄａｔａ!$"&amp;BP$112&amp;"$"&amp;$B495))="",1,TRIM(INDIRECT("ｄａｔａ!$"&amp;BP$112&amp;"$"&amp;$B495))&lt;&gt;"",0)</f>
        <v>1</v>
      </c>
    </row>
    <row r="496" spans="1:68" x14ac:dyDescent="0.2">
      <c r="B496" s="80">
        <f>VLOOKUP($A493,$A$11:$B$110,2,FALSE)</f>
        <v>102</v>
      </c>
      <c r="C496" s="80" t="s">
        <v>2430</v>
      </c>
      <c r="D496" s="80" cm="1">
        <f t="array" aca="1" ref="D496" ca="1">IF(ISERROR(INDIRECT("ｄａｔａ!$"&amp;D$112&amp;"$"&amp;$B496)),1,0)</f>
        <v>0</v>
      </c>
      <c r="F496" s="80" cm="1">
        <f t="array" aca="1" ref="F496" ca="1">IF(ISERROR(INDIRECT("ｄａｔａ!$"&amp;F$112&amp;"$"&amp;$B496)),1,0)</f>
        <v>0</v>
      </c>
      <c r="G496" s="80" cm="1">
        <f t="array" aca="1" ref="G496" ca="1">IF(ISERROR(INDIRECT("ｄａｔａ!$"&amp;G$112&amp;"$"&amp;$B496)),1,0)</f>
        <v>0</v>
      </c>
      <c r="H496" s="80" cm="1">
        <f t="array" aca="1" ref="H496" ca="1">IF(ISERROR(INDIRECT("ｄａｔａ!$"&amp;H$112&amp;"$"&amp;$B496)),1,0)</f>
        <v>0</v>
      </c>
      <c r="I496" s="80" cm="1">
        <f t="array" aca="1" ref="I496" ca="1">IF(ISERROR(INDIRECT("ｄａｔａ!$"&amp;I$112&amp;"$"&amp;$B496)),1,0)</f>
        <v>0</v>
      </c>
      <c r="J496" s="80" cm="1">
        <f t="array" aca="1" ref="J496" ca="1">IF(ISERROR(INDIRECT("ｄａｔａ!$"&amp;J$112&amp;"$"&amp;$B496)),1,0)</f>
        <v>0</v>
      </c>
      <c r="K496" s="80" cm="1">
        <f t="array" aca="1" ref="K496" ca="1">IF(ISERROR(INDIRECT("ｄａｔａ!$"&amp;K$112&amp;"$"&amp;$B496)),1,0)</f>
        <v>0</v>
      </c>
      <c r="L496" s="80" cm="1">
        <f t="array" aca="1" ref="L496" ca="1">IF(ISERROR(INDIRECT("ｄａｔａ!$"&amp;L$112&amp;"$"&amp;$B496)),1,0)</f>
        <v>0</v>
      </c>
      <c r="M496" s="80" cm="1">
        <f t="array" aca="1" ref="M496" ca="1">IF(ISERROR(INDIRECT("ｄａｔａ!$"&amp;M$112&amp;"$"&amp;$B496)),1,0)</f>
        <v>0</v>
      </c>
      <c r="N496" s="80" cm="1">
        <f t="array" aca="1" ref="N496" ca="1">IF(ISERROR(INDIRECT("ｄａｔａ!$"&amp;N$112&amp;"$"&amp;$B496)),1,0)</f>
        <v>0</v>
      </c>
      <c r="O496" s="80" cm="1">
        <f t="array" aca="1" ref="O496" ca="1">IF(ISERROR(INDIRECT("ｄａｔａ!$"&amp;O$112&amp;"$"&amp;$B496)),1,0)</f>
        <v>0</v>
      </c>
      <c r="P496" s="80" cm="1">
        <f t="array" aca="1" ref="P496" ca="1">IF(ISERROR(INDIRECT("ｄａｔａ!$"&amp;P$112&amp;"$"&amp;$B496)),1,0)</f>
        <v>0</v>
      </c>
      <c r="Q496" s="80" cm="1">
        <f t="array" aca="1" ref="Q496" ca="1">IF(ISERROR(INDIRECT("ｄａｔａ!$"&amp;Q$112&amp;"$"&amp;$B496)),1,0)</f>
        <v>0</v>
      </c>
      <c r="R496" s="80" cm="1">
        <f t="array" aca="1" ref="R496" ca="1">IF(ISERROR(INDIRECT("ｄａｔａ!$"&amp;R$112&amp;"$"&amp;$B496)),1,0)</f>
        <v>0</v>
      </c>
      <c r="S496" s="80" cm="1">
        <f t="array" aca="1" ref="S496" ca="1">IF(ISERROR(INDIRECT("ｄａｔａ!$"&amp;S$112&amp;"$"&amp;$B496)),1,0)</f>
        <v>0</v>
      </c>
      <c r="T496" s="80" cm="1">
        <f t="array" aca="1" ref="T496" ca="1">IF(ISERROR(INDIRECT("ｄａｔａ!$"&amp;T$112&amp;"$"&amp;$B496)),1,0)</f>
        <v>0</v>
      </c>
      <c r="U496" s="80" cm="1">
        <f t="array" aca="1" ref="U496" ca="1">IF(ISERROR(INDIRECT("ｄａｔａ!$"&amp;U$112&amp;"$"&amp;$B496)),1,0)</f>
        <v>0</v>
      </c>
      <c r="V496" s="80" cm="1">
        <f t="array" aca="1" ref="V496" ca="1">IF(ISERROR(INDIRECT("ｄａｔａ!$"&amp;V$112&amp;"$"&amp;$B496)),1,0)</f>
        <v>0</v>
      </c>
      <c r="W496" s="80" cm="1">
        <f t="array" aca="1" ref="W496" ca="1">IF(ISERROR(INDIRECT("ｄａｔａ!$"&amp;W$112&amp;"$"&amp;$B496)),1,0)</f>
        <v>0</v>
      </c>
      <c r="X496" s="80">
        <f ca="1">IF(SUM($Y494:$AO494,$Y496:$AO496)&gt;0,1,0)</f>
        <v>0</v>
      </c>
      <c r="Y496" s="80" cm="1">
        <f t="array" aca="1" ref="Y496" ca="1">IF(ISERROR(INDIRECT("ｄａｔａ!$"&amp;Y$112&amp;"$"&amp;$B496)),1,0)</f>
        <v>0</v>
      </c>
      <c r="Z496" s="80" cm="1">
        <f t="array" aca="1" ref="Z496" ca="1">IF(ISERROR(INDIRECT("ｄａｔａ!$"&amp;Z$112&amp;"$"&amp;$B496)),1,0)</f>
        <v>0</v>
      </c>
      <c r="AA496" s="80" cm="1">
        <f t="array" aca="1" ref="AA496" ca="1">IF(ISERROR(INDIRECT("ｄａｔａ!$"&amp;AA$112&amp;"$"&amp;$B496)),1,0)</f>
        <v>0</v>
      </c>
      <c r="AB496" s="80" cm="1">
        <f t="array" aca="1" ref="AB496" ca="1">IF(ISERROR(INDIRECT("ｄａｔａ!$"&amp;AB$112&amp;"$"&amp;$B496)),1,0)</f>
        <v>0</v>
      </c>
      <c r="AC496" s="80" cm="1">
        <f t="array" aca="1" ref="AC496" ca="1">IF(ISERROR(INDIRECT("ｄａｔａ!$"&amp;AC$112&amp;"$"&amp;$B496)),1,0)</f>
        <v>0</v>
      </c>
      <c r="AD496" s="80" cm="1">
        <f t="array" aca="1" ref="AD496" ca="1">IF(ISERROR(INDIRECT("ｄａｔａ!$"&amp;AD$112&amp;"$"&amp;$B496)),1,0)</f>
        <v>0</v>
      </c>
      <c r="AE496" s="80" cm="1">
        <f t="array" aca="1" ref="AE496" ca="1">IF(ISERROR(INDIRECT("ｄａｔａ!$"&amp;AE$112&amp;"$"&amp;$B496)),1,0)</f>
        <v>0</v>
      </c>
      <c r="AF496" s="80" cm="1">
        <f t="array" aca="1" ref="AF496" ca="1">IF(ISERROR(INDIRECT("ｄａｔａ!$"&amp;AF$112&amp;"$"&amp;$B496)),1,0)</f>
        <v>0</v>
      </c>
      <c r="AG496" s="80" cm="1">
        <f t="array" aca="1" ref="AG496" ca="1">IF(ISERROR(INDIRECT("ｄａｔａ!$"&amp;AG$112&amp;"$"&amp;$B496)),1,0)</f>
        <v>0</v>
      </c>
      <c r="AH496" s="80" cm="1">
        <f t="array" aca="1" ref="AH496" ca="1">IF(ISERROR(INDIRECT("ｄａｔａ!$"&amp;AH$112&amp;"$"&amp;$B496)),1,0)</f>
        <v>0</v>
      </c>
      <c r="AI496" s="80" cm="1">
        <f t="array" aca="1" ref="AI496" ca="1">IF(ISERROR(INDIRECT("ｄａｔａ!$"&amp;AI$112&amp;"$"&amp;$B496)),1,0)</f>
        <v>0</v>
      </c>
      <c r="AJ496" s="80" cm="1">
        <f t="array" aca="1" ref="AJ496" ca="1">IF(ISERROR(INDIRECT("ｄａｔａ!$"&amp;AJ$112&amp;"$"&amp;$B496)),1,0)</f>
        <v>0</v>
      </c>
      <c r="AK496" s="80" cm="1">
        <f t="array" aca="1" ref="AK496" ca="1">IF(ISERROR(INDIRECT("ｄａｔａ!$"&amp;AK$112&amp;"$"&amp;$B496)),1,0)</f>
        <v>0</v>
      </c>
      <c r="AL496" s="80" cm="1">
        <f t="array" aca="1" ref="AL496" ca="1">IF(ISERROR(INDIRECT("ｄａｔａ!$"&amp;AL$112&amp;"$"&amp;$B496)),1,0)</f>
        <v>0</v>
      </c>
      <c r="AM496" s="80" cm="1">
        <f t="array" aca="1" ref="AM496" ca="1">IF(ISERROR(INDIRECT("ｄａｔａ!$"&amp;AM$112&amp;"$"&amp;$B496)),1,0)</f>
        <v>0</v>
      </c>
      <c r="AN496" s="80" cm="1">
        <f t="array" aca="1" ref="AN496" ca="1">IF(ISERROR(INDIRECT("ｄａｔａ!$"&amp;AN$112&amp;"$"&amp;$B496)),1,0)</f>
        <v>0</v>
      </c>
      <c r="AO496" s="80" cm="1">
        <f t="array" aca="1" ref="AO496" ca="1">IF(ISERROR(INDIRECT("ｄａｔａ!$"&amp;AO$112&amp;"$"&amp;$B496)),1,0)</f>
        <v>0</v>
      </c>
      <c r="AP496" s="80">
        <f ca="1">IF(SUM($AQ494:$AZ494,$AQ496:$AZ496)&gt;0,1,0)</f>
        <v>0</v>
      </c>
      <c r="AQ496" s="80" cm="1">
        <f t="array" aca="1" ref="AQ496" ca="1">IF(ISERROR(INDIRECT("ｄａｔａ!$"&amp;AQ$112&amp;"$"&amp;$B496)),1,0)</f>
        <v>0</v>
      </c>
      <c r="AR496" s="80" cm="1">
        <f t="array" aca="1" ref="AR496" ca="1">IF(ISERROR(INDIRECT("ｄａｔａ!$"&amp;AR$112&amp;"$"&amp;$B496)),1,0)</f>
        <v>0</v>
      </c>
      <c r="AS496" s="80" cm="1">
        <f t="array" aca="1" ref="AS496" ca="1">IF(ISERROR(INDIRECT("ｄａｔａ!$"&amp;AS$112&amp;"$"&amp;$B496)),1,0)</f>
        <v>0</v>
      </c>
      <c r="AT496" s="80" cm="1">
        <f t="array" aca="1" ref="AT496" ca="1">IF(ISERROR(INDIRECT("ｄａｔａ!$"&amp;AT$112&amp;"$"&amp;$B496)),1,0)</f>
        <v>0</v>
      </c>
      <c r="AU496" s="80" cm="1">
        <f t="array" aca="1" ref="AU496" ca="1">IF(ISERROR(INDIRECT("ｄａｔａ!$"&amp;AU$112&amp;"$"&amp;$B496)),1,0)</f>
        <v>0</v>
      </c>
      <c r="AV496" s="80" cm="1">
        <f t="array" aca="1" ref="AV496" ca="1">IF(ISERROR(INDIRECT("ｄａｔａ!$"&amp;AV$112&amp;"$"&amp;$B496)),1,0)</f>
        <v>0</v>
      </c>
      <c r="AW496" s="80" cm="1">
        <f t="array" aca="1" ref="AW496" ca="1">IF(ISERROR(INDIRECT("ｄａｔａ!$"&amp;AW$112&amp;"$"&amp;$B496)),1,0)</f>
        <v>0</v>
      </c>
      <c r="AX496" s="80" cm="1">
        <f t="array" aca="1" ref="AX496" ca="1">IF(ISERROR(INDIRECT("ｄａｔａ!$"&amp;AX$112&amp;"$"&amp;$B496)),1,0)</f>
        <v>0</v>
      </c>
      <c r="AY496" s="80" cm="1">
        <f t="array" aca="1" ref="AY496" ca="1">IF(ISERROR(INDIRECT("ｄａｔａ!$"&amp;AY$112&amp;"$"&amp;$B496)),1,0)</f>
        <v>0</v>
      </c>
      <c r="AZ496" s="80" cm="1">
        <f t="array" aca="1" ref="AZ496" ca="1">IF(ISERROR(INDIRECT("ｄａｔａ!$"&amp;AZ$112&amp;"$"&amp;$B496)),1,0)</f>
        <v>0</v>
      </c>
      <c r="BA496" s="80">
        <f ca="1">IF(SUM($BB494:$BP494,$BB496:$BP496)&gt;0,1,0)</f>
        <v>0</v>
      </c>
      <c r="BB496" s="80" cm="1">
        <f t="array" aca="1" ref="BB496" ca="1">IF(ISERROR(INDIRECT("ｄａｔａ!$"&amp;BB$112&amp;"$"&amp;$B496)),1,0)</f>
        <v>0</v>
      </c>
      <c r="BC496" s="80" cm="1">
        <f t="array" aca="1" ref="BC496" ca="1">IF(ISERROR(INDIRECT("ｄａｔａ!$"&amp;BC$112&amp;"$"&amp;$B496)),1,0)</f>
        <v>0</v>
      </c>
      <c r="BD496" s="80" cm="1">
        <f t="array" aca="1" ref="BD496" ca="1">IF(ISERROR(INDIRECT("ｄａｔａ!$"&amp;BD$112&amp;"$"&amp;$B496)),1,0)</f>
        <v>0</v>
      </c>
      <c r="BE496" s="80" cm="1">
        <f t="array" aca="1" ref="BE496" ca="1">IF(ISERROR(INDIRECT("ｄａｔａ!$"&amp;BE$112&amp;"$"&amp;$B496)),1,0)</f>
        <v>0</v>
      </c>
      <c r="BF496" s="80" cm="1">
        <f t="array" aca="1" ref="BF496" ca="1">IF(ISERROR(INDIRECT("ｄａｔａ!$"&amp;BF$112&amp;"$"&amp;$B496)),1,0)</f>
        <v>0</v>
      </c>
      <c r="BG496" s="80" cm="1">
        <f t="array" aca="1" ref="BG496" ca="1">IF(ISERROR(INDIRECT("ｄａｔａ!$"&amp;BG$112&amp;"$"&amp;$B496)),1,0)</f>
        <v>0</v>
      </c>
      <c r="BH496" s="80" cm="1">
        <f t="array" aca="1" ref="BH496" ca="1">IF(ISERROR(INDIRECT("ｄａｔａ!$"&amp;BH$112&amp;"$"&amp;$B496)),1,0)</f>
        <v>0</v>
      </c>
      <c r="BI496" s="80" cm="1">
        <f t="array" aca="1" ref="BI496" ca="1">IF(ISERROR(INDIRECT("ｄａｔａ!$"&amp;BI$112&amp;"$"&amp;$B496)),1,0)</f>
        <v>0</v>
      </c>
      <c r="BJ496" s="80" cm="1">
        <f t="array" aca="1" ref="BJ496" ca="1">IF(ISERROR(INDIRECT("ｄａｔａ!$"&amp;BJ$112&amp;"$"&amp;$B496)),1,0)</f>
        <v>0</v>
      </c>
      <c r="BK496" s="80" cm="1">
        <f t="array" aca="1" ref="BK496" ca="1">IF(ISERROR(INDIRECT("ｄａｔａ!$"&amp;BK$112&amp;"$"&amp;$B496)),1,0)</f>
        <v>0</v>
      </c>
      <c r="BL496" s="80" cm="1">
        <f t="array" aca="1" ref="BL496" ca="1">IF(ISERROR(INDIRECT("ｄａｔａ!$"&amp;BL$112&amp;"$"&amp;$B496)),1,0)</f>
        <v>0</v>
      </c>
      <c r="BM496" s="80" cm="1">
        <f t="array" aca="1" ref="BM496" ca="1">IF(ISERROR(INDIRECT("ｄａｔａ!$"&amp;BM$112&amp;"$"&amp;$B496)),1,0)</f>
        <v>0</v>
      </c>
      <c r="BN496" s="80" cm="1">
        <f t="array" aca="1" ref="BN496" ca="1">IF(ISERROR(INDIRECT("ｄａｔａ!$"&amp;BN$112&amp;"$"&amp;$B496)),1,0)</f>
        <v>0</v>
      </c>
      <c r="BO496" s="80" cm="1">
        <f t="array" aca="1" ref="BO496" ca="1">IF(ISERROR(INDIRECT("ｄａｔａ!$"&amp;BO$112&amp;"$"&amp;$B496)),1,0)</f>
        <v>0</v>
      </c>
      <c r="BP496" s="80" cm="1">
        <f t="array" aca="1" ref="BP496" ca="1">IF(ISERROR(INDIRECT("ｄａｔａ!$"&amp;BP$112&amp;"$"&amp;$B496)),1,0)</f>
        <v>0</v>
      </c>
    </row>
    <row r="497" spans="1:68" x14ac:dyDescent="0.2">
      <c r="A497" s="80" t="s">
        <v>2414</v>
      </c>
      <c r="B497" s="80">
        <f>VLOOKUP($A497,$A$11:$B$110,2,FALSE)</f>
        <v>103</v>
      </c>
      <c r="C497" s="80" t="s">
        <v>2435</v>
      </c>
      <c r="D497" s="80" cm="1">
        <f t="array" aca="1" ref="D497" ca="1">_xlfn.IFS(D498=1,0,D499=1,0,AND(INDIRECT("ｄａｔａ!$"&amp;D$112&amp;"$"&amp;$B497)&lt;=INDIRECT("kikan!$Q$11"),INDIRECT("ｄａｔａ!$"&amp;D$112&amp;"$"&amp;$B497)&gt;=INDIRECT("kikan!$K$11")),0,TRUE,1)</f>
        <v>0</v>
      </c>
      <c r="F497" s="80">
        <v>0</v>
      </c>
      <c r="G497" s="80">
        <v>0</v>
      </c>
      <c r="H497" s="80">
        <v>0</v>
      </c>
      <c r="I497" s="80" cm="1">
        <f t="array" aca="1" ref="I497" ca="1">_xlfn.IFS(I498=1,0,I499=1,0,INDIRECT("ｄａｔａ!$"&amp;I$112&amp;"$"&amp;$B497)&gt;=INDIRECT("kikan!$I$11"),0,TRUE,1)</f>
        <v>0</v>
      </c>
      <c r="J497" s="80" cm="1">
        <f t="array" aca="1" ref="J497" ca="1">_xlfn.IFS(D500=1,0,I497=1,0,J498=1,0,I499=1,0,J499=1,0,INDIRECT("ｄａｔａ!$"&amp;I$112&amp;"$"&amp;$B497)&gt;INDIRECT("kikan!$I$11"),0,INDIRECT("ｄａｔａ!$"&amp;J$112&amp;"$"&amp;$B497)&gt;=INDIRECT("ｄａｔａ!$"&amp;D$112&amp;"$"&amp;$B497),0,TRUE,1)</f>
        <v>0</v>
      </c>
      <c r="K497" s="80" cm="1">
        <f t="array" aca="1" ref="K497" ca="1">_xlfn.IFS(K498=1,0,K499=1,0,AND(INDIRECT("ｄａｔａ!$"&amp;K$112&amp;"$"&amp;$B498)&gt;0,INDIRECT("ｄａｔａ!$"&amp;K$112&amp;"$"&amp;$B498)&lt;10000),0,TRUE,1)</f>
        <v>0</v>
      </c>
      <c r="L497" s="80" cm="1">
        <f t="array" aca="1" ref="L497" ca="1">_xlfn.IFS(L498=1,0,L499=1,0,INDIRECT("ｄａｔａ!$"&amp;L$112&amp;"$"&amp;$B497)&lt;20000,1,TRUE,0)</f>
        <v>0</v>
      </c>
      <c r="M497" s="80">
        <v>0</v>
      </c>
      <c r="N497" s="80">
        <v>0</v>
      </c>
      <c r="O497" s="80" cm="1">
        <f t="array" aca="1" ref="O497" ca="1">_xlfn.IFS(O500=1,0,INDIRECT("ｄａｔａ!$"&amp;O$112&amp;"$"&amp;$B498)=4,1,TRUE,0)</f>
        <v>0</v>
      </c>
      <c r="P497" s="80" cm="1">
        <f t="array" aca="1" ref="P497" ca="1">_xlfn.IFS(P500=1,0,AND(INDIRECT("ｄａｔａ!$"&amp;P$112&amp;"$"&amp;$B498)&lt;=3,INDIRECT("ｄａｔａ!$"&amp;P$112&amp;"$"&amp;$B498)&gt;0),1,TRUE,0)</f>
        <v>0</v>
      </c>
      <c r="Q497" s="80" cm="1">
        <f t="array" aca="1" ref="Q497" ca="1">_xlfn.IFS(Q500=1,0,INDIRECT("ｄａｔａ!$"&amp;Q$112&amp;"$"&amp;$B497)=1,1,TRUE,0)</f>
        <v>0</v>
      </c>
      <c r="R497" s="80">
        <v>0</v>
      </c>
      <c r="S497" s="80">
        <v>0</v>
      </c>
      <c r="T497" s="80">
        <v>0</v>
      </c>
      <c r="U497" s="80">
        <v>0</v>
      </c>
      <c r="V497" s="80">
        <v>0</v>
      </c>
      <c r="W497" s="80">
        <v>0</v>
      </c>
      <c r="X497" s="80">
        <f ca="1">IF(AND(SUM($Y497:$AO497)=0,17-SUM($Y499:$AO499)&gt;1),1,0)</f>
        <v>0</v>
      </c>
      <c r="Y497" s="80" cm="1">
        <f t="array" aca="1" ref="Y497" ca="1">_xlfn.IFS(Y500=1,0,INDIRECT("ｄａｔａ!$"&amp;Y$112&amp;"$"&amp;$B497)=2,1,TRUE,0)</f>
        <v>0</v>
      </c>
      <c r="Z497" s="80" cm="1">
        <f t="array" aca="1" ref="Z497" ca="1">_xlfn.IFS(Z500=1,0,INDIRECT("ｄａｔａ!$"&amp;Z$112&amp;"$"&amp;$B497)=2,1,TRUE,0)</f>
        <v>0</v>
      </c>
      <c r="AA497" s="80" cm="1">
        <f t="array" aca="1" ref="AA497" ca="1">_xlfn.IFS(AA500=1,0,INDIRECT("ｄａｔａ!$"&amp;AA$112&amp;"$"&amp;$B497)=2,1,TRUE,0)</f>
        <v>0</v>
      </c>
      <c r="AB497" s="80" cm="1">
        <f t="array" aca="1" ref="AB497" ca="1">_xlfn.IFS(AB500=1,0,INDIRECT("ｄａｔａ!$"&amp;AB$112&amp;"$"&amp;$B497)=2,1,TRUE,0)</f>
        <v>0</v>
      </c>
      <c r="AC497" s="80" cm="1">
        <f t="array" aca="1" ref="AC497" ca="1">_xlfn.IFS(AC500=1,0,INDIRECT("ｄａｔａ!$"&amp;AC$112&amp;"$"&amp;$B497)=2,1,TRUE,0)</f>
        <v>0</v>
      </c>
      <c r="AD497" s="80" cm="1">
        <f t="array" aca="1" ref="AD497" ca="1">_xlfn.IFS(AD500=1,0,INDIRECT("ｄａｔａ!$"&amp;AD$112&amp;"$"&amp;$B497)=2,1,TRUE,0)</f>
        <v>0</v>
      </c>
      <c r="AE497" s="80" cm="1">
        <f t="array" aca="1" ref="AE497" ca="1">_xlfn.IFS(AE500=1,0,INDIRECT("ｄａｔａ!$"&amp;AE$112&amp;"$"&amp;$B497)=2,1,TRUE,0)</f>
        <v>0</v>
      </c>
      <c r="AF497" s="80" cm="1">
        <f t="array" aca="1" ref="AF497" ca="1">_xlfn.IFS(AF500=1,0,INDIRECT("ｄａｔａ!$"&amp;AF$112&amp;"$"&amp;$B497)=2,1,TRUE,0)</f>
        <v>0</v>
      </c>
      <c r="AG497" s="80" cm="1">
        <f t="array" aca="1" ref="AG497" ca="1">_xlfn.IFS(AG500=1,0,INDIRECT("ｄａｔａ!$"&amp;AG$112&amp;"$"&amp;$B497)=2,1,TRUE,0)</f>
        <v>0</v>
      </c>
      <c r="AH497" s="80" cm="1">
        <f t="array" aca="1" ref="AH497" ca="1">_xlfn.IFS(AH500=1,0,INDIRECT("ｄａｔａ!$"&amp;AH$112&amp;"$"&amp;$B497)=2,1,TRUE,0)</f>
        <v>0</v>
      </c>
      <c r="AI497" s="80" cm="1">
        <f t="array" aca="1" ref="AI497" ca="1">_xlfn.IFS(AI500=1,0,INDIRECT("ｄａｔａ!$"&amp;AI$112&amp;"$"&amp;$B497)=2,1,TRUE,0)</f>
        <v>0</v>
      </c>
      <c r="AJ497" s="80" cm="1">
        <f t="array" aca="1" ref="AJ497" ca="1">_xlfn.IFS(AJ500=1,0,INDIRECT("ｄａｔａ!$"&amp;AJ$112&amp;"$"&amp;$B497)=2,1,TRUE,0)</f>
        <v>0</v>
      </c>
      <c r="AK497" s="80" cm="1">
        <f t="array" aca="1" ref="AK497" ca="1">_xlfn.IFS(AK500=1,0,INDIRECT("ｄａｔａ!$"&amp;AK$112&amp;"$"&amp;$B497)=2,1,TRUE,0)</f>
        <v>0</v>
      </c>
      <c r="AL497" s="80" cm="1">
        <f t="array" aca="1" ref="AL497" ca="1">_xlfn.IFS(AL500=1,0,INDIRECT("ｄａｔａ!$"&amp;AL$112&amp;"$"&amp;$B497)=2,1,TRUE,0)</f>
        <v>0</v>
      </c>
      <c r="AM497" s="80" cm="1">
        <f t="array" aca="1" ref="AM497" ca="1">_xlfn.IFS(AM500=1,0,INDIRECT("ｄａｔａ!$"&amp;AM$112&amp;"$"&amp;$B497)=2,1,TRUE,0)</f>
        <v>0</v>
      </c>
      <c r="AN497" s="80" cm="1">
        <f t="array" aca="1" ref="AN497" ca="1">_xlfn.IFS(AN500=1,0,INDIRECT("ｄａｔａ!$"&amp;AN$112&amp;"$"&amp;$B497)=2,1,TRUE,0)</f>
        <v>0</v>
      </c>
      <c r="AO497" s="80" cm="1">
        <f t="array" aca="1" ref="AO497" ca="1">_xlfn.IFS(AO500=1,0,INDIRECT("ｄａｔａ!$"&amp;AO$112&amp;"$"&amp;$B497)=2,1,TRUE,0)</f>
        <v>0</v>
      </c>
      <c r="AP497" s="80">
        <f ca="1">IF(AND(SUM($AQ497:$AZ497)=0,10-SUM($AQ499:$AZ499)&gt;1),1,0)</f>
        <v>0</v>
      </c>
      <c r="AQ497" s="80" cm="1">
        <f t="array" aca="1" ref="AQ497" ca="1">_xlfn.IFS(AQ500=1,0,INDIRECT("ｄａｔａ!$"&amp;AQ$112&amp;"$"&amp;$B497)=2,1,TRUE,0)</f>
        <v>0</v>
      </c>
      <c r="AR497" s="80" cm="1">
        <f t="array" aca="1" ref="AR497" ca="1">_xlfn.IFS(AR500=1,0,INDIRECT("ｄａｔａ!$"&amp;AR$112&amp;"$"&amp;$B497)=2,1,TRUE,0)</f>
        <v>0</v>
      </c>
      <c r="AS497" s="80" cm="1">
        <f t="array" aca="1" ref="AS497" ca="1">_xlfn.IFS(AS500=1,0,INDIRECT("ｄａｔａ!$"&amp;AS$112&amp;"$"&amp;$B497)=2,1,TRUE,0)</f>
        <v>0</v>
      </c>
      <c r="AT497" s="80" cm="1">
        <f t="array" aca="1" ref="AT497" ca="1">_xlfn.IFS(AT500=1,0,INDIRECT("ｄａｔａ!$"&amp;AT$112&amp;"$"&amp;$B497)=2,1,TRUE,0)</f>
        <v>0</v>
      </c>
      <c r="AU497" s="80" cm="1">
        <f t="array" aca="1" ref="AU497" ca="1">_xlfn.IFS(AU500=1,0,INDIRECT("ｄａｔａ!$"&amp;AU$112&amp;"$"&amp;$B497)=2,1,TRUE,0)</f>
        <v>0</v>
      </c>
      <c r="AV497" s="80" cm="1">
        <f t="array" aca="1" ref="AV497" ca="1">_xlfn.IFS(AV500=1,0,INDIRECT("ｄａｔａ!$"&amp;AV$112&amp;"$"&amp;$B497)=2,1,TRUE,0)</f>
        <v>0</v>
      </c>
      <c r="AW497" s="80" cm="1">
        <f t="array" aca="1" ref="AW497" ca="1">_xlfn.IFS(AW500=1,0,INDIRECT("ｄａｔａ!$"&amp;AW$112&amp;"$"&amp;$B497)=2,1,TRUE,0)</f>
        <v>0</v>
      </c>
      <c r="AX497" s="80" cm="1">
        <f t="array" aca="1" ref="AX497" ca="1">_xlfn.IFS(AX500=1,0,INDIRECT("ｄａｔａ!$"&amp;AX$112&amp;"$"&amp;$B497)=2,1,TRUE,0)</f>
        <v>0</v>
      </c>
      <c r="AY497" s="80" cm="1">
        <f t="array" aca="1" ref="AY497" ca="1">_xlfn.IFS(AY500=1,0,INDIRECT("ｄａｔａ!$"&amp;AY$112&amp;"$"&amp;$B497)=2,1,TRUE,0)</f>
        <v>0</v>
      </c>
      <c r="AZ497" s="80" cm="1">
        <f t="array" aca="1" ref="AZ497" ca="1">_xlfn.IFS(AZ500=1,0,INDIRECT("ｄａｔａ!$"&amp;AZ$112&amp;"$"&amp;$B497)=2,1,TRUE,0)</f>
        <v>0</v>
      </c>
      <c r="BA497" s="80">
        <f ca="1">IF(AND(SUM($BB497:$BP497)=0,15-SUM($BB499:$BP499)&gt;1),1,0)</f>
        <v>0</v>
      </c>
      <c r="BB497" s="80" cm="1">
        <f t="array" aca="1" ref="BB497" ca="1">_xlfn.IFS(BB500=1,0,INDIRECT("ｄａｔａ!$"&amp;BB$112&amp;"$"&amp;$B497)=2,1,TRUE,0)</f>
        <v>0</v>
      </c>
      <c r="BC497" s="80" cm="1">
        <f t="array" aca="1" ref="BC497" ca="1">_xlfn.IFS(BC500=1,0,INDIRECT("ｄａｔａ!$"&amp;BC$112&amp;"$"&amp;$B497)=2,1,TRUE,0)</f>
        <v>0</v>
      </c>
      <c r="BD497" s="80" cm="1">
        <f t="array" aca="1" ref="BD497" ca="1">_xlfn.IFS(BD500=1,0,INDIRECT("ｄａｔａ!$"&amp;BD$112&amp;"$"&amp;$B497)=2,1,TRUE,0)</f>
        <v>0</v>
      </c>
      <c r="BE497" s="80" cm="1">
        <f t="array" aca="1" ref="BE497" ca="1">_xlfn.IFS(BE500=1,0,INDIRECT("ｄａｔａ!$"&amp;BE$112&amp;"$"&amp;$B497)=2,1,TRUE,0)</f>
        <v>0</v>
      </c>
      <c r="BF497" s="80" cm="1">
        <f t="array" aca="1" ref="BF497" ca="1">_xlfn.IFS(BF500=1,0,INDIRECT("ｄａｔａ!$"&amp;BF$112&amp;"$"&amp;$B497)=2,1,TRUE,0)</f>
        <v>0</v>
      </c>
      <c r="BG497" s="80" cm="1">
        <f t="array" aca="1" ref="BG497" ca="1">_xlfn.IFS(BG500=1,0,INDIRECT("ｄａｔａ!$"&amp;BG$112&amp;"$"&amp;$B497)=2,1,TRUE,0)</f>
        <v>0</v>
      </c>
      <c r="BH497" s="80" cm="1">
        <f t="array" aca="1" ref="BH497" ca="1">_xlfn.IFS(BH500=1,0,INDIRECT("ｄａｔａ!$"&amp;BH$112&amp;"$"&amp;$B497)=2,1,TRUE,0)</f>
        <v>0</v>
      </c>
      <c r="BI497" s="80" cm="1">
        <f t="array" aca="1" ref="BI497" ca="1">_xlfn.IFS(BI500=1,0,INDIRECT("ｄａｔａ!$"&amp;BI$112&amp;"$"&amp;$B497)=2,1,TRUE,0)</f>
        <v>0</v>
      </c>
      <c r="BJ497" s="80" cm="1">
        <f t="array" aca="1" ref="BJ497" ca="1">_xlfn.IFS(BJ500=1,0,INDIRECT("ｄａｔａ!$"&amp;BJ$112&amp;"$"&amp;$B497)=2,1,TRUE,0)</f>
        <v>0</v>
      </c>
      <c r="BK497" s="80" cm="1">
        <f t="array" aca="1" ref="BK497" ca="1">_xlfn.IFS(BK500=1,0,INDIRECT("ｄａｔａ!$"&amp;BK$112&amp;"$"&amp;$B497)=2,1,TRUE,0)</f>
        <v>0</v>
      </c>
      <c r="BL497" s="80" cm="1">
        <f t="array" aca="1" ref="BL497" ca="1">_xlfn.IFS(BL500=1,0,INDIRECT("ｄａｔａ!$"&amp;BL$112&amp;"$"&amp;$B497)=2,1,TRUE,0)</f>
        <v>0</v>
      </c>
      <c r="BM497" s="80" cm="1">
        <f t="array" aca="1" ref="BM497" ca="1">_xlfn.IFS(BM500=1,0,INDIRECT("ｄａｔａ!$"&amp;BM$112&amp;"$"&amp;$B497)=2,1,TRUE,0)</f>
        <v>0</v>
      </c>
      <c r="BN497" s="80" cm="1">
        <f t="array" aca="1" ref="BN497" ca="1">_xlfn.IFS(BN500=1,0,INDIRECT("ｄａｔａ!$"&amp;BN$112&amp;"$"&amp;$B497)=2,1,TRUE,0)</f>
        <v>0</v>
      </c>
      <c r="BO497" s="80" cm="1">
        <f t="array" aca="1" ref="BO497" ca="1">_xlfn.IFS(BO500=1,0,INDIRECT("ｄａｔａ!$"&amp;BO$112&amp;"$"&amp;$B497)=2,1,TRUE,0)</f>
        <v>0</v>
      </c>
      <c r="BP497" s="80" cm="1">
        <f t="array" aca="1" ref="BP497" ca="1">_xlfn.IFS(BP500=1,0,INDIRECT("ｄａｔａ!$"&amp;BP$112&amp;"$"&amp;$B497)=2,1,TRUE,0)</f>
        <v>0</v>
      </c>
    </row>
    <row r="498" spans="1:68" x14ac:dyDescent="0.2">
      <c r="B498" s="80">
        <f>VLOOKUP($A497,$A$11:$B$110,2,FALSE)</f>
        <v>103</v>
      </c>
      <c r="C498" s="80" t="s">
        <v>2437</v>
      </c>
      <c r="D498" s="80" cm="1">
        <f t="array" aca="1" ref="D498" ca="1">_xlfn.IFS(D499=1,0,AND(ISNUMBER(INDIRECT("ｄａｔａ!$"&amp;D$112&amp;"$"&amp;$B498)),INDIRECT("ｄａｔａ!$"&amp;D$112&amp;"$"&amp;$B498)&lt;=12,INDIRECT("ｄａｔａ!$"&amp;D$112&amp;"$"&amp;$B498)&gt;=1),0,TRUE,1)</f>
        <v>1</v>
      </c>
      <c r="F498" s="80">
        <v>0</v>
      </c>
      <c r="G498" s="80">
        <v>0</v>
      </c>
      <c r="H498" s="80">
        <v>0</v>
      </c>
      <c r="I498" s="80" cm="1">
        <f t="array" aca="1" ref="I498" ca="1">_xlfn.IFS(I499=1,0,AND(ISNUMBER(INDIRECT("ｄａｔａ!$"&amp;I$112&amp;"$"&amp;$B498)),LEN(INDIRECT("ｄａｔａ!$"&amp;I$112&amp;"$"&amp;$B498))=4),0,TRUE,1)</f>
        <v>0</v>
      </c>
      <c r="J498" s="80" cm="1">
        <f t="array" aca="1" ref="J498" ca="1">_xlfn.IFS(J499=1,0,AND(ISNUMBER(INDIRECT("ｄａｔａ!$"&amp;J$112&amp;"$"&amp;$B498)),INDIRECT("ｄａｔａ!$"&amp;J$112&amp;"$"&amp;$B498)&lt;=12,INDIRECT("ｄａｔａ!$"&amp;J$112&amp;"$"&amp;$B498)&gt;=1),0,TRUE,1)</f>
        <v>0</v>
      </c>
      <c r="K498" s="80" cm="1">
        <f t="array" aca="1" ref="K498" ca="1">_xlfn.IFS(K499=1,0,ISNUMBER(INDIRECT("ｄａｔａ!$"&amp;K$112&amp;"$"&amp;$B498)),0,TRUE,1)</f>
        <v>0</v>
      </c>
      <c r="L498" s="80" cm="1">
        <f t="array" aca="1" ref="L498" ca="1">_xlfn.IFS(L499=1,0,AND(ISNUMBER(INDIRECT("ｄａｔａ!$"&amp;L$112&amp;"$"&amp;$B498)),INDIRECT("ｄａｔａ!$"&amp;L$112&amp;"$"&amp;$B498)&gt;0),0,TRUE,1)</f>
        <v>0</v>
      </c>
      <c r="M498" s="80" cm="1">
        <f t="array" aca="1" ref="M498" ca="1">_xlfn.IFS(M499=1,0,AND(INDIRECT("ｄａｔａ!$"&amp;M$112&amp;"$"&amp;$B498)&lt;=5,INDIRECT("ｄａｔａ!$"&amp;M$112&amp;"$"&amp;$B498)&gt;0),0,TRUE,1)</f>
        <v>0</v>
      </c>
      <c r="N498" s="80" cm="1">
        <f t="array" aca="1" ref="N498" ca="1">_xlfn.IFS(N499=1,0,AND(INDIRECT("ｄａｔａ!$"&amp;N$112&amp;"$"&amp;$B498)&lt;=2,INDIRECT("ｄａｔａ!$"&amp;N$112&amp;"$"&amp;$B498)&gt;0),0,TRUE,1)</f>
        <v>0</v>
      </c>
      <c r="O498" s="80" cm="1">
        <f t="array" aca="1" ref="O498" ca="1">_xlfn.IFS(O499=1,0,AND(INDIRECT("ｄａｔａ!$"&amp;O$112&amp;"$"&amp;$B498)&lt;=4,INDIRECT("ｄａｔａ!$"&amp;O$112&amp;"$"&amp;$B498)&gt;0),0,TRUE,1)</f>
        <v>0</v>
      </c>
      <c r="P498" s="80" cm="1">
        <f t="array" aca="1" ref="P498" ca="1">_xlfn.IFS(P499=1,0,AND(INDIRECT("ｄａｔａ!$"&amp;P$112&amp;"$"&amp;$B498)&lt;=3,INDIRECT("ｄａｔａ!$"&amp;P$112&amp;"$"&amp;$B498)&gt;0),0,TRUE,1)</f>
        <v>0</v>
      </c>
      <c r="Q498" s="80" cm="1">
        <f t="array" aca="1" ref="Q498" ca="1">_xlfn.IFS(Q499=1,0,AND(INDIRECT("ｄａｔａ!$"&amp;Q$112&amp;"$"&amp;$B498)&lt;=2,INDIRECT("ｄａｔａ!$"&amp;Q$112&amp;"$"&amp;$B498)&gt;0),0,TRUE,1)</f>
        <v>0</v>
      </c>
      <c r="R498" s="80" cm="1">
        <f t="array" aca="1" ref="R498" ca="1">_xlfn.IFS(R499=1,0,AND(INDIRECT("ｄａｔａ!$"&amp;R$112&amp;"$"&amp;$B498)&lt;=10,INDIRECT("ｄａｔａ!$"&amp;R$112&amp;"$"&amp;$B498)&gt;0),0,TRUE,1)</f>
        <v>0</v>
      </c>
      <c r="S498" s="80" cm="1">
        <f t="array" aca="1" ref="S498" ca="1">_xlfn.IFS(S499=1,0,AND(INDIRECT("ｄａｔａ!$"&amp;S$112&amp;"$"&amp;$B498)&lt;=5,INDIRECT("ｄａｔａ!$"&amp;S$112&amp;"$"&amp;$B498)&gt;0),0,TRUE,1)</f>
        <v>0</v>
      </c>
      <c r="T498" s="80" cm="1">
        <f t="array" aca="1" ref="T498" ca="1">_xlfn.IFS(T499=1,0,AND(INDIRECT("ｄａｔａ!$"&amp;T$112&amp;"$"&amp;$B498)&lt;=9,INDIRECT("ｄａｔａ!$"&amp;T$112&amp;"$"&amp;$B498)&gt;0),0,TRUE,1)</f>
        <v>0</v>
      </c>
      <c r="U498" s="80" cm="1">
        <f t="array" aca="1" ref="U498" ca="1">_xlfn.IFS(U499=1,0,ISNUMBER(INDIRECT("ｄａｔａ!$"&amp;U$112&amp;"$"&amp;$B498)),0,TRUE,1)</f>
        <v>0</v>
      </c>
      <c r="V498" s="80" cm="1">
        <f t="array" aca="1" ref="V498" ca="1">_xlfn.IFS(V499=1,0,AND(INDIRECT("ｄａｔａ!$"&amp;V$112&amp;"$"&amp;$B498)&lt;=4,INDIRECT("ｄａｔａ!$"&amp;V$112&amp;"$"&amp;$B498)&gt;0),0,TRUE,1)</f>
        <v>0</v>
      </c>
      <c r="W498" s="80" cm="1">
        <f t="array" aca="1" ref="W498" ca="1">_xlfn.IFS(W499=1,0,AND(INDIRECT("ｄａｔａ!$"&amp;W$112&amp;"$"&amp;$B498)&lt;=2,INDIRECT("ｄａｔａ!$"&amp;W$112&amp;"$"&amp;$B498)&gt;0),0,TRUE,1)</f>
        <v>0</v>
      </c>
      <c r="X498" s="80">
        <f ca="1">IF(SUM($Y497:$AO497)&gt;1,1,0)</f>
        <v>0</v>
      </c>
      <c r="Y498" s="80" cm="1">
        <f t="array" aca="1" ref="Y498" ca="1">_xlfn.IFS(Y500=1,0,Y499=1,0,AND(INDIRECT("ｄａｔａ!$"&amp;Y$112&amp;"$"&amp;$B498)&lt;=2,INDIRECT("ｄａｔａ!$"&amp;Y$112&amp;"$"&amp;$B498)&gt;0),0,TRUE,1)</f>
        <v>0</v>
      </c>
      <c r="Z498" s="80" cm="1">
        <f t="array" aca="1" ref="Z498" ca="1">_xlfn.IFS(Z500=1,0,Z499=1,0,AND(INDIRECT("ｄａｔａ!$"&amp;Z$112&amp;"$"&amp;$B498)&lt;=2,INDIRECT("ｄａｔａ!$"&amp;Z$112&amp;"$"&amp;$B498)&gt;0),0,TRUE,1)</f>
        <v>0</v>
      </c>
      <c r="AA498" s="80" cm="1">
        <f t="array" aca="1" ref="AA498" ca="1">_xlfn.IFS(AA500=1,0,AA499=1,0,AND(INDIRECT("ｄａｔａ!$"&amp;AA$112&amp;"$"&amp;$B498)&lt;=2,INDIRECT("ｄａｔａ!$"&amp;AA$112&amp;"$"&amp;$B498)&gt;0),0,TRUE,1)</f>
        <v>0</v>
      </c>
      <c r="AB498" s="80" cm="1">
        <f t="array" aca="1" ref="AB498" ca="1">_xlfn.IFS(AB500=1,0,AB499=1,0,AND(INDIRECT("ｄａｔａ!$"&amp;AB$112&amp;"$"&amp;$B498)&lt;=2,INDIRECT("ｄａｔａ!$"&amp;AB$112&amp;"$"&amp;$B498)&gt;0),0,TRUE,1)</f>
        <v>0</v>
      </c>
      <c r="AC498" s="80" cm="1">
        <f t="array" aca="1" ref="AC498" ca="1">_xlfn.IFS(AC500=1,0,AC499=1,0,AND(INDIRECT("ｄａｔａ!$"&amp;AC$112&amp;"$"&amp;$B498)&lt;=2,INDIRECT("ｄａｔａ!$"&amp;AC$112&amp;"$"&amp;$B498)&gt;0),0,TRUE,1)</f>
        <v>0</v>
      </c>
      <c r="AD498" s="80" cm="1">
        <f t="array" aca="1" ref="AD498" ca="1">_xlfn.IFS(AD500=1,0,AD499=1,0,AND(INDIRECT("ｄａｔａ!$"&amp;AD$112&amp;"$"&amp;$B498)&lt;=2,INDIRECT("ｄａｔａ!$"&amp;AD$112&amp;"$"&amp;$B498)&gt;0),0,TRUE,1)</f>
        <v>0</v>
      </c>
      <c r="AE498" s="80" cm="1">
        <f t="array" aca="1" ref="AE498" ca="1">_xlfn.IFS(AE500=1,0,AE499=1,0,AND(INDIRECT("ｄａｔａ!$"&amp;AE$112&amp;"$"&amp;$B498)&lt;=2,INDIRECT("ｄａｔａ!$"&amp;AE$112&amp;"$"&amp;$B498)&gt;0),0,TRUE,1)</f>
        <v>0</v>
      </c>
      <c r="AF498" s="80" cm="1">
        <f t="array" aca="1" ref="AF498" ca="1">_xlfn.IFS(AF500=1,0,AF499=1,0,AND(INDIRECT("ｄａｔａ!$"&amp;AF$112&amp;"$"&amp;$B498)&lt;=2,INDIRECT("ｄａｔａ!$"&amp;AF$112&amp;"$"&amp;$B498)&gt;0),0,TRUE,1)</f>
        <v>0</v>
      </c>
      <c r="AG498" s="80" cm="1">
        <f t="array" aca="1" ref="AG498" ca="1">_xlfn.IFS(AG500=1,0,AG499=1,0,AND(INDIRECT("ｄａｔａ!$"&amp;AG$112&amp;"$"&amp;$B498)&lt;=2,INDIRECT("ｄａｔａ!$"&amp;AG$112&amp;"$"&amp;$B498)&gt;0),0,TRUE,1)</f>
        <v>0</v>
      </c>
      <c r="AH498" s="80" cm="1">
        <f t="array" aca="1" ref="AH498" ca="1">_xlfn.IFS(AH500=1,0,AH499=1,0,AND(INDIRECT("ｄａｔａ!$"&amp;AH$112&amp;"$"&amp;$B498)&lt;=2,INDIRECT("ｄａｔａ!$"&amp;AH$112&amp;"$"&amp;$B498)&gt;0),0,TRUE,1)</f>
        <v>0</v>
      </c>
      <c r="AI498" s="80" cm="1">
        <f t="array" aca="1" ref="AI498" ca="1">_xlfn.IFS(AI500=1,0,AI499=1,0,AND(INDIRECT("ｄａｔａ!$"&amp;AI$112&amp;"$"&amp;$B498)&lt;=2,INDIRECT("ｄａｔａ!$"&amp;AI$112&amp;"$"&amp;$B498)&gt;0),0,TRUE,1)</f>
        <v>0</v>
      </c>
      <c r="AJ498" s="80" cm="1">
        <f t="array" aca="1" ref="AJ498" ca="1">_xlfn.IFS(AJ500=1,0,AJ499=1,0,AND(INDIRECT("ｄａｔａ!$"&amp;AJ$112&amp;"$"&amp;$B498)&lt;=2,INDIRECT("ｄａｔａ!$"&amp;AJ$112&amp;"$"&amp;$B498)&gt;0),0,TRUE,1)</f>
        <v>0</v>
      </c>
      <c r="AK498" s="80" cm="1">
        <f t="array" aca="1" ref="AK498" ca="1">_xlfn.IFS(AK500=1,0,AK499=1,0,AND(INDIRECT("ｄａｔａ!$"&amp;AK$112&amp;"$"&amp;$B498)&lt;=2,INDIRECT("ｄａｔａ!$"&amp;AK$112&amp;"$"&amp;$B498)&gt;0),0,TRUE,1)</f>
        <v>0</v>
      </c>
      <c r="AL498" s="80" cm="1">
        <f t="array" aca="1" ref="AL498" ca="1">_xlfn.IFS(AL500=1,0,AL499=1,0,AND(INDIRECT("ｄａｔａ!$"&amp;AL$112&amp;"$"&amp;$B498)&lt;=2,INDIRECT("ｄａｔａ!$"&amp;AL$112&amp;"$"&amp;$B498)&gt;0),0,TRUE,1)</f>
        <v>0</v>
      </c>
      <c r="AM498" s="80" cm="1">
        <f t="array" aca="1" ref="AM498" ca="1">_xlfn.IFS(AM500=1,0,AM499=1,0,AND(INDIRECT("ｄａｔａ!$"&amp;AM$112&amp;"$"&amp;$B498)&lt;=2,INDIRECT("ｄａｔａ!$"&amp;AM$112&amp;"$"&amp;$B498)&gt;0),0,TRUE,1)</f>
        <v>0</v>
      </c>
      <c r="AN498" s="80" cm="1">
        <f t="array" aca="1" ref="AN498" ca="1">_xlfn.IFS(AN500=1,0,AN499=1,0,AND(INDIRECT("ｄａｔａ!$"&amp;AN$112&amp;"$"&amp;$B498)&lt;=2,INDIRECT("ｄａｔａ!$"&amp;AN$112&amp;"$"&amp;$B498)&gt;0),0,TRUE,1)</f>
        <v>0</v>
      </c>
      <c r="AO498" s="80" cm="1">
        <f t="array" aca="1" ref="AO498" ca="1">_xlfn.IFS(AO500=1,0,AO499=1,0,AND(INDIRECT("ｄａｔａ!$"&amp;AO$112&amp;"$"&amp;$B498)&lt;=2,INDIRECT("ｄａｔａ!$"&amp;AO$112&amp;"$"&amp;$B498)&gt;0),0,TRUE,1)</f>
        <v>0</v>
      </c>
      <c r="AP498" s="80">
        <f ca="1">IF(SUM($AQ497:$AZ497)&gt;1,1,0)</f>
        <v>0</v>
      </c>
      <c r="AQ498" s="80" cm="1">
        <f t="array" aca="1" ref="AQ498" ca="1">_xlfn.IFS(AQ500=1,0,AQ499=1,0,AND(INDIRECT("ｄａｔａ!$"&amp;AQ$112&amp;"$"&amp;$B498)&lt;=2,INDIRECT("ｄａｔａ!$"&amp;AQ$112&amp;"$"&amp;$B498)&gt;0),0,TRUE,1)</f>
        <v>0</v>
      </c>
      <c r="AR498" s="80" cm="1">
        <f t="array" aca="1" ref="AR498" ca="1">_xlfn.IFS(AR500=1,0,AR499=1,0,AND(INDIRECT("ｄａｔａ!$"&amp;AR$112&amp;"$"&amp;$B498)&lt;=2,INDIRECT("ｄａｔａ!$"&amp;AR$112&amp;"$"&amp;$B498)&gt;0),0,TRUE,1)</f>
        <v>0</v>
      </c>
      <c r="AS498" s="80" cm="1">
        <f t="array" aca="1" ref="AS498" ca="1">_xlfn.IFS(AS500=1,0,AS499=1,0,AND(INDIRECT("ｄａｔａ!$"&amp;AS$112&amp;"$"&amp;$B498)&lt;=2,INDIRECT("ｄａｔａ!$"&amp;AS$112&amp;"$"&amp;$B498)&gt;0),0,TRUE,1)</f>
        <v>0</v>
      </c>
      <c r="AT498" s="80" cm="1">
        <f t="array" aca="1" ref="AT498" ca="1">_xlfn.IFS(AT500=1,0,AT499=1,0,AND(INDIRECT("ｄａｔａ!$"&amp;AT$112&amp;"$"&amp;$B498)&lt;=2,INDIRECT("ｄａｔａ!$"&amp;AT$112&amp;"$"&amp;$B498)&gt;0),0,TRUE,1)</f>
        <v>0</v>
      </c>
      <c r="AU498" s="80" cm="1">
        <f t="array" aca="1" ref="AU498" ca="1">_xlfn.IFS(AU500=1,0,AU499=1,0,AND(INDIRECT("ｄａｔａ!$"&amp;AU$112&amp;"$"&amp;$B498)&lt;=2,INDIRECT("ｄａｔａ!$"&amp;AU$112&amp;"$"&amp;$B498)&gt;0),0,TRUE,1)</f>
        <v>0</v>
      </c>
      <c r="AV498" s="80" cm="1">
        <f t="array" aca="1" ref="AV498" ca="1">_xlfn.IFS(AV500=1,0,AV499=1,0,AND(INDIRECT("ｄａｔａ!$"&amp;AV$112&amp;"$"&amp;$B498)&lt;=2,INDIRECT("ｄａｔａ!$"&amp;AV$112&amp;"$"&amp;$B498)&gt;0),0,TRUE,1)</f>
        <v>0</v>
      </c>
      <c r="AW498" s="80" cm="1">
        <f t="array" aca="1" ref="AW498" ca="1">_xlfn.IFS(AW500=1,0,AW499=1,0,AND(INDIRECT("ｄａｔａ!$"&amp;AW$112&amp;"$"&amp;$B498)&lt;=2,INDIRECT("ｄａｔａ!$"&amp;AW$112&amp;"$"&amp;$B498)&gt;0),0,TRUE,1)</f>
        <v>0</v>
      </c>
      <c r="AX498" s="80" cm="1">
        <f t="array" aca="1" ref="AX498" ca="1">_xlfn.IFS(AX500=1,0,AX499=1,0,AND(INDIRECT("ｄａｔａ!$"&amp;AX$112&amp;"$"&amp;$B498)&lt;=2,INDIRECT("ｄａｔａ!$"&amp;AX$112&amp;"$"&amp;$B498)&gt;0),0,TRUE,1)</f>
        <v>0</v>
      </c>
      <c r="AY498" s="80" cm="1">
        <f t="array" aca="1" ref="AY498" ca="1">_xlfn.IFS(AY500=1,0,AY499=1,0,AND(INDIRECT("ｄａｔａ!$"&amp;AY$112&amp;"$"&amp;$B498)&lt;=2,INDIRECT("ｄａｔａ!$"&amp;AY$112&amp;"$"&amp;$B498)&gt;0),0,TRUE,1)</f>
        <v>0</v>
      </c>
      <c r="AZ498" s="80" cm="1">
        <f t="array" aca="1" ref="AZ498" ca="1">_xlfn.IFS(AZ500=1,0,AZ499=1,0,AND(INDIRECT("ｄａｔａ!$"&amp;AZ$112&amp;"$"&amp;$B498)&lt;=2,INDIRECT("ｄａｔａ!$"&amp;AZ$112&amp;"$"&amp;$B498)&gt;0),0,TRUE,1)</f>
        <v>0</v>
      </c>
      <c r="BA498" s="80">
        <f ca="1">IF(SUM($BB497:$BP497)&gt;1,1,0)</f>
        <v>0</v>
      </c>
      <c r="BB498" s="80" cm="1">
        <f t="array" aca="1" ref="BB498" ca="1">_xlfn.IFS(BB500=1,0,BB499=1,0,AND(INDIRECT("ｄａｔａ!$"&amp;BB$112&amp;"$"&amp;$B498)&lt;=2,INDIRECT("ｄａｔａ!$"&amp;BB$112&amp;"$"&amp;$B498)&gt;0),0,TRUE,1)</f>
        <v>0</v>
      </c>
      <c r="BC498" s="80" cm="1">
        <f t="array" aca="1" ref="BC498" ca="1">_xlfn.IFS(BC500=1,0,BC499=1,0,AND(INDIRECT("ｄａｔａ!$"&amp;BC$112&amp;"$"&amp;$B498)&lt;=2,INDIRECT("ｄａｔａ!$"&amp;BC$112&amp;"$"&amp;$B498)&gt;0),0,TRUE,1)</f>
        <v>0</v>
      </c>
      <c r="BD498" s="80" cm="1">
        <f t="array" aca="1" ref="BD498" ca="1">_xlfn.IFS(BD500=1,0,BD499=1,0,AND(INDIRECT("ｄａｔａ!$"&amp;BD$112&amp;"$"&amp;$B498)&lt;=2,INDIRECT("ｄａｔａ!$"&amp;BD$112&amp;"$"&amp;$B498)&gt;0),0,TRUE,1)</f>
        <v>0</v>
      </c>
      <c r="BE498" s="80" cm="1">
        <f t="array" aca="1" ref="BE498" ca="1">_xlfn.IFS(BE500=1,0,BE499=1,0,AND(INDIRECT("ｄａｔａ!$"&amp;BE$112&amp;"$"&amp;$B498)&lt;=2,INDIRECT("ｄａｔａ!$"&amp;BE$112&amp;"$"&amp;$B498)&gt;0),0,TRUE,1)</f>
        <v>0</v>
      </c>
      <c r="BF498" s="80" cm="1">
        <f t="array" aca="1" ref="BF498" ca="1">_xlfn.IFS(BF500=1,0,BF499=1,0,AND(INDIRECT("ｄａｔａ!$"&amp;BF$112&amp;"$"&amp;$B498)&lt;=2,INDIRECT("ｄａｔａ!$"&amp;BF$112&amp;"$"&amp;$B498)&gt;0),0,TRUE,1)</f>
        <v>0</v>
      </c>
      <c r="BG498" s="80" cm="1">
        <f t="array" aca="1" ref="BG498" ca="1">_xlfn.IFS(BG500=1,0,BG499=1,0,AND(INDIRECT("ｄａｔａ!$"&amp;BG$112&amp;"$"&amp;$B498)&lt;=2,INDIRECT("ｄａｔａ!$"&amp;BG$112&amp;"$"&amp;$B498)&gt;0),0,TRUE,1)</f>
        <v>0</v>
      </c>
      <c r="BH498" s="80" cm="1">
        <f t="array" aca="1" ref="BH498" ca="1">_xlfn.IFS(BH500=1,0,BH499=1,0,AND(INDIRECT("ｄａｔａ!$"&amp;BH$112&amp;"$"&amp;$B498)&lt;=2,INDIRECT("ｄａｔａ!$"&amp;BH$112&amp;"$"&amp;$B498)&gt;0),0,TRUE,1)</f>
        <v>0</v>
      </c>
      <c r="BI498" s="80" cm="1">
        <f t="array" aca="1" ref="BI498" ca="1">_xlfn.IFS(BI500=1,0,BI499=1,0,AND(INDIRECT("ｄａｔａ!$"&amp;BI$112&amp;"$"&amp;$B498)&lt;=2,INDIRECT("ｄａｔａ!$"&amp;BI$112&amp;"$"&amp;$B498)&gt;0),0,TRUE,1)</f>
        <v>0</v>
      </c>
      <c r="BJ498" s="80" cm="1">
        <f t="array" aca="1" ref="BJ498" ca="1">_xlfn.IFS(BJ500=1,0,BJ499=1,0,AND(INDIRECT("ｄａｔａ!$"&amp;BJ$112&amp;"$"&amp;$B498)&lt;=2,INDIRECT("ｄａｔａ!$"&amp;BJ$112&amp;"$"&amp;$B498)&gt;0),0,TRUE,1)</f>
        <v>0</v>
      </c>
      <c r="BK498" s="80" cm="1">
        <f t="array" aca="1" ref="BK498" ca="1">_xlfn.IFS(BK500=1,0,BK499=1,0,AND(INDIRECT("ｄａｔａ!$"&amp;BK$112&amp;"$"&amp;$B498)&lt;=2,INDIRECT("ｄａｔａ!$"&amp;BK$112&amp;"$"&amp;$B498)&gt;0),0,TRUE,1)</f>
        <v>0</v>
      </c>
      <c r="BL498" s="80" cm="1">
        <f t="array" aca="1" ref="BL498" ca="1">_xlfn.IFS(BL500=1,0,BL499=1,0,AND(INDIRECT("ｄａｔａ!$"&amp;BL$112&amp;"$"&amp;$B498)&lt;=2,INDIRECT("ｄａｔａ!$"&amp;BL$112&amp;"$"&amp;$B498)&gt;0),0,TRUE,1)</f>
        <v>0</v>
      </c>
      <c r="BM498" s="80" cm="1">
        <f t="array" aca="1" ref="BM498" ca="1">_xlfn.IFS(BM500=1,0,BM499=1,0,AND(INDIRECT("ｄａｔａ!$"&amp;BM$112&amp;"$"&amp;$B498)&lt;=2,INDIRECT("ｄａｔａ!$"&amp;BM$112&amp;"$"&amp;$B498)&gt;0),0,TRUE,1)</f>
        <v>0</v>
      </c>
      <c r="BN498" s="80" cm="1">
        <f t="array" aca="1" ref="BN498" ca="1">_xlfn.IFS(BN500=1,0,BN499=1,0,AND(INDIRECT("ｄａｔａ!$"&amp;BN$112&amp;"$"&amp;$B498)&lt;=2,INDIRECT("ｄａｔａ!$"&amp;BN$112&amp;"$"&amp;$B498)&gt;0),0,TRUE,1)</f>
        <v>0</v>
      </c>
      <c r="BO498" s="80" cm="1">
        <f t="array" aca="1" ref="BO498" ca="1">_xlfn.IFS(BO500=1,0,BO499=1,0,AND(INDIRECT("ｄａｔａ!$"&amp;BO$112&amp;"$"&amp;$B498)&lt;=2,INDIRECT("ｄａｔａ!$"&amp;BO$112&amp;"$"&amp;$B498)&gt;0),0,TRUE,1)</f>
        <v>0</v>
      </c>
      <c r="BP498" s="80" cm="1">
        <f t="array" aca="1" ref="BP498" ca="1">_xlfn.IFS(BP500=1,0,BP499=1,0,AND(INDIRECT("ｄａｔａ!$"&amp;BP$112&amp;"$"&amp;$B498)&lt;=2,INDIRECT("ｄａｔａ!$"&amp;BP$112&amp;"$"&amp;$B498)&gt;0),0,TRUE,1)</f>
        <v>0</v>
      </c>
    </row>
    <row r="499" spans="1:68" x14ac:dyDescent="0.2">
      <c r="B499" s="80">
        <f>VLOOKUP($A497,$A$11:$B$110,2,FALSE)</f>
        <v>103</v>
      </c>
      <c r="C499" s="80" t="s">
        <v>2425</v>
      </c>
      <c r="D499" s="80" cm="1">
        <f t="array" aca="1" ref="D499" ca="1">_xlfn.IFS(D500=1,0,TRIM(INDIRECT("ｄａｔａ!$"&amp;D$112&amp;"$"&amp;$B499))="",1,TRIM(INDIRECT("ｄａｔａ!$"&amp;D$112&amp;"$"&amp;$B499))&lt;&gt;"",0)</f>
        <v>0</v>
      </c>
      <c r="F499" s="80" cm="1">
        <f t="array" aca="1" ref="F499" ca="1">_xlfn.IFS(F500=1,0,TRIM(INDIRECT("ｄａｔａ!$"&amp;F$112&amp;"$"&amp;$B499))="",1,TRIM(INDIRECT("ｄａｔａ!$"&amp;F$112&amp;"$"&amp;$B499))&lt;&gt;"",0)</f>
        <v>1</v>
      </c>
      <c r="G499" s="80" cm="1">
        <f t="array" aca="1" ref="G499" ca="1">_xlfn.IFS(G500=1,0,TRIM(INDIRECT("ｄａｔａ!$"&amp;G$112&amp;"$"&amp;$B499))="",1,TRIM(INDIRECT("ｄａｔａ!$"&amp;G$112&amp;"$"&amp;$B499))&lt;&gt;"",0)</f>
        <v>1</v>
      </c>
      <c r="H499" s="80" cm="1">
        <f t="array" aca="1" ref="H499" ca="1">_xlfn.IFS(H500=1,0,TRIM(INDIRECT("ｄａｔａ!$"&amp;H$112&amp;"$"&amp;$B499))="",1,TRIM(INDIRECT("ｄａｔａ!$"&amp;H$112&amp;"$"&amp;$B499))&lt;&gt;"",0)</f>
        <v>1</v>
      </c>
      <c r="I499" s="80" cm="1">
        <f t="array" aca="1" ref="I499" ca="1">_xlfn.IFS(I500=1,0,TRIM(INDIRECT("ｄａｔａ!$"&amp;I$112&amp;"$"&amp;$B499))="",1,TRIM(INDIRECT("ｄａｔａ!$"&amp;I$112&amp;"$"&amp;$B499))&lt;&gt;"",0)</f>
        <v>1</v>
      </c>
      <c r="J499" s="80" cm="1">
        <f t="array" aca="1" ref="J499" ca="1">_xlfn.IFS(J500=1,0,TRIM(INDIRECT("ｄａｔａ!$"&amp;J$112&amp;"$"&amp;$B499))="",1,TRIM(INDIRECT("ｄａｔａ!$"&amp;J$112&amp;"$"&amp;$B499))&lt;&gt;"",0)</f>
        <v>1</v>
      </c>
      <c r="K499" s="80" cm="1">
        <f t="array" aca="1" ref="K499" ca="1">_xlfn.IFS(K500=1,0,TRIM(INDIRECT("ｄａｔａ!$"&amp;K$112&amp;"$"&amp;$B499))="",1,TRIM(INDIRECT("ｄａｔａ!$"&amp;K$112&amp;"$"&amp;$B499))&lt;&gt;"",0)</f>
        <v>1</v>
      </c>
      <c r="L499" s="80" cm="1">
        <f t="array" aca="1" ref="L499" ca="1">_xlfn.IFS(L500=1,0,TRIM(INDIRECT("ｄａｔａ!$"&amp;L$112&amp;"$"&amp;$B499))="",1,TRIM(INDIRECT("ｄａｔａ!$"&amp;L$112&amp;"$"&amp;$B499))&lt;&gt;"",0)</f>
        <v>1</v>
      </c>
      <c r="M499" s="80" cm="1">
        <f t="array" aca="1" ref="M499" ca="1">_xlfn.IFS(M500=1,0,TRIM(INDIRECT("ｄａｔａ!$"&amp;M$112&amp;"$"&amp;$B499))="",1,TRIM(INDIRECT("ｄａｔａ!$"&amp;M$112&amp;"$"&amp;$B499))&lt;&gt;"",0)</f>
        <v>1</v>
      </c>
      <c r="N499" s="80" cm="1">
        <f t="array" aca="1" ref="N499" ca="1">_xlfn.IFS(N500=1,0,TRIM(INDIRECT("ｄａｔａ!$"&amp;N$112&amp;"$"&amp;$B499))="",1,TRIM(INDIRECT("ｄａｔａ!$"&amp;N$112&amp;"$"&amp;$B499))&lt;&gt;"",0)</f>
        <v>1</v>
      </c>
      <c r="O499" s="80" cm="1">
        <f t="array" aca="1" ref="O499" ca="1">_xlfn.IFS(O500=1,0,TRIM(INDIRECT("ｄａｔａ!$"&amp;O$112&amp;"$"&amp;$B499))="",1,TRIM(INDIRECT("ｄａｔａ!$"&amp;O$112&amp;"$"&amp;$B499))&lt;&gt;"",0)</f>
        <v>1</v>
      </c>
      <c r="P499" s="80" cm="1">
        <f t="array" aca="1" ref="P499" ca="1">_xlfn.IFS(P500=1,0,TRIM(INDIRECT("ｄａｔａ!$"&amp;P$112&amp;"$"&amp;$B499))="",1,TRIM(INDIRECT("ｄａｔａ!$"&amp;P$112&amp;"$"&amp;$B499))&lt;&gt;"",0)</f>
        <v>1</v>
      </c>
      <c r="Q499" s="80" cm="1">
        <f t="array" aca="1" ref="Q499" ca="1">_xlfn.IFS(Q500=1,0,TRIM(INDIRECT("ｄａｔａ!$"&amp;Q$112&amp;"$"&amp;$B499))="",1,TRIM(INDIRECT("ｄａｔａ!$"&amp;Q$112&amp;"$"&amp;$B499))&lt;&gt;"",0)</f>
        <v>1</v>
      </c>
      <c r="R499" s="80" cm="1">
        <f t="array" aca="1" ref="R499" ca="1">_xlfn.IFS(R500=1,0,TRIM(INDIRECT("ｄａｔａ!$"&amp;R$112&amp;"$"&amp;$B499))="",1,TRIM(INDIRECT("ｄａｔａ!$"&amp;R$112&amp;"$"&amp;$B499))&lt;&gt;"",0)</f>
        <v>1</v>
      </c>
      <c r="S499" s="80" cm="1">
        <f t="array" aca="1" ref="S499" ca="1">_xlfn.IFS(S500=1,0,TRIM(INDIRECT("ｄａｔａ!$"&amp;S$112&amp;"$"&amp;$B499))="",1,TRIM(INDIRECT("ｄａｔａ!$"&amp;S$112&amp;"$"&amp;$B499))&lt;&gt;"",0)</f>
        <v>1</v>
      </c>
      <c r="T499" s="80" cm="1">
        <f t="array" aca="1" ref="T499" ca="1">_xlfn.IFS(T500=1,0,TRIM(INDIRECT("ｄａｔａ!$"&amp;T$112&amp;"$"&amp;$B499))="",1,TRIM(INDIRECT("ｄａｔａ!$"&amp;T$112&amp;"$"&amp;$B499))&lt;&gt;"",0)</f>
        <v>1</v>
      </c>
      <c r="U499" s="80" cm="1">
        <f t="array" aca="1" ref="U499" ca="1">_xlfn.IFS(U500=1,0,TRIM(INDIRECT("ｄａｔａ!$"&amp;U$112&amp;"$"&amp;$B499))="",1,TRIM(INDIRECT("ｄａｔａ!$"&amp;U$112&amp;"$"&amp;$B499))&lt;&gt;"",0)</f>
        <v>1</v>
      </c>
      <c r="V499" s="80" cm="1">
        <f t="array" aca="1" ref="V499" ca="1">_xlfn.IFS(V500=1,0,TRIM(INDIRECT("ｄａｔａ!$"&amp;V$112&amp;"$"&amp;$B499))="",1,TRIM(INDIRECT("ｄａｔａ!$"&amp;V$112&amp;"$"&amp;$B499))&lt;&gt;"",0)</f>
        <v>1</v>
      </c>
      <c r="W499" s="80" cm="1">
        <f t="array" aca="1" ref="W499" ca="1">_xlfn.IFS(W500=1,0,TRIM(INDIRECT("ｄａｔａ!$"&amp;W$112&amp;"$"&amp;$B499))="",1,TRIM(INDIRECT("ｄａｔａ!$"&amp;W$112&amp;"$"&amp;$B499))&lt;&gt;"",0)</f>
        <v>1</v>
      </c>
      <c r="X499" s="80">
        <f ca="1">IF(SUM($Y499:$AO499)=17,1,0)</f>
        <v>1</v>
      </c>
      <c r="Y499" s="80" cm="1">
        <f t="array" aca="1" ref="Y499" ca="1">_xlfn.IFS(Y500=1,0,TRIM(INDIRECT("ｄａｔａ!$"&amp;Y$112&amp;"$"&amp;$B499))="",1,TRIM(INDIRECT("ｄａｔａ!$"&amp;Y$112&amp;"$"&amp;$B499))&lt;&gt;"",0)</f>
        <v>1</v>
      </c>
      <c r="Z499" s="80" cm="1">
        <f t="array" aca="1" ref="Z499" ca="1">_xlfn.IFS(Z500=1,0,TRIM(INDIRECT("ｄａｔａ!$"&amp;Z$112&amp;"$"&amp;$B499))="",1,TRIM(INDIRECT("ｄａｔａ!$"&amp;Z$112&amp;"$"&amp;$B499))&lt;&gt;"",0)</f>
        <v>1</v>
      </c>
      <c r="AA499" s="80" cm="1">
        <f t="array" aca="1" ref="AA499" ca="1">_xlfn.IFS(AA500=1,0,TRIM(INDIRECT("ｄａｔａ!$"&amp;AA$112&amp;"$"&amp;$B499))="",1,TRIM(INDIRECT("ｄａｔａ!$"&amp;AA$112&amp;"$"&amp;$B499))&lt;&gt;"",0)</f>
        <v>1</v>
      </c>
      <c r="AB499" s="80" cm="1">
        <f t="array" aca="1" ref="AB499" ca="1">_xlfn.IFS(AB500=1,0,TRIM(INDIRECT("ｄａｔａ!$"&amp;AB$112&amp;"$"&amp;$B499))="",1,TRIM(INDIRECT("ｄａｔａ!$"&amp;AB$112&amp;"$"&amp;$B499))&lt;&gt;"",0)</f>
        <v>1</v>
      </c>
      <c r="AC499" s="80" cm="1">
        <f t="array" aca="1" ref="AC499" ca="1">_xlfn.IFS(AC500=1,0,TRIM(INDIRECT("ｄａｔａ!$"&amp;AC$112&amp;"$"&amp;$B499))="",1,TRIM(INDIRECT("ｄａｔａ!$"&amp;AC$112&amp;"$"&amp;$B499))&lt;&gt;"",0)</f>
        <v>1</v>
      </c>
      <c r="AD499" s="80" cm="1">
        <f t="array" aca="1" ref="AD499" ca="1">_xlfn.IFS(AD500=1,0,TRIM(INDIRECT("ｄａｔａ!$"&amp;AD$112&amp;"$"&amp;$B499))="",1,TRIM(INDIRECT("ｄａｔａ!$"&amp;AD$112&amp;"$"&amp;$B499))&lt;&gt;"",0)</f>
        <v>1</v>
      </c>
      <c r="AE499" s="80" cm="1">
        <f t="array" aca="1" ref="AE499" ca="1">_xlfn.IFS(AE500=1,0,TRIM(INDIRECT("ｄａｔａ!$"&amp;AE$112&amp;"$"&amp;$B499))="",1,TRIM(INDIRECT("ｄａｔａ!$"&amp;AE$112&amp;"$"&amp;$B499))&lt;&gt;"",0)</f>
        <v>1</v>
      </c>
      <c r="AF499" s="80" cm="1">
        <f t="array" aca="1" ref="AF499" ca="1">_xlfn.IFS(AF500=1,0,TRIM(INDIRECT("ｄａｔａ!$"&amp;AF$112&amp;"$"&amp;$B499))="",1,TRIM(INDIRECT("ｄａｔａ!$"&amp;AF$112&amp;"$"&amp;$B499))&lt;&gt;"",0)</f>
        <v>1</v>
      </c>
      <c r="AG499" s="80" cm="1">
        <f t="array" aca="1" ref="AG499" ca="1">_xlfn.IFS(AG500=1,0,TRIM(INDIRECT("ｄａｔａ!$"&amp;AG$112&amp;"$"&amp;$B499))="",1,TRIM(INDIRECT("ｄａｔａ!$"&amp;AG$112&amp;"$"&amp;$B499))&lt;&gt;"",0)</f>
        <v>1</v>
      </c>
      <c r="AH499" s="80" cm="1">
        <f t="array" aca="1" ref="AH499" ca="1">_xlfn.IFS(AH500=1,0,TRIM(INDIRECT("ｄａｔａ!$"&amp;AH$112&amp;"$"&amp;$B499))="",1,TRIM(INDIRECT("ｄａｔａ!$"&amp;AH$112&amp;"$"&amp;$B499))&lt;&gt;"",0)</f>
        <v>1</v>
      </c>
      <c r="AI499" s="80" cm="1">
        <f t="array" aca="1" ref="AI499" ca="1">_xlfn.IFS(AI500=1,0,TRIM(INDIRECT("ｄａｔａ!$"&amp;AI$112&amp;"$"&amp;$B499))="",1,TRIM(INDIRECT("ｄａｔａ!$"&amp;AI$112&amp;"$"&amp;$B499))&lt;&gt;"",0)</f>
        <v>1</v>
      </c>
      <c r="AJ499" s="80" cm="1">
        <f t="array" aca="1" ref="AJ499" ca="1">_xlfn.IFS(AJ500=1,0,TRIM(INDIRECT("ｄａｔａ!$"&amp;AJ$112&amp;"$"&amp;$B499))="",1,TRIM(INDIRECT("ｄａｔａ!$"&amp;AJ$112&amp;"$"&amp;$B499))&lt;&gt;"",0)</f>
        <v>1</v>
      </c>
      <c r="AK499" s="80" cm="1">
        <f t="array" aca="1" ref="AK499" ca="1">_xlfn.IFS(AK500=1,0,TRIM(INDIRECT("ｄａｔａ!$"&amp;AK$112&amp;"$"&amp;$B499))="",1,TRIM(INDIRECT("ｄａｔａ!$"&amp;AK$112&amp;"$"&amp;$B499))&lt;&gt;"",0)</f>
        <v>1</v>
      </c>
      <c r="AL499" s="80" cm="1">
        <f t="array" aca="1" ref="AL499" ca="1">_xlfn.IFS(AL500=1,0,TRIM(INDIRECT("ｄａｔａ!$"&amp;AL$112&amp;"$"&amp;$B499))="",1,TRIM(INDIRECT("ｄａｔａ!$"&amp;AL$112&amp;"$"&amp;$B499))&lt;&gt;"",0)</f>
        <v>1</v>
      </c>
      <c r="AM499" s="80" cm="1">
        <f t="array" aca="1" ref="AM499" ca="1">_xlfn.IFS(AM500=1,0,TRIM(INDIRECT("ｄａｔａ!$"&amp;AM$112&amp;"$"&amp;$B499))="",1,TRIM(INDIRECT("ｄａｔａ!$"&amp;AM$112&amp;"$"&amp;$B499))&lt;&gt;"",0)</f>
        <v>1</v>
      </c>
      <c r="AN499" s="80" cm="1">
        <f t="array" aca="1" ref="AN499" ca="1">_xlfn.IFS(AN500=1,0,TRIM(INDIRECT("ｄａｔａ!$"&amp;AN$112&amp;"$"&amp;$B499))="",1,TRIM(INDIRECT("ｄａｔａ!$"&amp;AN$112&amp;"$"&amp;$B499))&lt;&gt;"",0)</f>
        <v>1</v>
      </c>
      <c r="AO499" s="80" cm="1">
        <f t="array" aca="1" ref="AO499" ca="1">_xlfn.IFS(AO500=1,0,TRIM(INDIRECT("ｄａｔａ!$"&amp;AO$112&amp;"$"&amp;$B499))="",1,TRIM(INDIRECT("ｄａｔａ!$"&amp;AO$112&amp;"$"&amp;$B499))&lt;&gt;"",0)</f>
        <v>1</v>
      </c>
      <c r="AP499" s="80">
        <f ca="1">IF(SUM($AQ499:$AZ499)=10,1,0)</f>
        <v>1</v>
      </c>
      <c r="AQ499" s="80" cm="1">
        <f t="array" aca="1" ref="AQ499" ca="1">_xlfn.IFS(AQ500=1,0,TRIM(INDIRECT("ｄａｔａ!$"&amp;AQ$112&amp;"$"&amp;$B499))="",1,TRIM(INDIRECT("ｄａｔａ!$"&amp;AQ$112&amp;"$"&amp;$B499))&lt;&gt;"",0)</f>
        <v>1</v>
      </c>
      <c r="AR499" s="80" cm="1">
        <f t="array" aca="1" ref="AR499" ca="1">_xlfn.IFS(AR500=1,0,TRIM(INDIRECT("ｄａｔａ!$"&amp;AR$112&amp;"$"&amp;$B499))="",1,TRIM(INDIRECT("ｄａｔａ!$"&amp;AR$112&amp;"$"&amp;$B499))&lt;&gt;"",0)</f>
        <v>1</v>
      </c>
      <c r="AS499" s="80" cm="1">
        <f t="array" aca="1" ref="AS499" ca="1">_xlfn.IFS(AS500=1,0,TRIM(INDIRECT("ｄａｔａ!$"&amp;AS$112&amp;"$"&amp;$B499))="",1,TRIM(INDIRECT("ｄａｔａ!$"&amp;AS$112&amp;"$"&amp;$B499))&lt;&gt;"",0)</f>
        <v>1</v>
      </c>
      <c r="AT499" s="80" cm="1">
        <f t="array" aca="1" ref="AT499" ca="1">_xlfn.IFS(AT500=1,0,TRIM(INDIRECT("ｄａｔａ!$"&amp;AT$112&amp;"$"&amp;$B499))="",1,TRIM(INDIRECT("ｄａｔａ!$"&amp;AT$112&amp;"$"&amp;$B499))&lt;&gt;"",0)</f>
        <v>1</v>
      </c>
      <c r="AU499" s="80" cm="1">
        <f t="array" aca="1" ref="AU499" ca="1">_xlfn.IFS(AU500=1,0,TRIM(INDIRECT("ｄａｔａ!$"&amp;AU$112&amp;"$"&amp;$B499))="",1,TRIM(INDIRECT("ｄａｔａ!$"&amp;AU$112&amp;"$"&amp;$B499))&lt;&gt;"",0)</f>
        <v>1</v>
      </c>
      <c r="AV499" s="80" cm="1">
        <f t="array" aca="1" ref="AV499" ca="1">_xlfn.IFS(AV500=1,0,TRIM(INDIRECT("ｄａｔａ!$"&amp;AV$112&amp;"$"&amp;$B499))="",1,TRIM(INDIRECT("ｄａｔａ!$"&amp;AV$112&amp;"$"&amp;$B499))&lt;&gt;"",0)</f>
        <v>1</v>
      </c>
      <c r="AW499" s="80" cm="1">
        <f t="array" aca="1" ref="AW499" ca="1">_xlfn.IFS(AW500=1,0,TRIM(INDIRECT("ｄａｔａ!$"&amp;AW$112&amp;"$"&amp;$B499))="",1,TRIM(INDIRECT("ｄａｔａ!$"&amp;AW$112&amp;"$"&amp;$B499))&lt;&gt;"",0)</f>
        <v>1</v>
      </c>
      <c r="AX499" s="80" cm="1">
        <f t="array" aca="1" ref="AX499" ca="1">_xlfn.IFS(AX500=1,0,TRIM(INDIRECT("ｄａｔａ!$"&amp;AX$112&amp;"$"&amp;$B499))="",1,TRIM(INDIRECT("ｄａｔａ!$"&amp;AX$112&amp;"$"&amp;$B499))&lt;&gt;"",0)</f>
        <v>1</v>
      </c>
      <c r="AY499" s="80" cm="1">
        <f t="array" aca="1" ref="AY499" ca="1">_xlfn.IFS(AY500=1,0,TRIM(INDIRECT("ｄａｔａ!$"&amp;AY$112&amp;"$"&amp;$B499))="",1,TRIM(INDIRECT("ｄａｔａ!$"&amp;AY$112&amp;"$"&amp;$B499))&lt;&gt;"",0)</f>
        <v>1</v>
      </c>
      <c r="AZ499" s="80" cm="1">
        <f t="array" aca="1" ref="AZ499" ca="1">_xlfn.IFS(AZ500=1,0,TRIM(INDIRECT("ｄａｔａ!$"&amp;AZ$112&amp;"$"&amp;$B499))="",1,TRIM(INDIRECT("ｄａｔａ!$"&amp;AZ$112&amp;"$"&amp;$B499))&lt;&gt;"",0)</f>
        <v>1</v>
      </c>
      <c r="BA499" s="80">
        <f ca="1">IF(SUM($BB499:$BP499)=15,1,0)</f>
        <v>1</v>
      </c>
      <c r="BB499" s="80" cm="1">
        <f t="array" aca="1" ref="BB499" ca="1">_xlfn.IFS(BB500=1,0,TRIM(INDIRECT("ｄａｔａ!$"&amp;BB$112&amp;"$"&amp;$B499))="",1,TRIM(INDIRECT("ｄａｔａ!$"&amp;BB$112&amp;"$"&amp;$B499))&lt;&gt;"",0)</f>
        <v>1</v>
      </c>
      <c r="BC499" s="80" cm="1">
        <f t="array" aca="1" ref="BC499" ca="1">_xlfn.IFS(BC500=1,0,TRIM(INDIRECT("ｄａｔａ!$"&amp;BC$112&amp;"$"&amp;$B499))="",1,TRIM(INDIRECT("ｄａｔａ!$"&amp;BC$112&amp;"$"&amp;$B499))&lt;&gt;"",0)</f>
        <v>1</v>
      </c>
      <c r="BD499" s="80" cm="1">
        <f t="array" aca="1" ref="BD499" ca="1">_xlfn.IFS(BD500=1,0,TRIM(INDIRECT("ｄａｔａ!$"&amp;BD$112&amp;"$"&amp;$B499))="",1,TRIM(INDIRECT("ｄａｔａ!$"&amp;BD$112&amp;"$"&amp;$B499))&lt;&gt;"",0)</f>
        <v>1</v>
      </c>
      <c r="BE499" s="80" cm="1">
        <f t="array" aca="1" ref="BE499" ca="1">_xlfn.IFS(BE500=1,0,TRIM(INDIRECT("ｄａｔａ!$"&amp;BE$112&amp;"$"&amp;$B499))="",1,TRIM(INDIRECT("ｄａｔａ!$"&amp;BE$112&amp;"$"&amp;$B499))&lt;&gt;"",0)</f>
        <v>1</v>
      </c>
      <c r="BF499" s="80" cm="1">
        <f t="array" aca="1" ref="BF499" ca="1">_xlfn.IFS(BF500=1,0,TRIM(INDIRECT("ｄａｔａ!$"&amp;BF$112&amp;"$"&amp;$B499))="",1,TRIM(INDIRECT("ｄａｔａ!$"&amp;BF$112&amp;"$"&amp;$B499))&lt;&gt;"",0)</f>
        <v>1</v>
      </c>
      <c r="BG499" s="80" cm="1">
        <f t="array" aca="1" ref="BG499" ca="1">_xlfn.IFS(BG500=1,0,TRIM(INDIRECT("ｄａｔａ!$"&amp;BG$112&amp;"$"&amp;$B499))="",1,TRIM(INDIRECT("ｄａｔａ!$"&amp;BG$112&amp;"$"&amp;$B499))&lt;&gt;"",0)</f>
        <v>1</v>
      </c>
      <c r="BH499" s="80" cm="1">
        <f t="array" aca="1" ref="BH499" ca="1">_xlfn.IFS(BH500=1,0,TRIM(INDIRECT("ｄａｔａ!$"&amp;BH$112&amp;"$"&amp;$B499))="",1,TRIM(INDIRECT("ｄａｔａ!$"&amp;BH$112&amp;"$"&amp;$B499))&lt;&gt;"",0)</f>
        <v>1</v>
      </c>
      <c r="BI499" s="80" cm="1">
        <f t="array" aca="1" ref="BI499" ca="1">_xlfn.IFS(BI500=1,0,TRIM(INDIRECT("ｄａｔａ!$"&amp;BI$112&amp;"$"&amp;$B499))="",1,TRIM(INDIRECT("ｄａｔａ!$"&amp;BI$112&amp;"$"&amp;$B499))&lt;&gt;"",0)</f>
        <v>1</v>
      </c>
      <c r="BJ499" s="80" cm="1">
        <f t="array" aca="1" ref="BJ499" ca="1">_xlfn.IFS(BJ500=1,0,TRIM(INDIRECT("ｄａｔａ!$"&amp;BJ$112&amp;"$"&amp;$B499))="",1,TRIM(INDIRECT("ｄａｔａ!$"&amp;BJ$112&amp;"$"&amp;$B499))&lt;&gt;"",0)</f>
        <v>1</v>
      </c>
      <c r="BK499" s="80" cm="1">
        <f t="array" aca="1" ref="BK499" ca="1">_xlfn.IFS(BK500=1,0,TRIM(INDIRECT("ｄａｔａ!$"&amp;BK$112&amp;"$"&amp;$B499))="",1,TRIM(INDIRECT("ｄａｔａ!$"&amp;BK$112&amp;"$"&amp;$B499))&lt;&gt;"",0)</f>
        <v>1</v>
      </c>
      <c r="BL499" s="80" cm="1">
        <f t="array" aca="1" ref="BL499" ca="1">_xlfn.IFS(BL500=1,0,TRIM(INDIRECT("ｄａｔａ!$"&amp;BL$112&amp;"$"&amp;$B499))="",1,TRIM(INDIRECT("ｄａｔａ!$"&amp;BL$112&amp;"$"&amp;$B499))&lt;&gt;"",0)</f>
        <v>1</v>
      </c>
      <c r="BM499" s="80" cm="1">
        <f t="array" aca="1" ref="BM499" ca="1">_xlfn.IFS(BM500=1,0,TRIM(INDIRECT("ｄａｔａ!$"&amp;BM$112&amp;"$"&amp;$B499))="",1,TRIM(INDIRECT("ｄａｔａ!$"&amp;BM$112&amp;"$"&amp;$B499))&lt;&gt;"",0)</f>
        <v>1</v>
      </c>
      <c r="BN499" s="80" cm="1">
        <f t="array" aca="1" ref="BN499" ca="1">_xlfn.IFS(BN500=1,0,TRIM(INDIRECT("ｄａｔａ!$"&amp;BN$112&amp;"$"&amp;$B499))="",1,TRIM(INDIRECT("ｄａｔａ!$"&amp;BN$112&amp;"$"&amp;$B499))&lt;&gt;"",0)</f>
        <v>1</v>
      </c>
      <c r="BO499" s="80" cm="1">
        <f t="array" aca="1" ref="BO499" ca="1">_xlfn.IFS(BO500=1,0,TRIM(INDIRECT("ｄａｔａ!$"&amp;BO$112&amp;"$"&amp;$B499))="",1,TRIM(INDIRECT("ｄａｔａ!$"&amp;BO$112&amp;"$"&amp;$B499))&lt;&gt;"",0)</f>
        <v>1</v>
      </c>
      <c r="BP499" s="80" cm="1">
        <f t="array" aca="1" ref="BP499" ca="1">_xlfn.IFS(BP500=1,0,TRIM(INDIRECT("ｄａｔａ!$"&amp;BP$112&amp;"$"&amp;$B499))="",1,TRIM(INDIRECT("ｄａｔａ!$"&amp;BP$112&amp;"$"&amp;$B499))&lt;&gt;"",0)</f>
        <v>1</v>
      </c>
    </row>
    <row r="500" spans="1:68" x14ac:dyDescent="0.2">
      <c r="B500" s="80">
        <f>VLOOKUP($A497,$A$11:$B$110,2,FALSE)</f>
        <v>103</v>
      </c>
      <c r="C500" s="80" t="s">
        <v>2430</v>
      </c>
      <c r="D500" s="80" cm="1">
        <f t="array" aca="1" ref="D500" ca="1">IF(ISERROR(INDIRECT("ｄａｔａ!$"&amp;D$112&amp;"$"&amp;$B500)),1,0)</f>
        <v>0</v>
      </c>
      <c r="F500" s="80" cm="1">
        <f t="array" aca="1" ref="F500" ca="1">IF(ISERROR(INDIRECT("ｄａｔａ!$"&amp;F$112&amp;"$"&amp;$B500)),1,0)</f>
        <v>0</v>
      </c>
      <c r="G500" s="80" cm="1">
        <f t="array" aca="1" ref="G500" ca="1">IF(ISERROR(INDIRECT("ｄａｔａ!$"&amp;G$112&amp;"$"&amp;$B500)),1,0)</f>
        <v>0</v>
      </c>
      <c r="H500" s="80" cm="1">
        <f t="array" aca="1" ref="H500" ca="1">IF(ISERROR(INDIRECT("ｄａｔａ!$"&amp;H$112&amp;"$"&amp;$B500)),1,0)</f>
        <v>0</v>
      </c>
      <c r="I500" s="80" cm="1">
        <f t="array" aca="1" ref="I500" ca="1">IF(ISERROR(INDIRECT("ｄａｔａ!$"&amp;I$112&amp;"$"&amp;$B500)),1,0)</f>
        <v>0</v>
      </c>
      <c r="J500" s="80" cm="1">
        <f t="array" aca="1" ref="J500" ca="1">IF(ISERROR(INDIRECT("ｄａｔａ!$"&amp;J$112&amp;"$"&amp;$B500)),1,0)</f>
        <v>0</v>
      </c>
      <c r="K500" s="80" cm="1">
        <f t="array" aca="1" ref="K500" ca="1">IF(ISERROR(INDIRECT("ｄａｔａ!$"&amp;K$112&amp;"$"&amp;$B500)),1,0)</f>
        <v>0</v>
      </c>
      <c r="L500" s="80" cm="1">
        <f t="array" aca="1" ref="L500" ca="1">IF(ISERROR(INDIRECT("ｄａｔａ!$"&amp;L$112&amp;"$"&amp;$B500)),1,0)</f>
        <v>0</v>
      </c>
      <c r="M500" s="80" cm="1">
        <f t="array" aca="1" ref="M500" ca="1">IF(ISERROR(INDIRECT("ｄａｔａ!$"&amp;M$112&amp;"$"&amp;$B500)),1,0)</f>
        <v>0</v>
      </c>
      <c r="N500" s="80" cm="1">
        <f t="array" aca="1" ref="N500" ca="1">IF(ISERROR(INDIRECT("ｄａｔａ!$"&amp;N$112&amp;"$"&amp;$B500)),1,0)</f>
        <v>0</v>
      </c>
      <c r="O500" s="80" cm="1">
        <f t="array" aca="1" ref="O500" ca="1">IF(ISERROR(INDIRECT("ｄａｔａ!$"&amp;O$112&amp;"$"&amp;$B500)),1,0)</f>
        <v>0</v>
      </c>
      <c r="P500" s="80" cm="1">
        <f t="array" aca="1" ref="P500" ca="1">IF(ISERROR(INDIRECT("ｄａｔａ!$"&amp;P$112&amp;"$"&amp;$B500)),1,0)</f>
        <v>0</v>
      </c>
      <c r="Q500" s="80" cm="1">
        <f t="array" aca="1" ref="Q500" ca="1">IF(ISERROR(INDIRECT("ｄａｔａ!$"&amp;Q$112&amp;"$"&amp;$B500)),1,0)</f>
        <v>0</v>
      </c>
      <c r="R500" s="80" cm="1">
        <f t="array" aca="1" ref="R500" ca="1">IF(ISERROR(INDIRECT("ｄａｔａ!$"&amp;R$112&amp;"$"&amp;$B500)),1,0)</f>
        <v>0</v>
      </c>
      <c r="S500" s="80" cm="1">
        <f t="array" aca="1" ref="S500" ca="1">IF(ISERROR(INDIRECT("ｄａｔａ!$"&amp;S$112&amp;"$"&amp;$B500)),1,0)</f>
        <v>0</v>
      </c>
      <c r="T500" s="80" cm="1">
        <f t="array" aca="1" ref="T500" ca="1">IF(ISERROR(INDIRECT("ｄａｔａ!$"&amp;T$112&amp;"$"&amp;$B500)),1,0)</f>
        <v>0</v>
      </c>
      <c r="U500" s="80" cm="1">
        <f t="array" aca="1" ref="U500" ca="1">IF(ISERROR(INDIRECT("ｄａｔａ!$"&amp;U$112&amp;"$"&amp;$B500)),1,0)</f>
        <v>0</v>
      </c>
      <c r="V500" s="80" cm="1">
        <f t="array" aca="1" ref="V500" ca="1">IF(ISERROR(INDIRECT("ｄａｔａ!$"&amp;V$112&amp;"$"&amp;$B500)),1,0)</f>
        <v>0</v>
      </c>
      <c r="W500" s="80" cm="1">
        <f t="array" aca="1" ref="W500" ca="1">IF(ISERROR(INDIRECT("ｄａｔａ!$"&amp;W$112&amp;"$"&amp;$B500)),1,0)</f>
        <v>0</v>
      </c>
      <c r="X500" s="80">
        <f ca="1">IF(SUM($Y498:$AO498,$Y500:$AO500)&gt;0,1,0)</f>
        <v>0</v>
      </c>
      <c r="Y500" s="80" cm="1">
        <f t="array" aca="1" ref="Y500" ca="1">IF(ISERROR(INDIRECT("ｄａｔａ!$"&amp;Y$112&amp;"$"&amp;$B500)),1,0)</f>
        <v>0</v>
      </c>
      <c r="Z500" s="80" cm="1">
        <f t="array" aca="1" ref="Z500" ca="1">IF(ISERROR(INDIRECT("ｄａｔａ!$"&amp;Z$112&amp;"$"&amp;$B500)),1,0)</f>
        <v>0</v>
      </c>
      <c r="AA500" s="80" cm="1">
        <f t="array" aca="1" ref="AA500" ca="1">IF(ISERROR(INDIRECT("ｄａｔａ!$"&amp;AA$112&amp;"$"&amp;$B500)),1,0)</f>
        <v>0</v>
      </c>
      <c r="AB500" s="80" cm="1">
        <f t="array" aca="1" ref="AB500" ca="1">IF(ISERROR(INDIRECT("ｄａｔａ!$"&amp;AB$112&amp;"$"&amp;$B500)),1,0)</f>
        <v>0</v>
      </c>
      <c r="AC500" s="80" cm="1">
        <f t="array" aca="1" ref="AC500" ca="1">IF(ISERROR(INDIRECT("ｄａｔａ!$"&amp;AC$112&amp;"$"&amp;$B500)),1,0)</f>
        <v>0</v>
      </c>
      <c r="AD500" s="80" cm="1">
        <f t="array" aca="1" ref="AD500" ca="1">IF(ISERROR(INDIRECT("ｄａｔａ!$"&amp;AD$112&amp;"$"&amp;$B500)),1,0)</f>
        <v>0</v>
      </c>
      <c r="AE500" s="80" cm="1">
        <f t="array" aca="1" ref="AE500" ca="1">IF(ISERROR(INDIRECT("ｄａｔａ!$"&amp;AE$112&amp;"$"&amp;$B500)),1,0)</f>
        <v>0</v>
      </c>
      <c r="AF500" s="80" cm="1">
        <f t="array" aca="1" ref="AF500" ca="1">IF(ISERROR(INDIRECT("ｄａｔａ!$"&amp;AF$112&amp;"$"&amp;$B500)),1,0)</f>
        <v>0</v>
      </c>
      <c r="AG500" s="80" cm="1">
        <f t="array" aca="1" ref="AG500" ca="1">IF(ISERROR(INDIRECT("ｄａｔａ!$"&amp;AG$112&amp;"$"&amp;$B500)),1,0)</f>
        <v>0</v>
      </c>
      <c r="AH500" s="80" cm="1">
        <f t="array" aca="1" ref="AH500" ca="1">IF(ISERROR(INDIRECT("ｄａｔａ!$"&amp;AH$112&amp;"$"&amp;$B500)),1,0)</f>
        <v>0</v>
      </c>
      <c r="AI500" s="80" cm="1">
        <f t="array" aca="1" ref="AI500" ca="1">IF(ISERROR(INDIRECT("ｄａｔａ!$"&amp;AI$112&amp;"$"&amp;$B500)),1,0)</f>
        <v>0</v>
      </c>
      <c r="AJ500" s="80" cm="1">
        <f t="array" aca="1" ref="AJ500" ca="1">IF(ISERROR(INDIRECT("ｄａｔａ!$"&amp;AJ$112&amp;"$"&amp;$B500)),1,0)</f>
        <v>0</v>
      </c>
      <c r="AK500" s="80" cm="1">
        <f t="array" aca="1" ref="AK500" ca="1">IF(ISERROR(INDIRECT("ｄａｔａ!$"&amp;AK$112&amp;"$"&amp;$B500)),1,0)</f>
        <v>0</v>
      </c>
      <c r="AL500" s="80" cm="1">
        <f t="array" aca="1" ref="AL500" ca="1">IF(ISERROR(INDIRECT("ｄａｔａ!$"&amp;AL$112&amp;"$"&amp;$B500)),1,0)</f>
        <v>0</v>
      </c>
      <c r="AM500" s="80" cm="1">
        <f t="array" aca="1" ref="AM500" ca="1">IF(ISERROR(INDIRECT("ｄａｔａ!$"&amp;AM$112&amp;"$"&amp;$B500)),1,0)</f>
        <v>0</v>
      </c>
      <c r="AN500" s="80" cm="1">
        <f t="array" aca="1" ref="AN500" ca="1">IF(ISERROR(INDIRECT("ｄａｔａ!$"&amp;AN$112&amp;"$"&amp;$B500)),1,0)</f>
        <v>0</v>
      </c>
      <c r="AO500" s="80" cm="1">
        <f t="array" aca="1" ref="AO500" ca="1">IF(ISERROR(INDIRECT("ｄａｔａ!$"&amp;AO$112&amp;"$"&amp;$B500)),1,0)</f>
        <v>0</v>
      </c>
      <c r="AP500" s="80">
        <f ca="1">IF(SUM($AQ498:$AZ498,$AQ500:$AZ500)&gt;0,1,0)</f>
        <v>0</v>
      </c>
      <c r="AQ500" s="80" cm="1">
        <f t="array" aca="1" ref="AQ500" ca="1">IF(ISERROR(INDIRECT("ｄａｔａ!$"&amp;AQ$112&amp;"$"&amp;$B500)),1,0)</f>
        <v>0</v>
      </c>
      <c r="AR500" s="80" cm="1">
        <f t="array" aca="1" ref="AR500" ca="1">IF(ISERROR(INDIRECT("ｄａｔａ!$"&amp;AR$112&amp;"$"&amp;$B500)),1,0)</f>
        <v>0</v>
      </c>
      <c r="AS500" s="80" cm="1">
        <f t="array" aca="1" ref="AS500" ca="1">IF(ISERROR(INDIRECT("ｄａｔａ!$"&amp;AS$112&amp;"$"&amp;$B500)),1,0)</f>
        <v>0</v>
      </c>
      <c r="AT500" s="80" cm="1">
        <f t="array" aca="1" ref="AT500" ca="1">IF(ISERROR(INDIRECT("ｄａｔａ!$"&amp;AT$112&amp;"$"&amp;$B500)),1,0)</f>
        <v>0</v>
      </c>
      <c r="AU500" s="80" cm="1">
        <f t="array" aca="1" ref="AU500" ca="1">IF(ISERROR(INDIRECT("ｄａｔａ!$"&amp;AU$112&amp;"$"&amp;$B500)),1,0)</f>
        <v>0</v>
      </c>
      <c r="AV500" s="80" cm="1">
        <f t="array" aca="1" ref="AV500" ca="1">IF(ISERROR(INDIRECT("ｄａｔａ!$"&amp;AV$112&amp;"$"&amp;$B500)),1,0)</f>
        <v>0</v>
      </c>
      <c r="AW500" s="80" cm="1">
        <f t="array" aca="1" ref="AW500" ca="1">IF(ISERROR(INDIRECT("ｄａｔａ!$"&amp;AW$112&amp;"$"&amp;$B500)),1,0)</f>
        <v>0</v>
      </c>
      <c r="AX500" s="80" cm="1">
        <f t="array" aca="1" ref="AX500" ca="1">IF(ISERROR(INDIRECT("ｄａｔａ!$"&amp;AX$112&amp;"$"&amp;$B500)),1,0)</f>
        <v>0</v>
      </c>
      <c r="AY500" s="80" cm="1">
        <f t="array" aca="1" ref="AY500" ca="1">IF(ISERROR(INDIRECT("ｄａｔａ!$"&amp;AY$112&amp;"$"&amp;$B500)),1,0)</f>
        <v>0</v>
      </c>
      <c r="AZ500" s="80" cm="1">
        <f t="array" aca="1" ref="AZ500" ca="1">IF(ISERROR(INDIRECT("ｄａｔａ!$"&amp;AZ$112&amp;"$"&amp;$B500)),1,0)</f>
        <v>0</v>
      </c>
      <c r="BA500" s="80">
        <f ca="1">IF(SUM($BB498:$BP498,$BB500:$BP500)&gt;0,1,0)</f>
        <v>0</v>
      </c>
      <c r="BB500" s="80" cm="1">
        <f t="array" aca="1" ref="BB500" ca="1">IF(ISERROR(INDIRECT("ｄａｔａ!$"&amp;BB$112&amp;"$"&amp;$B500)),1,0)</f>
        <v>0</v>
      </c>
      <c r="BC500" s="80" cm="1">
        <f t="array" aca="1" ref="BC500" ca="1">IF(ISERROR(INDIRECT("ｄａｔａ!$"&amp;BC$112&amp;"$"&amp;$B500)),1,0)</f>
        <v>0</v>
      </c>
      <c r="BD500" s="80" cm="1">
        <f t="array" aca="1" ref="BD500" ca="1">IF(ISERROR(INDIRECT("ｄａｔａ!$"&amp;BD$112&amp;"$"&amp;$B500)),1,0)</f>
        <v>0</v>
      </c>
      <c r="BE500" s="80" cm="1">
        <f t="array" aca="1" ref="BE500" ca="1">IF(ISERROR(INDIRECT("ｄａｔａ!$"&amp;BE$112&amp;"$"&amp;$B500)),1,0)</f>
        <v>0</v>
      </c>
      <c r="BF500" s="80" cm="1">
        <f t="array" aca="1" ref="BF500" ca="1">IF(ISERROR(INDIRECT("ｄａｔａ!$"&amp;BF$112&amp;"$"&amp;$B500)),1,0)</f>
        <v>0</v>
      </c>
      <c r="BG500" s="80" cm="1">
        <f t="array" aca="1" ref="BG500" ca="1">IF(ISERROR(INDIRECT("ｄａｔａ!$"&amp;BG$112&amp;"$"&amp;$B500)),1,0)</f>
        <v>0</v>
      </c>
      <c r="BH500" s="80" cm="1">
        <f t="array" aca="1" ref="BH500" ca="1">IF(ISERROR(INDIRECT("ｄａｔａ!$"&amp;BH$112&amp;"$"&amp;$B500)),1,0)</f>
        <v>0</v>
      </c>
      <c r="BI500" s="80" cm="1">
        <f t="array" aca="1" ref="BI500" ca="1">IF(ISERROR(INDIRECT("ｄａｔａ!$"&amp;BI$112&amp;"$"&amp;$B500)),1,0)</f>
        <v>0</v>
      </c>
      <c r="BJ500" s="80" cm="1">
        <f t="array" aca="1" ref="BJ500" ca="1">IF(ISERROR(INDIRECT("ｄａｔａ!$"&amp;BJ$112&amp;"$"&amp;$B500)),1,0)</f>
        <v>0</v>
      </c>
      <c r="BK500" s="80" cm="1">
        <f t="array" aca="1" ref="BK500" ca="1">IF(ISERROR(INDIRECT("ｄａｔａ!$"&amp;BK$112&amp;"$"&amp;$B500)),1,0)</f>
        <v>0</v>
      </c>
      <c r="BL500" s="80" cm="1">
        <f t="array" aca="1" ref="BL500" ca="1">IF(ISERROR(INDIRECT("ｄａｔａ!$"&amp;BL$112&amp;"$"&amp;$B500)),1,0)</f>
        <v>0</v>
      </c>
      <c r="BM500" s="80" cm="1">
        <f t="array" aca="1" ref="BM500" ca="1">IF(ISERROR(INDIRECT("ｄａｔａ!$"&amp;BM$112&amp;"$"&amp;$B500)),1,0)</f>
        <v>0</v>
      </c>
      <c r="BN500" s="80" cm="1">
        <f t="array" aca="1" ref="BN500" ca="1">IF(ISERROR(INDIRECT("ｄａｔａ!$"&amp;BN$112&amp;"$"&amp;$B500)),1,0)</f>
        <v>0</v>
      </c>
      <c r="BO500" s="80" cm="1">
        <f t="array" aca="1" ref="BO500" ca="1">IF(ISERROR(INDIRECT("ｄａｔａ!$"&amp;BO$112&amp;"$"&amp;$B500)),1,0)</f>
        <v>0</v>
      </c>
      <c r="BP500" s="80" cm="1">
        <f t="array" aca="1" ref="BP500" ca="1">IF(ISERROR(INDIRECT("ｄａｔａ!$"&amp;BP$112&amp;"$"&amp;$B500)),1,0)</f>
        <v>0</v>
      </c>
    </row>
    <row r="501" spans="1:68" x14ac:dyDescent="0.2">
      <c r="A501" s="80" t="s">
        <v>2415</v>
      </c>
      <c r="B501" s="80">
        <f>VLOOKUP($A501,$A$11:$B$110,2,FALSE)</f>
        <v>104</v>
      </c>
      <c r="C501" s="80" t="s">
        <v>2435</v>
      </c>
      <c r="D501" s="80" cm="1">
        <f t="array" aca="1" ref="D501" ca="1">_xlfn.IFS(D502=1,0,D503=1,0,AND(INDIRECT("ｄａｔａ!$"&amp;D$112&amp;"$"&amp;$B501)&lt;=INDIRECT("kikan!$Q$11"),INDIRECT("ｄａｔａ!$"&amp;D$112&amp;"$"&amp;$B501)&gt;=INDIRECT("kikan!$K$11")),0,TRUE,1)</f>
        <v>0</v>
      </c>
      <c r="F501" s="80">
        <v>0</v>
      </c>
      <c r="G501" s="80">
        <v>0</v>
      </c>
      <c r="H501" s="80">
        <v>0</v>
      </c>
      <c r="I501" s="80" cm="1">
        <f t="array" aca="1" ref="I501" ca="1">_xlfn.IFS(I502=1,0,I503=1,0,INDIRECT("ｄａｔａ!$"&amp;I$112&amp;"$"&amp;$B501)&gt;=INDIRECT("kikan!$I$11"),0,TRUE,1)</f>
        <v>0</v>
      </c>
      <c r="J501" s="80" cm="1">
        <f t="array" aca="1" ref="J501" ca="1">_xlfn.IFS(D504=1,0,I501=1,0,J502=1,0,I503=1,0,J503=1,0,INDIRECT("ｄａｔａ!$"&amp;I$112&amp;"$"&amp;$B501)&gt;INDIRECT("kikan!$I$11"),0,INDIRECT("ｄａｔａ!$"&amp;J$112&amp;"$"&amp;$B501)&gt;=INDIRECT("ｄａｔａ!$"&amp;D$112&amp;"$"&amp;$B501),0,TRUE,1)</f>
        <v>0</v>
      </c>
      <c r="K501" s="80" cm="1">
        <f t="array" aca="1" ref="K501" ca="1">_xlfn.IFS(K502=1,0,K503=1,0,AND(INDIRECT("ｄａｔａ!$"&amp;K$112&amp;"$"&amp;$B502)&gt;0,INDIRECT("ｄａｔａ!$"&amp;K$112&amp;"$"&amp;$B502)&lt;10000),0,TRUE,1)</f>
        <v>0</v>
      </c>
      <c r="L501" s="80" cm="1">
        <f t="array" aca="1" ref="L501" ca="1">_xlfn.IFS(L502=1,0,L503=1,0,INDIRECT("ｄａｔａ!$"&amp;L$112&amp;"$"&amp;$B501)&lt;20000,1,TRUE,0)</f>
        <v>0</v>
      </c>
      <c r="M501" s="80">
        <v>0</v>
      </c>
      <c r="N501" s="80">
        <v>0</v>
      </c>
      <c r="O501" s="80" cm="1">
        <f t="array" aca="1" ref="O501" ca="1">_xlfn.IFS(O504=1,0,INDIRECT("ｄａｔａ!$"&amp;O$112&amp;"$"&amp;$B502)=4,1,TRUE,0)</f>
        <v>0</v>
      </c>
      <c r="P501" s="80" cm="1">
        <f t="array" aca="1" ref="P501" ca="1">_xlfn.IFS(P504=1,0,AND(INDIRECT("ｄａｔａ!$"&amp;P$112&amp;"$"&amp;$B502)&lt;=3,INDIRECT("ｄａｔａ!$"&amp;P$112&amp;"$"&amp;$B502)&gt;0),1,TRUE,0)</f>
        <v>0</v>
      </c>
      <c r="Q501" s="80" cm="1">
        <f t="array" aca="1" ref="Q501" ca="1">_xlfn.IFS(Q504=1,0,INDIRECT("ｄａｔａ!$"&amp;Q$112&amp;"$"&amp;$B501)=1,1,TRUE,0)</f>
        <v>0</v>
      </c>
      <c r="R501" s="80">
        <v>0</v>
      </c>
      <c r="S501" s="80">
        <v>0</v>
      </c>
      <c r="T501" s="80">
        <v>0</v>
      </c>
      <c r="U501" s="80">
        <v>0</v>
      </c>
      <c r="V501" s="80">
        <v>0</v>
      </c>
      <c r="W501" s="80">
        <v>0</v>
      </c>
      <c r="X501" s="80">
        <f ca="1">IF(AND(SUM($Y501:$AO501)=0,17-SUM($Y503:$AO503)&gt;1),1,0)</f>
        <v>0</v>
      </c>
      <c r="Y501" s="80" cm="1">
        <f t="array" aca="1" ref="Y501" ca="1">_xlfn.IFS(Y504=1,0,INDIRECT("ｄａｔａ!$"&amp;Y$112&amp;"$"&amp;$B501)=2,1,TRUE,0)</f>
        <v>0</v>
      </c>
      <c r="Z501" s="80" cm="1">
        <f t="array" aca="1" ref="Z501" ca="1">_xlfn.IFS(Z504=1,0,INDIRECT("ｄａｔａ!$"&amp;Z$112&amp;"$"&amp;$B501)=2,1,TRUE,0)</f>
        <v>0</v>
      </c>
      <c r="AA501" s="80" cm="1">
        <f t="array" aca="1" ref="AA501" ca="1">_xlfn.IFS(AA504=1,0,INDIRECT("ｄａｔａ!$"&amp;AA$112&amp;"$"&amp;$B501)=2,1,TRUE,0)</f>
        <v>0</v>
      </c>
      <c r="AB501" s="80" cm="1">
        <f t="array" aca="1" ref="AB501" ca="1">_xlfn.IFS(AB504=1,0,INDIRECT("ｄａｔａ!$"&amp;AB$112&amp;"$"&amp;$B501)=2,1,TRUE,0)</f>
        <v>0</v>
      </c>
      <c r="AC501" s="80" cm="1">
        <f t="array" aca="1" ref="AC501" ca="1">_xlfn.IFS(AC504=1,0,INDIRECT("ｄａｔａ!$"&amp;AC$112&amp;"$"&amp;$B501)=2,1,TRUE,0)</f>
        <v>0</v>
      </c>
      <c r="AD501" s="80" cm="1">
        <f t="array" aca="1" ref="AD501" ca="1">_xlfn.IFS(AD504=1,0,INDIRECT("ｄａｔａ!$"&amp;AD$112&amp;"$"&amp;$B501)=2,1,TRUE,0)</f>
        <v>0</v>
      </c>
      <c r="AE501" s="80" cm="1">
        <f t="array" aca="1" ref="AE501" ca="1">_xlfn.IFS(AE504=1,0,INDIRECT("ｄａｔａ!$"&amp;AE$112&amp;"$"&amp;$B501)=2,1,TRUE,0)</f>
        <v>0</v>
      </c>
      <c r="AF501" s="80" cm="1">
        <f t="array" aca="1" ref="AF501" ca="1">_xlfn.IFS(AF504=1,0,INDIRECT("ｄａｔａ!$"&amp;AF$112&amp;"$"&amp;$B501)=2,1,TRUE,0)</f>
        <v>0</v>
      </c>
      <c r="AG501" s="80" cm="1">
        <f t="array" aca="1" ref="AG501" ca="1">_xlfn.IFS(AG504=1,0,INDIRECT("ｄａｔａ!$"&amp;AG$112&amp;"$"&amp;$B501)=2,1,TRUE,0)</f>
        <v>0</v>
      </c>
      <c r="AH501" s="80" cm="1">
        <f t="array" aca="1" ref="AH501" ca="1">_xlfn.IFS(AH504=1,0,INDIRECT("ｄａｔａ!$"&amp;AH$112&amp;"$"&amp;$B501)=2,1,TRUE,0)</f>
        <v>0</v>
      </c>
      <c r="AI501" s="80" cm="1">
        <f t="array" aca="1" ref="AI501" ca="1">_xlfn.IFS(AI504=1,0,INDIRECT("ｄａｔａ!$"&amp;AI$112&amp;"$"&amp;$B501)=2,1,TRUE,0)</f>
        <v>0</v>
      </c>
      <c r="AJ501" s="80" cm="1">
        <f t="array" aca="1" ref="AJ501" ca="1">_xlfn.IFS(AJ504=1,0,INDIRECT("ｄａｔａ!$"&amp;AJ$112&amp;"$"&amp;$B501)=2,1,TRUE,0)</f>
        <v>0</v>
      </c>
      <c r="AK501" s="80" cm="1">
        <f t="array" aca="1" ref="AK501" ca="1">_xlfn.IFS(AK504=1,0,INDIRECT("ｄａｔａ!$"&amp;AK$112&amp;"$"&amp;$B501)=2,1,TRUE,0)</f>
        <v>0</v>
      </c>
      <c r="AL501" s="80" cm="1">
        <f t="array" aca="1" ref="AL501" ca="1">_xlfn.IFS(AL504=1,0,INDIRECT("ｄａｔａ!$"&amp;AL$112&amp;"$"&amp;$B501)=2,1,TRUE,0)</f>
        <v>0</v>
      </c>
      <c r="AM501" s="80" cm="1">
        <f t="array" aca="1" ref="AM501" ca="1">_xlfn.IFS(AM504=1,0,INDIRECT("ｄａｔａ!$"&amp;AM$112&amp;"$"&amp;$B501)=2,1,TRUE,0)</f>
        <v>0</v>
      </c>
      <c r="AN501" s="80" cm="1">
        <f t="array" aca="1" ref="AN501" ca="1">_xlfn.IFS(AN504=1,0,INDIRECT("ｄａｔａ!$"&amp;AN$112&amp;"$"&amp;$B501)=2,1,TRUE,0)</f>
        <v>0</v>
      </c>
      <c r="AO501" s="80" cm="1">
        <f t="array" aca="1" ref="AO501" ca="1">_xlfn.IFS(AO504=1,0,INDIRECT("ｄａｔａ!$"&amp;AO$112&amp;"$"&amp;$B501)=2,1,TRUE,0)</f>
        <v>0</v>
      </c>
      <c r="AP501" s="80">
        <f ca="1">IF(AND(SUM($AQ501:$AZ501)=0,10-SUM($AQ503:$AZ503)&gt;1),1,0)</f>
        <v>0</v>
      </c>
      <c r="AQ501" s="80" cm="1">
        <f t="array" aca="1" ref="AQ501" ca="1">_xlfn.IFS(AQ504=1,0,INDIRECT("ｄａｔａ!$"&amp;AQ$112&amp;"$"&amp;$B501)=2,1,TRUE,0)</f>
        <v>0</v>
      </c>
      <c r="AR501" s="80" cm="1">
        <f t="array" aca="1" ref="AR501" ca="1">_xlfn.IFS(AR504=1,0,INDIRECT("ｄａｔａ!$"&amp;AR$112&amp;"$"&amp;$B501)=2,1,TRUE,0)</f>
        <v>0</v>
      </c>
      <c r="AS501" s="80" cm="1">
        <f t="array" aca="1" ref="AS501" ca="1">_xlfn.IFS(AS504=1,0,INDIRECT("ｄａｔａ!$"&amp;AS$112&amp;"$"&amp;$B501)=2,1,TRUE,0)</f>
        <v>0</v>
      </c>
      <c r="AT501" s="80" cm="1">
        <f t="array" aca="1" ref="AT501" ca="1">_xlfn.IFS(AT504=1,0,INDIRECT("ｄａｔａ!$"&amp;AT$112&amp;"$"&amp;$B501)=2,1,TRUE,0)</f>
        <v>0</v>
      </c>
      <c r="AU501" s="80" cm="1">
        <f t="array" aca="1" ref="AU501" ca="1">_xlfn.IFS(AU504=1,0,INDIRECT("ｄａｔａ!$"&amp;AU$112&amp;"$"&amp;$B501)=2,1,TRUE,0)</f>
        <v>0</v>
      </c>
      <c r="AV501" s="80" cm="1">
        <f t="array" aca="1" ref="AV501" ca="1">_xlfn.IFS(AV504=1,0,INDIRECT("ｄａｔａ!$"&amp;AV$112&amp;"$"&amp;$B501)=2,1,TRUE,0)</f>
        <v>0</v>
      </c>
      <c r="AW501" s="80" cm="1">
        <f t="array" aca="1" ref="AW501" ca="1">_xlfn.IFS(AW504=1,0,INDIRECT("ｄａｔａ!$"&amp;AW$112&amp;"$"&amp;$B501)=2,1,TRUE,0)</f>
        <v>0</v>
      </c>
      <c r="AX501" s="80" cm="1">
        <f t="array" aca="1" ref="AX501" ca="1">_xlfn.IFS(AX504=1,0,INDIRECT("ｄａｔａ!$"&amp;AX$112&amp;"$"&amp;$B501)=2,1,TRUE,0)</f>
        <v>0</v>
      </c>
      <c r="AY501" s="80" cm="1">
        <f t="array" aca="1" ref="AY501" ca="1">_xlfn.IFS(AY504=1,0,INDIRECT("ｄａｔａ!$"&amp;AY$112&amp;"$"&amp;$B501)=2,1,TRUE,0)</f>
        <v>0</v>
      </c>
      <c r="AZ501" s="80" cm="1">
        <f t="array" aca="1" ref="AZ501" ca="1">_xlfn.IFS(AZ504=1,0,INDIRECT("ｄａｔａ!$"&amp;AZ$112&amp;"$"&amp;$B501)=2,1,TRUE,0)</f>
        <v>0</v>
      </c>
      <c r="BA501" s="80">
        <f ca="1">IF(AND(SUM($BB501:$BP501)=0,15-SUM($BB503:$BP503)&gt;1),1,0)</f>
        <v>0</v>
      </c>
      <c r="BB501" s="80" cm="1">
        <f t="array" aca="1" ref="BB501" ca="1">_xlfn.IFS(BB504=1,0,INDIRECT("ｄａｔａ!$"&amp;BB$112&amp;"$"&amp;$B501)=2,1,TRUE,0)</f>
        <v>0</v>
      </c>
      <c r="BC501" s="80" cm="1">
        <f t="array" aca="1" ref="BC501" ca="1">_xlfn.IFS(BC504=1,0,INDIRECT("ｄａｔａ!$"&amp;BC$112&amp;"$"&amp;$B501)=2,1,TRUE,0)</f>
        <v>0</v>
      </c>
      <c r="BD501" s="80" cm="1">
        <f t="array" aca="1" ref="BD501" ca="1">_xlfn.IFS(BD504=1,0,INDIRECT("ｄａｔａ!$"&amp;BD$112&amp;"$"&amp;$B501)=2,1,TRUE,0)</f>
        <v>0</v>
      </c>
      <c r="BE501" s="80" cm="1">
        <f t="array" aca="1" ref="BE501" ca="1">_xlfn.IFS(BE504=1,0,INDIRECT("ｄａｔａ!$"&amp;BE$112&amp;"$"&amp;$B501)=2,1,TRUE,0)</f>
        <v>0</v>
      </c>
      <c r="BF501" s="80" cm="1">
        <f t="array" aca="1" ref="BF501" ca="1">_xlfn.IFS(BF504=1,0,INDIRECT("ｄａｔａ!$"&amp;BF$112&amp;"$"&amp;$B501)=2,1,TRUE,0)</f>
        <v>0</v>
      </c>
      <c r="BG501" s="80" cm="1">
        <f t="array" aca="1" ref="BG501" ca="1">_xlfn.IFS(BG504=1,0,INDIRECT("ｄａｔａ!$"&amp;BG$112&amp;"$"&amp;$B501)=2,1,TRUE,0)</f>
        <v>0</v>
      </c>
      <c r="BH501" s="80" cm="1">
        <f t="array" aca="1" ref="BH501" ca="1">_xlfn.IFS(BH504=1,0,INDIRECT("ｄａｔａ!$"&amp;BH$112&amp;"$"&amp;$B501)=2,1,TRUE,0)</f>
        <v>0</v>
      </c>
      <c r="BI501" s="80" cm="1">
        <f t="array" aca="1" ref="BI501" ca="1">_xlfn.IFS(BI504=1,0,INDIRECT("ｄａｔａ!$"&amp;BI$112&amp;"$"&amp;$B501)=2,1,TRUE,0)</f>
        <v>0</v>
      </c>
      <c r="BJ501" s="80" cm="1">
        <f t="array" aca="1" ref="BJ501" ca="1">_xlfn.IFS(BJ504=1,0,INDIRECT("ｄａｔａ!$"&amp;BJ$112&amp;"$"&amp;$B501)=2,1,TRUE,0)</f>
        <v>0</v>
      </c>
      <c r="BK501" s="80" cm="1">
        <f t="array" aca="1" ref="BK501" ca="1">_xlfn.IFS(BK504=1,0,INDIRECT("ｄａｔａ!$"&amp;BK$112&amp;"$"&amp;$B501)=2,1,TRUE,0)</f>
        <v>0</v>
      </c>
      <c r="BL501" s="80" cm="1">
        <f t="array" aca="1" ref="BL501" ca="1">_xlfn.IFS(BL504=1,0,INDIRECT("ｄａｔａ!$"&amp;BL$112&amp;"$"&amp;$B501)=2,1,TRUE,0)</f>
        <v>0</v>
      </c>
      <c r="BM501" s="80" cm="1">
        <f t="array" aca="1" ref="BM501" ca="1">_xlfn.IFS(BM504=1,0,INDIRECT("ｄａｔａ!$"&amp;BM$112&amp;"$"&amp;$B501)=2,1,TRUE,0)</f>
        <v>0</v>
      </c>
      <c r="BN501" s="80" cm="1">
        <f t="array" aca="1" ref="BN501" ca="1">_xlfn.IFS(BN504=1,0,INDIRECT("ｄａｔａ!$"&amp;BN$112&amp;"$"&amp;$B501)=2,1,TRUE,0)</f>
        <v>0</v>
      </c>
      <c r="BO501" s="80" cm="1">
        <f t="array" aca="1" ref="BO501" ca="1">_xlfn.IFS(BO504=1,0,INDIRECT("ｄａｔａ!$"&amp;BO$112&amp;"$"&amp;$B501)=2,1,TRUE,0)</f>
        <v>0</v>
      </c>
      <c r="BP501" s="80" cm="1">
        <f t="array" aca="1" ref="BP501" ca="1">_xlfn.IFS(BP504=1,0,INDIRECT("ｄａｔａ!$"&amp;BP$112&amp;"$"&amp;$B501)=2,1,TRUE,0)</f>
        <v>0</v>
      </c>
    </row>
    <row r="502" spans="1:68" x14ac:dyDescent="0.2">
      <c r="B502" s="80">
        <f>VLOOKUP($A501,$A$11:$B$110,2,FALSE)</f>
        <v>104</v>
      </c>
      <c r="C502" s="80" t="s">
        <v>2437</v>
      </c>
      <c r="D502" s="80" cm="1">
        <f t="array" aca="1" ref="D502" ca="1">_xlfn.IFS(D503=1,0,AND(ISNUMBER(INDIRECT("ｄａｔａ!$"&amp;D$112&amp;"$"&amp;$B502)),INDIRECT("ｄａｔａ!$"&amp;D$112&amp;"$"&amp;$B502)&lt;=12,INDIRECT("ｄａｔａ!$"&amp;D$112&amp;"$"&amp;$B502)&gt;=1),0,TRUE,1)</f>
        <v>1</v>
      </c>
      <c r="F502" s="80">
        <v>0</v>
      </c>
      <c r="G502" s="80">
        <v>0</v>
      </c>
      <c r="H502" s="80">
        <v>0</v>
      </c>
      <c r="I502" s="80" cm="1">
        <f t="array" aca="1" ref="I502" ca="1">_xlfn.IFS(I503=1,0,AND(ISNUMBER(INDIRECT("ｄａｔａ!$"&amp;I$112&amp;"$"&amp;$B502)),LEN(INDIRECT("ｄａｔａ!$"&amp;I$112&amp;"$"&amp;$B502))=4),0,TRUE,1)</f>
        <v>0</v>
      </c>
      <c r="J502" s="80" cm="1">
        <f t="array" aca="1" ref="J502" ca="1">_xlfn.IFS(J503=1,0,AND(ISNUMBER(INDIRECT("ｄａｔａ!$"&amp;J$112&amp;"$"&amp;$B502)),INDIRECT("ｄａｔａ!$"&amp;J$112&amp;"$"&amp;$B502)&lt;=12,INDIRECT("ｄａｔａ!$"&amp;J$112&amp;"$"&amp;$B502)&gt;=1),0,TRUE,1)</f>
        <v>0</v>
      </c>
      <c r="K502" s="80" cm="1">
        <f t="array" aca="1" ref="K502" ca="1">_xlfn.IFS(K503=1,0,ISNUMBER(INDIRECT("ｄａｔａ!$"&amp;K$112&amp;"$"&amp;$B502)),0,TRUE,1)</f>
        <v>0</v>
      </c>
      <c r="L502" s="80" cm="1">
        <f t="array" aca="1" ref="L502" ca="1">_xlfn.IFS(L503=1,0,AND(ISNUMBER(INDIRECT("ｄａｔａ!$"&amp;L$112&amp;"$"&amp;$B502)),INDIRECT("ｄａｔａ!$"&amp;L$112&amp;"$"&amp;$B502)&gt;0),0,TRUE,1)</f>
        <v>0</v>
      </c>
      <c r="M502" s="80" cm="1">
        <f t="array" aca="1" ref="M502" ca="1">_xlfn.IFS(M503=1,0,AND(INDIRECT("ｄａｔａ!$"&amp;M$112&amp;"$"&amp;$B502)&lt;=5,INDIRECT("ｄａｔａ!$"&amp;M$112&amp;"$"&amp;$B502)&gt;0),0,TRUE,1)</f>
        <v>0</v>
      </c>
      <c r="N502" s="80" cm="1">
        <f t="array" aca="1" ref="N502" ca="1">_xlfn.IFS(N503=1,0,AND(INDIRECT("ｄａｔａ!$"&amp;N$112&amp;"$"&amp;$B502)&lt;=2,INDIRECT("ｄａｔａ!$"&amp;N$112&amp;"$"&amp;$B502)&gt;0),0,TRUE,1)</f>
        <v>0</v>
      </c>
      <c r="O502" s="80" cm="1">
        <f t="array" aca="1" ref="O502" ca="1">_xlfn.IFS(O503=1,0,AND(INDIRECT("ｄａｔａ!$"&amp;O$112&amp;"$"&amp;$B502)&lt;=4,INDIRECT("ｄａｔａ!$"&amp;O$112&amp;"$"&amp;$B502)&gt;0),0,TRUE,1)</f>
        <v>0</v>
      </c>
      <c r="P502" s="80" cm="1">
        <f t="array" aca="1" ref="P502" ca="1">_xlfn.IFS(P503=1,0,AND(INDIRECT("ｄａｔａ!$"&amp;P$112&amp;"$"&amp;$B502)&lt;=3,INDIRECT("ｄａｔａ!$"&amp;P$112&amp;"$"&amp;$B502)&gt;0),0,TRUE,1)</f>
        <v>0</v>
      </c>
      <c r="Q502" s="80" cm="1">
        <f t="array" aca="1" ref="Q502" ca="1">_xlfn.IFS(Q503=1,0,AND(INDIRECT("ｄａｔａ!$"&amp;Q$112&amp;"$"&amp;$B502)&lt;=2,INDIRECT("ｄａｔａ!$"&amp;Q$112&amp;"$"&amp;$B502)&gt;0),0,TRUE,1)</f>
        <v>0</v>
      </c>
      <c r="R502" s="80" cm="1">
        <f t="array" aca="1" ref="R502" ca="1">_xlfn.IFS(R503=1,0,AND(INDIRECT("ｄａｔａ!$"&amp;R$112&amp;"$"&amp;$B502)&lt;=10,INDIRECT("ｄａｔａ!$"&amp;R$112&amp;"$"&amp;$B502)&gt;0),0,TRUE,1)</f>
        <v>0</v>
      </c>
      <c r="S502" s="80" cm="1">
        <f t="array" aca="1" ref="S502" ca="1">_xlfn.IFS(S503=1,0,AND(INDIRECT("ｄａｔａ!$"&amp;S$112&amp;"$"&amp;$B502)&lt;=5,INDIRECT("ｄａｔａ!$"&amp;S$112&amp;"$"&amp;$B502)&gt;0),0,TRUE,1)</f>
        <v>0</v>
      </c>
      <c r="T502" s="80" cm="1">
        <f t="array" aca="1" ref="T502" ca="1">_xlfn.IFS(T503=1,0,AND(INDIRECT("ｄａｔａ!$"&amp;T$112&amp;"$"&amp;$B502)&lt;=9,INDIRECT("ｄａｔａ!$"&amp;T$112&amp;"$"&amp;$B502)&gt;0),0,TRUE,1)</f>
        <v>0</v>
      </c>
      <c r="U502" s="80" cm="1">
        <f t="array" aca="1" ref="U502" ca="1">_xlfn.IFS(U503=1,0,ISNUMBER(INDIRECT("ｄａｔａ!$"&amp;U$112&amp;"$"&amp;$B502)),0,TRUE,1)</f>
        <v>0</v>
      </c>
      <c r="V502" s="80" cm="1">
        <f t="array" aca="1" ref="V502" ca="1">_xlfn.IFS(V503=1,0,AND(INDIRECT("ｄａｔａ!$"&amp;V$112&amp;"$"&amp;$B502)&lt;=4,INDIRECT("ｄａｔａ!$"&amp;V$112&amp;"$"&amp;$B502)&gt;0),0,TRUE,1)</f>
        <v>0</v>
      </c>
      <c r="W502" s="80" cm="1">
        <f t="array" aca="1" ref="W502" ca="1">_xlfn.IFS(W503=1,0,AND(INDIRECT("ｄａｔａ!$"&amp;W$112&amp;"$"&amp;$B502)&lt;=2,INDIRECT("ｄａｔａ!$"&amp;W$112&amp;"$"&amp;$B502)&gt;0),0,TRUE,1)</f>
        <v>0</v>
      </c>
      <c r="X502" s="80">
        <f ca="1">IF(SUM($Y501:$AO501)&gt;1,1,0)</f>
        <v>0</v>
      </c>
      <c r="Y502" s="80" cm="1">
        <f t="array" aca="1" ref="Y502" ca="1">_xlfn.IFS(Y504=1,0,Y503=1,0,AND(INDIRECT("ｄａｔａ!$"&amp;Y$112&amp;"$"&amp;$B502)&lt;=2,INDIRECT("ｄａｔａ!$"&amp;Y$112&amp;"$"&amp;$B502)&gt;0),0,TRUE,1)</f>
        <v>0</v>
      </c>
      <c r="Z502" s="80" cm="1">
        <f t="array" aca="1" ref="Z502" ca="1">_xlfn.IFS(Z504=1,0,Z503=1,0,AND(INDIRECT("ｄａｔａ!$"&amp;Z$112&amp;"$"&amp;$B502)&lt;=2,INDIRECT("ｄａｔａ!$"&amp;Z$112&amp;"$"&amp;$B502)&gt;0),0,TRUE,1)</f>
        <v>0</v>
      </c>
      <c r="AA502" s="80" cm="1">
        <f t="array" aca="1" ref="AA502" ca="1">_xlfn.IFS(AA504=1,0,AA503=1,0,AND(INDIRECT("ｄａｔａ!$"&amp;AA$112&amp;"$"&amp;$B502)&lt;=2,INDIRECT("ｄａｔａ!$"&amp;AA$112&amp;"$"&amp;$B502)&gt;0),0,TRUE,1)</f>
        <v>0</v>
      </c>
      <c r="AB502" s="80" cm="1">
        <f t="array" aca="1" ref="AB502" ca="1">_xlfn.IFS(AB504=1,0,AB503=1,0,AND(INDIRECT("ｄａｔａ!$"&amp;AB$112&amp;"$"&amp;$B502)&lt;=2,INDIRECT("ｄａｔａ!$"&amp;AB$112&amp;"$"&amp;$B502)&gt;0),0,TRUE,1)</f>
        <v>0</v>
      </c>
      <c r="AC502" s="80" cm="1">
        <f t="array" aca="1" ref="AC502" ca="1">_xlfn.IFS(AC504=1,0,AC503=1,0,AND(INDIRECT("ｄａｔａ!$"&amp;AC$112&amp;"$"&amp;$B502)&lt;=2,INDIRECT("ｄａｔａ!$"&amp;AC$112&amp;"$"&amp;$B502)&gt;0),0,TRUE,1)</f>
        <v>0</v>
      </c>
      <c r="AD502" s="80" cm="1">
        <f t="array" aca="1" ref="AD502" ca="1">_xlfn.IFS(AD504=1,0,AD503=1,0,AND(INDIRECT("ｄａｔａ!$"&amp;AD$112&amp;"$"&amp;$B502)&lt;=2,INDIRECT("ｄａｔａ!$"&amp;AD$112&amp;"$"&amp;$B502)&gt;0),0,TRUE,1)</f>
        <v>0</v>
      </c>
      <c r="AE502" s="80" cm="1">
        <f t="array" aca="1" ref="AE502" ca="1">_xlfn.IFS(AE504=1,0,AE503=1,0,AND(INDIRECT("ｄａｔａ!$"&amp;AE$112&amp;"$"&amp;$B502)&lt;=2,INDIRECT("ｄａｔａ!$"&amp;AE$112&amp;"$"&amp;$B502)&gt;0),0,TRUE,1)</f>
        <v>0</v>
      </c>
      <c r="AF502" s="80" cm="1">
        <f t="array" aca="1" ref="AF502" ca="1">_xlfn.IFS(AF504=1,0,AF503=1,0,AND(INDIRECT("ｄａｔａ!$"&amp;AF$112&amp;"$"&amp;$B502)&lt;=2,INDIRECT("ｄａｔａ!$"&amp;AF$112&amp;"$"&amp;$B502)&gt;0),0,TRUE,1)</f>
        <v>0</v>
      </c>
      <c r="AG502" s="80" cm="1">
        <f t="array" aca="1" ref="AG502" ca="1">_xlfn.IFS(AG504=1,0,AG503=1,0,AND(INDIRECT("ｄａｔａ!$"&amp;AG$112&amp;"$"&amp;$B502)&lt;=2,INDIRECT("ｄａｔａ!$"&amp;AG$112&amp;"$"&amp;$B502)&gt;0),0,TRUE,1)</f>
        <v>0</v>
      </c>
      <c r="AH502" s="80" cm="1">
        <f t="array" aca="1" ref="AH502" ca="1">_xlfn.IFS(AH504=1,0,AH503=1,0,AND(INDIRECT("ｄａｔａ!$"&amp;AH$112&amp;"$"&amp;$B502)&lt;=2,INDIRECT("ｄａｔａ!$"&amp;AH$112&amp;"$"&amp;$B502)&gt;0),0,TRUE,1)</f>
        <v>0</v>
      </c>
      <c r="AI502" s="80" cm="1">
        <f t="array" aca="1" ref="AI502" ca="1">_xlfn.IFS(AI504=1,0,AI503=1,0,AND(INDIRECT("ｄａｔａ!$"&amp;AI$112&amp;"$"&amp;$B502)&lt;=2,INDIRECT("ｄａｔａ!$"&amp;AI$112&amp;"$"&amp;$B502)&gt;0),0,TRUE,1)</f>
        <v>0</v>
      </c>
      <c r="AJ502" s="80" cm="1">
        <f t="array" aca="1" ref="AJ502" ca="1">_xlfn.IFS(AJ504=1,0,AJ503=1,0,AND(INDIRECT("ｄａｔａ!$"&amp;AJ$112&amp;"$"&amp;$B502)&lt;=2,INDIRECT("ｄａｔａ!$"&amp;AJ$112&amp;"$"&amp;$B502)&gt;0),0,TRUE,1)</f>
        <v>0</v>
      </c>
      <c r="AK502" s="80" cm="1">
        <f t="array" aca="1" ref="AK502" ca="1">_xlfn.IFS(AK504=1,0,AK503=1,0,AND(INDIRECT("ｄａｔａ!$"&amp;AK$112&amp;"$"&amp;$B502)&lt;=2,INDIRECT("ｄａｔａ!$"&amp;AK$112&amp;"$"&amp;$B502)&gt;0),0,TRUE,1)</f>
        <v>0</v>
      </c>
      <c r="AL502" s="80" cm="1">
        <f t="array" aca="1" ref="AL502" ca="1">_xlfn.IFS(AL504=1,0,AL503=1,0,AND(INDIRECT("ｄａｔａ!$"&amp;AL$112&amp;"$"&amp;$B502)&lt;=2,INDIRECT("ｄａｔａ!$"&amp;AL$112&amp;"$"&amp;$B502)&gt;0),0,TRUE,1)</f>
        <v>0</v>
      </c>
      <c r="AM502" s="80" cm="1">
        <f t="array" aca="1" ref="AM502" ca="1">_xlfn.IFS(AM504=1,0,AM503=1,0,AND(INDIRECT("ｄａｔａ!$"&amp;AM$112&amp;"$"&amp;$B502)&lt;=2,INDIRECT("ｄａｔａ!$"&amp;AM$112&amp;"$"&amp;$B502)&gt;0),0,TRUE,1)</f>
        <v>0</v>
      </c>
      <c r="AN502" s="80" cm="1">
        <f t="array" aca="1" ref="AN502" ca="1">_xlfn.IFS(AN504=1,0,AN503=1,0,AND(INDIRECT("ｄａｔａ!$"&amp;AN$112&amp;"$"&amp;$B502)&lt;=2,INDIRECT("ｄａｔａ!$"&amp;AN$112&amp;"$"&amp;$B502)&gt;0),0,TRUE,1)</f>
        <v>0</v>
      </c>
      <c r="AO502" s="80" cm="1">
        <f t="array" aca="1" ref="AO502" ca="1">_xlfn.IFS(AO504=1,0,AO503=1,0,AND(INDIRECT("ｄａｔａ!$"&amp;AO$112&amp;"$"&amp;$B502)&lt;=2,INDIRECT("ｄａｔａ!$"&amp;AO$112&amp;"$"&amp;$B502)&gt;0),0,TRUE,1)</f>
        <v>0</v>
      </c>
      <c r="AP502" s="80">
        <f ca="1">IF(SUM($AQ501:$AZ501)&gt;1,1,0)</f>
        <v>0</v>
      </c>
      <c r="AQ502" s="80" cm="1">
        <f t="array" aca="1" ref="AQ502" ca="1">_xlfn.IFS(AQ504=1,0,AQ503=1,0,AND(INDIRECT("ｄａｔａ!$"&amp;AQ$112&amp;"$"&amp;$B502)&lt;=2,INDIRECT("ｄａｔａ!$"&amp;AQ$112&amp;"$"&amp;$B502)&gt;0),0,TRUE,1)</f>
        <v>0</v>
      </c>
      <c r="AR502" s="80" cm="1">
        <f t="array" aca="1" ref="AR502" ca="1">_xlfn.IFS(AR504=1,0,AR503=1,0,AND(INDIRECT("ｄａｔａ!$"&amp;AR$112&amp;"$"&amp;$B502)&lt;=2,INDIRECT("ｄａｔａ!$"&amp;AR$112&amp;"$"&amp;$B502)&gt;0),0,TRUE,1)</f>
        <v>0</v>
      </c>
      <c r="AS502" s="80" cm="1">
        <f t="array" aca="1" ref="AS502" ca="1">_xlfn.IFS(AS504=1,0,AS503=1,0,AND(INDIRECT("ｄａｔａ!$"&amp;AS$112&amp;"$"&amp;$B502)&lt;=2,INDIRECT("ｄａｔａ!$"&amp;AS$112&amp;"$"&amp;$B502)&gt;0),0,TRUE,1)</f>
        <v>0</v>
      </c>
      <c r="AT502" s="80" cm="1">
        <f t="array" aca="1" ref="AT502" ca="1">_xlfn.IFS(AT504=1,0,AT503=1,0,AND(INDIRECT("ｄａｔａ!$"&amp;AT$112&amp;"$"&amp;$B502)&lt;=2,INDIRECT("ｄａｔａ!$"&amp;AT$112&amp;"$"&amp;$B502)&gt;0),0,TRUE,1)</f>
        <v>0</v>
      </c>
      <c r="AU502" s="80" cm="1">
        <f t="array" aca="1" ref="AU502" ca="1">_xlfn.IFS(AU504=1,0,AU503=1,0,AND(INDIRECT("ｄａｔａ!$"&amp;AU$112&amp;"$"&amp;$B502)&lt;=2,INDIRECT("ｄａｔａ!$"&amp;AU$112&amp;"$"&amp;$B502)&gt;0),0,TRUE,1)</f>
        <v>0</v>
      </c>
      <c r="AV502" s="80" cm="1">
        <f t="array" aca="1" ref="AV502" ca="1">_xlfn.IFS(AV504=1,0,AV503=1,0,AND(INDIRECT("ｄａｔａ!$"&amp;AV$112&amp;"$"&amp;$B502)&lt;=2,INDIRECT("ｄａｔａ!$"&amp;AV$112&amp;"$"&amp;$B502)&gt;0),0,TRUE,1)</f>
        <v>0</v>
      </c>
      <c r="AW502" s="80" cm="1">
        <f t="array" aca="1" ref="AW502" ca="1">_xlfn.IFS(AW504=1,0,AW503=1,0,AND(INDIRECT("ｄａｔａ!$"&amp;AW$112&amp;"$"&amp;$B502)&lt;=2,INDIRECT("ｄａｔａ!$"&amp;AW$112&amp;"$"&amp;$B502)&gt;0),0,TRUE,1)</f>
        <v>0</v>
      </c>
      <c r="AX502" s="80" cm="1">
        <f t="array" aca="1" ref="AX502" ca="1">_xlfn.IFS(AX504=1,0,AX503=1,0,AND(INDIRECT("ｄａｔａ!$"&amp;AX$112&amp;"$"&amp;$B502)&lt;=2,INDIRECT("ｄａｔａ!$"&amp;AX$112&amp;"$"&amp;$B502)&gt;0),0,TRUE,1)</f>
        <v>0</v>
      </c>
      <c r="AY502" s="80" cm="1">
        <f t="array" aca="1" ref="AY502" ca="1">_xlfn.IFS(AY504=1,0,AY503=1,0,AND(INDIRECT("ｄａｔａ!$"&amp;AY$112&amp;"$"&amp;$B502)&lt;=2,INDIRECT("ｄａｔａ!$"&amp;AY$112&amp;"$"&amp;$B502)&gt;0),0,TRUE,1)</f>
        <v>0</v>
      </c>
      <c r="AZ502" s="80" cm="1">
        <f t="array" aca="1" ref="AZ502" ca="1">_xlfn.IFS(AZ504=1,0,AZ503=1,0,AND(INDIRECT("ｄａｔａ!$"&amp;AZ$112&amp;"$"&amp;$B502)&lt;=2,INDIRECT("ｄａｔａ!$"&amp;AZ$112&amp;"$"&amp;$B502)&gt;0),0,TRUE,1)</f>
        <v>0</v>
      </c>
      <c r="BA502" s="80">
        <f ca="1">IF(SUM($BB501:$BP501)&gt;1,1,0)</f>
        <v>0</v>
      </c>
      <c r="BB502" s="80" cm="1">
        <f t="array" aca="1" ref="BB502" ca="1">_xlfn.IFS(BB504=1,0,BB503=1,0,AND(INDIRECT("ｄａｔａ!$"&amp;BB$112&amp;"$"&amp;$B502)&lt;=2,INDIRECT("ｄａｔａ!$"&amp;BB$112&amp;"$"&amp;$B502)&gt;0),0,TRUE,1)</f>
        <v>0</v>
      </c>
      <c r="BC502" s="80" cm="1">
        <f t="array" aca="1" ref="BC502" ca="1">_xlfn.IFS(BC504=1,0,BC503=1,0,AND(INDIRECT("ｄａｔａ!$"&amp;BC$112&amp;"$"&amp;$B502)&lt;=2,INDIRECT("ｄａｔａ!$"&amp;BC$112&amp;"$"&amp;$B502)&gt;0),0,TRUE,1)</f>
        <v>0</v>
      </c>
      <c r="BD502" s="80" cm="1">
        <f t="array" aca="1" ref="BD502" ca="1">_xlfn.IFS(BD504=1,0,BD503=1,0,AND(INDIRECT("ｄａｔａ!$"&amp;BD$112&amp;"$"&amp;$B502)&lt;=2,INDIRECT("ｄａｔａ!$"&amp;BD$112&amp;"$"&amp;$B502)&gt;0),0,TRUE,1)</f>
        <v>0</v>
      </c>
      <c r="BE502" s="80" cm="1">
        <f t="array" aca="1" ref="BE502" ca="1">_xlfn.IFS(BE504=1,0,BE503=1,0,AND(INDIRECT("ｄａｔａ!$"&amp;BE$112&amp;"$"&amp;$B502)&lt;=2,INDIRECT("ｄａｔａ!$"&amp;BE$112&amp;"$"&amp;$B502)&gt;0),0,TRUE,1)</f>
        <v>0</v>
      </c>
      <c r="BF502" s="80" cm="1">
        <f t="array" aca="1" ref="BF502" ca="1">_xlfn.IFS(BF504=1,0,BF503=1,0,AND(INDIRECT("ｄａｔａ!$"&amp;BF$112&amp;"$"&amp;$B502)&lt;=2,INDIRECT("ｄａｔａ!$"&amp;BF$112&amp;"$"&amp;$B502)&gt;0),0,TRUE,1)</f>
        <v>0</v>
      </c>
      <c r="BG502" s="80" cm="1">
        <f t="array" aca="1" ref="BG502" ca="1">_xlfn.IFS(BG504=1,0,BG503=1,0,AND(INDIRECT("ｄａｔａ!$"&amp;BG$112&amp;"$"&amp;$B502)&lt;=2,INDIRECT("ｄａｔａ!$"&amp;BG$112&amp;"$"&amp;$B502)&gt;0),0,TRUE,1)</f>
        <v>0</v>
      </c>
      <c r="BH502" s="80" cm="1">
        <f t="array" aca="1" ref="BH502" ca="1">_xlfn.IFS(BH504=1,0,BH503=1,0,AND(INDIRECT("ｄａｔａ!$"&amp;BH$112&amp;"$"&amp;$B502)&lt;=2,INDIRECT("ｄａｔａ!$"&amp;BH$112&amp;"$"&amp;$B502)&gt;0),0,TRUE,1)</f>
        <v>0</v>
      </c>
      <c r="BI502" s="80" cm="1">
        <f t="array" aca="1" ref="BI502" ca="1">_xlfn.IFS(BI504=1,0,BI503=1,0,AND(INDIRECT("ｄａｔａ!$"&amp;BI$112&amp;"$"&amp;$B502)&lt;=2,INDIRECT("ｄａｔａ!$"&amp;BI$112&amp;"$"&amp;$B502)&gt;0),0,TRUE,1)</f>
        <v>0</v>
      </c>
      <c r="BJ502" s="80" cm="1">
        <f t="array" aca="1" ref="BJ502" ca="1">_xlfn.IFS(BJ504=1,0,BJ503=1,0,AND(INDIRECT("ｄａｔａ!$"&amp;BJ$112&amp;"$"&amp;$B502)&lt;=2,INDIRECT("ｄａｔａ!$"&amp;BJ$112&amp;"$"&amp;$B502)&gt;0),0,TRUE,1)</f>
        <v>0</v>
      </c>
      <c r="BK502" s="80" cm="1">
        <f t="array" aca="1" ref="BK502" ca="1">_xlfn.IFS(BK504=1,0,BK503=1,0,AND(INDIRECT("ｄａｔａ!$"&amp;BK$112&amp;"$"&amp;$B502)&lt;=2,INDIRECT("ｄａｔａ!$"&amp;BK$112&amp;"$"&amp;$B502)&gt;0),0,TRUE,1)</f>
        <v>0</v>
      </c>
      <c r="BL502" s="80" cm="1">
        <f t="array" aca="1" ref="BL502" ca="1">_xlfn.IFS(BL504=1,0,BL503=1,0,AND(INDIRECT("ｄａｔａ!$"&amp;BL$112&amp;"$"&amp;$B502)&lt;=2,INDIRECT("ｄａｔａ!$"&amp;BL$112&amp;"$"&amp;$B502)&gt;0),0,TRUE,1)</f>
        <v>0</v>
      </c>
      <c r="BM502" s="80" cm="1">
        <f t="array" aca="1" ref="BM502" ca="1">_xlfn.IFS(BM504=1,0,BM503=1,0,AND(INDIRECT("ｄａｔａ!$"&amp;BM$112&amp;"$"&amp;$B502)&lt;=2,INDIRECT("ｄａｔａ!$"&amp;BM$112&amp;"$"&amp;$B502)&gt;0),0,TRUE,1)</f>
        <v>0</v>
      </c>
      <c r="BN502" s="80" cm="1">
        <f t="array" aca="1" ref="BN502" ca="1">_xlfn.IFS(BN504=1,0,BN503=1,0,AND(INDIRECT("ｄａｔａ!$"&amp;BN$112&amp;"$"&amp;$B502)&lt;=2,INDIRECT("ｄａｔａ!$"&amp;BN$112&amp;"$"&amp;$B502)&gt;0),0,TRUE,1)</f>
        <v>0</v>
      </c>
      <c r="BO502" s="80" cm="1">
        <f t="array" aca="1" ref="BO502" ca="1">_xlfn.IFS(BO504=1,0,BO503=1,0,AND(INDIRECT("ｄａｔａ!$"&amp;BO$112&amp;"$"&amp;$B502)&lt;=2,INDIRECT("ｄａｔａ!$"&amp;BO$112&amp;"$"&amp;$B502)&gt;0),0,TRUE,1)</f>
        <v>0</v>
      </c>
      <c r="BP502" s="80" cm="1">
        <f t="array" aca="1" ref="BP502" ca="1">_xlfn.IFS(BP504=1,0,BP503=1,0,AND(INDIRECT("ｄａｔａ!$"&amp;BP$112&amp;"$"&amp;$B502)&lt;=2,INDIRECT("ｄａｔａ!$"&amp;BP$112&amp;"$"&amp;$B502)&gt;0),0,TRUE,1)</f>
        <v>0</v>
      </c>
    </row>
    <row r="503" spans="1:68" x14ac:dyDescent="0.2">
      <c r="B503" s="80">
        <f>VLOOKUP($A501,$A$11:$B$110,2,FALSE)</f>
        <v>104</v>
      </c>
      <c r="C503" s="80" t="s">
        <v>2425</v>
      </c>
      <c r="D503" s="80" cm="1">
        <f t="array" aca="1" ref="D503" ca="1">_xlfn.IFS(D504=1,0,TRIM(INDIRECT("ｄａｔａ!$"&amp;D$112&amp;"$"&amp;$B503))="",1,TRIM(INDIRECT("ｄａｔａ!$"&amp;D$112&amp;"$"&amp;$B503))&lt;&gt;"",0)</f>
        <v>0</v>
      </c>
      <c r="F503" s="80" cm="1">
        <f t="array" aca="1" ref="F503" ca="1">_xlfn.IFS(F504=1,0,TRIM(INDIRECT("ｄａｔａ!$"&amp;F$112&amp;"$"&amp;$B503))="",1,TRIM(INDIRECT("ｄａｔａ!$"&amp;F$112&amp;"$"&amp;$B503))&lt;&gt;"",0)</f>
        <v>1</v>
      </c>
      <c r="G503" s="80" cm="1">
        <f t="array" aca="1" ref="G503" ca="1">_xlfn.IFS(G504=1,0,TRIM(INDIRECT("ｄａｔａ!$"&amp;G$112&amp;"$"&amp;$B503))="",1,TRIM(INDIRECT("ｄａｔａ!$"&amp;G$112&amp;"$"&amp;$B503))&lt;&gt;"",0)</f>
        <v>1</v>
      </c>
      <c r="H503" s="80" cm="1">
        <f t="array" aca="1" ref="H503" ca="1">_xlfn.IFS(H504=1,0,TRIM(INDIRECT("ｄａｔａ!$"&amp;H$112&amp;"$"&amp;$B503))="",1,TRIM(INDIRECT("ｄａｔａ!$"&amp;H$112&amp;"$"&amp;$B503))&lt;&gt;"",0)</f>
        <v>1</v>
      </c>
      <c r="I503" s="80" cm="1">
        <f t="array" aca="1" ref="I503" ca="1">_xlfn.IFS(I504=1,0,TRIM(INDIRECT("ｄａｔａ!$"&amp;I$112&amp;"$"&amp;$B503))="",1,TRIM(INDIRECT("ｄａｔａ!$"&amp;I$112&amp;"$"&amp;$B503))&lt;&gt;"",0)</f>
        <v>1</v>
      </c>
      <c r="J503" s="80" cm="1">
        <f t="array" aca="1" ref="J503" ca="1">_xlfn.IFS(J504=1,0,TRIM(INDIRECT("ｄａｔａ!$"&amp;J$112&amp;"$"&amp;$B503))="",1,TRIM(INDIRECT("ｄａｔａ!$"&amp;J$112&amp;"$"&amp;$B503))&lt;&gt;"",0)</f>
        <v>1</v>
      </c>
      <c r="K503" s="80" cm="1">
        <f t="array" aca="1" ref="K503" ca="1">_xlfn.IFS(K504=1,0,TRIM(INDIRECT("ｄａｔａ!$"&amp;K$112&amp;"$"&amp;$B503))="",1,TRIM(INDIRECT("ｄａｔａ!$"&amp;K$112&amp;"$"&amp;$B503))&lt;&gt;"",0)</f>
        <v>1</v>
      </c>
      <c r="L503" s="80" cm="1">
        <f t="array" aca="1" ref="L503" ca="1">_xlfn.IFS(L504=1,0,TRIM(INDIRECT("ｄａｔａ!$"&amp;L$112&amp;"$"&amp;$B503))="",1,TRIM(INDIRECT("ｄａｔａ!$"&amp;L$112&amp;"$"&amp;$B503))&lt;&gt;"",0)</f>
        <v>1</v>
      </c>
      <c r="M503" s="80" cm="1">
        <f t="array" aca="1" ref="M503" ca="1">_xlfn.IFS(M504=1,0,TRIM(INDIRECT("ｄａｔａ!$"&amp;M$112&amp;"$"&amp;$B503))="",1,TRIM(INDIRECT("ｄａｔａ!$"&amp;M$112&amp;"$"&amp;$B503))&lt;&gt;"",0)</f>
        <v>1</v>
      </c>
      <c r="N503" s="80" cm="1">
        <f t="array" aca="1" ref="N503" ca="1">_xlfn.IFS(N504=1,0,TRIM(INDIRECT("ｄａｔａ!$"&amp;N$112&amp;"$"&amp;$B503))="",1,TRIM(INDIRECT("ｄａｔａ!$"&amp;N$112&amp;"$"&amp;$B503))&lt;&gt;"",0)</f>
        <v>1</v>
      </c>
      <c r="O503" s="80" cm="1">
        <f t="array" aca="1" ref="O503" ca="1">_xlfn.IFS(O504=1,0,TRIM(INDIRECT("ｄａｔａ!$"&amp;O$112&amp;"$"&amp;$B503))="",1,TRIM(INDIRECT("ｄａｔａ!$"&amp;O$112&amp;"$"&amp;$B503))&lt;&gt;"",0)</f>
        <v>1</v>
      </c>
      <c r="P503" s="80" cm="1">
        <f t="array" aca="1" ref="P503" ca="1">_xlfn.IFS(P504=1,0,TRIM(INDIRECT("ｄａｔａ!$"&amp;P$112&amp;"$"&amp;$B503))="",1,TRIM(INDIRECT("ｄａｔａ!$"&amp;P$112&amp;"$"&amp;$B503))&lt;&gt;"",0)</f>
        <v>1</v>
      </c>
      <c r="Q503" s="80" cm="1">
        <f t="array" aca="1" ref="Q503" ca="1">_xlfn.IFS(Q504=1,0,TRIM(INDIRECT("ｄａｔａ!$"&amp;Q$112&amp;"$"&amp;$B503))="",1,TRIM(INDIRECT("ｄａｔａ!$"&amp;Q$112&amp;"$"&amp;$B503))&lt;&gt;"",0)</f>
        <v>1</v>
      </c>
      <c r="R503" s="80" cm="1">
        <f t="array" aca="1" ref="R503" ca="1">_xlfn.IFS(R504=1,0,TRIM(INDIRECT("ｄａｔａ!$"&amp;R$112&amp;"$"&amp;$B503))="",1,TRIM(INDIRECT("ｄａｔａ!$"&amp;R$112&amp;"$"&amp;$B503))&lt;&gt;"",0)</f>
        <v>1</v>
      </c>
      <c r="S503" s="80" cm="1">
        <f t="array" aca="1" ref="S503" ca="1">_xlfn.IFS(S504=1,0,TRIM(INDIRECT("ｄａｔａ!$"&amp;S$112&amp;"$"&amp;$B503))="",1,TRIM(INDIRECT("ｄａｔａ!$"&amp;S$112&amp;"$"&amp;$B503))&lt;&gt;"",0)</f>
        <v>1</v>
      </c>
      <c r="T503" s="80" cm="1">
        <f t="array" aca="1" ref="T503" ca="1">_xlfn.IFS(T504=1,0,TRIM(INDIRECT("ｄａｔａ!$"&amp;T$112&amp;"$"&amp;$B503))="",1,TRIM(INDIRECT("ｄａｔａ!$"&amp;T$112&amp;"$"&amp;$B503))&lt;&gt;"",0)</f>
        <v>1</v>
      </c>
      <c r="U503" s="80" cm="1">
        <f t="array" aca="1" ref="U503" ca="1">_xlfn.IFS(U504=1,0,TRIM(INDIRECT("ｄａｔａ!$"&amp;U$112&amp;"$"&amp;$B503))="",1,TRIM(INDIRECT("ｄａｔａ!$"&amp;U$112&amp;"$"&amp;$B503))&lt;&gt;"",0)</f>
        <v>1</v>
      </c>
      <c r="V503" s="80" cm="1">
        <f t="array" aca="1" ref="V503" ca="1">_xlfn.IFS(V504=1,0,TRIM(INDIRECT("ｄａｔａ!$"&amp;V$112&amp;"$"&amp;$B503))="",1,TRIM(INDIRECT("ｄａｔａ!$"&amp;V$112&amp;"$"&amp;$B503))&lt;&gt;"",0)</f>
        <v>1</v>
      </c>
      <c r="W503" s="80" cm="1">
        <f t="array" aca="1" ref="W503" ca="1">_xlfn.IFS(W504=1,0,TRIM(INDIRECT("ｄａｔａ!$"&amp;W$112&amp;"$"&amp;$B503))="",1,TRIM(INDIRECT("ｄａｔａ!$"&amp;W$112&amp;"$"&amp;$B503))&lt;&gt;"",0)</f>
        <v>1</v>
      </c>
      <c r="X503" s="80">
        <f ca="1">IF(SUM($Y503:$AO503)=17,1,0)</f>
        <v>1</v>
      </c>
      <c r="Y503" s="80" cm="1">
        <f t="array" aca="1" ref="Y503" ca="1">_xlfn.IFS(Y504=1,0,TRIM(INDIRECT("ｄａｔａ!$"&amp;Y$112&amp;"$"&amp;$B503))="",1,TRIM(INDIRECT("ｄａｔａ!$"&amp;Y$112&amp;"$"&amp;$B503))&lt;&gt;"",0)</f>
        <v>1</v>
      </c>
      <c r="Z503" s="80" cm="1">
        <f t="array" aca="1" ref="Z503" ca="1">_xlfn.IFS(Z504=1,0,TRIM(INDIRECT("ｄａｔａ!$"&amp;Z$112&amp;"$"&amp;$B503))="",1,TRIM(INDIRECT("ｄａｔａ!$"&amp;Z$112&amp;"$"&amp;$B503))&lt;&gt;"",0)</f>
        <v>1</v>
      </c>
      <c r="AA503" s="80" cm="1">
        <f t="array" aca="1" ref="AA503" ca="1">_xlfn.IFS(AA504=1,0,TRIM(INDIRECT("ｄａｔａ!$"&amp;AA$112&amp;"$"&amp;$B503))="",1,TRIM(INDIRECT("ｄａｔａ!$"&amp;AA$112&amp;"$"&amp;$B503))&lt;&gt;"",0)</f>
        <v>1</v>
      </c>
      <c r="AB503" s="80" cm="1">
        <f t="array" aca="1" ref="AB503" ca="1">_xlfn.IFS(AB504=1,0,TRIM(INDIRECT("ｄａｔａ!$"&amp;AB$112&amp;"$"&amp;$B503))="",1,TRIM(INDIRECT("ｄａｔａ!$"&amp;AB$112&amp;"$"&amp;$B503))&lt;&gt;"",0)</f>
        <v>1</v>
      </c>
      <c r="AC503" s="80" cm="1">
        <f t="array" aca="1" ref="AC503" ca="1">_xlfn.IFS(AC504=1,0,TRIM(INDIRECT("ｄａｔａ!$"&amp;AC$112&amp;"$"&amp;$B503))="",1,TRIM(INDIRECT("ｄａｔａ!$"&amp;AC$112&amp;"$"&amp;$B503))&lt;&gt;"",0)</f>
        <v>1</v>
      </c>
      <c r="AD503" s="80" cm="1">
        <f t="array" aca="1" ref="AD503" ca="1">_xlfn.IFS(AD504=1,0,TRIM(INDIRECT("ｄａｔａ!$"&amp;AD$112&amp;"$"&amp;$B503))="",1,TRIM(INDIRECT("ｄａｔａ!$"&amp;AD$112&amp;"$"&amp;$B503))&lt;&gt;"",0)</f>
        <v>1</v>
      </c>
      <c r="AE503" s="80" cm="1">
        <f t="array" aca="1" ref="AE503" ca="1">_xlfn.IFS(AE504=1,0,TRIM(INDIRECT("ｄａｔａ!$"&amp;AE$112&amp;"$"&amp;$B503))="",1,TRIM(INDIRECT("ｄａｔａ!$"&amp;AE$112&amp;"$"&amp;$B503))&lt;&gt;"",0)</f>
        <v>1</v>
      </c>
      <c r="AF503" s="80" cm="1">
        <f t="array" aca="1" ref="AF503" ca="1">_xlfn.IFS(AF504=1,0,TRIM(INDIRECT("ｄａｔａ!$"&amp;AF$112&amp;"$"&amp;$B503))="",1,TRIM(INDIRECT("ｄａｔａ!$"&amp;AF$112&amp;"$"&amp;$B503))&lt;&gt;"",0)</f>
        <v>1</v>
      </c>
      <c r="AG503" s="80" cm="1">
        <f t="array" aca="1" ref="AG503" ca="1">_xlfn.IFS(AG504=1,0,TRIM(INDIRECT("ｄａｔａ!$"&amp;AG$112&amp;"$"&amp;$B503))="",1,TRIM(INDIRECT("ｄａｔａ!$"&amp;AG$112&amp;"$"&amp;$B503))&lt;&gt;"",0)</f>
        <v>1</v>
      </c>
      <c r="AH503" s="80" cm="1">
        <f t="array" aca="1" ref="AH503" ca="1">_xlfn.IFS(AH504=1,0,TRIM(INDIRECT("ｄａｔａ!$"&amp;AH$112&amp;"$"&amp;$B503))="",1,TRIM(INDIRECT("ｄａｔａ!$"&amp;AH$112&amp;"$"&amp;$B503))&lt;&gt;"",0)</f>
        <v>1</v>
      </c>
      <c r="AI503" s="80" cm="1">
        <f t="array" aca="1" ref="AI503" ca="1">_xlfn.IFS(AI504=1,0,TRIM(INDIRECT("ｄａｔａ!$"&amp;AI$112&amp;"$"&amp;$B503))="",1,TRIM(INDIRECT("ｄａｔａ!$"&amp;AI$112&amp;"$"&amp;$B503))&lt;&gt;"",0)</f>
        <v>1</v>
      </c>
      <c r="AJ503" s="80" cm="1">
        <f t="array" aca="1" ref="AJ503" ca="1">_xlfn.IFS(AJ504=1,0,TRIM(INDIRECT("ｄａｔａ!$"&amp;AJ$112&amp;"$"&amp;$B503))="",1,TRIM(INDIRECT("ｄａｔａ!$"&amp;AJ$112&amp;"$"&amp;$B503))&lt;&gt;"",0)</f>
        <v>1</v>
      </c>
      <c r="AK503" s="80" cm="1">
        <f t="array" aca="1" ref="AK503" ca="1">_xlfn.IFS(AK504=1,0,TRIM(INDIRECT("ｄａｔａ!$"&amp;AK$112&amp;"$"&amp;$B503))="",1,TRIM(INDIRECT("ｄａｔａ!$"&amp;AK$112&amp;"$"&amp;$B503))&lt;&gt;"",0)</f>
        <v>1</v>
      </c>
      <c r="AL503" s="80" cm="1">
        <f t="array" aca="1" ref="AL503" ca="1">_xlfn.IFS(AL504=1,0,TRIM(INDIRECT("ｄａｔａ!$"&amp;AL$112&amp;"$"&amp;$B503))="",1,TRIM(INDIRECT("ｄａｔａ!$"&amp;AL$112&amp;"$"&amp;$B503))&lt;&gt;"",0)</f>
        <v>1</v>
      </c>
      <c r="AM503" s="80" cm="1">
        <f t="array" aca="1" ref="AM503" ca="1">_xlfn.IFS(AM504=1,0,TRIM(INDIRECT("ｄａｔａ!$"&amp;AM$112&amp;"$"&amp;$B503))="",1,TRIM(INDIRECT("ｄａｔａ!$"&amp;AM$112&amp;"$"&amp;$B503))&lt;&gt;"",0)</f>
        <v>1</v>
      </c>
      <c r="AN503" s="80" cm="1">
        <f t="array" aca="1" ref="AN503" ca="1">_xlfn.IFS(AN504=1,0,TRIM(INDIRECT("ｄａｔａ!$"&amp;AN$112&amp;"$"&amp;$B503))="",1,TRIM(INDIRECT("ｄａｔａ!$"&amp;AN$112&amp;"$"&amp;$B503))&lt;&gt;"",0)</f>
        <v>1</v>
      </c>
      <c r="AO503" s="80" cm="1">
        <f t="array" aca="1" ref="AO503" ca="1">_xlfn.IFS(AO504=1,0,TRIM(INDIRECT("ｄａｔａ!$"&amp;AO$112&amp;"$"&amp;$B503))="",1,TRIM(INDIRECT("ｄａｔａ!$"&amp;AO$112&amp;"$"&amp;$B503))&lt;&gt;"",0)</f>
        <v>1</v>
      </c>
      <c r="AP503" s="80">
        <f ca="1">IF(SUM($AQ503:$AZ503)=10,1,0)</f>
        <v>1</v>
      </c>
      <c r="AQ503" s="80" cm="1">
        <f t="array" aca="1" ref="AQ503" ca="1">_xlfn.IFS(AQ504=1,0,TRIM(INDIRECT("ｄａｔａ!$"&amp;AQ$112&amp;"$"&amp;$B503))="",1,TRIM(INDIRECT("ｄａｔａ!$"&amp;AQ$112&amp;"$"&amp;$B503))&lt;&gt;"",0)</f>
        <v>1</v>
      </c>
      <c r="AR503" s="80" cm="1">
        <f t="array" aca="1" ref="AR503" ca="1">_xlfn.IFS(AR504=1,0,TRIM(INDIRECT("ｄａｔａ!$"&amp;AR$112&amp;"$"&amp;$B503))="",1,TRIM(INDIRECT("ｄａｔａ!$"&amp;AR$112&amp;"$"&amp;$B503))&lt;&gt;"",0)</f>
        <v>1</v>
      </c>
      <c r="AS503" s="80" cm="1">
        <f t="array" aca="1" ref="AS503" ca="1">_xlfn.IFS(AS504=1,0,TRIM(INDIRECT("ｄａｔａ!$"&amp;AS$112&amp;"$"&amp;$B503))="",1,TRIM(INDIRECT("ｄａｔａ!$"&amp;AS$112&amp;"$"&amp;$B503))&lt;&gt;"",0)</f>
        <v>1</v>
      </c>
      <c r="AT503" s="80" cm="1">
        <f t="array" aca="1" ref="AT503" ca="1">_xlfn.IFS(AT504=1,0,TRIM(INDIRECT("ｄａｔａ!$"&amp;AT$112&amp;"$"&amp;$B503))="",1,TRIM(INDIRECT("ｄａｔａ!$"&amp;AT$112&amp;"$"&amp;$B503))&lt;&gt;"",0)</f>
        <v>1</v>
      </c>
      <c r="AU503" s="80" cm="1">
        <f t="array" aca="1" ref="AU503" ca="1">_xlfn.IFS(AU504=1,0,TRIM(INDIRECT("ｄａｔａ!$"&amp;AU$112&amp;"$"&amp;$B503))="",1,TRIM(INDIRECT("ｄａｔａ!$"&amp;AU$112&amp;"$"&amp;$B503))&lt;&gt;"",0)</f>
        <v>1</v>
      </c>
      <c r="AV503" s="80" cm="1">
        <f t="array" aca="1" ref="AV503" ca="1">_xlfn.IFS(AV504=1,0,TRIM(INDIRECT("ｄａｔａ!$"&amp;AV$112&amp;"$"&amp;$B503))="",1,TRIM(INDIRECT("ｄａｔａ!$"&amp;AV$112&amp;"$"&amp;$B503))&lt;&gt;"",0)</f>
        <v>1</v>
      </c>
      <c r="AW503" s="80" cm="1">
        <f t="array" aca="1" ref="AW503" ca="1">_xlfn.IFS(AW504=1,0,TRIM(INDIRECT("ｄａｔａ!$"&amp;AW$112&amp;"$"&amp;$B503))="",1,TRIM(INDIRECT("ｄａｔａ!$"&amp;AW$112&amp;"$"&amp;$B503))&lt;&gt;"",0)</f>
        <v>1</v>
      </c>
      <c r="AX503" s="80" cm="1">
        <f t="array" aca="1" ref="AX503" ca="1">_xlfn.IFS(AX504=1,0,TRIM(INDIRECT("ｄａｔａ!$"&amp;AX$112&amp;"$"&amp;$B503))="",1,TRIM(INDIRECT("ｄａｔａ!$"&amp;AX$112&amp;"$"&amp;$B503))&lt;&gt;"",0)</f>
        <v>1</v>
      </c>
      <c r="AY503" s="80" cm="1">
        <f t="array" aca="1" ref="AY503" ca="1">_xlfn.IFS(AY504=1,0,TRIM(INDIRECT("ｄａｔａ!$"&amp;AY$112&amp;"$"&amp;$B503))="",1,TRIM(INDIRECT("ｄａｔａ!$"&amp;AY$112&amp;"$"&amp;$B503))&lt;&gt;"",0)</f>
        <v>1</v>
      </c>
      <c r="AZ503" s="80" cm="1">
        <f t="array" aca="1" ref="AZ503" ca="1">_xlfn.IFS(AZ504=1,0,TRIM(INDIRECT("ｄａｔａ!$"&amp;AZ$112&amp;"$"&amp;$B503))="",1,TRIM(INDIRECT("ｄａｔａ!$"&amp;AZ$112&amp;"$"&amp;$B503))&lt;&gt;"",0)</f>
        <v>1</v>
      </c>
      <c r="BA503" s="80">
        <f ca="1">IF(SUM($BB503:$BP503)=15,1,0)</f>
        <v>1</v>
      </c>
      <c r="BB503" s="80" cm="1">
        <f t="array" aca="1" ref="BB503" ca="1">_xlfn.IFS(BB504=1,0,TRIM(INDIRECT("ｄａｔａ!$"&amp;BB$112&amp;"$"&amp;$B503))="",1,TRIM(INDIRECT("ｄａｔａ!$"&amp;BB$112&amp;"$"&amp;$B503))&lt;&gt;"",0)</f>
        <v>1</v>
      </c>
      <c r="BC503" s="80" cm="1">
        <f t="array" aca="1" ref="BC503" ca="1">_xlfn.IFS(BC504=1,0,TRIM(INDIRECT("ｄａｔａ!$"&amp;BC$112&amp;"$"&amp;$B503))="",1,TRIM(INDIRECT("ｄａｔａ!$"&amp;BC$112&amp;"$"&amp;$B503))&lt;&gt;"",0)</f>
        <v>1</v>
      </c>
      <c r="BD503" s="80" cm="1">
        <f t="array" aca="1" ref="BD503" ca="1">_xlfn.IFS(BD504=1,0,TRIM(INDIRECT("ｄａｔａ!$"&amp;BD$112&amp;"$"&amp;$B503))="",1,TRIM(INDIRECT("ｄａｔａ!$"&amp;BD$112&amp;"$"&amp;$B503))&lt;&gt;"",0)</f>
        <v>1</v>
      </c>
      <c r="BE503" s="80" cm="1">
        <f t="array" aca="1" ref="BE503" ca="1">_xlfn.IFS(BE504=1,0,TRIM(INDIRECT("ｄａｔａ!$"&amp;BE$112&amp;"$"&amp;$B503))="",1,TRIM(INDIRECT("ｄａｔａ!$"&amp;BE$112&amp;"$"&amp;$B503))&lt;&gt;"",0)</f>
        <v>1</v>
      </c>
      <c r="BF503" s="80" cm="1">
        <f t="array" aca="1" ref="BF503" ca="1">_xlfn.IFS(BF504=1,0,TRIM(INDIRECT("ｄａｔａ!$"&amp;BF$112&amp;"$"&amp;$B503))="",1,TRIM(INDIRECT("ｄａｔａ!$"&amp;BF$112&amp;"$"&amp;$B503))&lt;&gt;"",0)</f>
        <v>1</v>
      </c>
      <c r="BG503" s="80" cm="1">
        <f t="array" aca="1" ref="BG503" ca="1">_xlfn.IFS(BG504=1,0,TRIM(INDIRECT("ｄａｔａ!$"&amp;BG$112&amp;"$"&amp;$B503))="",1,TRIM(INDIRECT("ｄａｔａ!$"&amp;BG$112&amp;"$"&amp;$B503))&lt;&gt;"",0)</f>
        <v>1</v>
      </c>
      <c r="BH503" s="80" cm="1">
        <f t="array" aca="1" ref="BH503" ca="1">_xlfn.IFS(BH504=1,0,TRIM(INDIRECT("ｄａｔａ!$"&amp;BH$112&amp;"$"&amp;$B503))="",1,TRIM(INDIRECT("ｄａｔａ!$"&amp;BH$112&amp;"$"&amp;$B503))&lt;&gt;"",0)</f>
        <v>1</v>
      </c>
      <c r="BI503" s="80" cm="1">
        <f t="array" aca="1" ref="BI503" ca="1">_xlfn.IFS(BI504=1,0,TRIM(INDIRECT("ｄａｔａ!$"&amp;BI$112&amp;"$"&amp;$B503))="",1,TRIM(INDIRECT("ｄａｔａ!$"&amp;BI$112&amp;"$"&amp;$B503))&lt;&gt;"",0)</f>
        <v>1</v>
      </c>
      <c r="BJ503" s="80" cm="1">
        <f t="array" aca="1" ref="BJ503" ca="1">_xlfn.IFS(BJ504=1,0,TRIM(INDIRECT("ｄａｔａ!$"&amp;BJ$112&amp;"$"&amp;$B503))="",1,TRIM(INDIRECT("ｄａｔａ!$"&amp;BJ$112&amp;"$"&amp;$B503))&lt;&gt;"",0)</f>
        <v>1</v>
      </c>
      <c r="BK503" s="80" cm="1">
        <f t="array" aca="1" ref="BK503" ca="1">_xlfn.IFS(BK504=1,0,TRIM(INDIRECT("ｄａｔａ!$"&amp;BK$112&amp;"$"&amp;$B503))="",1,TRIM(INDIRECT("ｄａｔａ!$"&amp;BK$112&amp;"$"&amp;$B503))&lt;&gt;"",0)</f>
        <v>1</v>
      </c>
      <c r="BL503" s="80" cm="1">
        <f t="array" aca="1" ref="BL503" ca="1">_xlfn.IFS(BL504=1,0,TRIM(INDIRECT("ｄａｔａ!$"&amp;BL$112&amp;"$"&amp;$B503))="",1,TRIM(INDIRECT("ｄａｔａ!$"&amp;BL$112&amp;"$"&amp;$B503))&lt;&gt;"",0)</f>
        <v>1</v>
      </c>
      <c r="BM503" s="80" cm="1">
        <f t="array" aca="1" ref="BM503" ca="1">_xlfn.IFS(BM504=1,0,TRIM(INDIRECT("ｄａｔａ!$"&amp;BM$112&amp;"$"&amp;$B503))="",1,TRIM(INDIRECT("ｄａｔａ!$"&amp;BM$112&amp;"$"&amp;$B503))&lt;&gt;"",0)</f>
        <v>1</v>
      </c>
      <c r="BN503" s="80" cm="1">
        <f t="array" aca="1" ref="BN503" ca="1">_xlfn.IFS(BN504=1,0,TRIM(INDIRECT("ｄａｔａ!$"&amp;BN$112&amp;"$"&amp;$B503))="",1,TRIM(INDIRECT("ｄａｔａ!$"&amp;BN$112&amp;"$"&amp;$B503))&lt;&gt;"",0)</f>
        <v>1</v>
      </c>
      <c r="BO503" s="80" cm="1">
        <f t="array" aca="1" ref="BO503" ca="1">_xlfn.IFS(BO504=1,0,TRIM(INDIRECT("ｄａｔａ!$"&amp;BO$112&amp;"$"&amp;$B503))="",1,TRIM(INDIRECT("ｄａｔａ!$"&amp;BO$112&amp;"$"&amp;$B503))&lt;&gt;"",0)</f>
        <v>1</v>
      </c>
      <c r="BP503" s="80" cm="1">
        <f t="array" aca="1" ref="BP503" ca="1">_xlfn.IFS(BP504=1,0,TRIM(INDIRECT("ｄａｔａ!$"&amp;BP$112&amp;"$"&amp;$B503))="",1,TRIM(INDIRECT("ｄａｔａ!$"&amp;BP$112&amp;"$"&amp;$B503))&lt;&gt;"",0)</f>
        <v>1</v>
      </c>
    </row>
    <row r="504" spans="1:68" x14ac:dyDescent="0.2">
      <c r="B504" s="80">
        <f>VLOOKUP($A501,$A$11:$B$110,2,FALSE)</f>
        <v>104</v>
      </c>
      <c r="C504" s="80" t="s">
        <v>2430</v>
      </c>
      <c r="D504" s="80" cm="1">
        <f t="array" aca="1" ref="D504" ca="1">IF(ISERROR(INDIRECT("ｄａｔａ!$"&amp;D$112&amp;"$"&amp;$B504)),1,0)</f>
        <v>0</v>
      </c>
      <c r="F504" s="80" cm="1">
        <f t="array" aca="1" ref="F504" ca="1">IF(ISERROR(INDIRECT("ｄａｔａ!$"&amp;F$112&amp;"$"&amp;$B504)),1,0)</f>
        <v>0</v>
      </c>
      <c r="G504" s="80" cm="1">
        <f t="array" aca="1" ref="G504" ca="1">IF(ISERROR(INDIRECT("ｄａｔａ!$"&amp;G$112&amp;"$"&amp;$B504)),1,0)</f>
        <v>0</v>
      </c>
      <c r="H504" s="80" cm="1">
        <f t="array" aca="1" ref="H504" ca="1">IF(ISERROR(INDIRECT("ｄａｔａ!$"&amp;H$112&amp;"$"&amp;$B504)),1,0)</f>
        <v>0</v>
      </c>
      <c r="I504" s="80" cm="1">
        <f t="array" aca="1" ref="I504" ca="1">IF(ISERROR(INDIRECT("ｄａｔａ!$"&amp;I$112&amp;"$"&amp;$B504)),1,0)</f>
        <v>0</v>
      </c>
      <c r="J504" s="80" cm="1">
        <f t="array" aca="1" ref="J504" ca="1">IF(ISERROR(INDIRECT("ｄａｔａ!$"&amp;J$112&amp;"$"&amp;$B504)),1,0)</f>
        <v>0</v>
      </c>
      <c r="K504" s="80" cm="1">
        <f t="array" aca="1" ref="K504" ca="1">IF(ISERROR(INDIRECT("ｄａｔａ!$"&amp;K$112&amp;"$"&amp;$B504)),1,0)</f>
        <v>0</v>
      </c>
      <c r="L504" s="80" cm="1">
        <f t="array" aca="1" ref="L504" ca="1">IF(ISERROR(INDIRECT("ｄａｔａ!$"&amp;L$112&amp;"$"&amp;$B504)),1,0)</f>
        <v>0</v>
      </c>
      <c r="M504" s="80" cm="1">
        <f t="array" aca="1" ref="M504" ca="1">IF(ISERROR(INDIRECT("ｄａｔａ!$"&amp;M$112&amp;"$"&amp;$B504)),1,0)</f>
        <v>0</v>
      </c>
      <c r="N504" s="80" cm="1">
        <f t="array" aca="1" ref="N504" ca="1">IF(ISERROR(INDIRECT("ｄａｔａ!$"&amp;N$112&amp;"$"&amp;$B504)),1,0)</f>
        <v>0</v>
      </c>
      <c r="O504" s="80" cm="1">
        <f t="array" aca="1" ref="O504" ca="1">IF(ISERROR(INDIRECT("ｄａｔａ!$"&amp;O$112&amp;"$"&amp;$B504)),1,0)</f>
        <v>0</v>
      </c>
      <c r="P504" s="80" cm="1">
        <f t="array" aca="1" ref="P504" ca="1">IF(ISERROR(INDIRECT("ｄａｔａ!$"&amp;P$112&amp;"$"&amp;$B504)),1,0)</f>
        <v>0</v>
      </c>
      <c r="Q504" s="80" cm="1">
        <f t="array" aca="1" ref="Q504" ca="1">IF(ISERROR(INDIRECT("ｄａｔａ!$"&amp;Q$112&amp;"$"&amp;$B504)),1,0)</f>
        <v>0</v>
      </c>
      <c r="R504" s="80" cm="1">
        <f t="array" aca="1" ref="R504" ca="1">IF(ISERROR(INDIRECT("ｄａｔａ!$"&amp;R$112&amp;"$"&amp;$B504)),1,0)</f>
        <v>0</v>
      </c>
      <c r="S504" s="80" cm="1">
        <f t="array" aca="1" ref="S504" ca="1">IF(ISERROR(INDIRECT("ｄａｔａ!$"&amp;S$112&amp;"$"&amp;$B504)),1,0)</f>
        <v>0</v>
      </c>
      <c r="T504" s="80" cm="1">
        <f t="array" aca="1" ref="T504" ca="1">IF(ISERROR(INDIRECT("ｄａｔａ!$"&amp;T$112&amp;"$"&amp;$B504)),1,0)</f>
        <v>0</v>
      </c>
      <c r="U504" s="80" cm="1">
        <f t="array" aca="1" ref="U504" ca="1">IF(ISERROR(INDIRECT("ｄａｔａ!$"&amp;U$112&amp;"$"&amp;$B504)),1,0)</f>
        <v>0</v>
      </c>
      <c r="V504" s="80" cm="1">
        <f t="array" aca="1" ref="V504" ca="1">IF(ISERROR(INDIRECT("ｄａｔａ!$"&amp;V$112&amp;"$"&amp;$B504)),1,0)</f>
        <v>0</v>
      </c>
      <c r="W504" s="80" cm="1">
        <f t="array" aca="1" ref="W504" ca="1">IF(ISERROR(INDIRECT("ｄａｔａ!$"&amp;W$112&amp;"$"&amp;$B504)),1,0)</f>
        <v>0</v>
      </c>
      <c r="X504" s="80">
        <f ca="1">IF(SUM($Y502:$AO502,$Y504:$AO504)&gt;0,1,0)</f>
        <v>0</v>
      </c>
      <c r="Y504" s="80" cm="1">
        <f t="array" aca="1" ref="Y504" ca="1">IF(ISERROR(INDIRECT("ｄａｔａ!$"&amp;Y$112&amp;"$"&amp;$B504)),1,0)</f>
        <v>0</v>
      </c>
      <c r="Z504" s="80" cm="1">
        <f t="array" aca="1" ref="Z504" ca="1">IF(ISERROR(INDIRECT("ｄａｔａ!$"&amp;Z$112&amp;"$"&amp;$B504)),1,0)</f>
        <v>0</v>
      </c>
      <c r="AA504" s="80" cm="1">
        <f t="array" aca="1" ref="AA504" ca="1">IF(ISERROR(INDIRECT("ｄａｔａ!$"&amp;AA$112&amp;"$"&amp;$B504)),1,0)</f>
        <v>0</v>
      </c>
      <c r="AB504" s="80" cm="1">
        <f t="array" aca="1" ref="AB504" ca="1">IF(ISERROR(INDIRECT("ｄａｔａ!$"&amp;AB$112&amp;"$"&amp;$B504)),1,0)</f>
        <v>0</v>
      </c>
      <c r="AC504" s="80" cm="1">
        <f t="array" aca="1" ref="AC504" ca="1">IF(ISERROR(INDIRECT("ｄａｔａ!$"&amp;AC$112&amp;"$"&amp;$B504)),1,0)</f>
        <v>0</v>
      </c>
      <c r="AD504" s="80" cm="1">
        <f t="array" aca="1" ref="AD504" ca="1">IF(ISERROR(INDIRECT("ｄａｔａ!$"&amp;AD$112&amp;"$"&amp;$B504)),1,0)</f>
        <v>0</v>
      </c>
      <c r="AE504" s="80" cm="1">
        <f t="array" aca="1" ref="AE504" ca="1">IF(ISERROR(INDIRECT("ｄａｔａ!$"&amp;AE$112&amp;"$"&amp;$B504)),1,0)</f>
        <v>0</v>
      </c>
      <c r="AF504" s="80" cm="1">
        <f t="array" aca="1" ref="AF504" ca="1">IF(ISERROR(INDIRECT("ｄａｔａ!$"&amp;AF$112&amp;"$"&amp;$B504)),1,0)</f>
        <v>0</v>
      </c>
      <c r="AG504" s="80" cm="1">
        <f t="array" aca="1" ref="AG504" ca="1">IF(ISERROR(INDIRECT("ｄａｔａ!$"&amp;AG$112&amp;"$"&amp;$B504)),1,0)</f>
        <v>0</v>
      </c>
      <c r="AH504" s="80" cm="1">
        <f t="array" aca="1" ref="AH504" ca="1">IF(ISERROR(INDIRECT("ｄａｔａ!$"&amp;AH$112&amp;"$"&amp;$B504)),1,0)</f>
        <v>0</v>
      </c>
      <c r="AI504" s="80" cm="1">
        <f t="array" aca="1" ref="AI504" ca="1">IF(ISERROR(INDIRECT("ｄａｔａ!$"&amp;AI$112&amp;"$"&amp;$B504)),1,0)</f>
        <v>0</v>
      </c>
      <c r="AJ504" s="80" cm="1">
        <f t="array" aca="1" ref="AJ504" ca="1">IF(ISERROR(INDIRECT("ｄａｔａ!$"&amp;AJ$112&amp;"$"&amp;$B504)),1,0)</f>
        <v>0</v>
      </c>
      <c r="AK504" s="80" cm="1">
        <f t="array" aca="1" ref="AK504" ca="1">IF(ISERROR(INDIRECT("ｄａｔａ!$"&amp;AK$112&amp;"$"&amp;$B504)),1,0)</f>
        <v>0</v>
      </c>
      <c r="AL504" s="80" cm="1">
        <f t="array" aca="1" ref="AL504" ca="1">IF(ISERROR(INDIRECT("ｄａｔａ!$"&amp;AL$112&amp;"$"&amp;$B504)),1,0)</f>
        <v>0</v>
      </c>
      <c r="AM504" s="80" cm="1">
        <f t="array" aca="1" ref="AM504" ca="1">IF(ISERROR(INDIRECT("ｄａｔａ!$"&amp;AM$112&amp;"$"&amp;$B504)),1,0)</f>
        <v>0</v>
      </c>
      <c r="AN504" s="80" cm="1">
        <f t="array" aca="1" ref="AN504" ca="1">IF(ISERROR(INDIRECT("ｄａｔａ!$"&amp;AN$112&amp;"$"&amp;$B504)),1,0)</f>
        <v>0</v>
      </c>
      <c r="AO504" s="80" cm="1">
        <f t="array" aca="1" ref="AO504" ca="1">IF(ISERROR(INDIRECT("ｄａｔａ!$"&amp;AO$112&amp;"$"&amp;$B504)),1,0)</f>
        <v>0</v>
      </c>
      <c r="AP504" s="80">
        <f ca="1">IF(SUM($AQ502:$AZ502,$AQ504:$AZ504)&gt;0,1,0)</f>
        <v>0</v>
      </c>
      <c r="AQ504" s="80" cm="1">
        <f t="array" aca="1" ref="AQ504" ca="1">IF(ISERROR(INDIRECT("ｄａｔａ!$"&amp;AQ$112&amp;"$"&amp;$B504)),1,0)</f>
        <v>0</v>
      </c>
      <c r="AR504" s="80" cm="1">
        <f t="array" aca="1" ref="AR504" ca="1">IF(ISERROR(INDIRECT("ｄａｔａ!$"&amp;AR$112&amp;"$"&amp;$B504)),1,0)</f>
        <v>0</v>
      </c>
      <c r="AS504" s="80" cm="1">
        <f t="array" aca="1" ref="AS504" ca="1">IF(ISERROR(INDIRECT("ｄａｔａ!$"&amp;AS$112&amp;"$"&amp;$B504)),1,0)</f>
        <v>0</v>
      </c>
      <c r="AT504" s="80" cm="1">
        <f t="array" aca="1" ref="AT504" ca="1">IF(ISERROR(INDIRECT("ｄａｔａ!$"&amp;AT$112&amp;"$"&amp;$B504)),1,0)</f>
        <v>0</v>
      </c>
      <c r="AU504" s="80" cm="1">
        <f t="array" aca="1" ref="AU504" ca="1">IF(ISERROR(INDIRECT("ｄａｔａ!$"&amp;AU$112&amp;"$"&amp;$B504)),1,0)</f>
        <v>0</v>
      </c>
      <c r="AV504" s="80" cm="1">
        <f t="array" aca="1" ref="AV504" ca="1">IF(ISERROR(INDIRECT("ｄａｔａ!$"&amp;AV$112&amp;"$"&amp;$B504)),1,0)</f>
        <v>0</v>
      </c>
      <c r="AW504" s="80" cm="1">
        <f t="array" aca="1" ref="AW504" ca="1">IF(ISERROR(INDIRECT("ｄａｔａ!$"&amp;AW$112&amp;"$"&amp;$B504)),1,0)</f>
        <v>0</v>
      </c>
      <c r="AX504" s="80" cm="1">
        <f t="array" aca="1" ref="AX504" ca="1">IF(ISERROR(INDIRECT("ｄａｔａ!$"&amp;AX$112&amp;"$"&amp;$B504)),1,0)</f>
        <v>0</v>
      </c>
      <c r="AY504" s="80" cm="1">
        <f t="array" aca="1" ref="AY504" ca="1">IF(ISERROR(INDIRECT("ｄａｔａ!$"&amp;AY$112&amp;"$"&amp;$B504)),1,0)</f>
        <v>0</v>
      </c>
      <c r="AZ504" s="80" cm="1">
        <f t="array" aca="1" ref="AZ504" ca="1">IF(ISERROR(INDIRECT("ｄａｔａ!$"&amp;AZ$112&amp;"$"&amp;$B504)),1,0)</f>
        <v>0</v>
      </c>
      <c r="BA504" s="80">
        <f ca="1">IF(SUM($BB502:$BP502,$BB504:$BP504)&gt;0,1,0)</f>
        <v>0</v>
      </c>
      <c r="BB504" s="80" cm="1">
        <f t="array" aca="1" ref="BB504" ca="1">IF(ISERROR(INDIRECT("ｄａｔａ!$"&amp;BB$112&amp;"$"&amp;$B504)),1,0)</f>
        <v>0</v>
      </c>
      <c r="BC504" s="80" cm="1">
        <f t="array" aca="1" ref="BC504" ca="1">IF(ISERROR(INDIRECT("ｄａｔａ!$"&amp;BC$112&amp;"$"&amp;$B504)),1,0)</f>
        <v>0</v>
      </c>
      <c r="BD504" s="80" cm="1">
        <f t="array" aca="1" ref="BD504" ca="1">IF(ISERROR(INDIRECT("ｄａｔａ!$"&amp;BD$112&amp;"$"&amp;$B504)),1,0)</f>
        <v>0</v>
      </c>
      <c r="BE504" s="80" cm="1">
        <f t="array" aca="1" ref="BE504" ca="1">IF(ISERROR(INDIRECT("ｄａｔａ!$"&amp;BE$112&amp;"$"&amp;$B504)),1,0)</f>
        <v>0</v>
      </c>
      <c r="BF504" s="80" cm="1">
        <f t="array" aca="1" ref="BF504" ca="1">IF(ISERROR(INDIRECT("ｄａｔａ!$"&amp;BF$112&amp;"$"&amp;$B504)),1,0)</f>
        <v>0</v>
      </c>
      <c r="BG504" s="80" cm="1">
        <f t="array" aca="1" ref="BG504" ca="1">IF(ISERROR(INDIRECT("ｄａｔａ!$"&amp;BG$112&amp;"$"&amp;$B504)),1,0)</f>
        <v>0</v>
      </c>
      <c r="BH504" s="80" cm="1">
        <f t="array" aca="1" ref="BH504" ca="1">IF(ISERROR(INDIRECT("ｄａｔａ!$"&amp;BH$112&amp;"$"&amp;$B504)),1,0)</f>
        <v>0</v>
      </c>
      <c r="BI504" s="80" cm="1">
        <f t="array" aca="1" ref="BI504" ca="1">IF(ISERROR(INDIRECT("ｄａｔａ!$"&amp;BI$112&amp;"$"&amp;$B504)),1,0)</f>
        <v>0</v>
      </c>
      <c r="BJ504" s="80" cm="1">
        <f t="array" aca="1" ref="BJ504" ca="1">IF(ISERROR(INDIRECT("ｄａｔａ!$"&amp;BJ$112&amp;"$"&amp;$B504)),1,0)</f>
        <v>0</v>
      </c>
      <c r="BK504" s="80" cm="1">
        <f t="array" aca="1" ref="BK504" ca="1">IF(ISERROR(INDIRECT("ｄａｔａ!$"&amp;BK$112&amp;"$"&amp;$B504)),1,0)</f>
        <v>0</v>
      </c>
      <c r="BL504" s="80" cm="1">
        <f t="array" aca="1" ref="BL504" ca="1">IF(ISERROR(INDIRECT("ｄａｔａ!$"&amp;BL$112&amp;"$"&amp;$B504)),1,0)</f>
        <v>0</v>
      </c>
      <c r="BM504" s="80" cm="1">
        <f t="array" aca="1" ref="BM504" ca="1">IF(ISERROR(INDIRECT("ｄａｔａ!$"&amp;BM$112&amp;"$"&amp;$B504)),1,0)</f>
        <v>0</v>
      </c>
      <c r="BN504" s="80" cm="1">
        <f t="array" aca="1" ref="BN504" ca="1">IF(ISERROR(INDIRECT("ｄａｔａ!$"&amp;BN$112&amp;"$"&amp;$B504)),1,0)</f>
        <v>0</v>
      </c>
      <c r="BO504" s="80" cm="1">
        <f t="array" aca="1" ref="BO504" ca="1">IF(ISERROR(INDIRECT("ｄａｔａ!$"&amp;BO$112&amp;"$"&amp;$B504)),1,0)</f>
        <v>0</v>
      </c>
      <c r="BP504" s="80" cm="1">
        <f t="array" aca="1" ref="BP504" ca="1">IF(ISERROR(INDIRECT("ｄａｔａ!$"&amp;BP$112&amp;"$"&amp;$B504)),1,0)</f>
        <v>0</v>
      </c>
    </row>
    <row r="505" spans="1:68" x14ac:dyDescent="0.2">
      <c r="A505" s="80" t="s">
        <v>2416</v>
      </c>
      <c r="B505" s="80">
        <f>VLOOKUP($A505,$A$11:$B$110,2,FALSE)</f>
        <v>105</v>
      </c>
      <c r="C505" s="80" t="s">
        <v>2435</v>
      </c>
      <c r="D505" s="80" cm="1">
        <f t="array" aca="1" ref="D505" ca="1">_xlfn.IFS(D506=1,0,D507=1,0,AND(INDIRECT("ｄａｔａ!$"&amp;D$112&amp;"$"&amp;$B505)&lt;=INDIRECT("kikan!$Q$11"),INDIRECT("ｄａｔａ!$"&amp;D$112&amp;"$"&amp;$B505)&gt;=INDIRECT("kikan!$K$11")),0,TRUE,1)</f>
        <v>0</v>
      </c>
      <c r="F505" s="80">
        <v>0</v>
      </c>
      <c r="G505" s="80">
        <v>0</v>
      </c>
      <c r="H505" s="80">
        <v>0</v>
      </c>
      <c r="I505" s="80" cm="1">
        <f t="array" aca="1" ref="I505" ca="1">_xlfn.IFS(I506=1,0,I507=1,0,INDIRECT("ｄａｔａ!$"&amp;I$112&amp;"$"&amp;$B505)&gt;=INDIRECT("kikan!$I$11"),0,TRUE,1)</f>
        <v>0</v>
      </c>
      <c r="J505" s="80" cm="1">
        <f t="array" aca="1" ref="J505" ca="1">_xlfn.IFS(D508=1,0,I505=1,0,J506=1,0,I507=1,0,J507=1,0,INDIRECT("ｄａｔａ!$"&amp;I$112&amp;"$"&amp;$B505)&gt;INDIRECT("kikan!$I$11"),0,INDIRECT("ｄａｔａ!$"&amp;J$112&amp;"$"&amp;$B505)&gt;=INDIRECT("ｄａｔａ!$"&amp;D$112&amp;"$"&amp;$B505),0,TRUE,1)</f>
        <v>0</v>
      </c>
      <c r="K505" s="80" cm="1">
        <f t="array" aca="1" ref="K505" ca="1">_xlfn.IFS(K506=1,0,K507=1,0,AND(INDIRECT("ｄａｔａ!$"&amp;K$112&amp;"$"&amp;$B506)&gt;0,INDIRECT("ｄａｔａ!$"&amp;K$112&amp;"$"&amp;$B506)&lt;10000),0,TRUE,1)</f>
        <v>0</v>
      </c>
      <c r="L505" s="80" cm="1">
        <f t="array" aca="1" ref="L505" ca="1">_xlfn.IFS(L506=1,0,L507=1,0,INDIRECT("ｄａｔａ!$"&amp;L$112&amp;"$"&amp;$B505)&lt;20000,1,TRUE,0)</f>
        <v>0</v>
      </c>
      <c r="M505" s="80">
        <v>0</v>
      </c>
      <c r="N505" s="80">
        <v>0</v>
      </c>
      <c r="O505" s="80" cm="1">
        <f t="array" aca="1" ref="O505" ca="1">_xlfn.IFS(O508=1,0,INDIRECT("ｄａｔａ!$"&amp;O$112&amp;"$"&amp;$B506)=4,1,TRUE,0)</f>
        <v>0</v>
      </c>
      <c r="P505" s="80" cm="1">
        <f t="array" aca="1" ref="P505" ca="1">_xlfn.IFS(P508=1,0,AND(INDIRECT("ｄａｔａ!$"&amp;P$112&amp;"$"&amp;$B506)&lt;=3,INDIRECT("ｄａｔａ!$"&amp;P$112&amp;"$"&amp;$B506)&gt;0),1,TRUE,0)</f>
        <v>0</v>
      </c>
      <c r="Q505" s="80" cm="1">
        <f t="array" aca="1" ref="Q505" ca="1">_xlfn.IFS(Q508=1,0,INDIRECT("ｄａｔａ!$"&amp;Q$112&amp;"$"&amp;$B505)=1,1,TRUE,0)</f>
        <v>0</v>
      </c>
      <c r="R505" s="80">
        <v>0</v>
      </c>
      <c r="S505" s="80">
        <v>0</v>
      </c>
      <c r="T505" s="80">
        <v>0</v>
      </c>
      <c r="U505" s="80">
        <v>0</v>
      </c>
      <c r="V505" s="80">
        <v>0</v>
      </c>
      <c r="W505" s="80">
        <v>0</v>
      </c>
      <c r="X505" s="80">
        <f ca="1">IF(AND(SUM($Y505:$AO505)=0,17-SUM($Y507:$AO507)&gt;1),1,0)</f>
        <v>0</v>
      </c>
      <c r="Y505" s="80" cm="1">
        <f t="array" aca="1" ref="Y505" ca="1">_xlfn.IFS(Y508=1,0,INDIRECT("ｄａｔａ!$"&amp;Y$112&amp;"$"&amp;$B505)=2,1,TRUE,0)</f>
        <v>0</v>
      </c>
      <c r="Z505" s="80" cm="1">
        <f t="array" aca="1" ref="Z505" ca="1">_xlfn.IFS(Z508=1,0,INDIRECT("ｄａｔａ!$"&amp;Z$112&amp;"$"&amp;$B505)=2,1,TRUE,0)</f>
        <v>0</v>
      </c>
      <c r="AA505" s="80" cm="1">
        <f t="array" aca="1" ref="AA505" ca="1">_xlfn.IFS(AA508=1,0,INDIRECT("ｄａｔａ!$"&amp;AA$112&amp;"$"&amp;$B505)=2,1,TRUE,0)</f>
        <v>0</v>
      </c>
      <c r="AB505" s="80" cm="1">
        <f t="array" aca="1" ref="AB505" ca="1">_xlfn.IFS(AB508=1,0,INDIRECT("ｄａｔａ!$"&amp;AB$112&amp;"$"&amp;$B505)=2,1,TRUE,0)</f>
        <v>0</v>
      </c>
      <c r="AC505" s="80" cm="1">
        <f t="array" aca="1" ref="AC505" ca="1">_xlfn.IFS(AC508=1,0,INDIRECT("ｄａｔａ!$"&amp;AC$112&amp;"$"&amp;$B505)=2,1,TRUE,0)</f>
        <v>0</v>
      </c>
      <c r="AD505" s="80" cm="1">
        <f t="array" aca="1" ref="AD505" ca="1">_xlfn.IFS(AD508=1,0,INDIRECT("ｄａｔａ!$"&amp;AD$112&amp;"$"&amp;$B505)=2,1,TRUE,0)</f>
        <v>0</v>
      </c>
      <c r="AE505" s="80" cm="1">
        <f t="array" aca="1" ref="AE505" ca="1">_xlfn.IFS(AE508=1,0,INDIRECT("ｄａｔａ!$"&amp;AE$112&amp;"$"&amp;$B505)=2,1,TRUE,0)</f>
        <v>0</v>
      </c>
      <c r="AF505" s="80" cm="1">
        <f t="array" aca="1" ref="AF505" ca="1">_xlfn.IFS(AF508=1,0,INDIRECT("ｄａｔａ!$"&amp;AF$112&amp;"$"&amp;$B505)=2,1,TRUE,0)</f>
        <v>0</v>
      </c>
      <c r="AG505" s="80" cm="1">
        <f t="array" aca="1" ref="AG505" ca="1">_xlfn.IFS(AG508=1,0,INDIRECT("ｄａｔａ!$"&amp;AG$112&amp;"$"&amp;$B505)=2,1,TRUE,0)</f>
        <v>0</v>
      </c>
      <c r="AH505" s="80" cm="1">
        <f t="array" aca="1" ref="AH505" ca="1">_xlfn.IFS(AH508=1,0,INDIRECT("ｄａｔａ!$"&amp;AH$112&amp;"$"&amp;$B505)=2,1,TRUE,0)</f>
        <v>0</v>
      </c>
      <c r="AI505" s="80" cm="1">
        <f t="array" aca="1" ref="AI505" ca="1">_xlfn.IFS(AI508=1,0,INDIRECT("ｄａｔａ!$"&amp;AI$112&amp;"$"&amp;$B505)=2,1,TRUE,0)</f>
        <v>0</v>
      </c>
      <c r="AJ505" s="80" cm="1">
        <f t="array" aca="1" ref="AJ505" ca="1">_xlfn.IFS(AJ508=1,0,INDIRECT("ｄａｔａ!$"&amp;AJ$112&amp;"$"&amp;$B505)=2,1,TRUE,0)</f>
        <v>0</v>
      </c>
      <c r="AK505" s="80" cm="1">
        <f t="array" aca="1" ref="AK505" ca="1">_xlfn.IFS(AK508=1,0,INDIRECT("ｄａｔａ!$"&amp;AK$112&amp;"$"&amp;$B505)=2,1,TRUE,0)</f>
        <v>0</v>
      </c>
      <c r="AL505" s="80" cm="1">
        <f t="array" aca="1" ref="AL505" ca="1">_xlfn.IFS(AL508=1,0,INDIRECT("ｄａｔａ!$"&amp;AL$112&amp;"$"&amp;$B505)=2,1,TRUE,0)</f>
        <v>0</v>
      </c>
      <c r="AM505" s="80" cm="1">
        <f t="array" aca="1" ref="AM505" ca="1">_xlfn.IFS(AM508=1,0,INDIRECT("ｄａｔａ!$"&amp;AM$112&amp;"$"&amp;$B505)=2,1,TRUE,0)</f>
        <v>0</v>
      </c>
      <c r="AN505" s="80" cm="1">
        <f t="array" aca="1" ref="AN505" ca="1">_xlfn.IFS(AN508=1,0,INDIRECT("ｄａｔａ!$"&amp;AN$112&amp;"$"&amp;$B505)=2,1,TRUE,0)</f>
        <v>0</v>
      </c>
      <c r="AO505" s="80" cm="1">
        <f t="array" aca="1" ref="AO505" ca="1">_xlfn.IFS(AO508=1,0,INDIRECT("ｄａｔａ!$"&amp;AO$112&amp;"$"&amp;$B505)=2,1,TRUE,0)</f>
        <v>0</v>
      </c>
      <c r="AP505" s="80">
        <f ca="1">IF(AND(SUM($AQ505:$AZ505)=0,10-SUM($AQ507:$AZ507)&gt;1),1,0)</f>
        <v>0</v>
      </c>
      <c r="AQ505" s="80" cm="1">
        <f t="array" aca="1" ref="AQ505" ca="1">_xlfn.IFS(AQ508=1,0,INDIRECT("ｄａｔａ!$"&amp;AQ$112&amp;"$"&amp;$B505)=2,1,TRUE,0)</f>
        <v>0</v>
      </c>
      <c r="AR505" s="80" cm="1">
        <f t="array" aca="1" ref="AR505" ca="1">_xlfn.IFS(AR508=1,0,INDIRECT("ｄａｔａ!$"&amp;AR$112&amp;"$"&amp;$B505)=2,1,TRUE,0)</f>
        <v>0</v>
      </c>
      <c r="AS505" s="80" cm="1">
        <f t="array" aca="1" ref="AS505" ca="1">_xlfn.IFS(AS508=1,0,INDIRECT("ｄａｔａ!$"&amp;AS$112&amp;"$"&amp;$B505)=2,1,TRUE,0)</f>
        <v>0</v>
      </c>
      <c r="AT505" s="80" cm="1">
        <f t="array" aca="1" ref="AT505" ca="1">_xlfn.IFS(AT508=1,0,INDIRECT("ｄａｔａ!$"&amp;AT$112&amp;"$"&amp;$B505)=2,1,TRUE,0)</f>
        <v>0</v>
      </c>
      <c r="AU505" s="80" cm="1">
        <f t="array" aca="1" ref="AU505" ca="1">_xlfn.IFS(AU508=1,0,INDIRECT("ｄａｔａ!$"&amp;AU$112&amp;"$"&amp;$B505)=2,1,TRUE,0)</f>
        <v>0</v>
      </c>
      <c r="AV505" s="80" cm="1">
        <f t="array" aca="1" ref="AV505" ca="1">_xlfn.IFS(AV508=1,0,INDIRECT("ｄａｔａ!$"&amp;AV$112&amp;"$"&amp;$B505)=2,1,TRUE,0)</f>
        <v>0</v>
      </c>
      <c r="AW505" s="80" cm="1">
        <f t="array" aca="1" ref="AW505" ca="1">_xlfn.IFS(AW508=1,0,INDIRECT("ｄａｔａ!$"&amp;AW$112&amp;"$"&amp;$B505)=2,1,TRUE,0)</f>
        <v>0</v>
      </c>
      <c r="AX505" s="80" cm="1">
        <f t="array" aca="1" ref="AX505" ca="1">_xlfn.IFS(AX508=1,0,INDIRECT("ｄａｔａ!$"&amp;AX$112&amp;"$"&amp;$B505)=2,1,TRUE,0)</f>
        <v>0</v>
      </c>
      <c r="AY505" s="80" cm="1">
        <f t="array" aca="1" ref="AY505" ca="1">_xlfn.IFS(AY508=1,0,INDIRECT("ｄａｔａ!$"&amp;AY$112&amp;"$"&amp;$B505)=2,1,TRUE,0)</f>
        <v>0</v>
      </c>
      <c r="AZ505" s="80" cm="1">
        <f t="array" aca="1" ref="AZ505" ca="1">_xlfn.IFS(AZ508=1,0,INDIRECT("ｄａｔａ!$"&amp;AZ$112&amp;"$"&amp;$B505)=2,1,TRUE,0)</f>
        <v>0</v>
      </c>
      <c r="BA505" s="80">
        <f ca="1">IF(AND(SUM($BB505:$BP505)=0,15-SUM($BB507:$BP507)&gt;1),1,0)</f>
        <v>0</v>
      </c>
      <c r="BB505" s="80" cm="1">
        <f t="array" aca="1" ref="BB505" ca="1">_xlfn.IFS(BB508=1,0,INDIRECT("ｄａｔａ!$"&amp;BB$112&amp;"$"&amp;$B505)=2,1,TRUE,0)</f>
        <v>0</v>
      </c>
      <c r="BC505" s="80" cm="1">
        <f t="array" aca="1" ref="BC505" ca="1">_xlfn.IFS(BC508=1,0,INDIRECT("ｄａｔａ!$"&amp;BC$112&amp;"$"&amp;$B505)=2,1,TRUE,0)</f>
        <v>0</v>
      </c>
      <c r="BD505" s="80" cm="1">
        <f t="array" aca="1" ref="BD505" ca="1">_xlfn.IFS(BD508=1,0,INDIRECT("ｄａｔａ!$"&amp;BD$112&amp;"$"&amp;$B505)=2,1,TRUE,0)</f>
        <v>0</v>
      </c>
      <c r="BE505" s="80" cm="1">
        <f t="array" aca="1" ref="BE505" ca="1">_xlfn.IFS(BE508=1,0,INDIRECT("ｄａｔａ!$"&amp;BE$112&amp;"$"&amp;$B505)=2,1,TRUE,0)</f>
        <v>0</v>
      </c>
      <c r="BF505" s="80" cm="1">
        <f t="array" aca="1" ref="BF505" ca="1">_xlfn.IFS(BF508=1,0,INDIRECT("ｄａｔａ!$"&amp;BF$112&amp;"$"&amp;$B505)=2,1,TRUE,0)</f>
        <v>0</v>
      </c>
      <c r="BG505" s="80" cm="1">
        <f t="array" aca="1" ref="BG505" ca="1">_xlfn.IFS(BG508=1,0,INDIRECT("ｄａｔａ!$"&amp;BG$112&amp;"$"&amp;$B505)=2,1,TRUE,0)</f>
        <v>0</v>
      </c>
      <c r="BH505" s="80" cm="1">
        <f t="array" aca="1" ref="BH505" ca="1">_xlfn.IFS(BH508=1,0,INDIRECT("ｄａｔａ!$"&amp;BH$112&amp;"$"&amp;$B505)=2,1,TRUE,0)</f>
        <v>0</v>
      </c>
      <c r="BI505" s="80" cm="1">
        <f t="array" aca="1" ref="BI505" ca="1">_xlfn.IFS(BI508=1,0,INDIRECT("ｄａｔａ!$"&amp;BI$112&amp;"$"&amp;$B505)=2,1,TRUE,0)</f>
        <v>0</v>
      </c>
      <c r="BJ505" s="80" cm="1">
        <f t="array" aca="1" ref="BJ505" ca="1">_xlfn.IFS(BJ508=1,0,INDIRECT("ｄａｔａ!$"&amp;BJ$112&amp;"$"&amp;$B505)=2,1,TRUE,0)</f>
        <v>0</v>
      </c>
      <c r="BK505" s="80" cm="1">
        <f t="array" aca="1" ref="BK505" ca="1">_xlfn.IFS(BK508=1,0,INDIRECT("ｄａｔａ!$"&amp;BK$112&amp;"$"&amp;$B505)=2,1,TRUE,0)</f>
        <v>0</v>
      </c>
      <c r="BL505" s="80" cm="1">
        <f t="array" aca="1" ref="BL505" ca="1">_xlfn.IFS(BL508=1,0,INDIRECT("ｄａｔａ!$"&amp;BL$112&amp;"$"&amp;$B505)=2,1,TRUE,0)</f>
        <v>0</v>
      </c>
      <c r="BM505" s="80" cm="1">
        <f t="array" aca="1" ref="BM505" ca="1">_xlfn.IFS(BM508=1,0,INDIRECT("ｄａｔａ!$"&amp;BM$112&amp;"$"&amp;$B505)=2,1,TRUE,0)</f>
        <v>0</v>
      </c>
      <c r="BN505" s="80" cm="1">
        <f t="array" aca="1" ref="BN505" ca="1">_xlfn.IFS(BN508=1,0,INDIRECT("ｄａｔａ!$"&amp;BN$112&amp;"$"&amp;$B505)=2,1,TRUE,0)</f>
        <v>0</v>
      </c>
      <c r="BO505" s="80" cm="1">
        <f t="array" aca="1" ref="BO505" ca="1">_xlfn.IFS(BO508=1,0,INDIRECT("ｄａｔａ!$"&amp;BO$112&amp;"$"&amp;$B505)=2,1,TRUE,0)</f>
        <v>0</v>
      </c>
      <c r="BP505" s="80" cm="1">
        <f t="array" aca="1" ref="BP505" ca="1">_xlfn.IFS(BP508=1,0,INDIRECT("ｄａｔａ!$"&amp;BP$112&amp;"$"&amp;$B505)=2,1,TRUE,0)</f>
        <v>0</v>
      </c>
    </row>
    <row r="506" spans="1:68" x14ac:dyDescent="0.2">
      <c r="B506" s="80">
        <f>VLOOKUP($A505,$A$11:$B$110,2,FALSE)</f>
        <v>105</v>
      </c>
      <c r="C506" s="80" t="s">
        <v>2437</v>
      </c>
      <c r="D506" s="80" cm="1">
        <f t="array" aca="1" ref="D506" ca="1">_xlfn.IFS(D507=1,0,AND(ISNUMBER(INDIRECT("ｄａｔａ!$"&amp;D$112&amp;"$"&amp;$B506)),INDIRECT("ｄａｔａ!$"&amp;D$112&amp;"$"&amp;$B506)&lt;=12,INDIRECT("ｄａｔａ!$"&amp;D$112&amp;"$"&amp;$B506)&gt;=1),0,TRUE,1)</f>
        <v>1</v>
      </c>
      <c r="F506" s="80">
        <v>0</v>
      </c>
      <c r="G506" s="80">
        <v>0</v>
      </c>
      <c r="H506" s="80">
        <v>0</v>
      </c>
      <c r="I506" s="80" cm="1">
        <f t="array" aca="1" ref="I506" ca="1">_xlfn.IFS(I507=1,0,AND(ISNUMBER(INDIRECT("ｄａｔａ!$"&amp;I$112&amp;"$"&amp;$B506)),LEN(INDIRECT("ｄａｔａ!$"&amp;I$112&amp;"$"&amp;$B506))=4),0,TRUE,1)</f>
        <v>0</v>
      </c>
      <c r="J506" s="80" cm="1">
        <f t="array" aca="1" ref="J506" ca="1">_xlfn.IFS(J507=1,0,AND(ISNUMBER(INDIRECT("ｄａｔａ!$"&amp;J$112&amp;"$"&amp;$B506)),INDIRECT("ｄａｔａ!$"&amp;J$112&amp;"$"&amp;$B506)&lt;=12,INDIRECT("ｄａｔａ!$"&amp;J$112&amp;"$"&amp;$B506)&gt;=1),0,TRUE,1)</f>
        <v>0</v>
      </c>
      <c r="K506" s="80" cm="1">
        <f t="array" aca="1" ref="K506" ca="1">_xlfn.IFS(K507=1,0,ISNUMBER(INDIRECT("ｄａｔａ!$"&amp;K$112&amp;"$"&amp;$B506)),0,TRUE,1)</f>
        <v>0</v>
      </c>
      <c r="L506" s="80" cm="1">
        <f t="array" aca="1" ref="L506" ca="1">_xlfn.IFS(L507=1,0,AND(ISNUMBER(INDIRECT("ｄａｔａ!$"&amp;L$112&amp;"$"&amp;$B506)),INDIRECT("ｄａｔａ!$"&amp;L$112&amp;"$"&amp;$B506)&gt;0),0,TRUE,1)</f>
        <v>0</v>
      </c>
      <c r="M506" s="80" cm="1">
        <f t="array" aca="1" ref="M506" ca="1">_xlfn.IFS(M507=1,0,AND(INDIRECT("ｄａｔａ!$"&amp;M$112&amp;"$"&amp;$B506)&lt;=5,INDIRECT("ｄａｔａ!$"&amp;M$112&amp;"$"&amp;$B506)&gt;0),0,TRUE,1)</f>
        <v>0</v>
      </c>
      <c r="N506" s="80" cm="1">
        <f t="array" aca="1" ref="N506" ca="1">_xlfn.IFS(N507=1,0,AND(INDIRECT("ｄａｔａ!$"&amp;N$112&amp;"$"&amp;$B506)&lt;=2,INDIRECT("ｄａｔａ!$"&amp;N$112&amp;"$"&amp;$B506)&gt;0),0,TRUE,1)</f>
        <v>0</v>
      </c>
      <c r="O506" s="80" cm="1">
        <f t="array" aca="1" ref="O506" ca="1">_xlfn.IFS(O507=1,0,AND(INDIRECT("ｄａｔａ!$"&amp;O$112&amp;"$"&amp;$B506)&lt;=4,INDIRECT("ｄａｔａ!$"&amp;O$112&amp;"$"&amp;$B506)&gt;0),0,TRUE,1)</f>
        <v>0</v>
      </c>
      <c r="P506" s="80" cm="1">
        <f t="array" aca="1" ref="P506" ca="1">_xlfn.IFS(P507=1,0,AND(INDIRECT("ｄａｔａ!$"&amp;P$112&amp;"$"&amp;$B506)&lt;=3,INDIRECT("ｄａｔａ!$"&amp;P$112&amp;"$"&amp;$B506)&gt;0),0,TRUE,1)</f>
        <v>0</v>
      </c>
      <c r="Q506" s="80" cm="1">
        <f t="array" aca="1" ref="Q506" ca="1">_xlfn.IFS(Q507=1,0,AND(INDIRECT("ｄａｔａ!$"&amp;Q$112&amp;"$"&amp;$B506)&lt;=2,INDIRECT("ｄａｔａ!$"&amp;Q$112&amp;"$"&amp;$B506)&gt;0),0,TRUE,1)</f>
        <v>0</v>
      </c>
      <c r="R506" s="80" cm="1">
        <f t="array" aca="1" ref="R506" ca="1">_xlfn.IFS(R507=1,0,AND(INDIRECT("ｄａｔａ!$"&amp;R$112&amp;"$"&amp;$B506)&lt;=10,INDIRECT("ｄａｔａ!$"&amp;R$112&amp;"$"&amp;$B506)&gt;0),0,TRUE,1)</f>
        <v>0</v>
      </c>
      <c r="S506" s="80" cm="1">
        <f t="array" aca="1" ref="S506" ca="1">_xlfn.IFS(S507=1,0,AND(INDIRECT("ｄａｔａ!$"&amp;S$112&amp;"$"&amp;$B506)&lt;=5,INDIRECT("ｄａｔａ!$"&amp;S$112&amp;"$"&amp;$B506)&gt;0),0,TRUE,1)</f>
        <v>0</v>
      </c>
      <c r="T506" s="80" cm="1">
        <f t="array" aca="1" ref="T506" ca="1">_xlfn.IFS(T507=1,0,AND(INDIRECT("ｄａｔａ!$"&amp;T$112&amp;"$"&amp;$B506)&lt;=9,INDIRECT("ｄａｔａ!$"&amp;T$112&amp;"$"&amp;$B506)&gt;0),0,TRUE,1)</f>
        <v>0</v>
      </c>
      <c r="U506" s="80" cm="1">
        <f t="array" aca="1" ref="U506" ca="1">_xlfn.IFS(U507=1,0,ISNUMBER(INDIRECT("ｄａｔａ!$"&amp;U$112&amp;"$"&amp;$B506)),0,TRUE,1)</f>
        <v>0</v>
      </c>
      <c r="V506" s="80" cm="1">
        <f t="array" aca="1" ref="V506" ca="1">_xlfn.IFS(V507=1,0,AND(INDIRECT("ｄａｔａ!$"&amp;V$112&amp;"$"&amp;$B506)&lt;=4,INDIRECT("ｄａｔａ!$"&amp;V$112&amp;"$"&amp;$B506)&gt;0),0,TRUE,1)</f>
        <v>0</v>
      </c>
      <c r="W506" s="80" cm="1">
        <f t="array" aca="1" ref="W506" ca="1">_xlfn.IFS(W507=1,0,AND(INDIRECT("ｄａｔａ!$"&amp;W$112&amp;"$"&amp;$B506)&lt;=2,INDIRECT("ｄａｔａ!$"&amp;W$112&amp;"$"&amp;$B506)&gt;0),0,TRUE,1)</f>
        <v>0</v>
      </c>
      <c r="X506" s="80">
        <f ca="1">IF(SUM($Y505:$AO505)&gt;1,1,0)</f>
        <v>0</v>
      </c>
      <c r="Y506" s="80" cm="1">
        <f t="array" aca="1" ref="Y506" ca="1">_xlfn.IFS(Y508=1,0,Y507=1,0,AND(INDIRECT("ｄａｔａ!$"&amp;Y$112&amp;"$"&amp;$B506)&lt;=2,INDIRECT("ｄａｔａ!$"&amp;Y$112&amp;"$"&amp;$B506)&gt;0),0,TRUE,1)</f>
        <v>0</v>
      </c>
      <c r="Z506" s="80" cm="1">
        <f t="array" aca="1" ref="Z506" ca="1">_xlfn.IFS(Z508=1,0,Z507=1,0,AND(INDIRECT("ｄａｔａ!$"&amp;Z$112&amp;"$"&amp;$B506)&lt;=2,INDIRECT("ｄａｔａ!$"&amp;Z$112&amp;"$"&amp;$B506)&gt;0),0,TRUE,1)</f>
        <v>0</v>
      </c>
      <c r="AA506" s="80" cm="1">
        <f t="array" aca="1" ref="AA506" ca="1">_xlfn.IFS(AA508=1,0,AA507=1,0,AND(INDIRECT("ｄａｔａ!$"&amp;AA$112&amp;"$"&amp;$B506)&lt;=2,INDIRECT("ｄａｔａ!$"&amp;AA$112&amp;"$"&amp;$B506)&gt;0),0,TRUE,1)</f>
        <v>0</v>
      </c>
      <c r="AB506" s="80" cm="1">
        <f t="array" aca="1" ref="AB506" ca="1">_xlfn.IFS(AB508=1,0,AB507=1,0,AND(INDIRECT("ｄａｔａ!$"&amp;AB$112&amp;"$"&amp;$B506)&lt;=2,INDIRECT("ｄａｔａ!$"&amp;AB$112&amp;"$"&amp;$B506)&gt;0),0,TRUE,1)</f>
        <v>0</v>
      </c>
      <c r="AC506" s="80" cm="1">
        <f t="array" aca="1" ref="AC506" ca="1">_xlfn.IFS(AC508=1,0,AC507=1,0,AND(INDIRECT("ｄａｔａ!$"&amp;AC$112&amp;"$"&amp;$B506)&lt;=2,INDIRECT("ｄａｔａ!$"&amp;AC$112&amp;"$"&amp;$B506)&gt;0),0,TRUE,1)</f>
        <v>0</v>
      </c>
      <c r="AD506" s="80" cm="1">
        <f t="array" aca="1" ref="AD506" ca="1">_xlfn.IFS(AD508=1,0,AD507=1,0,AND(INDIRECT("ｄａｔａ!$"&amp;AD$112&amp;"$"&amp;$B506)&lt;=2,INDIRECT("ｄａｔａ!$"&amp;AD$112&amp;"$"&amp;$B506)&gt;0),0,TRUE,1)</f>
        <v>0</v>
      </c>
      <c r="AE506" s="80" cm="1">
        <f t="array" aca="1" ref="AE506" ca="1">_xlfn.IFS(AE508=1,0,AE507=1,0,AND(INDIRECT("ｄａｔａ!$"&amp;AE$112&amp;"$"&amp;$B506)&lt;=2,INDIRECT("ｄａｔａ!$"&amp;AE$112&amp;"$"&amp;$B506)&gt;0),0,TRUE,1)</f>
        <v>0</v>
      </c>
      <c r="AF506" s="80" cm="1">
        <f t="array" aca="1" ref="AF506" ca="1">_xlfn.IFS(AF508=1,0,AF507=1,0,AND(INDIRECT("ｄａｔａ!$"&amp;AF$112&amp;"$"&amp;$B506)&lt;=2,INDIRECT("ｄａｔａ!$"&amp;AF$112&amp;"$"&amp;$B506)&gt;0),0,TRUE,1)</f>
        <v>0</v>
      </c>
      <c r="AG506" s="80" cm="1">
        <f t="array" aca="1" ref="AG506" ca="1">_xlfn.IFS(AG508=1,0,AG507=1,0,AND(INDIRECT("ｄａｔａ!$"&amp;AG$112&amp;"$"&amp;$B506)&lt;=2,INDIRECT("ｄａｔａ!$"&amp;AG$112&amp;"$"&amp;$B506)&gt;0),0,TRUE,1)</f>
        <v>0</v>
      </c>
      <c r="AH506" s="80" cm="1">
        <f t="array" aca="1" ref="AH506" ca="1">_xlfn.IFS(AH508=1,0,AH507=1,0,AND(INDIRECT("ｄａｔａ!$"&amp;AH$112&amp;"$"&amp;$B506)&lt;=2,INDIRECT("ｄａｔａ!$"&amp;AH$112&amp;"$"&amp;$B506)&gt;0),0,TRUE,1)</f>
        <v>0</v>
      </c>
      <c r="AI506" s="80" cm="1">
        <f t="array" aca="1" ref="AI506" ca="1">_xlfn.IFS(AI508=1,0,AI507=1,0,AND(INDIRECT("ｄａｔａ!$"&amp;AI$112&amp;"$"&amp;$B506)&lt;=2,INDIRECT("ｄａｔａ!$"&amp;AI$112&amp;"$"&amp;$B506)&gt;0),0,TRUE,1)</f>
        <v>0</v>
      </c>
      <c r="AJ506" s="80" cm="1">
        <f t="array" aca="1" ref="AJ506" ca="1">_xlfn.IFS(AJ508=1,0,AJ507=1,0,AND(INDIRECT("ｄａｔａ!$"&amp;AJ$112&amp;"$"&amp;$B506)&lt;=2,INDIRECT("ｄａｔａ!$"&amp;AJ$112&amp;"$"&amp;$B506)&gt;0),0,TRUE,1)</f>
        <v>0</v>
      </c>
      <c r="AK506" s="80" cm="1">
        <f t="array" aca="1" ref="AK506" ca="1">_xlfn.IFS(AK508=1,0,AK507=1,0,AND(INDIRECT("ｄａｔａ!$"&amp;AK$112&amp;"$"&amp;$B506)&lt;=2,INDIRECT("ｄａｔａ!$"&amp;AK$112&amp;"$"&amp;$B506)&gt;0),0,TRUE,1)</f>
        <v>0</v>
      </c>
      <c r="AL506" s="80" cm="1">
        <f t="array" aca="1" ref="AL506" ca="1">_xlfn.IFS(AL508=1,0,AL507=1,0,AND(INDIRECT("ｄａｔａ!$"&amp;AL$112&amp;"$"&amp;$B506)&lt;=2,INDIRECT("ｄａｔａ!$"&amp;AL$112&amp;"$"&amp;$B506)&gt;0),0,TRUE,1)</f>
        <v>0</v>
      </c>
      <c r="AM506" s="80" cm="1">
        <f t="array" aca="1" ref="AM506" ca="1">_xlfn.IFS(AM508=1,0,AM507=1,0,AND(INDIRECT("ｄａｔａ!$"&amp;AM$112&amp;"$"&amp;$B506)&lt;=2,INDIRECT("ｄａｔａ!$"&amp;AM$112&amp;"$"&amp;$B506)&gt;0),0,TRUE,1)</f>
        <v>0</v>
      </c>
      <c r="AN506" s="80" cm="1">
        <f t="array" aca="1" ref="AN506" ca="1">_xlfn.IFS(AN508=1,0,AN507=1,0,AND(INDIRECT("ｄａｔａ!$"&amp;AN$112&amp;"$"&amp;$B506)&lt;=2,INDIRECT("ｄａｔａ!$"&amp;AN$112&amp;"$"&amp;$B506)&gt;0),0,TRUE,1)</f>
        <v>0</v>
      </c>
      <c r="AO506" s="80" cm="1">
        <f t="array" aca="1" ref="AO506" ca="1">_xlfn.IFS(AO508=1,0,AO507=1,0,AND(INDIRECT("ｄａｔａ!$"&amp;AO$112&amp;"$"&amp;$B506)&lt;=2,INDIRECT("ｄａｔａ!$"&amp;AO$112&amp;"$"&amp;$B506)&gt;0),0,TRUE,1)</f>
        <v>0</v>
      </c>
      <c r="AP506" s="80">
        <f ca="1">IF(SUM($AQ505:$AZ505)&gt;1,1,0)</f>
        <v>0</v>
      </c>
      <c r="AQ506" s="80" cm="1">
        <f t="array" aca="1" ref="AQ506" ca="1">_xlfn.IFS(AQ508=1,0,AQ507=1,0,AND(INDIRECT("ｄａｔａ!$"&amp;AQ$112&amp;"$"&amp;$B506)&lt;=2,INDIRECT("ｄａｔａ!$"&amp;AQ$112&amp;"$"&amp;$B506)&gt;0),0,TRUE,1)</f>
        <v>0</v>
      </c>
      <c r="AR506" s="80" cm="1">
        <f t="array" aca="1" ref="AR506" ca="1">_xlfn.IFS(AR508=1,0,AR507=1,0,AND(INDIRECT("ｄａｔａ!$"&amp;AR$112&amp;"$"&amp;$B506)&lt;=2,INDIRECT("ｄａｔａ!$"&amp;AR$112&amp;"$"&amp;$B506)&gt;0),0,TRUE,1)</f>
        <v>0</v>
      </c>
      <c r="AS506" s="80" cm="1">
        <f t="array" aca="1" ref="AS506" ca="1">_xlfn.IFS(AS508=1,0,AS507=1,0,AND(INDIRECT("ｄａｔａ!$"&amp;AS$112&amp;"$"&amp;$B506)&lt;=2,INDIRECT("ｄａｔａ!$"&amp;AS$112&amp;"$"&amp;$B506)&gt;0),0,TRUE,1)</f>
        <v>0</v>
      </c>
      <c r="AT506" s="80" cm="1">
        <f t="array" aca="1" ref="AT506" ca="1">_xlfn.IFS(AT508=1,0,AT507=1,0,AND(INDIRECT("ｄａｔａ!$"&amp;AT$112&amp;"$"&amp;$B506)&lt;=2,INDIRECT("ｄａｔａ!$"&amp;AT$112&amp;"$"&amp;$B506)&gt;0),0,TRUE,1)</f>
        <v>0</v>
      </c>
      <c r="AU506" s="80" cm="1">
        <f t="array" aca="1" ref="AU506" ca="1">_xlfn.IFS(AU508=1,0,AU507=1,0,AND(INDIRECT("ｄａｔａ!$"&amp;AU$112&amp;"$"&amp;$B506)&lt;=2,INDIRECT("ｄａｔａ!$"&amp;AU$112&amp;"$"&amp;$B506)&gt;0),0,TRUE,1)</f>
        <v>0</v>
      </c>
      <c r="AV506" s="80" cm="1">
        <f t="array" aca="1" ref="AV506" ca="1">_xlfn.IFS(AV508=1,0,AV507=1,0,AND(INDIRECT("ｄａｔａ!$"&amp;AV$112&amp;"$"&amp;$B506)&lt;=2,INDIRECT("ｄａｔａ!$"&amp;AV$112&amp;"$"&amp;$B506)&gt;0),0,TRUE,1)</f>
        <v>0</v>
      </c>
      <c r="AW506" s="80" cm="1">
        <f t="array" aca="1" ref="AW506" ca="1">_xlfn.IFS(AW508=1,0,AW507=1,0,AND(INDIRECT("ｄａｔａ!$"&amp;AW$112&amp;"$"&amp;$B506)&lt;=2,INDIRECT("ｄａｔａ!$"&amp;AW$112&amp;"$"&amp;$B506)&gt;0),0,TRUE,1)</f>
        <v>0</v>
      </c>
      <c r="AX506" s="80" cm="1">
        <f t="array" aca="1" ref="AX506" ca="1">_xlfn.IFS(AX508=1,0,AX507=1,0,AND(INDIRECT("ｄａｔａ!$"&amp;AX$112&amp;"$"&amp;$B506)&lt;=2,INDIRECT("ｄａｔａ!$"&amp;AX$112&amp;"$"&amp;$B506)&gt;0),0,TRUE,1)</f>
        <v>0</v>
      </c>
      <c r="AY506" s="80" cm="1">
        <f t="array" aca="1" ref="AY506" ca="1">_xlfn.IFS(AY508=1,0,AY507=1,0,AND(INDIRECT("ｄａｔａ!$"&amp;AY$112&amp;"$"&amp;$B506)&lt;=2,INDIRECT("ｄａｔａ!$"&amp;AY$112&amp;"$"&amp;$B506)&gt;0),0,TRUE,1)</f>
        <v>0</v>
      </c>
      <c r="AZ506" s="80" cm="1">
        <f t="array" aca="1" ref="AZ506" ca="1">_xlfn.IFS(AZ508=1,0,AZ507=1,0,AND(INDIRECT("ｄａｔａ!$"&amp;AZ$112&amp;"$"&amp;$B506)&lt;=2,INDIRECT("ｄａｔａ!$"&amp;AZ$112&amp;"$"&amp;$B506)&gt;0),0,TRUE,1)</f>
        <v>0</v>
      </c>
      <c r="BA506" s="80">
        <f ca="1">IF(SUM($BB505:$BP505)&gt;1,1,0)</f>
        <v>0</v>
      </c>
      <c r="BB506" s="80" cm="1">
        <f t="array" aca="1" ref="BB506" ca="1">_xlfn.IFS(BB508=1,0,BB507=1,0,AND(INDIRECT("ｄａｔａ!$"&amp;BB$112&amp;"$"&amp;$B506)&lt;=2,INDIRECT("ｄａｔａ!$"&amp;BB$112&amp;"$"&amp;$B506)&gt;0),0,TRUE,1)</f>
        <v>0</v>
      </c>
      <c r="BC506" s="80" cm="1">
        <f t="array" aca="1" ref="BC506" ca="1">_xlfn.IFS(BC508=1,0,BC507=1,0,AND(INDIRECT("ｄａｔａ!$"&amp;BC$112&amp;"$"&amp;$B506)&lt;=2,INDIRECT("ｄａｔａ!$"&amp;BC$112&amp;"$"&amp;$B506)&gt;0),0,TRUE,1)</f>
        <v>0</v>
      </c>
      <c r="BD506" s="80" cm="1">
        <f t="array" aca="1" ref="BD506" ca="1">_xlfn.IFS(BD508=1,0,BD507=1,0,AND(INDIRECT("ｄａｔａ!$"&amp;BD$112&amp;"$"&amp;$B506)&lt;=2,INDIRECT("ｄａｔａ!$"&amp;BD$112&amp;"$"&amp;$B506)&gt;0),0,TRUE,1)</f>
        <v>0</v>
      </c>
      <c r="BE506" s="80" cm="1">
        <f t="array" aca="1" ref="BE506" ca="1">_xlfn.IFS(BE508=1,0,BE507=1,0,AND(INDIRECT("ｄａｔａ!$"&amp;BE$112&amp;"$"&amp;$B506)&lt;=2,INDIRECT("ｄａｔａ!$"&amp;BE$112&amp;"$"&amp;$B506)&gt;0),0,TRUE,1)</f>
        <v>0</v>
      </c>
      <c r="BF506" s="80" cm="1">
        <f t="array" aca="1" ref="BF506" ca="1">_xlfn.IFS(BF508=1,0,BF507=1,0,AND(INDIRECT("ｄａｔａ!$"&amp;BF$112&amp;"$"&amp;$B506)&lt;=2,INDIRECT("ｄａｔａ!$"&amp;BF$112&amp;"$"&amp;$B506)&gt;0),0,TRUE,1)</f>
        <v>0</v>
      </c>
      <c r="BG506" s="80" cm="1">
        <f t="array" aca="1" ref="BG506" ca="1">_xlfn.IFS(BG508=1,0,BG507=1,0,AND(INDIRECT("ｄａｔａ!$"&amp;BG$112&amp;"$"&amp;$B506)&lt;=2,INDIRECT("ｄａｔａ!$"&amp;BG$112&amp;"$"&amp;$B506)&gt;0),0,TRUE,1)</f>
        <v>0</v>
      </c>
      <c r="BH506" s="80" cm="1">
        <f t="array" aca="1" ref="BH506" ca="1">_xlfn.IFS(BH508=1,0,BH507=1,0,AND(INDIRECT("ｄａｔａ!$"&amp;BH$112&amp;"$"&amp;$B506)&lt;=2,INDIRECT("ｄａｔａ!$"&amp;BH$112&amp;"$"&amp;$B506)&gt;0),0,TRUE,1)</f>
        <v>0</v>
      </c>
      <c r="BI506" s="80" cm="1">
        <f t="array" aca="1" ref="BI506" ca="1">_xlfn.IFS(BI508=1,0,BI507=1,0,AND(INDIRECT("ｄａｔａ!$"&amp;BI$112&amp;"$"&amp;$B506)&lt;=2,INDIRECT("ｄａｔａ!$"&amp;BI$112&amp;"$"&amp;$B506)&gt;0),0,TRUE,1)</f>
        <v>0</v>
      </c>
      <c r="BJ506" s="80" cm="1">
        <f t="array" aca="1" ref="BJ506" ca="1">_xlfn.IFS(BJ508=1,0,BJ507=1,0,AND(INDIRECT("ｄａｔａ!$"&amp;BJ$112&amp;"$"&amp;$B506)&lt;=2,INDIRECT("ｄａｔａ!$"&amp;BJ$112&amp;"$"&amp;$B506)&gt;0),0,TRUE,1)</f>
        <v>0</v>
      </c>
      <c r="BK506" s="80" cm="1">
        <f t="array" aca="1" ref="BK506" ca="1">_xlfn.IFS(BK508=1,0,BK507=1,0,AND(INDIRECT("ｄａｔａ!$"&amp;BK$112&amp;"$"&amp;$B506)&lt;=2,INDIRECT("ｄａｔａ!$"&amp;BK$112&amp;"$"&amp;$B506)&gt;0),0,TRUE,1)</f>
        <v>0</v>
      </c>
      <c r="BL506" s="80" cm="1">
        <f t="array" aca="1" ref="BL506" ca="1">_xlfn.IFS(BL508=1,0,BL507=1,0,AND(INDIRECT("ｄａｔａ!$"&amp;BL$112&amp;"$"&amp;$B506)&lt;=2,INDIRECT("ｄａｔａ!$"&amp;BL$112&amp;"$"&amp;$B506)&gt;0),0,TRUE,1)</f>
        <v>0</v>
      </c>
      <c r="BM506" s="80" cm="1">
        <f t="array" aca="1" ref="BM506" ca="1">_xlfn.IFS(BM508=1,0,BM507=1,0,AND(INDIRECT("ｄａｔａ!$"&amp;BM$112&amp;"$"&amp;$B506)&lt;=2,INDIRECT("ｄａｔａ!$"&amp;BM$112&amp;"$"&amp;$B506)&gt;0),0,TRUE,1)</f>
        <v>0</v>
      </c>
      <c r="BN506" s="80" cm="1">
        <f t="array" aca="1" ref="BN506" ca="1">_xlfn.IFS(BN508=1,0,BN507=1,0,AND(INDIRECT("ｄａｔａ!$"&amp;BN$112&amp;"$"&amp;$B506)&lt;=2,INDIRECT("ｄａｔａ!$"&amp;BN$112&amp;"$"&amp;$B506)&gt;0),0,TRUE,1)</f>
        <v>0</v>
      </c>
      <c r="BO506" s="80" cm="1">
        <f t="array" aca="1" ref="BO506" ca="1">_xlfn.IFS(BO508=1,0,BO507=1,0,AND(INDIRECT("ｄａｔａ!$"&amp;BO$112&amp;"$"&amp;$B506)&lt;=2,INDIRECT("ｄａｔａ!$"&amp;BO$112&amp;"$"&amp;$B506)&gt;0),0,TRUE,1)</f>
        <v>0</v>
      </c>
      <c r="BP506" s="80" cm="1">
        <f t="array" aca="1" ref="BP506" ca="1">_xlfn.IFS(BP508=1,0,BP507=1,0,AND(INDIRECT("ｄａｔａ!$"&amp;BP$112&amp;"$"&amp;$B506)&lt;=2,INDIRECT("ｄａｔａ!$"&amp;BP$112&amp;"$"&amp;$B506)&gt;0),0,TRUE,1)</f>
        <v>0</v>
      </c>
    </row>
    <row r="507" spans="1:68" x14ac:dyDescent="0.2">
      <c r="B507" s="80">
        <f>VLOOKUP($A505,$A$11:$B$110,2,FALSE)</f>
        <v>105</v>
      </c>
      <c r="C507" s="80" t="s">
        <v>2425</v>
      </c>
      <c r="D507" s="80" cm="1">
        <f t="array" aca="1" ref="D507" ca="1">_xlfn.IFS(D508=1,0,TRIM(INDIRECT("ｄａｔａ!$"&amp;D$112&amp;"$"&amp;$B507))="",1,TRIM(INDIRECT("ｄａｔａ!$"&amp;D$112&amp;"$"&amp;$B507))&lt;&gt;"",0)</f>
        <v>0</v>
      </c>
      <c r="F507" s="80" cm="1">
        <f t="array" aca="1" ref="F507" ca="1">_xlfn.IFS(F508=1,0,TRIM(INDIRECT("ｄａｔａ!$"&amp;F$112&amp;"$"&amp;$B507))="",1,TRIM(INDIRECT("ｄａｔａ!$"&amp;F$112&amp;"$"&amp;$B507))&lt;&gt;"",0)</f>
        <v>1</v>
      </c>
      <c r="G507" s="80" cm="1">
        <f t="array" aca="1" ref="G507" ca="1">_xlfn.IFS(G508=1,0,TRIM(INDIRECT("ｄａｔａ!$"&amp;G$112&amp;"$"&amp;$B507))="",1,TRIM(INDIRECT("ｄａｔａ!$"&amp;G$112&amp;"$"&amp;$B507))&lt;&gt;"",0)</f>
        <v>1</v>
      </c>
      <c r="H507" s="80" cm="1">
        <f t="array" aca="1" ref="H507" ca="1">_xlfn.IFS(H508=1,0,TRIM(INDIRECT("ｄａｔａ!$"&amp;H$112&amp;"$"&amp;$B507))="",1,TRIM(INDIRECT("ｄａｔａ!$"&amp;H$112&amp;"$"&amp;$B507))&lt;&gt;"",0)</f>
        <v>1</v>
      </c>
      <c r="I507" s="80" cm="1">
        <f t="array" aca="1" ref="I507" ca="1">_xlfn.IFS(I508=1,0,TRIM(INDIRECT("ｄａｔａ!$"&amp;I$112&amp;"$"&amp;$B507))="",1,TRIM(INDIRECT("ｄａｔａ!$"&amp;I$112&amp;"$"&amp;$B507))&lt;&gt;"",0)</f>
        <v>1</v>
      </c>
      <c r="J507" s="80" cm="1">
        <f t="array" aca="1" ref="J507" ca="1">_xlfn.IFS(J508=1,0,TRIM(INDIRECT("ｄａｔａ!$"&amp;J$112&amp;"$"&amp;$B507))="",1,TRIM(INDIRECT("ｄａｔａ!$"&amp;J$112&amp;"$"&amp;$B507))&lt;&gt;"",0)</f>
        <v>1</v>
      </c>
      <c r="K507" s="80" cm="1">
        <f t="array" aca="1" ref="K507" ca="1">_xlfn.IFS(K508=1,0,TRIM(INDIRECT("ｄａｔａ!$"&amp;K$112&amp;"$"&amp;$B507))="",1,TRIM(INDIRECT("ｄａｔａ!$"&amp;K$112&amp;"$"&amp;$B507))&lt;&gt;"",0)</f>
        <v>1</v>
      </c>
      <c r="L507" s="80" cm="1">
        <f t="array" aca="1" ref="L507" ca="1">_xlfn.IFS(L508=1,0,TRIM(INDIRECT("ｄａｔａ!$"&amp;L$112&amp;"$"&amp;$B507))="",1,TRIM(INDIRECT("ｄａｔａ!$"&amp;L$112&amp;"$"&amp;$B507))&lt;&gt;"",0)</f>
        <v>1</v>
      </c>
      <c r="M507" s="80" cm="1">
        <f t="array" aca="1" ref="M507" ca="1">_xlfn.IFS(M508=1,0,TRIM(INDIRECT("ｄａｔａ!$"&amp;M$112&amp;"$"&amp;$B507))="",1,TRIM(INDIRECT("ｄａｔａ!$"&amp;M$112&amp;"$"&amp;$B507))&lt;&gt;"",0)</f>
        <v>1</v>
      </c>
      <c r="N507" s="80" cm="1">
        <f t="array" aca="1" ref="N507" ca="1">_xlfn.IFS(N508=1,0,TRIM(INDIRECT("ｄａｔａ!$"&amp;N$112&amp;"$"&amp;$B507))="",1,TRIM(INDIRECT("ｄａｔａ!$"&amp;N$112&amp;"$"&amp;$B507))&lt;&gt;"",0)</f>
        <v>1</v>
      </c>
      <c r="O507" s="80" cm="1">
        <f t="array" aca="1" ref="O507" ca="1">_xlfn.IFS(O508=1,0,TRIM(INDIRECT("ｄａｔａ!$"&amp;O$112&amp;"$"&amp;$B507))="",1,TRIM(INDIRECT("ｄａｔａ!$"&amp;O$112&amp;"$"&amp;$B507))&lt;&gt;"",0)</f>
        <v>1</v>
      </c>
      <c r="P507" s="80" cm="1">
        <f t="array" aca="1" ref="P507" ca="1">_xlfn.IFS(P508=1,0,TRIM(INDIRECT("ｄａｔａ!$"&amp;P$112&amp;"$"&amp;$B507))="",1,TRIM(INDIRECT("ｄａｔａ!$"&amp;P$112&amp;"$"&amp;$B507))&lt;&gt;"",0)</f>
        <v>1</v>
      </c>
      <c r="Q507" s="80" cm="1">
        <f t="array" aca="1" ref="Q507" ca="1">_xlfn.IFS(Q508=1,0,TRIM(INDIRECT("ｄａｔａ!$"&amp;Q$112&amp;"$"&amp;$B507))="",1,TRIM(INDIRECT("ｄａｔａ!$"&amp;Q$112&amp;"$"&amp;$B507))&lt;&gt;"",0)</f>
        <v>1</v>
      </c>
      <c r="R507" s="80" cm="1">
        <f t="array" aca="1" ref="R507" ca="1">_xlfn.IFS(R508=1,0,TRIM(INDIRECT("ｄａｔａ!$"&amp;R$112&amp;"$"&amp;$B507))="",1,TRIM(INDIRECT("ｄａｔａ!$"&amp;R$112&amp;"$"&amp;$B507))&lt;&gt;"",0)</f>
        <v>1</v>
      </c>
      <c r="S507" s="80" cm="1">
        <f t="array" aca="1" ref="S507" ca="1">_xlfn.IFS(S508=1,0,TRIM(INDIRECT("ｄａｔａ!$"&amp;S$112&amp;"$"&amp;$B507))="",1,TRIM(INDIRECT("ｄａｔａ!$"&amp;S$112&amp;"$"&amp;$B507))&lt;&gt;"",0)</f>
        <v>1</v>
      </c>
      <c r="T507" s="80" cm="1">
        <f t="array" aca="1" ref="T507" ca="1">_xlfn.IFS(T508=1,0,TRIM(INDIRECT("ｄａｔａ!$"&amp;T$112&amp;"$"&amp;$B507))="",1,TRIM(INDIRECT("ｄａｔａ!$"&amp;T$112&amp;"$"&amp;$B507))&lt;&gt;"",0)</f>
        <v>1</v>
      </c>
      <c r="U507" s="80" cm="1">
        <f t="array" aca="1" ref="U507" ca="1">_xlfn.IFS(U508=1,0,TRIM(INDIRECT("ｄａｔａ!$"&amp;U$112&amp;"$"&amp;$B507))="",1,TRIM(INDIRECT("ｄａｔａ!$"&amp;U$112&amp;"$"&amp;$B507))&lt;&gt;"",0)</f>
        <v>1</v>
      </c>
      <c r="V507" s="80" cm="1">
        <f t="array" aca="1" ref="V507" ca="1">_xlfn.IFS(V508=1,0,TRIM(INDIRECT("ｄａｔａ!$"&amp;V$112&amp;"$"&amp;$B507))="",1,TRIM(INDIRECT("ｄａｔａ!$"&amp;V$112&amp;"$"&amp;$B507))&lt;&gt;"",0)</f>
        <v>1</v>
      </c>
      <c r="W507" s="80" cm="1">
        <f t="array" aca="1" ref="W507" ca="1">_xlfn.IFS(W508=1,0,TRIM(INDIRECT("ｄａｔａ!$"&amp;W$112&amp;"$"&amp;$B507))="",1,TRIM(INDIRECT("ｄａｔａ!$"&amp;W$112&amp;"$"&amp;$B507))&lt;&gt;"",0)</f>
        <v>1</v>
      </c>
      <c r="X507" s="80">
        <f ca="1">IF(SUM($Y507:$AO507)=17,1,0)</f>
        <v>1</v>
      </c>
      <c r="Y507" s="80" cm="1">
        <f t="array" aca="1" ref="Y507" ca="1">_xlfn.IFS(Y508=1,0,TRIM(INDIRECT("ｄａｔａ!$"&amp;Y$112&amp;"$"&amp;$B507))="",1,TRIM(INDIRECT("ｄａｔａ!$"&amp;Y$112&amp;"$"&amp;$B507))&lt;&gt;"",0)</f>
        <v>1</v>
      </c>
      <c r="Z507" s="80" cm="1">
        <f t="array" aca="1" ref="Z507" ca="1">_xlfn.IFS(Z508=1,0,TRIM(INDIRECT("ｄａｔａ!$"&amp;Z$112&amp;"$"&amp;$B507))="",1,TRIM(INDIRECT("ｄａｔａ!$"&amp;Z$112&amp;"$"&amp;$B507))&lt;&gt;"",0)</f>
        <v>1</v>
      </c>
      <c r="AA507" s="80" cm="1">
        <f t="array" aca="1" ref="AA507" ca="1">_xlfn.IFS(AA508=1,0,TRIM(INDIRECT("ｄａｔａ!$"&amp;AA$112&amp;"$"&amp;$B507))="",1,TRIM(INDIRECT("ｄａｔａ!$"&amp;AA$112&amp;"$"&amp;$B507))&lt;&gt;"",0)</f>
        <v>1</v>
      </c>
      <c r="AB507" s="80" cm="1">
        <f t="array" aca="1" ref="AB507" ca="1">_xlfn.IFS(AB508=1,0,TRIM(INDIRECT("ｄａｔａ!$"&amp;AB$112&amp;"$"&amp;$B507))="",1,TRIM(INDIRECT("ｄａｔａ!$"&amp;AB$112&amp;"$"&amp;$B507))&lt;&gt;"",0)</f>
        <v>1</v>
      </c>
      <c r="AC507" s="80" cm="1">
        <f t="array" aca="1" ref="AC507" ca="1">_xlfn.IFS(AC508=1,0,TRIM(INDIRECT("ｄａｔａ!$"&amp;AC$112&amp;"$"&amp;$B507))="",1,TRIM(INDIRECT("ｄａｔａ!$"&amp;AC$112&amp;"$"&amp;$B507))&lt;&gt;"",0)</f>
        <v>1</v>
      </c>
      <c r="AD507" s="80" cm="1">
        <f t="array" aca="1" ref="AD507" ca="1">_xlfn.IFS(AD508=1,0,TRIM(INDIRECT("ｄａｔａ!$"&amp;AD$112&amp;"$"&amp;$B507))="",1,TRIM(INDIRECT("ｄａｔａ!$"&amp;AD$112&amp;"$"&amp;$B507))&lt;&gt;"",0)</f>
        <v>1</v>
      </c>
      <c r="AE507" s="80" cm="1">
        <f t="array" aca="1" ref="AE507" ca="1">_xlfn.IFS(AE508=1,0,TRIM(INDIRECT("ｄａｔａ!$"&amp;AE$112&amp;"$"&amp;$B507))="",1,TRIM(INDIRECT("ｄａｔａ!$"&amp;AE$112&amp;"$"&amp;$B507))&lt;&gt;"",0)</f>
        <v>1</v>
      </c>
      <c r="AF507" s="80" cm="1">
        <f t="array" aca="1" ref="AF507" ca="1">_xlfn.IFS(AF508=1,0,TRIM(INDIRECT("ｄａｔａ!$"&amp;AF$112&amp;"$"&amp;$B507))="",1,TRIM(INDIRECT("ｄａｔａ!$"&amp;AF$112&amp;"$"&amp;$B507))&lt;&gt;"",0)</f>
        <v>1</v>
      </c>
      <c r="AG507" s="80" cm="1">
        <f t="array" aca="1" ref="AG507" ca="1">_xlfn.IFS(AG508=1,0,TRIM(INDIRECT("ｄａｔａ!$"&amp;AG$112&amp;"$"&amp;$B507))="",1,TRIM(INDIRECT("ｄａｔａ!$"&amp;AG$112&amp;"$"&amp;$B507))&lt;&gt;"",0)</f>
        <v>1</v>
      </c>
      <c r="AH507" s="80" cm="1">
        <f t="array" aca="1" ref="AH507" ca="1">_xlfn.IFS(AH508=1,0,TRIM(INDIRECT("ｄａｔａ!$"&amp;AH$112&amp;"$"&amp;$B507))="",1,TRIM(INDIRECT("ｄａｔａ!$"&amp;AH$112&amp;"$"&amp;$B507))&lt;&gt;"",0)</f>
        <v>1</v>
      </c>
      <c r="AI507" s="80" cm="1">
        <f t="array" aca="1" ref="AI507" ca="1">_xlfn.IFS(AI508=1,0,TRIM(INDIRECT("ｄａｔａ!$"&amp;AI$112&amp;"$"&amp;$B507))="",1,TRIM(INDIRECT("ｄａｔａ!$"&amp;AI$112&amp;"$"&amp;$B507))&lt;&gt;"",0)</f>
        <v>1</v>
      </c>
      <c r="AJ507" s="80" cm="1">
        <f t="array" aca="1" ref="AJ507" ca="1">_xlfn.IFS(AJ508=1,0,TRIM(INDIRECT("ｄａｔａ!$"&amp;AJ$112&amp;"$"&amp;$B507))="",1,TRIM(INDIRECT("ｄａｔａ!$"&amp;AJ$112&amp;"$"&amp;$B507))&lt;&gt;"",0)</f>
        <v>1</v>
      </c>
      <c r="AK507" s="80" cm="1">
        <f t="array" aca="1" ref="AK507" ca="1">_xlfn.IFS(AK508=1,0,TRIM(INDIRECT("ｄａｔａ!$"&amp;AK$112&amp;"$"&amp;$B507))="",1,TRIM(INDIRECT("ｄａｔａ!$"&amp;AK$112&amp;"$"&amp;$B507))&lt;&gt;"",0)</f>
        <v>1</v>
      </c>
      <c r="AL507" s="80" cm="1">
        <f t="array" aca="1" ref="AL507" ca="1">_xlfn.IFS(AL508=1,0,TRIM(INDIRECT("ｄａｔａ!$"&amp;AL$112&amp;"$"&amp;$B507))="",1,TRIM(INDIRECT("ｄａｔａ!$"&amp;AL$112&amp;"$"&amp;$B507))&lt;&gt;"",0)</f>
        <v>1</v>
      </c>
      <c r="AM507" s="80" cm="1">
        <f t="array" aca="1" ref="AM507" ca="1">_xlfn.IFS(AM508=1,0,TRIM(INDIRECT("ｄａｔａ!$"&amp;AM$112&amp;"$"&amp;$B507))="",1,TRIM(INDIRECT("ｄａｔａ!$"&amp;AM$112&amp;"$"&amp;$B507))&lt;&gt;"",0)</f>
        <v>1</v>
      </c>
      <c r="AN507" s="80" cm="1">
        <f t="array" aca="1" ref="AN507" ca="1">_xlfn.IFS(AN508=1,0,TRIM(INDIRECT("ｄａｔａ!$"&amp;AN$112&amp;"$"&amp;$B507))="",1,TRIM(INDIRECT("ｄａｔａ!$"&amp;AN$112&amp;"$"&amp;$B507))&lt;&gt;"",0)</f>
        <v>1</v>
      </c>
      <c r="AO507" s="80" cm="1">
        <f t="array" aca="1" ref="AO507" ca="1">_xlfn.IFS(AO508=1,0,TRIM(INDIRECT("ｄａｔａ!$"&amp;AO$112&amp;"$"&amp;$B507))="",1,TRIM(INDIRECT("ｄａｔａ!$"&amp;AO$112&amp;"$"&amp;$B507))&lt;&gt;"",0)</f>
        <v>1</v>
      </c>
      <c r="AP507" s="80">
        <f ca="1">IF(SUM($AQ507:$AZ507)=10,1,0)</f>
        <v>1</v>
      </c>
      <c r="AQ507" s="80" cm="1">
        <f t="array" aca="1" ref="AQ507" ca="1">_xlfn.IFS(AQ508=1,0,TRIM(INDIRECT("ｄａｔａ!$"&amp;AQ$112&amp;"$"&amp;$B507))="",1,TRIM(INDIRECT("ｄａｔａ!$"&amp;AQ$112&amp;"$"&amp;$B507))&lt;&gt;"",0)</f>
        <v>1</v>
      </c>
      <c r="AR507" s="80" cm="1">
        <f t="array" aca="1" ref="AR507" ca="1">_xlfn.IFS(AR508=1,0,TRIM(INDIRECT("ｄａｔａ!$"&amp;AR$112&amp;"$"&amp;$B507))="",1,TRIM(INDIRECT("ｄａｔａ!$"&amp;AR$112&amp;"$"&amp;$B507))&lt;&gt;"",0)</f>
        <v>1</v>
      </c>
      <c r="AS507" s="80" cm="1">
        <f t="array" aca="1" ref="AS507" ca="1">_xlfn.IFS(AS508=1,0,TRIM(INDIRECT("ｄａｔａ!$"&amp;AS$112&amp;"$"&amp;$B507))="",1,TRIM(INDIRECT("ｄａｔａ!$"&amp;AS$112&amp;"$"&amp;$B507))&lt;&gt;"",0)</f>
        <v>1</v>
      </c>
      <c r="AT507" s="80" cm="1">
        <f t="array" aca="1" ref="AT507" ca="1">_xlfn.IFS(AT508=1,0,TRIM(INDIRECT("ｄａｔａ!$"&amp;AT$112&amp;"$"&amp;$B507))="",1,TRIM(INDIRECT("ｄａｔａ!$"&amp;AT$112&amp;"$"&amp;$B507))&lt;&gt;"",0)</f>
        <v>1</v>
      </c>
      <c r="AU507" s="80" cm="1">
        <f t="array" aca="1" ref="AU507" ca="1">_xlfn.IFS(AU508=1,0,TRIM(INDIRECT("ｄａｔａ!$"&amp;AU$112&amp;"$"&amp;$B507))="",1,TRIM(INDIRECT("ｄａｔａ!$"&amp;AU$112&amp;"$"&amp;$B507))&lt;&gt;"",0)</f>
        <v>1</v>
      </c>
      <c r="AV507" s="80" cm="1">
        <f t="array" aca="1" ref="AV507" ca="1">_xlfn.IFS(AV508=1,0,TRIM(INDIRECT("ｄａｔａ!$"&amp;AV$112&amp;"$"&amp;$B507))="",1,TRIM(INDIRECT("ｄａｔａ!$"&amp;AV$112&amp;"$"&amp;$B507))&lt;&gt;"",0)</f>
        <v>1</v>
      </c>
      <c r="AW507" s="80" cm="1">
        <f t="array" aca="1" ref="AW507" ca="1">_xlfn.IFS(AW508=1,0,TRIM(INDIRECT("ｄａｔａ!$"&amp;AW$112&amp;"$"&amp;$B507))="",1,TRIM(INDIRECT("ｄａｔａ!$"&amp;AW$112&amp;"$"&amp;$B507))&lt;&gt;"",0)</f>
        <v>1</v>
      </c>
      <c r="AX507" s="80" cm="1">
        <f t="array" aca="1" ref="AX507" ca="1">_xlfn.IFS(AX508=1,0,TRIM(INDIRECT("ｄａｔａ!$"&amp;AX$112&amp;"$"&amp;$B507))="",1,TRIM(INDIRECT("ｄａｔａ!$"&amp;AX$112&amp;"$"&amp;$B507))&lt;&gt;"",0)</f>
        <v>1</v>
      </c>
      <c r="AY507" s="80" cm="1">
        <f t="array" aca="1" ref="AY507" ca="1">_xlfn.IFS(AY508=1,0,TRIM(INDIRECT("ｄａｔａ!$"&amp;AY$112&amp;"$"&amp;$B507))="",1,TRIM(INDIRECT("ｄａｔａ!$"&amp;AY$112&amp;"$"&amp;$B507))&lt;&gt;"",0)</f>
        <v>1</v>
      </c>
      <c r="AZ507" s="80" cm="1">
        <f t="array" aca="1" ref="AZ507" ca="1">_xlfn.IFS(AZ508=1,0,TRIM(INDIRECT("ｄａｔａ!$"&amp;AZ$112&amp;"$"&amp;$B507))="",1,TRIM(INDIRECT("ｄａｔａ!$"&amp;AZ$112&amp;"$"&amp;$B507))&lt;&gt;"",0)</f>
        <v>1</v>
      </c>
      <c r="BA507" s="80">
        <f ca="1">IF(SUM($BB507:$BP507)=15,1,0)</f>
        <v>1</v>
      </c>
      <c r="BB507" s="80" cm="1">
        <f t="array" aca="1" ref="BB507" ca="1">_xlfn.IFS(BB508=1,0,TRIM(INDIRECT("ｄａｔａ!$"&amp;BB$112&amp;"$"&amp;$B507))="",1,TRIM(INDIRECT("ｄａｔａ!$"&amp;BB$112&amp;"$"&amp;$B507))&lt;&gt;"",0)</f>
        <v>1</v>
      </c>
      <c r="BC507" s="80" cm="1">
        <f t="array" aca="1" ref="BC507" ca="1">_xlfn.IFS(BC508=1,0,TRIM(INDIRECT("ｄａｔａ!$"&amp;BC$112&amp;"$"&amp;$B507))="",1,TRIM(INDIRECT("ｄａｔａ!$"&amp;BC$112&amp;"$"&amp;$B507))&lt;&gt;"",0)</f>
        <v>1</v>
      </c>
      <c r="BD507" s="80" cm="1">
        <f t="array" aca="1" ref="BD507" ca="1">_xlfn.IFS(BD508=1,0,TRIM(INDIRECT("ｄａｔａ!$"&amp;BD$112&amp;"$"&amp;$B507))="",1,TRIM(INDIRECT("ｄａｔａ!$"&amp;BD$112&amp;"$"&amp;$B507))&lt;&gt;"",0)</f>
        <v>1</v>
      </c>
      <c r="BE507" s="80" cm="1">
        <f t="array" aca="1" ref="BE507" ca="1">_xlfn.IFS(BE508=1,0,TRIM(INDIRECT("ｄａｔａ!$"&amp;BE$112&amp;"$"&amp;$B507))="",1,TRIM(INDIRECT("ｄａｔａ!$"&amp;BE$112&amp;"$"&amp;$B507))&lt;&gt;"",0)</f>
        <v>1</v>
      </c>
      <c r="BF507" s="80" cm="1">
        <f t="array" aca="1" ref="BF507" ca="1">_xlfn.IFS(BF508=1,0,TRIM(INDIRECT("ｄａｔａ!$"&amp;BF$112&amp;"$"&amp;$B507))="",1,TRIM(INDIRECT("ｄａｔａ!$"&amp;BF$112&amp;"$"&amp;$B507))&lt;&gt;"",0)</f>
        <v>1</v>
      </c>
      <c r="BG507" s="80" cm="1">
        <f t="array" aca="1" ref="BG507" ca="1">_xlfn.IFS(BG508=1,0,TRIM(INDIRECT("ｄａｔａ!$"&amp;BG$112&amp;"$"&amp;$B507))="",1,TRIM(INDIRECT("ｄａｔａ!$"&amp;BG$112&amp;"$"&amp;$B507))&lt;&gt;"",0)</f>
        <v>1</v>
      </c>
      <c r="BH507" s="80" cm="1">
        <f t="array" aca="1" ref="BH507" ca="1">_xlfn.IFS(BH508=1,0,TRIM(INDIRECT("ｄａｔａ!$"&amp;BH$112&amp;"$"&amp;$B507))="",1,TRIM(INDIRECT("ｄａｔａ!$"&amp;BH$112&amp;"$"&amp;$B507))&lt;&gt;"",0)</f>
        <v>1</v>
      </c>
      <c r="BI507" s="80" cm="1">
        <f t="array" aca="1" ref="BI507" ca="1">_xlfn.IFS(BI508=1,0,TRIM(INDIRECT("ｄａｔａ!$"&amp;BI$112&amp;"$"&amp;$B507))="",1,TRIM(INDIRECT("ｄａｔａ!$"&amp;BI$112&amp;"$"&amp;$B507))&lt;&gt;"",0)</f>
        <v>1</v>
      </c>
      <c r="BJ507" s="80" cm="1">
        <f t="array" aca="1" ref="BJ507" ca="1">_xlfn.IFS(BJ508=1,0,TRIM(INDIRECT("ｄａｔａ!$"&amp;BJ$112&amp;"$"&amp;$B507))="",1,TRIM(INDIRECT("ｄａｔａ!$"&amp;BJ$112&amp;"$"&amp;$B507))&lt;&gt;"",0)</f>
        <v>1</v>
      </c>
      <c r="BK507" s="80" cm="1">
        <f t="array" aca="1" ref="BK507" ca="1">_xlfn.IFS(BK508=1,0,TRIM(INDIRECT("ｄａｔａ!$"&amp;BK$112&amp;"$"&amp;$B507))="",1,TRIM(INDIRECT("ｄａｔａ!$"&amp;BK$112&amp;"$"&amp;$B507))&lt;&gt;"",0)</f>
        <v>1</v>
      </c>
      <c r="BL507" s="80" cm="1">
        <f t="array" aca="1" ref="BL507" ca="1">_xlfn.IFS(BL508=1,0,TRIM(INDIRECT("ｄａｔａ!$"&amp;BL$112&amp;"$"&amp;$B507))="",1,TRIM(INDIRECT("ｄａｔａ!$"&amp;BL$112&amp;"$"&amp;$B507))&lt;&gt;"",0)</f>
        <v>1</v>
      </c>
      <c r="BM507" s="80" cm="1">
        <f t="array" aca="1" ref="BM507" ca="1">_xlfn.IFS(BM508=1,0,TRIM(INDIRECT("ｄａｔａ!$"&amp;BM$112&amp;"$"&amp;$B507))="",1,TRIM(INDIRECT("ｄａｔａ!$"&amp;BM$112&amp;"$"&amp;$B507))&lt;&gt;"",0)</f>
        <v>1</v>
      </c>
      <c r="BN507" s="80" cm="1">
        <f t="array" aca="1" ref="BN507" ca="1">_xlfn.IFS(BN508=1,0,TRIM(INDIRECT("ｄａｔａ!$"&amp;BN$112&amp;"$"&amp;$B507))="",1,TRIM(INDIRECT("ｄａｔａ!$"&amp;BN$112&amp;"$"&amp;$B507))&lt;&gt;"",0)</f>
        <v>1</v>
      </c>
      <c r="BO507" s="80" cm="1">
        <f t="array" aca="1" ref="BO507" ca="1">_xlfn.IFS(BO508=1,0,TRIM(INDIRECT("ｄａｔａ!$"&amp;BO$112&amp;"$"&amp;$B507))="",1,TRIM(INDIRECT("ｄａｔａ!$"&amp;BO$112&amp;"$"&amp;$B507))&lt;&gt;"",0)</f>
        <v>1</v>
      </c>
      <c r="BP507" s="80" cm="1">
        <f t="array" aca="1" ref="BP507" ca="1">_xlfn.IFS(BP508=1,0,TRIM(INDIRECT("ｄａｔａ!$"&amp;BP$112&amp;"$"&amp;$B507))="",1,TRIM(INDIRECT("ｄａｔａ!$"&amp;BP$112&amp;"$"&amp;$B507))&lt;&gt;"",0)</f>
        <v>1</v>
      </c>
    </row>
    <row r="508" spans="1:68" x14ac:dyDescent="0.2">
      <c r="B508" s="80">
        <f>VLOOKUP($A505,$A$11:$B$110,2,FALSE)</f>
        <v>105</v>
      </c>
      <c r="C508" s="80" t="s">
        <v>2430</v>
      </c>
      <c r="D508" s="80" cm="1">
        <f t="array" aca="1" ref="D508" ca="1">IF(ISERROR(INDIRECT("ｄａｔａ!$"&amp;D$112&amp;"$"&amp;$B508)),1,0)</f>
        <v>0</v>
      </c>
      <c r="F508" s="80" cm="1">
        <f t="array" aca="1" ref="F508" ca="1">IF(ISERROR(INDIRECT("ｄａｔａ!$"&amp;F$112&amp;"$"&amp;$B508)),1,0)</f>
        <v>0</v>
      </c>
      <c r="G508" s="80" cm="1">
        <f t="array" aca="1" ref="G508" ca="1">IF(ISERROR(INDIRECT("ｄａｔａ!$"&amp;G$112&amp;"$"&amp;$B508)),1,0)</f>
        <v>0</v>
      </c>
      <c r="H508" s="80" cm="1">
        <f t="array" aca="1" ref="H508" ca="1">IF(ISERROR(INDIRECT("ｄａｔａ!$"&amp;H$112&amp;"$"&amp;$B508)),1,0)</f>
        <v>0</v>
      </c>
      <c r="I508" s="80" cm="1">
        <f t="array" aca="1" ref="I508" ca="1">IF(ISERROR(INDIRECT("ｄａｔａ!$"&amp;I$112&amp;"$"&amp;$B508)),1,0)</f>
        <v>0</v>
      </c>
      <c r="J508" s="80" cm="1">
        <f t="array" aca="1" ref="J508" ca="1">IF(ISERROR(INDIRECT("ｄａｔａ!$"&amp;J$112&amp;"$"&amp;$B508)),1,0)</f>
        <v>0</v>
      </c>
      <c r="K508" s="80" cm="1">
        <f t="array" aca="1" ref="K508" ca="1">IF(ISERROR(INDIRECT("ｄａｔａ!$"&amp;K$112&amp;"$"&amp;$B508)),1,0)</f>
        <v>0</v>
      </c>
      <c r="L508" s="80" cm="1">
        <f t="array" aca="1" ref="L508" ca="1">IF(ISERROR(INDIRECT("ｄａｔａ!$"&amp;L$112&amp;"$"&amp;$B508)),1,0)</f>
        <v>0</v>
      </c>
      <c r="M508" s="80" cm="1">
        <f t="array" aca="1" ref="M508" ca="1">IF(ISERROR(INDIRECT("ｄａｔａ!$"&amp;M$112&amp;"$"&amp;$B508)),1,0)</f>
        <v>0</v>
      </c>
      <c r="N508" s="80" cm="1">
        <f t="array" aca="1" ref="N508" ca="1">IF(ISERROR(INDIRECT("ｄａｔａ!$"&amp;N$112&amp;"$"&amp;$B508)),1,0)</f>
        <v>0</v>
      </c>
      <c r="O508" s="80" cm="1">
        <f t="array" aca="1" ref="O508" ca="1">IF(ISERROR(INDIRECT("ｄａｔａ!$"&amp;O$112&amp;"$"&amp;$B508)),1,0)</f>
        <v>0</v>
      </c>
      <c r="P508" s="80" cm="1">
        <f t="array" aca="1" ref="P508" ca="1">IF(ISERROR(INDIRECT("ｄａｔａ!$"&amp;P$112&amp;"$"&amp;$B508)),1,0)</f>
        <v>0</v>
      </c>
      <c r="Q508" s="80" cm="1">
        <f t="array" aca="1" ref="Q508" ca="1">IF(ISERROR(INDIRECT("ｄａｔａ!$"&amp;Q$112&amp;"$"&amp;$B508)),1,0)</f>
        <v>0</v>
      </c>
      <c r="R508" s="80" cm="1">
        <f t="array" aca="1" ref="R508" ca="1">IF(ISERROR(INDIRECT("ｄａｔａ!$"&amp;R$112&amp;"$"&amp;$B508)),1,0)</f>
        <v>0</v>
      </c>
      <c r="S508" s="80" cm="1">
        <f t="array" aca="1" ref="S508" ca="1">IF(ISERROR(INDIRECT("ｄａｔａ!$"&amp;S$112&amp;"$"&amp;$B508)),1,0)</f>
        <v>0</v>
      </c>
      <c r="T508" s="80" cm="1">
        <f t="array" aca="1" ref="T508" ca="1">IF(ISERROR(INDIRECT("ｄａｔａ!$"&amp;T$112&amp;"$"&amp;$B508)),1,0)</f>
        <v>0</v>
      </c>
      <c r="U508" s="80" cm="1">
        <f t="array" aca="1" ref="U508" ca="1">IF(ISERROR(INDIRECT("ｄａｔａ!$"&amp;U$112&amp;"$"&amp;$B508)),1,0)</f>
        <v>0</v>
      </c>
      <c r="V508" s="80" cm="1">
        <f t="array" aca="1" ref="V508" ca="1">IF(ISERROR(INDIRECT("ｄａｔａ!$"&amp;V$112&amp;"$"&amp;$B508)),1,0)</f>
        <v>0</v>
      </c>
      <c r="W508" s="80" cm="1">
        <f t="array" aca="1" ref="W508" ca="1">IF(ISERROR(INDIRECT("ｄａｔａ!$"&amp;W$112&amp;"$"&amp;$B508)),1,0)</f>
        <v>0</v>
      </c>
      <c r="X508" s="80">
        <f ca="1">IF(SUM($Y506:$AO506,$Y508:$AO508)&gt;0,1,0)</f>
        <v>0</v>
      </c>
      <c r="Y508" s="80" cm="1">
        <f t="array" aca="1" ref="Y508" ca="1">IF(ISERROR(INDIRECT("ｄａｔａ!$"&amp;Y$112&amp;"$"&amp;$B508)),1,0)</f>
        <v>0</v>
      </c>
      <c r="Z508" s="80" cm="1">
        <f t="array" aca="1" ref="Z508" ca="1">IF(ISERROR(INDIRECT("ｄａｔａ!$"&amp;Z$112&amp;"$"&amp;$B508)),1,0)</f>
        <v>0</v>
      </c>
      <c r="AA508" s="80" cm="1">
        <f t="array" aca="1" ref="AA508" ca="1">IF(ISERROR(INDIRECT("ｄａｔａ!$"&amp;AA$112&amp;"$"&amp;$B508)),1,0)</f>
        <v>0</v>
      </c>
      <c r="AB508" s="80" cm="1">
        <f t="array" aca="1" ref="AB508" ca="1">IF(ISERROR(INDIRECT("ｄａｔａ!$"&amp;AB$112&amp;"$"&amp;$B508)),1,0)</f>
        <v>0</v>
      </c>
      <c r="AC508" s="80" cm="1">
        <f t="array" aca="1" ref="AC508" ca="1">IF(ISERROR(INDIRECT("ｄａｔａ!$"&amp;AC$112&amp;"$"&amp;$B508)),1,0)</f>
        <v>0</v>
      </c>
      <c r="AD508" s="80" cm="1">
        <f t="array" aca="1" ref="AD508" ca="1">IF(ISERROR(INDIRECT("ｄａｔａ!$"&amp;AD$112&amp;"$"&amp;$B508)),1,0)</f>
        <v>0</v>
      </c>
      <c r="AE508" s="80" cm="1">
        <f t="array" aca="1" ref="AE508" ca="1">IF(ISERROR(INDIRECT("ｄａｔａ!$"&amp;AE$112&amp;"$"&amp;$B508)),1,0)</f>
        <v>0</v>
      </c>
      <c r="AF508" s="80" cm="1">
        <f t="array" aca="1" ref="AF508" ca="1">IF(ISERROR(INDIRECT("ｄａｔａ!$"&amp;AF$112&amp;"$"&amp;$B508)),1,0)</f>
        <v>0</v>
      </c>
      <c r="AG508" s="80" cm="1">
        <f t="array" aca="1" ref="AG508" ca="1">IF(ISERROR(INDIRECT("ｄａｔａ!$"&amp;AG$112&amp;"$"&amp;$B508)),1,0)</f>
        <v>0</v>
      </c>
      <c r="AH508" s="80" cm="1">
        <f t="array" aca="1" ref="AH508" ca="1">IF(ISERROR(INDIRECT("ｄａｔａ!$"&amp;AH$112&amp;"$"&amp;$B508)),1,0)</f>
        <v>0</v>
      </c>
      <c r="AI508" s="80" cm="1">
        <f t="array" aca="1" ref="AI508" ca="1">IF(ISERROR(INDIRECT("ｄａｔａ!$"&amp;AI$112&amp;"$"&amp;$B508)),1,0)</f>
        <v>0</v>
      </c>
      <c r="AJ508" s="80" cm="1">
        <f t="array" aca="1" ref="AJ508" ca="1">IF(ISERROR(INDIRECT("ｄａｔａ!$"&amp;AJ$112&amp;"$"&amp;$B508)),1,0)</f>
        <v>0</v>
      </c>
      <c r="AK508" s="80" cm="1">
        <f t="array" aca="1" ref="AK508" ca="1">IF(ISERROR(INDIRECT("ｄａｔａ!$"&amp;AK$112&amp;"$"&amp;$B508)),1,0)</f>
        <v>0</v>
      </c>
      <c r="AL508" s="80" cm="1">
        <f t="array" aca="1" ref="AL508" ca="1">IF(ISERROR(INDIRECT("ｄａｔａ!$"&amp;AL$112&amp;"$"&amp;$B508)),1,0)</f>
        <v>0</v>
      </c>
      <c r="AM508" s="80" cm="1">
        <f t="array" aca="1" ref="AM508" ca="1">IF(ISERROR(INDIRECT("ｄａｔａ!$"&amp;AM$112&amp;"$"&amp;$B508)),1,0)</f>
        <v>0</v>
      </c>
      <c r="AN508" s="80" cm="1">
        <f t="array" aca="1" ref="AN508" ca="1">IF(ISERROR(INDIRECT("ｄａｔａ!$"&amp;AN$112&amp;"$"&amp;$B508)),1,0)</f>
        <v>0</v>
      </c>
      <c r="AO508" s="80" cm="1">
        <f t="array" aca="1" ref="AO508" ca="1">IF(ISERROR(INDIRECT("ｄａｔａ!$"&amp;AO$112&amp;"$"&amp;$B508)),1,0)</f>
        <v>0</v>
      </c>
      <c r="AP508" s="80">
        <f ca="1">IF(SUM($AQ506:$AZ506,$AQ508:$AZ508)&gt;0,1,0)</f>
        <v>0</v>
      </c>
      <c r="AQ508" s="80" cm="1">
        <f t="array" aca="1" ref="AQ508" ca="1">IF(ISERROR(INDIRECT("ｄａｔａ!$"&amp;AQ$112&amp;"$"&amp;$B508)),1,0)</f>
        <v>0</v>
      </c>
      <c r="AR508" s="80" cm="1">
        <f t="array" aca="1" ref="AR508" ca="1">IF(ISERROR(INDIRECT("ｄａｔａ!$"&amp;AR$112&amp;"$"&amp;$B508)),1,0)</f>
        <v>0</v>
      </c>
      <c r="AS508" s="80" cm="1">
        <f t="array" aca="1" ref="AS508" ca="1">IF(ISERROR(INDIRECT("ｄａｔａ!$"&amp;AS$112&amp;"$"&amp;$B508)),1,0)</f>
        <v>0</v>
      </c>
      <c r="AT508" s="80" cm="1">
        <f t="array" aca="1" ref="AT508" ca="1">IF(ISERROR(INDIRECT("ｄａｔａ!$"&amp;AT$112&amp;"$"&amp;$B508)),1,0)</f>
        <v>0</v>
      </c>
      <c r="AU508" s="80" cm="1">
        <f t="array" aca="1" ref="AU508" ca="1">IF(ISERROR(INDIRECT("ｄａｔａ!$"&amp;AU$112&amp;"$"&amp;$B508)),1,0)</f>
        <v>0</v>
      </c>
      <c r="AV508" s="80" cm="1">
        <f t="array" aca="1" ref="AV508" ca="1">IF(ISERROR(INDIRECT("ｄａｔａ!$"&amp;AV$112&amp;"$"&amp;$B508)),1,0)</f>
        <v>0</v>
      </c>
      <c r="AW508" s="80" cm="1">
        <f t="array" aca="1" ref="AW508" ca="1">IF(ISERROR(INDIRECT("ｄａｔａ!$"&amp;AW$112&amp;"$"&amp;$B508)),1,0)</f>
        <v>0</v>
      </c>
      <c r="AX508" s="80" cm="1">
        <f t="array" aca="1" ref="AX508" ca="1">IF(ISERROR(INDIRECT("ｄａｔａ!$"&amp;AX$112&amp;"$"&amp;$B508)),1,0)</f>
        <v>0</v>
      </c>
      <c r="AY508" s="80" cm="1">
        <f t="array" aca="1" ref="AY508" ca="1">IF(ISERROR(INDIRECT("ｄａｔａ!$"&amp;AY$112&amp;"$"&amp;$B508)),1,0)</f>
        <v>0</v>
      </c>
      <c r="AZ508" s="80" cm="1">
        <f t="array" aca="1" ref="AZ508" ca="1">IF(ISERROR(INDIRECT("ｄａｔａ!$"&amp;AZ$112&amp;"$"&amp;$B508)),1,0)</f>
        <v>0</v>
      </c>
      <c r="BA508" s="80">
        <f ca="1">IF(SUM($BB506:$BP506,$BB508:$BP508)&gt;0,1,0)</f>
        <v>0</v>
      </c>
      <c r="BB508" s="80" cm="1">
        <f t="array" aca="1" ref="BB508" ca="1">IF(ISERROR(INDIRECT("ｄａｔａ!$"&amp;BB$112&amp;"$"&amp;$B508)),1,0)</f>
        <v>0</v>
      </c>
      <c r="BC508" s="80" cm="1">
        <f t="array" aca="1" ref="BC508" ca="1">IF(ISERROR(INDIRECT("ｄａｔａ!$"&amp;BC$112&amp;"$"&amp;$B508)),1,0)</f>
        <v>0</v>
      </c>
      <c r="BD508" s="80" cm="1">
        <f t="array" aca="1" ref="BD508" ca="1">IF(ISERROR(INDIRECT("ｄａｔａ!$"&amp;BD$112&amp;"$"&amp;$B508)),1,0)</f>
        <v>0</v>
      </c>
      <c r="BE508" s="80" cm="1">
        <f t="array" aca="1" ref="BE508" ca="1">IF(ISERROR(INDIRECT("ｄａｔａ!$"&amp;BE$112&amp;"$"&amp;$B508)),1,0)</f>
        <v>0</v>
      </c>
      <c r="BF508" s="80" cm="1">
        <f t="array" aca="1" ref="BF508" ca="1">IF(ISERROR(INDIRECT("ｄａｔａ!$"&amp;BF$112&amp;"$"&amp;$B508)),1,0)</f>
        <v>0</v>
      </c>
      <c r="BG508" s="80" cm="1">
        <f t="array" aca="1" ref="BG508" ca="1">IF(ISERROR(INDIRECT("ｄａｔａ!$"&amp;BG$112&amp;"$"&amp;$B508)),1,0)</f>
        <v>0</v>
      </c>
      <c r="BH508" s="80" cm="1">
        <f t="array" aca="1" ref="BH508" ca="1">IF(ISERROR(INDIRECT("ｄａｔａ!$"&amp;BH$112&amp;"$"&amp;$B508)),1,0)</f>
        <v>0</v>
      </c>
      <c r="BI508" s="80" cm="1">
        <f t="array" aca="1" ref="BI508" ca="1">IF(ISERROR(INDIRECT("ｄａｔａ!$"&amp;BI$112&amp;"$"&amp;$B508)),1,0)</f>
        <v>0</v>
      </c>
      <c r="BJ508" s="80" cm="1">
        <f t="array" aca="1" ref="BJ508" ca="1">IF(ISERROR(INDIRECT("ｄａｔａ!$"&amp;BJ$112&amp;"$"&amp;$B508)),1,0)</f>
        <v>0</v>
      </c>
      <c r="BK508" s="80" cm="1">
        <f t="array" aca="1" ref="BK508" ca="1">IF(ISERROR(INDIRECT("ｄａｔａ!$"&amp;BK$112&amp;"$"&amp;$B508)),1,0)</f>
        <v>0</v>
      </c>
      <c r="BL508" s="80" cm="1">
        <f t="array" aca="1" ref="BL508" ca="1">IF(ISERROR(INDIRECT("ｄａｔａ!$"&amp;BL$112&amp;"$"&amp;$B508)),1,0)</f>
        <v>0</v>
      </c>
      <c r="BM508" s="80" cm="1">
        <f t="array" aca="1" ref="BM508" ca="1">IF(ISERROR(INDIRECT("ｄａｔａ!$"&amp;BM$112&amp;"$"&amp;$B508)),1,0)</f>
        <v>0</v>
      </c>
      <c r="BN508" s="80" cm="1">
        <f t="array" aca="1" ref="BN508" ca="1">IF(ISERROR(INDIRECT("ｄａｔａ!$"&amp;BN$112&amp;"$"&amp;$B508)),1,0)</f>
        <v>0</v>
      </c>
      <c r="BO508" s="80" cm="1">
        <f t="array" aca="1" ref="BO508" ca="1">IF(ISERROR(INDIRECT("ｄａｔａ!$"&amp;BO$112&amp;"$"&amp;$B508)),1,0)</f>
        <v>0</v>
      </c>
      <c r="BP508" s="80" cm="1">
        <f t="array" aca="1" ref="BP508" ca="1">IF(ISERROR(INDIRECT("ｄａｔａ!$"&amp;BP$112&amp;"$"&amp;$B508)),1,0)</f>
        <v>0</v>
      </c>
    </row>
    <row r="509" spans="1:68" x14ac:dyDescent="0.2">
      <c r="A509" s="80" t="s">
        <v>2417</v>
      </c>
      <c r="B509" s="80">
        <f>VLOOKUP($A509,$A$11:$B$110,2,FALSE)</f>
        <v>106</v>
      </c>
      <c r="C509" s="80" t="s">
        <v>2435</v>
      </c>
      <c r="D509" s="80" cm="1">
        <f t="array" aca="1" ref="D509" ca="1">_xlfn.IFS(D510=1,0,D511=1,0,AND(INDIRECT("ｄａｔａ!$"&amp;D$112&amp;"$"&amp;$B509)&lt;=INDIRECT("kikan!$Q$11"),INDIRECT("ｄａｔａ!$"&amp;D$112&amp;"$"&amp;$B509)&gt;=INDIRECT("kikan!$K$11")),0,TRUE,1)</f>
        <v>0</v>
      </c>
      <c r="F509" s="80">
        <v>0</v>
      </c>
      <c r="G509" s="80">
        <v>0</v>
      </c>
      <c r="H509" s="80">
        <v>0</v>
      </c>
      <c r="I509" s="80" cm="1">
        <f t="array" aca="1" ref="I509" ca="1">_xlfn.IFS(I510=1,0,I511=1,0,INDIRECT("ｄａｔａ!$"&amp;I$112&amp;"$"&amp;$B509)&gt;=INDIRECT("kikan!$I$11"),0,TRUE,1)</f>
        <v>0</v>
      </c>
      <c r="J509" s="80" cm="1">
        <f t="array" aca="1" ref="J509" ca="1">_xlfn.IFS(D512=1,0,I509=1,0,J510=1,0,I511=1,0,J511=1,0,INDIRECT("ｄａｔａ!$"&amp;I$112&amp;"$"&amp;$B509)&gt;INDIRECT("kikan!$I$11"),0,INDIRECT("ｄａｔａ!$"&amp;J$112&amp;"$"&amp;$B509)&gt;=INDIRECT("ｄａｔａ!$"&amp;D$112&amp;"$"&amp;$B509),0,TRUE,1)</f>
        <v>0</v>
      </c>
      <c r="K509" s="80" cm="1">
        <f t="array" aca="1" ref="K509" ca="1">_xlfn.IFS(K510=1,0,K511=1,0,AND(INDIRECT("ｄａｔａ!$"&amp;K$112&amp;"$"&amp;$B510)&gt;0,INDIRECT("ｄａｔａ!$"&amp;K$112&amp;"$"&amp;$B510)&lt;10000),0,TRUE,1)</f>
        <v>0</v>
      </c>
      <c r="L509" s="80" cm="1">
        <f t="array" aca="1" ref="L509" ca="1">_xlfn.IFS(L510=1,0,L511=1,0,INDIRECT("ｄａｔａ!$"&amp;L$112&amp;"$"&amp;$B509)&lt;20000,1,TRUE,0)</f>
        <v>0</v>
      </c>
      <c r="M509" s="80">
        <v>0</v>
      </c>
      <c r="N509" s="80">
        <v>0</v>
      </c>
      <c r="O509" s="80" cm="1">
        <f t="array" aca="1" ref="O509" ca="1">_xlfn.IFS(O512=1,0,INDIRECT("ｄａｔａ!$"&amp;O$112&amp;"$"&amp;$B510)=4,1,TRUE,0)</f>
        <v>0</v>
      </c>
      <c r="P509" s="80" cm="1">
        <f t="array" aca="1" ref="P509" ca="1">_xlfn.IFS(P512=1,0,AND(INDIRECT("ｄａｔａ!$"&amp;P$112&amp;"$"&amp;$B510)&lt;=3,INDIRECT("ｄａｔａ!$"&amp;P$112&amp;"$"&amp;$B510)&gt;0),1,TRUE,0)</f>
        <v>0</v>
      </c>
      <c r="Q509" s="80" cm="1">
        <f t="array" aca="1" ref="Q509" ca="1">_xlfn.IFS(Q512=1,0,INDIRECT("ｄａｔａ!$"&amp;Q$112&amp;"$"&amp;$B509)=1,1,TRUE,0)</f>
        <v>0</v>
      </c>
      <c r="R509" s="80">
        <v>0</v>
      </c>
      <c r="S509" s="80">
        <v>0</v>
      </c>
      <c r="T509" s="80">
        <v>0</v>
      </c>
      <c r="U509" s="80">
        <v>0</v>
      </c>
      <c r="V509" s="80">
        <v>0</v>
      </c>
      <c r="W509" s="80">
        <v>0</v>
      </c>
      <c r="X509" s="80">
        <f ca="1">IF(AND(SUM($Y509:$AO509)=0,17-SUM($Y511:$AO511)&gt;1),1,0)</f>
        <v>0</v>
      </c>
      <c r="Y509" s="80" cm="1">
        <f t="array" aca="1" ref="Y509" ca="1">_xlfn.IFS(Y512=1,0,INDIRECT("ｄａｔａ!$"&amp;Y$112&amp;"$"&amp;$B509)=2,1,TRUE,0)</f>
        <v>0</v>
      </c>
      <c r="Z509" s="80" cm="1">
        <f t="array" aca="1" ref="Z509" ca="1">_xlfn.IFS(Z512=1,0,INDIRECT("ｄａｔａ!$"&amp;Z$112&amp;"$"&amp;$B509)=2,1,TRUE,0)</f>
        <v>0</v>
      </c>
      <c r="AA509" s="80" cm="1">
        <f t="array" aca="1" ref="AA509" ca="1">_xlfn.IFS(AA512=1,0,INDIRECT("ｄａｔａ!$"&amp;AA$112&amp;"$"&amp;$B509)=2,1,TRUE,0)</f>
        <v>0</v>
      </c>
      <c r="AB509" s="80" cm="1">
        <f t="array" aca="1" ref="AB509" ca="1">_xlfn.IFS(AB512=1,0,INDIRECT("ｄａｔａ!$"&amp;AB$112&amp;"$"&amp;$B509)=2,1,TRUE,0)</f>
        <v>0</v>
      </c>
      <c r="AC509" s="80" cm="1">
        <f t="array" aca="1" ref="AC509" ca="1">_xlfn.IFS(AC512=1,0,INDIRECT("ｄａｔａ!$"&amp;AC$112&amp;"$"&amp;$B509)=2,1,TRUE,0)</f>
        <v>0</v>
      </c>
      <c r="AD509" s="80" cm="1">
        <f t="array" aca="1" ref="AD509" ca="1">_xlfn.IFS(AD512=1,0,INDIRECT("ｄａｔａ!$"&amp;AD$112&amp;"$"&amp;$B509)=2,1,TRUE,0)</f>
        <v>0</v>
      </c>
      <c r="AE509" s="80" cm="1">
        <f t="array" aca="1" ref="AE509" ca="1">_xlfn.IFS(AE512=1,0,INDIRECT("ｄａｔａ!$"&amp;AE$112&amp;"$"&amp;$B509)=2,1,TRUE,0)</f>
        <v>0</v>
      </c>
      <c r="AF509" s="80" cm="1">
        <f t="array" aca="1" ref="AF509" ca="1">_xlfn.IFS(AF512=1,0,INDIRECT("ｄａｔａ!$"&amp;AF$112&amp;"$"&amp;$B509)=2,1,TRUE,0)</f>
        <v>0</v>
      </c>
      <c r="AG509" s="80" cm="1">
        <f t="array" aca="1" ref="AG509" ca="1">_xlfn.IFS(AG512=1,0,INDIRECT("ｄａｔａ!$"&amp;AG$112&amp;"$"&amp;$B509)=2,1,TRUE,0)</f>
        <v>0</v>
      </c>
      <c r="AH509" s="80" cm="1">
        <f t="array" aca="1" ref="AH509" ca="1">_xlfn.IFS(AH512=1,0,INDIRECT("ｄａｔａ!$"&amp;AH$112&amp;"$"&amp;$B509)=2,1,TRUE,0)</f>
        <v>0</v>
      </c>
      <c r="AI509" s="80" cm="1">
        <f t="array" aca="1" ref="AI509" ca="1">_xlfn.IFS(AI512=1,0,INDIRECT("ｄａｔａ!$"&amp;AI$112&amp;"$"&amp;$B509)=2,1,TRUE,0)</f>
        <v>0</v>
      </c>
      <c r="AJ509" s="80" cm="1">
        <f t="array" aca="1" ref="AJ509" ca="1">_xlfn.IFS(AJ512=1,0,INDIRECT("ｄａｔａ!$"&amp;AJ$112&amp;"$"&amp;$B509)=2,1,TRUE,0)</f>
        <v>0</v>
      </c>
      <c r="AK509" s="80" cm="1">
        <f t="array" aca="1" ref="AK509" ca="1">_xlfn.IFS(AK512=1,0,INDIRECT("ｄａｔａ!$"&amp;AK$112&amp;"$"&amp;$B509)=2,1,TRUE,0)</f>
        <v>0</v>
      </c>
      <c r="AL509" s="80" cm="1">
        <f t="array" aca="1" ref="AL509" ca="1">_xlfn.IFS(AL512=1,0,INDIRECT("ｄａｔａ!$"&amp;AL$112&amp;"$"&amp;$B509)=2,1,TRUE,0)</f>
        <v>0</v>
      </c>
      <c r="AM509" s="80" cm="1">
        <f t="array" aca="1" ref="AM509" ca="1">_xlfn.IFS(AM512=1,0,INDIRECT("ｄａｔａ!$"&amp;AM$112&amp;"$"&amp;$B509)=2,1,TRUE,0)</f>
        <v>0</v>
      </c>
      <c r="AN509" s="80" cm="1">
        <f t="array" aca="1" ref="AN509" ca="1">_xlfn.IFS(AN512=1,0,INDIRECT("ｄａｔａ!$"&amp;AN$112&amp;"$"&amp;$B509)=2,1,TRUE,0)</f>
        <v>0</v>
      </c>
      <c r="AO509" s="80" cm="1">
        <f t="array" aca="1" ref="AO509" ca="1">_xlfn.IFS(AO512=1,0,INDIRECT("ｄａｔａ!$"&amp;AO$112&amp;"$"&amp;$B509)=2,1,TRUE,0)</f>
        <v>0</v>
      </c>
      <c r="AP509" s="80">
        <f ca="1">IF(AND(SUM($AQ509:$AZ509)=0,10-SUM($AQ511:$AZ511)&gt;1),1,0)</f>
        <v>0</v>
      </c>
      <c r="AQ509" s="80" cm="1">
        <f t="array" aca="1" ref="AQ509" ca="1">_xlfn.IFS(AQ512=1,0,INDIRECT("ｄａｔａ!$"&amp;AQ$112&amp;"$"&amp;$B509)=2,1,TRUE,0)</f>
        <v>0</v>
      </c>
      <c r="AR509" s="80" cm="1">
        <f t="array" aca="1" ref="AR509" ca="1">_xlfn.IFS(AR512=1,0,INDIRECT("ｄａｔａ!$"&amp;AR$112&amp;"$"&amp;$B509)=2,1,TRUE,0)</f>
        <v>0</v>
      </c>
      <c r="AS509" s="80" cm="1">
        <f t="array" aca="1" ref="AS509" ca="1">_xlfn.IFS(AS512=1,0,INDIRECT("ｄａｔａ!$"&amp;AS$112&amp;"$"&amp;$B509)=2,1,TRUE,0)</f>
        <v>0</v>
      </c>
      <c r="AT509" s="80" cm="1">
        <f t="array" aca="1" ref="AT509" ca="1">_xlfn.IFS(AT512=1,0,INDIRECT("ｄａｔａ!$"&amp;AT$112&amp;"$"&amp;$B509)=2,1,TRUE,0)</f>
        <v>0</v>
      </c>
      <c r="AU509" s="80" cm="1">
        <f t="array" aca="1" ref="AU509" ca="1">_xlfn.IFS(AU512=1,0,INDIRECT("ｄａｔａ!$"&amp;AU$112&amp;"$"&amp;$B509)=2,1,TRUE,0)</f>
        <v>0</v>
      </c>
      <c r="AV509" s="80" cm="1">
        <f t="array" aca="1" ref="AV509" ca="1">_xlfn.IFS(AV512=1,0,INDIRECT("ｄａｔａ!$"&amp;AV$112&amp;"$"&amp;$B509)=2,1,TRUE,0)</f>
        <v>0</v>
      </c>
      <c r="AW509" s="80" cm="1">
        <f t="array" aca="1" ref="AW509" ca="1">_xlfn.IFS(AW512=1,0,INDIRECT("ｄａｔａ!$"&amp;AW$112&amp;"$"&amp;$B509)=2,1,TRUE,0)</f>
        <v>0</v>
      </c>
      <c r="AX509" s="80" cm="1">
        <f t="array" aca="1" ref="AX509" ca="1">_xlfn.IFS(AX512=1,0,INDIRECT("ｄａｔａ!$"&amp;AX$112&amp;"$"&amp;$B509)=2,1,TRUE,0)</f>
        <v>0</v>
      </c>
      <c r="AY509" s="80" cm="1">
        <f t="array" aca="1" ref="AY509" ca="1">_xlfn.IFS(AY512=1,0,INDIRECT("ｄａｔａ!$"&amp;AY$112&amp;"$"&amp;$B509)=2,1,TRUE,0)</f>
        <v>0</v>
      </c>
      <c r="AZ509" s="80" cm="1">
        <f t="array" aca="1" ref="AZ509" ca="1">_xlfn.IFS(AZ512=1,0,INDIRECT("ｄａｔａ!$"&amp;AZ$112&amp;"$"&amp;$B509)=2,1,TRUE,0)</f>
        <v>0</v>
      </c>
      <c r="BA509" s="80">
        <f ca="1">IF(AND(SUM($BB509:$BP509)=0,15-SUM($BB511:$BP511)&gt;1),1,0)</f>
        <v>0</v>
      </c>
      <c r="BB509" s="80" cm="1">
        <f t="array" aca="1" ref="BB509" ca="1">_xlfn.IFS(BB512=1,0,INDIRECT("ｄａｔａ!$"&amp;BB$112&amp;"$"&amp;$B509)=2,1,TRUE,0)</f>
        <v>0</v>
      </c>
      <c r="BC509" s="80" cm="1">
        <f t="array" aca="1" ref="BC509" ca="1">_xlfn.IFS(BC512=1,0,INDIRECT("ｄａｔａ!$"&amp;BC$112&amp;"$"&amp;$B509)=2,1,TRUE,0)</f>
        <v>0</v>
      </c>
      <c r="BD509" s="80" cm="1">
        <f t="array" aca="1" ref="BD509" ca="1">_xlfn.IFS(BD512=1,0,INDIRECT("ｄａｔａ!$"&amp;BD$112&amp;"$"&amp;$B509)=2,1,TRUE,0)</f>
        <v>0</v>
      </c>
      <c r="BE509" s="80" cm="1">
        <f t="array" aca="1" ref="BE509" ca="1">_xlfn.IFS(BE512=1,0,INDIRECT("ｄａｔａ!$"&amp;BE$112&amp;"$"&amp;$B509)=2,1,TRUE,0)</f>
        <v>0</v>
      </c>
      <c r="BF509" s="80" cm="1">
        <f t="array" aca="1" ref="BF509" ca="1">_xlfn.IFS(BF512=1,0,INDIRECT("ｄａｔａ!$"&amp;BF$112&amp;"$"&amp;$B509)=2,1,TRUE,0)</f>
        <v>0</v>
      </c>
      <c r="BG509" s="80" cm="1">
        <f t="array" aca="1" ref="BG509" ca="1">_xlfn.IFS(BG512=1,0,INDIRECT("ｄａｔａ!$"&amp;BG$112&amp;"$"&amp;$B509)=2,1,TRUE,0)</f>
        <v>0</v>
      </c>
      <c r="BH509" s="80" cm="1">
        <f t="array" aca="1" ref="BH509" ca="1">_xlfn.IFS(BH512=1,0,INDIRECT("ｄａｔａ!$"&amp;BH$112&amp;"$"&amp;$B509)=2,1,TRUE,0)</f>
        <v>0</v>
      </c>
      <c r="BI509" s="80" cm="1">
        <f t="array" aca="1" ref="BI509" ca="1">_xlfn.IFS(BI512=1,0,INDIRECT("ｄａｔａ!$"&amp;BI$112&amp;"$"&amp;$B509)=2,1,TRUE,0)</f>
        <v>0</v>
      </c>
      <c r="BJ509" s="80" cm="1">
        <f t="array" aca="1" ref="BJ509" ca="1">_xlfn.IFS(BJ512=1,0,INDIRECT("ｄａｔａ!$"&amp;BJ$112&amp;"$"&amp;$B509)=2,1,TRUE,0)</f>
        <v>0</v>
      </c>
      <c r="BK509" s="80" cm="1">
        <f t="array" aca="1" ref="BK509" ca="1">_xlfn.IFS(BK512=1,0,INDIRECT("ｄａｔａ!$"&amp;BK$112&amp;"$"&amp;$B509)=2,1,TRUE,0)</f>
        <v>0</v>
      </c>
      <c r="BL509" s="80" cm="1">
        <f t="array" aca="1" ref="BL509" ca="1">_xlfn.IFS(BL512=1,0,INDIRECT("ｄａｔａ!$"&amp;BL$112&amp;"$"&amp;$B509)=2,1,TRUE,0)</f>
        <v>0</v>
      </c>
      <c r="BM509" s="80" cm="1">
        <f t="array" aca="1" ref="BM509" ca="1">_xlfn.IFS(BM512=1,0,INDIRECT("ｄａｔａ!$"&amp;BM$112&amp;"$"&amp;$B509)=2,1,TRUE,0)</f>
        <v>0</v>
      </c>
      <c r="BN509" s="80" cm="1">
        <f t="array" aca="1" ref="BN509" ca="1">_xlfn.IFS(BN512=1,0,INDIRECT("ｄａｔａ!$"&amp;BN$112&amp;"$"&amp;$B509)=2,1,TRUE,0)</f>
        <v>0</v>
      </c>
      <c r="BO509" s="80" cm="1">
        <f t="array" aca="1" ref="BO509" ca="1">_xlfn.IFS(BO512=1,0,INDIRECT("ｄａｔａ!$"&amp;BO$112&amp;"$"&amp;$B509)=2,1,TRUE,0)</f>
        <v>0</v>
      </c>
      <c r="BP509" s="80" cm="1">
        <f t="array" aca="1" ref="BP509" ca="1">_xlfn.IFS(BP512=1,0,INDIRECT("ｄａｔａ!$"&amp;BP$112&amp;"$"&amp;$B509)=2,1,TRUE,0)</f>
        <v>0</v>
      </c>
    </row>
    <row r="510" spans="1:68" x14ac:dyDescent="0.2">
      <c r="B510" s="80">
        <f>VLOOKUP($A509,$A$11:$B$110,2,FALSE)</f>
        <v>106</v>
      </c>
      <c r="C510" s="80" t="s">
        <v>2437</v>
      </c>
      <c r="D510" s="80" cm="1">
        <f t="array" aca="1" ref="D510" ca="1">_xlfn.IFS(D511=1,0,AND(ISNUMBER(INDIRECT("ｄａｔａ!$"&amp;D$112&amp;"$"&amp;$B510)),INDIRECT("ｄａｔａ!$"&amp;D$112&amp;"$"&amp;$B510)&lt;=12,INDIRECT("ｄａｔａ!$"&amp;D$112&amp;"$"&amp;$B510)&gt;=1),0,TRUE,1)</f>
        <v>1</v>
      </c>
      <c r="F510" s="80">
        <v>0</v>
      </c>
      <c r="G510" s="80">
        <v>0</v>
      </c>
      <c r="H510" s="80">
        <v>0</v>
      </c>
      <c r="I510" s="80" cm="1">
        <f t="array" aca="1" ref="I510" ca="1">_xlfn.IFS(I511=1,0,AND(ISNUMBER(INDIRECT("ｄａｔａ!$"&amp;I$112&amp;"$"&amp;$B510)),LEN(INDIRECT("ｄａｔａ!$"&amp;I$112&amp;"$"&amp;$B510))=4),0,TRUE,1)</f>
        <v>0</v>
      </c>
      <c r="J510" s="80" cm="1">
        <f t="array" aca="1" ref="J510" ca="1">_xlfn.IFS(J511=1,0,AND(ISNUMBER(INDIRECT("ｄａｔａ!$"&amp;J$112&amp;"$"&amp;$B510)),INDIRECT("ｄａｔａ!$"&amp;J$112&amp;"$"&amp;$B510)&lt;=12,INDIRECT("ｄａｔａ!$"&amp;J$112&amp;"$"&amp;$B510)&gt;=1),0,TRUE,1)</f>
        <v>0</v>
      </c>
      <c r="K510" s="80" cm="1">
        <f t="array" aca="1" ref="K510" ca="1">_xlfn.IFS(K511=1,0,ISNUMBER(INDIRECT("ｄａｔａ!$"&amp;K$112&amp;"$"&amp;$B510)),0,TRUE,1)</f>
        <v>0</v>
      </c>
      <c r="L510" s="80" cm="1">
        <f t="array" aca="1" ref="L510" ca="1">_xlfn.IFS(L511=1,0,AND(ISNUMBER(INDIRECT("ｄａｔａ!$"&amp;L$112&amp;"$"&amp;$B510)),INDIRECT("ｄａｔａ!$"&amp;L$112&amp;"$"&amp;$B510)&gt;0),0,TRUE,1)</f>
        <v>0</v>
      </c>
      <c r="M510" s="80" cm="1">
        <f t="array" aca="1" ref="M510" ca="1">_xlfn.IFS(M511=1,0,AND(INDIRECT("ｄａｔａ!$"&amp;M$112&amp;"$"&amp;$B510)&lt;=5,INDIRECT("ｄａｔａ!$"&amp;M$112&amp;"$"&amp;$B510)&gt;0),0,TRUE,1)</f>
        <v>0</v>
      </c>
      <c r="N510" s="80" cm="1">
        <f t="array" aca="1" ref="N510" ca="1">_xlfn.IFS(N511=1,0,AND(INDIRECT("ｄａｔａ!$"&amp;N$112&amp;"$"&amp;$B510)&lt;=2,INDIRECT("ｄａｔａ!$"&amp;N$112&amp;"$"&amp;$B510)&gt;0),0,TRUE,1)</f>
        <v>0</v>
      </c>
      <c r="O510" s="80" cm="1">
        <f t="array" aca="1" ref="O510" ca="1">_xlfn.IFS(O511=1,0,AND(INDIRECT("ｄａｔａ!$"&amp;O$112&amp;"$"&amp;$B510)&lt;=4,INDIRECT("ｄａｔａ!$"&amp;O$112&amp;"$"&amp;$B510)&gt;0),0,TRUE,1)</f>
        <v>0</v>
      </c>
      <c r="P510" s="80" cm="1">
        <f t="array" aca="1" ref="P510" ca="1">_xlfn.IFS(P511=1,0,AND(INDIRECT("ｄａｔａ!$"&amp;P$112&amp;"$"&amp;$B510)&lt;=3,INDIRECT("ｄａｔａ!$"&amp;P$112&amp;"$"&amp;$B510)&gt;0),0,TRUE,1)</f>
        <v>0</v>
      </c>
      <c r="Q510" s="80" cm="1">
        <f t="array" aca="1" ref="Q510" ca="1">_xlfn.IFS(Q511=1,0,AND(INDIRECT("ｄａｔａ!$"&amp;Q$112&amp;"$"&amp;$B510)&lt;=2,INDIRECT("ｄａｔａ!$"&amp;Q$112&amp;"$"&amp;$B510)&gt;0),0,TRUE,1)</f>
        <v>0</v>
      </c>
      <c r="R510" s="80" cm="1">
        <f t="array" aca="1" ref="R510" ca="1">_xlfn.IFS(R511=1,0,AND(INDIRECT("ｄａｔａ!$"&amp;R$112&amp;"$"&amp;$B510)&lt;=10,INDIRECT("ｄａｔａ!$"&amp;R$112&amp;"$"&amp;$B510)&gt;0),0,TRUE,1)</f>
        <v>0</v>
      </c>
      <c r="S510" s="80" cm="1">
        <f t="array" aca="1" ref="S510" ca="1">_xlfn.IFS(S511=1,0,AND(INDIRECT("ｄａｔａ!$"&amp;S$112&amp;"$"&amp;$B510)&lt;=5,INDIRECT("ｄａｔａ!$"&amp;S$112&amp;"$"&amp;$B510)&gt;0),0,TRUE,1)</f>
        <v>0</v>
      </c>
      <c r="T510" s="80" cm="1">
        <f t="array" aca="1" ref="T510" ca="1">_xlfn.IFS(T511=1,0,AND(INDIRECT("ｄａｔａ!$"&amp;T$112&amp;"$"&amp;$B510)&lt;=9,INDIRECT("ｄａｔａ!$"&amp;T$112&amp;"$"&amp;$B510)&gt;0),0,TRUE,1)</f>
        <v>0</v>
      </c>
      <c r="U510" s="80" cm="1">
        <f t="array" aca="1" ref="U510" ca="1">_xlfn.IFS(U511=1,0,ISNUMBER(INDIRECT("ｄａｔａ!$"&amp;U$112&amp;"$"&amp;$B510)),0,TRUE,1)</f>
        <v>0</v>
      </c>
      <c r="V510" s="80" cm="1">
        <f t="array" aca="1" ref="V510" ca="1">_xlfn.IFS(V511=1,0,AND(INDIRECT("ｄａｔａ!$"&amp;V$112&amp;"$"&amp;$B510)&lt;=4,INDIRECT("ｄａｔａ!$"&amp;V$112&amp;"$"&amp;$B510)&gt;0),0,TRUE,1)</f>
        <v>0</v>
      </c>
      <c r="W510" s="80" cm="1">
        <f t="array" aca="1" ref="W510" ca="1">_xlfn.IFS(W511=1,0,AND(INDIRECT("ｄａｔａ!$"&amp;W$112&amp;"$"&amp;$B510)&lt;=2,INDIRECT("ｄａｔａ!$"&amp;W$112&amp;"$"&amp;$B510)&gt;0),0,TRUE,1)</f>
        <v>0</v>
      </c>
      <c r="X510" s="80">
        <f ca="1">IF(SUM($Y509:$AO509)&gt;1,1,0)</f>
        <v>0</v>
      </c>
      <c r="Y510" s="80" cm="1">
        <f t="array" aca="1" ref="Y510" ca="1">_xlfn.IFS(Y512=1,0,Y511=1,0,AND(INDIRECT("ｄａｔａ!$"&amp;Y$112&amp;"$"&amp;$B510)&lt;=2,INDIRECT("ｄａｔａ!$"&amp;Y$112&amp;"$"&amp;$B510)&gt;0),0,TRUE,1)</f>
        <v>0</v>
      </c>
      <c r="Z510" s="80" cm="1">
        <f t="array" aca="1" ref="Z510" ca="1">_xlfn.IFS(Z512=1,0,Z511=1,0,AND(INDIRECT("ｄａｔａ!$"&amp;Z$112&amp;"$"&amp;$B510)&lt;=2,INDIRECT("ｄａｔａ!$"&amp;Z$112&amp;"$"&amp;$B510)&gt;0),0,TRUE,1)</f>
        <v>0</v>
      </c>
      <c r="AA510" s="80" cm="1">
        <f t="array" aca="1" ref="AA510" ca="1">_xlfn.IFS(AA512=1,0,AA511=1,0,AND(INDIRECT("ｄａｔａ!$"&amp;AA$112&amp;"$"&amp;$B510)&lt;=2,INDIRECT("ｄａｔａ!$"&amp;AA$112&amp;"$"&amp;$B510)&gt;0),0,TRUE,1)</f>
        <v>0</v>
      </c>
      <c r="AB510" s="80" cm="1">
        <f t="array" aca="1" ref="AB510" ca="1">_xlfn.IFS(AB512=1,0,AB511=1,0,AND(INDIRECT("ｄａｔａ!$"&amp;AB$112&amp;"$"&amp;$B510)&lt;=2,INDIRECT("ｄａｔａ!$"&amp;AB$112&amp;"$"&amp;$B510)&gt;0),0,TRUE,1)</f>
        <v>0</v>
      </c>
      <c r="AC510" s="80" cm="1">
        <f t="array" aca="1" ref="AC510" ca="1">_xlfn.IFS(AC512=1,0,AC511=1,0,AND(INDIRECT("ｄａｔａ!$"&amp;AC$112&amp;"$"&amp;$B510)&lt;=2,INDIRECT("ｄａｔａ!$"&amp;AC$112&amp;"$"&amp;$B510)&gt;0),0,TRUE,1)</f>
        <v>0</v>
      </c>
      <c r="AD510" s="80" cm="1">
        <f t="array" aca="1" ref="AD510" ca="1">_xlfn.IFS(AD512=1,0,AD511=1,0,AND(INDIRECT("ｄａｔａ!$"&amp;AD$112&amp;"$"&amp;$B510)&lt;=2,INDIRECT("ｄａｔａ!$"&amp;AD$112&amp;"$"&amp;$B510)&gt;0),0,TRUE,1)</f>
        <v>0</v>
      </c>
      <c r="AE510" s="80" cm="1">
        <f t="array" aca="1" ref="AE510" ca="1">_xlfn.IFS(AE512=1,0,AE511=1,0,AND(INDIRECT("ｄａｔａ!$"&amp;AE$112&amp;"$"&amp;$B510)&lt;=2,INDIRECT("ｄａｔａ!$"&amp;AE$112&amp;"$"&amp;$B510)&gt;0),0,TRUE,1)</f>
        <v>0</v>
      </c>
      <c r="AF510" s="80" cm="1">
        <f t="array" aca="1" ref="AF510" ca="1">_xlfn.IFS(AF512=1,0,AF511=1,0,AND(INDIRECT("ｄａｔａ!$"&amp;AF$112&amp;"$"&amp;$B510)&lt;=2,INDIRECT("ｄａｔａ!$"&amp;AF$112&amp;"$"&amp;$B510)&gt;0),0,TRUE,1)</f>
        <v>0</v>
      </c>
      <c r="AG510" s="80" cm="1">
        <f t="array" aca="1" ref="AG510" ca="1">_xlfn.IFS(AG512=1,0,AG511=1,0,AND(INDIRECT("ｄａｔａ!$"&amp;AG$112&amp;"$"&amp;$B510)&lt;=2,INDIRECT("ｄａｔａ!$"&amp;AG$112&amp;"$"&amp;$B510)&gt;0),0,TRUE,1)</f>
        <v>0</v>
      </c>
      <c r="AH510" s="80" cm="1">
        <f t="array" aca="1" ref="AH510" ca="1">_xlfn.IFS(AH512=1,0,AH511=1,0,AND(INDIRECT("ｄａｔａ!$"&amp;AH$112&amp;"$"&amp;$B510)&lt;=2,INDIRECT("ｄａｔａ!$"&amp;AH$112&amp;"$"&amp;$B510)&gt;0),0,TRUE,1)</f>
        <v>0</v>
      </c>
      <c r="AI510" s="80" cm="1">
        <f t="array" aca="1" ref="AI510" ca="1">_xlfn.IFS(AI512=1,0,AI511=1,0,AND(INDIRECT("ｄａｔａ!$"&amp;AI$112&amp;"$"&amp;$B510)&lt;=2,INDIRECT("ｄａｔａ!$"&amp;AI$112&amp;"$"&amp;$B510)&gt;0),0,TRUE,1)</f>
        <v>0</v>
      </c>
      <c r="AJ510" s="80" cm="1">
        <f t="array" aca="1" ref="AJ510" ca="1">_xlfn.IFS(AJ512=1,0,AJ511=1,0,AND(INDIRECT("ｄａｔａ!$"&amp;AJ$112&amp;"$"&amp;$B510)&lt;=2,INDIRECT("ｄａｔａ!$"&amp;AJ$112&amp;"$"&amp;$B510)&gt;0),0,TRUE,1)</f>
        <v>0</v>
      </c>
      <c r="AK510" s="80" cm="1">
        <f t="array" aca="1" ref="AK510" ca="1">_xlfn.IFS(AK512=1,0,AK511=1,0,AND(INDIRECT("ｄａｔａ!$"&amp;AK$112&amp;"$"&amp;$B510)&lt;=2,INDIRECT("ｄａｔａ!$"&amp;AK$112&amp;"$"&amp;$B510)&gt;0),0,TRUE,1)</f>
        <v>0</v>
      </c>
      <c r="AL510" s="80" cm="1">
        <f t="array" aca="1" ref="AL510" ca="1">_xlfn.IFS(AL512=1,0,AL511=1,0,AND(INDIRECT("ｄａｔａ!$"&amp;AL$112&amp;"$"&amp;$B510)&lt;=2,INDIRECT("ｄａｔａ!$"&amp;AL$112&amp;"$"&amp;$B510)&gt;0),0,TRUE,1)</f>
        <v>0</v>
      </c>
      <c r="AM510" s="80" cm="1">
        <f t="array" aca="1" ref="AM510" ca="1">_xlfn.IFS(AM512=1,0,AM511=1,0,AND(INDIRECT("ｄａｔａ!$"&amp;AM$112&amp;"$"&amp;$B510)&lt;=2,INDIRECT("ｄａｔａ!$"&amp;AM$112&amp;"$"&amp;$B510)&gt;0),0,TRUE,1)</f>
        <v>0</v>
      </c>
      <c r="AN510" s="80" cm="1">
        <f t="array" aca="1" ref="AN510" ca="1">_xlfn.IFS(AN512=1,0,AN511=1,0,AND(INDIRECT("ｄａｔａ!$"&amp;AN$112&amp;"$"&amp;$B510)&lt;=2,INDIRECT("ｄａｔａ!$"&amp;AN$112&amp;"$"&amp;$B510)&gt;0),0,TRUE,1)</f>
        <v>0</v>
      </c>
      <c r="AO510" s="80" cm="1">
        <f t="array" aca="1" ref="AO510" ca="1">_xlfn.IFS(AO512=1,0,AO511=1,0,AND(INDIRECT("ｄａｔａ!$"&amp;AO$112&amp;"$"&amp;$B510)&lt;=2,INDIRECT("ｄａｔａ!$"&amp;AO$112&amp;"$"&amp;$B510)&gt;0),0,TRUE,1)</f>
        <v>0</v>
      </c>
      <c r="AP510" s="80">
        <f ca="1">IF(SUM($AQ509:$AZ509)&gt;1,1,0)</f>
        <v>0</v>
      </c>
      <c r="AQ510" s="80" cm="1">
        <f t="array" aca="1" ref="AQ510" ca="1">_xlfn.IFS(AQ512=1,0,AQ511=1,0,AND(INDIRECT("ｄａｔａ!$"&amp;AQ$112&amp;"$"&amp;$B510)&lt;=2,INDIRECT("ｄａｔａ!$"&amp;AQ$112&amp;"$"&amp;$B510)&gt;0),0,TRUE,1)</f>
        <v>0</v>
      </c>
      <c r="AR510" s="80" cm="1">
        <f t="array" aca="1" ref="AR510" ca="1">_xlfn.IFS(AR512=1,0,AR511=1,0,AND(INDIRECT("ｄａｔａ!$"&amp;AR$112&amp;"$"&amp;$B510)&lt;=2,INDIRECT("ｄａｔａ!$"&amp;AR$112&amp;"$"&amp;$B510)&gt;0),0,TRUE,1)</f>
        <v>0</v>
      </c>
      <c r="AS510" s="80" cm="1">
        <f t="array" aca="1" ref="AS510" ca="1">_xlfn.IFS(AS512=1,0,AS511=1,0,AND(INDIRECT("ｄａｔａ!$"&amp;AS$112&amp;"$"&amp;$B510)&lt;=2,INDIRECT("ｄａｔａ!$"&amp;AS$112&amp;"$"&amp;$B510)&gt;0),0,TRUE,1)</f>
        <v>0</v>
      </c>
      <c r="AT510" s="80" cm="1">
        <f t="array" aca="1" ref="AT510" ca="1">_xlfn.IFS(AT512=1,0,AT511=1,0,AND(INDIRECT("ｄａｔａ!$"&amp;AT$112&amp;"$"&amp;$B510)&lt;=2,INDIRECT("ｄａｔａ!$"&amp;AT$112&amp;"$"&amp;$B510)&gt;0),0,TRUE,1)</f>
        <v>0</v>
      </c>
      <c r="AU510" s="80" cm="1">
        <f t="array" aca="1" ref="AU510" ca="1">_xlfn.IFS(AU512=1,0,AU511=1,0,AND(INDIRECT("ｄａｔａ!$"&amp;AU$112&amp;"$"&amp;$B510)&lt;=2,INDIRECT("ｄａｔａ!$"&amp;AU$112&amp;"$"&amp;$B510)&gt;0),0,TRUE,1)</f>
        <v>0</v>
      </c>
      <c r="AV510" s="80" cm="1">
        <f t="array" aca="1" ref="AV510" ca="1">_xlfn.IFS(AV512=1,0,AV511=1,0,AND(INDIRECT("ｄａｔａ!$"&amp;AV$112&amp;"$"&amp;$B510)&lt;=2,INDIRECT("ｄａｔａ!$"&amp;AV$112&amp;"$"&amp;$B510)&gt;0),0,TRUE,1)</f>
        <v>0</v>
      </c>
      <c r="AW510" s="80" cm="1">
        <f t="array" aca="1" ref="AW510" ca="1">_xlfn.IFS(AW512=1,0,AW511=1,0,AND(INDIRECT("ｄａｔａ!$"&amp;AW$112&amp;"$"&amp;$B510)&lt;=2,INDIRECT("ｄａｔａ!$"&amp;AW$112&amp;"$"&amp;$B510)&gt;0),0,TRUE,1)</f>
        <v>0</v>
      </c>
      <c r="AX510" s="80" cm="1">
        <f t="array" aca="1" ref="AX510" ca="1">_xlfn.IFS(AX512=1,0,AX511=1,0,AND(INDIRECT("ｄａｔａ!$"&amp;AX$112&amp;"$"&amp;$B510)&lt;=2,INDIRECT("ｄａｔａ!$"&amp;AX$112&amp;"$"&amp;$B510)&gt;0),0,TRUE,1)</f>
        <v>0</v>
      </c>
      <c r="AY510" s="80" cm="1">
        <f t="array" aca="1" ref="AY510" ca="1">_xlfn.IFS(AY512=1,0,AY511=1,0,AND(INDIRECT("ｄａｔａ!$"&amp;AY$112&amp;"$"&amp;$B510)&lt;=2,INDIRECT("ｄａｔａ!$"&amp;AY$112&amp;"$"&amp;$B510)&gt;0),0,TRUE,1)</f>
        <v>0</v>
      </c>
      <c r="AZ510" s="80" cm="1">
        <f t="array" aca="1" ref="AZ510" ca="1">_xlfn.IFS(AZ512=1,0,AZ511=1,0,AND(INDIRECT("ｄａｔａ!$"&amp;AZ$112&amp;"$"&amp;$B510)&lt;=2,INDIRECT("ｄａｔａ!$"&amp;AZ$112&amp;"$"&amp;$B510)&gt;0),0,TRUE,1)</f>
        <v>0</v>
      </c>
      <c r="BA510" s="80">
        <f ca="1">IF(SUM($BB509:$BP509)&gt;1,1,0)</f>
        <v>0</v>
      </c>
      <c r="BB510" s="80" cm="1">
        <f t="array" aca="1" ref="BB510" ca="1">_xlfn.IFS(BB512=1,0,BB511=1,0,AND(INDIRECT("ｄａｔａ!$"&amp;BB$112&amp;"$"&amp;$B510)&lt;=2,INDIRECT("ｄａｔａ!$"&amp;BB$112&amp;"$"&amp;$B510)&gt;0),0,TRUE,1)</f>
        <v>0</v>
      </c>
      <c r="BC510" s="80" cm="1">
        <f t="array" aca="1" ref="BC510" ca="1">_xlfn.IFS(BC512=1,0,BC511=1,0,AND(INDIRECT("ｄａｔａ!$"&amp;BC$112&amp;"$"&amp;$B510)&lt;=2,INDIRECT("ｄａｔａ!$"&amp;BC$112&amp;"$"&amp;$B510)&gt;0),0,TRUE,1)</f>
        <v>0</v>
      </c>
      <c r="BD510" s="80" cm="1">
        <f t="array" aca="1" ref="BD510" ca="1">_xlfn.IFS(BD512=1,0,BD511=1,0,AND(INDIRECT("ｄａｔａ!$"&amp;BD$112&amp;"$"&amp;$B510)&lt;=2,INDIRECT("ｄａｔａ!$"&amp;BD$112&amp;"$"&amp;$B510)&gt;0),0,TRUE,1)</f>
        <v>0</v>
      </c>
      <c r="BE510" s="80" cm="1">
        <f t="array" aca="1" ref="BE510" ca="1">_xlfn.IFS(BE512=1,0,BE511=1,0,AND(INDIRECT("ｄａｔａ!$"&amp;BE$112&amp;"$"&amp;$B510)&lt;=2,INDIRECT("ｄａｔａ!$"&amp;BE$112&amp;"$"&amp;$B510)&gt;0),0,TRUE,1)</f>
        <v>0</v>
      </c>
      <c r="BF510" s="80" cm="1">
        <f t="array" aca="1" ref="BF510" ca="1">_xlfn.IFS(BF512=1,0,BF511=1,0,AND(INDIRECT("ｄａｔａ!$"&amp;BF$112&amp;"$"&amp;$B510)&lt;=2,INDIRECT("ｄａｔａ!$"&amp;BF$112&amp;"$"&amp;$B510)&gt;0),0,TRUE,1)</f>
        <v>0</v>
      </c>
      <c r="BG510" s="80" cm="1">
        <f t="array" aca="1" ref="BG510" ca="1">_xlfn.IFS(BG512=1,0,BG511=1,0,AND(INDIRECT("ｄａｔａ!$"&amp;BG$112&amp;"$"&amp;$B510)&lt;=2,INDIRECT("ｄａｔａ!$"&amp;BG$112&amp;"$"&amp;$B510)&gt;0),0,TRUE,1)</f>
        <v>0</v>
      </c>
      <c r="BH510" s="80" cm="1">
        <f t="array" aca="1" ref="BH510" ca="1">_xlfn.IFS(BH512=1,0,BH511=1,0,AND(INDIRECT("ｄａｔａ!$"&amp;BH$112&amp;"$"&amp;$B510)&lt;=2,INDIRECT("ｄａｔａ!$"&amp;BH$112&amp;"$"&amp;$B510)&gt;0),0,TRUE,1)</f>
        <v>0</v>
      </c>
      <c r="BI510" s="80" cm="1">
        <f t="array" aca="1" ref="BI510" ca="1">_xlfn.IFS(BI512=1,0,BI511=1,0,AND(INDIRECT("ｄａｔａ!$"&amp;BI$112&amp;"$"&amp;$B510)&lt;=2,INDIRECT("ｄａｔａ!$"&amp;BI$112&amp;"$"&amp;$B510)&gt;0),0,TRUE,1)</f>
        <v>0</v>
      </c>
      <c r="BJ510" s="80" cm="1">
        <f t="array" aca="1" ref="BJ510" ca="1">_xlfn.IFS(BJ512=1,0,BJ511=1,0,AND(INDIRECT("ｄａｔａ!$"&amp;BJ$112&amp;"$"&amp;$B510)&lt;=2,INDIRECT("ｄａｔａ!$"&amp;BJ$112&amp;"$"&amp;$B510)&gt;0),0,TRUE,1)</f>
        <v>0</v>
      </c>
      <c r="BK510" s="80" cm="1">
        <f t="array" aca="1" ref="BK510" ca="1">_xlfn.IFS(BK512=1,0,BK511=1,0,AND(INDIRECT("ｄａｔａ!$"&amp;BK$112&amp;"$"&amp;$B510)&lt;=2,INDIRECT("ｄａｔａ!$"&amp;BK$112&amp;"$"&amp;$B510)&gt;0),0,TRUE,1)</f>
        <v>0</v>
      </c>
      <c r="BL510" s="80" cm="1">
        <f t="array" aca="1" ref="BL510" ca="1">_xlfn.IFS(BL512=1,0,BL511=1,0,AND(INDIRECT("ｄａｔａ!$"&amp;BL$112&amp;"$"&amp;$B510)&lt;=2,INDIRECT("ｄａｔａ!$"&amp;BL$112&amp;"$"&amp;$B510)&gt;0),0,TRUE,1)</f>
        <v>0</v>
      </c>
      <c r="BM510" s="80" cm="1">
        <f t="array" aca="1" ref="BM510" ca="1">_xlfn.IFS(BM512=1,0,BM511=1,0,AND(INDIRECT("ｄａｔａ!$"&amp;BM$112&amp;"$"&amp;$B510)&lt;=2,INDIRECT("ｄａｔａ!$"&amp;BM$112&amp;"$"&amp;$B510)&gt;0),0,TRUE,1)</f>
        <v>0</v>
      </c>
      <c r="BN510" s="80" cm="1">
        <f t="array" aca="1" ref="BN510" ca="1">_xlfn.IFS(BN512=1,0,BN511=1,0,AND(INDIRECT("ｄａｔａ!$"&amp;BN$112&amp;"$"&amp;$B510)&lt;=2,INDIRECT("ｄａｔａ!$"&amp;BN$112&amp;"$"&amp;$B510)&gt;0),0,TRUE,1)</f>
        <v>0</v>
      </c>
      <c r="BO510" s="80" cm="1">
        <f t="array" aca="1" ref="BO510" ca="1">_xlfn.IFS(BO512=1,0,BO511=1,0,AND(INDIRECT("ｄａｔａ!$"&amp;BO$112&amp;"$"&amp;$B510)&lt;=2,INDIRECT("ｄａｔａ!$"&amp;BO$112&amp;"$"&amp;$B510)&gt;0),0,TRUE,1)</f>
        <v>0</v>
      </c>
      <c r="BP510" s="80" cm="1">
        <f t="array" aca="1" ref="BP510" ca="1">_xlfn.IFS(BP512=1,0,BP511=1,0,AND(INDIRECT("ｄａｔａ!$"&amp;BP$112&amp;"$"&amp;$B510)&lt;=2,INDIRECT("ｄａｔａ!$"&amp;BP$112&amp;"$"&amp;$B510)&gt;0),0,TRUE,1)</f>
        <v>0</v>
      </c>
    </row>
    <row r="511" spans="1:68" x14ac:dyDescent="0.2">
      <c r="B511" s="80">
        <f>VLOOKUP($A509,$A$11:$B$110,2,FALSE)</f>
        <v>106</v>
      </c>
      <c r="C511" s="80" t="s">
        <v>2425</v>
      </c>
      <c r="D511" s="80" cm="1">
        <f t="array" aca="1" ref="D511" ca="1">_xlfn.IFS(D512=1,0,TRIM(INDIRECT("ｄａｔａ!$"&amp;D$112&amp;"$"&amp;$B511))="",1,TRIM(INDIRECT("ｄａｔａ!$"&amp;D$112&amp;"$"&amp;$B511))&lt;&gt;"",0)</f>
        <v>0</v>
      </c>
      <c r="F511" s="80" cm="1">
        <f t="array" aca="1" ref="F511" ca="1">_xlfn.IFS(F512=1,0,TRIM(INDIRECT("ｄａｔａ!$"&amp;F$112&amp;"$"&amp;$B511))="",1,TRIM(INDIRECT("ｄａｔａ!$"&amp;F$112&amp;"$"&amp;$B511))&lt;&gt;"",0)</f>
        <v>1</v>
      </c>
      <c r="G511" s="80" cm="1">
        <f t="array" aca="1" ref="G511" ca="1">_xlfn.IFS(G512=1,0,TRIM(INDIRECT("ｄａｔａ!$"&amp;G$112&amp;"$"&amp;$B511))="",1,TRIM(INDIRECT("ｄａｔａ!$"&amp;G$112&amp;"$"&amp;$B511))&lt;&gt;"",0)</f>
        <v>1</v>
      </c>
      <c r="H511" s="80" cm="1">
        <f t="array" aca="1" ref="H511" ca="1">_xlfn.IFS(H512=1,0,TRIM(INDIRECT("ｄａｔａ!$"&amp;H$112&amp;"$"&amp;$B511))="",1,TRIM(INDIRECT("ｄａｔａ!$"&amp;H$112&amp;"$"&amp;$B511))&lt;&gt;"",0)</f>
        <v>1</v>
      </c>
      <c r="I511" s="80" cm="1">
        <f t="array" aca="1" ref="I511" ca="1">_xlfn.IFS(I512=1,0,TRIM(INDIRECT("ｄａｔａ!$"&amp;I$112&amp;"$"&amp;$B511))="",1,TRIM(INDIRECT("ｄａｔａ!$"&amp;I$112&amp;"$"&amp;$B511))&lt;&gt;"",0)</f>
        <v>1</v>
      </c>
      <c r="J511" s="80" cm="1">
        <f t="array" aca="1" ref="J511" ca="1">_xlfn.IFS(J512=1,0,TRIM(INDIRECT("ｄａｔａ!$"&amp;J$112&amp;"$"&amp;$B511))="",1,TRIM(INDIRECT("ｄａｔａ!$"&amp;J$112&amp;"$"&amp;$B511))&lt;&gt;"",0)</f>
        <v>1</v>
      </c>
      <c r="K511" s="80" cm="1">
        <f t="array" aca="1" ref="K511" ca="1">_xlfn.IFS(K512=1,0,TRIM(INDIRECT("ｄａｔａ!$"&amp;K$112&amp;"$"&amp;$B511))="",1,TRIM(INDIRECT("ｄａｔａ!$"&amp;K$112&amp;"$"&amp;$B511))&lt;&gt;"",0)</f>
        <v>1</v>
      </c>
      <c r="L511" s="80" cm="1">
        <f t="array" aca="1" ref="L511" ca="1">_xlfn.IFS(L512=1,0,TRIM(INDIRECT("ｄａｔａ!$"&amp;L$112&amp;"$"&amp;$B511))="",1,TRIM(INDIRECT("ｄａｔａ!$"&amp;L$112&amp;"$"&amp;$B511))&lt;&gt;"",0)</f>
        <v>1</v>
      </c>
      <c r="M511" s="80" cm="1">
        <f t="array" aca="1" ref="M511" ca="1">_xlfn.IFS(M512=1,0,TRIM(INDIRECT("ｄａｔａ!$"&amp;M$112&amp;"$"&amp;$B511))="",1,TRIM(INDIRECT("ｄａｔａ!$"&amp;M$112&amp;"$"&amp;$B511))&lt;&gt;"",0)</f>
        <v>1</v>
      </c>
      <c r="N511" s="80" cm="1">
        <f t="array" aca="1" ref="N511" ca="1">_xlfn.IFS(N512=1,0,TRIM(INDIRECT("ｄａｔａ!$"&amp;N$112&amp;"$"&amp;$B511))="",1,TRIM(INDIRECT("ｄａｔａ!$"&amp;N$112&amp;"$"&amp;$B511))&lt;&gt;"",0)</f>
        <v>1</v>
      </c>
      <c r="O511" s="80" cm="1">
        <f t="array" aca="1" ref="O511" ca="1">_xlfn.IFS(O512=1,0,TRIM(INDIRECT("ｄａｔａ!$"&amp;O$112&amp;"$"&amp;$B511))="",1,TRIM(INDIRECT("ｄａｔａ!$"&amp;O$112&amp;"$"&amp;$B511))&lt;&gt;"",0)</f>
        <v>1</v>
      </c>
      <c r="P511" s="80" cm="1">
        <f t="array" aca="1" ref="P511" ca="1">_xlfn.IFS(P512=1,0,TRIM(INDIRECT("ｄａｔａ!$"&amp;P$112&amp;"$"&amp;$B511))="",1,TRIM(INDIRECT("ｄａｔａ!$"&amp;P$112&amp;"$"&amp;$B511))&lt;&gt;"",0)</f>
        <v>1</v>
      </c>
      <c r="Q511" s="80" cm="1">
        <f t="array" aca="1" ref="Q511" ca="1">_xlfn.IFS(Q512=1,0,TRIM(INDIRECT("ｄａｔａ!$"&amp;Q$112&amp;"$"&amp;$B511))="",1,TRIM(INDIRECT("ｄａｔａ!$"&amp;Q$112&amp;"$"&amp;$B511))&lt;&gt;"",0)</f>
        <v>1</v>
      </c>
      <c r="R511" s="80" cm="1">
        <f t="array" aca="1" ref="R511" ca="1">_xlfn.IFS(R512=1,0,TRIM(INDIRECT("ｄａｔａ!$"&amp;R$112&amp;"$"&amp;$B511))="",1,TRIM(INDIRECT("ｄａｔａ!$"&amp;R$112&amp;"$"&amp;$B511))&lt;&gt;"",0)</f>
        <v>1</v>
      </c>
      <c r="S511" s="80" cm="1">
        <f t="array" aca="1" ref="S511" ca="1">_xlfn.IFS(S512=1,0,TRIM(INDIRECT("ｄａｔａ!$"&amp;S$112&amp;"$"&amp;$B511))="",1,TRIM(INDIRECT("ｄａｔａ!$"&amp;S$112&amp;"$"&amp;$B511))&lt;&gt;"",0)</f>
        <v>1</v>
      </c>
      <c r="T511" s="80" cm="1">
        <f t="array" aca="1" ref="T511" ca="1">_xlfn.IFS(T512=1,0,TRIM(INDIRECT("ｄａｔａ!$"&amp;T$112&amp;"$"&amp;$B511))="",1,TRIM(INDIRECT("ｄａｔａ!$"&amp;T$112&amp;"$"&amp;$B511))&lt;&gt;"",0)</f>
        <v>1</v>
      </c>
      <c r="U511" s="80" cm="1">
        <f t="array" aca="1" ref="U511" ca="1">_xlfn.IFS(U512=1,0,TRIM(INDIRECT("ｄａｔａ!$"&amp;U$112&amp;"$"&amp;$B511))="",1,TRIM(INDIRECT("ｄａｔａ!$"&amp;U$112&amp;"$"&amp;$B511))&lt;&gt;"",0)</f>
        <v>1</v>
      </c>
      <c r="V511" s="80" cm="1">
        <f t="array" aca="1" ref="V511" ca="1">_xlfn.IFS(V512=1,0,TRIM(INDIRECT("ｄａｔａ!$"&amp;V$112&amp;"$"&amp;$B511))="",1,TRIM(INDIRECT("ｄａｔａ!$"&amp;V$112&amp;"$"&amp;$B511))&lt;&gt;"",0)</f>
        <v>1</v>
      </c>
      <c r="W511" s="80" cm="1">
        <f t="array" aca="1" ref="W511" ca="1">_xlfn.IFS(W512=1,0,TRIM(INDIRECT("ｄａｔａ!$"&amp;W$112&amp;"$"&amp;$B511))="",1,TRIM(INDIRECT("ｄａｔａ!$"&amp;W$112&amp;"$"&amp;$B511))&lt;&gt;"",0)</f>
        <v>1</v>
      </c>
      <c r="X511" s="80">
        <f ca="1">IF(SUM($Y511:$AO511)=17,1,0)</f>
        <v>1</v>
      </c>
      <c r="Y511" s="80" cm="1">
        <f t="array" aca="1" ref="Y511" ca="1">_xlfn.IFS(Y512=1,0,TRIM(INDIRECT("ｄａｔａ!$"&amp;Y$112&amp;"$"&amp;$B511))="",1,TRIM(INDIRECT("ｄａｔａ!$"&amp;Y$112&amp;"$"&amp;$B511))&lt;&gt;"",0)</f>
        <v>1</v>
      </c>
      <c r="Z511" s="80" cm="1">
        <f t="array" aca="1" ref="Z511" ca="1">_xlfn.IFS(Z512=1,0,TRIM(INDIRECT("ｄａｔａ!$"&amp;Z$112&amp;"$"&amp;$B511))="",1,TRIM(INDIRECT("ｄａｔａ!$"&amp;Z$112&amp;"$"&amp;$B511))&lt;&gt;"",0)</f>
        <v>1</v>
      </c>
      <c r="AA511" s="80" cm="1">
        <f t="array" aca="1" ref="AA511" ca="1">_xlfn.IFS(AA512=1,0,TRIM(INDIRECT("ｄａｔａ!$"&amp;AA$112&amp;"$"&amp;$B511))="",1,TRIM(INDIRECT("ｄａｔａ!$"&amp;AA$112&amp;"$"&amp;$B511))&lt;&gt;"",0)</f>
        <v>1</v>
      </c>
      <c r="AB511" s="80" cm="1">
        <f t="array" aca="1" ref="AB511" ca="1">_xlfn.IFS(AB512=1,0,TRIM(INDIRECT("ｄａｔａ!$"&amp;AB$112&amp;"$"&amp;$B511))="",1,TRIM(INDIRECT("ｄａｔａ!$"&amp;AB$112&amp;"$"&amp;$B511))&lt;&gt;"",0)</f>
        <v>1</v>
      </c>
      <c r="AC511" s="80" cm="1">
        <f t="array" aca="1" ref="AC511" ca="1">_xlfn.IFS(AC512=1,0,TRIM(INDIRECT("ｄａｔａ!$"&amp;AC$112&amp;"$"&amp;$B511))="",1,TRIM(INDIRECT("ｄａｔａ!$"&amp;AC$112&amp;"$"&amp;$B511))&lt;&gt;"",0)</f>
        <v>1</v>
      </c>
      <c r="AD511" s="80" cm="1">
        <f t="array" aca="1" ref="AD511" ca="1">_xlfn.IFS(AD512=1,0,TRIM(INDIRECT("ｄａｔａ!$"&amp;AD$112&amp;"$"&amp;$B511))="",1,TRIM(INDIRECT("ｄａｔａ!$"&amp;AD$112&amp;"$"&amp;$B511))&lt;&gt;"",0)</f>
        <v>1</v>
      </c>
      <c r="AE511" s="80" cm="1">
        <f t="array" aca="1" ref="AE511" ca="1">_xlfn.IFS(AE512=1,0,TRIM(INDIRECT("ｄａｔａ!$"&amp;AE$112&amp;"$"&amp;$B511))="",1,TRIM(INDIRECT("ｄａｔａ!$"&amp;AE$112&amp;"$"&amp;$B511))&lt;&gt;"",0)</f>
        <v>1</v>
      </c>
      <c r="AF511" s="80" cm="1">
        <f t="array" aca="1" ref="AF511" ca="1">_xlfn.IFS(AF512=1,0,TRIM(INDIRECT("ｄａｔａ!$"&amp;AF$112&amp;"$"&amp;$B511))="",1,TRIM(INDIRECT("ｄａｔａ!$"&amp;AF$112&amp;"$"&amp;$B511))&lt;&gt;"",0)</f>
        <v>1</v>
      </c>
      <c r="AG511" s="80" cm="1">
        <f t="array" aca="1" ref="AG511" ca="1">_xlfn.IFS(AG512=1,0,TRIM(INDIRECT("ｄａｔａ!$"&amp;AG$112&amp;"$"&amp;$B511))="",1,TRIM(INDIRECT("ｄａｔａ!$"&amp;AG$112&amp;"$"&amp;$B511))&lt;&gt;"",0)</f>
        <v>1</v>
      </c>
      <c r="AH511" s="80" cm="1">
        <f t="array" aca="1" ref="AH511" ca="1">_xlfn.IFS(AH512=1,0,TRIM(INDIRECT("ｄａｔａ!$"&amp;AH$112&amp;"$"&amp;$B511))="",1,TRIM(INDIRECT("ｄａｔａ!$"&amp;AH$112&amp;"$"&amp;$B511))&lt;&gt;"",0)</f>
        <v>1</v>
      </c>
      <c r="AI511" s="80" cm="1">
        <f t="array" aca="1" ref="AI511" ca="1">_xlfn.IFS(AI512=1,0,TRIM(INDIRECT("ｄａｔａ!$"&amp;AI$112&amp;"$"&amp;$B511))="",1,TRIM(INDIRECT("ｄａｔａ!$"&amp;AI$112&amp;"$"&amp;$B511))&lt;&gt;"",0)</f>
        <v>1</v>
      </c>
      <c r="AJ511" s="80" cm="1">
        <f t="array" aca="1" ref="AJ511" ca="1">_xlfn.IFS(AJ512=1,0,TRIM(INDIRECT("ｄａｔａ!$"&amp;AJ$112&amp;"$"&amp;$B511))="",1,TRIM(INDIRECT("ｄａｔａ!$"&amp;AJ$112&amp;"$"&amp;$B511))&lt;&gt;"",0)</f>
        <v>1</v>
      </c>
      <c r="AK511" s="80" cm="1">
        <f t="array" aca="1" ref="AK511" ca="1">_xlfn.IFS(AK512=1,0,TRIM(INDIRECT("ｄａｔａ!$"&amp;AK$112&amp;"$"&amp;$B511))="",1,TRIM(INDIRECT("ｄａｔａ!$"&amp;AK$112&amp;"$"&amp;$B511))&lt;&gt;"",0)</f>
        <v>1</v>
      </c>
      <c r="AL511" s="80" cm="1">
        <f t="array" aca="1" ref="AL511" ca="1">_xlfn.IFS(AL512=1,0,TRIM(INDIRECT("ｄａｔａ!$"&amp;AL$112&amp;"$"&amp;$B511))="",1,TRIM(INDIRECT("ｄａｔａ!$"&amp;AL$112&amp;"$"&amp;$B511))&lt;&gt;"",0)</f>
        <v>1</v>
      </c>
      <c r="AM511" s="80" cm="1">
        <f t="array" aca="1" ref="AM511" ca="1">_xlfn.IFS(AM512=1,0,TRIM(INDIRECT("ｄａｔａ!$"&amp;AM$112&amp;"$"&amp;$B511))="",1,TRIM(INDIRECT("ｄａｔａ!$"&amp;AM$112&amp;"$"&amp;$B511))&lt;&gt;"",0)</f>
        <v>1</v>
      </c>
      <c r="AN511" s="80" cm="1">
        <f t="array" aca="1" ref="AN511" ca="1">_xlfn.IFS(AN512=1,0,TRIM(INDIRECT("ｄａｔａ!$"&amp;AN$112&amp;"$"&amp;$B511))="",1,TRIM(INDIRECT("ｄａｔａ!$"&amp;AN$112&amp;"$"&amp;$B511))&lt;&gt;"",0)</f>
        <v>1</v>
      </c>
      <c r="AO511" s="80" cm="1">
        <f t="array" aca="1" ref="AO511" ca="1">_xlfn.IFS(AO512=1,0,TRIM(INDIRECT("ｄａｔａ!$"&amp;AO$112&amp;"$"&amp;$B511))="",1,TRIM(INDIRECT("ｄａｔａ!$"&amp;AO$112&amp;"$"&amp;$B511))&lt;&gt;"",0)</f>
        <v>1</v>
      </c>
      <c r="AP511" s="80">
        <f ca="1">IF(SUM($AQ511:$AZ511)=10,1,0)</f>
        <v>1</v>
      </c>
      <c r="AQ511" s="80" cm="1">
        <f t="array" aca="1" ref="AQ511" ca="1">_xlfn.IFS(AQ512=1,0,TRIM(INDIRECT("ｄａｔａ!$"&amp;AQ$112&amp;"$"&amp;$B511))="",1,TRIM(INDIRECT("ｄａｔａ!$"&amp;AQ$112&amp;"$"&amp;$B511))&lt;&gt;"",0)</f>
        <v>1</v>
      </c>
      <c r="AR511" s="80" cm="1">
        <f t="array" aca="1" ref="AR511" ca="1">_xlfn.IFS(AR512=1,0,TRIM(INDIRECT("ｄａｔａ!$"&amp;AR$112&amp;"$"&amp;$B511))="",1,TRIM(INDIRECT("ｄａｔａ!$"&amp;AR$112&amp;"$"&amp;$B511))&lt;&gt;"",0)</f>
        <v>1</v>
      </c>
      <c r="AS511" s="80" cm="1">
        <f t="array" aca="1" ref="AS511" ca="1">_xlfn.IFS(AS512=1,0,TRIM(INDIRECT("ｄａｔａ!$"&amp;AS$112&amp;"$"&amp;$B511))="",1,TRIM(INDIRECT("ｄａｔａ!$"&amp;AS$112&amp;"$"&amp;$B511))&lt;&gt;"",0)</f>
        <v>1</v>
      </c>
      <c r="AT511" s="80" cm="1">
        <f t="array" aca="1" ref="AT511" ca="1">_xlfn.IFS(AT512=1,0,TRIM(INDIRECT("ｄａｔａ!$"&amp;AT$112&amp;"$"&amp;$B511))="",1,TRIM(INDIRECT("ｄａｔａ!$"&amp;AT$112&amp;"$"&amp;$B511))&lt;&gt;"",0)</f>
        <v>1</v>
      </c>
      <c r="AU511" s="80" cm="1">
        <f t="array" aca="1" ref="AU511" ca="1">_xlfn.IFS(AU512=1,0,TRIM(INDIRECT("ｄａｔａ!$"&amp;AU$112&amp;"$"&amp;$B511))="",1,TRIM(INDIRECT("ｄａｔａ!$"&amp;AU$112&amp;"$"&amp;$B511))&lt;&gt;"",0)</f>
        <v>1</v>
      </c>
      <c r="AV511" s="80" cm="1">
        <f t="array" aca="1" ref="AV511" ca="1">_xlfn.IFS(AV512=1,0,TRIM(INDIRECT("ｄａｔａ!$"&amp;AV$112&amp;"$"&amp;$B511))="",1,TRIM(INDIRECT("ｄａｔａ!$"&amp;AV$112&amp;"$"&amp;$B511))&lt;&gt;"",0)</f>
        <v>1</v>
      </c>
      <c r="AW511" s="80" cm="1">
        <f t="array" aca="1" ref="AW511" ca="1">_xlfn.IFS(AW512=1,0,TRIM(INDIRECT("ｄａｔａ!$"&amp;AW$112&amp;"$"&amp;$B511))="",1,TRIM(INDIRECT("ｄａｔａ!$"&amp;AW$112&amp;"$"&amp;$B511))&lt;&gt;"",0)</f>
        <v>1</v>
      </c>
      <c r="AX511" s="80" cm="1">
        <f t="array" aca="1" ref="AX511" ca="1">_xlfn.IFS(AX512=1,0,TRIM(INDIRECT("ｄａｔａ!$"&amp;AX$112&amp;"$"&amp;$B511))="",1,TRIM(INDIRECT("ｄａｔａ!$"&amp;AX$112&amp;"$"&amp;$B511))&lt;&gt;"",0)</f>
        <v>1</v>
      </c>
      <c r="AY511" s="80" cm="1">
        <f t="array" aca="1" ref="AY511" ca="1">_xlfn.IFS(AY512=1,0,TRIM(INDIRECT("ｄａｔａ!$"&amp;AY$112&amp;"$"&amp;$B511))="",1,TRIM(INDIRECT("ｄａｔａ!$"&amp;AY$112&amp;"$"&amp;$B511))&lt;&gt;"",0)</f>
        <v>1</v>
      </c>
      <c r="AZ511" s="80" cm="1">
        <f t="array" aca="1" ref="AZ511" ca="1">_xlfn.IFS(AZ512=1,0,TRIM(INDIRECT("ｄａｔａ!$"&amp;AZ$112&amp;"$"&amp;$B511))="",1,TRIM(INDIRECT("ｄａｔａ!$"&amp;AZ$112&amp;"$"&amp;$B511))&lt;&gt;"",0)</f>
        <v>1</v>
      </c>
      <c r="BA511" s="80">
        <f ca="1">IF(SUM($BB511:$BP511)=15,1,0)</f>
        <v>1</v>
      </c>
      <c r="BB511" s="80" cm="1">
        <f t="array" aca="1" ref="BB511" ca="1">_xlfn.IFS(BB512=1,0,TRIM(INDIRECT("ｄａｔａ!$"&amp;BB$112&amp;"$"&amp;$B511))="",1,TRIM(INDIRECT("ｄａｔａ!$"&amp;BB$112&amp;"$"&amp;$B511))&lt;&gt;"",0)</f>
        <v>1</v>
      </c>
      <c r="BC511" s="80" cm="1">
        <f t="array" aca="1" ref="BC511" ca="1">_xlfn.IFS(BC512=1,0,TRIM(INDIRECT("ｄａｔａ!$"&amp;BC$112&amp;"$"&amp;$B511))="",1,TRIM(INDIRECT("ｄａｔａ!$"&amp;BC$112&amp;"$"&amp;$B511))&lt;&gt;"",0)</f>
        <v>1</v>
      </c>
      <c r="BD511" s="80" cm="1">
        <f t="array" aca="1" ref="BD511" ca="1">_xlfn.IFS(BD512=1,0,TRIM(INDIRECT("ｄａｔａ!$"&amp;BD$112&amp;"$"&amp;$B511))="",1,TRIM(INDIRECT("ｄａｔａ!$"&amp;BD$112&amp;"$"&amp;$B511))&lt;&gt;"",0)</f>
        <v>1</v>
      </c>
      <c r="BE511" s="80" cm="1">
        <f t="array" aca="1" ref="BE511" ca="1">_xlfn.IFS(BE512=1,0,TRIM(INDIRECT("ｄａｔａ!$"&amp;BE$112&amp;"$"&amp;$B511))="",1,TRIM(INDIRECT("ｄａｔａ!$"&amp;BE$112&amp;"$"&amp;$B511))&lt;&gt;"",0)</f>
        <v>1</v>
      </c>
      <c r="BF511" s="80" cm="1">
        <f t="array" aca="1" ref="BF511" ca="1">_xlfn.IFS(BF512=1,0,TRIM(INDIRECT("ｄａｔａ!$"&amp;BF$112&amp;"$"&amp;$B511))="",1,TRIM(INDIRECT("ｄａｔａ!$"&amp;BF$112&amp;"$"&amp;$B511))&lt;&gt;"",0)</f>
        <v>1</v>
      </c>
      <c r="BG511" s="80" cm="1">
        <f t="array" aca="1" ref="BG511" ca="1">_xlfn.IFS(BG512=1,0,TRIM(INDIRECT("ｄａｔａ!$"&amp;BG$112&amp;"$"&amp;$B511))="",1,TRIM(INDIRECT("ｄａｔａ!$"&amp;BG$112&amp;"$"&amp;$B511))&lt;&gt;"",0)</f>
        <v>1</v>
      </c>
      <c r="BH511" s="80" cm="1">
        <f t="array" aca="1" ref="BH511" ca="1">_xlfn.IFS(BH512=1,0,TRIM(INDIRECT("ｄａｔａ!$"&amp;BH$112&amp;"$"&amp;$B511))="",1,TRIM(INDIRECT("ｄａｔａ!$"&amp;BH$112&amp;"$"&amp;$B511))&lt;&gt;"",0)</f>
        <v>1</v>
      </c>
      <c r="BI511" s="80" cm="1">
        <f t="array" aca="1" ref="BI511" ca="1">_xlfn.IFS(BI512=1,0,TRIM(INDIRECT("ｄａｔａ!$"&amp;BI$112&amp;"$"&amp;$B511))="",1,TRIM(INDIRECT("ｄａｔａ!$"&amp;BI$112&amp;"$"&amp;$B511))&lt;&gt;"",0)</f>
        <v>1</v>
      </c>
      <c r="BJ511" s="80" cm="1">
        <f t="array" aca="1" ref="BJ511" ca="1">_xlfn.IFS(BJ512=1,0,TRIM(INDIRECT("ｄａｔａ!$"&amp;BJ$112&amp;"$"&amp;$B511))="",1,TRIM(INDIRECT("ｄａｔａ!$"&amp;BJ$112&amp;"$"&amp;$B511))&lt;&gt;"",0)</f>
        <v>1</v>
      </c>
      <c r="BK511" s="80" cm="1">
        <f t="array" aca="1" ref="BK511" ca="1">_xlfn.IFS(BK512=1,0,TRIM(INDIRECT("ｄａｔａ!$"&amp;BK$112&amp;"$"&amp;$B511))="",1,TRIM(INDIRECT("ｄａｔａ!$"&amp;BK$112&amp;"$"&amp;$B511))&lt;&gt;"",0)</f>
        <v>1</v>
      </c>
      <c r="BL511" s="80" cm="1">
        <f t="array" aca="1" ref="BL511" ca="1">_xlfn.IFS(BL512=1,0,TRIM(INDIRECT("ｄａｔａ!$"&amp;BL$112&amp;"$"&amp;$B511))="",1,TRIM(INDIRECT("ｄａｔａ!$"&amp;BL$112&amp;"$"&amp;$B511))&lt;&gt;"",0)</f>
        <v>1</v>
      </c>
      <c r="BM511" s="80" cm="1">
        <f t="array" aca="1" ref="BM511" ca="1">_xlfn.IFS(BM512=1,0,TRIM(INDIRECT("ｄａｔａ!$"&amp;BM$112&amp;"$"&amp;$B511))="",1,TRIM(INDIRECT("ｄａｔａ!$"&amp;BM$112&amp;"$"&amp;$B511))&lt;&gt;"",0)</f>
        <v>1</v>
      </c>
      <c r="BN511" s="80" cm="1">
        <f t="array" aca="1" ref="BN511" ca="1">_xlfn.IFS(BN512=1,0,TRIM(INDIRECT("ｄａｔａ!$"&amp;BN$112&amp;"$"&amp;$B511))="",1,TRIM(INDIRECT("ｄａｔａ!$"&amp;BN$112&amp;"$"&amp;$B511))&lt;&gt;"",0)</f>
        <v>1</v>
      </c>
      <c r="BO511" s="80" cm="1">
        <f t="array" aca="1" ref="BO511" ca="1">_xlfn.IFS(BO512=1,0,TRIM(INDIRECT("ｄａｔａ!$"&amp;BO$112&amp;"$"&amp;$B511))="",1,TRIM(INDIRECT("ｄａｔａ!$"&amp;BO$112&amp;"$"&amp;$B511))&lt;&gt;"",0)</f>
        <v>1</v>
      </c>
      <c r="BP511" s="80" cm="1">
        <f t="array" aca="1" ref="BP511" ca="1">_xlfn.IFS(BP512=1,0,TRIM(INDIRECT("ｄａｔａ!$"&amp;BP$112&amp;"$"&amp;$B511))="",1,TRIM(INDIRECT("ｄａｔａ!$"&amp;BP$112&amp;"$"&amp;$B511))&lt;&gt;"",0)</f>
        <v>1</v>
      </c>
    </row>
    <row r="512" spans="1:68" x14ac:dyDescent="0.2">
      <c r="B512" s="80">
        <f>VLOOKUP($A509,$A$11:$B$110,2,FALSE)</f>
        <v>106</v>
      </c>
      <c r="C512" s="80" t="s">
        <v>2430</v>
      </c>
      <c r="D512" s="80" cm="1">
        <f t="array" aca="1" ref="D512" ca="1">IF(ISERROR(INDIRECT("ｄａｔａ!$"&amp;D$112&amp;"$"&amp;$B512)),1,0)</f>
        <v>0</v>
      </c>
      <c r="F512" s="80" cm="1">
        <f t="array" aca="1" ref="F512" ca="1">IF(ISERROR(INDIRECT("ｄａｔａ!$"&amp;F$112&amp;"$"&amp;$B512)),1,0)</f>
        <v>0</v>
      </c>
      <c r="G512" s="80" cm="1">
        <f t="array" aca="1" ref="G512" ca="1">IF(ISERROR(INDIRECT("ｄａｔａ!$"&amp;G$112&amp;"$"&amp;$B512)),1,0)</f>
        <v>0</v>
      </c>
      <c r="H512" s="80" cm="1">
        <f t="array" aca="1" ref="H512" ca="1">IF(ISERROR(INDIRECT("ｄａｔａ!$"&amp;H$112&amp;"$"&amp;$B512)),1,0)</f>
        <v>0</v>
      </c>
      <c r="I512" s="80" cm="1">
        <f t="array" aca="1" ref="I512" ca="1">IF(ISERROR(INDIRECT("ｄａｔａ!$"&amp;I$112&amp;"$"&amp;$B512)),1,0)</f>
        <v>0</v>
      </c>
      <c r="J512" s="80" cm="1">
        <f t="array" aca="1" ref="J512" ca="1">IF(ISERROR(INDIRECT("ｄａｔａ!$"&amp;J$112&amp;"$"&amp;$B512)),1,0)</f>
        <v>0</v>
      </c>
      <c r="K512" s="80" cm="1">
        <f t="array" aca="1" ref="K512" ca="1">IF(ISERROR(INDIRECT("ｄａｔａ!$"&amp;K$112&amp;"$"&amp;$B512)),1,0)</f>
        <v>0</v>
      </c>
      <c r="L512" s="80" cm="1">
        <f t="array" aca="1" ref="L512" ca="1">IF(ISERROR(INDIRECT("ｄａｔａ!$"&amp;L$112&amp;"$"&amp;$B512)),1,0)</f>
        <v>0</v>
      </c>
      <c r="M512" s="80" cm="1">
        <f t="array" aca="1" ref="M512" ca="1">IF(ISERROR(INDIRECT("ｄａｔａ!$"&amp;M$112&amp;"$"&amp;$B512)),1,0)</f>
        <v>0</v>
      </c>
      <c r="N512" s="80" cm="1">
        <f t="array" aca="1" ref="N512" ca="1">IF(ISERROR(INDIRECT("ｄａｔａ!$"&amp;N$112&amp;"$"&amp;$B512)),1,0)</f>
        <v>0</v>
      </c>
      <c r="O512" s="80" cm="1">
        <f t="array" aca="1" ref="O512" ca="1">IF(ISERROR(INDIRECT("ｄａｔａ!$"&amp;O$112&amp;"$"&amp;$B512)),1,0)</f>
        <v>0</v>
      </c>
      <c r="P512" s="80" cm="1">
        <f t="array" aca="1" ref="P512" ca="1">IF(ISERROR(INDIRECT("ｄａｔａ!$"&amp;P$112&amp;"$"&amp;$B512)),1,0)</f>
        <v>0</v>
      </c>
      <c r="Q512" s="80" cm="1">
        <f t="array" aca="1" ref="Q512" ca="1">IF(ISERROR(INDIRECT("ｄａｔａ!$"&amp;Q$112&amp;"$"&amp;$B512)),1,0)</f>
        <v>0</v>
      </c>
      <c r="R512" s="80" cm="1">
        <f t="array" aca="1" ref="R512" ca="1">IF(ISERROR(INDIRECT("ｄａｔａ!$"&amp;R$112&amp;"$"&amp;$B512)),1,0)</f>
        <v>0</v>
      </c>
      <c r="S512" s="80" cm="1">
        <f t="array" aca="1" ref="S512" ca="1">IF(ISERROR(INDIRECT("ｄａｔａ!$"&amp;S$112&amp;"$"&amp;$B512)),1,0)</f>
        <v>0</v>
      </c>
      <c r="T512" s="80" cm="1">
        <f t="array" aca="1" ref="T512" ca="1">IF(ISERROR(INDIRECT("ｄａｔａ!$"&amp;T$112&amp;"$"&amp;$B512)),1,0)</f>
        <v>0</v>
      </c>
      <c r="U512" s="80" cm="1">
        <f t="array" aca="1" ref="U512" ca="1">IF(ISERROR(INDIRECT("ｄａｔａ!$"&amp;U$112&amp;"$"&amp;$B512)),1,0)</f>
        <v>0</v>
      </c>
      <c r="V512" s="80" cm="1">
        <f t="array" aca="1" ref="V512" ca="1">IF(ISERROR(INDIRECT("ｄａｔａ!$"&amp;V$112&amp;"$"&amp;$B512)),1,0)</f>
        <v>0</v>
      </c>
      <c r="W512" s="80" cm="1">
        <f t="array" aca="1" ref="W512" ca="1">IF(ISERROR(INDIRECT("ｄａｔａ!$"&amp;W$112&amp;"$"&amp;$B512)),1,0)</f>
        <v>0</v>
      </c>
      <c r="X512" s="80">
        <f ca="1">IF(SUM($Y510:$AO510,$Y512:$AO512)&gt;0,1,0)</f>
        <v>0</v>
      </c>
      <c r="Y512" s="80" cm="1">
        <f t="array" aca="1" ref="Y512" ca="1">IF(ISERROR(INDIRECT("ｄａｔａ!$"&amp;Y$112&amp;"$"&amp;$B512)),1,0)</f>
        <v>0</v>
      </c>
      <c r="Z512" s="80" cm="1">
        <f t="array" aca="1" ref="Z512" ca="1">IF(ISERROR(INDIRECT("ｄａｔａ!$"&amp;Z$112&amp;"$"&amp;$B512)),1,0)</f>
        <v>0</v>
      </c>
      <c r="AA512" s="80" cm="1">
        <f t="array" aca="1" ref="AA512" ca="1">IF(ISERROR(INDIRECT("ｄａｔａ!$"&amp;AA$112&amp;"$"&amp;$B512)),1,0)</f>
        <v>0</v>
      </c>
      <c r="AB512" s="80" cm="1">
        <f t="array" aca="1" ref="AB512" ca="1">IF(ISERROR(INDIRECT("ｄａｔａ!$"&amp;AB$112&amp;"$"&amp;$B512)),1,0)</f>
        <v>0</v>
      </c>
      <c r="AC512" s="80" cm="1">
        <f t="array" aca="1" ref="AC512" ca="1">IF(ISERROR(INDIRECT("ｄａｔａ!$"&amp;AC$112&amp;"$"&amp;$B512)),1,0)</f>
        <v>0</v>
      </c>
      <c r="AD512" s="80" cm="1">
        <f t="array" aca="1" ref="AD512" ca="1">IF(ISERROR(INDIRECT("ｄａｔａ!$"&amp;AD$112&amp;"$"&amp;$B512)),1,0)</f>
        <v>0</v>
      </c>
      <c r="AE512" s="80" cm="1">
        <f t="array" aca="1" ref="AE512" ca="1">IF(ISERROR(INDIRECT("ｄａｔａ!$"&amp;AE$112&amp;"$"&amp;$B512)),1,0)</f>
        <v>0</v>
      </c>
      <c r="AF512" s="80" cm="1">
        <f t="array" aca="1" ref="AF512" ca="1">IF(ISERROR(INDIRECT("ｄａｔａ!$"&amp;AF$112&amp;"$"&amp;$B512)),1,0)</f>
        <v>0</v>
      </c>
      <c r="AG512" s="80" cm="1">
        <f t="array" aca="1" ref="AG512" ca="1">IF(ISERROR(INDIRECT("ｄａｔａ!$"&amp;AG$112&amp;"$"&amp;$B512)),1,0)</f>
        <v>0</v>
      </c>
      <c r="AH512" s="80" cm="1">
        <f t="array" aca="1" ref="AH512" ca="1">IF(ISERROR(INDIRECT("ｄａｔａ!$"&amp;AH$112&amp;"$"&amp;$B512)),1,0)</f>
        <v>0</v>
      </c>
      <c r="AI512" s="80" cm="1">
        <f t="array" aca="1" ref="AI512" ca="1">IF(ISERROR(INDIRECT("ｄａｔａ!$"&amp;AI$112&amp;"$"&amp;$B512)),1,0)</f>
        <v>0</v>
      </c>
      <c r="AJ512" s="80" cm="1">
        <f t="array" aca="1" ref="AJ512" ca="1">IF(ISERROR(INDIRECT("ｄａｔａ!$"&amp;AJ$112&amp;"$"&amp;$B512)),1,0)</f>
        <v>0</v>
      </c>
      <c r="AK512" s="80" cm="1">
        <f t="array" aca="1" ref="AK512" ca="1">IF(ISERROR(INDIRECT("ｄａｔａ!$"&amp;AK$112&amp;"$"&amp;$B512)),1,0)</f>
        <v>0</v>
      </c>
      <c r="AL512" s="80" cm="1">
        <f t="array" aca="1" ref="AL512" ca="1">IF(ISERROR(INDIRECT("ｄａｔａ!$"&amp;AL$112&amp;"$"&amp;$B512)),1,0)</f>
        <v>0</v>
      </c>
      <c r="AM512" s="80" cm="1">
        <f t="array" aca="1" ref="AM512" ca="1">IF(ISERROR(INDIRECT("ｄａｔａ!$"&amp;AM$112&amp;"$"&amp;$B512)),1,0)</f>
        <v>0</v>
      </c>
      <c r="AN512" s="80" cm="1">
        <f t="array" aca="1" ref="AN512" ca="1">IF(ISERROR(INDIRECT("ｄａｔａ!$"&amp;AN$112&amp;"$"&amp;$B512)),1,0)</f>
        <v>0</v>
      </c>
      <c r="AO512" s="80" cm="1">
        <f t="array" aca="1" ref="AO512" ca="1">IF(ISERROR(INDIRECT("ｄａｔａ!$"&amp;AO$112&amp;"$"&amp;$B512)),1,0)</f>
        <v>0</v>
      </c>
      <c r="AP512" s="80">
        <f ca="1">IF(SUM($AQ510:$AZ510,$AQ512:$AZ512)&gt;0,1,0)</f>
        <v>0</v>
      </c>
      <c r="AQ512" s="80" cm="1">
        <f t="array" aca="1" ref="AQ512" ca="1">IF(ISERROR(INDIRECT("ｄａｔａ!$"&amp;AQ$112&amp;"$"&amp;$B512)),1,0)</f>
        <v>0</v>
      </c>
      <c r="AR512" s="80" cm="1">
        <f t="array" aca="1" ref="AR512" ca="1">IF(ISERROR(INDIRECT("ｄａｔａ!$"&amp;AR$112&amp;"$"&amp;$B512)),1,0)</f>
        <v>0</v>
      </c>
      <c r="AS512" s="80" cm="1">
        <f t="array" aca="1" ref="AS512" ca="1">IF(ISERROR(INDIRECT("ｄａｔａ!$"&amp;AS$112&amp;"$"&amp;$B512)),1,0)</f>
        <v>0</v>
      </c>
      <c r="AT512" s="80" cm="1">
        <f t="array" aca="1" ref="AT512" ca="1">IF(ISERROR(INDIRECT("ｄａｔａ!$"&amp;AT$112&amp;"$"&amp;$B512)),1,0)</f>
        <v>0</v>
      </c>
      <c r="AU512" s="80" cm="1">
        <f t="array" aca="1" ref="AU512" ca="1">IF(ISERROR(INDIRECT("ｄａｔａ!$"&amp;AU$112&amp;"$"&amp;$B512)),1,0)</f>
        <v>0</v>
      </c>
      <c r="AV512" s="80" cm="1">
        <f t="array" aca="1" ref="AV512" ca="1">IF(ISERROR(INDIRECT("ｄａｔａ!$"&amp;AV$112&amp;"$"&amp;$B512)),1,0)</f>
        <v>0</v>
      </c>
      <c r="AW512" s="80" cm="1">
        <f t="array" aca="1" ref="AW512" ca="1">IF(ISERROR(INDIRECT("ｄａｔａ!$"&amp;AW$112&amp;"$"&amp;$B512)),1,0)</f>
        <v>0</v>
      </c>
      <c r="AX512" s="80" cm="1">
        <f t="array" aca="1" ref="AX512" ca="1">IF(ISERROR(INDIRECT("ｄａｔａ!$"&amp;AX$112&amp;"$"&amp;$B512)),1,0)</f>
        <v>0</v>
      </c>
      <c r="AY512" s="80" cm="1">
        <f t="array" aca="1" ref="AY512" ca="1">IF(ISERROR(INDIRECT("ｄａｔａ!$"&amp;AY$112&amp;"$"&amp;$B512)),1,0)</f>
        <v>0</v>
      </c>
      <c r="AZ512" s="80" cm="1">
        <f t="array" aca="1" ref="AZ512" ca="1">IF(ISERROR(INDIRECT("ｄａｔａ!$"&amp;AZ$112&amp;"$"&amp;$B512)),1,0)</f>
        <v>0</v>
      </c>
      <c r="BA512" s="80">
        <f ca="1">IF(SUM($BB510:$BP510,$BB512:$BP512)&gt;0,1,0)</f>
        <v>0</v>
      </c>
      <c r="BB512" s="80" cm="1">
        <f t="array" aca="1" ref="BB512" ca="1">IF(ISERROR(INDIRECT("ｄａｔａ!$"&amp;BB$112&amp;"$"&amp;$B512)),1,0)</f>
        <v>0</v>
      </c>
      <c r="BC512" s="80" cm="1">
        <f t="array" aca="1" ref="BC512" ca="1">IF(ISERROR(INDIRECT("ｄａｔａ!$"&amp;BC$112&amp;"$"&amp;$B512)),1,0)</f>
        <v>0</v>
      </c>
      <c r="BD512" s="80" cm="1">
        <f t="array" aca="1" ref="BD512" ca="1">IF(ISERROR(INDIRECT("ｄａｔａ!$"&amp;BD$112&amp;"$"&amp;$B512)),1,0)</f>
        <v>0</v>
      </c>
      <c r="BE512" s="80" cm="1">
        <f t="array" aca="1" ref="BE512" ca="1">IF(ISERROR(INDIRECT("ｄａｔａ!$"&amp;BE$112&amp;"$"&amp;$B512)),1,0)</f>
        <v>0</v>
      </c>
      <c r="BF512" s="80" cm="1">
        <f t="array" aca="1" ref="BF512" ca="1">IF(ISERROR(INDIRECT("ｄａｔａ!$"&amp;BF$112&amp;"$"&amp;$B512)),1,0)</f>
        <v>0</v>
      </c>
      <c r="BG512" s="80" cm="1">
        <f t="array" aca="1" ref="BG512" ca="1">IF(ISERROR(INDIRECT("ｄａｔａ!$"&amp;BG$112&amp;"$"&amp;$B512)),1,0)</f>
        <v>0</v>
      </c>
      <c r="BH512" s="80" cm="1">
        <f t="array" aca="1" ref="BH512" ca="1">IF(ISERROR(INDIRECT("ｄａｔａ!$"&amp;BH$112&amp;"$"&amp;$B512)),1,0)</f>
        <v>0</v>
      </c>
      <c r="BI512" s="80" cm="1">
        <f t="array" aca="1" ref="BI512" ca="1">IF(ISERROR(INDIRECT("ｄａｔａ!$"&amp;BI$112&amp;"$"&amp;$B512)),1,0)</f>
        <v>0</v>
      </c>
      <c r="BJ512" s="80" cm="1">
        <f t="array" aca="1" ref="BJ512" ca="1">IF(ISERROR(INDIRECT("ｄａｔａ!$"&amp;BJ$112&amp;"$"&amp;$B512)),1,0)</f>
        <v>0</v>
      </c>
      <c r="BK512" s="80" cm="1">
        <f t="array" aca="1" ref="BK512" ca="1">IF(ISERROR(INDIRECT("ｄａｔａ!$"&amp;BK$112&amp;"$"&amp;$B512)),1,0)</f>
        <v>0</v>
      </c>
      <c r="BL512" s="80" cm="1">
        <f t="array" aca="1" ref="BL512" ca="1">IF(ISERROR(INDIRECT("ｄａｔａ!$"&amp;BL$112&amp;"$"&amp;$B512)),1,0)</f>
        <v>0</v>
      </c>
      <c r="BM512" s="80" cm="1">
        <f t="array" aca="1" ref="BM512" ca="1">IF(ISERROR(INDIRECT("ｄａｔａ!$"&amp;BM$112&amp;"$"&amp;$B512)),1,0)</f>
        <v>0</v>
      </c>
      <c r="BN512" s="80" cm="1">
        <f t="array" aca="1" ref="BN512" ca="1">IF(ISERROR(INDIRECT("ｄａｔａ!$"&amp;BN$112&amp;"$"&amp;$B512)),1,0)</f>
        <v>0</v>
      </c>
      <c r="BO512" s="80" cm="1">
        <f t="array" aca="1" ref="BO512" ca="1">IF(ISERROR(INDIRECT("ｄａｔａ!$"&amp;BO$112&amp;"$"&amp;$B512)),1,0)</f>
        <v>0</v>
      </c>
      <c r="BP512" s="80" cm="1">
        <f t="array" aca="1" ref="BP512" ca="1">IF(ISERROR(INDIRECT("ｄａｔａ!$"&amp;BP$112&amp;"$"&amp;$B512)),1,0)</f>
        <v>0</v>
      </c>
    </row>
    <row r="513" spans="1:68" x14ac:dyDescent="0.2">
      <c r="A513" s="80" t="s">
        <v>2418</v>
      </c>
      <c r="B513" s="80">
        <f>VLOOKUP($A513,$A$11:$B$110,2,FALSE)</f>
        <v>107</v>
      </c>
      <c r="C513" s="80" t="s">
        <v>2435</v>
      </c>
      <c r="D513" s="80" cm="1">
        <f t="array" aca="1" ref="D513" ca="1">_xlfn.IFS(D514=1,0,D515=1,0,AND(INDIRECT("ｄａｔａ!$"&amp;D$112&amp;"$"&amp;$B513)&lt;=INDIRECT("kikan!$Q$11"),INDIRECT("ｄａｔａ!$"&amp;D$112&amp;"$"&amp;$B513)&gt;=INDIRECT("kikan!$K$11")),0,TRUE,1)</f>
        <v>0</v>
      </c>
      <c r="F513" s="80">
        <v>0</v>
      </c>
      <c r="G513" s="80">
        <v>0</v>
      </c>
      <c r="H513" s="80">
        <v>0</v>
      </c>
      <c r="I513" s="80" cm="1">
        <f t="array" aca="1" ref="I513" ca="1">_xlfn.IFS(I514=1,0,I515=1,0,INDIRECT("ｄａｔａ!$"&amp;I$112&amp;"$"&amp;$B513)&gt;=INDIRECT("kikan!$I$11"),0,TRUE,1)</f>
        <v>0</v>
      </c>
      <c r="J513" s="80" cm="1">
        <f t="array" aca="1" ref="J513" ca="1">_xlfn.IFS(D516=1,0,I513=1,0,J514=1,0,I515=1,0,J515=1,0,INDIRECT("ｄａｔａ!$"&amp;I$112&amp;"$"&amp;$B513)&gt;INDIRECT("kikan!$I$11"),0,INDIRECT("ｄａｔａ!$"&amp;J$112&amp;"$"&amp;$B513)&gt;=INDIRECT("ｄａｔａ!$"&amp;D$112&amp;"$"&amp;$B513),0,TRUE,1)</f>
        <v>0</v>
      </c>
      <c r="K513" s="80" cm="1">
        <f t="array" aca="1" ref="K513" ca="1">_xlfn.IFS(K514=1,0,K515=1,0,AND(INDIRECT("ｄａｔａ!$"&amp;K$112&amp;"$"&amp;$B514)&gt;0,INDIRECT("ｄａｔａ!$"&amp;K$112&amp;"$"&amp;$B514)&lt;10000),0,TRUE,1)</f>
        <v>0</v>
      </c>
      <c r="L513" s="80" cm="1">
        <f t="array" aca="1" ref="L513" ca="1">_xlfn.IFS(L514=1,0,L515=1,0,INDIRECT("ｄａｔａ!$"&amp;L$112&amp;"$"&amp;$B513)&lt;20000,1,TRUE,0)</f>
        <v>0</v>
      </c>
      <c r="M513" s="80">
        <v>0</v>
      </c>
      <c r="N513" s="80">
        <v>0</v>
      </c>
      <c r="O513" s="80" cm="1">
        <f t="array" aca="1" ref="O513" ca="1">_xlfn.IFS(O516=1,0,INDIRECT("ｄａｔａ!$"&amp;O$112&amp;"$"&amp;$B514)=4,1,TRUE,0)</f>
        <v>0</v>
      </c>
      <c r="P513" s="80" cm="1">
        <f t="array" aca="1" ref="P513" ca="1">_xlfn.IFS(P516=1,0,AND(INDIRECT("ｄａｔａ!$"&amp;P$112&amp;"$"&amp;$B514)&lt;=3,INDIRECT("ｄａｔａ!$"&amp;P$112&amp;"$"&amp;$B514)&gt;0),1,TRUE,0)</f>
        <v>0</v>
      </c>
      <c r="Q513" s="80" cm="1">
        <f t="array" aca="1" ref="Q513" ca="1">_xlfn.IFS(Q516=1,0,INDIRECT("ｄａｔａ!$"&amp;Q$112&amp;"$"&amp;$B513)=1,1,TRUE,0)</f>
        <v>0</v>
      </c>
      <c r="R513" s="80">
        <v>0</v>
      </c>
      <c r="S513" s="80">
        <v>0</v>
      </c>
      <c r="T513" s="80">
        <v>0</v>
      </c>
      <c r="U513" s="80">
        <v>0</v>
      </c>
      <c r="V513" s="80">
        <v>0</v>
      </c>
      <c r="W513" s="80">
        <v>0</v>
      </c>
      <c r="X513" s="80">
        <f ca="1">IF(AND(SUM($Y513:$AO513)=0,17-SUM($Y515:$AO515)&gt;1),1,0)</f>
        <v>0</v>
      </c>
      <c r="Y513" s="80" cm="1">
        <f t="array" aca="1" ref="Y513" ca="1">_xlfn.IFS(Y516=1,0,INDIRECT("ｄａｔａ!$"&amp;Y$112&amp;"$"&amp;$B513)=2,1,TRUE,0)</f>
        <v>0</v>
      </c>
      <c r="Z513" s="80" cm="1">
        <f t="array" aca="1" ref="Z513" ca="1">_xlfn.IFS(Z516=1,0,INDIRECT("ｄａｔａ!$"&amp;Z$112&amp;"$"&amp;$B513)=2,1,TRUE,0)</f>
        <v>0</v>
      </c>
      <c r="AA513" s="80" cm="1">
        <f t="array" aca="1" ref="AA513" ca="1">_xlfn.IFS(AA516=1,0,INDIRECT("ｄａｔａ!$"&amp;AA$112&amp;"$"&amp;$B513)=2,1,TRUE,0)</f>
        <v>0</v>
      </c>
      <c r="AB513" s="80" cm="1">
        <f t="array" aca="1" ref="AB513" ca="1">_xlfn.IFS(AB516=1,0,INDIRECT("ｄａｔａ!$"&amp;AB$112&amp;"$"&amp;$B513)=2,1,TRUE,0)</f>
        <v>0</v>
      </c>
      <c r="AC513" s="80" cm="1">
        <f t="array" aca="1" ref="AC513" ca="1">_xlfn.IFS(AC516=1,0,INDIRECT("ｄａｔａ!$"&amp;AC$112&amp;"$"&amp;$B513)=2,1,TRUE,0)</f>
        <v>0</v>
      </c>
      <c r="AD513" s="80" cm="1">
        <f t="array" aca="1" ref="AD513" ca="1">_xlfn.IFS(AD516=1,0,INDIRECT("ｄａｔａ!$"&amp;AD$112&amp;"$"&amp;$B513)=2,1,TRUE,0)</f>
        <v>0</v>
      </c>
      <c r="AE513" s="80" cm="1">
        <f t="array" aca="1" ref="AE513" ca="1">_xlfn.IFS(AE516=1,0,INDIRECT("ｄａｔａ!$"&amp;AE$112&amp;"$"&amp;$B513)=2,1,TRUE,0)</f>
        <v>0</v>
      </c>
      <c r="AF513" s="80" cm="1">
        <f t="array" aca="1" ref="AF513" ca="1">_xlfn.IFS(AF516=1,0,INDIRECT("ｄａｔａ!$"&amp;AF$112&amp;"$"&amp;$B513)=2,1,TRUE,0)</f>
        <v>0</v>
      </c>
      <c r="AG513" s="80" cm="1">
        <f t="array" aca="1" ref="AG513" ca="1">_xlfn.IFS(AG516=1,0,INDIRECT("ｄａｔａ!$"&amp;AG$112&amp;"$"&amp;$B513)=2,1,TRUE,0)</f>
        <v>0</v>
      </c>
      <c r="AH513" s="80" cm="1">
        <f t="array" aca="1" ref="AH513" ca="1">_xlfn.IFS(AH516=1,0,INDIRECT("ｄａｔａ!$"&amp;AH$112&amp;"$"&amp;$B513)=2,1,TRUE,0)</f>
        <v>0</v>
      </c>
      <c r="AI513" s="80" cm="1">
        <f t="array" aca="1" ref="AI513" ca="1">_xlfn.IFS(AI516=1,0,INDIRECT("ｄａｔａ!$"&amp;AI$112&amp;"$"&amp;$B513)=2,1,TRUE,0)</f>
        <v>0</v>
      </c>
      <c r="AJ513" s="80" cm="1">
        <f t="array" aca="1" ref="AJ513" ca="1">_xlfn.IFS(AJ516=1,0,INDIRECT("ｄａｔａ!$"&amp;AJ$112&amp;"$"&amp;$B513)=2,1,TRUE,0)</f>
        <v>0</v>
      </c>
      <c r="AK513" s="80" cm="1">
        <f t="array" aca="1" ref="AK513" ca="1">_xlfn.IFS(AK516=1,0,INDIRECT("ｄａｔａ!$"&amp;AK$112&amp;"$"&amp;$B513)=2,1,TRUE,0)</f>
        <v>0</v>
      </c>
      <c r="AL513" s="80" cm="1">
        <f t="array" aca="1" ref="AL513" ca="1">_xlfn.IFS(AL516=1,0,INDIRECT("ｄａｔａ!$"&amp;AL$112&amp;"$"&amp;$B513)=2,1,TRUE,0)</f>
        <v>0</v>
      </c>
      <c r="AM513" s="80" cm="1">
        <f t="array" aca="1" ref="AM513" ca="1">_xlfn.IFS(AM516=1,0,INDIRECT("ｄａｔａ!$"&amp;AM$112&amp;"$"&amp;$B513)=2,1,TRUE,0)</f>
        <v>0</v>
      </c>
      <c r="AN513" s="80" cm="1">
        <f t="array" aca="1" ref="AN513" ca="1">_xlfn.IFS(AN516=1,0,INDIRECT("ｄａｔａ!$"&amp;AN$112&amp;"$"&amp;$B513)=2,1,TRUE,0)</f>
        <v>0</v>
      </c>
      <c r="AO513" s="80" cm="1">
        <f t="array" aca="1" ref="AO513" ca="1">_xlfn.IFS(AO516=1,0,INDIRECT("ｄａｔａ!$"&amp;AO$112&amp;"$"&amp;$B513)=2,1,TRUE,0)</f>
        <v>0</v>
      </c>
      <c r="AP513" s="80">
        <f ca="1">IF(AND(SUM($AQ513:$AZ513)=0,10-SUM($AQ515:$AZ515)&gt;1),1,0)</f>
        <v>0</v>
      </c>
      <c r="AQ513" s="80" cm="1">
        <f t="array" aca="1" ref="AQ513" ca="1">_xlfn.IFS(AQ516=1,0,INDIRECT("ｄａｔａ!$"&amp;AQ$112&amp;"$"&amp;$B513)=2,1,TRUE,0)</f>
        <v>0</v>
      </c>
      <c r="AR513" s="80" cm="1">
        <f t="array" aca="1" ref="AR513" ca="1">_xlfn.IFS(AR516=1,0,INDIRECT("ｄａｔａ!$"&amp;AR$112&amp;"$"&amp;$B513)=2,1,TRUE,0)</f>
        <v>0</v>
      </c>
      <c r="AS513" s="80" cm="1">
        <f t="array" aca="1" ref="AS513" ca="1">_xlfn.IFS(AS516=1,0,INDIRECT("ｄａｔａ!$"&amp;AS$112&amp;"$"&amp;$B513)=2,1,TRUE,0)</f>
        <v>0</v>
      </c>
      <c r="AT513" s="80" cm="1">
        <f t="array" aca="1" ref="AT513" ca="1">_xlfn.IFS(AT516=1,0,INDIRECT("ｄａｔａ!$"&amp;AT$112&amp;"$"&amp;$B513)=2,1,TRUE,0)</f>
        <v>0</v>
      </c>
      <c r="AU513" s="80" cm="1">
        <f t="array" aca="1" ref="AU513" ca="1">_xlfn.IFS(AU516=1,0,INDIRECT("ｄａｔａ!$"&amp;AU$112&amp;"$"&amp;$B513)=2,1,TRUE,0)</f>
        <v>0</v>
      </c>
      <c r="AV513" s="80" cm="1">
        <f t="array" aca="1" ref="AV513" ca="1">_xlfn.IFS(AV516=1,0,INDIRECT("ｄａｔａ!$"&amp;AV$112&amp;"$"&amp;$B513)=2,1,TRUE,0)</f>
        <v>0</v>
      </c>
      <c r="AW513" s="80" cm="1">
        <f t="array" aca="1" ref="AW513" ca="1">_xlfn.IFS(AW516=1,0,INDIRECT("ｄａｔａ!$"&amp;AW$112&amp;"$"&amp;$B513)=2,1,TRUE,0)</f>
        <v>0</v>
      </c>
      <c r="AX513" s="80" cm="1">
        <f t="array" aca="1" ref="AX513" ca="1">_xlfn.IFS(AX516=1,0,INDIRECT("ｄａｔａ!$"&amp;AX$112&amp;"$"&amp;$B513)=2,1,TRUE,0)</f>
        <v>0</v>
      </c>
      <c r="AY513" s="80" cm="1">
        <f t="array" aca="1" ref="AY513" ca="1">_xlfn.IFS(AY516=1,0,INDIRECT("ｄａｔａ!$"&amp;AY$112&amp;"$"&amp;$B513)=2,1,TRUE,0)</f>
        <v>0</v>
      </c>
      <c r="AZ513" s="80" cm="1">
        <f t="array" aca="1" ref="AZ513" ca="1">_xlfn.IFS(AZ516=1,0,INDIRECT("ｄａｔａ!$"&amp;AZ$112&amp;"$"&amp;$B513)=2,1,TRUE,0)</f>
        <v>0</v>
      </c>
      <c r="BA513" s="80">
        <f ca="1">IF(AND(SUM($BB513:$BP513)=0,15-SUM($BB515:$BP515)&gt;1),1,0)</f>
        <v>0</v>
      </c>
      <c r="BB513" s="80" cm="1">
        <f t="array" aca="1" ref="BB513" ca="1">_xlfn.IFS(BB516=1,0,INDIRECT("ｄａｔａ!$"&amp;BB$112&amp;"$"&amp;$B513)=2,1,TRUE,0)</f>
        <v>0</v>
      </c>
      <c r="BC513" s="80" cm="1">
        <f t="array" aca="1" ref="BC513" ca="1">_xlfn.IFS(BC516=1,0,INDIRECT("ｄａｔａ!$"&amp;BC$112&amp;"$"&amp;$B513)=2,1,TRUE,0)</f>
        <v>0</v>
      </c>
      <c r="BD513" s="80" cm="1">
        <f t="array" aca="1" ref="BD513" ca="1">_xlfn.IFS(BD516=1,0,INDIRECT("ｄａｔａ!$"&amp;BD$112&amp;"$"&amp;$B513)=2,1,TRUE,0)</f>
        <v>0</v>
      </c>
      <c r="BE513" s="80" cm="1">
        <f t="array" aca="1" ref="BE513" ca="1">_xlfn.IFS(BE516=1,0,INDIRECT("ｄａｔａ!$"&amp;BE$112&amp;"$"&amp;$B513)=2,1,TRUE,0)</f>
        <v>0</v>
      </c>
      <c r="BF513" s="80" cm="1">
        <f t="array" aca="1" ref="BF513" ca="1">_xlfn.IFS(BF516=1,0,INDIRECT("ｄａｔａ!$"&amp;BF$112&amp;"$"&amp;$B513)=2,1,TRUE,0)</f>
        <v>0</v>
      </c>
      <c r="BG513" s="80" cm="1">
        <f t="array" aca="1" ref="BG513" ca="1">_xlfn.IFS(BG516=1,0,INDIRECT("ｄａｔａ!$"&amp;BG$112&amp;"$"&amp;$B513)=2,1,TRUE,0)</f>
        <v>0</v>
      </c>
      <c r="BH513" s="80" cm="1">
        <f t="array" aca="1" ref="BH513" ca="1">_xlfn.IFS(BH516=1,0,INDIRECT("ｄａｔａ!$"&amp;BH$112&amp;"$"&amp;$B513)=2,1,TRUE,0)</f>
        <v>0</v>
      </c>
      <c r="BI513" s="80" cm="1">
        <f t="array" aca="1" ref="BI513" ca="1">_xlfn.IFS(BI516=1,0,INDIRECT("ｄａｔａ!$"&amp;BI$112&amp;"$"&amp;$B513)=2,1,TRUE,0)</f>
        <v>0</v>
      </c>
      <c r="BJ513" s="80" cm="1">
        <f t="array" aca="1" ref="BJ513" ca="1">_xlfn.IFS(BJ516=1,0,INDIRECT("ｄａｔａ!$"&amp;BJ$112&amp;"$"&amp;$B513)=2,1,TRUE,0)</f>
        <v>0</v>
      </c>
      <c r="BK513" s="80" cm="1">
        <f t="array" aca="1" ref="BK513" ca="1">_xlfn.IFS(BK516=1,0,INDIRECT("ｄａｔａ!$"&amp;BK$112&amp;"$"&amp;$B513)=2,1,TRUE,0)</f>
        <v>0</v>
      </c>
      <c r="BL513" s="80" cm="1">
        <f t="array" aca="1" ref="BL513" ca="1">_xlfn.IFS(BL516=1,0,INDIRECT("ｄａｔａ!$"&amp;BL$112&amp;"$"&amp;$B513)=2,1,TRUE,0)</f>
        <v>0</v>
      </c>
      <c r="BM513" s="80" cm="1">
        <f t="array" aca="1" ref="BM513" ca="1">_xlfn.IFS(BM516=1,0,INDIRECT("ｄａｔａ!$"&amp;BM$112&amp;"$"&amp;$B513)=2,1,TRUE,0)</f>
        <v>0</v>
      </c>
      <c r="BN513" s="80" cm="1">
        <f t="array" aca="1" ref="BN513" ca="1">_xlfn.IFS(BN516=1,0,INDIRECT("ｄａｔａ!$"&amp;BN$112&amp;"$"&amp;$B513)=2,1,TRUE,0)</f>
        <v>0</v>
      </c>
      <c r="BO513" s="80" cm="1">
        <f t="array" aca="1" ref="BO513" ca="1">_xlfn.IFS(BO516=1,0,INDIRECT("ｄａｔａ!$"&amp;BO$112&amp;"$"&amp;$B513)=2,1,TRUE,0)</f>
        <v>0</v>
      </c>
      <c r="BP513" s="80" cm="1">
        <f t="array" aca="1" ref="BP513" ca="1">_xlfn.IFS(BP516=1,0,INDIRECT("ｄａｔａ!$"&amp;BP$112&amp;"$"&amp;$B513)=2,1,TRUE,0)</f>
        <v>0</v>
      </c>
    </row>
    <row r="514" spans="1:68" x14ac:dyDescent="0.2">
      <c r="B514" s="80">
        <f>VLOOKUP($A513,$A$11:$B$110,2,FALSE)</f>
        <v>107</v>
      </c>
      <c r="C514" s="80" t="s">
        <v>2437</v>
      </c>
      <c r="D514" s="80" cm="1">
        <f t="array" aca="1" ref="D514" ca="1">_xlfn.IFS(D515=1,0,AND(ISNUMBER(INDIRECT("ｄａｔａ!$"&amp;D$112&amp;"$"&amp;$B514)),INDIRECT("ｄａｔａ!$"&amp;D$112&amp;"$"&amp;$B514)&lt;=12,INDIRECT("ｄａｔａ!$"&amp;D$112&amp;"$"&amp;$B514)&gt;=1),0,TRUE,1)</f>
        <v>1</v>
      </c>
      <c r="F514" s="80">
        <v>0</v>
      </c>
      <c r="G514" s="80">
        <v>0</v>
      </c>
      <c r="H514" s="80">
        <v>0</v>
      </c>
      <c r="I514" s="80" cm="1">
        <f t="array" aca="1" ref="I514" ca="1">_xlfn.IFS(I515=1,0,AND(ISNUMBER(INDIRECT("ｄａｔａ!$"&amp;I$112&amp;"$"&amp;$B514)),LEN(INDIRECT("ｄａｔａ!$"&amp;I$112&amp;"$"&amp;$B514))=4),0,TRUE,1)</f>
        <v>0</v>
      </c>
      <c r="J514" s="80" cm="1">
        <f t="array" aca="1" ref="J514" ca="1">_xlfn.IFS(J515=1,0,AND(ISNUMBER(INDIRECT("ｄａｔａ!$"&amp;J$112&amp;"$"&amp;$B514)),INDIRECT("ｄａｔａ!$"&amp;J$112&amp;"$"&amp;$B514)&lt;=12,INDIRECT("ｄａｔａ!$"&amp;J$112&amp;"$"&amp;$B514)&gt;=1),0,TRUE,1)</f>
        <v>0</v>
      </c>
      <c r="K514" s="80" cm="1">
        <f t="array" aca="1" ref="K514" ca="1">_xlfn.IFS(K515=1,0,ISNUMBER(INDIRECT("ｄａｔａ!$"&amp;K$112&amp;"$"&amp;$B514)),0,TRUE,1)</f>
        <v>0</v>
      </c>
      <c r="L514" s="80" cm="1">
        <f t="array" aca="1" ref="L514" ca="1">_xlfn.IFS(L515=1,0,AND(ISNUMBER(INDIRECT("ｄａｔａ!$"&amp;L$112&amp;"$"&amp;$B514)),INDIRECT("ｄａｔａ!$"&amp;L$112&amp;"$"&amp;$B514)&gt;0),0,TRUE,1)</f>
        <v>0</v>
      </c>
      <c r="M514" s="80" cm="1">
        <f t="array" aca="1" ref="M514" ca="1">_xlfn.IFS(M515=1,0,AND(INDIRECT("ｄａｔａ!$"&amp;M$112&amp;"$"&amp;$B514)&lt;=5,INDIRECT("ｄａｔａ!$"&amp;M$112&amp;"$"&amp;$B514)&gt;0),0,TRUE,1)</f>
        <v>0</v>
      </c>
      <c r="N514" s="80" cm="1">
        <f t="array" aca="1" ref="N514" ca="1">_xlfn.IFS(N515=1,0,AND(INDIRECT("ｄａｔａ!$"&amp;N$112&amp;"$"&amp;$B514)&lt;=2,INDIRECT("ｄａｔａ!$"&amp;N$112&amp;"$"&amp;$B514)&gt;0),0,TRUE,1)</f>
        <v>0</v>
      </c>
      <c r="O514" s="80" cm="1">
        <f t="array" aca="1" ref="O514" ca="1">_xlfn.IFS(O515=1,0,AND(INDIRECT("ｄａｔａ!$"&amp;O$112&amp;"$"&amp;$B514)&lt;=4,INDIRECT("ｄａｔａ!$"&amp;O$112&amp;"$"&amp;$B514)&gt;0),0,TRUE,1)</f>
        <v>0</v>
      </c>
      <c r="P514" s="80" cm="1">
        <f t="array" aca="1" ref="P514" ca="1">_xlfn.IFS(P515=1,0,AND(INDIRECT("ｄａｔａ!$"&amp;P$112&amp;"$"&amp;$B514)&lt;=3,INDIRECT("ｄａｔａ!$"&amp;P$112&amp;"$"&amp;$B514)&gt;0),0,TRUE,1)</f>
        <v>0</v>
      </c>
      <c r="Q514" s="80" cm="1">
        <f t="array" aca="1" ref="Q514" ca="1">_xlfn.IFS(Q515=1,0,AND(INDIRECT("ｄａｔａ!$"&amp;Q$112&amp;"$"&amp;$B514)&lt;=2,INDIRECT("ｄａｔａ!$"&amp;Q$112&amp;"$"&amp;$B514)&gt;0),0,TRUE,1)</f>
        <v>0</v>
      </c>
      <c r="R514" s="80" cm="1">
        <f t="array" aca="1" ref="R514" ca="1">_xlfn.IFS(R515=1,0,AND(INDIRECT("ｄａｔａ!$"&amp;R$112&amp;"$"&amp;$B514)&lt;=10,INDIRECT("ｄａｔａ!$"&amp;R$112&amp;"$"&amp;$B514)&gt;0),0,TRUE,1)</f>
        <v>0</v>
      </c>
      <c r="S514" s="80" cm="1">
        <f t="array" aca="1" ref="S514" ca="1">_xlfn.IFS(S515=1,0,AND(INDIRECT("ｄａｔａ!$"&amp;S$112&amp;"$"&amp;$B514)&lt;=5,INDIRECT("ｄａｔａ!$"&amp;S$112&amp;"$"&amp;$B514)&gt;0),0,TRUE,1)</f>
        <v>0</v>
      </c>
      <c r="T514" s="80" cm="1">
        <f t="array" aca="1" ref="T514" ca="1">_xlfn.IFS(T515=1,0,AND(INDIRECT("ｄａｔａ!$"&amp;T$112&amp;"$"&amp;$B514)&lt;=9,INDIRECT("ｄａｔａ!$"&amp;T$112&amp;"$"&amp;$B514)&gt;0),0,TRUE,1)</f>
        <v>0</v>
      </c>
      <c r="U514" s="80" cm="1">
        <f t="array" aca="1" ref="U514" ca="1">_xlfn.IFS(U515=1,0,ISNUMBER(INDIRECT("ｄａｔａ!$"&amp;U$112&amp;"$"&amp;$B514)),0,TRUE,1)</f>
        <v>0</v>
      </c>
      <c r="V514" s="80" cm="1">
        <f t="array" aca="1" ref="V514" ca="1">_xlfn.IFS(V515=1,0,AND(INDIRECT("ｄａｔａ!$"&amp;V$112&amp;"$"&amp;$B514)&lt;=4,INDIRECT("ｄａｔａ!$"&amp;V$112&amp;"$"&amp;$B514)&gt;0),0,TRUE,1)</f>
        <v>0</v>
      </c>
      <c r="W514" s="80" cm="1">
        <f t="array" aca="1" ref="W514" ca="1">_xlfn.IFS(W515=1,0,AND(INDIRECT("ｄａｔａ!$"&amp;W$112&amp;"$"&amp;$B514)&lt;=2,INDIRECT("ｄａｔａ!$"&amp;W$112&amp;"$"&amp;$B514)&gt;0),0,TRUE,1)</f>
        <v>0</v>
      </c>
      <c r="X514" s="80">
        <f ca="1">IF(SUM($Y513:$AO513)&gt;1,1,0)</f>
        <v>0</v>
      </c>
      <c r="Y514" s="80" cm="1">
        <f t="array" aca="1" ref="Y514" ca="1">_xlfn.IFS(Y516=1,0,Y515=1,0,AND(INDIRECT("ｄａｔａ!$"&amp;Y$112&amp;"$"&amp;$B514)&lt;=2,INDIRECT("ｄａｔａ!$"&amp;Y$112&amp;"$"&amp;$B514)&gt;0),0,TRUE,1)</f>
        <v>0</v>
      </c>
      <c r="Z514" s="80" cm="1">
        <f t="array" aca="1" ref="Z514" ca="1">_xlfn.IFS(Z516=1,0,Z515=1,0,AND(INDIRECT("ｄａｔａ!$"&amp;Z$112&amp;"$"&amp;$B514)&lt;=2,INDIRECT("ｄａｔａ!$"&amp;Z$112&amp;"$"&amp;$B514)&gt;0),0,TRUE,1)</f>
        <v>0</v>
      </c>
      <c r="AA514" s="80" cm="1">
        <f t="array" aca="1" ref="AA514" ca="1">_xlfn.IFS(AA516=1,0,AA515=1,0,AND(INDIRECT("ｄａｔａ!$"&amp;AA$112&amp;"$"&amp;$B514)&lt;=2,INDIRECT("ｄａｔａ!$"&amp;AA$112&amp;"$"&amp;$B514)&gt;0),0,TRUE,1)</f>
        <v>0</v>
      </c>
      <c r="AB514" s="80" cm="1">
        <f t="array" aca="1" ref="AB514" ca="1">_xlfn.IFS(AB516=1,0,AB515=1,0,AND(INDIRECT("ｄａｔａ!$"&amp;AB$112&amp;"$"&amp;$B514)&lt;=2,INDIRECT("ｄａｔａ!$"&amp;AB$112&amp;"$"&amp;$B514)&gt;0),0,TRUE,1)</f>
        <v>0</v>
      </c>
      <c r="AC514" s="80" cm="1">
        <f t="array" aca="1" ref="AC514" ca="1">_xlfn.IFS(AC516=1,0,AC515=1,0,AND(INDIRECT("ｄａｔａ!$"&amp;AC$112&amp;"$"&amp;$B514)&lt;=2,INDIRECT("ｄａｔａ!$"&amp;AC$112&amp;"$"&amp;$B514)&gt;0),0,TRUE,1)</f>
        <v>0</v>
      </c>
      <c r="AD514" s="80" cm="1">
        <f t="array" aca="1" ref="AD514" ca="1">_xlfn.IFS(AD516=1,0,AD515=1,0,AND(INDIRECT("ｄａｔａ!$"&amp;AD$112&amp;"$"&amp;$B514)&lt;=2,INDIRECT("ｄａｔａ!$"&amp;AD$112&amp;"$"&amp;$B514)&gt;0),0,TRUE,1)</f>
        <v>0</v>
      </c>
      <c r="AE514" s="80" cm="1">
        <f t="array" aca="1" ref="AE514" ca="1">_xlfn.IFS(AE516=1,0,AE515=1,0,AND(INDIRECT("ｄａｔａ!$"&amp;AE$112&amp;"$"&amp;$B514)&lt;=2,INDIRECT("ｄａｔａ!$"&amp;AE$112&amp;"$"&amp;$B514)&gt;0),0,TRUE,1)</f>
        <v>0</v>
      </c>
      <c r="AF514" s="80" cm="1">
        <f t="array" aca="1" ref="AF514" ca="1">_xlfn.IFS(AF516=1,0,AF515=1,0,AND(INDIRECT("ｄａｔａ!$"&amp;AF$112&amp;"$"&amp;$B514)&lt;=2,INDIRECT("ｄａｔａ!$"&amp;AF$112&amp;"$"&amp;$B514)&gt;0),0,TRUE,1)</f>
        <v>0</v>
      </c>
      <c r="AG514" s="80" cm="1">
        <f t="array" aca="1" ref="AG514" ca="1">_xlfn.IFS(AG516=1,0,AG515=1,0,AND(INDIRECT("ｄａｔａ!$"&amp;AG$112&amp;"$"&amp;$B514)&lt;=2,INDIRECT("ｄａｔａ!$"&amp;AG$112&amp;"$"&amp;$B514)&gt;0),0,TRUE,1)</f>
        <v>0</v>
      </c>
      <c r="AH514" s="80" cm="1">
        <f t="array" aca="1" ref="AH514" ca="1">_xlfn.IFS(AH516=1,0,AH515=1,0,AND(INDIRECT("ｄａｔａ!$"&amp;AH$112&amp;"$"&amp;$B514)&lt;=2,INDIRECT("ｄａｔａ!$"&amp;AH$112&amp;"$"&amp;$B514)&gt;0),0,TRUE,1)</f>
        <v>0</v>
      </c>
      <c r="AI514" s="80" cm="1">
        <f t="array" aca="1" ref="AI514" ca="1">_xlfn.IFS(AI516=1,0,AI515=1,0,AND(INDIRECT("ｄａｔａ!$"&amp;AI$112&amp;"$"&amp;$B514)&lt;=2,INDIRECT("ｄａｔａ!$"&amp;AI$112&amp;"$"&amp;$B514)&gt;0),0,TRUE,1)</f>
        <v>0</v>
      </c>
      <c r="AJ514" s="80" cm="1">
        <f t="array" aca="1" ref="AJ514" ca="1">_xlfn.IFS(AJ516=1,0,AJ515=1,0,AND(INDIRECT("ｄａｔａ!$"&amp;AJ$112&amp;"$"&amp;$B514)&lt;=2,INDIRECT("ｄａｔａ!$"&amp;AJ$112&amp;"$"&amp;$B514)&gt;0),0,TRUE,1)</f>
        <v>0</v>
      </c>
      <c r="AK514" s="80" cm="1">
        <f t="array" aca="1" ref="AK514" ca="1">_xlfn.IFS(AK516=1,0,AK515=1,0,AND(INDIRECT("ｄａｔａ!$"&amp;AK$112&amp;"$"&amp;$B514)&lt;=2,INDIRECT("ｄａｔａ!$"&amp;AK$112&amp;"$"&amp;$B514)&gt;0),0,TRUE,1)</f>
        <v>0</v>
      </c>
      <c r="AL514" s="80" cm="1">
        <f t="array" aca="1" ref="AL514" ca="1">_xlfn.IFS(AL516=1,0,AL515=1,0,AND(INDIRECT("ｄａｔａ!$"&amp;AL$112&amp;"$"&amp;$B514)&lt;=2,INDIRECT("ｄａｔａ!$"&amp;AL$112&amp;"$"&amp;$B514)&gt;0),0,TRUE,1)</f>
        <v>0</v>
      </c>
      <c r="AM514" s="80" cm="1">
        <f t="array" aca="1" ref="AM514" ca="1">_xlfn.IFS(AM516=1,0,AM515=1,0,AND(INDIRECT("ｄａｔａ!$"&amp;AM$112&amp;"$"&amp;$B514)&lt;=2,INDIRECT("ｄａｔａ!$"&amp;AM$112&amp;"$"&amp;$B514)&gt;0),0,TRUE,1)</f>
        <v>0</v>
      </c>
      <c r="AN514" s="80" cm="1">
        <f t="array" aca="1" ref="AN514" ca="1">_xlfn.IFS(AN516=1,0,AN515=1,0,AND(INDIRECT("ｄａｔａ!$"&amp;AN$112&amp;"$"&amp;$B514)&lt;=2,INDIRECT("ｄａｔａ!$"&amp;AN$112&amp;"$"&amp;$B514)&gt;0),0,TRUE,1)</f>
        <v>0</v>
      </c>
      <c r="AO514" s="80" cm="1">
        <f t="array" aca="1" ref="AO514" ca="1">_xlfn.IFS(AO516=1,0,AO515=1,0,AND(INDIRECT("ｄａｔａ!$"&amp;AO$112&amp;"$"&amp;$B514)&lt;=2,INDIRECT("ｄａｔａ!$"&amp;AO$112&amp;"$"&amp;$B514)&gt;0),0,TRUE,1)</f>
        <v>0</v>
      </c>
      <c r="AP514" s="80">
        <f ca="1">IF(SUM($AQ513:$AZ513)&gt;1,1,0)</f>
        <v>0</v>
      </c>
      <c r="AQ514" s="80" cm="1">
        <f t="array" aca="1" ref="AQ514" ca="1">_xlfn.IFS(AQ516=1,0,AQ515=1,0,AND(INDIRECT("ｄａｔａ!$"&amp;AQ$112&amp;"$"&amp;$B514)&lt;=2,INDIRECT("ｄａｔａ!$"&amp;AQ$112&amp;"$"&amp;$B514)&gt;0),0,TRUE,1)</f>
        <v>0</v>
      </c>
      <c r="AR514" s="80" cm="1">
        <f t="array" aca="1" ref="AR514" ca="1">_xlfn.IFS(AR516=1,0,AR515=1,0,AND(INDIRECT("ｄａｔａ!$"&amp;AR$112&amp;"$"&amp;$B514)&lt;=2,INDIRECT("ｄａｔａ!$"&amp;AR$112&amp;"$"&amp;$B514)&gt;0),0,TRUE,1)</f>
        <v>0</v>
      </c>
      <c r="AS514" s="80" cm="1">
        <f t="array" aca="1" ref="AS514" ca="1">_xlfn.IFS(AS516=1,0,AS515=1,0,AND(INDIRECT("ｄａｔａ!$"&amp;AS$112&amp;"$"&amp;$B514)&lt;=2,INDIRECT("ｄａｔａ!$"&amp;AS$112&amp;"$"&amp;$B514)&gt;0),0,TRUE,1)</f>
        <v>0</v>
      </c>
      <c r="AT514" s="80" cm="1">
        <f t="array" aca="1" ref="AT514" ca="1">_xlfn.IFS(AT516=1,0,AT515=1,0,AND(INDIRECT("ｄａｔａ!$"&amp;AT$112&amp;"$"&amp;$B514)&lt;=2,INDIRECT("ｄａｔａ!$"&amp;AT$112&amp;"$"&amp;$B514)&gt;0),0,TRUE,1)</f>
        <v>0</v>
      </c>
      <c r="AU514" s="80" cm="1">
        <f t="array" aca="1" ref="AU514" ca="1">_xlfn.IFS(AU516=1,0,AU515=1,0,AND(INDIRECT("ｄａｔａ!$"&amp;AU$112&amp;"$"&amp;$B514)&lt;=2,INDIRECT("ｄａｔａ!$"&amp;AU$112&amp;"$"&amp;$B514)&gt;0),0,TRUE,1)</f>
        <v>0</v>
      </c>
      <c r="AV514" s="80" cm="1">
        <f t="array" aca="1" ref="AV514" ca="1">_xlfn.IFS(AV516=1,0,AV515=1,0,AND(INDIRECT("ｄａｔａ!$"&amp;AV$112&amp;"$"&amp;$B514)&lt;=2,INDIRECT("ｄａｔａ!$"&amp;AV$112&amp;"$"&amp;$B514)&gt;0),0,TRUE,1)</f>
        <v>0</v>
      </c>
      <c r="AW514" s="80" cm="1">
        <f t="array" aca="1" ref="AW514" ca="1">_xlfn.IFS(AW516=1,0,AW515=1,0,AND(INDIRECT("ｄａｔａ!$"&amp;AW$112&amp;"$"&amp;$B514)&lt;=2,INDIRECT("ｄａｔａ!$"&amp;AW$112&amp;"$"&amp;$B514)&gt;0),0,TRUE,1)</f>
        <v>0</v>
      </c>
      <c r="AX514" s="80" cm="1">
        <f t="array" aca="1" ref="AX514" ca="1">_xlfn.IFS(AX516=1,0,AX515=1,0,AND(INDIRECT("ｄａｔａ!$"&amp;AX$112&amp;"$"&amp;$B514)&lt;=2,INDIRECT("ｄａｔａ!$"&amp;AX$112&amp;"$"&amp;$B514)&gt;0),0,TRUE,1)</f>
        <v>0</v>
      </c>
      <c r="AY514" s="80" cm="1">
        <f t="array" aca="1" ref="AY514" ca="1">_xlfn.IFS(AY516=1,0,AY515=1,0,AND(INDIRECT("ｄａｔａ!$"&amp;AY$112&amp;"$"&amp;$B514)&lt;=2,INDIRECT("ｄａｔａ!$"&amp;AY$112&amp;"$"&amp;$B514)&gt;0),0,TRUE,1)</f>
        <v>0</v>
      </c>
      <c r="AZ514" s="80" cm="1">
        <f t="array" aca="1" ref="AZ514" ca="1">_xlfn.IFS(AZ516=1,0,AZ515=1,0,AND(INDIRECT("ｄａｔａ!$"&amp;AZ$112&amp;"$"&amp;$B514)&lt;=2,INDIRECT("ｄａｔａ!$"&amp;AZ$112&amp;"$"&amp;$B514)&gt;0),0,TRUE,1)</f>
        <v>0</v>
      </c>
      <c r="BA514" s="80">
        <f ca="1">IF(SUM($BB513:$BP513)&gt;1,1,0)</f>
        <v>0</v>
      </c>
      <c r="BB514" s="80" cm="1">
        <f t="array" aca="1" ref="BB514" ca="1">_xlfn.IFS(BB516=1,0,BB515=1,0,AND(INDIRECT("ｄａｔａ!$"&amp;BB$112&amp;"$"&amp;$B514)&lt;=2,INDIRECT("ｄａｔａ!$"&amp;BB$112&amp;"$"&amp;$B514)&gt;0),0,TRUE,1)</f>
        <v>0</v>
      </c>
      <c r="BC514" s="80" cm="1">
        <f t="array" aca="1" ref="BC514" ca="1">_xlfn.IFS(BC516=1,0,BC515=1,0,AND(INDIRECT("ｄａｔａ!$"&amp;BC$112&amp;"$"&amp;$B514)&lt;=2,INDIRECT("ｄａｔａ!$"&amp;BC$112&amp;"$"&amp;$B514)&gt;0),0,TRUE,1)</f>
        <v>0</v>
      </c>
      <c r="BD514" s="80" cm="1">
        <f t="array" aca="1" ref="BD514" ca="1">_xlfn.IFS(BD516=1,0,BD515=1,0,AND(INDIRECT("ｄａｔａ!$"&amp;BD$112&amp;"$"&amp;$B514)&lt;=2,INDIRECT("ｄａｔａ!$"&amp;BD$112&amp;"$"&amp;$B514)&gt;0),0,TRUE,1)</f>
        <v>0</v>
      </c>
      <c r="BE514" s="80" cm="1">
        <f t="array" aca="1" ref="BE514" ca="1">_xlfn.IFS(BE516=1,0,BE515=1,0,AND(INDIRECT("ｄａｔａ!$"&amp;BE$112&amp;"$"&amp;$B514)&lt;=2,INDIRECT("ｄａｔａ!$"&amp;BE$112&amp;"$"&amp;$B514)&gt;0),0,TRUE,1)</f>
        <v>0</v>
      </c>
      <c r="BF514" s="80" cm="1">
        <f t="array" aca="1" ref="BF514" ca="1">_xlfn.IFS(BF516=1,0,BF515=1,0,AND(INDIRECT("ｄａｔａ!$"&amp;BF$112&amp;"$"&amp;$B514)&lt;=2,INDIRECT("ｄａｔａ!$"&amp;BF$112&amp;"$"&amp;$B514)&gt;0),0,TRUE,1)</f>
        <v>0</v>
      </c>
      <c r="BG514" s="80" cm="1">
        <f t="array" aca="1" ref="BG514" ca="1">_xlfn.IFS(BG516=1,0,BG515=1,0,AND(INDIRECT("ｄａｔａ!$"&amp;BG$112&amp;"$"&amp;$B514)&lt;=2,INDIRECT("ｄａｔａ!$"&amp;BG$112&amp;"$"&amp;$B514)&gt;0),0,TRUE,1)</f>
        <v>0</v>
      </c>
      <c r="BH514" s="80" cm="1">
        <f t="array" aca="1" ref="BH514" ca="1">_xlfn.IFS(BH516=1,0,BH515=1,0,AND(INDIRECT("ｄａｔａ!$"&amp;BH$112&amp;"$"&amp;$B514)&lt;=2,INDIRECT("ｄａｔａ!$"&amp;BH$112&amp;"$"&amp;$B514)&gt;0),0,TRUE,1)</f>
        <v>0</v>
      </c>
      <c r="BI514" s="80" cm="1">
        <f t="array" aca="1" ref="BI514" ca="1">_xlfn.IFS(BI516=1,0,BI515=1,0,AND(INDIRECT("ｄａｔａ!$"&amp;BI$112&amp;"$"&amp;$B514)&lt;=2,INDIRECT("ｄａｔａ!$"&amp;BI$112&amp;"$"&amp;$B514)&gt;0),0,TRUE,1)</f>
        <v>0</v>
      </c>
      <c r="BJ514" s="80" cm="1">
        <f t="array" aca="1" ref="BJ514" ca="1">_xlfn.IFS(BJ516=1,0,BJ515=1,0,AND(INDIRECT("ｄａｔａ!$"&amp;BJ$112&amp;"$"&amp;$B514)&lt;=2,INDIRECT("ｄａｔａ!$"&amp;BJ$112&amp;"$"&amp;$B514)&gt;0),0,TRUE,1)</f>
        <v>0</v>
      </c>
      <c r="BK514" s="80" cm="1">
        <f t="array" aca="1" ref="BK514" ca="1">_xlfn.IFS(BK516=1,0,BK515=1,0,AND(INDIRECT("ｄａｔａ!$"&amp;BK$112&amp;"$"&amp;$B514)&lt;=2,INDIRECT("ｄａｔａ!$"&amp;BK$112&amp;"$"&amp;$B514)&gt;0),0,TRUE,1)</f>
        <v>0</v>
      </c>
      <c r="BL514" s="80" cm="1">
        <f t="array" aca="1" ref="BL514" ca="1">_xlfn.IFS(BL516=1,0,BL515=1,0,AND(INDIRECT("ｄａｔａ!$"&amp;BL$112&amp;"$"&amp;$B514)&lt;=2,INDIRECT("ｄａｔａ!$"&amp;BL$112&amp;"$"&amp;$B514)&gt;0),0,TRUE,1)</f>
        <v>0</v>
      </c>
      <c r="BM514" s="80" cm="1">
        <f t="array" aca="1" ref="BM514" ca="1">_xlfn.IFS(BM516=1,0,BM515=1,0,AND(INDIRECT("ｄａｔａ!$"&amp;BM$112&amp;"$"&amp;$B514)&lt;=2,INDIRECT("ｄａｔａ!$"&amp;BM$112&amp;"$"&amp;$B514)&gt;0),0,TRUE,1)</f>
        <v>0</v>
      </c>
      <c r="BN514" s="80" cm="1">
        <f t="array" aca="1" ref="BN514" ca="1">_xlfn.IFS(BN516=1,0,BN515=1,0,AND(INDIRECT("ｄａｔａ!$"&amp;BN$112&amp;"$"&amp;$B514)&lt;=2,INDIRECT("ｄａｔａ!$"&amp;BN$112&amp;"$"&amp;$B514)&gt;0),0,TRUE,1)</f>
        <v>0</v>
      </c>
      <c r="BO514" s="80" cm="1">
        <f t="array" aca="1" ref="BO514" ca="1">_xlfn.IFS(BO516=1,0,BO515=1,0,AND(INDIRECT("ｄａｔａ!$"&amp;BO$112&amp;"$"&amp;$B514)&lt;=2,INDIRECT("ｄａｔａ!$"&amp;BO$112&amp;"$"&amp;$B514)&gt;0),0,TRUE,1)</f>
        <v>0</v>
      </c>
      <c r="BP514" s="80" cm="1">
        <f t="array" aca="1" ref="BP514" ca="1">_xlfn.IFS(BP516=1,0,BP515=1,0,AND(INDIRECT("ｄａｔａ!$"&amp;BP$112&amp;"$"&amp;$B514)&lt;=2,INDIRECT("ｄａｔａ!$"&amp;BP$112&amp;"$"&amp;$B514)&gt;0),0,TRUE,1)</f>
        <v>0</v>
      </c>
    </row>
    <row r="515" spans="1:68" x14ac:dyDescent="0.2">
      <c r="B515" s="80">
        <f>VLOOKUP($A513,$A$11:$B$110,2,FALSE)</f>
        <v>107</v>
      </c>
      <c r="C515" s="80" t="s">
        <v>2425</v>
      </c>
      <c r="D515" s="80" cm="1">
        <f t="array" aca="1" ref="D515" ca="1">_xlfn.IFS(D516=1,0,TRIM(INDIRECT("ｄａｔａ!$"&amp;D$112&amp;"$"&amp;$B515))="",1,TRIM(INDIRECT("ｄａｔａ!$"&amp;D$112&amp;"$"&amp;$B515))&lt;&gt;"",0)</f>
        <v>0</v>
      </c>
      <c r="F515" s="80" cm="1">
        <f t="array" aca="1" ref="F515" ca="1">_xlfn.IFS(F516=1,0,TRIM(INDIRECT("ｄａｔａ!$"&amp;F$112&amp;"$"&amp;$B515))="",1,TRIM(INDIRECT("ｄａｔａ!$"&amp;F$112&amp;"$"&amp;$B515))&lt;&gt;"",0)</f>
        <v>1</v>
      </c>
      <c r="G515" s="80" cm="1">
        <f t="array" aca="1" ref="G515" ca="1">_xlfn.IFS(G516=1,0,TRIM(INDIRECT("ｄａｔａ!$"&amp;G$112&amp;"$"&amp;$B515))="",1,TRIM(INDIRECT("ｄａｔａ!$"&amp;G$112&amp;"$"&amp;$B515))&lt;&gt;"",0)</f>
        <v>1</v>
      </c>
      <c r="H515" s="80" cm="1">
        <f t="array" aca="1" ref="H515" ca="1">_xlfn.IFS(H516=1,0,TRIM(INDIRECT("ｄａｔａ!$"&amp;H$112&amp;"$"&amp;$B515))="",1,TRIM(INDIRECT("ｄａｔａ!$"&amp;H$112&amp;"$"&amp;$B515))&lt;&gt;"",0)</f>
        <v>1</v>
      </c>
      <c r="I515" s="80" cm="1">
        <f t="array" aca="1" ref="I515" ca="1">_xlfn.IFS(I516=1,0,TRIM(INDIRECT("ｄａｔａ!$"&amp;I$112&amp;"$"&amp;$B515))="",1,TRIM(INDIRECT("ｄａｔａ!$"&amp;I$112&amp;"$"&amp;$B515))&lt;&gt;"",0)</f>
        <v>1</v>
      </c>
      <c r="J515" s="80" cm="1">
        <f t="array" aca="1" ref="J515" ca="1">_xlfn.IFS(J516=1,0,TRIM(INDIRECT("ｄａｔａ!$"&amp;J$112&amp;"$"&amp;$B515))="",1,TRIM(INDIRECT("ｄａｔａ!$"&amp;J$112&amp;"$"&amp;$B515))&lt;&gt;"",0)</f>
        <v>1</v>
      </c>
      <c r="K515" s="80" cm="1">
        <f t="array" aca="1" ref="K515" ca="1">_xlfn.IFS(K516=1,0,TRIM(INDIRECT("ｄａｔａ!$"&amp;K$112&amp;"$"&amp;$B515))="",1,TRIM(INDIRECT("ｄａｔａ!$"&amp;K$112&amp;"$"&amp;$B515))&lt;&gt;"",0)</f>
        <v>1</v>
      </c>
      <c r="L515" s="80" cm="1">
        <f t="array" aca="1" ref="L515" ca="1">_xlfn.IFS(L516=1,0,TRIM(INDIRECT("ｄａｔａ!$"&amp;L$112&amp;"$"&amp;$B515))="",1,TRIM(INDIRECT("ｄａｔａ!$"&amp;L$112&amp;"$"&amp;$B515))&lt;&gt;"",0)</f>
        <v>1</v>
      </c>
      <c r="M515" s="80" cm="1">
        <f t="array" aca="1" ref="M515" ca="1">_xlfn.IFS(M516=1,0,TRIM(INDIRECT("ｄａｔａ!$"&amp;M$112&amp;"$"&amp;$B515))="",1,TRIM(INDIRECT("ｄａｔａ!$"&amp;M$112&amp;"$"&amp;$B515))&lt;&gt;"",0)</f>
        <v>1</v>
      </c>
      <c r="N515" s="80" cm="1">
        <f t="array" aca="1" ref="N515" ca="1">_xlfn.IFS(N516=1,0,TRIM(INDIRECT("ｄａｔａ!$"&amp;N$112&amp;"$"&amp;$B515))="",1,TRIM(INDIRECT("ｄａｔａ!$"&amp;N$112&amp;"$"&amp;$B515))&lt;&gt;"",0)</f>
        <v>1</v>
      </c>
      <c r="O515" s="80" cm="1">
        <f t="array" aca="1" ref="O515" ca="1">_xlfn.IFS(O516=1,0,TRIM(INDIRECT("ｄａｔａ!$"&amp;O$112&amp;"$"&amp;$B515))="",1,TRIM(INDIRECT("ｄａｔａ!$"&amp;O$112&amp;"$"&amp;$B515))&lt;&gt;"",0)</f>
        <v>1</v>
      </c>
      <c r="P515" s="80" cm="1">
        <f t="array" aca="1" ref="P515" ca="1">_xlfn.IFS(P516=1,0,TRIM(INDIRECT("ｄａｔａ!$"&amp;P$112&amp;"$"&amp;$B515))="",1,TRIM(INDIRECT("ｄａｔａ!$"&amp;P$112&amp;"$"&amp;$B515))&lt;&gt;"",0)</f>
        <v>1</v>
      </c>
      <c r="Q515" s="80" cm="1">
        <f t="array" aca="1" ref="Q515" ca="1">_xlfn.IFS(Q516=1,0,TRIM(INDIRECT("ｄａｔａ!$"&amp;Q$112&amp;"$"&amp;$B515))="",1,TRIM(INDIRECT("ｄａｔａ!$"&amp;Q$112&amp;"$"&amp;$B515))&lt;&gt;"",0)</f>
        <v>1</v>
      </c>
      <c r="R515" s="80" cm="1">
        <f t="array" aca="1" ref="R515" ca="1">_xlfn.IFS(R516=1,0,TRIM(INDIRECT("ｄａｔａ!$"&amp;R$112&amp;"$"&amp;$B515))="",1,TRIM(INDIRECT("ｄａｔａ!$"&amp;R$112&amp;"$"&amp;$B515))&lt;&gt;"",0)</f>
        <v>1</v>
      </c>
      <c r="S515" s="80" cm="1">
        <f t="array" aca="1" ref="S515" ca="1">_xlfn.IFS(S516=1,0,TRIM(INDIRECT("ｄａｔａ!$"&amp;S$112&amp;"$"&amp;$B515))="",1,TRIM(INDIRECT("ｄａｔａ!$"&amp;S$112&amp;"$"&amp;$B515))&lt;&gt;"",0)</f>
        <v>1</v>
      </c>
      <c r="T515" s="80" cm="1">
        <f t="array" aca="1" ref="T515" ca="1">_xlfn.IFS(T516=1,0,TRIM(INDIRECT("ｄａｔａ!$"&amp;T$112&amp;"$"&amp;$B515))="",1,TRIM(INDIRECT("ｄａｔａ!$"&amp;T$112&amp;"$"&amp;$B515))&lt;&gt;"",0)</f>
        <v>1</v>
      </c>
      <c r="U515" s="80" cm="1">
        <f t="array" aca="1" ref="U515" ca="1">_xlfn.IFS(U516=1,0,TRIM(INDIRECT("ｄａｔａ!$"&amp;U$112&amp;"$"&amp;$B515))="",1,TRIM(INDIRECT("ｄａｔａ!$"&amp;U$112&amp;"$"&amp;$B515))&lt;&gt;"",0)</f>
        <v>1</v>
      </c>
      <c r="V515" s="80" cm="1">
        <f t="array" aca="1" ref="V515" ca="1">_xlfn.IFS(V516=1,0,TRIM(INDIRECT("ｄａｔａ!$"&amp;V$112&amp;"$"&amp;$B515))="",1,TRIM(INDIRECT("ｄａｔａ!$"&amp;V$112&amp;"$"&amp;$B515))&lt;&gt;"",0)</f>
        <v>1</v>
      </c>
      <c r="W515" s="80" cm="1">
        <f t="array" aca="1" ref="W515" ca="1">_xlfn.IFS(W516=1,0,TRIM(INDIRECT("ｄａｔａ!$"&amp;W$112&amp;"$"&amp;$B515))="",1,TRIM(INDIRECT("ｄａｔａ!$"&amp;W$112&amp;"$"&amp;$B515))&lt;&gt;"",0)</f>
        <v>1</v>
      </c>
      <c r="X515" s="80">
        <f ca="1">IF(SUM($Y515:$AO515)=17,1,0)</f>
        <v>1</v>
      </c>
      <c r="Y515" s="80" cm="1">
        <f t="array" aca="1" ref="Y515" ca="1">_xlfn.IFS(Y516=1,0,TRIM(INDIRECT("ｄａｔａ!$"&amp;Y$112&amp;"$"&amp;$B515))="",1,TRIM(INDIRECT("ｄａｔａ!$"&amp;Y$112&amp;"$"&amp;$B515))&lt;&gt;"",0)</f>
        <v>1</v>
      </c>
      <c r="Z515" s="80" cm="1">
        <f t="array" aca="1" ref="Z515" ca="1">_xlfn.IFS(Z516=1,0,TRIM(INDIRECT("ｄａｔａ!$"&amp;Z$112&amp;"$"&amp;$B515))="",1,TRIM(INDIRECT("ｄａｔａ!$"&amp;Z$112&amp;"$"&amp;$B515))&lt;&gt;"",0)</f>
        <v>1</v>
      </c>
      <c r="AA515" s="80" cm="1">
        <f t="array" aca="1" ref="AA515" ca="1">_xlfn.IFS(AA516=1,0,TRIM(INDIRECT("ｄａｔａ!$"&amp;AA$112&amp;"$"&amp;$B515))="",1,TRIM(INDIRECT("ｄａｔａ!$"&amp;AA$112&amp;"$"&amp;$B515))&lt;&gt;"",0)</f>
        <v>1</v>
      </c>
      <c r="AB515" s="80" cm="1">
        <f t="array" aca="1" ref="AB515" ca="1">_xlfn.IFS(AB516=1,0,TRIM(INDIRECT("ｄａｔａ!$"&amp;AB$112&amp;"$"&amp;$B515))="",1,TRIM(INDIRECT("ｄａｔａ!$"&amp;AB$112&amp;"$"&amp;$B515))&lt;&gt;"",0)</f>
        <v>1</v>
      </c>
      <c r="AC515" s="80" cm="1">
        <f t="array" aca="1" ref="AC515" ca="1">_xlfn.IFS(AC516=1,0,TRIM(INDIRECT("ｄａｔａ!$"&amp;AC$112&amp;"$"&amp;$B515))="",1,TRIM(INDIRECT("ｄａｔａ!$"&amp;AC$112&amp;"$"&amp;$B515))&lt;&gt;"",0)</f>
        <v>1</v>
      </c>
      <c r="AD515" s="80" cm="1">
        <f t="array" aca="1" ref="AD515" ca="1">_xlfn.IFS(AD516=1,0,TRIM(INDIRECT("ｄａｔａ!$"&amp;AD$112&amp;"$"&amp;$B515))="",1,TRIM(INDIRECT("ｄａｔａ!$"&amp;AD$112&amp;"$"&amp;$B515))&lt;&gt;"",0)</f>
        <v>1</v>
      </c>
      <c r="AE515" s="80" cm="1">
        <f t="array" aca="1" ref="AE515" ca="1">_xlfn.IFS(AE516=1,0,TRIM(INDIRECT("ｄａｔａ!$"&amp;AE$112&amp;"$"&amp;$B515))="",1,TRIM(INDIRECT("ｄａｔａ!$"&amp;AE$112&amp;"$"&amp;$B515))&lt;&gt;"",0)</f>
        <v>1</v>
      </c>
      <c r="AF515" s="80" cm="1">
        <f t="array" aca="1" ref="AF515" ca="1">_xlfn.IFS(AF516=1,0,TRIM(INDIRECT("ｄａｔａ!$"&amp;AF$112&amp;"$"&amp;$B515))="",1,TRIM(INDIRECT("ｄａｔａ!$"&amp;AF$112&amp;"$"&amp;$B515))&lt;&gt;"",0)</f>
        <v>1</v>
      </c>
      <c r="AG515" s="80" cm="1">
        <f t="array" aca="1" ref="AG515" ca="1">_xlfn.IFS(AG516=1,0,TRIM(INDIRECT("ｄａｔａ!$"&amp;AG$112&amp;"$"&amp;$B515))="",1,TRIM(INDIRECT("ｄａｔａ!$"&amp;AG$112&amp;"$"&amp;$B515))&lt;&gt;"",0)</f>
        <v>1</v>
      </c>
      <c r="AH515" s="80" cm="1">
        <f t="array" aca="1" ref="AH515" ca="1">_xlfn.IFS(AH516=1,0,TRIM(INDIRECT("ｄａｔａ!$"&amp;AH$112&amp;"$"&amp;$B515))="",1,TRIM(INDIRECT("ｄａｔａ!$"&amp;AH$112&amp;"$"&amp;$B515))&lt;&gt;"",0)</f>
        <v>1</v>
      </c>
      <c r="AI515" s="80" cm="1">
        <f t="array" aca="1" ref="AI515" ca="1">_xlfn.IFS(AI516=1,0,TRIM(INDIRECT("ｄａｔａ!$"&amp;AI$112&amp;"$"&amp;$B515))="",1,TRIM(INDIRECT("ｄａｔａ!$"&amp;AI$112&amp;"$"&amp;$B515))&lt;&gt;"",0)</f>
        <v>1</v>
      </c>
      <c r="AJ515" s="80" cm="1">
        <f t="array" aca="1" ref="AJ515" ca="1">_xlfn.IFS(AJ516=1,0,TRIM(INDIRECT("ｄａｔａ!$"&amp;AJ$112&amp;"$"&amp;$B515))="",1,TRIM(INDIRECT("ｄａｔａ!$"&amp;AJ$112&amp;"$"&amp;$B515))&lt;&gt;"",0)</f>
        <v>1</v>
      </c>
      <c r="AK515" s="80" cm="1">
        <f t="array" aca="1" ref="AK515" ca="1">_xlfn.IFS(AK516=1,0,TRIM(INDIRECT("ｄａｔａ!$"&amp;AK$112&amp;"$"&amp;$B515))="",1,TRIM(INDIRECT("ｄａｔａ!$"&amp;AK$112&amp;"$"&amp;$B515))&lt;&gt;"",0)</f>
        <v>1</v>
      </c>
      <c r="AL515" s="80" cm="1">
        <f t="array" aca="1" ref="AL515" ca="1">_xlfn.IFS(AL516=1,0,TRIM(INDIRECT("ｄａｔａ!$"&amp;AL$112&amp;"$"&amp;$B515))="",1,TRIM(INDIRECT("ｄａｔａ!$"&amp;AL$112&amp;"$"&amp;$B515))&lt;&gt;"",0)</f>
        <v>1</v>
      </c>
      <c r="AM515" s="80" cm="1">
        <f t="array" aca="1" ref="AM515" ca="1">_xlfn.IFS(AM516=1,0,TRIM(INDIRECT("ｄａｔａ!$"&amp;AM$112&amp;"$"&amp;$B515))="",1,TRIM(INDIRECT("ｄａｔａ!$"&amp;AM$112&amp;"$"&amp;$B515))&lt;&gt;"",0)</f>
        <v>1</v>
      </c>
      <c r="AN515" s="80" cm="1">
        <f t="array" aca="1" ref="AN515" ca="1">_xlfn.IFS(AN516=1,0,TRIM(INDIRECT("ｄａｔａ!$"&amp;AN$112&amp;"$"&amp;$B515))="",1,TRIM(INDIRECT("ｄａｔａ!$"&amp;AN$112&amp;"$"&amp;$B515))&lt;&gt;"",0)</f>
        <v>1</v>
      </c>
      <c r="AO515" s="80" cm="1">
        <f t="array" aca="1" ref="AO515" ca="1">_xlfn.IFS(AO516=1,0,TRIM(INDIRECT("ｄａｔａ!$"&amp;AO$112&amp;"$"&amp;$B515))="",1,TRIM(INDIRECT("ｄａｔａ!$"&amp;AO$112&amp;"$"&amp;$B515))&lt;&gt;"",0)</f>
        <v>1</v>
      </c>
      <c r="AP515" s="80">
        <f ca="1">IF(SUM($AQ515:$AZ515)=10,1,0)</f>
        <v>1</v>
      </c>
      <c r="AQ515" s="80" cm="1">
        <f t="array" aca="1" ref="AQ515" ca="1">_xlfn.IFS(AQ516=1,0,TRIM(INDIRECT("ｄａｔａ!$"&amp;AQ$112&amp;"$"&amp;$B515))="",1,TRIM(INDIRECT("ｄａｔａ!$"&amp;AQ$112&amp;"$"&amp;$B515))&lt;&gt;"",0)</f>
        <v>1</v>
      </c>
      <c r="AR515" s="80" cm="1">
        <f t="array" aca="1" ref="AR515" ca="1">_xlfn.IFS(AR516=1,0,TRIM(INDIRECT("ｄａｔａ!$"&amp;AR$112&amp;"$"&amp;$B515))="",1,TRIM(INDIRECT("ｄａｔａ!$"&amp;AR$112&amp;"$"&amp;$B515))&lt;&gt;"",0)</f>
        <v>1</v>
      </c>
      <c r="AS515" s="80" cm="1">
        <f t="array" aca="1" ref="AS515" ca="1">_xlfn.IFS(AS516=1,0,TRIM(INDIRECT("ｄａｔａ!$"&amp;AS$112&amp;"$"&amp;$B515))="",1,TRIM(INDIRECT("ｄａｔａ!$"&amp;AS$112&amp;"$"&amp;$B515))&lt;&gt;"",0)</f>
        <v>1</v>
      </c>
      <c r="AT515" s="80" cm="1">
        <f t="array" aca="1" ref="AT515" ca="1">_xlfn.IFS(AT516=1,0,TRIM(INDIRECT("ｄａｔａ!$"&amp;AT$112&amp;"$"&amp;$B515))="",1,TRIM(INDIRECT("ｄａｔａ!$"&amp;AT$112&amp;"$"&amp;$B515))&lt;&gt;"",0)</f>
        <v>1</v>
      </c>
      <c r="AU515" s="80" cm="1">
        <f t="array" aca="1" ref="AU515" ca="1">_xlfn.IFS(AU516=1,0,TRIM(INDIRECT("ｄａｔａ!$"&amp;AU$112&amp;"$"&amp;$B515))="",1,TRIM(INDIRECT("ｄａｔａ!$"&amp;AU$112&amp;"$"&amp;$B515))&lt;&gt;"",0)</f>
        <v>1</v>
      </c>
      <c r="AV515" s="80" cm="1">
        <f t="array" aca="1" ref="AV515" ca="1">_xlfn.IFS(AV516=1,0,TRIM(INDIRECT("ｄａｔａ!$"&amp;AV$112&amp;"$"&amp;$B515))="",1,TRIM(INDIRECT("ｄａｔａ!$"&amp;AV$112&amp;"$"&amp;$B515))&lt;&gt;"",0)</f>
        <v>1</v>
      </c>
      <c r="AW515" s="80" cm="1">
        <f t="array" aca="1" ref="AW515" ca="1">_xlfn.IFS(AW516=1,0,TRIM(INDIRECT("ｄａｔａ!$"&amp;AW$112&amp;"$"&amp;$B515))="",1,TRIM(INDIRECT("ｄａｔａ!$"&amp;AW$112&amp;"$"&amp;$B515))&lt;&gt;"",0)</f>
        <v>1</v>
      </c>
      <c r="AX515" s="80" cm="1">
        <f t="array" aca="1" ref="AX515" ca="1">_xlfn.IFS(AX516=1,0,TRIM(INDIRECT("ｄａｔａ!$"&amp;AX$112&amp;"$"&amp;$B515))="",1,TRIM(INDIRECT("ｄａｔａ!$"&amp;AX$112&amp;"$"&amp;$B515))&lt;&gt;"",0)</f>
        <v>1</v>
      </c>
      <c r="AY515" s="80" cm="1">
        <f t="array" aca="1" ref="AY515" ca="1">_xlfn.IFS(AY516=1,0,TRIM(INDIRECT("ｄａｔａ!$"&amp;AY$112&amp;"$"&amp;$B515))="",1,TRIM(INDIRECT("ｄａｔａ!$"&amp;AY$112&amp;"$"&amp;$B515))&lt;&gt;"",0)</f>
        <v>1</v>
      </c>
      <c r="AZ515" s="80" cm="1">
        <f t="array" aca="1" ref="AZ515" ca="1">_xlfn.IFS(AZ516=1,0,TRIM(INDIRECT("ｄａｔａ!$"&amp;AZ$112&amp;"$"&amp;$B515))="",1,TRIM(INDIRECT("ｄａｔａ!$"&amp;AZ$112&amp;"$"&amp;$B515))&lt;&gt;"",0)</f>
        <v>1</v>
      </c>
      <c r="BA515" s="80">
        <f ca="1">IF(SUM($BB515:$BP515)=15,1,0)</f>
        <v>1</v>
      </c>
      <c r="BB515" s="80" cm="1">
        <f t="array" aca="1" ref="BB515" ca="1">_xlfn.IFS(BB516=1,0,TRIM(INDIRECT("ｄａｔａ!$"&amp;BB$112&amp;"$"&amp;$B515))="",1,TRIM(INDIRECT("ｄａｔａ!$"&amp;BB$112&amp;"$"&amp;$B515))&lt;&gt;"",0)</f>
        <v>1</v>
      </c>
      <c r="BC515" s="80" cm="1">
        <f t="array" aca="1" ref="BC515" ca="1">_xlfn.IFS(BC516=1,0,TRIM(INDIRECT("ｄａｔａ!$"&amp;BC$112&amp;"$"&amp;$B515))="",1,TRIM(INDIRECT("ｄａｔａ!$"&amp;BC$112&amp;"$"&amp;$B515))&lt;&gt;"",0)</f>
        <v>1</v>
      </c>
      <c r="BD515" s="80" cm="1">
        <f t="array" aca="1" ref="BD515" ca="1">_xlfn.IFS(BD516=1,0,TRIM(INDIRECT("ｄａｔａ!$"&amp;BD$112&amp;"$"&amp;$B515))="",1,TRIM(INDIRECT("ｄａｔａ!$"&amp;BD$112&amp;"$"&amp;$B515))&lt;&gt;"",0)</f>
        <v>1</v>
      </c>
      <c r="BE515" s="80" cm="1">
        <f t="array" aca="1" ref="BE515" ca="1">_xlfn.IFS(BE516=1,0,TRIM(INDIRECT("ｄａｔａ!$"&amp;BE$112&amp;"$"&amp;$B515))="",1,TRIM(INDIRECT("ｄａｔａ!$"&amp;BE$112&amp;"$"&amp;$B515))&lt;&gt;"",0)</f>
        <v>1</v>
      </c>
      <c r="BF515" s="80" cm="1">
        <f t="array" aca="1" ref="BF515" ca="1">_xlfn.IFS(BF516=1,0,TRIM(INDIRECT("ｄａｔａ!$"&amp;BF$112&amp;"$"&amp;$B515))="",1,TRIM(INDIRECT("ｄａｔａ!$"&amp;BF$112&amp;"$"&amp;$B515))&lt;&gt;"",0)</f>
        <v>1</v>
      </c>
      <c r="BG515" s="80" cm="1">
        <f t="array" aca="1" ref="BG515" ca="1">_xlfn.IFS(BG516=1,0,TRIM(INDIRECT("ｄａｔａ!$"&amp;BG$112&amp;"$"&amp;$B515))="",1,TRIM(INDIRECT("ｄａｔａ!$"&amp;BG$112&amp;"$"&amp;$B515))&lt;&gt;"",0)</f>
        <v>1</v>
      </c>
      <c r="BH515" s="80" cm="1">
        <f t="array" aca="1" ref="BH515" ca="1">_xlfn.IFS(BH516=1,0,TRIM(INDIRECT("ｄａｔａ!$"&amp;BH$112&amp;"$"&amp;$B515))="",1,TRIM(INDIRECT("ｄａｔａ!$"&amp;BH$112&amp;"$"&amp;$B515))&lt;&gt;"",0)</f>
        <v>1</v>
      </c>
      <c r="BI515" s="80" cm="1">
        <f t="array" aca="1" ref="BI515" ca="1">_xlfn.IFS(BI516=1,0,TRIM(INDIRECT("ｄａｔａ!$"&amp;BI$112&amp;"$"&amp;$B515))="",1,TRIM(INDIRECT("ｄａｔａ!$"&amp;BI$112&amp;"$"&amp;$B515))&lt;&gt;"",0)</f>
        <v>1</v>
      </c>
      <c r="BJ515" s="80" cm="1">
        <f t="array" aca="1" ref="BJ515" ca="1">_xlfn.IFS(BJ516=1,0,TRIM(INDIRECT("ｄａｔａ!$"&amp;BJ$112&amp;"$"&amp;$B515))="",1,TRIM(INDIRECT("ｄａｔａ!$"&amp;BJ$112&amp;"$"&amp;$B515))&lt;&gt;"",0)</f>
        <v>1</v>
      </c>
      <c r="BK515" s="80" cm="1">
        <f t="array" aca="1" ref="BK515" ca="1">_xlfn.IFS(BK516=1,0,TRIM(INDIRECT("ｄａｔａ!$"&amp;BK$112&amp;"$"&amp;$B515))="",1,TRIM(INDIRECT("ｄａｔａ!$"&amp;BK$112&amp;"$"&amp;$B515))&lt;&gt;"",0)</f>
        <v>1</v>
      </c>
      <c r="BL515" s="80" cm="1">
        <f t="array" aca="1" ref="BL515" ca="1">_xlfn.IFS(BL516=1,0,TRIM(INDIRECT("ｄａｔａ!$"&amp;BL$112&amp;"$"&amp;$B515))="",1,TRIM(INDIRECT("ｄａｔａ!$"&amp;BL$112&amp;"$"&amp;$B515))&lt;&gt;"",0)</f>
        <v>1</v>
      </c>
      <c r="BM515" s="80" cm="1">
        <f t="array" aca="1" ref="BM515" ca="1">_xlfn.IFS(BM516=1,0,TRIM(INDIRECT("ｄａｔａ!$"&amp;BM$112&amp;"$"&amp;$B515))="",1,TRIM(INDIRECT("ｄａｔａ!$"&amp;BM$112&amp;"$"&amp;$B515))&lt;&gt;"",0)</f>
        <v>1</v>
      </c>
      <c r="BN515" s="80" cm="1">
        <f t="array" aca="1" ref="BN515" ca="1">_xlfn.IFS(BN516=1,0,TRIM(INDIRECT("ｄａｔａ!$"&amp;BN$112&amp;"$"&amp;$B515))="",1,TRIM(INDIRECT("ｄａｔａ!$"&amp;BN$112&amp;"$"&amp;$B515))&lt;&gt;"",0)</f>
        <v>1</v>
      </c>
      <c r="BO515" s="80" cm="1">
        <f t="array" aca="1" ref="BO515" ca="1">_xlfn.IFS(BO516=1,0,TRIM(INDIRECT("ｄａｔａ!$"&amp;BO$112&amp;"$"&amp;$B515))="",1,TRIM(INDIRECT("ｄａｔａ!$"&amp;BO$112&amp;"$"&amp;$B515))&lt;&gt;"",0)</f>
        <v>1</v>
      </c>
      <c r="BP515" s="80" cm="1">
        <f t="array" aca="1" ref="BP515" ca="1">_xlfn.IFS(BP516=1,0,TRIM(INDIRECT("ｄａｔａ!$"&amp;BP$112&amp;"$"&amp;$B515))="",1,TRIM(INDIRECT("ｄａｔａ!$"&amp;BP$112&amp;"$"&amp;$B515))&lt;&gt;"",0)</f>
        <v>1</v>
      </c>
    </row>
    <row r="516" spans="1:68" x14ac:dyDescent="0.2">
      <c r="B516" s="80">
        <f>VLOOKUP($A513,$A$11:$B$110,2,FALSE)</f>
        <v>107</v>
      </c>
      <c r="C516" s="80" t="s">
        <v>2430</v>
      </c>
      <c r="D516" s="80" cm="1">
        <f t="array" aca="1" ref="D516" ca="1">IF(ISERROR(INDIRECT("ｄａｔａ!$"&amp;D$112&amp;"$"&amp;$B516)),1,0)</f>
        <v>0</v>
      </c>
      <c r="F516" s="80" cm="1">
        <f t="array" aca="1" ref="F516" ca="1">IF(ISERROR(INDIRECT("ｄａｔａ!$"&amp;F$112&amp;"$"&amp;$B516)),1,0)</f>
        <v>0</v>
      </c>
      <c r="G516" s="80" cm="1">
        <f t="array" aca="1" ref="G516" ca="1">IF(ISERROR(INDIRECT("ｄａｔａ!$"&amp;G$112&amp;"$"&amp;$B516)),1,0)</f>
        <v>0</v>
      </c>
      <c r="H516" s="80" cm="1">
        <f t="array" aca="1" ref="H516" ca="1">IF(ISERROR(INDIRECT("ｄａｔａ!$"&amp;H$112&amp;"$"&amp;$B516)),1,0)</f>
        <v>0</v>
      </c>
      <c r="I516" s="80" cm="1">
        <f t="array" aca="1" ref="I516" ca="1">IF(ISERROR(INDIRECT("ｄａｔａ!$"&amp;I$112&amp;"$"&amp;$B516)),1,0)</f>
        <v>0</v>
      </c>
      <c r="J516" s="80" cm="1">
        <f t="array" aca="1" ref="J516" ca="1">IF(ISERROR(INDIRECT("ｄａｔａ!$"&amp;J$112&amp;"$"&amp;$B516)),1,0)</f>
        <v>0</v>
      </c>
      <c r="K516" s="80" cm="1">
        <f t="array" aca="1" ref="K516" ca="1">IF(ISERROR(INDIRECT("ｄａｔａ!$"&amp;K$112&amp;"$"&amp;$B516)),1,0)</f>
        <v>0</v>
      </c>
      <c r="L516" s="80" cm="1">
        <f t="array" aca="1" ref="L516" ca="1">IF(ISERROR(INDIRECT("ｄａｔａ!$"&amp;L$112&amp;"$"&amp;$B516)),1,0)</f>
        <v>0</v>
      </c>
      <c r="M516" s="80" cm="1">
        <f t="array" aca="1" ref="M516" ca="1">IF(ISERROR(INDIRECT("ｄａｔａ!$"&amp;M$112&amp;"$"&amp;$B516)),1,0)</f>
        <v>0</v>
      </c>
      <c r="N516" s="80" cm="1">
        <f t="array" aca="1" ref="N516" ca="1">IF(ISERROR(INDIRECT("ｄａｔａ!$"&amp;N$112&amp;"$"&amp;$B516)),1,0)</f>
        <v>0</v>
      </c>
      <c r="O516" s="80" cm="1">
        <f t="array" aca="1" ref="O516" ca="1">IF(ISERROR(INDIRECT("ｄａｔａ!$"&amp;O$112&amp;"$"&amp;$B516)),1,0)</f>
        <v>0</v>
      </c>
      <c r="P516" s="80" cm="1">
        <f t="array" aca="1" ref="P516" ca="1">IF(ISERROR(INDIRECT("ｄａｔａ!$"&amp;P$112&amp;"$"&amp;$B516)),1,0)</f>
        <v>0</v>
      </c>
      <c r="Q516" s="80" cm="1">
        <f t="array" aca="1" ref="Q516" ca="1">IF(ISERROR(INDIRECT("ｄａｔａ!$"&amp;Q$112&amp;"$"&amp;$B516)),1,0)</f>
        <v>0</v>
      </c>
      <c r="R516" s="80" cm="1">
        <f t="array" aca="1" ref="R516" ca="1">IF(ISERROR(INDIRECT("ｄａｔａ!$"&amp;R$112&amp;"$"&amp;$B516)),1,0)</f>
        <v>0</v>
      </c>
      <c r="S516" s="80" cm="1">
        <f t="array" aca="1" ref="S516" ca="1">IF(ISERROR(INDIRECT("ｄａｔａ!$"&amp;S$112&amp;"$"&amp;$B516)),1,0)</f>
        <v>0</v>
      </c>
      <c r="T516" s="80" cm="1">
        <f t="array" aca="1" ref="T516" ca="1">IF(ISERROR(INDIRECT("ｄａｔａ!$"&amp;T$112&amp;"$"&amp;$B516)),1,0)</f>
        <v>0</v>
      </c>
      <c r="U516" s="80" cm="1">
        <f t="array" aca="1" ref="U516" ca="1">IF(ISERROR(INDIRECT("ｄａｔａ!$"&amp;U$112&amp;"$"&amp;$B516)),1,0)</f>
        <v>0</v>
      </c>
      <c r="V516" s="80" cm="1">
        <f t="array" aca="1" ref="V516" ca="1">IF(ISERROR(INDIRECT("ｄａｔａ!$"&amp;V$112&amp;"$"&amp;$B516)),1,0)</f>
        <v>0</v>
      </c>
      <c r="W516" s="80" cm="1">
        <f t="array" aca="1" ref="W516" ca="1">IF(ISERROR(INDIRECT("ｄａｔａ!$"&amp;W$112&amp;"$"&amp;$B516)),1,0)</f>
        <v>0</v>
      </c>
      <c r="X516" s="80">
        <f ca="1">IF(SUM($Y514:$AO514,$Y516:$AO516)&gt;0,1,0)</f>
        <v>0</v>
      </c>
      <c r="Y516" s="80" cm="1">
        <f t="array" aca="1" ref="Y516" ca="1">IF(ISERROR(INDIRECT("ｄａｔａ!$"&amp;Y$112&amp;"$"&amp;$B516)),1,0)</f>
        <v>0</v>
      </c>
      <c r="Z516" s="80" cm="1">
        <f t="array" aca="1" ref="Z516" ca="1">IF(ISERROR(INDIRECT("ｄａｔａ!$"&amp;Z$112&amp;"$"&amp;$B516)),1,0)</f>
        <v>0</v>
      </c>
      <c r="AA516" s="80" cm="1">
        <f t="array" aca="1" ref="AA516" ca="1">IF(ISERROR(INDIRECT("ｄａｔａ!$"&amp;AA$112&amp;"$"&amp;$B516)),1,0)</f>
        <v>0</v>
      </c>
      <c r="AB516" s="80" cm="1">
        <f t="array" aca="1" ref="AB516" ca="1">IF(ISERROR(INDIRECT("ｄａｔａ!$"&amp;AB$112&amp;"$"&amp;$B516)),1,0)</f>
        <v>0</v>
      </c>
      <c r="AC516" s="80" cm="1">
        <f t="array" aca="1" ref="AC516" ca="1">IF(ISERROR(INDIRECT("ｄａｔａ!$"&amp;AC$112&amp;"$"&amp;$B516)),1,0)</f>
        <v>0</v>
      </c>
      <c r="AD516" s="80" cm="1">
        <f t="array" aca="1" ref="AD516" ca="1">IF(ISERROR(INDIRECT("ｄａｔａ!$"&amp;AD$112&amp;"$"&amp;$B516)),1,0)</f>
        <v>0</v>
      </c>
      <c r="AE516" s="80" cm="1">
        <f t="array" aca="1" ref="AE516" ca="1">IF(ISERROR(INDIRECT("ｄａｔａ!$"&amp;AE$112&amp;"$"&amp;$B516)),1,0)</f>
        <v>0</v>
      </c>
      <c r="AF516" s="80" cm="1">
        <f t="array" aca="1" ref="AF516" ca="1">IF(ISERROR(INDIRECT("ｄａｔａ!$"&amp;AF$112&amp;"$"&amp;$B516)),1,0)</f>
        <v>0</v>
      </c>
      <c r="AG516" s="80" cm="1">
        <f t="array" aca="1" ref="AG516" ca="1">IF(ISERROR(INDIRECT("ｄａｔａ!$"&amp;AG$112&amp;"$"&amp;$B516)),1,0)</f>
        <v>0</v>
      </c>
      <c r="AH516" s="80" cm="1">
        <f t="array" aca="1" ref="AH516" ca="1">IF(ISERROR(INDIRECT("ｄａｔａ!$"&amp;AH$112&amp;"$"&amp;$B516)),1,0)</f>
        <v>0</v>
      </c>
      <c r="AI516" s="80" cm="1">
        <f t="array" aca="1" ref="AI516" ca="1">IF(ISERROR(INDIRECT("ｄａｔａ!$"&amp;AI$112&amp;"$"&amp;$B516)),1,0)</f>
        <v>0</v>
      </c>
      <c r="AJ516" s="80" cm="1">
        <f t="array" aca="1" ref="AJ516" ca="1">IF(ISERROR(INDIRECT("ｄａｔａ!$"&amp;AJ$112&amp;"$"&amp;$B516)),1,0)</f>
        <v>0</v>
      </c>
      <c r="AK516" s="80" cm="1">
        <f t="array" aca="1" ref="AK516" ca="1">IF(ISERROR(INDIRECT("ｄａｔａ!$"&amp;AK$112&amp;"$"&amp;$B516)),1,0)</f>
        <v>0</v>
      </c>
      <c r="AL516" s="80" cm="1">
        <f t="array" aca="1" ref="AL516" ca="1">IF(ISERROR(INDIRECT("ｄａｔａ!$"&amp;AL$112&amp;"$"&amp;$B516)),1,0)</f>
        <v>0</v>
      </c>
      <c r="AM516" s="80" cm="1">
        <f t="array" aca="1" ref="AM516" ca="1">IF(ISERROR(INDIRECT("ｄａｔａ!$"&amp;AM$112&amp;"$"&amp;$B516)),1,0)</f>
        <v>0</v>
      </c>
      <c r="AN516" s="80" cm="1">
        <f t="array" aca="1" ref="AN516" ca="1">IF(ISERROR(INDIRECT("ｄａｔａ!$"&amp;AN$112&amp;"$"&amp;$B516)),1,0)</f>
        <v>0</v>
      </c>
      <c r="AO516" s="80" cm="1">
        <f t="array" aca="1" ref="AO516" ca="1">IF(ISERROR(INDIRECT("ｄａｔａ!$"&amp;AO$112&amp;"$"&amp;$B516)),1,0)</f>
        <v>0</v>
      </c>
      <c r="AP516" s="80">
        <f ca="1">IF(SUM($AQ514:$AZ514,$AQ516:$AZ516)&gt;0,1,0)</f>
        <v>0</v>
      </c>
      <c r="AQ516" s="80" cm="1">
        <f t="array" aca="1" ref="AQ516" ca="1">IF(ISERROR(INDIRECT("ｄａｔａ!$"&amp;AQ$112&amp;"$"&amp;$B516)),1,0)</f>
        <v>0</v>
      </c>
      <c r="AR516" s="80" cm="1">
        <f t="array" aca="1" ref="AR516" ca="1">IF(ISERROR(INDIRECT("ｄａｔａ!$"&amp;AR$112&amp;"$"&amp;$B516)),1,0)</f>
        <v>0</v>
      </c>
      <c r="AS516" s="80" cm="1">
        <f t="array" aca="1" ref="AS516" ca="1">IF(ISERROR(INDIRECT("ｄａｔａ!$"&amp;AS$112&amp;"$"&amp;$B516)),1,0)</f>
        <v>0</v>
      </c>
      <c r="AT516" s="80" cm="1">
        <f t="array" aca="1" ref="AT516" ca="1">IF(ISERROR(INDIRECT("ｄａｔａ!$"&amp;AT$112&amp;"$"&amp;$B516)),1,0)</f>
        <v>0</v>
      </c>
      <c r="AU516" s="80" cm="1">
        <f t="array" aca="1" ref="AU516" ca="1">IF(ISERROR(INDIRECT("ｄａｔａ!$"&amp;AU$112&amp;"$"&amp;$B516)),1,0)</f>
        <v>0</v>
      </c>
      <c r="AV516" s="80" cm="1">
        <f t="array" aca="1" ref="AV516" ca="1">IF(ISERROR(INDIRECT("ｄａｔａ!$"&amp;AV$112&amp;"$"&amp;$B516)),1,0)</f>
        <v>0</v>
      </c>
      <c r="AW516" s="80" cm="1">
        <f t="array" aca="1" ref="AW516" ca="1">IF(ISERROR(INDIRECT("ｄａｔａ!$"&amp;AW$112&amp;"$"&amp;$B516)),1,0)</f>
        <v>0</v>
      </c>
      <c r="AX516" s="80" cm="1">
        <f t="array" aca="1" ref="AX516" ca="1">IF(ISERROR(INDIRECT("ｄａｔａ!$"&amp;AX$112&amp;"$"&amp;$B516)),1,0)</f>
        <v>0</v>
      </c>
      <c r="AY516" s="80" cm="1">
        <f t="array" aca="1" ref="AY516" ca="1">IF(ISERROR(INDIRECT("ｄａｔａ!$"&amp;AY$112&amp;"$"&amp;$B516)),1,0)</f>
        <v>0</v>
      </c>
      <c r="AZ516" s="80" cm="1">
        <f t="array" aca="1" ref="AZ516" ca="1">IF(ISERROR(INDIRECT("ｄａｔａ!$"&amp;AZ$112&amp;"$"&amp;$B516)),1,0)</f>
        <v>0</v>
      </c>
      <c r="BA516" s="80">
        <f ca="1">IF(SUM($BB514:$BP514,$BB516:$BP516)&gt;0,1,0)</f>
        <v>0</v>
      </c>
      <c r="BB516" s="80" cm="1">
        <f t="array" aca="1" ref="BB516" ca="1">IF(ISERROR(INDIRECT("ｄａｔａ!$"&amp;BB$112&amp;"$"&amp;$B516)),1,0)</f>
        <v>0</v>
      </c>
      <c r="BC516" s="80" cm="1">
        <f t="array" aca="1" ref="BC516" ca="1">IF(ISERROR(INDIRECT("ｄａｔａ!$"&amp;BC$112&amp;"$"&amp;$B516)),1,0)</f>
        <v>0</v>
      </c>
      <c r="BD516" s="80" cm="1">
        <f t="array" aca="1" ref="BD516" ca="1">IF(ISERROR(INDIRECT("ｄａｔａ!$"&amp;BD$112&amp;"$"&amp;$B516)),1,0)</f>
        <v>0</v>
      </c>
      <c r="BE516" s="80" cm="1">
        <f t="array" aca="1" ref="BE516" ca="1">IF(ISERROR(INDIRECT("ｄａｔａ!$"&amp;BE$112&amp;"$"&amp;$B516)),1,0)</f>
        <v>0</v>
      </c>
      <c r="BF516" s="80" cm="1">
        <f t="array" aca="1" ref="BF516" ca="1">IF(ISERROR(INDIRECT("ｄａｔａ!$"&amp;BF$112&amp;"$"&amp;$B516)),1,0)</f>
        <v>0</v>
      </c>
      <c r="BG516" s="80" cm="1">
        <f t="array" aca="1" ref="BG516" ca="1">IF(ISERROR(INDIRECT("ｄａｔａ!$"&amp;BG$112&amp;"$"&amp;$B516)),1,0)</f>
        <v>0</v>
      </c>
      <c r="BH516" s="80" cm="1">
        <f t="array" aca="1" ref="BH516" ca="1">IF(ISERROR(INDIRECT("ｄａｔａ!$"&amp;BH$112&amp;"$"&amp;$B516)),1,0)</f>
        <v>0</v>
      </c>
      <c r="BI516" s="80" cm="1">
        <f t="array" aca="1" ref="BI516" ca="1">IF(ISERROR(INDIRECT("ｄａｔａ!$"&amp;BI$112&amp;"$"&amp;$B516)),1,0)</f>
        <v>0</v>
      </c>
      <c r="BJ516" s="80" cm="1">
        <f t="array" aca="1" ref="BJ516" ca="1">IF(ISERROR(INDIRECT("ｄａｔａ!$"&amp;BJ$112&amp;"$"&amp;$B516)),1,0)</f>
        <v>0</v>
      </c>
      <c r="BK516" s="80" cm="1">
        <f t="array" aca="1" ref="BK516" ca="1">IF(ISERROR(INDIRECT("ｄａｔａ!$"&amp;BK$112&amp;"$"&amp;$B516)),1,0)</f>
        <v>0</v>
      </c>
      <c r="BL516" s="80" cm="1">
        <f t="array" aca="1" ref="BL516" ca="1">IF(ISERROR(INDIRECT("ｄａｔａ!$"&amp;BL$112&amp;"$"&amp;$B516)),1,0)</f>
        <v>0</v>
      </c>
      <c r="BM516" s="80" cm="1">
        <f t="array" aca="1" ref="BM516" ca="1">IF(ISERROR(INDIRECT("ｄａｔａ!$"&amp;BM$112&amp;"$"&amp;$B516)),1,0)</f>
        <v>0</v>
      </c>
      <c r="BN516" s="80" cm="1">
        <f t="array" aca="1" ref="BN516" ca="1">IF(ISERROR(INDIRECT("ｄａｔａ!$"&amp;BN$112&amp;"$"&amp;$B516)),1,0)</f>
        <v>0</v>
      </c>
      <c r="BO516" s="80" cm="1">
        <f t="array" aca="1" ref="BO516" ca="1">IF(ISERROR(INDIRECT("ｄａｔａ!$"&amp;BO$112&amp;"$"&amp;$B516)),1,0)</f>
        <v>0</v>
      </c>
      <c r="BP516" s="80" cm="1">
        <f t="array" aca="1" ref="BP516" ca="1">IF(ISERROR(INDIRECT("ｄａｔａ!$"&amp;BP$112&amp;"$"&amp;$B516)),1,0)</f>
        <v>0</v>
      </c>
    </row>
    <row r="517" spans="1:68" x14ac:dyDescent="0.2">
      <c r="A517" s="80" t="s">
        <v>2419</v>
      </c>
      <c r="B517" s="80">
        <f>VLOOKUP($A517,$A$11:$B$110,2,FALSE)</f>
        <v>108</v>
      </c>
      <c r="C517" s="80" t="s">
        <v>2435</v>
      </c>
      <c r="D517" s="80" cm="1">
        <f t="array" aca="1" ref="D517" ca="1">_xlfn.IFS(D518=1,0,D519=1,0,AND(INDIRECT("ｄａｔａ!$"&amp;D$112&amp;"$"&amp;$B517)&lt;=INDIRECT("kikan!$Q$11"),INDIRECT("ｄａｔａ!$"&amp;D$112&amp;"$"&amp;$B517)&gt;=INDIRECT("kikan!$K$11")),0,TRUE,1)</f>
        <v>0</v>
      </c>
      <c r="F517" s="80">
        <v>0</v>
      </c>
      <c r="G517" s="80">
        <v>0</v>
      </c>
      <c r="H517" s="80">
        <v>0</v>
      </c>
      <c r="I517" s="80" cm="1">
        <f t="array" aca="1" ref="I517" ca="1">_xlfn.IFS(I518=1,0,I519=1,0,INDIRECT("ｄａｔａ!$"&amp;I$112&amp;"$"&amp;$B517)&gt;=INDIRECT("kikan!$I$11"),0,TRUE,1)</f>
        <v>0</v>
      </c>
      <c r="J517" s="80" cm="1">
        <f t="array" aca="1" ref="J517" ca="1">_xlfn.IFS(D520=1,0,I517=1,0,J518=1,0,I519=1,0,J519=1,0,INDIRECT("ｄａｔａ!$"&amp;I$112&amp;"$"&amp;$B517)&gt;INDIRECT("kikan!$I$11"),0,INDIRECT("ｄａｔａ!$"&amp;J$112&amp;"$"&amp;$B517)&gt;=INDIRECT("ｄａｔａ!$"&amp;D$112&amp;"$"&amp;$B517),0,TRUE,1)</f>
        <v>0</v>
      </c>
      <c r="K517" s="80" cm="1">
        <f t="array" aca="1" ref="K517" ca="1">_xlfn.IFS(K518=1,0,K519=1,0,AND(INDIRECT("ｄａｔａ!$"&amp;K$112&amp;"$"&amp;$B518)&gt;0,INDIRECT("ｄａｔａ!$"&amp;K$112&amp;"$"&amp;$B518)&lt;10000),0,TRUE,1)</f>
        <v>0</v>
      </c>
      <c r="L517" s="80" cm="1">
        <f t="array" aca="1" ref="L517" ca="1">_xlfn.IFS(L518=1,0,L519=1,0,INDIRECT("ｄａｔａ!$"&amp;L$112&amp;"$"&amp;$B517)&lt;20000,1,TRUE,0)</f>
        <v>0</v>
      </c>
      <c r="M517" s="80">
        <v>0</v>
      </c>
      <c r="N517" s="80">
        <v>0</v>
      </c>
      <c r="O517" s="80" cm="1">
        <f t="array" aca="1" ref="O517" ca="1">_xlfn.IFS(O520=1,0,INDIRECT("ｄａｔａ!$"&amp;O$112&amp;"$"&amp;$B518)=4,1,TRUE,0)</f>
        <v>0</v>
      </c>
      <c r="P517" s="80" cm="1">
        <f t="array" aca="1" ref="P517" ca="1">_xlfn.IFS(P520=1,0,AND(INDIRECT("ｄａｔａ!$"&amp;P$112&amp;"$"&amp;$B518)&lt;=3,INDIRECT("ｄａｔａ!$"&amp;P$112&amp;"$"&amp;$B518)&gt;0),1,TRUE,0)</f>
        <v>0</v>
      </c>
      <c r="Q517" s="80" cm="1">
        <f t="array" aca="1" ref="Q517" ca="1">_xlfn.IFS(Q520=1,0,INDIRECT("ｄａｔａ!$"&amp;Q$112&amp;"$"&amp;$B517)=1,1,TRUE,0)</f>
        <v>0</v>
      </c>
      <c r="R517" s="80">
        <v>0</v>
      </c>
      <c r="S517" s="80">
        <v>0</v>
      </c>
      <c r="T517" s="80">
        <v>0</v>
      </c>
      <c r="U517" s="80">
        <v>0</v>
      </c>
      <c r="V517" s="80">
        <v>0</v>
      </c>
      <c r="W517" s="80">
        <v>0</v>
      </c>
      <c r="X517" s="80">
        <f ca="1">IF(AND(SUM($Y517:$AO517)=0,17-SUM($Y519:$AO519)&gt;1),1,0)</f>
        <v>0</v>
      </c>
      <c r="Y517" s="80" cm="1">
        <f t="array" aca="1" ref="Y517" ca="1">_xlfn.IFS(Y520=1,0,INDIRECT("ｄａｔａ!$"&amp;Y$112&amp;"$"&amp;$B517)=2,1,TRUE,0)</f>
        <v>0</v>
      </c>
      <c r="Z517" s="80" cm="1">
        <f t="array" aca="1" ref="Z517" ca="1">_xlfn.IFS(Z520=1,0,INDIRECT("ｄａｔａ!$"&amp;Z$112&amp;"$"&amp;$B517)=2,1,TRUE,0)</f>
        <v>0</v>
      </c>
      <c r="AA517" s="80" cm="1">
        <f t="array" aca="1" ref="AA517" ca="1">_xlfn.IFS(AA520=1,0,INDIRECT("ｄａｔａ!$"&amp;AA$112&amp;"$"&amp;$B517)=2,1,TRUE,0)</f>
        <v>0</v>
      </c>
      <c r="AB517" s="80" cm="1">
        <f t="array" aca="1" ref="AB517" ca="1">_xlfn.IFS(AB520=1,0,INDIRECT("ｄａｔａ!$"&amp;AB$112&amp;"$"&amp;$B517)=2,1,TRUE,0)</f>
        <v>0</v>
      </c>
      <c r="AC517" s="80" cm="1">
        <f t="array" aca="1" ref="AC517" ca="1">_xlfn.IFS(AC520=1,0,INDIRECT("ｄａｔａ!$"&amp;AC$112&amp;"$"&amp;$B517)=2,1,TRUE,0)</f>
        <v>0</v>
      </c>
      <c r="AD517" s="80" cm="1">
        <f t="array" aca="1" ref="AD517" ca="1">_xlfn.IFS(AD520=1,0,INDIRECT("ｄａｔａ!$"&amp;AD$112&amp;"$"&amp;$B517)=2,1,TRUE,0)</f>
        <v>0</v>
      </c>
      <c r="AE517" s="80" cm="1">
        <f t="array" aca="1" ref="AE517" ca="1">_xlfn.IFS(AE520=1,0,INDIRECT("ｄａｔａ!$"&amp;AE$112&amp;"$"&amp;$B517)=2,1,TRUE,0)</f>
        <v>0</v>
      </c>
      <c r="AF517" s="80" cm="1">
        <f t="array" aca="1" ref="AF517" ca="1">_xlfn.IFS(AF520=1,0,INDIRECT("ｄａｔａ!$"&amp;AF$112&amp;"$"&amp;$B517)=2,1,TRUE,0)</f>
        <v>0</v>
      </c>
      <c r="AG517" s="80" cm="1">
        <f t="array" aca="1" ref="AG517" ca="1">_xlfn.IFS(AG520=1,0,INDIRECT("ｄａｔａ!$"&amp;AG$112&amp;"$"&amp;$B517)=2,1,TRUE,0)</f>
        <v>0</v>
      </c>
      <c r="AH517" s="80" cm="1">
        <f t="array" aca="1" ref="AH517" ca="1">_xlfn.IFS(AH520=1,0,INDIRECT("ｄａｔａ!$"&amp;AH$112&amp;"$"&amp;$B517)=2,1,TRUE,0)</f>
        <v>0</v>
      </c>
      <c r="AI517" s="80" cm="1">
        <f t="array" aca="1" ref="AI517" ca="1">_xlfn.IFS(AI520=1,0,INDIRECT("ｄａｔａ!$"&amp;AI$112&amp;"$"&amp;$B517)=2,1,TRUE,0)</f>
        <v>0</v>
      </c>
      <c r="AJ517" s="80" cm="1">
        <f t="array" aca="1" ref="AJ517" ca="1">_xlfn.IFS(AJ520=1,0,INDIRECT("ｄａｔａ!$"&amp;AJ$112&amp;"$"&amp;$B517)=2,1,TRUE,0)</f>
        <v>0</v>
      </c>
      <c r="AK517" s="80" cm="1">
        <f t="array" aca="1" ref="AK517" ca="1">_xlfn.IFS(AK520=1,0,INDIRECT("ｄａｔａ!$"&amp;AK$112&amp;"$"&amp;$B517)=2,1,TRUE,0)</f>
        <v>0</v>
      </c>
      <c r="AL517" s="80" cm="1">
        <f t="array" aca="1" ref="AL517" ca="1">_xlfn.IFS(AL520=1,0,INDIRECT("ｄａｔａ!$"&amp;AL$112&amp;"$"&amp;$B517)=2,1,TRUE,0)</f>
        <v>0</v>
      </c>
      <c r="AM517" s="80" cm="1">
        <f t="array" aca="1" ref="AM517" ca="1">_xlfn.IFS(AM520=1,0,INDIRECT("ｄａｔａ!$"&amp;AM$112&amp;"$"&amp;$B517)=2,1,TRUE,0)</f>
        <v>0</v>
      </c>
      <c r="AN517" s="80" cm="1">
        <f t="array" aca="1" ref="AN517" ca="1">_xlfn.IFS(AN520=1,0,INDIRECT("ｄａｔａ!$"&amp;AN$112&amp;"$"&amp;$B517)=2,1,TRUE,0)</f>
        <v>0</v>
      </c>
      <c r="AO517" s="80" cm="1">
        <f t="array" aca="1" ref="AO517" ca="1">_xlfn.IFS(AO520=1,0,INDIRECT("ｄａｔａ!$"&amp;AO$112&amp;"$"&amp;$B517)=2,1,TRUE,0)</f>
        <v>0</v>
      </c>
      <c r="AP517" s="80">
        <f ca="1">IF(AND(SUM($AQ517:$AZ517)=0,10-SUM($AQ519:$AZ519)&gt;1),1,0)</f>
        <v>0</v>
      </c>
      <c r="AQ517" s="80" cm="1">
        <f t="array" aca="1" ref="AQ517" ca="1">_xlfn.IFS(AQ520=1,0,INDIRECT("ｄａｔａ!$"&amp;AQ$112&amp;"$"&amp;$B517)=2,1,TRUE,0)</f>
        <v>0</v>
      </c>
      <c r="AR517" s="80" cm="1">
        <f t="array" aca="1" ref="AR517" ca="1">_xlfn.IFS(AR520=1,0,INDIRECT("ｄａｔａ!$"&amp;AR$112&amp;"$"&amp;$B517)=2,1,TRUE,0)</f>
        <v>0</v>
      </c>
      <c r="AS517" s="80" cm="1">
        <f t="array" aca="1" ref="AS517" ca="1">_xlfn.IFS(AS520=1,0,INDIRECT("ｄａｔａ!$"&amp;AS$112&amp;"$"&amp;$B517)=2,1,TRUE,0)</f>
        <v>0</v>
      </c>
      <c r="AT517" s="80" cm="1">
        <f t="array" aca="1" ref="AT517" ca="1">_xlfn.IFS(AT520=1,0,INDIRECT("ｄａｔａ!$"&amp;AT$112&amp;"$"&amp;$B517)=2,1,TRUE,0)</f>
        <v>0</v>
      </c>
      <c r="AU517" s="80" cm="1">
        <f t="array" aca="1" ref="AU517" ca="1">_xlfn.IFS(AU520=1,0,INDIRECT("ｄａｔａ!$"&amp;AU$112&amp;"$"&amp;$B517)=2,1,TRUE,0)</f>
        <v>0</v>
      </c>
      <c r="AV517" s="80" cm="1">
        <f t="array" aca="1" ref="AV517" ca="1">_xlfn.IFS(AV520=1,0,INDIRECT("ｄａｔａ!$"&amp;AV$112&amp;"$"&amp;$B517)=2,1,TRUE,0)</f>
        <v>0</v>
      </c>
      <c r="AW517" s="80" cm="1">
        <f t="array" aca="1" ref="AW517" ca="1">_xlfn.IFS(AW520=1,0,INDIRECT("ｄａｔａ!$"&amp;AW$112&amp;"$"&amp;$B517)=2,1,TRUE,0)</f>
        <v>0</v>
      </c>
      <c r="AX517" s="80" cm="1">
        <f t="array" aca="1" ref="AX517" ca="1">_xlfn.IFS(AX520=1,0,INDIRECT("ｄａｔａ!$"&amp;AX$112&amp;"$"&amp;$B517)=2,1,TRUE,0)</f>
        <v>0</v>
      </c>
      <c r="AY517" s="80" cm="1">
        <f t="array" aca="1" ref="AY517" ca="1">_xlfn.IFS(AY520=1,0,INDIRECT("ｄａｔａ!$"&amp;AY$112&amp;"$"&amp;$B517)=2,1,TRUE,0)</f>
        <v>0</v>
      </c>
      <c r="AZ517" s="80" cm="1">
        <f t="array" aca="1" ref="AZ517" ca="1">_xlfn.IFS(AZ520=1,0,INDIRECT("ｄａｔａ!$"&amp;AZ$112&amp;"$"&amp;$B517)=2,1,TRUE,0)</f>
        <v>0</v>
      </c>
      <c r="BA517" s="80">
        <f ca="1">IF(AND(SUM($BB517:$BP517)=0,15-SUM($BB519:$BP519)&gt;1),1,0)</f>
        <v>0</v>
      </c>
      <c r="BB517" s="80" cm="1">
        <f t="array" aca="1" ref="BB517" ca="1">_xlfn.IFS(BB520=1,0,INDIRECT("ｄａｔａ!$"&amp;BB$112&amp;"$"&amp;$B517)=2,1,TRUE,0)</f>
        <v>0</v>
      </c>
      <c r="BC517" s="80" cm="1">
        <f t="array" aca="1" ref="BC517" ca="1">_xlfn.IFS(BC520=1,0,INDIRECT("ｄａｔａ!$"&amp;BC$112&amp;"$"&amp;$B517)=2,1,TRUE,0)</f>
        <v>0</v>
      </c>
      <c r="BD517" s="80" cm="1">
        <f t="array" aca="1" ref="BD517" ca="1">_xlfn.IFS(BD520=1,0,INDIRECT("ｄａｔａ!$"&amp;BD$112&amp;"$"&amp;$B517)=2,1,TRUE,0)</f>
        <v>0</v>
      </c>
      <c r="BE517" s="80" cm="1">
        <f t="array" aca="1" ref="BE517" ca="1">_xlfn.IFS(BE520=1,0,INDIRECT("ｄａｔａ!$"&amp;BE$112&amp;"$"&amp;$B517)=2,1,TRUE,0)</f>
        <v>0</v>
      </c>
      <c r="BF517" s="80" cm="1">
        <f t="array" aca="1" ref="BF517" ca="1">_xlfn.IFS(BF520=1,0,INDIRECT("ｄａｔａ!$"&amp;BF$112&amp;"$"&amp;$B517)=2,1,TRUE,0)</f>
        <v>0</v>
      </c>
      <c r="BG517" s="80" cm="1">
        <f t="array" aca="1" ref="BG517" ca="1">_xlfn.IFS(BG520=1,0,INDIRECT("ｄａｔａ!$"&amp;BG$112&amp;"$"&amp;$B517)=2,1,TRUE,0)</f>
        <v>0</v>
      </c>
      <c r="BH517" s="80" cm="1">
        <f t="array" aca="1" ref="BH517" ca="1">_xlfn.IFS(BH520=1,0,INDIRECT("ｄａｔａ!$"&amp;BH$112&amp;"$"&amp;$B517)=2,1,TRUE,0)</f>
        <v>0</v>
      </c>
      <c r="BI517" s="80" cm="1">
        <f t="array" aca="1" ref="BI517" ca="1">_xlfn.IFS(BI520=1,0,INDIRECT("ｄａｔａ!$"&amp;BI$112&amp;"$"&amp;$B517)=2,1,TRUE,0)</f>
        <v>0</v>
      </c>
      <c r="BJ517" s="80" cm="1">
        <f t="array" aca="1" ref="BJ517" ca="1">_xlfn.IFS(BJ520=1,0,INDIRECT("ｄａｔａ!$"&amp;BJ$112&amp;"$"&amp;$B517)=2,1,TRUE,0)</f>
        <v>0</v>
      </c>
      <c r="BK517" s="80" cm="1">
        <f t="array" aca="1" ref="BK517" ca="1">_xlfn.IFS(BK520=1,0,INDIRECT("ｄａｔａ!$"&amp;BK$112&amp;"$"&amp;$B517)=2,1,TRUE,0)</f>
        <v>0</v>
      </c>
      <c r="BL517" s="80" cm="1">
        <f t="array" aca="1" ref="BL517" ca="1">_xlfn.IFS(BL520=1,0,INDIRECT("ｄａｔａ!$"&amp;BL$112&amp;"$"&amp;$B517)=2,1,TRUE,0)</f>
        <v>0</v>
      </c>
      <c r="BM517" s="80" cm="1">
        <f t="array" aca="1" ref="BM517" ca="1">_xlfn.IFS(BM520=1,0,INDIRECT("ｄａｔａ!$"&amp;BM$112&amp;"$"&amp;$B517)=2,1,TRUE,0)</f>
        <v>0</v>
      </c>
      <c r="BN517" s="80" cm="1">
        <f t="array" aca="1" ref="BN517" ca="1">_xlfn.IFS(BN520=1,0,INDIRECT("ｄａｔａ!$"&amp;BN$112&amp;"$"&amp;$B517)=2,1,TRUE,0)</f>
        <v>0</v>
      </c>
      <c r="BO517" s="80" cm="1">
        <f t="array" aca="1" ref="BO517" ca="1">_xlfn.IFS(BO520=1,0,INDIRECT("ｄａｔａ!$"&amp;BO$112&amp;"$"&amp;$B517)=2,1,TRUE,0)</f>
        <v>0</v>
      </c>
      <c r="BP517" s="80" cm="1">
        <f t="array" aca="1" ref="BP517" ca="1">_xlfn.IFS(BP520=1,0,INDIRECT("ｄａｔａ!$"&amp;BP$112&amp;"$"&amp;$B517)=2,1,TRUE,0)</f>
        <v>0</v>
      </c>
    </row>
    <row r="518" spans="1:68" x14ac:dyDescent="0.2">
      <c r="B518" s="80">
        <f>VLOOKUP($A517,$A$11:$B$110,2,FALSE)</f>
        <v>108</v>
      </c>
      <c r="C518" s="80" t="s">
        <v>2437</v>
      </c>
      <c r="D518" s="80" cm="1">
        <f t="array" aca="1" ref="D518" ca="1">_xlfn.IFS(D519=1,0,AND(ISNUMBER(INDIRECT("ｄａｔａ!$"&amp;D$112&amp;"$"&amp;$B518)),INDIRECT("ｄａｔａ!$"&amp;D$112&amp;"$"&amp;$B518)&lt;=12,INDIRECT("ｄａｔａ!$"&amp;D$112&amp;"$"&amp;$B518)&gt;=1),0,TRUE,1)</f>
        <v>1</v>
      </c>
      <c r="F518" s="80">
        <v>0</v>
      </c>
      <c r="G518" s="80">
        <v>0</v>
      </c>
      <c r="H518" s="80">
        <v>0</v>
      </c>
      <c r="I518" s="80" cm="1">
        <f t="array" aca="1" ref="I518" ca="1">_xlfn.IFS(I519=1,0,AND(ISNUMBER(INDIRECT("ｄａｔａ!$"&amp;I$112&amp;"$"&amp;$B518)),LEN(INDIRECT("ｄａｔａ!$"&amp;I$112&amp;"$"&amp;$B518))=4),0,TRUE,1)</f>
        <v>0</v>
      </c>
      <c r="J518" s="80" cm="1">
        <f t="array" aca="1" ref="J518" ca="1">_xlfn.IFS(J519=1,0,AND(ISNUMBER(INDIRECT("ｄａｔａ!$"&amp;J$112&amp;"$"&amp;$B518)),INDIRECT("ｄａｔａ!$"&amp;J$112&amp;"$"&amp;$B518)&lt;=12,INDIRECT("ｄａｔａ!$"&amp;J$112&amp;"$"&amp;$B518)&gt;=1),0,TRUE,1)</f>
        <v>0</v>
      </c>
      <c r="K518" s="80" cm="1">
        <f t="array" aca="1" ref="K518" ca="1">_xlfn.IFS(K519=1,0,ISNUMBER(INDIRECT("ｄａｔａ!$"&amp;K$112&amp;"$"&amp;$B518)),0,TRUE,1)</f>
        <v>0</v>
      </c>
      <c r="L518" s="80" cm="1">
        <f t="array" aca="1" ref="L518" ca="1">_xlfn.IFS(L519=1,0,AND(ISNUMBER(INDIRECT("ｄａｔａ!$"&amp;L$112&amp;"$"&amp;$B518)),INDIRECT("ｄａｔａ!$"&amp;L$112&amp;"$"&amp;$B518)&gt;0),0,TRUE,1)</f>
        <v>0</v>
      </c>
      <c r="M518" s="80" cm="1">
        <f t="array" aca="1" ref="M518" ca="1">_xlfn.IFS(M519=1,0,AND(INDIRECT("ｄａｔａ!$"&amp;M$112&amp;"$"&amp;$B518)&lt;=5,INDIRECT("ｄａｔａ!$"&amp;M$112&amp;"$"&amp;$B518)&gt;0),0,TRUE,1)</f>
        <v>0</v>
      </c>
      <c r="N518" s="80" cm="1">
        <f t="array" aca="1" ref="N518" ca="1">_xlfn.IFS(N519=1,0,AND(INDIRECT("ｄａｔａ!$"&amp;N$112&amp;"$"&amp;$B518)&lt;=2,INDIRECT("ｄａｔａ!$"&amp;N$112&amp;"$"&amp;$B518)&gt;0),0,TRUE,1)</f>
        <v>0</v>
      </c>
      <c r="O518" s="80" cm="1">
        <f t="array" aca="1" ref="O518" ca="1">_xlfn.IFS(O519=1,0,AND(INDIRECT("ｄａｔａ!$"&amp;O$112&amp;"$"&amp;$B518)&lt;=4,INDIRECT("ｄａｔａ!$"&amp;O$112&amp;"$"&amp;$B518)&gt;0),0,TRUE,1)</f>
        <v>0</v>
      </c>
      <c r="P518" s="80" cm="1">
        <f t="array" aca="1" ref="P518" ca="1">_xlfn.IFS(P519=1,0,AND(INDIRECT("ｄａｔａ!$"&amp;P$112&amp;"$"&amp;$B518)&lt;=3,INDIRECT("ｄａｔａ!$"&amp;P$112&amp;"$"&amp;$B518)&gt;0),0,TRUE,1)</f>
        <v>0</v>
      </c>
      <c r="Q518" s="80" cm="1">
        <f t="array" aca="1" ref="Q518" ca="1">_xlfn.IFS(Q519=1,0,AND(INDIRECT("ｄａｔａ!$"&amp;Q$112&amp;"$"&amp;$B518)&lt;=2,INDIRECT("ｄａｔａ!$"&amp;Q$112&amp;"$"&amp;$B518)&gt;0),0,TRUE,1)</f>
        <v>0</v>
      </c>
      <c r="R518" s="80" cm="1">
        <f t="array" aca="1" ref="R518" ca="1">_xlfn.IFS(R519=1,0,AND(INDIRECT("ｄａｔａ!$"&amp;R$112&amp;"$"&amp;$B518)&lt;=10,INDIRECT("ｄａｔａ!$"&amp;R$112&amp;"$"&amp;$B518)&gt;0),0,TRUE,1)</f>
        <v>0</v>
      </c>
      <c r="S518" s="80" cm="1">
        <f t="array" aca="1" ref="S518" ca="1">_xlfn.IFS(S519=1,0,AND(INDIRECT("ｄａｔａ!$"&amp;S$112&amp;"$"&amp;$B518)&lt;=5,INDIRECT("ｄａｔａ!$"&amp;S$112&amp;"$"&amp;$B518)&gt;0),0,TRUE,1)</f>
        <v>0</v>
      </c>
      <c r="T518" s="80" cm="1">
        <f t="array" aca="1" ref="T518" ca="1">_xlfn.IFS(T519=1,0,AND(INDIRECT("ｄａｔａ!$"&amp;T$112&amp;"$"&amp;$B518)&lt;=9,INDIRECT("ｄａｔａ!$"&amp;T$112&amp;"$"&amp;$B518)&gt;0),0,TRUE,1)</f>
        <v>0</v>
      </c>
      <c r="U518" s="80" cm="1">
        <f t="array" aca="1" ref="U518" ca="1">_xlfn.IFS(U519=1,0,ISNUMBER(INDIRECT("ｄａｔａ!$"&amp;U$112&amp;"$"&amp;$B518)),0,TRUE,1)</f>
        <v>0</v>
      </c>
      <c r="V518" s="80" cm="1">
        <f t="array" aca="1" ref="V518" ca="1">_xlfn.IFS(V519=1,0,AND(INDIRECT("ｄａｔａ!$"&amp;V$112&amp;"$"&amp;$B518)&lt;=4,INDIRECT("ｄａｔａ!$"&amp;V$112&amp;"$"&amp;$B518)&gt;0),0,TRUE,1)</f>
        <v>0</v>
      </c>
      <c r="W518" s="80" cm="1">
        <f t="array" aca="1" ref="W518" ca="1">_xlfn.IFS(W519=1,0,AND(INDIRECT("ｄａｔａ!$"&amp;W$112&amp;"$"&amp;$B518)&lt;=2,INDIRECT("ｄａｔａ!$"&amp;W$112&amp;"$"&amp;$B518)&gt;0),0,TRUE,1)</f>
        <v>0</v>
      </c>
      <c r="X518" s="80">
        <f ca="1">IF(SUM($Y517:$AO517)&gt;1,1,0)</f>
        <v>0</v>
      </c>
      <c r="Y518" s="80" cm="1">
        <f t="array" aca="1" ref="Y518" ca="1">_xlfn.IFS(Y520=1,0,Y519=1,0,AND(INDIRECT("ｄａｔａ!$"&amp;Y$112&amp;"$"&amp;$B518)&lt;=2,INDIRECT("ｄａｔａ!$"&amp;Y$112&amp;"$"&amp;$B518)&gt;0),0,TRUE,1)</f>
        <v>0</v>
      </c>
      <c r="Z518" s="80" cm="1">
        <f t="array" aca="1" ref="Z518" ca="1">_xlfn.IFS(Z520=1,0,Z519=1,0,AND(INDIRECT("ｄａｔａ!$"&amp;Z$112&amp;"$"&amp;$B518)&lt;=2,INDIRECT("ｄａｔａ!$"&amp;Z$112&amp;"$"&amp;$B518)&gt;0),0,TRUE,1)</f>
        <v>0</v>
      </c>
      <c r="AA518" s="80" cm="1">
        <f t="array" aca="1" ref="AA518" ca="1">_xlfn.IFS(AA520=1,0,AA519=1,0,AND(INDIRECT("ｄａｔａ!$"&amp;AA$112&amp;"$"&amp;$B518)&lt;=2,INDIRECT("ｄａｔａ!$"&amp;AA$112&amp;"$"&amp;$B518)&gt;0),0,TRUE,1)</f>
        <v>0</v>
      </c>
      <c r="AB518" s="80" cm="1">
        <f t="array" aca="1" ref="AB518" ca="1">_xlfn.IFS(AB520=1,0,AB519=1,0,AND(INDIRECT("ｄａｔａ!$"&amp;AB$112&amp;"$"&amp;$B518)&lt;=2,INDIRECT("ｄａｔａ!$"&amp;AB$112&amp;"$"&amp;$B518)&gt;0),0,TRUE,1)</f>
        <v>0</v>
      </c>
      <c r="AC518" s="80" cm="1">
        <f t="array" aca="1" ref="AC518" ca="1">_xlfn.IFS(AC520=1,0,AC519=1,0,AND(INDIRECT("ｄａｔａ!$"&amp;AC$112&amp;"$"&amp;$B518)&lt;=2,INDIRECT("ｄａｔａ!$"&amp;AC$112&amp;"$"&amp;$B518)&gt;0),0,TRUE,1)</f>
        <v>0</v>
      </c>
      <c r="AD518" s="80" cm="1">
        <f t="array" aca="1" ref="AD518" ca="1">_xlfn.IFS(AD520=1,0,AD519=1,0,AND(INDIRECT("ｄａｔａ!$"&amp;AD$112&amp;"$"&amp;$B518)&lt;=2,INDIRECT("ｄａｔａ!$"&amp;AD$112&amp;"$"&amp;$B518)&gt;0),0,TRUE,1)</f>
        <v>0</v>
      </c>
      <c r="AE518" s="80" cm="1">
        <f t="array" aca="1" ref="AE518" ca="1">_xlfn.IFS(AE520=1,0,AE519=1,0,AND(INDIRECT("ｄａｔａ!$"&amp;AE$112&amp;"$"&amp;$B518)&lt;=2,INDIRECT("ｄａｔａ!$"&amp;AE$112&amp;"$"&amp;$B518)&gt;0),0,TRUE,1)</f>
        <v>0</v>
      </c>
      <c r="AF518" s="80" cm="1">
        <f t="array" aca="1" ref="AF518" ca="1">_xlfn.IFS(AF520=1,0,AF519=1,0,AND(INDIRECT("ｄａｔａ!$"&amp;AF$112&amp;"$"&amp;$B518)&lt;=2,INDIRECT("ｄａｔａ!$"&amp;AF$112&amp;"$"&amp;$B518)&gt;0),0,TRUE,1)</f>
        <v>0</v>
      </c>
      <c r="AG518" s="80" cm="1">
        <f t="array" aca="1" ref="AG518" ca="1">_xlfn.IFS(AG520=1,0,AG519=1,0,AND(INDIRECT("ｄａｔａ!$"&amp;AG$112&amp;"$"&amp;$B518)&lt;=2,INDIRECT("ｄａｔａ!$"&amp;AG$112&amp;"$"&amp;$B518)&gt;0),0,TRUE,1)</f>
        <v>0</v>
      </c>
      <c r="AH518" s="80" cm="1">
        <f t="array" aca="1" ref="AH518" ca="1">_xlfn.IFS(AH520=1,0,AH519=1,0,AND(INDIRECT("ｄａｔａ!$"&amp;AH$112&amp;"$"&amp;$B518)&lt;=2,INDIRECT("ｄａｔａ!$"&amp;AH$112&amp;"$"&amp;$B518)&gt;0),0,TRUE,1)</f>
        <v>0</v>
      </c>
      <c r="AI518" s="80" cm="1">
        <f t="array" aca="1" ref="AI518" ca="1">_xlfn.IFS(AI520=1,0,AI519=1,0,AND(INDIRECT("ｄａｔａ!$"&amp;AI$112&amp;"$"&amp;$B518)&lt;=2,INDIRECT("ｄａｔａ!$"&amp;AI$112&amp;"$"&amp;$B518)&gt;0),0,TRUE,1)</f>
        <v>0</v>
      </c>
      <c r="AJ518" s="80" cm="1">
        <f t="array" aca="1" ref="AJ518" ca="1">_xlfn.IFS(AJ520=1,0,AJ519=1,0,AND(INDIRECT("ｄａｔａ!$"&amp;AJ$112&amp;"$"&amp;$B518)&lt;=2,INDIRECT("ｄａｔａ!$"&amp;AJ$112&amp;"$"&amp;$B518)&gt;0),0,TRUE,1)</f>
        <v>0</v>
      </c>
      <c r="AK518" s="80" cm="1">
        <f t="array" aca="1" ref="AK518" ca="1">_xlfn.IFS(AK520=1,0,AK519=1,0,AND(INDIRECT("ｄａｔａ!$"&amp;AK$112&amp;"$"&amp;$B518)&lt;=2,INDIRECT("ｄａｔａ!$"&amp;AK$112&amp;"$"&amp;$B518)&gt;0),0,TRUE,1)</f>
        <v>0</v>
      </c>
      <c r="AL518" s="80" cm="1">
        <f t="array" aca="1" ref="AL518" ca="1">_xlfn.IFS(AL520=1,0,AL519=1,0,AND(INDIRECT("ｄａｔａ!$"&amp;AL$112&amp;"$"&amp;$B518)&lt;=2,INDIRECT("ｄａｔａ!$"&amp;AL$112&amp;"$"&amp;$B518)&gt;0),0,TRUE,1)</f>
        <v>0</v>
      </c>
      <c r="AM518" s="80" cm="1">
        <f t="array" aca="1" ref="AM518" ca="1">_xlfn.IFS(AM520=1,0,AM519=1,0,AND(INDIRECT("ｄａｔａ!$"&amp;AM$112&amp;"$"&amp;$B518)&lt;=2,INDIRECT("ｄａｔａ!$"&amp;AM$112&amp;"$"&amp;$B518)&gt;0),0,TRUE,1)</f>
        <v>0</v>
      </c>
      <c r="AN518" s="80" cm="1">
        <f t="array" aca="1" ref="AN518" ca="1">_xlfn.IFS(AN520=1,0,AN519=1,0,AND(INDIRECT("ｄａｔａ!$"&amp;AN$112&amp;"$"&amp;$B518)&lt;=2,INDIRECT("ｄａｔａ!$"&amp;AN$112&amp;"$"&amp;$B518)&gt;0),0,TRUE,1)</f>
        <v>0</v>
      </c>
      <c r="AO518" s="80" cm="1">
        <f t="array" aca="1" ref="AO518" ca="1">_xlfn.IFS(AO520=1,0,AO519=1,0,AND(INDIRECT("ｄａｔａ!$"&amp;AO$112&amp;"$"&amp;$B518)&lt;=2,INDIRECT("ｄａｔａ!$"&amp;AO$112&amp;"$"&amp;$B518)&gt;0),0,TRUE,1)</f>
        <v>0</v>
      </c>
      <c r="AP518" s="80">
        <f ca="1">IF(SUM($AQ517:$AZ517)&gt;1,1,0)</f>
        <v>0</v>
      </c>
      <c r="AQ518" s="80" cm="1">
        <f t="array" aca="1" ref="AQ518" ca="1">_xlfn.IFS(AQ520=1,0,AQ519=1,0,AND(INDIRECT("ｄａｔａ!$"&amp;AQ$112&amp;"$"&amp;$B518)&lt;=2,INDIRECT("ｄａｔａ!$"&amp;AQ$112&amp;"$"&amp;$B518)&gt;0),0,TRUE,1)</f>
        <v>0</v>
      </c>
      <c r="AR518" s="80" cm="1">
        <f t="array" aca="1" ref="AR518" ca="1">_xlfn.IFS(AR520=1,0,AR519=1,0,AND(INDIRECT("ｄａｔａ!$"&amp;AR$112&amp;"$"&amp;$B518)&lt;=2,INDIRECT("ｄａｔａ!$"&amp;AR$112&amp;"$"&amp;$B518)&gt;0),0,TRUE,1)</f>
        <v>0</v>
      </c>
      <c r="AS518" s="80" cm="1">
        <f t="array" aca="1" ref="AS518" ca="1">_xlfn.IFS(AS520=1,0,AS519=1,0,AND(INDIRECT("ｄａｔａ!$"&amp;AS$112&amp;"$"&amp;$B518)&lt;=2,INDIRECT("ｄａｔａ!$"&amp;AS$112&amp;"$"&amp;$B518)&gt;0),0,TRUE,1)</f>
        <v>0</v>
      </c>
      <c r="AT518" s="80" cm="1">
        <f t="array" aca="1" ref="AT518" ca="1">_xlfn.IFS(AT520=1,0,AT519=1,0,AND(INDIRECT("ｄａｔａ!$"&amp;AT$112&amp;"$"&amp;$B518)&lt;=2,INDIRECT("ｄａｔａ!$"&amp;AT$112&amp;"$"&amp;$B518)&gt;0),0,TRUE,1)</f>
        <v>0</v>
      </c>
      <c r="AU518" s="80" cm="1">
        <f t="array" aca="1" ref="AU518" ca="1">_xlfn.IFS(AU520=1,0,AU519=1,0,AND(INDIRECT("ｄａｔａ!$"&amp;AU$112&amp;"$"&amp;$B518)&lt;=2,INDIRECT("ｄａｔａ!$"&amp;AU$112&amp;"$"&amp;$B518)&gt;0),0,TRUE,1)</f>
        <v>0</v>
      </c>
      <c r="AV518" s="80" cm="1">
        <f t="array" aca="1" ref="AV518" ca="1">_xlfn.IFS(AV520=1,0,AV519=1,0,AND(INDIRECT("ｄａｔａ!$"&amp;AV$112&amp;"$"&amp;$B518)&lt;=2,INDIRECT("ｄａｔａ!$"&amp;AV$112&amp;"$"&amp;$B518)&gt;0),0,TRUE,1)</f>
        <v>0</v>
      </c>
      <c r="AW518" s="80" cm="1">
        <f t="array" aca="1" ref="AW518" ca="1">_xlfn.IFS(AW520=1,0,AW519=1,0,AND(INDIRECT("ｄａｔａ!$"&amp;AW$112&amp;"$"&amp;$B518)&lt;=2,INDIRECT("ｄａｔａ!$"&amp;AW$112&amp;"$"&amp;$B518)&gt;0),0,TRUE,1)</f>
        <v>0</v>
      </c>
      <c r="AX518" s="80" cm="1">
        <f t="array" aca="1" ref="AX518" ca="1">_xlfn.IFS(AX520=1,0,AX519=1,0,AND(INDIRECT("ｄａｔａ!$"&amp;AX$112&amp;"$"&amp;$B518)&lt;=2,INDIRECT("ｄａｔａ!$"&amp;AX$112&amp;"$"&amp;$B518)&gt;0),0,TRUE,1)</f>
        <v>0</v>
      </c>
      <c r="AY518" s="80" cm="1">
        <f t="array" aca="1" ref="AY518" ca="1">_xlfn.IFS(AY520=1,0,AY519=1,0,AND(INDIRECT("ｄａｔａ!$"&amp;AY$112&amp;"$"&amp;$B518)&lt;=2,INDIRECT("ｄａｔａ!$"&amp;AY$112&amp;"$"&amp;$B518)&gt;0),0,TRUE,1)</f>
        <v>0</v>
      </c>
      <c r="AZ518" s="80" cm="1">
        <f t="array" aca="1" ref="AZ518" ca="1">_xlfn.IFS(AZ520=1,0,AZ519=1,0,AND(INDIRECT("ｄａｔａ!$"&amp;AZ$112&amp;"$"&amp;$B518)&lt;=2,INDIRECT("ｄａｔａ!$"&amp;AZ$112&amp;"$"&amp;$B518)&gt;0),0,TRUE,1)</f>
        <v>0</v>
      </c>
      <c r="BA518" s="80">
        <f ca="1">IF(SUM($BB517:$BP517)&gt;1,1,0)</f>
        <v>0</v>
      </c>
      <c r="BB518" s="80" cm="1">
        <f t="array" aca="1" ref="BB518" ca="1">_xlfn.IFS(BB520=1,0,BB519=1,0,AND(INDIRECT("ｄａｔａ!$"&amp;BB$112&amp;"$"&amp;$B518)&lt;=2,INDIRECT("ｄａｔａ!$"&amp;BB$112&amp;"$"&amp;$B518)&gt;0),0,TRUE,1)</f>
        <v>0</v>
      </c>
      <c r="BC518" s="80" cm="1">
        <f t="array" aca="1" ref="BC518" ca="1">_xlfn.IFS(BC520=1,0,BC519=1,0,AND(INDIRECT("ｄａｔａ!$"&amp;BC$112&amp;"$"&amp;$B518)&lt;=2,INDIRECT("ｄａｔａ!$"&amp;BC$112&amp;"$"&amp;$B518)&gt;0),0,TRUE,1)</f>
        <v>0</v>
      </c>
      <c r="BD518" s="80" cm="1">
        <f t="array" aca="1" ref="BD518" ca="1">_xlfn.IFS(BD520=1,0,BD519=1,0,AND(INDIRECT("ｄａｔａ!$"&amp;BD$112&amp;"$"&amp;$B518)&lt;=2,INDIRECT("ｄａｔａ!$"&amp;BD$112&amp;"$"&amp;$B518)&gt;0),0,TRUE,1)</f>
        <v>0</v>
      </c>
      <c r="BE518" s="80" cm="1">
        <f t="array" aca="1" ref="BE518" ca="1">_xlfn.IFS(BE520=1,0,BE519=1,0,AND(INDIRECT("ｄａｔａ!$"&amp;BE$112&amp;"$"&amp;$B518)&lt;=2,INDIRECT("ｄａｔａ!$"&amp;BE$112&amp;"$"&amp;$B518)&gt;0),0,TRUE,1)</f>
        <v>0</v>
      </c>
      <c r="BF518" s="80" cm="1">
        <f t="array" aca="1" ref="BF518" ca="1">_xlfn.IFS(BF520=1,0,BF519=1,0,AND(INDIRECT("ｄａｔａ!$"&amp;BF$112&amp;"$"&amp;$B518)&lt;=2,INDIRECT("ｄａｔａ!$"&amp;BF$112&amp;"$"&amp;$B518)&gt;0),0,TRUE,1)</f>
        <v>0</v>
      </c>
      <c r="BG518" s="80" cm="1">
        <f t="array" aca="1" ref="BG518" ca="1">_xlfn.IFS(BG520=1,0,BG519=1,0,AND(INDIRECT("ｄａｔａ!$"&amp;BG$112&amp;"$"&amp;$B518)&lt;=2,INDIRECT("ｄａｔａ!$"&amp;BG$112&amp;"$"&amp;$B518)&gt;0),0,TRUE,1)</f>
        <v>0</v>
      </c>
      <c r="BH518" s="80" cm="1">
        <f t="array" aca="1" ref="BH518" ca="1">_xlfn.IFS(BH520=1,0,BH519=1,0,AND(INDIRECT("ｄａｔａ!$"&amp;BH$112&amp;"$"&amp;$B518)&lt;=2,INDIRECT("ｄａｔａ!$"&amp;BH$112&amp;"$"&amp;$B518)&gt;0),0,TRUE,1)</f>
        <v>0</v>
      </c>
      <c r="BI518" s="80" cm="1">
        <f t="array" aca="1" ref="BI518" ca="1">_xlfn.IFS(BI520=1,0,BI519=1,0,AND(INDIRECT("ｄａｔａ!$"&amp;BI$112&amp;"$"&amp;$B518)&lt;=2,INDIRECT("ｄａｔａ!$"&amp;BI$112&amp;"$"&amp;$B518)&gt;0),0,TRUE,1)</f>
        <v>0</v>
      </c>
      <c r="BJ518" s="80" cm="1">
        <f t="array" aca="1" ref="BJ518" ca="1">_xlfn.IFS(BJ520=1,0,BJ519=1,0,AND(INDIRECT("ｄａｔａ!$"&amp;BJ$112&amp;"$"&amp;$B518)&lt;=2,INDIRECT("ｄａｔａ!$"&amp;BJ$112&amp;"$"&amp;$B518)&gt;0),0,TRUE,1)</f>
        <v>0</v>
      </c>
      <c r="BK518" s="80" cm="1">
        <f t="array" aca="1" ref="BK518" ca="1">_xlfn.IFS(BK520=1,0,BK519=1,0,AND(INDIRECT("ｄａｔａ!$"&amp;BK$112&amp;"$"&amp;$B518)&lt;=2,INDIRECT("ｄａｔａ!$"&amp;BK$112&amp;"$"&amp;$B518)&gt;0),0,TRUE,1)</f>
        <v>0</v>
      </c>
      <c r="BL518" s="80" cm="1">
        <f t="array" aca="1" ref="BL518" ca="1">_xlfn.IFS(BL520=1,0,BL519=1,0,AND(INDIRECT("ｄａｔａ!$"&amp;BL$112&amp;"$"&amp;$B518)&lt;=2,INDIRECT("ｄａｔａ!$"&amp;BL$112&amp;"$"&amp;$B518)&gt;0),0,TRUE,1)</f>
        <v>0</v>
      </c>
      <c r="BM518" s="80" cm="1">
        <f t="array" aca="1" ref="BM518" ca="1">_xlfn.IFS(BM520=1,0,BM519=1,0,AND(INDIRECT("ｄａｔａ!$"&amp;BM$112&amp;"$"&amp;$B518)&lt;=2,INDIRECT("ｄａｔａ!$"&amp;BM$112&amp;"$"&amp;$B518)&gt;0),0,TRUE,1)</f>
        <v>0</v>
      </c>
      <c r="BN518" s="80" cm="1">
        <f t="array" aca="1" ref="BN518" ca="1">_xlfn.IFS(BN520=1,0,BN519=1,0,AND(INDIRECT("ｄａｔａ!$"&amp;BN$112&amp;"$"&amp;$B518)&lt;=2,INDIRECT("ｄａｔａ!$"&amp;BN$112&amp;"$"&amp;$B518)&gt;0),0,TRUE,1)</f>
        <v>0</v>
      </c>
      <c r="BO518" s="80" cm="1">
        <f t="array" aca="1" ref="BO518" ca="1">_xlfn.IFS(BO520=1,0,BO519=1,0,AND(INDIRECT("ｄａｔａ!$"&amp;BO$112&amp;"$"&amp;$B518)&lt;=2,INDIRECT("ｄａｔａ!$"&amp;BO$112&amp;"$"&amp;$B518)&gt;0),0,TRUE,1)</f>
        <v>0</v>
      </c>
      <c r="BP518" s="80" cm="1">
        <f t="array" aca="1" ref="BP518" ca="1">_xlfn.IFS(BP520=1,0,BP519=1,0,AND(INDIRECT("ｄａｔａ!$"&amp;BP$112&amp;"$"&amp;$B518)&lt;=2,INDIRECT("ｄａｔａ!$"&amp;BP$112&amp;"$"&amp;$B518)&gt;0),0,TRUE,1)</f>
        <v>0</v>
      </c>
    </row>
    <row r="519" spans="1:68" x14ac:dyDescent="0.2">
      <c r="B519" s="80">
        <f>VLOOKUP($A517,$A$11:$B$110,2,FALSE)</f>
        <v>108</v>
      </c>
      <c r="C519" s="80" t="s">
        <v>2425</v>
      </c>
      <c r="D519" s="80" cm="1">
        <f t="array" aca="1" ref="D519" ca="1">_xlfn.IFS(D520=1,0,TRIM(INDIRECT("ｄａｔａ!$"&amp;D$112&amp;"$"&amp;$B519))="",1,TRIM(INDIRECT("ｄａｔａ!$"&amp;D$112&amp;"$"&amp;$B519))&lt;&gt;"",0)</f>
        <v>0</v>
      </c>
      <c r="F519" s="80" cm="1">
        <f t="array" aca="1" ref="F519" ca="1">_xlfn.IFS(F520=1,0,TRIM(INDIRECT("ｄａｔａ!$"&amp;F$112&amp;"$"&amp;$B519))="",1,TRIM(INDIRECT("ｄａｔａ!$"&amp;F$112&amp;"$"&amp;$B519))&lt;&gt;"",0)</f>
        <v>1</v>
      </c>
      <c r="G519" s="80" cm="1">
        <f t="array" aca="1" ref="G519" ca="1">_xlfn.IFS(G520=1,0,TRIM(INDIRECT("ｄａｔａ!$"&amp;G$112&amp;"$"&amp;$B519))="",1,TRIM(INDIRECT("ｄａｔａ!$"&amp;G$112&amp;"$"&amp;$B519))&lt;&gt;"",0)</f>
        <v>1</v>
      </c>
      <c r="H519" s="80" cm="1">
        <f t="array" aca="1" ref="H519" ca="1">_xlfn.IFS(H520=1,0,TRIM(INDIRECT("ｄａｔａ!$"&amp;H$112&amp;"$"&amp;$B519))="",1,TRIM(INDIRECT("ｄａｔａ!$"&amp;H$112&amp;"$"&amp;$B519))&lt;&gt;"",0)</f>
        <v>1</v>
      </c>
      <c r="I519" s="80" cm="1">
        <f t="array" aca="1" ref="I519" ca="1">_xlfn.IFS(I520=1,0,TRIM(INDIRECT("ｄａｔａ!$"&amp;I$112&amp;"$"&amp;$B519))="",1,TRIM(INDIRECT("ｄａｔａ!$"&amp;I$112&amp;"$"&amp;$B519))&lt;&gt;"",0)</f>
        <v>1</v>
      </c>
      <c r="J519" s="80" cm="1">
        <f t="array" aca="1" ref="J519" ca="1">_xlfn.IFS(J520=1,0,TRIM(INDIRECT("ｄａｔａ!$"&amp;J$112&amp;"$"&amp;$B519))="",1,TRIM(INDIRECT("ｄａｔａ!$"&amp;J$112&amp;"$"&amp;$B519))&lt;&gt;"",0)</f>
        <v>1</v>
      </c>
      <c r="K519" s="80" cm="1">
        <f t="array" aca="1" ref="K519" ca="1">_xlfn.IFS(K520=1,0,TRIM(INDIRECT("ｄａｔａ!$"&amp;K$112&amp;"$"&amp;$B519))="",1,TRIM(INDIRECT("ｄａｔａ!$"&amp;K$112&amp;"$"&amp;$B519))&lt;&gt;"",0)</f>
        <v>1</v>
      </c>
      <c r="L519" s="80" cm="1">
        <f t="array" aca="1" ref="L519" ca="1">_xlfn.IFS(L520=1,0,TRIM(INDIRECT("ｄａｔａ!$"&amp;L$112&amp;"$"&amp;$B519))="",1,TRIM(INDIRECT("ｄａｔａ!$"&amp;L$112&amp;"$"&amp;$B519))&lt;&gt;"",0)</f>
        <v>1</v>
      </c>
      <c r="M519" s="80" cm="1">
        <f t="array" aca="1" ref="M519" ca="1">_xlfn.IFS(M520=1,0,TRIM(INDIRECT("ｄａｔａ!$"&amp;M$112&amp;"$"&amp;$B519))="",1,TRIM(INDIRECT("ｄａｔａ!$"&amp;M$112&amp;"$"&amp;$B519))&lt;&gt;"",0)</f>
        <v>1</v>
      </c>
      <c r="N519" s="80" cm="1">
        <f t="array" aca="1" ref="N519" ca="1">_xlfn.IFS(N520=1,0,TRIM(INDIRECT("ｄａｔａ!$"&amp;N$112&amp;"$"&amp;$B519))="",1,TRIM(INDIRECT("ｄａｔａ!$"&amp;N$112&amp;"$"&amp;$B519))&lt;&gt;"",0)</f>
        <v>1</v>
      </c>
      <c r="O519" s="80" cm="1">
        <f t="array" aca="1" ref="O519" ca="1">_xlfn.IFS(O520=1,0,TRIM(INDIRECT("ｄａｔａ!$"&amp;O$112&amp;"$"&amp;$B519))="",1,TRIM(INDIRECT("ｄａｔａ!$"&amp;O$112&amp;"$"&amp;$B519))&lt;&gt;"",0)</f>
        <v>1</v>
      </c>
      <c r="P519" s="80" cm="1">
        <f t="array" aca="1" ref="P519" ca="1">_xlfn.IFS(P520=1,0,TRIM(INDIRECT("ｄａｔａ!$"&amp;P$112&amp;"$"&amp;$B519))="",1,TRIM(INDIRECT("ｄａｔａ!$"&amp;P$112&amp;"$"&amp;$B519))&lt;&gt;"",0)</f>
        <v>1</v>
      </c>
      <c r="Q519" s="80" cm="1">
        <f t="array" aca="1" ref="Q519" ca="1">_xlfn.IFS(Q520=1,0,TRIM(INDIRECT("ｄａｔａ!$"&amp;Q$112&amp;"$"&amp;$B519))="",1,TRIM(INDIRECT("ｄａｔａ!$"&amp;Q$112&amp;"$"&amp;$B519))&lt;&gt;"",0)</f>
        <v>1</v>
      </c>
      <c r="R519" s="80" cm="1">
        <f t="array" aca="1" ref="R519" ca="1">_xlfn.IFS(R520=1,0,TRIM(INDIRECT("ｄａｔａ!$"&amp;R$112&amp;"$"&amp;$B519))="",1,TRIM(INDIRECT("ｄａｔａ!$"&amp;R$112&amp;"$"&amp;$B519))&lt;&gt;"",0)</f>
        <v>1</v>
      </c>
      <c r="S519" s="80" cm="1">
        <f t="array" aca="1" ref="S519" ca="1">_xlfn.IFS(S520=1,0,TRIM(INDIRECT("ｄａｔａ!$"&amp;S$112&amp;"$"&amp;$B519))="",1,TRIM(INDIRECT("ｄａｔａ!$"&amp;S$112&amp;"$"&amp;$B519))&lt;&gt;"",0)</f>
        <v>1</v>
      </c>
      <c r="T519" s="80" cm="1">
        <f t="array" aca="1" ref="T519" ca="1">_xlfn.IFS(T520=1,0,TRIM(INDIRECT("ｄａｔａ!$"&amp;T$112&amp;"$"&amp;$B519))="",1,TRIM(INDIRECT("ｄａｔａ!$"&amp;T$112&amp;"$"&amp;$B519))&lt;&gt;"",0)</f>
        <v>1</v>
      </c>
      <c r="U519" s="80" cm="1">
        <f t="array" aca="1" ref="U519" ca="1">_xlfn.IFS(U520=1,0,TRIM(INDIRECT("ｄａｔａ!$"&amp;U$112&amp;"$"&amp;$B519))="",1,TRIM(INDIRECT("ｄａｔａ!$"&amp;U$112&amp;"$"&amp;$B519))&lt;&gt;"",0)</f>
        <v>1</v>
      </c>
      <c r="V519" s="80" cm="1">
        <f t="array" aca="1" ref="V519" ca="1">_xlfn.IFS(V520=1,0,TRIM(INDIRECT("ｄａｔａ!$"&amp;V$112&amp;"$"&amp;$B519))="",1,TRIM(INDIRECT("ｄａｔａ!$"&amp;V$112&amp;"$"&amp;$B519))&lt;&gt;"",0)</f>
        <v>1</v>
      </c>
      <c r="W519" s="80" cm="1">
        <f t="array" aca="1" ref="W519" ca="1">_xlfn.IFS(W520=1,0,TRIM(INDIRECT("ｄａｔａ!$"&amp;W$112&amp;"$"&amp;$B519))="",1,TRIM(INDIRECT("ｄａｔａ!$"&amp;W$112&amp;"$"&amp;$B519))&lt;&gt;"",0)</f>
        <v>1</v>
      </c>
      <c r="X519" s="80">
        <f ca="1">IF(SUM($Y519:$AO519)=17,1,0)</f>
        <v>1</v>
      </c>
      <c r="Y519" s="80" cm="1">
        <f t="array" aca="1" ref="Y519" ca="1">_xlfn.IFS(Y520=1,0,TRIM(INDIRECT("ｄａｔａ!$"&amp;Y$112&amp;"$"&amp;$B519))="",1,TRIM(INDIRECT("ｄａｔａ!$"&amp;Y$112&amp;"$"&amp;$B519))&lt;&gt;"",0)</f>
        <v>1</v>
      </c>
      <c r="Z519" s="80" cm="1">
        <f t="array" aca="1" ref="Z519" ca="1">_xlfn.IFS(Z520=1,0,TRIM(INDIRECT("ｄａｔａ!$"&amp;Z$112&amp;"$"&amp;$B519))="",1,TRIM(INDIRECT("ｄａｔａ!$"&amp;Z$112&amp;"$"&amp;$B519))&lt;&gt;"",0)</f>
        <v>1</v>
      </c>
      <c r="AA519" s="80" cm="1">
        <f t="array" aca="1" ref="AA519" ca="1">_xlfn.IFS(AA520=1,0,TRIM(INDIRECT("ｄａｔａ!$"&amp;AA$112&amp;"$"&amp;$B519))="",1,TRIM(INDIRECT("ｄａｔａ!$"&amp;AA$112&amp;"$"&amp;$B519))&lt;&gt;"",0)</f>
        <v>1</v>
      </c>
      <c r="AB519" s="80" cm="1">
        <f t="array" aca="1" ref="AB519" ca="1">_xlfn.IFS(AB520=1,0,TRIM(INDIRECT("ｄａｔａ!$"&amp;AB$112&amp;"$"&amp;$B519))="",1,TRIM(INDIRECT("ｄａｔａ!$"&amp;AB$112&amp;"$"&amp;$B519))&lt;&gt;"",0)</f>
        <v>1</v>
      </c>
      <c r="AC519" s="80" cm="1">
        <f t="array" aca="1" ref="AC519" ca="1">_xlfn.IFS(AC520=1,0,TRIM(INDIRECT("ｄａｔａ!$"&amp;AC$112&amp;"$"&amp;$B519))="",1,TRIM(INDIRECT("ｄａｔａ!$"&amp;AC$112&amp;"$"&amp;$B519))&lt;&gt;"",0)</f>
        <v>1</v>
      </c>
      <c r="AD519" s="80" cm="1">
        <f t="array" aca="1" ref="AD519" ca="1">_xlfn.IFS(AD520=1,0,TRIM(INDIRECT("ｄａｔａ!$"&amp;AD$112&amp;"$"&amp;$B519))="",1,TRIM(INDIRECT("ｄａｔａ!$"&amp;AD$112&amp;"$"&amp;$B519))&lt;&gt;"",0)</f>
        <v>1</v>
      </c>
      <c r="AE519" s="80" cm="1">
        <f t="array" aca="1" ref="AE519" ca="1">_xlfn.IFS(AE520=1,0,TRIM(INDIRECT("ｄａｔａ!$"&amp;AE$112&amp;"$"&amp;$B519))="",1,TRIM(INDIRECT("ｄａｔａ!$"&amp;AE$112&amp;"$"&amp;$B519))&lt;&gt;"",0)</f>
        <v>1</v>
      </c>
      <c r="AF519" s="80" cm="1">
        <f t="array" aca="1" ref="AF519" ca="1">_xlfn.IFS(AF520=1,0,TRIM(INDIRECT("ｄａｔａ!$"&amp;AF$112&amp;"$"&amp;$B519))="",1,TRIM(INDIRECT("ｄａｔａ!$"&amp;AF$112&amp;"$"&amp;$B519))&lt;&gt;"",0)</f>
        <v>1</v>
      </c>
      <c r="AG519" s="80" cm="1">
        <f t="array" aca="1" ref="AG519" ca="1">_xlfn.IFS(AG520=1,0,TRIM(INDIRECT("ｄａｔａ!$"&amp;AG$112&amp;"$"&amp;$B519))="",1,TRIM(INDIRECT("ｄａｔａ!$"&amp;AG$112&amp;"$"&amp;$B519))&lt;&gt;"",0)</f>
        <v>1</v>
      </c>
      <c r="AH519" s="80" cm="1">
        <f t="array" aca="1" ref="AH519" ca="1">_xlfn.IFS(AH520=1,0,TRIM(INDIRECT("ｄａｔａ!$"&amp;AH$112&amp;"$"&amp;$B519))="",1,TRIM(INDIRECT("ｄａｔａ!$"&amp;AH$112&amp;"$"&amp;$B519))&lt;&gt;"",0)</f>
        <v>1</v>
      </c>
      <c r="AI519" s="80" cm="1">
        <f t="array" aca="1" ref="AI519" ca="1">_xlfn.IFS(AI520=1,0,TRIM(INDIRECT("ｄａｔａ!$"&amp;AI$112&amp;"$"&amp;$B519))="",1,TRIM(INDIRECT("ｄａｔａ!$"&amp;AI$112&amp;"$"&amp;$B519))&lt;&gt;"",0)</f>
        <v>1</v>
      </c>
      <c r="AJ519" s="80" cm="1">
        <f t="array" aca="1" ref="AJ519" ca="1">_xlfn.IFS(AJ520=1,0,TRIM(INDIRECT("ｄａｔａ!$"&amp;AJ$112&amp;"$"&amp;$B519))="",1,TRIM(INDIRECT("ｄａｔａ!$"&amp;AJ$112&amp;"$"&amp;$B519))&lt;&gt;"",0)</f>
        <v>1</v>
      </c>
      <c r="AK519" s="80" cm="1">
        <f t="array" aca="1" ref="AK519" ca="1">_xlfn.IFS(AK520=1,0,TRIM(INDIRECT("ｄａｔａ!$"&amp;AK$112&amp;"$"&amp;$B519))="",1,TRIM(INDIRECT("ｄａｔａ!$"&amp;AK$112&amp;"$"&amp;$B519))&lt;&gt;"",0)</f>
        <v>1</v>
      </c>
      <c r="AL519" s="80" cm="1">
        <f t="array" aca="1" ref="AL519" ca="1">_xlfn.IFS(AL520=1,0,TRIM(INDIRECT("ｄａｔａ!$"&amp;AL$112&amp;"$"&amp;$B519))="",1,TRIM(INDIRECT("ｄａｔａ!$"&amp;AL$112&amp;"$"&amp;$B519))&lt;&gt;"",0)</f>
        <v>1</v>
      </c>
      <c r="AM519" s="80" cm="1">
        <f t="array" aca="1" ref="AM519" ca="1">_xlfn.IFS(AM520=1,0,TRIM(INDIRECT("ｄａｔａ!$"&amp;AM$112&amp;"$"&amp;$B519))="",1,TRIM(INDIRECT("ｄａｔａ!$"&amp;AM$112&amp;"$"&amp;$B519))&lt;&gt;"",0)</f>
        <v>1</v>
      </c>
      <c r="AN519" s="80" cm="1">
        <f t="array" aca="1" ref="AN519" ca="1">_xlfn.IFS(AN520=1,0,TRIM(INDIRECT("ｄａｔａ!$"&amp;AN$112&amp;"$"&amp;$B519))="",1,TRIM(INDIRECT("ｄａｔａ!$"&amp;AN$112&amp;"$"&amp;$B519))&lt;&gt;"",0)</f>
        <v>1</v>
      </c>
      <c r="AO519" s="80" cm="1">
        <f t="array" aca="1" ref="AO519" ca="1">_xlfn.IFS(AO520=1,0,TRIM(INDIRECT("ｄａｔａ!$"&amp;AO$112&amp;"$"&amp;$B519))="",1,TRIM(INDIRECT("ｄａｔａ!$"&amp;AO$112&amp;"$"&amp;$B519))&lt;&gt;"",0)</f>
        <v>1</v>
      </c>
      <c r="AP519" s="80">
        <f ca="1">IF(SUM($AQ519:$AZ519)=10,1,0)</f>
        <v>1</v>
      </c>
      <c r="AQ519" s="80" cm="1">
        <f t="array" aca="1" ref="AQ519" ca="1">_xlfn.IFS(AQ520=1,0,TRIM(INDIRECT("ｄａｔａ!$"&amp;AQ$112&amp;"$"&amp;$B519))="",1,TRIM(INDIRECT("ｄａｔａ!$"&amp;AQ$112&amp;"$"&amp;$B519))&lt;&gt;"",0)</f>
        <v>1</v>
      </c>
      <c r="AR519" s="80" cm="1">
        <f t="array" aca="1" ref="AR519" ca="1">_xlfn.IFS(AR520=1,0,TRIM(INDIRECT("ｄａｔａ!$"&amp;AR$112&amp;"$"&amp;$B519))="",1,TRIM(INDIRECT("ｄａｔａ!$"&amp;AR$112&amp;"$"&amp;$B519))&lt;&gt;"",0)</f>
        <v>1</v>
      </c>
      <c r="AS519" s="80" cm="1">
        <f t="array" aca="1" ref="AS519" ca="1">_xlfn.IFS(AS520=1,0,TRIM(INDIRECT("ｄａｔａ!$"&amp;AS$112&amp;"$"&amp;$B519))="",1,TRIM(INDIRECT("ｄａｔａ!$"&amp;AS$112&amp;"$"&amp;$B519))&lt;&gt;"",0)</f>
        <v>1</v>
      </c>
      <c r="AT519" s="80" cm="1">
        <f t="array" aca="1" ref="AT519" ca="1">_xlfn.IFS(AT520=1,0,TRIM(INDIRECT("ｄａｔａ!$"&amp;AT$112&amp;"$"&amp;$B519))="",1,TRIM(INDIRECT("ｄａｔａ!$"&amp;AT$112&amp;"$"&amp;$B519))&lt;&gt;"",0)</f>
        <v>1</v>
      </c>
      <c r="AU519" s="80" cm="1">
        <f t="array" aca="1" ref="AU519" ca="1">_xlfn.IFS(AU520=1,0,TRIM(INDIRECT("ｄａｔａ!$"&amp;AU$112&amp;"$"&amp;$B519))="",1,TRIM(INDIRECT("ｄａｔａ!$"&amp;AU$112&amp;"$"&amp;$B519))&lt;&gt;"",0)</f>
        <v>1</v>
      </c>
      <c r="AV519" s="80" cm="1">
        <f t="array" aca="1" ref="AV519" ca="1">_xlfn.IFS(AV520=1,0,TRIM(INDIRECT("ｄａｔａ!$"&amp;AV$112&amp;"$"&amp;$B519))="",1,TRIM(INDIRECT("ｄａｔａ!$"&amp;AV$112&amp;"$"&amp;$B519))&lt;&gt;"",0)</f>
        <v>1</v>
      </c>
      <c r="AW519" s="80" cm="1">
        <f t="array" aca="1" ref="AW519" ca="1">_xlfn.IFS(AW520=1,0,TRIM(INDIRECT("ｄａｔａ!$"&amp;AW$112&amp;"$"&amp;$B519))="",1,TRIM(INDIRECT("ｄａｔａ!$"&amp;AW$112&amp;"$"&amp;$B519))&lt;&gt;"",0)</f>
        <v>1</v>
      </c>
      <c r="AX519" s="80" cm="1">
        <f t="array" aca="1" ref="AX519" ca="1">_xlfn.IFS(AX520=1,0,TRIM(INDIRECT("ｄａｔａ!$"&amp;AX$112&amp;"$"&amp;$B519))="",1,TRIM(INDIRECT("ｄａｔａ!$"&amp;AX$112&amp;"$"&amp;$B519))&lt;&gt;"",0)</f>
        <v>1</v>
      </c>
      <c r="AY519" s="80" cm="1">
        <f t="array" aca="1" ref="AY519" ca="1">_xlfn.IFS(AY520=1,0,TRIM(INDIRECT("ｄａｔａ!$"&amp;AY$112&amp;"$"&amp;$B519))="",1,TRIM(INDIRECT("ｄａｔａ!$"&amp;AY$112&amp;"$"&amp;$B519))&lt;&gt;"",0)</f>
        <v>1</v>
      </c>
      <c r="AZ519" s="80" cm="1">
        <f t="array" aca="1" ref="AZ519" ca="1">_xlfn.IFS(AZ520=1,0,TRIM(INDIRECT("ｄａｔａ!$"&amp;AZ$112&amp;"$"&amp;$B519))="",1,TRIM(INDIRECT("ｄａｔａ!$"&amp;AZ$112&amp;"$"&amp;$B519))&lt;&gt;"",0)</f>
        <v>1</v>
      </c>
      <c r="BA519" s="80">
        <f ca="1">IF(SUM($BB519:$BP519)=15,1,0)</f>
        <v>1</v>
      </c>
      <c r="BB519" s="80" cm="1">
        <f t="array" aca="1" ref="BB519" ca="1">_xlfn.IFS(BB520=1,0,TRIM(INDIRECT("ｄａｔａ!$"&amp;BB$112&amp;"$"&amp;$B519))="",1,TRIM(INDIRECT("ｄａｔａ!$"&amp;BB$112&amp;"$"&amp;$B519))&lt;&gt;"",0)</f>
        <v>1</v>
      </c>
      <c r="BC519" s="80" cm="1">
        <f t="array" aca="1" ref="BC519" ca="1">_xlfn.IFS(BC520=1,0,TRIM(INDIRECT("ｄａｔａ!$"&amp;BC$112&amp;"$"&amp;$B519))="",1,TRIM(INDIRECT("ｄａｔａ!$"&amp;BC$112&amp;"$"&amp;$B519))&lt;&gt;"",0)</f>
        <v>1</v>
      </c>
      <c r="BD519" s="80" cm="1">
        <f t="array" aca="1" ref="BD519" ca="1">_xlfn.IFS(BD520=1,0,TRIM(INDIRECT("ｄａｔａ!$"&amp;BD$112&amp;"$"&amp;$B519))="",1,TRIM(INDIRECT("ｄａｔａ!$"&amp;BD$112&amp;"$"&amp;$B519))&lt;&gt;"",0)</f>
        <v>1</v>
      </c>
      <c r="BE519" s="80" cm="1">
        <f t="array" aca="1" ref="BE519" ca="1">_xlfn.IFS(BE520=1,0,TRIM(INDIRECT("ｄａｔａ!$"&amp;BE$112&amp;"$"&amp;$B519))="",1,TRIM(INDIRECT("ｄａｔａ!$"&amp;BE$112&amp;"$"&amp;$B519))&lt;&gt;"",0)</f>
        <v>1</v>
      </c>
      <c r="BF519" s="80" cm="1">
        <f t="array" aca="1" ref="BF519" ca="1">_xlfn.IFS(BF520=1,0,TRIM(INDIRECT("ｄａｔａ!$"&amp;BF$112&amp;"$"&amp;$B519))="",1,TRIM(INDIRECT("ｄａｔａ!$"&amp;BF$112&amp;"$"&amp;$B519))&lt;&gt;"",0)</f>
        <v>1</v>
      </c>
      <c r="BG519" s="80" cm="1">
        <f t="array" aca="1" ref="BG519" ca="1">_xlfn.IFS(BG520=1,0,TRIM(INDIRECT("ｄａｔａ!$"&amp;BG$112&amp;"$"&amp;$B519))="",1,TRIM(INDIRECT("ｄａｔａ!$"&amp;BG$112&amp;"$"&amp;$B519))&lt;&gt;"",0)</f>
        <v>1</v>
      </c>
      <c r="BH519" s="80" cm="1">
        <f t="array" aca="1" ref="BH519" ca="1">_xlfn.IFS(BH520=1,0,TRIM(INDIRECT("ｄａｔａ!$"&amp;BH$112&amp;"$"&amp;$B519))="",1,TRIM(INDIRECT("ｄａｔａ!$"&amp;BH$112&amp;"$"&amp;$B519))&lt;&gt;"",0)</f>
        <v>1</v>
      </c>
      <c r="BI519" s="80" cm="1">
        <f t="array" aca="1" ref="BI519" ca="1">_xlfn.IFS(BI520=1,0,TRIM(INDIRECT("ｄａｔａ!$"&amp;BI$112&amp;"$"&amp;$B519))="",1,TRIM(INDIRECT("ｄａｔａ!$"&amp;BI$112&amp;"$"&amp;$B519))&lt;&gt;"",0)</f>
        <v>1</v>
      </c>
      <c r="BJ519" s="80" cm="1">
        <f t="array" aca="1" ref="BJ519" ca="1">_xlfn.IFS(BJ520=1,0,TRIM(INDIRECT("ｄａｔａ!$"&amp;BJ$112&amp;"$"&amp;$B519))="",1,TRIM(INDIRECT("ｄａｔａ!$"&amp;BJ$112&amp;"$"&amp;$B519))&lt;&gt;"",0)</f>
        <v>1</v>
      </c>
      <c r="BK519" s="80" cm="1">
        <f t="array" aca="1" ref="BK519" ca="1">_xlfn.IFS(BK520=1,0,TRIM(INDIRECT("ｄａｔａ!$"&amp;BK$112&amp;"$"&amp;$B519))="",1,TRIM(INDIRECT("ｄａｔａ!$"&amp;BK$112&amp;"$"&amp;$B519))&lt;&gt;"",0)</f>
        <v>1</v>
      </c>
      <c r="BL519" s="80" cm="1">
        <f t="array" aca="1" ref="BL519" ca="1">_xlfn.IFS(BL520=1,0,TRIM(INDIRECT("ｄａｔａ!$"&amp;BL$112&amp;"$"&amp;$B519))="",1,TRIM(INDIRECT("ｄａｔａ!$"&amp;BL$112&amp;"$"&amp;$B519))&lt;&gt;"",0)</f>
        <v>1</v>
      </c>
      <c r="BM519" s="80" cm="1">
        <f t="array" aca="1" ref="BM519" ca="1">_xlfn.IFS(BM520=1,0,TRIM(INDIRECT("ｄａｔａ!$"&amp;BM$112&amp;"$"&amp;$B519))="",1,TRIM(INDIRECT("ｄａｔａ!$"&amp;BM$112&amp;"$"&amp;$B519))&lt;&gt;"",0)</f>
        <v>1</v>
      </c>
      <c r="BN519" s="80" cm="1">
        <f t="array" aca="1" ref="BN519" ca="1">_xlfn.IFS(BN520=1,0,TRIM(INDIRECT("ｄａｔａ!$"&amp;BN$112&amp;"$"&amp;$B519))="",1,TRIM(INDIRECT("ｄａｔａ!$"&amp;BN$112&amp;"$"&amp;$B519))&lt;&gt;"",0)</f>
        <v>1</v>
      </c>
      <c r="BO519" s="80" cm="1">
        <f t="array" aca="1" ref="BO519" ca="1">_xlfn.IFS(BO520=1,0,TRIM(INDIRECT("ｄａｔａ!$"&amp;BO$112&amp;"$"&amp;$B519))="",1,TRIM(INDIRECT("ｄａｔａ!$"&amp;BO$112&amp;"$"&amp;$B519))&lt;&gt;"",0)</f>
        <v>1</v>
      </c>
      <c r="BP519" s="80" cm="1">
        <f t="array" aca="1" ref="BP519" ca="1">_xlfn.IFS(BP520=1,0,TRIM(INDIRECT("ｄａｔａ!$"&amp;BP$112&amp;"$"&amp;$B519))="",1,TRIM(INDIRECT("ｄａｔａ!$"&amp;BP$112&amp;"$"&amp;$B519))&lt;&gt;"",0)</f>
        <v>1</v>
      </c>
    </row>
    <row r="520" spans="1:68" x14ac:dyDescent="0.2">
      <c r="B520" s="80">
        <f>VLOOKUP($A517,$A$11:$B$110,2,FALSE)</f>
        <v>108</v>
      </c>
      <c r="C520" s="80" t="s">
        <v>2430</v>
      </c>
      <c r="D520" s="80" cm="1">
        <f t="array" aca="1" ref="D520" ca="1">IF(ISERROR(INDIRECT("ｄａｔａ!$"&amp;D$112&amp;"$"&amp;$B520)),1,0)</f>
        <v>0</v>
      </c>
      <c r="F520" s="80" cm="1">
        <f t="array" aca="1" ref="F520" ca="1">IF(ISERROR(INDIRECT("ｄａｔａ!$"&amp;F$112&amp;"$"&amp;$B520)),1,0)</f>
        <v>0</v>
      </c>
      <c r="G520" s="80" cm="1">
        <f t="array" aca="1" ref="G520" ca="1">IF(ISERROR(INDIRECT("ｄａｔａ!$"&amp;G$112&amp;"$"&amp;$B520)),1,0)</f>
        <v>0</v>
      </c>
      <c r="H520" s="80" cm="1">
        <f t="array" aca="1" ref="H520" ca="1">IF(ISERROR(INDIRECT("ｄａｔａ!$"&amp;H$112&amp;"$"&amp;$B520)),1,0)</f>
        <v>0</v>
      </c>
      <c r="I520" s="80" cm="1">
        <f t="array" aca="1" ref="I520" ca="1">IF(ISERROR(INDIRECT("ｄａｔａ!$"&amp;I$112&amp;"$"&amp;$B520)),1,0)</f>
        <v>0</v>
      </c>
      <c r="J520" s="80" cm="1">
        <f t="array" aca="1" ref="J520" ca="1">IF(ISERROR(INDIRECT("ｄａｔａ!$"&amp;J$112&amp;"$"&amp;$B520)),1,0)</f>
        <v>0</v>
      </c>
      <c r="K520" s="80" cm="1">
        <f t="array" aca="1" ref="K520" ca="1">IF(ISERROR(INDIRECT("ｄａｔａ!$"&amp;K$112&amp;"$"&amp;$B520)),1,0)</f>
        <v>0</v>
      </c>
      <c r="L520" s="80" cm="1">
        <f t="array" aca="1" ref="L520" ca="1">IF(ISERROR(INDIRECT("ｄａｔａ!$"&amp;L$112&amp;"$"&amp;$B520)),1,0)</f>
        <v>0</v>
      </c>
      <c r="M520" s="80" cm="1">
        <f t="array" aca="1" ref="M520" ca="1">IF(ISERROR(INDIRECT("ｄａｔａ!$"&amp;M$112&amp;"$"&amp;$B520)),1,0)</f>
        <v>0</v>
      </c>
      <c r="N520" s="80" cm="1">
        <f t="array" aca="1" ref="N520" ca="1">IF(ISERROR(INDIRECT("ｄａｔａ!$"&amp;N$112&amp;"$"&amp;$B520)),1,0)</f>
        <v>0</v>
      </c>
      <c r="O520" s="80" cm="1">
        <f t="array" aca="1" ref="O520" ca="1">IF(ISERROR(INDIRECT("ｄａｔａ!$"&amp;O$112&amp;"$"&amp;$B520)),1,0)</f>
        <v>0</v>
      </c>
      <c r="P520" s="80" cm="1">
        <f t="array" aca="1" ref="P520" ca="1">IF(ISERROR(INDIRECT("ｄａｔａ!$"&amp;P$112&amp;"$"&amp;$B520)),1,0)</f>
        <v>0</v>
      </c>
      <c r="Q520" s="80" cm="1">
        <f t="array" aca="1" ref="Q520" ca="1">IF(ISERROR(INDIRECT("ｄａｔａ!$"&amp;Q$112&amp;"$"&amp;$B520)),1,0)</f>
        <v>0</v>
      </c>
      <c r="R520" s="80" cm="1">
        <f t="array" aca="1" ref="R520" ca="1">IF(ISERROR(INDIRECT("ｄａｔａ!$"&amp;R$112&amp;"$"&amp;$B520)),1,0)</f>
        <v>0</v>
      </c>
      <c r="S520" s="80" cm="1">
        <f t="array" aca="1" ref="S520" ca="1">IF(ISERROR(INDIRECT("ｄａｔａ!$"&amp;S$112&amp;"$"&amp;$B520)),1,0)</f>
        <v>0</v>
      </c>
      <c r="T520" s="80" cm="1">
        <f t="array" aca="1" ref="T520" ca="1">IF(ISERROR(INDIRECT("ｄａｔａ!$"&amp;T$112&amp;"$"&amp;$B520)),1,0)</f>
        <v>0</v>
      </c>
      <c r="U520" s="80" cm="1">
        <f t="array" aca="1" ref="U520" ca="1">IF(ISERROR(INDIRECT("ｄａｔａ!$"&amp;U$112&amp;"$"&amp;$B520)),1,0)</f>
        <v>0</v>
      </c>
      <c r="V520" s="80" cm="1">
        <f t="array" aca="1" ref="V520" ca="1">IF(ISERROR(INDIRECT("ｄａｔａ!$"&amp;V$112&amp;"$"&amp;$B520)),1,0)</f>
        <v>0</v>
      </c>
      <c r="W520" s="80" cm="1">
        <f t="array" aca="1" ref="W520" ca="1">IF(ISERROR(INDIRECT("ｄａｔａ!$"&amp;W$112&amp;"$"&amp;$B520)),1,0)</f>
        <v>0</v>
      </c>
      <c r="X520" s="80">
        <f ca="1">IF(SUM($Y518:$AO518,$Y520:$AO520)&gt;0,1,0)</f>
        <v>0</v>
      </c>
      <c r="Y520" s="80" cm="1">
        <f t="array" aca="1" ref="Y520" ca="1">IF(ISERROR(INDIRECT("ｄａｔａ!$"&amp;Y$112&amp;"$"&amp;$B520)),1,0)</f>
        <v>0</v>
      </c>
      <c r="Z520" s="80" cm="1">
        <f t="array" aca="1" ref="Z520" ca="1">IF(ISERROR(INDIRECT("ｄａｔａ!$"&amp;Z$112&amp;"$"&amp;$B520)),1,0)</f>
        <v>0</v>
      </c>
      <c r="AA520" s="80" cm="1">
        <f t="array" aca="1" ref="AA520" ca="1">IF(ISERROR(INDIRECT("ｄａｔａ!$"&amp;AA$112&amp;"$"&amp;$B520)),1,0)</f>
        <v>0</v>
      </c>
      <c r="AB520" s="80" cm="1">
        <f t="array" aca="1" ref="AB520" ca="1">IF(ISERROR(INDIRECT("ｄａｔａ!$"&amp;AB$112&amp;"$"&amp;$B520)),1,0)</f>
        <v>0</v>
      </c>
      <c r="AC520" s="80" cm="1">
        <f t="array" aca="1" ref="AC520" ca="1">IF(ISERROR(INDIRECT("ｄａｔａ!$"&amp;AC$112&amp;"$"&amp;$B520)),1,0)</f>
        <v>0</v>
      </c>
      <c r="AD520" s="80" cm="1">
        <f t="array" aca="1" ref="AD520" ca="1">IF(ISERROR(INDIRECT("ｄａｔａ!$"&amp;AD$112&amp;"$"&amp;$B520)),1,0)</f>
        <v>0</v>
      </c>
      <c r="AE520" s="80" cm="1">
        <f t="array" aca="1" ref="AE520" ca="1">IF(ISERROR(INDIRECT("ｄａｔａ!$"&amp;AE$112&amp;"$"&amp;$B520)),1,0)</f>
        <v>0</v>
      </c>
      <c r="AF520" s="80" cm="1">
        <f t="array" aca="1" ref="AF520" ca="1">IF(ISERROR(INDIRECT("ｄａｔａ!$"&amp;AF$112&amp;"$"&amp;$B520)),1,0)</f>
        <v>0</v>
      </c>
      <c r="AG520" s="80" cm="1">
        <f t="array" aca="1" ref="AG520" ca="1">IF(ISERROR(INDIRECT("ｄａｔａ!$"&amp;AG$112&amp;"$"&amp;$B520)),1,0)</f>
        <v>0</v>
      </c>
      <c r="AH520" s="80" cm="1">
        <f t="array" aca="1" ref="AH520" ca="1">IF(ISERROR(INDIRECT("ｄａｔａ!$"&amp;AH$112&amp;"$"&amp;$B520)),1,0)</f>
        <v>0</v>
      </c>
      <c r="AI520" s="80" cm="1">
        <f t="array" aca="1" ref="AI520" ca="1">IF(ISERROR(INDIRECT("ｄａｔａ!$"&amp;AI$112&amp;"$"&amp;$B520)),1,0)</f>
        <v>0</v>
      </c>
      <c r="AJ520" s="80" cm="1">
        <f t="array" aca="1" ref="AJ520" ca="1">IF(ISERROR(INDIRECT("ｄａｔａ!$"&amp;AJ$112&amp;"$"&amp;$B520)),1,0)</f>
        <v>0</v>
      </c>
      <c r="AK520" s="80" cm="1">
        <f t="array" aca="1" ref="AK520" ca="1">IF(ISERROR(INDIRECT("ｄａｔａ!$"&amp;AK$112&amp;"$"&amp;$B520)),1,0)</f>
        <v>0</v>
      </c>
      <c r="AL520" s="80" cm="1">
        <f t="array" aca="1" ref="AL520" ca="1">IF(ISERROR(INDIRECT("ｄａｔａ!$"&amp;AL$112&amp;"$"&amp;$B520)),1,0)</f>
        <v>0</v>
      </c>
      <c r="AM520" s="80" cm="1">
        <f t="array" aca="1" ref="AM520" ca="1">IF(ISERROR(INDIRECT("ｄａｔａ!$"&amp;AM$112&amp;"$"&amp;$B520)),1,0)</f>
        <v>0</v>
      </c>
      <c r="AN520" s="80" cm="1">
        <f t="array" aca="1" ref="AN520" ca="1">IF(ISERROR(INDIRECT("ｄａｔａ!$"&amp;AN$112&amp;"$"&amp;$B520)),1,0)</f>
        <v>0</v>
      </c>
      <c r="AO520" s="80" cm="1">
        <f t="array" aca="1" ref="AO520" ca="1">IF(ISERROR(INDIRECT("ｄａｔａ!$"&amp;AO$112&amp;"$"&amp;$B520)),1,0)</f>
        <v>0</v>
      </c>
      <c r="AP520" s="80">
        <f ca="1">IF(SUM($AQ518:$AZ518,$AQ520:$AZ520)&gt;0,1,0)</f>
        <v>0</v>
      </c>
      <c r="AQ520" s="80" cm="1">
        <f t="array" aca="1" ref="AQ520" ca="1">IF(ISERROR(INDIRECT("ｄａｔａ!$"&amp;AQ$112&amp;"$"&amp;$B520)),1,0)</f>
        <v>0</v>
      </c>
      <c r="AR520" s="80" cm="1">
        <f t="array" aca="1" ref="AR520" ca="1">IF(ISERROR(INDIRECT("ｄａｔａ!$"&amp;AR$112&amp;"$"&amp;$B520)),1,0)</f>
        <v>0</v>
      </c>
      <c r="AS520" s="80" cm="1">
        <f t="array" aca="1" ref="AS520" ca="1">IF(ISERROR(INDIRECT("ｄａｔａ!$"&amp;AS$112&amp;"$"&amp;$B520)),1,0)</f>
        <v>0</v>
      </c>
      <c r="AT520" s="80" cm="1">
        <f t="array" aca="1" ref="AT520" ca="1">IF(ISERROR(INDIRECT("ｄａｔａ!$"&amp;AT$112&amp;"$"&amp;$B520)),1,0)</f>
        <v>0</v>
      </c>
      <c r="AU520" s="80" cm="1">
        <f t="array" aca="1" ref="AU520" ca="1">IF(ISERROR(INDIRECT("ｄａｔａ!$"&amp;AU$112&amp;"$"&amp;$B520)),1,0)</f>
        <v>0</v>
      </c>
      <c r="AV520" s="80" cm="1">
        <f t="array" aca="1" ref="AV520" ca="1">IF(ISERROR(INDIRECT("ｄａｔａ!$"&amp;AV$112&amp;"$"&amp;$B520)),1,0)</f>
        <v>0</v>
      </c>
      <c r="AW520" s="80" cm="1">
        <f t="array" aca="1" ref="AW520" ca="1">IF(ISERROR(INDIRECT("ｄａｔａ!$"&amp;AW$112&amp;"$"&amp;$B520)),1,0)</f>
        <v>0</v>
      </c>
      <c r="AX520" s="80" cm="1">
        <f t="array" aca="1" ref="AX520" ca="1">IF(ISERROR(INDIRECT("ｄａｔａ!$"&amp;AX$112&amp;"$"&amp;$B520)),1,0)</f>
        <v>0</v>
      </c>
      <c r="AY520" s="80" cm="1">
        <f t="array" aca="1" ref="AY520" ca="1">IF(ISERROR(INDIRECT("ｄａｔａ!$"&amp;AY$112&amp;"$"&amp;$B520)),1,0)</f>
        <v>0</v>
      </c>
      <c r="AZ520" s="80" cm="1">
        <f t="array" aca="1" ref="AZ520" ca="1">IF(ISERROR(INDIRECT("ｄａｔａ!$"&amp;AZ$112&amp;"$"&amp;$B520)),1,0)</f>
        <v>0</v>
      </c>
      <c r="BA520" s="80">
        <f ca="1">IF(SUM($BB518:$BP518,$BB520:$BP520)&gt;0,1,0)</f>
        <v>0</v>
      </c>
      <c r="BB520" s="80" cm="1">
        <f t="array" aca="1" ref="BB520" ca="1">IF(ISERROR(INDIRECT("ｄａｔａ!$"&amp;BB$112&amp;"$"&amp;$B520)),1,0)</f>
        <v>0</v>
      </c>
      <c r="BC520" s="80" cm="1">
        <f t="array" aca="1" ref="BC520" ca="1">IF(ISERROR(INDIRECT("ｄａｔａ!$"&amp;BC$112&amp;"$"&amp;$B520)),1,0)</f>
        <v>0</v>
      </c>
      <c r="BD520" s="80" cm="1">
        <f t="array" aca="1" ref="BD520" ca="1">IF(ISERROR(INDIRECT("ｄａｔａ!$"&amp;BD$112&amp;"$"&amp;$B520)),1,0)</f>
        <v>0</v>
      </c>
      <c r="BE520" s="80" cm="1">
        <f t="array" aca="1" ref="BE520" ca="1">IF(ISERROR(INDIRECT("ｄａｔａ!$"&amp;BE$112&amp;"$"&amp;$B520)),1,0)</f>
        <v>0</v>
      </c>
      <c r="BF520" s="80" cm="1">
        <f t="array" aca="1" ref="BF520" ca="1">IF(ISERROR(INDIRECT("ｄａｔａ!$"&amp;BF$112&amp;"$"&amp;$B520)),1,0)</f>
        <v>0</v>
      </c>
      <c r="BG520" s="80" cm="1">
        <f t="array" aca="1" ref="BG520" ca="1">IF(ISERROR(INDIRECT("ｄａｔａ!$"&amp;BG$112&amp;"$"&amp;$B520)),1,0)</f>
        <v>0</v>
      </c>
      <c r="BH520" s="80" cm="1">
        <f t="array" aca="1" ref="BH520" ca="1">IF(ISERROR(INDIRECT("ｄａｔａ!$"&amp;BH$112&amp;"$"&amp;$B520)),1,0)</f>
        <v>0</v>
      </c>
      <c r="BI520" s="80" cm="1">
        <f t="array" aca="1" ref="BI520" ca="1">IF(ISERROR(INDIRECT("ｄａｔａ!$"&amp;BI$112&amp;"$"&amp;$B520)),1,0)</f>
        <v>0</v>
      </c>
      <c r="BJ520" s="80" cm="1">
        <f t="array" aca="1" ref="BJ520" ca="1">IF(ISERROR(INDIRECT("ｄａｔａ!$"&amp;BJ$112&amp;"$"&amp;$B520)),1,0)</f>
        <v>0</v>
      </c>
      <c r="BK520" s="80" cm="1">
        <f t="array" aca="1" ref="BK520" ca="1">IF(ISERROR(INDIRECT("ｄａｔａ!$"&amp;BK$112&amp;"$"&amp;$B520)),1,0)</f>
        <v>0</v>
      </c>
      <c r="BL520" s="80" cm="1">
        <f t="array" aca="1" ref="BL520" ca="1">IF(ISERROR(INDIRECT("ｄａｔａ!$"&amp;BL$112&amp;"$"&amp;$B520)),1,0)</f>
        <v>0</v>
      </c>
      <c r="BM520" s="80" cm="1">
        <f t="array" aca="1" ref="BM520" ca="1">IF(ISERROR(INDIRECT("ｄａｔａ!$"&amp;BM$112&amp;"$"&amp;$B520)),1,0)</f>
        <v>0</v>
      </c>
      <c r="BN520" s="80" cm="1">
        <f t="array" aca="1" ref="BN520" ca="1">IF(ISERROR(INDIRECT("ｄａｔａ!$"&amp;BN$112&amp;"$"&amp;$B520)),1,0)</f>
        <v>0</v>
      </c>
      <c r="BO520" s="80" cm="1">
        <f t="array" aca="1" ref="BO520" ca="1">IF(ISERROR(INDIRECT("ｄａｔａ!$"&amp;BO$112&amp;"$"&amp;$B520)),1,0)</f>
        <v>0</v>
      </c>
      <c r="BP520" s="80" cm="1">
        <f t="array" aca="1" ref="BP520" ca="1">IF(ISERROR(INDIRECT("ｄａｔａ!$"&amp;BP$112&amp;"$"&amp;$B520)),1,0)</f>
        <v>0</v>
      </c>
    </row>
    <row r="521" spans="1:68" x14ac:dyDescent="0.2">
      <c r="A521" s="80" t="s">
        <v>2420</v>
      </c>
      <c r="B521" s="80">
        <f>VLOOKUP($A521,$A$11:$B$110,2,FALSE)</f>
        <v>109</v>
      </c>
      <c r="C521" s="80" t="s">
        <v>2435</v>
      </c>
      <c r="D521" s="80" cm="1">
        <f t="array" aca="1" ref="D521" ca="1">_xlfn.IFS(D522=1,0,D523=1,0,AND(INDIRECT("ｄａｔａ!$"&amp;D$112&amp;"$"&amp;$B521)&lt;=INDIRECT("kikan!$Q$11"),INDIRECT("ｄａｔａ!$"&amp;D$112&amp;"$"&amp;$B521)&gt;=INDIRECT("kikan!$K$11")),0,TRUE,1)</f>
        <v>0</v>
      </c>
      <c r="F521" s="80">
        <v>0</v>
      </c>
      <c r="G521" s="80">
        <v>0</v>
      </c>
      <c r="H521" s="80">
        <v>0</v>
      </c>
      <c r="I521" s="80" cm="1">
        <f t="array" aca="1" ref="I521" ca="1">_xlfn.IFS(I522=1,0,I523=1,0,INDIRECT("ｄａｔａ!$"&amp;I$112&amp;"$"&amp;$B521)&gt;=INDIRECT("kikan!$I$11"),0,TRUE,1)</f>
        <v>0</v>
      </c>
      <c r="J521" s="80" cm="1">
        <f t="array" aca="1" ref="J521" ca="1">_xlfn.IFS(D524=1,0,I521=1,0,J522=1,0,I523=1,0,J523=1,0,INDIRECT("ｄａｔａ!$"&amp;I$112&amp;"$"&amp;$B521)&gt;INDIRECT("kikan!$I$11"),0,INDIRECT("ｄａｔａ!$"&amp;J$112&amp;"$"&amp;$B521)&gt;=INDIRECT("ｄａｔａ!$"&amp;D$112&amp;"$"&amp;$B521),0,TRUE,1)</f>
        <v>0</v>
      </c>
      <c r="K521" s="80" cm="1">
        <f t="array" aca="1" ref="K521" ca="1">_xlfn.IFS(K522=1,0,K523=1,0,AND(INDIRECT("ｄａｔａ!$"&amp;K$112&amp;"$"&amp;$B522)&gt;0,INDIRECT("ｄａｔａ!$"&amp;K$112&amp;"$"&amp;$B522)&lt;10000),0,TRUE,1)</f>
        <v>0</v>
      </c>
      <c r="L521" s="80" cm="1">
        <f t="array" aca="1" ref="L521" ca="1">_xlfn.IFS(L522=1,0,L523=1,0,INDIRECT("ｄａｔａ!$"&amp;L$112&amp;"$"&amp;$B521)&lt;20000,1,TRUE,0)</f>
        <v>0</v>
      </c>
      <c r="M521" s="80">
        <v>0</v>
      </c>
      <c r="N521" s="80">
        <v>0</v>
      </c>
      <c r="O521" s="80" cm="1">
        <f t="array" aca="1" ref="O521" ca="1">_xlfn.IFS(O524=1,0,INDIRECT("ｄａｔａ!$"&amp;O$112&amp;"$"&amp;$B522)=4,1,TRUE,0)</f>
        <v>0</v>
      </c>
      <c r="P521" s="80" cm="1">
        <f t="array" aca="1" ref="P521" ca="1">_xlfn.IFS(P524=1,0,AND(INDIRECT("ｄａｔａ!$"&amp;P$112&amp;"$"&amp;$B522)&lt;=3,INDIRECT("ｄａｔａ!$"&amp;P$112&amp;"$"&amp;$B522)&gt;0),1,TRUE,0)</f>
        <v>0</v>
      </c>
      <c r="Q521" s="80" cm="1">
        <f t="array" aca="1" ref="Q521" ca="1">_xlfn.IFS(Q524=1,0,INDIRECT("ｄａｔａ!$"&amp;Q$112&amp;"$"&amp;$B521)=1,1,TRUE,0)</f>
        <v>0</v>
      </c>
      <c r="R521" s="80">
        <v>0</v>
      </c>
      <c r="S521" s="80">
        <v>0</v>
      </c>
      <c r="T521" s="80">
        <v>0</v>
      </c>
      <c r="U521" s="80">
        <v>0</v>
      </c>
      <c r="V521" s="80">
        <v>0</v>
      </c>
      <c r="W521" s="80">
        <v>0</v>
      </c>
      <c r="X521" s="80">
        <f ca="1">IF(AND(SUM($Y521:$AO521)=0,17-SUM($Y523:$AO523)&gt;1),1,0)</f>
        <v>0</v>
      </c>
      <c r="Y521" s="80" cm="1">
        <f t="array" aca="1" ref="Y521" ca="1">_xlfn.IFS(Y524=1,0,INDIRECT("ｄａｔａ!$"&amp;Y$112&amp;"$"&amp;$B521)=2,1,TRUE,0)</f>
        <v>0</v>
      </c>
      <c r="Z521" s="80" cm="1">
        <f t="array" aca="1" ref="Z521" ca="1">_xlfn.IFS(Z524=1,0,INDIRECT("ｄａｔａ!$"&amp;Z$112&amp;"$"&amp;$B521)=2,1,TRUE,0)</f>
        <v>0</v>
      </c>
      <c r="AA521" s="80" cm="1">
        <f t="array" aca="1" ref="AA521" ca="1">_xlfn.IFS(AA524=1,0,INDIRECT("ｄａｔａ!$"&amp;AA$112&amp;"$"&amp;$B521)=2,1,TRUE,0)</f>
        <v>0</v>
      </c>
      <c r="AB521" s="80" cm="1">
        <f t="array" aca="1" ref="AB521" ca="1">_xlfn.IFS(AB524=1,0,INDIRECT("ｄａｔａ!$"&amp;AB$112&amp;"$"&amp;$B521)=2,1,TRUE,0)</f>
        <v>0</v>
      </c>
      <c r="AC521" s="80" cm="1">
        <f t="array" aca="1" ref="AC521" ca="1">_xlfn.IFS(AC524=1,0,INDIRECT("ｄａｔａ!$"&amp;AC$112&amp;"$"&amp;$B521)=2,1,TRUE,0)</f>
        <v>0</v>
      </c>
      <c r="AD521" s="80" cm="1">
        <f t="array" aca="1" ref="AD521" ca="1">_xlfn.IFS(AD524=1,0,INDIRECT("ｄａｔａ!$"&amp;AD$112&amp;"$"&amp;$B521)=2,1,TRUE,0)</f>
        <v>0</v>
      </c>
      <c r="AE521" s="80" cm="1">
        <f t="array" aca="1" ref="AE521" ca="1">_xlfn.IFS(AE524=1,0,INDIRECT("ｄａｔａ!$"&amp;AE$112&amp;"$"&amp;$B521)=2,1,TRUE,0)</f>
        <v>0</v>
      </c>
      <c r="AF521" s="80" cm="1">
        <f t="array" aca="1" ref="AF521" ca="1">_xlfn.IFS(AF524=1,0,INDIRECT("ｄａｔａ!$"&amp;AF$112&amp;"$"&amp;$B521)=2,1,TRUE,0)</f>
        <v>0</v>
      </c>
      <c r="AG521" s="80" cm="1">
        <f t="array" aca="1" ref="AG521" ca="1">_xlfn.IFS(AG524=1,0,INDIRECT("ｄａｔａ!$"&amp;AG$112&amp;"$"&amp;$B521)=2,1,TRUE,0)</f>
        <v>0</v>
      </c>
      <c r="AH521" s="80" cm="1">
        <f t="array" aca="1" ref="AH521" ca="1">_xlfn.IFS(AH524=1,0,INDIRECT("ｄａｔａ!$"&amp;AH$112&amp;"$"&amp;$B521)=2,1,TRUE,0)</f>
        <v>0</v>
      </c>
      <c r="AI521" s="80" cm="1">
        <f t="array" aca="1" ref="AI521" ca="1">_xlfn.IFS(AI524=1,0,INDIRECT("ｄａｔａ!$"&amp;AI$112&amp;"$"&amp;$B521)=2,1,TRUE,0)</f>
        <v>0</v>
      </c>
      <c r="AJ521" s="80" cm="1">
        <f t="array" aca="1" ref="AJ521" ca="1">_xlfn.IFS(AJ524=1,0,INDIRECT("ｄａｔａ!$"&amp;AJ$112&amp;"$"&amp;$B521)=2,1,TRUE,0)</f>
        <v>0</v>
      </c>
      <c r="AK521" s="80" cm="1">
        <f t="array" aca="1" ref="AK521" ca="1">_xlfn.IFS(AK524=1,0,INDIRECT("ｄａｔａ!$"&amp;AK$112&amp;"$"&amp;$B521)=2,1,TRUE,0)</f>
        <v>0</v>
      </c>
      <c r="AL521" s="80" cm="1">
        <f t="array" aca="1" ref="AL521" ca="1">_xlfn.IFS(AL524=1,0,INDIRECT("ｄａｔａ!$"&amp;AL$112&amp;"$"&amp;$B521)=2,1,TRUE,0)</f>
        <v>0</v>
      </c>
      <c r="AM521" s="80" cm="1">
        <f t="array" aca="1" ref="AM521" ca="1">_xlfn.IFS(AM524=1,0,INDIRECT("ｄａｔａ!$"&amp;AM$112&amp;"$"&amp;$B521)=2,1,TRUE,0)</f>
        <v>0</v>
      </c>
      <c r="AN521" s="80" cm="1">
        <f t="array" aca="1" ref="AN521" ca="1">_xlfn.IFS(AN524=1,0,INDIRECT("ｄａｔａ!$"&amp;AN$112&amp;"$"&amp;$B521)=2,1,TRUE,0)</f>
        <v>0</v>
      </c>
      <c r="AO521" s="80" cm="1">
        <f t="array" aca="1" ref="AO521" ca="1">_xlfn.IFS(AO524=1,0,INDIRECT("ｄａｔａ!$"&amp;AO$112&amp;"$"&amp;$B521)=2,1,TRUE,0)</f>
        <v>0</v>
      </c>
      <c r="AP521" s="80">
        <f ca="1">IF(AND(SUM($AQ521:$AZ521)=0,10-SUM($AQ523:$AZ523)&gt;1),1,0)</f>
        <v>0</v>
      </c>
      <c r="AQ521" s="80" cm="1">
        <f t="array" aca="1" ref="AQ521" ca="1">_xlfn.IFS(AQ524=1,0,INDIRECT("ｄａｔａ!$"&amp;AQ$112&amp;"$"&amp;$B521)=2,1,TRUE,0)</f>
        <v>0</v>
      </c>
      <c r="AR521" s="80" cm="1">
        <f t="array" aca="1" ref="AR521" ca="1">_xlfn.IFS(AR524=1,0,INDIRECT("ｄａｔａ!$"&amp;AR$112&amp;"$"&amp;$B521)=2,1,TRUE,0)</f>
        <v>0</v>
      </c>
      <c r="AS521" s="80" cm="1">
        <f t="array" aca="1" ref="AS521" ca="1">_xlfn.IFS(AS524=1,0,INDIRECT("ｄａｔａ!$"&amp;AS$112&amp;"$"&amp;$B521)=2,1,TRUE,0)</f>
        <v>0</v>
      </c>
      <c r="AT521" s="80" cm="1">
        <f t="array" aca="1" ref="AT521" ca="1">_xlfn.IFS(AT524=1,0,INDIRECT("ｄａｔａ!$"&amp;AT$112&amp;"$"&amp;$B521)=2,1,TRUE,0)</f>
        <v>0</v>
      </c>
      <c r="AU521" s="80" cm="1">
        <f t="array" aca="1" ref="AU521" ca="1">_xlfn.IFS(AU524=1,0,INDIRECT("ｄａｔａ!$"&amp;AU$112&amp;"$"&amp;$B521)=2,1,TRUE,0)</f>
        <v>0</v>
      </c>
      <c r="AV521" s="80" cm="1">
        <f t="array" aca="1" ref="AV521" ca="1">_xlfn.IFS(AV524=1,0,INDIRECT("ｄａｔａ!$"&amp;AV$112&amp;"$"&amp;$B521)=2,1,TRUE,0)</f>
        <v>0</v>
      </c>
      <c r="AW521" s="80" cm="1">
        <f t="array" aca="1" ref="AW521" ca="1">_xlfn.IFS(AW524=1,0,INDIRECT("ｄａｔａ!$"&amp;AW$112&amp;"$"&amp;$B521)=2,1,TRUE,0)</f>
        <v>0</v>
      </c>
      <c r="AX521" s="80" cm="1">
        <f t="array" aca="1" ref="AX521" ca="1">_xlfn.IFS(AX524=1,0,INDIRECT("ｄａｔａ!$"&amp;AX$112&amp;"$"&amp;$B521)=2,1,TRUE,0)</f>
        <v>0</v>
      </c>
      <c r="AY521" s="80" cm="1">
        <f t="array" aca="1" ref="AY521" ca="1">_xlfn.IFS(AY524=1,0,INDIRECT("ｄａｔａ!$"&amp;AY$112&amp;"$"&amp;$B521)=2,1,TRUE,0)</f>
        <v>0</v>
      </c>
      <c r="AZ521" s="80" cm="1">
        <f t="array" aca="1" ref="AZ521" ca="1">_xlfn.IFS(AZ524=1,0,INDIRECT("ｄａｔａ!$"&amp;AZ$112&amp;"$"&amp;$B521)=2,1,TRUE,0)</f>
        <v>0</v>
      </c>
      <c r="BA521" s="80">
        <f ca="1">IF(AND(SUM($BB521:$BP521)=0,15-SUM($BB523:$BP523)&gt;1),1,0)</f>
        <v>0</v>
      </c>
      <c r="BB521" s="80" cm="1">
        <f t="array" aca="1" ref="BB521" ca="1">_xlfn.IFS(BB524=1,0,INDIRECT("ｄａｔａ!$"&amp;BB$112&amp;"$"&amp;$B521)=2,1,TRUE,0)</f>
        <v>0</v>
      </c>
      <c r="BC521" s="80" cm="1">
        <f t="array" aca="1" ref="BC521" ca="1">_xlfn.IFS(BC524=1,0,INDIRECT("ｄａｔａ!$"&amp;BC$112&amp;"$"&amp;$B521)=2,1,TRUE,0)</f>
        <v>0</v>
      </c>
      <c r="BD521" s="80" cm="1">
        <f t="array" aca="1" ref="BD521" ca="1">_xlfn.IFS(BD524=1,0,INDIRECT("ｄａｔａ!$"&amp;BD$112&amp;"$"&amp;$B521)=2,1,TRUE,0)</f>
        <v>0</v>
      </c>
      <c r="BE521" s="80" cm="1">
        <f t="array" aca="1" ref="BE521" ca="1">_xlfn.IFS(BE524=1,0,INDIRECT("ｄａｔａ!$"&amp;BE$112&amp;"$"&amp;$B521)=2,1,TRUE,0)</f>
        <v>0</v>
      </c>
      <c r="BF521" s="80" cm="1">
        <f t="array" aca="1" ref="BF521" ca="1">_xlfn.IFS(BF524=1,0,INDIRECT("ｄａｔａ!$"&amp;BF$112&amp;"$"&amp;$B521)=2,1,TRUE,0)</f>
        <v>0</v>
      </c>
      <c r="BG521" s="80" cm="1">
        <f t="array" aca="1" ref="BG521" ca="1">_xlfn.IFS(BG524=1,0,INDIRECT("ｄａｔａ!$"&amp;BG$112&amp;"$"&amp;$B521)=2,1,TRUE,0)</f>
        <v>0</v>
      </c>
      <c r="BH521" s="80" cm="1">
        <f t="array" aca="1" ref="BH521" ca="1">_xlfn.IFS(BH524=1,0,INDIRECT("ｄａｔａ!$"&amp;BH$112&amp;"$"&amp;$B521)=2,1,TRUE,0)</f>
        <v>0</v>
      </c>
      <c r="BI521" s="80" cm="1">
        <f t="array" aca="1" ref="BI521" ca="1">_xlfn.IFS(BI524=1,0,INDIRECT("ｄａｔａ!$"&amp;BI$112&amp;"$"&amp;$B521)=2,1,TRUE,0)</f>
        <v>0</v>
      </c>
      <c r="BJ521" s="80" cm="1">
        <f t="array" aca="1" ref="BJ521" ca="1">_xlfn.IFS(BJ524=1,0,INDIRECT("ｄａｔａ!$"&amp;BJ$112&amp;"$"&amp;$B521)=2,1,TRUE,0)</f>
        <v>0</v>
      </c>
      <c r="BK521" s="80" cm="1">
        <f t="array" aca="1" ref="BK521" ca="1">_xlfn.IFS(BK524=1,0,INDIRECT("ｄａｔａ!$"&amp;BK$112&amp;"$"&amp;$B521)=2,1,TRUE,0)</f>
        <v>0</v>
      </c>
      <c r="BL521" s="80" cm="1">
        <f t="array" aca="1" ref="BL521" ca="1">_xlfn.IFS(BL524=1,0,INDIRECT("ｄａｔａ!$"&amp;BL$112&amp;"$"&amp;$B521)=2,1,TRUE,0)</f>
        <v>0</v>
      </c>
      <c r="BM521" s="80" cm="1">
        <f t="array" aca="1" ref="BM521" ca="1">_xlfn.IFS(BM524=1,0,INDIRECT("ｄａｔａ!$"&amp;BM$112&amp;"$"&amp;$B521)=2,1,TRUE,0)</f>
        <v>0</v>
      </c>
      <c r="BN521" s="80" cm="1">
        <f t="array" aca="1" ref="BN521" ca="1">_xlfn.IFS(BN524=1,0,INDIRECT("ｄａｔａ!$"&amp;BN$112&amp;"$"&amp;$B521)=2,1,TRUE,0)</f>
        <v>0</v>
      </c>
      <c r="BO521" s="80" cm="1">
        <f t="array" aca="1" ref="BO521" ca="1">_xlfn.IFS(BO524=1,0,INDIRECT("ｄａｔａ!$"&amp;BO$112&amp;"$"&amp;$B521)=2,1,TRUE,0)</f>
        <v>0</v>
      </c>
      <c r="BP521" s="80" cm="1">
        <f t="array" aca="1" ref="BP521" ca="1">_xlfn.IFS(BP524=1,0,INDIRECT("ｄａｔａ!$"&amp;BP$112&amp;"$"&amp;$B521)=2,1,TRUE,0)</f>
        <v>0</v>
      </c>
    </row>
    <row r="522" spans="1:68" x14ac:dyDescent="0.2">
      <c r="B522" s="80">
        <f>VLOOKUP($A521,$A$11:$B$110,2,FALSE)</f>
        <v>109</v>
      </c>
      <c r="C522" s="80" t="s">
        <v>2437</v>
      </c>
      <c r="D522" s="80" cm="1">
        <f t="array" aca="1" ref="D522" ca="1">_xlfn.IFS(D523=1,0,AND(ISNUMBER(INDIRECT("ｄａｔａ!$"&amp;D$112&amp;"$"&amp;$B522)),INDIRECT("ｄａｔａ!$"&amp;D$112&amp;"$"&amp;$B522)&lt;=12,INDIRECT("ｄａｔａ!$"&amp;D$112&amp;"$"&amp;$B522)&gt;=1),0,TRUE,1)</f>
        <v>1</v>
      </c>
      <c r="F522" s="80">
        <v>0</v>
      </c>
      <c r="G522" s="80">
        <v>0</v>
      </c>
      <c r="H522" s="80">
        <v>0</v>
      </c>
      <c r="I522" s="80" cm="1">
        <f t="array" aca="1" ref="I522" ca="1">_xlfn.IFS(I523=1,0,AND(ISNUMBER(INDIRECT("ｄａｔａ!$"&amp;I$112&amp;"$"&amp;$B522)),LEN(INDIRECT("ｄａｔａ!$"&amp;I$112&amp;"$"&amp;$B522))=4),0,TRUE,1)</f>
        <v>0</v>
      </c>
      <c r="J522" s="80" cm="1">
        <f t="array" aca="1" ref="J522" ca="1">_xlfn.IFS(J523=1,0,AND(ISNUMBER(INDIRECT("ｄａｔａ!$"&amp;J$112&amp;"$"&amp;$B522)),INDIRECT("ｄａｔａ!$"&amp;J$112&amp;"$"&amp;$B522)&lt;=12,INDIRECT("ｄａｔａ!$"&amp;J$112&amp;"$"&amp;$B522)&gt;=1),0,TRUE,1)</f>
        <v>0</v>
      </c>
      <c r="K522" s="80" cm="1">
        <f t="array" aca="1" ref="K522" ca="1">_xlfn.IFS(K523=1,0,ISNUMBER(INDIRECT("ｄａｔａ!$"&amp;K$112&amp;"$"&amp;$B522)),0,TRUE,1)</f>
        <v>0</v>
      </c>
      <c r="L522" s="80" cm="1">
        <f t="array" aca="1" ref="L522" ca="1">_xlfn.IFS(L523=1,0,AND(ISNUMBER(INDIRECT("ｄａｔａ!$"&amp;L$112&amp;"$"&amp;$B522)),INDIRECT("ｄａｔａ!$"&amp;L$112&amp;"$"&amp;$B522)&gt;0),0,TRUE,1)</f>
        <v>0</v>
      </c>
      <c r="M522" s="80" cm="1">
        <f t="array" aca="1" ref="M522" ca="1">_xlfn.IFS(M523=1,0,AND(INDIRECT("ｄａｔａ!$"&amp;M$112&amp;"$"&amp;$B522)&lt;=5,INDIRECT("ｄａｔａ!$"&amp;M$112&amp;"$"&amp;$B522)&gt;0),0,TRUE,1)</f>
        <v>0</v>
      </c>
      <c r="N522" s="80" cm="1">
        <f t="array" aca="1" ref="N522" ca="1">_xlfn.IFS(N523=1,0,AND(INDIRECT("ｄａｔａ!$"&amp;N$112&amp;"$"&amp;$B522)&lt;=2,INDIRECT("ｄａｔａ!$"&amp;N$112&amp;"$"&amp;$B522)&gt;0),0,TRUE,1)</f>
        <v>0</v>
      </c>
      <c r="O522" s="80" cm="1">
        <f t="array" aca="1" ref="O522" ca="1">_xlfn.IFS(O523=1,0,AND(INDIRECT("ｄａｔａ!$"&amp;O$112&amp;"$"&amp;$B522)&lt;=4,INDIRECT("ｄａｔａ!$"&amp;O$112&amp;"$"&amp;$B522)&gt;0),0,TRUE,1)</f>
        <v>0</v>
      </c>
      <c r="P522" s="80" cm="1">
        <f t="array" aca="1" ref="P522" ca="1">_xlfn.IFS(P523=1,0,AND(INDIRECT("ｄａｔａ!$"&amp;P$112&amp;"$"&amp;$B522)&lt;=3,INDIRECT("ｄａｔａ!$"&amp;P$112&amp;"$"&amp;$B522)&gt;0),0,TRUE,1)</f>
        <v>0</v>
      </c>
      <c r="Q522" s="80" cm="1">
        <f t="array" aca="1" ref="Q522" ca="1">_xlfn.IFS(Q523=1,0,AND(INDIRECT("ｄａｔａ!$"&amp;Q$112&amp;"$"&amp;$B522)&lt;=2,INDIRECT("ｄａｔａ!$"&amp;Q$112&amp;"$"&amp;$B522)&gt;0),0,TRUE,1)</f>
        <v>0</v>
      </c>
      <c r="R522" s="80" cm="1">
        <f t="array" aca="1" ref="R522" ca="1">_xlfn.IFS(R523=1,0,AND(INDIRECT("ｄａｔａ!$"&amp;R$112&amp;"$"&amp;$B522)&lt;=10,INDIRECT("ｄａｔａ!$"&amp;R$112&amp;"$"&amp;$B522)&gt;0),0,TRUE,1)</f>
        <v>0</v>
      </c>
      <c r="S522" s="80" cm="1">
        <f t="array" aca="1" ref="S522" ca="1">_xlfn.IFS(S523=1,0,AND(INDIRECT("ｄａｔａ!$"&amp;S$112&amp;"$"&amp;$B522)&lt;=5,INDIRECT("ｄａｔａ!$"&amp;S$112&amp;"$"&amp;$B522)&gt;0),0,TRUE,1)</f>
        <v>0</v>
      </c>
      <c r="T522" s="80" cm="1">
        <f t="array" aca="1" ref="T522" ca="1">_xlfn.IFS(T523=1,0,AND(INDIRECT("ｄａｔａ!$"&amp;T$112&amp;"$"&amp;$B522)&lt;=9,INDIRECT("ｄａｔａ!$"&amp;T$112&amp;"$"&amp;$B522)&gt;0),0,TRUE,1)</f>
        <v>0</v>
      </c>
      <c r="U522" s="80" cm="1">
        <f t="array" aca="1" ref="U522" ca="1">_xlfn.IFS(U523=1,0,ISNUMBER(INDIRECT("ｄａｔａ!$"&amp;U$112&amp;"$"&amp;$B522)),0,TRUE,1)</f>
        <v>0</v>
      </c>
      <c r="V522" s="80" cm="1">
        <f t="array" aca="1" ref="V522" ca="1">_xlfn.IFS(V523=1,0,AND(INDIRECT("ｄａｔａ!$"&amp;V$112&amp;"$"&amp;$B522)&lt;=4,INDIRECT("ｄａｔａ!$"&amp;V$112&amp;"$"&amp;$B522)&gt;0),0,TRUE,1)</f>
        <v>0</v>
      </c>
      <c r="W522" s="80" cm="1">
        <f t="array" aca="1" ref="W522" ca="1">_xlfn.IFS(W523=1,0,AND(INDIRECT("ｄａｔａ!$"&amp;W$112&amp;"$"&amp;$B522)&lt;=2,INDIRECT("ｄａｔａ!$"&amp;W$112&amp;"$"&amp;$B522)&gt;0),0,TRUE,1)</f>
        <v>0</v>
      </c>
      <c r="X522" s="80">
        <f ca="1">IF(SUM($Y521:$AO521)&gt;1,1,0)</f>
        <v>0</v>
      </c>
      <c r="Y522" s="80" cm="1">
        <f t="array" aca="1" ref="Y522" ca="1">_xlfn.IFS(Y524=1,0,Y523=1,0,AND(INDIRECT("ｄａｔａ!$"&amp;Y$112&amp;"$"&amp;$B522)&lt;=2,INDIRECT("ｄａｔａ!$"&amp;Y$112&amp;"$"&amp;$B522)&gt;0),0,TRUE,1)</f>
        <v>0</v>
      </c>
      <c r="Z522" s="80" cm="1">
        <f t="array" aca="1" ref="Z522" ca="1">_xlfn.IFS(Z524=1,0,Z523=1,0,AND(INDIRECT("ｄａｔａ!$"&amp;Z$112&amp;"$"&amp;$B522)&lt;=2,INDIRECT("ｄａｔａ!$"&amp;Z$112&amp;"$"&amp;$B522)&gt;0),0,TRUE,1)</f>
        <v>0</v>
      </c>
      <c r="AA522" s="80" cm="1">
        <f t="array" aca="1" ref="AA522" ca="1">_xlfn.IFS(AA524=1,0,AA523=1,0,AND(INDIRECT("ｄａｔａ!$"&amp;AA$112&amp;"$"&amp;$B522)&lt;=2,INDIRECT("ｄａｔａ!$"&amp;AA$112&amp;"$"&amp;$B522)&gt;0),0,TRUE,1)</f>
        <v>0</v>
      </c>
      <c r="AB522" s="80" cm="1">
        <f t="array" aca="1" ref="AB522" ca="1">_xlfn.IFS(AB524=1,0,AB523=1,0,AND(INDIRECT("ｄａｔａ!$"&amp;AB$112&amp;"$"&amp;$B522)&lt;=2,INDIRECT("ｄａｔａ!$"&amp;AB$112&amp;"$"&amp;$B522)&gt;0),0,TRUE,1)</f>
        <v>0</v>
      </c>
      <c r="AC522" s="80" cm="1">
        <f t="array" aca="1" ref="AC522" ca="1">_xlfn.IFS(AC524=1,0,AC523=1,0,AND(INDIRECT("ｄａｔａ!$"&amp;AC$112&amp;"$"&amp;$B522)&lt;=2,INDIRECT("ｄａｔａ!$"&amp;AC$112&amp;"$"&amp;$B522)&gt;0),0,TRUE,1)</f>
        <v>0</v>
      </c>
      <c r="AD522" s="80" cm="1">
        <f t="array" aca="1" ref="AD522" ca="1">_xlfn.IFS(AD524=1,0,AD523=1,0,AND(INDIRECT("ｄａｔａ!$"&amp;AD$112&amp;"$"&amp;$B522)&lt;=2,INDIRECT("ｄａｔａ!$"&amp;AD$112&amp;"$"&amp;$B522)&gt;0),0,TRUE,1)</f>
        <v>0</v>
      </c>
      <c r="AE522" s="80" cm="1">
        <f t="array" aca="1" ref="AE522" ca="1">_xlfn.IFS(AE524=1,0,AE523=1,0,AND(INDIRECT("ｄａｔａ!$"&amp;AE$112&amp;"$"&amp;$B522)&lt;=2,INDIRECT("ｄａｔａ!$"&amp;AE$112&amp;"$"&amp;$B522)&gt;0),0,TRUE,1)</f>
        <v>0</v>
      </c>
      <c r="AF522" s="80" cm="1">
        <f t="array" aca="1" ref="AF522" ca="1">_xlfn.IFS(AF524=1,0,AF523=1,0,AND(INDIRECT("ｄａｔａ!$"&amp;AF$112&amp;"$"&amp;$B522)&lt;=2,INDIRECT("ｄａｔａ!$"&amp;AF$112&amp;"$"&amp;$B522)&gt;0),0,TRUE,1)</f>
        <v>0</v>
      </c>
      <c r="AG522" s="80" cm="1">
        <f t="array" aca="1" ref="AG522" ca="1">_xlfn.IFS(AG524=1,0,AG523=1,0,AND(INDIRECT("ｄａｔａ!$"&amp;AG$112&amp;"$"&amp;$B522)&lt;=2,INDIRECT("ｄａｔａ!$"&amp;AG$112&amp;"$"&amp;$B522)&gt;0),0,TRUE,1)</f>
        <v>0</v>
      </c>
      <c r="AH522" s="80" cm="1">
        <f t="array" aca="1" ref="AH522" ca="1">_xlfn.IFS(AH524=1,0,AH523=1,0,AND(INDIRECT("ｄａｔａ!$"&amp;AH$112&amp;"$"&amp;$B522)&lt;=2,INDIRECT("ｄａｔａ!$"&amp;AH$112&amp;"$"&amp;$B522)&gt;0),0,TRUE,1)</f>
        <v>0</v>
      </c>
      <c r="AI522" s="80" cm="1">
        <f t="array" aca="1" ref="AI522" ca="1">_xlfn.IFS(AI524=1,0,AI523=1,0,AND(INDIRECT("ｄａｔａ!$"&amp;AI$112&amp;"$"&amp;$B522)&lt;=2,INDIRECT("ｄａｔａ!$"&amp;AI$112&amp;"$"&amp;$B522)&gt;0),0,TRUE,1)</f>
        <v>0</v>
      </c>
      <c r="AJ522" s="80" cm="1">
        <f t="array" aca="1" ref="AJ522" ca="1">_xlfn.IFS(AJ524=1,0,AJ523=1,0,AND(INDIRECT("ｄａｔａ!$"&amp;AJ$112&amp;"$"&amp;$B522)&lt;=2,INDIRECT("ｄａｔａ!$"&amp;AJ$112&amp;"$"&amp;$B522)&gt;0),0,TRUE,1)</f>
        <v>0</v>
      </c>
      <c r="AK522" s="80" cm="1">
        <f t="array" aca="1" ref="AK522" ca="1">_xlfn.IFS(AK524=1,0,AK523=1,0,AND(INDIRECT("ｄａｔａ!$"&amp;AK$112&amp;"$"&amp;$B522)&lt;=2,INDIRECT("ｄａｔａ!$"&amp;AK$112&amp;"$"&amp;$B522)&gt;0),0,TRUE,1)</f>
        <v>0</v>
      </c>
      <c r="AL522" s="80" cm="1">
        <f t="array" aca="1" ref="AL522" ca="1">_xlfn.IFS(AL524=1,0,AL523=1,0,AND(INDIRECT("ｄａｔａ!$"&amp;AL$112&amp;"$"&amp;$B522)&lt;=2,INDIRECT("ｄａｔａ!$"&amp;AL$112&amp;"$"&amp;$B522)&gt;0),0,TRUE,1)</f>
        <v>0</v>
      </c>
      <c r="AM522" s="80" cm="1">
        <f t="array" aca="1" ref="AM522" ca="1">_xlfn.IFS(AM524=1,0,AM523=1,0,AND(INDIRECT("ｄａｔａ!$"&amp;AM$112&amp;"$"&amp;$B522)&lt;=2,INDIRECT("ｄａｔａ!$"&amp;AM$112&amp;"$"&amp;$B522)&gt;0),0,TRUE,1)</f>
        <v>0</v>
      </c>
      <c r="AN522" s="80" cm="1">
        <f t="array" aca="1" ref="AN522" ca="1">_xlfn.IFS(AN524=1,0,AN523=1,0,AND(INDIRECT("ｄａｔａ!$"&amp;AN$112&amp;"$"&amp;$B522)&lt;=2,INDIRECT("ｄａｔａ!$"&amp;AN$112&amp;"$"&amp;$B522)&gt;0),0,TRUE,1)</f>
        <v>0</v>
      </c>
      <c r="AO522" s="80" cm="1">
        <f t="array" aca="1" ref="AO522" ca="1">_xlfn.IFS(AO524=1,0,AO523=1,0,AND(INDIRECT("ｄａｔａ!$"&amp;AO$112&amp;"$"&amp;$B522)&lt;=2,INDIRECT("ｄａｔａ!$"&amp;AO$112&amp;"$"&amp;$B522)&gt;0),0,TRUE,1)</f>
        <v>0</v>
      </c>
      <c r="AP522" s="80">
        <f ca="1">IF(SUM($AQ521:$AZ521)&gt;1,1,0)</f>
        <v>0</v>
      </c>
      <c r="AQ522" s="80" cm="1">
        <f t="array" aca="1" ref="AQ522" ca="1">_xlfn.IFS(AQ524=1,0,AQ523=1,0,AND(INDIRECT("ｄａｔａ!$"&amp;AQ$112&amp;"$"&amp;$B522)&lt;=2,INDIRECT("ｄａｔａ!$"&amp;AQ$112&amp;"$"&amp;$B522)&gt;0),0,TRUE,1)</f>
        <v>0</v>
      </c>
      <c r="AR522" s="80" cm="1">
        <f t="array" aca="1" ref="AR522" ca="1">_xlfn.IFS(AR524=1,0,AR523=1,0,AND(INDIRECT("ｄａｔａ!$"&amp;AR$112&amp;"$"&amp;$B522)&lt;=2,INDIRECT("ｄａｔａ!$"&amp;AR$112&amp;"$"&amp;$B522)&gt;0),0,TRUE,1)</f>
        <v>0</v>
      </c>
      <c r="AS522" s="80" cm="1">
        <f t="array" aca="1" ref="AS522" ca="1">_xlfn.IFS(AS524=1,0,AS523=1,0,AND(INDIRECT("ｄａｔａ!$"&amp;AS$112&amp;"$"&amp;$B522)&lt;=2,INDIRECT("ｄａｔａ!$"&amp;AS$112&amp;"$"&amp;$B522)&gt;0),0,TRUE,1)</f>
        <v>0</v>
      </c>
      <c r="AT522" s="80" cm="1">
        <f t="array" aca="1" ref="AT522" ca="1">_xlfn.IFS(AT524=1,0,AT523=1,0,AND(INDIRECT("ｄａｔａ!$"&amp;AT$112&amp;"$"&amp;$B522)&lt;=2,INDIRECT("ｄａｔａ!$"&amp;AT$112&amp;"$"&amp;$B522)&gt;0),0,TRUE,1)</f>
        <v>0</v>
      </c>
      <c r="AU522" s="80" cm="1">
        <f t="array" aca="1" ref="AU522" ca="1">_xlfn.IFS(AU524=1,0,AU523=1,0,AND(INDIRECT("ｄａｔａ!$"&amp;AU$112&amp;"$"&amp;$B522)&lt;=2,INDIRECT("ｄａｔａ!$"&amp;AU$112&amp;"$"&amp;$B522)&gt;0),0,TRUE,1)</f>
        <v>0</v>
      </c>
      <c r="AV522" s="80" cm="1">
        <f t="array" aca="1" ref="AV522" ca="1">_xlfn.IFS(AV524=1,0,AV523=1,0,AND(INDIRECT("ｄａｔａ!$"&amp;AV$112&amp;"$"&amp;$B522)&lt;=2,INDIRECT("ｄａｔａ!$"&amp;AV$112&amp;"$"&amp;$B522)&gt;0),0,TRUE,1)</f>
        <v>0</v>
      </c>
      <c r="AW522" s="80" cm="1">
        <f t="array" aca="1" ref="AW522" ca="1">_xlfn.IFS(AW524=1,0,AW523=1,0,AND(INDIRECT("ｄａｔａ!$"&amp;AW$112&amp;"$"&amp;$B522)&lt;=2,INDIRECT("ｄａｔａ!$"&amp;AW$112&amp;"$"&amp;$B522)&gt;0),0,TRUE,1)</f>
        <v>0</v>
      </c>
      <c r="AX522" s="80" cm="1">
        <f t="array" aca="1" ref="AX522" ca="1">_xlfn.IFS(AX524=1,0,AX523=1,0,AND(INDIRECT("ｄａｔａ!$"&amp;AX$112&amp;"$"&amp;$B522)&lt;=2,INDIRECT("ｄａｔａ!$"&amp;AX$112&amp;"$"&amp;$B522)&gt;0),0,TRUE,1)</f>
        <v>0</v>
      </c>
      <c r="AY522" s="80" cm="1">
        <f t="array" aca="1" ref="AY522" ca="1">_xlfn.IFS(AY524=1,0,AY523=1,0,AND(INDIRECT("ｄａｔａ!$"&amp;AY$112&amp;"$"&amp;$B522)&lt;=2,INDIRECT("ｄａｔａ!$"&amp;AY$112&amp;"$"&amp;$B522)&gt;0),0,TRUE,1)</f>
        <v>0</v>
      </c>
      <c r="AZ522" s="80" cm="1">
        <f t="array" aca="1" ref="AZ522" ca="1">_xlfn.IFS(AZ524=1,0,AZ523=1,0,AND(INDIRECT("ｄａｔａ!$"&amp;AZ$112&amp;"$"&amp;$B522)&lt;=2,INDIRECT("ｄａｔａ!$"&amp;AZ$112&amp;"$"&amp;$B522)&gt;0),0,TRUE,1)</f>
        <v>0</v>
      </c>
      <c r="BA522" s="80">
        <f ca="1">IF(SUM($BB521:$BP521)&gt;1,1,0)</f>
        <v>0</v>
      </c>
      <c r="BB522" s="80" cm="1">
        <f t="array" aca="1" ref="BB522" ca="1">_xlfn.IFS(BB524=1,0,BB523=1,0,AND(INDIRECT("ｄａｔａ!$"&amp;BB$112&amp;"$"&amp;$B522)&lt;=2,INDIRECT("ｄａｔａ!$"&amp;BB$112&amp;"$"&amp;$B522)&gt;0),0,TRUE,1)</f>
        <v>0</v>
      </c>
      <c r="BC522" s="80" cm="1">
        <f t="array" aca="1" ref="BC522" ca="1">_xlfn.IFS(BC524=1,0,BC523=1,0,AND(INDIRECT("ｄａｔａ!$"&amp;BC$112&amp;"$"&amp;$B522)&lt;=2,INDIRECT("ｄａｔａ!$"&amp;BC$112&amp;"$"&amp;$B522)&gt;0),0,TRUE,1)</f>
        <v>0</v>
      </c>
      <c r="BD522" s="80" cm="1">
        <f t="array" aca="1" ref="BD522" ca="1">_xlfn.IFS(BD524=1,0,BD523=1,0,AND(INDIRECT("ｄａｔａ!$"&amp;BD$112&amp;"$"&amp;$B522)&lt;=2,INDIRECT("ｄａｔａ!$"&amp;BD$112&amp;"$"&amp;$B522)&gt;0),0,TRUE,1)</f>
        <v>0</v>
      </c>
      <c r="BE522" s="80" cm="1">
        <f t="array" aca="1" ref="BE522" ca="1">_xlfn.IFS(BE524=1,0,BE523=1,0,AND(INDIRECT("ｄａｔａ!$"&amp;BE$112&amp;"$"&amp;$B522)&lt;=2,INDIRECT("ｄａｔａ!$"&amp;BE$112&amp;"$"&amp;$B522)&gt;0),0,TRUE,1)</f>
        <v>0</v>
      </c>
      <c r="BF522" s="80" cm="1">
        <f t="array" aca="1" ref="BF522" ca="1">_xlfn.IFS(BF524=1,0,BF523=1,0,AND(INDIRECT("ｄａｔａ!$"&amp;BF$112&amp;"$"&amp;$B522)&lt;=2,INDIRECT("ｄａｔａ!$"&amp;BF$112&amp;"$"&amp;$B522)&gt;0),0,TRUE,1)</f>
        <v>0</v>
      </c>
      <c r="BG522" s="80" cm="1">
        <f t="array" aca="1" ref="BG522" ca="1">_xlfn.IFS(BG524=1,0,BG523=1,0,AND(INDIRECT("ｄａｔａ!$"&amp;BG$112&amp;"$"&amp;$B522)&lt;=2,INDIRECT("ｄａｔａ!$"&amp;BG$112&amp;"$"&amp;$B522)&gt;0),0,TRUE,1)</f>
        <v>0</v>
      </c>
      <c r="BH522" s="80" cm="1">
        <f t="array" aca="1" ref="BH522" ca="1">_xlfn.IFS(BH524=1,0,BH523=1,0,AND(INDIRECT("ｄａｔａ!$"&amp;BH$112&amp;"$"&amp;$B522)&lt;=2,INDIRECT("ｄａｔａ!$"&amp;BH$112&amp;"$"&amp;$B522)&gt;0),0,TRUE,1)</f>
        <v>0</v>
      </c>
      <c r="BI522" s="80" cm="1">
        <f t="array" aca="1" ref="BI522" ca="1">_xlfn.IFS(BI524=1,0,BI523=1,0,AND(INDIRECT("ｄａｔａ!$"&amp;BI$112&amp;"$"&amp;$B522)&lt;=2,INDIRECT("ｄａｔａ!$"&amp;BI$112&amp;"$"&amp;$B522)&gt;0),0,TRUE,1)</f>
        <v>0</v>
      </c>
      <c r="BJ522" s="80" cm="1">
        <f t="array" aca="1" ref="BJ522" ca="1">_xlfn.IFS(BJ524=1,0,BJ523=1,0,AND(INDIRECT("ｄａｔａ!$"&amp;BJ$112&amp;"$"&amp;$B522)&lt;=2,INDIRECT("ｄａｔａ!$"&amp;BJ$112&amp;"$"&amp;$B522)&gt;0),0,TRUE,1)</f>
        <v>0</v>
      </c>
      <c r="BK522" s="80" cm="1">
        <f t="array" aca="1" ref="BK522" ca="1">_xlfn.IFS(BK524=1,0,BK523=1,0,AND(INDIRECT("ｄａｔａ!$"&amp;BK$112&amp;"$"&amp;$B522)&lt;=2,INDIRECT("ｄａｔａ!$"&amp;BK$112&amp;"$"&amp;$B522)&gt;0),0,TRUE,1)</f>
        <v>0</v>
      </c>
      <c r="BL522" s="80" cm="1">
        <f t="array" aca="1" ref="BL522" ca="1">_xlfn.IFS(BL524=1,0,BL523=1,0,AND(INDIRECT("ｄａｔａ!$"&amp;BL$112&amp;"$"&amp;$B522)&lt;=2,INDIRECT("ｄａｔａ!$"&amp;BL$112&amp;"$"&amp;$B522)&gt;0),0,TRUE,1)</f>
        <v>0</v>
      </c>
      <c r="BM522" s="80" cm="1">
        <f t="array" aca="1" ref="BM522" ca="1">_xlfn.IFS(BM524=1,0,BM523=1,0,AND(INDIRECT("ｄａｔａ!$"&amp;BM$112&amp;"$"&amp;$B522)&lt;=2,INDIRECT("ｄａｔａ!$"&amp;BM$112&amp;"$"&amp;$B522)&gt;0),0,TRUE,1)</f>
        <v>0</v>
      </c>
      <c r="BN522" s="80" cm="1">
        <f t="array" aca="1" ref="BN522" ca="1">_xlfn.IFS(BN524=1,0,BN523=1,0,AND(INDIRECT("ｄａｔａ!$"&amp;BN$112&amp;"$"&amp;$B522)&lt;=2,INDIRECT("ｄａｔａ!$"&amp;BN$112&amp;"$"&amp;$B522)&gt;0),0,TRUE,1)</f>
        <v>0</v>
      </c>
      <c r="BO522" s="80" cm="1">
        <f t="array" aca="1" ref="BO522" ca="1">_xlfn.IFS(BO524=1,0,BO523=1,0,AND(INDIRECT("ｄａｔａ!$"&amp;BO$112&amp;"$"&amp;$B522)&lt;=2,INDIRECT("ｄａｔａ!$"&amp;BO$112&amp;"$"&amp;$B522)&gt;0),0,TRUE,1)</f>
        <v>0</v>
      </c>
      <c r="BP522" s="80" cm="1">
        <f t="array" aca="1" ref="BP522" ca="1">_xlfn.IFS(BP524=1,0,BP523=1,0,AND(INDIRECT("ｄａｔａ!$"&amp;BP$112&amp;"$"&amp;$B522)&lt;=2,INDIRECT("ｄａｔａ!$"&amp;BP$112&amp;"$"&amp;$B522)&gt;0),0,TRUE,1)</f>
        <v>0</v>
      </c>
    </row>
    <row r="523" spans="1:68" x14ac:dyDescent="0.2">
      <c r="B523" s="80">
        <f>VLOOKUP($A521,$A$11:$B$110,2,FALSE)</f>
        <v>109</v>
      </c>
      <c r="C523" s="80" t="s">
        <v>2425</v>
      </c>
      <c r="D523" s="80" cm="1">
        <f t="array" aca="1" ref="D523" ca="1">_xlfn.IFS(D524=1,0,TRIM(INDIRECT("ｄａｔａ!$"&amp;D$112&amp;"$"&amp;$B523))="",1,TRIM(INDIRECT("ｄａｔａ!$"&amp;D$112&amp;"$"&amp;$B523))&lt;&gt;"",0)</f>
        <v>0</v>
      </c>
      <c r="F523" s="80" cm="1">
        <f t="array" aca="1" ref="F523" ca="1">_xlfn.IFS(F524=1,0,TRIM(INDIRECT("ｄａｔａ!$"&amp;F$112&amp;"$"&amp;$B523))="",1,TRIM(INDIRECT("ｄａｔａ!$"&amp;F$112&amp;"$"&amp;$B523))&lt;&gt;"",0)</f>
        <v>1</v>
      </c>
      <c r="G523" s="80" cm="1">
        <f t="array" aca="1" ref="G523" ca="1">_xlfn.IFS(G524=1,0,TRIM(INDIRECT("ｄａｔａ!$"&amp;G$112&amp;"$"&amp;$B523))="",1,TRIM(INDIRECT("ｄａｔａ!$"&amp;G$112&amp;"$"&amp;$B523))&lt;&gt;"",0)</f>
        <v>1</v>
      </c>
      <c r="H523" s="80" cm="1">
        <f t="array" aca="1" ref="H523" ca="1">_xlfn.IFS(H524=1,0,TRIM(INDIRECT("ｄａｔａ!$"&amp;H$112&amp;"$"&amp;$B523))="",1,TRIM(INDIRECT("ｄａｔａ!$"&amp;H$112&amp;"$"&amp;$B523))&lt;&gt;"",0)</f>
        <v>1</v>
      </c>
      <c r="I523" s="80" cm="1">
        <f t="array" aca="1" ref="I523" ca="1">_xlfn.IFS(I524=1,0,TRIM(INDIRECT("ｄａｔａ!$"&amp;I$112&amp;"$"&amp;$B523))="",1,TRIM(INDIRECT("ｄａｔａ!$"&amp;I$112&amp;"$"&amp;$B523))&lt;&gt;"",0)</f>
        <v>1</v>
      </c>
      <c r="J523" s="80" cm="1">
        <f t="array" aca="1" ref="J523" ca="1">_xlfn.IFS(J524=1,0,TRIM(INDIRECT("ｄａｔａ!$"&amp;J$112&amp;"$"&amp;$B523))="",1,TRIM(INDIRECT("ｄａｔａ!$"&amp;J$112&amp;"$"&amp;$B523))&lt;&gt;"",0)</f>
        <v>1</v>
      </c>
      <c r="K523" s="80" cm="1">
        <f t="array" aca="1" ref="K523" ca="1">_xlfn.IFS(K524=1,0,TRIM(INDIRECT("ｄａｔａ!$"&amp;K$112&amp;"$"&amp;$B523))="",1,TRIM(INDIRECT("ｄａｔａ!$"&amp;K$112&amp;"$"&amp;$B523))&lt;&gt;"",0)</f>
        <v>1</v>
      </c>
      <c r="L523" s="80" cm="1">
        <f t="array" aca="1" ref="L523" ca="1">_xlfn.IFS(L524=1,0,TRIM(INDIRECT("ｄａｔａ!$"&amp;L$112&amp;"$"&amp;$B523))="",1,TRIM(INDIRECT("ｄａｔａ!$"&amp;L$112&amp;"$"&amp;$B523))&lt;&gt;"",0)</f>
        <v>1</v>
      </c>
      <c r="M523" s="80" cm="1">
        <f t="array" aca="1" ref="M523" ca="1">_xlfn.IFS(M524=1,0,TRIM(INDIRECT("ｄａｔａ!$"&amp;M$112&amp;"$"&amp;$B523))="",1,TRIM(INDIRECT("ｄａｔａ!$"&amp;M$112&amp;"$"&amp;$B523))&lt;&gt;"",0)</f>
        <v>1</v>
      </c>
      <c r="N523" s="80" cm="1">
        <f t="array" aca="1" ref="N523" ca="1">_xlfn.IFS(N524=1,0,TRIM(INDIRECT("ｄａｔａ!$"&amp;N$112&amp;"$"&amp;$B523))="",1,TRIM(INDIRECT("ｄａｔａ!$"&amp;N$112&amp;"$"&amp;$B523))&lt;&gt;"",0)</f>
        <v>1</v>
      </c>
      <c r="O523" s="80" cm="1">
        <f t="array" aca="1" ref="O523" ca="1">_xlfn.IFS(O524=1,0,TRIM(INDIRECT("ｄａｔａ!$"&amp;O$112&amp;"$"&amp;$B523))="",1,TRIM(INDIRECT("ｄａｔａ!$"&amp;O$112&amp;"$"&amp;$B523))&lt;&gt;"",0)</f>
        <v>1</v>
      </c>
      <c r="P523" s="80" cm="1">
        <f t="array" aca="1" ref="P523" ca="1">_xlfn.IFS(P524=1,0,TRIM(INDIRECT("ｄａｔａ!$"&amp;P$112&amp;"$"&amp;$B523))="",1,TRIM(INDIRECT("ｄａｔａ!$"&amp;P$112&amp;"$"&amp;$B523))&lt;&gt;"",0)</f>
        <v>1</v>
      </c>
      <c r="Q523" s="80" cm="1">
        <f t="array" aca="1" ref="Q523" ca="1">_xlfn.IFS(Q524=1,0,TRIM(INDIRECT("ｄａｔａ!$"&amp;Q$112&amp;"$"&amp;$B523))="",1,TRIM(INDIRECT("ｄａｔａ!$"&amp;Q$112&amp;"$"&amp;$B523))&lt;&gt;"",0)</f>
        <v>1</v>
      </c>
      <c r="R523" s="80" cm="1">
        <f t="array" aca="1" ref="R523" ca="1">_xlfn.IFS(R524=1,0,TRIM(INDIRECT("ｄａｔａ!$"&amp;R$112&amp;"$"&amp;$B523))="",1,TRIM(INDIRECT("ｄａｔａ!$"&amp;R$112&amp;"$"&amp;$B523))&lt;&gt;"",0)</f>
        <v>1</v>
      </c>
      <c r="S523" s="80" cm="1">
        <f t="array" aca="1" ref="S523" ca="1">_xlfn.IFS(S524=1,0,TRIM(INDIRECT("ｄａｔａ!$"&amp;S$112&amp;"$"&amp;$B523))="",1,TRIM(INDIRECT("ｄａｔａ!$"&amp;S$112&amp;"$"&amp;$B523))&lt;&gt;"",0)</f>
        <v>1</v>
      </c>
      <c r="T523" s="80" cm="1">
        <f t="array" aca="1" ref="T523" ca="1">_xlfn.IFS(T524=1,0,TRIM(INDIRECT("ｄａｔａ!$"&amp;T$112&amp;"$"&amp;$B523))="",1,TRIM(INDIRECT("ｄａｔａ!$"&amp;T$112&amp;"$"&amp;$B523))&lt;&gt;"",0)</f>
        <v>1</v>
      </c>
      <c r="U523" s="80" cm="1">
        <f t="array" aca="1" ref="U523" ca="1">_xlfn.IFS(U524=1,0,TRIM(INDIRECT("ｄａｔａ!$"&amp;U$112&amp;"$"&amp;$B523))="",1,TRIM(INDIRECT("ｄａｔａ!$"&amp;U$112&amp;"$"&amp;$B523))&lt;&gt;"",0)</f>
        <v>1</v>
      </c>
      <c r="V523" s="80" cm="1">
        <f t="array" aca="1" ref="V523" ca="1">_xlfn.IFS(V524=1,0,TRIM(INDIRECT("ｄａｔａ!$"&amp;V$112&amp;"$"&amp;$B523))="",1,TRIM(INDIRECT("ｄａｔａ!$"&amp;V$112&amp;"$"&amp;$B523))&lt;&gt;"",0)</f>
        <v>1</v>
      </c>
      <c r="W523" s="80" cm="1">
        <f t="array" aca="1" ref="W523" ca="1">_xlfn.IFS(W524=1,0,TRIM(INDIRECT("ｄａｔａ!$"&amp;W$112&amp;"$"&amp;$B523))="",1,TRIM(INDIRECT("ｄａｔａ!$"&amp;W$112&amp;"$"&amp;$B523))&lt;&gt;"",0)</f>
        <v>1</v>
      </c>
      <c r="X523" s="80">
        <f ca="1">IF(SUM($Y523:$AO523)=17,1,0)</f>
        <v>1</v>
      </c>
      <c r="Y523" s="80" cm="1">
        <f t="array" aca="1" ref="Y523" ca="1">_xlfn.IFS(Y524=1,0,TRIM(INDIRECT("ｄａｔａ!$"&amp;Y$112&amp;"$"&amp;$B523))="",1,TRIM(INDIRECT("ｄａｔａ!$"&amp;Y$112&amp;"$"&amp;$B523))&lt;&gt;"",0)</f>
        <v>1</v>
      </c>
      <c r="Z523" s="80" cm="1">
        <f t="array" aca="1" ref="Z523" ca="1">_xlfn.IFS(Z524=1,0,TRIM(INDIRECT("ｄａｔａ!$"&amp;Z$112&amp;"$"&amp;$B523))="",1,TRIM(INDIRECT("ｄａｔａ!$"&amp;Z$112&amp;"$"&amp;$B523))&lt;&gt;"",0)</f>
        <v>1</v>
      </c>
      <c r="AA523" s="80" cm="1">
        <f t="array" aca="1" ref="AA523" ca="1">_xlfn.IFS(AA524=1,0,TRIM(INDIRECT("ｄａｔａ!$"&amp;AA$112&amp;"$"&amp;$B523))="",1,TRIM(INDIRECT("ｄａｔａ!$"&amp;AA$112&amp;"$"&amp;$B523))&lt;&gt;"",0)</f>
        <v>1</v>
      </c>
      <c r="AB523" s="80" cm="1">
        <f t="array" aca="1" ref="AB523" ca="1">_xlfn.IFS(AB524=1,0,TRIM(INDIRECT("ｄａｔａ!$"&amp;AB$112&amp;"$"&amp;$B523))="",1,TRIM(INDIRECT("ｄａｔａ!$"&amp;AB$112&amp;"$"&amp;$B523))&lt;&gt;"",0)</f>
        <v>1</v>
      </c>
      <c r="AC523" s="80" cm="1">
        <f t="array" aca="1" ref="AC523" ca="1">_xlfn.IFS(AC524=1,0,TRIM(INDIRECT("ｄａｔａ!$"&amp;AC$112&amp;"$"&amp;$B523))="",1,TRIM(INDIRECT("ｄａｔａ!$"&amp;AC$112&amp;"$"&amp;$B523))&lt;&gt;"",0)</f>
        <v>1</v>
      </c>
      <c r="AD523" s="80" cm="1">
        <f t="array" aca="1" ref="AD523" ca="1">_xlfn.IFS(AD524=1,0,TRIM(INDIRECT("ｄａｔａ!$"&amp;AD$112&amp;"$"&amp;$B523))="",1,TRIM(INDIRECT("ｄａｔａ!$"&amp;AD$112&amp;"$"&amp;$B523))&lt;&gt;"",0)</f>
        <v>1</v>
      </c>
      <c r="AE523" s="80" cm="1">
        <f t="array" aca="1" ref="AE523" ca="1">_xlfn.IFS(AE524=1,0,TRIM(INDIRECT("ｄａｔａ!$"&amp;AE$112&amp;"$"&amp;$B523))="",1,TRIM(INDIRECT("ｄａｔａ!$"&amp;AE$112&amp;"$"&amp;$B523))&lt;&gt;"",0)</f>
        <v>1</v>
      </c>
      <c r="AF523" s="80" cm="1">
        <f t="array" aca="1" ref="AF523" ca="1">_xlfn.IFS(AF524=1,0,TRIM(INDIRECT("ｄａｔａ!$"&amp;AF$112&amp;"$"&amp;$B523))="",1,TRIM(INDIRECT("ｄａｔａ!$"&amp;AF$112&amp;"$"&amp;$B523))&lt;&gt;"",0)</f>
        <v>1</v>
      </c>
      <c r="AG523" s="80" cm="1">
        <f t="array" aca="1" ref="AG523" ca="1">_xlfn.IFS(AG524=1,0,TRIM(INDIRECT("ｄａｔａ!$"&amp;AG$112&amp;"$"&amp;$B523))="",1,TRIM(INDIRECT("ｄａｔａ!$"&amp;AG$112&amp;"$"&amp;$B523))&lt;&gt;"",0)</f>
        <v>1</v>
      </c>
      <c r="AH523" s="80" cm="1">
        <f t="array" aca="1" ref="AH523" ca="1">_xlfn.IFS(AH524=1,0,TRIM(INDIRECT("ｄａｔａ!$"&amp;AH$112&amp;"$"&amp;$B523))="",1,TRIM(INDIRECT("ｄａｔａ!$"&amp;AH$112&amp;"$"&amp;$B523))&lt;&gt;"",0)</f>
        <v>1</v>
      </c>
      <c r="AI523" s="80" cm="1">
        <f t="array" aca="1" ref="AI523" ca="1">_xlfn.IFS(AI524=1,0,TRIM(INDIRECT("ｄａｔａ!$"&amp;AI$112&amp;"$"&amp;$B523))="",1,TRIM(INDIRECT("ｄａｔａ!$"&amp;AI$112&amp;"$"&amp;$B523))&lt;&gt;"",0)</f>
        <v>1</v>
      </c>
      <c r="AJ523" s="80" cm="1">
        <f t="array" aca="1" ref="AJ523" ca="1">_xlfn.IFS(AJ524=1,0,TRIM(INDIRECT("ｄａｔａ!$"&amp;AJ$112&amp;"$"&amp;$B523))="",1,TRIM(INDIRECT("ｄａｔａ!$"&amp;AJ$112&amp;"$"&amp;$B523))&lt;&gt;"",0)</f>
        <v>1</v>
      </c>
      <c r="AK523" s="80" cm="1">
        <f t="array" aca="1" ref="AK523" ca="1">_xlfn.IFS(AK524=1,0,TRIM(INDIRECT("ｄａｔａ!$"&amp;AK$112&amp;"$"&amp;$B523))="",1,TRIM(INDIRECT("ｄａｔａ!$"&amp;AK$112&amp;"$"&amp;$B523))&lt;&gt;"",0)</f>
        <v>1</v>
      </c>
      <c r="AL523" s="80" cm="1">
        <f t="array" aca="1" ref="AL523" ca="1">_xlfn.IFS(AL524=1,0,TRIM(INDIRECT("ｄａｔａ!$"&amp;AL$112&amp;"$"&amp;$B523))="",1,TRIM(INDIRECT("ｄａｔａ!$"&amp;AL$112&amp;"$"&amp;$B523))&lt;&gt;"",0)</f>
        <v>1</v>
      </c>
      <c r="AM523" s="80" cm="1">
        <f t="array" aca="1" ref="AM523" ca="1">_xlfn.IFS(AM524=1,0,TRIM(INDIRECT("ｄａｔａ!$"&amp;AM$112&amp;"$"&amp;$B523))="",1,TRIM(INDIRECT("ｄａｔａ!$"&amp;AM$112&amp;"$"&amp;$B523))&lt;&gt;"",0)</f>
        <v>1</v>
      </c>
      <c r="AN523" s="80" cm="1">
        <f t="array" aca="1" ref="AN523" ca="1">_xlfn.IFS(AN524=1,0,TRIM(INDIRECT("ｄａｔａ!$"&amp;AN$112&amp;"$"&amp;$B523))="",1,TRIM(INDIRECT("ｄａｔａ!$"&amp;AN$112&amp;"$"&amp;$B523))&lt;&gt;"",0)</f>
        <v>1</v>
      </c>
      <c r="AO523" s="80" cm="1">
        <f t="array" aca="1" ref="AO523" ca="1">_xlfn.IFS(AO524=1,0,TRIM(INDIRECT("ｄａｔａ!$"&amp;AO$112&amp;"$"&amp;$B523))="",1,TRIM(INDIRECT("ｄａｔａ!$"&amp;AO$112&amp;"$"&amp;$B523))&lt;&gt;"",0)</f>
        <v>1</v>
      </c>
      <c r="AP523" s="80">
        <f ca="1">IF(SUM($AQ523:$AZ523)=10,1,0)</f>
        <v>1</v>
      </c>
      <c r="AQ523" s="80" cm="1">
        <f t="array" aca="1" ref="AQ523" ca="1">_xlfn.IFS(AQ524=1,0,TRIM(INDIRECT("ｄａｔａ!$"&amp;AQ$112&amp;"$"&amp;$B523))="",1,TRIM(INDIRECT("ｄａｔａ!$"&amp;AQ$112&amp;"$"&amp;$B523))&lt;&gt;"",0)</f>
        <v>1</v>
      </c>
      <c r="AR523" s="80" cm="1">
        <f t="array" aca="1" ref="AR523" ca="1">_xlfn.IFS(AR524=1,0,TRIM(INDIRECT("ｄａｔａ!$"&amp;AR$112&amp;"$"&amp;$B523))="",1,TRIM(INDIRECT("ｄａｔａ!$"&amp;AR$112&amp;"$"&amp;$B523))&lt;&gt;"",0)</f>
        <v>1</v>
      </c>
      <c r="AS523" s="80" cm="1">
        <f t="array" aca="1" ref="AS523" ca="1">_xlfn.IFS(AS524=1,0,TRIM(INDIRECT("ｄａｔａ!$"&amp;AS$112&amp;"$"&amp;$B523))="",1,TRIM(INDIRECT("ｄａｔａ!$"&amp;AS$112&amp;"$"&amp;$B523))&lt;&gt;"",0)</f>
        <v>1</v>
      </c>
      <c r="AT523" s="80" cm="1">
        <f t="array" aca="1" ref="AT523" ca="1">_xlfn.IFS(AT524=1,0,TRIM(INDIRECT("ｄａｔａ!$"&amp;AT$112&amp;"$"&amp;$B523))="",1,TRIM(INDIRECT("ｄａｔａ!$"&amp;AT$112&amp;"$"&amp;$B523))&lt;&gt;"",0)</f>
        <v>1</v>
      </c>
      <c r="AU523" s="80" cm="1">
        <f t="array" aca="1" ref="AU523" ca="1">_xlfn.IFS(AU524=1,0,TRIM(INDIRECT("ｄａｔａ!$"&amp;AU$112&amp;"$"&amp;$B523))="",1,TRIM(INDIRECT("ｄａｔａ!$"&amp;AU$112&amp;"$"&amp;$B523))&lt;&gt;"",0)</f>
        <v>1</v>
      </c>
      <c r="AV523" s="80" cm="1">
        <f t="array" aca="1" ref="AV523" ca="1">_xlfn.IFS(AV524=1,0,TRIM(INDIRECT("ｄａｔａ!$"&amp;AV$112&amp;"$"&amp;$B523))="",1,TRIM(INDIRECT("ｄａｔａ!$"&amp;AV$112&amp;"$"&amp;$B523))&lt;&gt;"",0)</f>
        <v>1</v>
      </c>
      <c r="AW523" s="80" cm="1">
        <f t="array" aca="1" ref="AW523" ca="1">_xlfn.IFS(AW524=1,0,TRIM(INDIRECT("ｄａｔａ!$"&amp;AW$112&amp;"$"&amp;$B523))="",1,TRIM(INDIRECT("ｄａｔａ!$"&amp;AW$112&amp;"$"&amp;$B523))&lt;&gt;"",0)</f>
        <v>1</v>
      </c>
      <c r="AX523" s="80" cm="1">
        <f t="array" aca="1" ref="AX523" ca="1">_xlfn.IFS(AX524=1,0,TRIM(INDIRECT("ｄａｔａ!$"&amp;AX$112&amp;"$"&amp;$B523))="",1,TRIM(INDIRECT("ｄａｔａ!$"&amp;AX$112&amp;"$"&amp;$B523))&lt;&gt;"",0)</f>
        <v>1</v>
      </c>
      <c r="AY523" s="80" cm="1">
        <f t="array" aca="1" ref="AY523" ca="1">_xlfn.IFS(AY524=1,0,TRIM(INDIRECT("ｄａｔａ!$"&amp;AY$112&amp;"$"&amp;$B523))="",1,TRIM(INDIRECT("ｄａｔａ!$"&amp;AY$112&amp;"$"&amp;$B523))&lt;&gt;"",0)</f>
        <v>1</v>
      </c>
      <c r="AZ523" s="80" cm="1">
        <f t="array" aca="1" ref="AZ523" ca="1">_xlfn.IFS(AZ524=1,0,TRIM(INDIRECT("ｄａｔａ!$"&amp;AZ$112&amp;"$"&amp;$B523))="",1,TRIM(INDIRECT("ｄａｔａ!$"&amp;AZ$112&amp;"$"&amp;$B523))&lt;&gt;"",0)</f>
        <v>1</v>
      </c>
      <c r="BA523" s="80">
        <f ca="1">IF(SUM($BB523:$BP523)=15,1,0)</f>
        <v>1</v>
      </c>
      <c r="BB523" s="80" cm="1">
        <f t="array" aca="1" ref="BB523" ca="1">_xlfn.IFS(BB524=1,0,TRIM(INDIRECT("ｄａｔａ!$"&amp;BB$112&amp;"$"&amp;$B523))="",1,TRIM(INDIRECT("ｄａｔａ!$"&amp;BB$112&amp;"$"&amp;$B523))&lt;&gt;"",0)</f>
        <v>1</v>
      </c>
      <c r="BC523" s="80" cm="1">
        <f t="array" aca="1" ref="BC523" ca="1">_xlfn.IFS(BC524=1,0,TRIM(INDIRECT("ｄａｔａ!$"&amp;BC$112&amp;"$"&amp;$B523))="",1,TRIM(INDIRECT("ｄａｔａ!$"&amp;BC$112&amp;"$"&amp;$B523))&lt;&gt;"",0)</f>
        <v>1</v>
      </c>
      <c r="BD523" s="80" cm="1">
        <f t="array" aca="1" ref="BD523" ca="1">_xlfn.IFS(BD524=1,0,TRIM(INDIRECT("ｄａｔａ!$"&amp;BD$112&amp;"$"&amp;$B523))="",1,TRIM(INDIRECT("ｄａｔａ!$"&amp;BD$112&amp;"$"&amp;$B523))&lt;&gt;"",0)</f>
        <v>1</v>
      </c>
      <c r="BE523" s="80" cm="1">
        <f t="array" aca="1" ref="BE523" ca="1">_xlfn.IFS(BE524=1,0,TRIM(INDIRECT("ｄａｔａ!$"&amp;BE$112&amp;"$"&amp;$B523))="",1,TRIM(INDIRECT("ｄａｔａ!$"&amp;BE$112&amp;"$"&amp;$B523))&lt;&gt;"",0)</f>
        <v>1</v>
      </c>
      <c r="BF523" s="80" cm="1">
        <f t="array" aca="1" ref="BF523" ca="1">_xlfn.IFS(BF524=1,0,TRIM(INDIRECT("ｄａｔａ!$"&amp;BF$112&amp;"$"&amp;$B523))="",1,TRIM(INDIRECT("ｄａｔａ!$"&amp;BF$112&amp;"$"&amp;$B523))&lt;&gt;"",0)</f>
        <v>1</v>
      </c>
      <c r="BG523" s="80" cm="1">
        <f t="array" aca="1" ref="BG523" ca="1">_xlfn.IFS(BG524=1,0,TRIM(INDIRECT("ｄａｔａ!$"&amp;BG$112&amp;"$"&amp;$B523))="",1,TRIM(INDIRECT("ｄａｔａ!$"&amp;BG$112&amp;"$"&amp;$B523))&lt;&gt;"",0)</f>
        <v>1</v>
      </c>
      <c r="BH523" s="80" cm="1">
        <f t="array" aca="1" ref="BH523" ca="1">_xlfn.IFS(BH524=1,0,TRIM(INDIRECT("ｄａｔａ!$"&amp;BH$112&amp;"$"&amp;$B523))="",1,TRIM(INDIRECT("ｄａｔａ!$"&amp;BH$112&amp;"$"&amp;$B523))&lt;&gt;"",0)</f>
        <v>1</v>
      </c>
      <c r="BI523" s="80" cm="1">
        <f t="array" aca="1" ref="BI523" ca="1">_xlfn.IFS(BI524=1,0,TRIM(INDIRECT("ｄａｔａ!$"&amp;BI$112&amp;"$"&amp;$B523))="",1,TRIM(INDIRECT("ｄａｔａ!$"&amp;BI$112&amp;"$"&amp;$B523))&lt;&gt;"",0)</f>
        <v>1</v>
      </c>
      <c r="BJ523" s="80" cm="1">
        <f t="array" aca="1" ref="BJ523" ca="1">_xlfn.IFS(BJ524=1,0,TRIM(INDIRECT("ｄａｔａ!$"&amp;BJ$112&amp;"$"&amp;$B523))="",1,TRIM(INDIRECT("ｄａｔａ!$"&amp;BJ$112&amp;"$"&amp;$B523))&lt;&gt;"",0)</f>
        <v>1</v>
      </c>
      <c r="BK523" s="80" cm="1">
        <f t="array" aca="1" ref="BK523" ca="1">_xlfn.IFS(BK524=1,0,TRIM(INDIRECT("ｄａｔａ!$"&amp;BK$112&amp;"$"&amp;$B523))="",1,TRIM(INDIRECT("ｄａｔａ!$"&amp;BK$112&amp;"$"&amp;$B523))&lt;&gt;"",0)</f>
        <v>1</v>
      </c>
      <c r="BL523" s="80" cm="1">
        <f t="array" aca="1" ref="BL523" ca="1">_xlfn.IFS(BL524=1,0,TRIM(INDIRECT("ｄａｔａ!$"&amp;BL$112&amp;"$"&amp;$B523))="",1,TRIM(INDIRECT("ｄａｔａ!$"&amp;BL$112&amp;"$"&amp;$B523))&lt;&gt;"",0)</f>
        <v>1</v>
      </c>
      <c r="BM523" s="80" cm="1">
        <f t="array" aca="1" ref="BM523" ca="1">_xlfn.IFS(BM524=1,0,TRIM(INDIRECT("ｄａｔａ!$"&amp;BM$112&amp;"$"&amp;$B523))="",1,TRIM(INDIRECT("ｄａｔａ!$"&amp;BM$112&amp;"$"&amp;$B523))&lt;&gt;"",0)</f>
        <v>1</v>
      </c>
      <c r="BN523" s="80" cm="1">
        <f t="array" aca="1" ref="BN523" ca="1">_xlfn.IFS(BN524=1,0,TRIM(INDIRECT("ｄａｔａ!$"&amp;BN$112&amp;"$"&amp;$B523))="",1,TRIM(INDIRECT("ｄａｔａ!$"&amp;BN$112&amp;"$"&amp;$B523))&lt;&gt;"",0)</f>
        <v>1</v>
      </c>
      <c r="BO523" s="80" cm="1">
        <f t="array" aca="1" ref="BO523" ca="1">_xlfn.IFS(BO524=1,0,TRIM(INDIRECT("ｄａｔａ!$"&amp;BO$112&amp;"$"&amp;$B523))="",1,TRIM(INDIRECT("ｄａｔａ!$"&amp;BO$112&amp;"$"&amp;$B523))&lt;&gt;"",0)</f>
        <v>1</v>
      </c>
      <c r="BP523" s="80" cm="1">
        <f t="array" aca="1" ref="BP523" ca="1">_xlfn.IFS(BP524=1,0,TRIM(INDIRECT("ｄａｔａ!$"&amp;BP$112&amp;"$"&amp;$B523))="",1,TRIM(INDIRECT("ｄａｔａ!$"&amp;BP$112&amp;"$"&amp;$B523))&lt;&gt;"",0)</f>
        <v>1</v>
      </c>
    </row>
    <row r="524" spans="1:68" x14ac:dyDescent="0.2">
      <c r="B524" s="80">
        <f>VLOOKUP($A521,$A$11:$B$110,2,FALSE)</f>
        <v>109</v>
      </c>
      <c r="C524" s="80" t="s">
        <v>2430</v>
      </c>
      <c r="D524" s="80" cm="1">
        <f t="array" aca="1" ref="D524" ca="1">IF(ISERROR(INDIRECT("ｄａｔａ!$"&amp;D$112&amp;"$"&amp;$B524)),1,0)</f>
        <v>0</v>
      </c>
      <c r="F524" s="80" cm="1">
        <f t="array" aca="1" ref="F524" ca="1">IF(ISERROR(INDIRECT("ｄａｔａ!$"&amp;F$112&amp;"$"&amp;$B524)),1,0)</f>
        <v>0</v>
      </c>
      <c r="G524" s="80" cm="1">
        <f t="array" aca="1" ref="G524" ca="1">IF(ISERROR(INDIRECT("ｄａｔａ!$"&amp;G$112&amp;"$"&amp;$B524)),1,0)</f>
        <v>0</v>
      </c>
      <c r="H524" s="80" cm="1">
        <f t="array" aca="1" ref="H524" ca="1">IF(ISERROR(INDIRECT("ｄａｔａ!$"&amp;H$112&amp;"$"&amp;$B524)),1,0)</f>
        <v>0</v>
      </c>
      <c r="I524" s="80" cm="1">
        <f t="array" aca="1" ref="I524" ca="1">IF(ISERROR(INDIRECT("ｄａｔａ!$"&amp;I$112&amp;"$"&amp;$B524)),1,0)</f>
        <v>0</v>
      </c>
      <c r="J524" s="80" cm="1">
        <f t="array" aca="1" ref="J524" ca="1">IF(ISERROR(INDIRECT("ｄａｔａ!$"&amp;J$112&amp;"$"&amp;$B524)),1,0)</f>
        <v>0</v>
      </c>
      <c r="K524" s="80" cm="1">
        <f t="array" aca="1" ref="K524" ca="1">IF(ISERROR(INDIRECT("ｄａｔａ!$"&amp;K$112&amp;"$"&amp;$B524)),1,0)</f>
        <v>0</v>
      </c>
      <c r="L524" s="80" cm="1">
        <f t="array" aca="1" ref="L524" ca="1">IF(ISERROR(INDIRECT("ｄａｔａ!$"&amp;L$112&amp;"$"&amp;$B524)),1,0)</f>
        <v>0</v>
      </c>
      <c r="M524" s="80" cm="1">
        <f t="array" aca="1" ref="M524" ca="1">IF(ISERROR(INDIRECT("ｄａｔａ!$"&amp;M$112&amp;"$"&amp;$B524)),1,0)</f>
        <v>0</v>
      </c>
      <c r="N524" s="80" cm="1">
        <f t="array" aca="1" ref="N524" ca="1">IF(ISERROR(INDIRECT("ｄａｔａ!$"&amp;N$112&amp;"$"&amp;$B524)),1,0)</f>
        <v>0</v>
      </c>
      <c r="O524" s="80" cm="1">
        <f t="array" aca="1" ref="O524" ca="1">IF(ISERROR(INDIRECT("ｄａｔａ!$"&amp;O$112&amp;"$"&amp;$B524)),1,0)</f>
        <v>0</v>
      </c>
      <c r="P524" s="80" cm="1">
        <f t="array" aca="1" ref="P524" ca="1">IF(ISERROR(INDIRECT("ｄａｔａ!$"&amp;P$112&amp;"$"&amp;$B524)),1,0)</f>
        <v>0</v>
      </c>
      <c r="Q524" s="80" cm="1">
        <f t="array" aca="1" ref="Q524" ca="1">IF(ISERROR(INDIRECT("ｄａｔａ!$"&amp;Q$112&amp;"$"&amp;$B524)),1,0)</f>
        <v>0</v>
      </c>
      <c r="R524" s="80" cm="1">
        <f t="array" aca="1" ref="R524" ca="1">IF(ISERROR(INDIRECT("ｄａｔａ!$"&amp;R$112&amp;"$"&amp;$B524)),1,0)</f>
        <v>0</v>
      </c>
      <c r="S524" s="80" cm="1">
        <f t="array" aca="1" ref="S524" ca="1">IF(ISERROR(INDIRECT("ｄａｔａ!$"&amp;S$112&amp;"$"&amp;$B524)),1,0)</f>
        <v>0</v>
      </c>
      <c r="T524" s="80" cm="1">
        <f t="array" aca="1" ref="T524" ca="1">IF(ISERROR(INDIRECT("ｄａｔａ!$"&amp;T$112&amp;"$"&amp;$B524)),1,0)</f>
        <v>0</v>
      </c>
      <c r="U524" s="80" cm="1">
        <f t="array" aca="1" ref="U524" ca="1">IF(ISERROR(INDIRECT("ｄａｔａ!$"&amp;U$112&amp;"$"&amp;$B524)),1,0)</f>
        <v>0</v>
      </c>
      <c r="V524" s="80" cm="1">
        <f t="array" aca="1" ref="V524" ca="1">IF(ISERROR(INDIRECT("ｄａｔａ!$"&amp;V$112&amp;"$"&amp;$B524)),1,0)</f>
        <v>0</v>
      </c>
      <c r="W524" s="80" cm="1">
        <f t="array" aca="1" ref="W524" ca="1">IF(ISERROR(INDIRECT("ｄａｔａ!$"&amp;W$112&amp;"$"&amp;$B524)),1,0)</f>
        <v>0</v>
      </c>
      <c r="X524" s="80">
        <f ca="1">IF(SUM($Y522:$AO522,$Y524:$AO524)&gt;0,1,0)</f>
        <v>0</v>
      </c>
      <c r="Y524" s="80" cm="1">
        <f t="array" aca="1" ref="Y524" ca="1">IF(ISERROR(INDIRECT("ｄａｔａ!$"&amp;Y$112&amp;"$"&amp;$B524)),1,0)</f>
        <v>0</v>
      </c>
      <c r="Z524" s="80" cm="1">
        <f t="array" aca="1" ref="Z524" ca="1">IF(ISERROR(INDIRECT("ｄａｔａ!$"&amp;Z$112&amp;"$"&amp;$B524)),1,0)</f>
        <v>0</v>
      </c>
      <c r="AA524" s="80" cm="1">
        <f t="array" aca="1" ref="AA524" ca="1">IF(ISERROR(INDIRECT("ｄａｔａ!$"&amp;AA$112&amp;"$"&amp;$B524)),1,0)</f>
        <v>0</v>
      </c>
      <c r="AB524" s="80" cm="1">
        <f t="array" aca="1" ref="AB524" ca="1">IF(ISERROR(INDIRECT("ｄａｔａ!$"&amp;AB$112&amp;"$"&amp;$B524)),1,0)</f>
        <v>0</v>
      </c>
      <c r="AC524" s="80" cm="1">
        <f t="array" aca="1" ref="AC524" ca="1">IF(ISERROR(INDIRECT("ｄａｔａ!$"&amp;AC$112&amp;"$"&amp;$B524)),1,0)</f>
        <v>0</v>
      </c>
      <c r="AD524" s="80" cm="1">
        <f t="array" aca="1" ref="AD524" ca="1">IF(ISERROR(INDIRECT("ｄａｔａ!$"&amp;AD$112&amp;"$"&amp;$B524)),1,0)</f>
        <v>0</v>
      </c>
      <c r="AE524" s="80" cm="1">
        <f t="array" aca="1" ref="AE524" ca="1">IF(ISERROR(INDIRECT("ｄａｔａ!$"&amp;AE$112&amp;"$"&amp;$B524)),1,0)</f>
        <v>0</v>
      </c>
      <c r="AF524" s="80" cm="1">
        <f t="array" aca="1" ref="AF524" ca="1">IF(ISERROR(INDIRECT("ｄａｔａ!$"&amp;AF$112&amp;"$"&amp;$B524)),1,0)</f>
        <v>0</v>
      </c>
      <c r="AG524" s="80" cm="1">
        <f t="array" aca="1" ref="AG524" ca="1">IF(ISERROR(INDIRECT("ｄａｔａ!$"&amp;AG$112&amp;"$"&amp;$B524)),1,0)</f>
        <v>0</v>
      </c>
      <c r="AH524" s="80" cm="1">
        <f t="array" aca="1" ref="AH524" ca="1">IF(ISERROR(INDIRECT("ｄａｔａ!$"&amp;AH$112&amp;"$"&amp;$B524)),1,0)</f>
        <v>0</v>
      </c>
      <c r="AI524" s="80" cm="1">
        <f t="array" aca="1" ref="AI524" ca="1">IF(ISERROR(INDIRECT("ｄａｔａ!$"&amp;AI$112&amp;"$"&amp;$B524)),1,0)</f>
        <v>0</v>
      </c>
      <c r="AJ524" s="80" cm="1">
        <f t="array" aca="1" ref="AJ524" ca="1">IF(ISERROR(INDIRECT("ｄａｔａ!$"&amp;AJ$112&amp;"$"&amp;$B524)),1,0)</f>
        <v>0</v>
      </c>
      <c r="AK524" s="80" cm="1">
        <f t="array" aca="1" ref="AK524" ca="1">IF(ISERROR(INDIRECT("ｄａｔａ!$"&amp;AK$112&amp;"$"&amp;$B524)),1,0)</f>
        <v>0</v>
      </c>
      <c r="AL524" s="80" cm="1">
        <f t="array" aca="1" ref="AL524" ca="1">IF(ISERROR(INDIRECT("ｄａｔａ!$"&amp;AL$112&amp;"$"&amp;$B524)),1,0)</f>
        <v>0</v>
      </c>
      <c r="AM524" s="80" cm="1">
        <f t="array" aca="1" ref="AM524" ca="1">IF(ISERROR(INDIRECT("ｄａｔａ!$"&amp;AM$112&amp;"$"&amp;$B524)),1,0)</f>
        <v>0</v>
      </c>
      <c r="AN524" s="80" cm="1">
        <f t="array" aca="1" ref="AN524" ca="1">IF(ISERROR(INDIRECT("ｄａｔａ!$"&amp;AN$112&amp;"$"&amp;$B524)),1,0)</f>
        <v>0</v>
      </c>
      <c r="AO524" s="80" cm="1">
        <f t="array" aca="1" ref="AO524" ca="1">IF(ISERROR(INDIRECT("ｄａｔａ!$"&amp;AO$112&amp;"$"&amp;$B524)),1,0)</f>
        <v>0</v>
      </c>
      <c r="AP524" s="80">
        <f ca="1">IF(SUM($AQ522:$AZ522,$AQ524:$AZ524)&gt;0,1,0)</f>
        <v>0</v>
      </c>
      <c r="AQ524" s="80" cm="1">
        <f t="array" aca="1" ref="AQ524" ca="1">IF(ISERROR(INDIRECT("ｄａｔａ!$"&amp;AQ$112&amp;"$"&amp;$B524)),1,0)</f>
        <v>0</v>
      </c>
      <c r="AR524" s="80" cm="1">
        <f t="array" aca="1" ref="AR524" ca="1">IF(ISERROR(INDIRECT("ｄａｔａ!$"&amp;AR$112&amp;"$"&amp;$B524)),1,0)</f>
        <v>0</v>
      </c>
      <c r="AS524" s="80" cm="1">
        <f t="array" aca="1" ref="AS524" ca="1">IF(ISERROR(INDIRECT("ｄａｔａ!$"&amp;AS$112&amp;"$"&amp;$B524)),1,0)</f>
        <v>0</v>
      </c>
      <c r="AT524" s="80" cm="1">
        <f t="array" aca="1" ref="AT524" ca="1">IF(ISERROR(INDIRECT("ｄａｔａ!$"&amp;AT$112&amp;"$"&amp;$B524)),1,0)</f>
        <v>0</v>
      </c>
      <c r="AU524" s="80" cm="1">
        <f t="array" aca="1" ref="AU524" ca="1">IF(ISERROR(INDIRECT("ｄａｔａ!$"&amp;AU$112&amp;"$"&amp;$B524)),1,0)</f>
        <v>0</v>
      </c>
      <c r="AV524" s="80" cm="1">
        <f t="array" aca="1" ref="AV524" ca="1">IF(ISERROR(INDIRECT("ｄａｔａ!$"&amp;AV$112&amp;"$"&amp;$B524)),1,0)</f>
        <v>0</v>
      </c>
      <c r="AW524" s="80" cm="1">
        <f t="array" aca="1" ref="AW524" ca="1">IF(ISERROR(INDIRECT("ｄａｔａ!$"&amp;AW$112&amp;"$"&amp;$B524)),1,0)</f>
        <v>0</v>
      </c>
      <c r="AX524" s="80" cm="1">
        <f t="array" aca="1" ref="AX524" ca="1">IF(ISERROR(INDIRECT("ｄａｔａ!$"&amp;AX$112&amp;"$"&amp;$B524)),1,0)</f>
        <v>0</v>
      </c>
      <c r="AY524" s="80" cm="1">
        <f t="array" aca="1" ref="AY524" ca="1">IF(ISERROR(INDIRECT("ｄａｔａ!$"&amp;AY$112&amp;"$"&amp;$B524)),1,0)</f>
        <v>0</v>
      </c>
      <c r="AZ524" s="80" cm="1">
        <f t="array" aca="1" ref="AZ524" ca="1">IF(ISERROR(INDIRECT("ｄａｔａ!$"&amp;AZ$112&amp;"$"&amp;$B524)),1,0)</f>
        <v>0</v>
      </c>
      <c r="BA524" s="80">
        <f ca="1">IF(SUM($BB522:$BP522,$BB524:$BP524)&gt;0,1,0)</f>
        <v>0</v>
      </c>
      <c r="BB524" s="80" cm="1">
        <f t="array" aca="1" ref="BB524" ca="1">IF(ISERROR(INDIRECT("ｄａｔａ!$"&amp;BB$112&amp;"$"&amp;$B524)),1,0)</f>
        <v>0</v>
      </c>
      <c r="BC524" s="80" cm="1">
        <f t="array" aca="1" ref="BC524" ca="1">IF(ISERROR(INDIRECT("ｄａｔａ!$"&amp;BC$112&amp;"$"&amp;$B524)),1,0)</f>
        <v>0</v>
      </c>
      <c r="BD524" s="80" cm="1">
        <f t="array" aca="1" ref="BD524" ca="1">IF(ISERROR(INDIRECT("ｄａｔａ!$"&amp;BD$112&amp;"$"&amp;$B524)),1,0)</f>
        <v>0</v>
      </c>
      <c r="BE524" s="80" cm="1">
        <f t="array" aca="1" ref="BE524" ca="1">IF(ISERROR(INDIRECT("ｄａｔａ!$"&amp;BE$112&amp;"$"&amp;$B524)),1,0)</f>
        <v>0</v>
      </c>
      <c r="BF524" s="80" cm="1">
        <f t="array" aca="1" ref="BF524" ca="1">IF(ISERROR(INDIRECT("ｄａｔａ!$"&amp;BF$112&amp;"$"&amp;$B524)),1,0)</f>
        <v>0</v>
      </c>
      <c r="BG524" s="80" cm="1">
        <f t="array" aca="1" ref="BG524" ca="1">IF(ISERROR(INDIRECT("ｄａｔａ!$"&amp;BG$112&amp;"$"&amp;$B524)),1,0)</f>
        <v>0</v>
      </c>
      <c r="BH524" s="80" cm="1">
        <f t="array" aca="1" ref="BH524" ca="1">IF(ISERROR(INDIRECT("ｄａｔａ!$"&amp;BH$112&amp;"$"&amp;$B524)),1,0)</f>
        <v>0</v>
      </c>
      <c r="BI524" s="80" cm="1">
        <f t="array" aca="1" ref="BI524" ca="1">IF(ISERROR(INDIRECT("ｄａｔａ!$"&amp;BI$112&amp;"$"&amp;$B524)),1,0)</f>
        <v>0</v>
      </c>
      <c r="BJ524" s="80" cm="1">
        <f t="array" aca="1" ref="BJ524" ca="1">IF(ISERROR(INDIRECT("ｄａｔａ!$"&amp;BJ$112&amp;"$"&amp;$B524)),1,0)</f>
        <v>0</v>
      </c>
      <c r="BK524" s="80" cm="1">
        <f t="array" aca="1" ref="BK524" ca="1">IF(ISERROR(INDIRECT("ｄａｔａ!$"&amp;BK$112&amp;"$"&amp;$B524)),1,0)</f>
        <v>0</v>
      </c>
      <c r="BL524" s="80" cm="1">
        <f t="array" aca="1" ref="BL524" ca="1">IF(ISERROR(INDIRECT("ｄａｔａ!$"&amp;BL$112&amp;"$"&amp;$B524)),1,0)</f>
        <v>0</v>
      </c>
      <c r="BM524" s="80" cm="1">
        <f t="array" aca="1" ref="BM524" ca="1">IF(ISERROR(INDIRECT("ｄａｔａ!$"&amp;BM$112&amp;"$"&amp;$B524)),1,0)</f>
        <v>0</v>
      </c>
      <c r="BN524" s="80" cm="1">
        <f t="array" aca="1" ref="BN524" ca="1">IF(ISERROR(INDIRECT("ｄａｔａ!$"&amp;BN$112&amp;"$"&amp;$B524)),1,0)</f>
        <v>0</v>
      </c>
      <c r="BO524" s="80" cm="1">
        <f t="array" aca="1" ref="BO524" ca="1">IF(ISERROR(INDIRECT("ｄａｔａ!$"&amp;BO$112&amp;"$"&amp;$B524)),1,0)</f>
        <v>0</v>
      </c>
      <c r="BP524" s="80" cm="1">
        <f t="array" aca="1" ref="BP524" ca="1">IF(ISERROR(INDIRECT("ｄａｔａ!$"&amp;BP$112&amp;"$"&amp;$B524)),1,0)</f>
        <v>0</v>
      </c>
    </row>
    <row r="525" spans="1:68" x14ac:dyDescent="0.2">
      <c r="A525" s="80" t="s">
        <v>2421</v>
      </c>
      <c r="B525" s="80">
        <f>VLOOKUP($A525,$A$11:$B$110,2,FALSE)</f>
        <v>110</v>
      </c>
      <c r="C525" s="80" t="s">
        <v>2435</v>
      </c>
      <c r="D525" s="80" cm="1">
        <f t="array" aca="1" ref="D525" ca="1">_xlfn.IFS(D526=1,0,D527=1,0,AND(INDIRECT("ｄａｔａ!$"&amp;D$112&amp;"$"&amp;$B525)&lt;=INDIRECT("kikan!$Q$11"),INDIRECT("ｄａｔａ!$"&amp;D$112&amp;"$"&amp;$B525)&gt;=INDIRECT("kikan!$K$11")),0,TRUE,1)</f>
        <v>0</v>
      </c>
      <c r="F525" s="80">
        <v>0</v>
      </c>
      <c r="G525" s="80">
        <v>0</v>
      </c>
      <c r="H525" s="80">
        <v>0</v>
      </c>
      <c r="I525" s="80" cm="1">
        <f t="array" aca="1" ref="I525" ca="1">_xlfn.IFS(I526=1,0,I527=1,0,INDIRECT("ｄａｔａ!$"&amp;I$112&amp;"$"&amp;$B525)&gt;=INDIRECT("kikan!$I$11"),0,TRUE,1)</f>
        <v>0</v>
      </c>
      <c r="J525" s="80" cm="1">
        <f t="array" aca="1" ref="J525" ca="1">_xlfn.IFS(D528=1,0,I525=1,0,J526=1,0,I527=1,0,J527=1,0,INDIRECT("ｄａｔａ!$"&amp;I$112&amp;"$"&amp;$B525)&gt;INDIRECT("kikan!$I$11"),0,INDIRECT("ｄａｔａ!$"&amp;J$112&amp;"$"&amp;$B525)&gt;=INDIRECT("ｄａｔａ!$"&amp;D$112&amp;"$"&amp;$B525),0,TRUE,1)</f>
        <v>0</v>
      </c>
      <c r="K525" s="80" cm="1">
        <f t="array" aca="1" ref="K525" ca="1">_xlfn.IFS(K526=1,0,K527=1,0,AND(INDIRECT("ｄａｔａ!$"&amp;K$112&amp;"$"&amp;$B526)&gt;0,INDIRECT("ｄａｔａ!$"&amp;K$112&amp;"$"&amp;$B526)&lt;10000),0,TRUE,1)</f>
        <v>0</v>
      </c>
      <c r="L525" s="80" cm="1">
        <f t="array" aca="1" ref="L525" ca="1">_xlfn.IFS(L526=1,0,L527=1,0,INDIRECT("ｄａｔａ!$"&amp;L$112&amp;"$"&amp;$B525)&lt;20000,1,TRUE,0)</f>
        <v>0</v>
      </c>
      <c r="M525" s="80">
        <v>0</v>
      </c>
      <c r="N525" s="80">
        <v>0</v>
      </c>
      <c r="O525" s="80" cm="1">
        <f t="array" aca="1" ref="O525" ca="1">_xlfn.IFS(O528=1,0,INDIRECT("ｄａｔａ!$"&amp;O$112&amp;"$"&amp;$B526)=4,1,TRUE,0)</f>
        <v>0</v>
      </c>
      <c r="P525" s="80" cm="1">
        <f t="array" aca="1" ref="P525" ca="1">_xlfn.IFS(P528=1,0,AND(INDIRECT("ｄａｔａ!$"&amp;P$112&amp;"$"&amp;$B526)&lt;=3,INDIRECT("ｄａｔａ!$"&amp;P$112&amp;"$"&amp;$B526)&gt;0),1,TRUE,0)</f>
        <v>0</v>
      </c>
      <c r="Q525" s="80" cm="1">
        <f t="array" aca="1" ref="Q525" ca="1">_xlfn.IFS(Q528=1,0,INDIRECT("ｄａｔａ!$"&amp;Q$112&amp;"$"&amp;$B525)=1,1,TRUE,0)</f>
        <v>0</v>
      </c>
      <c r="R525" s="80">
        <v>0</v>
      </c>
      <c r="S525" s="80">
        <v>0</v>
      </c>
      <c r="T525" s="80">
        <v>0</v>
      </c>
      <c r="U525" s="80">
        <v>0</v>
      </c>
      <c r="V525" s="80">
        <v>0</v>
      </c>
      <c r="W525" s="80">
        <v>0</v>
      </c>
      <c r="X525" s="80">
        <f ca="1">IF(AND(SUM($Y525:$AO525)=0,17-SUM($Y527:$AO527)&gt;1),1,0)</f>
        <v>0</v>
      </c>
      <c r="Y525" s="80" cm="1">
        <f t="array" aca="1" ref="Y525" ca="1">_xlfn.IFS(Y528=1,0,INDIRECT("ｄａｔａ!$"&amp;Y$112&amp;"$"&amp;$B525)=2,1,TRUE,0)</f>
        <v>0</v>
      </c>
      <c r="Z525" s="80" cm="1">
        <f t="array" aca="1" ref="Z525" ca="1">_xlfn.IFS(Z528=1,0,INDIRECT("ｄａｔａ!$"&amp;Z$112&amp;"$"&amp;$B525)=2,1,TRUE,0)</f>
        <v>0</v>
      </c>
      <c r="AA525" s="80" cm="1">
        <f t="array" aca="1" ref="AA525" ca="1">_xlfn.IFS(AA528=1,0,INDIRECT("ｄａｔａ!$"&amp;AA$112&amp;"$"&amp;$B525)=2,1,TRUE,0)</f>
        <v>0</v>
      </c>
      <c r="AB525" s="80" cm="1">
        <f t="array" aca="1" ref="AB525" ca="1">_xlfn.IFS(AB528=1,0,INDIRECT("ｄａｔａ!$"&amp;AB$112&amp;"$"&amp;$B525)=2,1,TRUE,0)</f>
        <v>0</v>
      </c>
      <c r="AC525" s="80" cm="1">
        <f t="array" aca="1" ref="AC525" ca="1">_xlfn.IFS(AC528=1,0,INDIRECT("ｄａｔａ!$"&amp;AC$112&amp;"$"&amp;$B525)=2,1,TRUE,0)</f>
        <v>0</v>
      </c>
      <c r="AD525" s="80" cm="1">
        <f t="array" aca="1" ref="AD525" ca="1">_xlfn.IFS(AD528=1,0,INDIRECT("ｄａｔａ!$"&amp;AD$112&amp;"$"&amp;$B525)=2,1,TRUE,0)</f>
        <v>0</v>
      </c>
      <c r="AE525" s="80" cm="1">
        <f t="array" aca="1" ref="AE525" ca="1">_xlfn.IFS(AE528=1,0,INDIRECT("ｄａｔａ!$"&amp;AE$112&amp;"$"&amp;$B525)=2,1,TRUE,0)</f>
        <v>0</v>
      </c>
      <c r="AF525" s="80" cm="1">
        <f t="array" aca="1" ref="AF525" ca="1">_xlfn.IFS(AF528=1,0,INDIRECT("ｄａｔａ!$"&amp;AF$112&amp;"$"&amp;$B525)=2,1,TRUE,0)</f>
        <v>0</v>
      </c>
      <c r="AG525" s="80" cm="1">
        <f t="array" aca="1" ref="AG525" ca="1">_xlfn.IFS(AG528=1,0,INDIRECT("ｄａｔａ!$"&amp;AG$112&amp;"$"&amp;$B525)=2,1,TRUE,0)</f>
        <v>0</v>
      </c>
      <c r="AH525" s="80" cm="1">
        <f t="array" aca="1" ref="AH525" ca="1">_xlfn.IFS(AH528=1,0,INDIRECT("ｄａｔａ!$"&amp;AH$112&amp;"$"&amp;$B525)=2,1,TRUE,0)</f>
        <v>0</v>
      </c>
      <c r="AI525" s="80" cm="1">
        <f t="array" aca="1" ref="AI525" ca="1">_xlfn.IFS(AI528=1,0,INDIRECT("ｄａｔａ!$"&amp;AI$112&amp;"$"&amp;$B525)=2,1,TRUE,0)</f>
        <v>0</v>
      </c>
      <c r="AJ525" s="80" cm="1">
        <f t="array" aca="1" ref="AJ525" ca="1">_xlfn.IFS(AJ528=1,0,INDIRECT("ｄａｔａ!$"&amp;AJ$112&amp;"$"&amp;$B525)=2,1,TRUE,0)</f>
        <v>0</v>
      </c>
      <c r="AK525" s="80" cm="1">
        <f t="array" aca="1" ref="AK525" ca="1">_xlfn.IFS(AK528=1,0,INDIRECT("ｄａｔａ!$"&amp;AK$112&amp;"$"&amp;$B525)=2,1,TRUE,0)</f>
        <v>0</v>
      </c>
      <c r="AL525" s="80" cm="1">
        <f t="array" aca="1" ref="AL525" ca="1">_xlfn.IFS(AL528=1,0,INDIRECT("ｄａｔａ!$"&amp;AL$112&amp;"$"&amp;$B525)=2,1,TRUE,0)</f>
        <v>0</v>
      </c>
      <c r="AM525" s="80" cm="1">
        <f t="array" aca="1" ref="AM525" ca="1">_xlfn.IFS(AM528=1,0,INDIRECT("ｄａｔａ!$"&amp;AM$112&amp;"$"&amp;$B525)=2,1,TRUE,0)</f>
        <v>0</v>
      </c>
      <c r="AN525" s="80" cm="1">
        <f t="array" aca="1" ref="AN525" ca="1">_xlfn.IFS(AN528=1,0,INDIRECT("ｄａｔａ!$"&amp;AN$112&amp;"$"&amp;$B525)=2,1,TRUE,0)</f>
        <v>0</v>
      </c>
      <c r="AO525" s="80" cm="1">
        <f t="array" aca="1" ref="AO525" ca="1">_xlfn.IFS(AO528=1,0,INDIRECT("ｄａｔａ!$"&amp;AO$112&amp;"$"&amp;$B525)=2,1,TRUE,0)</f>
        <v>0</v>
      </c>
      <c r="AP525" s="80">
        <f ca="1">IF(AND(SUM($AQ525:$AZ525)=0,10-SUM($AQ527:$AZ527)&gt;1),1,0)</f>
        <v>0</v>
      </c>
      <c r="AQ525" s="80" cm="1">
        <f t="array" aca="1" ref="AQ525" ca="1">_xlfn.IFS(AQ528=1,0,INDIRECT("ｄａｔａ!$"&amp;AQ$112&amp;"$"&amp;$B525)=2,1,TRUE,0)</f>
        <v>0</v>
      </c>
      <c r="AR525" s="80" cm="1">
        <f t="array" aca="1" ref="AR525" ca="1">_xlfn.IFS(AR528=1,0,INDIRECT("ｄａｔａ!$"&amp;AR$112&amp;"$"&amp;$B525)=2,1,TRUE,0)</f>
        <v>0</v>
      </c>
      <c r="AS525" s="80" cm="1">
        <f t="array" aca="1" ref="AS525" ca="1">_xlfn.IFS(AS528=1,0,INDIRECT("ｄａｔａ!$"&amp;AS$112&amp;"$"&amp;$B525)=2,1,TRUE,0)</f>
        <v>0</v>
      </c>
      <c r="AT525" s="80" cm="1">
        <f t="array" aca="1" ref="AT525" ca="1">_xlfn.IFS(AT528=1,0,INDIRECT("ｄａｔａ!$"&amp;AT$112&amp;"$"&amp;$B525)=2,1,TRUE,0)</f>
        <v>0</v>
      </c>
      <c r="AU525" s="80" cm="1">
        <f t="array" aca="1" ref="AU525" ca="1">_xlfn.IFS(AU528=1,0,INDIRECT("ｄａｔａ!$"&amp;AU$112&amp;"$"&amp;$B525)=2,1,TRUE,0)</f>
        <v>0</v>
      </c>
      <c r="AV525" s="80" cm="1">
        <f t="array" aca="1" ref="AV525" ca="1">_xlfn.IFS(AV528=1,0,INDIRECT("ｄａｔａ!$"&amp;AV$112&amp;"$"&amp;$B525)=2,1,TRUE,0)</f>
        <v>0</v>
      </c>
      <c r="AW525" s="80" cm="1">
        <f t="array" aca="1" ref="AW525" ca="1">_xlfn.IFS(AW528=1,0,INDIRECT("ｄａｔａ!$"&amp;AW$112&amp;"$"&amp;$B525)=2,1,TRUE,0)</f>
        <v>0</v>
      </c>
      <c r="AX525" s="80" cm="1">
        <f t="array" aca="1" ref="AX525" ca="1">_xlfn.IFS(AX528=1,0,INDIRECT("ｄａｔａ!$"&amp;AX$112&amp;"$"&amp;$B525)=2,1,TRUE,0)</f>
        <v>0</v>
      </c>
      <c r="AY525" s="80" cm="1">
        <f t="array" aca="1" ref="AY525" ca="1">_xlfn.IFS(AY528=1,0,INDIRECT("ｄａｔａ!$"&amp;AY$112&amp;"$"&amp;$B525)=2,1,TRUE,0)</f>
        <v>0</v>
      </c>
      <c r="AZ525" s="80" cm="1">
        <f t="array" aca="1" ref="AZ525" ca="1">_xlfn.IFS(AZ528=1,0,INDIRECT("ｄａｔａ!$"&amp;AZ$112&amp;"$"&amp;$B525)=2,1,TRUE,0)</f>
        <v>0</v>
      </c>
      <c r="BA525" s="80">
        <f ca="1">IF(AND(SUM($BB525:$BP525)=0,15-SUM($BB527:$BP527)&gt;1),1,0)</f>
        <v>0</v>
      </c>
      <c r="BB525" s="80" cm="1">
        <f t="array" aca="1" ref="BB525" ca="1">_xlfn.IFS(BB528=1,0,INDIRECT("ｄａｔａ!$"&amp;BB$112&amp;"$"&amp;$B525)=2,1,TRUE,0)</f>
        <v>0</v>
      </c>
      <c r="BC525" s="80" cm="1">
        <f t="array" aca="1" ref="BC525" ca="1">_xlfn.IFS(BC528=1,0,INDIRECT("ｄａｔａ!$"&amp;BC$112&amp;"$"&amp;$B525)=2,1,TRUE,0)</f>
        <v>0</v>
      </c>
      <c r="BD525" s="80" cm="1">
        <f t="array" aca="1" ref="BD525" ca="1">_xlfn.IFS(BD528=1,0,INDIRECT("ｄａｔａ!$"&amp;BD$112&amp;"$"&amp;$B525)=2,1,TRUE,0)</f>
        <v>0</v>
      </c>
      <c r="BE525" s="80" cm="1">
        <f t="array" aca="1" ref="BE525" ca="1">_xlfn.IFS(BE528=1,0,INDIRECT("ｄａｔａ!$"&amp;BE$112&amp;"$"&amp;$B525)=2,1,TRUE,0)</f>
        <v>0</v>
      </c>
      <c r="BF525" s="80" cm="1">
        <f t="array" aca="1" ref="BF525" ca="1">_xlfn.IFS(BF528=1,0,INDIRECT("ｄａｔａ!$"&amp;BF$112&amp;"$"&amp;$B525)=2,1,TRUE,0)</f>
        <v>0</v>
      </c>
      <c r="BG525" s="80" cm="1">
        <f t="array" aca="1" ref="BG525" ca="1">_xlfn.IFS(BG528=1,0,INDIRECT("ｄａｔａ!$"&amp;BG$112&amp;"$"&amp;$B525)=2,1,TRUE,0)</f>
        <v>0</v>
      </c>
      <c r="BH525" s="80" cm="1">
        <f t="array" aca="1" ref="BH525" ca="1">_xlfn.IFS(BH528=1,0,INDIRECT("ｄａｔａ!$"&amp;BH$112&amp;"$"&amp;$B525)=2,1,TRUE,0)</f>
        <v>0</v>
      </c>
      <c r="BI525" s="80" cm="1">
        <f t="array" aca="1" ref="BI525" ca="1">_xlfn.IFS(BI528=1,0,INDIRECT("ｄａｔａ!$"&amp;BI$112&amp;"$"&amp;$B525)=2,1,TRUE,0)</f>
        <v>0</v>
      </c>
      <c r="BJ525" s="80" cm="1">
        <f t="array" aca="1" ref="BJ525" ca="1">_xlfn.IFS(BJ528=1,0,INDIRECT("ｄａｔａ!$"&amp;BJ$112&amp;"$"&amp;$B525)=2,1,TRUE,0)</f>
        <v>0</v>
      </c>
      <c r="BK525" s="80" cm="1">
        <f t="array" aca="1" ref="BK525" ca="1">_xlfn.IFS(BK528=1,0,INDIRECT("ｄａｔａ!$"&amp;BK$112&amp;"$"&amp;$B525)=2,1,TRUE,0)</f>
        <v>0</v>
      </c>
      <c r="BL525" s="80" cm="1">
        <f t="array" aca="1" ref="BL525" ca="1">_xlfn.IFS(BL528=1,0,INDIRECT("ｄａｔａ!$"&amp;BL$112&amp;"$"&amp;$B525)=2,1,TRUE,0)</f>
        <v>0</v>
      </c>
      <c r="BM525" s="80" cm="1">
        <f t="array" aca="1" ref="BM525" ca="1">_xlfn.IFS(BM528=1,0,INDIRECT("ｄａｔａ!$"&amp;BM$112&amp;"$"&amp;$B525)=2,1,TRUE,0)</f>
        <v>0</v>
      </c>
      <c r="BN525" s="80" cm="1">
        <f t="array" aca="1" ref="BN525" ca="1">_xlfn.IFS(BN528=1,0,INDIRECT("ｄａｔａ!$"&amp;BN$112&amp;"$"&amp;$B525)=2,1,TRUE,0)</f>
        <v>0</v>
      </c>
      <c r="BO525" s="80" cm="1">
        <f t="array" aca="1" ref="BO525" ca="1">_xlfn.IFS(BO528=1,0,INDIRECT("ｄａｔａ!$"&amp;BO$112&amp;"$"&amp;$B525)=2,1,TRUE,0)</f>
        <v>0</v>
      </c>
      <c r="BP525" s="80" cm="1">
        <f t="array" aca="1" ref="BP525" ca="1">_xlfn.IFS(BP528=1,0,INDIRECT("ｄａｔａ!$"&amp;BP$112&amp;"$"&amp;$B525)=2,1,TRUE,0)</f>
        <v>0</v>
      </c>
    </row>
    <row r="526" spans="1:68" x14ac:dyDescent="0.2">
      <c r="B526" s="80">
        <f>VLOOKUP($A525,$A$11:$B$110,2,FALSE)</f>
        <v>110</v>
      </c>
      <c r="C526" s="80" t="s">
        <v>2437</v>
      </c>
      <c r="D526" s="80" cm="1">
        <f t="array" aca="1" ref="D526" ca="1">_xlfn.IFS(D527=1,0,AND(ISNUMBER(INDIRECT("ｄａｔａ!$"&amp;D$112&amp;"$"&amp;$B526)),INDIRECT("ｄａｔａ!$"&amp;D$112&amp;"$"&amp;$B526)&lt;=12,INDIRECT("ｄａｔａ!$"&amp;D$112&amp;"$"&amp;$B526)&gt;=1),0,TRUE,1)</f>
        <v>1</v>
      </c>
      <c r="F526" s="80">
        <v>0</v>
      </c>
      <c r="G526" s="80">
        <v>0</v>
      </c>
      <c r="H526" s="80">
        <v>0</v>
      </c>
      <c r="I526" s="80" cm="1">
        <f t="array" aca="1" ref="I526" ca="1">_xlfn.IFS(I527=1,0,AND(ISNUMBER(INDIRECT("ｄａｔａ!$"&amp;I$112&amp;"$"&amp;$B526)),LEN(INDIRECT("ｄａｔａ!$"&amp;I$112&amp;"$"&amp;$B526))=4),0,TRUE,1)</f>
        <v>0</v>
      </c>
      <c r="J526" s="80" cm="1">
        <f t="array" aca="1" ref="J526" ca="1">_xlfn.IFS(J527=1,0,AND(ISNUMBER(INDIRECT("ｄａｔａ!$"&amp;J$112&amp;"$"&amp;$B526)),INDIRECT("ｄａｔａ!$"&amp;J$112&amp;"$"&amp;$B526)&lt;=12,INDIRECT("ｄａｔａ!$"&amp;J$112&amp;"$"&amp;$B526)&gt;=1),0,TRUE,1)</f>
        <v>0</v>
      </c>
      <c r="K526" s="80" cm="1">
        <f t="array" aca="1" ref="K526" ca="1">_xlfn.IFS(K527=1,0,ISNUMBER(INDIRECT("ｄａｔａ!$"&amp;K$112&amp;"$"&amp;$B526)),0,TRUE,1)</f>
        <v>0</v>
      </c>
      <c r="L526" s="80" cm="1">
        <f t="array" aca="1" ref="L526" ca="1">_xlfn.IFS(L527=1,0,AND(ISNUMBER(INDIRECT("ｄａｔａ!$"&amp;L$112&amp;"$"&amp;$B526)),INDIRECT("ｄａｔａ!$"&amp;L$112&amp;"$"&amp;$B526)&gt;0),0,TRUE,1)</f>
        <v>0</v>
      </c>
      <c r="M526" s="80" cm="1">
        <f t="array" aca="1" ref="M526" ca="1">_xlfn.IFS(M527=1,0,AND(INDIRECT("ｄａｔａ!$"&amp;M$112&amp;"$"&amp;$B526)&lt;=5,INDIRECT("ｄａｔａ!$"&amp;M$112&amp;"$"&amp;$B526)&gt;0),0,TRUE,1)</f>
        <v>0</v>
      </c>
      <c r="N526" s="80" cm="1">
        <f t="array" aca="1" ref="N526" ca="1">_xlfn.IFS(N527=1,0,AND(INDIRECT("ｄａｔａ!$"&amp;N$112&amp;"$"&amp;$B526)&lt;=2,INDIRECT("ｄａｔａ!$"&amp;N$112&amp;"$"&amp;$B526)&gt;0),0,TRUE,1)</f>
        <v>0</v>
      </c>
      <c r="O526" s="80" cm="1">
        <f t="array" aca="1" ref="O526" ca="1">_xlfn.IFS(O527=1,0,AND(INDIRECT("ｄａｔａ!$"&amp;O$112&amp;"$"&amp;$B526)&lt;=4,INDIRECT("ｄａｔａ!$"&amp;O$112&amp;"$"&amp;$B526)&gt;0),0,TRUE,1)</f>
        <v>0</v>
      </c>
      <c r="P526" s="80" cm="1">
        <f t="array" aca="1" ref="P526" ca="1">_xlfn.IFS(P527=1,0,AND(INDIRECT("ｄａｔａ!$"&amp;P$112&amp;"$"&amp;$B526)&lt;=3,INDIRECT("ｄａｔａ!$"&amp;P$112&amp;"$"&amp;$B526)&gt;0),0,TRUE,1)</f>
        <v>0</v>
      </c>
      <c r="Q526" s="80" cm="1">
        <f t="array" aca="1" ref="Q526" ca="1">_xlfn.IFS(Q527=1,0,AND(INDIRECT("ｄａｔａ!$"&amp;Q$112&amp;"$"&amp;$B526)&lt;=2,INDIRECT("ｄａｔａ!$"&amp;Q$112&amp;"$"&amp;$B526)&gt;0),0,TRUE,1)</f>
        <v>0</v>
      </c>
      <c r="R526" s="80" cm="1">
        <f t="array" aca="1" ref="R526" ca="1">_xlfn.IFS(R527=1,0,AND(INDIRECT("ｄａｔａ!$"&amp;R$112&amp;"$"&amp;$B526)&lt;=10,INDIRECT("ｄａｔａ!$"&amp;R$112&amp;"$"&amp;$B526)&gt;0),0,TRUE,1)</f>
        <v>0</v>
      </c>
      <c r="S526" s="80" cm="1">
        <f t="array" aca="1" ref="S526" ca="1">_xlfn.IFS(S527=1,0,AND(INDIRECT("ｄａｔａ!$"&amp;S$112&amp;"$"&amp;$B526)&lt;=5,INDIRECT("ｄａｔａ!$"&amp;S$112&amp;"$"&amp;$B526)&gt;0),0,TRUE,1)</f>
        <v>0</v>
      </c>
      <c r="T526" s="80" cm="1">
        <f t="array" aca="1" ref="T526" ca="1">_xlfn.IFS(T527=1,0,AND(INDIRECT("ｄａｔａ!$"&amp;T$112&amp;"$"&amp;$B526)&lt;=9,INDIRECT("ｄａｔａ!$"&amp;T$112&amp;"$"&amp;$B526)&gt;0),0,TRUE,1)</f>
        <v>0</v>
      </c>
      <c r="U526" s="80" cm="1">
        <f t="array" aca="1" ref="U526" ca="1">_xlfn.IFS(U527=1,0,ISNUMBER(INDIRECT("ｄａｔａ!$"&amp;U$112&amp;"$"&amp;$B526)),0,TRUE,1)</f>
        <v>0</v>
      </c>
      <c r="V526" s="80" cm="1">
        <f t="array" aca="1" ref="V526" ca="1">_xlfn.IFS(V527=1,0,AND(INDIRECT("ｄａｔａ!$"&amp;V$112&amp;"$"&amp;$B526)&lt;=4,INDIRECT("ｄａｔａ!$"&amp;V$112&amp;"$"&amp;$B526)&gt;0),0,TRUE,1)</f>
        <v>0</v>
      </c>
      <c r="W526" s="80" cm="1">
        <f t="array" aca="1" ref="W526" ca="1">_xlfn.IFS(W527=1,0,AND(INDIRECT("ｄａｔａ!$"&amp;W$112&amp;"$"&amp;$B526)&lt;=2,INDIRECT("ｄａｔａ!$"&amp;W$112&amp;"$"&amp;$B526)&gt;0),0,TRUE,1)</f>
        <v>0</v>
      </c>
      <c r="X526" s="80">
        <f ca="1">IF(SUM($Y525:$AO525)&gt;1,1,0)</f>
        <v>0</v>
      </c>
      <c r="Y526" s="80" cm="1">
        <f t="array" aca="1" ref="Y526" ca="1">_xlfn.IFS(Y528=1,0,Y527=1,0,AND(INDIRECT("ｄａｔａ!$"&amp;Y$112&amp;"$"&amp;$B526)&lt;=2,INDIRECT("ｄａｔａ!$"&amp;Y$112&amp;"$"&amp;$B526)&gt;0),0,TRUE,1)</f>
        <v>0</v>
      </c>
      <c r="Z526" s="80" cm="1">
        <f t="array" aca="1" ref="Z526" ca="1">_xlfn.IFS(Z528=1,0,Z527=1,0,AND(INDIRECT("ｄａｔａ!$"&amp;Z$112&amp;"$"&amp;$B526)&lt;=2,INDIRECT("ｄａｔａ!$"&amp;Z$112&amp;"$"&amp;$B526)&gt;0),0,TRUE,1)</f>
        <v>0</v>
      </c>
      <c r="AA526" s="80" cm="1">
        <f t="array" aca="1" ref="AA526" ca="1">_xlfn.IFS(AA528=1,0,AA527=1,0,AND(INDIRECT("ｄａｔａ!$"&amp;AA$112&amp;"$"&amp;$B526)&lt;=2,INDIRECT("ｄａｔａ!$"&amp;AA$112&amp;"$"&amp;$B526)&gt;0),0,TRUE,1)</f>
        <v>0</v>
      </c>
      <c r="AB526" s="80" cm="1">
        <f t="array" aca="1" ref="AB526" ca="1">_xlfn.IFS(AB528=1,0,AB527=1,0,AND(INDIRECT("ｄａｔａ!$"&amp;AB$112&amp;"$"&amp;$B526)&lt;=2,INDIRECT("ｄａｔａ!$"&amp;AB$112&amp;"$"&amp;$B526)&gt;0),0,TRUE,1)</f>
        <v>0</v>
      </c>
      <c r="AC526" s="80" cm="1">
        <f t="array" aca="1" ref="AC526" ca="1">_xlfn.IFS(AC528=1,0,AC527=1,0,AND(INDIRECT("ｄａｔａ!$"&amp;AC$112&amp;"$"&amp;$B526)&lt;=2,INDIRECT("ｄａｔａ!$"&amp;AC$112&amp;"$"&amp;$B526)&gt;0),0,TRUE,1)</f>
        <v>0</v>
      </c>
      <c r="AD526" s="80" cm="1">
        <f t="array" aca="1" ref="AD526" ca="1">_xlfn.IFS(AD528=1,0,AD527=1,0,AND(INDIRECT("ｄａｔａ!$"&amp;AD$112&amp;"$"&amp;$B526)&lt;=2,INDIRECT("ｄａｔａ!$"&amp;AD$112&amp;"$"&amp;$B526)&gt;0),0,TRUE,1)</f>
        <v>0</v>
      </c>
      <c r="AE526" s="80" cm="1">
        <f t="array" aca="1" ref="AE526" ca="1">_xlfn.IFS(AE528=1,0,AE527=1,0,AND(INDIRECT("ｄａｔａ!$"&amp;AE$112&amp;"$"&amp;$B526)&lt;=2,INDIRECT("ｄａｔａ!$"&amp;AE$112&amp;"$"&amp;$B526)&gt;0),0,TRUE,1)</f>
        <v>0</v>
      </c>
      <c r="AF526" s="80" cm="1">
        <f t="array" aca="1" ref="AF526" ca="1">_xlfn.IFS(AF528=1,0,AF527=1,0,AND(INDIRECT("ｄａｔａ!$"&amp;AF$112&amp;"$"&amp;$B526)&lt;=2,INDIRECT("ｄａｔａ!$"&amp;AF$112&amp;"$"&amp;$B526)&gt;0),0,TRUE,1)</f>
        <v>0</v>
      </c>
      <c r="AG526" s="80" cm="1">
        <f t="array" aca="1" ref="AG526" ca="1">_xlfn.IFS(AG528=1,0,AG527=1,0,AND(INDIRECT("ｄａｔａ!$"&amp;AG$112&amp;"$"&amp;$B526)&lt;=2,INDIRECT("ｄａｔａ!$"&amp;AG$112&amp;"$"&amp;$B526)&gt;0),0,TRUE,1)</f>
        <v>0</v>
      </c>
      <c r="AH526" s="80" cm="1">
        <f t="array" aca="1" ref="AH526" ca="1">_xlfn.IFS(AH528=1,0,AH527=1,0,AND(INDIRECT("ｄａｔａ!$"&amp;AH$112&amp;"$"&amp;$B526)&lt;=2,INDIRECT("ｄａｔａ!$"&amp;AH$112&amp;"$"&amp;$B526)&gt;0),0,TRUE,1)</f>
        <v>0</v>
      </c>
      <c r="AI526" s="80" cm="1">
        <f t="array" aca="1" ref="AI526" ca="1">_xlfn.IFS(AI528=1,0,AI527=1,0,AND(INDIRECT("ｄａｔａ!$"&amp;AI$112&amp;"$"&amp;$B526)&lt;=2,INDIRECT("ｄａｔａ!$"&amp;AI$112&amp;"$"&amp;$B526)&gt;0),0,TRUE,1)</f>
        <v>0</v>
      </c>
      <c r="AJ526" s="80" cm="1">
        <f t="array" aca="1" ref="AJ526" ca="1">_xlfn.IFS(AJ528=1,0,AJ527=1,0,AND(INDIRECT("ｄａｔａ!$"&amp;AJ$112&amp;"$"&amp;$B526)&lt;=2,INDIRECT("ｄａｔａ!$"&amp;AJ$112&amp;"$"&amp;$B526)&gt;0),0,TRUE,1)</f>
        <v>0</v>
      </c>
      <c r="AK526" s="80" cm="1">
        <f t="array" aca="1" ref="AK526" ca="1">_xlfn.IFS(AK528=1,0,AK527=1,0,AND(INDIRECT("ｄａｔａ!$"&amp;AK$112&amp;"$"&amp;$B526)&lt;=2,INDIRECT("ｄａｔａ!$"&amp;AK$112&amp;"$"&amp;$B526)&gt;0),0,TRUE,1)</f>
        <v>0</v>
      </c>
      <c r="AL526" s="80" cm="1">
        <f t="array" aca="1" ref="AL526" ca="1">_xlfn.IFS(AL528=1,0,AL527=1,0,AND(INDIRECT("ｄａｔａ!$"&amp;AL$112&amp;"$"&amp;$B526)&lt;=2,INDIRECT("ｄａｔａ!$"&amp;AL$112&amp;"$"&amp;$B526)&gt;0),0,TRUE,1)</f>
        <v>0</v>
      </c>
      <c r="AM526" s="80" cm="1">
        <f t="array" aca="1" ref="AM526" ca="1">_xlfn.IFS(AM528=1,0,AM527=1,0,AND(INDIRECT("ｄａｔａ!$"&amp;AM$112&amp;"$"&amp;$B526)&lt;=2,INDIRECT("ｄａｔａ!$"&amp;AM$112&amp;"$"&amp;$B526)&gt;0),0,TRUE,1)</f>
        <v>0</v>
      </c>
      <c r="AN526" s="80" cm="1">
        <f t="array" aca="1" ref="AN526" ca="1">_xlfn.IFS(AN528=1,0,AN527=1,0,AND(INDIRECT("ｄａｔａ!$"&amp;AN$112&amp;"$"&amp;$B526)&lt;=2,INDIRECT("ｄａｔａ!$"&amp;AN$112&amp;"$"&amp;$B526)&gt;0),0,TRUE,1)</f>
        <v>0</v>
      </c>
      <c r="AO526" s="80" cm="1">
        <f t="array" aca="1" ref="AO526" ca="1">_xlfn.IFS(AO528=1,0,AO527=1,0,AND(INDIRECT("ｄａｔａ!$"&amp;AO$112&amp;"$"&amp;$B526)&lt;=2,INDIRECT("ｄａｔａ!$"&amp;AO$112&amp;"$"&amp;$B526)&gt;0),0,TRUE,1)</f>
        <v>0</v>
      </c>
      <c r="AP526" s="80">
        <f ca="1">IF(SUM($AQ525:$AZ525)&gt;1,1,0)</f>
        <v>0</v>
      </c>
      <c r="AQ526" s="80" cm="1">
        <f t="array" aca="1" ref="AQ526" ca="1">_xlfn.IFS(AQ528=1,0,AQ527=1,0,AND(INDIRECT("ｄａｔａ!$"&amp;AQ$112&amp;"$"&amp;$B526)&lt;=2,INDIRECT("ｄａｔａ!$"&amp;AQ$112&amp;"$"&amp;$B526)&gt;0),0,TRUE,1)</f>
        <v>0</v>
      </c>
      <c r="AR526" s="80" cm="1">
        <f t="array" aca="1" ref="AR526" ca="1">_xlfn.IFS(AR528=1,0,AR527=1,0,AND(INDIRECT("ｄａｔａ!$"&amp;AR$112&amp;"$"&amp;$B526)&lt;=2,INDIRECT("ｄａｔａ!$"&amp;AR$112&amp;"$"&amp;$B526)&gt;0),0,TRUE,1)</f>
        <v>0</v>
      </c>
      <c r="AS526" s="80" cm="1">
        <f t="array" aca="1" ref="AS526" ca="1">_xlfn.IFS(AS528=1,0,AS527=1,0,AND(INDIRECT("ｄａｔａ!$"&amp;AS$112&amp;"$"&amp;$B526)&lt;=2,INDIRECT("ｄａｔａ!$"&amp;AS$112&amp;"$"&amp;$B526)&gt;0),0,TRUE,1)</f>
        <v>0</v>
      </c>
      <c r="AT526" s="80" cm="1">
        <f t="array" aca="1" ref="AT526" ca="1">_xlfn.IFS(AT528=1,0,AT527=1,0,AND(INDIRECT("ｄａｔａ!$"&amp;AT$112&amp;"$"&amp;$B526)&lt;=2,INDIRECT("ｄａｔａ!$"&amp;AT$112&amp;"$"&amp;$B526)&gt;0),0,TRUE,1)</f>
        <v>0</v>
      </c>
      <c r="AU526" s="80" cm="1">
        <f t="array" aca="1" ref="AU526" ca="1">_xlfn.IFS(AU528=1,0,AU527=1,0,AND(INDIRECT("ｄａｔａ!$"&amp;AU$112&amp;"$"&amp;$B526)&lt;=2,INDIRECT("ｄａｔａ!$"&amp;AU$112&amp;"$"&amp;$B526)&gt;0),0,TRUE,1)</f>
        <v>0</v>
      </c>
      <c r="AV526" s="80" cm="1">
        <f t="array" aca="1" ref="AV526" ca="1">_xlfn.IFS(AV528=1,0,AV527=1,0,AND(INDIRECT("ｄａｔａ!$"&amp;AV$112&amp;"$"&amp;$B526)&lt;=2,INDIRECT("ｄａｔａ!$"&amp;AV$112&amp;"$"&amp;$B526)&gt;0),0,TRUE,1)</f>
        <v>0</v>
      </c>
      <c r="AW526" s="80" cm="1">
        <f t="array" aca="1" ref="AW526" ca="1">_xlfn.IFS(AW528=1,0,AW527=1,0,AND(INDIRECT("ｄａｔａ!$"&amp;AW$112&amp;"$"&amp;$B526)&lt;=2,INDIRECT("ｄａｔａ!$"&amp;AW$112&amp;"$"&amp;$B526)&gt;0),0,TRUE,1)</f>
        <v>0</v>
      </c>
      <c r="AX526" s="80" cm="1">
        <f t="array" aca="1" ref="AX526" ca="1">_xlfn.IFS(AX528=1,0,AX527=1,0,AND(INDIRECT("ｄａｔａ!$"&amp;AX$112&amp;"$"&amp;$B526)&lt;=2,INDIRECT("ｄａｔａ!$"&amp;AX$112&amp;"$"&amp;$B526)&gt;0),0,TRUE,1)</f>
        <v>0</v>
      </c>
      <c r="AY526" s="80" cm="1">
        <f t="array" aca="1" ref="AY526" ca="1">_xlfn.IFS(AY528=1,0,AY527=1,0,AND(INDIRECT("ｄａｔａ!$"&amp;AY$112&amp;"$"&amp;$B526)&lt;=2,INDIRECT("ｄａｔａ!$"&amp;AY$112&amp;"$"&amp;$B526)&gt;0),0,TRUE,1)</f>
        <v>0</v>
      </c>
      <c r="AZ526" s="80" cm="1">
        <f t="array" aca="1" ref="AZ526" ca="1">_xlfn.IFS(AZ528=1,0,AZ527=1,0,AND(INDIRECT("ｄａｔａ!$"&amp;AZ$112&amp;"$"&amp;$B526)&lt;=2,INDIRECT("ｄａｔａ!$"&amp;AZ$112&amp;"$"&amp;$B526)&gt;0),0,TRUE,1)</f>
        <v>0</v>
      </c>
      <c r="BA526" s="80">
        <f ca="1">IF(SUM($BB525:$BP525)&gt;1,1,0)</f>
        <v>0</v>
      </c>
      <c r="BB526" s="80" cm="1">
        <f t="array" aca="1" ref="BB526" ca="1">_xlfn.IFS(BB528=1,0,BB527=1,0,AND(INDIRECT("ｄａｔａ!$"&amp;BB$112&amp;"$"&amp;$B526)&lt;=2,INDIRECT("ｄａｔａ!$"&amp;BB$112&amp;"$"&amp;$B526)&gt;0),0,TRUE,1)</f>
        <v>0</v>
      </c>
      <c r="BC526" s="80" cm="1">
        <f t="array" aca="1" ref="BC526" ca="1">_xlfn.IFS(BC528=1,0,BC527=1,0,AND(INDIRECT("ｄａｔａ!$"&amp;BC$112&amp;"$"&amp;$B526)&lt;=2,INDIRECT("ｄａｔａ!$"&amp;BC$112&amp;"$"&amp;$B526)&gt;0),0,TRUE,1)</f>
        <v>0</v>
      </c>
      <c r="BD526" s="80" cm="1">
        <f t="array" aca="1" ref="BD526" ca="1">_xlfn.IFS(BD528=1,0,BD527=1,0,AND(INDIRECT("ｄａｔａ!$"&amp;BD$112&amp;"$"&amp;$B526)&lt;=2,INDIRECT("ｄａｔａ!$"&amp;BD$112&amp;"$"&amp;$B526)&gt;0),0,TRUE,1)</f>
        <v>0</v>
      </c>
      <c r="BE526" s="80" cm="1">
        <f t="array" aca="1" ref="BE526" ca="1">_xlfn.IFS(BE528=1,0,BE527=1,0,AND(INDIRECT("ｄａｔａ!$"&amp;BE$112&amp;"$"&amp;$B526)&lt;=2,INDIRECT("ｄａｔａ!$"&amp;BE$112&amp;"$"&amp;$B526)&gt;0),0,TRUE,1)</f>
        <v>0</v>
      </c>
      <c r="BF526" s="80" cm="1">
        <f t="array" aca="1" ref="BF526" ca="1">_xlfn.IFS(BF528=1,0,BF527=1,0,AND(INDIRECT("ｄａｔａ!$"&amp;BF$112&amp;"$"&amp;$B526)&lt;=2,INDIRECT("ｄａｔａ!$"&amp;BF$112&amp;"$"&amp;$B526)&gt;0),0,TRUE,1)</f>
        <v>0</v>
      </c>
      <c r="BG526" s="80" cm="1">
        <f t="array" aca="1" ref="BG526" ca="1">_xlfn.IFS(BG528=1,0,BG527=1,0,AND(INDIRECT("ｄａｔａ!$"&amp;BG$112&amp;"$"&amp;$B526)&lt;=2,INDIRECT("ｄａｔａ!$"&amp;BG$112&amp;"$"&amp;$B526)&gt;0),0,TRUE,1)</f>
        <v>0</v>
      </c>
      <c r="BH526" s="80" cm="1">
        <f t="array" aca="1" ref="BH526" ca="1">_xlfn.IFS(BH528=1,0,BH527=1,0,AND(INDIRECT("ｄａｔａ!$"&amp;BH$112&amp;"$"&amp;$B526)&lt;=2,INDIRECT("ｄａｔａ!$"&amp;BH$112&amp;"$"&amp;$B526)&gt;0),0,TRUE,1)</f>
        <v>0</v>
      </c>
      <c r="BI526" s="80" cm="1">
        <f t="array" aca="1" ref="BI526" ca="1">_xlfn.IFS(BI528=1,0,BI527=1,0,AND(INDIRECT("ｄａｔａ!$"&amp;BI$112&amp;"$"&amp;$B526)&lt;=2,INDIRECT("ｄａｔａ!$"&amp;BI$112&amp;"$"&amp;$B526)&gt;0),0,TRUE,1)</f>
        <v>0</v>
      </c>
      <c r="BJ526" s="80" cm="1">
        <f t="array" aca="1" ref="BJ526" ca="1">_xlfn.IFS(BJ528=1,0,BJ527=1,0,AND(INDIRECT("ｄａｔａ!$"&amp;BJ$112&amp;"$"&amp;$B526)&lt;=2,INDIRECT("ｄａｔａ!$"&amp;BJ$112&amp;"$"&amp;$B526)&gt;0),0,TRUE,1)</f>
        <v>0</v>
      </c>
      <c r="BK526" s="80" cm="1">
        <f t="array" aca="1" ref="BK526" ca="1">_xlfn.IFS(BK528=1,0,BK527=1,0,AND(INDIRECT("ｄａｔａ!$"&amp;BK$112&amp;"$"&amp;$B526)&lt;=2,INDIRECT("ｄａｔａ!$"&amp;BK$112&amp;"$"&amp;$B526)&gt;0),0,TRUE,1)</f>
        <v>0</v>
      </c>
      <c r="BL526" s="80" cm="1">
        <f t="array" aca="1" ref="BL526" ca="1">_xlfn.IFS(BL528=1,0,BL527=1,0,AND(INDIRECT("ｄａｔａ!$"&amp;BL$112&amp;"$"&amp;$B526)&lt;=2,INDIRECT("ｄａｔａ!$"&amp;BL$112&amp;"$"&amp;$B526)&gt;0),0,TRUE,1)</f>
        <v>0</v>
      </c>
      <c r="BM526" s="80" cm="1">
        <f t="array" aca="1" ref="BM526" ca="1">_xlfn.IFS(BM528=1,0,BM527=1,0,AND(INDIRECT("ｄａｔａ!$"&amp;BM$112&amp;"$"&amp;$B526)&lt;=2,INDIRECT("ｄａｔａ!$"&amp;BM$112&amp;"$"&amp;$B526)&gt;0),0,TRUE,1)</f>
        <v>0</v>
      </c>
      <c r="BN526" s="80" cm="1">
        <f t="array" aca="1" ref="BN526" ca="1">_xlfn.IFS(BN528=1,0,BN527=1,0,AND(INDIRECT("ｄａｔａ!$"&amp;BN$112&amp;"$"&amp;$B526)&lt;=2,INDIRECT("ｄａｔａ!$"&amp;BN$112&amp;"$"&amp;$B526)&gt;0),0,TRUE,1)</f>
        <v>0</v>
      </c>
      <c r="BO526" s="80" cm="1">
        <f t="array" aca="1" ref="BO526" ca="1">_xlfn.IFS(BO528=1,0,BO527=1,0,AND(INDIRECT("ｄａｔａ!$"&amp;BO$112&amp;"$"&amp;$B526)&lt;=2,INDIRECT("ｄａｔａ!$"&amp;BO$112&amp;"$"&amp;$B526)&gt;0),0,TRUE,1)</f>
        <v>0</v>
      </c>
      <c r="BP526" s="80" cm="1">
        <f t="array" aca="1" ref="BP526" ca="1">_xlfn.IFS(BP528=1,0,BP527=1,0,AND(INDIRECT("ｄａｔａ!$"&amp;BP$112&amp;"$"&amp;$B526)&lt;=2,INDIRECT("ｄａｔａ!$"&amp;BP$112&amp;"$"&amp;$B526)&gt;0),0,TRUE,1)</f>
        <v>0</v>
      </c>
    </row>
    <row r="527" spans="1:68" x14ac:dyDescent="0.2">
      <c r="B527" s="80">
        <f>VLOOKUP($A525,$A$11:$B$110,2,FALSE)</f>
        <v>110</v>
      </c>
      <c r="C527" s="80" t="s">
        <v>2425</v>
      </c>
      <c r="D527" s="80" cm="1">
        <f t="array" aca="1" ref="D527" ca="1">_xlfn.IFS(D528=1,0,TRIM(INDIRECT("ｄａｔａ!$"&amp;D$112&amp;"$"&amp;$B527))="",1,TRIM(INDIRECT("ｄａｔａ!$"&amp;D$112&amp;"$"&amp;$B527))&lt;&gt;"",0)</f>
        <v>0</v>
      </c>
      <c r="F527" s="80" cm="1">
        <f t="array" aca="1" ref="F527" ca="1">_xlfn.IFS(F528=1,0,TRIM(INDIRECT("ｄａｔａ!$"&amp;F$112&amp;"$"&amp;$B527))="",1,TRIM(INDIRECT("ｄａｔａ!$"&amp;F$112&amp;"$"&amp;$B527))&lt;&gt;"",0)</f>
        <v>1</v>
      </c>
      <c r="G527" s="80" cm="1">
        <f t="array" aca="1" ref="G527" ca="1">_xlfn.IFS(G528=1,0,TRIM(INDIRECT("ｄａｔａ!$"&amp;G$112&amp;"$"&amp;$B527))="",1,TRIM(INDIRECT("ｄａｔａ!$"&amp;G$112&amp;"$"&amp;$B527))&lt;&gt;"",0)</f>
        <v>1</v>
      </c>
      <c r="H527" s="80" cm="1">
        <f t="array" aca="1" ref="H527" ca="1">_xlfn.IFS(H528=1,0,TRIM(INDIRECT("ｄａｔａ!$"&amp;H$112&amp;"$"&amp;$B527))="",1,TRIM(INDIRECT("ｄａｔａ!$"&amp;H$112&amp;"$"&amp;$B527))&lt;&gt;"",0)</f>
        <v>1</v>
      </c>
      <c r="I527" s="80" cm="1">
        <f t="array" aca="1" ref="I527" ca="1">_xlfn.IFS(I528=1,0,TRIM(INDIRECT("ｄａｔａ!$"&amp;I$112&amp;"$"&amp;$B527))="",1,TRIM(INDIRECT("ｄａｔａ!$"&amp;I$112&amp;"$"&amp;$B527))&lt;&gt;"",0)</f>
        <v>1</v>
      </c>
      <c r="J527" s="80" cm="1">
        <f t="array" aca="1" ref="J527" ca="1">_xlfn.IFS(J528=1,0,TRIM(INDIRECT("ｄａｔａ!$"&amp;J$112&amp;"$"&amp;$B527))="",1,TRIM(INDIRECT("ｄａｔａ!$"&amp;J$112&amp;"$"&amp;$B527))&lt;&gt;"",0)</f>
        <v>1</v>
      </c>
      <c r="K527" s="80" cm="1">
        <f t="array" aca="1" ref="K527" ca="1">_xlfn.IFS(K528=1,0,TRIM(INDIRECT("ｄａｔａ!$"&amp;K$112&amp;"$"&amp;$B527))="",1,TRIM(INDIRECT("ｄａｔａ!$"&amp;K$112&amp;"$"&amp;$B527))&lt;&gt;"",0)</f>
        <v>1</v>
      </c>
      <c r="L527" s="80" cm="1">
        <f t="array" aca="1" ref="L527" ca="1">_xlfn.IFS(L528=1,0,TRIM(INDIRECT("ｄａｔａ!$"&amp;L$112&amp;"$"&amp;$B527))="",1,TRIM(INDIRECT("ｄａｔａ!$"&amp;L$112&amp;"$"&amp;$B527))&lt;&gt;"",0)</f>
        <v>1</v>
      </c>
      <c r="M527" s="80" cm="1">
        <f t="array" aca="1" ref="M527" ca="1">_xlfn.IFS(M528=1,0,TRIM(INDIRECT("ｄａｔａ!$"&amp;M$112&amp;"$"&amp;$B527))="",1,TRIM(INDIRECT("ｄａｔａ!$"&amp;M$112&amp;"$"&amp;$B527))&lt;&gt;"",0)</f>
        <v>1</v>
      </c>
      <c r="N527" s="80" cm="1">
        <f t="array" aca="1" ref="N527" ca="1">_xlfn.IFS(N528=1,0,TRIM(INDIRECT("ｄａｔａ!$"&amp;N$112&amp;"$"&amp;$B527))="",1,TRIM(INDIRECT("ｄａｔａ!$"&amp;N$112&amp;"$"&amp;$B527))&lt;&gt;"",0)</f>
        <v>1</v>
      </c>
      <c r="O527" s="80" cm="1">
        <f t="array" aca="1" ref="O527" ca="1">_xlfn.IFS(O528=1,0,TRIM(INDIRECT("ｄａｔａ!$"&amp;O$112&amp;"$"&amp;$B527))="",1,TRIM(INDIRECT("ｄａｔａ!$"&amp;O$112&amp;"$"&amp;$B527))&lt;&gt;"",0)</f>
        <v>1</v>
      </c>
      <c r="P527" s="80" cm="1">
        <f t="array" aca="1" ref="P527" ca="1">_xlfn.IFS(P528=1,0,TRIM(INDIRECT("ｄａｔａ!$"&amp;P$112&amp;"$"&amp;$B527))="",1,TRIM(INDIRECT("ｄａｔａ!$"&amp;P$112&amp;"$"&amp;$B527))&lt;&gt;"",0)</f>
        <v>1</v>
      </c>
      <c r="Q527" s="80" cm="1">
        <f t="array" aca="1" ref="Q527" ca="1">_xlfn.IFS(Q528=1,0,TRIM(INDIRECT("ｄａｔａ!$"&amp;Q$112&amp;"$"&amp;$B527))="",1,TRIM(INDIRECT("ｄａｔａ!$"&amp;Q$112&amp;"$"&amp;$B527))&lt;&gt;"",0)</f>
        <v>1</v>
      </c>
      <c r="R527" s="80" cm="1">
        <f t="array" aca="1" ref="R527" ca="1">_xlfn.IFS(R528=1,0,TRIM(INDIRECT("ｄａｔａ!$"&amp;R$112&amp;"$"&amp;$B527))="",1,TRIM(INDIRECT("ｄａｔａ!$"&amp;R$112&amp;"$"&amp;$B527))&lt;&gt;"",0)</f>
        <v>1</v>
      </c>
      <c r="S527" s="80" cm="1">
        <f t="array" aca="1" ref="S527" ca="1">_xlfn.IFS(S528=1,0,TRIM(INDIRECT("ｄａｔａ!$"&amp;S$112&amp;"$"&amp;$B527))="",1,TRIM(INDIRECT("ｄａｔａ!$"&amp;S$112&amp;"$"&amp;$B527))&lt;&gt;"",0)</f>
        <v>1</v>
      </c>
      <c r="T527" s="80" cm="1">
        <f t="array" aca="1" ref="T527" ca="1">_xlfn.IFS(T528=1,0,TRIM(INDIRECT("ｄａｔａ!$"&amp;T$112&amp;"$"&amp;$B527))="",1,TRIM(INDIRECT("ｄａｔａ!$"&amp;T$112&amp;"$"&amp;$B527))&lt;&gt;"",0)</f>
        <v>1</v>
      </c>
      <c r="U527" s="80" cm="1">
        <f t="array" aca="1" ref="U527" ca="1">_xlfn.IFS(U528=1,0,TRIM(INDIRECT("ｄａｔａ!$"&amp;U$112&amp;"$"&amp;$B527))="",1,TRIM(INDIRECT("ｄａｔａ!$"&amp;U$112&amp;"$"&amp;$B527))&lt;&gt;"",0)</f>
        <v>1</v>
      </c>
      <c r="V527" s="80" cm="1">
        <f t="array" aca="1" ref="V527" ca="1">_xlfn.IFS(V528=1,0,TRIM(INDIRECT("ｄａｔａ!$"&amp;V$112&amp;"$"&amp;$B527))="",1,TRIM(INDIRECT("ｄａｔａ!$"&amp;V$112&amp;"$"&amp;$B527))&lt;&gt;"",0)</f>
        <v>1</v>
      </c>
      <c r="W527" s="80" cm="1">
        <f t="array" aca="1" ref="W527" ca="1">_xlfn.IFS(W528=1,0,TRIM(INDIRECT("ｄａｔａ!$"&amp;W$112&amp;"$"&amp;$B527))="",1,TRIM(INDIRECT("ｄａｔａ!$"&amp;W$112&amp;"$"&amp;$B527))&lt;&gt;"",0)</f>
        <v>1</v>
      </c>
      <c r="X527" s="80">
        <f ca="1">IF(SUM($Y527:$AO527)=17,1,0)</f>
        <v>1</v>
      </c>
      <c r="Y527" s="80" cm="1">
        <f t="array" aca="1" ref="Y527" ca="1">_xlfn.IFS(Y528=1,0,TRIM(INDIRECT("ｄａｔａ!$"&amp;Y$112&amp;"$"&amp;$B527))="",1,TRIM(INDIRECT("ｄａｔａ!$"&amp;Y$112&amp;"$"&amp;$B527))&lt;&gt;"",0)</f>
        <v>1</v>
      </c>
      <c r="Z527" s="80" cm="1">
        <f t="array" aca="1" ref="Z527" ca="1">_xlfn.IFS(Z528=1,0,TRIM(INDIRECT("ｄａｔａ!$"&amp;Z$112&amp;"$"&amp;$B527))="",1,TRIM(INDIRECT("ｄａｔａ!$"&amp;Z$112&amp;"$"&amp;$B527))&lt;&gt;"",0)</f>
        <v>1</v>
      </c>
      <c r="AA527" s="80" cm="1">
        <f t="array" aca="1" ref="AA527" ca="1">_xlfn.IFS(AA528=1,0,TRIM(INDIRECT("ｄａｔａ!$"&amp;AA$112&amp;"$"&amp;$B527))="",1,TRIM(INDIRECT("ｄａｔａ!$"&amp;AA$112&amp;"$"&amp;$B527))&lt;&gt;"",0)</f>
        <v>1</v>
      </c>
      <c r="AB527" s="80" cm="1">
        <f t="array" aca="1" ref="AB527" ca="1">_xlfn.IFS(AB528=1,0,TRIM(INDIRECT("ｄａｔａ!$"&amp;AB$112&amp;"$"&amp;$B527))="",1,TRIM(INDIRECT("ｄａｔａ!$"&amp;AB$112&amp;"$"&amp;$B527))&lt;&gt;"",0)</f>
        <v>1</v>
      </c>
      <c r="AC527" s="80" cm="1">
        <f t="array" aca="1" ref="AC527" ca="1">_xlfn.IFS(AC528=1,0,TRIM(INDIRECT("ｄａｔａ!$"&amp;AC$112&amp;"$"&amp;$B527))="",1,TRIM(INDIRECT("ｄａｔａ!$"&amp;AC$112&amp;"$"&amp;$B527))&lt;&gt;"",0)</f>
        <v>1</v>
      </c>
      <c r="AD527" s="80" cm="1">
        <f t="array" aca="1" ref="AD527" ca="1">_xlfn.IFS(AD528=1,0,TRIM(INDIRECT("ｄａｔａ!$"&amp;AD$112&amp;"$"&amp;$B527))="",1,TRIM(INDIRECT("ｄａｔａ!$"&amp;AD$112&amp;"$"&amp;$B527))&lt;&gt;"",0)</f>
        <v>1</v>
      </c>
      <c r="AE527" s="80" cm="1">
        <f t="array" aca="1" ref="AE527" ca="1">_xlfn.IFS(AE528=1,0,TRIM(INDIRECT("ｄａｔａ!$"&amp;AE$112&amp;"$"&amp;$B527))="",1,TRIM(INDIRECT("ｄａｔａ!$"&amp;AE$112&amp;"$"&amp;$B527))&lt;&gt;"",0)</f>
        <v>1</v>
      </c>
      <c r="AF527" s="80" cm="1">
        <f t="array" aca="1" ref="AF527" ca="1">_xlfn.IFS(AF528=1,0,TRIM(INDIRECT("ｄａｔａ!$"&amp;AF$112&amp;"$"&amp;$B527))="",1,TRIM(INDIRECT("ｄａｔａ!$"&amp;AF$112&amp;"$"&amp;$B527))&lt;&gt;"",0)</f>
        <v>1</v>
      </c>
      <c r="AG527" s="80" cm="1">
        <f t="array" aca="1" ref="AG527" ca="1">_xlfn.IFS(AG528=1,0,TRIM(INDIRECT("ｄａｔａ!$"&amp;AG$112&amp;"$"&amp;$B527))="",1,TRIM(INDIRECT("ｄａｔａ!$"&amp;AG$112&amp;"$"&amp;$B527))&lt;&gt;"",0)</f>
        <v>1</v>
      </c>
      <c r="AH527" s="80" cm="1">
        <f t="array" aca="1" ref="AH527" ca="1">_xlfn.IFS(AH528=1,0,TRIM(INDIRECT("ｄａｔａ!$"&amp;AH$112&amp;"$"&amp;$B527))="",1,TRIM(INDIRECT("ｄａｔａ!$"&amp;AH$112&amp;"$"&amp;$B527))&lt;&gt;"",0)</f>
        <v>1</v>
      </c>
      <c r="AI527" s="80" cm="1">
        <f t="array" aca="1" ref="AI527" ca="1">_xlfn.IFS(AI528=1,0,TRIM(INDIRECT("ｄａｔａ!$"&amp;AI$112&amp;"$"&amp;$B527))="",1,TRIM(INDIRECT("ｄａｔａ!$"&amp;AI$112&amp;"$"&amp;$B527))&lt;&gt;"",0)</f>
        <v>1</v>
      </c>
      <c r="AJ527" s="80" cm="1">
        <f t="array" aca="1" ref="AJ527" ca="1">_xlfn.IFS(AJ528=1,0,TRIM(INDIRECT("ｄａｔａ!$"&amp;AJ$112&amp;"$"&amp;$B527))="",1,TRIM(INDIRECT("ｄａｔａ!$"&amp;AJ$112&amp;"$"&amp;$B527))&lt;&gt;"",0)</f>
        <v>1</v>
      </c>
      <c r="AK527" s="80" cm="1">
        <f t="array" aca="1" ref="AK527" ca="1">_xlfn.IFS(AK528=1,0,TRIM(INDIRECT("ｄａｔａ!$"&amp;AK$112&amp;"$"&amp;$B527))="",1,TRIM(INDIRECT("ｄａｔａ!$"&amp;AK$112&amp;"$"&amp;$B527))&lt;&gt;"",0)</f>
        <v>1</v>
      </c>
      <c r="AL527" s="80" cm="1">
        <f t="array" aca="1" ref="AL527" ca="1">_xlfn.IFS(AL528=1,0,TRIM(INDIRECT("ｄａｔａ!$"&amp;AL$112&amp;"$"&amp;$B527))="",1,TRIM(INDIRECT("ｄａｔａ!$"&amp;AL$112&amp;"$"&amp;$B527))&lt;&gt;"",0)</f>
        <v>1</v>
      </c>
      <c r="AM527" s="80" cm="1">
        <f t="array" aca="1" ref="AM527" ca="1">_xlfn.IFS(AM528=1,0,TRIM(INDIRECT("ｄａｔａ!$"&amp;AM$112&amp;"$"&amp;$B527))="",1,TRIM(INDIRECT("ｄａｔａ!$"&amp;AM$112&amp;"$"&amp;$B527))&lt;&gt;"",0)</f>
        <v>1</v>
      </c>
      <c r="AN527" s="80" cm="1">
        <f t="array" aca="1" ref="AN527" ca="1">_xlfn.IFS(AN528=1,0,TRIM(INDIRECT("ｄａｔａ!$"&amp;AN$112&amp;"$"&amp;$B527))="",1,TRIM(INDIRECT("ｄａｔａ!$"&amp;AN$112&amp;"$"&amp;$B527))&lt;&gt;"",0)</f>
        <v>1</v>
      </c>
      <c r="AO527" s="80" cm="1">
        <f t="array" aca="1" ref="AO527" ca="1">_xlfn.IFS(AO528=1,0,TRIM(INDIRECT("ｄａｔａ!$"&amp;AO$112&amp;"$"&amp;$B527))="",1,TRIM(INDIRECT("ｄａｔａ!$"&amp;AO$112&amp;"$"&amp;$B527))&lt;&gt;"",0)</f>
        <v>1</v>
      </c>
      <c r="AP527" s="80">
        <f ca="1">IF(SUM($AQ527:$AZ527)=10,1,0)</f>
        <v>1</v>
      </c>
      <c r="AQ527" s="80" cm="1">
        <f t="array" aca="1" ref="AQ527" ca="1">_xlfn.IFS(AQ528=1,0,TRIM(INDIRECT("ｄａｔａ!$"&amp;AQ$112&amp;"$"&amp;$B527))="",1,TRIM(INDIRECT("ｄａｔａ!$"&amp;AQ$112&amp;"$"&amp;$B527))&lt;&gt;"",0)</f>
        <v>1</v>
      </c>
      <c r="AR527" s="80" cm="1">
        <f t="array" aca="1" ref="AR527" ca="1">_xlfn.IFS(AR528=1,0,TRIM(INDIRECT("ｄａｔａ!$"&amp;AR$112&amp;"$"&amp;$B527))="",1,TRIM(INDIRECT("ｄａｔａ!$"&amp;AR$112&amp;"$"&amp;$B527))&lt;&gt;"",0)</f>
        <v>1</v>
      </c>
      <c r="AS527" s="80" cm="1">
        <f t="array" aca="1" ref="AS527" ca="1">_xlfn.IFS(AS528=1,0,TRIM(INDIRECT("ｄａｔａ!$"&amp;AS$112&amp;"$"&amp;$B527))="",1,TRIM(INDIRECT("ｄａｔａ!$"&amp;AS$112&amp;"$"&amp;$B527))&lt;&gt;"",0)</f>
        <v>1</v>
      </c>
      <c r="AT527" s="80" cm="1">
        <f t="array" aca="1" ref="AT527" ca="1">_xlfn.IFS(AT528=1,0,TRIM(INDIRECT("ｄａｔａ!$"&amp;AT$112&amp;"$"&amp;$B527))="",1,TRIM(INDIRECT("ｄａｔａ!$"&amp;AT$112&amp;"$"&amp;$B527))&lt;&gt;"",0)</f>
        <v>1</v>
      </c>
      <c r="AU527" s="80" cm="1">
        <f t="array" aca="1" ref="AU527" ca="1">_xlfn.IFS(AU528=1,0,TRIM(INDIRECT("ｄａｔａ!$"&amp;AU$112&amp;"$"&amp;$B527))="",1,TRIM(INDIRECT("ｄａｔａ!$"&amp;AU$112&amp;"$"&amp;$B527))&lt;&gt;"",0)</f>
        <v>1</v>
      </c>
      <c r="AV527" s="80" cm="1">
        <f t="array" aca="1" ref="AV527" ca="1">_xlfn.IFS(AV528=1,0,TRIM(INDIRECT("ｄａｔａ!$"&amp;AV$112&amp;"$"&amp;$B527))="",1,TRIM(INDIRECT("ｄａｔａ!$"&amp;AV$112&amp;"$"&amp;$B527))&lt;&gt;"",0)</f>
        <v>1</v>
      </c>
      <c r="AW527" s="80" cm="1">
        <f t="array" aca="1" ref="AW527" ca="1">_xlfn.IFS(AW528=1,0,TRIM(INDIRECT("ｄａｔａ!$"&amp;AW$112&amp;"$"&amp;$B527))="",1,TRIM(INDIRECT("ｄａｔａ!$"&amp;AW$112&amp;"$"&amp;$B527))&lt;&gt;"",0)</f>
        <v>1</v>
      </c>
      <c r="AX527" s="80" cm="1">
        <f t="array" aca="1" ref="AX527" ca="1">_xlfn.IFS(AX528=1,0,TRIM(INDIRECT("ｄａｔａ!$"&amp;AX$112&amp;"$"&amp;$B527))="",1,TRIM(INDIRECT("ｄａｔａ!$"&amp;AX$112&amp;"$"&amp;$B527))&lt;&gt;"",0)</f>
        <v>1</v>
      </c>
      <c r="AY527" s="80" cm="1">
        <f t="array" aca="1" ref="AY527" ca="1">_xlfn.IFS(AY528=1,0,TRIM(INDIRECT("ｄａｔａ!$"&amp;AY$112&amp;"$"&amp;$B527))="",1,TRIM(INDIRECT("ｄａｔａ!$"&amp;AY$112&amp;"$"&amp;$B527))&lt;&gt;"",0)</f>
        <v>1</v>
      </c>
      <c r="AZ527" s="80" cm="1">
        <f t="array" aca="1" ref="AZ527" ca="1">_xlfn.IFS(AZ528=1,0,TRIM(INDIRECT("ｄａｔａ!$"&amp;AZ$112&amp;"$"&amp;$B527))="",1,TRIM(INDIRECT("ｄａｔａ!$"&amp;AZ$112&amp;"$"&amp;$B527))&lt;&gt;"",0)</f>
        <v>1</v>
      </c>
      <c r="BA527" s="80">
        <f ca="1">IF(SUM($BB527:$BP527)=15,1,0)</f>
        <v>1</v>
      </c>
      <c r="BB527" s="80" cm="1">
        <f t="array" aca="1" ref="BB527" ca="1">_xlfn.IFS(BB528=1,0,TRIM(INDIRECT("ｄａｔａ!$"&amp;BB$112&amp;"$"&amp;$B527))="",1,TRIM(INDIRECT("ｄａｔａ!$"&amp;BB$112&amp;"$"&amp;$B527))&lt;&gt;"",0)</f>
        <v>1</v>
      </c>
      <c r="BC527" s="80" cm="1">
        <f t="array" aca="1" ref="BC527" ca="1">_xlfn.IFS(BC528=1,0,TRIM(INDIRECT("ｄａｔａ!$"&amp;BC$112&amp;"$"&amp;$B527))="",1,TRIM(INDIRECT("ｄａｔａ!$"&amp;BC$112&amp;"$"&amp;$B527))&lt;&gt;"",0)</f>
        <v>1</v>
      </c>
      <c r="BD527" s="80" cm="1">
        <f t="array" aca="1" ref="BD527" ca="1">_xlfn.IFS(BD528=1,0,TRIM(INDIRECT("ｄａｔａ!$"&amp;BD$112&amp;"$"&amp;$B527))="",1,TRIM(INDIRECT("ｄａｔａ!$"&amp;BD$112&amp;"$"&amp;$B527))&lt;&gt;"",0)</f>
        <v>1</v>
      </c>
      <c r="BE527" s="80" cm="1">
        <f t="array" aca="1" ref="BE527" ca="1">_xlfn.IFS(BE528=1,0,TRIM(INDIRECT("ｄａｔａ!$"&amp;BE$112&amp;"$"&amp;$B527))="",1,TRIM(INDIRECT("ｄａｔａ!$"&amp;BE$112&amp;"$"&amp;$B527))&lt;&gt;"",0)</f>
        <v>1</v>
      </c>
      <c r="BF527" s="80" cm="1">
        <f t="array" aca="1" ref="BF527" ca="1">_xlfn.IFS(BF528=1,0,TRIM(INDIRECT("ｄａｔａ!$"&amp;BF$112&amp;"$"&amp;$B527))="",1,TRIM(INDIRECT("ｄａｔａ!$"&amp;BF$112&amp;"$"&amp;$B527))&lt;&gt;"",0)</f>
        <v>1</v>
      </c>
      <c r="BG527" s="80" cm="1">
        <f t="array" aca="1" ref="BG527" ca="1">_xlfn.IFS(BG528=1,0,TRIM(INDIRECT("ｄａｔａ!$"&amp;BG$112&amp;"$"&amp;$B527))="",1,TRIM(INDIRECT("ｄａｔａ!$"&amp;BG$112&amp;"$"&amp;$B527))&lt;&gt;"",0)</f>
        <v>1</v>
      </c>
      <c r="BH527" s="80" cm="1">
        <f t="array" aca="1" ref="BH527" ca="1">_xlfn.IFS(BH528=1,0,TRIM(INDIRECT("ｄａｔａ!$"&amp;BH$112&amp;"$"&amp;$B527))="",1,TRIM(INDIRECT("ｄａｔａ!$"&amp;BH$112&amp;"$"&amp;$B527))&lt;&gt;"",0)</f>
        <v>1</v>
      </c>
      <c r="BI527" s="80" cm="1">
        <f t="array" aca="1" ref="BI527" ca="1">_xlfn.IFS(BI528=1,0,TRIM(INDIRECT("ｄａｔａ!$"&amp;BI$112&amp;"$"&amp;$B527))="",1,TRIM(INDIRECT("ｄａｔａ!$"&amp;BI$112&amp;"$"&amp;$B527))&lt;&gt;"",0)</f>
        <v>1</v>
      </c>
      <c r="BJ527" s="80" cm="1">
        <f t="array" aca="1" ref="BJ527" ca="1">_xlfn.IFS(BJ528=1,0,TRIM(INDIRECT("ｄａｔａ!$"&amp;BJ$112&amp;"$"&amp;$B527))="",1,TRIM(INDIRECT("ｄａｔａ!$"&amp;BJ$112&amp;"$"&amp;$B527))&lt;&gt;"",0)</f>
        <v>1</v>
      </c>
      <c r="BK527" s="80" cm="1">
        <f t="array" aca="1" ref="BK527" ca="1">_xlfn.IFS(BK528=1,0,TRIM(INDIRECT("ｄａｔａ!$"&amp;BK$112&amp;"$"&amp;$B527))="",1,TRIM(INDIRECT("ｄａｔａ!$"&amp;BK$112&amp;"$"&amp;$B527))&lt;&gt;"",0)</f>
        <v>1</v>
      </c>
      <c r="BL527" s="80" cm="1">
        <f t="array" aca="1" ref="BL527" ca="1">_xlfn.IFS(BL528=1,0,TRIM(INDIRECT("ｄａｔａ!$"&amp;BL$112&amp;"$"&amp;$B527))="",1,TRIM(INDIRECT("ｄａｔａ!$"&amp;BL$112&amp;"$"&amp;$B527))&lt;&gt;"",0)</f>
        <v>1</v>
      </c>
      <c r="BM527" s="80" cm="1">
        <f t="array" aca="1" ref="BM527" ca="1">_xlfn.IFS(BM528=1,0,TRIM(INDIRECT("ｄａｔａ!$"&amp;BM$112&amp;"$"&amp;$B527))="",1,TRIM(INDIRECT("ｄａｔａ!$"&amp;BM$112&amp;"$"&amp;$B527))&lt;&gt;"",0)</f>
        <v>1</v>
      </c>
      <c r="BN527" s="80" cm="1">
        <f t="array" aca="1" ref="BN527" ca="1">_xlfn.IFS(BN528=1,0,TRIM(INDIRECT("ｄａｔａ!$"&amp;BN$112&amp;"$"&amp;$B527))="",1,TRIM(INDIRECT("ｄａｔａ!$"&amp;BN$112&amp;"$"&amp;$B527))&lt;&gt;"",0)</f>
        <v>1</v>
      </c>
      <c r="BO527" s="80" cm="1">
        <f t="array" aca="1" ref="BO527" ca="1">_xlfn.IFS(BO528=1,0,TRIM(INDIRECT("ｄａｔａ!$"&amp;BO$112&amp;"$"&amp;$B527))="",1,TRIM(INDIRECT("ｄａｔａ!$"&amp;BO$112&amp;"$"&amp;$B527))&lt;&gt;"",0)</f>
        <v>1</v>
      </c>
      <c r="BP527" s="80" cm="1">
        <f t="array" aca="1" ref="BP527" ca="1">_xlfn.IFS(BP528=1,0,TRIM(INDIRECT("ｄａｔａ!$"&amp;BP$112&amp;"$"&amp;$B527))="",1,TRIM(INDIRECT("ｄａｔａ!$"&amp;BP$112&amp;"$"&amp;$B527))&lt;&gt;"",0)</f>
        <v>1</v>
      </c>
    </row>
    <row r="528" spans="1:68" x14ac:dyDescent="0.2">
      <c r="B528" s="80">
        <f>VLOOKUP($A525,$A$11:$B$110,2,FALSE)</f>
        <v>110</v>
      </c>
      <c r="C528" s="80" t="s">
        <v>2430</v>
      </c>
      <c r="D528" s="80" cm="1">
        <f t="array" aca="1" ref="D528" ca="1">IF(ISERROR(INDIRECT("ｄａｔａ!$"&amp;D$112&amp;"$"&amp;$B528)),1,0)</f>
        <v>0</v>
      </c>
      <c r="F528" s="80" cm="1">
        <f t="array" aca="1" ref="F528" ca="1">IF(ISERROR(INDIRECT("ｄａｔａ!$"&amp;F$112&amp;"$"&amp;$B528)),1,0)</f>
        <v>0</v>
      </c>
      <c r="G528" s="80" cm="1">
        <f t="array" aca="1" ref="G528" ca="1">IF(ISERROR(INDIRECT("ｄａｔａ!$"&amp;G$112&amp;"$"&amp;$B528)),1,0)</f>
        <v>0</v>
      </c>
      <c r="H528" s="80" cm="1">
        <f t="array" aca="1" ref="H528" ca="1">IF(ISERROR(INDIRECT("ｄａｔａ!$"&amp;H$112&amp;"$"&amp;$B528)),1,0)</f>
        <v>0</v>
      </c>
      <c r="I528" s="80" cm="1">
        <f t="array" aca="1" ref="I528" ca="1">IF(ISERROR(INDIRECT("ｄａｔａ!$"&amp;I$112&amp;"$"&amp;$B528)),1,0)</f>
        <v>0</v>
      </c>
      <c r="J528" s="80" cm="1">
        <f t="array" aca="1" ref="J528" ca="1">IF(ISERROR(INDIRECT("ｄａｔａ!$"&amp;J$112&amp;"$"&amp;$B528)),1,0)</f>
        <v>0</v>
      </c>
      <c r="K528" s="80" cm="1">
        <f t="array" aca="1" ref="K528" ca="1">IF(ISERROR(INDIRECT("ｄａｔａ!$"&amp;K$112&amp;"$"&amp;$B528)),1,0)</f>
        <v>0</v>
      </c>
      <c r="L528" s="80" cm="1">
        <f t="array" aca="1" ref="L528" ca="1">IF(ISERROR(INDIRECT("ｄａｔａ!$"&amp;L$112&amp;"$"&amp;$B528)),1,0)</f>
        <v>0</v>
      </c>
      <c r="M528" s="80" cm="1">
        <f t="array" aca="1" ref="M528" ca="1">IF(ISERROR(INDIRECT("ｄａｔａ!$"&amp;M$112&amp;"$"&amp;$B528)),1,0)</f>
        <v>0</v>
      </c>
      <c r="N528" s="80" cm="1">
        <f t="array" aca="1" ref="N528" ca="1">IF(ISERROR(INDIRECT("ｄａｔａ!$"&amp;N$112&amp;"$"&amp;$B528)),1,0)</f>
        <v>0</v>
      </c>
      <c r="O528" s="80" cm="1">
        <f t="array" aca="1" ref="O528" ca="1">IF(ISERROR(INDIRECT("ｄａｔａ!$"&amp;O$112&amp;"$"&amp;$B528)),1,0)</f>
        <v>0</v>
      </c>
      <c r="P528" s="80" cm="1">
        <f t="array" aca="1" ref="P528" ca="1">IF(ISERROR(INDIRECT("ｄａｔａ!$"&amp;P$112&amp;"$"&amp;$B528)),1,0)</f>
        <v>0</v>
      </c>
      <c r="Q528" s="80" cm="1">
        <f t="array" aca="1" ref="Q528" ca="1">IF(ISERROR(INDIRECT("ｄａｔａ!$"&amp;Q$112&amp;"$"&amp;$B528)),1,0)</f>
        <v>0</v>
      </c>
      <c r="R528" s="80" cm="1">
        <f t="array" aca="1" ref="R528" ca="1">IF(ISERROR(INDIRECT("ｄａｔａ!$"&amp;R$112&amp;"$"&amp;$B528)),1,0)</f>
        <v>0</v>
      </c>
      <c r="S528" s="80" cm="1">
        <f t="array" aca="1" ref="S528" ca="1">IF(ISERROR(INDIRECT("ｄａｔａ!$"&amp;S$112&amp;"$"&amp;$B528)),1,0)</f>
        <v>0</v>
      </c>
      <c r="T528" s="80" cm="1">
        <f t="array" aca="1" ref="T528" ca="1">IF(ISERROR(INDIRECT("ｄａｔａ!$"&amp;T$112&amp;"$"&amp;$B528)),1,0)</f>
        <v>0</v>
      </c>
      <c r="U528" s="80" cm="1">
        <f t="array" aca="1" ref="U528" ca="1">IF(ISERROR(INDIRECT("ｄａｔａ!$"&amp;U$112&amp;"$"&amp;$B528)),1,0)</f>
        <v>0</v>
      </c>
      <c r="V528" s="80" cm="1">
        <f t="array" aca="1" ref="V528" ca="1">IF(ISERROR(INDIRECT("ｄａｔａ!$"&amp;V$112&amp;"$"&amp;$B528)),1,0)</f>
        <v>0</v>
      </c>
      <c r="W528" s="80" cm="1">
        <f t="array" aca="1" ref="W528" ca="1">IF(ISERROR(INDIRECT("ｄａｔａ!$"&amp;W$112&amp;"$"&amp;$B528)),1,0)</f>
        <v>0</v>
      </c>
      <c r="X528" s="80">
        <f ca="1">IF(SUM($Y526:$AO526,$Y528:$AO528)&gt;0,1,0)</f>
        <v>0</v>
      </c>
      <c r="Y528" s="80" cm="1">
        <f t="array" aca="1" ref="Y528" ca="1">IF(ISERROR(INDIRECT("ｄａｔａ!$"&amp;Y$112&amp;"$"&amp;$B528)),1,0)</f>
        <v>0</v>
      </c>
      <c r="Z528" s="80" cm="1">
        <f t="array" aca="1" ref="Z528" ca="1">IF(ISERROR(INDIRECT("ｄａｔａ!$"&amp;Z$112&amp;"$"&amp;$B528)),1,0)</f>
        <v>0</v>
      </c>
      <c r="AA528" s="80" cm="1">
        <f t="array" aca="1" ref="AA528" ca="1">IF(ISERROR(INDIRECT("ｄａｔａ!$"&amp;AA$112&amp;"$"&amp;$B528)),1,0)</f>
        <v>0</v>
      </c>
      <c r="AB528" s="80" cm="1">
        <f t="array" aca="1" ref="AB528" ca="1">IF(ISERROR(INDIRECT("ｄａｔａ!$"&amp;AB$112&amp;"$"&amp;$B528)),1,0)</f>
        <v>0</v>
      </c>
      <c r="AC528" s="80" cm="1">
        <f t="array" aca="1" ref="AC528" ca="1">IF(ISERROR(INDIRECT("ｄａｔａ!$"&amp;AC$112&amp;"$"&amp;$B528)),1,0)</f>
        <v>0</v>
      </c>
      <c r="AD528" s="80" cm="1">
        <f t="array" aca="1" ref="AD528" ca="1">IF(ISERROR(INDIRECT("ｄａｔａ!$"&amp;AD$112&amp;"$"&amp;$B528)),1,0)</f>
        <v>0</v>
      </c>
      <c r="AE528" s="80" cm="1">
        <f t="array" aca="1" ref="AE528" ca="1">IF(ISERROR(INDIRECT("ｄａｔａ!$"&amp;AE$112&amp;"$"&amp;$B528)),1,0)</f>
        <v>0</v>
      </c>
      <c r="AF528" s="80" cm="1">
        <f t="array" aca="1" ref="AF528" ca="1">IF(ISERROR(INDIRECT("ｄａｔａ!$"&amp;AF$112&amp;"$"&amp;$B528)),1,0)</f>
        <v>0</v>
      </c>
      <c r="AG528" s="80" cm="1">
        <f t="array" aca="1" ref="AG528" ca="1">IF(ISERROR(INDIRECT("ｄａｔａ!$"&amp;AG$112&amp;"$"&amp;$B528)),1,0)</f>
        <v>0</v>
      </c>
      <c r="AH528" s="80" cm="1">
        <f t="array" aca="1" ref="AH528" ca="1">IF(ISERROR(INDIRECT("ｄａｔａ!$"&amp;AH$112&amp;"$"&amp;$B528)),1,0)</f>
        <v>0</v>
      </c>
      <c r="AI528" s="80" cm="1">
        <f t="array" aca="1" ref="AI528" ca="1">IF(ISERROR(INDIRECT("ｄａｔａ!$"&amp;AI$112&amp;"$"&amp;$B528)),1,0)</f>
        <v>0</v>
      </c>
      <c r="AJ528" s="80" cm="1">
        <f t="array" aca="1" ref="AJ528" ca="1">IF(ISERROR(INDIRECT("ｄａｔａ!$"&amp;AJ$112&amp;"$"&amp;$B528)),1,0)</f>
        <v>0</v>
      </c>
      <c r="AK528" s="80" cm="1">
        <f t="array" aca="1" ref="AK528" ca="1">IF(ISERROR(INDIRECT("ｄａｔａ!$"&amp;AK$112&amp;"$"&amp;$B528)),1,0)</f>
        <v>0</v>
      </c>
      <c r="AL528" s="80" cm="1">
        <f t="array" aca="1" ref="AL528" ca="1">IF(ISERROR(INDIRECT("ｄａｔａ!$"&amp;AL$112&amp;"$"&amp;$B528)),1,0)</f>
        <v>0</v>
      </c>
      <c r="AM528" s="80" cm="1">
        <f t="array" aca="1" ref="AM528" ca="1">IF(ISERROR(INDIRECT("ｄａｔａ!$"&amp;AM$112&amp;"$"&amp;$B528)),1,0)</f>
        <v>0</v>
      </c>
      <c r="AN528" s="80" cm="1">
        <f t="array" aca="1" ref="AN528" ca="1">IF(ISERROR(INDIRECT("ｄａｔａ!$"&amp;AN$112&amp;"$"&amp;$B528)),1,0)</f>
        <v>0</v>
      </c>
      <c r="AO528" s="80" cm="1">
        <f t="array" aca="1" ref="AO528" ca="1">IF(ISERROR(INDIRECT("ｄａｔａ!$"&amp;AO$112&amp;"$"&amp;$B528)),1,0)</f>
        <v>0</v>
      </c>
      <c r="AP528" s="80">
        <f ca="1">IF(SUM($AQ526:$AZ526,$AQ528:$AZ528)&gt;0,1,0)</f>
        <v>0</v>
      </c>
      <c r="AQ528" s="80" cm="1">
        <f t="array" aca="1" ref="AQ528" ca="1">IF(ISERROR(INDIRECT("ｄａｔａ!$"&amp;AQ$112&amp;"$"&amp;$B528)),1,0)</f>
        <v>0</v>
      </c>
      <c r="AR528" s="80" cm="1">
        <f t="array" aca="1" ref="AR528" ca="1">IF(ISERROR(INDIRECT("ｄａｔａ!$"&amp;AR$112&amp;"$"&amp;$B528)),1,0)</f>
        <v>0</v>
      </c>
      <c r="AS528" s="80" cm="1">
        <f t="array" aca="1" ref="AS528" ca="1">IF(ISERROR(INDIRECT("ｄａｔａ!$"&amp;AS$112&amp;"$"&amp;$B528)),1,0)</f>
        <v>0</v>
      </c>
      <c r="AT528" s="80" cm="1">
        <f t="array" aca="1" ref="AT528" ca="1">IF(ISERROR(INDIRECT("ｄａｔａ!$"&amp;AT$112&amp;"$"&amp;$B528)),1,0)</f>
        <v>0</v>
      </c>
      <c r="AU528" s="80" cm="1">
        <f t="array" aca="1" ref="AU528" ca="1">IF(ISERROR(INDIRECT("ｄａｔａ!$"&amp;AU$112&amp;"$"&amp;$B528)),1,0)</f>
        <v>0</v>
      </c>
      <c r="AV528" s="80" cm="1">
        <f t="array" aca="1" ref="AV528" ca="1">IF(ISERROR(INDIRECT("ｄａｔａ!$"&amp;AV$112&amp;"$"&amp;$B528)),1,0)</f>
        <v>0</v>
      </c>
      <c r="AW528" s="80" cm="1">
        <f t="array" aca="1" ref="AW528" ca="1">IF(ISERROR(INDIRECT("ｄａｔａ!$"&amp;AW$112&amp;"$"&amp;$B528)),1,0)</f>
        <v>0</v>
      </c>
      <c r="AX528" s="80" cm="1">
        <f t="array" aca="1" ref="AX528" ca="1">IF(ISERROR(INDIRECT("ｄａｔａ!$"&amp;AX$112&amp;"$"&amp;$B528)),1,0)</f>
        <v>0</v>
      </c>
      <c r="AY528" s="80" cm="1">
        <f t="array" aca="1" ref="AY528" ca="1">IF(ISERROR(INDIRECT("ｄａｔａ!$"&amp;AY$112&amp;"$"&amp;$B528)),1,0)</f>
        <v>0</v>
      </c>
      <c r="AZ528" s="80" cm="1">
        <f t="array" aca="1" ref="AZ528" ca="1">IF(ISERROR(INDIRECT("ｄａｔａ!$"&amp;AZ$112&amp;"$"&amp;$B528)),1,0)</f>
        <v>0</v>
      </c>
      <c r="BA528" s="80">
        <f ca="1">IF(SUM($BB526:$BP526,$BB528:$BP528)&gt;0,1,0)</f>
        <v>0</v>
      </c>
      <c r="BB528" s="80" cm="1">
        <f t="array" aca="1" ref="BB528" ca="1">IF(ISERROR(INDIRECT("ｄａｔａ!$"&amp;BB$112&amp;"$"&amp;$B528)),1,0)</f>
        <v>0</v>
      </c>
      <c r="BC528" s="80" cm="1">
        <f t="array" aca="1" ref="BC528" ca="1">IF(ISERROR(INDIRECT("ｄａｔａ!$"&amp;BC$112&amp;"$"&amp;$B528)),1,0)</f>
        <v>0</v>
      </c>
      <c r="BD528" s="80" cm="1">
        <f t="array" aca="1" ref="BD528" ca="1">IF(ISERROR(INDIRECT("ｄａｔａ!$"&amp;BD$112&amp;"$"&amp;$B528)),1,0)</f>
        <v>0</v>
      </c>
      <c r="BE528" s="80" cm="1">
        <f t="array" aca="1" ref="BE528" ca="1">IF(ISERROR(INDIRECT("ｄａｔａ!$"&amp;BE$112&amp;"$"&amp;$B528)),1,0)</f>
        <v>0</v>
      </c>
      <c r="BF528" s="80" cm="1">
        <f t="array" aca="1" ref="BF528" ca="1">IF(ISERROR(INDIRECT("ｄａｔａ!$"&amp;BF$112&amp;"$"&amp;$B528)),1,0)</f>
        <v>0</v>
      </c>
      <c r="BG528" s="80" cm="1">
        <f t="array" aca="1" ref="BG528" ca="1">IF(ISERROR(INDIRECT("ｄａｔａ!$"&amp;BG$112&amp;"$"&amp;$B528)),1,0)</f>
        <v>0</v>
      </c>
      <c r="BH528" s="80" cm="1">
        <f t="array" aca="1" ref="BH528" ca="1">IF(ISERROR(INDIRECT("ｄａｔａ!$"&amp;BH$112&amp;"$"&amp;$B528)),1,0)</f>
        <v>0</v>
      </c>
      <c r="BI528" s="80" cm="1">
        <f t="array" aca="1" ref="BI528" ca="1">IF(ISERROR(INDIRECT("ｄａｔａ!$"&amp;BI$112&amp;"$"&amp;$B528)),1,0)</f>
        <v>0</v>
      </c>
      <c r="BJ528" s="80" cm="1">
        <f t="array" aca="1" ref="BJ528" ca="1">IF(ISERROR(INDIRECT("ｄａｔａ!$"&amp;BJ$112&amp;"$"&amp;$B528)),1,0)</f>
        <v>0</v>
      </c>
      <c r="BK528" s="80" cm="1">
        <f t="array" aca="1" ref="BK528" ca="1">IF(ISERROR(INDIRECT("ｄａｔａ!$"&amp;BK$112&amp;"$"&amp;$B528)),1,0)</f>
        <v>0</v>
      </c>
      <c r="BL528" s="80" cm="1">
        <f t="array" aca="1" ref="BL528" ca="1">IF(ISERROR(INDIRECT("ｄａｔａ!$"&amp;BL$112&amp;"$"&amp;$B528)),1,0)</f>
        <v>0</v>
      </c>
      <c r="BM528" s="80" cm="1">
        <f t="array" aca="1" ref="BM528" ca="1">IF(ISERROR(INDIRECT("ｄａｔａ!$"&amp;BM$112&amp;"$"&amp;$B528)),1,0)</f>
        <v>0</v>
      </c>
      <c r="BN528" s="80" cm="1">
        <f t="array" aca="1" ref="BN528" ca="1">IF(ISERROR(INDIRECT("ｄａｔａ!$"&amp;BN$112&amp;"$"&amp;$B528)),1,0)</f>
        <v>0</v>
      </c>
      <c r="BO528" s="80" cm="1">
        <f t="array" aca="1" ref="BO528" ca="1">IF(ISERROR(INDIRECT("ｄａｔａ!$"&amp;BO$112&amp;"$"&amp;$B528)),1,0)</f>
        <v>0</v>
      </c>
      <c r="BP528" s="80" cm="1">
        <f t="array" aca="1" ref="BP528" ca="1">IF(ISERROR(INDIRECT("ｄａｔａ!$"&amp;BP$112&amp;"$"&amp;$B528)),1,0)</f>
        <v>0</v>
      </c>
    </row>
    <row r="529" spans="1:68" x14ac:dyDescent="0.2">
      <c r="A529" s="80" t="s">
        <v>2422</v>
      </c>
      <c r="B529" s="80">
        <f>VLOOKUP($A529,$A$11:$B$110,2,FALSE)</f>
        <v>111</v>
      </c>
      <c r="C529" s="80" t="s">
        <v>2435</v>
      </c>
      <c r="D529" s="80" cm="1">
        <f t="array" aca="1" ref="D529" ca="1">_xlfn.IFS(D530=1,0,D531=1,0,AND(INDIRECT("ｄａｔａ!$"&amp;D$112&amp;"$"&amp;$B529)&lt;=INDIRECT("kikan!$Q$11"),INDIRECT("ｄａｔａ!$"&amp;D$112&amp;"$"&amp;$B529)&gt;=INDIRECT("kikan!$K$11")),0,TRUE,1)</f>
        <v>0</v>
      </c>
      <c r="F529" s="80">
        <v>0</v>
      </c>
      <c r="G529" s="80">
        <v>0</v>
      </c>
      <c r="H529" s="80">
        <v>0</v>
      </c>
      <c r="I529" s="80" cm="1">
        <f t="array" aca="1" ref="I529" ca="1">_xlfn.IFS(I530=1,0,I531=1,0,INDIRECT("ｄａｔａ!$"&amp;I$112&amp;"$"&amp;$B529)&gt;=INDIRECT("kikan!$I$11"),0,TRUE,1)</f>
        <v>0</v>
      </c>
      <c r="J529" s="80" cm="1">
        <f t="array" aca="1" ref="J529" ca="1">_xlfn.IFS(D532=1,0,I529=1,0,J530=1,0,I531=1,0,J531=1,0,INDIRECT("ｄａｔａ!$"&amp;I$112&amp;"$"&amp;$B529)&gt;INDIRECT("kikan!$I$11"),0,INDIRECT("ｄａｔａ!$"&amp;J$112&amp;"$"&amp;$B529)&gt;=INDIRECT("ｄａｔａ!$"&amp;D$112&amp;"$"&amp;$B529),0,TRUE,1)</f>
        <v>0</v>
      </c>
      <c r="K529" s="80" cm="1">
        <f t="array" aca="1" ref="K529" ca="1">_xlfn.IFS(K530=1,0,K531=1,0,AND(INDIRECT("ｄａｔａ!$"&amp;K$112&amp;"$"&amp;$B530)&gt;0,INDIRECT("ｄａｔａ!$"&amp;K$112&amp;"$"&amp;$B530)&lt;10000),0,TRUE,1)</f>
        <v>0</v>
      </c>
      <c r="L529" s="80" cm="1">
        <f t="array" aca="1" ref="L529" ca="1">_xlfn.IFS(L530=1,0,L531=1,0,INDIRECT("ｄａｔａ!$"&amp;L$112&amp;"$"&amp;$B529)&lt;20000,1,TRUE,0)</f>
        <v>0</v>
      </c>
      <c r="M529" s="80">
        <v>0</v>
      </c>
      <c r="N529" s="80">
        <v>0</v>
      </c>
      <c r="O529" s="80" cm="1">
        <f t="array" aca="1" ref="O529" ca="1">_xlfn.IFS(O532=1,0,INDIRECT("ｄａｔａ!$"&amp;O$112&amp;"$"&amp;$B530)=4,1,TRUE,0)</f>
        <v>0</v>
      </c>
      <c r="P529" s="80" cm="1">
        <f t="array" aca="1" ref="P529" ca="1">_xlfn.IFS(P532=1,0,AND(INDIRECT("ｄａｔａ!$"&amp;P$112&amp;"$"&amp;$B530)&lt;=3,INDIRECT("ｄａｔａ!$"&amp;P$112&amp;"$"&amp;$B530)&gt;0),1,TRUE,0)</f>
        <v>0</v>
      </c>
      <c r="Q529" s="80" cm="1">
        <f t="array" aca="1" ref="Q529" ca="1">_xlfn.IFS(Q532=1,0,INDIRECT("ｄａｔａ!$"&amp;Q$112&amp;"$"&amp;$B529)=1,1,TRUE,0)</f>
        <v>0</v>
      </c>
      <c r="R529" s="80">
        <v>0</v>
      </c>
      <c r="S529" s="80">
        <v>0</v>
      </c>
      <c r="T529" s="80">
        <v>0</v>
      </c>
      <c r="U529" s="80">
        <v>0</v>
      </c>
      <c r="V529" s="80">
        <v>0</v>
      </c>
      <c r="W529" s="80">
        <v>0</v>
      </c>
      <c r="X529" s="80">
        <f ca="1">IF(AND(SUM($Y529:$AO529)=0,17-SUM($Y531:$AO531)&gt;1),1,0)</f>
        <v>0</v>
      </c>
      <c r="Y529" s="80" cm="1">
        <f t="array" aca="1" ref="Y529" ca="1">_xlfn.IFS(Y532=1,0,INDIRECT("ｄａｔａ!$"&amp;Y$112&amp;"$"&amp;$B529)=2,1,TRUE,0)</f>
        <v>0</v>
      </c>
      <c r="Z529" s="80" cm="1">
        <f t="array" aca="1" ref="Z529" ca="1">_xlfn.IFS(Z532=1,0,INDIRECT("ｄａｔａ!$"&amp;Z$112&amp;"$"&amp;$B529)=2,1,TRUE,0)</f>
        <v>0</v>
      </c>
      <c r="AA529" s="80" cm="1">
        <f t="array" aca="1" ref="AA529" ca="1">_xlfn.IFS(AA532=1,0,INDIRECT("ｄａｔａ!$"&amp;AA$112&amp;"$"&amp;$B529)=2,1,TRUE,0)</f>
        <v>0</v>
      </c>
      <c r="AB529" s="80" cm="1">
        <f t="array" aca="1" ref="AB529" ca="1">_xlfn.IFS(AB532=1,0,INDIRECT("ｄａｔａ!$"&amp;AB$112&amp;"$"&amp;$B529)=2,1,TRUE,0)</f>
        <v>0</v>
      </c>
      <c r="AC529" s="80" cm="1">
        <f t="array" aca="1" ref="AC529" ca="1">_xlfn.IFS(AC532=1,0,INDIRECT("ｄａｔａ!$"&amp;AC$112&amp;"$"&amp;$B529)=2,1,TRUE,0)</f>
        <v>0</v>
      </c>
      <c r="AD529" s="80" cm="1">
        <f t="array" aca="1" ref="AD529" ca="1">_xlfn.IFS(AD532=1,0,INDIRECT("ｄａｔａ!$"&amp;AD$112&amp;"$"&amp;$B529)=2,1,TRUE,0)</f>
        <v>0</v>
      </c>
      <c r="AE529" s="80" cm="1">
        <f t="array" aca="1" ref="AE529" ca="1">_xlfn.IFS(AE532=1,0,INDIRECT("ｄａｔａ!$"&amp;AE$112&amp;"$"&amp;$B529)=2,1,TRUE,0)</f>
        <v>0</v>
      </c>
      <c r="AF529" s="80" cm="1">
        <f t="array" aca="1" ref="AF529" ca="1">_xlfn.IFS(AF532=1,0,INDIRECT("ｄａｔａ!$"&amp;AF$112&amp;"$"&amp;$B529)=2,1,TRUE,0)</f>
        <v>0</v>
      </c>
      <c r="AG529" s="80" cm="1">
        <f t="array" aca="1" ref="AG529" ca="1">_xlfn.IFS(AG532=1,0,INDIRECT("ｄａｔａ!$"&amp;AG$112&amp;"$"&amp;$B529)=2,1,TRUE,0)</f>
        <v>0</v>
      </c>
      <c r="AH529" s="80" cm="1">
        <f t="array" aca="1" ref="AH529" ca="1">_xlfn.IFS(AH532=1,0,INDIRECT("ｄａｔａ!$"&amp;AH$112&amp;"$"&amp;$B529)=2,1,TRUE,0)</f>
        <v>0</v>
      </c>
      <c r="AI529" s="80" cm="1">
        <f t="array" aca="1" ref="AI529" ca="1">_xlfn.IFS(AI532=1,0,INDIRECT("ｄａｔａ!$"&amp;AI$112&amp;"$"&amp;$B529)=2,1,TRUE,0)</f>
        <v>0</v>
      </c>
      <c r="AJ529" s="80" cm="1">
        <f t="array" aca="1" ref="AJ529" ca="1">_xlfn.IFS(AJ532=1,0,INDIRECT("ｄａｔａ!$"&amp;AJ$112&amp;"$"&amp;$B529)=2,1,TRUE,0)</f>
        <v>0</v>
      </c>
      <c r="AK529" s="80" cm="1">
        <f t="array" aca="1" ref="AK529" ca="1">_xlfn.IFS(AK532=1,0,INDIRECT("ｄａｔａ!$"&amp;AK$112&amp;"$"&amp;$B529)=2,1,TRUE,0)</f>
        <v>0</v>
      </c>
      <c r="AL529" s="80" cm="1">
        <f t="array" aca="1" ref="AL529" ca="1">_xlfn.IFS(AL532=1,0,INDIRECT("ｄａｔａ!$"&amp;AL$112&amp;"$"&amp;$B529)=2,1,TRUE,0)</f>
        <v>0</v>
      </c>
      <c r="AM529" s="80" cm="1">
        <f t="array" aca="1" ref="AM529" ca="1">_xlfn.IFS(AM532=1,0,INDIRECT("ｄａｔａ!$"&amp;AM$112&amp;"$"&amp;$B529)=2,1,TRUE,0)</f>
        <v>0</v>
      </c>
      <c r="AN529" s="80" cm="1">
        <f t="array" aca="1" ref="AN529" ca="1">_xlfn.IFS(AN532=1,0,INDIRECT("ｄａｔａ!$"&amp;AN$112&amp;"$"&amp;$B529)=2,1,TRUE,0)</f>
        <v>0</v>
      </c>
      <c r="AO529" s="80" cm="1">
        <f t="array" aca="1" ref="AO529" ca="1">_xlfn.IFS(AO532=1,0,INDIRECT("ｄａｔａ!$"&amp;AO$112&amp;"$"&amp;$B529)=2,1,TRUE,0)</f>
        <v>0</v>
      </c>
      <c r="AP529" s="80">
        <f ca="1">IF(AND(SUM($AQ529:$AZ529)=0,10-SUM($AQ531:$AZ531)&gt;1),1,0)</f>
        <v>0</v>
      </c>
      <c r="AQ529" s="80" cm="1">
        <f t="array" aca="1" ref="AQ529" ca="1">_xlfn.IFS(AQ532=1,0,INDIRECT("ｄａｔａ!$"&amp;AQ$112&amp;"$"&amp;$B529)=2,1,TRUE,0)</f>
        <v>0</v>
      </c>
      <c r="AR529" s="80" cm="1">
        <f t="array" aca="1" ref="AR529" ca="1">_xlfn.IFS(AR532=1,0,INDIRECT("ｄａｔａ!$"&amp;AR$112&amp;"$"&amp;$B529)=2,1,TRUE,0)</f>
        <v>0</v>
      </c>
      <c r="AS529" s="80" cm="1">
        <f t="array" aca="1" ref="AS529" ca="1">_xlfn.IFS(AS532=1,0,INDIRECT("ｄａｔａ!$"&amp;AS$112&amp;"$"&amp;$B529)=2,1,TRUE,0)</f>
        <v>0</v>
      </c>
      <c r="AT529" s="80" cm="1">
        <f t="array" aca="1" ref="AT529" ca="1">_xlfn.IFS(AT532=1,0,INDIRECT("ｄａｔａ!$"&amp;AT$112&amp;"$"&amp;$B529)=2,1,TRUE,0)</f>
        <v>0</v>
      </c>
      <c r="AU529" s="80" cm="1">
        <f t="array" aca="1" ref="AU529" ca="1">_xlfn.IFS(AU532=1,0,INDIRECT("ｄａｔａ!$"&amp;AU$112&amp;"$"&amp;$B529)=2,1,TRUE,0)</f>
        <v>0</v>
      </c>
      <c r="AV529" s="80" cm="1">
        <f t="array" aca="1" ref="AV529" ca="1">_xlfn.IFS(AV532=1,0,INDIRECT("ｄａｔａ!$"&amp;AV$112&amp;"$"&amp;$B529)=2,1,TRUE,0)</f>
        <v>0</v>
      </c>
      <c r="AW529" s="80" cm="1">
        <f t="array" aca="1" ref="AW529" ca="1">_xlfn.IFS(AW532=1,0,INDIRECT("ｄａｔａ!$"&amp;AW$112&amp;"$"&amp;$B529)=2,1,TRUE,0)</f>
        <v>0</v>
      </c>
      <c r="AX529" s="80" cm="1">
        <f t="array" aca="1" ref="AX529" ca="1">_xlfn.IFS(AX532=1,0,INDIRECT("ｄａｔａ!$"&amp;AX$112&amp;"$"&amp;$B529)=2,1,TRUE,0)</f>
        <v>0</v>
      </c>
      <c r="AY529" s="80" cm="1">
        <f t="array" aca="1" ref="AY529" ca="1">_xlfn.IFS(AY532=1,0,INDIRECT("ｄａｔａ!$"&amp;AY$112&amp;"$"&amp;$B529)=2,1,TRUE,0)</f>
        <v>0</v>
      </c>
      <c r="AZ529" s="80" cm="1">
        <f t="array" aca="1" ref="AZ529" ca="1">_xlfn.IFS(AZ532=1,0,INDIRECT("ｄａｔａ!$"&amp;AZ$112&amp;"$"&amp;$B529)=2,1,TRUE,0)</f>
        <v>0</v>
      </c>
      <c r="BA529" s="80">
        <f ca="1">IF(AND(SUM($BB529:$BP529)=0,15-SUM($BB531:$BP531)&gt;1),1,0)</f>
        <v>0</v>
      </c>
      <c r="BB529" s="80" cm="1">
        <f t="array" aca="1" ref="BB529" ca="1">_xlfn.IFS(BB532=1,0,INDIRECT("ｄａｔａ!$"&amp;BB$112&amp;"$"&amp;$B529)=2,1,TRUE,0)</f>
        <v>0</v>
      </c>
      <c r="BC529" s="80" cm="1">
        <f t="array" aca="1" ref="BC529" ca="1">_xlfn.IFS(BC532=1,0,INDIRECT("ｄａｔａ!$"&amp;BC$112&amp;"$"&amp;$B529)=2,1,TRUE,0)</f>
        <v>0</v>
      </c>
      <c r="BD529" s="80" cm="1">
        <f t="array" aca="1" ref="BD529" ca="1">_xlfn.IFS(BD532=1,0,INDIRECT("ｄａｔａ!$"&amp;BD$112&amp;"$"&amp;$B529)=2,1,TRUE,0)</f>
        <v>0</v>
      </c>
      <c r="BE529" s="80" cm="1">
        <f t="array" aca="1" ref="BE529" ca="1">_xlfn.IFS(BE532=1,0,INDIRECT("ｄａｔａ!$"&amp;BE$112&amp;"$"&amp;$B529)=2,1,TRUE,0)</f>
        <v>0</v>
      </c>
      <c r="BF529" s="80" cm="1">
        <f t="array" aca="1" ref="BF529" ca="1">_xlfn.IFS(BF532=1,0,INDIRECT("ｄａｔａ!$"&amp;BF$112&amp;"$"&amp;$B529)=2,1,TRUE,0)</f>
        <v>0</v>
      </c>
      <c r="BG529" s="80" cm="1">
        <f t="array" aca="1" ref="BG529" ca="1">_xlfn.IFS(BG532=1,0,INDIRECT("ｄａｔａ!$"&amp;BG$112&amp;"$"&amp;$B529)=2,1,TRUE,0)</f>
        <v>0</v>
      </c>
      <c r="BH529" s="80" cm="1">
        <f t="array" aca="1" ref="BH529" ca="1">_xlfn.IFS(BH532=1,0,INDIRECT("ｄａｔａ!$"&amp;BH$112&amp;"$"&amp;$B529)=2,1,TRUE,0)</f>
        <v>0</v>
      </c>
      <c r="BI529" s="80" cm="1">
        <f t="array" aca="1" ref="BI529" ca="1">_xlfn.IFS(BI532=1,0,INDIRECT("ｄａｔａ!$"&amp;BI$112&amp;"$"&amp;$B529)=2,1,TRUE,0)</f>
        <v>0</v>
      </c>
      <c r="BJ529" s="80" cm="1">
        <f t="array" aca="1" ref="BJ529" ca="1">_xlfn.IFS(BJ532=1,0,INDIRECT("ｄａｔａ!$"&amp;BJ$112&amp;"$"&amp;$B529)=2,1,TRUE,0)</f>
        <v>0</v>
      </c>
      <c r="BK529" s="80" cm="1">
        <f t="array" aca="1" ref="BK529" ca="1">_xlfn.IFS(BK532=1,0,INDIRECT("ｄａｔａ!$"&amp;BK$112&amp;"$"&amp;$B529)=2,1,TRUE,0)</f>
        <v>0</v>
      </c>
      <c r="BL529" s="80" cm="1">
        <f t="array" aca="1" ref="BL529" ca="1">_xlfn.IFS(BL532=1,0,INDIRECT("ｄａｔａ!$"&amp;BL$112&amp;"$"&amp;$B529)=2,1,TRUE,0)</f>
        <v>0</v>
      </c>
      <c r="BM529" s="80" cm="1">
        <f t="array" aca="1" ref="BM529" ca="1">_xlfn.IFS(BM532=1,0,INDIRECT("ｄａｔａ!$"&amp;BM$112&amp;"$"&amp;$B529)=2,1,TRUE,0)</f>
        <v>0</v>
      </c>
      <c r="BN529" s="80" cm="1">
        <f t="array" aca="1" ref="BN529" ca="1">_xlfn.IFS(BN532=1,0,INDIRECT("ｄａｔａ!$"&amp;BN$112&amp;"$"&amp;$B529)=2,1,TRUE,0)</f>
        <v>0</v>
      </c>
      <c r="BO529" s="80" cm="1">
        <f t="array" aca="1" ref="BO529" ca="1">_xlfn.IFS(BO532=1,0,INDIRECT("ｄａｔａ!$"&amp;BO$112&amp;"$"&amp;$B529)=2,1,TRUE,0)</f>
        <v>0</v>
      </c>
      <c r="BP529" s="80" cm="1">
        <f t="array" aca="1" ref="BP529" ca="1">_xlfn.IFS(BP532=1,0,INDIRECT("ｄａｔａ!$"&amp;BP$112&amp;"$"&amp;$B529)=2,1,TRUE,0)</f>
        <v>0</v>
      </c>
    </row>
    <row r="530" spans="1:68" x14ac:dyDescent="0.2">
      <c r="B530" s="80">
        <f>VLOOKUP($A529,$A$11:$B$110,2,FALSE)</f>
        <v>111</v>
      </c>
      <c r="C530" s="80" t="s">
        <v>2437</v>
      </c>
      <c r="D530" s="80" cm="1">
        <f t="array" aca="1" ref="D530" ca="1">_xlfn.IFS(D531=1,0,AND(ISNUMBER(INDIRECT("ｄａｔａ!$"&amp;D$112&amp;"$"&amp;$B530)),INDIRECT("ｄａｔａ!$"&amp;D$112&amp;"$"&amp;$B530)&lt;=12,INDIRECT("ｄａｔａ!$"&amp;D$112&amp;"$"&amp;$B530)&gt;=1),0,TRUE,1)</f>
        <v>1</v>
      </c>
      <c r="F530" s="80">
        <v>0</v>
      </c>
      <c r="G530" s="80">
        <v>0</v>
      </c>
      <c r="H530" s="80">
        <v>0</v>
      </c>
      <c r="I530" s="80" cm="1">
        <f t="array" aca="1" ref="I530" ca="1">_xlfn.IFS(I531=1,0,AND(ISNUMBER(INDIRECT("ｄａｔａ!$"&amp;I$112&amp;"$"&amp;$B530)),LEN(INDIRECT("ｄａｔａ!$"&amp;I$112&amp;"$"&amp;$B530))=4),0,TRUE,1)</f>
        <v>0</v>
      </c>
      <c r="J530" s="80" cm="1">
        <f t="array" aca="1" ref="J530" ca="1">_xlfn.IFS(J531=1,0,AND(ISNUMBER(INDIRECT("ｄａｔａ!$"&amp;J$112&amp;"$"&amp;$B530)),INDIRECT("ｄａｔａ!$"&amp;J$112&amp;"$"&amp;$B530)&lt;=12,INDIRECT("ｄａｔａ!$"&amp;J$112&amp;"$"&amp;$B530)&gt;=1),0,TRUE,1)</f>
        <v>0</v>
      </c>
      <c r="K530" s="80" cm="1">
        <f t="array" aca="1" ref="K530" ca="1">_xlfn.IFS(K531=1,0,ISNUMBER(INDIRECT("ｄａｔａ!$"&amp;K$112&amp;"$"&amp;$B530)),0,TRUE,1)</f>
        <v>0</v>
      </c>
      <c r="L530" s="80" cm="1">
        <f t="array" aca="1" ref="L530" ca="1">_xlfn.IFS(L531=1,0,AND(ISNUMBER(INDIRECT("ｄａｔａ!$"&amp;L$112&amp;"$"&amp;$B530)),INDIRECT("ｄａｔａ!$"&amp;L$112&amp;"$"&amp;$B530)&gt;0),0,TRUE,1)</f>
        <v>0</v>
      </c>
      <c r="M530" s="80" cm="1">
        <f t="array" aca="1" ref="M530" ca="1">_xlfn.IFS(M531=1,0,AND(INDIRECT("ｄａｔａ!$"&amp;M$112&amp;"$"&amp;$B530)&lt;=5,INDIRECT("ｄａｔａ!$"&amp;M$112&amp;"$"&amp;$B530)&gt;0),0,TRUE,1)</f>
        <v>0</v>
      </c>
      <c r="N530" s="80" cm="1">
        <f t="array" aca="1" ref="N530" ca="1">_xlfn.IFS(N531=1,0,AND(INDIRECT("ｄａｔａ!$"&amp;N$112&amp;"$"&amp;$B530)&lt;=2,INDIRECT("ｄａｔａ!$"&amp;N$112&amp;"$"&amp;$B530)&gt;0),0,TRUE,1)</f>
        <v>0</v>
      </c>
      <c r="O530" s="80" cm="1">
        <f t="array" aca="1" ref="O530" ca="1">_xlfn.IFS(O531=1,0,AND(INDIRECT("ｄａｔａ!$"&amp;O$112&amp;"$"&amp;$B530)&lt;=4,INDIRECT("ｄａｔａ!$"&amp;O$112&amp;"$"&amp;$B530)&gt;0),0,TRUE,1)</f>
        <v>0</v>
      </c>
      <c r="P530" s="80" cm="1">
        <f t="array" aca="1" ref="P530" ca="1">_xlfn.IFS(P531=1,0,AND(INDIRECT("ｄａｔａ!$"&amp;P$112&amp;"$"&amp;$B530)&lt;=3,INDIRECT("ｄａｔａ!$"&amp;P$112&amp;"$"&amp;$B530)&gt;0),0,TRUE,1)</f>
        <v>0</v>
      </c>
      <c r="Q530" s="80" cm="1">
        <f t="array" aca="1" ref="Q530" ca="1">_xlfn.IFS(Q531=1,0,AND(INDIRECT("ｄａｔａ!$"&amp;Q$112&amp;"$"&amp;$B530)&lt;=2,INDIRECT("ｄａｔａ!$"&amp;Q$112&amp;"$"&amp;$B530)&gt;0),0,TRUE,1)</f>
        <v>0</v>
      </c>
      <c r="R530" s="80" cm="1">
        <f t="array" aca="1" ref="R530" ca="1">_xlfn.IFS(R531=1,0,AND(INDIRECT("ｄａｔａ!$"&amp;R$112&amp;"$"&amp;$B530)&lt;=10,INDIRECT("ｄａｔａ!$"&amp;R$112&amp;"$"&amp;$B530)&gt;0),0,TRUE,1)</f>
        <v>0</v>
      </c>
      <c r="S530" s="80" cm="1">
        <f t="array" aca="1" ref="S530" ca="1">_xlfn.IFS(S531=1,0,AND(INDIRECT("ｄａｔａ!$"&amp;S$112&amp;"$"&amp;$B530)&lt;=5,INDIRECT("ｄａｔａ!$"&amp;S$112&amp;"$"&amp;$B530)&gt;0),0,TRUE,1)</f>
        <v>0</v>
      </c>
      <c r="T530" s="80" cm="1">
        <f t="array" aca="1" ref="T530" ca="1">_xlfn.IFS(T531=1,0,AND(INDIRECT("ｄａｔａ!$"&amp;T$112&amp;"$"&amp;$B530)&lt;=9,INDIRECT("ｄａｔａ!$"&amp;T$112&amp;"$"&amp;$B530)&gt;0),0,TRUE,1)</f>
        <v>0</v>
      </c>
      <c r="U530" s="80" cm="1">
        <f t="array" aca="1" ref="U530" ca="1">_xlfn.IFS(U531=1,0,ISNUMBER(INDIRECT("ｄａｔａ!$"&amp;U$112&amp;"$"&amp;$B530)),0,TRUE,1)</f>
        <v>0</v>
      </c>
      <c r="V530" s="80" cm="1">
        <f t="array" aca="1" ref="V530" ca="1">_xlfn.IFS(V531=1,0,AND(INDIRECT("ｄａｔａ!$"&amp;V$112&amp;"$"&amp;$B530)&lt;=4,INDIRECT("ｄａｔａ!$"&amp;V$112&amp;"$"&amp;$B530)&gt;0),0,TRUE,1)</f>
        <v>0</v>
      </c>
      <c r="W530" s="80" cm="1">
        <f t="array" aca="1" ref="W530" ca="1">_xlfn.IFS(W531=1,0,AND(INDIRECT("ｄａｔａ!$"&amp;W$112&amp;"$"&amp;$B530)&lt;=2,INDIRECT("ｄａｔａ!$"&amp;W$112&amp;"$"&amp;$B530)&gt;0),0,TRUE,1)</f>
        <v>0</v>
      </c>
      <c r="X530" s="80">
        <f ca="1">IF(SUM($Y529:$AO529)&gt;1,1,0)</f>
        <v>0</v>
      </c>
      <c r="Y530" s="80" cm="1">
        <f t="array" aca="1" ref="Y530" ca="1">_xlfn.IFS(Y532=1,0,Y531=1,0,AND(INDIRECT("ｄａｔａ!$"&amp;Y$112&amp;"$"&amp;$B530)&lt;=2,INDIRECT("ｄａｔａ!$"&amp;Y$112&amp;"$"&amp;$B530)&gt;0),0,TRUE,1)</f>
        <v>0</v>
      </c>
      <c r="Z530" s="80" cm="1">
        <f t="array" aca="1" ref="Z530" ca="1">_xlfn.IFS(Z532=1,0,Z531=1,0,AND(INDIRECT("ｄａｔａ!$"&amp;Z$112&amp;"$"&amp;$B530)&lt;=2,INDIRECT("ｄａｔａ!$"&amp;Z$112&amp;"$"&amp;$B530)&gt;0),0,TRUE,1)</f>
        <v>0</v>
      </c>
      <c r="AA530" s="80" cm="1">
        <f t="array" aca="1" ref="AA530" ca="1">_xlfn.IFS(AA532=1,0,AA531=1,0,AND(INDIRECT("ｄａｔａ!$"&amp;AA$112&amp;"$"&amp;$B530)&lt;=2,INDIRECT("ｄａｔａ!$"&amp;AA$112&amp;"$"&amp;$B530)&gt;0),0,TRUE,1)</f>
        <v>0</v>
      </c>
      <c r="AB530" s="80" cm="1">
        <f t="array" aca="1" ref="AB530" ca="1">_xlfn.IFS(AB532=1,0,AB531=1,0,AND(INDIRECT("ｄａｔａ!$"&amp;AB$112&amp;"$"&amp;$B530)&lt;=2,INDIRECT("ｄａｔａ!$"&amp;AB$112&amp;"$"&amp;$B530)&gt;0),0,TRUE,1)</f>
        <v>0</v>
      </c>
      <c r="AC530" s="80" cm="1">
        <f t="array" aca="1" ref="AC530" ca="1">_xlfn.IFS(AC532=1,0,AC531=1,0,AND(INDIRECT("ｄａｔａ!$"&amp;AC$112&amp;"$"&amp;$B530)&lt;=2,INDIRECT("ｄａｔａ!$"&amp;AC$112&amp;"$"&amp;$B530)&gt;0),0,TRUE,1)</f>
        <v>0</v>
      </c>
      <c r="AD530" s="80" cm="1">
        <f t="array" aca="1" ref="AD530" ca="1">_xlfn.IFS(AD532=1,0,AD531=1,0,AND(INDIRECT("ｄａｔａ!$"&amp;AD$112&amp;"$"&amp;$B530)&lt;=2,INDIRECT("ｄａｔａ!$"&amp;AD$112&amp;"$"&amp;$B530)&gt;0),0,TRUE,1)</f>
        <v>0</v>
      </c>
      <c r="AE530" s="80" cm="1">
        <f t="array" aca="1" ref="AE530" ca="1">_xlfn.IFS(AE532=1,0,AE531=1,0,AND(INDIRECT("ｄａｔａ!$"&amp;AE$112&amp;"$"&amp;$B530)&lt;=2,INDIRECT("ｄａｔａ!$"&amp;AE$112&amp;"$"&amp;$B530)&gt;0),0,TRUE,1)</f>
        <v>0</v>
      </c>
      <c r="AF530" s="80" cm="1">
        <f t="array" aca="1" ref="AF530" ca="1">_xlfn.IFS(AF532=1,0,AF531=1,0,AND(INDIRECT("ｄａｔａ!$"&amp;AF$112&amp;"$"&amp;$B530)&lt;=2,INDIRECT("ｄａｔａ!$"&amp;AF$112&amp;"$"&amp;$B530)&gt;0),0,TRUE,1)</f>
        <v>0</v>
      </c>
      <c r="AG530" s="80" cm="1">
        <f t="array" aca="1" ref="AG530" ca="1">_xlfn.IFS(AG532=1,0,AG531=1,0,AND(INDIRECT("ｄａｔａ!$"&amp;AG$112&amp;"$"&amp;$B530)&lt;=2,INDIRECT("ｄａｔａ!$"&amp;AG$112&amp;"$"&amp;$B530)&gt;0),0,TRUE,1)</f>
        <v>0</v>
      </c>
      <c r="AH530" s="80" cm="1">
        <f t="array" aca="1" ref="AH530" ca="1">_xlfn.IFS(AH532=1,0,AH531=1,0,AND(INDIRECT("ｄａｔａ!$"&amp;AH$112&amp;"$"&amp;$B530)&lt;=2,INDIRECT("ｄａｔａ!$"&amp;AH$112&amp;"$"&amp;$B530)&gt;0),0,TRUE,1)</f>
        <v>0</v>
      </c>
      <c r="AI530" s="80" cm="1">
        <f t="array" aca="1" ref="AI530" ca="1">_xlfn.IFS(AI532=1,0,AI531=1,0,AND(INDIRECT("ｄａｔａ!$"&amp;AI$112&amp;"$"&amp;$B530)&lt;=2,INDIRECT("ｄａｔａ!$"&amp;AI$112&amp;"$"&amp;$B530)&gt;0),0,TRUE,1)</f>
        <v>0</v>
      </c>
      <c r="AJ530" s="80" cm="1">
        <f t="array" aca="1" ref="AJ530" ca="1">_xlfn.IFS(AJ532=1,0,AJ531=1,0,AND(INDIRECT("ｄａｔａ!$"&amp;AJ$112&amp;"$"&amp;$B530)&lt;=2,INDIRECT("ｄａｔａ!$"&amp;AJ$112&amp;"$"&amp;$B530)&gt;0),0,TRUE,1)</f>
        <v>0</v>
      </c>
      <c r="AK530" s="80" cm="1">
        <f t="array" aca="1" ref="AK530" ca="1">_xlfn.IFS(AK532=1,0,AK531=1,0,AND(INDIRECT("ｄａｔａ!$"&amp;AK$112&amp;"$"&amp;$B530)&lt;=2,INDIRECT("ｄａｔａ!$"&amp;AK$112&amp;"$"&amp;$B530)&gt;0),0,TRUE,1)</f>
        <v>0</v>
      </c>
      <c r="AL530" s="80" cm="1">
        <f t="array" aca="1" ref="AL530" ca="1">_xlfn.IFS(AL532=1,0,AL531=1,0,AND(INDIRECT("ｄａｔａ!$"&amp;AL$112&amp;"$"&amp;$B530)&lt;=2,INDIRECT("ｄａｔａ!$"&amp;AL$112&amp;"$"&amp;$B530)&gt;0),0,TRUE,1)</f>
        <v>0</v>
      </c>
      <c r="AM530" s="80" cm="1">
        <f t="array" aca="1" ref="AM530" ca="1">_xlfn.IFS(AM532=1,0,AM531=1,0,AND(INDIRECT("ｄａｔａ!$"&amp;AM$112&amp;"$"&amp;$B530)&lt;=2,INDIRECT("ｄａｔａ!$"&amp;AM$112&amp;"$"&amp;$B530)&gt;0),0,TRUE,1)</f>
        <v>0</v>
      </c>
      <c r="AN530" s="80" cm="1">
        <f t="array" aca="1" ref="AN530" ca="1">_xlfn.IFS(AN532=1,0,AN531=1,0,AND(INDIRECT("ｄａｔａ!$"&amp;AN$112&amp;"$"&amp;$B530)&lt;=2,INDIRECT("ｄａｔａ!$"&amp;AN$112&amp;"$"&amp;$B530)&gt;0),0,TRUE,1)</f>
        <v>0</v>
      </c>
      <c r="AO530" s="80" cm="1">
        <f t="array" aca="1" ref="AO530" ca="1">_xlfn.IFS(AO532=1,0,AO531=1,0,AND(INDIRECT("ｄａｔａ!$"&amp;AO$112&amp;"$"&amp;$B530)&lt;=2,INDIRECT("ｄａｔａ!$"&amp;AO$112&amp;"$"&amp;$B530)&gt;0),0,TRUE,1)</f>
        <v>0</v>
      </c>
      <c r="AP530" s="80">
        <f ca="1">IF(SUM($AQ529:$AZ529)&gt;1,1,0)</f>
        <v>0</v>
      </c>
      <c r="AQ530" s="80" cm="1">
        <f t="array" aca="1" ref="AQ530" ca="1">_xlfn.IFS(AQ532=1,0,AQ531=1,0,AND(INDIRECT("ｄａｔａ!$"&amp;AQ$112&amp;"$"&amp;$B530)&lt;=2,INDIRECT("ｄａｔａ!$"&amp;AQ$112&amp;"$"&amp;$B530)&gt;0),0,TRUE,1)</f>
        <v>0</v>
      </c>
      <c r="AR530" s="80" cm="1">
        <f t="array" aca="1" ref="AR530" ca="1">_xlfn.IFS(AR532=1,0,AR531=1,0,AND(INDIRECT("ｄａｔａ!$"&amp;AR$112&amp;"$"&amp;$B530)&lt;=2,INDIRECT("ｄａｔａ!$"&amp;AR$112&amp;"$"&amp;$B530)&gt;0),0,TRUE,1)</f>
        <v>0</v>
      </c>
      <c r="AS530" s="80" cm="1">
        <f t="array" aca="1" ref="AS530" ca="1">_xlfn.IFS(AS532=1,0,AS531=1,0,AND(INDIRECT("ｄａｔａ!$"&amp;AS$112&amp;"$"&amp;$B530)&lt;=2,INDIRECT("ｄａｔａ!$"&amp;AS$112&amp;"$"&amp;$B530)&gt;0),0,TRUE,1)</f>
        <v>0</v>
      </c>
      <c r="AT530" s="80" cm="1">
        <f t="array" aca="1" ref="AT530" ca="1">_xlfn.IFS(AT532=1,0,AT531=1,0,AND(INDIRECT("ｄａｔａ!$"&amp;AT$112&amp;"$"&amp;$B530)&lt;=2,INDIRECT("ｄａｔａ!$"&amp;AT$112&amp;"$"&amp;$B530)&gt;0),0,TRUE,1)</f>
        <v>0</v>
      </c>
      <c r="AU530" s="80" cm="1">
        <f t="array" aca="1" ref="AU530" ca="1">_xlfn.IFS(AU532=1,0,AU531=1,0,AND(INDIRECT("ｄａｔａ!$"&amp;AU$112&amp;"$"&amp;$B530)&lt;=2,INDIRECT("ｄａｔａ!$"&amp;AU$112&amp;"$"&amp;$B530)&gt;0),0,TRUE,1)</f>
        <v>0</v>
      </c>
      <c r="AV530" s="80" cm="1">
        <f t="array" aca="1" ref="AV530" ca="1">_xlfn.IFS(AV532=1,0,AV531=1,0,AND(INDIRECT("ｄａｔａ!$"&amp;AV$112&amp;"$"&amp;$B530)&lt;=2,INDIRECT("ｄａｔａ!$"&amp;AV$112&amp;"$"&amp;$B530)&gt;0),0,TRUE,1)</f>
        <v>0</v>
      </c>
      <c r="AW530" s="80" cm="1">
        <f t="array" aca="1" ref="AW530" ca="1">_xlfn.IFS(AW532=1,0,AW531=1,0,AND(INDIRECT("ｄａｔａ!$"&amp;AW$112&amp;"$"&amp;$B530)&lt;=2,INDIRECT("ｄａｔａ!$"&amp;AW$112&amp;"$"&amp;$B530)&gt;0),0,TRUE,1)</f>
        <v>0</v>
      </c>
      <c r="AX530" s="80" cm="1">
        <f t="array" aca="1" ref="AX530" ca="1">_xlfn.IFS(AX532=1,0,AX531=1,0,AND(INDIRECT("ｄａｔａ!$"&amp;AX$112&amp;"$"&amp;$B530)&lt;=2,INDIRECT("ｄａｔａ!$"&amp;AX$112&amp;"$"&amp;$B530)&gt;0),0,TRUE,1)</f>
        <v>0</v>
      </c>
      <c r="AY530" s="80" cm="1">
        <f t="array" aca="1" ref="AY530" ca="1">_xlfn.IFS(AY532=1,0,AY531=1,0,AND(INDIRECT("ｄａｔａ!$"&amp;AY$112&amp;"$"&amp;$B530)&lt;=2,INDIRECT("ｄａｔａ!$"&amp;AY$112&amp;"$"&amp;$B530)&gt;0),0,TRUE,1)</f>
        <v>0</v>
      </c>
      <c r="AZ530" s="80" cm="1">
        <f t="array" aca="1" ref="AZ530" ca="1">_xlfn.IFS(AZ532=1,0,AZ531=1,0,AND(INDIRECT("ｄａｔａ!$"&amp;AZ$112&amp;"$"&amp;$B530)&lt;=2,INDIRECT("ｄａｔａ!$"&amp;AZ$112&amp;"$"&amp;$B530)&gt;0),0,TRUE,1)</f>
        <v>0</v>
      </c>
      <c r="BA530" s="80">
        <f ca="1">IF(SUM($BB529:$BP529)&gt;1,1,0)</f>
        <v>0</v>
      </c>
      <c r="BB530" s="80" cm="1">
        <f t="array" aca="1" ref="BB530" ca="1">_xlfn.IFS(BB532=1,0,BB531=1,0,AND(INDIRECT("ｄａｔａ!$"&amp;BB$112&amp;"$"&amp;$B530)&lt;=2,INDIRECT("ｄａｔａ!$"&amp;BB$112&amp;"$"&amp;$B530)&gt;0),0,TRUE,1)</f>
        <v>0</v>
      </c>
      <c r="BC530" s="80" cm="1">
        <f t="array" aca="1" ref="BC530" ca="1">_xlfn.IFS(BC532=1,0,BC531=1,0,AND(INDIRECT("ｄａｔａ!$"&amp;BC$112&amp;"$"&amp;$B530)&lt;=2,INDIRECT("ｄａｔａ!$"&amp;BC$112&amp;"$"&amp;$B530)&gt;0),0,TRUE,1)</f>
        <v>0</v>
      </c>
      <c r="BD530" s="80" cm="1">
        <f t="array" aca="1" ref="BD530" ca="1">_xlfn.IFS(BD532=1,0,BD531=1,0,AND(INDIRECT("ｄａｔａ!$"&amp;BD$112&amp;"$"&amp;$B530)&lt;=2,INDIRECT("ｄａｔａ!$"&amp;BD$112&amp;"$"&amp;$B530)&gt;0),0,TRUE,1)</f>
        <v>0</v>
      </c>
      <c r="BE530" s="80" cm="1">
        <f t="array" aca="1" ref="BE530" ca="1">_xlfn.IFS(BE532=1,0,BE531=1,0,AND(INDIRECT("ｄａｔａ!$"&amp;BE$112&amp;"$"&amp;$B530)&lt;=2,INDIRECT("ｄａｔａ!$"&amp;BE$112&amp;"$"&amp;$B530)&gt;0),0,TRUE,1)</f>
        <v>0</v>
      </c>
      <c r="BF530" s="80" cm="1">
        <f t="array" aca="1" ref="BF530" ca="1">_xlfn.IFS(BF532=1,0,BF531=1,0,AND(INDIRECT("ｄａｔａ!$"&amp;BF$112&amp;"$"&amp;$B530)&lt;=2,INDIRECT("ｄａｔａ!$"&amp;BF$112&amp;"$"&amp;$B530)&gt;0),0,TRUE,1)</f>
        <v>0</v>
      </c>
      <c r="BG530" s="80" cm="1">
        <f t="array" aca="1" ref="BG530" ca="1">_xlfn.IFS(BG532=1,0,BG531=1,0,AND(INDIRECT("ｄａｔａ!$"&amp;BG$112&amp;"$"&amp;$B530)&lt;=2,INDIRECT("ｄａｔａ!$"&amp;BG$112&amp;"$"&amp;$B530)&gt;0),0,TRUE,1)</f>
        <v>0</v>
      </c>
      <c r="BH530" s="80" cm="1">
        <f t="array" aca="1" ref="BH530" ca="1">_xlfn.IFS(BH532=1,0,BH531=1,0,AND(INDIRECT("ｄａｔａ!$"&amp;BH$112&amp;"$"&amp;$B530)&lt;=2,INDIRECT("ｄａｔａ!$"&amp;BH$112&amp;"$"&amp;$B530)&gt;0),0,TRUE,1)</f>
        <v>0</v>
      </c>
      <c r="BI530" s="80" cm="1">
        <f t="array" aca="1" ref="BI530" ca="1">_xlfn.IFS(BI532=1,0,BI531=1,0,AND(INDIRECT("ｄａｔａ!$"&amp;BI$112&amp;"$"&amp;$B530)&lt;=2,INDIRECT("ｄａｔａ!$"&amp;BI$112&amp;"$"&amp;$B530)&gt;0),0,TRUE,1)</f>
        <v>0</v>
      </c>
      <c r="BJ530" s="80" cm="1">
        <f t="array" aca="1" ref="BJ530" ca="1">_xlfn.IFS(BJ532=1,0,BJ531=1,0,AND(INDIRECT("ｄａｔａ!$"&amp;BJ$112&amp;"$"&amp;$B530)&lt;=2,INDIRECT("ｄａｔａ!$"&amp;BJ$112&amp;"$"&amp;$B530)&gt;0),0,TRUE,1)</f>
        <v>0</v>
      </c>
      <c r="BK530" s="80" cm="1">
        <f t="array" aca="1" ref="BK530" ca="1">_xlfn.IFS(BK532=1,0,BK531=1,0,AND(INDIRECT("ｄａｔａ!$"&amp;BK$112&amp;"$"&amp;$B530)&lt;=2,INDIRECT("ｄａｔａ!$"&amp;BK$112&amp;"$"&amp;$B530)&gt;0),0,TRUE,1)</f>
        <v>0</v>
      </c>
      <c r="BL530" s="80" cm="1">
        <f t="array" aca="1" ref="BL530" ca="1">_xlfn.IFS(BL532=1,0,BL531=1,0,AND(INDIRECT("ｄａｔａ!$"&amp;BL$112&amp;"$"&amp;$B530)&lt;=2,INDIRECT("ｄａｔａ!$"&amp;BL$112&amp;"$"&amp;$B530)&gt;0),0,TRUE,1)</f>
        <v>0</v>
      </c>
      <c r="BM530" s="80" cm="1">
        <f t="array" aca="1" ref="BM530" ca="1">_xlfn.IFS(BM532=1,0,BM531=1,0,AND(INDIRECT("ｄａｔａ!$"&amp;BM$112&amp;"$"&amp;$B530)&lt;=2,INDIRECT("ｄａｔａ!$"&amp;BM$112&amp;"$"&amp;$B530)&gt;0),0,TRUE,1)</f>
        <v>0</v>
      </c>
      <c r="BN530" s="80" cm="1">
        <f t="array" aca="1" ref="BN530" ca="1">_xlfn.IFS(BN532=1,0,BN531=1,0,AND(INDIRECT("ｄａｔａ!$"&amp;BN$112&amp;"$"&amp;$B530)&lt;=2,INDIRECT("ｄａｔａ!$"&amp;BN$112&amp;"$"&amp;$B530)&gt;0),0,TRUE,1)</f>
        <v>0</v>
      </c>
      <c r="BO530" s="80" cm="1">
        <f t="array" aca="1" ref="BO530" ca="1">_xlfn.IFS(BO532=1,0,BO531=1,0,AND(INDIRECT("ｄａｔａ!$"&amp;BO$112&amp;"$"&amp;$B530)&lt;=2,INDIRECT("ｄａｔａ!$"&amp;BO$112&amp;"$"&amp;$B530)&gt;0),0,TRUE,1)</f>
        <v>0</v>
      </c>
      <c r="BP530" s="80" cm="1">
        <f t="array" aca="1" ref="BP530" ca="1">_xlfn.IFS(BP532=1,0,BP531=1,0,AND(INDIRECT("ｄａｔａ!$"&amp;BP$112&amp;"$"&amp;$B530)&lt;=2,INDIRECT("ｄａｔａ!$"&amp;BP$112&amp;"$"&amp;$B530)&gt;0),0,TRUE,1)</f>
        <v>0</v>
      </c>
    </row>
    <row r="531" spans="1:68" x14ac:dyDescent="0.2">
      <c r="B531" s="80">
        <f>VLOOKUP($A529,$A$11:$B$110,2,FALSE)</f>
        <v>111</v>
      </c>
      <c r="C531" s="80" t="s">
        <v>2425</v>
      </c>
      <c r="D531" s="80" cm="1">
        <f t="array" aca="1" ref="D531" ca="1">_xlfn.IFS(D532=1,0,TRIM(INDIRECT("ｄａｔａ!$"&amp;D$112&amp;"$"&amp;$B531))="",1,TRIM(INDIRECT("ｄａｔａ!$"&amp;D$112&amp;"$"&amp;$B531))&lt;&gt;"",0)</f>
        <v>0</v>
      </c>
      <c r="F531" s="80" cm="1">
        <f t="array" aca="1" ref="F531" ca="1">_xlfn.IFS(F532=1,0,TRIM(INDIRECT("ｄａｔａ!$"&amp;F$112&amp;"$"&amp;$B531))="",1,TRIM(INDIRECT("ｄａｔａ!$"&amp;F$112&amp;"$"&amp;$B531))&lt;&gt;"",0)</f>
        <v>1</v>
      </c>
      <c r="G531" s="80" cm="1">
        <f t="array" aca="1" ref="G531" ca="1">_xlfn.IFS(G532=1,0,TRIM(INDIRECT("ｄａｔａ!$"&amp;G$112&amp;"$"&amp;$B531))="",1,TRIM(INDIRECT("ｄａｔａ!$"&amp;G$112&amp;"$"&amp;$B531))&lt;&gt;"",0)</f>
        <v>1</v>
      </c>
      <c r="H531" s="80" cm="1">
        <f t="array" aca="1" ref="H531" ca="1">_xlfn.IFS(H532=1,0,TRIM(INDIRECT("ｄａｔａ!$"&amp;H$112&amp;"$"&amp;$B531))="",1,TRIM(INDIRECT("ｄａｔａ!$"&amp;H$112&amp;"$"&amp;$B531))&lt;&gt;"",0)</f>
        <v>1</v>
      </c>
      <c r="I531" s="80" cm="1">
        <f t="array" aca="1" ref="I531" ca="1">_xlfn.IFS(I532=1,0,TRIM(INDIRECT("ｄａｔａ!$"&amp;I$112&amp;"$"&amp;$B531))="",1,TRIM(INDIRECT("ｄａｔａ!$"&amp;I$112&amp;"$"&amp;$B531))&lt;&gt;"",0)</f>
        <v>1</v>
      </c>
      <c r="J531" s="80" cm="1">
        <f t="array" aca="1" ref="J531" ca="1">_xlfn.IFS(J532=1,0,TRIM(INDIRECT("ｄａｔａ!$"&amp;J$112&amp;"$"&amp;$B531))="",1,TRIM(INDIRECT("ｄａｔａ!$"&amp;J$112&amp;"$"&amp;$B531))&lt;&gt;"",0)</f>
        <v>1</v>
      </c>
      <c r="K531" s="80" cm="1">
        <f t="array" aca="1" ref="K531" ca="1">_xlfn.IFS(K532=1,0,TRIM(INDIRECT("ｄａｔａ!$"&amp;K$112&amp;"$"&amp;$B531))="",1,TRIM(INDIRECT("ｄａｔａ!$"&amp;K$112&amp;"$"&amp;$B531))&lt;&gt;"",0)</f>
        <v>1</v>
      </c>
      <c r="L531" s="80" cm="1">
        <f t="array" aca="1" ref="L531" ca="1">_xlfn.IFS(L532=1,0,TRIM(INDIRECT("ｄａｔａ!$"&amp;L$112&amp;"$"&amp;$B531))="",1,TRIM(INDIRECT("ｄａｔａ!$"&amp;L$112&amp;"$"&amp;$B531))&lt;&gt;"",0)</f>
        <v>1</v>
      </c>
      <c r="M531" s="80" cm="1">
        <f t="array" aca="1" ref="M531" ca="1">_xlfn.IFS(M532=1,0,TRIM(INDIRECT("ｄａｔａ!$"&amp;M$112&amp;"$"&amp;$B531))="",1,TRIM(INDIRECT("ｄａｔａ!$"&amp;M$112&amp;"$"&amp;$B531))&lt;&gt;"",0)</f>
        <v>1</v>
      </c>
      <c r="N531" s="80" cm="1">
        <f t="array" aca="1" ref="N531" ca="1">_xlfn.IFS(N532=1,0,TRIM(INDIRECT("ｄａｔａ!$"&amp;N$112&amp;"$"&amp;$B531))="",1,TRIM(INDIRECT("ｄａｔａ!$"&amp;N$112&amp;"$"&amp;$B531))&lt;&gt;"",0)</f>
        <v>1</v>
      </c>
      <c r="O531" s="80" cm="1">
        <f t="array" aca="1" ref="O531" ca="1">_xlfn.IFS(O532=1,0,TRIM(INDIRECT("ｄａｔａ!$"&amp;O$112&amp;"$"&amp;$B531))="",1,TRIM(INDIRECT("ｄａｔａ!$"&amp;O$112&amp;"$"&amp;$B531))&lt;&gt;"",0)</f>
        <v>1</v>
      </c>
      <c r="P531" s="80" cm="1">
        <f t="array" aca="1" ref="P531" ca="1">_xlfn.IFS(P532=1,0,TRIM(INDIRECT("ｄａｔａ!$"&amp;P$112&amp;"$"&amp;$B531))="",1,TRIM(INDIRECT("ｄａｔａ!$"&amp;P$112&amp;"$"&amp;$B531))&lt;&gt;"",0)</f>
        <v>1</v>
      </c>
      <c r="Q531" s="80" cm="1">
        <f t="array" aca="1" ref="Q531" ca="1">_xlfn.IFS(Q532=1,0,TRIM(INDIRECT("ｄａｔａ!$"&amp;Q$112&amp;"$"&amp;$B531))="",1,TRIM(INDIRECT("ｄａｔａ!$"&amp;Q$112&amp;"$"&amp;$B531))&lt;&gt;"",0)</f>
        <v>1</v>
      </c>
      <c r="R531" s="80" cm="1">
        <f t="array" aca="1" ref="R531" ca="1">_xlfn.IFS(R532=1,0,TRIM(INDIRECT("ｄａｔａ!$"&amp;R$112&amp;"$"&amp;$B531))="",1,TRIM(INDIRECT("ｄａｔａ!$"&amp;R$112&amp;"$"&amp;$B531))&lt;&gt;"",0)</f>
        <v>1</v>
      </c>
      <c r="S531" s="80" cm="1">
        <f t="array" aca="1" ref="S531" ca="1">_xlfn.IFS(S532=1,0,TRIM(INDIRECT("ｄａｔａ!$"&amp;S$112&amp;"$"&amp;$B531))="",1,TRIM(INDIRECT("ｄａｔａ!$"&amp;S$112&amp;"$"&amp;$B531))&lt;&gt;"",0)</f>
        <v>1</v>
      </c>
      <c r="T531" s="80" cm="1">
        <f t="array" aca="1" ref="T531" ca="1">_xlfn.IFS(T532=1,0,TRIM(INDIRECT("ｄａｔａ!$"&amp;T$112&amp;"$"&amp;$B531))="",1,TRIM(INDIRECT("ｄａｔａ!$"&amp;T$112&amp;"$"&amp;$B531))&lt;&gt;"",0)</f>
        <v>1</v>
      </c>
      <c r="U531" s="80" cm="1">
        <f t="array" aca="1" ref="U531" ca="1">_xlfn.IFS(U532=1,0,TRIM(INDIRECT("ｄａｔａ!$"&amp;U$112&amp;"$"&amp;$B531))="",1,TRIM(INDIRECT("ｄａｔａ!$"&amp;U$112&amp;"$"&amp;$B531))&lt;&gt;"",0)</f>
        <v>1</v>
      </c>
      <c r="V531" s="80" cm="1">
        <f t="array" aca="1" ref="V531" ca="1">_xlfn.IFS(V532=1,0,TRIM(INDIRECT("ｄａｔａ!$"&amp;V$112&amp;"$"&amp;$B531))="",1,TRIM(INDIRECT("ｄａｔａ!$"&amp;V$112&amp;"$"&amp;$B531))&lt;&gt;"",0)</f>
        <v>1</v>
      </c>
      <c r="W531" s="80" cm="1">
        <f t="array" aca="1" ref="W531" ca="1">_xlfn.IFS(W532=1,0,TRIM(INDIRECT("ｄａｔａ!$"&amp;W$112&amp;"$"&amp;$B531))="",1,TRIM(INDIRECT("ｄａｔａ!$"&amp;W$112&amp;"$"&amp;$B531))&lt;&gt;"",0)</f>
        <v>1</v>
      </c>
      <c r="X531" s="80">
        <f ca="1">IF(SUM($Y531:$AO531)=17,1,0)</f>
        <v>1</v>
      </c>
      <c r="Y531" s="80" cm="1">
        <f t="array" aca="1" ref="Y531" ca="1">_xlfn.IFS(Y532=1,0,TRIM(INDIRECT("ｄａｔａ!$"&amp;Y$112&amp;"$"&amp;$B531))="",1,TRIM(INDIRECT("ｄａｔａ!$"&amp;Y$112&amp;"$"&amp;$B531))&lt;&gt;"",0)</f>
        <v>1</v>
      </c>
      <c r="Z531" s="80" cm="1">
        <f t="array" aca="1" ref="Z531" ca="1">_xlfn.IFS(Z532=1,0,TRIM(INDIRECT("ｄａｔａ!$"&amp;Z$112&amp;"$"&amp;$B531))="",1,TRIM(INDIRECT("ｄａｔａ!$"&amp;Z$112&amp;"$"&amp;$B531))&lt;&gt;"",0)</f>
        <v>1</v>
      </c>
      <c r="AA531" s="80" cm="1">
        <f t="array" aca="1" ref="AA531" ca="1">_xlfn.IFS(AA532=1,0,TRIM(INDIRECT("ｄａｔａ!$"&amp;AA$112&amp;"$"&amp;$B531))="",1,TRIM(INDIRECT("ｄａｔａ!$"&amp;AA$112&amp;"$"&amp;$B531))&lt;&gt;"",0)</f>
        <v>1</v>
      </c>
      <c r="AB531" s="80" cm="1">
        <f t="array" aca="1" ref="AB531" ca="1">_xlfn.IFS(AB532=1,0,TRIM(INDIRECT("ｄａｔａ!$"&amp;AB$112&amp;"$"&amp;$B531))="",1,TRIM(INDIRECT("ｄａｔａ!$"&amp;AB$112&amp;"$"&amp;$B531))&lt;&gt;"",0)</f>
        <v>1</v>
      </c>
      <c r="AC531" s="80" cm="1">
        <f t="array" aca="1" ref="AC531" ca="1">_xlfn.IFS(AC532=1,0,TRIM(INDIRECT("ｄａｔａ!$"&amp;AC$112&amp;"$"&amp;$B531))="",1,TRIM(INDIRECT("ｄａｔａ!$"&amp;AC$112&amp;"$"&amp;$B531))&lt;&gt;"",0)</f>
        <v>1</v>
      </c>
      <c r="AD531" s="80" cm="1">
        <f t="array" aca="1" ref="AD531" ca="1">_xlfn.IFS(AD532=1,0,TRIM(INDIRECT("ｄａｔａ!$"&amp;AD$112&amp;"$"&amp;$B531))="",1,TRIM(INDIRECT("ｄａｔａ!$"&amp;AD$112&amp;"$"&amp;$B531))&lt;&gt;"",0)</f>
        <v>1</v>
      </c>
      <c r="AE531" s="80" cm="1">
        <f t="array" aca="1" ref="AE531" ca="1">_xlfn.IFS(AE532=1,0,TRIM(INDIRECT("ｄａｔａ!$"&amp;AE$112&amp;"$"&amp;$B531))="",1,TRIM(INDIRECT("ｄａｔａ!$"&amp;AE$112&amp;"$"&amp;$B531))&lt;&gt;"",0)</f>
        <v>1</v>
      </c>
      <c r="AF531" s="80" cm="1">
        <f t="array" aca="1" ref="AF531" ca="1">_xlfn.IFS(AF532=1,0,TRIM(INDIRECT("ｄａｔａ!$"&amp;AF$112&amp;"$"&amp;$B531))="",1,TRIM(INDIRECT("ｄａｔａ!$"&amp;AF$112&amp;"$"&amp;$B531))&lt;&gt;"",0)</f>
        <v>1</v>
      </c>
      <c r="AG531" s="80" cm="1">
        <f t="array" aca="1" ref="AG531" ca="1">_xlfn.IFS(AG532=1,0,TRIM(INDIRECT("ｄａｔａ!$"&amp;AG$112&amp;"$"&amp;$B531))="",1,TRIM(INDIRECT("ｄａｔａ!$"&amp;AG$112&amp;"$"&amp;$B531))&lt;&gt;"",0)</f>
        <v>1</v>
      </c>
      <c r="AH531" s="80" cm="1">
        <f t="array" aca="1" ref="AH531" ca="1">_xlfn.IFS(AH532=1,0,TRIM(INDIRECT("ｄａｔａ!$"&amp;AH$112&amp;"$"&amp;$B531))="",1,TRIM(INDIRECT("ｄａｔａ!$"&amp;AH$112&amp;"$"&amp;$B531))&lt;&gt;"",0)</f>
        <v>1</v>
      </c>
      <c r="AI531" s="80" cm="1">
        <f t="array" aca="1" ref="AI531" ca="1">_xlfn.IFS(AI532=1,0,TRIM(INDIRECT("ｄａｔａ!$"&amp;AI$112&amp;"$"&amp;$B531))="",1,TRIM(INDIRECT("ｄａｔａ!$"&amp;AI$112&amp;"$"&amp;$B531))&lt;&gt;"",0)</f>
        <v>1</v>
      </c>
      <c r="AJ531" s="80" cm="1">
        <f t="array" aca="1" ref="AJ531" ca="1">_xlfn.IFS(AJ532=1,0,TRIM(INDIRECT("ｄａｔａ!$"&amp;AJ$112&amp;"$"&amp;$B531))="",1,TRIM(INDIRECT("ｄａｔａ!$"&amp;AJ$112&amp;"$"&amp;$B531))&lt;&gt;"",0)</f>
        <v>1</v>
      </c>
      <c r="AK531" s="80" cm="1">
        <f t="array" aca="1" ref="AK531" ca="1">_xlfn.IFS(AK532=1,0,TRIM(INDIRECT("ｄａｔａ!$"&amp;AK$112&amp;"$"&amp;$B531))="",1,TRIM(INDIRECT("ｄａｔａ!$"&amp;AK$112&amp;"$"&amp;$B531))&lt;&gt;"",0)</f>
        <v>1</v>
      </c>
      <c r="AL531" s="80" cm="1">
        <f t="array" aca="1" ref="AL531" ca="1">_xlfn.IFS(AL532=1,0,TRIM(INDIRECT("ｄａｔａ!$"&amp;AL$112&amp;"$"&amp;$B531))="",1,TRIM(INDIRECT("ｄａｔａ!$"&amp;AL$112&amp;"$"&amp;$B531))&lt;&gt;"",0)</f>
        <v>1</v>
      </c>
      <c r="AM531" s="80" cm="1">
        <f t="array" aca="1" ref="AM531" ca="1">_xlfn.IFS(AM532=1,0,TRIM(INDIRECT("ｄａｔａ!$"&amp;AM$112&amp;"$"&amp;$B531))="",1,TRIM(INDIRECT("ｄａｔａ!$"&amp;AM$112&amp;"$"&amp;$B531))&lt;&gt;"",0)</f>
        <v>1</v>
      </c>
      <c r="AN531" s="80" cm="1">
        <f t="array" aca="1" ref="AN531" ca="1">_xlfn.IFS(AN532=1,0,TRIM(INDIRECT("ｄａｔａ!$"&amp;AN$112&amp;"$"&amp;$B531))="",1,TRIM(INDIRECT("ｄａｔａ!$"&amp;AN$112&amp;"$"&amp;$B531))&lt;&gt;"",0)</f>
        <v>1</v>
      </c>
      <c r="AO531" s="80" cm="1">
        <f t="array" aca="1" ref="AO531" ca="1">_xlfn.IFS(AO532=1,0,TRIM(INDIRECT("ｄａｔａ!$"&amp;AO$112&amp;"$"&amp;$B531))="",1,TRIM(INDIRECT("ｄａｔａ!$"&amp;AO$112&amp;"$"&amp;$B531))&lt;&gt;"",0)</f>
        <v>1</v>
      </c>
      <c r="AP531" s="80">
        <f ca="1">IF(SUM($AQ531:$AZ531)=10,1,0)</f>
        <v>1</v>
      </c>
      <c r="AQ531" s="80" cm="1">
        <f t="array" aca="1" ref="AQ531" ca="1">_xlfn.IFS(AQ532=1,0,TRIM(INDIRECT("ｄａｔａ!$"&amp;AQ$112&amp;"$"&amp;$B531))="",1,TRIM(INDIRECT("ｄａｔａ!$"&amp;AQ$112&amp;"$"&amp;$B531))&lt;&gt;"",0)</f>
        <v>1</v>
      </c>
      <c r="AR531" s="80" cm="1">
        <f t="array" aca="1" ref="AR531" ca="1">_xlfn.IFS(AR532=1,0,TRIM(INDIRECT("ｄａｔａ!$"&amp;AR$112&amp;"$"&amp;$B531))="",1,TRIM(INDIRECT("ｄａｔａ!$"&amp;AR$112&amp;"$"&amp;$B531))&lt;&gt;"",0)</f>
        <v>1</v>
      </c>
      <c r="AS531" s="80" cm="1">
        <f t="array" aca="1" ref="AS531" ca="1">_xlfn.IFS(AS532=1,0,TRIM(INDIRECT("ｄａｔａ!$"&amp;AS$112&amp;"$"&amp;$B531))="",1,TRIM(INDIRECT("ｄａｔａ!$"&amp;AS$112&amp;"$"&amp;$B531))&lt;&gt;"",0)</f>
        <v>1</v>
      </c>
      <c r="AT531" s="80" cm="1">
        <f t="array" aca="1" ref="AT531" ca="1">_xlfn.IFS(AT532=1,0,TRIM(INDIRECT("ｄａｔａ!$"&amp;AT$112&amp;"$"&amp;$B531))="",1,TRIM(INDIRECT("ｄａｔａ!$"&amp;AT$112&amp;"$"&amp;$B531))&lt;&gt;"",0)</f>
        <v>1</v>
      </c>
      <c r="AU531" s="80" cm="1">
        <f t="array" aca="1" ref="AU531" ca="1">_xlfn.IFS(AU532=1,0,TRIM(INDIRECT("ｄａｔａ!$"&amp;AU$112&amp;"$"&amp;$B531))="",1,TRIM(INDIRECT("ｄａｔａ!$"&amp;AU$112&amp;"$"&amp;$B531))&lt;&gt;"",0)</f>
        <v>1</v>
      </c>
      <c r="AV531" s="80" cm="1">
        <f t="array" aca="1" ref="AV531" ca="1">_xlfn.IFS(AV532=1,0,TRIM(INDIRECT("ｄａｔａ!$"&amp;AV$112&amp;"$"&amp;$B531))="",1,TRIM(INDIRECT("ｄａｔａ!$"&amp;AV$112&amp;"$"&amp;$B531))&lt;&gt;"",0)</f>
        <v>1</v>
      </c>
      <c r="AW531" s="80" cm="1">
        <f t="array" aca="1" ref="AW531" ca="1">_xlfn.IFS(AW532=1,0,TRIM(INDIRECT("ｄａｔａ!$"&amp;AW$112&amp;"$"&amp;$B531))="",1,TRIM(INDIRECT("ｄａｔａ!$"&amp;AW$112&amp;"$"&amp;$B531))&lt;&gt;"",0)</f>
        <v>1</v>
      </c>
      <c r="AX531" s="80" cm="1">
        <f t="array" aca="1" ref="AX531" ca="1">_xlfn.IFS(AX532=1,0,TRIM(INDIRECT("ｄａｔａ!$"&amp;AX$112&amp;"$"&amp;$B531))="",1,TRIM(INDIRECT("ｄａｔａ!$"&amp;AX$112&amp;"$"&amp;$B531))&lt;&gt;"",0)</f>
        <v>1</v>
      </c>
      <c r="AY531" s="80" cm="1">
        <f t="array" aca="1" ref="AY531" ca="1">_xlfn.IFS(AY532=1,0,TRIM(INDIRECT("ｄａｔａ!$"&amp;AY$112&amp;"$"&amp;$B531))="",1,TRIM(INDIRECT("ｄａｔａ!$"&amp;AY$112&amp;"$"&amp;$B531))&lt;&gt;"",0)</f>
        <v>1</v>
      </c>
      <c r="AZ531" s="80" cm="1">
        <f t="array" aca="1" ref="AZ531" ca="1">_xlfn.IFS(AZ532=1,0,TRIM(INDIRECT("ｄａｔａ!$"&amp;AZ$112&amp;"$"&amp;$B531))="",1,TRIM(INDIRECT("ｄａｔａ!$"&amp;AZ$112&amp;"$"&amp;$B531))&lt;&gt;"",0)</f>
        <v>1</v>
      </c>
      <c r="BA531" s="80">
        <f ca="1">IF(SUM($BB531:$BP531)=15,1,0)</f>
        <v>1</v>
      </c>
      <c r="BB531" s="80" cm="1">
        <f t="array" aca="1" ref="BB531" ca="1">_xlfn.IFS(BB532=1,0,TRIM(INDIRECT("ｄａｔａ!$"&amp;BB$112&amp;"$"&amp;$B531))="",1,TRIM(INDIRECT("ｄａｔａ!$"&amp;BB$112&amp;"$"&amp;$B531))&lt;&gt;"",0)</f>
        <v>1</v>
      </c>
      <c r="BC531" s="80" cm="1">
        <f t="array" aca="1" ref="BC531" ca="1">_xlfn.IFS(BC532=1,0,TRIM(INDIRECT("ｄａｔａ!$"&amp;BC$112&amp;"$"&amp;$B531))="",1,TRIM(INDIRECT("ｄａｔａ!$"&amp;BC$112&amp;"$"&amp;$B531))&lt;&gt;"",0)</f>
        <v>1</v>
      </c>
      <c r="BD531" s="80" cm="1">
        <f t="array" aca="1" ref="BD531" ca="1">_xlfn.IFS(BD532=1,0,TRIM(INDIRECT("ｄａｔａ!$"&amp;BD$112&amp;"$"&amp;$B531))="",1,TRIM(INDIRECT("ｄａｔａ!$"&amp;BD$112&amp;"$"&amp;$B531))&lt;&gt;"",0)</f>
        <v>1</v>
      </c>
      <c r="BE531" s="80" cm="1">
        <f t="array" aca="1" ref="BE531" ca="1">_xlfn.IFS(BE532=1,0,TRIM(INDIRECT("ｄａｔａ!$"&amp;BE$112&amp;"$"&amp;$B531))="",1,TRIM(INDIRECT("ｄａｔａ!$"&amp;BE$112&amp;"$"&amp;$B531))&lt;&gt;"",0)</f>
        <v>1</v>
      </c>
      <c r="BF531" s="80" cm="1">
        <f t="array" aca="1" ref="BF531" ca="1">_xlfn.IFS(BF532=1,0,TRIM(INDIRECT("ｄａｔａ!$"&amp;BF$112&amp;"$"&amp;$B531))="",1,TRIM(INDIRECT("ｄａｔａ!$"&amp;BF$112&amp;"$"&amp;$B531))&lt;&gt;"",0)</f>
        <v>1</v>
      </c>
      <c r="BG531" s="80" cm="1">
        <f t="array" aca="1" ref="BG531" ca="1">_xlfn.IFS(BG532=1,0,TRIM(INDIRECT("ｄａｔａ!$"&amp;BG$112&amp;"$"&amp;$B531))="",1,TRIM(INDIRECT("ｄａｔａ!$"&amp;BG$112&amp;"$"&amp;$B531))&lt;&gt;"",0)</f>
        <v>1</v>
      </c>
      <c r="BH531" s="80" cm="1">
        <f t="array" aca="1" ref="BH531" ca="1">_xlfn.IFS(BH532=1,0,TRIM(INDIRECT("ｄａｔａ!$"&amp;BH$112&amp;"$"&amp;$B531))="",1,TRIM(INDIRECT("ｄａｔａ!$"&amp;BH$112&amp;"$"&amp;$B531))&lt;&gt;"",0)</f>
        <v>1</v>
      </c>
      <c r="BI531" s="80" cm="1">
        <f t="array" aca="1" ref="BI531" ca="1">_xlfn.IFS(BI532=1,0,TRIM(INDIRECT("ｄａｔａ!$"&amp;BI$112&amp;"$"&amp;$B531))="",1,TRIM(INDIRECT("ｄａｔａ!$"&amp;BI$112&amp;"$"&amp;$B531))&lt;&gt;"",0)</f>
        <v>1</v>
      </c>
      <c r="BJ531" s="80" cm="1">
        <f t="array" aca="1" ref="BJ531" ca="1">_xlfn.IFS(BJ532=1,0,TRIM(INDIRECT("ｄａｔａ!$"&amp;BJ$112&amp;"$"&amp;$B531))="",1,TRIM(INDIRECT("ｄａｔａ!$"&amp;BJ$112&amp;"$"&amp;$B531))&lt;&gt;"",0)</f>
        <v>1</v>
      </c>
      <c r="BK531" s="80" cm="1">
        <f t="array" aca="1" ref="BK531" ca="1">_xlfn.IFS(BK532=1,0,TRIM(INDIRECT("ｄａｔａ!$"&amp;BK$112&amp;"$"&amp;$B531))="",1,TRIM(INDIRECT("ｄａｔａ!$"&amp;BK$112&amp;"$"&amp;$B531))&lt;&gt;"",0)</f>
        <v>1</v>
      </c>
      <c r="BL531" s="80" cm="1">
        <f t="array" aca="1" ref="BL531" ca="1">_xlfn.IFS(BL532=1,0,TRIM(INDIRECT("ｄａｔａ!$"&amp;BL$112&amp;"$"&amp;$B531))="",1,TRIM(INDIRECT("ｄａｔａ!$"&amp;BL$112&amp;"$"&amp;$B531))&lt;&gt;"",0)</f>
        <v>1</v>
      </c>
      <c r="BM531" s="80" cm="1">
        <f t="array" aca="1" ref="BM531" ca="1">_xlfn.IFS(BM532=1,0,TRIM(INDIRECT("ｄａｔａ!$"&amp;BM$112&amp;"$"&amp;$B531))="",1,TRIM(INDIRECT("ｄａｔａ!$"&amp;BM$112&amp;"$"&amp;$B531))&lt;&gt;"",0)</f>
        <v>1</v>
      </c>
      <c r="BN531" s="80" cm="1">
        <f t="array" aca="1" ref="BN531" ca="1">_xlfn.IFS(BN532=1,0,TRIM(INDIRECT("ｄａｔａ!$"&amp;BN$112&amp;"$"&amp;$B531))="",1,TRIM(INDIRECT("ｄａｔａ!$"&amp;BN$112&amp;"$"&amp;$B531))&lt;&gt;"",0)</f>
        <v>1</v>
      </c>
      <c r="BO531" s="80" cm="1">
        <f t="array" aca="1" ref="BO531" ca="1">_xlfn.IFS(BO532=1,0,TRIM(INDIRECT("ｄａｔａ!$"&amp;BO$112&amp;"$"&amp;$B531))="",1,TRIM(INDIRECT("ｄａｔａ!$"&amp;BO$112&amp;"$"&amp;$B531))&lt;&gt;"",0)</f>
        <v>1</v>
      </c>
      <c r="BP531" s="80" cm="1">
        <f t="array" aca="1" ref="BP531" ca="1">_xlfn.IFS(BP532=1,0,TRIM(INDIRECT("ｄａｔａ!$"&amp;BP$112&amp;"$"&amp;$B531))="",1,TRIM(INDIRECT("ｄａｔａ!$"&amp;BP$112&amp;"$"&amp;$B531))&lt;&gt;"",0)</f>
        <v>1</v>
      </c>
    </row>
    <row r="532" spans="1:68" x14ac:dyDescent="0.2">
      <c r="B532" s="80">
        <f>VLOOKUP($A529,$A$11:$B$110,2,FALSE)</f>
        <v>111</v>
      </c>
      <c r="C532" s="80" t="s">
        <v>2430</v>
      </c>
      <c r="D532" s="80" cm="1">
        <f t="array" aca="1" ref="D532" ca="1">IF(ISERROR(INDIRECT("ｄａｔａ!$"&amp;D$112&amp;"$"&amp;$B532)),1,0)</f>
        <v>0</v>
      </c>
      <c r="F532" s="80" cm="1">
        <f t="array" aca="1" ref="F532" ca="1">IF(ISERROR(INDIRECT("ｄａｔａ!$"&amp;F$112&amp;"$"&amp;$B532)),1,0)</f>
        <v>0</v>
      </c>
      <c r="G532" s="80" cm="1">
        <f t="array" aca="1" ref="G532" ca="1">IF(ISERROR(INDIRECT("ｄａｔａ!$"&amp;G$112&amp;"$"&amp;$B532)),1,0)</f>
        <v>0</v>
      </c>
      <c r="H532" s="80" cm="1">
        <f t="array" aca="1" ref="H532" ca="1">IF(ISERROR(INDIRECT("ｄａｔａ!$"&amp;H$112&amp;"$"&amp;$B532)),1,0)</f>
        <v>0</v>
      </c>
      <c r="I532" s="80" cm="1">
        <f t="array" aca="1" ref="I532" ca="1">IF(ISERROR(INDIRECT("ｄａｔａ!$"&amp;I$112&amp;"$"&amp;$B532)),1,0)</f>
        <v>0</v>
      </c>
      <c r="J532" s="80" cm="1">
        <f t="array" aca="1" ref="J532" ca="1">IF(ISERROR(INDIRECT("ｄａｔａ!$"&amp;J$112&amp;"$"&amp;$B532)),1,0)</f>
        <v>0</v>
      </c>
      <c r="K532" s="80" cm="1">
        <f t="array" aca="1" ref="K532" ca="1">IF(ISERROR(INDIRECT("ｄａｔａ!$"&amp;K$112&amp;"$"&amp;$B532)),1,0)</f>
        <v>0</v>
      </c>
      <c r="L532" s="80" cm="1">
        <f t="array" aca="1" ref="L532" ca="1">IF(ISERROR(INDIRECT("ｄａｔａ!$"&amp;L$112&amp;"$"&amp;$B532)),1,0)</f>
        <v>0</v>
      </c>
      <c r="M532" s="80" cm="1">
        <f t="array" aca="1" ref="M532" ca="1">IF(ISERROR(INDIRECT("ｄａｔａ!$"&amp;M$112&amp;"$"&amp;$B532)),1,0)</f>
        <v>0</v>
      </c>
      <c r="N532" s="80" cm="1">
        <f t="array" aca="1" ref="N532" ca="1">IF(ISERROR(INDIRECT("ｄａｔａ!$"&amp;N$112&amp;"$"&amp;$B532)),1,0)</f>
        <v>0</v>
      </c>
      <c r="O532" s="80" cm="1">
        <f t="array" aca="1" ref="O532" ca="1">IF(ISERROR(INDIRECT("ｄａｔａ!$"&amp;O$112&amp;"$"&amp;$B532)),1,0)</f>
        <v>0</v>
      </c>
      <c r="P532" s="80" cm="1">
        <f t="array" aca="1" ref="P532" ca="1">IF(ISERROR(INDIRECT("ｄａｔａ!$"&amp;P$112&amp;"$"&amp;$B532)),1,0)</f>
        <v>0</v>
      </c>
      <c r="Q532" s="80" cm="1">
        <f t="array" aca="1" ref="Q532" ca="1">IF(ISERROR(INDIRECT("ｄａｔａ!$"&amp;Q$112&amp;"$"&amp;$B532)),1,0)</f>
        <v>0</v>
      </c>
      <c r="R532" s="80" cm="1">
        <f t="array" aca="1" ref="R532" ca="1">IF(ISERROR(INDIRECT("ｄａｔａ!$"&amp;R$112&amp;"$"&amp;$B532)),1,0)</f>
        <v>0</v>
      </c>
      <c r="S532" s="80" cm="1">
        <f t="array" aca="1" ref="S532" ca="1">IF(ISERROR(INDIRECT("ｄａｔａ!$"&amp;S$112&amp;"$"&amp;$B532)),1,0)</f>
        <v>0</v>
      </c>
      <c r="T532" s="80" cm="1">
        <f t="array" aca="1" ref="T532" ca="1">IF(ISERROR(INDIRECT("ｄａｔａ!$"&amp;T$112&amp;"$"&amp;$B532)),1,0)</f>
        <v>0</v>
      </c>
      <c r="U532" s="80" cm="1">
        <f t="array" aca="1" ref="U532" ca="1">IF(ISERROR(INDIRECT("ｄａｔａ!$"&amp;U$112&amp;"$"&amp;$B532)),1,0)</f>
        <v>0</v>
      </c>
      <c r="V532" s="80" cm="1">
        <f t="array" aca="1" ref="V532" ca="1">IF(ISERROR(INDIRECT("ｄａｔａ!$"&amp;V$112&amp;"$"&amp;$B532)),1,0)</f>
        <v>0</v>
      </c>
      <c r="W532" s="80" cm="1">
        <f t="array" aca="1" ref="W532" ca="1">IF(ISERROR(INDIRECT("ｄａｔａ!$"&amp;W$112&amp;"$"&amp;$B532)),1,0)</f>
        <v>0</v>
      </c>
      <c r="X532" s="80">
        <f ca="1">IF(SUM($Y530:$AO530,$Y532:$AO532)&gt;0,1,0)</f>
        <v>0</v>
      </c>
      <c r="Y532" s="80" cm="1">
        <f t="array" aca="1" ref="Y532" ca="1">IF(ISERROR(INDIRECT("ｄａｔａ!$"&amp;Y$112&amp;"$"&amp;$B532)),1,0)</f>
        <v>0</v>
      </c>
      <c r="Z532" s="80" cm="1">
        <f t="array" aca="1" ref="Z532" ca="1">IF(ISERROR(INDIRECT("ｄａｔａ!$"&amp;Z$112&amp;"$"&amp;$B532)),1,0)</f>
        <v>0</v>
      </c>
      <c r="AA532" s="80" cm="1">
        <f t="array" aca="1" ref="AA532" ca="1">IF(ISERROR(INDIRECT("ｄａｔａ!$"&amp;AA$112&amp;"$"&amp;$B532)),1,0)</f>
        <v>0</v>
      </c>
      <c r="AB532" s="80" cm="1">
        <f t="array" aca="1" ref="AB532" ca="1">IF(ISERROR(INDIRECT("ｄａｔａ!$"&amp;AB$112&amp;"$"&amp;$B532)),1,0)</f>
        <v>0</v>
      </c>
      <c r="AC532" s="80" cm="1">
        <f t="array" aca="1" ref="AC532" ca="1">IF(ISERROR(INDIRECT("ｄａｔａ!$"&amp;AC$112&amp;"$"&amp;$B532)),1,0)</f>
        <v>0</v>
      </c>
      <c r="AD532" s="80" cm="1">
        <f t="array" aca="1" ref="AD532" ca="1">IF(ISERROR(INDIRECT("ｄａｔａ!$"&amp;AD$112&amp;"$"&amp;$B532)),1,0)</f>
        <v>0</v>
      </c>
      <c r="AE532" s="80" cm="1">
        <f t="array" aca="1" ref="AE532" ca="1">IF(ISERROR(INDIRECT("ｄａｔａ!$"&amp;AE$112&amp;"$"&amp;$B532)),1,0)</f>
        <v>0</v>
      </c>
      <c r="AF532" s="80" cm="1">
        <f t="array" aca="1" ref="AF532" ca="1">IF(ISERROR(INDIRECT("ｄａｔａ!$"&amp;AF$112&amp;"$"&amp;$B532)),1,0)</f>
        <v>0</v>
      </c>
      <c r="AG532" s="80" cm="1">
        <f t="array" aca="1" ref="AG532" ca="1">IF(ISERROR(INDIRECT("ｄａｔａ!$"&amp;AG$112&amp;"$"&amp;$B532)),1,0)</f>
        <v>0</v>
      </c>
      <c r="AH532" s="80" cm="1">
        <f t="array" aca="1" ref="AH532" ca="1">IF(ISERROR(INDIRECT("ｄａｔａ!$"&amp;AH$112&amp;"$"&amp;$B532)),1,0)</f>
        <v>0</v>
      </c>
      <c r="AI532" s="80" cm="1">
        <f t="array" aca="1" ref="AI532" ca="1">IF(ISERROR(INDIRECT("ｄａｔａ!$"&amp;AI$112&amp;"$"&amp;$B532)),1,0)</f>
        <v>0</v>
      </c>
      <c r="AJ532" s="80" cm="1">
        <f t="array" aca="1" ref="AJ532" ca="1">IF(ISERROR(INDIRECT("ｄａｔａ!$"&amp;AJ$112&amp;"$"&amp;$B532)),1,0)</f>
        <v>0</v>
      </c>
      <c r="AK532" s="80" cm="1">
        <f t="array" aca="1" ref="AK532" ca="1">IF(ISERROR(INDIRECT("ｄａｔａ!$"&amp;AK$112&amp;"$"&amp;$B532)),1,0)</f>
        <v>0</v>
      </c>
      <c r="AL532" s="80" cm="1">
        <f t="array" aca="1" ref="AL532" ca="1">IF(ISERROR(INDIRECT("ｄａｔａ!$"&amp;AL$112&amp;"$"&amp;$B532)),1,0)</f>
        <v>0</v>
      </c>
      <c r="AM532" s="80" cm="1">
        <f t="array" aca="1" ref="AM532" ca="1">IF(ISERROR(INDIRECT("ｄａｔａ!$"&amp;AM$112&amp;"$"&amp;$B532)),1,0)</f>
        <v>0</v>
      </c>
      <c r="AN532" s="80" cm="1">
        <f t="array" aca="1" ref="AN532" ca="1">IF(ISERROR(INDIRECT("ｄａｔａ!$"&amp;AN$112&amp;"$"&amp;$B532)),1,0)</f>
        <v>0</v>
      </c>
      <c r="AO532" s="80" cm="1">
        <f t="array" aca="1" ref="AO532" ca="1">IF(ISERROR(INDIRECT("ｄａｔａ!$"&amp;AO$112&amp;"$"&amp;$B532)),1,0)</f>
        <v>0</v>
      </c>
      <c r="AP532" s="80">
        <f ca="1">IF(SUM($AQ530:$AZ530,$AQ532:$AZ532)&gt;0,1,0)</f>
        <v>0</v>
      </c>
      <c r="AQ532" s="80" cm="1">
        <f t="array" aca="1" ref="AQ532" ca="1">IF(ISERROR(INDIRECT("ｄａｔａ!$"&amp;AQ$112&amp;"$"&amp;$B532)),1,0)</f>
        <v>0</v>
      </c>
      <c r="AR532" s="80" cm="1">
        <f t="array" aca="1" ref="AR532" ca="1">IF(ISERROR(INDIRECT("ｄａｔａ!$"&amp;AR$112&amp;"$"&amp;$B532)),1,0)</f>
        <v>0</v>
      </c>
      <c r="AS532" s="80" cm="1">
        <f t="array" aca="1" ref="AS532" ca="1">IF(ISERROR(INDIRECT("ｄａｔａ!$"&amp;AS$112&amp;"$"&amp;$B532)),1,0)</f>
        <v>0</v>
      </c>
      <c r="AT532" s="80" cm="1">
        <f t="array" aca="1" ref="AT532" ca="1">IF(ISERROR(INDIRECT("ｄａｔａ!$"&amp;AT$112&amp;"$"&amp;$B532)),1,0)</f>
        <v>0</v>
      </c>
      <c r="AU532" s="80" cm="1">
        <f t="array" aca="1" ref="AU532" ca="1">IF(ISERROR(INDIRECT("ｄａｔａ!$"&amp;AU$112&amp;"$"&amp;$B532)),1,0)</f>
        <v>0</v>
      </c>
      <c r="AV532" s="80" cm="1">
        <f t="array" aca="1" ref="AV532" ca="1">IF(ISERROR(INDIRECT("ｄａｔａ!$"&amp;AV$112&amp;"$"&amp;$B532)),1,0)</f>
        <v>0</v>
      </c>
      <c r="AW532" s="80" cm="1">
        <f t="array" aca="1" ref="AW532" ca="1">IF(ISERROR(INDIRECT("ｄａｔａ!$"&amp;AW$112&amp;"$"&amp;$B532)),1,0)</f>
        <v>0</v>
      </c>
      <c r="AX532" s="80" cm="1">
        <f t="array" aca="1" ref="AX532" ca="1">IF(ISERROR(INDIRECT("ｄａｔａ!$"&amp;AX$112&amp;"$"&amp;$B532)),1,0)</f>
        <v>0</v>
      </c>
      <c r="AY532" s="80" cm="1">
        <f t="array" aca="1" ref="AY532" ca="1">IF(ISERROR(INDIRECT("ｄａｔａ!$"&amp;AY$112&amp;"$"&amp;$B532)),1,0)</f>
        <v>0</v>
      </c>
      <c r="AZ532" s="80" cm="1">
        <f t="array" aca="1" ref="AZ532" ca="1">IF(ISERROR(INDIRECT("ｄａｔａ!$"&amp;AZ$112&amp;"$"&amp;$B532)),1,0)</f>
        <v>0</v>
      </c>
      <c r="BA532" s="80">
        <f ca="1">IF(SUM($BB530:$BP530,$BB532:$BP532)&gt;0,1,0)</f>
        <v>0</v>
      </c>
      <c r="BB532" s="80" cm="1">
        <f t="array" aca="1" ref="BB532" ca="1">IF(ISERROR(INDIRECT("ｄａｔａ!$"&amp;BB$112&amp;"$"&amp;$B532)),1,0)</f>
        <v>0</v>
      </c>
      <c r="BC532" s="80" cm="1">
        <f t="array" aca="1" ref="BC532" ca="1">IF(ISERROR(INDIRECT("ｄａｔａ!$"&amp;BC$112&amp;"$"&amp;$B532)),1,0)</f>
        <v>0</v>
      </c>
      <c r="BD532" s="80" cm="1">
        <f t="array" aca="1" ref="BD532" ca="1">IF(ISERROR(INDIRECT("ｄａｔａ!$"&amp;BD$112&amp;"$"&amp;$B532)),1,0)</f>
        <v>0</v>
      </c>
      <c r="BE532" s="80" cm="1">
        <f t="array" aca="1" ref="BE532" ca="1">IF(ISERROR(INDIRECT("ｄａｔａ!$"&amp;BE$112&amp;"$"&amp;$B532)),1,0)</f>
        <v>0</v>
      </c>
      <c r="BF532" s="80" cm="1">
        <f t="array" aca="1" ref="BF532" ca="1">IF(ISERROR(INDIRECT("ｄａｔａ!$"&amp;BF$112&amp;"$"&amp;$B532)),1,0)</f>
        <v>0</v>
      </c>
      <c r="BG532" s="80" cm="1">
        <f t="array" aca="1" ref="BG532" ca="1">IF(ISERROR(INDIRECT("ｄａｔａ!$"&amp;BG$112&amp;"$"&amp;$B532)),1,0)</f>
        <v>0</v>
      </c>
      <c r="BH532" s="80" cm="1">
        <f t="array" aca="1" ref="BH532" ca="1">IF(ISERROR(INDIRECT("ｄａｔａ!$"&amp;BH$112&amp;"$"&amp;$B532)),1,0)</f>
        <v>0</v>
      </c>
      <c r="BI532" s="80" cm="1">
        <f t="array" aca="1" ref="BI532" ca="1">IF(ISERROR(INDIRECT("ｄａｔａ!$"&amp;BI$112&amp;"$"&amp;$B532)),1,0)</f>
        <v>0</v>
      </c>
      <c r="BJ532" s="80" cm="1">
        <f t="array" aca="1" ref="BJ532" ca="1">IF(ISERROR(INDIRECT("ｄａｔａ!$"&amp;BJ$112&amp;"$"&amp;$B532)),1,0)</f>
        <v>0</v>
      </c>
      <c r="BK532" s="80" cm="1">
        <f t="array" aca="1" ref="BK532" ca="1">IF(ISERROR(INDIRECT("ｄａｔａ!$"&amp;BK$112&amp;"$"&amp;$B532)),1,0)</f>
        <v>0</v>
      </c>
      <c r="BL532" s="80" cm="1">
        <f t="array" aca="1" ref="BL532" ca="1">IF(ISERROR(INDIRECT("ｄａｔａ!$"&amp;BL$112&amp;"$"&amp;$B532)),1,0)</f>
        <v>0</v>
      </c>
      <c r="BM532" s="80" cm="1">
        <f t="array" aca="1" ref="BM532" ca="1">IF(ISERROR(INDIRECT("ｄａｔａ!$"&amp;BM$112&amp;"$"&amp;$B532)),1,0)</f>
        <v>0</v>
      </c>
      <c r="BN532" s="80" cm="1">
        <f t="array" aca="1" ref="BN532" ca="1">IF(ISERROR(INDIRECT("ｄａｔａ!$"&amp;BN$112&amp;"$"&amp;$B532)),1,0)</f>
        <v>0</v>
      </c>
      <c r="BO532" s="80" cm="1">
        <f t="array" aca="1" ref="BO532" ca="1">IF(ISERROR(INDIRECT("ｄａｔａ!$"&amp;BO$112&amp;"$"&amp;$B532)),1,0)</f>
        <v>0</v>
      </c>
      <c r="BP532" s="80" cm="1">
        <f t="array" aca="1" ref="BP532" ca="1">IF(ISERROR(INDIRECT("ｄａｔａ!$"&amp;BP$112&amp;"$"&amp;$B532)),1,0)</f>
        <v>0</v>
      </c>
    </row>
    <row r="533" spans="1:68" x14ac:dyDescent="0.2">
      <c r="A533" s="80" t="s">
        <v>2423</v>
      </c>
      <c r="B533" s="80">
        <f>VLOOKUP($A533,$A$11:$B$110,2,FALSE)</f>
        <v>112</v>
      </c>
      <c r="C533" s="80" t="s">
        <v>2435</v>
      </c>
      <c r="D533" s="80" cm="1">
        <f t="array" aca="1" ref="D533" ca="1">_xlfn.IFS(D534=1,0,D535=1,0,AND(INDIRECT("ｄａｔａ!$"&amp;D$112&amp;"$"&amp;$B533)&lt;=INDIRECT("kikan!$Q$11"),INDIRECT("ｄａｔａ!$"&amp;D$112&amp;"$"&amp;$B533)&gt;=INDIRECT("kikan!$K$11")),0,TRUE,1)</f>
        <v>0</v>
      </c>
      <c r="F533" s="80">
        <v>0</v>
      </c>
      <c r="G533" s="80">
        <v>0</v>
      </c>
      <c r="H533" s="80">
        <v>0</v>
      </c>
      <c r="I533" s="80" cm="1">
        <f t="array" aca="1" ref="I533" ca="1">_xlfn.IFS(I534=1,0,I535=1,0,INDIRECT("ｄａｔａ!$"&amp;I$112&amp;"$"&amp;$B533)&gt;=INDIRECT("kikan!$I$11"),0,TRUE,1)</f>
        <v>0</v>
      </c>
      <c r="J533" s="80" cm="1">
        <f t="array" aca="1" ref="J533" ca="1">_xlfn.IFS(D536=1,0,I533=1,0,J534=1,0,I535=1,0,J535=1,0,INDIRECT("ｄａｔａ!$"&amp;I$112&amp;"$"&amp;$B533)&gt;INDIRECT("kikan!$I$11"),0,INDIRECT("ｄａｔａ!$"&amp;J$112&amp;"$"&amp;$B533)&gt;=INDIRECT("ｄａｔａ!$"&amp;D$112&amp;"$"&amp;$B533),0,TRUE,1)</f>
        <v>0</v>
      </c>
      <c r="K533" s="80" cm="1">
        <f t="array" aca="1" ref="K533" ca="1">_xlfn.IFS(K534=1,0,K535=1,0,AND(INDIRECT("ｄａｔａ!$"&amp;K$112&amp;"$"&amp;$B534)&gt;0,INDIRECT("ｄａｔａ!$"&amp;K$112&amp;"$"&amp;$B534)&lt;10000),0,TRUE,1)</f>
        <v>0</v>
      </c>
      <c r="L533" s="80" cm="1">
        <f t="array" aca="1" ref="L533" ca="1">_xlfn.IFS(L534=1,0,L535=1,0,INDIRECT("ｄａｔａ!$"&amp;L$112&amp;"$"&amp;$B533)&lt;20000,1,TRUE,0)</f>
        <v>0</v>
      </c>
      <c r="M533" s="80">
        <v>0</v>
      </c>
      <c r="N533" s="80">
        <v>0</v>
      </c>
      <c r="O533" s="80" cm="1">
        <f t="array" aca="1" ref="O533" ca="1">_xlfn.IFS(O536=1,0,INDIRECT("ｄａｔａ!$"&amp;O$112&amp;"$"&amp;$B534)=4,1,TRUE,0)</f>
        <v>0</v>
      </c>
      <c r="P533" s="80" cm="1">
        <f t="array" aca="1" ref="P533" ca="1">_xlfn.IFS(P536=1,0,AND(INDIRECT("ｄａｔａ!$"&amp;P$112&amp;"$"&amp;$B534)&lt;=3,INDIRECT("ｄａｔａ!$"&amp;P$112&amp;"$"&amp;$B534)&gt;0),1,TRUE,0)</f>
        <v>0</v>
      </c>
      <c r="Q533" s="80" cm="1">
        <f t="array" aca="1" ref="Q533" ca="1">_xlfn.IFS(Q536=1,0,INDIRECT("ｄａｔａ!$"&amp;Q$112&amp;"$"&amp;$B533)=1,1,TRUE,0)</f>
        <v>0</v>
      </c>
      <c r="R533" s="80">
        <v>0</v>
      </c>
      <c r="S533" s="80">
        <v>0</v>
      </c>
      <c r="T533" s="80">
        <v>0</v>
      </c>
      <c r="U533" s="80">
        <v>0</v>
      </c>
      <c r="V533" s="80">
        <v>0</v>
      </c>
      <c r="W533" s="80">
        <v>0</v>
      </c>
      <c r="X533" s="80">
        <f ca="1">IF(AND(SUM($Y533:$AO533)=0,17-SUM($Y535:$AO535)&gt;1),1,0)</f>
        <v>0</v>
      </c>
      <c r="Y533" s="80" cm="1">
        <f t="array" aca="1" ref="Y533" ca="1">_xlfn.IFS(Y536=1,0,INDIRECT("ｄａｔａ!$"&amp;Y$112&amp;"$"&amp;$B533)=2,1,TRUE,0)</f>
        <v>0</v>
      </c>
      <c r="Z533" s="80" cm="1">
        <f t="array" aca="1" ref="Z533" ca="1">_xlfn.IFS(Z536=1,0,INDIRECT("ｄａｔａ!$"&amp;Z$112&amp;"$"&amp;$B533)=2,1,TRUE,0)</f>
        <v>0</v>
      </c>
      <c r="AA533" s="80" cm="1">
        <f t="array" aca="1" ref="AA533" ca="1">_xlfn.IFS(AA536=1,0,INDIRECT("ｄａｔａ!$"&amp;AA$112&amp;"$"&amp;$B533)=2,1,TRUE,0)</f>
        <v>0</v>
      </c>
      <c r="AB533" s="80" cm="1">
        <f t="array" aca="1" ref="AB533" ca="1">_xlfn.IFS(AB536=1,0,INDIRECT("ｄａｔａ!$"&amp;AB$112&amp;"$"&amp;$B533)=2,1,TRUE,0)</f>
        <v>0</v>
      </c>
      <c r="AC533" s="80" cm="1">
        <f t="array" aca="1" ref="AC533" ca="1">_xlfn.IFS(AC536=1,0,INDIRECT("ｄａｔａ!$"&amp;AC$112&amp;"$"&amp;$B533)=2,1,TRUE,0)</f>
        <v>0</v>
      </c>
      <c r="AD533" s="80" cm="1">
        <f t="array" aca="1" ref="AD533" ca="1">_xlfn.IFS(AD536=1,0,INDIRECT("ｄａｔａ!$"&amp;AD$112&amp;"$"&amp;$B533)=2,1,TRUE,0)</f>
        <v>0</v>
      </c>
      <c r="AE533" s="80" cm="1">
        <f t="array" aca="1" ref="AE533" ca="1">_xlfn.IFS(AE536=1,0,INDIRECT("ｄａｔａ!$"&amp;AE$112&amp;"$"&amp;$B533)=2,1,TRUE,0)</f>
        <v>0</v>
      </c>
      <c r="AF533" s="80" cm="1">
        <f t="array" aca="1" ref="AF533" ca="1">_xlfn.IFS(AF536=1,0,INDIRECT("ｄａｔａ!$"&amp;AF$112&amp;"$"&amp;$B533)=2,1,TRUE,0)</f>
        <v>0</v>
      </c>
      <c r="AG533" s="80" cm="1">
        <f t="array" aca="1" ref="AG533" ca="1">_xlfn.IFS(AG536=1,0,INDIRECT("ｄａｔａ!$"&amp;AG$112&amp;"$"&amp;$B533)=2,1,TRUE,0)</f>
        <v>0</v>
      </c>
      <c r="AH533" s="80" cm="1">
        <f t="array" aca="1" ref="AH533" ca="1">_xlfn.IFS(AH536=1,0,INDIRECT("ｄａｔａ!$"&amp;AH$112&amp;"$"&amp;$B533)=2,1,TRUE,0)</f>
        <v>0</v>
      </c>
      <c r="AI533" s="80" cm="1">
        <f t="array" aca="1" ref="AI533" ca="1">_xlfn.IFS(AI536=1,0,INDIRECT("ｄａｔａ!$"&amp;AI$112&amp;"$"&amp;$B533)=2,1,TRUE,0)</f>
        <v>0</v>
      </c>
      <c r="AJ533" s="80" cm="1">
        <f t="array" aca="1" ref="AJ533" ca="1">_xlfn.IFS(AJ536=1,0,INDIRECT("ｄａｔａ!$"&amp;AJ$112&amp;"$"&amp;$B533)=2,1,TRUE,0)</f>
        <v>0</v>
      </c>
      <c r="AK533" s="80" cm="1">
        <f t="array" aca="1" ref="AK533" ca="1">_xlfn.IFS(AK536=1,0,INDIRECT("ｄａｔａ!$"&amp;AK$112&amp;"$"&amp;$B533)=2,1,TRUE,0)</f>
        <v>0</v>
      </c>
      <c r="AL533" s="80" cm="1">
        <f t="array" aca="1" ref="AL533" ca="1">_xlfn.IFS(AL536=1,0,INDIRECT("ｄａｔａ!$"&amp;AL$112&amp;"$"&amp;$B533)=2,1,TRUE,0)</f>
        <v>0</v>
      </c>
      <c r="AM533" s="80" cm="1">
        <f t="array" aca="1" ref="AM533" ca="1">_xlfn.IFS(AM536=1,0,INDIRECT("ｄａｔａ!$"&amp;AM$112&amp;"$"&amp;$B533)=2,1,TRUE,0)</f>
        <v>0</v>
      </c>
      <c r="AN533" s="80" cm="1">
        <f t="array" aca="1" ref="AN533" ca="1">_xlfn.IFS(AN536=1,0,INDIRECT("ｄａｔａ!$"&amp;AN$112&amp;"$"&amp;$B533)=2,1,TRUE,0)</f>
        <v>0</v>
      </c>
      <c r="AO533" s="80" cm="1">
        <f t="array" aca="1" ref="AO533" ca="1">_xlfn.IFS(AO536=1,0,INDIRECT("ｄａｔａ!$"&amp;AO$112&amp;"$"&amp;$B533)=2,1,TRUE,0)</f>
        <v>0</v>
      </c>
      <c r="AP533" s="80">
        <f ca="1">IF(AND(SUM($AQ533:$AZ533)=0,10-SUM($AQ535:$AZ535)&gt;1),1,0)</f>
        <v>0</v>
      </c>
      <c r="AQ533" s="80" cm="1">
        <f t="array" aca="1" ref="AQ533" ca="1">_xlfn.IFS(AQ536=1,0,INDIRECT("ｄａｔａ!$"&amp;AQ$112&amp;"$"&amp;$B533)=2,1,TRUE,0)</f>
        <v>0</v>
      </c>
      <c r="AR533" s="80" cm="1">
        <f t="array" aca="1" ref="AR533" ca="1">_xlfn.IFS(AR536=1,0,INDIRECT("ｄａｔａ!$"&amp;AR$112&amp;"$"&amp;$B533)=2,1,TRUE,0)</f>
        <v>0</v>
      </c>
      <c r="AS533" s="80" cm="1">
        <f t="array" aca="1" ref="AS533" ca="1">_xlfn.IFS(AS536=1,0,INDIRECT("ｄａｔａ!$"&amp;AS$112&amp;"$"&amp;$B533)=2,1,TRUE,0)</f>
        <v>0</v>
      </c>
      <c r="AT533" s="80" cm="1">
        <f t="array" aca="1" ref="AT533" ca="1">_xlfn.IFS(AT536=1,0,INDIRECT("ｄａｔａ!$"&amp;AT$112&amp;"$"&amp;$B533)=2,1,TRUE,0)</f>
        <v>0</v>
      </c>
      <c r="AU533" s="80" cm="1">
        <f t="array" aca="1" ref="AU533" ca="1">_xlfn.IFS(AU536=1,0,INDIRECT("ｄａｔａ!$"&amp;AU$112&amp;"$"&amp;$B533)=2,1,TRUE,0)</f>
        <v>0</v>
      </c>
      <c r="AV533" s="80" cm="1">
        <f t="array" aca="1" ref="AV533" ca="1">_xlfn.IFS(AV536=1,0,INDIRECT("ｄａｔａ!$"&amp;AV$112&amp;"$"&amp;$B533)=2,1,TRUE,0)</f>
        <v>0</v>
      </c>
      <c r="AW533" s="80" cm="1">
        <f t="array" aca="1" ref="AW533" ca="1">_xlfn.IFS(AW536=1,0,INDIRECT("ｄａｔａ!$"&amp;AW$112&amp;"$"&amp;$B533)=2,1,TRUE,0)</f>
        <v>0</v>
      </c>
      <c r="AX533" s="80" cm="1">
        <f t="array" aca="1" ref="AX533" ca="1">_xlfn.IFS(AX536=1,0,INDIRECT("ｄａｔａ!$"&amp;AX$112&amp;"$"&amp;$B533)=2,1,TRUE,0)</f>
        <v>0</v>
      </c>
      <c r="AY533" s="80" cm="1">
        <f t="array" aca="1" ref="AY533" ca="1">_xlfn.IFS(AY536=1,0,INDIRECT("ｄａｔａ!$"&amp;AY$112&amp;"$"&amp;$B533)=2,1,TRUE,0)</f>
        <v>0</v>
      </c>
      <c r="AZ533" s="80" cm="1">
        <f t="array" aca="1" ref="AZ533" ca="1">_xlfn.IFS(AZ536=1,0,INDIRECT("ｄａｔａ!$"&amp;AZ$112&amp;"$"&amp;$B533)=2,1,TRUE,0)</f>
        <v>0</v>
      </c>
      <c r="BA533" s="80">
        <f ca="1">IF(AND(SUM($BB533:$BP533)=0,15-SUM($BB535:$BP535)&gt;1),1,0)</f>
        <v>0</v>
      </c>
      <c r="BB533" s="80" cm="1">
        <f t="array" aca="1" ref="BB533" ca="1">_xlfn.IFS(BB536=1,0,INDIRECT("ｄａｔａ!$"&amp;BB$112&amp;"$"&amp;$B533)=2,1,TRUE,0)</f>
        <v>0</v>
      </c>
      <c r="BC533" s="80" cm="1">
        <f t="array" aca="1" ref="BC533" ca="1">_xlfn.IFS(BC536=1,0,INDIRECT("ｄａｔａ!$"&amp;BC$112&amp;"$"&amp;$B533)=2,1,TRUE,0)</f>
        <v>0</v>
      </c>
      <c r="BD533" s="80" cm="1">
        <f t="array" aca="1" ref="BD533" ca="1">_xlfn.IFS(BD536=1,0,INDIRECT("ｄａｔａ!$"&amp;BD$112&amp;"$"&amp;$B533)=2,1,TRUE,0)</f>
        <v>0</v>
      </c>
      <c r="BE533" s="80" cm="1">
        <f t="array" aca="1" ref="BE533" ca="1">_xlfn.IFS(BE536=1,0,INDIRECT("ｄａｔａ!$"&amp;BE$112&amp;"$"&amp;$B533)=2,1,TRUE,0)</f>
        <v>0</v>
      </c>
      <c r="BF533" s="80" cm="1">
        <f t="array" aca="1" ref="BF533" ca="1">_xlfn.IFS(BF536=1,0,INDIRECT("ｄａｔａ!$"&amp;BF$112&amp;"$"&amp;$B533)=2,1,TRUE,0)</f>
        <v>0</v>
      </c>
      <c r="BG533" s="80" cm="1">
        <f t="array" aca="1" ref="BG533" ca="1">_xlfn.IFS(BG536=1,0,INDIRECT("ｄａｔａ!$"&amp;BG$112&amp;"$"&amp;$B533)=2,1,TRUE,0)</f>
        <v>0</v>
      </c>
      <c r="BH533" s="80" cm="1">
        <f t="array" aca="1" ref="BH533" ca="1">_xlfn.IFS(BH536=1,0,INDIRECT("ｄａｔａ!$"&amp;BH$112&amp;"$"&amp;$B533)=2,1,TRUE,0)</f>
        <v>0</v>
      </c>
      <c r="BI533" s="80" cm="1">
        <f t="array" aca="1" ref="BI533" ca="1">_xlfn.IFS(BI536=1,0,INDIRECT("ｄａｔａ!$"&amp;BI$112&amp;"$"&amp;$B533)=2,1,TRUE,0)</f>
        <v>0</v>
      </c>
      <c r="BJ533" s="80" cm="1">
        <f t="array" aca="1" ref="BJ533" ca="1">_xlfn.IFS(BJ536=1,0,INDIRECT("ｄａｔａ!$"&amp;BJ$112&amp;"$"&amp;$B533)=2,1,TRUE,0)</f>
        <v>0</v>
      </c>
      <c r="BK533" s="80" cm="1">
        <f t="array" aca="1" ref="BK533" ca="1">_xlfn.IFS(BK536=1,0,INDIRECT("ｄａｔａ!$"&amp;BK$112&amp;"$"&amp;$B533)=2,1,TRUE,0)</f>
        <v>0</v>
      </c>
      <c r="BL533" s="80" cm="1">
        <f t="array" aca="1" ref="BL533" ca="1">_xlfn.IFS(BL536=1,0,INDIRECT("ｄａｔａ!$"&amp;BL$112&amp;"$"&amp;$B533)=2,1,TRUE,0)</f>
        <v>0</v>
      </c>
      <c r="BM533" s="80" cm="1">
        <f t="array" aca="1" ref="BM533" ca="1">_xlfn.IFS(BM536=1,0,INDIRECT("ｄａｔａ!$"&amp;BM$112&amp;"$"&amp;$B533)=2,1,TRUE,0)</f>
        <v>0</v>
      </c>
      <c r="BN533" s="80" cm="1">
        <f t="array" aca="1" ref="BN533" ca="1">_xlfn.IFS(BN536=1,0,INDIRECT("ｄａｔａ!$"&amp;BN$112&amp;"$"&amp;$B533)=2,1,TRUE,0)</f>
        <v>0</v>
      </c>
      <c r="BO533" s="80" cm="1">
        <f t="array" aca="1" ref="BO533" ca="1">_xlfn.IFS(BO536=1,0,INDIRECT("ｄａｔａ!$"&amp;BO$112&amp;"$"&amp;$B533)=2,1,TRUE,0)</f>
        <v>0</v>
      </c>
      <c r="BP533" s="80" cm="1">
        <f t="array" aca="1" ref="BP533" ca="1">_xlfn.IFS(BP536=1,0,INDIRECT("ｄａｔａ!$"&amp;BP$112&amp;"$"&amp;$B533)=2,1,TRUE,0)</f>
        <v>0</v>
      </c>
    </row>
    <row r="534" spans="1:68" x14ac:dyDescent="0.2">
      <c r="B534" s="80">
        <f>VLOOKUP($A533,$A$11:$B$110,2,FALSE)</f>
        <v>112</v>
      </c>
      <c r="C534" s="80" t="s">
        <v>2437</v>
      </c>
      <c r="D534" s="80" cm="1">
        <f t="array" aca="1" ref="D534" ca="1">_xlfn.IFS(D535=1,0,AND(ISNUMBER(INDIRECT("ｄａｔａ!$"&amp;D$112&amp;"$"&amp;$B534)),INDIRECT("ｄａｔａ!$"&amp;D$112&amp;"$"&amp;$B534)&lt;=12,INDIRECT("ｄａｔａ!$"&amp;D$112&amp;"$"&amp;$B534)&gt;=1),0,TRUE,1)</f>
        <v>1</v>
      </c>
      <c r="F534" s="80">
        <v>0</v>
      </c>
      <c r="G534" s="80">
        <v>0</v>
      </c>
      <c r="H534" s="80">
        <v>0</v>
      </c>
      <c r="I534" s="80" cm="1">
        <f t="array" aca="1" ref="I534" ca="1">_xlfn.IFS(I535=1,0,AND(ISNUMBER(INDIRECT("ｄａｔａ!$"&amp;I$112&amp;"$"&amp;$B534)),LEN(INDIRECT("ｄａｔａ!$"&amp;I$112&amp;"$"&amp;$B534))=4),0,TRUE,1)</f>
        <v>0</v>
      </c>
      <c r="J534" s="80" cm="1">
        <f t="array" aca="1" ref="J534" ca="1">_xlfn.IFS(J535=1,0,AND(ISNUMBER(INDIRECT("ｄａｔａ!$"&amp;J$112&amp;"$"&amp;$B534)),INDIRECT("ｄａｔａ!$"&amp;J$112&amp;"$"&amp;$B534)&lt;=12,INDIRECT("ｄａｔａ!$"&amp;J$112&amp;"$"&amp;$B534)&gt;=1),0,TRUE,1)</f>
        <v>0</v>
      </c>
      <c r="K534" s="80" cm="1">
        <f t="array" aca="1" ref="K534" ca="1">_xlfn.IFS(K535=1,0,ISNUMBER(INDIRECT("ｄａｔａ!$"&amp;K$112&amp;"$"&amp;$B534)),0,TRUE,1)</f>
        <v>0</v>
      </c>
      <c r="L534" s="80" cm="1">
        <f t="array" aca="1" ref="L534" ca="1">_xlfn.IFS(L535=1,0,AND(ISNUMBER(INDIRECT("ｄａｔａ!$"&amp;L$112&amp;"$"&amp;$B534)),INDIRECT("ｄａｔａ!$"&amp;L$112&amp;"$"&amp;$B534)&gt;0),0,TRUE,1)</f>
        <v>0</v>
      </c>
      <c r="M534" s="80" cm="1">
        <f t="array" aca="1" ref="M534" ca="1">_xlfn.IFS(M535=1,0,AND(INDIRECT("ｄａｔａ!$"&amp;M$112&amp;"$"&amp;$B534)&lt;=5,INDIRECT("ｄａｔａ!$"&amp;M$112&amp;"$"&amp;$B534)&gt;0),0,TRUE,1)</f>
        <v>0</v>
      </c>
      <c r="N534" s="80" cm="1">
        <f t="array" aca="1" ref="N534" ca="1">_xlfn.IFS(N535=1,0,AND(INDIRECT("ｄａｔａ!$"&amp;N$112&amp;"$"&amp;$B534)&lt;=2,INDIRECT("ｄａｔａ!$"&amp;N$112&amp;"$"&amp;$B534)&gt;0),0,TRUE,1)</f>
        <v>0</v>
      </c>
      <c r="O534" s="80" cm="1">
        <f t="array" aca="1" ref="O534" ca="1">_xlfn.IFS(O535=1,0,AND(INDIRECT("ｄａｔａ!$"&amp;O$112&amp;"$"&amp;$B534)&lt;=4,INDIRECT("ｄａｔａ!$"&amp;O$112&amp;"$"&amp;$B534)&gt;0),0,TRUE,1)</f>
        <v>0</v>
      </c>
      <c r="P534" s="80" cm="1">
        <f t="array" aca="1" ref="P534" ca="1">_xlfn.IFS(P535=1,0,AND(INDIRECT("ｄａｔａ!$"&amp;P$112&amp;"$"&amp;$B534)&lt;=3,INDIRECT("ｄａｔａ!$"&amp;P$112&amp;"$"&amp;$B534)&gt;0),0,TRUE,1)</f>
        <v>0</v>
      </c>
      <c r="Q534" s="80" cm="1">
        <f t="array" aca="1" ref="Q534" ca="1">_xlfn.IFS(Q535=1,0,AND(INDIRECT("ｄａｔａ!$"&amp;Q$112&amp;"$"&amp;$B534)&lt;=2,INDIRECT("ｄａｔａ!$"&amp;Q$112&amp;"$"&amp;$B534)&gt;0),0,TRUE,1)</f>
        <v>0</v>
      </c>
      <c r="R534" s="80" cm="1">
        <f t="array" aca="1" ref="R534" ca="1">_xlfn.IFS(R535=1,0,AND(INDIRECT("ｄａｔａ!$"&amp;R$112&amp;"$"&amp;$B534)&lt;=10,INDIRECT("ｄａｔａ!$"&amp;R$112&amp;"$"&amp;$B534)&gt;0),0,TRUE,1)</f>
        <v>0</v>
      </c>
      <c r="S534" s="80" cm="1">
        <f t="array" aca="1" ref="S534" ca="1">_xlfn.IFS(S535=1,0,AND(INDIRECT("ｄａｔａ!$"&amp;S$112&amp;"$"&amp;$B534)&lt;=5,INDIRECT("ｄａｔａ!$"&amp;S$112&amp;"$"&amp;$B534)&gt;0),0,TRUE,1)</f>
        <v>0</v>
      </c>
      <c r="T534" s="80" cm="1">
        <f t="array" aca="1" ref="T534" ca="1">_xlfn.IFS(T535=1,0,AND(INDIRECT("ｄａｔａ!$"&amp;T$112&amp;"$"&amp;$B534)&lt;=9,INDIRECT("ｄａｔａ!$"&amp;T$112&amp;"$"&amp;$B534)&gt;0),0,TRUE,1)</f>
        <v>0</v>
      </c>
      <c r="U534" s="80" cm="1">
        <f t="array" aca="1" ref="U534" ca="1">_xlfn.IFS(U535=1,0,ISNUMBER(INDIRECT("ｄａｔａ!$"&amp;U$112&amp;"$"&amp;$B534)),0,TRUE,1)</f>
        <v>0</v>
      </c>
      <c r="V534" s="80" cm="1">
        <f t="array" aca="1" ref="V534" ca="1">_xlfn.IFS(V535=1,0,AND(INDIRECT("ｄａｔａ!$"&amp;V$112&amp;"$"&amp;$B534)&lt;=4,INDIRECT("ｄａｔａ!$"&amp;V$112&amp;"$"&amp;$B534)&gt;0),0,TRUE,1)</f>
        <v>0</v>
      </c>
      <c r="W534" s="80" cm="1">
        <f t="array" aca="1" ref="W534" ca="1">_xlfn.IFS(W535=1,0,AND(INDIRECT("ｄａｔａ!$"&amp;W$112&amp;"$"&amp;$B534)&lt;=2,INDIRECT("ｄａｔａ!$"&amp;W$112&amp;"$"&amp;$B534)&gt;0),0,TRUE,1)</f>
        <v>0</v>
      </c>
      <c r="X534" s="80">
        <f ca="1">IF(SUM($Y533:$AO533)&gt;1,1,0)</f>
        <v>0</v>
      </c>
      <c r="Y534" s="80" cm="1">
        <f t="array" aca="1" ref="Y534" ca="1">_xlfn.IFS(Y536=1,0,Y535=1,0,AND(INDIRECT("ｄａｔａ!$"&amp;Y$112&amp;"$"&amp;$B534)&lt;=2,INDIRECT("ｄａｔａ!$"&amp;Y$112&amp;"$"&amp;$B534)&gt;0),0,TRUE,1)</f>
        <v>0</v>
      </c>
      <c r="Z534" s="80" cm="1">
        <f t="array" aca="1" ref="Z534" ca="1">_xlfn.IFS(Z536=1,0,Z535=1,0,AND(INDIRECT("ｄａｔａ!$"&amp;Z$112&amp;"$"&amp;$B534)&lt;=2,INDIRECT("ｄａｔａ!$"&amp;Z$112&amp;"$"&amp;$B534)&gt;0),0,TRUE,1)</f>
        <v>0</v>
      </c>
      <c r="AA534" s="80" cm="1">
        <f t="array" aca="1" ref="AA534" ca="1">_xlfn.IFS(AA536=1,0,AA535=1,0,AND(INDIRECT("ｄａｔａ!$"&amp;AA$112&amp;"$"&amp;$B534)&lt;=2,INDIRECT("ｄａｔａ!$"&amp;AA$112&amp;"$"&amp;$B534)&gt;0),0,TRUE,1)</f>
        <v>0</v>
      </c>
      <c r="AB534" s="80" cm="1">
        <f t="array" aca="1" ref="AB534" ca="1">_xlfn.IFS(AB536=1,0,AB535=1,0,AND(INDIRECT("ｄａｔａ!$"&amp;AB$112&amp;"$"&amp;$B534)&lt;=2,INDIRECT("ｄａｔａ!$"&amp;AB$112&amp;"$"&amp;$B534)&gt;0),0,TRUE,1)</f>
        <v>0</v>
      </c>
      <c r="AC534" s="80" cm="1">
        <f t="array" aca="1" ref="AC534" ca="1">_xlfn.IFS(AC536=1,0,AC535=1,0,AND(INDIRECT("ｄａｔａ!$"&amp;AC$112&amp;"$"&amp;$B534)&lt;=2,INDIRECT("ｄａｔａ!$"&amp;AC$112&amp;"$"&amp;$B534)&gt;0),0,TRUE,1)</f>
        <v>0</v>
      </c>
      <c r="AD534" s="80" cm="1">
        <f t="array" aca="1" ref="AD534" ca="1">_xlfn.IFS(AD536=1,0,AD535=1,0,AND(INDIRECT("ｄａｔａ!$"&amp;AD$112&amp;"$"&amp;$B534)&lt;=2,INDIRECT("ｄａｔａ!$"&amp;AD$112&amp;"$"&amp;$B534)&gt;0),0,TRUE,1)</f>
        <v>0</v>
      </c>
      <c r="AE534" s="80" cm="1">
        <f t="array" aca="1" ref="AE534" ca="1">_xlfn.IFS(AE536=1,0,AE535=1,0,AND(INDIRECT("ｄａｔａ!$"&amp;AE$112&amp;"$"&amp;$B534)&lt;=2,INDIRECT("ｄａｔａ!$"&amp;AE$112&amp;"$"&amp;$B534)&gt;0),0,TRUE,1)</f>
        <v>0</v>
      </c>
      <c r="AF534" s="80" cm="1">
        <f t="array" aca="1" ref="AF534" ca="1">_xlfn.IFS(AF536=1,0,AF535=1,0,AND(INDIRECT("ｄａｔａ!$"&amp;AF$112&amp;"$"&amp;$B534)&lt;=2,INDIRECT("ｄａｔａ!$"&amp;AF$112&amp;"$"&amp;$B534)&gt;0),0,TRUE,1)</f>
        <v>0</v>
      </c>
      <c r="AG534" s="80" cm="1">
        <f t="array" aca="1" ref="AG534" ca="1">_xlfn.IFS(AG536=1,0,AG535=1,0,AND(INDIRECT("ｄａｔａ!$"&amp;AG$112&amp;"$"&amp;$B534)&lt;=2,INDIRECT("ｄａｔａ!$"&amp;AG$112&amp;"$"&amp;$B534)&gt;0),0,TRUE,1)</f>
        <v>0</v>
      </c>
      <c r="AH534" s="80" cm="1">
        <f t="array" aca="1" ref="AH534" ca="1">_xlfn.IFS(AH536=1,0,AH535=1,0,AND(INDIRECT("ｄａｔａ!$"&amp;AH$112&amp;"$"&amp;$B534)&lt;=2,INDIRECT("ｄａｔａ!$"&amp;AH$112&amp;"$"&amp;$B534)&gt;0),0,TRUE,1)</f>
        <v>0</v>
      </c>
      <c r="AI534" s="80" cm="1">
        <f t="array" aca="1" ref="AI534" ca="1">_xlfn.IFS(AI536=1,0,AI535=1,0,AND(INDIRECT("ｄａｔａ!$"&amp;AI$112&amp;"$"&amp;$B534)&lt;=2,INDIRECT("ｄａｔａ!$"&amp;AI$112&amp;"$"&amp;$B534)&gt;0),0,TRUE,1)</f>
        <v>0</v>
      </c>
      <c r="AJ534" s="80" cm="1">
        <f t="array" aca="1" ref="AJ534" ca="1">_xlfn.IFS(AJ536=1,0,AJ535=1,0,AND(INDIRECT("ｄａｔａ!$"&amp;AJ$112&amp;"$"&amp;$B534)&lt;=2,INDIRECT("ｄａｔａ!$"&amp;AJ$112&amp;"$"&amp;$B534)&gt;0),0,TRUE,1)</f>
        <v>0</v>
      </c>
      <c r="AK534" s="80" cm="1">
        <f t="array" aca="1" ref="AK534" ca="1">_xlfn.IFS(AK536=1,0,AK535=1,0,AND(INDIRECT("ｄａｔａ!$"&amp;AK$112&amp;"$"&amp;$B534)&lt;=2,INDIRECT("ｄａｔａ!$"&amp;AK$112&amp;"$"&amp;$B534)&gt;0),0,TRUE,1)</f>
        <v>0</v>
      </c>
      <c r="AL534" s="80" cm="1">
        <f t="array" aca="1" ref="AL534" ca="1">_xlfn.IFS(AL536=1,0,AL535=1,0,AND(INDIRECT("ｄａｔａ!$"&amp;AL$112&amp;"$"&amp;$B534)&lt;=2,INDIRECT("ｄａｔａ!$"&amp;AL$112&amp;"$"&amp;$B534)&gt;0),0,TRUE,1)</f>
        <v>0</v>
      </c>
      <c r="AM534" s="80" cm="1">
        <f t="array" aca="1" ref="AM534" ca="1">_xlfn.IFS(AM536=1,0,AM535=1,0,AND(INDIRECT("ｄａｔａ!$"&amp;AM$112&amp;"$"&amp;$B534)&lt;=2,INDIRECT("ｄａｔａ!$"&amp;AM$112&amp;"$"&amp;$B534)&gt;0),0,TRUE,1)</f>
        <v>0</v>
      </c>
      <c r="AN534" s="80" cm="1">
        <f t="array" aca="1" ref="AN534" ca="1">_xlfn.IFS(AN536=1,0,AN535=1,0,AND(INDIRECT("ｄａｔａ!$"&amp;AN$112&amp;"$"&amp;$B534)&lt;=2,INDIRECT("ｄａｔａ!$"&amp;AN$112&amp;"$"&amp;$B534)&gt;0),0,TRUE,1)</f>
        <v>0</v>
      </c>
      <c r="AO534" s="80" cm="1">
        <f t="array" aca="1" ref="AO534" ca="1">_xlfn.IFS(AO536=1,0,AO535=1,0,AND(INDIRECT("ｄａｔａ!$"&amp;AO$112&amp;"$"&amp;$B534)&lt;=2,INDIRECT("ｄａｔａ!$"&amp;AO$112&amp;"$"&amp;$B534)&gt;0),0,TRUE,1)</f>
        <v>0</v>
      </c>
      <c r="AP534" s="80">
        <f ca="1">IF(SUM($AQ533:$AZ533)&gt;1,1,0)</f>
        <v>0</v>
      </c>
      <c r="AQ534" s="80" cm="1">
        <f t="array" aca="1" ref="AQ534" ca="1">_xlfn.IFS(AQ536=1,0,AQ535=1,0,AND(INDIRECT("ｄａｔａ!$"&amp;AQ$112&amp;"$"&amp;$B534)&lt;=2,INDIRECT("ｄａｔａ!$"&amp;AQ$112&amp;"$"&amp;$B534)&gt;0),0,TRUE,1)</f>
        <v>0</v>
      </c>
      <c r="AR534" s="80" cm="1">
        <f t="array" aca="1" ref="AR534" ca="1">_xlfn.IFS(AR536=1,0,AR535=1,0,AND(INDIRECT("ｄａｔａ!$"&amp;AR$112&amp;"$"&amp;$B534)&lt;=2,INDIRECT("ｄａｔａ!$"&amp;AR$112&amp;"$"&amp;$B534)&gt;0),0,TRUE,1)</f>
        <v>0</v>
      </c>
      <c r="AS534" s="80" cm="1">
        <f t="array" aca="1" ref="AS534" ca="1">_xlfn.IFS(AS536=1,0,AS535=1,0,AND(INDIRECT("ｄａｔａ!$"&amp;AS$112&amp;"$"&amp;$B534)&lt;=2,INDIRECT("ｄａｔａ!$"&amp;AS$112&amp;"$"&amp;$B534)&gt;0),0,TRUE,1)</f>
        <v>0</v>
      </c>
      <c r="AT534" s="80" cm="1">
        <f t="array" aca="1" ref="AT534" ca="1">_xlfn.IFS(AT536=1,0,AT535=1,0,AND(INDIRECT("ｄａｔａ!$"&amp;AT$112&amp;"$"&amp;$B534)&lt;=2,INDIRECT("ｄａｔａ!$"&amp;AT$112&amp;"$"&amp;$B534)&gt;0),0,TRUE,1)</f>
        <v>0</v>
      </c>
      <c r="AU534" s="80" cm="1">
        <f t="array" aca="1" ref="AU534" ca="1">_xlfn.IFS(AU536=1,0,AU535=1,0,AND(INDIRECT("ｄａｔａ!$"&amp;AU$112&amp;"$"&amp;$B534)&lt;=2,INDIRECT("ｄａｔａ!$"&amp;AU$112&amp;"$"&amp;$B534)&gt;0),0,TRUE,1)</f>
        <v>0</v>
      </c>
      <c r="AV534" s="80" cm="1">
        <f t="array" aca="1" ref="AV534" ca="1">_xlfn.IFS(AV536=1,0,AV535=1,0,AND(INDIRECT("ｄａｔａ!$"&amp;AV$112&amp;"$"&amp;$B534)&lt;=2,INDIRECT("ｄａｔａ!$"&amp;AV$112&amp;"$"&amp;$B534)&gt;0),0,TRUE,1)</f>
        <v>0</v>
      </c>
      <c r="AW534" s="80" cm="1">
        <f t="array" aca="1" ref="AW534" ca="1">_xlfn.IFS(AW536=1,0,AW535=1,0,AND(INDIRECT("ｄａｔａ!$"&amp;AW$112&amp;"$"&amp;$B534)&lt;=2,INDIRECT("ｄａｔａ!$"&amp;AW$112&amp;"$"&amp;$B534)&gt;0),0,TRUE,1)</f>
        <v>0</v>
      </c>
      <c r="AX534" s="80" cm="1">
        <f t="array" aca="1" ref="AX534" ca="1">_xlfn.IFS(AX536=1,0,AX535=1,0,AND(INDIRECT("ｄａｔａ!$"&amp;AX$112&amp;"$"&amp;$B534)&lt;=2,INDIRECT("ｄａｔａ!$"&amp;AX$112&amp;"$"&amp;$B534)&gt;0),0,TRUE,1)</f>
        <v>0</v>
      </c>
      <c r="AY534" s="80" cm="1">
        <f t="array" aca="1" ref="AY534" ca="1">_xlfn.IFS(AY536=1,0,AY535=1,0,AND(INDIRECT("ｄａｔａ!$"&amp;AY$112&amp;"$"&amp;$B534)&lt;=2,INDIRECT("ｄａｔａ!$"&amp;AY$112&amp;"$"&amp;$B534)&gt;0),0,TRUE,1)</f>
        <v>0</v>
      </c>
      <c r="AZ534" s="80" cm="1">
        <f t="array" aca="1" ref="AZ534" ca="1">_xlfn.IFS(AZ536=1,0,AZ535=1,0,AND(INDIRECT("ｄａｔａ!$"&amp;AZ$112&amp;"$"&amp;$B534)&lt;=2,INDIRECT("ｄａｔａ!$"&amp;AZ$112&amp;"$"&amp;$B534)&gt;0),0,TRUE,1)</f>
        <v>0</v>
      </c>
      <c r="BA534" s="80">
        <f ca="1">IF(SUM($BB533:$BP533)&gt;1,1,0)</f>
        <v>0</v>
      </c>
      <c r="BB534" s="80" cm="1">
        <f t="array" aca="1" ref="BB534" ca="1">_xlfn.IFS(BB536=1,0,BB535=1,0,AND(INDIRECT("ｄａｔａ!$"&amp;BB$112&amp;"$"&amp;$B534)&lt;=2,INDIRECT("ｄａｔａ!$"&amp;BB$112&amp;"$"&amp;$B534)&gt;0),0,TRUE,1)</f>
        <v>0</v>
      </c>
      <c r="BC534" s="80" cm="1">
        <f t="array" aca="1" ref="BC534" ca="1">_xlfn.IFS(BC536=1,0,BC535=1,0,AND(INDIRECT("ｄａｔａ!$"&amp;BC$112&amp;"$"&amp;$B534)&lt;=2,INDIRECT("ｄａｔａ!$"&amp;BC$112&amp;"$"&amp;$B534)&gt;0),0,TRUE,1)</f>
        <v>0</v>
      </c>
      <c r="BD534" s="80" cm="1">
        <f t="array" aca="1" ref="BD534" ca="1">_xlfn.IFS(BD536=1,0,BD535=1,0,AND(INDIRECT("ｄａｔａ!$"&amp;BD$112&amp;"$"&amp;$B534)&lt;=2,INDIRECT("ｄａｔａ!$"&amp;BD$112&amp;"$"&amp;$B534)&gt;0),0,TRUE,1)</f>
        <v>0</v>
      </c>
      <c r="BE534" s="80" cm="1">
        <f t="array" aca="1" ref="BE534" ca="1">_xlfn.IFS(BE536=1,0,BE535=1,0,AND(INDIRECT("ｄａｔａ!$"&amp;BE$112&amp;"$"&amp;$B534)&lt;=2,INDIRECT("ｄａｔａ!$"&amp;BE$112&amp;"$"&amp;$B534)&gt;0),0,TRUE,1)</f>
        <v>0</v>
      </c>
      <c r="BF534" s="80" cm="1">
        <f t="array" aca="1" ref="BF534" ca="1">_xlfn.IFS(BF536=1,0,BF535=1,0,AND(INDIRECT("ｄａｔａ!$"&amp;BF$112&amp;"$"&amp;$B534)&lt;=2,INDIRECT("ｄａｔａ!$"&amp;BF$112&amp;"$"&amp;$B534)&gt;0),0,TRUE,1)</f>
        <v>0</v>
      </c>
      <c r="BG534" s="80" cm="1">
        <f t="array" aca="1" ref="BG534" ca="1">_xlfn.IFS(BG536=1,0,BG535=1,0,AND(INDIRECT("ｄａｔａ!$"&amp;BG$112&amp;"$"&amp;$B534)&lt;=2,INDIRECT("ｄａｔａ!$"&amp;BG$112&amp;"$"&amp;$B534)&gt;0),0,TRUE,1)</f>
        <v>0</v>
      </c>
      <c r="BH534" s="80" cm="1">
        <f t="array" aca="1" ref="BH534" ca="1">_xlfn.IFS(BH536=1,0,BH535=1,0,AND(INDIRECT("ｄａｔａ!$"&amp;BH$112&amp;"$"&amp;$B534)&lt;=2,INDIRECT("ｄａｔａ!$"&amp;BH$112&amp;"$"&amp;$B534)&gt;0),0,TRUE,1)</f>
        <v>0</v>
      </c>
      <c r="BI534" s="80" cm="1">
        <f t="array" aca="1" ref="BI534" ca="1">_xlfn.IFS(BI536=1,0,BI535=1,0,AND(INDIRECT("ｄａｔａ!$"&amp;BI$112&amp;"$"&amp;$B534)&lt;=2,INDIRECT("ｄａｔａ!$"&amp;BI$112&amp;"$"&amp;$B534)&gt;0),0,TRUE,1)</f>
        <v>0</v>
      </c>
      <c r="BJ534" s="80" cm="1">
        <f t="array" aca="1" ref="BJ534" ca="1">_xlfn.IFS(BJ536=1,0,BJ535=1,0,AND(INDIRECT("ｄａｔａ!$"&amp;BJ$112&amp;"$"&amp;$B534)&lt;=2,INDIRECT("ｄａｔａ!$"&amp;BJ$112&amp;"$"&amp;$B534)&gt;0),0,TRUE,1)</f>
        <v>0</v>
      </c>
      <c r="BK534" s="80" cm="1">
        <f t="array" aca="1" ref="BK534" ca="1">_xlfn.IFS(BK536=1,0,BK535=1,0,AND(INDIRECT("ｄａｔａ!$"&amp;BK$112&amp;"$"&amp;$B534)&lt;=2,INDIRECT("ｄａｔａ!$"&amp;BK$112&amp;"$"&amp;$B534)&gt;0),0,TRUE,1)</f>
        <v>0</v>
      </c>
      <c r="BL534" s="80" cm="1">
        <f t="array" aca="1" ref="BL534" ca="1">_xlfn.IFS(BL536=1,0,BL535=1,0,AND(INDIRECT("ｄａｔａ!$"&amp;BL$112&amp;"$"&amp;$B534)&lt;=2,INDIRECT("ｄａｔａ!$"&amp;BL$112&amp;"$"&amp;$B534)&gt;0),0,TRUE,1)</f>
        <v>0</v>
      </c>
      <c r="BM534" s="80" cm="1">
        <f t="array" aca="1" ref="BM534" ca="1">_xlfn.IFS(BM536=1,0,BM535=1,0,AND(INDIRECT("ｄａｔａ!$"&amp;BM$112&amp;"$"&amp;$B534)&lt;=2,INDIRECT("ｄａｔａ!$"&amp;BM$112&amp;"$"&amp;$B534)&gt;0),0,TRUE,1)</f>
        <v>0</v>
      </c>
      <c r="BN534" s="80" cm="1">
        <f t="array" aca="1" ref="BN534" ca="1">_xlfn.IFS(BN536=1,0,BN535=1,0,AND(INDIRECT("ｄａｔａ!$"&amp;BN$112&amp;"$"&amp;$B534)&lt;=2,INDIRECT("ｄａｔａ!$"&amp;BN$112&amp;"$"&amp;$B534)&gt;0),0,TRUE,1)</f>
        <v>0</v>
      </c>
      <c r="BO534" s="80" cm="1">
        <f t="array" aca="1" ref="BO534" ca="1">_xlfn.IFS(BO536=1,0,BO535=1,0,AND(INDIRECT("ｄａｔａ!$"&amp;BO$112&amp;"$"&amp;$B534)&lt;=2,INDIRECT("ｄａｔａ!$"&amp;BO$112&amp;"$"&amp;$B534)&gt;0),0,TRUE,1)</f>
        <v>0</v>
      </c>
      <c r="BP534" s="80" cm="1">
        <f t="array" aca="1" ref="BP534" ca="1">_xlfn.IFS(BP536=1,0,BP535=1,0,AND(INDIRECT("ｄａｔａ!$"&amp;BP$112&amp;"$"&amp;$B534)&lt;=2,INDIRECT("ｄａｔａ!$"&amp;BP$112&amp;"$"&amp;$B534)&gt;0),0,TRUE,1)</f>
        <v>0</v>
      </c>
    </row>
    <row r="535" spans="1:68" x14ac:dyDescent="0.2">
      <c r="B535" s="80">
        <f>VLOOKUP($A533,$A$11:$B$110,2,FALSE)</f>
        <v>112</v>
      </c>
      <c r="C535" s="80" t="s">
        <v>2425</v>
      </c>
      <c r="D535" s="80" cm="1">
        <f t="array" aca="1" ref="D535" ca="1">_xlfn.IFS(D536=1,0,TRIM(INDIRECT("ｄａｔａ!$"&amp;D$112&amp;"$"&amp;$B535))="",1,TRIM(INDIRECT("ｄａｔａ!$"&amp;D$112&amp;"$"&amp;$B535))&lt;&gt;"",0)</f>
        <v>0</v>
      </c>
      <c r="F535" s="80" cm="1">
        <f t="array" aca="1" ref="F535" ca="1">_xlfn.IFS(F536=1,0,TRIM(INDIRECT("ｄａｔａ!$"&amp;F$112&amp;"$"&amp;$B535))="",1,TRIM(INDIRECT("ｄａｔａ!$"&amp;F$112&amp;"$"&amp;$B535))&lt;&gt;"",0)</f>
        <v>1</v>
      </c>
      <c r="G535" s="80" cm="1">
        <f t="array" aca="1" ref="G535" ca="1">_xlfn.IFS(G536=1,0,TRIM(INDIRECT("ｄａｔａ!$"&amp;G$112&amp;"$"&amp;$B535))="",1,TRIM(INDIRECT("ｄａｔａ!$"&amp;G$112&amp;"$"&amp;$B535))&lt;&gt;"",0)</f>
        <v>1</v>
      </c>
      <c r="H535" s="80" cm="1">
        <f t="array" aca="1" ref="H535" ca="1">_xlfn.IFS(H536=1,0,TRIM(INDIRECT("ｄａｔａ!$"&amp;H$112&amp;"$"&amp;$B535))="",1,TRIM(INDIRECT("ｄａｔａ!$"&amp;H$112&amp;"$"&amp;$B535))&lt;&gt;"",0)</f>
        <v>1</v>
      </c>
      <c r="I535" s="80" cm="1">
        <f t="array" aca="1" ref="I535" ca="1">_xlfn.IFS(I536=1,0,TRIM(INDIRECT("ｄａｔａ!$"&amp;I$112&amp;"$"&amp;$B535))="",1,TRIM(INDIRECT("ｄａｔａ!$"&amp;I$112&amp;"$"&amp;$B535))&lt;&gt;"",0)</f>
        <v>1</v>
      </c>
      <c r="J535" s="80" cm="1">
        <f t="array" aca="1" ref="J535" ca="1">_xlfn.IFS(J536=1,0,TRIM(INDIRECT("ｄａｔａ!$"&amp;J$112&amp;"$"&amp;$B535))="",1,TRIM(INDIRECT("ｄａｔａ!$"&amp;J$112&amp;"$"&amp;$B535))&lt;&gt;"",0)</f>
        <v>1</v>
      </c>
      <c r="K535" s="80" cm="1">
        <f t="array" aca="1" ref="K535" ca="1">_xlfn.IFS(K536=1,0,TRIM(INDIRECT("ｄａｔａ!$"&amp;K$112&amp;"$"&amp;$B535))="",1,TRIM(INDIRECT("ｄａｔａ!$"&amp;K$112&amp;"$"&amp;$B535))&lt;&gt;"",0)</f>
        <v>1</v>
      </c>
      <c r="L535" s="80" cm="1">
        <f t="array" aca="1" ref="L535" ca="1">_xlfn.IFS(L536=1,0,TRIM(INDIRECT("ｄａｔａ!$"&amp;L$112&amp;"$"&amp;$B535))="",1,TRIM(INDIRECT("ｄａｔａ!$"&amp;L$112&amp;"$"&amp;$B535))&lt;&gt;"",0)</f>
        <v>1</v>
      </c>
      <c r="M535" s="80" cm="1">
        <f t="array" aca="1" ref="M535" ca="1">_xlfn.IFS(M536=1,0,TRIM(INDIRECT("ｄａｔａ!$"&amp;M$112&amp;"$"&amp;$B535))="",1,TRIM(INDIRECT("ｄａｔａ!$"&amp;M$112&amp;"$"&amp;$B535))&lt;&gt;"",0)</f>
        <v>1</v>
      </c>
      <c r="N535" s="80" cm="1">
        <f t="array" aca="1" ref="N535" ca="1">_xlfn.IFS(N536=1,0,TRIM(INDIRECT("ｄａｔａ!$"&amp;N$112&amp;"$"&amp;$B535))="",1,TRIM(INDIRECT("ｄａｔａ!$"&amp;N$112&amp;"$"&amp;$B535))&lt;&gt;"",0)</f>
        <v>1</v>
      </c>
      <c r="O535" s="80" cm="1">
        <f t="array" aca="1" ref="O535" ca="1">_xlfn.IFS(O536=1,0,TRIM(INDIRECT("ｄａｔａ!$"&amp;O$112&amp;"$"&amp;$B535))="",1,TRIM(INDIRECT("ｄａｔａ!$"&amp;O$112&amp;"$"&amp;$B535))&lt;&gt;"",0)</f>
        <v>1</v>
      </c>
      <c r="P535" s="80" cm="1">
        <f t="array" aca="1" ref="P535" ca="1">_xlfn.IFS(P536=1,0,TRIM(INDIRECT("ｄａｔａ!$"&amp;P$112&amp;"$"&amp;$B535))="",1,TRIM(INDIRECT("ｄａｔａ!$"&amp;P$112&amp;"$"&amp;$B535))&lt;&gt;"",0)</f>
        <v>1</v>
      </c>
      <c r="Q535" s="80" cm="1">
        <f t="array" aca="1" ref="Q535" ca="1">_xlfn.IFS(Q536=1,0,TRIM(INDIRECT("ｄａｔａ!$"&amp;Q$112&amp;"$"&amp;$B535))="",1,TRIM(INDIRECT("ｄａｔａ!$"&amp;Q$112&amp;"$"&amp;$B535))&lt;&gt;"",0)</f>
        <v>1</v>
      </c>
      <c r="R535" s="80" cm="1">
        <f t="array" aca="1" ref="R535" ca="1">_xlfn.IFS(R536=1,0,TRIM(INDIRECT("ｄａｔａ!$"&amp;R$112&amp;"$"&amp;$B535))="",1,TRIM(INDIRECT("ｄａｔａ!$"&amp;R$112&amp;"$"&amp;$B535))&lt;&gt;"",0)</f>
        <v>1</v>
      </c>
      <c r="S535" s="80" cm="1">
        <f t="array" aca="1" ref="S535" ca="1">_xlfn.IFS(S536=1,0,TRIM(INDIRECT("ｄａｔａ!$"&amp;S$112&amp;"$"&amp;$B535))="",1,TRIM(INDIRECT("ｄａｔａ!$"&amp;S$112&amp;"$"&amp;$B535))&lt;&gt;"",0)</f>
        <v>1</v>
      </c>
      <c r="T535" s="80" cm="1">
        <f t="array" aca="1" ref="T535" ca="1">_xlfn.IFS(T536=1,0,TRIM(INDIRECT("ｄａｔａ!$"&amp;T$112&amp;"$"&amp;$B535))="",1,TRIM(INDIRECT("ｄａｔａ!$"&amp;T$112&amp;"$"&amp;$B535))&lt;&gt;"",0)</f>
        <v>1</v>
      </c>
      <c r="U535" s="80" cm="1">
        <f t="array" aca="1" ref="U535" ca="1">_xlfn.IFS(U536=1,0,TRIM(INDIRECT("ｄａｔａ!$"&amp;U$112&amp;"$"&amp;$B535))="",1,TRIM(INDIRECT("ｄａｔａ!$"&amp;U$112&amp;"$"&amp;$B535))&lt;&gt;"",0)</f>
        <v>1</v>
      </c>
      <c r="V535" s="80" cm="1">
        <f t="array" aca="1" ref="V535" ca="1">_xlfn.IFS(V536=1,0,TRIM(INDIRECT("ｄａｔａ!$"&amp;V$112&amp;"$"&amp;$B535))="",1,TRIM(INDIRECT("ｄａｔａ!$"&amp;V$112&amp;"$"&amp;$B535))&lt;&gt;"",0)</f>
        <v>1</v>
      </c>
      <c r="W535" s="80" cm="1">
        <f t="array" aca="1" ref="W535" ca="1">_xlfn.IFS(W536=1,0,TRIM(INDIRECT("ｄａｔａ!$"&amp;W$112&amp;"$"&amp;$B535))="",1,TRIM(INDIRECT("ｄａｔａ!$"&amp;W$112&amp;"$"&amp;$B535))&lt;&gt;"",0)</f>
        <v>1</v>
      </c>
      <c r="X535" s="80">
        <f ca="1">IF(SUM($Y535:$AO535)=17,1,0)</f>
        <v>1</v>
      </c>
      <c r="Y535" s="80" cm="1">
        <f t="array" aca="1" ref="Y535" ca="1">_xlfn.IFS(Y536=1,0,TRIM(INDIRECT("ｄａｔａ!$"&amp;Y$112&amp;"$"&amp;$B535))="",1,TRIM(INDIRECT("ｄａｔａ!$"&amp;Y$112&amp;"$"&amp;$B535))&lt;&gt;"",0)</f>
        <v>1</v>
      </c>
      <c r="Z535" s="80" cm="1">
        <f t="array" aca="1" ref="Z535" ca="1">_xlfn.IFS(Z536=1,0,TRIM(INDIRECT("ｄａｔａ!$"&amp;Z$112&amp;"$"&amp;$B535))="",1,TRIM(INDIRECT("ｄａｔａ!$"&amp;Z$112&amp;"$"&amp;$B535))&lt;&gt;"",0)</f>
        <v>1</v>
      </c>
      <c r="AA535" s="80" cm="1">
        <f t="array" aca="1" ref="AA535" ca="1">_xlfn.IFS(AA536=1,0,TRIM(INDIRECT("ｄａｔａ!$"&amp;AA$112&amp;"$"&amp;$B535))="",1,TRIM(INDIRECT("ｄａｔａ!$"&amp;AA$112&amp;"$"&amp;$B535))&lt;&gt;"",0)</f>
        <v>1</v>
      </c>
      <c r="AB535" s="80" cm="1">
        <f t="array" aca="1" ref="AB535" ca="1">_xlfn.IFS(AB536=1,0,TRIM(INDIRECT("ｄａｔａ!$"&amp;AB$112&amp;"$"&amp;$B535))="",1,TRIM(INDIRECT("ｄａｔａ!$"&amp;AB$112&amp;"$"&amp;$B535))&lt;&gt;"",0)</f>
        <v>1</v>
      </c>
      <c r="AC535" s="80" cm="1">
        <f t="array" aca="1" ref="AC535" ca="1">_xlfn.IFS(AC536=1,0,TRIM(INDIRECT("ｄａｔａ!$"&amp;AC$112&amp;"$"&amp;$B535))="",1,TRIM(INDIRECT("ｄａｔａ!$"&amp;AC$112&amp;"$"&amp;$B535))&lt;&gt;"",0)</f>
        <v>1</v>
      </c>
      <c r="AD535" s="80" cm="1">
        <f t="array" aca="1" ref="AD535" ca="1">_xlfn.IFS(AD536=1,0,TRIM(INDIRECT("ｄａｔａ!$"&amp;AD$112&amp;"$"&amp;$B535))="",1,TRIM(INDIRECT("ｄａｔａ!$"&amp;AD$112&amp;"$"&amp;$B535))&lt;&gt;"",0)</f>
        <v>1</v>
      </c>
      <c r="AE535" s="80" cm="1">
        <f t="array" aca="1" ref="AE535" ca="1">_xlfn.IFS(AE536=1,0,TRIM(INDIRECT("ｄａｔａ!$"&amp;AE$112&amp;"$"&amp;$B535))="",1,TRIM(INDIRECT("ｄａｔａ!$"&amp;AE$112&amp;"$"&amp;$B535))&lt;&gt;"",0)</f>
        <v>1</v>
      </c>
      <c r="AF535" s="80" cm="1">
        <f t="array" aca="1" ref="AF535" ca="1">_xlfn.IFS(AF536=1,0,TRIM(INDIRECT("ｄａｔａ!$"&amp;AF$112&amp;"$"&amp;$B535))="",1,TRIM(INDIRECT("ｄａｔａ!$"&amp;AF$112&amp;"$"&amp;$B535))&lt;&gt;"",0)</f>
        <v>1</v>
      </c>
      <c r="AG535" s="80" cm="1">
        <f t="array" aca="1" ref="AG535" ca="1">_xlfn.IFS(AG536=1,0,TRIM(INDIRECT("ｄａｔａ!$"&amp;AG$112&amp;"$"&amp;$B535))="",1,TRIM(INDIRECT("ｄａｔａ!$"&amp;AG$112&amp;"$"&amp;$B535))&lt;&gt;"",0)</f>
        <v>1</v>
      </c>
      <c r="AH535" s="80" cm="1">
        <f t="array" aca="1" ref="AH535" ca="1">_xlfn.IFS(AH536=1,0,TRIM(INDIRECT("ｄａｔａ!$"&amp;AH$112&amp;"$"&amp;$B535))="",1,TRIM(INDIRECT("ｄａｔａ!$"&amp;AH$112&amp;"$"&amp;$B535))&lt;&gt;"",0)</f>
        <v>1</v>
      </c>
      <c r="AI535" s="80" cm="1">
        <f t="array" aca="1" ref="AI535" ca="1">_xlfn.IFS(AI536=1,0,TRIM(INDIRECT("ｄａｔａ!$"&amp;AI$112&amp;"$"&amp;$B535))="",1,TRIM(INDIRECT("ｄａｔａ!$"&amp;AI$112&amp;"$"&amp;$B535))&lt;&gt;"",0)</f>
        <v>1</v>
      </c>
      <c r="AJ535" s="80" cm="1">
        <f t="array" aca="1" ref="AJ535" ca="1">_xlfn.IFS(AJ536=1,0,TRIM(INDIRECT("ｄａｔａ!$"&amp;AJ$112&amp;"$"&amp;$B535))="",1,TRIM(INDIRECT("ｄａｔａ!$"&amp;AJ$112&amp;"$"&amp;$B535))&lt;&gt;"",0)</f>
        <v>1</v>
      </c>
      <c r="AK535" s="80" cm="1">
        <f t="array" aca="1" ref="AK535" ca="1">_xlfn.IFS(AK536=1,0,TRIM(INDIRECT("ｄａｔａ!$"&amp;AK$112&amp;"$"&amp;$B535))="",1,TRIM(INDIRECT("ｄａｔａ!$"&amp;AK$112&amp;"$"&amp;$B535))&lt;&gt;"",0)</f>
        <v>1</v>
      </c>
      <c r="AL535" s="80" cm="1">
        <f t="array" aca="1" ref="AL535" ca="1">_xlfn.IFS(AL536=1,0,TRIM(INDIRECT("ｄａｔａ!$"&amp;AL$112&amp;"$"&amp;$B535))="",1,TRIM(INDIRECT("ｄａｔａ!$"&amp;AL$112&amp;"$"&amp;$B535))&lt;&gt;"",0)</f>
        <v>1</v>
      </c>
      <c r="AM535" s="80" cm="1">
        <f t="array" aca="1" ref="AM535" ca="1">_xlfn.IFS(AM536=1,0,TRIM(INDIRECT("ｄａｔａ!$"&amp;AM$112&amp;"$"&amp;$B535))="",1,TRIM(INDIRECT("ｄａｔａ!$"&amp;AM$112&amp;"$"&amp;$B535))&lt;&gt;"",0)</f>
        <v>1</v>
      </c>
      <c r="AN535" s="80" cm="1">
        <f t="array" aca="1" ref="AN535" ca="1">_xlfn.IFS(AN536=1,0,TRIM(INDIRECT("ｄａｔａ!$"&amp;AN$112&amp;"$"&amp;$B535))="",1,TRIM(INDIRECT("ｄａｔａ!$"&amp;AN$112&amp;"$"&amp;$B535))&lt;&gt;"",0)</f>
        <v>1</v>
      </c>
      <c r="AO535" s="80" cm="1">
        <f t="array" aca="1" ref="AO535" ca="1">_xlfn.IFS(AO536=1,0,TRIM(INDIRECT("ｄａｔａ!$"&amp;AO$112&amp;"$"&amp;$B535))="",1,TRIM(INDIRECT("ｄａｔａ!$"&amp;AO$112&amp;"$"&amp;$B535))&lt;&gt;"",0)</f>
        <v>1</v>
      </c>
      <c r="AP535" s="80">
        <f ca="1">IF(SUM($AQ535:$AZ535)=10,1,0)</f>
        <v>1</v>
      </c>
      <c r="AQ535" s="80" cm="1">
        <f t="array" aca="1" ref="AQ535" ca="1">_xlfn.IFS(AQ536=1,0,TRIM(INDIRECT("ｄａｔａ!$"&amp;AQ$112&amp;"$"&amp;$B535))="",1,TRIM(INDIRECT("ｄａｔａ!$"&amp;AQ$112&amp;"$"&amp;$B535))&lt;&gt;"",0)</f>
        <v>1</v>
      </c>
      <c r="AR535" s="80" cm="1">
        <f t="array" aca="1" ref="AR535" ca="1">_xlfn.IFS(AR536=1,0,TRIM(INDIRECT("ｄａｔａ!$"&amp;AR$112&amp;"$"&amp;$B535))="",1,TRIM(INDIRECT("ｄａｔａ!$"&amp;AR$112&amp;"$"&amp;$B535))&lt;&gt;"",0)</f>
        <v>1</v>
      </c>
      <c r="AS535" s="80" cm="1">
        <f t="array" aca="1" ref="AS535" ca="1">_xlfn.IFS(AS536=1,0,TRIM(INDIRECT("ｄａｔａ!$"&amp;AS$112&amp;"$"&amp;$B535))="",1,TRIM(INDIRECT("ｄａｔａ!$"&amp;AS$112&amp;"$"&amp;$B535))&lt;&gt;"",0)</f>
        <v>1</v>
      </c>
      <c r="AT535" s="80" cm="1">
        <f t="array" aca="1" ref="AT535" ca="1">_xlfn.IFS(AT536=1,0,TRIM(INDIRECT("ｄａｔａ!$"&amp;AT$112&amp;"$"&amp;$B535))="",1,TRIM(INDIRECT("ｄａｔａ!$"&amp;AT$112&amp;"$"&amp;$B535))&lt;&gt;"",0)</f>
        <v>1</v>
      </c>
      <c r="AU535" s="80" cm="1">
        <f t="array" aca="1" ref="AU535" ca="1">_xlfn.IFS(AU536=1,0,TRIM(INDIRECT("ｄａｔａ!$"&amp;AU$112&amp;"$"&amp;$B535))="",1,TRIM(INDIRECT("ｄａｔａ!$"&amp;AU$112&amp;"$"&amp;$B535))&lt;&gt;"",0)</f>
        <v>1</v>
      </c>
      <c r="AV535" s="80" cm="1">
        <f t="array" aca="1" ref="AV535" ca="1">_xlfn.IFS(AV536=1,0,TRIM(INDIRECT("ｄａｔａ!$"&amp;AV$112&amp;"$"&amp;$B535))="",1,TRIM(INDIRECT("ｄａｔａ!$"&amp;AV$112&amp;"$"&amp;$B535))&lt;&gt;"",0)</f>
        <v>1</v>
      </c>
      <c r="AW535" s="80" cm="1">
        <f t="array" aca="1" ref="AW535" ca="1">_xlfn.IFS(AW536=1,0,TRIM(INDIRECT("ｄａｔａ!$"&amp;AW$112&amp;"$"&amp;$B535))="",1,TRIM(INDIRECT("ｄａｔａ!$"&amp;AW$112&amp;"$"&amp;$B535))&lt;&gt;"",0)</f>
        <v>1</v>
      </c>
      <c r="AX535" s="80" cm="1">
        <f t="array" aca="1" ref="AX535" ca="1">_xlfn.IFS(AX536=1,0,TRIM(INDIRECT("ｄａｔａ!$"&amp;AX$112&amp;"$"&amp;$B535))="",1,TRIM(INDIRECT("ｄａｔａ!$"&amp;AX$112&amp;"$"&amp;$B535))&lt;&gt;"",0)</f>
        <v>1</v>
      </c>
      <c r="AY535" s="80" cm="1">
        <f t="array" aca="1" ref="AY535" ca="1">_xlfn.IFS(AY536=1,0,TRIM(INDIRECT("ｄａｔａ!$"&amp;AY$112&amp;"$"&amp;$B535))="",1,TRIM(INDIRECT("ｄａｔａ!$"&amp;AY$112&amp;"$"&amp;$B535))&lt;&gt;"",0)</f>
        <v>1</v>
      </c>
      <c r="AZ535" s="80" cm="1">
        <f t="array" aca="1" ref="AZ535" ca="1">_xlfn.IFS(AZ536=1,0,TRIM(INDIRECT("ｄａｔａ!$"&amp;AZ$112&amp;"$"&amp;$B535))="",1,TRIM(INDIRECT("ｄａｔａ!$"&amp;AZ$112&amp;"$"&amp;$B535))&lt;&gt;"",0)</f>
        <v>1</v>
      </c>
      <c r="BA535" s="80">
        <f ca="1">IF(SUM($BB535:$BP535)=15,1,0)</f>
        <v>1</v>
      </c>
      <c r="BB535" s="80" cm="1">
        <f t="array" aca="1" ref="BB535" ca="1">_xlfn.IFS(BB536=1,0,TRIM(INDIRECT("ｄａｔａ!$"&amp;BB$112&amp;"$"&amp;$B535))="",1,TRIM(INDIRECT("ｄａｔａ!$"&amp;BB$112&amp;"$"&amp;$B535))&lt;&gt;"",0)</f>
        <v>1</v>
      </c>
      <c r="BC535" s="80" cm="1">
        <f t="array" aca="1" ref="BC535" ca="1">_xlfn.IFS(BC536=1,0,TRIM(INDIRECT("ｄａｔａ!$"&amp;BC$112&amp;"$"&amp;$B535))="",1,TRIM(INDIRECT("ｄａｔａ!$"&amp;BC$112&amp;"$"&amp;$B535))&lt;&gt;"",0)</f>
        <v>1</v>
      </c>
      <c r="BD535" s="80" cm="1">
        <f t="array" aca="1" ref="BD535" ca="1">_xlfn.IFS(BD536=1,0,TRIM(INDIRECT("ｄａｔａ!$"&amp;BD$112&amp;"$"&amp;$B535))="",1,TRIM(INDIRECT("ｄａｔａ!$"&amp;BD$112&amp;"$"&amp;$B535))&lt;&gt;"",0)</f>
        <v>1</v>
      </c>
      <c r="BE535" s="80" cm="1">
        <f t="array" aca="1" ref="BE535" ca="1">_xlfn.IFS(BE536=1,0,TRIM(INDIRECT("ｄａｔａ!$"&amp;BE$112&amp;"$"&amp;$B535))="",1,TRIM(INDIRECT("ｄａｔａ!$"&amp;BE$112&amp;"$"&amp;$B535))&lt;&gt;"",0)</f>
        <v>1</v>
      </c>
      <c r="BF535" s="80" cm="1">
        <f t="array" aca="1" ref="BF535" ca="1">_xlfn.IFS(BF536=1,0,TRIM(INDIRECT("ｄａｔａ!$"&amp;BF$112&amp;"$"&amp;$B535))="",1,TRIM(INDIRECT("ｄａｔａ!$"&amp;BF$112&amp;"$"&amp;$B535))&lt;&gt;"",0)</f>
        <v>1</v>
      </c>
      <c r="BG535" s="80" cm="1">
        <f t="array" aca="1" ref="BG535" ca="1">_xlfn.IFS(BG536=1,0,TRIM(INDIRECT("ｄａｔａ!$"&amp;BG$112&amp;"$"&amp;$B535))="",1,TRIM(INDIRECT("ｄａｔａ!$"&amp;BG$112&amp;"$"&amp;$B535))&lt;&gt;"",0)</f>
        <v>1</v>
      </c>
      <c r="BH535" s="80" cm="1">
        <f t="array" aca="1" ref="BH535" ca="1">_xlfn.IFS(BH536=1,0,TRIM(INDIRECT("ｄａｔａ!$"&amp;BH$112&amp;"$"&amp;$B535))="",1,TRIM(INDIRECT("ｄａｔａ!$"&amp;BH$112&amp;"$"&amp;$B535))&lt;&gt;"",0)</f>
        <v>1</v>
      </c>
      <c r="BI535" s="80" cm="1">
        <f t="array" aca="1" ref="BI535" ca="1">_xlfn.IFS(BI536=1,0,TRIM(INDIRECT("ｄａｔａ!$"&amp;BI$112&amp;"$"&amp;$B535))="",1,TRIM(INDIRECT("ｄａｔａ!$"&amp;BI$112&amp;"$"&amp;$B535))&lt;&gt;"",0)</f>
        <v>1</v>
      </c>
      <c r="BJ535" s="80" cm="1">
        <f t="array" aca="1" ref="BJ535" ca="1">_xlfn.IFS(BJ536=1,0,TRIM(INDIRECT("ｄａｔａ!$"&amp;BJ$112&amp;"$"&amp;$B535))="",1,TRIM(INDIRECT("ｄａｔａ!$"&amp;BJ$112&amp;"$"&amp;$B535))&lt;&gt;"",0)</f>
        <v>1</v>
      </c>
      <c r="BK535" s="80" cm="1">
        <f t="array" aca="1" ref="BK535" ca="1">_xlfn.IFS(BK536=1,0,TRIM(INDIRECT("ｄａｔａ!$"&amp;BK$112&amp;"$"&amp;$B535))="",1,TRIM(INDIRECT("ｄａｔａ!$"&amp;BK$112&amp;"$"&amp;$B535))&lt;&gt;"",0)</f>
        <v>1</v>
      </c>
      <c r="BL535" s="80" cm="1">
        <f t="array" aca="1" ref="BL535" ca="1">_xlfn.IFS(BL536=1,0,TRIM(INDIRECT("ｄａｔａ!$"&amp;BL$112&amp;"$"&amp;$B535))="",1,TRIM(INDIRECT("ｄａｔａ!$"&amp;BL$112&amp;"$"&amp;$B535))&lt;&gt;"",0)</f>
        <v>1</v>
      </c>
      <c r="BM535" s="80" cm="1">
        <f t="array" aca="1" ref="BM535" ca="1">_xlfn.IFS(BM536=1,0,TRIM(INDIRECT("ｄａｔａ!$"&amp;BM$112&amp;"$"&amp;$B535))="",1,TRIM(INDIRECT("ｄａｔａ!$"&amp;BM$112&amp;"$"&amp;$B535))&lt;&gt;"",0)</f>
        <v>1</v>
      </c>
      <c r="BN535" s="80" cm="1">
        <f t="array" aca="1" ref="BN535" ca="1">_xlfn.IFS(BN536=1,0,TRIM(INDIRECT("ｄａｔａ!$"&amp;BN$112&amp;"$"&amp;$B535))="",1,TRIM(INDIRECT("ｄａｔａ!$"&amp;BN$112&amp;"$"&amp;$B535))&lt;&gt;"",0)</f>
        <v>1</v>
      </c>
      <c r="BO535" s="80" cm="1">
        <f t="array" aca="1" ref="BO535" ca="1">_xlfn.IFS(BO536=1,0,TRIM(INDIRECT("ｄａｔａ!$"&amp;BO$112&amp;"$"&amp;$B535))="",1,TRIM(INDIRECT("ｄａｔａ!$"&amp;BO$112&amp;"$"&amp;$B535))&lt;&gt;"",0)</f>
        <v>1</v>
      </c>
      <c r="BP535" s="80" cm="1">
        <f t="array" aca="1" ref="BP535" ca="1">_xlfn.IFS(BP536=1,0,TRIM(INDIRECT("ｄａｔａ!$"&amp;BP$112&amp;"$"&amp;$B535))="",1,TRIM(INDIRECT("ｄａｔａ!$"&amp;BP$112&amp;"$"&amp;$B535))&lt;&gt;"",0)</f>
        <v>1</v>
      </c>
    </row>
    <row r="536" spans="1:68" x14ac:dyDescent="0.2">
      <c r="B536" s="80">
        <f>VLOOKUP($A533,$A$11:$B$110,2,FALSE)</f>
        <v>112</v>
      </c>
      <c r="C536" s="80" t="s">
        <v>2430</v>
      </c>
      <c r="D536" s="80" cm="1">
        <f t="array" aca="1" ref="D536" ca="1">IF(ISERROR(INDIRECT("ｄａｔａ!$"&amp;D$112&amp;"$"&amp;$B536)),1,0)</f>
        <v>0</v>
      </c>
      <c r="F536" s="80" cm="1">
        <f t="array" aca="1" ref="F536" ca="1">IF(ISERROR(INDIRECT("ｄａｔａ!$"&amp;F$112&amp;"$"&amp;$B536)),1,0)</f>
        <v>0</v>
      </c>
      <c r="G536" s="80" cm="1">
        <f t="array" aca="1" ref="G536" ca="1">IF(ISERROR(INDIRECT("ｄａｔａ!$"&amp;G$112&amp;"$"&amp;$B536)),1,0)</f>
        <v>0</v>
      </c>
      <c r="H536" s="80" cm="1">
        <f t="array" aca="1" ref="H536" ca="1">IF(ISERROR(INDIRECT("ｄａｔａ!$"&amp;H$112&amp;"$"&amp;$B536)),1,0)</f>
        <v>0</v>
      </c>
      <c r="I536" s="80" cm="1">
        <f t="array" aca="1" ref="I536" ca="1">IF(ISERROR(INDIRECT("ｄａｔａ!$"&amp;I$112&amp;"$"&amp;$B536)),1,0)</f>
        <v>0</v>
      </c>
      <c r="J536" s="80" cm="1">
        <f t="array" aca="1" ref="J536" ca="1">IF(ISERROR(INDIRECT("ｄａｔａ!$"&amp;J$112&amp;"$"&amp;$B536)),1,0)</f>
        <v>0</v>
      </c>
      <c r="K536" s="80" cm="1">
        <f t="array" aca="1" ref="K536" ca="1">IF(ISERROR(INDIRECT("ｄａｔａ!$"&amp;K$112&amp;"$"&amp;$B536)),1,0)</f>
        <v>0</v>
      </c>
      <c r="L536" s="80" cm="1">
        <f t="array" aca="1" ref="L536" ca="1">IF(ISERROR(INDIRECT("ｄａｔａ!$"&amp;L$112&amp;"$"&amp;$B536)),1,0)</f>
        <v>0</v>
      </c>
      <c r="M536" s="80" cm="1">
        <f t="array" aca="1" ref="M536" ca="1">IF(ISERROR(INDIRECT("ｄａｔａ!$"&amp;M$112&amp;"$"&amp;$B536)),1,0)</f>
        <v>0</v>
      </c>
      <c r="N536" s="80" cm="1">
        <f t="array" aca="1" ref="N536" ca="1">IF(ISERROR(INDIRECT("ｄａｔａ!$"&amp;N$112&amp;"$"&amp;$B536)),1,0)</f>
        <v>0</v>
      </c>
      <c r="O536" s="80" cm="1">
        <f t="array" aca="1" ref="O536" ca="1">IF(ISERROR(INDIRECT("ｄａｔａ!$"&amp;O$112&amp;"$"&amp;$B536)),1,0)</f>
        <v>0</v>
      </c>
      <c r="P536" s="80" cm="1">
        <f t="array" aca="1" ref="P536" ca="1">IF(ISERROR(INDIRECT("ｄａｔａ!$"&amp;P$112&amp;"$"&amp;$B536)),1,0)</f>
        <v>0</v>
      </c>
      <c r="Q536" s="80" cm="1">
        <f t="array" aca="1" ref="Q536" ca="1">IF(ISERROR(INDIRECT("ｄａｔａ!$"&amp;Q$112&amp;"$"&amp;$B536)),1,0)</f>
        <v>0</v>
      </c>
      <c r="R536" s="80" cm="1">
        <f t="array" aca="1" ref="R536" ca="1">IF(ISERROR(INDIRECT("ｄａｔａ!$"&amp;R$112&amp;"$"&amp;$B536)),1,0)</f>
        <v>0</v>
      </c>
      <c r="S536" s="80" cm="1">
        <f t="array" aca="1" ref="S536" ca="1">IF(ISERROR(INDIRECT("ｄａｔａ!$"&amp;S$112&amp;"$"&amp;$B536)),1,0)</f>
        <v>0</v>
      </c>
      <c r="T536" s="80" cm="1">
        <f t="array" aca="1" ref="T536" ca="1">IF(ISERROR(INDIRECT("ｄａｔａ!$"&amp;T$112&amp;"$"&amp;$B536)),1,0)</f>
        <v>0</v>
      </c>
      <c r="U536" s="80" cm="1">
        <f t="array" aca="1" ref="U536" ca="1">IF(ISERROR(INDIRECT("ｄａｔａ!$"&amp;U$112&amp;"$"&amp;$B536)),1,0)</f>
        <v>0</v>
      </c>
      <c r="V536" s="80" cm="1">
        <f t="array" aca="1" ref="V536" ca="1">IF(ISERROR(INDIRECT("ｄａｔａ!$"&amp;V$112&amp;"$"&amp;$B536)),1,0)</f>
        <v>0</v>
      </c>
      <c r="W536" s="80" cm="1">
        <f t="array" aca="1" ref="W536" ca="1">IF(ISERROR(INDIRECT("ｄａｔａ!$"&amp;W$112&amp;"$"&amp;$B536)),1,0)</f>
        <v>0</v>
      </c>
      <c r="X536" s="80">
        <f ca="1">IF(SUM($Y534:$AO534,$Y536:$AO536)&gt;0,1,0)</f>
        <v>0</v>
      </c>
      <c r="Y536" s="80" cm="1">
        <f t="array" aca="1" ref="Y536" ca="1">IF(ISERROR(INDIRECT("ｄａｔａ!$"&amp;Y$112&amp;"$"&amp;$B536)),1,0)</f>
        <v>0</v>
      </c>
      <c r="Z536" s="80" cm="1">
        <f t="array" aca="1" ref="Z536" ca="1">IF(ISERROR(INDIRECT("ｄａｔａ!$"&amp;Z$112&amp;"$"&amp;$B536)),1,0)</f>
        <v>0</v>
      </c>
      <c r="AA536" s="80" cm="1">
        <f t="array" aca="1" ref="AA536" ca="1">IF(ISERROR(INDIRECT("ｄａｔａ!$"&amp;AA$112&amp;"$"&amp;$B536)),1,0)</f>
        <v>0</v>
      </c>
      <c r="AB536" s="80" cm="1">
        <f t="array" aca="1" ref="AB536" ca="1">IF(ISERROR(INDIRECT("ｄａｔａ!$"&amp;AB$112&amp;"$"&amp;$B536)),1,0)</f>
        <v>0</v>
      </c>
      <c r="AC536" s="80" cm="1">
        <f t="array" aca="1" ref="AC536" ca="1">IF(ISERROR(INDIRECT("ｄａｔａ!$"&amp;AC$112&amp;"$"&amp;$B536)),1,0)</f>
        <v>0</v>
      </c>
      <c r="AD536" s="80" cm="1">
        <f t="array" aca="1" ref="AD536" ca="1">IF(ISERROR(INDIRECT("ｄａｔａ!$"&amp;AD$112&amp;"$"&amp;$B536)),1,0)</f>
        <v>0</v>
      </c>
      <c r="AE536" s="80" cm="1">
        <f t="array" aca="1" ref="AE536" ca="1">IF(ISERROR(INDIRECT("ｄａｔａ!$"&amp;AE$112&amp;"$"&amp;$B536)),1,0)</f>
        <v>0</v>
      </c>
      <c r="AF536" s="80" cm="1">
        <f t="array" aca="1" ref="AF536" ca="1">IF(ISERROR(INDIRECT("ｄａｔａ!$"&amp;AF$112&amp;"$"&amp;$B536)),1,0)</f>
        <v>0</v>
      </c>
      <c r="AG536" s="80" cm="1">
        <f t="array" aca="1" ref="AG536" ca="1">IF(ISERROR(INDIRECT("ｄａｔａ!$"&amp;AG$112&amp;"$"&amp;$B536)),1,0)</f>
        <v>0</v>
      </c>
      <c r="AH536" s="80" cm="1">
        <f t="array" aca="1" ref="AH536" ca="1">IF(ISERROR(INDIRECT("ｄａｔａ!$"&amp;AH$112&amp;"$"&amp;$B536)),1,0)</f>
        <v>0</v>
      </c>
      <c r="AI536" s="80" cm="1">
        <f t="array" aca="1" ref="AI536" ca="1">IF(ISERROR(INDIRECT("ｄａｔａ!$"&amp;AI$112&amp;"$"&amp;$B536)),1,0)</f>
        <v>0</v>
      </c>
      <c r="AJ536" s="80" cm="1">
        <f t="array" aca="1" ref="AJ536" ca="1">IF(ISERROR(INDIRECT("ｄａｔａ!$"&amp;AJ$112&amp;"$"&amp;$B536)),1,0)</f>
        <v>0</v>
      </c>
      <c r="AK536" s="80" cm="1">
        <f t="array" aca="1" ref="AK536" ca="1">IF(ISERROR(INDIRECT("ｄａｔａ!$"&amp;AK$112&amp;"$"&amp;$B536)),1,0)</f>
        <v>0</v>
      </c>
      <c r="AL536" s="80" cm="1">
        <f t="array" aca="1" ref="AL536" ca="1">IF(ISERROR(INDIRECT("ｄａｔａ!$"&amp;AL$112&amp;"$"&amp;$B536)),1,0)</f>
        <v>0</v>
      </c>
      <c r="AM536" s="80" cm="1">
        <f t="array" aca="1" ref="AM536" ca="1">IF(ISERROR(INDIRECT("ｄａｔａ!$"&amp;AM$112&amp;"$"&amp;$B536)),1,0)</f>
        <v>0</v>
      </c>
      <c r="AN536" s="80" cm="1">
        <f t="array" aca="1" ref="AN536" ca="1">IF(ISERROR(INDIRECT("ｄａｔａ!$"&amp;AN$112&amp;"$"&amp;$B536)),1,0)</f>
        <v>0</v>
      </c>
      <c r="AO536" s="80" cm="1">
        <f t="array" aca="1" ref="AO536" ca="1">IF(ISERROR(INDIRECT("ｄａｔａ!$"&amp;AO$112&amp;"$"&amp;$B536)),1,0)</f>
        <v>0</v>
      </c>
      <c r="AP536" s="80">
        <f ca="1">IF(SUM($AQ534:$AZ534,$AQ536:$AZ536)&gt;0,1,0)</f>
        <v>0</v>
      </c>
      <c r="AQ536" s="80" cm="1">
        <f t="array" aca="1" ref="AQ536" ca="1">IF(ISERROR(INDIRECT("ｄａｔａ!$"&amp;AQ$112&amp;"$"&amp;$B536)),1,0)</f>
        <v>0</v>
      </c>
      <c r="AR536" s="80" cm="1">
        <f t="array" aca="1" ref="AR536" ca="1">IF(ISERROR(INDIRECT("ｄａｔａ!$"&amp;AR$112&amp;"$"&amp;$B536)),1,0)</f>
        <v>0</v>
      </c>
      <c r="AS536" s="80" cm="1">
        <f t="array" aca="1" ref="AS536" ca="1">IF(ISERROR(INDIRECT("ｄａｔａ!$"&amp;AS$112&amp;"$"&amp;$B536)),1,0)</f>
        <v>0</v>
      </c>
      <c r="AT536" s="80" cm="1">
        <f t="array" aca="1" ref="AT536" ca="1">IF(ISERROR(INDIRECT("ｄａｔａ!$"&amp;AT$112&amp;"$"&amp;$B536)),1,0)</f>
        <v>0</v>
      </c>
      <c r="AU536" s="80" cm="1">
        <f t="array" aca="1" ref="AU536" ca="1">IF(ISERROR(INDIRECT("ｄａｔａ!$"&amp;AU$112&amp;"$"&amp;$B536)),1,0)</f>
        <v>0</v>
      </c>
      <c r="AV536" s="80" cm="1">
        <f t="array" aca="1" ref="AV536" ca="1">IF(ISERROR(INDIRECT("ｄａｔａ!$"&amp;AV$112&amp;"$"&amp;$B536)),1,0)</f>
        <v>0</v>
      </c>
      <c r="AW536" s="80" cm="1">
        <f t="array" aca="1" ref="AW536" ca="1">IF(ISERROR(INDIRECT("ｄａｔａ!$"&amp;AW$112&amp;"$"&amp;$B536)),1,0)</f>
        <v>0</v>
      </c>
      <c r="AX536" s="80" cm="1">
        <f t="array" aca="1" ref="AX536" ca="1">IF(ISERROR(INDIRECT("ｄａｔａ!$"&amp;AX$112&amp;"$"&amp;$B536)),1,0)</f>
        <v>0</v>
      </c>
      <c r="AY536" s="80" cm="1">
        <f t="array" aca="1" ref="AY536" ca="1">IF(ISERROR(INDIRECT("ｄａｔａ!$"&amp;AY$112&amp;"$"&amp;$B536)),1,0)</f>
        <v>0</v>
      </c>
      <c r="AZ536" s="80" cm="1">
        <f t="array" aca="1" ref="AZ536" ca="1">IF(ISERROR(INDIRECT("ｄａｔａ!$"&amp;AZ$112&amp;"$"&amp;$B536)),1,0)</f>
        <v>0</v>
      </c>
      <c r="BA536" s="80">
        <f ca="1">IF(SUM($BB534:$BP534,$BB536:$BP536)&gt;0,1,0)</f>
        <v>0</v>
      </c>
      <c r="BB536" s="80" cm="1">
        <f t="array" aca="1" ref="BB536" ca="1">IF(ISERROR(INDIRECT("ｄａｔａ!$"&amp;BB$112&amp;"$"&amp;$B536)),1,0)</f>
        <v>0</v>
      </c>
      <c r="BC536" s="80" cm="1">
        <f t="array" aca="1" ref="BC536" ca="1">IF(ISERROR(INDIRECT("ｄａｔａ!$"&amp;BC$112&amp;"$"&amp;$B536)),1,0)</f>
        <v>0</v>
      </c>
      <c r="BD536" s="80" cm="1">
        <f t="array" aca="1" ref="BD536" ca="1">IF(ISERROR(INDIRECT("ｄａｔａ!$"&amp;BD$112&amp;"$"&amp;$B536)),1,0)</f>
        <v>0</v>
      </c>
      <c r="BE536" s="80" cm="1">
        <f t="array" aca="1" ref="BE536" ca="1">IF(ISERROR(INDIRECT("ｄａｔａ!$"&amp;BE$112&amp;"$"&amp;$B536)),1,0)</f>
        <v>0</v>
      </c>
      <c r="BF536" s="80" cm="1">
        <f t="array" aca="1" ref="BF536" ca="1">IF(ISERROR(INDIRECT("ｄａｔａ!$"&amp;BF$112&amp;"$"&amp;$B536)),1,0)</f>
        <v>0</v>
      </c>
      <c r="BG536" s="80" cm="1">
        <f t="array" aca="1" ref="BG536" ca="1">IF(ISERROR(INDIRECT("ｄａｔａ!$"&amp;BG$112&amp;"$"&amp;$B536)),1,0)</f>
        <v>0</v>
      </c>
      <c r="BH536" s="80" cm="1">
        <f t="array" aca="1" ref="BH536" ca="1">IF(ISERROR(INDIRECT("ｄａｔａ!$"&amp;BH$112&amp;"$"&amp;$B536)),1,0)</f>
        <v>0</v>
      </c>
      <c r="BI536" s="80" cm="1">
        <f t="array" aca="1" ref="BI536" ca="1">IF(ISERROR(INDIRECT("ｄａｔａ!$"&amp;BI$112&amp;"$"&amp;$B536)),1,0)</f>
        <v>0</v>
      </c>
      <c r="BJ536" s="80" cm="1">
        <f t="array" aca="1" ref="BJ536" ca="1">IF(ISERROR(INDIRECT("ｄａｔａ!$"&amp;BJ$112&amp;"$"&amp;$B536)),1,0)</f>
        <v>0</v>
      </c>
      <c r="BK536" s="80" cm="1">
        <f t="array" aca="1" ref="BK536" ca="1">IF(ISERROR(INDIRECT("ｄａｔａ!$"&amp;BK$112&amp;"$"&amp;$B536)),1,0)</f>
        <v>0</v>
      </c>
      <c r="BL536" s="80" cm="1">
        <f t="array" aca="1" ref="BL536" ca="1">IF(ISERROR(INDIRECT("ｄａｔａ!$"&amp;BL$112&amp;"$"&amp;$B536)),1,0)</f>
        <v>0</v>
      </c>
      <c r="BM536" s="80" cm="1">
        <f t="array" aca="1" ref="BM536" ca="1">IF(ISERROR(INDIRECT("ｄａｔａ!$"&amp;BM$112&amp;"$"&amp;$B536)),1,0)</f>
        <v>0</v>
      </c>
      <c r="BN536" s="80" cm="1">
        <f t="array" aca="1" ref="BN536" ca="1">IF(ISERROR(INDIRECT("ｄａｔａ!$"&amp;BN$112&amp;"$"&amp;$B536)),1,0)</f>
        <v>0</v>
      </c>
      <c r="BO536" s="80" cm="1">
        <f t="array" aca="1" ref="BO536" ca="1">IF(ISERROR(INDIRECT("ｄａｔａ!$"&amp;BO$112&amp;"$"&amp;$B536)),1,0)</f>
        <v>0</v>
      </c>
      <c r="BP536" s="80" cm="1">
        <f t="array" aca="1" ref="BP536" ca="1">IF(ISERROR(INDIRECT("ｄａｔａ!$"&amp;BP$112&amp;"$"&amp;$B536)),1,0)</f>
        <v>0</v>
      </c>
    </row>
  </sheetData>
  <sheetProtection algorithmName="SHA-512" hashValue="sCk2zOmIvU0jNLOrulUhI7yj/rwvt/Fnhp1Tnj5dAjztLVETsrV22rwF7U0Fs1dR13qOG3eSR8uBBwl/3x4OnA==" saltValue="XOmq0Tk8ZnGZhLlXUlTOcA==" spinCount="100000" sheet="1" objects="1" scenarios="1"/>
  <mergeCells count="63">
    <mergeCell ref="CR1:CR4"/>
    <mergeCell ref="CS1:CS4"/>
    <mergeCell ref="CT1:CT4"/>
    <mergeCell ref="CU1:CU4"/>
    <mergeCell ref="Y2:AD2"/>
    <mergeCell ref="AE2:AM2"/>
    <mergeCell ref="AN2:AO2"/>
    <mergeCell ref="BB2:BF2"/>
    <mergeCell ref="BG2:BP2"/>
    <mergeCell ref="CL1:CL4"/>
    <mergeCell ref="CM1:CM4"/>
    <mergeCell ref="CN1:CN4"/>
    <mergeCell ref="CO1:CO4"/>
    <mergeCell ref="CP1:CP4"/>
    <mergeCell ref="CQ1:CQ4"/>
    <mergeCell ref="CF1:CF4"/>
    <mergeCell ref="CG1:CG4"/>
    <mergeCell ref="CH1:CH4"/>
    <mergeCell ref="CI1:CI4"/>
    <mergeCell ref="CJ1:CJ4"/>
    <mergeCell ref="CK1:CK4"/>
    <mergeCell ref="CE1:CE4"/>
    <mergeCell ref="BT1:BT4"/>
    <mergeCell ref="BU1:BU4"/>
    <mergeCell ref="BV1:BV4"/>
    <mergeCell ref="BW1:BW4"/>
    <mergeCell ref="BX1:BX4"/>
    <mergeCell ref="BY1:BY4"/>
    <mergeCell ref="BZ1:BZ4"/>
    <mergeCell ref="CA1:CA4"/>
    <mergeCell ref="CB1:CB4"/>
    <mergeCell ref="CC1:CC4"/>
    <mergeCell ref="CD1:CD4"/>
    <mergeCell ref="BS1:BS4"/>
    <mergeCell ref="U1:U4"/>
    <mergeCell ref="V1:V4"/>
    <mergeCell ref="W1:W4"/>
    <mergeCell ref="X1:X4"/>
    <mergeCell ref="Y1:AO1"/>
    <mergeCell ref="AP1:AP4"/>
    <mergeCell ref="AQ1:AZ2"/>
    <mergeCell ref="BA1:BA4"/>
    <mergeCell ref="BB1:BP1"/>
    <mergeCell ref="BQ1:BQ4"/>
    <mergeCell ref="BR1:BR4"/>
    <mergeCell ref="T1:T4"/>
    <mergeCell ref="I1:I4"/>
    <mergeCell ref="J1:J4"/>
    <mergeCell ref="K1:K4"/>
    <mergeCell ref="L1:L4"/>
    <mergeCell ref="M1:M4"/>
    <mergeCell ref="N1:N4"/>
    <mergeCell ref="O1:O4"/>
    <mergeCell ref="P1:P4"/>
    <mergeCell ref="Q1:Q4"/>
    <mergeCell ref="R1:R4"/>
    <mergeCell ref="S1:S4"/>
    <mergeCell ref="H1:H4"/>
    <mergeCell ref="B1:B4"/>
    <mergeCell ref="D1:D4"/>
    <mergeCell ref="E1:E4"/>
    <mergeCell ref="F1:F4"/>
    <mergeCell ref="G1:G4"/>
  </mergeCells>
  <phoneticPr fontId="89"/>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79</vt:i4>
      </vt:variant>
    </vt:vector>
  </HeadingPairs>
  <TitlesOfParts>
    <vt:vector size="90" baseType="lpstr">
      <vt:lpstr>kikan</vt:lpstr>
      <vt:lpstr>住宅1</vt:lpstr>
      <vt:lpstr>住宅2</vt:lpstr>
      <vt:lpstr>住宅3</vt:lpstr>
      <vt:lpstr>sentaku</vt:lpstr>
      <vt:lpstr>toshi</vt:lpstr>
      <vt:lpstr>ｄａｔａ</vt:lpstr>
      <vt:lpstr>エラーチェック結果</vt:lpstr>
      <vt:lpstr>コード化</vt:lpstr>
      <vt:lpstr>エラー符号表</vt:lpstr>
      <vt:lpstr>エラー表示作成</vt:lpstr>
      <vt:lpstr>ｄａｔａ!Print_Area</vt:lpstr>
      <vt:lpstr>住宅1!Print_Area</vt:lpstr>
      <vt:lpstr>住宅2!Print_Area</vt:lpstr>
      <vt:lpstr>住宅3!Print_Area</vt:lpstr>
      <vt:lpstr>ｄａｔａ!Print_Titles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問3_10</vt:lpstr>
      <vt:lpstr>問3_10_2</vt:lpstr>
      <vt:lpstr>問3_11</vt:lpstr>
      <vt:lpstr>問3_12</vt:lpstr>
      <vt:lpstr>問3_14</vt:lpstr>
      <vt:lpstr>問3_14_2</vt:lpstr>
      <vt:lpstr>問3_15</vt:lpstr>
      <vt:lpstr>問3_16</vt:lpstr>
      <vt:lpstr>問3_16_2</vt:lpstr>
      <vt:lpstr>問3_6</vt:lpstr>
      <vt:lpstr>問3_7</vt:lpstr>
      <vt:lpstr>問3_8</vt:lpstr>
      <vt:lpstr>問3_9</vt:lpstr>
      <vt:lpstr>問4_10</vt:lpstr>
      <vt:lpstr>問4_11</vt:lpstr>
      <vt:lpstr>問4_11_2</vt:lpstr>
      <vt:lpstr>問4_12</vt:lpstr>
      <vt:lpstr>問4_13</vt:lpstr>
      <vt:lpstr>問4_15</vt:lpstr>
      <vt:lpstr>問4_15_2</vt:lpstr>
      <vt:lpstr>問4_16</vt:lpstr>
      <vt:lpstr>問4_17</vt:lpstr>
      <vt:lpstr>問4_17_2</vt:lpstr>
      <vt:lpstr>問4_7</vt:lpstr>
      <vt:lpstr>問4_8</vt:lpstr>
      <vt:lpstr>問4_9</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